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CEM-HedgingView/"/>
    </mc:Choice>
  </mc:AlternateContent>
  <xr:revisionPtr revIDLastSave="216" documentId="13_ncr:1_{9F34780A-3A8C-4BF9-BFF9-FF0927BBF0FE}" xr6:coauthVersionLast="47" xr6:coauthVersionMax="47" xr10:uidLastSave="{C83C12BB-7B0B-44EC-A342-251F79B487D2}"/>
  <bookViews>
    <workbookView xWindow="-120" yWindow="-120" windowWidth="29040" windowHeight="15720" firstSheet="12" activeTab="12" xr2:uid="{13D51331-98ED-49AD-A552-2047D7F3DC8D}"/>
  </bookViews>
  <sheets>
    <sheet name="Sheet_Info" sheetId="20" r:id="rId1"/>
    <sheet name="FY2025" sheetId="23" r:id="rId2"/>
    <sheet name="FY2025_data" sheetId="24" r:id="rId3"/>
    <sheet name="FY2024" sheetId="21" r:id="rId4"/>
    <sheet name="FY2024_data" sheetId="22" r:id="rId5"/>
    <sheet name="FY2023" sheetId="2" r:id="rId6"/>
    <sheet name="FY2023_data" sheetId="3" r:id="rId7"/>
    <sheet name="FY2022" sheetId="6" r:id="rId8"/>
    <sheet name="FY2022_data" sheetId="7" r:id="rId9"/>
    <sheet name="FY2021" sheetId="8" r:id="rId10"/>
    <sheet name="FY2021_data" sheetId="9" r:id="rId11"/>
    <sheet name="Overall" sheetId="13" r:id="rId12"/>
    <sheet name="Overall_data" sheetId="14" r:id="rId13"/>
    <sheet name="Credit_Limit" sheetId="17" r:id="rId14"/>
    <sheet name="Credit_Limit_data" sheetId="18" r:id="rId15"/>
    <sheet name="Brent_Prices" sheetId="15" r:id="rId16"/>
    <sheet name="Historical Price" sheetId="26" r:id="rId17"/>
    <sheet name="Actual_Average_Brent" sheetId="25" r:id="rId18"/>
  </sheets>
  <calcPr calcId="191029" calcMode="autoNoTable"/>
  <pivotCaches>
    <pivotCache cacheId="7" r:id="rId19"/>
    <pivotCache cacheId="12" r:id="rId20"/>
    <pivotCache cacheId="15" r:id="rId21"/>
    <pivotCache cacheId="18" r:id="rId22"/>
    <pivotCache cacheId="21" r:id="rId23"/>
    <pivotCache cacheId="24" r:id="rId24"/>
    <pivotCache cacheId="27" r:id="rId25"/>
    <pivotCache cacheId="30" r:id="rId2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14" l="1"/>
  <c r="S3" i="14"/>
  <c r="R4" i="14"/>
  <c r="S4" i="14"/>
  <c r="R5" i="14"/>
  <c r="S5" i="14"/>
  <c r="R6" i="14"/>
  <c r="S6" i="14"/>
  <c r="R7" i="14"/>
  <c r="S7" i="14"/>
  <c r="R8" i="14"/>
  <c r="S8" i="14"/>
  <c r="R9" i="14"/>
  <c r="S9" i="14"/>
  <c r="R10" i="14"/>
  <c r="S10" i="14"/>
  <c r="R11" i="14"/>
  <c r="S11" i="14"/>
  <c r="R12" i="14"/>
  <c r="S12" i="14"/>
  <c r="R13" i="14"/>
  <c r="S13" i="14"/>
  <c r="R14" i="14"/>
  <c r="S14" i="14"/>
  <c r="R15" i="14"/>
  <c r="S15" i="14"/>
  <c r="R16" i="14"/>
  <c r="S16" i="14"/>
  <c r="R17" i="14"/>
  <c r="S17" i="14"/>
  <c r="R18" i="14"/>
  <c r="S18" i="14"/>
  <c r="R19" i="14"/>
  <c r="S19" i="14"/>
  <c r="R20" i="14"/>
  <c r="S20" i="14"/>
  <c r="R21" i="14"/>
  <c r="S21" i="14"/>
  <c r="R22" i="14"/>
  <c r="S22" i="14"/>
  <c r="R23" i="14"/>
  <c r="S23" i="14"/>
  <c r="R24" i="14"/>
  <c r="S24" i="14"/>
  <c r="R25" i="14"/>
  <c r="S25" i="14"/>
  <c r="R26" i="14"/>
  <c r="S26" i="14"/>
  <c r="R27" i="14"/>
  <c r="S27" i="14"/>
  <c r="R28" i="14"/>
  <c r="S28" i="14"/>
  <c r="R29" i="14"/>
  <c r="S29" i="14"/>
  <c r="R30" i="14"/>
  <c r="S30" i="14"/>
  <c r="R31" i="14"/>
  <c r="S31" i="14"/>
  <c r="R32" i="14"/>
  <c r="S32" i="14"/>
  <c r="R33" i="14"/>
  <c r="S33" i="14"/>
  <c r="R34" i="14"/>
  <c r="S34" i="14"/>
  <c r="R35" i="14"/>
  <c r="S35" i="14"/>
  <c r="R36" i="14"/>
  <c r="S36" i="14"/>
  <c r="R37" i="14"/>
  <c r="S37" i="14"/>
  <c r="R38" i="14"/>
  <c r="S38" i="14"/>
  <c r="R39" i="14"/>
  <c r="S39" i="14"/>
  <c r="R40" i="14"/>
  <c r="S40" i="14"/>
  <c r="R41" i="14"/>
  <c r="S41" i="14"/>
  <c r="R42" i="14"/>
  <c r="S42" i="14"/>
  <c r="R43" i="14"/>
  <c r="S43" i="14"/>
  <c r="R44" i="14"/>
  <c r="S44" i="14"/>
  <c r="R45" i="14"/>
  <c r="S45" i="14"/>
  <c r="R46" i="14"/>
  <c r="S46" i="14"/>
  <c r="R47" i="14"/>
  <c r="S47" i="14"/>
  <c r="R48" i="14"/>
  <c r="S48" i="14"/>
  <c r="R49" i="14"/>
  <c r="S49" i="14"/>
  <c r="R50" i="14"/>
  <c r="S50" i="14"/>
  <c r="R51" i="14"/>
  <c r="S51" i="14"/>
  <c r="R52" i="14"/>
  <c r="S52" i="14"/>
  <c r="R53" i="14"/>
  <c r="S53" i="14"/>
  <c r="R54" i="14"/>
  <c r="S54" i="14"/>
  <c r="R55" i="14"/>
  <c r="S55" i="14"/>
  <c r="R56" i="14"/>
  <c r="S56" i="14"/>
  <c r="R57" i="14"/>
  <c r="S57" i="14"/>
  <c r="R58" i="14"/>
  <c r="S58" i="14"/>
  <c r="R59" i="14"/>
  <c r="S59" i="14"/>
  <c r="R60" i="14"/>
  <c r="S60" i="14"/>
  <c r="R61" i="14"/>
  <c r="S61" i="14"/>
  <c r="R62" i="14"/>
  <c r="S62" i="14"/>
  <c r="R63" i="14"/>
  <c r="S63" i="14"/>
  <c r="R64" i="14"/>
  <c r="S64" i="14"/>
  <c r="R65" i="14"/>
  <c r="S65" i="14"/>
  <c r="R66" i="14"/>
  <c r="S66" i="14"/>
  <c r="R67" i="14"/>
  <c r="S67" i="14"/>
  <c r="R68" i="14"/>
  <c r="S68" i="14"/>
  <c r="R69" i="14"/>
  <c r="S69" i="14"/>
  <c r="R70" i="14"/>
  <c r="S70" i="14"/>
  <c r="R71" i="14"/>
  <c r="S71" i="14"/>
  <c r="R72" i="14"/>
  <c r="S72" i="14"/>
  <c r="R73" i="14"/>
  <c r="S73" i="14"/>
  <c r="R74" i="14"/>
  <c r="S74" i="14"/>
  <c r="R75" i="14"/>
  <c r="S75" i="14"/>
  <c r="R76" i="14"/>
  <c r="S76" i="14"/>
  <c r="R77" i="14"/>
  <c r="S77" i="14"/>
  <c r="R78" i="14"/>
  <c r="S78" i="14"/>
  <c r="R79" i="14"/>
  <c r="S79" i="14"/>
  <c r="R80" i="14"/>
  <c r="S80" i="14"/>
  <c r="R81" i="14"/>
  <c r="S81" i="14"/>
  <c r="R82" i="14"/>
  <c r="S82" i="14"/>
  <c r="R83" i="14"/>
  <c r="S83" i="14"/>
  <c r="R84" i="14"/>
  <c r="S84" i="14"/>
  <c r="R85" i="14"/>
  <c r="S85" i="14"/>
  <c r="R86" i="14"/>
  <c r="S86" i="14"/>
  <c r="R87" i="14"/>
  <c r="S87" i="14"/>
  <c r="R88" i="14"/>
  <c r="S88" i="14"/>
  <c r="R89" i="14"/>
  <c r="S89" i="14"/>
  <c r="R90" i="14"/>
  <c r="S90" i="14"/>
  <c r="R91" i="14"/>
  <c r="S91" i="14"/>
  <c r="R92" i="14"/>
  <c r="S92" i="14"/>
  <c r="R93" i="14"/>
  <c r="S93" i="14"/>
  <c r="R94" i="14"/>
  <c r="S94" i="14"/>
  <c r="R95" i="14"/>
  <c r="S95" i="14"/>
  <c r="R96" i="14"/>
  <c r="S96" i="14"/>
  <c r="R97" i="14"/>
  <c r="S97" i="14"/>
  <c r="R98" i="14"/>
  <c r="S98" i="14"/>
  <c r="R99" i="14"/>
  <c r="S99" i="14"/>
  <c r="R100" i="14"/>
  <c r="S100" i="14"/>
  <c r="R101" i="14"/>
  <c r="S101" i="14"/>
  <c r="R102" i="14"/>
  <c r="S102" i="14"/>
  <c r="R103" i="14"/>
  <c r="S103" i="14"/>
  <c r="R104" i="14"/>
  <c r="S104" i="14"/>
  <c r="R105" i="14"/>
  <c r="S105" i="14"/>
  <c r="R106" i="14"/>
  <c r="S106" i="14"/>
  <c r="R107" i="14"/>
  <c r="S107" i="14"/>
  <c r="R108" i="14"/>
  <c r="S108" i="14"/>
  <c r="R109" i="14"/>
  <c r="S109" i="14"/>
  <c r="R110" i="14"/>
  <c r="S110" i="14"/>
  <c r="R111" i="14"/>
  <c r="S111" i="14"/>
  <c r="R112" i="14"/>
  <c r="S112" i="14"/>
  <c r="R113" i="14"/>
  <c r="S113" i="14"/>
  <c r="R114" i="14"/>
  <c r="S114" i="14"/>
  <c r="R115" i="14"/>
  <c r="S115" i="14"/>
  <c r="R116" i="14"/>
  <c r="S116" i="14"/>
  <c r="R117" i="14"/>
  <c r="S117" i="14"/>
  <c r="R118" i="14"/>
  <c r="S118" i="14"/>
  <c r="R119" i="14"/>
  <c r="S119" i="14"/>
  <c r="R120" i="14"/>
  <c r="S120" i="14"/>
  <c r="R121" i="14"/>
  <c r="S121" i="14"/>
  <c r="R122" i="14"/>
  <c r="S122" i="14"/>
  <c r="R123" i="14"/>
  <c r="S123" i="14"/>
  <c r="R124" i="14"/>
  <c r="S124" i="14"/>
  <c r="R125" i="14"/>
  <c r="S125" i="14"/>
  <c r="R126" i="14"/>
  <c r="S126" i="14"/>
  <c r="R127" i="14"/>
  <c r="S127" i="14"/>
  <c r="R128" i="14"/>
  <c r="S128" i="14"/>
  <c r="R129" i="14"/>
  <c r="S129" i="14"/>
  <c r="R130" i="14"/>
  <c r="S130" i="14"/>
  <c r="R131" i="14"/>
  <c r="S131" i="14"/>
  <c r="R132" i="14"/>
  <c r="S132" i="14"/>
  <c r="R133" i="14"/>
  <c r="S133" i="14"/>
  <c r="R134" i="14"/>
  <c r="S134" i="14"/>
  <c r="R135" i="14"/>
  <c r="S135" i="14"/>
  <c r="R136" i="14"/>
  <c r="S136" i="14"/>
  <c r="R137" i="14"/>
  <c r="S137" i="14"/>
  <c r="R138" i="14"/>
  <c r="S138" i="14"/>
  <c r="R139" i="14"/>
  <c r="S139" i="14"/>
  <c r="R140" i="14"/>
  <c r="S140" i="14"/>
  <c r="R141" i="14"/>
  <c r="S141" i="14"/>
  <c r="R142" i="14"/>
  <c r="S142" i="14"/>
  <c r="R143" i="14"/>
  <c r="S143" i="14"/>
  <c r="R144" i="14"/>
  <c r="S144" i="14"/>
  <c r="R145" i="14"/>
  <c r="S145" i="14"/>
  <c r="R146" i="14"/>
  <c r="S146" i="14"/>
  <c r="R147" i="14"/>
  <c r="S147" i="14"/>
  <c r="R148" i="14"/>
  <c r="S148" i="14"/>
  <c r="R149" i="14"/>
  <c r="S149" i="14"/>
  <c r="R150" i="14"/>
  <c r="S150" i="14"/>
  <c r="R151" i="14"/>
  <c r="S151" i="14"/>
  <c r="R152" i="14"/>
  <c r="S152" i="14"/>
  <c r="R153" i="14"/>
  <c r="S153" i="14"/>
  <c r="R154" i="14"/>
  <c r="S154" i="14"/>
  <c r="R155" i="14"/>
  <c r="S155" i="14"/>
  <c r="R156" i="14"/>
  <c r="S156" i="14"/>
  <c r="R157" i="14"/>
  <c r="S157" i="14"/>
  <c r="R158" i="14"/>
  <c r="S158" i="14"/>
  <c r="R159" i="14"/>
  <c r="S159" i="14"/>
  <c r="R160" i="14"/>
  <c r="S160" i="14"/>
  <c r="R161" i="14"/>
  <c r="S161" i="14"/>
  <c r="R162" i="14"/>
  <c r="S162" i="14"/>
  <c r="R163" i="14"/>
  <c r="S163" i="14"/>
  <c r="R164" i="14"/>
  <c r="S164" i="14"/>
  <c r="R165" i="14"/>
  <c r="S165" i="14"/>
  <c r="R166" i="14"/>
  <c r="S166" i="14"/>
  <c r="R167" i="14"/>
  <c r="S167" i="14"/>
  <c r="R168" i="14"/>
  <c r="S168" i="14"/>
  <c r="R169" i="14"/>
  <c r="S169" i="14"/>
  <c r="R170" i="14"/>
  <c r="S170" i="14"/>
  <c r="R171" i="14"/>
  <c r="S171" i="14"/>
  <c r="R172" i="14"/>
  <c r="S172" i="14"/>
  <c r="R173" i="14"/>
  <c r="S173" i="14"/>
  <c r="R174" i="14"/>
  <c r="S174" i="14"/>
  <c r="R175" i="14"/>
  <c r="S175" i="14"/>
  <c r="R176" i="14"/>
  <c r="S176" i="14"/>
  <c r="R177" i="14"/>
  <c r="S177" i="14"/>
  <c r="R178" i="14"/>
  <c r="S178" i="14"/>
  <c r="R179" i="14"/>
  <c r="S179" i="14"/>
  <c r="R180" i="14"/>
  <c r="S180" i="14"/>
  <c r="R181" i="14"/>
  <c r="S181" i="14"/>
  <c r="R182" i="14"/>
  <c r="S182" i="14"/>
  <c r="R183" i="14"/>
  <c r="S183" i="14"/>
  <c r="R184" i="14"/>
  <c r="S184" i="14"/>
  <c r="R185" i="14"/>
  <c r="S185" i="14"/>
  <c r="R186" i="14"/>
  <c r="S186" i="14"/>
  <c r="R187" i="14"/>
  <c r="S187" i="14"/>
  <c r="R188" i="14"/>
  <c r="S188" i="14"/>
  <c r="R189" i="14"/>
  <c r="S189" i="14"/>
  <c r="R190" i="14"/>
  <c r="S190" i="14"/>
  <c r="R191" i="14"/>
  <c r="S191" i="14"/>
  <c r="R192" i="14"/>
  <c r="S192" i="14"/>
  <c r="R193" i="14"/>
  <c r="S193" i="14"/>
  <c r="R194" i="14"/>
  <c r="S194" i="14"/>
  <c r="R195" i="14"/>
  <c r="S195" i="14"/>
  <c r="R196" i="14"/>
  <c r="S196" i="14"/>
  <c r="R197" i="14"/>
  <c r="S197" i="14"/>
  <c r="R198" i="14"/>
  <c r="S198" i="14"/>
  <c r="R199" i="14"/>
  <c r="S199" i="14"/>
  <c r="R200" i="14"/>
  <c r="S200" i="14"/>
  <c r="R201" i="14"/>
  <c r="S201" i="14"/>
  <c r="R202" i="14"/>
  <c r="S202" i="14"/>
  <c r="R203" i="14"/>
  <c r="S203" i="14"/>
  <c r="R204" i="14"/>
  <c r="S204" i="14"/>
  <c r="R205" i="14"/>
  <c r="S205" i="14"/>
  <c r="R206" i="14"/>
  <c r="S206" i="14"/>
  <c r="R207" i="14"/>
  <c r="S207" i="14"/>
  <c r="R208" i="14"/>
  <c r="S208" i="14"/>
  <c r="R209" i="14"/>
  <c r="S209" i="14"/>
  <c r="R210" i="14"/>
  <c r="S210" i="14"/>
  <c r="R211" i="14"/>
  <c r="S211" i="14"/>
  <c r="R212" i="14"/>
  <c r="S212" i="14"/>
  <c r="R213" i="14"/>
  <c r="S213" i="14"/>
  <c r="R214" i="14"/>
  <c r="S214" i="14"/>
  <c r="R215" i="14"/>
  <c r="S215" i="14"/>
  <c r="R216" i="14"/>
  <c r="S216" i="14"/>
  <c r="R217" i="14"/>
  <c r="S217" i="14"/>
  <c r="R218" i="14"/>
  <c r="S218" i="14"/>
  <c r="R219" i="14"/>
  <c r="S219" i="14"/>
  <c r="R220" i="14"/>
  <c r="S220" i="14"/>
  <c r="R221" i="14"/>
  <c r="S221" i="14"/>
  <c r="R222" i="14"/>
  <c r="S222" i="14"/>
  <c r="R223" i="14"/>
  <c r="S223" i="14"/>
  <c r="R224" i="14"/>
  <c r="S224" i="14"/>
  <c r="R225" i="14"/>
  <c r="S225" i="14"/>
  <c r="R226" i="14"/>
  <c r="S226" i="14"/>
  <c r="R227" i="14"/>
  <c r="S227" i="14"/>
  <c r="R228" i="14"/>
  <c r="S228" i="14"/>
  <c r="R229" i="14"/>
  <c r="S229" i="14"/>
  <c r="R230" i="14"/>
  <c r="S230" i="14"/>
  <c r="R231" i="14"/>
  <c r="S231" i="14"/>
  <c r="R232" i="14"/>
  <c r="S232" i="14"/>
  <c r="R233" i="14"/>
  <c r="S233" i="14"/>
  <c r="R234" i="14"/>
  <c r="S234" i="14"/>
  <c r="R235" i="14"/>
  <c r="S235" i="14"/>
  <c r="R236" i="14"/>
  <c r="S236" i="14"/>
  <c r="R237" i="14"/>
  <c r="S237" i="14"/>
  <c r="R238" i="14"/>
  <c r="S238" i="14"/>
  <c r="R239" i="14"/>
  <c r="S239" i="14"/>
  <c r="R240" i="14"/>
  <c r="S240" i="14"/>
  <c r="R241" i="14"/>
  <c r="S241" i="14"/>
  <c r="R242" i="14"/>
  <c r="S242" i="14"/>
  <c r="R243" i="14"/>
  <c r="S243" i="14"/>
  <c r="R244" i="14"/>
  <c r="S244" i="14"/>
  <c r="R245" i="14"/>
  <c r="S245" i="14"/>
  <c r="R246" i="14"/>
  <c r="S246" i="14"/>
  <c r="R247" i="14"/>
  <c r="S247" i="14"/>
  <c r="R248" i="14"/>
  <c r="S248" i="14"/>
  <c r="R249" i="14"/>
  <c r="S249" i="14"/>
  <c r="R250" i="14"/>
  <c r="S250" i="14"/>
  <c r="R251" i="14"/>
  <c r="S251" i="14"/>
  <c r="R252" i="14"/>
  <c r="S252" i="14"/>
  <c r="R253" i="14"/>
  <c r="S253" i="14"/>
  <c r="R254" i="14"/>
  <c r="S254" i="14"/>
  <c r="R255" i="14"/>
  <c r="S255" i="14"/>
  <c r="R256" i="14"/>
  <c r="S256" i="14"/>
  <c r="R257" i="14"/>
  <c r="S257" i="14"/>
  <c r="R258" i="14"/>
  <c r="S258" i="14"/>
  <c r="R259" i="14"/>
  <c r="S259" i="14"/>
  <c r="R260" i="14"/>
  <c r="S260" i="14"/>
  <c r="R261" i="14"/>
  <c r="S261" i="14"/>
  <c r="R262" i="14"/>
  <c r="S262" i="14"/>
  <c r="R263" i="14"/>
  <c r="S263" i="14"/>
  <c r="R264" i="14"/>
  <c r="S264" i="14"/>
  <c r="R265" i="14"/>
  <c r="S265" i="14"/>
  <c r="R266" i="14"/>
  <c r="S266" i="14"/>
  <c r="R267" i="14"/>
  <c r="S267" i="14"/>
  <c r="R268" i="14"/>
  <c r="S268" i="14"/>
  <c r="R269" i="14"/>
  <c r="S269" i="14"/>
  <c r="R270" i="14"/>
  <c r="S270" i="14"/>
  <c r="R271" i="14"/>
  <c r="S271" i="14"/>
  <c r="R272" i="14"/>
  <c r="S272" i="14"/>
  <c r="R273" i="14"/>
  <c r="S273" i="14"/>
  <c r="R274" i="14"/>
  <c r="S274" i="14"/>
  <c r="R275" i="14"/>
  <c r="S275" i="14"/>
  <c r="R276" i="14"/>
  <c r="S276" i="14"/>
  <c r="R277" i="14"/>
  <c r="S277" i="14"/>
  <c r="R278" i="14"/>
  <c r="S278" i="14"/>
  <c r="R279" i="14"/>
  <c r="S279" i="14"/>
  <c r="R280" i="14"/>
  <c r="S280" i="14"/>
  <c r="R281" i="14"/>
  <c r="S281" i="14"/>
  <c r="R282" i="14"/>
  <c r="S282" i="14"/>
  <c r="R283" i="14"/>
  <c r="S283" i="14"/>
  <c r="R284" i="14"/>
  <c r="S284" i="14"/>
  <c r="R285" i="14"/>
  <c r="S285" i="14"/>
  <c r="R286" i="14"/>
  <c r="S286" i="14"/>
  <c r="R287" i="14"/>
  <c r="S287" i="14"/>
  <c r="R288" i="14"/>
  <c r="S288" i="14"/>
  <c r="R289" i="14"/>
  <c r="S289" i="14"/>
  <c r="R290" i="14"/>
  <c r="S290" i="14"/>
  <c r="R291" i="14"/>
  <c r="S291" i="14"/>
  <c r="R292" i="14"/>
  <c r="S292" i="14"/>
  <c r="R293" i="14"/>
  <c r="S293" i="14"/>
  <c r="R294" i="14"/>
  <c r="S294" i="14"/>
  <c r="R295" i="14"/>
  <c r="S295" i="14"/>
  <c r="R296" i="14"/>
  <c r="S296" i="14"/>
  <c r="R297" i="14"/>
  <c r="S297" i="14"/>
  <c r="R298" i="14"/>
  <c r="S298" i="14"/>
  <c r="R299" i="14"/>
  <c r="S299" i="14"/>
  <c r="R300" i="14"/>
  <c r="S300" i="14"/>
  <c r="R301" i="14"/>
  <c r="S301" i="14"/>
  <c r="R302" i="14"/>
  <c r="S302" i="14"/>
  <c r="R303" i="14"/>
  <c r="S303" i="14"/>
  <c r="R304" i="14"/>
  <c r="S304" i="14"/>
  <c r="R305" i="14"/>
  <c r="S305" i="14"/>
  <c r="R306" i="14"/>
  <c r="S306" i="14"/>
  <c r="R307" i="14"/>
  <c r="S307" i="14"/>
  <c r="R308" i="14"/>
  <c r="S308" i="14"/>
  <c r="R309" i="14"/>
  <c r="S309" i="14"/>
  <c r="R310" i="14"/>
  <c r="S310" i="14"/>
  <c r="R311" i="14"/>
  <c r="S311" i="14"/>
  <c r="R312" i="14"/>
  <c r="S312" i="14"/>
  <c r="R313" i="14"/>
  <c r="S313" i="14"/>
  <c r="R314" i="14"/>
  <c r="S314" i="14"/>
  <c r="R315" i="14"/>
  <c r="S315" i="14"/>
  <c r="R316" i="14"/>
  <c r="S316" i="14"/>
  <c r="R317" i="14"/>
  <c r="S317" i="14"/>
  <c r="R318" i="14"/>
  <c r="S318" i="14"/>
  <c r="R319" i="14"/>
  <c r="S319" i="14"/>
  <c r="R320" i="14"/>
  <c r="S320" i="14"/>
  <c r="R321" i="14"/>
  <c r="S321" i="14"/>
  <c r="R322" i="14"/>
  <c r="S322" i="14"/>
  <c r="R323" i="14"/>
  <c r="S323" i="14"/>
  <c r="R324" i="14"/>
  <c r="S324" i="14"/>
  <c r="R325" i="14"/>
  <c r="S325" i="14"/>
  <c r="R326" i="14"/>
  <c r="S326" i="14"/>
  <c r="R327" i="14"/>
  <c r="S327" i="14"/>
  <c r="R328" i="14"/>
  <c r="S328" i="14"/>
  <c r="R329" i="14"/>
  <c r="S329" i="14"/>
  <c r="R330" i="14"/>
  <c r="S330" i="14"/>
  <c r="R331" i="14"/>
  <c r="S331" i="14"/>
  <c r="R332" i="14"/>
  <c r="S332" i="14"/>
  <c r="R333" i="14"/>
  <c r="S333" i="14"/>
  <c r="R334" i="14"/>
  <c r="S334" i="14"/>
  <c r="R335" i="14"/>
  <c r="S335" i="14"/>
  <c r="R336" i="14"/>
  <c r="S336" i="14"/>
  <c r="R337" i="14"/>
  <c r="S337" i="14"/>
  <c r="R338" i="14"/>
  <c r="S338" i="14"/>
  <c r="R339" i="14"/>
  <c r="S339" i="14"/>
  <c r="R340" i="14"/>
  <c r="S340" i="14"/>
  <c r="R341" i="14"/>
  <c r="S341" i="14"/>
  <c r="R342" i="14"/>
  <c r="S342" i="14"/>
  <c r="R343" i="14"/>
  <c r="S343" i="14"/>
  <c r="R344" i="14"/>
  <c r="S344" i="14"/>
  <c r="R345" i="14"/>
  <c r="S345" i="14"/>
  <c r="R346" i="14"/>
  <c r="S346" i="14"/>
  <c r="R347" i="14"/>
  <c r="S347" i="14"/>
  <c r="R348" i="14"/>
  <c r="S348" i="14"/>
  <c r="R349" i="14"/>
  <c r="S349" i="14"/>
  <c r="R350" i="14"/>
  <c r="S350" i="14"/>
  <c r="R351" i="14"/>
  <c r="S351" i="14"/>
  <c r="R352" i="14"/>
  <c r="S352" i="14"/>
  <c r="R353" i="14"/>
  <c r="S353" i="14"/>
  <c r="R354" i="14"/>
  <c r="S354" i="14"/>
  <c r="R355" i="14"/>
  <c r="S355" i="14"/>
  <c r="R356" i="14"/>
  <c r="S356" i="14"/>
  <c r="R357" i="14"/>
  <c r="S357" i="14"/>
  <c r="R358" i="14"/>
  <c r="S358" i="14"/>
  <c r="R359" i="14"/>
  <c r="S359" i="14"/>
  <c r="R360" i="14"/>
  <c r="S360" i="14"/>
  <c r="R361" i="14"/>
  <c r="S361" i="14"/>
  <c r="R362" i="14"/>
  <c r="S362" i="14"/>
  <c r="R363" i="14"/>
  <c r="S363" i="14"/>
  <c r="R364" i="14"/>
  <c r="S364" i="14"/>
  <c r="R365" i="14"/>
  <c r="S365" i="14"/>
  <c r="R366" i="14"/>
  <c r="S366" i="14"/>
  <c r="R367" i="14"/>
  <c r="S367" i="14"/>
  <c r="R368" i="14"/>
  <c r="S368" i="14"/>
  <c r="R369" i="14"/>
  <c r="S369" i="14"/>
  <c r="R370" i="14"/>
  <c r="S370" i="14"/>
  <c r="R371" i="14"/>
  <c r="S371" i="14"/>
  <c r="R372" i="14"/>
  <c r="S372" i="14"/>
  <c r="R373" i="14"/>
  <c r="S373" i="14"/>
  <c r="R374" i="14"/>
  <c r="S374" i="14"/>
  <c r="R375" i="14"/>
  <c r="S375" i="14"/>
  <c r="R376" i="14"/>
  <c r="S376" i="14"/>
  <c r="R377" i="14"/>
  <c r="S377" i="14"/>
  <c r="R378" i="14"/>
  <c r="S378" i="14"/>
  <c r="R379" i="14"/>
  <c r="S379" i="14"/>
  <c r="R380" i="14"/>
  <c r="S380" i="14"/>
  <c r="R381" i="14"/>
  <c r="S381" i="14"/>
  <c r="R382" i="14"/>
  <c r="S382" i="14"/>
  <c r="R383" i="14"/>
  <c r="S383" i="14"/>
  <c r="R384" i="14"/>
  <c r="S384" i="14"/>
  <c r="R385" i="14"/>
  <c r="S385" i="14"/>
  <c r="R386" i="14"/>
  <c r="S386" i="14"/>
  <c r="R387" i="14"/>
  <c r="S387" i="14"/>
  <c r="R388" i="14"/>
  <c r="S388" i="14"/>
  <c r="R389" i="14"/>
  <c r="S389" i="14"/>
  <c r="R390" i="14"/>
  <c r="S390" i="14"/>
  <c r="R391" i="14"/>
  <c r="S391" i="14"/>
  <c r="R392" i="14"/>
  <c r="S392" i="14"/>
  <c r="R393" i="14"/>
  <c r="S393" i="14"/>
  <c r="R394" i="14"/>
  <c r="S394" i="14"/>
  <c r="R395" i="14"/>
  <c r="S395" i="14"/>
  <c r="R396" i="14"/>
  <c r="S396" i="14"/>
  <c r="R397" i="14"/>
  <c r="S397" i="14"/>
  <c r="R398" i="14"/>
  <c r="S398" i="14"/>
  <c r="R399" i="14"/>
  <c r="S399" i="14"/>
  <c r="R400" i="14"/>
  <c r="S400" i="14"/>
  <c r="R401" i="14"/>
  <c r="S401" i="14"/>
  <c r="R402" i="14"/>
  <c r="S402" i="14"/>
  <c r="R403" i="14"/>
  <c r="S403" i="14"/>
  <c r="R404" i="14"/>
  <c r="S404" i="14"/>
  <c r="R405" i="14"/>
  <c r="S405" i="14"/>
  <c r="R406" i="14"/>
  <c r="S406" i="14"/>
  <c r="R407" i="14"/>
  <c r="S407" i="14"/>
  <c r="R408" i="14"/>
  <c r="S408" i="14"/>
  <c r="R409" i="14"/>
  <c r="S409" i="14"/>
  <c r="R410" i="14"/>
  <c r="S410" i="14"/>
  <c r="R411" i="14"/>
  <c r="S411" i="14"/>
  <c r="R412" i="14"/>
  <c r="S412" i="14"/>
  <c r="R413" i="14"/>
  <c r="S413" i="14"/>
  <c r="R414" i="14"/>
  <c r="S414" i="14"/>
  <c r="R415" i="14"/>
  <c r="S415" i="14"/>
  <c r="R416" i="14"/>
  <c r="S416" i="14"/>
  <c r="R417" i="14"/>
  <c r="S417" i="14"/>
  <c r="R418" i="14"/>
  <c r="S418" i="14"/>
  <c r="R419" i="14"/>
  <c r="S419" i="14"/>
  <c r="R420" i="14"/>
  <c r="S420" i="14"/>
  <c r="R421" i="14"/>
  <c r="S421" i="14"/>
  <c r="R422" i="14"/>
  <c r="S422" i="14"/>
  <c r="R423" i="14"/>
  <c r="S423" i="14"/>
  <c r="R424" i="14"/>
  <c r="S424" i="14"/>
  <c r="R425" i="14"/>
  <c r="S425" i="14"/>
  <c r="R426" i="14"/>
  <c r="S426" i="14"/>
  <c r="R427" i="14"/>
  <c r="S427" i="14"/>
  <c r="R428" i="14"/>
  <c r="S428" i="14"/>
  <c r="R429" i="14"/>
  <c r="S429" i="14"/>
  <c r="R430" i="14"/>
  <c r="S430" i="14"/>
  <c r="R431" i="14"/>
  <c r="S431" i="14"/>
  <c r="R432" i="14"/>
  <c r="S432" i="14"/>
  <c r="R433" i="14"/>
  <c r="S433" i="14"/>
  <c r="R434" i="14"/>
  <c r="S434" i="14"/>
  <c r="R435" i="14"/>
  <c r="S435" i="14"/>
  <c r="R436" i="14"/>
  <c r="S436" i="14"/>
  <c r="R437" i="14"/>
  <c r="S437" i="14"/>
  <c r="R438" i="14"/>
  <c r="S438" i="14"/>
  <c r="R439" i="14"/>
  <c r="S439" i="14"/>
  <c r="R440" i="14"/>
  <c r="S440" i="14"/>
  <c r="R441" i="14"/>
  <c r="S441" i="14"/>
  <c r="R442" i="14"/>
  <c r="S442" i="14"/>
  <c r="R443" i="14"/>
  <c r="S443" i="14"/>
  <c r="R444" i="14"/>
  <c r="S444" i="14"/>
  <c r="R445" i="14"/>
  <c r="S445" i="14"/>
  <c r="R446" i="14"/>
  <c r="S446" i="14"/>
  <c r="R447" i="14"/>
  <c r="S447" i="14"/>
  <c r="R448" i="14"/>
  <c r="S448" i="14"/>
  <c r="R449" i="14"/>
  <c r="S449" i="14"/>
  <c r="R450" i="14"/>
  <c r="S450" i="14"/>
  <c r="R451" i="14"/>
  <c r="S451" i="14"/>
  <c r="R452" i="14"/>
  <c r="S452" i="14"/>
  <c r="R453" i="14"/>
  <c r="S453" i="14"/>
  <c r="R454" i="14"/>
  <c r="S454" i="14"/>
  <c r="R455" i="14"/>
  <c r="S455" i="14"/>
  <c r="R456" i="14"/>
  <c r="S456" i="14"/>
  <c r="R457" i="14"/>
  <c r="S457" i="14"/>
  <c r="R458" i="14"/>
  <c r="S458" i="14"/>
  <c r="R459" i="14"/>
  <c r="S459" i="14"/>
  <c r="R460" i="14"/>
  <c r="S460" i="14"/>
  <c r="R461" i="14"/>
  <c r="S461" i="14"/>
  <c r="R462" i="14"/>
  <c r="S462" i="14"/>
  <c r="R463" i="14"/>
  <c r="S463" i="14"/>
  <c r="R464" i="14"/>
  <c r="S464" i="14"/>
  <c r="R465" i="14"/>
  <c r="S465" i="14"/>
  <c r="R466" i="14"/>
  <c r="S466" i="14"/>
  <c r="R467" i="14"/>
  <c r="S467" i="14"/>
  <c r="R468" i="14"/>
  <c r="S468" i="14"/>
  <c r="R469" i="14"/>
  <c r="S469" i="14"/>
  <c r="R470" i="14"/>
  <c r="S470" i="14"/>
  <c r="R471" i="14"/>
  <c r="S471" i="14"/>
  <c r="R472" i="14"/>
  <c r="S472" i="14"/>
  <c r="R473" i="14"/>
  <c r="S473" i="14"/>
  <c r="R474" i="14"/>
  <c r="S474" i="14"/>
  <c r="R475" i="14"/>
  <c r="S475" i="14"/>
  <c r="R476" i="14"/>
  <c r="S476" i="14"/>
  <c r="R477" i="14"/>
  <c r="S477" i="14"/>
  <c r="R478" i="14"/>
  <c r="S478" i="14"/>
  <c r="R479" i="14"/>
  <c r="S479" i="14"/>
  <c r="R480" i="14"/>
  <c r="S480" i="14"/>
  <c r="R481" i="14"/>
  <c r="S481" i="14"/>
  <c r="R482" i="14"/>
  <c r="S482" i="14"/>
  <c r="R483" i="14"/>
  <c r="S483" i="14"/>
  <c r="R484" i="14"/>
  <c r="S484" i="14"/>
  <c r="R485" i="14"/>
  <c r="S485" i="14"/>
  <c r="R486" i="14"/>
  <c r="S486" i="14"/>
  <c r="R487" i="14"/>
  <c r="S487" i="14"/>
  <c r="R488" i="14"/>
  <c r="S488" i="14"/>
  <c r="R489" i="14"/>
  <c r="S489" i="14"/>
  <c r="R490" i="14"/>
  <c r="S490" i="14"/>
  <c r="R491" i="14"/>
  <c r="S491" i="14"/>
  <c r="R492" i="14"/>
  <c r="S492" i="14"/>
  <c r="R493" i="14"/>
  <c r="S493" i="14"/>
  <c r="R494" i="14"/>
  <c r="S494" i="14"/>
  <c r="R495" i="14"/>
  <c r="S495" i="14"/>
  <c r="R496" i="14"/>
  <c r="S496" i="14"/>
  <c r="R497" i="14"/>
  <c r="S497" i="14"/>
  <c r="R498" i="14"/>
  <c r="S498" i="14"/>
  <c r="R499" i="14"/>
  <c r="S499" i="14"/>
  <c r="R500" i="14"/>
  <c r="S500" i="14"/>
  <c r="R501" i="14"/>
  <c r="S501" i="14"/>
  <c r="R502" i="14"/>
  <c r="S502" i="14"/>
  <c r="R503" i="14"/>
  <c r="S503" i="14"/>
  <c r="R504" i="14"/>
  <c r="S504" i="14"/>
  <c r="R505" i="14"/>
  <c r="S505" i="14"/>
  <c r="R506" i="14"/>
  <c r="S506" i="14"/>
  <c r="R507" i="14"/>
  <c r="S507" i="14"/>
  <c r="R508" i="14"/>
  <c r="S508" i="14"/>
  <c r="R509" i="14"/>
  <c r="S509" i="14"/>
  <c r="R510" i="14"/>
  <c r="S510" i="14"/>
  <c r="R511" i="14"/>
  <c r="S511" i="14"/>
  <c r="R512" i="14"/>
  <c r="S512" i="14"/>
  <c r="R513" i="14"/>
  <c r="S513" i="14"/>
  <c r="R514" i="14"/>
  <c r="S514" i="14"/>
  <c r="R515" i="14"/>
  <c r="S515" i="14"/>
  <c r="R516" i="14"/>
  <c r="S516" i="14"/>
  <c r="R517" i="14"/>
  <c r="S517" i="14"/>
  <c r="R518" i="14"/>
  <c r="S518" i="14"/>
  <c r="R519" i="14"/>
  <c r="S519" i="14"/>
  <c r="R520" i="14"/>
  <c r="S520" i="14"/>
  <c r="R521" i="14"/>
  <c r="S521" i="14"/>
  <c r="R522" i="14"/>
  <c r="S522" i="14"/>
  <c r="R523" i="14"/>
  <c r="S523" i="14"/>
  <c r="R524" i="14"/>
  <c r="S524" i="14"/>
  <c r="R525" i="14"/>
  <c r="S525" i="14"/>
  <c r="R526" i="14"/>
  <c r="S526" i="14"/>
  <c r="R527" i="14"/>
  <c r="S527" i="14"/>
  <c r="R528" i="14"/>
  <c r="S528" i="14"/>
  <c r="R529" i="14"/>
  <c r="S529" i="14"/>
  <c r="R530" i="14"/>
  <c r="S530" i="14"/>
  <c r="R531" i="14"/>
  <c r="S531" i="14"/>
  <c r="R532" i="14"/>
  <c r="S532" i="14"/>
  <c r="R533" i="14"/>
  <c r="S533" i="14"/>
  <c r="R534" i="14"/>
  <c r="S534" i="14"/>
  <c r="R535" i="14"/>
  <c r="S535" i="14"/>
  <c r="R536" i="14"/>
  <c r="S536" i="14"/>
  <c r="R537" i="14"/>
  <c r="S537" i="14"/>
  <c r="R538" i="14"/>
  <c r="S538" i="14"/>
  <c r="R539" i="14"/>
  <c r="S539" i="14"/>
  <c r="R540" i="14"/>
  <c r="S540" i="14"/>
  <c r="R541" i="14"/>
  <c r="S541" i="14"/>
  <c r="R542" i="14"/>
  <c r="S542" i="14"/>
  <c r="R543" i="14"/>
  <c r="S543" i="14"/>
  <c r="R544" i="14"/>
  <c r="S544" i="14"/>
  <c r="R545" i="14"/>
  <c r="S545" i="14"/>
  <c r="R546" i="14"/>
  <c r="S546" i="14"/>
  <c r="R547" i="14"/>
  <c r="S547" i="14"/>
  <c r="R548" i="14"/>
  <c r="S548" i="14"/>
  <c r="R549" i="14"/>
  <c r="S549" i="14"/>
  <c r="R550" i="14"/>
  <c r="S550" i="14"/>
  <c r="R551" i="14"/>
  <c r="S551" i="14"/>
  <c r="R552" i="14"/>
  <c r="S552" i="14"/>
  <c r="R553" i="14"/>
  <c r="S553" i="14"/>
  <c r="R554" i="14"/>
  <c r="S554" i="14"/>
  <c r="R555" i="14"/>
  <c r="S555" i="14"/>
  <c r="R556" i="14"/>
  <c r="S556" i="14"/>
  <c r="R557" i="14"/>
  <c r="S557" i="14"/>
  <c r="R558" i="14"/>
  <c r="S558" i="14"/>
  <c r="R559" i="14"/>
  <c r="S559" i="14"/>
  <c r="R560" i="14"/>
  <c r="S560" i="14"/>
  <c r="R561" i="14"/>
  <c r="S561" i="14"/>
  <c r="R562" i="14"/>
  <c r="S562" i="14"/>
  <c r="R563" i="14"/>
  <c r="S563" i="14"/>
  <c r="R564" i="14"/>
  <c r="S564" i="14"/>
  <c r="R565" i="14"/>
  <c r="S565" i="14"/>
  <c r="R566" i="14"/>
  <c r="S566" i="14"/>
  <c r="R567" i="14"/>
  <c r="S567" i="14"/>
  <c r="R568" i="14"/>
  <c r="S568" i="14"/>
  <c r="R569" i="14"/>
  <c r="S569" i="14"/>
  <c r="R570" i="14"/>
  <c r="S570" i="14"/>
  <c r="R571" i="14"/>
  <c r="S571" i="14"/>
  <c r="R572" i="14"/>
  <c r="S572" i="14"/>
  <c r="R573" i="14"/>
  <c r="S573" i="14"/>
  <c r="R574" i="14"/>
  <c r="S574" i="14"/>
  <c r="R575" i="14"/>
  <c r="S575" i="14"/>
  <c r="R576" i="14"/>
  <c r="S576" i="14"/>
  <c r="R577" i="14"/>
  <c r="S577" i="14"/>
  <c r="R578" i="14"/>
  <c r="S578" i="14"/>
  <c r="R579" i="14"/>
  <c r="S579" i="14"/>
  <c r="R580" i="14"/>
  <c r="S580" i="14"/>
  <c r="R581" i="14"/>
  <c r="S581" i="14"/>
  <c r="R582" i="14"/>
  <c r="S582" i="14"/>
  <c r="R583" i="14"/>
  <c r="S583" i="14"/>
  <c r="R584" i="14"/>
  <c r="S584" i="14"/>
  <c r="R585" i="14"/>
  <c r="S585" i="14"/>
  <c r="R586" i="14"/>
  <c r="S586" i="14"/>
  <c r="R587" i="14"/>
  <c r="S587" i="14"/>
  <c r="R588" i="14"/>
  <c r="S588" i="14"/>
  <c r="R589" i="14"/>
  <c r="S589" i="14"/>
  <c r="R590" i="14"/>
  <c r="S590" i="14"/>
  <c r="R591" i="14"/>
  <c r="S591" i="14"/>
  <c r="R592" i="14"/>
  <c r="S592" i="14"/>
  <c r="R593" i="14"/>
  <c r="S593" i="14"/>
  <c r="R594" i="14"/>
  <c r="S594" i="14"/>
  <c r="R595" i="14"/>
  <c r="S595" i="14"/>
  <c r="R596" i="14"/>
  <c r="S596" i="14"/>
  <c r="R597" i="14"/>
  <c r="S597" i="14"/>
  <c r="R598" i="14"/>
  <c r="S598" i="14"/>
  <c r="R599" i="14"/>
  <c r="S599" i="14"/>
  <c r="R600" i="14"/>
  <c r="S600" i="14"/>
  <c r="R601" i="14"/>
  <c r="S601" i="14"/>
  <c r="R602" i="14"/>
  <c r="S602" i="14"/>
  <c r="R603" i="14"/>
  <c r="S603" i="14"/>
  <c r="R604" i="14"/>
  <c r="S604" i="14"/>
  <c r="R605" i="14"/>
  <c r="S605" i="14"/>
  <c r="R606" i="14"/>
  <c r="S606" i="14"/>
  <c r="R607" i="14"/>
  <c r="S607" i="14"/>
  <c r="R608" i="14"/>
  <c r="S608" i="14"/>
  <c r="R609" i="14"/>
  <c r="S609" i="14"/>
  <c r="R610" i="14"/>
  <c r="S610" i="14"/>
  <c r="R611" i="14"/>
  <c r="S611" i="14"/>
  <c r="R612" i="14"/>
  <c r="S612" i="14"/>
  <c r="R613" i="14"/>
  <c r="S613" i="14"/>
  <c r="R614" i="14"/>
  <c r="S614" i="14"/>
  <c r="R615" i="14"/>
  <c r="S615" i="14"/>
  <c r="R616" i="14"/>
  <c r="S616" i="14"/>
  <c r="R617" i="14"/>
  <c r="S617" i="14"/>
  <c r="R618" i="14"/>
  <c r="S618" i="14"/>
  <c r="R619" i="14"/>
  <c r="S619" i="14"/>
  <c r="R620" i="14"/>
  <c r="S620" i="14"/>
  <c r="R621" i="14"/>
  <c r="S621" i="14"/>
  <c r="R622" i="14"/>
  <c r="S622" i="14"/>
  <c r="R623" i="14"/>
  <c r="S623" i="14"/>
  <c r="R624" i="14"/>
  <c r="S624" i="14"/>
  <c r="R625" i="14"/>
  <c r="S625" i="14"/>
  <c r="R626" i="14"/>
  <c r="S626" i="14"/>
  <c r="R627" i="14"/>
  <c r="S627" i="14"/>
  <c r="R628" i="14"/>
  <c r="S628" i="14"/>
  <c r="R629" i="14"/>
  <c r="S629" i="14"/>
  <c r="R630" i="14"/>
  <c r="S630" i="14"/>
  <c r="R631" i="14"/>
  <c r="S631" i="14"/>
  <c r="R632" i="14"/>
  <c r="S632" i="14"/>
  <c r="R633" i="14"/>
  <c r="S633" i="14"/>
  <c r="R634" i="14"/>
  <c r="S634" i="14"/>
  <c r="R635" i="14"/>
  <c r="S635" i="14"/>
  <c r="R636" i="14"/>
  <c r="S636" i="14"/>
  <c r="R637" i="14"/>
  <c r="S637" i="14"/>
  <c r="R638" i="14"/>
  <c r="S638" i="14"/>
  <c r="R639" i="14"/>
  <c r="S639" i="14"/>
  <c r="R640" i="14"/>
  <c r="S640" i="14"/>
  <c r="R641" i="14"/>
  <c r="S641" i="14"/>
  <c r="R642" i="14"/>
  <c r="S642" i="14"/>
  <c r="R643" i="14"/>
  <c r="S643" i="14"/>
  <c r="R644" i="14"/>
  <c r="S644" i="14"/>
  <c r="R645" i="14"/>
  <c r="S645" i="14"/>
  <c r="R646" i="14"/>
  <c r="S646" i="14"/>
  <c r="R647" i="14"/>
  <c r="S647" i="14"/>
  <c r="R648" i="14"/>
  <c r="S648" i="14"/>
  <c r="R649" i="14"/>
  <c r="S649" i="14"/>
  <c r="R650" i="14"/>
  <c r="S650" i="14"/>
  <c r="R651" i="14"/>
  <c r="S651" i="14"/>
  <c r="R652" i="14"/>
  <c r="S652" i="14"/>
  <c r="R653" i="14"/>
  <c r="S653" i="14"/>
  <c r="R654" i="14"/>
  <c r="S654" i="14"/>
  <c r="R655" i="14"/>
  <c r="S655" i="14"/>
  <c r="R656" i="14"/>
  <c r="S656" i="14"/>
  <c r="R657" i="14"/>
  <c r="S657" i="14"/>
  <c r="R658" i="14"/>
  <c r="S658" i="14"/>
  <c r="R659" i="14"/>
  <c r="S659" i="14"/>
  <c r="R660" i="14"/>
  <c r="S660" i="14"/>
  <c r="R661" i="14"/>
  <c r="S661" i="14"/>
  <c r="R662" i="14"/>
  <c r="S662" i="14"/>
  <c r="R663" i="14"/>
  <c r="S663" i="14"/>
  <c r="R664" i="14"/>
  <c r="S664" i="14"/>
  <c r="R665" i="14"/>
  <c r="S665" i="14"/>
  <c r="R666" i="14"/>
  <c r="S666" i="14"/>
  <c r="R667" i="14"/>
  <c r="S667" i="14"/>
  <c r="R668" i="14"/>
  <c r="S668" i="14"/>
  <c r="R669" i="14"/>
  <c r="S669" i="14"/>
  <c r="R670" i="14"/>
  <c r="S670" i="14"/>
  <c r="R671" i="14"/>
  <c r="S671" i="14"/>
  <c r="R672" i="14"/>
  <c r="S672" i="14"/>
  <c r="R673" i="14"/>
  <c r="S673" i="14"/>
  <c r="R674" i="14"/>
  <c r="S674" i="14"/>
  <c r="R675" i="14"/>
  <c r="S675" i="14"/>
  <c r="R676" i="14"/>
  <c r="S676" i="14"/>
  <c r="R677" i="14"/>
  <c r="S677" i="14"/>
  <c r="R678" i="14"/>
  <c r="S678" i="14"/>
  <c r="R679" i="14"/>
  <c r="S679" i="14"/>
  <c r="R680" i="14"/>
  <c r="S680" i="14"/>
  <c r="R681" i="14"/>
  <c r="S681" i="14"/>
  <c r="R682" i="14"/>
  <c r="S682" i="14"/>
  <c r="R683" i="14"/>
  <c r="S683" i="14"/>
  <c r="R684" i="14"/>
  <c r="S684" i="14"/>
  <c r="R685" i="14"/>
  <c r="S685" i="14"/>
  <c r="R686" i="14"/>
  <c r="S686" i="14"/>
  <c r="R687" i="14"/>
  <c r="S687" i="14"/>
  <c r="R688" i="14"/>
  <c r="S688" i="14"/>
  <c r="R689" i="14"/>
  <c r="S689" i="14"/>
  <c r="R690" i="14"/>
  <c r="S690" i="14"/>
  <c r="R691" i="14"/>
  <c r="S691" i="14"/>
  <c r="R692" i="14"/>
  <c r="S692" i="14"/>
  <c r="R693" i="14"/>
  <c r="S693" i="14"/>
  <c r="R694" i="14"/>
  <c r="S694" i="14"/>
  <c r="R695" i="14"/>
  <c r="S695" i="14"/>
  <c r="R696" i="14"/>
  <c r="S696" i="14"/>
  <c r="R697" i="14"/>
  <c r="S697" i="14"/>
  <c r="R698" i="14"/>
  <c r="S698" i="14"/>
  <c r="R699" i="14"/>
  <c r="S699" i="14"/>
  <c r="R700" i="14"/>
  <c r="S700" i="14"/>
  <c r="R701" i="14"/>
  <c r="S701" i="14"/>
  <c r="R702" i="14"/>
  <c r="S702" i="14"/>
  <c r="R703" i="14"/>
  <c r="S703" i="14"/>
  <c r="R704" i="14"/>
  <c r="S704" i="14"/>
  <c r="R705" i="14"/>
  <c r="S705" i="14"/>
  <c r="R706" i="14"/>
  <c r="S706" i="14"/>
  <c r="R707" i="14"/>
  <c r="S707" i="14"/>
  <c r="R708" i="14"/>
  <c r="S708" i="14"/>
  <c r="R709" i="14"/>
  <c r="S709" i="14"/>
  <c r="R710" i="14"/>
  <c r="S710" i="14"/>
  <c r="R711" i="14"/>
  <c r="S711" i="14"/>
  <c r="R712" i="14"/>
  <c r="S712" i="14"/>
  <c r="R713" i="14"/>
  <c r="S713" i="14"/>
  <c r="R714" i="14"/>
  <c r="S714" i="14"/>
  <c r="R715" i="14"/>
  <c r="S715" i="14"/>
  <c r="R716" i="14"/>
  <c r="S716" i="14"/>
  <c r="R717" i="14"/>
  <c r="S717" i="14"/>
  <c r="R718" i="14"/>
  <c r="S718" i="14"/>
  <c r="R719" i="14"/>
  <c r="S719" i="14"/>
  <c r="R720" i="14"/>
  <c r="S720" i="14"/>
  <c r="R721" i="14"/>
  <c r="S721" i="14"/>
  <c r="R722" i="14"/>
  <c r="S722" i="14"/>
  <c r="R723" i="14"/>
  <c r="S723" i="14"/>
  <c r="R724" i="14"/>
  <c r="S724" i="14"/>
  <c r="R725" i="14"/>
  <c r="S725" i="14"/>
  <c r="R726" i="14"/>
  <c r="S726" i="14"/>
  <c r="R727" i="14"/>
  <c r="S727" i="14"/>
  <c r="R728" i="14"/>
  <c r="S728" i="14"/>
  <c r="R729" i="14"/>
  <c r="S729" i="14"/>
  <c r="R730" i="14"/>
  <c r="S730" i="14"/>
  <c r="R731" i="14"/>
  <c r="S731" i="14"/>
  <c r="R732" i="14"/>
  <c r="S732" i="14"/>
  <c r="R733" i="14"/>
  <c r="S733" i="14"/>
  <c r="R734" i="14"/>
  <c r="S734" i="14"/>
  <c r="R735" i="14"/>
  <c r="S735" i="14"/>
  <c r="R736" i="14"/>
  <c r="S736" i="14"/>
  <c r="R737" i="14"/>
  <c r="S737" i="14"/>
  <c r="R738" i="14"/>
  <c r="S738" i="14"/>
  <c r="R739" i="14"/>
  <c r="S739" i="14"/>
  <c r="R740" i="14"/>
  <c r="S740" i="14"/>
  <c r="R741" i="14"/>
  <c r="S741" i="14"/>
  <c r="R742" i="14"/>
  <c r="S742" i="14"/>
  <c r="R743" i="14"/>
  <c r="S743" i="14"/>
  <c r="R744" i="14"/>
  <c r="S744" i="14"/>
  <c r="R745" i="14"/>
  <c r="S745" i="14"/>
  <c r="R746" i="14"/>
  <c r="S746" i="14"/>
  <c r="R747" i="14"/>
  <c r="S747" i="14"/>
  <c r="R748" i="14"/>
  <c r="S748" i="14"/>
  <c r="R749" i="14"/>
  <c r="S749" i="14"/>
  <c r="R750" i="14"/>
  <c r="S750" i="14"/>
  <c r="R751" i="14"/>
  <c r="S751" i="14"/>
  <c r="R752" i="14"/>
  <c r="S752" i="14"/>
  <c r="R753" i="14"/>
  <c r="S753" i="14"/>
  <c r="R754" i="14"/>
  <c r="S754" i="14"/>
  <c r="R755" i="14"/>
  <c r="S755" i="14"/>
  <c r="R756" i="14"/>
  <c r="S756" i="14"/>
  <c r="R757" i="14"/>
  <c r="S757" i="14"/>
  <c r="R758" i="14"/>
  <c r="S758" i="14"/>
  <c r="R759" i="14"/>
  <c r="S759" i="14"/>
  <c r="R760" i="14"/>
  <c r="S760" i="14"/>
  <c r="R761" i="14"/>
  <c r="S761" i="14"/>
  <c r="R762" i="14"/>
  <c r="S762" i="14"/>
  <c r="R763" i="14"/>
  <c r="S763" i="14"/>
  <c r="R764" i="14"/>
  <c r="S764" i="14"/>
  <c r="R765" i="14"/>
  <c r="S765" i="14"/>
  <c r="R766" i="14"/>
  <c r="S766" i="14"/>
  <c r="R767" i="14"/>
  <c r="S767" i="14"/>
  <c r="R768" i="14"/>
  <c r="S768" i="14"/>
  <c r="R769" i="14"/>
  <c r="S769" i="14"/>
  <c r="R770" i="14"/>
  <c r="S770" i="14"/>
  <c r="R771" i="14"/>
  <c r="S771" i="14"/>
  <c r="R772" i="14"/>
  <c r="S772" i="14"/>
  <c r="R773" i="14"/>
  <c r="S773" i="14"/>
  <c r="R774" i="14"/>
  <c r="S774" i="14"/>
  <c r="R775" i="14"/>
  <c r="S775" i="14"/>
  <c r="R776" i="14"/>
  <c r="S776" i="14"/>
  <c r="R777" i="14"/>
  <c r="S777" i="14"/>
  <c r="R778" i="14"/>
  <c r="S778" i="14"/>
  <c r="R779" i="14"/>
  <c r="S779" i="14"/>
  <c r="R780" i="14"/>
  <c r="S780" i="14"/>
  <c r="R781" i="14"/>
  <c r="S781" i="14"/>
  <c r="R782" i="14"/>
  <c r="S782" i="14"/>
  <c r="R783" i="14"/>
  <c r="S783" i="14"/>
  <c r="R784" i="14"/>
  <c r="S784" i="14"/>
  <c r="R785" i="14"/>
  <c r="S785" i="14"/>
  <c r="R786" i="14"/>
  <c r="S786" i="14"/>
  <c r="R787" i="14"/>
  <c r="S787" i="14"/>
  <c r="R788" i="14"/>
  <c r="S788" i="14"/>
  <c r="R789" i="14"/>
  <c r="S789" i="14"/>
  <c r="R790" i="14"/>
  <c r="S790" i="14"/>
  <c r="R791" i="14"/>
  <c r="S791" i="14"/>
  <c r="R792" i="14"/>
  <c r="S792" i="14"/>
  <c r="R793" i="14"/>
  <c r="S793" i="14"/>
  <c r="R794" i="14"/>
  <c r="S794" i="14"/>
  <c r="R795" i="14"/>
  <c r="S795" i="14"/>
  <c r="R796" i="14"/>
  <c r="S796" i="14"/>
  <c r="R797" i="14"/>
  <c r="S797" i="14"/>
  <c r="R798" i="14"/>
  <c r="S798" i="14"/>
  <c r="R799" i="14"/>
  <c r="S799" i="14"/>
  <c r="R800" i="14"/>
  <c r="S800" i="14"/>
  <c r="R801" i="14"/>
  <c r="S801" i="14"/>
  <c r="R802" i="14"/>
  <c r="S802" i="14"/>
  <c r="R803" i="14"/>
  <c r="S803" i="14"/>
  <c r="R804" i="14"/>
  <c r="S804" i="14"/>
  <c r="R805" i="14"/>
  <c r="S805" i="14"/>
  <c r="R806" i="14"/>
  <c r="S806" i="14"/>
  <c r="R807" i="14"/>
  <c r="S807" i="14"/>
  <c r="R808" i="14"/>
  <c r="S808" i="14"/>
  <c r="R809" i="14"/>
  <c r="S809" i="14"/>
  <c r="R810" i="14"/>
  <c r="S810" i="14"/>
  <c r="R811" i="14"/>
  <c r="S811" i="14"/>
  <c r="R812" i="14"/>
  <c r="S812" i="14"/>
  <c r="R813" i="14"/>
  <c r="S813" i="14"/>
  <c r="R814" i="14"/>
  <c r="S814" i="14"/>
  <c r="R815" i="14"/>
  <c r="S815" i="14"/>
  <c r="R816" i="14"/>
  <c r="S816" i="14"/>
  <c r="R817" i="14"/>
  <c r="S817" i="14"/>
  <c r="R818" i="14"/>
  <c r="S818" i="14"/>
  <c r="R819" i="14"/>
  <c r="S819" i="14"/>
  <c r="R820" i="14"/>
  <c r="S820" i="14"/>
  <c r="R821" i="14"/>
  <c r="S821" i="14"/>
  <c r="R822" i="14"/>
  <c r="S822" i="14"/>
  <c r="R823" i="14"/>
  <c r="S823" i="14"/>
  <c r="R824" i="14"/>
  <c r="S824" i="14"/>
  <c r="R825" i="14"/>
  <c r="S825" i="14"/>
  <c r="R826" i="14"/>
  <c r="S826" i="14"/>
  <c r="R827" i="14"/>
  <c r="S827" i="14"/>
  <c r="R828" i="14"/>
  <c r="S828" i="14"/>
  <c r="R829" i="14"/>
  <c r="S829" i="14"/>
  <c r="R830" i="14"/>
  <c r="S830" i="14"/>
  <c r="R831" i="14"/>
  <c r="S831" i="14"/>
  <c r="R832" i="14"/>
  <c r="S832" i="14"/>
  <c r="R833" i="14"/>
  <c r="S833" i="14"/>
  <c r="R834" i="14"/>
  <c r="S834" i="14"/>
  <c r="R835" i="14"/>
  <c r="S835" i="14"/>
  <c r="R836" i="14"/>
  <c r="S836" i="14"/>
  <c r="R837" i="14"/>
  <c r="S837" i="14"/>
  <c r="R838" i="14"/>
  <c r="S838" i="14"/>
  <c r="R839" i="14"/>
  <c r="S839" i="14"/>
  <c r="R840" i="14"/>
  <c r="S840" i="14"/>
  <c r="R841" i="14"/>
  <c r="S841" i="14"/>
  <c r="R842" i="14"/>
  <c r="S842" i="14"/>
  <c r="R843" i="14"/>
  <c r="S843" i="14"/>
  <c r="R844" i="14"/>
  <c r="S844" i="14"/>
  <c r="R845" i="14"/>
  <c r="S845" i="14"/>
  <c r="R846" i="14"/>
  <c r="S846" i="14"/>
  <c r="R847" i="14"/>
  <c r="S847" i="14"/>
  <c r="R848" i="14"/>
  <c r="S848" i="14"/>
  <c r="R849" i="14"/>
  <c r="S849" i="14"/>
  <c r="R850" i="14"/>
  <c r="S850" i="14"/>
  <c r="R851" i="14"/>
  <c r="S851" i="14"/>
  <c r="R852" i="14"/>
  <c r="S852" i="14"/>
  <c r="R853" i="14"/>
  <c r="S853" i="14"/>
  <c r="R854" i="14"/>
  <c r="S854" i="14"/>
  <c r="R855" i="14"/>
  <c r="S855" i="14"/>
  <c r="R856" i="14"/>
  <c r="S856" i="14"/>
  <c r="R857" i="14"/>
  <c r="S857" i="14"/>
  <c r="R858" i="14"/>
  <c r="S858" i="14"/>
  <c r="R859" i="14"/>
  <c r="S859" i="14"/>
  <c r="R860" i="14"/>
  <c r="S860" i="14"/>
  <c r="R861" i="14"/>
  <c r="S861" i="14"/>
  <c r="R862" i="14"/>
  <c r="S862" i="14"/>
  <c r="R863" i="14"/>
  <c r="S863" i="14"/>
  <c r="R864" i="14"/>
  <c r="S864" i="14"/>
  <c r="R865" i="14"/>
  <c r="S865" i="14"/>
  <c r="R866" i="14"/>
  <c r="S866" i="14"/>
  <c r="R867" i="14"/>
  <c r="S867" i="14"/>
  <c r="R868" i="14"/>
  <c r="S868" i="14"/>
  <c r="R869" i="14"/>
  <c r="S869" i="14"/>
  <c r="R870" i="14"/>
  <c r="S870" i="14"/>
  <c r="R871" i="14"/>
  <c r="S871" i="14"/>
  <c r="R872" i="14"/>
  <c r="S872" i="14"/>
  <c r="R873" i="14"/>
  <c r="S873" i="14"/>
  <c r="R874" i="14"/>
  <c r="S874" i="14"/>
  <c r="R875" i="14"/>
  <c r="S875" i="14"/>
  <c r="R876" i="14"/>
  <c r="S876" i="14"/>
  <c r="R877" i="14"/>
  <c r="S877" i="14"/>
  <c r="R878" i="14"/>
  <c r="S878" i="14"/>
  <c r="R879" i="14"/>
  <c r="S879" i="14"/>
  <c r="R880" i="14"/>
  <c r="S880" i="14"/>
  <c r="R881" i="14"/>
  <c r="S881" i="14"/>
  <c r="R882" i="14"/>
  <c r="S882" i="14"/>
  <c r="R883" i="14"/>
  <c r="S883" i="14"/>
  <c r="R884" i="14"/>
  <c r="S884" i="14"/>
  <c r="R885" i="14"/>
  <c r="S885" i="14"/>
  <c r="R886" i="14"/>
  <c r="S886" i="14"/>
  <c r="R887" i="14"/>
  <c r="S887" i="14"/>
  <c r="R888" i="14"/>
  <c r="S888" i="14"/>
  <c r="R889" i="14"/>
  <c r="S889" i="14"/>
  <c r="R890" i="14"/>
  <c r="S890" i="14"/>
  <c r="R891" i="14"/>
  <c r="S891" i="14"/>
  <c r="R892" i="14"/>
  <c r="S892" i="14"/>
  <c r="R893" i="14"/>
  <c r="S893" i="14"/>
  <c r="R894" i="14"/>
  <c r="S894" i="14"/>
  <c r="R895" i="14"/>
  <c r="S895" i="14"/>
  <c r="R896" i="14"/>
  <c r="S896" i="14"/>
  <c r="R897" i="14"/>
  <c r="S897" i="14"/>
  <c r="R898" i="14"/>
  <c r="S898" i="14"/>
  <c r="R899" i="14"/>
  <c r="S899" i="14"/>
  <c r="R900" i="14"/>
  <c r="S900" i="14"/>
  <c r="R901" i="14"/>
  <c r="S901" i="14"/>
  <c r="R902" i="14"/>
  <c r="S902" i="14"/>
  <c r="R903" i="14"/>
  <c r="S903" i="14"/>
  <c r="R904" i="14"/>
  <c r="S904" i="14"/>
  <c r="R905" i="14"/>
  <c r="S905" i="14"/>
  <c r="R906" i="14"/>
  <c r="S906" i="14"/>
  <c r="R907" i="14"/>
  <c r="S907" i="14"/>
  <c r="R908" i="14"/>
  <c r="S908" i="14"/>
  <c r="R909" i="14"/>
  <c r="S909" i="14"/>
  <c r="R910" i="14"/>
  <c r="S910" i="14"/>
  <c r="R911" i="14"/>
  <c r="S911" i="14"/>
  <c r="R912" i="14"/>
  <c r="S912" i="14"/>
  <c r="R913" i="14"/>
  <c r="S913" i="14"/>
  <c r="R914" i="14"/>
  <c r="S914" i="14"/>
  <c r="R915" i="14"/>
  <c r="S915" i="14"/>
  <c r="R916" i="14"/>
  <c r="S916" i="14"/>
  <c r="R917" i="14"/>
  <c r="S917" i="14"/>
  <c r="R918" i="14"/>
  <c r="S918" i="14"/>
  <c r="R919" i="14"/>
  <c r="S919" i="14"/>
  <c r="R920" i="14"/>
  <c r="S920" i="14"/>
  <c r="R921" i="14"/>
  <c r="S921" i="14"/>
  <c r="R922" i="14"/>
  <c r="S922" i="14"/>
  <c r="R923" i="14"/>
  <c r="S923" i="14"/>
  <c r="R924" i="14"/>
  <c r="S924" i="14"/>
  <c r="R925" i="14"/>
  <c r="S925" i="14"/>
  <c r="R926" i="14"/>
  <c r="S926" i="14"/>
  <c r="R927" i="14"/>
  <c r="S927" i="14"/>
  <c r="R928" i="14"/>
  <c r="S928" i="14"/>
  <c r="R929" i="14"/>
  <c r="S929" i="14"/>
  <c r="R930" i="14"/>
  <c r="S930" i="14"/>
  <c r="R931" i="14"/>
  <c r="S931" i="14"/>
  <c r="R932" i="14"/>
  <c r="S932" i="14"/>
  <c r="R933" i="14"/>
  <c r="S933" i="14"/>
  <c r="R934" i="14"/>
  <c r="S934" i="14"/>
  <c r="R935" i="14"/>
  <c r="S935" i="14"/>
  <c r="R936" i="14"/>
  <c r="S936" i="14"/>
  <c r="R937" i="14"/>
  <c r="S937" i="14"/>
  <c r="R938" i="14"/>
  <c r="S938" i="14"/>
  <c r="R939" i="14"/>
  <c r="S939" i="14"/>
  <c r="R940" i="14"/>
  <c r="S940" i="14"/>
  <c r="R941" i="14"/>
  <c r="S941" i="14"/>
  <c r="R942" i="14"/>
  <c r="S942" i="14"/>
  <c r="R943" i="14"/>
  <c r="S943" i="14"/>
  <c r="R944" i="14"/>
  <c r="S944" i="14"/>
  <c r="R945" i="14"/>
  <c r="S945" i="14"/>
  <c r="R946" i="14"/>
  <c r="S946" i="14"/>
  <c r="R947" i="14"/>
  <c r="S947" i="14"/>
  <c r="R948" i="14"/>
  <c r="S948" i="14"/>
  <c r="R949" i="14"/>
  <c r="S949" i="14"/>
  <c r="R950" i="14"/>
  <c r="S950" i="14"/>
  <c r="R951" i="14"/>
  <c r="S951" i="14"/>
  <c r="R952" i="14"/>
  <c r="S952" i="14"/>
  <c r="R953" i="14"/>
  <c r="S953" i="14"/>
  <c r="R954" i="14"/>
  <c r="S954" i="14"/>
  <c r="R955" i="14"/>
  <c r="S955" i="14"/>
  <c r="R956" i="14"/>
  <c r="S956" i="14"/>
  <c r="R957" i="14"/>
  <c r="S957" i="14"/>
  <c r="R958" i="14"/>
  <c r="S958" i="14"/>
  <c r="R959" i="14"/>
  <c r="S959" i="14"/>
  <c r="R960" i="14"/>
  <c r="S960" i="14"/>
  <c r="R961" i="14"/>
  <c r="S961" i="14"/>
  <c r="R962" i="14"/>
  <c r="S962" i="14"/>
  <c r="R963" i="14"/>
  <c r="S963" i="14"/>
  <c r="R964" i="14"/>
  <c r="S964" i="14"/>
  <c r="R965" i="14"/>
  <c r="S965" i="14"/>
  <c r="R966" i="14"/>
  <c r="S966" i="14"/>
  <c r="R967" i="14"/>
  <c r="S967" i="14"/>
  <c r="R968" i="14"/>
  <c r="S968" i="14"/>
  <c r="R969" i="14"/>
  <c r="S969" i="14"/>
  <c r="R970" i="14"/>
  <c r="S970" i="14"/>
  <c r="R971" i="14"/>
  <c r="S971" i="14"/>
  <c r="R972" i="14"/>
  <c r="S972" i="14"/>
  <c r="R973" i="14"/>
  <c r="S973" i="14"/>
  <c r="R974" i="14"/>
  <c r="S974" i="14"/>
  <c r="R975" i="14"/>
  <c r="S975" i="14"/>
  <c r="R976" i="14"/>
  <c r="S976" i="14"/>
  <c r="R977" i="14"/>
  <c r="S977" i="14"/>
  <c r="R978" i="14"/>
  <c r="S978" i="14"/>
  <c r="R979" i="14"/>
  <c r="S979" i="14"/>
  <c r="R980" i="14"/>
  <c r="S980" i="14"/>
  <c r="R981" i="14"/>
  <c r="S981" i="14"/>
  <c r="R982" i="14"/>
  <c r="S982" i="14"/>
  <c r="R983" i="14"/>
  <c r="S983" i="14"/>
  <c r="R984" i="14"/>
  <c r="S984" i="14"/>
  <c r="R985" i="14"/>
  <c r="S985" i="14"/>
  <c r="R986" i="14"/>
  <c r="S986" i="14"/>
  <c r="R987" i="14"/>
  <c r="S987" i="14"/>
  <c r="R988" i="14"/>
  <c r="S988" i="14"/>
  <c r="R989" i="14"/>
  <c r="S989" i="14"/>
  <c r="R990" i="14"/>
  <c r="S990" i="14"/>
  <c r="R991" i="14"/>
  <c r="S991" i="14"/>
  <c r="R992" i="14"/>
  <c r="S992" i="14"/>
  <c r="R993" i="14"/>
  <c r="S993" i="14"/>
  <c r="R994" i="14"/>
  <c r="S994" i="14"/>
  <c r="R995" i="14"/>
  <c r="S995" i="14"/>
  <c r="R996" i="14"/>
  <c r="S996" i="14"/>
  <c r="R997" i="14"/>
  <c r="S997" i="14"/>
  <c r="R998" i="14"/>
  <c r="S998" i="14"/>
  <c r="R999" i="14"/>
  <c r="S999" i="14"/>
  <c r="R1000" i="14"/>
  <c r="S1000" i="14"/>
  <c r="R1001" i="14"/>
  <c r="S1001" i="14"/>
  <c r="R1002" i="14"/>
  <c r="S1002" i="14"/>
  <c r="R1003" i="14"/>
  <c r="S1003" i="14"/>
  <c r="R1004" i="14"/>
  <c r="S1004" i="14"/>
  <c r="R1005" i="14"/>
  <c r="S1005" i="14"/>
  <c r="R1006" i="14"/>
  <c r="S1006" i="14"/>
  <c r="R1007" i="14"/>
  <c r="S1007" i="14"/>
  <c r="R1008" i="14"/>
  <c r="S1008" i="14"/>
  <c r="R1009" i="14"/>
  <c r="S1009" i="14"/>
  <c r="R1010" i="14"/>
  <c r="S1010" i="14"/>
  <c r="R1011" i="14"/>
  <c r="S1011" i="14"/>
  <c r="R1012" i="14"/>
  <c r="S1012" i="14"/>
  <c r="R1013" i="14"/>
  <c r="S1013" i="14"/>
  <c r="R1014" i="14"/>
  <c r="S1014" i="14"/>
  <c r="R1015" i="14"/>
  <c r="S1015" i="14"/>
  <c r="R1016" i="14"/>
  <c r="S1016" i="14"/>
  <c r="R1017" i="14"/>
  <c r="S1017" i="14"/>
  <c r="R1018" i="14"/>
  <c r="S1018" i="14"/>
  <c r="R1019" i="14"/>
  <c r="S1019" i="14"/>
  <c r="R1020" i="14"/>
  <c r="S1020" i="14"/>
  <c r="R1021" i="14"/>
  <c r="S1021" i="14"/>
  <c r="R1022" i="14"/>
  <c r="S1022" i="14"/>
  <c r="R1023" i="14"/>
  <c r="S1023" i="14"/>
  <c r="R1024" i="14"/>
  <c r="S1024" i="14"/>
  <c r="R1025" i="14"/>
  <c r="S1025" i="14"/>
  <c r="R1026" i="14"/>
  <c r="S1026" i="14"/>
  <c r="R1027" i="14"/>
  <c r="S1027" i="14"/>
  <c r="R1028" i="14"/>
  <c r="S1028" i="14"/>
  <c r="R1029" i="14"/>
  <c r="S1029" i="14"/>
  <c r="R1030" i="14"/>
  <c r="S1030" i="14"/>
  <c r="R1031" i="14"/>
  <c r="S1031" i="14"/>
  <c r="R1032" i="14"/>
  <c r="S1032" i="14"/>
  <c r="R1033" i="14"/>
  <c r="S1033" i="14"/>
  <c r="R1034" i="14"/>
  <c r="S1034" i="14"/>
  <c r="R1035" i="14"/>
  <c r="S1035" i="14"/>
  <c r="R1036" i="14"/>
  <c r="S1036" i="14"/>
  <c r="R1037" i="14"/>
  <c r="S1037" i="14"/>
  <c r="R1038" i="14"/>
  <c r="S1038" i="14"/>
  <c r="R1039" i="14"/>
  <c r="S1039" i="14"/>
  <c r="R1040" i="14"/>
  <c r="S1040" i="14"/>
  <c r="R1041" i="14"/>
  <c r="S1041" i="14"/>
  <c r="R1042" i="14"/>
  <c r="S1042" i="14"/>
  <c r="R1043" i="14"/>
  <c r="S1043" i="14"/>
  <c r="R1044" i="14"/>
  <c r="S1044" i="14"/>
  <c r="R1045" i="14"/>
  <c r="S1045" i="14"/>
  <c r="R1046" i="14"/>
  <c r="S1046" i="14"/>
  <c r="R1047" i="14"/>
  <c r="S1047" i="14"/>
  <c r="R1048" i="14"/>
  <c r="S1048" i="14"/>
  <c r="R1049" i="14"/>
  <c r="S1049" i="14"/>
  <c r="R1050" i="14"/>
  <c r="S1050" i="14"/>
  <c r="R1051" i="14"/>
  <c r="S1051" i="14"/>
  <c r="R1052" i="14"/>
  <c r="S1052" i="14"/>
  <c r="R1053" i="14"/>
  <c r="S1053" i="14"/>
  <c r="R1054" i="14"/>
  <c r="S1054" i="14"/>
  <c r="R1055" i="14"/>
  <c r="S1055" i="14"/>
  <c r="R1056" i="14"/>
  <c r="S1056" i="14"/>
  <c r="R1057" i="14"/>
  <c r="S1057" i="14"/>
  <c r="R1058" i="14"/>
  <c r="S1058" i="14"/>
  <c r="R1059" i="14"/>
  <c r="S1059" i="14"/>
  <c r="R1060" i="14"/>
  <c r="S1060" i="14"/>
  <c r="R1061" i="14"/>
  <c r="S1061" i="14"/>
  <c r="R1062" i="14"/>
  <c r="S1062" i="14"/>
  <c r="R1063" i="14"/>
  <c r="S1063" i="14"/>
  <c r="R1064" i="14"/>
  <c r="S1064" i="14"/>
  <c r="O3" i="14"/>
  <c r="P3" i="14"/>
  <c r="O4" i="14"/>
  <c r="P4" i="14"/>
  <c r="O5" i="14"/>
  <c r="P5" i="14"/>
  <c r="O6" i="14"/>
  <c r="P6" i="14"/>
  <c r="O7" i="14"/>
  <c r="P7" i="14"/>
  <c r="O8" i="14"/>
  <c r="P8" i="14"/>
  <c r="O9" i="14"/>
  <c r="P9" i="14"/>
  <c r="O10" i="14"/>
  <c r="P10" i="14"/>
  <c r="O11" i="14"/>
  <c r="P11" i="14"/>
  <c r="O12" i="14"/>
  <c r="P12" i="14"/>
  <c r="O13" i="14"/>
  <c r="P13" i="14"/>
  <c r="O14" i="14"/>
  <c r="P14" i="14"/>
  <c r="O15" i="14"/>
  <c r="P15" i="14"/>
  <c r="O16" i="14"/>
  <c r="P16" i="14"/>
  <c r="O17" i="14"/>
  <c r="P17" i="14"/>
  <c r="O18" i="14"/>
  <c r="P18" i="14"/>
  <c r="O19" i="14"/>
  <c r="P19" i="14"/>
  <c r="O20" i="14"/>
  <c r="P20" i="14"/>
  <c r="O21" i="14"/>
  <c r="P21" i="14"/>
  <c r="O22" i="14"/>
  <c r="P22" i="14"/>
  <c r="O23" i="14"/>
  <c r="P23" i="14"/>
  <c r="O24" i="14"/>
  <c r="P24" i="14"/>
  <c r="O25" i="14"/>
  <c r="P25" i="14"/>
  <c r="O26" i="14"/>
  <c r="P26" i="14"/>
  <c r="O27" i="14"/>
  <c r="P27" i="14"/>
  <c r="O28" i="14"/>
  <c r="P28" i="14"/>
  <c r="O29" i="14"/>
  <c r="P29" i="14"/>
  <c r="O30" i="14"/>
  <c r="P30" i="14"/>
  <c r="O31" i="14"/>
  <c r="P31" i="14"/>
  <c r="O32" i="14"/>
  <c r="P32" i="14"/>
  <c r="O33" i="14"/>
  <c r="P33" i="14"/>
  <c r="O34" i="14"/>
  <c r="P34" i="14"/>
  <c r="O35" i="14"/>
  <c r="P35" i="14"/>
  <c r="O36" i="14"/>
  <c r="P36" i="14"/>
  <c r="O37" i="14"/>
  <c r="P37" i="14"/>
  <c r="O38" i="14"/>
  <c r="P38" i="14"/>
  <c r="O39" i="14"/>
  <c r="P39" i="14"/>
  <c r="O40" i="14"/>
  <c r="P40" i="14"/>
  <c r="O41" i="14"/>
  <c r="P41" i="14"/>
  <c r="O42" i="14"/>
  <c r="P42" i="14"/>
  <c r="O43" i="14"/>
  <c r="P43" i="14"/>
  <c r="O44" i="14"/>
  <c r="P44" i="14"/>
  <c r="O45" i="14"/>
  <c r="P45" i="14"/>
  <c r="O46" i="14"/>
  <c r="P46" i="14"/>
  <c r="O47" i="14"/>
  <c r="P47" i="14"/>
  <c r="O48" i="14"/>
  <c r="P48" i="14"/>
  <c r="O49" i="14"/>
  <c r="P49" i="14"/>
  <c r="O50" i="14"/>
  <c r="P50" i="14"/>
  <c r="O51" i="14"/>
  <c r="P51" i="14"/>
  <c r="O52" i="14"/>
  <c r="P52" i="14"/>
  <c r="O53" i="14"/>
  <c r="P53" i="14"/>
  <c r="O54" i="14"/>
  <c r="P54" i="14"/>
  <c r="O55" i="14"/>
  <c r="P55" i="14"/>
  <c r="O56" i="14"/>
  <c r="P56" i="14"/>
  <c r="O57" i="14"/>
  <c r="P57" i="14"/>
  <c r="O58" i="14"/>
  <c r="P58" i="14"/>
  <c r="O59" i="14"/>
  <c r="P59" i="14"/>
  <c r="O60" i="14"/>
  <c r="P60" i="14"/>
  <c r="O61" i="14"/>
  <c r="P61" i="14"/>
  <c r="O62" i="14"/>
  <c r="P62" i="14"/>
  <c r="O63" i="14"/>
  <c r="P63" i="14"/>
  <c r="O64" i="14"/>
  <c r="P64" i="14"/>
  <c r="O65" i="14"/>
  <c r="P65" i="14"/>
  <c r="O66" i="14"/>
  <c r="P66" i="14"/>
  <c r="O67" i="14"/>
  <c r="P67" i="14"/>
  <c r="O68" i="14"/>
  <c r="P68" i="14"/>
  <c r="O69" i="14"/>
  <c r="P69" i="14"/>
  <c r="O70" i="14"/>
  <c r="P70" i="14"/>
  <c r="O71" i="14"/>
  <c r="P71" i="14"/>
  <c r="O72" i="14"/>
  <c r="P72" i="14"/>
  <c r="O73" i="14"/>
  <c r="P73" i="14"/>
  <c r="O74" i="14"/>
  <c r="P74" i="14"/>
  <c r="O75" i="14"/>
  <c r="P75" i="14"/>
  <c r="O76" i="14"/>
  <c r="P76" i="14"/>
  <c r="O77" i="14"/>
  <c r="P77" i="14"/>
  <c r="O78" i="14"/>
  <c r="P78" i="14"/>
  <c r="O79" i="14"/>
  <c r="P79" i="14"/>
  <c r="O80" i="14"/>
  <c r="P80" i="14"/>
  <c r="O81" i="14"/>
  <c r="P81" i="14"/>
  <c r="O82" i="14"/>
  <c r="P82" i="14"/>
  <c r="O83" i="14"/>
  <c r="P83" i="14"/>
  <c r="O84" i="14"/>
  <c r="P84" i="14"/>
  <c r="O85" i="14"/>
  <c r="P85" i="14"/>
  <c r="O86" i="14"/>
  <c r="P86" i="14"/>
  <c r="O87" i="14"/>
  <c r="P87" i="14"/>
  <c r="O88" i="14"/>
  <c r="P88" i="14"/>
  <c r="O89" i="14"/>
  <c r="P89" i="14"/>
  <c r="O90" i="14"/>
  <c r="P90" i="14"/>
  <c r="O91" i="14"/>
  <c r="P91" i="14"/>
  <c r="O92" i="14"/>
  <c r="P92" i="14"/>
  <c r="O93" i="14"/>
  <c r="P93" i="14"/>
  <c r="O94" i="14"/>
  <c r="P94" i="14"/>
  <c r="O95" i="14"/>
  <c r="P95" i="14"/>
  <c r="O96" i="14"/>
  <c r="P96" i="14"/>
  <c r="O97" i="14"/>
  <c r="P97" i="14"/>
  <c r="O98" i="14"/>
  <c r="P98" i="14"/>
  <c r="O99" i="14"/>
  <c r="P99" i="14"/>
  <c r="O100" i="14"/>
  <c r="P100" i="14"/>
  <c r="O101" i="14"/>
  <c r="P101" i="14"/>
  <c r="O102" i="14"/>
  <c r="P102" i="14"/>
  <c r="O103" i="14"/>
  <c r="P103" i="14"/>
  <c r="O104" i="14"/>
  <c r="P104" i="14"/>
  <c r="O105" i="14"/>
  <c r="P105" i="14"/>
  <c r="O106" i="14"/>
  <c r="P106" i="14"/>
  <c r="O107" i="14"/>
  <c r="P107" i="14"/>
  <c r="O108" i="14"/>
  <c r="P108" i="14"/>
  <c r="O109" i="14"/>
  <c r="P109" i="14"/>
  <c r="O110" i="14"/>
  <c r="P110" i="14"/>
  <c r="O111" i="14"/>
  <c r="P111" i="14"/>
  <c r="O112" i="14"/>
  <c r="P112" i="14"/>
  <c r="O113" i="14"/>
  <c r="P113" i="14"/>
  <c r="O114" i="14"/>
  <c r="P114" i="14"/>
  <c r="O115" i="14"/>
  <c r="P115" i="14"/>
  <c r="O116" i="14"/>
  <c r="P116" i="14"/>
  <c r="O117" i="14"/>
  <c r="P117" i="14"/>
  <c r="O118" i="14"/>
  <c r="P118" i="14"/>
  <c r="O119" i="14"/>
  <c r="P119" i="14"/>
  <c r="O120" i="14"/>
  <c r="P120" i="14"/>
  <c r="O121" i="14"/>
  <c r="P121" i="14"/>
  <c r="O122" i="14"/>
  <c r="P122" i="14"/>
  <c r="O123" i="14"/>
  <c r="P123" i="14"/>
  <c r="O124" i="14"/>
  <c r="P124" i="14"/>
  <c r="O125" i="14"/>
  <c r="P125" i="14"/>
  <c r="O126" i="14"/>
  <c r="P126" i="14"/>
  <c r="O127" i="14"/>
  <c r="P127" i="14"/>
  <c r="O128" i="14"/>
  <c r="P128" i="14"/>
  <c r="O129" i="14"/>
  <c r="P129" i="14"/>
  <c r="O130" i="14"/>
  <c r="P130" i="14"/>
  <c r="O131" i="14"/>
  <c r="P131" i="14"/>
  <c r="O132" i="14"/>
  <c r="P132" i="14"/>
  <c r="O133" i="14"/>
  <c r="P133" i="14"/>
  <c r="O134" i="14"/>
  <c r="P134" i="14"/>
  <c r="O135" i="14"/>
  <c r="P135" i="14"/>
  <c r="O136" i="14"/>
  <c r="P136" i="14"/>
  <c r="O137" i="14"/>
  <c r="P137" i="14"/>
  <c r="O138" i="14"/>
  <c r="P138" i="14"/>
  <c r="O139" i="14"/>
  <c r="P139" i="14"/>
  <c r="O140" i="14"/>
  <c r="P140" i="14"/>
  <c r="O141" i="14"/>
  <c r="P141" i="14"/>
  <c r="O142" i="14"/>
  <c r="P142" i="14"/>
  <c r="O143" i="14"/>
  <c r="P143" i="14"/>
  <c r="O144" i="14"/>
  <c r="P144" i="14"/>
  <c r="O145" i="14"/>
  <c r="P145" i="14"/>
  <c r="O146" i="14"/>
  <c r="P146" i="14"/>
  <c r="O147" i="14"/>
  <c r="P147" i="14"/>
  <c r="O148" i="14"/>
  <c r="P148" i="14"/>
  <c r="O149" i="14"/>
  <c r="P149" i="14"/>
  <c r="O150" i="14"/>
  <c r="P150" i="14"/>
  <c r="O151" i="14"/>
  <c r="P151" i="14"/>
  <c r="O152" i="14"/>
  <c r="P152" i="14"/>
  <c r="O153" i="14"/>
  <c r="P153" i="14"/>
  <c r="O154" i="14"/>
  <c r="P154" i="14"/>
  <c r="O155" i="14"/>
  <c r="P155" i="14"/>
  <c r="O156" i="14"/>
  <c r="P156" i="14"/>
  <c r="O157" i="14"/>
  <c r="P157" i="14"/>
  <c r="O158" i="14"/>
  <c r="P158" i="14"/>
  <c r="O159" i="14"/>
  <c r="P159" i="14"/>
  <c r="O160" i="14"/>
  <c r="P160" i="14"/>
  <c r="O161" i="14"/>
  <c r="P161" i="14"/>
  <c r="O162" i="14"/>
  <c r="P162" i="14"/>
  <c r="O163" i="14"/>
  <c r="P163" i="14"/>
  <c r="O164" i="14"/>
  <c r="P164" i="14"/>
  <c r="O165" i="14"/>
  <c r="P165" i="14"/>
  <c r="O166" i="14"/>
  <c r="P166" i="14"/>
  <c r="O167" i="14"/>
  <c r="P167" i="14"/>
  <c r="O168" i="14"/>
  <c r="P168" i="14"/>
  <c r="O169" i="14"/>
  <c r="P169" i="14"/>
  <c r="O170" i="14"/>
  <c r="P170" i="14"/>
  <c r="O171" i="14"/>
  <c r="P171" i="14"/>
  <c r="O172" i="14"/>
  <c r="P172" i="14"/>
  <c r="O173" i="14"/>
  <c r="P173" i="14"/>
  <c r="O174" i="14"/>
  <c r="P174" i="14"/>
  <c r="O175" i="14"/>
  <c r="P175" i="14"/>
  <c r="O176" i="14"/>
  <c r="P176" i="14"/>
  <c r="O177" i="14"/>
  <c r="P177" i="14"/>
  <c r="O178" i="14"/>
  <c r="P178" i="14"/>
  <c r="O179" i="14"/>
  <c r="P179" i="14"/>
  <c r="O180" i="14"/>
  <c r="P180" i="14"/>
  <c r="O181" i="14"/>
  <c r="P181" i="14"/>
  <c r="O182" i="14"/>
  <c r="P182" i="14"/>
  <c r="O183" i="14"/>
  <c r="P183" i="14"/>
  <c r="O184" i="14"/>
  <c r="P184" i="14"/>
  <c r="O185" i="14"/>
  <c r="P185" i="14"/>
  <c r="O186" i="14"/>
  <c r="P186" i="14"/>
  <c r="O187" i="14"/>
  <c r="P187" i="14"/>
  <c r="O188" i="14"/>
  <c r="P188" i="14"/>
  <c r="O189" i="14"/>
  <c r="P189" i="14"/>
  <c r="O190" i="14"/>
  <c r="P190" i="14"/>
  <c r="O191" i="14"/>
  <c r="P191" i="14"/>
  <c r="O192" i="14"/>
  <c r="P192" i="14"/>
  <c r="O193" i="14"/>
  <c r="P193" i="14"/>
  <c r="O194" i="14"/>
  <c r="P194" i="14"/>
  <c r="O195" i="14"/>
  <c r="P195" i="14"/>
  <c r="O196" i="14"/>
  <c r="P196" i="14"/>
  <c r="O197" i="14"/>
  <c r="P197" i="14"/>
  <c r="O198" i="14"/>
  <c r="P198" i="14"/>
  <c r="O199" i="14"/>
  <c r="P199" i="14"/>
  <c r="O200" i="14"/>
  <c r="P200" i="14"/>
  <c r="O201" i="14"/>
  <c r="P201" i="14"/>
  <c r="O202" i="14"/>
  <c r="P202" i="14"/>
  <c r="O203" i="14"/>
  <c r="P203" i="14"/>
  <c r="O204" i="14"/>
  <c r="P204" i="14"/>
  <c r="O205" i="14"/>
  <c r="P205" i="14"/>
  <c r="O206" i="14"/>
  <c r="P206" i="14"/>
  <c r="O207" i="14"/>
  <c r="P207" i="14"/>
  <c r="O208" i="14"/>
  <c r="P208" i="14"/>
  <c r="O209" i="14"/>
  <c r="P209" i="14"/>
  <c r="O210" i="14"/>
  <c r="P210" i="14"/>
  <c r="O211" i="14"/>
  <c r="P211" i="14"/>
  <c r="O212" i="14"/>
  <c r="P212" i="14"/>
  <c r="O213" i="14"/>
  <c r="P213" i="14"/>
  <c r="O214" i="14"/>
  <c r="P214" i="14"/>
  <c r="O215" i="14"/>
  <c r="P215" i="14"/>
  <c r="O216" i="14"/>
  <c r="P216" i="14"/>
  <c r="O217" i="14"/>
  <c r="P217" i="14"/>
  <c r="O218" i="14"/>
  <c r="P218" i="14"/>
  <c r="O219" i="14"/>
  <c r="P219" i="14"/>
  <c r="O220" i="14"/>
  <c r="P220" i="14"/>
  <c r="O221" i="14"/>
  <c r="P221" i="14"/>
  <c r="O222" i="14"/>
  <c r="P222" i="14"/>
  <c r="O223" i="14"/>
  <c r="P223" i="14"/>
  <c r="O224" i="14"/>
  <c r="P224" i="14"/>
  <c r="O225" i="14"/>
  <c r="P225" i="14"/>
  <c r="O226" i="14"/>
  <c r="P226" i="14"/>
  <c r="O227" i="14"/>
  <c r="P227" i="14"/>
  <c r="O228" i="14"/>
  <c r="P228" i="14"/>
  <c r="O229" i="14"/>
  <c r="P229" i="14"/>
  <c r="O230" i="14"/>
  <c r="P230" i="14"/>
  <c r="O231" i="14"/>
  <c r="P231" i="14"/>
  <c r="O232" i="14"/>
  <c r="P232" i="14"/>
  <c r="O233" i="14"/>
  <c r="P233" i="14"/>
  <c r="O234" i="14"/>
  <c r="P234" i="14"/>
  <c r="O235" i="14"/>
  <c r="P235" i="14"/>
  <c r="O236" i="14"/>
  <c r="P236" i="14"/>
  <c r="O237" i="14"/>
  <c r="P237" i="14"/>
  <c r="O238" i="14"/>
  <c r="P238" i="14"/>
  <c r="O239" i="14"/>
  <c r="P239" i="14"/>
  <c r="O240" i="14"/>
  <c r="P240" i="14"/>
  <c r="O241" i="14"/>
  <c r="P241" i="14"/>
  <c r="O242" i="14"/>
  <c r="P242" i="14"/>
  <c r="O243" i="14"/>
  <c r="P243" i="14"/>
  <c r="O244" i="14"/>
  <c r="P244" i="14"/>
  <c r="O245" i="14"/>
  <c r="P245" i="14"/>
  <c r="O246" i="14"/>
  <c r="P246" i="14"/>
  <c r="O247" i="14"/>
  <c r="P247" i="14"/>
  <c r="O248" i="14"/>
  <c r="P248" i="14"/>
  <c r="O249" i="14"/>
  <c r="P249" i="14"/>
  <c r="O250" i="14"/>
  <c r="P250" i="14"/>
  <c r="O251" i="14"/>
  <c r="P251" i="14"/>
  <c r="O252" i="14"/>
  <c r="P252" i="14"/>
  <c r="O253" i="14"/>
  <c r="P253" i="14"/>
  <c r="O254" i="14"/>
  <c r="P254" i="14"/>
  <c r="O255" i="14"/>
  <c r="P255" i="14"/>
  <c r="O256" i="14"/>
  <c r="P256" i="14"/>
  <c r="O257" i="14"/>
  <c r="P257" i="14"/>
  <c r="O258" i="14"/>
  <c r="P258" i="14"/>
  <c r="O259" i="14"/>
  <c r="P259" i="14"/>
  <c r="O260" i="14"/>
  <c r="P260" i="14"/>
  <c r="O261" i="14"/>
  <c r="P261" i="14"/>
  <c r="O262" i="14"/>
  <c r="P262" i="14"/>
  <c r="O263" i="14"/>
  <c r="P263" i="14"/>
  <c r="O264" i="14"/>
  <c r="P264" i="14"/>
  <c r="O265" i="14"/>
  <c r="P265" i="14"/>
  <c r="O266" i="14"/>
  <c r="P266" i="14"/>
  <c r="O267" i="14"/>
  <c r="P267" i="14"/>
  <c r="O268" i="14"/>
  <c r="P268" i="14"/>
  <c r="O269" i="14"/>
  <c r="P269" i="14"/>
  <c r="O270" i="14"/>
  <c r="P270" i="14"/>
  <c r="O271" i="14"/>
  <c r="P271" i="14"/>
  <c r="O272" i="14"/>
  <c r="P272" i="14"/>
  <c r="O273" i="14"/>
  <c r="P273" i="14"/>
  <c r="O274" i="14"/>
  <c r="P274" i="14"/>
  <c r="O275" i="14"/>
  <c r="P275" i="14"/>
  <c r="O276" i="14"/>
  <c r="P276" i="14"/>
  <c r="O277" i="14"/>
  <c r="P277" i="14"/>
  <c r="O278" i="14"/>
  <c r="P278" i="14"/>
  <c r="O279" i="14"/>
  <c r="P279" i="14"/>
  <c r="O280" i="14"/>
  <c r="P280" i="14"/>
  <c r="O281" i="14"/>
  <c r="P281" i="14"/>
  <c r="O282" i="14"/>
  <c r="P282" i="14"/>
  <c r="O283" i="14"/>
  <c r="P283" i="14"/>
  <c r="O284" i="14"/>
  <c r="P284" i="14"/>
  <c r="O285" i="14"/>
  <c r="P285" i="14"/>
  <c r="O286" i="14"/>
  <c r="P286" i="14"/>
  <c r="O287" i="14"/>
  <c r="P287" i="14"/>
  <c r="O288" i="14"/>
  <c r="P288" i="14"/>
  <c r="O289" i="14"/>
  <c r="P289" i="14"/>
  <c r="O290" i="14"/>
  <c r="P290" i="14"/>
  <c r="O291" i="14"/>
  <c r="P291" i="14"/>
  <c r="O292" i="14"/>
  <c r="P292" i="14"/>
  <c r="O293" i="14"/>
  <c r="P293" i="14"/>
  <c r="O294" i="14"/>
  <c r="P294" i="14"/>
  <c r="O295" i="14"/>
  <c r="P295" i="14"/>
  <c r="O296" i="14"/>
  <c r="P296" i="14"/>
  <c r="O297" i="14"/>
  <c r="P297" i="14"/>
  <c r="O298" i="14"/>
  <c r="P298" i="14"/>
  <c r="O299" i="14"/>
  <c r="P299" i="14"/>
  <c r="O300" i="14"/>
  <c r="P300" i="14"/>
  <c r="O301" i="14"/>
  <c r="P301" i="14"/>
  <c r="O302" i="14"/>
  <c r="P302" i="14"/>
  <c r="O303" i="14"/>
  <c r="P303" i="14"/>
  <c r="O304" i="14"/>
  <c r="P304" i="14"/>
  <c r="O305" i="14"/>
  <c r="P305" i="14"/>
  <c r="O306" i="14"/>
  <c r="P306" i="14"/>
  <c r="O307" i="14"/>
  <c r="P307" i="14"/>
  <c r="O308" i="14"/>
  <c r="P308" i="14"/>
  <c r="O309" i="14"/>
  <c r="P309" i="14"/>
  <c r="O310" i="14"/>
  <c r="P310" i="14"/>
  <c r="O311" i="14"/>
  <c r="P311" i="14"/>
  <c r="O312" i="14"/>
  <c r="P312" i="14"/>
  <c r="O313" i="14"/>
  <c r="P313" i="14"/>
  <c r="O314" i="14"/>
  <c r="P314" i="14"/>
  <c r="O315" i="14"/>
  <c r="P315" i="14"/>
  <c r="O316" i="14"/>
  <c r="P316" i="14"/>
  <c r="O317" i="14"/>
  <c r="P317" i="14"/>
  <c r="O318" i="14"/>
  <c r="P318" i="14"/>
  <c r="O319" i="14"/>
  <c r="P319" i="14"/>
  <c r="O320" i="14"/>
  <c r="P320" i="14"/>
  <c r="O321" i="14"/>
  <c r="P321" i="14"/>
  <c r="O322" i="14"/>
  <c r="P322" i="14"/>
  <c r="O323" i="14"/>
  <c r="P323" i="14"/>
  <c r="O324" i="14"/>
  <c r="P324" i="14"/>
  <c r="O325" i="14"/>
  <c r="P325" i="14"/>
  <c r="O326" i="14"/>
  <c r="P326" i="14"/>
  <c r="O327" i="14"/>
  <c r="P327" i="14"/>
  <c r="O328" i="14"/>
  <c r="P328" i="14"/>
  <c r="O329" i="14"/>
  <c r="P329" i="14"/>
  <c r="O330" i="14"/>
  <c r="P330" i="14"/>
  <c r="O331" i="14"/>
  <c r="P331" i="14"/>
  <c r="O332" i="14"/>
  <c r="P332" i="14"/>
  <c r="O333" i="14"/>
  <c r="P333" i="14"/>
  <c r="O334" i="14"/>
  <c r="P334" i="14"/>
  <c r="O335" i="14"/>
  <c r="P335" i="14"/>
  <c r="O336" i="14"/>
  <c r="P336" i="14"/>
  <c r="O337" i="14"/>
  <c r="P337" i="14"/>
  <c r="O338" i="14"/>
  <c r="P338" i="14"/>
  <c r="O339" i="14"/>
  <c r="P339" i="14"/>
  <c r="O340" i="14"/>
  <c r="P340" i="14"/>
  <c r="O341" i="14"/>
  <c r="P341" i="14"/>
  <c r="O342" i="14"/>
  <c r="P342" i="14"/>
  <c r="O343" i="14"/>
  <c r="P343" i="14"/>
  <c r="O344" i="14"/>
  <c r="P344" i="14"/>
  <c r="O345" i="14"/>
  <c r="P345" i="14"/>
  <c r="O346" i="14"/>
  <c r="P346" i="14"/>
  <c r="O347" i="14"/>
  <c r="P347" i="14"/>
  <c r="O348" i="14"/>
  <c r="P348" i="14"/>
  <c r="O349" i="14"/>
  <c r="P349" i="14"/>
  <c r="O350" i="14"/>
  <c r="P350" i="14"/>
  <c r="O351" i="14"/>
  <c r="P351" i="14"/>
  <c r="O352" i="14"/>
  <c r="P352" i="14"/>
  <c r="O353" i="14"/>
  <c r="P353" i="14"/>
  <c r="O354" i="14"/>
  <c r="P354" i="14"/>
  <c r="O355" i="14"/>
  <c r="P355" i="14"/>
  <c r="O356" i="14"/>
  <c r="P356" i="14"/>
  <c r="O357" i="14"/>
  <c r="P357" i="14"/>
  <c r="O358" i="14"/>
  <c r="P358" i="14"/>
  <c r="O359" i="14"/>
  <c r="P359" i="14"/>
  <c r="O360" i="14"/>
  <c r="P360" i="14"/>
  <c r="O361" i="14"/>
  <c r="P361" i="14"/>
  <c r="O362" i="14"/>
  <c r="P362" i="14"/>
  <c r="O363" i="14"/>
  <c r="P363" i="14"/>
  <c r="O364" i="14"/>
  <c r="P364" i="14"/>
  <c r="O365" i="14"/>
  <c r="P365" i="14"/>
  <c r="O366" i="14"/>
  <c r="P366" i="14"/>
  <c r="O367" i="14"/>
  <c r="P367" i="14"/>
  <c r="O368" i="14"/>
  <c r="P368" i="14"/>
  <c r="O369" i="14"/>
  <c r="P369" i="14"/>
  <c r="O370" i="14"/>
  <c r="P370" i="14"/>
  <c r="O371" i="14"/>
  <c r="P371" i="14"/>
  <c r="O372" i="14"/>
  <c r="P372" i="14"/>
  <c r="O373" i="14"/>
  <c r="P373" i="14"/>
  <c r="O374" i="14"/>
  <c r="P374" i="14"/>
  <c r="O375" i="14"/>
  <c r="P375" i="14"/>
  <c r="O376" i="14"/>
  <c r="P376" i="14"/>
  <c r="O377" i="14"/>
  <c r="P377" i="14"/>
  <c r="O378" i="14"/>
  <c r="P378" i="14"/>
  <c r="O379" i="14"/>
  <c r="P379" i="14"/>
  <c r="O380" i="14"/>
  <c r="P380" i="14"/>
  <c r="O381" i="14"/>
  <c r="P381" i="14"/>
  <c r="O382" i="14"/>
  <c r="P382" i="14"/>
  <c r="O383" i="14"/>
  <c r="P383" i="14"/>
  <c r="O384" i="14"/>
  <c r="P384" i="14"/>
  <c r="O385" i="14"/>
  <c r="P385" i="14"/>
  <c r="O386" i="14"/>
  <c r="P386" i="14"/>
  <c r="O387" i="14"/>
  <c r="P387" i="14"/>
  <c r="O388" i="14"/>
  <c r="P388" i="14"/>
  <c r="O389" i="14"/>
  <c r="P389" i="14"/>
  <c r="O390" i="14"/>
  <c r="P390" i="14"/>
  <c r="O391" i="14"/>
  <c r="P391" i="14"/>
  <c r="O392" i="14"/>
  <c r="P392" i="14"/>
  <c r="O393" i="14"/>
  <c r="P393" i="14"/>
  <c r="O394" i="14"/>
  <c r="P394" i="14"/>
  <c r="O395" i="14"/>
  <c r="P395" i="14"/>
  <c r="O396" i="14"/>
  <c r="P396" i="14"/>
  <c r="O397" i="14"/>
  <c r="P397" i="14"/>
  <c r="O398" i="14"/>
  <c r="P398" i="14"/>
  <c r="O399" i="14"/>
  <c r="P399" i="14"/>
  <c r="O400" i="14"/>
  <c r="P400" i="14"/>
  <c r="O401" i="14"/>
  <c r="P401" i="14"/>
  <c r="O402" i="14"/>
  <c r="P402" i="14"/>
  <c r="O403" i="14"/>
  <c r="P403" i="14"/>
  <c r="O404" i="14"/>
  <c r="P404" i="14"/>
  <c r="O405" i="14"/>
  <c r="P405" i="14"/>
  <c r="O406" i="14"/>
  <c r="P406" i="14"/>
  <c r="O407" i="14"/>
  <c r="P407" i="14"/>
  <c r="O408" i="14"/>
  <c r="P408" i="14"/>
  <c r="O409" i="14"/>
  <c r="P409" i="14"/>
  <c r="O410" i="14"/>
  <c r="P410" i="14"/>
  <c r="O411" i="14"/>
  <c r="P411" i="14"/>
  <c r="O412" i="14"/>
  <c r="P412" i="14"/>
  <c r="O413" i="14"/>
  <c r="P413" i="14"/>
  <c r="O414" i="14"/>
  <c r="P414" i="14"/>
  <c r="O415" i="14"/>
  <c r="P415" i="14"/>
  <c r="O416" i="14"/>
  <c r="P416" i="14"/>
  <c r="O417" i="14"/>
  <c r="P417" i="14"/>
  <c r="O418" i="14"/>
  <c r="P418" i="14"/>
  <c r="O419" i="14"/>
  <c r="P419" i="14"/>
  <c r="O420" i="14"/>
  <c r="P420" i="14"/>
  <c r="O421" i="14"/>
  <c r="P421" i="14"/>
  <c r="O422" i="14"/>
  <c r="P422" i="14"/>
  <c r="O423" i="14"/>
  <c r="P423" i="14"/>
  <c r="O424" i="14"/>
  <c r="P424" i="14"/>
  <c r="O425" i="14"/>
  <c r="P425" i="14"/>
  <c r="O426" i="14"/>
  <c r="P426" i="14"/>
  <c r="O427" i="14"/>
  <c r="P427" i="14"/>
  <c r="O428" i="14"/>
  <c r="P428" i="14"/>
  <c r="O429" i="14"/>
  <c r="P429" i="14"/>
  <c r="O430" i="14"/>
  <c r="P430" i="14"/>
  <c r="O431" i="14"/>
  <c r="P431" i="14"/>
  <c r="O432" i="14"/>
  <c r="P432" i="14"/>
  <c r="O433" i="14"/>
  <c r="P433" i="14"/>
  <c r="O434" i="14"/>
  <c r="P434" i="14"/>
  <c r="O435" i="14"/>
  <c r="P435" i="14"/>
  <c r="O436" i="14"/>
  <c r="P436" i="14"/>
  <c r="O437" i="14"/>
  <c r="P437" i="14"/>
  <c r="O438" i="14"/>
  <c r="P438" i="14"/>
  <c r="O439" i="14"/>
  <c r="P439" i="14"/>
  <c r="O440" i="14"/>
  <c r="P440" i="14"/>
  <c r="O441" i="14"/>
  <c r="P441" i="14"/>
  <c r="O442" i="14"/>
  <c r="P442" i="14"/>
  <c r="O443" i="14"/>
  <c r="P443" i="14"/>
  <c r="O444" i="14"/>
  <c r="P444" i="14"/>
  <c r="O445" i="14"/>
  <c r="P445" i="14"/>
  <c r="O446" i="14"/>
  <c r="P446" i="14"/>
  <c r="O447" i="14"/>
  <c r="P447" i="14"/>
  <c r="O448" i="14"/>
  <c r="P448" i="14"/>
  <c r="O449" i="14"/>
  <c r="P449" i="14"/>
  <c r="O450" i="14"/>
  <c r="P450" i="14"/>
  <c r="O451" i="14"/>
  <c r="P451" i="14"/>
  <c r="O452" i="14"/>
  <c r="P452" i="14"/>
  <c r="O453" i="14"/>
  <c r="P453" i="14"/>
  <c r="O454" i="14"/>
  <c r="P454" i="14"/>
  <c r="O455" i="14"/>
  <c r="P455" i="14"/>
  <c r="O456" i="14"/>
  <c r="P456" i="14"/>
  <c r="O457" i="14"/>
  <c r="P457" i="14"/>
  <c r="O458" i="14"/>
  <c r="P458" i="14"/>
  <c r="O459" i="14"/>
  <c r="P459" i="14"/>
  <c r="O460" i="14"/>
  <c r="P460" i="14"/>
  <c r="O461" i="14"/>
  <c r="P461" i="14"/>
  <c r="O462" i="14"/>
  <c r="P462" i="14"/>
  <c r="O463" i="14"/>
  <c r="P463" i="14"/>
  <c r="O464" i="14"/>
  <c r="P464" i="14"/>
  <c r="O465" i="14"/>
  <c r="P465" i="14"/>
  <c r="O466" i="14"/>
  <c r="P466" i="14"/>
  <c r="O467" i="14"/>
  <c r="P467" i="14"/>
  <c r="O468" i="14"/>
  <c r="P468" i="14"/>
  <c r="O469" i="14"/>
  <c r="P469" i="14"/>
  <c r="O470" i="14"/>
  <c r="P470" i="14"/>
  <c r="O471" i="14"/>
  <c r="P471" i="14"/>
  <c r="O472" i="14"/>
  <c r="P472" i="14"/>
  <c r="O473" i="14"/>
  <c r="P473" i="14"/>
  <c r="O474" i="14"/>
  <c r="P474" i="14"/>
  <c r="O475" i="14"/>
  <c r="P475" i="14"/>
  <c r="O476" i="14"/>
  <c r="P476" i="14"/>
  <c r="O477" i="14"/>
  <c r="P477" i="14"/>
  <c r="O478" i="14"/>
  <c r="P478" i="14"/>
  <c r="O479" i="14"/>
  <c r="P479" i="14"/>
  <c r="O480" i="14"/>
  <c r="P480" i="14"/>
  <c r="O481" i="14"/>
  <c r="P481" i="14"/>
  <c r="O482" i="14"/>
  <c r="P482" i="14"/>
  <c r="O483" i="14"/>
  <c r="P483" i="14"/>
  <c r="O484" i="14"/>
  <c r="P484" i="14"/>
  <c r="O485" i="14"/>
  <c r="P485" i="14"/>
  <c r="O486" i="14"/>
  <c r="P486" i="14"/>
  <c r="O487" i="14"/>
  <c r="P487" i="14"/>
  <c r="O488" i="14"/>
  <c r="P488" i="14"/>
  <c r="O489" i="14"/>
  <c r="P489" i="14"/>
  <c r="O490" i="14"/>
  <c r="P490" i="14"/>
  <c r="O491" i="14"/>
  <c r="P491" i="14"/>
  <c r="O492" i="14"/>
  <c r="P492" i="14"/>
  <c r="O493" i="14"/>
  <c r="P493" i="14"/>
  <c r="O494" i="14"/>
  <c r="P494" i="14"/>
  <c r="O495" i="14"/>
  <c r="P495" i="14"/>
  <c r="O496" i="14"/>
  <c r="P496" i="14"/>
  <c r="O497" i="14"/>
  <c r="P497" i="14"/>
  <c r="O498" i="14"/>
  <c r="P498" i="14"/>
  <c r="O499" i="14"/>
  <c r="P499" i="14"/>
  <c r="O500" i="14"/>
  <c r="P500" i="14"/>
  <c r="O501" i="14"/>
  <c r="P501" i="14"/>
  <c r="O502" i="14"/>
  <c r="P502" i="14"/>
  <c r="O503" i="14"/>
  <c r="P503" i="14"/>
  <c r="O504" i="14"/>
  <c r="P504" i="14"/>
  <c r="O505" i="14"/>
  <c r="P505" i="14"/>
  <c r="O506" i="14"/>
  <c r="P506" i="14"/>
  <c r="O507" i="14"/>
  <c r="P507" i="14"/>
  <c r="O508" i="14"/>
  <c r="P508" i="14"/>
  <c r="O509" i="14"/>
  <c r="P509" i="14"/>
  <c r="O510" i="14"/>
  <c r="P510" i="14"/>
  <c r="O511" i="14"/>
  <c r="P511" i="14"/>
  <c r="O512" i="14"/>
  <c r="P512" i="14"/>
  <c r="O513" i="14"/>
  <c r="P513" i="14"/>
  <c r="O514" i="14"/>
  <c r="P514" i="14"/>
  <c r="O515" i="14"/>
  <c r="P515" i="14"/>
  <c r="O516" i="14"/>
  <c r="P516" i="14"/>
  <c r="O517" i="14"/>
  <c r="P517" i="14"/>
  <c r="O518" i="14"/>
  <c r="P518" i="14"/>
  <c r="O519" i="14"/>
  <c r="P519" i="14"/>
  <c r="O520" i="14"/>
  <c r="P520" i="14"/>
  <c r="O521" i="14"/>
  <c r="P521" i="14"/>
  <c r="O522" i="14"/>
  <c r="P522" i="14"/>
  <c r="O523" i="14"/>
  <c r="P523" i="14"/>
  <c r="O524" i="14"/>
  <c r="P524" i="14"/>
  <c r="O525" i="14"/>
  <c r="P525" i="14"/>
  <c r="O526" i="14"/>
  <c r="P526" i="14"/>
  <c r="O527" i="14"/>
  <c r="P527" i="14"/>
  <c r="O528" i="14"/>
  <c r="P528" i="14"/>
  <c r="O529" i="14"/>
  <c r="P529" i="14"/>
  <c r="O530" i="14"/>
  <c r="P530" i="14"/>
  <c r="O531" i="14"/>
  <c r="P531" i="14"/>
  <c r="O532" i="14"/>
  <c r="P532" i="14"/>
  <c r="O533" i="14"/>
  <c r="P533" i="14"/>
  <c r="O534" i="14"/>
  <c r="P534" i="14"/>
  <c r="O535" i="14"/>
  <c r="P535" i="14"/>
  <c r="O536" i="14"/>
  <c r="P536" i="14"/>
  <c r="O537" i="14"/>
  <c r="P537" i="14"/>
  <c r="O538" i="14"/>
  <c r="P538" i="14"/>
  <c r="O539" i="14"/>
  <c r="P539" i="14"/>
  <c r="O540" i="14"/>
  <c r="P540" i="14"/>
  <c r="O541" i="14"/>
  <c r="P541" i="14"/>
  <c r="O542" i="14"/>
  <c r="P542" i="14"/>
  <c r="O543" i="14"/>
  <c r="P543" i="14"/>
  <c r="O544" i="14"/>
  <c r="P544" i="14"/>
  <c r="O545" i="14"/>
  <c r="P545" i="14"/>
  <c r="O546" i="14"/>
  <c r="P546" i="14"/>
  <c r="O547" i="14"/>
  <c r="P547" i="14"/>
  <c r="O548" i="14"/>
  <c r="P548" i="14"/>
  <c r="O549" i="14"/>
  <c r="P549" i="14"/>
  <c r="O550" i="14"/>
  <c r="P550" i="14"/>
  <c r="O551" i="14"/>
  <c r="P551" i="14"/>
  <c r="O552" i="14"/>
  <c r="P552" i="14"/>
  <c r="O553" i="14"/>
  <c r="P553" i="14"/>
  <c r="O554" i="14"/>
  <c r="P554" i="14"/>
  <c r="O555" i="14"/>
  <c r="P555" i="14"/>
  <c r="O556" i="14"/>
  <c r="P556" i="14"/>
  <c r="O557" i="14"/>
  <c r="P557" i="14"/>
  <c r="O558" i="14"/>
  <c r="P558" i="14"/>
  <c r="O559" i="14"/>
  <c r="P559" i="14"/>
  <c r="O560" i="14"/>
  <c r="P560" i="14"/>
  <c r="O561" i="14"/>
  <c r="P561" i="14"/>
  <c r="O562" i="14"/>
  <c r="P562" i="14"/>
  <c r="O563" i="14"/>
  <c r="P563" i="14"/>
  <c r="O564" i="14"/>
  <c r="P564" i="14"/>
  <c r="O565" i="14"/>
  <c r="P565" i="14"/>
  <c r="O566" i="14"/>
  <c r="P566" i="14"/>
  <c r="O567" i="14"/>
  <c r="P567" i="14"/>
  <c r="O568" i="14"/>
  <c r="P568" i="14"/>
  <c r="O569" i="14"/>
  <c r="P569" i="14"/>
  <c r="O570" i="14"/>
  <c r="P570" i="14"/>
  <c r="O571" i="14"/>
  <c r="P571" i="14"/>
  <c r="O572" i="14"/>
  <c r="P572" i="14"/>
  <c r="O573" i="14"/>
  <c r="P573" i="14"/>
  <c r="O574" i="14"/>
  <c r="P574" i="14"/>
  <c r="O575" i="14"/>
  <c r="P575" i="14"/>
  <c r="O576" i="14"/>
  <c r="P576" i="14"/>
  <c r="O577" i="14"/>
  <c r="P577" i="14"/>
  <c r="O578" i="14"/>
  <c r="P578" i="14"/>
  <c r="O579" i="14"/>
  <c r="P579" i="14"/>
  <c r="O580" i="14"/>
  <c r="P580" i="14"/>
  <c r="O581" i="14"/>
  <c r="P581" i="14"/>
  <c r="O582" i="14"/>
  <c r="P582" i="14"/>
  <c r="O583" i="14"/>
  <c r="P583" i="14"/>
  <c r="O584" i="14"/>
  <c r="P584" i="14"/>
  <c r="O585" i="14"/>
  <c r="P585" i="14"/>
  <c r="O586" i="14"/>
  <c r="P586" i="14"/>
  <c r="O587" i="14"/>
  <c r="P587" i="14"/>
  <c r="O588" i="14"/>
  <c r="P588" i="14"/>
  <c r="O589" i="14"/>
  <c r="P589" i="14"/>
  <c r="O590" i="14"/>
  <c r="P590" i="14"/>
  <c r="O591" i="14"/>
  <c r="P591" i="14"/>
  <c r="O592" i="14"/>
  <c r="P592" i="14"/>
  <c r="O593" i="14"/>
  <c r="P593" i="14"/>
  <c r="O594" i="14"/>
  <c r="P594" i="14"/>
  <c r="O595" i="14"/>
  <c r="P595" i="14"/>
  <c r="O596" i="14"/>
  <c r="P596" i="14"/>
  <c r="O597" i="14"/>
  <c r="P597" i="14"/>
  <c r="O598" i="14"/>
  <c r="P598" i="14"/>
  <c r="O599" i="14"/>
  <c r="P599" i="14"/>
  <c r="O600" i="14"/>
  <c r="P600" i="14"/>
  <c r="O601" i="14"/>
  <c r="P601" i="14"/>
  <c r="O602" i="14"/>
  <c r="P602" i="14"/>
  <c r="O603" i="14"/>
  <c r="P603" i="14"/>
  <c r="O604" i="14"/>
  <c r="P604" i="14"/>
  <c r="O605" i="14"/>
  <c r="P605" i="14"/>
  <c r="O606" i="14"/>
  <c r="P606" i="14"/>
  <c r="O607" i="14"/>
  <c r="P607" i="14"/>
  <c r="O608" i="14"/>
  <c r="P608" i="14"/>
  <c r="O609" i="14"/>
  <c r="P609" i="14"/>
  <c r="O610" i="14"/>
  <c r="P610" i="14"/>
  <c r="O611" i="14"/>
  <c r="P611" i="14"/>
  <c r="O612" i="14"/>
  <c r="P612" i="14"/>
  <c r="O613" i="14"/>
  <c r="P613" i="14"/>
  <c r="O614" i="14"/>
  <c r="P614" i="14"/>
  <c r="O615" i="14"/>
  <c r="P615" i="14"/>
  <c r="O616" i="14"/>
  <c r="P616" i="14"/>
  <c r="O617" i="14"/>
  <c r="P617" i="14"/>
  <c r="O618" i="14"/>
  <c r="P618" i="14"/>
  <c r="O619" i="14"/>
  <c r="P619" i="14"/>
  <c r="O620" i="14"/>
  <c r="P620" i="14"/>
  <c r="O621" i="14"/>
  <c r="P621" i="14"/>
  <c r="O622" i="14"/>
  <c r="P622" i="14"/>
  <c r="O623" i="14"/>
  <c r="P623" i="14"/>
  <c r="O624" i="14"/>
  <c r="P624" i="14"/>
  <c r="O625" i="14"/>
  <c r="P625" i="14"/>
  <c r="O626" i="14"/>
  <c r="P626" i="14"/>
  <c r="O627" i="14"/>
  <c r="P627" i="14"/>
  <c r="O628" i="14"/>
  <c r="P628" i="14"/>
  <c r="O629" i="14"/>
  <c r="P629" i="14"/>
  <c r="O630" i="14"/>
  <c r="P630" i="14"/>
  <c r="O631" i="14"/>
  <c r="P631" i="14"/>
  <c r="O632" i="14"/>
  <c r="P632" i="14"/>
  <c r="O633" i="14"/>
  <c r="P633" i="14"/>
  <c r="O634" i="14"/>
  <c r="P634" i="14"/>
  <c r="O635" i="14"/>
  <c r="P635" i="14"/>
  <c r="O636" i="14"/>
  <c r="P636" i="14"/>
  <c r="O637" i="14"/>
  <c r="P637" i="14"/>
  <c r="O638" i="14"/>
  <c r="P638" i="14"/>
  <c r="O639" i="14"/>
  <c r="P639" i="14"/>
  <c r="O640" i="14"/>
  <c r="P640" i="14"/>
  <c r="O641" i="14"/>
  <c r="P641" i="14"/>
  <c r="O642" i="14"/>
  <c r="P642" i="14"/>
  <c r="O643" i="14"/>
  <c r="P643" i="14"/>
  <c r="O644" i="14"/>
  <c r="P644" i="14"/>
  <c r="O645" i="14"/>
  <c r="P645" i="14"/>
  <c r="O646" i="14"/>
  <c r="P646" i="14"/>
  <c r="O647" i="14"/>
  <c r="P647" i="14"/>
  <c r="O648" i="14"/>
  <c r="P648" i="14"/>
  <c r="O649" i="14"/>
  <c r="P649" i="14"/>
  <c r="O650" i="14"/>
  <c r="P650" i="14"/>
  <c r="O651" i="14"/>
  <c r="P651" i="14"/>
  <c r="O652" i="14"/>
  <c r="P652" i="14"/>
  <c r="O653" i="14"/>
  <c r="P653" i="14"/>
  <c r="O654" i="14"/>
  <c r="P654" i="14"/>
  <c r="O655" i="14"/>
  <c r="P655" i="14"/>
  <c r="O656" i="14"/>
  <c r="P656" i="14"/>
  <c r="O657" i="14"/>
  <c r="P657" i="14"/>
  <c r="O658" i="14"/>
  <c r="P658" i="14"/>
  <c r="O659" i="14"/>
  <c r="P659" i="14"/>
  <c r="O660" i="14"/>
  <c r="P660" i="14"/>
  <c r="O661" i="14"/>
  <c r="P661" i="14"/>
  <c r="O662" i="14"/>
  <c r="P662" i="14"/>
  <c r="O663" i="14"/>
  <c r="P663" i="14"/>
  <c r="O664" i="14"/>
  <c r="P664" i="14"/>
  <c r="O665" i="14"/>
  <c r="P665" i="14"/>
  <c r="O666" i="14"/>
  <c r="P666" i="14"/>
  <c r="O667" i="14"/>
  <c r="P667" i="14"/>
  <c r="O668" i="14"/>
  <c r="P668" i="14"/>
  <c r="O669" i="14"/>
  <c r="P669" i="14"/>
  <c r="O670" i="14"/>
  <c r="P670" i="14"/>
  <c r="O671" i="14"/>
  <c r="P671" i="14"/>
  <c r="O672" i="14"/>
  <c r="P672" i="14"/>
  <c r="O673" i="14"/>
  <c r="P673" i="14"/>
  <c r="O674" i="14"/>
  <c r="P674" i="14"/>
  <c r="O675" i="14"/>
  <c r="P675" i="14"/>
  <c r="O676" i="14"/>
  <c r="P676" i="14"/>
  <c r="O677" i="14"/>
  <c r="P677" i="14"/>
  <c r="O678" i="14"/>
  <c r="P678" i="14"/>
  <c r="O679" i="14"/>
  <c r="P679" i="14"/>
  <c r="O680" i="14"/>
  <c r="P680" i="14"/>
  <c r="O681" i="14"/>
  <c r="P681" i="14"/>
  <c r="O682" i="14"/>
  <c r="P682" i="14"/>
  <c r="O683" i="14"/>
  <c r="P683" i="14"/>
  <c r="O684" i="14"/>
  <c r="P684" i="14"/>
  <c r="O685" i="14"/>
  <c r="P685" i="14"/>
  <c r="O686" i="14"/>
  <c r="P686" i="14"/>
  <c r="O687" i="14"/>
  <c r="P687" i="14"/>
  <c r="O688" i="14"/>
  <c r="P688" i="14"/>
  <c r="O689" i="14"/>
  <c r="P689" i="14"/>
  <c r="O690" i="14"/>
  <c r="P690" i="14"/>
  <c r="O691" i="14"/>
  <c r="P691" i="14"/>
  <c r="O692" i="14"/>
  <c r="P692" i="14"/>
  <c r="O693" i="14"/>
  <c r="P693" i="14"/>
  <c r="O694" i="14"/>
  <c r="P694" i="14"/>
  <c r="O695" i="14"/>
  <c r="P695" i="14"/>
  <c r="O696" i="14"/>
  <c r="P696" i="14"/>
  <c r="O697" i="14"/>
  <c r="P697" i="14"/>
  <c r="O698" i="14"/>
  <c r="P698" i="14"/>
  <c r="O699" i="14"/>
  <c r="P699" i="14"/>
  <c r="O700" i="14"/>
  <c r="P700" i="14"/>
  <c r="O701" i="14"/>
  <c r="P701" i="14"/>
  <c r="O702" i="14"/>
  <c r="P702" i="14"/>
  <c r="O703" i="14"/>
  <c r="P703" i="14"/>
  <c r="O704" i="14"/>
  <c r="P704" i="14"/>
  <c r="O705" i="14"/>
  <c r="P705" i="14"/>
  <c r="O706" i="14"/>
  <c r="P706" i="14"/>
  <c r="O707" i="14"/>
  <c r="P707" i="14"/>
  <c r="O708" i="14"/>
  <c r="P708" i="14"/>
  <c r="O709" i="14"/>
  <c r="P709" i="14"/>
  <c r="O710" i="14"/>
  <c r="P710" i="14"/>
  <c r="O711" i="14"/>
  <c r="P711" i="14"/>
  <c r="O712" i="14"/>
  <c r="P712" i="14"/>
  <c r="O713" i="14"/>
  <c r="P713" i="14"/>
  <c r="O714" i="14"/>
  <c r="P714" i="14"/>
  <c r="O715" i="14"/>
  <c r="P715" i="14"/>
  <c r="O716" i="14"/>
  <c r="P716" i="14"/>
  <c r="O717" i="14"/>
  <c r="P717" i="14"/>
  <c r="O718" i="14"/>
  <c r="P718" i="14"/>
  <c r="O719" i="14"/>
  <c r="P719" i="14"/>
  <c r="O720" i="14"/>
  <c r="P720" i="14"/>
  <c r="O721" i="14"/>
  <c r="P721" i="14"/>
  <c r="O722" i="14"/>
  <c r="P722" i="14"/>
  <c r="O723" i="14"/>
  <c r="P723" i="14"/>
  <c r="O724" i="14"/>
  <c r="P724" i="14"/>
  <c r="O725" i="14"/>
  <c r="P725" i="14"/>
  <c r="O726" i="14"/>
  <c r="P726" i="14"/>
  <c r="O727" i="14"/>
  <c r="P727" i="14"/>
  <c r="O728" i="14"/>
  <c r="P728" i="14"/>
  <c r="O729" i="14"/>
  <c r="P729" i="14"/>
  <c r="O730" i="14"/>
  <c r="P730" i="14"/>
  <c r="O731" i="14"/>
  <c r="P731" i="14"/>
  <c r="O732" i="14"/>
  <c r="P732" i="14"/>
  <c r="O733" i="14"/>
  <c r="P733" i="14"/>
  <c r="O734" i="14"/>
  <c r="P734" i="14"/>
  <c r="O735" i="14"/>
  <c r="P735" i="14"/>
  <c r="O736" i="14"/>
  <c r="P736" i="14"/>
  <c r="O737" i="14"/>
  <c r="P737" i="14"/>
  <c r="O738" i="14"/>
  <c r="P738" i="14"/>
  <c r="O739" i="14"/>
  <c r="P739" i="14"/>
  <c r="O740" i="14"/>
  <c r="P740" i="14"/>
  <c r="O741" i="14"/>
  <c r="P741" i="14"/>
  <c r="O742" i="14"/>
  <c r="P742" i="14"/>
  <c r="O743" i="14"/>
  <c r="P743" i="14"/>
  <c r="O744" i="14"/>
  <c r="P744" i="14"/>
  <c r="O745" i="14"/>
  <c r="P745" i="14"/>
  <c r="O746" i="14"/>
  <c r="P746" i="14"/>
  <c r="O747" i="14"/>
  <c r="P747" i="14"/>
  <c r="O748" i="14"/>
  <c r="P748" i="14"/>
  <c r="O749" i="14"/>
  <c r="P749" i="14"/>
  <c r="O750" i="14"/>
  <c r="P750" i="14"/>
  <c r="O751" i="14"/>
  <c r="P751" i="14"/>
  <c r="O752" i="14"/>
  <c r="P752" i="14"/>
  <c r="O753" i="14"/>
  <c r="P753" i="14"/>
  <c r="O754" i="14"/>
  <c r="P754" i="14"/>
  <c r="O755" i="14"/>
  <c r="P755" i="14"/>
  <c r="O756" i="14"/>
  <c r="P756" i="14"/>
  <c r="O757" i="14"/>
  <c r="P757" i="14"/>
  <c r="O758" i="14"/>
  <c r="P758" i="14"/>
  <c r="O759" i="14"/>
  <c r="P759" i="14"/>
  <c r="O760" i="14"/>
  <c r="P760" i="14"/>
  <c r="O761" i="14"/>
  <c r="P761" i="14"/>
  <c r="O762" i="14"/>
  <c r="P762" i="14"/>
  <c r="O763" i="14"/>
  <c r="P763" i="14"/>
  <c r="O764" i="14"/>
  <c r="P764" i="14"/>
  <c r="O765" i="14"/>
  <c r="P765" i="14"/>
  <c r="O766" i="14"/>
  <c r="P766" i="14"/>
  <c r="O767" i="14"/>
  <c r="P767" i="14"/>
  <c r="O768" i="14"/>
  <c r="P768" i="14"/>
  <c r="O769" i="14"/>
  <c r="P769" i="14"/>
  <c r="O770" i="14"/>
  <c r="P770" i="14"/>
  <c r="O771" i="14"/>
  <c r="P771" i="14"/>
  <c r="O772" i="14"/>
  <c r="P772" i="14"/>
  <c r="O773" i="14"/>
  <c r="P773" i="14"/>
  <c r="O774" i="14"/>
  <c r="P774" i="14"/>
  <c r="O775" i="14"/>
  <c r="P775" i="14"/>
  <c r="O776" i="14"/>
  <c r="P776" i="14"/>
  <c r="O777" i="14"/>
  <c r="P777" i="14"/>
  <c r="O778" i="14"/>
  <c r="P778" i="14"/>
  <c r="O779" i="14"/>
  <c r="P779" i="14"/>
  <c r="O780" i="14"/>
  <c r="P780" i="14"/>
  <c r="O781" i="14"/>
  <c r="P781" i="14"/>
  <c r="O782" i="14"/>
  <c r="P782" i="14"/>
  <c r="O783" i="14"/>
  <c r="P783" i="14"/>
  <c r="O784" i="14"/>
  <c r="P784" i="14"/>
  <c r="O785" i="14"/>
  <c r="P785" i="14"/>
  <c r="O786" i="14"/>
  <c r="P786" i="14"/>
  <c r="O787" i="14"/>
  <c r="P787" i="14"/>
  <c r="O788" i="14"/>
  <c r="P788" i="14"/>
  <c r="O789" i="14"/>
  <c r="P789" i="14"/>
  <c r="O790" i="14"/>
  <c r="P790" i="14"/>
  <c r="O791" i="14"/>
  <c r="P791" i="14"/>
  <c r="O792" i="14"/>
  <c r="P792" i="14"/>
  <c r="O793" i="14"/>
  <c r="P793" i="14"/>
  <c r="O794" i="14"/>
  <c r="P794" i="14"/>
  <c r="O795" i="14"/>
  <c r="P795" i="14"/>
  <c r="O796" i="14"/>
  <c r="P796" i="14"/>
  <c r="O797" i="14"/>
  <c r="P797" i="14"/>
  <c r="O798" i="14"/>
  <c r="P798" i="14"/>
  <c r="O799" i="14"/>
  <c r="P799" i="14"/>
  <c r="O800" i="14"/>
  <c r="P800" i="14"/>
  <c r="O801" i="14"/>
  <c r="P801" i="14"/>
  <c r="O802" i="14"/>
  <c r="P802" i="14"/>
  <c r="O803" i="14"/>
  <c r="P803" i="14"/>
  <c r="O804" i="14"/>
  <c r="P804" i="14"/>
  <c r="O805" i="14"/>
  <c r="P805" i="14"/>
  <c r="O806" i="14"/>
  <c r="P806" i="14"/>
  <c r="O807" i="14"/>
  <c r="P807" i="14"/>
  <c r="O808" i="14"/>
  <c r="P808" i="14"/>
  <c r="O809" i="14"/>
  <c r="P809" i="14"/>
  <c r="O810" i="14"/>
  <c r="P810" i="14"/>
  <c r="O811" i="14"/>
  <c r="P811" i="14"/>
  <c r="O812" i="14"/>
  <c r="P812" i="14"/>
  <c r="O813" i="14"/>
  <c r="P813" i="14"/>
  <c r="O814" i="14"/>
  <c r="P814" i="14"/>
  <c r="O815" i="14"/>
  <c r="P815" i="14"/>
  <c r="O816" i="14"/>
  <c r="P816" i="14"/>
  <c r="O817" i="14"/>
  <c r="P817" i="14"/>
  <c r="O818" i="14"/>
  <c r="P818" i="14"/>
  <c r="O819" i="14"/>
  <c r="P819" i="14"/>
  <c r="O820" i="14"/>
  <c r="P820" i="14"/>
  <c r="O821" i="14"/>
  <c r="P821" i="14"/>
  <c r="O822" i="14"/>
  <c r="P822" i="14"/>
  <c r="O823" i="14"/>
  <c r="P823" i="14"/>
  <c r="O824" i="14"/>
  <c r="P824" i="14"/>
  <c r="O825" i="14"/>
  <c r="P825" i="14"/>
  <c r="O826" i="14"/>
  <c r="P826" i="14"/>
  <c r="O827" i="14"/>
  <c r="P827" i="14"/>
  <c r="O828" i="14"/>
  <c r="P828" i="14"/>
  <c r="O829" i="14"/>
  <c r="P829" i="14"/>
  <c r="O830" i="14"/>
  <c r="P830" i="14"/>
  <c r="O831" i="14"/>
  <c r="P831" i="14"/>
  <c r="O832" i="14"/>
  <c r="P832" i="14"/>
  <c r="O833" i="14"/>
  <c r="P833" i="14"/>
  <c r="O834" i="14"/>
  <c r="P834" i="14"/>
  <c r="O835" i="14"/>
  <c r="P835" i="14"/>
  <c r="O836" i="14"/>
  <c r="P836" i="14"/>
  <c r="O837" i="14"/>
  <c r="P837" i="14"/>
  <c r="O838" i="14"/>
  <c r="P838" i="14"/>
  <c r="O839" i="14"/>
  <c r="P839" i="14"/>
  <c r="O840" i="14"/>
  <c r="P840" i="14"/>
  <c r="O841" i="14"/>
  <c r="P841" i="14"/>
  <c r="O842" i="14"/>
  <c r="P842" i="14"/>
  <c r="O843" i="14"/>
  <c r="P843" i="14"/>
  <c r="O844" i="14"/>
  <c r="P844" i="14"/>
  <c r="O845" i="14"/>
  <c r="P845" i="14"/>
  <c r="O846" i="14"/>
  <c r="P846" i="14"/>
  <c r="O847" i="14"/>
  <c r="P847" i="14"/>
  <c r="O848" i="14"/>
  <c r="P848" i="14"/>
  <c r="O849" i="14"/>
  <c r="P849" i="14"/>
  <c r="O850" i="14"/>
  <c r="P850" i="14"/>
  <c r="O851" i="14"/>
  <c r="P851" i="14"/>
  <c r="O852" i="14"/>
  <c r="P852" i="14"/>
  <c r="O853" i="14"/>
  <c r="P853" i="14"/>
  <c r="O854" i="14"/>
  <c r="P854" i="14"/>
  <c r="O855" i="14"/>
  <c r="P855" i="14"/>
  <c r="O856" i="14"/>
  <c r="P856" i="14"/>
  <c r="O857" i="14"/>
  <c r="P857" i="14"/>
  <c r="O858" i="14"/>
  <c r="P858" i="14"/>
  <c r="O859" i="14"/>
  <c r="P859" i="14"/>
  <c r="O860" i="14"/>
  <c r="P860" i="14"/>
  <c r="O861" i="14"/>
  <c r="P861" i="14"/>
  <c r="O862" i="14"/>
  <c r="P862" i="14"/>
  <c r="O863" i="14"/>
  <c r="P863" i="14"/>
  <c r="O864" i="14"/>
  <c r="P864" i="14"/>
  <c r="O865" i="14"/>
  <c r="P865" i="14"/>
  <c r="O866" i="14"/>
  <c r="P866" i="14"/>
  <c r="O867" i="14"/>
  <c r="P867" i="14"/>
  <c r="O868" i="14"/>
  <c r="P868" i="14"/>
  <c r="O869" i="14"/>
  <c r="P869" i="14"/>
  <c r="O870" i="14"/>
  <c r="P870" i="14"/>
  <c r="O871" i="14"/>
  <c r="P871" i="14"/>
  <c r="O872" i="14"/>
  <c r="P872" i="14"/>
  <c r="O873" i="14"/>
  <c r="P873" i="14"/>
  <c r="O874" i="14"/>
  <c r="P874" i="14"/>
  <c r="O875" i="14"/>
  <c r="P875" i="14"/>
  <c r="O876" i="14"/>
  <c r="P876" i="14"/>
  <c r="O877" i="14"/>
  <c r="P877" i="14"/>
  <c r="O878" i="14"/>
  <c r="P878" i="14"/>
  <c r="O879" i="14"/>
  <c r="P879" i="14"/>
  <c r="O880" i="14"/>
  <c r="P880" i="14"/>
  <c r="O881" i="14"/>
  <c r="P881" i="14"/>
  <c r="O882" i="14"/>
  <c r="P882" i="14"/>
  <c r="O883" i="14"/>
  <c r="P883" i="14"/>
  <c r="O884" i="14"/>
  <c r="P884" i="14"/>
  <c r="O885" i="14"/>
  <c r="P885" i="14"/>
  <c r="O886" i="14"/>
  <c r="P886" i="14"/>
  <c r="O887" i="14"/>
  <c r="P887" i="14"/>
  <c r="O888" i="14"/>
  <c r="P888" i="14"/>
  <c r="O889" i="14"/>
  <c r="P889" i="14"/>
  <c r="O890" i="14"/>
  <c r="P890" i="14"/>
  <c r="O891" i="14"/>
  <c r="P891" i="14"/>
  <c r="O892" i="14"/>
  <c r="P892" i="14"/>
  <c r="O893" i="14"/>
  <c r="P893" i="14"/>
  <c r="O894" i="14"/>
  <c r="P894" i="14"/>
  <c r="O895" i="14"/>
  <c r="P895" i="14"/>
  <c r="O896" i="14"/>
  <c r="P896" i="14"/>
  <c r="O897" i="14"/>
  <c r="P897" i="14"/>
  <c r="O898" i="14"/>
  <c r="P898" i="14"/>
  <c r="O899" i="14"/>
  <c r="P899" i="14"/>
  <c r="O900" i="14"/>
  <c r="P900" i="14"/>
  <c r="O901" i="14"/>
  <c r="P901" i="14"/>
  <c r="O902" i="14"/>
  <c r="P902" i="14"/>
  <c r="O903" i="14"/>
  <c r="P903" i="14"/>
  <c r="O904" i="14"/>
  <c r="P904" i="14"/>
  <c r="O905" i="14"/>
  <c r="P905" i="14"/>
  <c r="O906" i="14"/>
  <c r="P906" i="14"/>
  <c r="O907" i="14"/>
  <c r="P907" i="14"/>
  <c r="O908" i="14"/>
  <c r="P908" i="14"/>
  <c r="O909" i="14"/>
  <c r="P909" i="14"/>
  <c r="O910" i="14"/>
  <c r="P910" i="14"/>
  <c r="O911" i="14"/>
  <c r="P911" i="14"/>
  <c r="O912" i="14"/>
  <c r="P912" i="14"/>
  <c r="O913" i="14"/>
  <c r="P913" i="14"/>
  <c r="O914" i="14"/>
  <c r="P914" i="14"/>
  <c r="O915" i="14"/>
  <c r="P915" i="14"/>
  <c r="O916" i="14"/>
  <c r="P916" i="14"/>
  <c r="O917" i="14"/>
  <c r="P917" i="14"/>
  <c r="O918" i="14"/>
  <c r="P918" i="14"/>
  <c r="O919" i="14"/>
  <c r="P919" i="14"/>
  <c r="O920" i="14"/>
  <c r="P920" i="14"/>
  <c r="O921" i="14"/>
  <c r="P921" i="14"/>
  <c r="O922" i="14"/>
  <c r="P922" i="14"/>
  <c r="O923" i="14"/>
  <c r="P923" i="14"/>
  <c r="O924" i="14"/>
  <c r="P924" i="14"/>
  <c r="O925" i="14"/>
  <c r="P925" i="14"/>
  <c r="O926" i="14"/>
  <c r="P926" i="14"/>
  <c r="O927" i="14"/>
  <c r="P927" i="14"/>
  <c r="O928" i="14"/>
  <c r="P928" i="14"/>
  <c r="O929" i="14"/>
  <c r="P929" i="14"/>
  <c r="O930" i="14"/>
  <c r="P930" i="14"/>
  <c r="O931" i="14"/>
  <c r="P931" i="14"/>
  <c r="O932" i="14"/>
  <c r="P932" i="14"/>
  <c r="O933" i="14"/>
  <c r="P933" i="14"/>
  <c r="O934" i="14"/>
  <c r="P934" i="14"/>
  <c r="O935" i="14"/>
  <c r="P935" i="14"/>
  <c r="O936" i="14"/>
  <c r="P936" i="14"/>
  <c r="O937" i="14"/>
  <c r="P937" i="14"/>
  <c r="O938" i="14"/>
  <c r="P938" i="14"/>
  <c r="O939" i="14"/>
  <c r="P939" i="14"/>
  <c r="O940" i="14"/>
  <c r="P940" i="14"/>
  <c r="O941" i="14"/>
  <c r="P941" i="14"/>
  <c r="O942" i="14"/>
  <c r="P942" i="14"/>
  <c r="O943" i="14"/>
  <c r="P943" i="14"/>
  <c r="O944" i="14"/>
  <c r="P944" i="14"/>
  <c r="O945" i="14"/>
  <c r="P945" i="14"/>
  <c r="O946" i="14"/>
  <c r="P946" i="14"/>
  <c r="O947" i="14"/>
  <c r="P947" i="14"/>
  <c r="O948" i="14"/>
  <c r="P948" i="14"/>
  <c r="O949" i="14"/>
  <c r="P949" i="14"/>
  <c r="O950" i="14"/>
  <c r="P950" i="14"/>
  <c r="O951" i="14"/>
  <c r="P951" i="14"/>
  <c r="O952" i="14"/>
  <c r="P952" i="14"/>
  <c r="O953" i="14"/>
  <c r="P953" i="14"/>
  <c r="O954" i="14"/>
  <c r="P954" i="14"/>
  <c r="O955" i="14"/>
  <c r="P955" i="14"/>
  <c r="O956" i="14"/>
  <c r="P956" i="14"/>
  <c r="O957" i="14"/>
  <c r="P957" i="14"/>
  <c r="O958" i="14"/>
  <c r="P958" i="14"/>
  <c r="O959" i="14"/>
  <c r="P959" i="14"/>
  <c r="O960" i="14"/>
  <c r="P960" i="14"/>
  <c r="O961" i="14"/>
  <c r="P961" i="14"/>
  <c r="O962" i="14"/>
  <c r="P962" i="14"/>
  <c r="O963" i="14"/>
  <c r="P963" i="14"/>
  <c r="O964" i="14"/>
  <c r="P964" i="14"/>
  <c r="O965" i="14"/>
  <c r="P965" i="14"/>
  <c r="O966" i="14"/>
  <c r="P966" i="14"/>
  <c r="O967" i="14"/>
  <c r="P967" i="14"/>
  <c r="O968" i="14"/>
  <c r="P968" i="14"/>
  <c r="O969" i="14"/>
  <c r="P969" i="14"/>
  <c r="O970" i="14"/>
  <c r="P970" i="14"/>
  <c r="O971" i="14"/>
  <c r="P971" i="14"/>
  <c r="O972" i="14"/>
  <c r="P972" i="14"/>
  <c r="O973" i="14"/>
  <c r="P973" i="14"/>
  <c r="O974" i="14"/>
  <c r="P974" i="14"/>
  <c r="O975" i="14"/>
  <c r="P975" i="14"/>
  <c r="O976" i="14"/>
  <c r="P976" i="14"/>
  <c r="O977" i="14"/>
  <c r="P977" i="14"/>
  <c r="O978" i="14"/>
  <c r="P978" i="14"/>
  <c r="O979" i="14"/>
  <c r="P979" i="14"/>
  <c r="O980" i="14"/>
  <c r="P980" i="14"/>
  <c r="O981" i="14"/>
  <c r="P981" i="14"/>
  <c r="O982" i="14"/>
  <c r="P982" i="14"/>
  <c r="O983" i="14"/>
  <c r="P983" i="14"/>
  <c r="O984" i="14"/>
  <c r="P984" i="14"/>
  <c r="O985" i="14"/>
  <c r="P985" i="14"/>
  <c r="O986" i="14"/>
  <c r="P986" i="14"/>
  <c r="O987" i="14"/>
  <c r="P987" i="14"/>
  <c r="O988" i="14"/>
  <c r="P988" i="14"/>
  <c r="O989" i="14"/>
  <c r="P989" i="14"/>
  <c r="O990" i="14"/>
  <c r="P990" i="14"/>
  <c r="O991" i="14"/>
  <c r="P991" i="14"/>
  <c r="O992" i="14"/>
  <c r="P992" i="14"/>
  <c r="O993" i="14"/>
  <c r="P993" i="14"/>
  <c r="O994" i="14"/>
  <c r="P994" i="14"/>
  <c r="O995" i="14"/>
  <c r="P995" i="14"/>
  <c r="O996" i="14"/>
  <c r="P996" i="14"/>
  <c r="O997" i="14"/>
  <c r="P997" i="14"/>
  <c r="O998" i="14"/>
  <c r="P998" i="14"/>
  <c r="O999" i="14"/>
  <c r="P999" i="14"/>
  <c r="O1000" i="14"/>
  <c r="P1000" i="14"/>
  <c r="O1001" i="14"/>
  <c r="P1001" i="14"/>
  <c r="O1002" i="14"/>
  <c r="P1002" i="14"/>
  <c r="O1003" i="14"/>
  <c r="P1003" i="14"/>
  <c r="O1004" i="14"/>
  <c r="P1004" i="14"/>
  <c r="O1005" i="14"/>
  <c r="P1005" i="14"/>
  <c r="O1006" i="14"/>
  <c r="P1006" i="14"/>
  <c r="O1007" i="14"/>
  <c r="P1007" i="14"/>
  <c r="O1008" i="14"/>
  <c r="P1008" i="14"/>
  <c r="O1009" i="14"/>
  <c r="P1009" i="14"/>
  <c r="O1010" i="14"/>
  <c r="P1010" i="14"/>
  <c r="O1011" i="14"/>
  <c r="P1011" i="14"/>
  <c r="O1012" i="14"/>
  <c r="P1012" i="14"/>
  <c r="O1013" i="14"/>
  <c r="P1013" i="14"/>
  <c r="O1014" i="14"/>
  <c r="P1014" i="14"/>
  <c r="O1015" i="14"/>
  <c r="P1015" i="14"/>
  <c r="O1016" i="14"/>
  <c r="P1016" i="14"/>
  <c r="O1017" i="14"/>
  <c r="P1017" i="14"/>
  <c r="O1018" i="14"/>
  <c r="P1018" i="14"/>
  <c r="O1019" i="14"/>
  <c r="P1019" i="14"/>
  <c r="O1020" i="14"/>
  <c r="P1020" i="14"/>
  <c r="O1021" i="14"/>
  <c r="P1021" i="14"/>
  <c r="O1022" i="14"/>
  <c r="P1022" i="14"/>
  <c r="O1023" i="14"/>
  <c r="P1023" i="14"/>
  <c r="O1024" i="14"/>
  <c r="P1024" i="14"/>
  <c r="O1025" i="14"/>
  <c r="P1025" i="14"/>
  <c r="O1026" i="14"/>
  <c r="P1026" i="14"/>
  <c r="O1027" i="14"/>
  <c r="P1027" i="14"/>
  <c r="O1028" i="14"/>
  <c r="P1028" i="14"/>
  <c r="O1029" i="14"/>
  <c r="P1029" i="14"/>
  <c r="O1030" i="14"/>
  <c r="P1030" i="14"/>
  <c r="O1031" i="14"/>
  <c r="P1031" i="14"/>
  <c r="O1032" i="14"/>
  <c r="P1032" i="14"/>
  <c r="O1033" i="14"/>
  <c r="P1033" i="14"/>
  <c r="O1034" i="14"/>
  <c r="P1034" i="14"/>
  <c r="O1035" i="14"/>
  <c r="P1035" i="14"/>
  <c r="O1036" i="14"/>
  <c r="P1036" i="14"/>
  <c r="O1037" i="14"/>
  <c r="P1037" i="14"/>
  <c r="O1038" i="14"/>
  <c r="P1038" i="14"/>
  <c r="O1039" i="14"/>
  <c r="P1039" i="14"/>
  <c r="O1040" i="14"/>
  <c r="P1040" i="14"/>
  <c r="O1041" i="14"/>
  <c r="P1041" i="14"/>
  <c r="O1042" i="14"/>
  <c r="P1042" i="14"/>
  <c r="O1043" i="14"/>
  <c r="P1043" i="14"/>
  <c r="O1044" i="14"/>
  <c r="P1044" i="14"/>
  <c r="O1045" i="14"/>
  <c r="P1045" i="14"/>
  <c r="O1046" i="14"/>
  <c r="P1046" i="14"/>
  <c r="O1047" i="14"/>
  <c r="P1047" i="14"/>
  <c r="O1048" i="14"/>
  <c r="P1048" i="14"/>
  <c r="O1049" i="14"/>
  <c r="P1049" i="14"/>
  <c r="O1050" i="14"/>
  <c r="P1050" i="14"/>
  <c r="O1051" i="14"/>
  <c r="P1051" i="14"/>
  <c r="O1052" i="14"/>
  <c r="P1052" i="14"/>
  <c r="O1053" i="14"/>
  <c r="P1053" i="14"/>
  <c r="O1054" i="14"/>
  <c r="P1054" i="14"/>
  <c r="O1055" i="14"/>
  <c r="P1055" i="14"/>
  <c r="O1056" i="14"/>
  <c r="P1056" i="14"/>
  <c r="O1057" i="14"/>
  <c r="P1057" i="14"/>
  <c r="O1058" i="14"/>
  <c r="P1058" i="14"/>
  <c r="O1059" i="14"/>
  <c r="P1059" i="14"/>
  <c r="O1060" i="14"/>
  <c r="P1060" i="14"/>
  <c r="O1061" i="14"/>
  <c r="P1061" i="14"/>
  <c r="O1062" i="14"/>
  <c r="P1062" i="14"/>
  <c r="O1063" i="14"/>
  <c r="P1063" i="14"/>
  <c r="O1064" i="14"/>
  <c r="P1064" i="14"/>
  <c r="O1065" i="14"/>
  <c r="P1065" i="14"/>
  <c r="O1066" i="14"/>
  <c r="P1066" i="14"/>
  <c r="O1067" i="14"/>
  <c r="P1067" i="14"/>
  <c r="O1068" i="14"/>
  <c r="P1068" i="14"/>
  <c r="O1069" i="14"/>
  <c r="P1069" i="14"/>
  <c r="O1070" i="14"/>
  <c r="P1070" i="14"/>
  <c r="O1071" i="14"/>
  <c r="P1071" i="14"/>
  <c r="O1072" i="14"/>
  <c r="P1072" i="14"/>
  <c r="O1073" i="14"/>
  <c r="P1073" i="14"/>
  <c r="O1074" i="14"/>
  <c r="P1074" i="14"/>
  <c r="O1075" i="14"/>
  <c r="P1075" i="14"/>
  <c r="O1076" i="14"/>
  <c r="P1076" i="14"/>
  <c r="O1077" i="14"/>
  <c r="P1077" i="14"/>
  <c r="O1078" i="14"/>
  <c r="P1078" i="14"/>
  <c r="O1079" i="14"/>
  <c r="P1079" i="14"/>
  <c r="O1080" i="14"/>
  <c r="P1080" i="14"/>
  <c r="O1081" i="14"/>
  <c r="P1081" i="14"/>
  <c r="O1082" i="14"/>
  <c r="P1082" i="14"/>
  <c r="O1083" i="14"/>
  <c r="P1083" i="14"/>
  <c r="O1084" i="14"/>
  <c r="P1084" i="14"/>
  <c r="O1085" i="14"/>
  <c r="P1085" i="14"/>
  <c r="O1086" i="14"/>
  <c r="P1086" i="14"/>
  <c r="O1087" i="14"/>
  <c r="P1087" i="14"/>
  <c r="O1088" i="14"/>
  <c r="P1088" i="14"/>
  <c r="O1089" i="14"/>
  <c r="P1089" i="14"/>
  <c r="O1090" i="14"/>
  <c r="P1090" i="14"/>
  <c r="O1091" i="14"/>
  <c r="P1091" i="14"/>
  <c r="O1092" i="14"/>
  <c r="P1092" i="14"/>
  <c r="O1093" i="14"/>
  <c r="P1093" i="14"/>
  <c r="O1094" i="14"/>
  <c r="P1094" i="14"/>
  <c r="O1095" i="14"/>
  <c r="P1095" i="14"/>
  <c r="O1096" i="14"/>
  <c r="P1096" i="14"/>
  <c r="O1097" i="14"/>
  <c r="P1097" i="14"/>
  <c r="O1098" i="14"/>
  <c r="P1098" i="14"/>
  <c r="O1099" i="14"/>
  <c r="P1099" i="14"/>
  <c r="O1100" i="14"/>
  <c r="P1100" i="14"/>
  <c r="O1101" i="14"/>
  <c r="P1101" i="14"/>
  <c r="O1102" i="14"/>
  <c r="P1102" i="14"/>
  <c r="O1103" i="14"/>
  <c r="P1103" i="14"/>
  <c r="O1104" i="14"/>
  <c r="P1104" i="14"/>
  <c r="O1105" i="14"/>
  <c r="P1105" i="14"/>
  <c r="O1106" i="14"/>
  <c r="P1106" i="14"/>
  <c r="O1107" i="14"/>
  <c r="P1107" i="14"/>
  <c r="O1108" i="14"/>
  <c r="P1108" i="14"/>
  <c r="O1109" i="14"/>
  <c r="P1109" i="14"/>
  <c r="O1110" i="14"/>
  <c r="P1110" i="14"/>
  <c r="O1111" i="14"/>
  <c r="P1111" i="14"/>
  <c r="O1112" i="14"/>
  <c r="P1112" i="14"/>
  <c r="O1113" i="14"/>
  <c r="P1113" i="14"/>
  <c r="O1114" i="14"/>
  <c r="P1114" i="14"/>
  <c r="O1115" i="14"/>
  <c r="P1115" i="14"/>
  <c r="O1116" i="14"/>
  <c r="P1116" i="14"/>
  <c r="O1117" i="14"/>
  <c r="P1117" i="14"/>
  <c r="O1118" i="14"/>
  <c r="P1118" i="14"/>
  <c r="O1119" i="14"/>
  <c r="P1119" i="14"/>
  <c r="O1120" i="14"/>
  <c r="P1120" i="14"/>
  <c r="O1121" i="14"/>
  <c r="P1121" i="14"/>
  <c r="O1122" i="14"/>
  <c r="P1122" i="14"/>
  <c r="O1123" i="14"/>
  <c r="P1123" i="14"/>
  <c r="O1124" i="14"/>
  <c r="P1124" i="14"/>
  <c r="O1125" i="14"/>
  <c r="P1125" i="14"/>
  <c r="O1126" i="14"/>
  <c r="P1126" i="14"/>
  <c r="O1127" i="14"/>
  <c r="P1127" i="14"/>
  <c r="O1128" i="14"/>
  <c r="P1128" i="14"/>
  <c r="O1129" i="14"/>
  <c r="P1129" i="14"/>
  <c r="O1130" i="14"/>
  <c r="P1130" i="14"/>
  <c r="S2" i="14"/>
  <c r="R2" i="14"/>
  <c r="P2" i="14"/>
  <c r="O2" i="14"/>
  <c r="A13" i="18"/>
  <c r="C13" i="18" s="1"/>
  <c r="A12" i="18"/>
  <c r="C12" i="18" s="1"/>
  <c r="A11" i="18"/>
  <c r="C11" i="18" s="1"/>
  <c r="A10" i="18"/>
  <c r="C10" i="18" s="1"/>
  <c r="A9" i="18"/>
  <c r="C9" i="18" s="1"/>
  <c r="A8" i="18"/>
  <c r="C8" i="18" s="1"/>
  <c r="A7" i="18"/>
  <c r="C7" i="18" s="1"/>
  <c r="A6" i="18"/>
  <c r="C6" i="18" s="1"/>
  <c r="A5" i="18"/>
  <c r="C5" i="18" s="1"/>
  <c r="A4" i="18"/>
  <c r="C4" i="18" s="1"/>
  <c r="D1011" i="26"/>
  <c r="D1012" i="26"/>
  <c r="D1013" i="26"/>
  <c r="D1014" i="26"/>
  <c r="D1015" i="26"/>
  <c r="D1016" i="26"/>
  <c r="D1017" i="26"/>
  <c r="D1018" i="26"/>
  <c r="D1019" i="26"/>
  <c r="D1020" i="26"/>
  <c r="D1021" i="26"/>
  <c r="D1022" i="26"/>
  <c r="D1023" i="26"/>
  <c r="D1024" i="26"/>
  <c r="D1025" i="26"/>
  <c r="D1026" i="26"/>
  <c r="D1027" i="26"/>
  <c r="D1028" i="26"/>
  <c r="D1029" i="26"/>
  <c r="D1030" i="26"/>
  <c r="D1031" i="26"/>
  <c r="D1032" i="26"/>
  <c r="D1033" i="26"/>
  <c r="D1034" i="26"/>
  <c r="D1035" i="26"/>
  <c r="D1036" i="26"/>
  <c r="D1037" i="26"/>
  <c r="D1038" i="26"/>
  <c r="D1039" i="26"/>
  <c r="D1040" i="26"/>
  <c r="D1041" i="26"/>
  <c r="D1042" i="26"/>
  <c r="D1043" i="26"/>
  <c r="D1044" i="26"/>
  <c r="D1045" i="26"/>
  <c r="D1046" i="26"/>
  <c r="D1047" i="26"/>
  <c r="D1048" i="26"/>
  <c r="D1049" i="26"/>
  <c r="D1050" i="26"/>
  <c r="D1051" i="26"/>
  <c r="D1052" i="26"/>
  <c r="D1053" i="26"/>
  <c r="D1054" i="26"/>
  <c r="D1055" i="26"/>
  <c r="D1056" i="26"/>
  <c r="D1057" i="26"/>
  <c r="D1058" i="26"/>
  <c r="D1059" i="26"/>
  <c r="D1060" i="26"/>
  <c r="D1061" i="26"/>
  <c r="D1062" i="26"/>
  <c r="D1063" i="26"/>
  <c r="D1064" i="26"/>
  <c r="D1065" i="26"/>
  <c r="D1066" i="26"/>
  <c r="D1067" i="26"/>
  <c r="D1068" i="26"/>
  <c r="D1069" i="26"/>
  <c r="D1070" i="26"/>
  <c r="D1071" i="26"/>
  <c r="D1072" i="26"/>
  <c r="D1073" i="26"/>
  <c r="D1074" i="26"/>
  <c r="D1075" i="26"/>
  <c r="D1076" i="26"/>
  <c r="D1077" i="26"/>
  <c r="D1078" i="26"/>
  <c r="D1079" i="26"/>
  <c r="D1080" i="26"/>
  <c r="D1081" i="26"/>
  <c r="D1082" i="26"/>
  <c r="D1083" i="26"/>
  <c r="D1084" i="26"/>
  <c r="D1085" i="26"/>
  <c r="D1086" i="26"/>
  <c r="D1087" i="26"/>
  <c r="D1088" i="26"/>
  <c r="D1089" i="26"/>
  <c r="D1090" i="26"/>
  <c r="D1091" i="26"/>
  <c r="D1092" i="26"/>
  <c r="D1093" i="26"/>
  <c r="D1094" i="26"/>
  <c r="D1095" i="26"/>
  <c r="D1096" i="26"/>
  <c r="D1097" i="26"/>
  <c r="D1098" i="26"/>
  <c r="D1099" i="26"/>
  <c r="D1100" i="26"/>
  <c r="D1101" i="26"/>
  <c r="D1102" i="26"/>
  <c r="D1103" i="26"/>
  <c r="D1104" i="26"/>
  <c r="D1105" i="26"/>
  <c r="D1106" i="26"/>
  <c r="D1107" i="26"/>
  <c r="D1108" i="26"/>
  <c r="D1109" i="26"/>
  <c r="D1110" i="26"/>
  <c r="D1111" i="26"/>
  <c r="D1112" i="26"/>
  <c r="D1113" i="26"/>
  <c r="D1114" i="26"/>
  <c r="D1115" i="26"/>
  <c r="D1116" i="26"/>
  <c r="D1117" i="26"/>
  <c r="D1118" i="26"/>
  <c r="D1119" i="26"/>
  <c r="D1120" i="26"/>
  <c r="D1121" i="26"/>
  <c r="D1122" i="26"/>
  <c r="D1123" i="26"/>
  <c r="D1124" i="26"/>
  <c r="D1125" i="26"/>
  <c r="D1126" i="26"/>
  <c r="D1127" i="26"/>
  <c r="D1128" i="26"/>
  <c r="D1129" i="26"/>
  <c r="D1130" i="26"/>
  <c r="D1131" i="26"/>
  <c r="D1132" i="26"/>
  <c r="D1133" i="26"/>
  <c r="D1134" i="26"/>
  <c r="D1135" i="26"/>
  <c r="D1136" i="26"/>
  <c r="D1137" i="26"/>
  <c r="D1138" i="26"/>
  <c r="D1139" i="26"/>
  <c r="D1140" i="26"/>
  <c r="D1141" i="26"/>
  <c r="D1142" i="26"/>
  <c r="D1143" i="26"/>
  <c r="D1144" i="26"/>
  <c r="D1145" i="26"/>
  <c r="D1146" i="26"/>
  <c r="D1147" i="26"/>
  <c r="D1148" i="26"/>
  <c r="D1149" i="26"/>
  <c r="D1150" i="26"/>
  <c r="D1151" i="26"/>
  <c r="D1152" i="26"/>
  <c r="D1153" i="26"/>
  <c r="D1154" i="26"/>
  <c r="D1155" i="26"/>
  <c r="D1156" i="26"/>
  <c r="D1157" i="26"/>
  <c r="D1158" i="26"/>
  <c r="D1159" i="26"/>
  <c r="D1160" i="26"/>
  <c r="D1161" i="26"/>
  <c r="D1162" i="26"/>
  <c r="D1163" i="26"/>
  <c r="D1164" i="26"/>
  <c r="D1165" i="26"/>
  <c r="D1166" i="26"/>
  <c r="D1167" i="26"/>
  <c r="D1168" i="26"/>
  <c r="D1169" i="26"/>
  <c r="D1170" i="26"/>
  <c r="D1171" i="26"/>
  <c r="D1172" i="26"/>
  <c r="D1173" i="26"/>
  <c r="D1174" i="26"/>
  <c r="D1175" i="26"/>
  <c r="D1176" i="26"/>
  <c r="D1177" i="26"/>
  <c r="D1178" i="26"/>
  <c r="D1179" i="26"/>
  <c r="D1180" i="26"/>
  <c r="D1181" i="26"/>
  <c r="D1182" i="26"/>
  <c r="D1183" i="26"/>
  <c r="D1184" i="26"/>
  <c r="D1185" i="26"/>
  <c r="D1186" i="26"/>
  <c r="D1187" i="26"/>
  <c r="D1188" i="26"/>
  <c r="D1189" i="26"/>
  <c r="D1190" i="26"/>
  <c r="D1191" i="26"/>
  <c r="D1192" i="26"/>
  <c r="D1193" i="26"/>
  <c r="D1194" i="26"/>
  <c r="D1195" i="26"/>
  <c r="D1196" i="26"/>
  <c r="D1197" i="26"/>
  <c r="D1198" i="26"/>
  <c r="D1199" i="26"/>
  <c r="D1200" i="26"/>
  <c r="D1201" i="26"/>
  <c r="D1202" i="26"/>
  <c r="D1203" i="26"/>
  <c r="D1204" i="26"/>
  <c r="D1205" i="26"/>
  <c r="D1206" i="26"/>
  <c r="D1207" i="26"/>
  <c r="D1208" i="26"/>
  <c r="D1209" i="26"/>
  <c r="D1210" i="26"/>
  <c r="D1211" i="26"/>
  <c r="D1212" i="26"/>
  <c r="D1213" i="26"/>
  <c r="D1214" i="26"/>
  <c r="D1215" i="26"/>
  <c r="D1216" i="26"/>
  <c r="D1217" i="26"/>
  <c r="D1218" i="26"/>
  <c r="D1219" i="26"/>
  <c r="D1220" i="26"/>
  <c r="D1221" i="26"/>
  <c r="D1222" i="26"/>
  <c r="D1223" i="26"/>
  <c r="D1224" i="26"/>
  <c r="D1225" i="26"/>
  <c r="D1226" i="26"/>
  <c r="D1227" i="26"/>
  <c r="D1228" i="26"/>
  <c r="D1229" i="26"/>
  <c r="D1230" i="26"/>
  <c r="D1231" i="26"/>
  <c r="D1232" i="26"/>
  <c r="D1233" i="26"/>
  <c r="D1234" i="26"/>
  <c r="D1235" i="26"/>
  <c r="D1236" i="26"/>
  <c r="D1237" i="26"/>
  <c r="D1238" i="26"/>
  <c r="D1239" i="26"/>
  <c r="D1240" i="26"/>
  <c r="D1241" i="26"/>
  <c r="D1242" i="26"/>
  <c r="D1243" i="26"/>
  <c r="D1244" i="26"/>
  <c r="D1245" i="26"/>
  <c r="D1246" i="26"/>
  <c r="D1247" i="26"/>
  <c r="D1248" i="26"/>
  <c r="D1249" i="26"/>
  <c r="D1250" i="26"/>
  <c r="D1251" i="26"/>
  <c r="D1252" i="26"/>
  <c r="D1253" i="26"/>
  <c r="D1254" i="26"/>
  <c r="D1255" i="26"/>
  <c r="D1256" i="26"/>
  <c r="D1257" i="26"/>
  <c r="D1258" i="26"/>
  <c r="D1259" i="26"/>
  <c r="D1260" i="26"/>
  <c r="D1261" i="26"/>
  <c r="D1262" i="26"/>
  <c r="D1263" i="26"/>
  <c r="D1264" i="26"/>
  <c r="D1265" i="26"/>
  <c r="D1266" i="26"/>
  <c r="D1267" i="26"/>
  <c r="D1268" i="26"/>
  <c r="D1269" i="26"/>
  <c r="D1270" i="26"/>
  <c r="D1271" i="26"/>
  <c r="D1272" i="26"/>
  <c r="D1273" i="26"/>
  <c r="D1274" i="26"/>
  <c r="D1275" i="26"/>
  <c r="D1276" i="26"/>
  <c r="D1277" i="26"/>
  <c r="D1278" i="26"/>
  <c r="D1279" i="26"/>
  <c r="D1280" i="26"/>
  <c r="D1281" i="26"/>
  <c r="D1282" i="26"/>
  <c r="D1283" i="26"/>
  <c r="D1284" i="26"/>
  <c r="D1285" i="26"/>
  <c r="D1286" i="26"/>
  <c r="D1287" i="26"/>
  <c r="D1288" i="26"/>
  <c r="D1289" i="26"/>
  <c r="D1290" i="26"/>
  <c r="D1291" i="26"/>
  <c r="D1292" i="26"/>
  <c r="D1293" i="26"/>
  <c r="D1294" i="26"/>
  <c r="D1295" i="26"/>
  <c r="D1296" i="26"/>
  <c r="D1297" i="26"/>
  <c r="D1298" i="26"/>
  <c r="D1299" i="26"/>
  <c r="D1300" i="26"/>
  <c r="D1301" i="26"/>
  <c r="D1302" i="26"/>
  <c r="D1303" i="26"/>
  <c r="D1304" i="26"/>
  <c r="D1305" i="26"/>
  <c r="D1306" i="26"/>
  <c r="D1307" i="26"/>
  <c r="D1308" i="26"/>
  <c r="D1309" i="26"/>
  <c r="D1310" i="26"/>
  <c r="D1311" i="26"/>
  <c r="D1312" i="26"/>
  <c r="D1313" i="26"/>
  <c r="D1314" i="26"/>
  <c r="D1315" i="26"/>
  <c r="D1316" i="26"/>
  <c r="D1317" i="26"/>
  <c r="D1318" i="26"/>
  <c r="D1319" i="26"/>
  <c r="D1320" i="26"/>
  <c r="D1321" i="26"/>
  <c r="D1322" i="26"/>
  <c r="D1323" i="26"/>
  <c r="D1324" i="26"/>
  <c r="D1325" i="26"/>
  <c r="D1326" i="26"/>
  <c r="D1327" i="26"/>
  <c r="D1328" i="26"/>
  <c r="D1329" i="26"/>
  <c r="D1330" i="26"/>
  <c r="D1331" i="26"/>
  <c r="D1332" i="26"/>
  <c r="D1333" i="26"/>
  <c r="D1334" i="26"/>
  <c r="D1335" i="26"/>
  <c r="D1336" i="26"/>
  <c r="D1337" i="26"/>
  <c r="D1338" i="26"/>
  <c r="D1339" i="26"/>
  <c r="D1340" i="26"/>
  <c r="D1341" i="26"/>
  <c r="D1342" i="26"/>
  <c r="D1343" i="26"/>
  <c r="D1344" i="26"/>
  <c r="D1345" i="26"/>
  <c r="D1346" i="26"/>
  <c r="D1347" i="26"/>
  <c r="D1348" i="26"/>
  <c r="D1349" i="26"/>
  <c r="D1350" i="26"/>
  <c r="D1351" i="26"/>
  <c r="D1352" i="26"/>
  <c r="D1353" i="26"/>
  <c r="D1354" i="26"/>
  <c r="D1355" i="26"/>
  <c r="D1356" i="26"/>
  <c r="D1357" i="26"/>
  <c r="D1358" i="26"/>
  <c r="D1359" i="26"/>
  <c r="D1360" i="26"/>
  <c r="D1361" i="26"/>
  <c r="D1362" i="26"/>
  <c r="D1363" i="26"/>
  <c r="D1364" i="26"/>
  <c r="D1365" i="26"/>
  <c r="D1366" i="26"/>
  <c r="D1367" i="26"/>
  <c r="D1368" i="26"/>
  <c r="D1369" i="26"/>
  <c r="D1370" i="26"/>
  <c r="D1371" i="26"/>
  <c r="D1372" i="26"/>
  <c r="D1373" i="26"/>
  <c r="D1374" i="26"/>
  <c r="D1375" i="26"/>
  <c r="D1376" i="26"/>
  <c r="D1377" i="26"/>
  <c r="D1378" i="26"/>
  <c r="D1379" i="26"/>
  <c r="D1380" i="26"/>
  <c r="D1381" i="26"/>
  <c r="D1382" i="26"/>
  <c r="D1383" i="26"/>
  <c r="D1384" i="26"/>
  <c r="D1385" i="26"/>
  <c r="D1386" i="26"/>
  <c r="D1387" i="26"/>
  <c r="D1388" i="26"/>
  <c r="D1389" i="26"/>
  <c r="D1390" i="26"/>
  <c r="D1391" i="26"/>
  <c r="D1392" i="26"/>
  <c r="D1393" i="26"/>
  <c r="D1394" i="26"/>
  <c r="D1395" i="26"/>
  <c r="D1396" i="26"/>
  <c r="D1397" i="26"/>
  <c r="D1398" i="26"/>
  <c r="D1399" i="26"/>
  <c r="D1400" i="26"/>
  <c r="D1401" i="26"/>
  <c r="D1402" i="26"/>
  <c r="D1403" i="26"/>
  <c r="D1404" i="26"/>
  <c r="D1405" i="26"/>
  <c r="D1406" i="26"/>
  <c r="D1407" i="26"/>
  <c r="D1408" i="26"/>
  <c r="D1409" i="26"/>
  <c r="D1410" i="26"/>
  <c r="D1411" i="26"/>
  <c r="D1412" i="26"/>
  <c r="D1413" i="26"/>
  <c r="D1414" i="26"/>
  <c r="D1415" i="26"/>
  <c r="D1416" i="26"/>
  <c r="D1417" i="26"/>
  <c r="D1418" i="26"/>
  <c r="D1419" i="26"/>
  <c r="D1420" i="26"/>
  <c r="D1421" i="26"/>
  <c r="D1422" i="26"/>
  <c r="D1423" i="26"/>
  <c r="D1424" i="26"/>
  <c r="D1425" i="26"/>
  <c r="D1426" i="26"/>
  <c r="D1427" i="26"/>
  <c r="D1428" i="26"/>
  <c r="D1429" i="26"/>
  <c r="D1430" i="26"/>
  <c r="D1431" i="26"/>
  <c r="D1432" i="26"/>
  <c r="D1433" i="26"/>
  <c r="D1434" i="26"/>
  <c r="D1435" i="26"/>
  <c r="D1436" i="26"/>
  <c r="D1437" i="26"/>
  <c r="D1438" i="26"/>
  <c r="D1439" i="26"/>
  <c r="D1440" i="26"/>
  <c r="D1441" i="26"/>
  <c r="D1442" i="26"/>
  <c r="D1443" i="26"/>
  <c r="D1444" i="26"/>
  <c r="D1445" i="26"/>
  <c r="D1446" i="26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3" i="26"/>
  <c r="D74" i="26"/>
  <c r="D75" i="26"/>
  <c r="D76" i="26"/>
  <c r="D77" i="26"/>
  <c r="D78" i="26"/>
  <c r="D79" i="26"/>
  <c r="D80" i="26"/>
  <c r="D81" i="26"/>
  <c r="D82" i="26"/>
  <c r="D83" i="26"/>
  <c r="D84" i="26"/>
  <c r="D85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126" i="26"/>
  <c r="D127" i="26"/>
  <c r="D128" i="26"/>
  <c r="D129" i="26"/>
  <c r="D130" i="26"/>
  <c r="D131" i="26"/>
  <c r="D132" i="26"/>
  <c r="D133" i="26"/>
  <c r="D134" i="26"/>
  <c r="D135" i="26"/>
  <c r="D136" i="26"/>
  <c r="D137" i="26"/>
  <c r="D138" i="26"/>
  <c r="D139" i="26"/>
  <c r="D140" i="26"/>
  <c r="D141" i="26"/>
  <c r="D142" i="26"/>
  <c r="D143" i="26"/>
  <c r="D144" i="26"/>
  <c r="D145" i="26"/>
  <c r="D146" i="26"/>
  <c r="D147" i="26"/>
  <c r="D148" i="26"/>
  <c r="D149" i="26"/>
  <c r="D150" i="26"/>
  <c r="D151" i="26"/>
  <c r="D152" i="26"/>
  <c r="D153" i="26"/>
  <c r="D154" i="26"/>
  <c r="D155" i="26"/>
  <c r="D156" i="26"/>
  <c r="D157" i="26"/>
  <c r="D158" i="26"/>
  <c r="D159" i="26"/>
  <c r="D160" i="26"/>
  <c r="D161" i="26"/>
  <c r="D162" i="26"/>
  <c r="D163" i="26"/>
  <c r="D164" i="26"/>
  <c r="D165" i="26"/>
  <c r="D166" i="26"/>
  <c r="D167" i="26"/>
  <c r="D168" i="26"/>
  <c r="D169" i="26"/>
  <c r="D170" i="26"/>
  <c r="D171" i="26"/>
  <c r="D172" i="26"/>
  <c r="D173" i="26"/>
  <c r="D174" i="26"/>
  <c r="D175" i="26"/>
  <c r="D176" i="26"/>
  <c r="D177" i="26"/>
  <c r="D178" i="26"/>
  <c r="D179" i="26"/>
  <c r="D180" i="26"/>
  <c r="D181" i="26"/>
  <c r="D182" i="26"/>
  <c r="D183" i="26"/>
  <c r="D184" i="26"/>
  <c r="D185" i="26"/>
  <c r="D186" i="26"/>
  <c r="D187" i="26"/>
  <c r="D188" i="26"/>
  <c r="D189" i="26"/>
  <c r="D190" i="26"/>
  <c r="D191" i="26"/>
  <c r="D192" i="26"/>
  <c r="D193" i="26"/>
  <c r="D194" i="26"/>
  <c r="D195" i="26"/>
  <c r="D196" i="26"/>
  <c r="D197" i="26"/>
  <c r="D198" i="26"/>
  <c r="D199" i="26"/>
  <c r="D200" i="26"/>
  <c r="D201" i="26"/>
  <c r="D202" i="26"/>
  <c r="D203" i="26"/>
  <c r="D204" i="26"/>
  <c r="D205" i="26"/>
  <c r="D206" i="26"/>
  <c r="D207" i="26"/>
  <c r="D208" i="26"/>
  <c r="D209" i="26"/>
  <c r="D210" i="26"/>
  <c r="D211" i="26"/>
  <c r="D212" i="26"/>
  <c r="D213" i="26"/>
  <c r="D214" i="26"/>
  <c r="D215" i="26"/>
  <c r="D216" i="26"/>
  <c r="D217" i="26"/>
  <c r="D218" i="26"/>
  <c r="D219" i="26"/>
  <c r="D220" i="26"/>
  <c r="D221" i="26"/>
  <c r="D222" i="26"/>
  <c r="D223" i="26"/>
  <c r="D224" i="26"/>
  <c r="D225" i="26"/>
  <c r="D226" i="26"/>
  <c r="D227" i="26"/>
  <c r="D228" i="26"/>
  <c r="D229" i="26"/>
  <c r="D230" i="26"/>
  <c r="D231" i="26"/>
  <c r="D232" i="26"/>
  <c r="D233" i="26"/>
  <c r="D234" i="26"/>
  <c r="D235" i="26"/>
  <c r="D236" i="26"/>
  <c r="D237" i="26"/>
  <c r="D238" i="26"/>
  <c r="D239" i="26"/>
  <c r="D240" i="26"/>
  <c r="D241" i="26"/>
  <c r="D242" i="26"/>
  <c r="D243" i="26"/>
  <c r="D244" i="26"/>
  <c r="D245" i="26"/>
  <c r="D246" i="26"/>
  <c r="D247" i="26"/>
  <c r="D248" i="26"/>
  <c r="D249" i="26"/>
  <c r="D250" i="26"/>
  <c r="D251" i="26"/>
  <c r="D252" i="26"/>
  <c r="D253" i="26"/>
  <c r="D254" i="26"/>
  <c r="D255" i="26"/>
  <c r="D256" i="26"/>
  <c r="D257" i="26"/>
  <c r="D258" i="26"/>
  <c r="D259" i="26"/>
  <c r="D260" i="26"/>
  <c r="D261" i="26"/>
  <c r="D262" i="26"/>
  <c r="D263" i="26"/>
  <c r="D264" i="26"/>
  <c r="D265" i="26"/>
  <c r="D266" i="26"/>
  <c r="D267" i="26"/>
  <c r="D268" i="26"/>
  <c r="D269" i="26"/>
  <c r="D270" i="26"/>
  <c r="D271" i="26"/>
  <c r="D272" i="26"/>
  <c r="D273" i="26"/>
  <c r="D274" i="26"/>
  <c r="D275" i="26"/>
  <c r="D276" i="26"/>
  <c r="D277" i="26"/>
  <c r="D278" i="26"/>
  <c r="D279" i="26"/>
  <c r="D280" i="26"/>
  <c r="D281" i="26"/>
  <c r="D282" i="26"/>
  <c r="D283" i="26"/>
  <c r="D284" i="26"/>
  <c r="D285" i="26"/>
  <c r="D286" i="26"/>
  <c r="D287" i="26"/>
  <c r="D288" i="26"/>
  <c r="D289" i="26"/>
  <c r="D290" i="26"/>
  <c r="D291" i="26"/>
  <c r="D292" i="26"/>
  <c r="D293" i="26"/>
  <c r="D294" i="26"/>
  <c r="D295" i="26"/>
  <c r="D296" i="26"/>
  <c r="D297" i="26"/>
  <c r="D298" i="26"/>
  <c r="D299" i="26"/>
  <c r="D300" i="26"/>
  <c r="D301" i="26"/>
  <c r="D302" i="26"/>
  <c r="D303" i="26"/>
  <c r="D304" i="26"/>
  <c r="D305" i="26"/>
  <c r="D306" i="26"/>
  <c r="D307" i="26"/>
  <c r="D308" i="26"/>
  <c r="D309" i="26"/>
  <c r="D310" i="26"/>
  <c r="D311" i="26"/>
  <c r="D312" i="26"/>
  <c r="D313" i="26"/>
  <c r="D314" i="26"/>
  <c r="D315" i="26"/>
  <c r="D316" i="26"/>
  <c r="D317" i="26"/>
  <c r="D318" i="26"/>
  <c r="D319" i="26"/>
  <c r="D320" i="26"/>
  <c r="D321" i="26"/>
  <c r="D322" i="26"/>
  <c r="D323" i="26"/>
  <c r="D324" i="26"/>
  <c r="D325" i="26"/>
  <c r="D326" i="26"/>
  <c r="D327" i="26"/>
  <c r="D328" i="26"/>
  <c r="D329" i="26"/>
  <c r="D330" i="26"/>
  <c r="D331" i="26"/>
  <c r="D332" i="26"/>
  <c r="D333" i="26"/>
  <c r="D334" i="26"/>
  <c r="D335" i="26"/>
  <c r="D336" i="26"/>
  <c r="D337" i="26"/>
  <c r="D338" i="26"/>
  <c r="D339" i="26"/>
  <c r="D340" i="26"/>
  <c r="D341" i="26"/>
  <c r="D342" i="26"/>
  <c r="D343" i="26"/>
  <c r="D344" i="26"/>
  <c r="D345" i="26"/>
  <c r="D346" i="26"/>
  <c r="D347" i="26"/>
  <c r="D348" i="26"/>
  <c r="D349" i="26"/>
  <c r="D350" i="26"/>
  <c r="D351" i="26"/>
  <c r="D352" i="26"/>
  <c r="D353" i="26"/>
  <c r="D354" i="26"/>
  <c r="D355" i="26"/>
  <c r="D356" i="26"/>
  <c r="D357" i="26"/>
  <c r="D358" i="26"/>
  <c r="D359" i="26"/>
  <c r="D360" i="26"/>
  <c r="D361" i="26"/>
  <c r="D362" i="26"/>
  <c r="D363" i="26"/>
  <c r="D364" i="26"/>
  <c r="D365" i="26"/>
  <c r="D366" i="26"/>
  <c r="D367" i="26"/>
  <c r="D368" i="26"/>
  <c r="D369" i="26"/>
  <c r="D370" i="26"/>
  <c r="D371" i="26"/>
  <c r="D372" i="26"/>
  <c r="D373" i="26"/>
  <c r="D374" i="26"/>
  <c r="D375" i="26"/>
  <c r="D376" i="26"/>
  <c r="D377" i="26"/>
  <c r="D378" i="26"/>
  <c r="D379" i="26"/>
  <c r="D380" i="26"/>
  <c r="D381" i="26"/>
  <c r="D382" i="26"/>
  <c r="D383" i="26"/>
  <c r="D384" i="26"/>
  <c r="D385" i="26"/>
  <c r="D386" i="26"/>
  <c r="D387" i="26"/>
  <c r="D388" i="26"/>
  <c r="D389" i="26"/>
  <c r="D390" i="26"/>
  <c r="D391" i="26"/>
  <c r="D392" i="26"/>
  <c r="D393" i="26"/>
  <c r="D394" i="26"/>
  <c r="D395" i="26"/>
  <c r="D396" i="26"/>
  <c r="D397" i="26"/>
  <c r="D398" i="26"/>
  <c r="D399" i="26"/>
  <c r="D400" i="26"/>
  <c r="D401" i="26"/>
  <c r="D402" i="26"/>
  <c r="D403" i="26"/>
  <c r="D404" i="26"/>
  <c r="D405" i="26"/>
  <c r="D406" i="26"/>
  <c r="D407" i="26"/>
  <c r="D408" i="26"/>
  <c r="D409" i="26"/>
  <c r="D410" i="26"/>
  <c r="D411" i="26"/>
  <c r="D412" i="26"/>
  <c r="D413" i="26"/>
  <c r="D414" i="26"/>
  <c r="D415" i="26"/>
  <c r="D416" i="26"/>
  <c r="D417" i="26"/>
  <c r="D418" i="26"/>
  <c r="D419" i="26"/>
  <c r="D420" i="26"/>
  <c r="D421" i="26"/>
  <c r="D422" i="26"/>
  <c r="D423" i="26"/>
  <c r="D424" i="26"/>
  <c r="D425" i="26"/>
  <c r="D426" i="26"/>
  <c r="D427" i="26"/>
  <c r="D428" i="26"/>
  <c r="D429" i="26"/>
  <c r="D430" i="26"/>
  <c r="D431" i="26"/>
  <c r="D432" i="26"/>
  <c r="D433" i="26"/>
  <c r="D434" i="26"/>
  <c r="D435" i="26"/>
  <c r="D436" i="26"/>
  <c r="D437" i="26"/>
  <c r="D438" i="26"/>
  <c r="D439" i="26"/>
  <c r="D440" i="26"/>
  <c r="D441" i="26"/>
  <c r="D442" i="26"/>
  <c r="D443" i="26"/>
  <c r="D444" i="26"/>
  <c r="D445" i="26"/>
  <c r="D446" i="26"/>
  <c r="D447" i="26"/>
  <c r="D448" i="26"/>
  <c r="D449" i="26"/>
  <c r="D450" i="26"/>
  <c r="D451" i="26"/>
  <c r="D452" i="26"/>
  <c r="D453" i="26"/>
  <c r="D454" i="26"/>
  <c r="D455" i="26"/>
  <c r="D456" i="26"/>
  <c r="D457" i="26"/>
  <c r="D458" i="26"/>
  <c r="D459" i="26"/>
  <c r="D460" i="26"/>
  <c r="D461" i="26"/>
  <c r="D462" i="26"/>
  <c r="D463" i="26"/>
  <c r="D464" i="26"/>
  <c r="D465" i="26"/>
  <c r="D466" i="26"/>
  <c r="D467" i="26"/>
  <c r="D468" i="26"/>
  <c r="D469" i="26"/>
  <c r="D470" i="26"/>
  <c r="D471" i="26"/>
  <c r="D472" i="26"/>
  <c r="D473" i="26"/>
  <c r="D474" i="26"/>
  <c r="D475" i="26"/>
  <c r="D476" i="26"/>
  <c r="D477" i="26"/>
  <c r="D478" i="26"/>
  <c r="D479" i="26"/>
  <c r="D480" i="26"/>
  <c r="D481" i="26"/>
  <c r="D482" i="26"/>
  <c r="D483" i="26"/>
  <c r="D484" i="26"/>
  <c r="D485" i="26"/>
  <c r="D486" i="26"/>
  <c r="D487" i="26"/>
  <c r="D488" i="26"/>
  <c r="D489" i="26"/>
  <c r="D490" i="26"/>
  <c r="D491" i="26"/>
  <c r="D492" i="26"/>
  <c r="D493" i="26"/>
  <c r="D494" i="26"/>
  <c r="D495" i="26"/>
  <c r="D496" i="26"/>
  <c r="D497" i="26"/>
  <c r="D498" i="26"/>
  <c r="D499" i="26"/>
  <c r="D500" i="26"/>
  <c r="D501" i="26"/>
  <c r="D502" i="26"/>
  <c r="D503" i="26"/>
  <c r="D504" i="26"/>
  <c r="D505" i="26"/>
  <c r="D506" i="26"/>
  <c r="D507" i="26"/>
  <c r="D508" i="26"/>
  <c r="D509" i="26"/>
  <c r="D510" i="26"/>
  <c r="D511" i="26"/>
  <c r="D512" i="26"/>
  <c r="D513" i="26"/>
  <c r="D514" i="26"/>
  <c r="D515" i="26"/>
  <c r="D516" i="26"/>
  <c r="D517" i="26"/>
  <c r="D518" i="26"/>
  <c r="D519" i="26"/>
  <c r="D520" i="26"/>
  <c r="D521" i="26"/>
  <c r="D522" i="26"/>
  <c r="D523" i="26"/>
  <c r="D524" i="26"/>
  <c r="D525" i="26"/>
  <c r="D526" i="26"/>
  <c r="D527" i="26"/>
  <c r="D528" i="26"/>
  <c r="D529" i="26"/>
  <c r="D530" i="26"/>
  <c r="D531" i="26"/>
  <c r="D532" i="26"/>
  <c r="D533" i="26"/>
  <c r="D534" i="26"/>
  <c r="D535" i="26"/>
  <c r="D536" i="26"/>
  <c r="D537" i="26"/>
  <c r="D538" i="26"/>
  <c r="D539" i="26"/>
  <c r="D540" i="26"/>
  <c r="D541" i="26"/>
  <c r="D542" i="26"/>
  <c r="D543" i="26"/>
  <c r="D544" i="26"/>
  <c r="D545" i="26"/>
  <c r="D546" i="26"/>
  <c r="D547" i="26"/>
  <c r="D548" i="26"/>
  <c r="D549" i="26"/>
  <c r="D550" i="26"/>
  <c r="D551" i="26"/>
  <c r="D552" i="26"/>
  <c r="D553" i="26"/>
  <c r="D554" i="26"/>
  <c r="D555" i="26"/>
  <c r="D556" i="26"/>
  <c r="D557" i="26"/>
  <c r="D558" i="26"/>
  <c r="D559" i="26"/>
  <c r="D560" i="26"/>
  <c r="D561" i="26"/>
  <c r="D562" i="26"/>
  <c r="D563" i="26"/>
  <c r="D564" i="26"/>
  <c r="D565" i="26"/>
  <c r="D566" i="26"/>
  <c r="D567" i="26"/>
  <c r="D568" i="26"/>
  <c r="D569" i="26"/>
  <c r="D570" i="26"/>
  <c r="D571" i="26"/>
  <c r="D572" i="26"/>
  <c r="D573" i="26"/>
  <c r="D574" i="26"/>
  <c r="D575" i="26"/>
  <c r="D576" i="26"/>
  <c r="D577" i="26"/>
  <c r="D578" i="26"/>
  <c r="D579" i="26"/>
  <c r="D580" i="26"/>
  <c r="D581" i="26"/>
  <c r="D582" i="26"/>
  <c r="D583" i="26"/>
  <c r="D584" i="26"/>
  <c r="D585" i="26"/>
  <c r="D586" i="26"/>
  <c r="D587" i="26"/>
  <c r="D588" i="26"/>
  <c r="D589" i="26"/>
  <c r="D590" i="26"/>
  <c r="D591" i="26"/>
  <c r="D592" i="26"/>
  <c r="D593" i="26"/>
  <c r="D594" i="26"/>
  <c r="D595" i="26"/>
  <c r="D596" i="26"/>
  <c r="D597" i="26"/>
  <c r="D598" i="26"/>
  <c r="D599" i="26"/>
  <c r="D600" i="26"/>
  <c r="D601" i="26"/>
  <c r="D602" i="26"/>
  <c r="D603" i="26"/>
  <c r="D604" i="26"/>
  <c r="D605" i="26"/>
  <c r="D606" i="26"/>
  <c r="D607" i="26"/>
  <c r="D608" i="26"/>
  <c r="D609" i="26"/>
  <c r="D610" i="26"/>
  <c r="D611" i="26"/>
  <c r="D612" i="26"/>
  <c r="D613" i="26"/>
  <c r="D614" i="26"/>
  <c r="D615" i="26"/>
  <c r="D616" i="26"/>
  <c r="D617" i="26"/>
  <c r="D618" i="26"/>
  <c r="D619" i="26"/>
  <c r="D620" i="26"/>
  <c r="D621" i="26"/>
  <c r="D622" i="26"/>
  <c r="D623" i="26"/>
  <c r="D624" i="26"/>
  <c r="D625" i="26"/>
  <c r="D626" i="26"/>
  <c r="D627" i="26"/>
  <c r="D628" i="26"/>
  <c r="D629" i="26"/>
  <c r="D630" i="26"/>
  <c r="D631" i="26"/>
  <c r="D632" i="26"/>
  <c r="D633" i="26"/>
  <c r="D634" i="26"/>
  <c r="D635" i="26"/>
  <c r="D636" i="26"/>
  <c r="D637" i="26"/>
  <c r="D638" i="26"/>
  <c r="D639" i="26"/>
  <c r="D640" i="26"/>
  <c r="D641" i="26"/>
  <c r="D642" i="26"/>
  <c r="D643" i="26"/>
  <c r="D644" i="26"/>
  <c r="D645" i="26"/>
  <c r="D646" i="26"/>
  <c r="D647" i="26"/>
  <c r="D648" i="26"/>
  <c r="D649" i="26"/>
  <c r="D650" i="26"/>
  <c r="D651" i="26"/>
  <c r="D652" i="26"/>
  <c r="D653" i="26"/>
  <c r="D654" i="26"/>
  <c r="D655" i="26"/>
  <c r="D656" i="26"/>
  <c r="D657" i="26"/>
  <c r="D658" i="26"/>
  <c r="D659" i="26"/>
  <c r="D660" i="26"/>
  <c r="D661" i="26"/>
  <c r="D662" i="26"/>
  <c r="D663" i="26"/>
  <c r="D664" i="26"/>
  <c r="D665" i="26"/>
  <c r="D666" i="26"/>
  <c r="D667" i="26"/>
  <c r="D668" i="26"/>
  <c r="D669" i="26"/>
  <c r="D670" i="26"/>
  <c r="D671" i="26"/>
  <c r="D672" i="26"/>
  <c r="D673" i="26"/>
  <c r="D674" i="26"/>
  <c r="D675" i="26"/>
  <c r="D676" i="26"/>
  <c r="D677" i="26"/>
  <c r="D678" i="26"/>
  <c r="D679" i="26"/>
  <c r="D680" i="26"/>
  <c r="D681" i="26"/>
  <c r="D682" i="26"/>
  <c r="D683" i="26"/>
  <c r="D684" i="26"/>
  <c r="D685" i="26"/>
  <c r="D686" i="26"/>
  <c r="D687" i="26"/>
  <c r="D688" i="26"/>
  <c r="D689" i="26"/>
  <c r="D690" i="26"/>
  <c r="D691" i="26"/>
  <c r="D692" i="26"/>
  <c r="D693" i="26"/>
  <c r="D694" i="26"/>
  <c r="D695" i="26"/>
  <c r="D696" i="26"/>
  <c r="D697" i="26"/>
  <c r="D698" i="26"/>
  <c r="D699" i="26"/>
  <c r="D700" i="26"/>
  <c r="D701" i="26"/>
  <c r="D702" i="26"/>
  <c r="D703" i="26"/>
  <c r="D704" i="26"/>
  <c r="D705" i="26"/>
  <c r="D706" i="26"/>
  <c r="D707" i="26"/>
  <c r="D708" i="26"/>
  <c r="D709" i="26"/>
  <c r="D710" i="26"/>
  <c r="D711" i="26"/>
  <c r="D712" i="26"/>
  <c r="D713" i="26"/>
  <c r="D714" i="26"/>
  <c r="D715" i="26"/>
  <c r="D716" i="26"/>
  <c r="D717" i="26"/>
  <c r="D718" i="26"/>
  <c r="D719" i="26"/>
  <c r="D720" i="26"/>
  <c r="D721" i="26"/>
  <c r="D722" i="26"/>
  <c r="D723" i="26"/>
  <c r="D724" i="26"/>
  <c r="D725" i="26"/>
  <c r="D726" i="26"/>
  <c r="D727" i="26"/>
  <c r="D728" i="26"/>
  <c r="D729" i="26"/>
  <c r="D730" i="26"/>
  <c r="D731" i="26"/>
  <c r="D732" i="26"/>
  <c r="D733" i="26"/>
  <c r="D734" i="26"/>
  <c r="D735" i="26"/>
  <c r="D736" i="26"/>
  <c r="D737" i="26"/>
  <c r="D738" i="26"/>
  <c r="D739" i="26"/>
  <c r="D740" i="26"/>
  <c r="D741" i="26"/>
  <c r="D742" i="26"/>
  <c r="D743" i="26"/>
  <c r="D744" i="26"/>
  <c r="D745" i="26"/>
  <c r="D746" i="26"/>
  <c r="D747" i="26"/>
  <c r="D748" i="26"/>
  <c r="D749" i="26"/>
  <c r="D750" i="26"/>
  <c r="D751" i="26"/>
  <c r="D752" i="26"/>
  <c r="D753" i="26"/>
  <c r="D754" i="26"/>
  <c r="D755" i="26"/>
  <c r="D756" i="26"/>
  <c r="D757" i="26"/>
  <c r="D758" i="26"/>
  <c r="D759" i="26"/>
  <c r="D760" i="26"/>
  <c r="D761" i="26"/>
  <c r="D762" i="26"/>
  <c r="D763" i="26"/>
  <c r="D764" i="26"/>
  <c r="D765" i="26"/>
  <c r="D766" i="26"/>
  <c r="D767" i="26"/>
  <c r="D768" i="26"/>
  <c r="D769" i="26"/>
  <c r="D770" i="26"/>
  <c r="D771" i="26"/>
  <c r="D772" i="26"/>
  <c r="D773" i="26"/>
  <c r="D774" i="26"/>
  <c r="D775" i="26"/>
  <c r="D776" i="26"/>
  <c r="D777" i="26"/>
  <c r="D778" i="26"/>
  <c r="D779" i="26"/>
  <c r="D780" i="26"/>
  <c r="D781" i="26"/>
  <c r="D782" i="26"/>
  <c r="D783" i="26"/>
  <c r="D784" i="26"/>
  <c r="D785" i="26"/>
  <c r="D786" i="26"/>
  <c r="D787" i="26"/>
  <c r="D788" i="26"/>
  <c r="D789" i="26"/>
  <c r="D790" i="26"/>
  <c r="D791" i="26"/>
  <c r="D792" i="26"/>
  <c r="D793" i="26"/>
  <c r="D794" i="26"/>
  <c r="D795" i="26"/>
  <c r="D796" i="26"/>
  <c r="D797" i="26"/>
  <c r="D798" i="26"/>
  <c r="D799" i="26"/>
  <c r="D800" i="26"/>
  <c r="D801" i="26"/>
  <c r="D802" i="26"/>
  <c r="D803" i="26"/>
  <c r="D804" i="26"/>
  <c r="D805" i="26"/>
  <c r="D806" i="26"/>
  <c r="D807" i="26"/>
  <c r="D808" i="26"/>
  <c r="D809" i="26"/>
  <c r="D810" i="26"/>
  <c r="D811" i="26"/>
  <c r="D812" i="26"/>
  <c r="D813" i="26"/>
  <c r="D814" i="26"/>
  <c r="D815" i="26"/>
  <c r="D816" i="26"/>
  <c r="D817" i="26"/>
  <c r="D818" i="26"/>
  <c r="D819" i="26"/>
  <c r="D820" i="26"/>
  <c r="D821" i="26"/>
  <c r="D822" i="26"/>
  <c r="D823" i="26"/>
  <c r="D824" i="26"/>
  <c r="D825" i="26"/>
  <c r="D826" i="26"/>
  <c r="D827" i="26"/>
  <c r="D828" i="26"/>
  <c r="D829" i="26"/>
  <c r="D830" i="26"/>
  <c r="D831" i="26"/>
  <c r="D832" i="26"/>
  <c r="D833" i="26"/>
  <c r="D834" i="26"/>
  <c r="D835" i="26"/>
  <c r="D836" i="26"/>
  <c r="D837" i="26"/>
  <c r="D838" i="26"/>
  <c r="D839" i="26"/>
  <c r="D840" i="26"/>
  <c r="D841" i="26"/>
  <c r="D842" i="26"/>
  <c r="D843" i="26"/>
  <c r="D844" i="26"/>
  <c r="D845" i="26"/>
  <c r="D846" i="26"/>
  <c r="D847" i="26"/>
  <c r="D848" i="26"/>
  <c r="D849" i="26"/>
  <c r="D850" i="26"/>
  <c r="D851" i="26"/>
  <c r="D852" i="26"/>
  <c r="D853" i="26"/>
  <c r="D854" i="26"/>
  <c r="D855" i="26"/>
  <c r="D856" i="26"/>
  <c r="D857" i="26"/>
  <c r="D858" i="26"/>
  <c r="D859" i="26"/>
  <c r="D860" i="26"/>
  <c r="D861" i="26"/>
  <c r="D862" i="26"/>
  <c r="D863" i="26"/>
  <c r="D864" i="26"/>
  <c r="D865" i="26"/>
  <c r="D866" i="26"/>
  <c r="D867" i="26"/>
  <c r="D868" i="26"/>
  <c r="D869" i="26"/>
  <c r="D870" i="26"/>
  <c r="D871" i="26"/>
  <c r="D872" i="26"/>
  <c r="D873" i="26"/>
  <c r="D874" i="26"/>
  <c r="D875" i="26"/>
  <c r="D876" i="26"/>
  <c r="D877" i="26"/>
  <c r="D878" i="26"/>
  <c r="D879" i="26"/>
  <c r="D880" i="26"/>
  <c r="D881" i="26"/>
  <c r="D882" i="26"/>
  <c r="D883" i="26"/>
  <c r="D884" i="26"/>
  <c r="D885" i="26"/>
  <c r="D886" i="26"/>
  <c r="D887" i="26"/>
  <c r="D888" i="26"/>
  <c r="D889" i="26"/>
  <c r="D890" i="26"/>
  <c r="D891" i="26"/>
  <c r="D892" i="26"/>
  <c r="D893" i="26"/>
  <c r="D894" i="26"/>
  <c r="D895" i="26"/>
  <c r="D896" i="26"/>
  <c r="D897" i="26"/>
  <c r="D898" i="26"/>
  <c r="D899" i="26"/>
  <c r="D900" i="26"/>
  <c r="D901" i="26"/>
  <c r="D902" i="26"/>
  <c r="D903" i="26"/>
  <c r="D904" i="26"/>
  <c r="D905" i="26"/>
  <c r="D906" i="26"/>
  <c r="D907" i="26"/>
  <c r="D908" i="26"/>
  <c r="D909" i="26"/>
  <c r="D910" i="26"/>
  <c r="D911" i="26"/>
  <c r="D912" i="26"/>
  <c r="D913" i="26"/>
  <c r="D914" i="26"/>
  <c r="D915" i="26"/>
  <c r="D916" i="26"/>
  <c r="D917" i="26"/>
  <c r="D918" i="26"/>
  <c r="D919" i="26"/>
  <c r="D920" i="26"/>
  <c r="D921" i="26"/>
  <c r="D922" i="26"/>
  <c r="D923" i="26"/>
  <c r="D924" i="26"/>
  <c r="D925" i="26"/>
  <c r="D926" i="26"/>
  <c r="D927" i="26"/>
  <c r="D928" i="26"/>
  <c r="D929" i="26"/>
  <c r="D930" i="26"/>
  <c r="D931" i="26"/>
  <c r="D932" i="26"/>
  <c r="D933" i="26"/>
  <c r="D934" i="26"/>
  <c r="D935" i="26"/>
  <c r="D936" i="26"/>
  <c r="D937" i="26"/>
  <c r="D938" i="26"/>
  <c r="D939" i="26"/>
  <c r="D940" i="26"/>
  <c r="D941" i="26"/>
  <c r="D942" i="26"/>
  <c r="D943" i="26"/>
  <c r="D944" i="26"/>
  <c r="D945" i="26"/>
  <c r="D946" i="26"/>
  <c r="D947" i="26"/>
  <c r="D948" i="26"/>
  <c r="D949" i="26"/>
  <c r="D950" i="26"/>
  <c r="D951" i="26"/>
  <c r="D952" i="26"/>
  <c r="D953" i="26"/>
  <c r="D954" i="26"/>
  <c r="D955" i="26"/>
  <c r="D956" i="26"/>
  <c r="D957" i="26"/>
  <c r="D958" i="26"/>
  <c r="D959" i="26"/>
  <c r="D960" i="26"/>
  <c r="D961" i="26"/>
  <c r="D962" i="26"/>
  <c r="D963" i="26"/>
  <c r="D964" i="26"/>
  <c r="D965" i="26"/>
  <c r="D966" i="26"/>
  <c r="D967" i="26"/>
  <c r="D968" i="26"/>
  <c r="D969" i="26"/>
  <c r="D970" i="26"/>
  <c r="D971" i="26"/>
  <c r="D972" i="26"/>
  <c r="D973" i="26"/>
  <c r="D974" i="26"/>
  <c r="D975" i="26"/>
  <c r="D976" i="26"/>
  <c r="D977" i="26"/>
  <c r="D978" i="26"/>
  <c r="D979" i="26"/>
  <c r="D980" i="26"/>
  <c r="D981" i="26"/>
  <c r="D982" i="26"/>
  <c r="D983" i="26"/>
  <c r="D984" i="26"/>
  <c r="D985" i="26"/>
  <c r="D986" i="26"/>
  <c r="D987" i="26"/>
  <c r="D988" i="26"/>
  <c r="D989" i="26"/>
  <c r="D990" i="26"/>
  <c r="D991" i="26"/>
  <c r="D992" i="26"/>
  <c r="D993" i="26"/>
  <c r="D994" i="26"/>
  <c r="D995" i="26"/>
  <c r="D996" i="26"/>
  <c r="D997" i="26"/>
  <c r="D998" i="26"/>
  <c r="D999" i="26"/>
  <c r="D1000" i="26"/>
  <c r="D1001" i="26"/>
  <c r="D1002" i="26"/>
  <c r="D1003" i="26"/>
  <c r="D1004" i="26"/>
  <c r="D1005" i="26"/>
  <c r="D1006" i="26"/>
  <c r="D1007" i="26"/>
  <c r="D1008" i="26"/>
  <c r="D1009" i="26"/>
  <c r="D1010" i="26"/>
  <c r="C1404" i="26"/>
  <c r="C1405" i="26"/>
  <c r="C1406" i="26"/>
  <c r="C1407" i="26"/>
  <c r="C1408" i="26"/>
  <c r="C1409" i="26"/>
  <c r="C1410" i="26"/>
  <c r="C1411" i="26"/>
  <c r="C1412" i="26"/>
  <c r="C1413" i="26"/>
  <c r="C1414" i="26"/>
  <c r="C1415" i="26"/>
  <c r="C1416" i="26"/>
  <c r="C1417" i="26"/>
  <c r="C1418" i="26"/>
  <c r="C1419" i="26"/>
  <c r="C1420" i="26"/>
  <c r="C1421" i="26"/>
  <c r="C1422" i="26"/>
  <c r="C1423" i="26"/>
  <c r="C1424" i="26"/>
  <c r="C1425" i="26"/>
  <c r="C1426" i="26"/>
  <c r="C1427" i="26"/>
  <c r="C1428" i="26"/>
  <c r="C1429" i="26"/>
  <c r="C1430" i="26"/>
  <c r="C1431" i="26"/>
  <c r="C1432" i="26"/>
  <c r="C1433" i="26"/>
  <c r="C1434" i="26"/>
  <c r="C1435" i="26"/>
  <c r="C1436" i="26"/>
  <c r="C1437" i="26"/>
  <c r="C1438" i="26"/>
  <c r="C1439" i="26"/>
  <c r="C1440" i="26"/>
  <c r="C1441" i="26"/>
  <c r="C1442" i="26"/>
  <c r="C1443" i="26"/>
  <c r="C1444" i="26"/>
  <c r="C1445" i="26"/>
  <c r="C1446" i="26"/>
  <c r="C1447" i="26"/>
  <c r="C1448" i="26"/>
  <c r="C1449" i="26"/>
  <c r="C1450" i="26"/>
  <c r="C1011" i="26"/>
  <c r="C1012" i="26"/>
  <c r="C1013" i="26"/>
  <c r="C1014" i="26"/>
  <c r="C1015" i="26"/>
  <c r="C1016" i="26"/>
  <c r="C1017" i="26"/>
  <c r="C1018" i="26"/>
  <c r="C1019" i="26"/>
  <c r="C1020" i="26"/>
  <c r="C1021" i="26"/>
  <c r="C1022" i="26"/>
  <c r="C1023" i="26"/>
  <c r="C1024" i="26"/>
  <c r="C1025" i="26"/>
  <c r="C1026" i="26"/>
  <c r="C1027" i="26"/>
  <c r="C1028" i="26"/>
  <c r="C1029" i="26"/>
  <c r="C1030" i="26"/>
  <c r="C1031" i="26"/>
  <c r="C1032" i="26"/>
  <c r="C1033" i="26"/>
  <c r="C1034" i="26"/>
  <c r="C1035" i="26"/>
  <c r="C1036" i="26"/>
  <c r="C1037" i="26"/>
  <c r="C1038" i="26"/>
  <c r="C1039" i="26"/>
  <c r="C1040" i="26"/>
  <c r="C1041" i="26"/>
  <c r="C1042" i="26"/>
  <c r="C1043" i="26"/>
  <c r="C1044" i="26"/>
  <c r="C1045" i="26"/>
  <c r="C1046" i="26"/>
  <c r="C1047" i="26"/>
  <c r="C1048" i="26"/>
  <c r="C1049" i="26"/>
  <c r="C1050" i="26"/>
  <c r="C1051" i="26"/>
  <c r="C1052" i="26"/>
  <c r="C1053" i="26"/>
  <c r="C1054" i="26"/>
  <c r="C1055" i="26"/>
  <c r="C1056" i="26"/>
  <c r="C1057" i="26"/>
  <c r="C1058" i="26"/>
  <c r="C1059" i="26"/>
  <c r="C1060" i="26"/>
  <c r="C1061" i="26"/>
  <c r="C1062" i="26"/>
  <c r="C1063" i="26"/>
  <c r="C1064" i="26"/>
  <c r="C1065" i="26"/>
  <c r="C1066" i="26"/>
  <c r="C1067" i="26"/>
  <c r="C1068" i="26"/>
  <c r="C1069" i="26"/>
  <c r="C1070" i="26"/>
  <c r="C1071" i="26"/>
  <c r="C1072" i="26"/>
  <c r="C1073" i="26"/>
  <c r="C1074" i="26"/>
  <c r="C1075" i="26"/>
  <c r="C1076" i="26"/>
  <c r="C1077" i="26"/>
  <c r="C1078" i="26"/>
  <c r="C1079" i="26"/>
  <c r="C1080" i="26"/>
  <c r="C1081" i="26"/>
  <c r="C1082" i="26"/>
  <c r="C1083" i="26"/>
  <c r="C1084" i="26"/>
  <c r="C1085" i="26"/>
  <c r="C1086" i="26"/>
  <c r="C1087" i="26"/>
  <c r="C1088" i="26"/>
  <c r="C1089" i="26"/>
  <c r="C1090" i="26"/>
  <c r="C1091" i="26"/>
  <c r="C1092" i="26"/>
  <c r="C1093" i="26"/>
  <c r="C1094" i="26"/>
  <c r="C1095" i="26"/>
  <c r="C1096" i="26"/>
  <c r="C1097" i="26"/>
  <c r="C1098" i="26"/>
  <c r="C1099" i="26"/>
  <c r="C1100" i="26"/>
  <c r="C1101" i="26"/>
  <c r="C1102" i="26"/>
  <c r="C1103" i="26"/>
  <c r="C1104" i="26"/>
  <c r="C1105" i="26"/>
  <c r="C1106" i="26"/>
  <c r="C1107" i="26"/>
  <c r="C1108" i="26"/>
  <c r="C1109" i="26"/>
  <c r="C1110" i="26"/>
  <c r="C1111" i="26"/>
  <c r="C1112" i="26"/>
  <c r="C1113" i="26"/>
  <c r="C1114" i="26"/>
  <c r="C1115" i="26"/>
  <c r="C1116" i="26"/>
  <c r="C1117" i="26"/>
  <c r="C1118" i="26"/>
  <c r="C1119" i="26"/>
  <c r="C1120" i="26"/>
  <c r="C1121" i="26"/>
  <c r="C1122" i="26"/>
  <c r="C1123" i="26"/>
  <c r="C1124" i="26"/>
  <c r="C1125" i="26"/>
  <c r="C1126" i="26"/>
  <c r="C1127" i="26"/>
  <c r="C1128" i="26"/>
  <c r="C1129" i="26"/>
  <c r="C1130" i="26"/>
  <c r="C1131" i="26"/>
  <c r="C1132" i="26"/>
  <c r="C1133" i="26"/>
  <c r="C1134" i="26"/>
  <c r="C1135" i="26"/>
  <c r="C1136" i="26"/>
  <c r="C1137" i="26"/>
  <c r="C1138" i="26"/>
  <c r="C1139" i="26"/>
  <c r="C1140" i="26"/>
  <c r="C1141" i="26"/>
  <c r="C1142" i="26"/>
  <c r="C1143" i="26"/>
  <c r="C1144" i="26"/>
  <c r="C1145" i="26"/>
  <c r="C1146" i="26"/>
  <c r="C1147" i="26"/>
  <c r="C1148" i="26"/>
  <c r="C1149" i="26"/>
  <c r="C1150" i="26"/>
  <c r="C1151" i="26"/>
  <c r="C1152" i="26"/>
  <c r="C1153" i="26"/>
  <c r="C1154" i="26"/>
  <c r="C1155" i="26"/>
  <c r="C1156" i="26"/>
  <c r="C1157" i="26"/>
  <c r="C1158" i="26"/>
  <c r="C1159" i="26"/>
  <c r="C1160" i="26"/>
  <c r="C1161" i="26"/>
  <c r="C1162" i="26"/>
  <c r="C1163" i="26"/>
  <c r="C1164" i="26"/>
  <c r="C1165" i="26"/>
  <c r="C1166" i="26"/>
  <c r="C1167" i="26"/>
  <c r="C1168" i="26"/>
  <c r="C1169" i="26"/>
  <c r="C1170" i="26"/>
  <c r="C1171" i="26"/>
  <c r="C1172" i="26"/>
  <c r="C1173" i="26"/>
  <c r="C1174" i="26"/>
  <c r="C1175" i="26"/>
  <c r="C1176" i="26"/>
  <c r="C1177" i="26"/>
  <c r="C1178" i="26"/>
  <c r="C1179" i="26"/>
  <c r="C1180" i="26"/>
  <c r="C1181" i="26"/>
  <c r="C1182" i="26"/>
  <c r="C1183" i="26"/>
  <c r="C1184" i="26"/>
  <c r="C1185" i="26"/>
  <c r="C1186" i="26"/>
  <c r="C1187" i="26"/>
  <c r="C1188" i="26"/>
  <c r="C1189" i="26"/>
  <c r="C1190" i="26"/>
  <c r="C1191" i="26"/>
  <c r="C1192" i="26"/>
  <c r="C1193" i="26"/>
  <c r="C1194" i="26"/>
  <c r="C1195" i="26"/>
  <c r="C1196" i="26"/>
  <c r="C1197" i="26"/>
  <c r="C1198" i="26"/>
  <c r="C1199" i="26"/>
  <c r="C1200" i="26"/>
  <c r="C1201" i="26"/>
  <c r="C1202" i="26"/>
  <c r="C1203" i="26"/>
  <c r="C1204" i="26"/>
  <c r="C1205" i="26"/>
  <c r="C1206" i="26"/>
  <c r="C1207" i="26"/>
  <c r="C1208" i="26"/>
  <c r="C1209" i="26"/>
  <c r="C1210" i="26"/>
  <c r="C1211" i="26"/>
  <c r="C1212" i="26"/>
  <c r="C1213" i="26"/>
  <c r="C1214" i="26"/>
  <c r="C1215" i="26"/>
  <c r="C1216" i="26"/>
  <c r="C1217" i="26"/>
  <c r="C1218" i="26"/>
  <c r="C1219" i="26"/>
  <c r="C1220" i="26"/>
  <c r="C1221" i="26"/>
  <c r="C1222" i="26"/>
  <c r="C1223" i="26"/>
  <c r="C1224" i="26"/>
  <c r="C1225" i="26"/>
  <c r="C1226" i="26"/>
  <c r="C1227" i="26"/>
  <c r="C1228" i="26"/>
  <c r="C1229" i="26"/>
  <c r="C1230" i="26"/>
  <c r="C1231" i="26"/>
  <c r="C1232" i="26"/>
  <c r="C1233" i="26"/>
  <c r="C1234" i="26"/>
  <c r="C1235" i="26"/>
  <c r="C1236" i="26"/>
  <c r="C1237" i="26"/>
  <c r="C1238" i="26"/>
  <c r="C1239" i="26"/>
  <c r="C1240" i="26"/>
  <c r="C1241" i="26"/>
  <c r="C1242" i="26"/>
  <c r="C1243" i="26"/>
  <c r="C1244" i="26"/>
  <c r="C1245" i="26"/>
  <c r="C1246" i="26"/>
  <c r="C1247" i="26"/>
  <c r="C1248" i="26"/>
  <c r="C1249" i="26"/>
  <c r="C1250" i="26"/>
  <c r="C1251" i="26"/>
  <c r="C1252" i="26"/>
  <c r="C1253" i="26"/>
  <c r="C1254" i="26"/>
  <c r="C1255" i="26"/>
  <c r="C1256" i="26"/>
  <c r="C1257" i="26"/>
  <c r="C1258" i="26"/>
  <c r="C1259" i="26"/>
  <c r="C1260" i="26"/>
  <c r="C1261" i="26"/>
  <c r="C1262" i="26"/>
  <c r="C1263" i="26"/>
  <c r="C1264" i="26"/>
  <c r="C1265" i="26"/>
  <c r="C1266" i="26"/>
  <c r="C1267" i="26"/>
  <c r="C1268" i="26"/>
  <c r="C1269" i="26"/>
  <c r="C1270" i="26"/>
  <c r="C1271" i="26"/>
  <c r="C1272" i="26"/>
  <c r="C1273" i="26"/>
  <c r="C1274" i="26"/>
  <c r="C1275" i="26"/>
  <c r="C1276" i="26"/>
  <c r="C1277" i="26"/>
  <c r="C1278" i="26"/>
  <c r="C1279" i="26"/>
  <c r="C1280" i="26"/>
  <c r="C1281" i="26"/>
  <c r="C1282" i="26"/>
  <c r="C1283" i="26"/>
  <c r="C1284" i="26"/>
  <c r="C1285" i="26"/>
  <c r="C1286" i="26"/>
  <c r="C1287" i="26"/>
  <c r="C1288" i="26"/>
  <c r="C1289" i="26"/>
  <c r="C1290" i="26"/>
  <c r="C1291" i="26"/>
  <c r="C1292" i="26"/>
  <c r="C1293" i="26"/>
  <c r="C1294" i="26"/>
  <c r="C1295" i="26"/>
  <c r="C1296" i="26"/>
  <c r="C1297" i="26"/>
  <c r="C1298" i="26"/>
  <c r="C1299" i="26"/>
  <c r="C1300" i="26"/>
  <c r="C1301" i="26"/>
  <c r="C1302" i="26"/>
  <c r="C1303" i="26"/>
  <c r="C1304" i="26"/>
  <c r="C1305" i="26"/>
  <c r="C1306" i="26"/>
  <c r="C1307" i="26"/>
  <c r="C1308" i="26"/>
  <c r="C1309" i="26"/>
  <c r="C1310" i="26"/>
  <c r="C1311" i="26"/>
  <c r="C1312" i="26"/>
  <c r="C1313" i="26"/>
  <c r="C1314" i="26"/>
  <c r="C1315" i="26"/>
  <c r="C1316" i="26"/>
  <c r="C1317" i="26"/>
  <c r="C1318" i="26"/>
  <c r="C1319" i="26"/>
  <c r="C1320" i="26"/>
  <c r="C1321" i="26"/>
  <c r="C1322" i="26"/>
  <c r="C1323" i="26"/>
  <c r="C1324" i="26"/>
  <c r="C1325" i="26"/>
  <c r="C1326" i="26"/>
  <c r="C1327" i="26"/>
  <c r="C1328" i="26"/>
  <c r="C1329" i="26"/>
  <c r="C1330" i="26"/>
  <c r="C1331" i="26"/>
  <c r="C1332" i="26"/>
  <c r="C1333" i="26"/>
  <c r="C1334" i="26"/>
  <c r="C1335" i="26"/>
  <c r="C1336" i="26"/>
  <c r="C1337" i="26"/>
  <c r="C1338" i="26"/>
  <c r="C1339" i="26"/>
  <c r="C1340" i="26"/>
  <c r="C1341" i="26"/>
  <c r="C1342" i="26"/>
  <c r="C1343" i="26"/>
  <c r="C1344" i="26"/>
  <c r="C1345" i="26"/>
  <c r="C1346" i="26"/>
  <c r="C1347" i="26"/>
  <c r="C1348" i="26"/>
  <c r="C1349" i="26"/>
  <c r="C1350" i="26"/>
  <c r="C1351" i="26"/>
  <c r="C1352" i="26"/>
  <c r="C1353" i="26"/>
  <c r="C1354" i="26"/>
  <c r="C1355" i="26"/>
  <c r="C1356" i="26"/>
  <c r="C1357" i="26"/>
  <c r="C1358" i="26"/>
  <c r="C1359" i="26"/>
  <c r="C1360" i="26"/>
  <c r="C1361" i="26"/>
  <c r="C1362" i="26"/>
  <c r="C1363" i="26"/>
  <c r="C1364" i="26"/>
  <c r="C1365" i="26"/>
  <c r="C1366" i="26"/>
  <c r="C1367" i="26"/>
  <c r="C1368" i="26"/>
  <c r="C1369" i="26"/>
  <c r="C1370" i="26"/>
  <c r="C1371" i="26"/>
  <c r="C1372" i="26"/>
  <c r="C1373" i="26"/>
  <c r="C1374" i="26"/>
  <c r="C1375" i="26"/>
  <c r="C1376" i="26"/>
  <c r="C1377" i="26"/>
  <c r="C1378" i="26"/>
  <c r="C1379" i="26"/>
  <c r="C1380" i="26"/>
  <c r="C1381" i="26"/>
  <c r="C1382" i="26"/>
  <c r="C1383" i="26"/>
  <c r="C1384" i="26"/>
  <c r="C1385" i="26"/>
  <c r="C1386" i="26"/>
  <c r="C1387" i="26"/>
  <c r="C1388" i="26"/>
  <c r="C1389" i="26"/>
  <c r="C1390" i="26"/>
  <c r="C1391" i="26"/>
  <c r="C1392" i="26"/>
  <c r="C1393" i="26"/>
  <c r="C1394" i="26"/>
  <c r="C1395" i="26"/>
  <c r="C1396" i="26"/>
  <c r="C1397" i="26"/>
  <c r="C1398" i="26"/>
  <c r="C1399" i="26"/>
  <c r="C1400" i="26"/>
  <c r="C1401" i="26"/>
  <c r="C1402" i="26"/>
  <c r="C1403" i="26"/>
  <c r="C3" i="26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278" i="26"/>
  <c r="C279" i="26"/>
  <c r="C280" i="26"/>
  <c r="C281" i="26"/>
  <c r="C282" i="26"/>
  <c r="C283" i="26"/>
  <c r="C284" i="26"/>
  <c r="C285" i="26"/>
  <c r="C286" i="26"/>
  <c r="C287" i="26"/>
  <c r="C288" i="26"/>
  <c r="C289" i="26"/>
  <c r="C290" i="26"/>
  <c r="C291" i="26"/>
  <c r="C292" i="26"/>
  <c r="C293" i="26"/>
  <c r="C294" i="26"/>
  <c r="C295" i="26"/>
  <c r="C296" i="26"/>
  <c r="C297" i="26"/>
  <c r="C298" i="26"/>
  <c r="C299" i="26"/>
  <c r="C300" i="26"/>
  <c r="C301" i="26"/>
  <c r="C302" i="26"/>
  <c r="C303" i="26"/>
  <c r="C304" i="26"/>
  <c r="C305" i="26"/>
  <c r="C306" i="26"/>
  <c r="C307" i="26"/>
  <c r="C308" i="26"/>
  <c r="C309" i="26"/>
  <c r="C310" i="26"/>
  <c r="C311" i="26"/>
  <c r="C312" i="26"/>
  <c r="C313" i="26"/>
  <c r="C314" i="26"/>
  <c r="C315" i="26"/>
  <c r="C316" i="26"/>
  <c r="C317" i="26"/>
  <c r="C318" i="26"/>
  <c r="C319" i="26"/>
  <c r="C320" i="26"/>
  <c r="C321" i="26"/>
  <c r="C322" i="26"/>
  <c r="C323" i="26"/>
  <c r="C324" i="26"/>
  <c r="C325" i="26"/>
  <c r="C326" i="26"/>
  <c r="C327" i="26"/>
  <c r="C328" i="26"/>
  <c r="C329" i="26"/>
  <c r="C330" i="26"/>
  <c r="C331" i="26"/>
  <c r="C332" i="26"/>
  <c r="C333" i="26"/>
  <c r="C334" i="26"/>
  <c r="C335" i="26"/>
  <c r="C336" i="26"/>
  <c r="C337" i="26"/>
  <c r="C338" i="26"/>
  <c r="C339" i="26"/>
  <c r="C340" i="26"/>
  <c r="C341" i="26"/>
  <c r="C342" i="26"/>
  <c r="C343" i="26"/>
  <c r="C344" i="26"/>
  <c r="C345" i="26"/>
  <c r="C346" i="26"/>
  <c r="C347" i="26"/>
  <c r="C348" i="26"/>
  <c r="C349" i="26"/>
  <c r="C350" i="26"/>
  <c r="C351" i="26"/>
  <c r="C352" i="26"/>
  <c r="C353" i="26"/>
  <c r="C354" i="26"/>
  <c r="C355" i="26"/>
  <c r="C356" i="26"/>
  <c r="C357" i="26"/>
  <c r="C358" i="26"/>
  <c r="C359" i="26"/>
  <c r="C360" i="26"/>
  <c r="C361" i="26"/>
  <c r="C362" i="26"/>
  <c r="C363" i="26"/>
  <c r="C364" i="26"/>
  <c r="C365" i="26"/>
  <c r="C366" i="26"/>
  <c r="C367" i="26"/>
  <c r="C368" i="26"/>
  <c r="C369" i="26"/>
  <c r="C370" i="26"/>
  <c r="C371" i="26"/>
  <c r="C372" i="26"/>
  <c r="C373" i="26"/>
  <c r="C374" i="26"/>
  <c r="C375" i="26"/>
  <c r="C376" i="26"/>
  <c r="C377" i="26"/>
  <c r="C378" i="26"/>
  <c r="C379" i="26"/>
  <c r="C380" i="26"/>
  <c r="C381" i="26"/>
  <c r="C382" i="26"/>
  <c r="C383" i="26"/>
  <c r="C384" i="26"/>
  <c r="C385" i="26"/>
  <c r="C386" i="26"/>
  <c r="C387" i="26"/>
  <c r="C388" i="26"/>
  <c r="C389" i="26"/>
  <c r="C390" i="26"/>
  <c r="C391" i="26"/>
  <c r="C392" i="26"/>
  <c r="C393" i="26"/>
  <c r="C394" i="26"/>
  <c r="C395" i="26"/>
  <c r="C396" i="26"/>
  <c r="C397" i="26"/>
  <c r="C398" i="26"/>
  <c r="C399" i="26"/>
  <c r="C400" i="26"/>
  <c r="C401" i="26"/>
  <c r="C402" i="26"/>
  <c r="C403" i="26"/>
  <c r="C404" i="26"/>
  <c r="C405" i="26"/>
  <c r="C406" i="26"/>
  <c r="C407" i="26"/>
  <c r="C408" i="26"/>
  <c r="C409" i="26"/>
  <c r="C410" i="26"/>
  <c r="C411" i="26"/>
  <c r="C412" i="26"/>
  <c r="C413" i="26"/>
  <c r="C414" i="26"/>
  <c r="C415" i="26"/>
  <c r="C416" i="26"/>
  <c r="C417" i="26"/>
  <c r="C418" i="26"/>
  <c r="C419" i="26"/>
  <c r="C420" i="26"/>
  <c r="C421" i="26"/>
  <c r="C422" i="26"/>
  <c r="C423" i="26"/>
  <c r="C424" i="26"/>
  <c r="C425" i="26"/>
  <c r="C426" i="26"/>
  <c r="C427" i="26"/>
  <c r="C428" i="26"/>
  <c r="C429" i="26"/>
  <c r="C430" i="26"/>
  <c r="C431" i="26"/>
  <c r="C432" i="26"/>
  <c r="C433" i="26"/>
  <c r="C434" i="26"/>
  <c r="C435" i="26"/>
  <c r="C436" i="26"/>
  <c r="C437" i="26"/>
  <c r="C438" i="26"/>
  <c r="C439" i="26"/>
  <c r="C440" i="26"/>
  <c r="C441" i="26"/>
  <c r="C442" i="26"/>
  <c r="C443" i="26"/>
  <c r="C444" i="26"/>
  <c r="C445" i="26"/>
  <c r="C446" i="26"/>
  <c r="C447" i="26"/>
  <c r="C448" i="26"/>
  <c r="C449" i="26"/>
  <c r="C450" i="26"/>
  <c r="C451" i="26"/>
  <c r="C452" i="26"/>
  <c r="C453" i="26"/>
  <c r="C454" i="26"/>
  <c r="C455" i="26"/>
  <c r="C456" i="26"/>
  <c r="C457" i="26"/>
  <c r="C458" i="26"/>
  <c r="C459" i="26"/>
  <c r="C460" i="26"/>
  <c r="C461" i="26"/>
  <c r="C462" i="26"/>
  <c r="C463" i="26"/>
  <c r="C464" i="26"/>
  <c r="C465" i="26"/>
  <c r="C466" i="26"/>
  <c r="C467" i="26"/>
  <c r="C468" i="26"/>
  <c r="C469" i="26"/>
  <c r="C470" i="26"/>
  <c r="C471" i="26"/>
  <c r="C472" i="26"/>
  <c r="C473" i="26"/>
  <c r="C474" i="26"/>
  <c r="C475" i="26"/>
  <c r="C476" i="26"/>
  <c r="C477" i="26"/>
  <c r="C478" i="26"/>
  <c r="C479" i="26"/>
  <c r="C480" i="26"/>
  <c r="C481" i="26"/>
  <c r="C482" i="26"/>
  <c r="C483" i="26"/>
  <c r="C484" i="26"/>
  <c r="C485" i="26"/>
  <c r="C486" i="26"/>
  <c r="C487" i="26"/>
  <c r="C488" i="26"/>
  <c r="C489" i="26"/>
  <c r="C490" i="26"/>
  <c r="C491" i="26"/>
  <c r="C492" i="26"/>
  <c r="C493" i="26"/>
  <c r="C494" i="26"/>
  <c r="C495" i="26"/>
  <c r="C496" i="26"/>
  <c r="C497" i="26"/>
  <c r="C498" i="26"/>
  <c r="C499" i="26"/>
  <c r="C500" i="26"/>
  <c r="C501" i="26"/>
  <c r="C502" i="26"/>
  <c r="C503" i="26"/>
  <c r="C504" i="26"/>
  <c r="C505" i="26"/>
  <c r="C506" i="26"/>
  <c r="C507" i="26"/>
  <c r="C508" i="26"/>
  <c r="C509" i="26"/>
  <c r="C510" i="26"/>
  <c r="C511" i="26"/>
  <c r="C512" i="26"/>
  <c r="C513" i="26"/>
  <c r="C514" i="26"/>
  <c r="C515" i="26"/>
  <c r="C516" i="26"/>
  <c r="C517" i="26"/>
  <c r="C518" i="26"/>
  <c r="C519" i="26"/>
  <c r="C520" i="26"/>
  <c r="C521" i="26"/>
  <c r="C522" i="26"/>
  <c r="C523" i="26"/>
  <c r="C524" i="26"/>
  <c r="C525" i="26"/>
  <c r="C526" i="26"/>
  <c r="C527" i="26"/>
  <c r="C528" i="26"/>
  <c r="C529" i="26"/>
  <c r="C530" i="26"/>
  <c r="C531" i="26"/>
  <c r="C532" i="26"/>
  <c r="C533" i="26"/>
  <c r="C534" i="26"/>
  <c r="C535" i="26"/>
  <c r="C536" i="26"/>
  <c r="C537" i="26"/>
  <c r="C538" i="26"/>
  <c r="C539" i="26"/>
  <c r="C540" i="26"/>
  <c r="C541" i="26"/>
  <c r="C542" i="26"/>
  <c r="C543" i="26"/>
  <c r="C544" i="26"/>
  <c r="C545" i="26"/>
  <c r="C546" i="26"/>
  <c r="C547" i="26"/>
  <c r="C548" i="26"/>
  <c r="C549" i="26"/>
  <c r="C550" i="26"/>
  <c r="C551" i="26"/>
  <c r="C552" i="26"/>
  <c r="C553" i="26"/>
  <c r="C554" i="26"/>
  <c r="C555" i="26"/>
  <c r="C556" i="26"/>
  <c r="C557" i="26"/>
  <c r="C558" i="26"/>
  <c r="C559" i="26"/>
  <c r="C560" i="26"/>
  <c r="C561" i="26"/>
  <c r="C562" i="26"/>
  <c r="C563" i="26"/>
  <c r="C564" i="26"/>
  <c r="C565" i="26"/>
  <c r="C566" i="26"/>
  <c r="C567" i="26"/>
  <c r="C568" i="26"/>
  <c r="C569" i="26"/>
  <c r="C570" i="26"/>
  <c r="C571" i="26"/>
  <c r="C572" i="26"/>
  <c r="C573" i="26"/>
  <c r="C574" i="26"/>
  <c r="C575" i="26"/>
  <c r="C576" i="26"/>
  <c r="C577" i="26"/>
  <c r="C578" i="26"/>
  <c r="C579" i="26"/>
  <c r="C580" i="26"/>
  <c r="C581" i="26"/>
  <c r="C582" i="26"/>
  <c r="C583" i="26"/>
  <c r="C584" i="26"/>
  <c r="C585" i="26"/>
  <c r="C586" i="26"/>
  <c r="C587" i="26"/>
  <c r="C588" i="26"/>
  <c r="C589" i="26"/>
  <c r="C590" i="26"/>
  <c r="C591" i="26"/>
  <c r="C592" i="26"/>
  <c r="C593" i="26"/>
  <c r="C594" i="26"/>
  <c r="C595" i="26"/>
  <c r="C596" i="26"/>
  <c r="C597" i="26"/>
  <c r="C598" i="26"/>
  <c r="C599" i="26"/>
  <c r="C600" i="26"/>
  <c r="C601" i="26"/>
  <c r="C602" i="26"/>
  <c r="C603" i="26"/>
  <c r="C604" i="26"/>
  <c r="C605" i="26"/>
  <c r="C606" i="26"/>
  <c r="C607" i="26"/>
  <c r="C608" i="26"/>
  <c r="C609" i="26"/>
  <c r="C610" i="26"/>
  <c r="C611" i="26"/>
  <c r="C612" i="26"/>
  <c r="C613" i="26"/>
  <c r="C614" i="26"/>
  <c r="C615" i="26"/>
  <c r="C616" i="26"/>
  <c r="C617" i="26"/>
  <c r="C618" i="26"/>
  <c r="C619" i="26"/>
  <c r="C620" i="26"/>
  <c r="C621" i="26"/>
  <c r="C622" i="26"/>
  <c r="C623" i="26"/>
  <c r="C624" i="26"/>
  <c r="C625" i="26"/>
  <c r="C626" i="26"/>
  <c r="C627" i="26"/>
  <c r="C628" i="26"/>
  <c r="C629" i="26"/>
  <c r="C630" i="26"/>
  <c r="C631" i="26"/>
  <c r="C632" i="26"/>
  <c r="C633" i="26"/>
  <c r="C634" i="26"/>
  <c r="C635" i="26"/>
  <c r="C636" i="26"/>
  <c r="C637" i="26"/>
  <c r="C638" i="26"/>
  <c r="C639" i="26"/>
  <c r="C640" i="26"/>
  <c r="C641" i="26"/>
  <c r="C642" i="26"/>
  <c r="C643" i="26"/>
  <c r="C644" i="26"/>
  <c r="C645" i="26"/>
  <c r="C646" i="26"/>
  <c r="C647" i="26"/>
  <c r="C648" i="26"/>
  <c r="C649" i="26"/>
  <c r="C650" i="26"/>
  <c r="C651" i="26"/>
  <c r="C652" i="26"/>
  <c r="C653" i="26"/>
  <c r="C654" i="26"/>
  <c r="C655" i="26"/>
  <c r="C656" i="26"/>
  <c r="C657" i="26"/>
  <c r="C658" i="26"/>
  <c r="C659" i="26"/>
  <c r="C660" i="26"/>
  <c r="C661" i="26"/>
  <c r="C662" i="26"/>
  <c r="C663" i="26"/>
  <c r="C664" i="26"/>
  <c r="C665" i="26"/>
  <c r="C666" i="26"/>
  <c r="C667" i="26"/>
  <c r="C668" i="26"/>
  <c r="C669" i="26"/>
  <c r="C670" i="26"/>
  <c r="C671" i="26"/>
  <c r="C672" i="26"/>
  <c r="C673" i="26"/>
  <c r="C674" i="26"/>
  <c r="C675" i="26"/>
  <c r="C676" i="26"/>
  <c r="C677" i="26"/>
  <c r="C678" i="26"/>
  <c r="C679" i="26"/>
  <c r="C680" i="26"/>
  <c r="C681" i="26"/>
  <c r="C682" i="26"/>
  <c r="C683" i="26"/>
  <c r="C684" i="26"/>
  <c r="C685" i="26"/>
  <c r="C686" i="26"/>
  <c r="C687" i="26"/>
  <c r="C688" i="26"/>
  <c r="C689" i="26"/>
  <c r="C690" i="26"/>
  <c r="C691" i="26"/>
  <c r="C692" i="26"/>
  <c r="C693" i="26"/>
  <c r="C694" i="26"/>
  <c r="C695" i="26"/>
  <c r="C696" i="26"/>
  <c r="C697" i="26"/>
  <c r="C698" i="26"/>
  <c r="C699" i="26"/>
  <c r="C700" i="26"/>
  <c r="C701" i="26"/>
  <c r="C702" i="26"/>
  <c r="C703" i="26"/>
  <c r="C704" i="26"/>
  <c r="C705" i="26"/>
  <c r="C706" i="26"/>
  <c r="C707" i="26"/>
  <c r="C708" i="26"/>
  <c r="C709" i="26"/>
  <c r="C710" i="26"/>
  <c r="C711" i="26"/>
  <c r="C712" i="26"/>
  <c r="C713" i="26"/>
  <c r="C714" i="26"/>
  <c r="C715" i="26"/>
  <c r="C716" i="26"/>
  <c r="C717" i="26"/>
  <c r="C718" i="26"/>
  <c r="C719" i="26"/>
  <c r="C720" i="26"/>
  <c r="C721" i="26"/>
  <c r="C722" i="26"/>
  <c r="C723" i="26"/>
  <c r="C724" i="26"/>
  <c r="C725" i="26"/>
  <c r="C726" i="26"/>
  <c r="C727" i="26"/>
  <c r="C728" i="26"/>
  <c r="C729" i="26"/>
  <c r="C730" i="26"/>
  <c r="C731" i="26"/>
  <c r="C732" i="26"/>
  <c r="C733" i="26"/>
  <c r="C734" i="26"/>
  <c r="C735" i="26"/>
  <c r="C736" i="26"/>
  <c r="C737" i="26"/>
  <c r="C738" i="26"/>
  <c r="C739" i="26"/>
  <c r="C740" i="26"/>
  <c r="C741" i="26"/>
  <c r="C742" i="26"/>
  <c r="C743" i="26"/>
  <c r="C744" i="26"/>
  <c r="C745" i="26"/>
  <c r="C746" i="26"/>
  <c r="C747" i="26"/>
  <c r="C748" i="26"/>
  <c r="C749" i="26"/>
  <c r="C750" i="26"/>
  <c r="C751" i="26"/>
  <c r="C752" i="26"/>
  <c r="C753" i="26"/>
  <c r="C754" i="26"/>
  <c r="C755" i="26"/>
  <c r="C756" i="26"/>
  <c r="C757" i="26"/>
  <c r="C758" i="26"/>
  <c r="C759" i="26"/>
  <c r="C760" i="26"/>
  <c r="C761" i="26"/>
  <c r="C762" i="26"/>
  <c r="C763" i="26"/>
  <c r="C764" i="26"/>
  <c r="C765" i="26"/>
  <c r="C766" i="26"/>
  <c r="C767" i="26"/>
  <c r="C768" i="26"/>
  <c r="C769" i="26"/>
  <c r="C770" i="26"/>
  <c r="C771" i="26"/>
  <c r="C772" i="26"/>
  <c r="C773" i="26"/>
  <c r="C774" i="26"/>
  <c r="C775" i="26"/>
  <c r="C776" i="26"/>
  <c r="C777" i="26"/>
  <c r="C778" i="26"/>
  <c r="C779" i="26"/>
  <c r="C780" i="26"/>
  <c r="C781" i="26"/>
  <c r="C782" i="26"/>
  <c r="C783" i="26"/>
  <c r="C784" i="26"/>
  <c r="C785" i="26"/>
  <c r="C786" i="26"/>
  <c r="C787" i="26"/>
  <c r="C788" i="26"/>
  <c r="C789" i="26"/>
  <c r="C790" i="26"/>
  <c r="C791" i="26"/>
  <c r="C792" i="26"/>
  <c r="C793" i="26"/>
  <c r="C794" i="26"/>
  <c r="C795" i="26"/>
  <c r="C796" i="26"/>
  <c r="C797" i="26"/>
  <c r="C798" i="26"/>
  <c r="C799" i="26"/>
  <c r="C800" i="26"/>
  <c r="C801" i="26"/>
  <c r="C802" i="26"/>
  <c r="C803" i="26"/>
  <c r="C804" i="26"/>
  <c r="C805" i="26"/>
  <c r="C806" i="26"/>
  <c r="C807" i="26"/>
  <c r="C808" i="26"/>
  <c r="C809" i="26"/>
  <c r="C810" i="26"/>
  <c r="C811" i="26"/>
  <c r="C812" i="26"/>
  <c r="C813" i="26"/>
  <c r="C814" i="26"/>
  <c r="C815" i="26"/>
  <c r="C816" i="26"/>
  <c r="C817" i="26"/>
  <c r="C818" i="26"/>
  <c r="C819" i="26"/>
  <c r="C820" i="26"/>
  <c r="C821" i="26"/>
  <c r="C822" i="26"/>
  <c r="C823" i="26"/>
  <c r="C824" i="26"/>
  <c r="C825" i="26"/>
  <c r="C826" i="26"/>
  <c r="C827" i="26"/>
  <c r="C828" i="26"/>
  <c r="C829" i="26"/>
  <c r="C830" i="26"/>
  <c r="C831" i="26"/>
  <c r="C832" i="26"/>
  <c r="C833" i="26"/>
  <c r="C834" i="26"/>
  <c r="C835" i="26"/>
  <c r="C836" i="26"/>
  <c r="C837" i="26"/>
  <c r="C838" i="26"/>
  <c r="C839" i="26"/>
  <c r="C840" i="26"/>
  <c r="C841" i="26"/>
  <c r="C842" i="26"/>
  <c r="C843" i="26"/>
  <c r="C844" i="26"/>
  <c r="C845" i="26"/>
  <c r="C846" i="26"/>
  <c r="C847" i="26"/>
  <c r="C848" i="26"/>
  <c r="C849" i="26"/>
  <c r="C850" i="26"/>
  <c r="C851" i="26"/>
  <c r="C852" i="26"/>
  <c r="C853" i="26"/>
  <c r="C854" i="26"/>
  <c r="C855" i="26"/>
  <c r="C856" i="26"/>
  <c r="C857" i="26"/>
  <c r="C858" i="26"/>
  <c r="C859" i="26"/>
  <c r="C860" i="26"/>
  <c r="C861" i="26"/>
  <c r="C862" i="26"/>
  <c r="C863" i="26"/>
  <c r="C864" i="26"/>
  <c r="C865" i="26"/>
  <c r="C866" i="26"/>
  <c r="C867" i="26"/>
  <c r="C868" i="26"/>
  <c r="C869" i="26"/>
  <c r="C870" i="26"/>
  <c r="C871" i="26"/>
  <c r="C872" i="26"/>
  <c r="C873" i="26"/>
  <c r="C874" i="26"/>
  <c r="C875" i="26"/>
  <c r="C876" i="26"/>
  <c r="C877" i="26"/>
  <c r="C878" i="26"/>
  <c r="C879" i="26"/>
  <c r="C880" i="26"/>
  <c r="C881" i="26"/>
  <c r="C882" i="26"/>
  <c r="C883" i="26"/>
  <c r="C884" i="26"/>
  <c r="C885" i="26"/>
  <c r="C886" i="26"/>
  <c r="C887" i="26"/>
  <c r="C888" i="26"/>
  <c r="C889" i="26"/>
  <c r="C890" i="26"/>
  <c r="C891" i="26"/>
  <c r="C892" i="26"/>
  <c r="C893" i="26"/>
  <c r="C894" i="26"/>
  <c r="C895" i="26"/>
  <c r="C896" i="26"/>
  <c r="C897" i="26"/>
  <c r="C898" i="26"/>
  <c r="C899" i="26"/>
  <c r="C900" i="26"/>
  <c r="C901" i="26"/>
  <c r="C902" i="26"/>
  <c r="C903" i="26"/>
  <c r="C904" i="26"/>
  <c r="C905" i="26"/>
  <c r="C906" i="26"/>
  <c r="C907" i="26"/>
  <c r="C908" i="26"/>
  <c r="C909" i="26"/>
  <c r="C910" i="26"/>
  <c r="C911" i="26"/>
  <c r="C912" i="26"/>
  <c r="C913" i="26"/>
  <c r="C914" i="26"/>
  <c r="C915" i="26"/>
  <c r="C916" i="26"/>
  <c r="C917" i="26"/>
  <c r="C918" i="26"/>
  <c r="C919" i="26"/>
  <c r="C920" i="26"/>
  <c r="C921" i="26"/>
  <c r="C922" i="26"/>
  <c r="C923" i="26"/>
  <c r="C924" i="26"/>
  <c r="C925" i="26"/>
  <c r="C926" i="26"/>
  <c r="C927" i="26"/>
  <c r="C928" i="26"/>
  <c r="C929" i="26"/>
  <c r="C930" i="26"/>
  <c r="C931" i="26"/>
  <c r="C932" i="26"/>
  <c r="C933" i="26"/>
  <c r="C934" i="26"/>
  <c r="C935" i="26"/>
  <c r="C936" i="26"/>
  <c r="C937" i="26"/>
  <c r="C938" i="26"/>
  <c r="C939" i="26"/>
  <c r="C940" i="26"/>
  <c r="C941" i="26"/>
  <c r="C942" i="26"/>
  <c r="C943" i="26"/>
  <c r="C944" i="26"/>
  <c r="C945" i="26"/>
  <c r="C946" i="26"/>
  <c r="C947" i="26"/>
  <c r="C948" i="26"/>
  <c r="C949" i="26"/>
  <c r="C950" i="26"/>
  <c r="C951" i="26"/>
  <c r="C952" i="26"/>
  <c r="C953" i="26"/>
  <c r="C954" i="26"/>
  <c r="C955" i="26"/>
  <c r="C956" i="26"/>
  <c r="C957" i="26"/>
  <c r="C958" i="26"/>
  <c r="C959" i="26"/>
  <c r="C960" i="26"/>
  <c r="C961" i="26"/>
  <c r="C962" i="26"/>
  <c r="C963" i="26"/>
  <c r="C964" i="26"/>
  <c r="C965" i="26"/>
  <c r="C966" i="26"/>
  <c r="C967" i="26"/>
  <c r="C968" i="26"/>
  <c r="C969" i="26"/>
  <c r="C970" i="26"/>
  <c r="C971" i="26"/>
  <c r="C972" i="26"/>
  <c r="C973" i="26"/>
  <c r="C974" i="26"/>
  <c r="C975" i="26"/>
  <c r="C976" i="26"/>
  <c r="C977" i="26"/>
  <c r="C978" i="26"/>
  <c r="C979" i="26"/>
  <c r="C980" i="26"/>
  <c r="C981" i="26"/>
  <c r="C982" i="26"/>
  <c r="C983" i="26"/>
  <c r="C984" i="26"/>
  <c r="C985" i="26"/>
  <c r="C986" i="26"/>
  <c r="C987" i="26"/>
  <c r="C988" i="26"/>
  <c r="C989" i="26"/>
  <c r="C990" i="26"/>
  <c r="C991" i="26"/>
  <c r="C992" i="26"/>
  <c r="C993" i="26"/>
  <c r="C994" i="26"/>
  <c r="C995" i="26"/>
  <c r="C996" i="26"/>
  <c r="C997" i="26"/>
  <c r="C998" i="26"/>
  <c r="C999" i="26"/>
  <c r="C1000" i="26"/>
  <c r="C1001" i="26"/>
  <c r="C1002" i="26"/>
  <c r="C1003" i="26"/>
  <c r="C1004" i="26"/>
  <c r="C1005" i="26"/>
  <c r="C1006" i="26"/>
  <c r="C1007" i="26"/>
  <c r="C1008" i="26"/>
  <c r="C1009" i="26"/>
  <c r="C1010" i="26"/>
  <c r="A3" i="18"/>
  <c r="C3" i="18" s="1"/>
  <c r="C2" i="15"/>
  <c r="A2" i="26"/>
  <c r="D2" i="26" l="1"/>
  <c r="C2" i="26"/>
  <c r="A2" i="18"/>
  <c r="C2" i="18" s="1"/>
  <c r="AA393" i="24"/>
  <c r="Z393" i="24"/>
  <c r="Y393" i="24"/>
  <c r="X393" i="24"/>
  <c r="W393" i="24"/>
  <c r="V393" i="24"/>
  <c r="U393" i="24"/>
  <c r="T393" i="24"/>
  <c r="S393" i="24"/>
  <c r="R393" i="24"/>
  <c r="Q393" i="24"/>
  <c r="P393" i="24"/>
  <c r="O393" i="24"/>
  <c r="A393" i="24"/>
  <c r="AA392" i="24"/>
  <c r="Z392" i="24"/>
  <c r="Y392" i="24"/>
  <c r="X392" i="24"/>
  <c r="W392" i="24"/>
  <c r="V392" i="24"/>
  <c r="U392" i="24"/>
  <c r="T392" i="24"/>
  <c r="S392" i="24"/>
  <c r="R392" i="24"/>
  <c r="Q392" i="24"/>
  <c r="P392" i="24"/>
  <c r="O392" i="24"/>
  <c r="A392" i="24"/>
  <c r="AA391" i="24"/>
  <c r="Z391" i="24"/>
  <c r="Y391" i="24"/>
  <c r="X391" i="24"/>
  <c r="W391" i="24"/>
  <c r="V391" i="24"/>
  <c r="U391" i="24"/>
  <c r="T391" i="24"/>
  <c r="S391" i="24"/>
  <c r="R391" i="24"/>
  <c r="Q391" i="24"/>
  <c r="P391" i="24"/>
  <c r="O391" i="24"/>
  <c r="A391" i="24"/>
  <c r="AA390" i="24"/>
  <c r="Z390" i="24"/>
  <c r="Y390" i="24"/>
  <c r="X390" i="24"/>
  <c r="W390" i="24"/>
  <c r="V390" i="24"/>
  <c r="U390" i="24"/>
  <c r="T390" i="24"/>
  <c r="S390" i="24"/>
  <c r="R390" i="24"/>
  <c r="Q390" i="24"/>
  <c r="P390" i="24"/>
  <c r="O390" i="24"/>
  <c r="A390" i="24"/>
  <c r="AA389" i="24"/>
  <c r="Z389" i="24"/>
  <c r="Y389" i="24"/>
  <c r="X389" i="24"/>
  <c r="W389" i="24"/>
  <c r="V389" i="24"/>
  <c r="U389" i="24"/>
  <c r="T389" i="24"/>
  <c r="S389" i="24"/>
  <c r="R389" i="24"/>
  <c r="Q389" i="24"/>
  <c r="P389" i="24"/>
  <c r="O389" i="24"/>
  <c r="A389" i="24"/>
  <c r="AA388" i="24"/>
  <c r="Z388" i="24"/>
  <c r="Y388" i="24"/>
  <c r="X388" i="24"/>
  <c r="W388" i="24"/>
  <c r="V388" i="24"/>
  <c r="U388" i="24"/>
  <c r="T388" i="24"/>
  <c r="S388" i="24"/>
  <c r="R388" i="24"/>
  <c r="Q388" i="24"/>
  <c r="P388" i="24"/>
  <c r="O388" i="24"/>
  <c r="A388" i="24"/>
  <c r="AA387" i="24"/>
  <c r="Z387" i="24"/>
  <c r="Y387" i="24"/>
  <c r="X387" i="24"/>
  <c r="W387" i="24"/>
  <c r="V387" i="24"/>
  <c r="U387" i="24"/>
  <c r="T387" i="24"/>
  <c r="S387" i="24"/>
  <c r="R387" i="24"/>
  <c r="Q387" i="24"/>
  <c r="P387" i="24"/>
  <c r="O387" i="24"/>
  <c r="A387" i="24"/>
  <c r="AA386" i="24"/>
  <c r="Z386" i="24"/>
  <c r="Y386" i="24"/>
  <c r="X386" i="24"/>
  <c r="W386" i="24"/>
  <c r="V386" i="24"/>
  <c r="U386" i="24"/>
  <c r="T386" i="24"/>
  <c r="S386" i="24"/>
  <c r="R386" i="24"/>
  <c r="Q386" i="24"/>
  <c r="P386" i="24"/>
  <c r="O386" i="24"/>
  <c r="A386" i="24"/>
  <c r="AA385" i="24"/>
  <c r="Z385" i="24"/>
  <c r="Y385" i="24"/>
  <c r="X385" i="24"/>
  <c r="W385" i="24"/>
  <c r="V385" i="24"/>
  <c r="U385" i="24"/>
  <c r="T385" i="24"/>
  <c r="S385" i="24"/>
  <c r="R385" i="24"/>
  <c r="Q385" i="24"/>
  <c r="P385" i="24"/>
  <c r="O385" i="24"/>
  <c r="A385" i="24"/>
  <c r="AA384" i="24"/>
  <c r="Z384" i="24"/>
  <c r="Y384" i="24"/>
  <c r="X384" i="24"/>
  <c r="W384" i="24"/>
  <c r="V384" i="24"/>
  <c r="U384" i="24"/>
  <c r="T384" i="24"/>
  <c r="S384" i="24"/>
  <c r="R384" i="24"/>
  <c r="Q384" i="24"/>
  <c r="P384" i="24"/>
  <c r="O384" i="24"/>
  <c r="A384" i="24"/>
  <c r="AA383" i="24"/>
  <c r="Z383" i="24"/>
  <c r="Y383" i="24"/>
  <c r="X383" i="24"/>
  <c r="W383" i="24"/>
  <c r="V383" i="24"/>
  <c r="U383" i="24"/>
  <c r="T383" i="24"/>
  <c r="S383" i="24"/>
  <c r="R383" i="24"/>
  <c r="Q383" i="24"/>
  <c r="P383" i="24"/>
  <c r="O383" i="24"/>
  <c r="A383" i="24"/>
  <c r="AA382" i="24"/>
  <c r="Z382" i="24"/>
  <c r="Y382" i="24"/>
  <c r="X382" i="24"/>
  <c r="W382" i="24"/>
  <c r="V382" i="24"/>
  <c r="U382" i="24"/>
  <c r="T382" i="24"/>
  <c r="S382" i="24"/>
  <c r="R382" i="24"/>
  <c r="Q382" i="24"/>
  <c r="P382" i="24"/>
  <c r="O382" i="24"/>
  <c r="N382" i="24"/>
  <c r="M382" i="24"/>
  <c r="L382" i="24"/>
  <c r="K382" i="24"/>
  <c r="J382" i="24"/>
  <c r="I382" i="24"/>
  <c r="H382" i="24"/>
  <c r="G382" i="24"/>
  <c r="F382" i="24"/>
  <c r="E382" i="24"/>
  <c r="D382" i="24"/>
  <c r="A382" i="24"/>
  <c r="AA381" i="24"/>
  <c r="Z381" i="24"/>
  <c r="Y381" i="24"/>
  <c r="X381" i="24"/>
  <c r="W381" i="24"/>
  <c r="V381" i="24"/>
  <c r="U381" i="24"/>
  <c r="T381" i="24"/>
  <c r="S381" i="24"/>
  <c r="R381" i="24"/>
  <c r="Q381" i="24"/>
  <c r="P381" i="24"/>
  <c r="O381" i="24"/>
  <c r="N381" i="24"/>
  <c r="M381" i="24"/>
  <c r="L381" i="24"/>
  <c r="K381" i="24"/>
  <c r="J381" i="24"/>
  <c r="I381" i="24"/>
  <c r="H381" i="24"/>
  <c r="G381" i="24"/>
  <c r="F381" i="24"/>
  <c r="E381" i="24"/>
  <c r="D381" i="24"/>
  <c r="A381" i="24"/>
  <c r="AA380" i="24"/>
  <c r="Z380" i="24"/>
  <c r="Y380" i="24"/>
  <c r="X380" i="24"/>
  <c r="W380" i="24"/>
  <c r="V380" i="24"/>
  <c r="U380" i="24"/>
  <c r="T380" i="24"/>
  <c r="S380" i="24"/>
  <c r="R380" i="24"/>
  <c r="Q380" i="24"/>
  <c r="P380" i="24"/>
  <c r="N380" i="24"/>
  <c r="M380" i="24"/>
  <c r="L380" i="24"/>
  <c r="K380" i="24"/>
  <c r="O380" i="24" s="1"/>
  <c r="J380" i="24"/>
  <c r="I380" i="24"/>
  <c r="H380" i="24"/>
  <c r="G380" i="24"/>
  <c r="F380" i="24"/>
  <c r="E380" i="24"/>
  <c r="D380" i="24"/>
  <c r="A380" i="24"/>
  <c r="AA379" i="24"/>
  <c r="Z379" i="24"/>
  <c r="Y379" i="24"/>
  <c r="X379" i="24"/>
  <c r="W379" i="24"/>
  <c r="V379" i="24"/>
  <c r="U379" i="24"/>
  <c r="T379" i="24"/>
  <c r="S379" i="24"/>
  <c r="R379" i="24"/>
  <c r="Q379" i="24"/>
  <c r="P379" i="24"/>
  <c r="N379" i="24"/>
  <c r="M379" i="24"/>
  <c r="L379" i="24"/>
  <c r="K379" i="24"/>
  <c r="O379" i="24" s="1"/>
  <c r="J379" i="24"/>
  <c r="I379" i="24"/>
  <c r="H379" i="24"/>
  <c r="G379" i="24"/>
  <c r="F379" i="24"/>
  <c r="E379" i="24"/>
  <c r="D379" i="24"/>
  <c r="A379" i="24"/>
  <c r="AA378" i="24"/>
  <c r="Z378" i="24"/>
  <c r="Y378" i="24"/>
  <c r="X378" i="24"/>
  <c r="W378" i="24"/>
  <c r="V378" i="24"/>
  <c r="U378" i="24"/>
  <c r="T378" i="24"/>
  <c r="S378" i="24"/>
  <c r="R378" i="24"/>
  <c r="Q378" i="24"/>
  <c r="P378" i="24"/>
  <c r="N378" i="24"/>
  <c r="M378" i="24"/>
  <c r="L378" i="24"/>
  <c r="K378" i="24"/>
  <c r="O378" i="24" s="1"/>
  <c r="J378" i="24"/>
  <c r="I378" i="24"/>
  <c r="H378" i="24"/>
  <c r="G378" i="24"/>
  <c r="F378" i="24"/>
  <c r="E378" i="24"/>
  <c r="D378" i="24"/>
  <c r="A378" i="24"/>
  <c r="AA377" i="24"/>
  <c r="Z377" i="24"/>
  <c r="Y377" i="24"/>
  <c r="X377" i="24"/>
  <c r="W377" i="24"/>
  <c r="V377" i="24"/>
  <c r="U377" i="24"/>
  <c r="T377" i="24"/>
  <c r="S377" i="24"/>
  <c r="R377" i="24"/>
  <c r="Q377" i="24"/>
  <c r="P377" i="24"/>
  <c r="N377" i="24"/>
  <c r="M377" i="24"/>
  <c r="L377" i="24"/>
  <c r="K377" i="24"/>
  <c r="O377" i="24" s="1"/>
  <c r="J377" i="24"/>
  <c r="I377" i="24"/>
  <c r="H377" i="24"/>
  <c r="G377" i="24"/>
  <c r="F377" i="24"/>
  <c r="E377" i="24"/>
  <c r="D377" i="24"/>
  <c r="A377" i="24"/>
  <c r="AA376" i="24"/>
  <c r="Z376" i="24"/>
  <c r="Y376" i="24"/>
  <c r="X376" i="24"/>
  <c r="W376" i="24"/>
  <c r="V376" i="24"/>
  <c r="U376" i="24"/>
  <c r="T376" i="24"/>
  <c r="S376" i="24"/>
  <c r="R376" i="24"/>
  <c r="Q376" i="24"/>
  <c r="P376" i="24"/>
  <c r="N376" i="24"/>
  <c r="M376" i="24"/>
  <c r="L376" i="24"/>
  <c r="K376" i="24"/>
  <c r="O376" i="24" s="1"/>
  <c r="J376" i="24"/>
  <c r="I376" i="24"/>
  <c r="H376" i="24"/>
  <c r="G376" i="24"/>
  <c r="F376" i="24"/>
  <c r="E376" i="24"/>
  <c r="D376" i="24"/>
  <c r="A376" i="24"/>
  <c r="AA375" i="24"/>
  <c r="Z375" i="24"/>
  <c r="Y375" i="24"/>
  <c r="X375" i="24"/>
  <c r="W375" i="24"/>
  <c r="V375" i="24"/>
  <c r="U375" i="24"/>
  <c r="T375" i="24"/>
  <c r="S375" i="24"/>
  <c r="R375" i="24"/>
  <c r="Q375" i="24"/>
  <c r="P375" i="24"/>
  <c r="N375" i="24"/>
  <c r="M375" i="24"/>
  <c r="L375" i="24"/>
  <c r="K375" i="24"/>
  <c r="O375" i="24" s="1"/>
  <c r="J375" i="24"/>
  <c r="I375" i="24"/>
  <c r="H375" i="24"/>
  <c r="G375" i="24"/>
  <c r="F375" i="24"/>
  <c r="E375" i="24"/>
  <c r="D375" i="24"/>
  <c r="A375" i="24"/>
  <c r="AA374" i="24"/>
  <c r="Z374" i="24"/>
  <c r="Y374" i="24"/>
  <c r="X374" i="24"/>
  <c r="W374" i="24"/>
  <c r="V374" i="24"/>
  <c r="U374" i="24"/>
  <c r="T374" i="24"/>
  <c r="S374" i="24"/>
  <c r="R374" i="24"/>
  <c r="Q374" i="24"/>
  <c r="P374" i="24"/>
  <c r="N374" i="24"/>
  <c r="M374" i="24"/>
  <c r="L374" i="24"/>
  <c r="K374" i="24"/>
  <c r="O374" i="24" s="1"/>
  <c r="J374" i="24"/>
  <c r="I374" i="24"/>
  <c r="H374" i="24"/>
  <c r="G374" i="24"/>
  <c r="F374" i="24"/>
  <c r="E374" i="24"/>
  <c r="D374" i="24"/>
  <c r="A374" i="24"/>
  <c r="AA373" i="24"/>
  <c r="Z373" i="24"/>
  <c r="Y373" i="24"/>
  <c r="X373" i="24"/>
  <c r="W373" i="24"/>
  <c r="V373" i="24"/>
  <c r="U373" i="24"/>
  <c r="T373" i="24"/>
  <c r="S373" i="24"/>
  <c r="R373" i="24"/>
  <c r="Q373" i="24"/>
  <c r="P373" i="24"/>
  <c r="N373" i="24"/>
  <c r="M373" i="24"/>
  <c r="L373" i="24"/>
  <c r="K373" i="24"/>
  <c r="O373" i="24" s="1"/>
  <c r="J373" i="24"/>
  <c r="I373" i="24"/>
  <c r="H373" i="24"/>
  <c r="G373" i="24"/>
  <c r="F373" i="24"/>
  <c r="E373" i="24"/>
  <c r="D373" i="24"/>
  <c r="A373" i="24"/>
  <c r="AA372" i="24"/>
  <c r="Z372" i="24"/>
  <c r="Y372" i="24"/>
  <c r="X372" i="24"/>
  <c r="W372" i="24"/>
  <c r="V372" i="24"/>
  <c r="U372" i="24"/>
  <c r="T372" i="24"/>
  <c r="S372" i="24"/>
  <c r="R372" i="24"/>
  <c r="Q372" i="24"/>
  <c r="P372" i="24"/>
  <c r="N372" i="24"/>
  <c r="M372" i="24"/>
  <c r="L372" i="24"/>
  <c r="K372" i="24"/>
  <c r="O372" i="24" s="1"/>
  <c r="J372" i="24"/>
  <c r="I372" i="24"/>
  <c r="H372" i="24"/>
  <c r="G372" i="24"/>
  <c r="F372" i="24"/>
  <c r="E372" i="24"/>
  <c r="D372" i="24"/>
  <c r="A372" i="24"/>
  <c r="AA371" i="24"/>
  <c r="Z371" i="24"/>
  <c r="Y371" i="24"/>
  <c r="X371" i="24"/>
  <c r="W371" i="24"/>
  <c r="V371" i="24"/>
  <c r="U371" i="24"/>
  <c r="T371" i="24"/>
  <c r="S371" i="24"/>
  <c r="R371" i="24"/>
  <c r="Q371" i="24"/>
  <c r="P371" i="24"/>
  <c r="N371" i="24"/>
  <c r="M371" i="24"/>
  <c r="L371" i="24"/>
  <c r="O371" i="24" s="1"/>
  <c r="K371" i="24"/>
  <c r="J371" i="24"/>
  <c r="I371" i="24"/>
  <c r="H371" i="24"/>
  <c r="G371" i="24"/>
  <c r="F371" i="24"/>
  <c r="E371" i="24"/>
  <c r="D371" i="24"/>
  <c r="A371" i="24"/>
  <c r="AA370" i="24"/>
  <c r="Z370" i="24"/>
  <c r="Y370" i="24"/>
  <c r="X370" i="24"/>
  <c r="W370" i="24"/>
  <c r="V370" i="24"/>
  <c r="U370" i="24"/>
  <c r="T370" i="24"/>
  <c r="S370" i="24"/>
  <c r="R370" i="24"/>
  <c r="Q370" i="24"/>
  <c r="P370" i="24"/>
  <c r="O370" i="24"/>
  <c r="N370" i="24"/>
  <c r="M370" i="24"/>
  <c r="L370" i="24"/>
  <c r="K370" i="24"/>
  <c r="J370" i="24"/>
  <c r="I370" i="24"/>
  <c r="H370" i="24"/>
  <c r="G370" i="24"/>
  <c r="F370" i="24"/>
  <c r="E370" i="24"/>
  <c r="D370" i="24"/>
  <c r="A370" i="24"/>
  <c r="AA369" i="24"/>
  <c r="Z369" i="24"/>
  <c r="Y369" i="24"/>
  <c r="X369" i="24"/>
  <c r="W369" i="24"/>
  <c r="V369" i="24"/>
  <c r="U369" i="24"/>
  <c r="T369" i="24"/>
  <c r="S369" i="24"/>
  <c r="R369" i="24"/>
  <c r="Q369" i="24"/>
  <c r="P369" i="24"/>
  <c r="N369" i="24"/>
  <c r="M369" i="24"/>
  <c r="L369" i="24"/>
  <c r="O369" i="24" s="1"/>
  <c r="K369" i="24"/>
  <c r="J369" i="24"/>
  <c r="I369" i="24"/>
  <c r="H369" i="24"/>
  <c r="G369" i="24"/>
  <c r="F369" i="24"/>
  <c r="E369" i="24"/>
  <c r="D369" i="24"/>
  <c r="A369" i="24"/>
  <c r="AA368" i="24"/>
  <c r="Z368" i="24"/>
  <c r="Y368" i="24"/>
  <c r="X368" i="24"/>
  <c r="W368" i="24"/>
  <c r="V368" i="24"/>
  <c r="U368" i="24"/>
  <c r="T368" i="24"/>
  <c r="S368" i="24"/>
  <c r="R368" i="24"/>
  <c r="Q368" i="24"/>
  <c r="P368" i="24"/>
  <c r="O368" i="24"/>
  <c r="N368" i="24"/>
  <c r="M368" i="24"/>
  <c r="L368" i="24"/>
  <c r="K368" i="24"/>
  <c r="J368" i="24"/>
  <c r="I368" i="24"/>
  <c r="H368" i="24"/>
  <c r="G368" i="24"/>
  <c r="F368" i="24"/>
  <c r="E368" i="24"/>
  <c r="D368" i="24"/>
  <c r="A368" i="24"/>
  <c r="AA367" i="24"/>
  <c r="Z367" i="24"/>
  <c r="Y367" i="24"/>
  <c r="X367" i="24"/>
  <c r="W367" i="24"/>
  <c r="V367" i="24"/>
  <c r="U367" i="24"/>
  <c r="T367" i="24"/>
  <c r="S367" i="24"/>
  <c r="R367" i="24"/>
  <c r="Q367" i="24"/>
  <c r="P367" i="24"/>
  <c r="N367" i="24"/>
  <c r="M367" i="24"/>
  <c r="L367" i="24"/>
  <c r="K367" i="24"/>
  <c r="O367" i="24" s="1"/>
  <c r="J367" i="24"/>
  <c r="I367" i="24"/>
  <c r="H367" i="24"/>
  <c r="G367" i="24"/>
  <c r="F367" i="24"/>
  <c r="E367" i="24"/>
  <c r="D367" i="24"/>
  <c r="A367" i="24"/>
  <c r="AA366" i="24"/>
  <c r="Z366" i="24"/>
  <c r="Y366" i="24"/>
  <c r="X366" i="24"/>
  <c r="W366" i="24"/>
  <c r="V366" i="24"/>
  <c r="U366" i="24"/>
  <c r="T366" i="24"/>
  <c r="S366" i="24"/>
  <c r="R366" i="24"/>
  <c r="Q366" i="24"/>
  <c r="P366" i="24"/>
  <c r="N366" i="24"/>
  <c r="M366" i="24"/>
  <c r="L366" i="24"/>
  <c r="K366" i="24"/>
  <c r="O366" i="24" s="1"/>
  <c r="J366" i="24"/>
  <c r="I366" i="24"/>
  <c r="H366" i="24"/>
  <c r="G366" i="24"/>
  <c r="F366" i="24"/>
  <c r="E366" i="24"/>
  <c r="D366" i="24"/>
  <c r="A366" i="24"/>
  <c r="AA365" i="24"/>
  <c r="Z365" i="24"/>
  <c r="Y365" i="24"/>
  <c r="X365" i="24"/>
  <c r="W365" i="24"/>
  <c r="V365" i="24"/>
  <c r="U365" i="24"/>
  <c r="T365" i="24"/>
  <c r="S365" i="24"/>
  <c r="R365" i="24"/>
  <c r="Q365" i="24"/>
  <c r="P365" i="24"/>
  <c r="N365" i="24"/>
  <c r="M365" i="24"/>
  <c r="L365" i="24"/>
  <c r="K365" i="24"/>
  <c r="O365" i="24" s="1"/>
  <c r="J365" i="24"/>
  <c r="I365" i="24"/>
  <c r="H365" i="24"/>
  <c r="G365" i="24"/>
  <c r="F365" i="24"/>
  <c r="E365" i="24"/>
  <c r="D365" i="24"/>
  <c r="A365" i="24"/>
  <c r="AA364" i="24"/>
  <c r="Z364" i="24"/>
  <c r="Y364" i="24"/>
  <c r="X364" i="24"/>
  <c r="W364" i="24"/>
  <c r="V364" i="24"/>
  <c r="U364" i="24"/>
  <c r="T364" i="24"/>
  <c r="S364" i="24"/>
  <c r="R364" i="24"/>
  <c r="Q364" i="24"/>
  <c r="P364" i="24"/>
  <c r="N364" i="24"/>
  <c r="M364" i="24"/>
  <c r="L364" i="24"/>
  <c r="K364" i="24"/>
  <c r="O364" i="24" s="1"/>
  <c r="J364" i="24"/>
  <c r="I364" i="24"/>
  <c r="H364" i="24"/>
  <c r="G364" i="24"/>
  <c r="F364" i="24"/>
  <c r="E364" i="24"/>
  <c r="D364" i="24"/>
  <c r="A364" i="24"/>
  <c r="AA363" i="24"/>
  <c r="Z363" i="24"/>
  <c r="Y363" i="24"/>
  <c r="X363" i="24"/>
  <c r="W363" i="24"/>
  <c r="V363" i="24"/>
  <c r="U363" i="24"/>
  <c r="T363" i="24"/>
  <c r="S363" i="24"/>
  <c r="R363" i="24"/>
  <c r="Q363" i="24"/>
  <c r="P363" i="24"/>
  <c r="N363" i="24"/>
  <c r="M363" i="24"/>
  <c r="L363" i="24"/>
  <c r="O363" i="24" s="1"/>
  <c r="K363" i="24"/>
  <c r="J363" i="24"/>
  <c r="I363" i="24"/>
  <c r="H363" i="24"/>
  <c r="G363" i="24"/>
  <c r="F363" i="24"/>
  <c r="E363" i="24"/>
  <c r="D363" i="24"/>
  <c r="A363" i="24"/>
  <c r="AA362" i="24"/>
  <c r="Z362" i="24"/>
  <c r="Y362" i="24"/>
  <c r="X362" i="24"/>
  <c r="W362" i="24"/>
  <c r="V362" i="24"/>
  <c r="U362" i="24"/>
  <c r="T362" i="24"/>
  <c r="S362" i="24"/>
  <c r="R362" i="24"/>
  <c r="Q362" i="24"/>
  <c r="P362" i="24"/>
  <c r="O362" i="24"/>
  <c r="N362" i="24"/>
  <c r="M362" i="24"/>
  <c r="L362" i="24"/>
  <c r="K362" i="24"/>
  <c r="J362" i="24"/>
  <c r="I362" i="24"/>
  <c r="H362" i="24"/>
  <c r="G362" i="24"/>
  <c r="F362" i="24"/>
  <c r="E362" i="24"/>
  <c r="D362" i="24"/>
  <c r="A362" i="24"/>
  <c r="AA361" i="24"/>
  <c r="Z361" i="24"/>
  <c r="Y361" i="24"/>
  <c r="X361" i="24"/>
  <c r="W361" i="24"/>
  <c r="V361" i="24"/>
  <c r="U361" i="24"/>
  <c r="T361" i="24"/>
  <c r="S361" i="24"/>
  <c r="R361" i="24"/>
  <c r="Q361" i="24"/>
  <c r="P361" i="24"/>
  <c r="O361" i="24"/>
  <c r="N361" i="24"/>
  <c r="M361" i="24"/>
  <c r="L361" i="24"/>
  <c r="K361" i="24"/>
  <c r="J361" i="24"/>
  <c r="I361" i="24"/>
  <c r="H361" i="24"/>
  <c r="G361" i="24"/>
  <c r="F361" i="24"/>
  <c r="E361" i="24"/>
  <c r="D361" i="24"/>
  <c r="A361" i="24"/>
  <c r="AA360" i="24"/>
  <c r="Z360" i="24"/>
  <c r="Y360" i="24"/>
  <c r="X360" i="24"/>
  <c r="W360" i="24"/>
  <c r="V360" i="24"/>
  <c r="U360" i="24"/>
  <c r="T360" i="24"/>
  <c r="S360" i="24"/>
  <c r="R360" i="24"/>
  <c r="Q360" i="24"/>
  <c r="P360" i="24"/>
  <c r="O360" i="24"/>
  <c r="N360" i="24"/>
  <c r="M360" i="24"/>
  <c r="L360" i="24"/>
  <c r="K360" i="24"/>
  <c r="J360" i="24"/>
  <c r="I360" i="24"/>
  <c r="H360" i="24"/>
  <c r="G360" i="24"/>
  <c r="F360" i="24"/>
  <c r="E360" i="24"/>
  <c r="D360" i="24"/>
  <c r="A360" i="24"/>
  <c r="AA359" i="24"/>
  <c r="Z359" i="24"/>
  <c r="Y359" i="24"/>
  <c r="X359" i="24"/>
  <c r="W359" i="24"/>
  <c r="V359" i="24"/>
  <c r="U359" i="24"/>
  <c r="T359" i="24"/>
  <c r="S359" i="24"/>
  <c r="R359" i="24"/>
  <c r="Q359" i="24"/>
  <c r="P359" i="24"/>
  <c r="N359" i="24"/>
  <c r="M359" i="24"/>
  <c r="L359" i="24"/>
  <c r="K359" i="24"/>
  <c r="O359" i="24" s="1"/>
  <c r="J359" i="24"/>
  <c r="I359" i="24"/>
  <c r="H359" i="24"/>
  <c r="G359" i="24"/>
  <c r="F359" i="24"/>
  <c r="E359" i="24"/>
  <c r="D359" i="24"/>
  <c r="A359" i="24"/>
  <c r="AA358" i="24"/>
  <c r="Z358" i="24"/>
  <c r="Y358" i="24"/>
  <c r="X358" i="24"/>
  <c r="W358" i="24"/>
  <c r="V358" i="24"/>
  <c r="U358" i="24"/>
  <c r="T358" i="24"/>
  <c r="S358" i="24"/>
  <c r="R358" i="24"/>
  <c r="Q358" i="24"/>
  <c r="P358" i="24"/>
  <c r="N358" i="24"/>
  <c r="M358" i="24"/>
  <c r="L358" i="24"/>
  <c r="K358" i="24"/>
  <c r="O358" i="24" s="1"/>
  <c r="J358" i="24"/>
  <c r="I358" i="24"/>
  <c r="H358" i="24"/>
  <c r="G358" i="24"/>
  <c r="F358" i="24"/>
  <c r="E358" i="24"/>
  <c r="D358" i="24"/>
  <c r="A358" i="24"/>
  <c r="AA357" i="24"/>
  <c r="Z357" i="24"/>
  <c r="Y357" i="24"/>
  <c r="X357" i="24"/>
  <c r="W357" i="24"/>
  <c r="V357" i="24"/>
  <c r="U357" i="24"/>
  <c r="T357" i="24"/>
  <c r="S357" i="24"/>
  <c r="R357" i="24"/>
  <c r="Q357" i="24"/>
  <c r="P357" i="24"/>
  <c r="N357" i="24"/>
  <c r="M357" i="24"/>
  <c r="L357" i="24"/>
  <c r="K357" i="24"/>
  <c r="O357" i="24" s="1"/>
  <c r="J357" i="24"/>
  <c r="I357" i="24"/>
  <c r="H357" i="24"/>
  <c r="G357" i="24"/>
  <c r="F357" i="24"/>
  <c r="E357" i="24"/>
  <c r="D357" i="24"/>
  <c r="A357" i="24"/>
  <c r="AA356" i="24"/>
  <c r="Z356" i="24"/>
  <c r="Y356" i="24"/>
  <c r="X356" i="24"/>
  <c r="W356" i="24"/>
  <c r="V356" i="24"/>
  <c r="U356" i="24"/>
  <c r="T356" i="24"/>
  <c r="S356" i="24"/>
  <c r="R356" i="24"/>
  <c r="Q356" i="24"/>
  <c r="P356" i="24"/>
  <c r="N356" i="24"/>
  <c r="M356" i="24"/>
  <c r="L356" i="24"/>
  <c r="K356" i="24"/>
  <c r="O356" i="24" s="1"/>
  <c r="J356" i="24"/>
  <c r="I356" i="24"/>
  <c r="H356" i="24"/>
  <c r="G356" i="24"/>
  <c r="F356" i="24"/>
  <c r="E356" i="24"/>
  <c r="D356" i="24"/>
  <c r="A356" i="24"/>
  <c r="AA355" i="24"/>
  <c r="Z355" i="24"/>
  <c r="Y355" i="24"/>
  <c r="X355" i="24"/>
  <c r="W355" i="24"/>
  <c r="V355" i="24"/>
  <c r="U355" i="24"/>
  <c r="T355" i="24"/>
  <c r="S355" i="24"/>
  <c r="R355" i="24"/>
  <c r="Q355" i="24"/>
  <c r="P355" i="24"/>
  <c r="N355" i="24"/>
  <c r="M355" i="24"/>
  <c r="L355" i="24"/>
  <c r="O355" i="24" s="1"/>
  <c r="K355" i="24"/>
  <c r="J355" i="24"/>
  <c r="I355" i="24"/>
  <c r="H355" i="24"/>
  <c r="G355" i="24"/>
  <c r="F355" i="24"/>
  <c r="E355" i="24"/>
  <c r="D355" i="24"/>
  <c r="A355" i="24"/>
  <c r="AA354" i="24"/>
  <c r="Z354" i="24"/>
  <c r="Y354" i="24"/>
  <c r="X354" i="24"/>
  <c r="W354" i="24"/>
  <c r="V354" i="24"/>
  <c r="U354" i="24"/>
  <c r="T354" i="24"/>
  <c r="S354" i="24"/>
  <c r="R354" i="24"/>
  <c r="Q354" i="24"/>
  <c r="P354" i="24"/>
  <c r="O354" i="24"/>
  <c r="N354" i="24"/>
  <c r="M354" i="24"/>
  <c r="L354" i="24"/>
  <c r="K354" i="24"/>
  <c r="J354" i="24"/>
  <c r="I354" i="24"/>
  <c r="H354" i="24"/>
  <c r="G354" i="24"/>
  <c r="F354" i="24"/>
  <c r="E354" i="24"/>
  <c r="D354" i="24"/>
  <c r="A354" i="24"/>
  <c r="AA353" i="24"/>
  <c r="Z353" i="24"/>
  <c r="Y353" i="24"/>
  <c r="X353" i="24"/>
  <c r="W353" i="24"/>
  <c r="V353" i="24"/>
  <c r="U353" i="24"/>
  <c r="T353" i="24"/>
  <c r="S353" i="24"/>
  <c r="R353" i="24"/>
  <c r="Q353" i="24"/>
  <c r="P353" i="24"/>
  <c r="O353" i="24"/>
  <c r="N353" i="24"/>
  <c r="M353" i="24"/>
  <c r="L353" i="24"/>
  <c r="K353" i="24"/>
  <c r="J353" i="24"/>
  <c r="I353" i="24"/>
  <c r="H353" i="24"/>
  <c r="G353" i="24"/>
  <c r="F353" i="24"/>
  <c r="E353" i="24"/>
  <c r="D353" i="24"/>
  <c r="A353" i="24"/>
  <c r="AA352" i="24"/>
  <c r="Z352" i="24"/>
  <c r="Y352" i="24"/>
  <c r="X352" i="24"/>
  <c r="W352" i="24"/>
  <c r="V352" i="24"/>
  <c r="U352" i="24"/>
  <c r="T352" i="24"/>
  <c r="S352" i="24"/>
  <c r="R352" i="24"/>
  <c r="Q352" i="24"/>
  <c r="P352" i="24"/>
  <c r="O352" i="24"/>
  <c r="N352" i="24"/>
  <c r="M352" i="24"/>
  <c r="L352" i="24"/>
  <c r="K352" i="24"/>
  <c r="J352" i="24"/>
  <c r="I352" i="24"/>
  <c r="H352" i="24"/>
  <c r="G352" i="24"/>
  <c r="F352" i="24"/>
  <c r="E352" i="24"/>
  <c r="D352" i="24"/>
  <c r="A352" i="24"/>
  <c r="AA351" i="24"/>
  <c r="Z351" i="24"/>
  <c r="Y351" i="24"/>
  <c r="X351" i="24"/>
  <c r="W351" i="24"/>
  <c r="V351" i="24"/>
  <c r="U351" i="24"/>
  <c r="T351" i="24"/>
  <c r="S351" i="24"/>
  <c r="R351" i="24"/>
  <c r="Q351" i="24"/>
  <c r="P351" i="24"/>
  <c r="N351" i="24"/>
  <c r="M351" i="24"/>
  <c r="L351" i="24"/>
  <c r="K351" i="24"/>
  <c r="O351" i="24" s="1"/>
  <c r="J351" i="24"/>
  <c r="I351" i="24"/>
  <c r="H351" i="24"/>
  <c r="G351" i="24"/>
  <c r="F351" i="24"/>
  <c r="E351" i="24"/>
  <c r="D351" i="24"/>
  <c r="A351" i="24"/>
  <c r="AA350" i="24"/>
  <c r="Z350" i="24"/>
  <c r="Y350" i="24"/>
  <c r="X350" i="24"/>
  <c r="W350" i="24"/>
  <c r="V350" i="24"/>
  <c r="U350" i="24"/>
  <c r="T350" i="24"/>
  <c r="S350" i="24"/>
  <c r="R350" i="24"/>
  <c r="Q350" i="24"/>
  <c r="P350" i="24"/>
  <c r="N350" i="24"/>
  <c r="M350" i="24"/>
  <c r="L350" i="24"/>
  <c r="K350" i="24"/>
  <c r="O350" i="24" s="1"/>
  <c r="J350" i="24"/>
  <c r="I350" i="24"/>
  <c r="H350" i="24"/>
  <c r="G350" i="24"/>
  <c r="F350" i="24"/>
  <c r="E350" i="24"/>
  <c r="D350" i="24"/>
  <c r="A350" i="24"/>
  <c r="AA349" i="24"/>
  <c r="Z349" i="24"/>
  <c r="Y349" i="24"/>
  <c r="X349" i="24"/>
  <c r="W349" i="24"/>
  <c r="V349" i="24"/>
  <c r="U349" i="24"/>
  <c r="T349" i="24"/>
  <c r="S349" i="24"/>
  <c r="R349" i="24"/>
  <c r="Q349" i="24"/>
  <c r="P349" i="24"/>
  <c r="N349" i="24"/>
  <c r="M349" i="24"/>
  <c r="L349" i="24"/>
  <c r="K349" i="24"/>
  <c r="O349" i="24" s="1"/>
  <c r="J349" i="24"/>
  <c r="I349" i="24"/>
  <c r="H349" i="24"/>
  <c r="G349" i="24"/>
  <c r="F349" i="24"/>
  <c r="E349" i="24"/>
  <c r="D349" i="24"/>
  <c r="A349" i="24"/>
  <c r="AA348" i="24"/>
  <c r="Z348" i="24"/>
  <c r="Y348" i="24"/>
  <c r="X348" i="24"/>
  <c r="W348" i="24"/>
  <c r="V348" i="24"/>
  <c r="U348" i="24"/>
  <c r="T348" i="24"/>
  <c r="S348" i="24"/>
  <c r="R348" i="24"/>
  <c r="Q348" i="24"/>
  <c r="P348" i="24"/>
  <c r="N348" i="24"/>
  <c r="M348" i="24"/>
  <c r="L348" i="24"/>
  <c r="K348" i="24"/>
  <c r="O348" i="24" s="1"/>
  <c r="J348" i="24"/>
  <c r="I348" i="24"/>
  <c r="H348" i="24"/>
  <c r="G348" i="24"/>
  <c r="F348" i="24"/>
  <c r="E348" i="24"/>
  <c r="D348" i="24"/>
  <c r="A348" i="24"/>
  <c r="AA347" i="24"/>
  <c r="Z347" i="24"/>
  <c r="Y347" i="24"/>
  <c r="X347" i="24"/>
  <c r="W347" i="24"/>
  <c r="V347" i="24"/>
  <c r="U347" i="24"/>
  <c r="T347" i="24"/>
  <c r="S347" i="24"/>
  <c r="R347" i="24"/>
  <c r="Q347" i="24"/>
  <c r="P347" i="24"/>
  <c r="N347" i="24"/>
  <c r="M347" i="24"/>
  <c r="L347" i="24"/>
  <c r="O347" i="24" s="1"/>
  <c r="K347" i="24"/>
  <c r="J347" i="24"/>
  <c r="I347" i="24"/>
  <c r="H347" i="24"/>
  <c r="G347" i="24"/>
  <c r="F347" i="24"/>
  <c r="E347" i="24"/>
  <c r="D347" i="24"/>
  <c r="A347" i="24"/>
  <c r="AA346" i="24"/>
  <c r="Z346" i="24"/>
  <c r="Y346" i="24"/>
  <c r="X346" i="24"/>
  <c r="W346" i="24"/>
  <c r="V346" i="24"/>
  <c r="U346" i="24"/>
  <c r="T346" i="24"/>
  <c r="S346" i="24"/>
  <c r="R346" i="24"/>
  <c r="Q346" i="24"/>
  <c r="P346" i="24"/>
  <c r="O346" i="24"/>
  <c r="N346" i="24"/>
  <c r="M346" i="24"/>
  <c r="L346" i="24"/>
  <c r="K346" i="24"/>
  <c r="J346" i="24"/>
  <c r="I346" i="24"/>
  <c r="H346" i="24"/>
  <c r="G346" i="24"/>
  <c r="F346" i="24"/>
  <c r="E346" i="24"/>
  <c r="D346" i="24"/>
  <c r="A346" i="24"/>
  <c r="AA345" i="24"/>
  <c r="Z345" i="24"/>
  <c r="Y345" i="24"/>
  <c r="X345" i="24"/>
  <c r="W345" i="24"/>
  <c r="V345" i="24"/>
  <c r="U345" i="24"/>
  <c r="T345" i="24"/>
  <c r="S345" i="24"/>
  <c r="R345" i="24"/>
  <c r="Q345" i="24"/>
  <c r="P345" i="24"/>
  <c r="O345" i="24"/>
  <c r="N345" i="24"/>
  <c r="M345" i="24"/>
  <c r="L345" i="24"/>
  <c r="K345" i="24"/>
  <c r="J345" i="24"/>
  <c r="I345" i="24"/>
  <c r="H345" i="24"/>
  <c r="G345" i="24"/>
  <c r="F345" i="24"/>
  <c r="E345" i="24"/>
  <c r="D345" i="24"/>
  <c r="A345" i="24"/>
  <c r="AA344" i="24"/>
  <c r="Z344" i="24"/>
  <c r="Y344" i="24"/>
  <c r="X344" i="24"/>
  <c r="W344" i="24"/>
  <c r="V344" i="24"/>
  <c r="U344" i="24"/>
  <c r="T344" i="24"/>
  <c r="S344" i="24"/>
  <c r="R344" i="24"/>
  <c r="Q344" i="24"/>
  <c r="P344" i="24"/>
  <c r="O344" i="24"/>
  <c r="N344" i="24"/>
  <c r="M344" i="24"/>
  <c r="L344" i="24"/>
  <c r="K344" i="24"/>
  <c r="J344" i="24"/>
  <c r="I344" i="24"/>
  <c r="H344" i="24"/>
  <c r="G344" i="24"/>
  <c r="F344" i="24"/>
  <c r="E344" i="24"/>
  <c r="D344" i="24"/>
  <c r="A344" i="24"/>
  <c r="AA343" i="24"/>
  <c r="Z343" i="24"/>
  <c r="Y343" i="24"/>
  <c r="X343" i="24"/>
  <c r="W343" i="24"/>
  <c r="V343" i="24"/>
  <c r="U343" i="24"/>
  <c r="T343" i="24"/>
  <c r="S343" i="24"/>
  <c r="R343" i="24"/>
  <c r="Q343" i="24"/>
  <c r="P343" i="24"/>
  <c r="N343" i="24"/>
  <c r="M343" i="24"/>
  <c r="L343" i="24"/>
  <c r="K343" i="24"/>
  <c r="O343" i="24" s="1"/>
  <c r="J343" i="24"/>
  <c r="I343" i="24"/>
  <c r="H343" i="24"/>
  <c r="G343" i="24"/>
  <c r="F343" i="24"/>
  <c r="E343" i="24"/>
  <c r="D343" i="24"/>
  <c r="B343" i="24"/>
  <c r="A343" i="24"/>
  <c r="AA342" i="24"/>
  <c r="Z342" i="24"/>
  <c r="Y342" i="24"/>
  <c r="X342" i="24"/>
  <c r="W342" i="24"/>
  <c r="V342" i="24"/>
  <c r="U342" i="24"/>
  <c r="T342" i="24"/>
  <c r="S342" i="24"/>
  <c r="R342" i="24"/>
  <c r="Q342" i="24"/>
  <c r="P342" i="24"/>
  <c r="N342" i="24"/>
  <c r="M342" i="24"/>
  <c r="L342" i="24"/>
  <c r="K342" i="24"/>
  <c r="O342" i="24" s="1"/>
  <c r="J342" i="24"/>
  <c r="I342" i="24"/>
  <c r="H342" i="24"/>
  <c r="G342" i="24"/>
  <c r="F342" i="24"/>
  <c r="E342" i="24"/>
  <c r="D342" i="24"/>
  <c r="B342" i="24"/>
  <c r="A342" i="24"/>
  <c r="AA341" i="24"/>
  <c r="Z341" i="24"/>
  <c r="Y341" i="24"/>
  <c r="X341" i="24"/>
  <c r="W341" i="24"/>
  <c r="V341" i="24"/>
  <c r="U341" i="24"/>
  <c r="T341" i="24"/>
  <c r="S341" i="24"/>
  <c r="R341" i="24"/>
  <c r="Q341" i="24"/>
  <c r="P341" i="24"/>
  <c r="N341" i="24"/>
  <c r="M341" i="24"/>
  <c r="L341" i="24"/>
  <c r="O341" i="24" s="1"/>
  <c r="K341" i="24"/>
  <c r="J341" i="24"/>
  <c r="I341" i="24"/>
  <c r="H341" i="24"/>
  <c r="G341" i="24"/>
  <c r="F341" i="24"/>
  <c r="E341" i="24"/>
  <c r="D341" i="24"/>
  <c r="B341" i="24"/>
  <c r="A341" i="24"/>
  <c r="AA340" i="24"/>
  <c r="Z340" i="24"/>
  <c r="Y340" i="24"/>
  <c r="X340" i="24"/>
  <c r="W340" i="24"/>
  <c r="V340" i="24"/>
  <c r="U340" i="24"/>
  <c r="T340" i="24"/>
  <c r="S340" i="24"/>
  <c r="R340" i="24"/>
  <c r="Q340" i="24"/>
  <c r="P340" i="24"/>
  <c r="O340" i="24"/>
  <c r="N340" i="24"/>
  <c r="M340" i="24"/>
  <c r="L340" i="24"/>
  <c r="K340" i="24"/>
  <c r="J340" i="24"/>
  <c r="I340" i="24"/>
  <c r="H340" i="24"/>
  <c r="G340" i="24"/>
  <c r="F340" i="24"/>
  <c r="E340" i="24"/>
  <c r="D340" i="24"/>
  <c r="C340" i="24"/>
  <c r="B340" i="24"/>
  <c r="A340" i="24"/>
  <c r="AA339" i="24"/>
  <c r="Z339" i="24"/>
  <c r="Y339" i="24"/>
  <c r="X339" i="24"/>
  <c r="W339" i="24"/>
  <c r="V339" i="24"/>
  <c r="U339" i="24"/>
  <c r="T339" i="24"/>
  <c r="S339" i="24"/>
  <c r="R339" i="24"/>
  <c r="Q339" i="24"/>
  <c r="P339" i="24"/>
  <c r="N339" i="24"/>
  <c r="M339" i="24"/>
  <c r="L339" i="24"/>
  <c r="K339" i="24"/>
  <c r="O339" i="24" s="1"/>
  <c r="J339" i="24"/>
  <c r="I339" i="24"/>
  <c r="H339" i="24"/>
  <c r="G339" i="24"/>
  <c r="F339" i="24"/>
  <c r="E339" i="24"/>
  <c r="D339" i="24"/>
  <c r="C339" i="24"/>
  <c r="B339" i="24"/>
  <c r="A339" i="24"/>
  <c r="AA338" i="24"/>
  <c r="Z338" i="24"/>
  <c r="Y338" i="24"/>
  <c r="X338" i="24"/>
  <c r="W338" i="24"/>
  <c r="V338" i="24"/>
  <c r="U338" i="24"/>
  <c r="T338" i="24"/>
  <c r="S338" i="24"/>
  <c r="R338" i="24"/>
  <c r="Q338" i="24"/>
  <c r="P338" i="24"/>
  <c r="N338" i="24"/>
  <c r="M338" i="24"/>
  <c r="L338" i="24"/>
  <c r="O338" i="24" s="1"/>
  <c r="K338" i="24"/>
  <c r="J338" i="24"/>
  <c r="I338" i="24"/>
  <c r="H338" i="24"/>
  <c r="G338" i="24"/>
  <c r="F338" i="24"/>
  <c r="E338" i="24"/>
  <c r="D338" i="24"/>
  <c r="C338" i="24"/>
  <c r="B338" i="24"/>
  <c r="A338" i="24"/>
  <c r="AA337" i="24"/>
  <c r="Z337" i="24"/>
  <c r="Y337" i="24"/>
  <c r="X337" i="24"/>
  <c r="W337" i="24"/>
  <c r="V337" i="24"/>
  <c r="U337" i="24"/>
  <c r="T337" i="24"/>
  <c r="S337" i="24"/>
  <c r="R337" i="24"/>
  <c r="Q337" i="24"/>
  <c r="P337" i="24"/>
  <c r="N337" i="24"/>
  <c r="M337" i="24"/>
  <c r="L337" i="24"/>
  <c r="O337" i="24" s="1"/>
  <c r="K337" i="24"/>
  <c r="J337" i="24"/>
  <c r="I337" i="24"/>
  <c r="H337" i="24"/>
  <c r="G337" i="24"/>
  <c r="F337" i="24"/>
  <c r="E337" i="24"/>
  <c r="D337" i="24"/>
  <c r="C337" i="24"/>
  <c r="B337" i="24"/>
  <c r="A337" i="24"/>
  <c r="AA336" i="24"/>
  <c r="Z336" i="24"/>
  <c r="Y336" i="24"/>
  <c r="X336" i="24"/>
  <c r="W336" i="24"/>
  <c r="V336" i="24"/>
  <c r="U336" i="24"/>
  <c r="T336" i="24"/>
  <c r="S336" i="24"/>
  <c r="R336" i="24"/>
  <c r="Q336" i="24"/>
  <c r="P336" i="24"/>
  <c r="O336" i="24"/>
  <c r="N336" i="24"/>
  <c r="M336" i="24"/>
  <c r="L336" i="24"/>
  <c r="K336" i="24"/>
  <c r="J336" i="24"/>
  <c r="I336" i="24"/>
  <c r="H336" i="24"/>
  <c r="G336" i="24"/>
  <c r="F336" i="24"/>
  <c r="E336" i="24"/>
  <c r="D336" i="24"/>
  <c r="C336" i="24"/>
  <c r="B336" i="24"/>
  <c r="A336" i="24"/>
  <c r="AA335" i="24"/>
  <c r="Z335" i="24"/>
  <c r="Y335" i="24"/>
  <c r="X335" i="24"/>
  <c r="W335" i="24"/>
  <c r="V335" i="24"/>
  <c r="U335" i="24"/>
  <c r="T335" i="24"/>
  <c r="S335" i="24"/>
  <c r="R335" i="24"/>
  <c r="Q335" i="24"/>
  <c r="P335" i="24"/>
  <c r="O335" i="24"/>
  <c r="N335" i="24"/>
  <c r="M335" i="24"/>
  <c r="L335" i="24"/>
  <c r="K335" i="24"/>
  <c r="J335" i="24"/>
  <c r="I335" i="24"/>
  <c r="H335" i="24"/>
  <c r="G335" i="24"/>
  <c r="F335" i="24"/>
  <c r="E335" i="24"/>
  <c r="D335" i="24"/>
  <c r="C335" i="24"/>
  <c r="B335" i="24"/>
  <c r="A335" i="24"/>
  <c r="AA334" i="24"/>
  <c r="Z334" i="24"/>
  <c r="Y334" i="24"/>
  <c r="X334" i="24"/>
  <c r="W334" i="24"/>
  <c r="V334" i="24"/>
  <c r="U334" i="24"/>
  <c r="T334" i="24"/>
  <c r="S334" i="24"/>
  <c r="R334" i="24"/>
  <c r="Q334" i="24"/>
  <c r="P334" i="24"/>
  <c r="N334" i="24"/>
  <c r="M334" i="24"/>
  <c r="L334" i="24"/>
  <c r="O334" i="24" s="1"/>
  <c r="K334" i="24"/>
  <c r="J334" i="24"/>
  <c r="I334" i="24"/>
  <c r="H334" i="24"/>
  <c r="G334" i="24"/>
  <c r="F334" i="24"/>
  <c r="E334" i="24"/>
  <c r="D334" i="24"/>
  <c r="C334" i="24"/>
  <c r="B334" i="24"/>
  <c r="A334" i="24"/>
  <c r="AA333" i="24"/>
  <c r="Z333" i="24"/>
  <c r="Y333" i="24"/>
  <c r="X333" i="24"/>
  <c r="W333" i="24"/>
  <c r="V333" i="24"/>
  <c r="U333" i="24"/>
  <c r="T333" i="24"/>
  <c r="S333" i="24"/>
  <c r="R333" i="24"/>
  <c r="Q333" i="24"/>
  <c r="P333" i="24"/>
  <c r="O333" i="24"/>
  <c r="N333" i="24"/>
  <c r="M333" i="24"/>
  <c r="L333" i="24"/>
  <c r="K333" i="24"/>
  <c r="J333" i="24"/>
  <c r="I333" i="24"/>
  <c r="H333" i="24"/>
  <c r="G333" i="24"/>
  <c r="F333" i="24"/>
  <c r="E333" i="24"/>
  <c r="D333" i="24"/>
  <c r="C333" i="24"/>
  <c r="B333" i="24"/>
  <c r="A333" i="24"/>
  <c r="AA332" i="24"/>
  <c r="Z332" i="24"/>
  <c r="Y332" i="24"/>
  <c r="X332" i="24"/>
  <c r="W332" i="24"/>
  <c r="V332" i="24"/>
  <c r="U332" i="24"/>
  <c r="T332" i="24"/>
  <c r="S332" i="24"/>
  <c r="R332" i="24"/>
  <c r="Q332" i="24"/>
  <c r="P332" i="24"/>
  <c r="N332" i="24"/>
  <c r="M332" i="24"/>
  <c r="L332" i="24"/>
  <c r="K332" i="24"/>
  <c r="O332" i="24" s="1"/>
  <c r="J332" i="24"/>
  <c r="I332" i="24"/>
  <c r="H332" i="24"/>
  <c r="G332" i="24"/>
  <c r="F332" i="24"/>
  <c r="E332" i="24"/>
  <c r="D332" i="24"/>
  <c r="C332" i="24"/>
  <c r="B332" i="24"/>
  <c r="A332" i="24"/>
  <c r="AA331" i="24"/>
  <c r="Z331" i="24"/>
  <c r="Y331" i="24"/>
  <c r="X331" i="24"/>
  <c r="W331" i="24"/>
  <c r="V331" i="24"/>
  <c r="U331" i="24"/>
  <c r="T331" i="24"/>
  <c r="S331" i="24"/>
  <c r="R331" i="24"/>
  <c r="Q331" i="24"/>
  <c r="P331" i="24"/>
  <c r="N331" i="24"/>
  <c r="M331" i="24"/>
  <c r="L331" i="24"/>
  <c r="O331" i="24" s="1"/>
  <c r="K331" i="24"/>
  <c r="J331" i="24"/>
  <c r="I331" i="24"/>
  <c r="H331" i="24"/>
  <c r="G331" i="24"/>
  <c r="F331" i="24"/>
  <c r="E331" i="24"/>
  <c r="D331" i="24"/>
  <c r="C331" i="24"/>
  <c r="B331" i="24"/>
  <c r="A331" i="24"/>
  <c r="AA330" i="24"/>
  <c r="Z330" i="24"/>
  <c r="Y330" i="24"/>
  <c r="X330" i="24"/>
  <c r="W330" i="24"/>
  <c r="V330" i="24"/>
  <c r="U330" i="24"/>
  <c r="T330" i="24"/>
  <c r="S330" i="24"/>
  <c r="R330" i="24"/>
  <c r="Q330" i="24"/>
  <c r="P330" i="24"/>
  <c r="O330" i="24"/>
  <c r="N330" i="24"/>
  <c r="M330" i="24"/>
  <c r="L330" i="24"/>
  <c r="K330" i="24"/>
  <c r="J330" i="24"/>
  <c r="I330" i="24"/>
  <c r="H330" i="24"/>
  <c r="G330" i="24"/>
  <c r="F330" i="24"/>
  <c r="E330" i="24"/>
  <c r="D330" i="24"/>
  <c r="C330" i="24"/>
  <c r="B330" i="24"/>
  <c r="A330" i="24"/>
  <c r="AA329" i="24"/>
  <c r="Z329" i="24"/>
  <c r="Y329" i="24"/>
  <c r="X329" i="24"/>
  <c r="W329" i="24"/>
  <c r="V329" i="24"/>
  <c r="U329" i="24"/>
  <c r="T329" i="24"/>
  <c r="S329" i="24"/>
  <c r="R329" i="24"/>
  <c r="Q329" i="24"/>
  <c r="P329" i="24"/>
  <c r="N329" i="24"/>
  <c r="M329" i="24"/>
  <c r="L329" i="24"/>
  <c r="K329" i="24"/>
  <c r="O329" i="24" s="1"/>
  <c r="J329" i="24"/>
  <c r="I329" i="24"/>
  <c r="H329" i="24"/>
  <c r="G329" i="24"/>
  <c r="F329" i="24"/>
  <c r="E329" i="24"/>
  <c r="D329" i="24"/>
  <c r="C329" i="24"/>
  <c r="B329" i="24"/>
  <c r="A329" i="24"/>
  <c r="AA328" i="24"/>
  <c r="Z328" i="24"/>
  <c r="Y328" i="24"/>
  <c r="X328" i="24"/>
  <c r="W328" i="24"/>
  <c r="V328" i="24"/>
  <c r="U328" i="24"/>
  <c r="T328" i="24"/>
  <c r="S328" i="24"/>
  <c r="R328" i="24"/>
  <c r="Q328" i="24"/>
  <c r="P328" i="24"/>
  <c r="O328" i="24"/>
  <c r="N328" i="24"/>
  <c r="M328" i="24"/>
  <c r="L328" i="24"/>
  <c r="K328" i="24"/>
  <c r="J328" i="24"/>
  <c r="I328" i="24"/>
  <c r="H328" i="24"/>
  <c r="G328" i="24"/>
  <c r="F328" i="24"/>
  <c r="E328" i="24"/>
  <c r="D328" i="24"/>
  <c r="C328" i="24"/>
  <c r="B328" i="24"/>
  <c r="A328" i="24"/>
  <c r="AA327" i="24"/>
  <c r="Z327" i="24"/>
  <c r="Y327" i="24"/>
  <c r="X327" i="24"/>
  <c r="W327" i="24"/>
  <c r="V327" i="24"/>
  <c r="U327" i="24"/>
  <c r="T327" i="24"/>
  <c r="S327" i="24"/>
  <c r="R327" i="24"/>
  <c r="Q327" i="24"/>
  <c r="P327" i="24"/>
  <c r="N327" i="24"/>
  <c r="M327" i="24"/>
  <c r="L327" i="24"/>
  <c r="K327" i="24"/>
  <c r="O327" i="24" s="1"/>
  <c r="J327" i="24"/>
  <c r="I327" i="24"/>
  <c r="H327" i="24"/>
  <c r="G327" i="24"/>
  <c r="F327" i="24"/>
  <c r="E327" i="24"/>
  <c r="D327" i="24"/>
  <c r="C327" i="24"/>
  <c r="B327" i="24"/>
  <c r="A327" i="24"/>
  <c r="AA326" i="24"/>
  <c r="Z326" i="24"/>
  <c r="Y326" i="24"/>
  <c r="X326" i="24"/>
  <c r="W326" i="24"/>
  <c r="V326" i="24"/>
  <c r="U326" i="24"/>
  <c r="T326" i="24"/>
  <c r="S326" i="24"/>
  <c r="R326" i="24"/>
  <c r="Q326" i="24"/>
  <c r="P326" i="24"/>
  <c r="N326" i="24"/>
  <c r="M326" i="24"/>
  <c r="L326" i="24"/>
  <c r="K326" i="24"/>
  <c r="O326" i="24" s="1"/>
  <c r="J326" i="24"/>
  <c r="I326" i="24"/>
  <c r="H326" i="24"/>
  <c r="G326" i="24"/>
  <c r="F326" i="24"/>
  <c r="E326" i="24"/>
  <c r="D326" i="24"/>
  <c r="C326" i="24"/>
  <c r="B326" i="24"/>
  <c r="A326" i="24"/>
  <c r="AA325" i="24"/>
  <c r="Z325" i="24"/>
  <c r="Y325" i="24"/>
  <c r="X325" i="24"/>
  <c r="W325" i="24"/>
  <c r="V325" i="24"/>
  <c r="U325" i="24"/>
  <c r="T325" i="24"/>
  <c r="S325" i="24"/>
  <c r="R325" i="24"/>
  <c r="Q325" i="24"/>
  <c r="P325" i="24"/>
  <c r="O325" i="24"/>
  <c r="N325" i="24"/>
  <c r="M325" i="24"/>
  <c r="L325" i="24"/>
  <c r="K325" i="24"/>
  <c r="J325" i="24"/>
  <c r="I325" i="24"/>
  <c r="H325" i="24"/>
  <c r="G325" i="24"/>
  <c r="F325" i="24"/>
  <c r="E325" i="24"/>
  <c r="D325" i="24"/>
  <c r="C325" i="24"/>
  <c r="B325" i="24"/>
  <c r="A325" i="24"/>
  <c r="AA324" i="24"/>
  <c r="Z324" i="24"/>
  <c r="Y324" i="24"/>
  <c r="X324" i="24"/>
  <c r="W324" i="24"/>
  <c r="V324" i="24"/>
  <c r="U324" i="24"/>
  <c r="T324" i="24"/>
  <c r="S324" i="24"/>
  <c r="R324" i="24"/>
  <c r="Q324" i="24"/>
  <c r="P324" i="24"/>
  <c r="N324" i="24"/>
  <c r="M324" i="24"/>
  <c r="L324" i="24"/>
  <c r="K324" i="24"/>
  <c r="O324" i="24" s="1"/>
  <c r="J324" i="24"/>
  <c r="I324" i="24"/>
  <c r="H324" i="24"/>
  <c r="G324" i="24"/>
  <c r="F324" i="24"/>
  <c r="E324" i="24"/>
  <c r="D324" i="24"/>
  <c r="C324" i="24"/>
  <c r="B324" i="24"/>
  <c r="A324" i="24"/>
  <c r="AA323" i="24"/>
  <c r="Z323" i="24"/>
  <c r="Y323" i="24"/>
  <c r="X323" i="24"/>
  <c r="W323" i="24"/>
  <c r="V323" i="24"/>
  <c r="U323" i="24"/>
  <c r="T323" i="24"/>
  <c r="S323" i="24"/>
  <c r="R323" i="24"/>
  <c r="Q323" i="24"/>
  <c r="P323" i="24"/>
  <c r="N323" i="24"/>
  <c r="M323" i="24"/>
  <c r="L323" i="24"/>
  <c r="O323" i="24" s="1"/>
  <c r="K323" i="24"/>
  <c r="J323" i="24"/>
  <c r="I323" i="24"/>
  <c r="H323" i="24"/>
  <c r="G323" i="24"/>
  <c r="F323" i="24"/>
  <c r="E323" i="24"/>
  <c r="D323" i="24"/>
  <c r="C323" i="24"/>
  <c r="B323" i="24"/>
  <c r="A323" i="24"/>
  <c r="AA322" i="24"/>
  <c r="Z322" i="24"/>
  <c r="Y322" i="24"/>
  <c r="X322" i="24"/>
  <c r="W322" i="24"/>
  <c r="V322" i="24"/>
  <c r="U322" i="24"/>
  <c r="T322" i="24"/>
  <c r="S322" i="24"/>
  <c r="R322" i="24"/>
  <c r="Q322" i="24"/>
  <c r="P322" i="24"/>
  <c r="O322" i="24"/>
  <c r="N322" i="24"/>
  <c r="M322" i="24"/>
  <c r="L322" i="24"/>
  <c r="K322" i="24"/>
  <c r="J322" i="24"/>
  <c r="I322" i="24"/>
  <c r="H322" i="24"/>
  <c r="G322" i="24"/>
  <c r="F322" i="24"/>
  <c r="E322" i="24"/>
  <c r="D322" i="24"/>
  <c r="C322" i="24"/>
  <c r="B322" i="24"/>
  <c r="A322" i="24"/>
  <c r="AA321" i="24"/>
  <c r="Z321" i="24"/>
  <c r="Y321" i="24"/>
  <c r="X321" i="24"/>
  <c r="W321" i="24"/>
  <c r="V321" i="24"/>
  <c r="U321" i="24"/>
  <c r="T321" i="24"/>
  <c r="S321" i="24"/>
  <c r="R321" i="24"/>
  <c r="Q321" i="24"/>
  <c r="P321" i="24"/>
  <c r="N321" i="24"/>
  <c r="M321" i="24"/>
  <c r="L321" i="24"/>
  <c r="K321" i="24"/>
  <c r="O321" i="24" s="1"/>
  <c r="J321" i="24"/>
  <c r="I321" i="24"/>
  <c r="H321" i="24"/>
  <c r="G321" i="24"/>
  <c r="F321" i="24"/>
  <c r="E321" i="24"/>
  <c r="D321" i="24"/>
  <c r="C321" i="24"/>
  <c r="B321" i="24"/>
  <c r="A321" i="24"/>
  <c r="AA320" i="24"/>
  <c r="Z320" i="24"/>
  <c r="Y320" i="24"/>
  <c r="X320" i="24"/>
  <c r="W320" i="24"/>
  <c r="V320" i="24"/>
  <c r="U320" i="24"/>
  <c r="T320" i="24"/>
  <c r="S320" i="24"/>
  <c r="R320" i="24"/>
  <c r="Q320" i="24"/>
  <c r="P320" i="24"/>
  <c r="O320" i="24"/>
  <c r="N320" i="24"/>
  <c r="M320" i="24"/>
  <c r="L320" i="24"/>
  <c r="K320" i="24"/>
  <c r="J320" i="24"/>
  <c r="I320" i="24"/>
  <c r="H320" i="24"/>
  <c r="G320" i="24"/>
  <c r="F320" i="24"/>
  <c r="E320" i="24"/>
  <c r="D320" i="24"/>
  <c r="C320" i="24"/>
  <c r="B320" i="24"/>
  <c r="A320" i="24"/>
  <c r="AA319" i="24"/>
  <c r="Z319" i="24"/>
  <c r="Y319" i="24"/>
  <c r="X319" i="24"/>
  <c r="W319" i="24"/>
  <c r="V319" i="24"/>
  <c r="U319" i="24"/>
  <c r="T319" i="24"/>
  <c r="S319" i="24"/>
  <c r="R319" i="24"/>
  <c r="Q319" i="24"/>
  <c r="P319" i="24"/>
  <c r="N319" i="24"/>
  <c r="M319" i="24"/>
  <c r="L319" i="24"/>
  <c r="K319" i="24"/>
  <c r="O319" i="24" s="1"/>
  <c r="J319" i="24"/>
  <c r="I319" i="24"/>
  <c r="H319" i="24"/>
  <c r="G319" i="24"/>
  <c r="F319" i="24"/>
  <c r="E319" i="24"/>
  <c r="D319" i="24"/>
  <c r="C319" i="24"/>
  <c r="B319" i="24"/>
  <c r="A319" i="24"/>
  <c r="AA318" i="24"/>
  <c r="Z318" i="24"/>
  <c r="Y318" i="24"/>
  <c r="X318" i="24"/>
  <c r="W318" i="24"/>
  <c r="V318" i="24"/>
  <c r="U318" i="24"/>
  <c r="T318" i="24"/>
  <c r="S318" i="24"/>
  <c r="R318" i="24"/>
  <c r="Q318" i="24"/>
  <c r="P318" i="24"/>
  <c r="N318" i="24"/>
  <c r="M318" i="24"/>
  <c r="L318" i="24"/>
  <c r="K318" i="24"/>
  <c r="O318" i="24" s="1"/>
  <c r="J318" i="24"/>
  <c r="I318" i="24"/>
  <c r="H318" i="24"/>
  <c r="G318" i="24"/>
  <c r="F318" i="24"/>
  <c r="E318" i="24"/>
  <c r="D318" i="24"/>
  <c r="C318" i="24"/>
  <c r="B318" i="24"/>
  <c r="A318" i="24"/>
  <c r="AA317" i="24"/>
  <c r="Z317" i="24"/>
  <c r="Y317" i="24"/>
  <c r="X317" i="24"/>
  <c r="W317" i="24"/>
  <c r="V317" i="24"/>
  <c r="U317" i="24"/>
  <c r="T317" i="24"/>
  <c r="S317" i="24"/>
  <c r="R317" i="24"/>
  <c r="Q317" i="24"/>
  <c r="P317" i="24"/>
  <c r="O317" i="24"/>
  <c r="N317" i="24"/>
  <c r="M317" i="24"/>
  <c r="L317" i="24"/>
  <c r="K317" i="24"/>
  <c r="J317" i="24"/>
  <c r="I317" i="24"/>
  <c r="H317" i="24"/>
  <c r="G317" i="24"/>
  <c r="F317" i="24"/>
  <c r="E317" i="24"/>
  <c r="D317" i="24"/>
  <c r="C317" i="24"/>
  <c r="B317" i="24"/>
  <c r="A317" i="24"/>
  <c r="AA316" i="24"/>
  <c r="Z316" i="24"/>
  <c r="Y316" i="24"/>
  <c r="X316" i="24"/>
  <c r="W316" i="24"/>
  <c r="V316" i="24"/>
  <c r="U316" i="24"/>
  <c r="T316" i="24"/>
  <c r="S316" i="24"/>
  <c r="R316" i="24"/>
  <c r="Q316" i="24"/>
  <c r="P316" i="24"/>
  <c r="N316" i="24"/>
  <c r="M316" i="24"/>
  <c r="L316" i="24"/>
  <c r="K316" i="24"/>
  <c r="O316" i="24" s="1"/>
  <c r="J316" i="24"/>
  <c r="I316" i="24"/>
  <c r="H316" i="24"/>
  <c r="G316" i="24"/>
  <c r="F316" i="24"/>
  <c r="E316" i="24"/>
  <c r="D316" i="24"/>
  <c r="C316" i="24"/>
  <c r="B316" i="24"/>
  <c r="A316" i="24"/>
  <c r="AA315" i="24"/>
  <c r="Z315" i="24"/>
  <c r="Y315" i="24"/>
  <c r="X315" i="24"/>
  <c r="W315" i="24"/>
  <c r="V315" i="24"/>
  <c r="U315" i="24"/>
  <c r="T315" i="24"/>
  <c r="S315" i="24"/>
  <c r="R315" i="24"/>
  <c r="Q315" i="24"/>
  <c r="P315" i="24"/>
  <c r="N315" i="24"/>
  <c r="M315" i="24"/>
  <c r="L315" i="24"/>
  <c r="O315" i="24" s="1"/>
  <c r="K315" i="24"/>
  <c r="J315" i="24"/>
  <c r="I315" i="24"/>
  <c r="H315" i="24"/>
  <c r="G315" i="24"/>
  <c r="F315" i="24"/>
  <c r="E315" i="24"/>
  <c r="D315" i="24"/>
  <c r="C315" i="24"/>
  <c r="B315" i="24"/>
  <c r="A315" i="24"/>
  <c r="AA314" i="24"/>
  <c r="Z314" i="24"/>
  <c r="Y314" i="24"/>
  <c r="X314" i="24"/>
  <c r="W314" i="24"/>
  <c r="V314" i="24"/>
  <c r="U314" i="24"/>
  <c r="T314" i="24"/>
  <c r="S314" i="24"/>
  <c r="R314" i="24"/>
  <c r="Q314" i="24"/>
  <c r="P314" i="24"/>
  <c r="O314" i="24"/>
  <c r="N314" i="24"/>
  <c r="M314" i="24"/>
  <c r="L314" i="24"/>
  <c r="K314" i="24"/>
  <c r="J314" i="24"/>
  <c r="I314" i="24"/>
  <c r="H314" i="24"/>
  <c r="G314" i="24"/>
  <c r="F314" i="24"/>
  <c r="E314" i="24"/>
  <c r="D314" i="24"/>
  <c r="C314" i="24"/>
  <c r="B314" i="24"/>
  <c r="A314" i="24"/>
  <c r="AA313" i="24"/>
  <c r="Z313" i="24"/>
  <c r="Y313" i="24"/>
  <c r="X313" i="24"/>
  <c r="W313" i="24"/>
  <c r="V313" i="24"/>
  <c r="U313" i="24"/>
  <c r="T313" i="24"/>
  <c r="S313" i="24"/>
  <c r="R313" i="24"/>
  <c r="Q313" i="24"/>
  <c r="P313" i="24"/>
  <c r="N313" i="24"/>
  <c r="M313" i="24"/>
  <c r="L313" i="24"/>
  <c r="K313" i="24"/>
  <c r="O313" i="24" s="1"/>
  <c r="J313" i="24"/>
  <c r="I313" i="24"/>
  <c r="H313" i="24"/>
  <c r="G313" i="24"/>
  <c r="F313" i="24"/>
  <c r="E313" i="24"/>
  <c r="D313" i="24"/>
  <c r="C313" i="24"/>
  <c r="B313" i="24"/>
  <c r="A313" i="24"/>
  <c r="AA312" i="24"/>
  <c r="Z312" i="24"/>
  <c r="Y312" i="24"/>
  <c r="X312" i="24"/>
  <c r="W312" i="24"/>
  <c r="V312" i="24"/>
  <c r="U312" i="24"/>
  <c r="T312" i="24"/>
  <c r="S312" i="24"/>
  <c r="R312" i="24"/>
  <c r="Q312" i="24"/>
  <c r="P312" i="24"/>
  <c r="O312" i="24"/>
  <c r="N312" i="24"/>
  <c r="M312" i="24"/>
  <c r="L312" i="24"/>
  <c r="K312" i="24"/>
  <c r="J312" i="24"/>
  <c r="I312" i="24"/>
  <c r="H312" i="24"/>
  <c r="G312" i="24"/>
  <c r="F312" i="24"/>
  <c r="E312" i="24"/>
  <c r="D312" i="24"/>
  <c r="C312" i="24"/>
  <c r="B312" i="24"/>
  <c r="A312" i="24"/>
  <c r="AA311" i="24"/>
  <c r="Z311" i="24"/>
  <c r="Y311" i="24"/>
  <c r="X311" i="24"/>
  <c r="W311" i="24"/>
  <c r="V311" i="24"/>
  <c r="U311" i="24"/>
  <c r="T311" i="24"/>
  <c r="S311" i="24"/>
  <c r="R311" i="24"/>
  <c r="Q311" i="24"/>
  <c r="P311" i="24"/>
  <c r="N311" i="24"/>
  <c r="M311" i="24"/>
  <c r="L311" i="24"/>
  <c r="K311" i="24"/>
  <c r="O311" i="24" s="1"/>
  <c r="J311" i="24"/>
  <c r="I311" i="24"/>
  <c r="H311" i="24"/>
  <c r="G311" i="24"/>
  <c r="F311" i="24"/>
  <c r="E311" i="24"/>
  <c r="D311" i="24"/>
  <c r="C311" i="24"/>
  <c r="B311" i="24"/>
  <c r="A311" i="24"/>
  <c r="AA310" i="24"/>
  <c r="Z310" i="24"/>
  <c r="Y310" i="24"/>
  <c r="X310" i="24"/>
  <c r="W310" i="24"/>
  <c r="V310" i="24"/>
  <c r="U310" i="24"/>
  <c r="T310" i="24"/>
  <c r="S310" i="24"/>
  <c r="R310" i="24"/>
  <c r="Q310" i="24"/>
  <c r="P310" i="24"/>
  <c r="N310" i="24"/>
  <c r="M310" i="24"/>
  <c r="L310" i="24"/>
  <c r="K310" i="24"/>
  <c r="O310" i="24" s="1"/>
  <c r="J310" i="24"/>
  <c r="I310" i="24"/>
  <c r="H310" i="24"/>
  <c r="G310" i="24"/>
  <c r="F310" i="24"/>
  <c r="E310" i="24"/>
  <c r="D310" i="24"/>
  <c r="C310" i="24"/>
  <c r="B310" i="24"/>
  <c r="A310" i="24"/>
  <c r="AA309" i="24"/>
  <c r="Z309" i="24"/>
  <c r="Y309" i="24"/>
  <c r="X309" i="24"/>
  <c r="W309" i="24"/>
  <c r="V309" i="24"/>
  <c r="U309" i="24"/>
  <c r="T309" i="24"/>
  <c r="S309" i="24"/>
  <c r="R309" i="24"/>
  <c r="Q309" i="24"/>
  <c r="P309" i="24"/>
  <c r="O309" i="24"/>
  <c r="N309" i="24"/>
  <c r="M309" i="24"/>
  <c r="L309" i="24"/>
  <c r="K309" i="24"/>
  <c r="J309" i="24"/>
  <c r="I309" i="24"/>
  <c r="H309" i="24"/>
  <c r="G309" i="24"/>
  <c r="F309" i="24"/>
  <c r="E309" i="24"/>
  <c r="D309" i="24"/>
  <c r="C309" i="24"/>
  <c r="B309" i="24"/>
  <c r="A309" i="24"/>
  <c r="AA308" i="24"/>
  <c r="Z308" i="24"/>
  <c r="Y308" i="24"/>
  <c r="X308" i="24"/>
  <c r="W308" i="24"/>
  <c r="V308" i="24"/>
  <c r="U308" i="24"/>
  <c r="T308" i="24"/>
  <c r="S308" i="24"/>
  <c r="R308" i="24"/>
  <c r="Q308" i="24"/>
  <c r="P308" i="24"/>
  <c r="N308" i="24"/>
  <c r="M308" i="24"/>
  <c r="L308" i="24"/>
  <c r="K308" i="24"/>
  <c r="J308" i="24"/>
  <c r="I308" i="24"/>
  <c r="H308" i="24"/>
  <c r="G308" i="24"/>
  <c r="F308" i="24"/>
  <c r="E308" i="24"/>
  <c r="D308" i="24"/>
  <c r="C308" i="24"/>
  <c r="B308" i="24"/>
  <c r="A308" i="24"/>
  <c r="AA307" i="24"/>
  <c r="Z307" i="24"/>
  <c r="Y307" i="24"/>
  <c r="X307" i="24"/>
  <c r="W307" i="24"/>
  <c r="V307" i="24"/>
  <c r="U307" i="24"/>
  <c r="T307" i="24"/>
  <c r="S307" i="24"/>
  <c r="R307" i="24"/>
  <c r="Q307" i="24"/>
  <c r="P307" i="24"/>
  <c r="O307" i="24"/>
  <c r="N307" i="24"/>
  <c r="M307" i="24"/>
  <c r="L307" i="24"/>
  <c r="K307" i="24"/>
  <c r="J307" i="24"/>
  <c r="I307" i="24"/>
  <c r="H307" i="24"/>
  <c r="G307" i="24"/>
  <c r="F307" i="24"/>
  <c r="E307" i="24"/>
  <c r="D307" i="24"/>
  <c r="C307" i="24"/>
  <c r="B307" i="24"/>
  <c r="A307" i="24"/>
  <c r="AA306" i="24"/>
  <c r="Z306" i="24"/>
  <c r="Y306" i="24"/>
  <c r="X306" i="24"/>
  <c r="W306" i="24"/>
  <c r="V306" i="24"/>
  <c r="U306" i="24"/>
  <c r="T306" i="24"/>
  <c r="S306" i="24"/>
  <c r="R306" i="24"/>
  <c r="Q306" i="24"/>
  <c r="P306" i="24"/>
  <c r="O306" i="24"/>
  <c r="N306" i="24"/>
  <c r="M306" i="24"/>
  <c r="L306" i="24"/>
  <c r="K306" i="24"/>
  <c r="J306" i="24"/>
  <c r="I306" i="24"/>
  <c r="H306" i="24"/>
  <c r="G306" i="24"/>
  <c r="F306" i="24"/>
  <c r="E306" i="24"/>
  <c r="D306" i="24"/>
  <c r="C306" i="24"/>
  <c r="B306" i="24"/>
  <c r="A306" i="24"/>
  <c r="AA305" i="24"/>
  <c r="Z305" i="24"/>
  <c r="Y305" i="24"/>
  <c r="X305" i="24"/>
  <c r="W305" i="24"/>
  <c r="V305" i="24"/>
  <c r="U305" i="24"/>
  <c r="T305" i="24"/>
  <c r="S305" i="24"/>
  <c r="R305" i="24"/>
  <c r="Q305" i="24"/>
  <c r="P305" i="24"/>
  <c r="N305" i="24"/>
  <c r="M305" i="24"/>
  <c r="L305" i="24"/>
  <c r="K305" i="24"/>
  <c r="J305" i="24"/>
  <c r="I305" i="24"/>
  <c r="H305" i="24"/>
  <c r="G305" i="24"/>
  <c r="F305" i="24"/>
  <c r="E305" i="24"/>
  <c r="D305" i="24"/>
  <c r="C305" i="24"/>
  <c r="B305" i="24"/>
  <c r="A305" i="24"/>
  <c r="AA304" i="24"/>
  <c r="Z304" i="24"/>
  <c r="Y304" i="24"/>
  <c r="X304" i="24"/>
  <c r="W304" i="24"/>
  <c r="V304" i="24"/>
  <c r="U304" i="24"/>
  <c r="T304" i="24"/>
  <c r="S304" i="24"/>
  <c r="R304" i="24"/>
  <c r="Q304" i="24"/>
  <c r="P304" i="24"/>
  <c r="O304" i="24"/>
  <c r="N304" i="24"/>
  <c r="M304" i="24"/>
  <c r="L304" i="24"/>
  <c r="K304" i="24"/>
  <c r="J304" i="24"/>
  <c r="I304" i="24"/>
  <c r="H304" i="24"/>
  <c r="G304" i="24"/>
  <c r="F304" i="24"/>
  <c r="E304" i="24"/>
  <c r="D304" i="24"/>
  <c r="C304" i="24"/>
  <c r="B304" i="24"/>
  <c r="A304" i="24"/>
  <c r="AA303" i="24"/>
  <c r="Z303" i="24"/>
  <c r="Y303" i="24"/>
  <c r="X303" i="24"/>
  <c r="W303" i="24"/>
  <c r="V303" i="24"/>
  <c r="U303" i="24"/>
  <c r="T303" i="24"/>
  <c r="S303" i="24"/>
  <c r="R303" i="24"/>
  <c r="Q303" i="24"/>
  <c r="P303" i="24"/>
  <c r="N303" i="24"/>
  <c r="M303" i="24"/>
  <c r="L303" i="24"/>
  <c r="K303" i="24"/>
  <c r="O303" i="24" s="1"/>
  <c r="J303" i="24"/>
  <c r="I303" i="24"/>
  <c r="H303" i="24"/>
  <c r="G303" i="24"/>
  <c r="F303" i="24"/>
  <c r="E303" i="24"/>
  <c r="D303" i="24"/>
  <c r="C303" i="24"/>
  <c r="B303" i="24"/>
  <c r="A303" i="24"/>
  <c r="AA302" i="24"/>
  <c r="Z302" i="24"/>
  <c r="Y302" i="24"/>
  <c r="X302" i="24"/>
  <c r="W302" i="24"/>
  <c r="V302" i="24"/>
  <c r="U302" i="24"/>
  <c r="T302" i="24"/>
  <c r="S302" i="24"/>
  <c r="R302" i="24"/>
  <c r="Q302" i="24"/>
  <c r="P302" i="24"/>
  <c r="N302" i="24"/>
  <c r="M302" i="24"/>
  <c r="L302" i="24"/>
  <c r="K302" i="24"/>
  <c r="O302" i="24" s="1"/>
  <c r="J302" i="24"/>
  <c r="I302" i="24"/>
  <c r="H302" i="24"/>
  <c r="G302" i="24"/>
  <c r="F302" i="24"/>
  <c r="E302" i="24"/>
  <c r="D302" i="24"/>
  <c r="C302" i="24"/>
  <c r="B302" i="24"/>
  <c r="A302" i="24"/>
  <c r="AA301" i="24"/>
  <c r="Z301" i="24"/>
  <c r="Y301" i="24"/>
  <c r="X301" i="24"/>
  <c r="W301" i="24"/>
  <c r="V301" i="24"/>
  <c r="U301" i="24"/>
  <c r="T301" i="24"/>
  <c r="S301" i="24"/>
  <c r="R301" i="24"/>
  <c r="Q301" i="24"/>
  <c r="P301" i="24"/>
  <c r="O301" i="24"/>
  <c r="N301" i="24"/>
  <c r="M301" i="24"/>
  <c r="L301" i="24"/>
  <c r="K301" i="24"/>
  <c r="J301" i="24"/>
  <c r="I301" i="24"/>
  <c r="H301" i="24"/>
  <c r="G301" i="24"/>
  <c r="F301" i="24"/>
  <c r="E301" i="24"/>
  <c r="D301" i="24"/>
  <c r="C301" i="24"/>
  <c r="B301" i="24"/>
  <c r="A301" i="24"/>
  <c r="AA300" i="24"/>
  <c r="Z300" i="24"/>
  <c r="Y300" i="24"/>
  <c r="X300" i="24"/>
  <c r="W300" i="24"/>
  <c r="V300" i="24"/>
  <c r="U300" i="24"/>
  <c r="T300" i="24"/>
  <c r="S300" i="24"/>
  <c r="R300" i="24"/>
  <c r="Q300" i="24"/>
  <c r="P300" i="24"/>
  <c r="N300" i="24"/>
  <c r="M300" i="24"/>
  <c r="L300" i="24"/>
  <c r="K300" i="24"/>
  <c r="O300" i="24" s="1"/>
  <c r="J300" i="24"/>
  <c r="I300" i="24"/>
  <c r="H300" i="24"/>
  <c r="G300" i="24"/>
  <c r="F300" i="24"/>
  <c r="E300" i="24"/>
  <c r="D300" i="24"/>
  <c r="C300" i="24"/>
  <c r="B300" i="24"/>
  <c r="A300" i="24"/>
  <c r="AA299" i="24"/>
  <c r="Z299" i="24"/>
  <c r="Y299" i="24"/>
  <c r="X299" i="24"/>
  <c r="W299" i="24"/>
  <c r="V299" i="24"/>
  <c r="U299" i="24"/>
  <c r="T299" i="24"/>
  <c r="S299" i="24"/>
  <c r="R299" i="24"/>
  <c r="Q299" i="24"/>
  <c r="P299" i="24"/>
  <c r="N299" i="24"/>
  <c r="M299" i="24"/>
  <c r="L299" i="24"/>
  <c r="O299" i="24" s="1"/>
  <c r="K299" i="24"/>
  <c r="J299" i="24"/>
  <c r="I299" i="24"/>
  <c r="H299" i="24"/>
  <c r="G299" i="24"/>
  <c r="F299" i="24"/>
  <c r="E299" i="24"/>
  <c r="D299" i="24"/>
  <c r="C299" i="24"/>
  <c r="B299" i="24"/>
  <c r="A299" i="24"/>
  <c r="AA298" i="24"/>
  <c r="Z298" i="24"/>
  <c r="Y298" i="24"/>
  <c r="X298" i="24"/>
  <c r="W298" i="24"/>
  <c r="V298" i="24"/>
  <c r="U298" i="24"/>
  <c r="T298" i="24"/>
  <c r="S298" i="24"/>
  <c r="R298" i="24"/>
  <c r="Q298" i="24"/>
  <c r="P298" i="24"/>
  <c r="O298" i="24"/>
  <c r="N298" i="24"/>
  <c r="M298" i="24"/>
  <c r="L298" i="24"/>
  <c r="K298" i="24"/>
  <c r="J298" i="24"/>
  <c r="I298" i="24"/>
  <c r="H298" i="24"/>
  <c r="G298" i="24"/>
  <c r="F298" i="24"/>
  <c r="E298" i="24"/>
  <c r="D298" i="24"/>
  <c r="C298" i="24"/>
  <c r="B298" i="24"/>
  <c r="A298" i="24"/>
  <c r="AA297" i="24"/>
  <c r="Z297" i="24"/>
  <c r="Y297" i="24"/>
  <c r="X297" i="24"/>
  <c r="W297" i="24"/>
  <c r="V297" i="24"/>
  <c r="U297" i="24"/>
  <c r="T297" i="24"/>
  <c r="S297" i="24"/>
  <c r="R297" i="24"/>
  <c r="Q297" i="24"/>
  <c r="P297" i="24"/>
  <c r="N297" i="24"/>
  <c r="M297" i="24"/>
  <c r="L297" i="24"/>
  <c r="K297" i="24"/>
  <c r="O297" i="24" s="1"/>
  <c r="J297" i="24"/>
  <c r="I297" i="24"/>
  <c r="H297" i="24"/>
  <c r="G297" i="24"/>
  <c r="F297" i="24"/>
  <c r="E297" i="24"/>
  <c r="D297" i="24"/>
  <c r="C297" i="24"/>
  <c r="B297" i="24"/>
  <c r="A297" i="24"/>
  <c r="AA296" i="24"/>
  <c r="Z296" i="24"/>
  <c r="Y296" i="24"/>
  <c r="X296" i="24"/>
  <c r="W296" i="24"/>
  <c r="V296" i="24"/>
  <c r="U296" i="24"/>
  <c r="T296" i="24"/>
  <c r="S296" i="24"/>
  <c r="R296" i="24"/>
  <c r="Q296" i="24"/>
  <c r="P296" i="24"/>
  <c r="O296" i="24"/>
  <c r="N296" i="24"/>
  <c r="M296" i="24"/>
  <c r="L296" i="24"/>
  <c r="K296" i="24"/>
  <c r="J296" i="24"/>
  <c r="I296" i="24"/>
  <c r="H296" i="24"/>
  <c r="G296" i="24"/>
  <c r="F296" i="24"/>
  <c r="E296" i="24"/>
  <c r="D296" i="24"/>
  <c r="C296" i="24"/>
  <c r="B296" i="24"/>
  <c r="A296" i="24"/>
  <c r="AA295" i="24"/>
  <c r="Z295" i="24"/>
  <c r="Y295" i="24"/>
  <c r="X295" i="24"/>
  <c r="W295" i="24"/>
  <c r="V295" i="24"/>
  <c r="U295" i="24"/>
  <c r="T295" i="24"/>
  <c r="S295" i="24"/>
  <c r="R295" i="24"/>
  <c r="Q295" i="24"/>
  <c r="P295" i="24"/>
  <c r="N295" i="24"/>
  <c r="M295" i="24"/>
  <c r="L295" i="24"/>
  <c r="K295" i="24"/>
  <c r="O295" i="24" s="1"/>
  <c r="J295" i="24"/>
  <c r="I295" i="24"/>
  <c r="H295" i="24"/>
  <c r="G295" i="24"/>
  <c r="F295" i="24"/>
  <c r="E295" i="24"/>
  <c r="D295" i="24"/>
  <c r="C295" i="24"/>
  <c r="B295" i="24"/>
  <c r="A295" i="24"/>
  <c r="AA294" i="24"/>
  <c r="Z294" i="24"/>
  <c r="Y294" i="24"/>
  <c r="X294" i="24"/>
  <c r="W294" i="24"/>
  <c r="V294" i="24"/>
  <c r="U294" i="24"/>
  <c r="T294" i="24"/>
  <c r="S294" i="24"/>
  <c r="R294" i="24"/>
  <c r="Q294" i="24"/>
  <c r="P294" i="24"/>
  <c r="N294" i="24"/>
  <c r="M294" i="24"/>
  <c r="L294" i="24"/>
  <c r="K294" i="24"/>
  <c r="O294" i="24" s="1"/>
  <c r="J294" i="24"/>
  <c r="I294" i="24"/>
  <c r="H294" i="24"/>
  <c r="G294" i="24"/>
  <c r="F294" i="24"/>
  <c r="E294" i="24"/>
  <c r="D294" i="24"/>
  <c r="C294" i="24"/>
  <c r="B294" i="24"/>
  <c r="A294" i="24"/>
  <c r="AA293" i="24"/>
  <c r="Z293" i="24"/>
  <c r="Y293" i="24"/>
  <c r="X293" i="24"/>
  <c r="W293" i="24"/>
  <c r="V293" i="24"/>
  <c r="U293" i="24"/>
  <c r="T293" i="24"/>
  <c r="S293" i="24"/>
  <c r="R293" i="24"/>
  <c r="Q293" i="24"/>
  <c r="P293" i="24"/>
  <c r="O293" i="24"/>
  <c r="N293" i="24"/>
  <c r="M293" i="24"/>
  <c r="L293" i="24"/>
  <c r="K293" i="24"/>
  <c r="J293" i="24"/>
  <c r="I293" i="24"/>
  <c r="H293" i="24"/>
  <c r="G293" i="24"/>
  <c r="F293" i="24"/>
  <c r="E293" i="24"/>
  <c r="D293" i="24"/>
  <c r="C293" i="24"/>
  <c r="B293" i="24"/>
  <c r="A293" i="24"/>
  <c r="AA292" i="24"/>
  <c r="Z292" i="24"/>
  <c r="Y292" i="24"/>
  <c r="X292" i="24"/>
  <c r="W292" i="24"/>
  <c r="V292" i="24"/>
  <c r="U292" i="24"/>
  <c r="T292" i="24"/>
  <c r="S292" i="24"/>
  <c r="R292" i="24"/>
  <c r="Q292" i="24"/>
  <c r="P292" i="24"/>
  <c r="N292" i="24"/>
  <c r="M292" i="24"/>
  <c r="L292" i="24"/>
  <c r="K292" i="24"/>
  <c r="J292" i="24"/>
  <c r="I292" i="24"/>
  <c r="H292" i="24"/>
  <c r="G292" i="24"/>
  <c r="F292" i="24"/>
  <c r="E292" i="24"/>
  <c r="D292" i="24"/>
  <c r="C292" i="24"/>
  <c r="B292" i="24"/>
  <c r="A292" i="24"/>
  <c r="AA291" i="24"/>
  <c r="Z291" i="24"/>
  <c r="Y291" i="24"/>
  <c r="X291" i="24"/>
  <c r="W291" i="24"/>
  <c r="V291" i="24"/>
  <c r="U291" i="24"/>
  <c r="T291" i="24"/>
  <c r="S291" i="24"/>
  <c r="R291" i="24"/>
  <c r="Q291" i="24"/>
  <c r="P291" i="24"/>
  <c r="O291" i="24"/>
  <c r="N291" i="24"/>
  <c r="M291" i="24"/>
  <c r="L291" i="24"/>
  <c r="K291" i="24"/>
  <c r="J291" i="24"/>
  <c r="I291" i="24"/>
  <c r="H291" i="24"/>
  <c r="G291" i="24"/>
  <c r="F291" i="24"/>
  <c r="E291" i="24"/>
  <c r="D291" i="24"/>
  <c r="C291" i="24"/>
  <c r="B291" i="24"/>
  <c r="A291" i="24"/>
  <c r="AA290" i="24"/>
  <c r="Z290" i="24"/>
  <c r="Y290" i="24"/>
  <c r="X290" i="24"/>
  <c r="W290" i="24"/>
  <c r="V290" i="24"/>
  <c r="U290" i="24"/>
  <c r="T290" i="24"/>
  <c r="S290" i="24"/>
  <c r="R290" i="24"/>
  <c r="Q290" i="24"/>
  <c r="P290" i="24"/>
  <c r="O290" i="24"/>
  <c r="N290" i="24"/>
  <c r="M290" i="24"/>
  <c r="L290" i="24"/>
  <c r="K290" i="24"/>
  <c r="J290" i="24"/>
  <c r="I290" i="24"/>
  <c r="H290" i="24"/>
  <c r="G290" i="24"/>
  <c r="F290" i="24"/>
  <c r="E290" i="24"/>
  <c r="D290" i="24"/>
  <c r="C290" i="24"/>
  <c r="B290" i="24"/>
  <c r="A290" i="24"/>
  <c r="AA289" i="24"/>
  <c r="Z289" i="24"/>
  <c r="Y289" i="24"/>
  <c r="X289" i="24"/>
  <c r="W289" i="24"/>
  <c r="V289" i="24"/>
  <c r="U289" i="24"/>
  <c r="T289" i="24"/>
  <c r="S289" i="24"/>
  <c r="R289" i="24"/>
  <c r="Q289" i="24"/>
  <c r="P289" i="24"/>
  <c r="N289" i="24"/>
  <c r="M289" i="24"/>
  <c r="L289" i="24"/>
  <c r="K289" i="24"/>
  <c r="J289" i="24"/>
  <c r="I289" i="24"/>
  <c r="H289" i="24"/>
  <c r="G289" i="24"/>
  <c r="F289" i="24"/>
  <c r="E289" i="24"/>
  <c r="D289" i="24"/>
  <c r="C289" i="24"/>
  <c r="B289" i="24"/>
  <c r="A289" i="24"/>
  <c r="AA288" i="24"/>
  <c r="Z288" i="24"/>
  <c r="Y288" i="24"/>
  <c r="X288" i="24"/>
  <c r="W288" i="24"/>
  <c r="V288" i="24"/>
  <c r="U288" i="24"/>
  <c r="T288" i="24"/>
  <c r="S288" i="24"/>
  <c r="R288" i="24"/>
  <c r="Q288" i="24"/>
  <c r="P288" i="24"/>
  <c r="O288" i="24"/>
  <c r="N288" i="24"/>
  <c r="M288" i="24"/>
  <c r="L288" i="24"/>
  <c r="K288" i="24"/>
  <c r="J288" i="24"/>
  <c r="I288" i="24"/>
  <c r="H288" i="24"/>
  <c r="G288" i="24"/>
  <c r="F288" i="24"/>
  <c r="E288" i="24"/>
  <c r="D288" i="24"/>
  <c r="C288" i="24"/>
  <c r="B288" i="24"/>
  <c r="A288" i="24"/>
  <c r="AA287" i="24"/>
  <c r="Z287" i="24"/>
  <c r="Y287" i="24"/>
  <c r="X287" i="24"/>
  <c r="W287" i="24"/>
  <c r="V287" i="24"/>
  <c r="U287" i="24"/>
  <c r="T287" i="24"/>
  <c r="S287" i="24"/>
  <c r="R287" i="24"/>
  <c r="Q287" i="24"/>
  <c r="P287" i="24"/>
  <c r="N287" i="24"/>
  <c r="M287" i="24"/>
  <c r="L287" i="24"/>
  <c r="K287" i="24"/>
  <c r="O287" i="24" s="1"/>
  <c r="J287" i="24"/>
  <c r="I287" i="24"/>
  <c r="H287" i="24"/>
  <c r="G287" i="24"/>
  <c r="F287" i="24"/>
  <c r="E287" i="24"/>
  <c r="D287" i="24"/>
  <c r="C287" i="24"/>
  <c r="B287" i="24"/>
  <c r="A287" i="24"/>
  <c r="AA286" i="24"/>
  <c r="Z286" i="24"/>
  <c r="Y286" i="24"/>
  <c r="X286" i="24"/>
  <c r="W286" i="24"/>
  <c r="V286" i="24"/>
  <c r="U286" i="24"/>
  <c r="T286" i="24"/>
  <c r="S286" i="24"/>
  <c r="R286" i="24"/>
  <c r="Q286" i="24"/>
  <c r="P286" i="24"/>
  <c r="N286" i="24"/>
  <c r="M286" i="24"/>
  <c r="L286" i="24"/>
  <c r="K286" i="24"/>
  <c r="O286" i="24" s="1"/>
  <c r="J286" i="24"/>
  <c r="I286" i="24"/>
  <c r="H286" i="24"/>
  <c r="G286" i="24"/>
  <c r="F286" i="24"/>
  <c r="E286" i="24"/>
  <c r="D286" i="24"/>
  <c r="C286" i="24"/>
  <c r="B286" i="24"/>
  <c r="A286" i="24"/>
  <c r="AA285" i="24"/>
  <c r="Z285" i="24"/>
  <c r="Y285" i="24"/>
  <c r="X285" i="24"/>
  <c r="W285" i="24"/>
  <c r="V285" i="24"/>
  <c r="U285" i="24"/>
  <c r="T285" i="24"/>
  <c r="S285" i="24"/>
  <c r="R285" i="24"/>
  <c r="Q285" i="24"/>
  <c r="P285" i="24"/>
  <c r="O285" i="24"/>
  <c r="N285" i="24"/>
  <c r="M285" i="24"/>
  <c r="L285" i="24"/>
  <c r="K285" i="24"/>
  <c r="J285" i="24"/>
  <c r="I285" i="24"/>
  <c r="H285" i="24"/>
  <c r="G285" i="24"/>
  <c r="F285" i="24"/>
  <c r="E285" i="24"/>
  <c r="D285" i="24"/>
  <c r="C285" i="24"/>
  <c r="B285" i="24"/>
  <c r="A285" i="24"/>
  <c r="AA284" i="24"/>
  <c r="Z284" i="24"/>
  <c r="Y284" i="24"/>
  <c r="X284" i="24"/>
  <c r="W284" i="24"/>
  <c r="V284" i="24"/>
  <c r="U284" i="24"/>
  <c r="T284" i="24"/>
  <c r="S284" i="24"/>
  <c r="R284" i="24"/>
  <c r="Q284" i="24"/>
  <c r="P284" i="24"/>
  <c r="N284" i="24"/>
  <c r="M284" i="24"/>
  <c r="L284" i="24"/>
  <c r="K284" i="24"/>
  <c r="O284" i="24" s="1"/>
  <c r="J284" i="24"/>
  <c r="I284" i="24"/>
  <c r="H284" i="24"/>
  <c r="G284" i="24"/>
  <c r="F284" i="24"/>
  <c r="E284" i="24"/>
  <c r="D284" i="24"/>
  <c r="C284" i="24"/>
  <c r="B284" i="24"/>
  <c r="A284" i="24"/>
  <c r="AA283" i="24"/>
  <c r="Z283" i="24"/>
  <c r="Y283" i="24"/>
  <c r="X283" i="24"/>
  <c r="W283" i="24"/>
  <c r="V283" i="24"/>
  <c r="U283" i="24"/>
  <c r="T283" i="24"/>
  <c r="S283" i="24"/>
  <c r="R283" i="24"/>
  <c r="Q283" i="24"/>
  <c r="P283" i="24"/>
  <c r="N283" i="24"/>
  <c r="M283" i="24"/>
  <c r="L283" i="24"/>
  <c r="O283" i="24" s="1"/>
  <c r="K283" i="24"/>
  <c r="J283" i="24"/>
  <c r="I283" i="24"/>
  <c r="H283" i="24"/>
  <c r="G283" i="24"/>
  <c r="F283" i="24"/>
  <c r="E283" i="24"/>
  <c r="D283" i="24"/>
  <c r="C283" i="24"/>
  <c r="B283" i="24"/>
  <c r="A283" i="24"/>
  <c r="AA282" i="24"/>
  <c r="Z282" i="24"/>
  <c r="Y282" i="24"/>
  <c r="X282" i="24"/>
  <c r="W282" i="24"/>
  <c r="V282" i="24"/>
  <c r="U282" i="24"/>
  <c r="T282" i="24"/>
  <c r="S282" i="24"/>
  <c r="R282" i="24"/>
  <c r="Q282" i="24"/>
  <c r="P282" i="24"/>
  <c r="O282" i="24"/>
  <c r="N282" i="24"/>
  <c r="M282" i="24"/>
  <c r="L282" i="24"/>
  <c r="K282" i="24"/>
  <c r="J282" i="24"/>
  <c r="I282" i="24"/>
  <c r="H282" i="24"/>
  <c r="G282" i="24"/>
  <c r="F282" i="24"/>
  <c r="E282" i="24"/>
  <c r="D282" i="24"/>
  <c r="C282" i="24"/>
  <c r="B282" i="24"/>
  <c r="A282" i="24"/>
  <c r="AA281" i="24"/>
  <c r="Z281" i="24"/>
  <c r="Y281" i="24"/>
  <c r="X281" i="24"/>
  <c r="W281" i="24"/>
  <c r="V281" i="24"/>
  <c r="U281" i="24"/>
  <c r="T281" i="24"/>
  <c r="S281" i="24"/>
  <c r="R281" i="24"/>
  <c r="Q281" i="24"/>
  <c r="P281" i="24"/>
  <c r="N281" i="24"/>
  <c r="M281" i="24"/>
  <c r="L281" i="24"/>
  <c r="K281" i="24"/>
  <c r="O281" i="24" s="1"/>
  <c r="J281" i="24"/>
  <c r="I281" i="24"/>
  <c r="H281" i="24"/>
  <c r="G281" i="24"/>
  <c r="F281" i="24"/>
  <c r="E281" i="24"/>
  <c r="D281" i="24"/>
  <c r="C281" i="24"/>
  <c r="B281" i="24"/>
  <c r="A281" i="24"/>
  <c r="AA280" i="24"/>
  <c r="Z280" i="24"/>
  <c r="Y280" i="24"/>
  <c r="X280" i="24"/>
  <c r="W280" i="24"/>
  <c r="V280" i="24"/>
  <c r="U280" i="24"/>
  <c r="T280" i="24"/>
  <c r="S280" i="24"/>
  <c r="R280" i="24"/>
  <c r="Q280" i="24"/>
  <c r="P280" i="24"/>
  <c r="O280" i="24"/>
  <c r="N280" i="24"/>
  <c r="M280" i="24"/>
  <c r="L280" i="24"/>
  <c r="K280" i="24"/>
  <c r="J280" i="24"/>
  <c r="I280" i="24"/>
  <c r="H280" i="24"/>
  <c r="G280" i="24"/>
  <c r="F280" i="24"/>
  <c r="E280" i="24"/>
  <c r="D280" i="24"/>
  <c r="C280" i="24"/>
  <c r="B280" i="24"/>
  <c r="A280" i="24"/>
  <c r="AA279" i="24"/>
  <c r="Z279" i="24"/>
  <c r="Y279" i="24"/>
  <c r="X279" i="24"/>
  <c r="W279" i="24"/>
  <c r="V279" i="24"/>
  <c r="U279" i="24"/>
  <c r="T279" i="24"/>
  <c r="S279" i="24"/>
  <c r="R279" i="24"/>
  <c r="Q279" i="24"/>
  <c r="P279" i="24"/>
  <c r="N279" i="24"/>
  <c r="M279" i="24"/>
  <c r="L279" i="24"/>
  <c r="K279" i="24"/>
  <c r="O279" i="24" s="1"/>
  <c r="J279" i="24"/>
  <c r="I279" i="24"/>
  <c r="H279" i="24"/>
  <c r="G279" i="24"/>
  <c r="F279" i="24"/>
  <c r="E279" i="24"/>
  <c r="D279" i="24"/>
  <c r="C279" i="24"/>
  <c r="B279" i="24"/>
  <c r="A279" i="24"/>
  <c r="AA278" i="24"/>
  <c r="Z278" i="24"/>
  <c r="Y278" i="24"/>
  <c r="X278" i="24"/>
  <c r="W278" i="24"/>
  <c r="V278" i="24"/>
  <c r="U278" i="24"/>
  <c r="T278" i="24"/>
  <c r="S278" i="24"/>
  <c r="R278" i="24"/>
  <c r="Q278" i="24"/>
  <c r="P278" i="24"/>
  <c r="N278" i="24"/>
  <c r="M278" i="24"/>
  <c r="L278" i="24"/>
  <c r="K278" i="24"/>
  <c r="O278" i="24" s="1"/>
  <c r="J278" i="24"/>
  <c r="I278" i="24"/>
  <c r="H278" i="24"/>
  <c r="G278" i="24"/>
  <c r="F278" i="24"/>
  <c r="E278" i="24"/>
  <c r="D278" i="24"/>
  <c r="C278" i="24"/>
  <c r="B278" i="24"/>
  <c r="A278" i="24"/>
  <c r="AA277" i="24"/>
  <c r="Z277" i="24"/>
  <c r="Y277" i="24"/>
  <c r="X277" i="24"/>
  <c r="W277" i="24"/>
  <c r="V277" i="24"/>
  <c r="U277" i="24"/>
  <c r="T277" i="24"/>
  <c r="S277" i="24"/>
  <c r="R277" i="24"/>
  <c r="Q277" i="24"/>
  <c r="P277" i="24"/>
  <c r="O277" i="24"/>
  <c r="N277" i="24"/>
  <c r="M277" i="24"/>
  <c r="L277" i="24"/>
  <c r="K277" i="24"/>
  <c r="J277" i="24"/>
  <c r="I277" i="24"/>
  <c r="H277" i="24"/>
  <c r="G277" i="24"/>
  <c r="F277" i="24"/>
  <c r="E277" i="24"/>
  <c r="D277" i="24"/>
  <c r="C277" i="24"/>
  <c r="B277" i="24"/>
  <c r="A277" i="24"/>
  <c r="AA276" i="24"/>
  <c r="Z276" i="24"/>
  <c r="Y276" i="24"/>
  <c r="X276" i="24"/>
  <c r="W276" i="24"/>
  <c r="V276" i="24"/>
  <c r="U276" i="24"/>
  <c r="T276" i="24"/>
  <c r="S276" i="24"/>
  <c r="R276" i="24"/>
  <c r="Q276" i="24"/>
  <c r="P276" i="24"/>
  <c r="N276" i="24"/>
  <c r="M276" i="24"/>
  <c r="L276" i="24"/>
  <c r="K276" i="24"/>
  <c r="J276" i="24"/>
  <c r="I276" i="24"/>
  <c r="H276" i="24"/>
  <c r="G276" i="24"/>
  <c r="F276" i="24"/>
  <c r="E276" i="24"/>
  <c r="D276" i="24"/>
  <c r="C276" i="24"/>
  <c r="B276" i="24"/>
  <c r="A276" i="24"/>
  <c r="AA275" i="24"/>
  <c r="Z275" i="24"/>
  <c r="Y275" i="24"/>
  <c r="X275" i="24"/>
  <c r="W275" i="24"/>
  <c r="V275" i="24"/>
  <c r="U275" i="24"/>
  <c r="T275" i="24"/>
  <c r="S275" i="24"/>
  <c r="R275" i="24"/>
  <c r="Q275" i="24"/>
  <c r="P275" i="24"/>
  <c r="O275" i="24"/>
  <c r="N275" i="24"/>
  <c r="M275" i="24"/>
  <c r="L275" i="24"/>
  <c r="K275" i="24"/>
  <c r="J275" i="24"/>
  <c r="I275" i="24"/>
  <c r="H275" i="24"/>
  <c r="G275" i="24"/>
  <c r="F275" i="24"/>
  <c r="E275" i="24"/>
  <c r="D275" i="24"/>
  <c r="C275" i="24"/>
  <c r="B275" i="24"/>
  <c r="A275" i="24"/>
  <c r="AA274" i="24"/>
  <c r="Z274" i="24"/>
  <c r="Y274" i="24"/>
  <c r="X274" i="24"/>
  <c r="W274" i="24"/>
  <c r="V274" i="24"/>
  <c r="U274" i="24"/>
  <c r="T274" i="24"/>
  <c r="S274" i="24"/>
  <c r="R274" i="24"/>
  <c r="Q274" i="24"/>
  <c r="P274" i="24"/>
  <c r="O274" i="24"/>
  <c r="N274" i="24"/>
  <c r="M274" i="24"/>
  <c r="L274" i="24"/>
  <c r="K274" i="24"/>
  <c r="J274" i="24"/>
  <c r="I274" i="24"/>
  <c r="H274" i="24"/>
  <c r="G274" i="24"/>
  <c r="F274" i="24"/>
  <c r="E274" i="24"/>
  <c r="D274" i="24"/>
  <c r="C274" i="24"/>
  <c r="B274" i="24"/>
  <c r="A274" i="24"/>
  <c r="AA273" i="24"/>
  <c r="Z273" i="24"/>
  <c r="Y273" i="24"/>
  <c r="X273" i="24"/>
  <c r="W273" i="24"/>
  <c r="V273" i="24"/>
  <c r="U273" i="24"/>
  <c r="T273" i="24"/>
  <c r="S273" i="24"/>
  <c r="R273" i="24"/>
  <c r="Q273" i="24"/>
  <c r="P273" i="24"/>
  <c r="N273" i="24"/>
  <c r="M273" i="24"/>
  <c r="L273" i="24"/>
  <c r="K273" i="24"/>
  <c r="J273" i="24"/>
  <c r="I273" i="24"/>
  <c r="H273" i="24"/>
  <c r="G273" i="24"/>
  <c r="F273" i="24"/>
  <c r="E273" i="24"/>
  <c r="D273" i="24"/>
  <c r="C273" i="24"/>
  <c r="B273" i="24"/>
  <c r="A273" i="24"/>
  <c r="AA272" i="24"/>
  <c r="Z272" i="24"/>
  <c r="Y272" i="24"/>
  <c r="X272" i="24"/>
  <c r="W272" i="24"/>
  <c r="V272" i="24"/>
  <c r="U272" i="24"/>
  <c r="T272" i="24"/>
  <c r="S272" i="24"/>
  <c r="R272" i="24"/>
  <c r="Q272" i="24"/>
  <c r="P272" i="24"/>
  <c r="O272" i="24"/>
  <c r="N272" i="24"/>
  <c r="M272" i="24"/>
  <c r="L272" i="24"/>
  <c r="K272" i="24"/>
  <c r="J272" i="24"/>
  <c r="I272" i="24"/>
  <c r="H272" i="24"/>
  <c r="G272" i="24"/>
  <c r="F272" i="24"/>
  <c r="E272" i="24"/>
  <c r="D272" i="24"/>
  <c r="C272" i="24"/>
  <c r="B272" i="24"/>
  <c r="A272" i="24"/>
  <c r="AA271" i="24"/>
  <c r="Z271" i="24"/>
  <c r="Y271" i="24"/>
  <c r="X271" i="24"/>
  <c r="W271" i="24"/>
  <c r="V271" i="24"/>
  <c r="U271" i="24"/>
  <c r="T271" i="24"/>
  <c r="S271" i="24"/>
  <c r="R271" i="24"/>
  <c r="Q271" i="24"/>
  <c r="P271" i="24"/>
  <c r="N271" i="24"/>
  <c r="M271" i="24"/>
  <c r="L271" i="24"/>
  <c r="K271" i="24"/>
  <c r="O271" i="24" s="1"/>
  <c r="J271" i="24"/>
  <c r="I271" i="24"/>
  <c r="H271" i="24"/>
  <c r="G271" i="24"/>
  <c r="F271" i="24"/>
  <c r="E271" i="24"/>
  <c r="D271" i="24"/>
  <c r="C271" i="24"/>
  <c r="B271" i="24"/>
  <c r="A271" i="24"/>
  <c r="AA270" i="24"/>
  <c r="Z270" i="24"/>
  <c r="Y270" i="24"/>
  <c r="X270" i="24"/>
  <c r="W270" i="24"/>
  <c r="V270" i="24"/>
  <c r="U270" i="24"/>
  <c r="T270" i="24"/>
  <c r="S270" i="24"/>
  <c r="R270" i="24"/>
  <c r="Q270" i="24"/>
  <c r="P270" i="24"/>
  <c r="N270" i="24"/>
  <c r="M270" i="24"/>
  <c r="L270" i="24"/>
  <c r="K270" i="24"/>
  <c r="O270" i="24" s="1"/>
  <c r="J270" i="24"/>
  <c r="I270" i="24"/>
  <c r="H270" i="24"/>
  <c r="G270" i="24"/>
  <c r="F270" i="24"/>
  <c r="E270" i="24"/>
  <c r="D270" i="24"/>
  <c r="C270" i="24"/>
  <c r="B270" i="24"/>
  <c r="A270" i="24"/>
  <c r="AA269" i="24"/>
  <c r="Z269" i="24"/>
  <c r="Y269" i="24"/>
  <c r="X269" i="24"/>
  <c r="W269" i="24"/>
  <c r="V269" i="24"/>
  <c r="U269" i="24"/>
  <c r="T269" i="24"/>
  <c r="S269" i="24"/>
  <c r="R269" i="24"/>
  <c r="Q269" i="24"/>
  <c r="P269" i="24"/>
  <c r="O269" i="24"/>
  <c r="N269" i="24"/>
  <c r="M269" i="24"/>
  <c r="L269" i="24"/>
  <c r="K269" i="24"/>
  <c r="J269" i="24"/>
  <c r="I269" i="24"/>
  <c r="H269" i="24"/>
  <c r="G269" i="24"/>
  <c r="F269" i="24"/>
  <c r="E269" i="24"/>
  <c r="D269" i="24"/>
  <c r="C269" i="24"/>
  <c r="B269" i="24"/>
  <c r="A269" i="24"/>
  <c r="AA268" i="24"/>
  <c r="Z268" i="24"/>
  <c r="Y268" i="24"/>
  <c r="X268" i="24"/>
  <c r="W268" i="24"/>
  <c r="V268" i="24"/>
  <c r="U268" i="24"/>
  <c r="T268" i="24"/>
  <c r="S268" i="24"/>
  <c r="R268" i="24"/>
  <c r="Q268" i="24"/>
  <c r="P268" i="24"/>
  <c r="N268" i="24"/>
  <c r="M268" i="24"/>
  <c r="L268" i="24"/>
  <c r="K268" i="24"/>
  <c r="O268" i="24" s="1"/>
  <c r="J268" i="24"/>
  <c r="I268" i="24"/>
  <c r="H268" i="24"/>
  <c r="G268" i="24"/>
  <c r="F268" i="24"/>
  <c r="E268" i="24"/>
  <c r="D268" i="24"/>
  <c r="C268" i="24"/>
  <c r="B268" i="24"/>
  <c r="A268" i="24"/>
  <c r="AA267" i="24"/>
  <c r="Z267" i="24"/>
  <c r="Y267" i="24"/>
  <c r="X267" i="24"/>
  <c r="W267" i="24"/>
  <c r="V267" i="24"/>
  <c r="U267" i="24"/>
  <c r="T267" i="24"/>
  <c r="S267" i="24"/>
  <c r="R267" i="24"/>
  <c r="Q267" i="24"/>
  <c r="P267" i="24"/>
  <c r="N267" i="24"/>
  <c r="M267" i="24"/>
  <c r="L267" i="24"/>
  <c r="O267" i="24" s="1"/>
  <c r="K267" i="24"/>
  <c r="J267" i="24"/>
  <c r="I267" i="24"/>
  <c r="H267" i="24"/>
  <c r="G267" i="24"/>
  <c r="F267" i="24"/>
  <c r="E267" i="24"/>
  <c r="D267" i="24"/>
  <c r="C267" i="24"/>
  <c r="B267" i="24"/>
  <c r="A267" i="24"/>
  <c r="AA266" i="24"/>
  <c r="Z266" i="24"/>
  <c r="Y266" i="24"/>
  <c r="X266" i="24"/>
  <c r="W266" i="24"/>
  <c r="V266" i="24"/>
  <c r="U266" i="24"/>
  <c r="T266" i="24"/>
  <c r="S266" i="24"/>
  <c r="R266" i="24"/>
  <c r="Q266" i="24"/>
  <c r="P266" i="24"/>
  <c r="O266" i="24"/>
  <c r="N266" i="24"/>
  <c r="M266" i="24"/>
  <c r="L266" i="24"/>
  <c r="K266" i="24"/>
  <c r="J266" i="24"/>
  <c r="I266" i="24"/>
  <c r="H266" i="24"/>
  <c r="G266" i="24"/>
  <c r="F266" i="24"/>
  <c r="E266" i="24"/>
  <c r="D266" i="24"/>
  <c r="C266" i="24"/>
  <c r="B266" i="24"/>
  <c r="A266" i="24"/>
  <c r="AA265" i="24"/>
  <c r="Z265" i="24"/>
  <c r="Y265" i="24"/>
  <c r="X265" i="24"/>
  <c r="W265" i="24"/>
  <c r="V265" i="24"/>
  <c r="U265" i="24"/>
  <c r="T265" i="24"/>
  <c r="S265" i="24"/>
  <c r="R265" i="24"/>
  <c r="Q265" i="24"/>
  <c r="P265" i="24"/>
  <c r="N265" i="24"/>
  <c r="M265" i="24"/>
  <c r="L265" i="24"/>
  <c r="K265" i="24"/>
  <c r="O265" i="24" s="1"/>
  <c r="J265" i="24"/>
  <c r="I265" i="24"/>
  <c r="H265" i="24"/>
  <c r="G265" i="24"/>
  <c r="F265" i="24"/>
  <c r="E265" i="24"/>
  <c r="D265" i="24"/>
  <c r="C265" i="24"/>
  <c r="B265" i="24"/>
  <c r="A265" i="24"/>
  <c r="AA264" i="24"/>
  <c r="Z264" i="24"/>
  <c r="Y264" i="24"/>
  <c r="X264" i="24"/>
  <c r="W264" i="24"/>
  <c r="V264" i="24"/>
  <c r="U264" i="24"/>
  <c r="T264" i="24"/>
  <c r="S264" i="24"/>
  <c r="R264" i="24"/>
  <c r="Q264" i="24"/>
  <c r="P264" i="24"/>
  <c r="O264" i="24"/>
  <c r="N264" i="24"/>
  <c r="M264" i="24"/>
  <c r="L264" i="24"/>
  <c r="K264" i="24"/>
  <c r="J264" i="24"/>
  <c r="I264" i="24"/>
  <c r="H264" i="24"/>
  <c r="G264" i="24"/>
  <c r="F264" i="24"/>
  <c r="E264" i="24"/>
  <c r="D264" i="24"/>
  <c r="C264" i="24"/>
  <c r="B264" i="24"/>
  <c r="A264" i="24"/>
  <c r="AA263" i="24"/>
  <c r="Z263" i="24"/>
  <c r="Y263" i="24"/>
  <c r="X263" i="24"/>
  <c r="W263" i="24"/>
  <c r="V263" i="24"/>
  <c r="U263" i="24"/>
  <c r="T263" i="24"/>
  <c r="S263" i="24"/>
  <c r="R263" i="24"/>
  <c r="Q263" i="24"/>
  <c r="P263" i="24"/>
  <c r="N263" i="24"/>
  <c r="M263" i="24"/>
  <c r="L263" i="24"/>
  <c r="K263" i="24"/>
  <c r="O263" i="24" s="1"/>
  <c r="J263" i="24"/>
  <c r="I263" i="24"/>
  <c r="H263" i="24"/>
  <c r="G263" i="24"/>
  <c r="F263" i="24"/>
  <c r="E263" i="24"/>
  <c r="D263" i="24"/>
  <c r="C263" i="24"/>
  <c r="B263" i="24"/>
  <c r="A263" i="24"/>
  <c r="AA262" i="24"/>
  <c r="Z262" i="24"/>
  <c r="Y262" i="24"/>
  <c r="X262" i="24"/>
  <c r="W262" i="24"/>
  <c r="V262" i="24"/>
  <c r="U262" i="24"/>
  <c r="T262" i="24"/>
  <c r="S262" i="24"/>
  <c r="R262" i="24"/>
  <c r="Q262" i="24"/>
  <c r="P262" i="24"/>
  <c r="N262" i="24"/>
  <c r="M262" i="24"/>
  <c r="L262" i="24"/>
  <c r="K262" i="24"/>
  <c r="O262" i="24" s="1"/>
  <c r="J262" i="24"/>
  <c r="I262" i="24"/>
  <c r="H262" i="24"/>
  <c r="G262" i="24"/>
  <c r="F262" i="24"/>
  <c r="E262" i="24"/>
  <c r="D262" i="24"/>
  <c r="C262" i="24"/>
  <c r="B262" i="24"/>
  <c r="A262" i="24"/>
  <c r="AA261" i="24"/>
  <c r="Z261" i="24"/>
  <c r="Y261" i="24"/>
  <c r="X261" i="24"/>
  <c r="W261" i="24"/>
  <c r="V261" i="24"/>
  <c r="U261" i="24"/>
  <c r="T261" i="24"/>
  <c r="S261" i="24"/>
  <c r="R261" i="24"/>
  <c r="Q261" i="24"/>
  <c r="P261" i="24"/>
  <c r="O261" i="24"/>
  <c r="N261" i="24"/>
  <c r="M261" i="24"/>
  <c r="L261" i="24"/>
  <c r="K261" i="24"/>
  <c r="J261" i="24"/>
  <c r="I261" i="24"/>
  <c r="H261" i="24"/>
  <c r="G261" i="24"/>
  <c r="F261" i="24"/>
  <c r="E261" i="24"/>
  <c r="D261" i="24"/>
  <c r="C261" i="24"/>
  <c r="B261" i="24"/>
  <c r="A261" i="24"/>
  <c r="AA260" i="24"/>
  <c r="Z260" i="24"/>
  <c r="Y260" i="24"/>
  <c r="X260" i="24"/>
  <c r="W260" i="24"/>
  <c r="V260" i="24"/>
  <c r="U260" i="24"/>
  <c r="T260" i="24"/>
  <c r="S260" i="24"/>
  <c r="R260" i="24"/>
  <c r="Q260" i="24"/>
  <c r="P260" i="24"/>
  <c r="N260" i="24"/>
  <c r="M260" i="24"/>
  <c r="L260" i="24"/>
  <c r="K260" i="24"/>
  <c r="J260" i="24"/>
  <c r="I260" i="24"/>
  <c r="H260" i="24"/>
  <c r="G260" i="24"/>
  <c r="F260" i="24"/>
  <c r="E260" i="24"/>
  <c r="D260" i="24"/>
  <c r="C260" i="24"/>
  <c r="B260" i="24"/>
  <c r="A260" i="24"/>
  <c r="AA259" i="24"/>
  <c r="Z259" i="24"/>
  <c r="Y259" i="24"/>
  <c r="X259" i="24"/>
  <c r="W259" i="24"/>
  <c r="V259" i="24"/>
  <c r="U259" i="24"/>
  <c r="T259" i="24"/>
  <c r="S259" i="24"/>
  <c r="R259" i="24"/>
  <c r="Q259" i="24"/>
  <c r="P259" i="24"/>
  <c r="O259" i="24"/>
  <c r="N259" i="24"/>
  <c r="M259" i="24"/>
  <c r="L259" i="24"/>
  <c r="K259" i="24"/>
  <c r="J259" i="24"/>
  <c r="I259" i="24"/>
  <c r="H259" i="24"/>
  <c r="G259" i="24"/>
  <c r="F259" i="24"/>
  <c r="E259" i="24"/>
  <c r="D259" i="24"/>
  <c r="C259" i="24"/>
  <c r="B259" i="24"/>
  <c r="A259" i="24"/>
  <c r="AA258" i="24"/>
  <c r="Z258" i="24"/>
  <c r="Y258" i="24"/>
  <c r="X258" i="24"/>
  <c r="W258" i="24"/>
  <c r="V258" i="24"/>
  <c r="U258" i="24"/>
  <c r="T258" i="24"/>
  <c r="S258" i="24"/>
  <c r="R258" i="24"/>
  <c r="Q258" i="24"/>
  <c r="P258" i="24"/>
  <c r="O258" i="24"/>
  <c r="N258" i="24"/>
  <c r="M258" i="24"/>
  <c r="L258" i="24"/>
  <c r="K258" i="24"/>
  <c r="J258" i="24"/>
  <c r="I258" i="24"/>
  <c r="H258" i="24"/>
  <c r="G258" i="24"/>
  <c r="F258" i="24"/>
  <c r="E258" i="24"/>
  <c r="D258" i="24"/>
  <c r="C258" i="24"/>
  <c r="B258" i="24"/>
  <c r="A258" i="24"/>
  <c r="AA257" i="24"/>
  <c r="Z257" i="24"/>
  <c r="Y257" i="24"/>
  <c r="X257" i="24"/>
  <c r="W257" i="24"/>
  <c r="V257" i="24"/>
  <c r="U257" i="24"/>
  <c r="T257" i="24"/>
  <c r="S257" i="24"/>
  <c r="R257" i="24"/>
  <c r="Q257" i="24"/>
  <c r="P257" i="24"/>
  <c r="N257" i="24"/>
  <c r="M257" i="24"/>
  <c r="L257" i="24"/>
  <c r="K257" i="24"/>
  <c r="J257" i="24"/>
  <c r="I257" i="24"/>
  <c r="H257" i="24"/>
  <c r="G257" i="24"/>
  <c r="F257" i="24"/>
  <c r="E257" i="24"/>
  <c r="D257" i="24"/>
  <c r="C257" i="24"/>
  <c r="B257" i="24"/>
  <c r="A257" i="24"/>
  <c r="AA256" i="24"/>
  <c r="Z256" i="24"/>
  <c r="Y256" i="24"/>
  <c r="X256" i="24"/>
  <c r="W256" i="24"/>
  <c r="V256" i="24"/>
  <c r="U256" i="24"/>
  <c r="T256" i="24"/>
  <c r="S256" i="24"/>
  <c r="R256" i="24"/>
  <c r="Q256" i="24"/>
  <c r="P256" i="24"/>
  <c r="O256" i="24"/>
  <c r="N256" i="24"/>
  <c r="M256" i="24"/>
  <c r="L256" i="24"/>
  <c r="K256" i="24"/>
  <c r="J256" i="24"/>
  <c r="I256" i="24"/>
  <c r="H256" i="24"/>
  <c r="G256" i="24"/>
  <c r="F256" i="24"/>
  <c r="E256" i="24"/>
  <c r="D256" i="24"/>
  <c r="C256" i="24"/>
  <c r="B256" i="24"/>
  <c r="A256" i="24"/>
  <c r="AA255" i="24"/>
  <c r="Z255" i="24"/>
  <c r="Y255" i="24"/>
  <c r="X255" i="24"/>
  <c r="W255" i="24"/>
  <c r="V255" i="24"/>
  <c r="U255" i="24"/>
  <c r="T255" i="24"/>
  <c r="S255" i="24"/>
  <c r="R255" i="24"/>
  <c r="Q255" i="24"/>
  <c r="P255" i="24"/>
  <c r="N255" i="24"/>
  <c r="M255" i="24"/>
  <c r="L255" i="24"/>
  <c r="K255" i="24"/>
  <c r="O255" i="24" s="1"/>
  <c r="J255" i="24"/>
  <c r="I255" i="24"/>
  <c r="H255" i="24"/>
  <c r="G255" i="24"/>
  <c r="F255" i="24"/>
  <c r="E255" i="24"/>
  <c r="D255" i="24"/>
  <c r="C255" i="24"/>
  <c r="B255" i="24"/>
  <c r="A255" i="24"/>
  <c r="AA254" i="24"/>
  <c r="Z254" i="24"/>
  <c r="Y254" i="24"/>
  <c r="X254" i="24"/>
  <c r="W254" i="24"/>
  <c r="V254" i="24"/>
  <c r="U254" i="24"/>
  <c r="T254" i="24"/>
  <c r="S254" i="24"/>
  <c r="R254" i="24"/>
  <c r="Q254" i="24"/>
  <c r="P254" i="24"/>
  <c r="N254" i="24"/>
  <c r="M254" i="24"/>
  <c r="L254" i="24"/>
  <c r="K254" i="24"/>
  <c r="O254" i="24" s="1"/>
  <c r="J254" i="24"/>
  <c r="I254" i="24"/>
  <c r="H254" i="24"/>
  <c r="G254" i="24"/>
  <c r="F254" i="24"/>
  <c r="E254" i="24"/>
  <c r="D254" i="24"/>
  <c r="C254" i="24"/>
  <c r="B254" i="24"/>
  <c r="A254" i="24"/>
  <c r="AA253" i="24"/>
  <c r="Z253" i="24"/>
  <c r="Y253" i="24"/>
  <c r="X253" i="24"/>
  <c r="W253" i="24"/>
  <c r="V253" i="24"/>
  <c r="U253" i="24"/>
  <c r="T253" i="24"/>
  <c r="S253" i="24"/>
  <c r="R253" i="24"/>
  <c r="Q253" i="24"/>
  <c r="P253" i="24"/>
  <c r="O253" i="24"/>
  <c r="N253" i="24"/>
  <c r="M253" i="24"/>
  <c r="L253" i="24"/>
  <c r="K253" i="24"/>
  <c r="J253" i="24"/>
  <c r="I253" i="24"/>
  <c r="H253" i="24"/>
  <c r="G253" i="24"/>
  <c r="F253" i="24"/>
  <c r="E253" i="24"/>
  <c r="D253" i="24"/>
  <c r="C253" i="24"/>
  <c r="B253" i="24"/>
  <c r="A253" i="24"/>
  <c r="AA252" i="24"/>
  <c r="Z252" i="24"/>
  <c r="Y252" i="24"/>
  <c r="X252" i="24"/>
  <c r="W252" i="24"/>
  <c r="V252" i="24"/>
  <c r="U252" i="24"/>
  <c r="T252" i="24"/>
  <c r="S252" i="24"/>
  <c r="R252" i="24"/>
  <c r="Q252" i="24"/>
  <c r="P252" i="24"/>
  <c r="N252" i="24"/>
  <c r="M252" i="24"/>
  <c r="L252" i="24"/>
  <c r="K252" i="24"/>
  <c r="O252" i="24" s="1"/>
  <c r="J252" i="24"/>
  <c r="I252" i="24"/>
  <c r="H252" i="24"/>
  <c r="G252" i="24"/>
  <c r="F252" i="24"/>
  <c r="E252" i="24"/>
  <c r="D252" i="24"/>
  <c r="C252" i="24"/>
  <c r="B252" i="24"/>
  <c r="A252" i="24"/>
  <c r="AA251" i="24"/>
  <c r="Z251" i="24"/>
  <c r="Y251" i="24"/>
  <c r="X251" i="24"/>
  <c r="W251" i="24"/>
  <c r="V251" i="24"/>
  <c r="U251" i="24"/>
  <c r="T251" i="24"/>
  <c r="S251" i="24"/>
  <c r="R251" i="24"/>
  <c r="Q251" i="24"/>
  <c r="P251" i="24"/>
  <c r="N251" i="24"/>
  <c r="M251" i="24"/>
  <c r="L251" i="24"/>
  <c r="O251" i="24" s="1"/>
  <c r="K251" i="24"/>
  <c r="J251" i="24"/>
  <c r="I251" i="24"/>
  <c r="H251" i="24"/>
  <c r="G251" i="24"/>
  <c r="F251" i="24"/>
  <c r="E251" i="24"/>
  <c r="D251" i="24"/>
  <c r="C251" i="24"/>
  <c r="B251" i="24"/>
  <c r="A251" i="24"/>
  <c r="AA250" i="24"/>
  <c r="Z250" i="24"/>
  <c r="Y250" i="24"/>
  <c r="X250" i="24"/>
  <c r="W250" i="24"/>
  <c r="V250" i="24"/>
  <c r="U250" i="24"/>
  <c r="T250" i="24"/>
  <c r="S250" i="24"/>
  <c r="R250" i="24"/>
  <c r="Q250" i="24"/>
  <c r="P250" i="24"/>
  <c r="O250" i="24"/>
  <c r="N250" i="24"/>
  <c r="M250" i="24"/>
  <c r="L250" i="24"/>
  <c r="K250" i="24"/>
  <c r="J250" i="24"/>
  <c r="I250" i="24"/>
  <c r="H250" i="24"/>
  <c r="G250" i="24"/>
  <c r="F250" i="24"/>
  <c r="E250" i="24"/>
  <c r="D250" i="24"/>
  <c r="C250" i="24"/>
  <c r="B250" i="24"/>
  <c r="A250" i="24"/>
  <c r="AA249" i="24"/>
  <c r="Z249" i="24"/>
  <c r="Y249" i="24"/>
  <c r="X249" i="24"/>
  <c r="W249" i="24"/>
  <c r="V249" i="24"/>
  <c r="U249" i="24"/>
  <c r="T249" i="24"/>
  <c r="S249" i="24"/>
  <c r="R249" i="24"/>
  <c r="Q249" i="24"/>
  <c r="P249" i="24"/>
  <c r="N249" i="24"/>
  <c r="M249" i="24"/>
  <c r="L249" i="24"/>
  <c r="K249" i="24"/>
  <c r="O249" i="24" s="1"/>
  <c r="J249" i="24"/>
  <c r="I249" i="24"/>
  <c r="H249" i="24"/>
  <c r="G249" i="24"/>
  <c r="F249" i="24"/>
  <c r="E249" i="24"/>
  <c r="D249" i="24"/>
  <c r="C249" i="24"/>
  <c r="B249" i="24"/>
  <c r="A249" i="24"/>
  <c r="AA248" i="24"/>
  <c r="Z248" i="24"/>
  <c r="Y248" i="24"/>
  <c r="X248" i="24"/>
  <c r="W248" i="24"/>
  <c r="V248" i="24"/>
  <c r="U248" i="24"/>
  <c r="T248" i="24"/>
  <c r="S248" i="24"/>
  <c r="R248" i="24"/>
  <c r="Q248" i="24"/>
  <c r="P248" i="24"/>
  <c r="O248" i="24"/>
  <c r="N248" i="24"/>
  <c r="M248" i="24"/>
  <c r="L248" i="24"/>
  <c r="K248" i="24"/>
  <c r="J248" i="24"/>
  <c r="I248" i="24"/>
  <c r="H248" i="24"/>
  <c r="G248" i="24"/>
  <c r="F248" i="24"/>
  <c r="E248" i="24"/>
  <c r="D248" i="24"/>
  <c r="C248" i="24"/>
  <c r="B248" i="24"/>
  <c r="A248" i="24"/>
  <c r="AA247" i="24"/>
  <c r="Z247" i="24"/>
  <c r="Y247" i="24"/>
  <c r="X247" i="24"/>
  <c r="W247" i="24"/>
  <c r="V247" i="24"/>
  <c r="U247" i="24"/>
  <c r="T247" i="24"/>
  <c r="S247" i="24"/>
  <c r="R247" i="24"/>
  <c r="Q247" i="24"/>
  <c r="P247" i="24"/>
  <c r="N247" i="24"/>
  <c r="M247" i="24"/>
  <c r="L247" i="24"/>
  <c r="K247" i="24"/>
  <c r="O247" i="24" s="1"/>
  <c r="J247" i="24"/>
  <c r="I247" i="24"/>
  <c r="H247" i="24"/>
  <c r="G247" i="24"/>
  <c r="F247" i="24"/>
  <c r="E247" i="24"/>
  <c r="D247" i="24"/>
  <c r="C247" i="24"/>
  <c r="B247" i="24"/>
  <c r="A247" i="24"/>
  <c r="AA246" i="24"/>
  <c r="Z246" i="24"/>
  <c r="Y246" i="24"/>
  <c r="X246" i="24"/>
  <c r="W246" i="24"/>
  <c r="V246" i="24"/>
  <c r="U246" i="24"/>
  <c r="T246" i="24"/>
  <c r="S246" i="24"/>
  <c r="R246" i="24"/>
  <c r="Q246" i="24"/>
  <c r="P246" i="24"/>
  <c r="N246" i="24"/>
  <c r="M246" i="24"/>
  <c r="L246" i="24"/>
  <c r="K246" i="24"/>
  <c r="O246" i="24" s="1"/>
  <c r="J246" i="24"/>
  <c r="I246" i="24"/>
  <c r="H246" i="24"/>
  <c r="G246" i="24"/>
  <c r="F246" i="24"/>
  <c r="E246" i="24"/>
  <c r="D246" i="24"/>
  <c r="C246" i="24"/>
  <c r="B246" i="24"/>
  <c r="A246" i="24"/>
  <c r="AA245" i="24"/>
  <c r="Z245" i="24"/>
  <c r="Y245" i="24"/>
  <c r="X245" i="24"/>
  <c r="W245" i="24"/>
  <c r="V245" i="24"/>
  <c r="U245" i="24"/>
  <c r="T245" i="24"/>
  <c r="S245" i="24"/>
  <c r="R245" i="24"/>
  <c r="Q245" i="24"/>
  <c r="P245" i="24"/>
  <c r="O245" i="24"/>
  <c r="N245" i="24"/>
  <c r="M245" i="24"/>
  <c r="L245" i="24"/>
  <c r="K245" i="24"/>
  <c r="J245" i="24"/>
  <c r="I245" i="24"/>
  <c r="H245" i="24"/>
  <c r="G245" i="24"/>
  <c r="F245" i="24"/>
  <c r="E245" i="24"/>
  <c r="D245" i="24"/>
  <c r="C245" i="24"/>
  <c r="B245" i="24"/>
  <c r="A245" i="24"/>
  <c r="AA244" i="24"/>
  <c r="Z244" i="24"/>
  <c r="Y244" i="24"/>
  <c r="X244" i="24"/>
  <c r="W244" i="24"/>
  <c r="V244" i="24"/>
  <c r="U244" i="24"/>
  <c r="T244" i="24"/>
  <c r="S244" i="24"/>
  <c r="R244" i="24"/>
  <c r="Q244" i="24"/>
  <c r="P244" i="24"/>
  <c r="N244" i="24"/>
  <c r="M244" i="24"/>
  <c r="L244" i="24"/>
  <c r="K244" i="24"/>
  <c r="J244" i="24"/>
  <c r="I244" i="24"/>
  <c r="H244" i="24"/>
  <c r="G244" i="24"/>
  <c r="F244" i="24"/>
  <c r="E244" i="24"/>
  <c r="D244" i="24"/>
  <c r="C244" i="24"/>
  <c r="B244" i="24"/>
  <c r="A244" i="24"/>
  <c r="AA243" i="24"/>
  <c r="Z243" i="24"/>
  <c r="Y243" i="24"/>
  <c r="X243" i="24"/>
  <c r="W243" i="24"/>
  <c r="V243" i="24"/>
  <c r="U243" i="24"/>
  <c r="T243" i="24"/>
  <c r="S243" i="24"/>
  <c r="R243" i="24"/>
  <c r="Q243" i="24"/>
  <c r="P243" i="24"/>
  <c r="O243" i="24"/>
  <c r="N243" i="24"/>
  <c r="M243" i="24"/>
  <c r="L243" i="24"/>
  <c r="K243" i="24"/>
  <c r="J243" i="24"/>
  <c r="I243" i="24"/>
  <c r="H243" i="24"/>
  <c r="G243" i="24"/>
  <c r="F243" i="24"/>
  <c r="E243" i="24"/>
  <c r="D243" i="24"/>
  <c r="C243" i="24"/>
  <c r="B243" i="24"/>
  <c r="A243" i="24"/>
  <c r="AA242" i="24"/>
  <c r="Z242" i="24"/>
  <c r="Y242" i="24"/>
  <c r="X242" i="24"/>
  <c r="W242" i="24"/>
  <c r="V242" i="24"/>
  <c r="U242" i="24"/>
  <c r="T242" i="24"/>
  <c r="S242" i="24"/>
  <c r="R242" i="24"/>
  <c r="Q242" i="24"/>
  <c r="P242" i="24"/>
  <c r="O242" i="24"/>
  <c r="N242" i="24"/>
  <c r="M242" i="24"/>
  <c r="L242" i="24"/>
  <c r="K242" i="24"/>
  <c r="J242" i="24"/>
  <c r="I242" i="24"/>
  <c r="H242" i="24"/>
  <c r="G242" i="24"/>
  <c r="F242" i="24"/>
  <c r="E242" i="24"/>
  <c r="D242" i="24"/>
  <c r="C242" i="24"/>
  <c r="B242" i="24"/>
  <c r="A242" i="24"/>
  <c r="AA241" i="24"/>
  <c r="Z241" i="24"/>
  <c r="Y241" i="24"/>
  <c r="X241" i="24"/>
  <c r="W241" i="24"/>
  <c r="V241" i="24"/>
  <c r="U241" i="24"/>
  <c r="T241" i="24"/>
  <c r="S241" i="24"/>
  <c r="R241" i="24"/>
  <c r="Q241" i="24"/>
  <c r="P241" i="24"/>
  <c r="N241" i="24"/>
  <c r="M241" i="24"/>
  <c r="L241" i="24"/>
  <c r="K241" i="24"/>
  <c r="J241" i="24"/>
  <c r="I241" i="24"/>
  <c r="H241" i="24"/>
  <c r="G241" i="24"/>
  <c r="F241" i="24"/>
  <c r="E241" i="24"/>
  <c r="D241" i="24"/>
  <c r="C241" i="24"/>
  <c r="B241" i="24"/>
  <c r="A241" i="24"/>
  <c r="AA240" i="24"/>
  <c r="Z240" i="24"/>
  <c r="Y240" i="24"/>
  <c r="X240" i="24"/>
  <c r="W240" i="24"/>
  <c r="V240" i="24"/>
  <c r="U240" i="24"/>
  <c r="T240" i="24"/>
  <c r="S240" i="24"/>
  <c r="R240" i="24"/>
  <c r="Q240" i="24"/>
  <c r="P240" i="24"/>
  <c r="O240" i="24"/>
  <c r="N240" i="24"/>
  <c r="M240" i="24"/>
  <c r="L240" i="24"/>
  <c r="K240" i="24"/>
  <c r="J240" i="24"/>
  <c r="I240" i="24"/>
  <c r="H240" i="24"/>
  <c r="G240" i="24"/>
  <c r="F240" i="24"/>
  <c r="E240" i="24"/>
  <c r="D240" i="24"/>
  <c r="C240" i="24"/>
  <c r="B240" i="24"/>
  <c r="A240" i="24"/>
  <c r="AA239" i="24"/>
  <c r="Z239" i="24"/>
  <c r="Y239" i="24"/>
  <c r="X239" i="24"/>
  <c r="W239" i="24"/>
  <c r="V239" i="24"/>
  <c r="U239" i="24"/>
  <c r="T239" i="24"/>
  <c r="S239" i="24"/>
  <c r="R239" i="24"/>
  <c r="Q239" i="24"/>
  <c r="P239" i="24"/>
  <c r="N239" i="24"/>
  <c r="M239" i="24"/>
  <c r="L239" i="24"/>
  <c r="K239" i="24"/>
  <c r="O239" i="24" s="1"/>
  <c r="J239" i="24"/>
  <c r="I239" i="24"/>
  <c r="H239" i="24"/>
  <c r="G239" i="24"/>
  <c r="F239" i="24"/>
  <c r="E239" i="24"/>
  <c r="D239" i="24"/>
  <c r="C239" i="24"/>
  <c r="B239" i="24"/>
  <c r="A239" i="24"/>
  <c r="AA238" i="24"/>
  <c r="Z238" i="24"/>
  <c r="Y238" i="24"/>
  <c r="X238" i="24"/>
  <c r="W238" i="24"/>
  <c r="V238" i="24"/>
  <c r="U238" i="24"/>
  <c r="T238" i="24"/>
  <c r="S238" i="24"/>
  <c r="R238" i="24"/>
  <c r="Q238" i="24"/>
  <c r="P238" i="24"/>
  <c r="N238" i="24"/>
  <c r="M238" i="24"/>
  <c r="L238" i="24"/>
  <c r="K238" i="24"/>
  <c r="O238" i="24" s="1"/>
  <c r="J238" i="24"/>
  <c r="I238" i="24"/>
  <c r="H238" i="24"/>
  <c r="G238" i="24"/>
  <c r="F238" i="24"/>
  <c r="E238" i="24"/>
  <c r="D238" i="24"/>
  <c r="C238" i="24"/>
  <c r="B238" i="24"/>
  <c r="A238" i="24"/>
  <c r="AA237" i="24"/>
  <c r="Z237" i="24"/>
  <c r="Y237" i="24"/>
  <c r="X237" i="24"/>
  <c r="W237" i="24"/>
  <c r="V237" i="24"/>
  <c r="U237" i="24"/>
  <c r="T237" i="24"/>
  <c r="S237" i="24"/>
  <c r="R237" i="24"/>
  <c r="Q237" i="24"/>
  <c r="P237" i="24"/>
  <c r="O237" i="24"/>
  <c r="N237" i="24"/>
  <c r="M237" i="24"/>
  <c r="L237" i="24"/>
  <c r="K237" i="24"/>
  <c r="J237" i="24"/>
  <c r="I237" i="24"/>
  <c r="H237" i="24"/>
  <c r="G237" i="24"/>
  <c r="F237" i="24"/>
  <c r="E237" i="24"/>
  <c r="D237" i="24"/>
  <c r="C237" i="24"/>
  <c r="B237" i="24"/>
  <c r="A237" i="24"/>
  <c r="AA236" i="24"/>
  <c r="Z236" i="24"/>
  <c r="Y236" i="24"/>
  <c r="X236" i="24"/>
  <c r="W236" i="24"/>
  <c r="V236" i="24"/>
  <c r="U236" i="24"/>
  <c r="T236" i="24"/>
  <c r="S236" i="24"/>
  <c r="R236" i="24"/>
  <c r="Q236" i="24"/>
  <c r="P236" i="24"/>
  <c r="N236" i="24"/>
  <c r="M236" i="24"/>
  <c r="L236" i="24"/>
  <c r="K236" i="24"/>
  <c r="O236" i="24" s="1"/>
  <c r="J236" i="24"/>
  <c r="I236" i="24"/>
  <c r="H236" i="24"/>
  <c r="G236" i="24"/>
  <c r="F236" i="24"/>
  <c r="E236" i="24"/>
  <c r="D236" i="24"/>
  <c r="C236" i="24"/>
  <c r="B236" i="24"/>
  <c r="A236" i="24"/>
  <c r="AA235" i="24"/>
  <c r="Z235" i="24"/>
  <c r="Y235" i="24"/>
  <c r="X235" i="24"/>
  <c r="W235" i="24"/>
  <c r="V235" i="24"/>
  <c r="U235" i="24"/>
  <c r="T235" i="24"/>
  <c r="S235" i="24"/>
  <c r="R235" i="24"/>
  <c r="Q235" i="24"/>
  <c r="P235" i="24"/>
  <c r="N235" i="24"/>
  <c r="M235" i="24"/>
  <c r="L235" i="24"/>
  <c r="O235" i="24" s="1"/>
  <c r="K235" i="24"/>
  <c r="J235" i="24"/>
  <c r="I235" i="24"/>
  <c r="H235" i="24"/>
  <c r="G235" i="24"/>
  <c r="F235" i="24"/>
  <c r="E235" i="24"/>
  <c r="D235" i="24"/>
  <c r="C235" i="24"/>
  <c r="B235" i="24"/>
  <c r="A235" i="24"/>
  <c r="AA234" i="24"/>
  <c r="Z234" i="24"/>
  <c r="Y234" i="24"/>
  <c r="X234" i="24"/>
  <c r="W234" i="24"/>
  <c r="V234" i="24"/>
  <c r="U234" i="24"/>
  <c r="T234" i="24"/>
  <c r="S234" i="24"/>
  <c r="R234" i="24"/>
  <c r="Q234" i="24"/>
  <c r="P234" i="24"/>
  <c r="O234" i="24"/>
  <c r="N234" i="24"/>
  <c r="M234" i="24"/>
  <c r="L234" i="24"/>
  <c r="K234" i="24"/>
  <c r="J234" i="24"/>
  <c r="I234" i="24"/>
  <c r="H234" i="24"/>
  <c r="G234" i="24"/>
  <c r="F234" i="24"/>
  <c r="E234" i="24"/>
  <c r="D234" i="24"/>
  <c r="C234" i="24"/>
  <c r="B234" i="24"/>
  <c r="A234" i="24"/>
  <c r="AA233" i="24"/>
  <c r="Z233" i="24"/>
  <c r="Y233" i="24"/>
  <c r="X233" i="24"/>
  <c r="W233" i="24"/>
  <c r="V233" i="24"/>
  <c r="U233" i="24"/>
  <c r="T233" i="24"/>
  <c r="S233" i="24"/>
  <c r="R233" i="24"/>
  <c r="Q233" i="24"/>
  <c r="P233" i="24"/>
  <c r="N233" i="24"/>
  <c r="M233" i="24"/>
  <c r="L233" i="24"/>
  <c r="K233" i="24"/>
  <c r="O233" i="24" s="1"/>
  <c r="J233" i="24"/>
  <c r="I233" i="24"/>
  <c r="H233" i="24"/>
  <c r="G233" i="24"/>
  <c r="F233" i="24"/>
  <c r="E233" i="24"/>
  <c r="D233" i="24"/>
  <c r="C233" i="24"/>
  <c r="B233" i="24"/>
  <c r="A233" i="24"/>
  <c r="AA232" i="24"/>
  <c r="Z232" i="24"/>
  <c r="Y232" i="24"/>
  <c r="X232" i="24"/>
  <c r="W232" i="24"/>
  <c r="V232" i="24"/>
  <c r="U232" i="24"/>
  <c r="T232" i="24"/>
  <c r="S232" i="24"/>
  <c r="R232" i="24"/>
  <c r="Q232" i="24"/>
  <c r="P232" i="24"/>
  <c r="O232" i="24"/>
  <c r="N232" i="24"/>
  <c r="M232" i="24"/>
  <c r="L232" i="24"/>
  <c r="K232" i="24"/>
  <c r="J232" i="24"/>
  <c r="I232" i="24"/>
  <c r="H232" i="24"/>
  <c r="G232" i="24"/>
  <c r="F232" i="24"/>
  <c r="E232" i="24"/>
  <c r="D232" i="24"/>
  <c r="C232" i="24"/>
  <c r="B232" i="24"/>
  <c r="A232" i="24"/>
  <c r="AA231" i="24"/>
  <c r="Z231" i="24"/>
  <c r="Y231" i="24"/>
  <c r="X231" i="24"/>
  <c r="W231" i="24"/>
  <c r="V231" i="24"/>
  <c r="U231" i="24"/>
  <c r="T231" i="24"/>
  <c r="S231" i="24"/>
  <c r="R231" i="24"/>
  <c r="Q231" i="24"/>
  <c r="P231" i="24"/>
  <c r="N231" i="24"/>
  <c r="M231" i="24"/>
  <c r="L231" i="24"/>
  <c r="K231" i="24"/>
  <c r="O231" i="24" s="1"/>
  <c r="J231" i="24"/>
  <c r="I231" i="24"/>
  <c r="H231" i="24"/>
  <c r="G231" i="24"/>
  <c r="F231" i="24"/>
  <c r="E231" i="24"/>
  <c r="D231" i="24"/>
  <c r="C231" i="24"/>
  <c r="B231" i="24"/>
  <c r="A231" i="24"/>
  <c r="AA230" i="24"/>
  <c r="Z230" i="24"/>
  <c r="Y230" i="24"/>
  <c r="X230" i="24"/>
  <c r="W230" i="24"/>
  <c r="V230" i="24"/>
  <c r="U230" i="24"/>
  <c r="T230" i="24"/>
  <c r="S230" i="24"/>
  <c r="R230" i="24"/>
  <c r="Q230" i="24"/>
  <c r="P230" i="24"/>
  <c r="N230" i="24"/>
  <c r="M230" i="24"/>
  <c r="L230" i="24"/>
  <c r="K230" i="24"/>
  <c r="O230" i="24" s="1"/>
  <c r="J230" i="24"/>
  <c r="I230" i="24"/>
  <c r="H230" i="24"/>
  <c r="G230" i="24"/>
  <c r="F230" i="24"/>
  <c r="E230" i="24"/>
  <c r="D230" i="24"/>
  <c r="C230" i="24"/>
  <c r="B230" i="24"/>
  <c r="A230" i="24"/>
  <c r="AA229" i="24"/>
  <c r="Z229" i="24"/>
  <c r="Y229" i="24"/>
  <c r="X229" i="24"/>
  <c r="W229" i="24"/>
  <c r="V229" i="24"/>
  <c r="U229" i="24"/>
  <c r="T229" i="24"/>
  <c r="S229" i="24"/>
  <c r="R229" i="24"/>
  <c r="Q229" i="24"/>
  <c r="P229" i="24"/>
  <c r="O229" i="24"/>
  <c r="N229" i="24"/>
  <c r="M229" i="24"/>
  <c r="L229" i="24"/>
  <c r="K229" i="24"/>
  <c r="J229" i="24"/>
  <c r="I229" i="24"/>
  <c r="H229" i="24"/>
  <c r="G229" i="24"/>
  <c r="F229" i="24"/>
  <c r="E229" i="24"/>
  <c r="D229" i="24"/>
  <c r="C229" i="24"/>
  <c r="B229" i="24"/>
  <c r="A229" i="24"/>
  <c r="AA228" i="24"/>
  <c r="Z228" i="24"/>
  <c r="Y228" i="24"/>
  <c r="X228" i="24"/>
  <c r="W228" i="24"/>
  <c r="V228" i="24"/>
  <c r="U228" i="24"/>
  <c r="T228" i="24"/>
  <c r="S228" i="24"/>
  <c r="R228" i="24"/>
  <c r="Q228" i="24"/>
  <c r="P228" i="24"/>
  <c r="N228" i="24"/>
  <c r="M228" i="24"/>
  <c r="L228" i="24"/>
  <c r="K228" i="24"/>
  <c r="O228" i="24" s="1"/>
  <c r="J228" i="24"/>
  <c r="I228" i="24"/>
  <c r="H228" i="24"/>
  <c r="G228" i="24"/>
  <c r="F228" i="24"/>
  <c r="E228" i="24"/>
  <c r="D228" i="24"/>
  <c r="C228" i="24"/>
  <c r="B228" i="24"/>
  <c r="A228" i="24"/>
  <c r="AA227" i="24"/>
  <c r="Z227" i="24"/>
  <c r="Y227" i="24"/>
  <c r="X227" i="24"/>
  <c r="W227" i="24"/>
  <c r="V227" i="24"/>
  <c r="U227" i="24"/>
  <c r="T227" i="24"/>
  <c r="S227" i="24"/>
  <c r="R227" i="24"/>
  <c r="Q227" i="24"/>
  <c r="P227" i="24"/>
  <c r="O227" i="24"/>
  <c r="N227" i="24"/>
  <c r="M227" i="24"/>
  <c r="L227" i="24"/>
  <c r="K227" i="24"/>
  <c r="J227" i="24"/>
  <c r="I227" i="24"/>
  <c r="H227" i="24"/>
  <c r="G227" i="24"/>
  <c r="F227" i="24"/>
  <c r="E227" i="24"/>
  <c r="D227" i="24"/>
  <c r="C227" i="24"/>
  <c r="B227" i="24"/>
  <c r="A227" i="24"/>
  <c r="AA226" i="24"/>
  <c r="Z226" i="24"/>
  <c r="Y226" i="24"/>
  <c r="X226" i="24"/>
  <c r="W226" i="24"/>
  <c r="V226" i="24"/>
  <c r="U226" i="24"/>
  <c r="T226" i="24"/>
  <c r="S226" i="24"/>
  <c r="R226" i="24"/>
  <c r="Q226" i="24"/>
  <c r="P226" i="24"/>
  <c r="O226" i="24"/>
  <c r="N226" i="24"/>
  <c r="M226" i="24"/>
  <c r="L226" i="24"/>
  <c r="K226" i="24"/>
  <c r="J226" i="24"/>
  <c r="I226" i="24"/>
  <c r="H226" i="24"/>
  <c r="G226" i="24"/>
  <c r="F226" i="24"/>
  <c r="E226" i="24"/>
  <c r="D226" i="24"/>
  <c r="C226" i="24"/>
  <c r="B226" i="24"/>
  <c r="A226" i="24"/>
  <c r="AA225" i="24"/>
  <c r="Z225" i="24"/>
  <c r="Y225" i="24"/>
  <c r="X225" i="24"/>
  <c r="W225" i="24"/>
  <c r="V225" i="24"/>
  <c r="U225" i="24"/>
  <c r="T225" i="24"/>
  <c r="S225" i="24"/>
  <c r="R225" i="24"/>
  <c r="Q225" i="24"/>
  <c r="P225" i="24"/>
  <c r="N225" i="24"/>
  <c r="M225" i="24"/>
  <c r="L225" i="24"/>
  <c r="K225" i="24"/>
  <c r="O225" i="24" s="1"/>
  <c r="J225" i="24"/>
  <c r="I225" i="24"/>
  <c r="H225" i="24"/>
  <c r="G225" i="24"/>
  <c r="F225" i="24"/>
  <c r="E225" i="24"/>
  <c r="D225" i="24"/>
  <c r="C225" i="24"/>
  <c r="B225" i="24"/>
  <c r="A225" i="24"/>
  <c r="AA224" i="24"/>
  <c r="Z224" i="24"/>
  <c r="Y224" i="24"/>
  <c r="X224" i="24"/>
  <c r="W224" i="24"/>
  <c r="V224" i="24"/>
  <c r="U224" i="24"/>
  <c r="T224" i="24"/>
  <c r="S224" i="24"/>
  <c r="R224" i="24"/>
  <c r="Q224" i="24"/>
  <c r="P224" i="24"/>
  <c r="O224" i="24"/>
  <c r="N224" i="24"/>
  <c r="M224" i="24"/>
  <c r="L224" i="24"/>
  <c r="K224" i="24"/>
  <c r="J224" i="24"/>
  <c r="I224" i="24"/>
  <c r="H224" i="24"/>
  <c r="G224" i="24"/>
  <c r="F224" i="24"/>
  <c r="E224" i="24"/>
  <c r="D224" i="24"/>
  <c r="C224" i="24"/>
  <c r="B224" i="24"/>
  <c r="A224" i="24"/>
  <c r="Z223" i="24"/>
  <c r="N223" i="24"/>
  <c r="M223" i="24"/>
  <c r="L223" i="24"/>
  <c r="K223" i="24"/>
  <c r="J223" i="24"/>
  <c r="I223" i="24"/>
  <c r="H223" i="24"/>
  <c r="G223" i="24"/>
  <c r="F223" i="24"/>
  <c r="E223" i="24"/>
  <c r="D223" i="24"/>
  <c r="C223" i="24"/>
  <c r="B223" i="24"/>
  <c r="A223" i="24"/>
  <c r="AA222" i="24"/>
  <c r="S222" i="24"/>
  <c r="N222" i="24"/>
  <c r="M222" i="24"/>
  <c r="L222" i="24"/>
  <c r="K222" i="24"/>
  <c r="V222" i="24" s="1"/>
  <c r="J222" i="24"/>
  <c r="I222" i="24"/>
  <c r="H222" i="24"/>
  <c r="G222" i="24"/>
  <c r="F222" i="24"/>
  <c r="E222" i="24"/>
  <c r="D222" i="24"/>
  <c r="C222" i="24"/>
  <c r="B222" i="24"/>
  <c r="A222" i="24"/>
  <c r="Y221" i="24"/>
  <c r="X221" i="24"/>
  <c r="V221" i="24"/>
  <c r="Q221" i="24"/>
  <c r="P221" i="24"/>
  <c r="N221" i="24"/>
  <c r="M221" i="24"/>
  <c r="L221" i="24"/>
  <c r="O221" i="24" s="1"/>
  <c r="W221" i="24" s="1"/>
  <c r="K221" i="24"/>
  <c r="U221" i="24" s="1"/>
  <c r="J221" i="24"/>
  <c r="I221" i="24"/>
  <c r="H221" i="24"/>
  <c r="G221" i="24"/>
  <c r="F221" i="24"/>
  <c r="E221" i="24"/>
  <c r="D221" i="24"/>
  <c r="C221" i="24"/>
  <c r="B221" i="24"/>
  <c r="A221" i="24"/>
  <c r="AA220" i="24"/>
  <c r="R220" i="24"/>
  <c r="Q220" i="24"/>
  <c r="N220" i="24"/>
  <c r="M220" i="24"/>
  <c r="L220" i="24"/>
  <c r="K220" i="24"/>
  <c r="T220" i="24" s="1"/>
  <c r="J220" i="24"/>
  <c r="I220" i="24"/>
  <c r="H220" i="24"/>
  <c r="G220" i="24"/>
  <c r="F220" i="24"/>
  <c r="E220" i="24"/>
  <c r="D220" i="24"/>
  <c r="C220" i="24"/>
  <c r="B220" i="24"/>
  <c r="A220" i="24"/>
  <c r="W219" i="24"/>
  <c r="V219" i="24"/>
  <c r="U219" i="24"/>
  <c r="T219" i="24"/>
  <c r="N219" i="24"/>
  <c r="M219" i="24"/>
  <c r="L219" i="24"/>
  <c r="K219" i="24"/>
  <c r="AA219" i="24" s="1"/>
  <c r="J219" i="24"/>
  <c r="I219" i="24"/>
  <c r="H219" i="24"/>
  <c r="G219" i="24"/>
  <c r="F219" i="24"/>
  <c r="E219" i="24"/>
  <c r="D219" i="24"/>
  <c r="C219" i="24"/>
  <c r="B219" i="24"/>
  <c r="A219" i="24"/>
  <c r="Z218" i="24"/>
  <c r="Y218" i="24"/>
  <c r="W218" i="24"/>
  <c r="R218" i="24"/>
  <c r="Q218" i="24"/>
  <c r="P218" i="24"/>
  <c r="N218" i="24"/>
  <c r="M218" i="24"/>
  <c r="L218" i="24"/>
  <c r="K218" i="24"/>
  <c r="V218" i="24" s="1"/>
  <c r="J218" i="24"/>
  <c r="I218" i="24"/>
  <c r="H218" i="24"/>
  <c r="G218" i="24"/>
  <c r="F218" i="24"/>
  <c r="E218" i="24"/>
  <c r="D218" i="24"/>
  <c r="C218" i="24"/>
  <c r="B218" i="24"/>
  <c r="A218" i="24"/>
  <c r="Z217" i="24"/>
  <c r="N217" i="24"/>
  <c r="M217" i="24"/>
  <c r="L217" i="24"/>
  <c r="K217" i="24"/>
  <c r="U217" i="24" s="1"/>
  <c r="J217" i="24"/>
  <c r="I217" i="24"/>
  <c r="H217" i="24"/>
  <c r="G217" i="24"/>
  <c r="F217" i="24"/>
  <c r="E217" i="24"/>
  <c r="D217" i="24"/>
  <c r="C217" i="24"/>
  <c r="B217" i="24"/>
  <c r="A217" i="24"/>
  <c r="X216" i="24"/>
  <c r="W216" i="24"/>
  <c r="U216" i="24"/>
  <c r="P216" i="24"/>
  <c r="O216" i="24"/>
  <c r="V216" i="24" s="1"/>
  <c r="N216" i="24"/>
  <c r="M216" i="24"/>
  <c r="L216" i="24"/>
  <c r="K216" i="24"/>
  <c r="T216" i="24" s="1"/>
  <c r="J216" i="24"/>
  <c r="I216" i="24"/>
  <c r="H216" i="24"/>
  <c r="G216" i="24"/>
  <c r="F216" i="24"/>
  <c r="E216" i="24"/>
  <c r="D216" i="24"/>
  <c r="C216" i="24"/>
  <c r="B216" i="24"/>
  <c r="A216" i="24"/>
  <c r="AA215" i="24"/>
  <c r="Z215" i="24"/>
  <c r="Y215" i="24"/>
  <c r="S215" i="24"/>
  <c r="P215" i="24"/>
  <c r="N215" i="24"/>
  <c r="M215" i="24"/>
  <c r="L215" i="24"/>
  <c r="K215" i="24"/>
  <c r="R215" i="24" s="1"/>
  <c r="J215" i="24"/>
  <c r="I215" i="24"/>
  <c r="H215" i="24"/>
  <c r="G215" i="24"/>
  <c r="F215" i="24"/>
  <c r="E215" i="24"/>
  <c r="D215" i="24"/>
  <c r="C215" i="24"/>
  <c r="B215" i="24"/>
  <c r="A215" i="24"/>
  <c r="U214" i="24"/>
  <c r="T214" i="24"/>
  <c r="S214" i="24"/>
  <c r="N214" i="24"/>
  <c r="M214" i="24"/>
  <c r="L214" i="24"/>
  <c r="K214" i="24"/>
  <c r="J214" i="24"/>
  <c r="I214" i="24"/>
  <c r="H214" i="24"/>
  <c r="G214" i="24"/>
  <c r="F214" i="24"/>
  <c r="E214" i="24"/>
  <c r="D214" i="24"/>
  <c r="C214" i="24"/>
  <c r="B214" i="24"/>
  <c r="A214" i="24"/>
  <c r="Y213" i="24"/>
  <c r="X213" i="24"/>
  <c r="W213" i="24"/>
  <c r="Q213" i="24"/>
  <c r="P213" i="24"/>
  <c r="O213" i="24"/>
  <c r="V213" i="24" s="1"/>
  <c r="N213" i="24"/>
  <c r="M213" i="24"/>
  <c r="L213" i="24"/>
  <c r="K213" i="24"/>
  <c r="U213" i="24" s="1"/>
  <c r="J213" i="24"/>
  <c r="I213" i="24"/>
  <c r="H213" i="24"/>
  <c r="G213" i="24"/>
  <c r="F213" i="24"/>
  <c r="E213" i="24"/>
  <c r="D213" i="24"/>
  <c r="C213" i="24"/>
  <c r="B213" i="24"/>
  <c r="A213" i="24"/>
  <c r="T212" i="24"/>
  <c r="S212" i="24"/>
  <c r="N212" i="24"/>
  <c r="M212" i="24"/>
  <c r="L212" i="24"/>
  <c r="Z212" i="24" s="1"/>
  <c r="K212" i="24"/>
  <c r="J212" i="24"/>
  <c r="I212" i="24"/>
  <c r="H212" i="24"/>
  <c r="G212" i="24"/>
  <c r="F212" i="24"/>
  <c r="E212" i="24"/>
  <c r="D212" i="24"/>
  <c r="C212" i="24"/>
  <c r="B212" i="24"/>
  <c r="A212" i="24"/>
  <c r="N211" i="24"/>
  <c r="M211" i="24"/>
  <c r="L211" i="24"/>
  <c r="K211" i="24"/>
  <c r="J211" i="24"/>
  <c r="I211" i="24"/>
  <c r="H211" i="24"/>
  <c r="G211" i="24"/>
  <c r="F211" i="24"/>
  <c r="E211" i="24"/>
  <c r="D211" i="24"/>
  <c r="C211" i="24"/>
  <c r="B211" i="24"/>
  <c r="A211" i="24"/>
  <c r="Z210" i="24"/>
  <c r="Y210" i="24"/>
  <c r="X210" i="24"/>
  <c r="W210" i="24"/>
  <c r="R210" i="24"/>
  <c r="Q210" i="24"/>
  <c r="P210" i="24"/>
  <c r="N210" i="24"/>
  <c r="M210" i="24"/>
  <c r="L210" i="24"/>
  <c r="K210" i="24"/>
  <c r="V210" i="24" s="1"/>
  <c r="J210" i="24"/>
  <c r="I210" i="24"/>
  <c r="H210" i="24"/>
  <c r="G210" i="24"/>
  <c r="F210" i="24"/>
  <c r="E210" i="24"/>
  <c r="D210" i="24"/>
  <c r="C210" i="24"/>
  <c r="B210" i="24"/>
  <c r="A210" i="24"/>
  <c r="T209" i="24"/>
  <c r="S209" i="24"/>
  <c r="R209" i="24"/>
  <c r="N209" i="24"/>
  <c r="M209" i="24"/>
  <c r="L209" i="24"/>
  <c r="AA209" i="24" s="1"/>
  <c r="K209" i="24"/>
  <c r="U209" i="24" s="1"/>
  <c r="J209" i="24"/>
  <c r="I209" i="24"/>
  <c r="H209" i="24"/>
  <c r="G209" i="24"/>
  <c r="F209" i="24"/>
  <c r="E209" i="24"/>
  <c r="D209" i="24"/>
  <c r="C209" i="24"/>
  <c r="B209" i="24"/>
  <c r="A209" i="24"/>
  <c r="X208" i="24"/>
  <c r="W208" i="24"/>
  <c r="V208" i="24"/>
  <c r="U208" i="24"/>
  <c r="P208" i="24"/>
  <c r="N208" i="24"/>
  <c r="M208" i="24"/>
  <c r="L208" i="24"/>
  <c r="K208" i="24"/>
  <c r="T208" i="24" s="1"/>
  <c r="J208" i="24"/>
  <c r="I208" i="24"/>
  <c r="H208" i="24"/>
  <c r="G208" i="24"/>
  <c r="F208" i="24"/>
  <c r="E208" i="24"/>
  <c r="D208" i="24"/>
  <c r="C208" i="24"/>
  <c r="B208" i="24"/>
  <c r="A208" i="24"/>
  <c r="R207" i="24"/>
  <c r="Q207" i="24"/>
  <c r="N207" i="24"/>
  <c r="M207" i="24"/>
  <c r="L207" i="24"/>
  <c r="K207" i="24"/>
  <c r="S207" i="24" s="1"/>
  <c r="J207" i="24"/>
  <c r="I207" i="24"/>
  <c r="H207" i="24"/>
  <c r="G207" i="24"/>
  <c r="F207" i="24"/>
  <c r="E207" i="24"/>
  <c r="D207" i="24"/>
  <c r="C207" i="24"/>
  <c r="B207" i="24"/>
  <c r="A207" i="24"/>
  <c r="AA206" i="24"/>
  <c r="N206" i="24"/>
  <c r="M206" i="24"/>
  <c r="L206" i="24"/>
  <c r="K206" i="24"/>
  <c r="J206" i="24"/>
  <c r="I206" i="24"/>
  <c r="H206" i="24"/>
  <c r="G206" i="24"/>
  <c r="F206" i="24"/>
  <c r="E206" i="24"/>
  <c r="D206" i="24"/>
  <c r="C206" i="24"/>
  <c r="B206" i="24"/>
  <c r="A206" i="24"/>
  <c r="Y205" i="24"/>
  <c r="W205" i="24"/>
  <c r="V205" i="24"/>
  <c r="Q205" i="24"/>
  <c r="P205" i="24"/>
  <c r="N205" i="24"/>
  <c r="M205" i="24"/>
  <c r="L205" i="24"/>
  <c r="K205" i="24"/>
  <c r="U205" i="24" s="1"/>
  <c r="J205" i="24"/>
  <c r="I205" i="24"/>
  <c r="H205" i="24"/>
  <c r="G205" i="24"/>
  <c r="F205" i="24"/>
  <c r="E205" i="24"/>
  <c r="D205" i="24"/>
  <c r="C205" i="24"/>
  <c r="B205" i="24"/>
  <c r="A205" i="24"/>
  <c r="AA204" i="24"/>
  <c r="R204" i="24"/>
  <c r="Q204" i="24"/>
  <c r="N204" i="24"/>
  <c r="M204" i="24"/>
  <c r="L204" i="24"/>
  <c r="K204" i="24"/>
  <c r="T204" i="24" s="1"/>
  <c r="J204" i="24"/>
  <c r="I204" i="24"/>
  <c r="H204" i="24"/>
  <c r="G204" i="24"/>
  <c r="F204" i="24"/>
  <c r="E204" i="24"/>
  <c r="D204" i="24"/>
  <c r="C204" i="24"/>
  <c r="B204" i="24"/>
  <c r="A204" i="24"/>
  <c r="W203" i="24"/>
  <c r="V203" i="24"/>
  <c r="U203" i="24"/>
  <c r="T203" i="24"/>
  <c r="O203" i="24"/>
  <c r="N203" i="24"/>
  <c r="M203" i="24"/>
  <c r="L203" i="24"/>
  <c r="K203" i="24"/>
  <c r="AA203" i="24" s="1"/>
  <c r="J203" i="24"/>
  <c r="I203" i="24"/>
  <c r="H203" i="24"/>
  <c r="G203" i="24"/>
  <c r="F203" i="24"/>
  <c r="E203" i="24"/>
  <c r="D203" i="24"/>
  <c r="C203" i="24"/>
  <c r="B203" i="24"/>
  <c r="A203" i="24"/>
  <c r="Z202" i="24"/>
  <c r="Y202" i="24"/>
  <c r="W202" i="24"/>
  <c r="R202" i="24"/>
  <c r="Q202" i="24"/>
  <c r="P202" i="24"/>
  <c r="N202" i="24"/>
  <c r="M202" i="24"/>
  <c r="L202" i="24"/>
  <c r="U202" i="24" s="1"/>
  <c r="K202" i="24"/>
  <c r="V202" i="24" s="1"/>
  <c r="J202" i="24"/>
  <c r="I202" i="24"/>
  <c r="H202" i="24"/>
  <c r="G202" i="24"/>
  <c r="F202" i="24"/>
  <c r="E202" i="24"/>
  <c r="D202" i="24"/>
  <c r="C202" i="24"/>
  <c r="B202" i="24"/>
  <c r="A202" i="24"/>
  <c r="Z201" i="24"/>
  <c r="N201" i="24"/>
  <c r="M201" i="24"/>
  <c r="L201" i="24"/>
  <c r="K201" i="24"/>
  <c r="U201" i="24" s="1"/>
  <c r="J201" i="24"/>
  <c r="I201" i="24"/>
  <c r="H201" i="24"/>
  <c r="G201" i="24"/>
  <c r="F201" i="24"/>
  <c r="E201" i="24"/>
  <c r="D201" i="24"/>
  <c r="C201" i="24"/>
  <c r="B201" i="24"/>
  <c r="A201" i="24"/>
  <c r="W200" i="24"/>
  <c r="V200" i="24"/>
  <c r="U200" i="24"/>
  <c r="P200" i="24"/>
  <c r="O200" i="24"/>
  <c r="X200" i="24" s="1"/>
  <c r="N200" i="24"/>
  <c r="M200" i="24"/>
  <c r="L200" i="24"/>
  <c r="K200" i="24"/>
  <c r="T200" i="24" s="1"/>
  <c r="J200" i="24"/>
  <c r="I200" i="24"/>
  <c r="H200" i="24"/>
  <c r="G200" i="24"/>
  <c r="F200" i="24"/>
  <c r="E200" i="24"/>
  <c r="D200" i="24"/>
  <c r="C200" i="24"/>
  <c r="B200" i="24"/>
  <c r="A200" i="24"/>
  <c r="AA199" i="24"/>
  <c r="Z199" i="24"/>
  <c r="Y199" i="24"/>
  <c r="S199" i="24"/>
  <c r="P199" i="24"/>
  <c r="N199" i="24"/>
  <c r="M199" i="24"/>
  <c r="L199" i="24"/>
  <c r="K199" i="24"/>
  <c r="R199" i="24" s="1"/>
  <c r="J199" i="24"/>
  <c r="I199" i="24"/>
  <c r="H199" i="24"/>
  <c r="G199" i="24"/>
  <c r="F199" i="24"/>
  <c r="E199" i="24"/>
  <c r="D199" i="24"/>
  <c r="C199" i="24"/>
  <c r="B199" i="24"/>
  <c r="A199" i="24"/>
  <c r="V198" i="24"/>
  <c r="U198" i="24"/>
  <c r="T198" i="24"/>
  <c r="S198" i="24"/>
  <c r="N198" i="24"/>
  <c r="M198" i="24"/>
  <c r="L198" i="24"/>
  <c r="K198" i="24"/>
  <c r="J198" i="24"/>
  <c r="I198" i="24"/>
  <c r="H198" i="24"/>
  <c r="G198" i="24"/>
  <c r="F198" i="24"/>
  <c r="E198" i="24"/>
  <c r="D198" i="24"/>
  <c r="C198" i="24"/>
  <c r="B198" i="24"/>
  <c r="A198" i="24"/>
  <c r="Y197" i="24"/>
  <c r="W197" i="24"/>
  <c r="V197" i="24"/>
  <c r="Q197" i="24"/>
  <c r="P197" i="24"/>
  <c r="O197" i="24"/>
  <c r="X197" i="24" s="1"/>
  <c r="N197" i="24"/>
  <c r="M197" i="24"/>
  <c r="L197" i="24"/>
  <c r="K197" i="24"/>
  <c r="U197" i="24" s="1"/>
  <c r="J197" i="24"/>
  <c r="I197" i="24"/>
  <c r="H197" i="24"/>
  <c r="G197" i="24"/>
  <c r="F197" i="24"/>
  <c r="E197" i="24"/>
  <c r="D197" i="24"/>
  <c r="C197" i="24"/>
  <c r="B197" i="24"/>
  <c r="A197" i="24"/>
  <c r="N196" i="24"/>
  <c r="M196" i="24"/>
  <c r="L196" i="24"/>
  <c r="K196" i="24"/>
  <c r="J196" i="24"/>
  <c r="I196" i="24"/>
  <c r="H196" i="24"/>
  <c r="G196" i="24"/>
  <c r="F196" i="24"/>
  <c r="E196" i="24"/>
  <c r="D196" i="24"/>
  <c r="C196" i="24"/>
  <c r="B196" i="24"/>
  <c r="A196" i="24"/>
  <c r="N195" i="24"/>
  <c r="M195" i="24"/>
  <c r="L195" i="24"/>
  <c r="K195" i="24"/>
  <c r="J195" i="24"/>
  <c r="I195" i="24"/>
  <c r="H195" i="24"/>
  <c r="G195" i="24"/>
  <c r="F195" i="24"/>
  <c r="E195" i="24"/>
  <c r="D195" i="24"/>
  <c r="C195" i="24"/>
  <c r="B195" i="24"/>
  <c r="A195" i="24"/>
  <c r="Z194" i="24"/>
  <c r="Y194" i="24"/>
  <c r="X194" i="24"/>
  <c r="W194" i="24"/>
  <c r="R194" i="24"/>
  <c r="Q194" i="24"/>
  <c r="P194" i="24"/>
  <c r="N194" i="24"/>
  <c r="M194" i="24"/>
  <c r="L194" i="24"/>
  <c r="U194" i="24" s="1"/>
  <c r="K194" i="24"/>
  <c r="V194" i="24" s="1"/>
  <c r="J194" i="24"/>
  <c r="I194" i="24"/>
  <c r="H194" i="24"/>
  <c r="G194" i="24"/>
  <c r="F194" i="24"/>
  <c r="E194" i="24"/>
  <c r="D194" i="24"/>
  <c r="C194" i="24"/>
  <c r="B194" i="24"/>
  <c r="A194" i="24"/>
  <c r="T193" i="24"/>
  <c r="S193" i="24"/>
  <c r="R193" i="24"/>
  <c r="N193" i="24"/>
  <c r="M193" i="24"/>
  <c r="L193" i="24"/>
  <c r="AA193" i="24" s="1"/>
  <c r="K193" i="24"/>
  <c r="U193" i="24" s="1"/>
  <c r="J193" i="24"/>
  <c r="I193" i="24"/>
  <c r="H193" i="24"/>
  <c r="G193" i="24"/>
  <c r="F193" i="24"/>
  <c r="E193" i="24"/>
  <c r="D193" i="24"/>
  <c r="C193" i="24"/>
  <c r="B193" i="24"/>
  <c r="A193" i="24"/>
  <c r="X192" i="24"/>
  <c r="U192" i="24"/>
  <c r="P192" i="24"/>
  <c r="N192" i="24"/>
  <c r="M192" i="24"/>
  <c r="L192" i="24"/>
  <c r="O192" i="24" s="1"/>
  <c r="K192" i="24"/>
  <c r="T192" i="24" s="1"/>
  <c r="J192" i="24"/>
  <c r="I192" i="24"/>
  <c r="H192" i="24"/>
  <c r="G192" i="24"/>
  <c r="F192" i="24"/>
  <c r="E192" i="24"/>
  <c r="W192" i="24" s="1"/>
  <c r="D192" i="24"/>
  <c r="C192" i="24"/>
  <c r="B192" i="24"/>
  <c r="A192" i="24"/>
  <c r="X191" i="24"/>
  <c r="R191" i="24"/>
  <c r="Q191" i="24"/>
  <c r="N191" i="24"/>
  <c r="M191" i="24"/>
  <c r="L191" i="24"/>
  <c r="K191" i="24"/>
  <c r="J191" i="24"/>
  <c r="I191" i="24"/>
  <c r="H191" i="24"/>
  <c r="G191" i="24"/>
  <c r="F191" i="24"/>
  <c r="E191" i="24"/>
  <c r="D191" i="24"/>
  <c r="C191" i="24"/>
  <c r="B191" i="24"/>
  <c r="A191" i="24"/>
  <c r="N190" i="24"/>
  <c r="M190" i="24"/>
  <c r="L190" i="24"/>
  <c r="K190" i="24"/>
  <c r="AA190" i="24" s="1"/>
  <c r="J190" i="24"/>
  <c r="I190" i="24"/>
  <c r="H190" i="24"/>
  <c r="G190" i="24"/>
  <c r="F190" i="24"/>
  <c r="E190" i="24"/>
  <c r="D190" i="24"/>
  <c r="C190" i="24"/>
  <c r="B190" i="24"/>
  <c r="A190" i="24"/>
  <c r="Y189" i="24"/>
  <c r="X189" i="24"/>
  <c r="W189" i="24"/>
  <c r="V189" i="24"/>
  <c r="Q189" i="24"/>
  <c r="P189" i="24"/>
  <c r="N189" i="24"/>
  <c r="M189" i="24"/>
  <c r="L189" i="24"/>
  <c r="O189" i="24" s="1"/>
  <c r="K189" i="24"/>
  <c r="U189" i="24" s="1"/>
  <c r="J189" i="24"/>
  <c r="I189" i="24"/>
  <c r="H189" i="24"/>
  <c r="G189" i="24"/>
  <c r="F189" i="24"/>
  <c r="E189" i="24"/>
  <c r="D189" i="24"/>
  <c r="C189" i="24"/>
  <c r="B189" i="24"/>
  <c r="A189" i="24"/>
  <c r="AA188" i="24"/>
  <c r="R188" i="24"/>
  <c r="Q188" i="24"/>
  <c r="N188" i="24"/>
  <c r="M188" i="24"/>
  <c r="L188" i="24"/>
  <c r="K188" i="24"/>
  <c r="T188" i="24" s="1"/>
  <c r="J188" i="24"/>
  <c r="I188" i="24"/>
  <c r="H188" i="24"/>
  <c r="G188" i="24"/>
  <c r="F188" i="24"/>
  <c r="E188" i="24"/>
  <c r="D188" i="24"/>
  <c r="C188" i="24"/>
  <c r="B188" i="24"/>
  <c r="A188" i="24"/>
  <c r="W187" i="24"/>
  <c r="V187" i="24"/>
  <c r="U187" i="24"/>
  <c r="T187" i="24"/>
  <c r="N187" i="24"/>
  <c r="M187" i="24"/>
  <c r="L187" i="24"/>
  <c r="K187" i="24"/>
  <c r="AA187" i="24" s="1"/>
  <c r="J187" i="24"/>
  <c r="I187" i="24"/>
  <c r="H187" i="24"/>
  <c r="G187" i="24"/>
  <c r="F187" i="24"/>
  <c r="E187" i="24"/>
  <c r="D187" i="24"/>
  <c r="C187" i="24"/>
  <c r="B187" i="24"/>
  <c r="A187" i="24"/>
  <c r="Z186" i="24"/>
  <c r="Q186" i="24"/>
  <c r="P186" i="24"/>
  <c r="O186" i="24"/>
  <c r="N186" i="24"/>
  <c r="M186" i="24"/>
  <c r="L186" i="24"/>
  <c r="W186" i="24" s="1"/>
  <c r="K186" i="24"/>
  <c r="J186" i="24"/>
  <c r="I186" i="24"/>
  <c r="H186" i="24"/>
  <c r="G186" i="24"/>
  <c r="F186" i="24"/>
  <c r="E186" i="24"/>
  <c r="D186" i="24"/>
  <c r="C186" i="24"/>
  <c r="B186" i="24"/>
  <c r="A186" i="24"/>
  <c r="AA185" i="24"/>
  <c r="Z185" i="24"/>
  <c r="R185" i="24"/>
  <c r="P185" i="24"/>
  <c r="N185" i="24"/>
  <c r="M185" i="24"/>
  <c r="L185" i="24"/>
  <c r="W185" i="24" s="1"/>
  <c r="K185" i="24"/>
  <c r="S185" i="24" s="1"/>
  <c r="J185" i="24"/>
  <c r="I185" i="24"/>
  <c r="H185" i="24"/>
  <c r="G185" i="24"/>
  <c r="F185" i="24"/>
  <c r="E185" i="24"/>
  <c r="D185" i="24"/>
  <c r="C185" i="24"/>
  <c r="B185" i="24"/>
  <c r="A185" i="24"/>
  <c r="AA184" i="24"/>
  <c r="Z184" i="24"/>
  <c r="W184" i="24"/>
  <c r="V184" i="24"/>
  <c r="R184" i="24"/>
  <c r="P184" i="24"/>
  <c r="O184" i="24"/>
  <c r="X184" i="24" s="1"/>
  <c r="N184" i="24"/>
  <c r="M184" i="24"/>
  <c r="L184" i="24"/>
  <c r="K184" i="24"/>
  <c r="S184" i="24" s="1"/>
  <c r="J184" i="24"/>
  <c r="I184" i="24"/>
  <c r="H184" i="24"/>
  <c r="G184" i="24"/>
  <c r="F184" i="24"/>
  <c r="E184" i="24"/>
  <c r="D184" i="24"/>
  <c r="C184" i="24"/>
  <c r="B184" i="24"/>
  <c r="A184" i="24"/>
  <c r="AA183" i="24"/>
  <c r="Z183" i="24"/>
  <c r="Y183" i="24"/>
  <c r="R183" i="24"/>
  <c r="Q183" i="24"/>
  <c r="P183" i="24"/>
  <c r="N183" i="24"/>
  <c r="M183" i="24"/>
  <c r="L183" i="24"/>
  <c r="K183" i="24"/>
  <c r="S183" i="24" s="1"/>
  <c r="J183" i="24"/>
  <c r="I183" i="24"/>
  <c r="H183" i="24"/>
  <c r="G183" i="24"/>
  <c r="F183" i="24"/>
  <c r="E183" i="24"/>
  <c r="D183" i="24"/>
  <c r="C183" i="24"/>
  <c r="B183" i="24"/>
  <c r="A183" i="24"/>
  <c r="AA182" i="24"/>
  <c r="Y182" i="24"/>
  <c r="X182" i="24"/>
  <c r="W182" i="24"/>
  <c r="V182" i="24"/>
  <c r="S182" i="24"/>
  <c r="Q182" i="24"/>
  <c r="P182" i="24"/>
  <c r="N182" i="24"/>
  <c r="M182" i="24"/>
  <c r="L182" i="24"/>
  <c r="U182" i="24" s="1"/>
  <c r="K182" i="24"/>
  <c r="O182" i="24" s="1"/>
  <c r="J182" i="24"/>
  <c r="I182" i="24"/>
  <c r="H182" i="24"/>
  <c r="G182" i="24"/>
  <c r="F182" i="24"/>
  <c r="E182" i="24"/>
  <c r="D182" i="24"/>
  <c r="C182" i="24"/>
  <c r="B182" i="24"/>
  <c r="A182" i="24"/>
  <c r="AA181" i="24"/>
  <c r="Z181" i="24"/>
  <c r="T181" i="24"/>
  <c r="R181" i="24"/>
  <c r="Q181" i="24"/>
  <c r="N181" i="24"/>
  <c r="M181" i="24"/>
  <c r="L181" i="24"/>
  <c r="K181" i="24"/>
  <c r="J181" i="24"/>
  <c r="I181" i="24"/>
  <c r="H181" i="24"/>
  <c r="G181" i="24"/>
  <c r="F181" i="24"/>
  <c r="E181" i="24"/>
  <c r="D181" i="24"/>
  <c r="C181" i="24"/>
  <c r="B181" i="24"/>
  <c r="A181" i="24"/>
  <c r="W180" i="24"/>
  <c r="U180" i="24"/>
  <c r="T180" i="24"/>
  <c r="N180" i="24"/>
  <c r="M180" i="24"/>
  <c r="L180" i="24"/>
  <c r="K180" i="24"/>
  <c r="AA180" i="24" s="1"/>
  <c r="J180" i="24"/>
  <c r="I180" i="24"/>
  <c r="H180" i="24"/>
  <c r="G180" i="24"/>
  <c r="F180" i="24"/>
  <c r="E180" i="24"/>
  <c r="D180" i="24"/>
  <c r="C180" i="24"/>
  <c r="B180" i="24"/>
  <c r="A180" i="24"/>
  <c r="Z179" i="24"/>
  <c r="Y179" i="24"/>
  <c r="W179" i="24"/>
  <c r="V179" i="24"/>
  <c r="U179" i="24"/>
  <c r="R179" i="24"/>
  <c r="Q179" i="24"/>
  <c r="P179" i="24"/>
  <c r="N179" i="24"/>
  <c r="M179" i="24"/>
  <c r="L179" i="24"/>
  <c r="T179" i="24" s="1"/>
  <c r="K179" i="24"/>
  <c r="AA179" i="24" s="1"/>
  <c r="J179" i="24"/>
  <c r="I179" i="24"/>
  <c r="H179" i="24"/>
  <c r="G179" i="24"/>
  <c r="F179" i="24"/>
  <c r="E179" i="24"/>
  <c r="D179" i="24"/>
  <c r="C179" i="24"/>
  <c r="B179" i="24"/>
  <c r="A179" i="24"/>
  <c r="S178" i="24"/>
  <c r="N178" i="24"/>
  <c r="M178" i="24"/>
  <c r="L178" i="24"/>
  <c r="K178" i="24"/>
  <c r="Z178" i="24" s="1"/>
  <c r="J178" i="24"/>
  <c r="I178" i="24"/>
  <c r="H178" i="24"/>
  <c r="G178" i="24"/>
  <c r="F178" i="24"/>
  <c r="E178" i="24"/>
  <c r="D178" i="24"/>
  <c r="C178" i="24"/>
  <c r="B178" i="24"/>
  <c r="A178" i="24"/>
  <c r="X177" i="24"/>
  <c r="W177" i="24"/>
  <c r="V177" i="24"/>
  <c r="U177" i="24"/>
  <c r="P177" i="24"/>
  <c r="O177" i="24"/>
  <c r="N177" i="24"/>
  <c r="M177" i="24"/>
  <c r="L177" i="24"/>
  <c r="K177" i="24"/>
  <c r="T177" i="24" s="1"/>
  <c r="J177" i="24"/>
  <c r="I177" i="24"/>
  <c r="H177" i="24"/>
  <c r="G177" i="24"/>
  <c r="F177" i="24"/>
  <c r="E177" i="24"/>
  <c r="D177" i="24"/>
  <c r="C177" i="24"/>
  <c r="B177" i="24"/>
  <c r="A177" i="24"/>
  <c r="AA176" i="24"/>
  <c r="Z176" i="24"/>
  <c r="S176" i="24"/>
  <c r="Q176" i="24"/>
  <c r="P176" i="24"/>
  <c r="N176" i="24"/>
  <c r="M176" i="24"/>
  <c r="L176" i="24"/>
  <c r="K176" i="24"/>
  <c r="R176" i="24" s="1"/>
  <c r="J176" i="24"/>
  <c r="I176" i="24"/>
  <c r="H176" i="24"/>
  <c r="G176" i="24"/>
  <c r="F176" i="24"/>
  <c r="E176" i="24"/>
  <c r="D176" i="24"/>
  <c r="C176" i="24"/>
  <c r="B176" i="24"/>
  <c r="A176" i="24"/>
  <c r="N175" i="24"/>
  <c r="M175" i="24"/>
  <c r="L175" i="24"/>
  <c r="K175" i="24"/>
  <c r="J175" i="24"/>
  <c r="I175" i="24"/>
  <c r="H175" i="24"/>
  <c r="G175" i="24"/>
  <c r="F175" i="24"/>
  <c r="E175" i="24"/>
  <c r="D175" i="24"/>
  <c r="C175" i="24"/>
  <c r="B175" i="24"/>
  <c r="A175" i="24"/>
  <c r="Y174" i="24"/>
  <c r="W174" i="24"/>
  <c r="V174" i="24"/>
  <c r="Q174" i="24"/>
  <c r="P174" i="24"/>
  <c r="N174" i="24"/>
  <c r="M174" i="24"/>
  <c r="L174" i="24"/>
  <c r="U174" i="24" s="1"/>
  <c r="K174" i="24"/>
  <c r="AA174" i="24" s="1"/>
  <c r="J174" i="24"/>
  <c r="I174" i="24"/>
  <c r="H174" i="24"/>
  <c r="G174" i="24"/>
  <c r="F174" i="24"/>
  <c r="E174" i="24"/>
  <c r="D174" i="24"/>
  <c r="C174" i="24"/>
  <c r="B174" i="24"/>
  <c r="A174" i="24"/>
  <c r="AA173" i="24"/>
  <c r="N173" i="24"/>
  <c r="M173" i="24"/>
  <c r="L173" i="24"/>
  <c r="Q173" i="24" s="1"/>
  <c r="K173" i="24"/>
  <c r="T173" i="24" s="1"/>
  <c r="J173" i="24"/>
  <c r="I173" i="24"/>
  <c r="H173" i="24"/>
  <c r="G173" i="24"/>
  <c r="F173" i="24"/>
  <c r="E173" i="24"/>
  <c r="D173" i="24"/>
  <c r="C173" i="24"/>
  <c r="B173" i="24"/>
  <c r="A173" i="24"/>
  <c r="W172" i="24"/>
  <c r="V172" i="24"/>
  <c r="U172" i="24"/>
  <c r="T172" i="24"/>
  <c r="O172" i="24"/>
  <c r="N172" i="24"/>
  <c r="M172" i="24"/>
  <c r="L172" i="24"/>
  <c r="K172" i="24"/>
  <c r="AA172" i="24" s="1"/>
  <c r="J172" i="24"/>
  <c r="I172" i="24"/>
  <c r="H172" i="24"/>
  <c r="G172" i="24"/>
  <c r="F172" i="24"/>
  <c r="E172" i="24"/>
  <c r="D172" i="24"/>
  <c r="C172" i="24"/>
  <c r="B172" i="24"/>
  <c r="A172" i="24"/>
  <c r="Z171" i="24"/>
  <c r="Y171" i="24"/>
  <c r="X171" i="24"/>
  <c r="V171" i="24"/>
  <c r="U171" i="24"/>
  <c r="R171" i="24"/>
  <c r="Q171" i="24"/>
  <c r="P171" i="24"/>
  <c r="O171" i="24"/>
  <c r="W171" i="24" s="1"/>
  <c r="N171" i="24"/>
  <c r="M171" i="24"/>
  <c r="L171" i="24"/>
  <c r="T171" i="24" s="1"/>
  <c r="K171" i="24"/>
  <c r="AA171" i="24" s="1"/>
  <c r="J171" i="24"/>
  <c r="I171" i="24"/>
  <c r="H171" i="24"/>
  <c r="G171" i="24"/>
  <c r="F171" i="24"/>
  <c r="E171" i="24"/>
  <c r="D171" i="24"/>
  <c r="C171" i="24"/>
  <c r="B171" i="24"/>
  <c r="A171" i="24"/>
  <c r="N170" i="24"/>
  <c r="M170" i="24"/>
  <c r="L170" i="24"/>
  <c r="AA170" i="24" s="1"/>
  <c r="K170" i="24"/>
  <c r="J170" i="24"/>
  <c r="I170" i="24"/>
  <c r="H170" i="24"/>
  <c r="G170" i="24"/>
  <c r="F170" i="24"/>
  <c r="E170" i="24"/>
  <c r="D170" i="24"/>
  <c r="C170" i="24"/>
  <c r="B170" i="24"/>
  <c r="A170" i="24"/>
  <c r="W169" i="24"/>
  <c r="V169" i="24"/>
  <c r="U169" i="24"/>
  <c r="P169" i="24"/>
  <c r="O169" i="24"/>
  <c r="X169" i="24" s="1"/>
  <c r="N169" i="24"/>
  <c r="M169" i="24"/>
  <c r="L169" i="24"/>
  <c r="K169" i="24"/>
  <c r="T169" i="24" s="1"/>
  <c r="J169" i="24"/>
  <c r="I169" i="24"/>
  <c r="H169" i="24"/>
  <c r="G169" i="24"/>
  <c r="F169" i="24"/>
  <c r="E169" i="24"/>
  <c r="D169" i="24"/>
  <c r="C169" i="24"/>
  <c r="B169" i="24"/>
  <c r="A169" i="24"/>
  <c r="AA168" i="24"/>
  <c r="Z168" i="24"/>
  <c r="Y168" i="24"/>
  <c r="Q168" i="24"/>
  <c r="N168" i="24"/>
  <c r="M168" i="24"/>
  <c r="L168" i="24"/>
  <c r="K168" i="24"/>
  <c r="S168" i="24" s="1"/>
  <c r="J168" i="24"/>
  <c r="I168" i="24"/>
  <c r="H168" i="24"/>
  <c r="G168" i="24"/>
  <c r="F168" i="24"/>
  <c r="E168" i="24"/>
  <c r="D168" i="24"/>
  <c r="C168" i="24"/>
  <c r="B168" i="24"/>
  <c r="A168" i="24"/>
  <c r="U167" i="24"/>
  <c r="T167" i="24"/>
  <c r="S167" i="24"/>
  <c r="N167" i="24"/>
  <c r="M167" i="24"/>
  <c r="L167" i="24"/>
  <c r="K167" i="24"/>
  <c r="V167" i="24" s="1"/>
  <c r="J167" i="24"/>
  <c r="I167" i="24"/>
  <c r="H167" i="24"/>
  <c r="G167" i="24"/>
  <c r="F167" i="24"/>
  <c r="E167" i="24"/>
  <c r="D167" i="24"/>
  <c r="C167" i="24"/>
  <c r="B167" i="24"/>
  <c r="A167" i="24"/>
  <c r="Y166" i="24"/>
  <c r="N166" i="24"/>
  <c r="M166" i="24"/>
  <c r="L166" i="24"/>
  <c r="K166" i="24"/>
  <c r="J166" i="24"/>
  <c r="I166" i="24"/>
  <c r="H166" i="24"/>
  <c r="G166" i="24"/>
  <c r="F166" i="24"/>
  <c r="E166" i="24"/>
  <c r="D166" i="24"/>
  <c r="C166" i="24"/>
  <c r="B166" i="24"/>
  <c r="A166" i="24"/>
  <c r="Y165" i="24"/>
  <c r="N165" i="24"/>
  <c r="M165" i="24"/>
  <c r="L165" i="24"/>
  <c r="W165" i="24" s="1"/>
  <c r="K165" i="24"/>
  <c r="S165" i="24" s="1"/>
  <c r="J165" i="24"/>
  <c r="I165" i="24"/>
  <c r="H165" i="24"/>
  <c r="G165" i="24"/>
  <c r="F165" i="24"/>
  <c r="E165" i="24"/>
  <c r="D165" i="24"/>
  <c r="C165" i="24"/>
  <c r="B165" i="24"/>
  <c r="A165" i="24"/>
  <c r="U164" i="24"/>
  <c r="T164" i="24"/>
  <c r="R164" i="24"/>
  <c r="N164" i="24"/>
  <c r="M164" i="24"/>
  <c r="L164" i="24"/>
  <c r="O164" i="24" s="1"/>
  <c r="K164" i="24"/>
  <c r="J164" i="24"/>
  <c r="I164" i="24"/>
  <c r="H164" i="24"/>
  <c r="G164" i="24"/>
  <c r="F164" i="24"/>
  <c r="E164" i="24"/>
  <c r="D164" i="24"/>
  <c r="C164" i="24"/>
  <c r="B164" i="24"/>
  <c r="A164" i="24"/>
  <c r="Z163" i="24"/>
  <c r="Y163" i="24"/>
  <c r="V163" i="24"/>
  <c r="U163" i="24"/>
  <c r="R163" i="24"/>
  <c r="Q163" i="24"/>
  <c r="P163" i="24"/>
  <c r="O163" i="24"/>
  <c r="X163" i="24" s="1"/>
  <c r="N163" i="24"/>
  <c r="M163" i="24"/>
  <c r="L163" i="24"/>
  <c r="T163" i="24" s="1"/>
  <c r="K163" i="24"/>
  <c r="AA163" i="24" s="1"/>
  <c r="J163" i="24"/>
  <c r="I163" i="24"/>
  <c r="H163" i="24"/>
  <c r="G163" i="24"/>
  <c r="F163" i="24"/>
  <c r="E163" i="24"/>
  <c r="D163" i="24"/>
  <c r="C163" i="24"/>
  <c r="B163" i="24"/>
  <c r="A163" i="24"/>
  <c r="AA162" i="24"/>
  <c r="Z162" i="24"/>
  <c r="T162" i="24"/>
  <c r="R162" i="24"/>
  <c r="P162" i="24"/>
  <c r="N162" i="24"/>
  <c r="M162" i="24"/>
  <c r="L162" i="24"/>
  <c r="K162" i="24"/>
  <c r="S162" i="24" s="1"/>
  <c r="J162" i="24"/>
  <c r="I162" i="24"/>
  <c r="H162" i="24"/>
  <c r="G162" i="24"/>
  <c r="F162" i="24"/>
  <c r="E162" i="24"/>
  <c r="D162" i="24"/>
  <c r="C162" i="24"/>
  <c r="B162" i="24"/>
  <c r="A162" i="24"/>
  <c r="AA161" i="24"/>
  <c r="P161" i="24"/>
  <c r="N161" i="24"/>
  <c r="M161" i="24"/>
  <c r="L161" i="24"/>
  <c r="K161" i="24"/>
  <c r="U161" i="24" s="1"/>
  <c r="J161" i="24"/>
  <c r="I161" i="24"/>
  <c r="H161" i="24"/>
  <c r="G161" i="24"/>
  <c r="F161" i="24"/>
  <c r="E161" i="24"/>
  <c r="D161" i="24"/>
  <c r="C161" i="24"/>
  <c r="B161" i="24"/>
  <c r="A161" i="24"/>
  <c r="Y160" i="24"/>
  <c r="X160" i="24"/>
  <c r="N160" i="24"/>
  <c r="M160" i="24"/>
  <c r="L160" i="24"/>
  <c r="K160" i="24"/>
  <c r="S160" i="24" s="1"/>
  <c r="J160" i="24"/>
  <c r="I160" i="24"/>
  <c r="H160" i="24"/>
  <c r="G160" i="24"/>
  <c r="F160" i="24"/>
  <c r="E160" i="24"/>
  <c r="D160" i="24"/>
  <c r="C160" i="24"/>
  <c r="B160" i="24"/>
  <c r="A160" i="24"/>
  <c r="U159" i="24"/>
  <c r="T159" i="24"/>
  <c r="S159" i="24"/>
  <c r="N159" i="24"/>
  <c r="M159" i="24"/>
  <c r="L159" i="24"/>
  <c r="Q159" i="24" s="1"/>
  <c r="K159" i="24"/>
  <c r="J159" i="24"/>
  <c r="I159" i="24"/>
  <c r="H159" i="24"/>
  <c r="G159" i="24"/>
  <c r="F159" i="24"/>
  <c r="E159" i="24"/>
  <c r="D159" i="24"/>
  <c r="C159" i="24"/>
  <c r="B159" i="24"/>
  <c r="A159" i="24"/>
  <c r="T158" i="24"/>
  <c r="P158" i="24"/>
  <c r="N158" i="24"/>
  <c r="M158" i="24"/>
  <c r="L158" i="24"/>
  <c r="K158" i="24"/>
  <c r="AA158" i="24" s="1"/>
  <c r="J158" i="24"/>
  <c r="I158" i="24"/>
  <c r="H158" i="24"/>
  <c r="G158" i="24"/>
  <c r="F158" i="24"/>
  <c r="E158" i="24"/>
  <c r="D158" i="24"/>
  <c r="C158" i="24"/>
  <c r="B158" i="24"/>
  <c r="A158" i="24"/>
  <c r="AA157" i="24"/>
  <c r="N157" i="24"/>
  <c r="M157" i="24"/>
  <c r="L157" i="24"/>
  <c r="K157" i="24"/>
  <c r="S157" i="24" s="1"/>
  <c r="J157" i="24"/>
  <c r="I157" i="24"/>
  <c r="H157" i="24"/>
  <c r="G157" i="24"/>
  <c r="F157" i="24"/>
  <c r="E157" i="24"/>
  <c r="D157" i="24"/>
  <c r="C157" i="24"/>
  <c r="B157" i="24"/>
  <c r="A157" i="24"/>
  <c r="N156" i="24"/>
  <c r="M156" i="24"/>
  <c r="L156" i="24"/>
  <c r="K156" i="24"/>
  <c r="J156" i="24"/>
  <c r="I156" i="24"/>
  <c r="H156" i="24"/>
  <c r="G156" i="24"/>
  <c r="F156" i="24"/>
  <c r="E156" i="24"/>
  <c r="D156" i="24"/>
  <c r="C156" i="24"/>
  <c r="B156" i="24"/>
  <c r="A156" i="24"/>
  <c r="Z155" i="24"/>
  <c r="P155" i="24"/>
  <c r="O155" i="24"/>
  <c r="W155" i="24" s="1"/>
  <c r="N155" i="24"/>
  <c r="M155" i="24"/>
  <c r="L155" i="24"/>
  <c r="K155" i="24"/>
  <c r="AA155" i="24" s="1"/>
  <c r="J155" i="24"/>
  <c r="I155" i="24"/>
  <c r="H155" i="24"/>
  <c r="G155" i="24"/>
  <c r="F155" i="24"/>
  <c r="E155" i="24"/>
  <c r="D155" i="24"/>
  <c r="C155" i="24"/>
  <c r="B155" i="24"/>
  <c r="A155" i="24"/>
  <c r="U154" i="24"/>
  <c r="N154" i="24"/>
  <c r="M154" i="24"/>
  <c r="L154" i="24"/>
  <c r="K154" i="24"/>
  <c r="AA154" i="24" s="1"/>
  <c r="J154" i="24"/>
  <c r="I154" i="24"/>
  <c r="H154" i="24"/>
  <c r="G154" i="24"/>
  <c r="F154" i="24"/>
  <c r="E154" i="24"/>
  <c r="D154" i="24"/>
  <c r="C154" i="24"/>
  <c r="B154" i="24"/>
  <c r="A154" i="24"/>
  <c r="X153" i="24"/>
  <c r="V153" i="24"/>
  <c r="N153" i="24"/>
  <c r="M153" i="24"/>
  <c r="L153" i="24"/>
  <c r="U153" i="24" s="1"/>
  <c r="K153" i="24"/>
  <c r="J153" i="24"/>
  <c r="I153" i="24"/>
  <c r="H153" i="24"/>
  <c r="G153" i="24"/>
  <c r="F153" i="24"/>
  <c r="E153" i="24"/>
  <c r="D153" i="24"/>
  <c r="C153" i="24"/>
  <c r="B153" i="24"/>
  <c r="A153" i="24"/>
  <c r="N152" i="24"/>
  <c r="M152" i="24"/>
  <c r="L152" i="24"/>
  <c r="K152" i="24"/>
  <c r="J152" i="24"/>
  <c r="I152" i="24"/>
  <c r="H152" i="24"/>
  <c r="G152" i="24"/>
  <c r="F152" i="24"/>
  <c r="E152" i="24"/>
  <c r="D152" i="24"/>
  <c r="C152" i="24"/>
  <c r="B152" i="24"/>
  <c r="A152" i="24"/>
  <c r="N151" i="24"/>
  <c r="M151" i="24"/>
  <c r="L151" i="24"/>
  <c r="X151" i="24" s="1"/>
  <c r="K151" i="24"/>
  <c r="J151" i="24"/>
  <c r="I151" i="24"/>
  <c r="H151" i="24"/>
  <c r="G151" i="24"/>
  <c r="F151" i="24"/>
  <c r="E151" i="24"/>
  <c r="D151" i="24"/>
  <c r="C151" i="24"/>
  <c r="B151" i="24"/>
  <c r="A151" i="24"/>
  <c r="N150" i="24"/>
  <c r="M150" i="24"/>
  <c r="L150" i="24"/>
  <c r="K150" i="24"/>
  <c r="J150" i="24"/>
  <c r="I150" i="24"/>
  <c r="H150" i="24"/>
  <c r="G150" i="24"/>
  <c r="F150" i="24"/>
  <c r="E150" i="24"/>
  <c r="D150" i="24"/>
  <c r="C150" i="24"/>
  <c r="B150" i="24"/>
  <c r="A150" i="24"/>
  <c r="N149" i="24"/>
  <c r="M149" i="24"/>
  <c r="L149" i="24"/>
  <c r="K149" i="24"/>
  <c r="Z149" i="24" s="1"/>
  <c r="J149" i="24"/>
  <c r="I149" i="24"/>
  <c r="H149" i="24"/>
  <c r="G149" i="24"/>
  <c r="F149" i="24"/>
  <c r="E149" i="24"/>
  <c r="D149" i="24"/>
  <c r="C149" i="24"/>
  <c r="B149" i="24"/>
  <c r="A149" i="24"/>
  <c r="N148" i="24"/>
  <c r="M148" i="24"/>
  <c r="L148" i="24"/>
  <c r="K148" i="24"/>
  <c r="J148" i="24"/>
  <c r="I148" i="24"/>
  <c r="H148" i="24"/>
  <c r="G148" i="24"/>
  <c r="F148" i="24"/>
  <c r="E148" i="24"/>
  <c r="D148" i="24"/>
  <c r="C148" i="24"/>
  <c r="B148" i="24"/>
  <c r="A148" i="24"/>
  <c r="N147" i="24"/>
  <c r="M147" i="24"/>
  <c r="L147" i="24"/>
  <c r="K147" i="24"/>
  <c r="J147" i="24"/>
  <c r="I147" i="24"/>
  <c r="H147" i="24"/>
  <c r="G147" i="24"/>
  <c r="F147" i="24"/>
  <c r="E147" i="24"/>
  <c r="D147" i="24"/>
  <c r="C147" i="24"/>
  <c r="B147" i="24"/>
  <c r="A147" i="24"/>
  <c r="N146" i="24"/>
  <c r="M146" i="24"/>
  <c r="L146" i="24"/>
  <c r="K146" i="24"/>
  <c r="J146" i="24"/>
  <c r="I146" i="24"/>
  <c r="H146" i="24"/>
  <c r="G146" i="24"/>
  <c r="F146" i="24"/>
  <c r="E146" i="24"/>
  <c r="D146" i="24"/>
  <c r="C146" i="24"/>
  <c r="B146" i="24"/>
  <c r="A146" i="24"/>
  <c r="N145" i="24"/>
  <c r="M145" i="24"/>
  <c r="L145" i="24"/>
  <c r="K145" i="24"/>
  <c r="J145" i="24"/>
  <c r="I145" i="24"/>
  <c r="H145" i="24"/>
  <c r="G145" i="24"/>
  <c r="F145" i="24"/>
  <c r="E145" i="24"/>
  <c r="D145" i="24"/>
  <c r="C145" i="24"/>
  <c r="B145" i="24"/>
  <c r="A145" i="24"/>
  <c r="N144" i="24"/>
  <c r="M144" i="24"/>
  <c r="L144" i="24"/>
  <c r="K144" i="24"/>
  <c r="J144" i="24"/>
  <c r="I144" i="24"/>
  <c r="H144" i="24"/>
  <c r="G144" i="24"/>
  <c r="F144" i="24"/>
  <c r="E144" i="24"/>
  <c r="D144" i="24"/>
  <c r="C144" i="24"/>
  <c r="B144" i="24"/>
  <c r="A144" i="24"/>
  <c r="N143" i="24"/>
  <c r="M143" i="24"/>
  <c r="L143" i="24"/>
  <c r="K143" i="24"/>
  <c r="J143" i="24"/>
  <c r="I143" i="24"/>
  <c r="H143" i="24"/>
  <c r="G143" i="24"/>
  <c r="F143" i="24"/>
  <c r="E143" i="24"/>
  <c r="D143" i="24"/>
  <c r="C143" i="24"/>
  <c r="B143" i="24"/>
  <c r="A143" i="24"/>
  <c r="N142" i="24"/>
  <c r="M142" i="24"/>
  <c r="L142" i="24"/>
  <c r="K142" i="24"/>
  <c r="J142" i="24"/>
  <c r="I142" i="24"/>
  <c r="H142" i="24"/>
  <c r="G142" i="24"/>
  <c r="F142" i="24"/>
  <c r="E142" i="24"/>
  <c r="D142" i="24"/>
  <c r="C142" i="24"/>
  <c r="B142" i="24"/>
  <c r="A142" i="24"/>
  <c r="N141" i="24"/>
  <c r="M141" i="24"/>
  <c r="L141" i="24"/>
  <c r="K141" i="24"/>
  <c r="J141" i="24"/>
  <c r="I141" i="24"/>
  <c r="H141" i="24"/>
  <c r="G141" i="24"/>
  <c r="F141" i="24"/>
  <c r="E141" i="24"/>
  <c r="D141" i="24"/>
  <c r="C141" i="24"/>
  <c r="B141" i="24"/>
  <c r="A141" i="24"/>
  <c r="N140" i="24"/>
  <c r="M140" i="24"/>
  <c r="L140" i="24"/>
  <c r="K140" i="24"/>
  <c r="J140" i="24"/>
  <c r="I140" i="24"/>
  <c r="H140" i="24"/>
  <c r="G140" i="24"/>
  <c r="F140" i="24"/>
  <c r="E140" i="24"/>
  <c r="D140" i="24"/>
  <c r="C140" i="24"/>
  <c r="B140" i="24"/>
  <c r="A140" i="24"/>
  <c r="N139" i="24"/>
  <c r="M139" i="24"/>
  <c r="L139" i="24"/>
  <c r="K139" i="24"/>
  <c r="J139" i="24"/>
  <c r="I139" i="24"/>
  <c r="H139" i="24"/>
  <c r="G139" i="24"/>
  <c r="F139" i="24"/>
  <c r="E139" i="24"/>
  <c r="D139" i="24"/>
  <c r="C139" i="24"/>
  <c r="B139" i="24"/>
  <c r="A139" i="24"/>
  <c r="N138" i="24"/>
  <c r="M138" i="24"/>
  <c r="L138" i="24"/>
  <c r="K138" i="24"/>
  <c r="J138" i="24"/>
  <c r="I138" i="24"/>
  <c r="H138" i="24"/>
  <c r="G138" i="24"/>
  <c r="F138" i="24"/>
  <c r="E138" i="24"/>
  <c r="D138" i="24"/>
  <c r="C138" i="24"/>
  <c r="B138" i="24"/>
  <c r="A138" i="24"/>
  <c r="N137" i="24"/>
  <c r="M137" i="24"/>
  <c r="L137" i="24"/>
  <c r="K137" i="24"/>
  <c r="J137" i="24"/>
  <c r="I137" i="24"/>
  <c r="H137" i="24"/>
  <c r="G137" i="24"/>
  <c r="F137" i="24"/>
  <c r="E137" i="24"/>
  <c r="D137" i="24"/>
  <c r="C137" i="24"/>
  <c r="B137" i="24"/>
  <c r="A137" i="24"/>
  <c r="N136" i="24"/>
  <c r="M136" i="24"/>
  <c r="L136" i="24"/>
  <c r="K136" i="24"/>
  <c r="J136" i="24"/>
  <c r="I136" i="24"/>
  <c r="H136" i="24"/>
  <c r="G136" i="24"/>
  <c r="F136" i="24"/>
  <c r="E136" i="24"/>
  <c r="D136" i="24"/>
  <c r="C136" i="24"/>
  <c r="B136" i="24"/>
  <c r="A136" i="24"/>
  <c r="N135" i="24"/>
  <c r="M135" i="24"/>
  <c r="L135" i="24"/>
  <c r="K135" i="24"/>
  <c r="J135" i="24"/>
  <c r="I135" i="24"/>
  <c r="H135" i="24"/>
  <c r="G135" i="24"/>
  <c r="F135" i="24"/>
  <c r="E135" i="24"/>
  <c r="D135" i="24"/>
  <c r="C135" i="24"/>
  <c r="B135" i="24"/>
  <c r="A135" i="24"/>
  <c r="N134" i="24"/>
  <c r="M134" i="24"/>
  <c r="L134" i="24"/>
  <c r="K134" i="24"/>
  <c r="J134" i="24"/>
  <c r="I134" i="24"/>
  <c r="H134" i="24"/>
  <c r="G134" i="24"/>
  <c r="F134" i="24"/>
  <c r="E134" i="24"/>
  <c r="D134" i="24"/>
  <c r="C134" i="24"/>
  <c r="B134" i="24"/>
  <c r="A134" i="24"/>
  <c r="N133" i="24"/>
  <c r="M133" i="24"/>
  <c r="L133" i="24"/>
  <c r="K133" i="24"/>
  <c r="J133" i="24"/>
  <c r="I133" i="24"/>
  <c r="H133" i="24"/>
  <c r="G133" i="24"/>
  <c r="F133" i="24"/>
  <c r="E133" i="24"/>
  <c r="D133" i="24"/>
  <c r="C133" i="24"/>
  <c r="B133" i="24"/>
  <c r="A133" i="24"/>
  <c r="N132" i="24"/>
  <c r="M132" i="24"/>
  <c r="L132" i="24"/>
  <c r="K132" i="24"/>
  <c r="J132" i="24"/>
  <c r="I132" i="24"/>
  <c r="H132" i="24"/>
  <c r="G132" i="24"/>
  <c r="F132" i="24"/>
  <c r="E132" i="24"/>
  <c r="D132" i="24"/>
  <c r="C132" i="24"/>
  <c r="B132" i="24"/>
  <c r="A132" i="24"/>
  <c r="N131" i="24"/>
  <c r="M131" i="24"/>
  <c r="L131" i="24"/>
  <c r="K131" i="24"/>
  <c r="J131" i="24"/>
  <c r="I131" i="24"/>
  <c r="H131" i="24"/>
  <c r="G131" i="24"/>
  <c r="F131" i="24"/>
  <c r="E131" i="24"/>
  <c r="D131" i="24"/>
  <c r="C131" i="24"/>
  <c r="B131" i="24"/>
  <c r="A131" i="24"/>
  <c r="N130" i="24"/>
  <c r="M130" i="24"/>
  <c r="L130" i="24"/>
  <c r="K130" i="24"/>
  <c r="J130" i="24"/>
  <c r="I130" i="24"/>
  <c r="H130" i="24"/>
  <c r="G130" i="24"/>
  <c r="F130" i="24"/>
  <c r="E130" i="24"/>
  <c r="D130" i="24"/>
  <c r="C130" i="24"/>
  <c r="B130" i="24"/>
  <c r="A130" i="24"/>
  <c r="N129" i="24"/>
  <c r="M129" i="24"/>
  <c r="L129" i="24"/>
  <c r="K129" i="24"/>
  <c r="J129" i="24"/>
  <c r="I129" i="24"/>
  <c r="H129" i="24"/>
  <c r="G129" i="24"/>
  <c r="F129" i="24"/>
  <c r="E129" i="24"/>
  <c r="D129" i="24"/>
  <c r="C129" i="24"/>
  <c r="B129" i="24"/>
  <c r="A129" i="24"/>
  <c r="N128" i="24"/>
  <c r="M128" i="24"/>
  <c r="L128" i="24"/>
  <c r="K128" i="24"/>
  <c r="J128" i="24"/>
  <c r="I128" i="24"/>
  <c r="H128" i="24"/>
  <c r="G128" i="24"/>
  <c r="F128" i="24"/>
  <c r="E128" i="24"/>
  <c r="D128" i="24"/>
  <c r="C128" i="24"/>
  <c r="B128" i="24"/>
  <c r="A128" i="24"/>
  <c r="N127" i="24"/>
  <c r="M127" i="24"/>
  <c r="L127" i="24"/>
  <c r="K127" i="24"/>
  <c r="J127" i="24"/>
  <c r="I127" i="24"/>
  <c r="H127" i="24"/>
  <c r="G127" i="24"/>
  <c r="F127" i="24"/>
  <c r="E127" i="24"/>
  <c r="D127" i="24"/>
  <c r="C127" i="24"/>
  <c r="B127" i="24"/>
  <c r="A127" i="24"/>
  <c r="N126" i="24"/>
  <c r="M126" i="24"/>
  <c r="L126" i="24"/>
  <c r="K126" i="24"/>
  <c r="J126" i="24"/>
  <c r="I126" i="24"/>
  <c r="H126" i="24"/>
  <c r="G126" i="24"/>
  <c r="F126" i="24"/>
  <c r="E126" i="24"/>
  <c r="D126" i="24"/>
  <c r="C126" i="24"/>
  <c r="B126" i="24"/>
  <c r="A126" i="24"/>
  <c r="N125" i="24"/>
  <c r="M125" i="24"/>
  <c r="L125" i="24"/>
  <c r="K125" i="24"/>
  <c r="J125" i="24"/>
  <c r="I125" i="24"/>
  <c r="H125" i="24"/>
  <c r="G125" i="24"/>
  <c r="F125" i="24"/>
  <c r="E125" i="24"/>
  <c r="D125" i="24"/>
  <c r="C125" i="24"/>
  <c r="B125" i="24"/>
  <c r="A125" i="24"/>
  <c r="N124" i="24"/>
  <c r="M124" i="24"/>
  <c r="L124" i="24"/>
  <c r="K124" i="24"/>
  <c r="J124" i="24"/>
  <c r="I124" i="24"/>
  <c r="H124" i="24"/>
  <c r="G124" i="24"/>
  <c r="F124" i="24"/>
  <c r="E124" i="24"/>
  <c r="D124" i="24"/>
  <c r="C124" i="24"/>
  <c r="B124" i="24"/>
  <c r="A124" i="24"/>
  <c r="N123" i="24"/>
  <c r="M123" i="24"/>
  <c r="L123" i="24"/>
  <c r="K123" i="24"/>
  <c r="J123" i="24"/>
  <c r="I123" i="24"/>
  <c r="H123" i="24"/>
  <c r="G123" i="24"/>
  <c r="F123" i="24"/>
  <c r="E123" i="24"/>
  <c r="D123" i="24"/>
  <c r="C123" i="24"/>
  <c r="B123" i="24"/>
  <c r="A123" i="24"/>
  <c r="N122" i="24"/>
  <c r="M122" i="24"/>
  <c r="L122" i="24"/>
  <c r="K122" i="24"/>
  <c r="J122" i="24"/>
  <c r="I122" i="24"/>
  <c r="H122" i="24"/>
  <c r="G122" i="24"/>
  <c r="F122" i="24"/>
  <c r="E122" i="24"/>
  <c r="D122" i="24"/>
  <c r="C122" i="24"/>
  <c r="B122" i="24"/>
  <c r="A122" i="24"/>
  <c r="N121" i="24"/>
  <c r="M121" i="24"/>
  <c r="L121" i="24"/>
  <c r="K121" i="24"/>
  <c r="J121" i="24"/>
  <c r="I121" i="24"/>
  <c r="H121" i="24"/>
  <c r="G121" i="24"/>
  <c r="F121" i="24"/>
  <c r="E121" i="24"/>
  <c r="D121" i="24"/>
  <c r="C121" i="24"/>
  <c r="B121" i="24"/>
  <c r="A121" i="24"/>
  <c r="N120" i="24"/>
  <c r="M120" i="24"/>
  <c r="L120" i="24"/>
  <c r="K120" i="24"/>
  <c r="J120" i="24"/>
  <c r="I120" i="24"/>
  <c r="H120" i="24"/>
  <c r="G120" i="24"/>
  <c r="F120" i="24"/>
  <c r="E120" i="24"/>
  <c r="D120" i="24"/>
  <c r="C120" i="24"/>
  <c r="B120" i="24"/>
  <c r="A120" i="24"/>
  <c r="N119" i="24"/>
  <c r="M119" i="24"/>
  <c r="L119" i="24"/>
  <c r="K119" i="24"/>
  <c r="J119" i="24"/>
  <c r="I119" i="24"/>
  <c r="H119" i="24"/>
  <c r="G119" i="24"/>
  <c r="F119" i="24"/>
  <c r="E119" i="24"/>
  <c r="D119" i="24"/>
  <c r="C119" i="24"/>
  <c r="B119" i="24"/>
  <c r="A119" i="24"/>
  <c r="N118" i="24"/>
  <c r="M118" i="24"/>
  <c r="L118" i="24"/>
  <c r="K118" i="24"/>
  <c r="J118" i="24"/>
  <c r="I118" i="24"/>
  <c r="H118" i="24"/>
  <c r="G118" i="24"/>
  <c r="F118" i="24"/>
  <c r="E118" i="24"/>
  <c r="D118" i="24"/>
  <c r="C118" i="24"/>
  <c r="B118" i="24"/>
  <c r="A118" i="24"/>
  <c r="N117" i="24"/>
  <c r="M117" i="24"/>
  <c r="L117" i="24"/>
  <c r="K117" i="24"/>
  <c r="J117" i="24"/>
  <c r="I117" i="24"/>
  <c r="H117" i="24"/>
  <c r="G117" i="24"/>
  <c r="F117" i="24"/>
  <c r="E117" i="24"/>
  <c r="D117" i="24"/>
  <c r="C117" i="24"/>
  <c r="B117" i="24"/>
  <c r="A117" i="24"/>
  <c r="N116" i="24"/>
  <c r="M116" i="24"/>
  <c r="L116" i="24"/>
  <c r="K116" i="24"/>
  <c r="J116" i="24"/>
  <c r="I116" i="24"/>
  <c r="H116" i="24"/>
  <c r="G116" i="24"/>
  <c r="F116" i="24"/>
  <c r="E116" i="24"/>
  <c r="D116" i="24"/>
  <c r="C116" i="24"/>
  <c r="B116" i="24"/>
  <c r="A116" i="24"/>
  <c r="N115" i="24"/>
  <c r="M115" i="24"/>
  <c r="L115" i="24"/>
  <c r="K115" i="24"/>
  <c r="J115" i="24"/>
  <c r="I115" i="24"/>
  <c r="H115" i="24"/>
  <c r="G115" i="24"/>
  <c r="F115" i="24"/>
  <c r="E115" i="24"/>
  <c r="D115" i="24"/>
  <c r="C115" i="24"/>
  <c r="B115" i="24"/>
  <c r="A115" i="24"/>
  <c r="N114" i="24"/>
  <c r="M114" i="24"/>
  <c r="L114" i="24"/>
  <c r="K114" i="24"/>
  <c r="J114" i="24"/>
  <c r="I114" i="24"/>
  <c r="H114" i="24"/>
  <c r="G114" i="24"/>
  <c r="F114" i="24"/>
  <c r="E114" i="24"/>
  <c r="D114" i="24"/>
  <c r="C114" i="24"/>
  <c r="B114" i="24"/>
  <c r="A114" i="24"/>
  <c r="N113" i="24"/>
  <c r="M113" i="24"/>
  <c r="L113" i="24"/>
  <c r="K113" i="24"/>
  <c r="J113" i="24"/>
  <c r="I113" i="24"/>
  <c r="H113" i="24"/>
  <c r="G113" i="24"/>
  <c r="F113" i="24"/>
  <c r="E113" i="24"/>
  <c r="D113" i="24"/>
  <c r="C113" i="24"/>
  <c r="B113" i="24"/>
  <c r="A113" i="24"/>
  <c r="N112" i="24"/>
  <c r="M112" i="24"/>
  <c r="L112" i="24"/>
  <c r="K112" i="24"/>
  <c r="J112" i="24"/>
  <c r="I112" i="24"/>
  <c r="H112" i="24"/>
  <c r="G112" i="24"/>
  <c r="F112" i="24"/>
  <c r="E112" i="24"/>
  <c r="D112" i="24"/>
  <c r="C112" i="24"/>
  <c r="B112" i="24"/>
  <c r="A112" i="24"/>
  <c r="N111" i="24"/>
  <c r="M111" i="24"/>
  <c r="L111" i="24"/>
  <c r="K111" i="24"/>
  <c r="J111" i="24"/>
  <c r="I111" i="24"/>
  <c r="H111" i="24"/>
  <c r="G111" i="24"/>
  <c r="F111" i="24"/>
  <c r="E111" i="24"/>
  <c r="D111" i="24"/>
  <c r="C111" i="24"/>
  <c r="B111" i="24"/>
  <c r="A111" i="24"/>
  <c r="N110" i="24"/>
  <c r="M110" i="24"/>
  <c r="L110" i="24"/>
  <c r="K110" i="24"/>
  <c r="J110" i="24"/>
  <c r="I110" i="24"/>
  <c r="H110" i="24"/>
  <c r="G110" i="24"/>
  <c r="F110" i="24"/>
  <c r="E110" i="24"/>
  <c r="D110" i="24"/>
  <c r="C110" i="24"/>
  <c r="B110" i="24"/>
  <c r="A110" i="24"/>
  <c r="N109" i="24"/>
  <c r="M109" i="24"/>
  <c r="L109" i="24"/>
  <c r="K109" i="24"/>
  <c r="J109" i="24"/>
  <c r="I109" i="24"/>
  <c r="H109" i="24"/>
  <c r="G109" i="24"/>
  <c r="F109" i="24"/>
  <c r="E109" i="24"/>
  <c r="D109" i="24"/>
  <c r="C109" i="24"/>
  <c r="B109" i="24"/>
  <c r="A109" i="24"/>
  <c r="N108" i="24"/>
  <c r="M108" i="24"/>
  <c r="L108" i="24"/>
  <c r="K108" i="24"/>
  <c r="J108" i="24"/>
  <c r="I108" i="24"/>
  <c r="H108" i="24"/>
  <c r="G108" i="24"/>
  <c r="F108" i="24"/>
  <c r="E108" i="24"/>
  <c r="D108" i="24"/>
  <c r="C108" i="24"/>
  <c r="B108" i="24"/>
  <c r="A108" i="24"/>
  <c r="N107" i="24"/>
  <c r="M107" i="24"/>
  <c r="L107" i="24"/>
  <c r="K107" i="24"/>
  <c r="J107" i="24"/>
  <c r="I107" i="24"/>
  <c r="H107" i="24"/>
  <c r="G107" i="24"/>
  <c r="F107" i="24"/>
  <c r="E107" i="24"/>
  <c r="D107" i="24"/>
  <c r="C107" i="24"/>
  <c r="B107" i="24"/>
  <c r="A107" i="24"/>
  <c r="N106" i="24"/>
  <c r="M106" i="24"/>
  <c r="L106" i="24"/>
  <c r="K106" i="24"/>
  <c r="J106" i="24"/>
  <c r="I106" i="24"/>
  <c r="H106" i="24"/>
  <c r="G106" i="24"/>
  <c r="F106" i="24"/>
  <c r="E106" i="24"/>
  <c r="D106" i="24"/>
  <c r="C106" i="24"/>
  <c r="B106" i="24"/>
  <c r="A106" i="24"/>
  <c r="N105" i="24"/>
  <c r="M105" i="24"/>
  <c r="L105" i="24"/>
  <c r="K105" i="24"/>
  <c r="J105" i="24"/>
  <c r="I105" i="24"/>
  <c r="H105" i="24"/>
  <c r="G105" i="24"/>
  <c r="F105" i="24"/>
  <c r="E105" i="24"/>
  <c r="D105" i="24"/>
  <c r="C105" i="24"/>
  <c r="B105" i="24"/>
  <c r="A105" i="24"/>
  <c r="N104" i="24"/>
  <c r="M104" i="24"/>
  <c r="L104" i="24"/>
  <c r="K104" i="24"/>
  <c r="J104" i="24"/>
  <c r="I104" i="24"/>
  <c r="H104" i="24"/>
  <c r="G104" i="24"/>
  <c r="F104" i="24"/>
  <c r="E104" i="24"/>
  <c r="D104" i="24"/>
  <c r="C104" i="24"/>
  <c r="B104" i="24"/>
  <c r="A104" i="24"/>
  <c r="N103" i="24"/>
  <c r="M103" i="24"/>
  <c r="L103" i="24"/>
  <c r="K103" i="24"/>
  <c r="J103" i="24"/>
  <c r="I103" i="24"/>
  <c r="H103" i="24"/>
  <c r="G103" i="24"/>
  <c r="F103" i="24"/>
  <c r="E103" i="24"/>
  <c r="D103" i="24"/>
  <c r="C103" i="24"/>
  <c r="B103" i="24"/>
  <c r="A103" i="24"/>
  <c r="N102" i="24"/>
  <c r="M102" i="24"/>
  <c r="L102" i="24"/>
  <c r="K102" i="24"/>
  <c r="J102" i="24"/>
  <c r="I102" i="24"/>
  <c r="H102" i="24"/>
  <c r="G102" i="24"/>
  <c r="F102" i="24"/>
  <c r="E102" i="24"/>
  <c r="D102" i="24"/>
  <c r="C102" i="24"/>
  <c r="B102" i="24"/>
  <c r="A102" i="24"/>
  <c r="N101" i="24"/>
  <c r="M101" i="24"/>
  <c r="L101" i="24"/>
  <c r="K101" i="24"/>
  <c r="J101" i="24"/>
  <c r="I101" i="24"/>
  <c r="H101" i="24"/>
  <c r="G101" i="24"/>
  <c r="F101" i="24"/>
  <c r="E101" i="24"/>
  <c r="D101" i="24"/>
  <c r="C101" i="24"/>
  <c r="B101" i="24"/>
  <c r="A101" i="24"/>
  <c r="N100" i="24"/>
  <c r="M100" i="24"/>
  <c r="L100" i="24"/>
  <c r="K100" i="24"/>
  <c r="J100" i="24"/>
  <c r="I100" i="24"/>
  <c r="H100" i="24"/>
  <c r="G100" i="24"/>
  <c r="F100" i="24"/>
  <c r="E100" i="24"/>
  <c r="D100" i="24"/>
  <c r="C100" i="24"/>
  <c r="B100" i="24"/>
  <c r="A100" i="24"/>
  <c r="N99" i="24"/>
  <c r="M99" i="24"/>
  <c r="L99" i="24"/>
  <c r="K99" i="24"/>
  <c r="J99" i="24"/>
  <c r="I99" i="24"/>
  <c r="H99" i="24"/>
  <c r="G99" i="24"/>
  <c r="F99" i="24"/>
  <c r="E99" i="24"/>
  <c r="D99" i="24"/>
  <c r="C99" i="24"/>
  <c r="B99" i="24"/>
  <c r="A99" i="24"/>
  <c r="N98" i="24"/>
  <c r="M98" i="24"/>
  <c r="L98" i="24"/>
  <c r="K98" i="24"/>
  <c r="J98" i="24"/>
  <c r="I98" i="24"/>
  <c r="H98" i="24"/>
  <c r="G98" i="24"/>
  <c r="F98" i="24"/>
  <c r="E98" i="24"/>
  <c r="D98" i="24"/>
  <c r="C98" i="24"/>
  <c r="B98" i="24"/>
  <c r="A98" i="24"/>
  <c r="N97" i="24"/>
  <c r="M97" i="24"/>
  <c r="L97" i="24"/>
  <c r="K97" i="24"/>
  <c r="J97" i="24"/>
  <c r="I97" i="24"/>
  <c r="H97" i="24"/>
  <c r="G97" i="24"/>
  <c r="F97" i="24"/>
  <c r="E97" i="24"/>
  <c r="D97" i="24"/>
  <c r="C97" i="24"/>
  <c r="B97" i="24"/>
  <c r="A97" i="24"/>
  <c r="N96" i="24"/>
  <c r="M96" i="24"/>
  <c r="L96" i="24"/>
  <c r="K96" i="24"/>
  <c r="J96" i="24"/>
  <c r="I96" i="24"/>
  <c r="H96" i="24"/>
  <c r="G96" i="24"/>
  <c r="F96" i="24"/>
  <c r="E96" i="24"/>
  <c r="D96" i="24"/>
  <c r="C96" i="24"/>
  <c r="B96" i="24"/>
  <c r="A96" i="24"/>
  <c r="N95" i="24"/>
  <c r="M95" i="24"/>
  <c r="L95" i="24"/>
  <c r="K95" i="24"/>
  <c r="J95" i="24"/>
  <c r="I95" i="24"/>
  <c r="H95" i="24"/>
  <c r="G95" i="24"/>
  <c r="F95" i="24"/>
  <c r="E95" i="24"/>
  <c r="D95" i="24"/>
  <c r="C95" i="24"/>
  <c r="B95" i="24"/>
  <c r="A95" i="24"/>
  <c r="N94" i="24"/>
  <c r="M94" i="24"/>
  <c r="L94" i="24"/>
  <c r="K94" i="24"/>
  <c r="J94" i="24"/>
  <c r="I94" i="24"/>
  <c r="H94" i="24"/>
  <c r="G94" i="24"/>
  <c r="F94" i="24"/>
  <c r="E94" i="24"/>
  <c r="D94" i="24"/>
  <c r="C94" i="24"/>
  <c r="B94" i="24"/>
  <c r="A94" i="24"/>
  <c r="N93" i="24"/>
  <c r="M93" i="24"/>
  <c r="L93" i="24"/>
  <c r="K93" i="24"/>
  <c r="J93" i="24"/>
  <c r="I93" i="24"/>
  <c r="H93" i="24"/>
  <c r="G93" i="24"/>
  <c r="F93" i="24"/>
  <c r="E93" i="24"/>
  <c r="D93" i="24"/>
  <c r="C93" i="24"/>
  <c r="B93" i="24"/>
  <c r="A93" i="24"/>
  <c r="N92" i="24"/>
  <c r="M92" i="24"/>
  <c r="L92" i="24"/>
  <c r="K92" i="24"/>
  <c r="J92" i="24"/>
  <c r="I92" i="24"/>
  <c r="H92" i="24"/>
  <c r="G92" i="24"/>
  <c r="F92" i="24"/>
  <c r="E92" i="24"/>
  <c r="D92" i="24"/>
  <c r="C92" i="24"/>
  <c r="B92" i="24"/>
  <c r="A92" i="24"/>
  <c r="N91" i="24"/>
  <c r="M91" i="24"/>
  <c r="L91" i="24"/>
  <c r="K91" i="24"/>
  <c r="J91" i="24"/>
  <c r="I91" i="24"/>
  <c r="H91" i="24"/>
  <c r="G91" i="24"/>
  <c r="F91" i="24"/>
  <c r="E91" i="24"/>
  <c r="D91" i="24"/>
  <c r="C91" i="24"/>
  <c r="B91" i="24"/>
  <c r="A91" i="24"/>
  <c r="N90" i="24"/>
  <c r="M90" i="24"/>
  <c r="L90" i="24"/>
  <c r="K90" i="24"/>
  <c r="J90" i="24"/>
  <c r="I90" i="24"/>
  <c r="H90" i="24"/>
  <c r="G90" i="24"/>
  <c r="F90" i="24"/>
  <c r="E90" i="24"/>
  <c r="D90" i="24"/>
  <c r="C90" i="24"/>
  <c r="B90" i="24"/>
  <c r="A90" i="24"/>
  <c r="N89" i="24"/>
  <c r="M89" i="24"/>
  <c r="L89" i="24"/>
  <c r="K89" i="24"/>
  <c r="J89" i="24"/>
  <c r="I89" i="24"/>
  <c r="H89" i="24"/>
  <c r="G89" i="24"/>
  <c r="F89" i="24"/>
  <c r="E89" i="24"/>
  <c r="D89" i="24"/>
  <c r="C89" i="24"/>
  <c r="B89" i="24"/>
  <c r="A89" i="24"/>
  <c r="N88" i="24"/>
  <c r="M88" i="24"/>
  <c r="L88" i="24"/>
  <c r="K88" i="24"/>
  <c r="J88" i="24"/>
  <c r="I88" i="24"/>
  <c r="H88" i="24"/>
  <c r="G88" i="24"/>
  <c r="F88" i="24"/>
  <c r="E88" i="24"/>
  <c r="D88" i="24"/>
  <c r="C88" i="24"/>
  <c r="B88" i="24"/>
  <c r="A88" i="24"/>
  <c r="N87" i="24"/>
  <c r="M87" i="24"/>
  <c r="L87" i="24"/>
  <c r="K87" i="24"/>
  <c r="J87" i="24"/>
  <c r="I87" i="24"/>
  <c r="H87" i="24"/>
  <c r="G87" i="24"/>
  <c r="F87" i="24"/>
  <c r="E87" i="24"/>
  <c r="D87" i="24"/>
  <c r="C87" i="24"/>
  <c r="B87" i="24"/>
  <c r="A87" i="24"/>
  <c r="N86" i="24"/>
  <c r="M86" i="24"/>
  <c r="L86" i="24"/>
  <c r="K86" i="24"/>
  <c r="J86" i="24"/>
  <c r="I86" i="24"/>
  <c r="H86" i="24"/>
  <c r="G86" i="24"/>
  <c r="F86" i="24"/>
  <c r="E86" i="24"/>
  <c r="D86" i="24"/>
  <c r="C86" i="24"/>
  <c r="B86" i="24"/>
  <c r="A86" i="24"/>
  <c r="N85" i="24"/>
  <c r="M85" i="24"/>
  <c r="L85" i="24"/>
  <c r="K85" i="24"/>
  <c r="J85" i="24"/>
  <c r="I85" i="24"/>
  <c r="H85" i="24"/>
  <c r="G85" i="24"/>
  <c r="F85" i="24"/>
  <c r="E85" i="24"/>
  <c r="D85" i="24"/>
  <c r="C85" i="24"/>
  <c r="B85" i="24"/>
  <c r="A85" i="24"/>
  <c r="N84" i="24"/>
  <c r="M84" i="24"/>
  <c r="L84" i="24"/>
  <c r="K84" i="24"/>
  <c r="J84" i="24"/>
  <c r="I84" i="24"/>
  <c r="H84" i="24"/>
  <c r="G84" i="24"/>
  <c r="F84" i="24"/>
  <c r="E84" i="24"/>
  <c r="D84" i="24"/>
  <c r="C84" i="24"/>
  <c r="B84" i="24"/>
  <c r="A84" i="24"/>
  <c r="N83" i="24"/>
  <c r="M83" i="24"/>
  <c r="L83" i="24"/>
  <c r="K83" i="24"/>
  <c r="J83" i="24"/>
  <c r="I83" i="24"/>
  <c r="H83" i="24"/>
  <c r="G83" i="24"/>
  <c r="F83" i="24"/>
  <c r="E83" i="24"/>
  <c r="D83" i="24"/>
  <c r="C83" i="24"/>
  <c r="B83" i="24"/>
  <c r="A83" i="24"/>
  <c r="N82" i="24"/>
  <c r="M82" i="24"/>
  <c r="L82" i="24"/>
  <c r="K82" i="24"/>
  <c r="J82" i="24"/>
  <c r="I82" i="24"/>
  <c r="H82" i="24"/>
  <c r="G82" i="24"/>
  <c r="F82" i="24"/>
  <c r="E82" i="24"/>
  <c r="D82" i="24"/>
  <c r="C82" i="24"/>
  <c r="B82" i="24"/>
  <c r="A82" i="24"/>
  <c r="N81" i="24"/>
  <c r="M81" i="24"/>
  <c r="L81" i="24"/>
  <c r="K81" i="24"/>
  <c r="J81" i="24"/>
  <c r="I81" i="24"/>
  <c r="H81" i="24"/>
  <c r="G81" i="24"/>
  <c r="F81" i="24"/>
  <c r="E81" i="24"/>
  <c r="D81" i="24"/>
  <c r="C81" i="24"/>
  <c r="B81" i="24"/>
  <c r="A81" i="24"/>
  <c r="N80" i="24"/>
  <c r="M80" i="24"/>
  <c r="L80" i="24"/>
  <c r="K80" i="24"/>
  <c r="J80" i="24"/>
  <c r="I80" i="24"/>
  <c r="H80" i="24"/>
  <c r="G80" i="24"/>
  <c r="F80" i="24"/>
  <c r="E80" i="24"/>
  <c r="D80" i="24"/>
  <c r="C80" i="24"/>
  <c r="B80" i="24"/>
  <c r="A80" i="24"/>
  <c r="N79" i="24"/>
  <c r="M79" i="24"/>
  <c r="L79" i="24"/>
  <c r="K79" i="24"/>
  <c r="J79" i="24"/>
  <c r="I79" i="24"/>
  <c r="H79" i="24"/>
  <c r="G79" i="24"/>
  <c r="F79" i="24"/>
  <c r="E79" i="24"/>
  <c r="D79" i="24"/>
  <c r="C79" i="24"/>
  <c r="B79" i="24"/>
  <c r="A79" i="24"/>
  <c r="N78" i="24"/>
  <c r="M78" i="24"/>
  <c r="L78" i="24"/>
  <c r="K78" i="24"/>
  <c r="J78" i="24"/>
  <c r="I78" i="24"/>
  <c r="H78" i="24"/>
  <c r="G78" i="24"/>
  <c r="F78" i="24"/>
  <c r="E78" i="24"/>
  <c r="D78" i="24"/>
  <c r="C78" i="24"/>
  <c r="B78" i="24"/>
  <c r="A78" i="24"/>
  <c r="N77" i="24"/>
  <c r="M77" i="24"/>
  <c r="L77" i="24"/>
  <c r="K77" i="24"/>
  <c r="J77" i="24"/>
  <c r="I77" i="24"/>
  <c r="H77" i="24"/>
  <c r="G77" i="24"/>
  <c r="F77" i="24"/>
  <c r="E77" i="24"/>
  <c r="D77" i="24"/>
  <c r="C77" i="24"/>
  <c r="B77" i="24"/>
  <c r="A77" i="24"/>
  <c r="N76" i="24"/>
  <c r="M76" i="24"/>
  <c r="L76" i="24"/>
  <c r="K76" i="24"/>
  <c r="J76" i="24"/>
  <c r="I76" i="24"/>
  <c r="H76" i="24"/>
  <c r="G76" i="24"/>
  <c r="F76" i="24"/>
  <c r="E76" i="24"/>
  <c r="D76" i="24"/>
  <c r="C76" i="24"/>
  <c r="B76" i="24"/>
  <c r="A76" i="24"/>
  <c r="N75" i="24"/>
  <c r="M75" i="24"/>
  <c r="L75" i="24"/>
  <c r="K75" i="24"/>
  <c r="J75" i="24"/>
  <c r="I75" i="24"/>
  <c r="H75" i="24"/>
  <c r="G75" i="24"/>
  <c r="F75" i="24"/>
  <c r="E75" i="24"/>
  <c r="D75" i="24"/>
  <c r="C75" i="24"/>
  <c r="B75" i="24"/>
  <c r="A75" i="24"/>
  <c r="N74" i="24"/>
  <c r="M74" i="24"/>
  <c r="L74" i="24"/>
  <c r="K74" i="24"/>
  <c r="J74" i="24"/>
  <c r="I74" i="24"/>
  <c r="H74" i="24"/>
  <c r="G74" i="24"/>
  <c r="F74" i="24"/>
  <c r="E74" i="24"/>
  <c r="D74" i="24"/>
  <c r="C74" i="24"/>
  <c r="B74" i="24"/>
  <c r="A74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A73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A72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A71" i="24"/>
  <c r="N70" i="24"/>
  <c r="M70" i="24"/>
  <c r="L70" i="24"/>
  <c r="K70" i="24"/>
  <c r="J70" i="24"/>
  <c r="I70" i="24"/>
  <c r="H70" i="24"/>
  <c r="G70" i="24"/>
  <c r="F70" i="24"/>
  <c r="E70" i="24"/>
  <c r="D70" i="24"/>
  <c r="C70" i="24"/>
  <c r="B70" i="24"/>
  <c r="A70" i="24"/>
  <c r="N69" i="24"/>
  <c r="M69" i="24"/>
  <c r="L69" i="24"/>
  <c r="K69" i="24"/>
  <c r="J69" i="24"/>
  <c r="I69" i="24"/>
  <c r="H69" i="24"/>
  <c r="G69" i="24"/>
  <c r="F69" i="24"/>
  <c r="E69" i="24"/>
  <c r="D69" i="24"/>
  <c r="C69" i="24"/>
  <c r="B69" i="24"/>
  <c r="A69" i="24"/>
  <c r="N68" i="24"/>
  <c r="M68" i="24"/>
  <c r="L68" i="24"/>
  <c r="K68" i="24"/>
  <c r="J68" i="24"/>
  <c r="I68" i="24"/>
  <c r="H68" i="24"/>
  <c r="G68" i="24"/>
  <c r="F68" i="24"/>
  <c r="E68" i="24"/>
  <c r="D68" i="24"/>
  <c r="C68" i="24"/>
  <c r="B68" i="24"/>
  <c r="A68" i="24"/>
  <c r="N67" i="24"/>
  <c r="M67" i="24"/>
  <c r="L67" i="24"/>
  <c r="K67" i="24"/>
  <c r="J67" i="24"/>
  <c r="I67" i="24"/>
  <c r="H67" i="24"/>
  <c r="G67" i="24"/>
  <c r="F67" i="24"/>
  <c r="E67" i="24"/>
  <c r="D67" i="24"/>
  <c r="C67" i="24"/>
  <c r="B67" i="24"/>
  <c r="A67" i="24"/>
  <c r="N66" i="24"/>
  <c r="M66" i="24"/>
  <c r="L66" i="24"/>
  <c r="K66" i="24"/>
  <c r="J66" i="24"/>
  <c r="I66" i="24"/>
  <c r="H66" i="24"/>
  <c r="G66" i="24"/>
  <c r="F66" i="24"/>
  <c r="E66" i="24"/>
  <c r="D66" i="24"/>
  <c r="C66" i="24"/>
  <c r="B66" i="24"/>
  <c r="A66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A65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A64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A63" i="24"/>
  <c r="N62" i="24"/>
  <c r="M62" i="24"/>
  <c r="L62" i="24"/>
  <c r="K62" i="24"/>
  <c r="J62" i="24"/>
  <c r="I62" i="24"/>
  <c r="H62" i="24"/>
  <c r="G62" i="24"/>
  <c r="F62" i="24"/>
  <c r="E62" i="24"/>
  <c r="D62" i="24"/>
  <c r="C62" i="24"/>
  <c r="B62" i="24"/>
  <c r="A62" i="24"/>
  <c r="N61" i="24"/>
  <c r="M61" i="24"/>
  <c r="L61" i="24"/>
  <c r="K61" i="24"/>
  <c r="J61" i="24"/>
  <c r="I61" i="24"/>
  <c r="H61" i="24"/>
  <c r="G61" i="24"/>
  <c r="F61" i="24"/>
  <c r="E61" i="24"/>
  <c r="D61" i="24"/>
  <c r="C61" i="24"/>
  <c r="B61" i="24"/>
  <c r="A61" i="24"/>
  <c r="N60" i="24"/>
  <c r="M60" i="24"/>
  <c r="L60" i="24"/>
  <c r="K60" i="24"/>
  <c r="J60" i="24"/>
  <c r="I60" i="24"/>
  <c r="H60" i="24"/>
  <c r="G60" i="24"/>
  <c r="F60" i="24"/>
  <c r="E60" i="24"/>
  <c r="D60" i="24"/>
  <c r="C60" i="24"/>
  <c r="B60" i="24"/>
  <c r="A60" i="24"/>
  <c r="N59" i="24"/>
  <c r="M59" i="24"/>
  <c r="L59" i="24"/>
  <c r="K59" i="24"/>
  <c r="J59" i="24"/>
  <c r="I59" i="24"/>
  <c r="H59" i="24"/>
  <c r="G59" i="24"/>
  <c r="F59" i="24"/>
  <c r="E59" i="24"/>
  <c r="D59" i="24"/>
  <c r="C59" i="24"/>
  <c r="B59" i="24"/>
  <c r="A59" i="24"/>
  <c r="N58" i="24"/>
  <c r="M58" i="24"/>
  <c r="L58" i="24"/>
  <c r="K58" i="24"/>
  <c r="J58" i="24"/>
  <c r="I58" i="24"/>
  <c r="H58" i="24"/>
  <c r="G58" i="24"/>
  <c r="F58" i="24"/>
  <c r="E58" i="24"/>
  <c r="D58" i="24"/>
  <c r="C58" i="24"/>
  <c r="B58" i="24"/>
  <c r="A58" i="24"/>
  <c r="N57" i="24"/>
  <c r="M57" i="24"/>
  <c r="L57" i="24"/>
  <c r="K57" i="24"/>
  <c r="J57" i="24"/>
  <c r="I57" i="24"/>
  <c r="H57" i="24"/>
  <c r="G57" i="24"/>
  <c r="F57" i="24"/>
  <c r="E57" i="24"/>
  <c r="D57" i="24"/>
  <c r="C57" i="24"/>
  <c r="B57" i="24"/>
  <c r="A57" i="24"/>
  <c r="N56" i="24"/>
  <c r="M56" i="24"/>
  <c r="L56" i="24"/>
  <c r="K56" i="24"/>
  <c r="J56" i="24"/>
  <c r="I56" i="24"/>
  <c r="H56" i="24"/>
  <c r="G56" i="24"/>
  <c r="F56" i="24"/>
  <c r="E56" i="24"/>
  <c r="D56" i="24"/>
  <c r="C56" i="24"/>
  <c r="B56" i="24"/>
  <c r="A56" i="24"/>
  <c r="N55" i="24"/>
  <c r="M55" i="24"/>
  <c r="L55" i="24"/>
  <c r="K55" i="24"/>
  <c r="J55" i="24"/>
  <c r="I55" i="24"/>
  <c r="H55" i="24"/>
  <c r="G55" i="24"/>
  <c r="F55" i="24"/>
  <c r="E55" i="24"/>
  <c r="D55" i="24"/>
  <c r="C55" i="24"/>
  <c r="B55" i="24"/>
  <c r="A55" i="24"/>
  <c r="N54" i="24"/>
  <c r="M54" i="24"/>
  <c r="L54" i="24"/>
  <c r="K54" i="24"/>
  <c r="J54" i="24"/>
  <c r="I54" i="24"/>
  <c r="H54" i="24"/>
  <c r="G54" i="24"/>
  <c r="F54" i="24"/>
  <c r="E54" i="24"/>
  <c r="D54" i="24"/>
  <c r="C54" i="24"/>
  <c r="B54" i="24"/>
  <c r="A54" i="24"/>
  <c r="N53" i="24"/>
  <c r="M53" i="24"/>
  <c r="L53" i="24"/>
  <c r="K53" i="24"/>
  <c r="J53" i="24"/>
  <c r="I53" i="24"/>
  <c r="H53" i="24"/>
  <c r="G53" i="24"/>
  <c r="F53" i="24"/>
  <c r="E53" i="24"/>
  <c r="D53" i="24"/>
  <c r="C53" i="24"/>
  <c r="B53" i="24"/>
  <c r="A53" i="24"/>
  <c r="N52" i="24"/>
  <c r="M52" i="24"/>
  <c r="L52" i="24"/>
  <c r="K52" i="24"/>
  <c r="J52" i="24"/>
  <c r="I52" i="24"/>
  <c r="H52" i="24"/>
  <c r="G52" i="24"/>
  <c r="F52" i="24"/>
  <c r="E52" i="24"/>
  <c r="D52" i="24"/>
  <c r="C52" i="24"/>
  <c r="B52" i="24"/>
  <c r="A52" i="24"/>
  <c r="N51" i="24"/>
  <c r="M51" i="24"/>
  <c r="L51" i="24"/>
  <c r="K51" i="24"/>
  <c r="J51" i="24"/>
  <c r="I51" i="24"/>
  <c r="H51" i="24"/>
  <c r="G51" i="24"/>
  <c r="F51" i="24"/>
  <c r="E51" i="24"/>
  <c r="D51" i="24"/>
  <c r="C51" i="24"/>
  <c r="B51" i="24"/>
  <c r="A51" i="24"/>
  <c r="N50" i="24"/>
  <c r="M50" i="24"/>
  <c r="L50" i="24"/>
  <c r="K50" i="24"/>
  <c r="J50" i="24"/>
  <c r="I50" i="24"/>
  <c r="H50" i="24"/>
  <c r="G50" i="24"/>
  <c r="F50" i="24"/>
  <c r="E50" i="24"/>
  <c r="D50" i="24"/>
  <c r="C50" i="24"/>
  <c r="B50" i="24"/>
  <c r="A50" i="24"/>
  <c r="N49" i="24"/>
  <c r="M49" i="24"/>
  <c r="L49" i="24"/>
  <c r="K49" i="24"/>
  <c r="J49" i="24"/>
  <c r="I49" i="24"/>
  <c r="H49" i="24"/>
  <c r="G49" i="24"/>
  <c r="F49" i="24"/>
  <c r="E49" i="24"/>
  <c r="D49" i="24"/>
  <c r="C49" i="24"/>
  <c r="B49" i="24"/>
  <c r="A49" i="24"/>
  <c r="N48" i="24"/>
  <c r="M48" i="24"/>
  <c r="L48" i="24"/>
  <c r="K48" i="24"/>
  <c r="J48" i="24"/>
  <c r="I48" i="24"/>
  <c r="H48" i="24"/>
  <c r="G48" i="24"/>
  <c r="F48" i="24"/>
  <c r="E48" i="24"/>
  <c r="D48" i="24"/>
  <c r="C48" i="24"/>
  <c r="B48" i="24"/>
  <c r="A48" i="24"/>
  <c r="N47" i="24"/>
  <c r="M47" i="24"/>
  <c r="L47" i="24"/>
  <c r="K47" i="24"/>
  <c r="J47" i="24"/>
  <c r="I47" i="24"/>
  <c r="H47" i="24"/>
  <c r="G47" i="24"/>
  <c r="F47" i="24"/>
  <c r="E47" i="24"/>
  <c r="D47" i="24"/>
  <c r="C47" i="24"/>
  <c r="B47" i="24"/>
  <c r="A47" i="24"/>
  <c r="N46" i="24"/>
  <c r="M46" i="24"/>
  <c r="L46" i="24"/>
  <c r="K46" i="24"/>
  <c r="J46" i="24"/>
  <c r="I46" i="24"/>
  <c r="H46" i="24"/>
  <c r="G46" i="24"/>
  <c r="F46" i="24"/>
  <c r="E46" i="24"/>
  <c r="D46" i="24"/>
  <c r="C46" i="24"/>
  <c r="B46" i="24"/>
  <c r="A46" i="24"/>
  <c r="N45" i="24"/>
  <c r="M45" i="24"/>
  <c r="L45" i="24"/>
  <c r="K45" i="24"/>
  <c r="J45" i="24"/>
  <c r="I45" i="24"/>
  <c r="H45" i="24"/>
  <c r="G45" i="24"/>
  <c r="F45" i="24"/>
  <c r="E45" i="24"/>
  <c r="D45" i="24"/>
  <c r="C45" i="24"/>
  <c r="B45" i="24"/>
  <c r="A45" i="24"/>
  <c r="N44" i="24"/>
  <c r="M44" i="24"/>
  <c r="L44" i="24"/>
  <c r="K44" i="24"/>
  <c r="J44" i="24"/>
  <c r="I44" i="24"/>
  <c r="H44" i="24"/>
  <c r="G44" i="24"/>
  <c r="F44" i="24"/>
  <c r="E44" i="24"/>
  <c r="D44" i="24"/>
  <c r="C44" i="24"/>
  <c r="B44" i="24"/>
  <c r="A44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A43" i="24"/>
  <c r="N42" i="24"/>
  <c r="M42" i="24"/>
  <c r="L42" i="24"/>
  <c r="K42" i="24"/>
  <c r="J42" i="24"/>
  <c r="I42" i="24"/>
  <c r="H42" i="24"/>
  <c r="G42" i="24"/>
  <c r="F42" i="24"/>
  <c r="E42" i="24"/>
  <c r="D42" i="24"/>
  <c r="C42" i="24"/>
  <c r="B42" i="24"/>
  <c r="A42" i="24"/>
  <c r="N41" i="24"/>
  <c r="M41" i="24"/>
  <c r="L41" i="24"/>
  <c r="K41" i="24"/>
  <c r="J41" i="24"/>
  <c r="I41" i="24"/>
  <c r="H41" i="24"/>
  <c r="G41" i="24"/>
  <c r="F41" i="24"/>
  <c r="E41" i="24"/>
  <c r="D41" i="24"/>
  <c r="C41" i="24"/>
  <c r="B41" i="24"/>
  <c r="A41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A40" i="24"/>
  <c r="N39" i="24"/>
  <c r="M39" i="24"/>
  <c r="L39" i="24"/>
  <c r="K39" i="24"/>
  <c r="J39" i="24"/>
  <c r="I39" i="24"/>
  <c r="H39" i="24"/>
  <c r="G39" i="24"/>
  <c r="F39" i="24"/>
  <c r="E39" i="24"/>
  <c r="D39" i="24"/>
  <c r="C39" i="24"/>
  <c r="B39" i="24"/>
  <c r="A39" i="24"/>
  <c r="N38" i="24"/>
  <c r="M38" i="24"/>
  <c r="L38" i="24"/>
  <c r="K38" i="24"/>
  <c r="J38" i="24"/>
  <c r="I38" i="24"/>
  <c r="H38" i="24"/>
  <c r="G38" i="24"/>
  <c r="F38" i="24"/>
  <c r="E38" i="24"/>
  <c r="D38" i="24"/>
  <c r="C38" i="24"/>
  <c r="B38" i="24"/>
  <c r="A38" i="24"/>
  <c r="N37" i="24"/>
  <c r="M37" i="24"/>
  <c r="L37" i="24"/>
  <c r="K37" i="24"/>
  <c r="J37" i="24"/>
  <c r="I37" i="24"/>
  <c r="H37" i="24"/>
  <c r="G37" i="24"/>
  <c r="F37" i="24"/>
  <c r="E37" i="24"/>
  <c r="D37" i="24"/>
  <c r="C37" i="24"/>
  <c r="B37" i="24"/>
  <c r="A37" i="24"/>
  <c r="N36" i="24"/>
  <c r="M36" i="24"/>
  <c r="L36" i="24"/>
  <c r="K36" i="24"/>
  <c r="J36" i="24"/>
  <c r="I36" i="24"/>
  <c r="H36" i="24"/>
  <c r="G36" i="24"/>
  <c r="F36" i="24"/>
  <c r="E36" i="24"/>
  <c r="D36" i="24"/>
  <c r="C36" i="24"/>
  <c r="B36" i="24"/>
  <c r="A36" i="24"/>
  <c r="N35" i="24"/>
  <c r="M35" i="24"/>
  <c r="L35" i="24"/>
  <c r="K35" i="24"/>
  <c r="J35" i="24"/>
  <c r="I35" i="24"/>
  <c r="H35" i="24"/>
  <c r="G35" i="24"/>
  <c r="F35" i="24"/>
  <c r="E35" i="24"/>
  <c r="D35" i="24"/>
  <c r="C35" i="24"/>
  <c r="B35" i="24"/>
  <c r="A35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A34" i="24"/>
  <c r="N33" i="24"/>
  <c r="M33" i="24"/>
  <c r="L33" i="24"/>
  <c r="K33" i="24"/>
  <c r="J33" i="24"/>
  <c r="I33" i="24"/>
  <c r="H33" i="24"/>
  <c r="G33" i="24"/>
  <c r="F33" i="24"/>
  <c r="E33" i="24"/>
  <c r="D33" i="24"/>
  <c r="C33" i="24"/>
  <c r="B33" i="24"/>
  <c r="A33" i="24"/>
  <c r="N32" i="24"/>
  <c r="M32" i="24"/>
  <c r="L32" i="24"/>
  <c r="K32" i="24"/>
  <c r="J32" i="24"/>
  <c r="I32" i="24"/>
  <c r="H32" i="24"/>
  <c r="G32" i="24"/>
  <c r="F32" i="24"/>
  <c r="E32" i="24"/>
  <c r="D32" i="24"/>
  <c r="C32" i="24"/>
  <c r="B32" i="24"/>
  <c r="A32" i="24"/>
  <c r="N31" i="24"/>
  <c r="M31" i="24"/>
  <c r="L31" i="24"/>
  <c r="K31" i="24"/>
  <c r="J31" i="24"/>
  <c r="I31" i="24"/>
  <c r="H31" i="24"/>
  <c r="G31" i="24"/>
  <c r="F31" i="24"/>
  <c r="E31" i="24"/>
  <c r="D31" i="24"/>
  <c r="C31" i="24"/>
  <c r="B31" i="24"/>
  <c r="A31" i="24"/>
  <c r="N30" i="24"/>
  <c r="M30" i="24"/>
  <c r="L30" i="24"/>
  <c r="K30" i="24"/>
  <c r="J30" i="24"/>
  <c r="I30" i="24"/>
  <c r="H30" i="24"/>
  <c r="G30" i="24"/>
  <c r="F30" i="24"/>
  <c r="E30" i="24"/>
  <c r="D30" i="24"/>
  <c r="C30" i="24"/>
  <c r="B30" i="24"/>
  <c r="A30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A29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A28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A27" i="24"/>
  <c r="N26" i="24"/>
  <c r="M26" i="24"/>
  <c r="L26" i="24"/>
  <c r="K26" i="24"/>
  <c r="J26" i="24"/>
  <c r="I26" i="24"/>
  <c r="H26" i="24"/>
  <c r="G26" i="24"/>
  <c r="F26" i="24"/>
  <c r="E26" i="24"/>
  <c r="D26" i="24"/>
  <c r="C26" i="24"/>
  <c r="B26" i="24"/>
  <c r="A26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B25" i="24"/>
  <c r="A25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B24" i="24"/>
  <c r="A24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B23" i="24"/>
  <c r="A23" i="24"/>
  <c r="N22" i="24"/>
  <c r="M22" i="24"/>
  <c r="L22" i="24"/>
  <c r="K22" i="24"/>
  <c r="J22" i="24"/>
  <c r="I22" i="24"/>
  <c r="H22" i="24"/>
  <c r="G22" i="24"/>
  <c r="F22" i="24"/>
  <c r="E22" i="24"/>
  <c r="D22" i="24"/>
  <c r="C22" i="24"/>
  <c r="B22" i="24"/>
  <c r="A22" i="24"/>
  <c r="N21" i="24"/>
  <c r="M21" i="24"/>
  <c r="L21" i="24"/>
  <c r="K21" i="24"/>
  <c r="J21" i="24"/>
  <c r="I21" i="24"/>
  <c r="H21" i="24"/>
  <c r="G21" i="24"/>
  <c r="F21" i="24"/>
  <c r="E21" i="24"/>
  <c r="D21" i="24"/>
  <c r="C21" i="24"/>
  <c r="B21" i="24"/>
  <c r="A21" i="24"/>
  <c r="N20" i="24"/>
  <c r="M20" i="24"/>
  <c r="L20" i="24"/>
  <c r="K20" i="24"/>
  <c r="J20" i="24"/>
  <c r="I20" i="24"/>
  <c r="H20" i="24"/>
  <c r="G20" i="24"/>
  <c r="F20" i="24"/>
  <c r="E20" i="24"/>
  <c r="D20" i="24"/>
  <c r="C20" i="24"/>
  <c r="B20" i="24"/>
  <c r="A20" i="24"/>
  <c r="N19" i="24"/>
  <c r="M19" i="24"/>
  <c r="L19" i="24"/>
  <c r="K19" i="24"/>
  <c r="J19" i="24"/>
  <c r="I19" i="24"/>
  <c r="H19" i="24"/>
  <c r="G19" i="24"/>
  <c r="F19" i="24"/>
  <c r="E19" i="24"/>
  <c r="D19" i="24"/>
  <c r="C19" i="24"/>
  <c r="B19" i="24"/>
  <c r="A19" i="24"/>
  <c r="N18" i="24"/>
  <c r="M18" i="24"/>
  <c r="L18" i="24"/>
  <c r="K18" i="24"/>
  <c r="J18" i="24"/>
  <c r="I18" i="24"/>
  <c r="H18" i="24"/>
  <c r="G18" i="24"/>
  <c r="F18" i="24"/>
  <c r="E18" i="24"/>
  <c r="D18" i="24"/>
  <c r="C18" i="24"/>
  <c r="B18" i="24"/>
  <c r="A18" i="24"/>
  <c r="N17" i="24"/>
  <c r="M17" i="24"/>
  <c r="L17" i="24"/>
  <c r="K17" i="24"/>
  <c r="J17" i="24"/>
  <c r="I17" i="24"/>
  <c r="H17" i="24"/>
  <c r="G17" i="24"/>
  <c r="F17" i="24"/>
  <c r="E17" i="24"/>
  <c r="D17" i="24"/>
  <c r="C17" i="24"/>
  <c r="B17" i="24"/>
  <c r="A17" i="24"/>
  <c r="N16" i="24"/>
  <c r="M16" i="24"/>
  <c r="L16" i="24"/>
  <c r="K16" i="24"/>
  <c r="J16" i="24"/>
  <c r="I16" i="24"/>
  <c r="H16" i="24"/>
  <c r="G16" i="24"/>
  <c r="F16" i="24"/>
  <c r="E16" i="24"/>
  <c r="D16" i="24"/>
  <c r="C16" i="24"/>
  <c r="B16" i="24"/>
  <c r="A16" i="24"/>
  <c r="N15" i="24"/>
  <c r="M15" i="24"/>
  <c r="L15" i="24"/>
  <c r="K15" i="24"/>
  <c r="J15" i="24"/>
  <c r="I15" i="24"/>
  <c r="H15" i="24"/>
  <c r="G15" i="24"/>
  <c r="F15" i="24"/>
  <c r="E15" i="24"/>
  <c r="D15" i="24"/>
  <c r="C15" i="24"/>
  <c r="B15" i="24"/>
  <c r="A15" i="24"/>
  <c r="N14" i="24"/>
  <c r="M14" i="24"/>
  <c r="L14" i="24"/>
  <c r="K14" i="24"/>
  <c r="J14" i="24"/>
  <c r="I14" i="24"/>
  <c r="H14" i="24"/>
  <c r="G14" i="24"/>
  <c r="F14" i="24"/>
  <c r="E14" i="24"/>
  <c r="D14" i="24"/>
  <c r="C14" i="24"/>
  <c r="B14" i="24"/>
  <c r="A14" i="24"/>
  <c r="N13" i="24"/>
  <c r="M13" i="24"/>
  <c r="L13" i="24"/>
  <c r="K13" i="24"/>
  <c r="J13" i="24"/>
  <c r="I13" i="24"/>
  <c r="H13" i="24"/>
  <c r="G13" i="24"/>
  <c r="F13" i="24"/>
  <c r="E13" i="24"/>
  <c r="D13" i="24"/>
  <c r="C13" i="24"/>
  <c r="B13" i="24"/>
  <c r="A13" i="24"/>
  <c r="N12" i="24"/>
  <c r="M12" i="24"/>
  <c r="L12" i="24"/>
  <c r="K12" i="24"/>
  <c r="J12" i="24"/>
  <c r="I12" i="24"/>
  <c r="H12" i="24"/>
  <c r="G12" i="24"/>
  <c r="F12" i="24"/>
  <c r="E12" i="24"/>
  <c r="D12" i="24"/>
  <c r="C12" i="24"/>
  <c r="B12" i="24"/>
  <c r="A12" i="24"/>
  <c r="N11" i="24"/>
  <c r="M11" i="24"/>
  <c r="L11" i="24"/>
  <c r="K11" i="24"/>
  <c r="J11" i="24"/>
  <c r="I11" i="24"/>
  <c r="H11" i="24"/>
  <c r="G11" i="24"/>
  <c r="F11" i="24"/>
  <c r="E11" i="24"/>
  <c r="D11" i="24"/>
  <c r="C11" i="24"/>
  <c r="B11" i="24"/>
  <c r="A11" i="24"/>
  <c r="N10" i="24"/>
  <c r="M10" i="24"/>
  <c r="L10" i="24"/>
  <c r="K10" i="24"/>
  <c r="J10" i="24"/>
  <c r="I10" i="24"/>
  <c r="H10" i="24"/>
  <c r="G10" i="24"/>
  <c r="F10" i="24"/>
  <c r="E10" i="24"/>
  <c r="D10" i="24"/>
  <c r="C10" i="24"/>
  <c r="B10" i="24"/>
  <c r="A10" i="24"/>
  <c r="N9" i="24"/>
  <c r="M9" i="24"/>
  <c r="L9" i="24"/>
  <c r="K9" i="24"/>
  <c r="J9" i="24"/>
  <c r="I9" i="24"/>
  <c r="H9" i="24"/>
  <c r="G9" i="24"/>
  <c r="F9" i="24"/>
  <c r="E9" i="24"/>
  <c r="D9" i="24"/>
  <c r="C9" i="24"/>
  <c r="B9" i="24"/>
  <c r="A9" i="24"/>
  <c r="N8" i="24"/>
  <c r="M8" i="24"/>
  <c r="L8" i="24"/>
  <c r="K8" i="24"/>
  <c r="J8" i="24"/>
  <c r="I8" i="24"/>
  <c r="H8" i="24"/>
  <c r="G8" i="24"/>
  <c r="F8" i="24"/>
  <c r="E8" i="24"/>
  <c r="D8" i="24"/>
  <c r="C8" i="24"/>
  <c r="B8" i="24"/>
  <c r="A8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A7" i="24"/>
  <c r="N6" i="24"/>
  <c r="M6" i="24"/>
  <c r="L6" i="24"/>
  <c r="K6" i="24"/>
  <c r="J6" i="24"/>
  <c r="I6" i="24"/>
  <c r="H6" i="24"/>
  <c r="G6" i="24"/>
  <c r="F6" i="24"/>
  <c r="E6" i="24"/>
  <c r="D6" i="24"/>
  <c r="C6" i="24"/>
  <c r="B6" i="24"/>
  <c r="A6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N3" i="24"/>
  <c r="M3" i="24"/>
  <c r="L3" i="24"/>
  <c r="K3" i="24"/>
  <c r="J3" i="24"/>
  <c r="I3" i="24"/>
  <c r="H3" i="24"/>
  <c r="G3" i="24"/>
  <c r="F3" i="24"/>
  <c r="E3" i="24"/>
  <c r="D3" i="24"/>
  <c r="C3" i="24"/>
  <c r="B3" i="24"/>
  <c r="A3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111" i="14"/>
  <c r="N112" i="14"/>
  <c r="N113" i="14"/>
  <c r="N114" i="14"/>
  <c r="N115" i="14"/>
  <c r="N116" i="14"/>
  <c r="N117" i="14"/>
  <c r="N118" i="14"/>
  <c r="N119" i="14"/>
  <c r="N120" i="14"/>
  <c r="N121" i="14"/>
  <c r="N122" i="14"/>
  <c r="N123" i="14"/>
  <c r="N124" i="14"/>
  <c r="N125" i="14"/>
  <c r="N126" i="14"/>
  <c r="N127" i="14"/>
  <c r="N128" i="14"/>
  <c r="N129" i="14"/>
  <c r="N130" i="14"/>
  <c r="N131" i="14"/>
  <c r="N132" i="14"/>
  <c r="N133" i="14"/>
  <c r="N134" i="14"/>
  <c r="N135" i="14"/>
  <c r="N136" i="14"/>
  <c r="N137" i="14"/>
  <c r="N138" i="14"/>
  <c r="N139" i="14"/>
  <c r="N140" i="14"/>
  <c r="N141" i="14"/>
  <c r="N142" i="14"/>
  <c r="N143" i="14"/>
  <c r="N144" i="14"/>
  <c r="N145" i="14"/>
  <c r="N146" i="14"/>
  <c r="N147" i="14"/>
  <c r="N148" i="14"/>
  <c r="N149" i="14"/>
  <c r="N150" i="14"/>
  <c r="N151" i="14"/>
  <c r="N152" i="14"/>
  <c r="N153" i="14"/>
  <c r="N154" i="14"/>
  <c r="N155" i="14"/>
  <c r="N156" i="14"/>
  <c r="N157" i="14"/>
  <c r="N158" i="14"/>
  <c r="N159" i="14"/>
  <c r="N160" i="14"/>
  <c r="N161" i="14"/>
  <c r="N162" i="14"/>
  <c r="N163" i="14"/>
  <c r="N164" i="14"/>
  <c r="N165" i="14"/>
  <c r="N166" i="14"/>
  <c r="N167" i="14"/>
  <c r="N168" i="14"/>
  <c r="N169" i="14"/>
  <c r="N170" i="14"/>
  <c r="N171" i="14"/>
  <c r="N172" i="14"/>
  <c r="N173" i="14"/>
  <c r="N174" i="14"/>
  <c r="N175" i="14"/>
  <c r="N176" i="14"/>
  <c r="N177" i="14"/>
  <c r="N178" i="14"/>
  <c r="N179" i="14"/>
  <c r="N180" i="14"/>
  <c r="N181" i="14"/>
  <c r="N182" i="14"/>
  <c r="N183" i="14"/>
  <c r="N184" i="14"/>
  <c r="N185" i="14"/>
  <c r="N186" i="14"/>
  <c r="N187" i="14"/>
  <c r="N188" i="14"/>
  <c r="N189" i="14"/>
  <c r="N190" i="14"/>
  <c r="N191" i="14"/>
  <c r="N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17" i="14"/>
  <c r="N218" i="14"/>
  <c r="N219" i="14"/>
  <c r="N220" i="14"/>
  <c r="N221" i="14"/>
  <c r="N222" i="14"/>
  <c r="N223" i="14"/>
  <c r="N224" i="14"/>
  <c r="N225" i="14"/>
  <c r="N226" i="14"/>
  <c r="N227" i="14"/>
  <c r="N228" i="14"/>
  <c r="N229" i="14"/>
  <c r="N230" i="14"/>
  <c r="N231" i="14"/>
  <c r="N232" i="14"/>
  <c r="N233" i="14"/>
  <c r="N234" i="14"/>
  <c r="N235" i="14"/>
  <c r="N236" i="14"/>
  <c r="N237" i="14"/>
  <c r="N238" i="14"/>
  <c r="N239" i="14"/>
  <c r="N240" i="14"/>
  <c r="N241" i="14"/>
  <c r="N242" i="14"/>
  <c r="N243" i="14"/>
  <c r="N244" i="14"/>
  <c r="N245" i="14"/>
  <c r="N246" i="14"/>
  <c r="N247" i="14"/>
  <c r="N248" i="14"/>
  <c r="N249" i="14"/>
  <c r="N250" i="14"/>
  <c r="N251" i="14"/>
  <c r="N252" i="14"/>
  <c r="N253" i="14"/>
  <c r="N254" i="14"/>
  <c r="N255" i="14"/>
  <c r="N256" i="14"/>
  <c r="N257" i="14"/>
  <c r="N258" i="14"/>
  <c r="N259" i="14"/>
  <c r="N260" i="14"/>
  <c r="N261" i="14"/>
  <c r="N262" i="14"/>
  <c r="N263" i="14"/>
  <c r="N264" i="14"/>
  <c r="N265" i="14"/>
  <c r="N266" i="14"/>
  <c r="N267" i="14"/>
  <c r="N268" i="14"/>
  <c r="N269" i="14"/>
  <c r="N270" i="14"/>
  <c r="N271" i="14"/>
  <c r="N272" i="14"/>
  <c r="N273" i="14"/>
  <c r="N274" i="14"/>
  <c r="N275" i="14"/>
  <c r="N276" i="14"/>
  <c r="N277" i="14"/>
  <c r="N278" i="14"/>
  <c r="N279" i="14"/>
  <c r="N280" i="14"/>
  <c r="N281" i="14"/>
  <c r="N282" i="14"/>
  <c r="N283" i="14"/>
  <c r="N284" i="14"/>
  <c r="N285" i="14"/>
  <c r="N286" i="14"/>
  <c r="N287" i="14"/>
  <c r="N288" i="14"/>
  <c r="N289" i="14"/>
  <c r="N290" i="14"/>
  <c r="N291" i="14"/>
  <c r="N292" i="14"/>
  <c r="N293" i="14"/>
  <c r="N294" i="14"/>
  <c r="N295" i="14"/>
  <c r="N296" i="14"/>
  <c r="N297" i="14"/>
  <c r="N298" i="14"/>
  <c r="N299" i="14"/>
  <c r="N300" i="14"/>
  <c r="N301" i="14"/>
  <c r="N302" i="14"/>
  <c r="N303" i="14"/>
  <c r="N304" i="14"/>
  <c r="N305" i="14"/>
  <c r="N306" i="14"/>
  <c r="N307" i="14"/>
  <c r="N308" i="14"/>
  <c r="N309" i="14"/>
  <c r="N310" i="14"/>
  <c r="N311" i="14"/>
  <c r="N312" i="14"/>
  <c r="N313" i="14"/>
  <c r="N314" i="14"/>
  <c r="N315" i="14"/>
  <c r="N316" i="14"/>
  <c r="N317" i="14"/>
  <c r="N318" i="14"/>
  <c r="N319" i="14"/>
  <c r="N320" i="14"/>
  <c r="N321" i="14"/>
  <c r="N322" i="14"/>
  <c r="N323" i="14"/>
  <c r="N324" i="14"/>
  <c r="N325" i="14"/>
  <c r="N326" i="14"/>
  <c r="N327" i="14"/>
  <c r="N328" i="14"/>
  <c r="N329" i="14"/>
  <c r="N330" i="14"/>
  <c r="N331" i="14"/>
  <c r="N332" i="14"/>
  <c r="N333" i="14"/>
  <c r="N334" i="14"/>
  <c r="N335" i="14"/>
  <c r="N336" i="14"/>
  <c r="N337" i="14"/>
  <c r="N338" i="14"/>
  <c r="N339" i="14"/>
  <c r="N340" i="14"/>
  <c r="N341" i="14"/>
  <c r="N342" i="14"/>
  <c r="N343" i="14"/>
  <c r="N344" i="14"/>
  <c r="N345" i="14"/>
  <c r="N346" i="14"/>
  <c r="N347" i="14"/>
  <c r="N348" i="14"/>
  <c r="N349" i="14"/>
  <c r="N350" i="14"/>
  <c r="N351" i="14"/>
  <c r="N352" i="14"/>
  <c r="N353" i="14"/>
  <c r="N354" i="14"/>
  <c r="N355" i="14"/>
  <c r="N356" i="14"/>
  <c r="N357" i="14"/>
  <c r="N358" i="14"/>
  <c r="N359" i="14"/>
  <c r="N360" i="14"/>
  <c r="N361" i="14"/>
  <c r="N362" i="14"/>
  <c r="N363" i="14"/>
  <c r="N364" i="14"/>
  <c r="N365" i="14"/>
  <c r="N366" i="14"/>
  <c r="N367" i="14"/>
  <c r="N368" i="14"/>
  <c r="N369" i="14"/>
  <c r="N370" i="14"/>
  <c r="N371" i="14"/>
  <c r="N372" i="14"/>
  <c r="N373" i="14"/>
  <c r="N374" i="14"/>
  <c r="N375" i="14"/>
  <c r="N376" i="14"/>
  <c r="N377" i="14"/>
  <c r="N378" i="14"/>
  <c r="N379" i="14"/>
  <c r="N380" i="14"/>
  <c r="N381" i="14"/>
  <c r="N382" i="14"/>
  <c r="N383" i="14"/>
  <c r="N384" i="14"/>
  <c r="N385" i="14"/>
  <c r="N386" i="14"/>
  <c r="N387" i="14"/>
  <c r="N388" i="14"/>
  <c r="N389" i="14"/>
  <c r="N390" i="14"/>
  <c r="N391" i="14"/>
  <c r="N392" i="14"/>
  <c r="N393" i="14"/>
  <c r="N394" i="14"/>
  <c r="N395" i="14"/>
  <c r="N396" i="14"/>
  <c r="N397" i="14"/>
  <c r="N398" i="14"/>
  <c r="N399" i="14"/>
  <c r="N400" i="14"/>
  <c r="N401" i="14"/>
  <c r="N402" i="14"/>
  <c r="N403" i="14"/>
  <c r="N404" i="14"/>
  <c r="N405" i="14"/>
  <c r="N406" i="14"/>
  <c r="N407" i="14"/>
  <c r="N408" i="14"/>
  <c r="N409" i="14"/>
  <c r="N410" i="14"/>
  <c r="N411" i="14"/>
  <c r="N412" i="14"/>
  <c r="N413" i="14"/>
  <c r="N414" i="14"/>
  <c r="N415" i="14"/>
  <c r="N416" i="14"/>
  <c r="N417" i="14"/>
  <c r="N418" i="14"/>
  <c r="N419" i="14"/>
  <c r="N420" i="14"/>
  <c r="N421" i="14"/>
  <c r="N422" i="14"/>
  <c r="N423" i="14"/>
  <c r="N424" i="14"/>
  <c r="N425" i="14"/>
  <c r="N426" i="14"/>
  <c r="N427" i="14"/>
  <c r="N428" i="14"/>
  <c r="N429" i="14"/>
  <c r="N430" i="14"/>
  <c r="N431" i="14"/>
  <c r="N432" i="14"/>
  <c r="N433" i="14"/>
  <c r="N434" i="14"/>
  <c r="N435" i="14"/>
  <c r="N436" i="14"/>
  <c r="N437" i="14"/>
  <c r="N438" i="14"/>
  <c r="N439" i="14"/>
  <c r="N440" i="14"/>
  <c r="N441" i="14"/>
  <c r="N442" i="14"/>
  <c r="N443" i="14"/>
  <c r="N444" i="14"/>
  <c r="N445" i="14"/>
  <c r="N446" i="14"/>
  <c r="N447" i="14"/>
  <c r="N448" i="14"/>
  <c r="N449" i="14"/>
  <c r="N450" i="14"/>
  <c r="N451" i="14"/>
  <c r="N452" i="14"/>
  <c r="N453" i="14"/>
  <c r="N454" i="14"/>
  <c r="N455" i="14"/>
  <c r="N456" i="14"/>
  <c r="N457" i="14"/>
  <c r="N458" i="14"/>
  <c r="N459" i="14"/>
  <c r="N460" i="14"/>
  <c r="N461" i="14"/>
  <c r="N462" i="14"/>
  <c r="N463" i="14"/>
  <c r="N464" i="14"/>
  <c r="N465" i="14"/>
  <c r="N466" i="14"/>
  <c r="N467" i="14"/>
  <c r="N468" i="14"/>
  <c r="N469" i="14"/>
  <c r="N470" i="14"/>
  <c r="N471" i="14"/>
  <c r="N472" i="14"/>
  <c r="N473" i="14"/>
  <c r="N474" i="14"/>
  <c r="N475" i="14"/>
  <c r="N476" i="14"/>
  <c r="N477" i="14"/>
  <c r="N478" i="14"/>
  <c r="N479" i="14"/>
  <c r="N480" i="14"/>
  <c r="N481" i="14"/>
  <c r="N482" i="14"/>
  <c r="N483" i="14"/>
  <c r="N484" i="14"/>
  <c r="N485" i="14"/>
  <c r="N486" i="14"/>
  <c r="N487" i="14"/>
  <c r="N488" i="14"/>
  <c r="N489" i="14"/>
  <c r="N490" i="14"/>
  <c r="N491" i="14"/>
  <c r="N492" i="14"/>
  <c r="N493" i="14"/>
  <c r="N494" i="14"/>
  <c r="N495" i="14"/>
  <c r="N496" i="14"/>
  <c r="N497" i="14"/>
  <c r="N498" i="14"/>
  <c r="N499" i="14"/>
  <c r="N500" i="14"/>
  <c r="N501" i="14"/>
  <c r="N502" i="14"/>
  <c r="N503" i="14"/>
  <c r="N504" i="14"/>
  <c r="N505" i="14"/>
  <c r="N506" i="14"/>
  <c r="N507" i="14"/>
  <c r="N508" i="14"/>
  <c r="N509" i="14"/>
  <c r="N510" i="14"/>
  <c r="N511" i="14"/>
  <c r="N512" i="14"/>
  <c r="N513" i="14"/>
  <c r="N514" i="14"/>
  <c r="N515" i="14"/>
  <c r="N516" i="14"/>
  <c r="N517" i="14"/>
  <c r="N518" i="14"/>
  <c r="N519" i="14"/>
  <c r="N520" i="14"/>
  <c r="N521" i="14"/>
  <c r="N522" i="14"/>
  <c r="N523" i="14"/>
  <c r="N524" i="14"/>
  <c r="N525" i="14"/>
  <c r="N526" i="14"/>
  <c r="N527" i="14"/>
  <c r="N528" i="14"/>
  <c r="N529" i="14"/>
  <c r="N530" i="14"/>
  <c r="N531" i="14"/>
  <c r="N532" i="14"/>
  <c r="N533" i="14"/>
  <c r="N534" i="14"/>
  <c r="N535" i="14"/>
  <c r="N536" i="14"/>
  <c r="N537" i="14"/>
  <c r="N538" i="14"/>
  <c r="N539" i="14"/>
  <c r="N540" i="14"/>
  <c r="N541" i="14"/>
  <c r="N542" i="14"/>
  <c r="N543" i="14"/>
  <c r="N544" i="14"/>
  <c r="N545" i="14"/>
  <c r="N546" i="14"/>
  <c r="N547" i="14"/>
  <c r="N548" i="14"/>
  <c r="N549" i="14"/>
  <c r="N550" i="14"/>
  <c r="N551" i="14"/>
  <c r="N552" i="14"/>
  <c r="N553" i="14"/>
  <c r="N554" i="14"/>
  <c r="N555" i="14"/>
  <c r="N556" i="14"/>
  <c r="N557" i="14"/>
  <c r="N558" i="14"/>
  <c r="N559" i="14"/>
  <c r="N560" i="14"/>
  <c r="N561" i="14"/>
  <c r="N562" i="14"/>
  <c r="N563" i="14"/>
  <c r="N564" i="14"/>
  <c r="N565" i="14"/>
  <c r="N566" i="14"/>
  <c r="N567" i="14"/>
  <c r="N568" i="14"/>
  <c r="N569" i="14"/>
  <c r="N570" i="14"/>
  <c r="N571" i="14"/>
  <c r="N572" i="14"/>
  <c r="N573" i="14"/>
  <c r="N574" i="14"/>
  <c r="N575" i="14"/>
  <c r="N576" i="14"/>
  <c r="N577" i="14"/>
  <c r="N578" i="14"/>
  <c r="N579" i="14"/>
  <c r="N580" i="14"/>
  <c r="N581" i="14"/>
  <c r="N582" i="14"/>
  <c r="N583" i="14"/>
  <c r="N584" i="14"/>
  <c r="N585" i="14"/>
  <c r="N586" i="14"/>
  <c r="N587" i="14"/>
  <c r="N588" i="14"/>
  <c r="N589" i="14"/>
  <c r="N590" i="14"/>
  <c r="N591" i="14"/>
  <c r="N592" i="14"/>
  <c r="N593" i="14"/>
  <c r="N594" i="14"/>
  <c r="N595" i="14"/>
  <c r="N596" i="14"/>
  <c r="N597" i="14"/>
  <c r="N598" i="14"/>
  <c r="N599" i="14"/>
  <c r="N600" i="14"/>
  <c r="N601" i="14"/>
  <c r="N602" i="14"/>
  <c r="N603" i="14"/>
  <c r="N604" i="14"/>
  <c r="N605" i="14"/>
  <c r="N606" i="14"/>
  <c r="N607" i="14"/>
  <c r="N608" i="14"/>
  <c r="N609" i="14"/>
  <c r="N610" i="14"/>
  <c r="N611" i="14"/>
  <c r="N612" i="14"/>
  <c r="N613" i="14"/>
  <c r="N614" i="14"/>
  <c r="N615" i="14"/>
  <c r="N616" i="14"/>
  <c r="N617" i="14"/>
  <c r="N618" i="14"/>
  <c r="N619" i="14"/>
  <c r="N620" i="14"/>
  <c r="N621" i="14"/>
  <c r="N622" i="14"/>
  <c r="N623" i="14"/>
  <c r="N624" i="14"/>
  <c r="N625" i="14"/>
  <c r="N626" i="14"/>
  <c r="N627" i="14"/>
  <c r="N628" i="14"/>
  <c r="N629" i="14"/>
  <c r="N630" i="14"/>
  <c r="N631" i="14"/>
  <c r="N632" i="14"/>
  <c r="N633" i="14"/>
  <c r="N634" i="14"/>
  <c r="N635" i="14"/>
  <c r="N636" i="14"/>
  <c r="N637" i="14"/>
  <c r="N638" i="14"/>
  <c r="N639" i="14"/>
  <c r="N640" i="14"/>
  <c r="N641" i="14"/>
  <c r="N642" i="14"/>
  <c r="N643" i="14"/>
  <c r="N644" i="14"/>
  <c r="N645" i="14"/>
  <c r="N646" i="14"/>
  <c r="N647" i="14"/>
  <c r="N648" i="14"/>
  <c r="N649" i="14"/>
  <c r="N650" i="14"/>
  <c r="N651" i="14"/>
  <c r="N652" i="14"/>
  <c r="N653" i="14"/>
  <c r="N654" i="14"/>
  <c r="N655" i="14"/>
  <c r="N656" i="14"/>
  <c r="N657" i="14"/>
  <c r="N658" i="14"/>
  <c r="N659" i="14"/>
  <c r="N660" i="14"/>
  <c r="N661" i="14"/>
  <c r="N662" i="14"/>
  <c r="N663" i="14"/>
  <c r="N664" i="14"/>
  <c r="N665" i="14"/>
  <c r="N666" i="14"/>
  <c r="N667" i="14"/>
  <c r="N668" i="14"/>
  <c r="N669" i="14"/>
  <c r="N670" i="14"/>
  <c r="N671" i="14"/>
  <c r="N672" i="14"/>
  <c r="N673" i="14"/>
  <c r="N674" i="14"/>
  <c r="N675" i="14"/>
  <c r="N676" i="14"/>
  <c r="N677" i="14"/>
  <c r="N678" i="14"/>
  <c r="N679" i="14"/>
  <c r="N680" i="14"/>
  <c r="N681" i="14"/>
  <c r="N682" i="14"/>
  <c r="N683" i="14"/>
  <c r="N684" i="14"/>
  <c r="N685" i="14"/>
  <c r="N686" i="14"/>
  <c r="N687" i="14"/>
  <c r="N688" i="14"/>
  <c r="N689" i="14"/>
  <c r="N690" i="14"/>
  <c r="N691" i="14"/>
  <c r="N692" i="14"/>
  <c r="N693" i="14"/>
  <c r="N694" i="14"/>
  <c r="N695" i="14"/>
  <c r="N696" i="14"/>
  <c r="N697" i="14"/>
  <c r="N698" i="14"/>
  <c r="N699" i="14"/>
  <c r="N700" i="14"/>
  <c r="N701" i="14"/>
  <c r="N702" i="14"/>
  <c r="N703" i="14"/>
  <c r="N704" i="14"/>
  <c r="N705" i="14"/>
  <c r="N706" i="14"/>
  <c r="N707" i="14"/>
  <c r="N708" i="14"/>
  <c r="N709" i="14"/>
  <c r="N710" i="14"/>
  <c r="N711" i="14"/>
  <c r="N712" i="14"/>
  <c r="N713" i="14"/>
  <c r="N714" i="14"/>
  <c r="N715" i="14"/>
  <c r="N716" i="14"/>
  <c r="N717" i="14"/>
  <c r="N718" i="14"/>
  <c r="N719" i="14"/>
  <c r="N720" i="14"/>
  <c r="N721" i="14"/>
  <c r="N722" i="14"/>
  <c r="N723" i="14"/>
  <c r="N724" i="14"/>
  <c r="N725" i="14"/>
  <c r="N726" i="14"/>
  <c r="N727" i="14"/>
  <c r="N728" i="14"/>
  <c r="N729" i="14"/>
  <c r="N730" i="14"/>
  <c r="N731" i="14"/>
  <c r="N732" i="14"/>
  <c r="N733" i="14"/>
  <c r="N734" i="14"/>
  <c r="N735" i="14"/>
  <c r="N736" i="14"/>
  <c r="N737" i="14"/>
  <c r="N738" i="14"/>
  <c r="N739" i="14"/>
  <c r="N740" i="14"/>
  <c r="N741" i="14"/>
  <c r="N742" i="14"/>
  <c r="N743" i="14"/>
  <c r="N744" i="14"/>
  <c r="N745" i="14"/>
  <c r="N746" i="14"/>
  <c r="N747" i="14"/>
  <c r="N748" i="14"/>
  <c r="N749" i="14"/>
  <c r="N750" i="14"/>
  <c r="N751" i="14"/>
  <c r="N752" i="14"/>
  <c r="N753" i="14"/>
  <c r="N754" i="14"/>
  <c r="N755" i="14"/>
  <c r="N756" i="14"/>
  <c r="N757" i="14"/>
  <c r="N758" i="14"/>
  <c r="N759" i="14"/>
  <c r="N760" i="14"/>
  <c r="N761" i="14"/>
  <c r="N762" i="14"/>
  <c r="N763" i="14"/>
  <c r="N764" i="14"/>
  <c r="N765" i="14"/>
  <c r="N766" i="14"/>
  <c r="N767" i="14"/>
  <c r="N768" i="14"/>
  <c r="N769" i="14"/>
  <c r="N770" i="14"/>
  <c r="N771" i="14"/>
  <c r="N772" i="14"/>
  <c r="N773" i="14"/>
  <c r="N774" i="14"/>
  <c r="N775" i="14"/>
  <c r="N776" i="14"/>
  <c r="N777" i="14"/>
  <c r="N778" i="14"/>
  <c r="N779" i="14"/>
  <c r="N780" i="14"/>
  <c r="N781" i="14"/>
  <c r="N782" i="14"/>
  <c r="N783" i="14"/>
  <c r="N784" i="14"/>
  <c r="N785" i="14"/>
  <c r="N786" i="14"/>
  <c r="N787" i="14"/>
  <c r="N788" i="14"/>
  <c r="N789" i="14"/>
  <c r="N790" i="14"/>
  <c r="N791" i="14"/>
  <c r="N792" i="14"/>
  <c r="N793" i="14"/>
  <c r="N794" i="14"/>
  <c r="N795" i="14"/>
  <c r="N796" i="14"/>
  <c r="N797" i="14"/>
  <c r="N798" i="14"/>
  <c r="N799" i="14"/>
  <c r="N800" i="14"/>
  <c r="N801" i="14"/>
  <c r="N802" i="14"/>
  <c r="N803" i="14"/>
  <c r="N804" i="14"/>
  <c r="N805" i="14"/>
  <c r="N806" i="14"/>
  <c r="N807" i="14"/>
  <c r="N808" i="14"/>
  <c r="N809" i="14"/>
  <c r="N810" i="14"/>
  <c r="N811" i="14"/>
  <c r="N812" i="14"/>
  <c r="N813" i="14"/>
  <c r="N814" i="14"/>
  <c r="N815" i="14"/>
  <c r="N816" i="14"/>
  <c r="N817" i="14"/>
  <c r="N818" i="14"/>
  <c r="N819" i="14"/>
  <c r="N820" i="14"/>
  <c r="N821" i="14"/>
  <c r="N822" i="14"/>
  <c r="N823" i="14"/>
  <c r="N824" i="14"/>
  <c r="N825" i="14"/>
  <c r="N826" i="14"/>
  <c r="N827" i="14"/>
  <c r="N828" i="14"/>
  <c r="N829" i="14"/>
  <c r="N830" i="14"/>
  <c r="N831" i="14"/>
  <c r="N832" i="14"/>
  <c r="N833" i="14"/>
  <c r="N834" i="14"/>
  <c r="N835" i="14"/>
  <c r="N836" i="14"/>
  <c r="N837" i="14"/>
  <c r="N838" i="14"/>
  <c r="N839" i="14"/>
  <c r="N840" i="14"/>
  <c r="N841" i="14"/>
  <c r="N842" i="14"/>
  <c r="N843" i="14"/>
  <c r="N844" i="14"/>
  <c r="N845" i="14"/>
  <c r="N846" i="14"/>
  <c r="N847" i="14"/>
  <c r="N848" i="14"/>
  <c r="N849" i="14"/>
  <c r="N850" i="14"/>
  <c r="N851" i="14"/>
  <c r="N852" i="14"/>
  <c r="N853" i="14"/>
  <c r="N854" i="14"/>
  <c r="N855" i="14"/>
  <c r="N856" i="14"/>
  <c r="N857" i="14"/>
  <c r="N858" i="14"/>
  <c r="N859" i="14"/>
  <c r="N860" i="14"/>
  <c r="N861" i="14"/>
  <c r="N862" i="14"/>
  <c r="N863" i="14"/>
  <c r="N864" i="14"/>
  <c r="N865" i="14"/>
  <c r="N866" i="14"/>
  <c r="N867" i="14"/>
  <c r="N868" i="14"/>
  <c r="N869" i="14"/>
  <c r="N870" i="14"/>
  <c r="N871" i="14"/>
  <c r="N872" i="14"/>
  <c r="N873" i="14"/>
  <c r="N874" i="14"/>
  <c r="N875" i="14"/>
  <c r="N876" i="14"/>
  <c r="N877" i="14"/>
  <c r="N878" i="14"/>
  <c r="N879" i="14"/>
  <c r="N880" i="14"/>
  <c r="N881" i="14"/>
  <c r="N882" i="14"/>
  <c r="N883" i="14"/>
  <c r="N884" i="14"/>
  <c r="N885" i="14"/>
  <c r="N886" i="14"/>
  <c r="N887" i="14"/>
  <c r="N888" i="14"/>
  <c r="N889" i="14"/>
  <c r="N890" i="14"/>
  <c r="N891" i="14"/>
  <c r="N892" i="14"/>
  <c r="N893" i="14"/>
  <c r="N894" i="14"/>
  <c r="N895" i="14"/>
  <c r="N896" i="14"/>
  <c r="N897" i="14"/>
  <c r="N898" i="14"/>
  <c r="N899" i="14"/>
  <c r="N900" i="14"/>
  <c r="N901" i="14"/>
  <c r="N902" i="14"/>
  <c r="N903" i="14"/>
  <c r="N904" i="14"/>
  <c r="N905" i="14"/>
  <c r="N906" i="14"/>
  <c r="N907" i="14"/>
  <c r="N908" i="14"/>
  <c r="N909" i="14"/>
  <c r="N910" i="14"/>
  <c r="N911" i="14"/>
  <c r="N912" i="14"/>
  <c r="N913" i="14"/>
  <c r="N914" i="14"/>
  <c r="N915" i="14"/>
  <c r="N916" i="14"/>
  <c r="N917" i="14"/>
  <c r="N918" i="14"/>
  <c r="N919" i="14"/>
  <c r="N920" i="14"/>
  <c r="N921" i="14"/>
  <c r="N922" i="14"/>
  <c r="N923" i="14"/>
  <c r="N924" i="14"/>
  <c r="N925" i="14"/>
  <c r="N926" i="14"/>
  <c r="N927" i="14"/>
  <c r="N928" i="14"/>
  <c r="N929" i="14"/>
  <c r="N930" i="14"/>
  <c r="N931" i="14"/>
  <c r="N932" i="14"/>
  <c r="N933" i="14"/>
  <c r="N934" i="14"/>
  <c r="N935" i="14"/>
  <c r="N936" i="14"/>
  <c r="N937" i="14"/>
  <c r="N938" i="14"/>
  <c r="N939" i="14"/>
  <c r="N940" i="14"/>
  <c r="N941" i="14"/>
  <c r="N942" i="14"/>
  <c r="N943" i="14"/>
  <c r="N944" i="14"/>
  <c r="N945" i="14"/>
  <c r="N946" i="14"/>
  <c r="N947" i="14"/>
  <c r="N948" i="14"/>
  <c r="N949" i="14"/>
  <c r="N950" i="14"/>
  <c r="N951" i="14"/>
  <c r="N952" i="14"/>
  <c r="N953" i="14"/>
  <c r="N954" i="14"/>
  <c r="N955" i="14"/>
  <c r="N956" i="14"/>
  <c r="N957" i="14"/>
  <c r="N958" i="14"/>
  <c r="N959" i="14"/>
  <c r="N960" i="14"/>
  <c r="N961" i="14"/>
  <c r="N962" i="14"/>
  <c r="N963" i="14"/>
  <c r="N964" i="14"/>
  <c r="N965" i="14"/>
  <c r="N966" i="14"/>
  <c r="N967" i="14"/>
  <c r="N968" i="14"/>
  <c r="N969" i="14"/>
  <c r="N970" i="14"/>
  <c r="N971" i="14"/>
  <c r="N972" i="14"/>
  <c r="N973" i="14"/>
  <c r="N974" i="14"/>
  <c r="N975" i="14"/>
  <c r="N976" i="14"/>
  <c r="N977" i="14"/>
  <c r="N978" i="14"/>
  <c r="N979" i="14"/>
  <c r="N980" i="14"/>
  <c r="N981" i="14"/>
  <c r="N982" i="14"/>
  <c r="N983" i="14"/>
  <c r="N984" i="14"/>
  <c r="N985" i="14"/>
  <c r="N986" i="14"/>
  <c r="N987" i="14"/>
  <c r="N988" i="14"/>
  <c r="N989" i="14"/>
  <c r="N990" i="14"/>
  <c r="N991" i="14"/>
  <c r="N992" i="14"/>
  <c r="N993" i="14"/>
  <c r="N994" i="14"/>
  <c r="N995" i="14"/>
  <c r="N996" i="14"/>
  <c r="N997" i="14"/>
  <c r="N998" i="14"/>
  <c r="N999" i="14"/>
  <c r="N1000" i="14"/>
  <c r="N1001" i="14"/>
  <c r="N1002" i="14"/>
  <c r="N1003" i="14"/>
  <c r="N1004" i="14"/>
  <c r="N1005" i="14"/>
  <c r="N1006" i="14"/>
  <c r="N1007" i="14"/>
  <c r="N1008" i="14"/>
  <c r="N1009" i="14"/>
  <c r="N1010" i="14"/>
  <c r="N1011" i="14"/>
  <c r="N1012" i="14"/>
  <c r="N1013" i="14"/>
  <c r="N1014" i="14"/>
  <c r="N1015" i="14"/>
  <c r="N1016" i="14"/>
  <c r="N1017" i="14"/>
  <c r="N1018" i="14"/>
  <c r="N1019" i="14"/>
  <c r="N1020" i="14"/>
  <c r="N1021" i="14"/>
  <c r="N1022" i="14"/>
  <c r="N1023" i="14"/>
  <c r="N1024" i="14"/>
  <c r="N1025" i="14"/>
  <c r="N1026" i="14"/>
  <c r="N1027" i="14"/>
  <c r="N1028" i="14"/>
  <c r="N1029" i="14"/>
  <c r="N1030" i="14"/>
  <c r="N1031" i="14"/>
  <c r="N1032" i="14"/>
  <c r="N1033" i="14"/>
  <c r="N1034" i="14"/>
  <c r="N1035" i="14"/>
  <c r="N1036" i="14"/>
  <c r="N1037" i="14"/>
  <c r="N1038" i="14"/>
  <c r="N1039" i="14"/>
  <c r="N1040" i="14"/>
  <c r="N1041" i="14"/>
  <c r="N1042" i="14"/>
  <c r="N1043" i="14"/>
  <c r="N1044" i="14"/>
  <c r="N1045" i="14"/>
  <c r="N1046" i="14"/>
  <c r="N1047" i="14"/>
  <c r="N1048" i="14"/>
  <c r="N1049" i="14"/>
  <c r="N1050" i="14"/>
  <c r="N1051" i="14"/>
  <c r="N1052" i="14"/>
  <c r="N1053" i="14"/>
  <c r="N1054" i="14"/>
  <c r="N1055" i="14"/>
  <c r="N1056" i="14"/>
  <c r="N1057" i="14"/>
  <c r="N1058" i="14"/>
  <c r="N1059" i="14"/>
  <c r="N1060" i="14"/>
  <c r="N1061" i="14"/>
  <c r="N1062" i="14"/>
  <c r="N1063" i="14"/>
  <c r="N1064" i="14"/>
  <c r="N1065" i="14"/>
  <c r="N1066" i="14"/>
  <c r="N1067" i="14"/>
  <c r="N1068" i="14"/>
  <c r="N1069" i="14"/>
  <c r="N1070" i="14"/>
  <c r="N1071" i="14"/>
  <c r="N1072" i="14"/>
  <c r="N1073" i="14"/>
  <c r="N1074" i="14"/>
  <c r="N1075" i="14"/>
  <c r="N1076" i="14"/>
  <c r="N1077" i="14"/>
  <c r="N1078" i="14"/>
  <c r="N1079" i="14"/>
  <c r="N1080" i="14"/>
  <c r="N1081" i="14"/>
  <c r="N1082" i="14"/>
  <c r="N1083" i="14"/>
  <c r="N1084" i="14"/>
  <c r="N1085" i="14"/>
  <c r="N1086" i="14"/>
  <c r="N1087" i="14"/>
  <c r="N1088" i="14"/>
  <c r="N1089" i="14"/>
  <c r="N1090" i="14"/>
  <c r="N1091" i="14"/>
  <c r="N1092" i="14"/>
  <c r="N1093" i="14"/>
  <c r="N1094" i="14"/>
  <c r="N1095" i="14"/>
  <c r="N1096" i="14"/>
  <c r="N1097" i="14"/>
  <c r="N1098" i="14"/>
  <c r="N1099" i="14"/>
  <c r="N1100" i="14"/>
  <c r="N1101" i="14"/>
  <c r="N1102" i="14"/>
  <c r="N1103" i="14"/>
  <c r="N1104" i="14"/>
  <c r="N1105" i="14"/>
  <c r="N1106" i="14"/>
  <c r="N1107" i="14"/>
  <c r="N1108" i="14"/>
  <c r="N1109" i="14"/>
  <c r="N1110" i="14"/>
  <c r="N1111" i="14"/>
  <c r="N1112" i="14"/>
  <c r="N1113" i="14"/>
  <c r="N1114" i="14"/>
  <c r="N1115" i="14"/>
  <c r="N1116" i="14"/>
  <c r="N1117" i="14"/>
  <c r="N1118" i="14"/>
  <c r="N1119" i="14"/>
  <c r="N1120" i="14"/>
  <c r="N1121" i="14"/>
  <c r="N1122" i="14"/>
  <c r="N1123" i="14"/>
  <c r="N1124" i="14"/>
  <c r="N1125" i="14"/>
  <c r="N1126" i="14"/>
  <c r="N1127" i="14"/>
  <c r="N1128" i="14"/>
  <c r="N1129" i="14"/>
  <c r="N1130" i="14"/>
  <c r="N1131" i="14"/>
  <c r="N1132" i="14"/>
  <c r="N1133" i="14"/>
  <c r="N1134" i="14"/>
  <c r="N1135" i="14"/>
  <c r="N1136" i="14"/>
  <c r="N1137" i="14"/>
  <c r="N1138" i="14"/>
  <c r="N1139" i="14"/>
  <c r="N1140" i="14"/>
  <c r="N1141" i="14"/>
  <c r="N1142" i="14"/>
  <c r="N1143" i="14"/>
  <c r="N1144" i="14"/>
  <c r="N1145" i="14"/>
  <c r="N1146" i="14"/>
  <c r="N1147" i="14"/>
  <c r="N1148" i="14"/>
  <c r="N1149" i="14"/>
  <c r="N1150" i="14"/>
  <c r="N1151" i="14"/>
  <c r="N1152" i="14"/>
  <c r="N1153" i="14"/>
  <c r="N1154" i="14"/>
  <c r="N1155" i="14"/>
  <c r="N1156" i="14"/>
  <c r="N1157" i="14"/>
  <c r="N1158" i="14"/>
  <c r="N1159" i="14"/>
  <c r="N1160" i="14"/>
  <c r="N1161" i="14"/>
  <c r="N1162" i="14"/>
  <c r="N1163" i="14"/>
  <c r="N1164" i="14"/>
  <c r="N1165" i="14"/>
  <c r="N1166" i="14"/>
  <c r="N1167" i="14"/>
  <c r="N1168" i="14"/>
  <c r="N1169" i="14"/>
  <c r="N1170" i="14"/>
  <c r="N1171" i="14"/>
  <c r="N1172" i="14"/>
  <c r="N1173" i="14"/>
  <c r="N1174" i="14"/>
  <c r="N1175" i="14"/>
  <c r="N1176" i="14"/>
  <c r="N1177" i="14"/>
  <c r="N1178" i="14"/>
  <c r="N1179" i="14"/>
  <c r="N1180" i="14"/>
  <c r="N1181" i="14"/>
  <c r="N1182" i="14"/>
  <c r="N1183" i="14"/>
  <c r="N1184" i="14"/>
  <c r="N1185" i="14"/>
  <c r="N1186" i="14"/>
  <c r="N1187" i="14"/>
  <c r="N1188" i="14"/>
  <c r="N1189" i="14"/>
  <c r="N1190" i="14"/>
  <c r="N1191" i="14"/>
  <c r="N1192" i="14"/>
  <c r="N1193" i="14"/>
  <c r="N1194" i="14"/>
  <c r="N1195" i="14"/>
  <c r="N1196" i="14"/>
  <c r="N1197" i="14"/>
  <c r="N1198" i="14"/>
  <c r="N1199" i="14"/>
  <c r="N1200" i="14"/>
  <c r="N1201" i="14"/>
  <c r="N1202" i="14"/>
  <c r="N1203" i="14"/>
  <c r="N1204" i="14"/>
  <c r="N1205" i="14"/>
  <c r="N1206" i="14"/>
  <c r="N1207" i="14"/>
  <c r="N1208" i="14"/>
  <c r="N2" i="14"/>
  <c r="M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Q249" i="14"/>
  <c r="Q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263" i="14"/>
  <c r="Q264" i="14"/>
  <c r="Q265" i="14"/>
  <c r="Q266" i="14"/>
  <c r="Q267" i="14"/>
  <c r="Q268" i="14"/>
  <c r="Q269" i="14"/>
  <c r="Q270" i="14"/>
  <c r="Q271" i="14"/>
  <c r="Q272" i="14"/>
  <c r="Q273" i="14"/>
  <c r="Q274" i="14"/>
  <c r="Q275" i="14"/>
  <c r="Q276" i="14"/>
  <c r="Q277" i="14"/>
  <c r="Q278" i="14"/>
  <c r="Q279" i="14"/>
  <c r="Q280" i="14"/>
  <c r="Q281" i="14"/>
  <c r="Q282" i="14"/>
  <c r="Q283" i="14"/>
  <c r="Q284" i="14"/>
  <c r="Q285" i="14"/>
  <c r="Q286" i="14"/>
  <c r="Q287" i="14"/>
  <c r="Q288" i="14"/>
  <c r="Q289" i="14"/>
  <c r="Q290" i="14"/>
  <c r="Q291" i="14"/>
  <c r="Q292" i="14"/>
  <c r="Q293" i="14"/>
  <c r="Q294" i="14"/>
  <c r="Q295" i="14"/>
  <c r="Q296" i="14"/>
  <c r="Q297" i="14"/>
  <c r="Q298" i="14"/>
  <c r="Q299" i="14"/>
  <c r="Q300" i="14"/>
  <c r="Q301" i="14"/>
  <c r="Q302" i="14"/>
  <c r="Q303" i="14"/>
  <c r="Q304" i="14"/>
  <c r="Q305" i="14"/>
  <c r="Q306" i="14"/>
  <c r="Q307" i="14"/>
  <c r="Q308" i="14"/>
  <c r="Q309" i="14"/>
  <c r="Q310" i="14"/>
  <c r="Q311" i="14"/>
  <c r="Q312" i="14"/>
  <c r="Q313" i="14"/>
  <c r="Q314" i="14"/>
  <c r="Q315" i="14"/>
  <c r="Q316" i="14"/>
  <c r="Q317" i="14"/>
  <c r="Q318" i="14"/>
  <c r="Q319" i="14"/>
  <c r="Q320" i="14"/>
  <c r="Q321" i="14"/>
  <c r="Q322" i="14"/>
  <c r="Q323" i="14"/>
  <c r="Q324" i="14"/>
  <c r="Q325" i="14"/>
  <c r="Q326" i="14"/>
  <c r="Q327" i="14"/>
  <c r="Q328" i="14"/>
  <c r="Q329" i="14"/>
  <c r="Q330" i="14"/>
  <c r="Q331" i="14"/>
  <c r="Q332" i="14"/>
  <c r="Q333" i="14"/>
  <c r="Q334" i="14"/>
  <c r="Q335" i="14"/>
  <c r="Q336" i="14"/>
  <c r="Q337" i="14"/>
  <c r="Q338" i="14"/>
  <c r="Q339" i="14"/>
  <c r="Q340" i="14"/>
  <c r="Q341" i="14"/>
  <c r="Q342" i="14"/>
  <c r="Q343" i="14"/>
  <c r="Q344" i="14"/>
  <c r="Q345" i="14"/>
  <c r="Q346" i="14"/>
  <c r="Q347" i="14"/>
  <c r="Q348" i="14"/>
  <c r="Q349" i="14"/>
  <c r="Q350" i="14"/>
  <c r="Q351" i="14"/>
  <c r="Q352" i="14"/>
  <c r="Q353" i="14"/>
  <c r="Q354" i="14"/>
  <c r="Q355" i="14"/>
  <c r="Q356" i="14"/>
  <c r="Q357" i="14"/>
  <c r="Q358" i="14"/>
  <c r="Q359" i="14"/>
  <c r="Q360" i="14"/>
  <c r="Q361" i="14"/>
  <c r="Q362" i="14"/>
  <c r="Q363" i="14"/>
  <c r="Q364" i="14"/>
  <c r="Q365" i="14"/>
  <c r="Q366" i="14"/>
  <c r="Q367" i="14"/>
  <c r="Q368" i="14"/>
  <c r="Q369" i="14"/>
  <c r="Q370" i="14"/>
  <c r="Q371" i="14"/>
  <c r="Q372" i="14"/>
  <c r="Q373" i="14"/>
  <c r="Q374" i="14"/>
  <c r="Q375" i="14"/>
  <c r="Q376" i="14"/>
  <c r="Q377" i="14"/>
  <c r="Q378" i="14"/>
  <c r="Q379" i="14"/>
  <c r="Q380" i="14"/>
  <c r="Q381" i="14"/>
  <c r="Q382" i="14"/>
  <c r="Q383" i="14"/>
  <c r="Q384" i="14"/>
  <c r="Q385" i="14"/>
  <c r="Q386" i="14"/>
  <c r="Q387" i="14"/>
  <c r="Q388" i="14"/>
  <c r="Q389" i="14"/>
  <c r="Q390" i="14"/>
  <c r="Q391" i="14"/>
  <c r="Q392" i="14"/>
  <c r="Q393" i="14"/>
  <c r="Q394" i="14"/>
  <c r="Q395" i="14"/>
  <c r="Q396" i="14"/>
  <c r="Q397" i="14"/>
  <c r="Q398" i="14"/>
  <c r="Q399" i="14"/>
  <c r="Q400" i="14"/>
  <c r="Q401" i="14"/>
  <c r="Q402" i="14"/>
  <c r="Q403" i="14"/>
  <c r="Q404" i="14"/>
  <c r="Q405" i="14"/>
  <c r="Q406" i="14"/>
  <c r="Q407" i="14"/>
  <c r="Q408" i="14"/>
  <c r="Q409" i="14"/>
  <c r="Q410" i="14"/>
  <c r="Q411" i="14"/>
  <c r="Q412" i="14"/>
  <c r="Q413" i="14"/>
  <c r="Q414" i="14"/>
  <c r="Q415" i="14"/>
  <c r="Q416" i="14"/>
  <c r="Q417" i="14"/>
  <c r="Q418" i="14"/>
  <c r="Q419" i="14"/>
  <c r="Q420" i="14"/>
  <c r="Q421" i="14"/>
  <c r="Q422" i="14"/>
  <c r="Q423" i="14"/>
  <c r="Q424" i="14"/>
  <c r="Q425" i="14"/>
  <c r="Q426" i="14"/>
  <c r="Q427" i="14"/>
  <c r="Q428" i="14"/>
  <c r="Q429" i="14"/>
  <c r="Q430" i="14"/>
  <c r="Q431" i="14"/>
  <c r="Q432" i="14"/>
  <c r="Q433" i="14"/>
  <c r="Q434" i="14"/>
  <c r="Q435" i="14"/>
  <c r="Q436" i="14"/>
  <c r="Q437" i="14"/>
  <c r="Q438" i="14"/>
  <c r="Q439" i="14"/>
  <c r="Q440" i="14"/>
  <c r="Q441" i="14"/>
  <c r="Q442" i="14"/>
  <c r="Q443" i="14"/>
  <c r="Q444" i="14"/>
  <c r="Q445" i="14"/>
  <c r="Q446" i="14"/>
  <c r="Q447" i="14"/>
  <c r="Q448" i="14"/>
  <c r="Q449" i="14"/>
  <c r="Q450" i="14"/>
  <c r="Q451" i="14"/>
  <c r="Q452" i="14"/>
  <c r="Q453" i="14"/>
  <c r="Q454" i="14"/>
  <c r="Q455" i="14"/>
  <c r="Q456" i="14"/>
  <c r="Q457" i="14"/>
  <c r="Q458" i="14"/>
  <c r="Q459" i="14"/>
  <c r="Q460" i="14"/>
  <c r="Q461" i="14"/>
  <c r="Q462" i="14"/>
  <c r="Q463" i="14"/>
  <c r="Q464" i="14"/>
  <c r="Q465" i="14"/>
  <c r="Q466" i="14"/>
  <c r="Q467" i="14"/>
  <c r="Q468" i="14"/>
  <c r="Q469" i="14"/>
  <c r="Q470" i="14"/>
  <c r="Q471" i="14"/>
  <c r="Q472" i="14"/>
  <c r="Q473" i="14"/>
  <c r="Q474" i="14"/>
  <c r="Q475" i="14"/>
  <c r="Q476" i="14"/>
  <c r="Q477" i="14"/>
  <c r="Q478" i="14"/>
  <c r="Q479" i="14"/>
  <c r="Q480" i="14"/>
  <c r="Q481" i="14"/>
  <c r="Q482" i="14"/>
  <c r="Q483" i="14"/>
  <c r="Q484" i="14"/>
  <c r="Q485" i="14"/>
  <c r="Q486" i="14"/>
  <c r="Q487" i="14"/>
  <c r="Q488" i="14"/>
  <c r="Q489" i="14"/>
  <c r="Q490" i="14"/>
  <c r="Q491" i="14"/>
  <c r="Q492" i="14"/>
  <c r="Q493" i="14"/>
  <c r="Q494" i="14"/>
  <c r="Q495" i="14"/>
  <c r="Q496" i="14"/>
  <c r="Q497" i="14"/>
  <c r="Q498" i="14"/>
  <c r="Q499" i="14"/>
  <c r="Q500" i="14"/>
  <c r="Q501" i="14"/>
  <c r="Q502" i="14"/>
  <c r="Q503" i="14"/>
  <c r="Q504" i="14"/>
  <c r="Q505" i="14"/>
  <c r="Q506" i="14"/>
  <c r="Q507" i="14"/>
  <c r="Q508" i="14"/>
  <c r="Q509" i="14"/>
  <c r="Q510" i="14"/>
  <c r="Q511" i="14"/>
  <c r="Q512" i="14"/>
  <c r="Q513" i="14"/>
  <c r="Q514" i="14"/>
  <c r="Q515" i="14"/>
  <c r="Q516" i="14"/>
  <c r="Q517" i="14"/>
  <c r="Q518" i="14"/>
  <c r="Q519" i="14"/>
  <c r="Q520" i="14"/>
  <c r="Q521" i="14"/>
  <c r="Q522" i="14"/>
  <c r="Q523" i="14"/>
  <c r="Q524" i="14"/>
  <c r="Q525" i="14"/>
  <c r="Q526" i="14"/>
  <c r="Q527" i="14"/>
  <c r="Q528" i="14"/>
  <c r="Q529" i="14"/>
  <c r="Q530" i="14"/>
  <c r="Q531" i="14"/>
  <c r="Q532" i="14"/>
  <c r="Q533" i="14"/>
  <c r="Q534" i="14"/>
  <c r="Q535" i="14"/>
  <c r="Q536" i="14"/>
  <c r="Q537" i="14"/>
  <c r="Q538" i="14"/>
  <c r="Q539" i="14"/>
  <c r="Q540" i="14"/>
  <c r="Q541" i="14"/>
  <c r="Q542" i="14"/>
  <c r="Q543" i="14"/>
  <c r="Q544" i="14"/>
  <c r="Q545" i="14"/>
  <c r="Q546" i="14"/>
  <c r="Q547" i="14"/>
  <c r="Q548" i="14"/>
  <c r="Q549" i="14"/>
  <c r="Q550" i="14"/>
  <c r="Q551" i="14"/>
  <c r="Q552" i="14"/>
  <c r="Q553" i="14"/>
  <c r="Q554" i="14"/>
  <c r="Q555" i="14"/>
  <c r="Q556" i="14"/>
  <c r="Q557" i="14"/>
  <c r="Q558" i="14"/>
  <c r="Q559" i="14"/>
  <c r="Q560" i="14"/>
  <c r="Q561" i="14"/>
  <c r="Q562" i="14"/>
  <c r="Q563" i="14"/>
  <c r="Q564" i="14"/>
  <c r="Q565" i="14"/>
  <c r="Q566" i="14"/>
  <c r="Q567" i="14"/>
  <c r="Q568" i="14"/>
  <c r="Q569" i="14"/>
  <c r="Q570" i="14"/>
  <c r="Q571" i="14"/>
  <c r="Q572" i="14"/>
  <c r="Q573" i="14"/>
  <c r="Q574" i="14"/>
  <c r="Q575" i="14"/>
  <c r="Q576" i="14"/>
  <c r="Q577" i="14"/>
  <c r="Q578" i="14"/>
  <c r="Q579" i="14"/>
  <c r="Q580" i="14"/>
  <c r="Q581" i="14"/>
  <c r="Q582" i="14"/>
  <c r="Q583" i="14"/>
  <c r="Q584" i="14"/>
  <c r="Q585" i="14"/>
  <c r="Q586" i="14"/>
  <c r="Q587" i="14"/>
  <c r="Q588" i="14"/>
  <c r="Q589" i="14"/>
  <c r="Q590" i="14"/>
  <c r="Q591" i="14"/>
  <c r="Q592" i="14"/>
  <c r="Q593" i="14"/>
  <c r="Q594" i="14"/>
  <c r="Q595" i="14"/>
  <c r="Q596" i="14"/>
  <c r="Q597" i="14"/>
  <c r="Q598" i="14"/>
  <c r="Q599" i="14"/>
  <c r="Q600" i="14"/>
  <c r="Q601" i="14"/>
  <c r="Q602" i="14"/>
  <c r="Q603" i="14"/>
  <c r="Q604" i="14"/>
  <c r="Q605" i="14"/>
  <c r="Q606" i="14"/>
  <c r="Q607" i="14"/>
  <c r="Q608" i="14"/>
  <c r="Q609" i="14"/>
  <c r="Q610" i="14"/>
  <c r="Q611" i="14"/>
  <c r="Q612" i="14"/>
  <c r="Q613" i="14"/>
  <c r="Q614" i="14"/>
  <c r="Q615" i="14"/>
  <c r="Q616" i="14"/>
  <c r="Q617" i="14"/>
  <c r="Q618" i="14"/>
  <c r="Q619" i="14"/>
  <c r="Q620" i="14"/>
  <c r="Q621" i="14"/>
  <c r="Q622" i="14"/>
  <c r="Q623" i="14"/>
  <c r="Q624" i="14"/>
  <c r="Q625" i="14"/>
  <c r="Q626" i="14"/>
  <c r="Q627" i="14"/>
  <c r="Q628" i="14"/>
  <c r="Q629" i="14"/>
  <c r="Q630" i="14"/>
  <c r="Q631" i="14"/>
  <c r="Q632" i="14"/>
  <c r="Q633" i="14"/>
  <c r="Q634" i="14"/>
  <c r="Q635" i="14"/>
  <c r="Q636" i="14"/>
  <c r="Q637" i="14"/>
  <c r="Q638" i="14"/>
  <c r="Q639" i="14"/>
  <c r="Q640" i="14"/>
  <c r="Q641" i="14"/>
  <c r="Q642" i="14"/>
  <c r="Q643" i="14"/>
  <c r="Q644" i="14"/>
  <c r="Q645" i="14"/>
  <c r="Q646" i="14"/>
  <c r="Q647" i="14"/>
  <c r="Q648" i="14"/>
  <c r="Q649" i="14"/>
  <c r="Q650" i="14"/>
  <c r="Q651" i="14"/>
  <c r="Q652" i="14"/>
  <c r="Q653" i="14"/>
  <c r="Q654" i="14"/>
  <c r="Q655" i="14"/>
  <c r="Q656" i="14"/>
  <c r="Q657" i="14"/>
  <c r="Q658" i="14"/>
  <c r="Q659" i="14"/>
  <c r="Q660" i="14"/>
  <c r="Q661" i="14"/>
  <c r="Q662" i="14"/>
  <c r="Q663" i="14"/>
  <c r="Q664" i="14"/>
  <c r="Q665" i="14"/>
  <c r="Q666" i="14"/>
  <c r="Q667" i="14"/>
  <c r="Q668" i="14"/>
  <c r="Q669" i="14"/>
  <c r="Q670" i="14"/>
  <c r="Q671" i="14"/>
  <c r="Q672" i="14"/>
  <c r="Q673" i="14"/>
  <c r="Q674" i="14"/>
  <c r="Q675" i="14"/>
  <c r="Q676" i="14"/>
  <c r="Q677" i="14"/>
  <c r="Q678" i="14"/>
  <c r="Q679" i="14"/>
  <c r="Q680" i="14"/>
  <c r="Q681" i="14"/>
  <c r="Q682" i="14"/>
  <c r="Q683" i="14"/>
  <c r="Q684" i="14"/>
  <c r="Q685" i="14"/>
  <c r="Q686" i="14"/>
  <c r="Q687" i="14"/>
  <c r="Q688" i="14"/>
  <c r="Q689" i="14"/>
  <c r="Q690" i="14"/>
  <c r="Q691" i="14"/>
  <c r="Q692" i="14"/>
  <c r="Q693" i="14"/>
  <c r="Q694" i="14"/>
  <c r="Q695" i="14"/>
  <c r="Q696" i="14"/>
  <c r="Q697" i="14"/>
  <c r="Q698" i="14"/>
  <c r="Q699" i="14"/>
  <c r="Q700" i="14"/>
  <c r="Q701" i="14"/>
  <c r="Q702" i="14"/>
  <c r="Q703" i="14"/>
  <c r="Q704" i="14"/>
  <c r="Q705" i="14"/>
  <c r="Q706" i="14"/>
  <c r="Q707" i="14"/>
  <c r="Q708" i="14"/>
  <c r="Q709" i="14"/>
  <c r="Q710" i="14"/>
  <c r="Q711" i="14"/>
  <c r="Q712" i="14"/>
  <c r="Q713" i="14"/>
  <c r="Q714" i="14"/>
  <c r="Q715" i="14"/>
  <c r="Q716" i="14"/>
  <c r="Q717" i="14"/>
  <c r="Q718" i="14"/>
  <c r="Q719" i="14"/>
  <c r="Q720" i="14"/>
  <c r="Q721" i="14"/>
  <c r="Q722" i="14"/>
  <c r="Q723" i="14"/>
  <c r="Q724" i="14"/>
  <c r="Q725" i="14"/>
  <c r="Q726" i="14"/>
  <c r="Q727" i="14"/>
  <c r="Q728" i="14"/>
  <c r="Q729" i="14"/>
  <c r="Q730" i="14"/>
  <c r="Q731" i="14"/>
  <c r="Q732" i="14"/>
  <c r="Q733" i="14"/>
  <c r="Q734" i="14"/>
  <c r="Q735" i="14"/>
  <c r="Q736" i="14"/>
  <c r="Q737" i="14"/>
  <c r="Q738" i="14"/>
  <c r="Q739" i="14"/>
  <c r="Q740" i="14"/>
  <c r="Q741" i="14"/>
  <c r="Q742" i="14"/>
  <c r="Q743" i="14"/>
  <c r="Q744" i="14"/>
  <c r="Q745" i="14"/>
  <c r="Q746" i="14"/>
  <c r="Q747" i="14"/>
  <c r="Q748" i="14"/>
  <c r="Q749" i="14"/>
  <c r="Q750" i="14"/>
  <c r="Q751" i="14"/>
  <c r="Q752" i="14"/>
  <c r="Q753" i="14"/>
  <c r="Q754" i="14"/>
  <c r="Q755" i="14"/>
  <c r="Q756" i="14"/>
  <c r="Q757" i="14"/>
  <c r="Q758" i="14"/>
  <c r="Q759" i="14"/>
  <c r="Q760" i="14"/>
  <c r="Q761" i="14"/>
  <c r="Q762" i="14"/>
  <c r="Q763" i="14"/>
  <c r="Q764" i="14"/>
  <c r="Q765" i="14"/>
  <c r="Q766" i="14"/>
  <c r="Q767" i="14"/>
  <c r="Q768" i="14"/>
  <c r="Q769" i="14"/>
  <c r="Q770" i="14"/>
  <c r="Q771" i="14"/>
  <c r="Q772" i="14"/>
  <c r="Q773" i="14"/>
  <c r="Q774" i="14"/>
  <c r="Q775" i="14"/>
  <c r="Q776" i="14"/>
  <c r="Q777" i="14"/>
  <c r="Q778" i="14"/>
  <c r="Q779" i="14"/>
  <c r="Q780" i="14"/>
  <c r="Q781" i="14"/>
  <c r="Q782" i="14"/>
  <c r="Q783" i="14"/>
  <c r="Q784" i="14"/>
  <c r="Q785" i="14"/>
  <c r="Q786" i="14"/>
  <c r="Q787" i="14"/>
  <c r="Q788" i="14"/>
  <c r="Q789" i="14"/>
  <c r="Q790" i="14"/>
  <c r="Q791" i="14"/>
  <c r="Q792" i="14"/>
  <c r="Q793" i="14"/>
  <c r="Q794" i="14"/>
  <c r="Q795" i="14"/>
  <c r="Q796" i="14"/>
  <c r="Q797" i="14"/>
  <c r="Q798" i="14"/>
  <c r="Q799" i="14"/>
  <c r="Q800" i="14"/>
  <c r="Q801" i="14"/>
  <c r="Q802" i="14"/>
  <c r="Q803" i="14"/>
  <c r="Q804" i="14"/>
  <c r="Q805" i="14"/>
  <c r="Q806" i="14"/>
  <c r="Q807" i="14"/>
  <c r="Q808" i="14"/>
  <c r="Q809" i="14"/>
  <c r="Q810" i="14"/>
  <c r="Q811" i="14"/>
  <c r="Q812" i="14"/>
  <c r="Q813" i="14"/>
  <c r="Q814" i="14"/>
  <c r="Q815" i="14"/>
  <c r="Q816" i="14"/>
  <c r="Q817" i="14"/>
  <c r="Q818" i="14"/>
  <c r="Q819" i="14"/>
  <c r="Q820" i="14"/>
  <c r="Q821" i="14"/>
  <c r="Q822" i="14"/>
  <c r="Q823" i="14"/>
  <c r="Q824" i="14"/>
  <c r="Q825" i="14"/>
  <c r="Q826" i="14"/>
  <c r="Q827" i="14"/>
  <c r="Q828" i="14"/>
  <c r="Q829" i="14"/>
  <c r="Q830" i="14"/>
  <c r="Q831" i="14"/>
  <c r="Q832" i="14"/>
  <c r="Q833" i="14"/>
  <c r="Q834" i="14"/>
  <c r="Q835" i="14"/>
  <c r="Q836" i="14"/>
  <c r="Q837" i="14"/>
  <c r="Q838" i="14"/>
  <c r="Q839" i="14"/>
  <c r="Q840" i="14"/>
  <c r="Q841" i="14"/>
  <c r="Q842" i="14"/>
  <c r="Q843" i="14"/>
  <c r="Q844" i="14"/>
  <c r="Q845" i="14"/>
  <c r="Q846" i="14"/>
  <c r="Q847" i="14"/>
  <c r="Q848" i="14"/>
  <c r="Q849" i="14"/>
  <c r="Q850" i="14"/>
  <c r="Q851" i="14"/>
  <c r="Q852" i="14"/>
  <c r="Q853" i="14"/>
  <c r="Q854" i="14"/>
  <c r="Q855" i="14"/>
  <c r="Q856" i="14"/>
  <c r="Q857" i="14"/>
  <c r="Q858" i="14"/>
  <c r="Q859" i="14"/>
  <c r="Q860" i="14"/>
  <c r="Q861" i="14"/>
  <c r="Q862" i="14"/>
  <c r="Q863" i="14"/>
  <c r="Q864" i="14"/>
  <c r="Q865" i="14"/>
  <c r="Q866" i="14"/>
  <c r="Q867" i="14"/>
  <c r="Q868" i="14"/>
  <c r="Q869" i="14"/>
  <c r="Q870" i="14"/>
  <c r="Q871" i="14"/>
  <c r="Q872" i="14"/>
  <c r="Q873" i="14"/>
  <c r="Q874" i="14"/>
  <c r="Q875" i="14"/>
  <c r="Q876" i="14"/>
  <c r="Q877" i="14"/>
  <c r="Q878" i="14"/>
  <c r="Q879" i="14"/>
  <c r="Q880" i="14"/>
  <c r="Q881" i="14"/>
  <c r="Q882" i="14"/>
  <c r="Q883" i="14"/>
  <c r="Q884" i="14"/>
  <c r="Q885" i="14"/>
  <c r="Q886" i="14"/>
  <c r="Q887" i="14"/>
  <c r="Q888" i="14"/>
  <c r="Q889" i="14"/>
  <c r="Q890" i="14"/>
  <c r="Q891" i="14"/>
  <c r="Q892" i="14"/>
  <c r="Q893" i="14"/>
  <c r="Q894" i="14"/>
  <c r="Q895" i="14"/>
  <c r="Q896" i="14"/>
  <c r="Q897" i="14"/>
  <c r="Q898" i="14"/>
  <c r="Q899" i="14"/>
  <c r="Q900" i="14"/>
  <c r="Q901" i="14"/>
  <c r="Q902" i="14"/>
  <c r="Q903" i="14"/>
  <c r="Q904" i="14"/>
  <c r="Q905" i="14"/>
  <c r="Q906" i="14"/>
  <c r="Q907" i="14"/>
  <c r="Q908" i="14"/>
  <c r="Q909" i="14"/>
  <c r="Q910" i="14"/>
  <c r="Q911" i="14"/>
  <c r="Q912" i="14"/>
  <c r="Q913" i="14"/>
  <c r="Q914" i="14"/>
  <c r="Q915" i="14"/>
  <c r="Q916" i="14"/>
  <c r="Q917" i="14"/>
  <c r="Q918" i="14"/>
  <c r="Q919" i="14"/>
  <c r="Q920" i="14"/>
  <c r="Q921" i="14"/>
  <c r="Q922" i="14"/>
  <c r="Q923" i="14"/>
  <c r="Q924" i="14"/>
  <c r="Q925" i="14"/>
  <c r="Q926" i="14"/>
  <c r="Q927" i="14"/>
  <c r="Q928" i="14"/>
  <c r="Q929" i="14"/>
  <c r="Q930" i="14"/>
  <c r="Q931" i="14"/>
  <c r="Q932" i="14"/>
  <c r="Q933" i="14"/>
  <c r="Q934" i="14"/>
  <c r="Q935" i="14"/>
  <c r="Q936" i="14"/>
  <c r="Q937" i="14"/>
  <c r="Q938" i="14"/>
  <c r="Q939" i="14"/>
  <c r="Q940" i="14"/>
  <c r="Q941" i="14"/>
  <c r="Q942" i="14"/>
  <c r="Q943" i="14"/>
  <c r="Q944" i="14"/>
  <c r="Q945" i="14"/>
  <c r="Q946" i="14"/>
  <c r="Q947" i="14"/>
  <c r="Q948" i="14"/>
  <c r="Q949" i="14"/>
  <c r="Q950" i="14"/>
  <c r="Q951" i="14"/>
  <c r="Q952" i="14"/>
  <c r="Q953" i="14"/>
  <c r="Q954" i="14"/>
  <c r="Q955" i="14"/>
  <c r="Q956" i="14"/>
  <c r="Q957" i="14"/>
  <c r="Q958" i="14"/>
  <c r="Q959" i="14"/>
  <c r="Q960" i="14"/>
  <c r="Q961" i="14"/>
  <c r="Q962" i="14"/>
  <c r="Q963" i="14"/>
  <c r="Q964" i="14"/>
  <c r="Q965" i="14"/>
  <c r="Q966" i="14"/>
  <c r="Q967" i="14"/>
  <c r="Q968" i="14"/>
  <c r="Q969" i="14"/>
  <c r="Q970" i="14"/>
  <c r="Q971" i="14"/>
  <c r="Q972" i="14"/>
  <c r="Q973" i="14"/>
  <c r="Q974" i="14"/>
  <c r="Q975" i="14"/>
  <c r="Q976" i="14"/>
  <c r="Q977" i="14"/>
  <c r="Q978" i="14"/>
  <c r="Q979" i="14"/>
  <c r="Q980" i="14"/>
  <c r="Q981" i="14"/>
  <c r="Q982" i="14"/>
  <c r="Q983" i="14"/>
  <c r="Q984" i="14"/>
  <c r="Q985" i="14"/>
  <c r="Q986" i="14"/>
  <c r="Q987" i="14"/>
  <c r="Q988" i="14"/>
  <c r="Q989" i="14"/>
  <c r="Q990" i="14"/>
  <c r="Q991" i="14"/>
  <c r="Q992" i="14"/>
  <c r="Q993" i="14"/>
  <c r="Q994" i="14"/>
  <c r="Q995" i="14"/>
  <c r="Q996" i="14"/>
  <c r="Q997" i="14"/>
  <c r="Q998" i="14"/>
  <c r="Q999" i="14"/>
  <c r="Q1000" i="14"/>
  <c r="Q1001" i="14"/>
  <c r="Q1002" i="14"/>
  <c r="Q1003" i="14"/>
  <c r="Q1004" i="14"/>
  <c r="Q1005" i="14"/>
  <c r="Q1006" i="14"/>
  <c r="Q1007" i="14"/>
  <c r="Q1008" i="14"/>
  <c r="Q1009" i="14"/>
  <c r="Q1010" i="14"/>
  <c r="Q1011" i="14"/>
  <c r="Q1012" i="14"/>
  <c r="Q1013" i="14"/>
  <c r="Q1014" i="14"/>
  <c r="Q1015" i="14"/>
  <c r="Q1016" i="14"/>
  <c r="Q1017" i="14"/>
  <c r="Q1018" i="14"/>
  <c r="Q1019" i="14"/>
  <c r="Q1020" i="14"/>
  <c r="Q1021" i="14"/>
  <c r="Q1022" i="14"/>
  <c r="Q1023" i="14"/>
  <c r="Q1024" i="14"/>
  <c r="Q1025" i="14"/>
  <c r="Q1026" i="14"/>
  <c r="Q1027" i="14"/>
  <c r="Q1028" i="14"/>
  <c r="Q1029" i="14"/>
  <c r="Q1030" i="14"/>
  <c r="Q1031" i="14"/>
  <c r="Q1032" i="14"/>
  <c r="Q1033" i="14"/>
  <c r="Q1034" i="14"/>
  <c r="Q1035" i="14"/>
  <c r="Q1036" i="14"/>
  <c r="Q1037" i="14"/>
  <c r="Q1038" i="14"/>
  <c r="Q1039" i="14"/>
  <c r="Q1040" i="14"/>
  <c r="Q1041" i="14"/>
  <c r="Q1042" i="14"/>
  <c r="Q1043" i="14"/>
  <c r="Q1044" i="14"/>
  <c r="Q1045" i="14"/>
  <c r="Q1046" i="14"/>
  <c r="Q1047" i="14"/>
  <c r="Q1048" i="14"/>
  <c r="Q1049" i="14"/>
  <c r="Q1050" i="14"/>
  <c r="Q1051" i="14"/>
  <c r="Q1052" i="14"/>
  <c r="Q1053" i="14"/>
  <c r="Q1054" i="14"/>
  <c r="Q1055" i="14"/>
  <c r="Q1056" i="14"/>
  <c r="Q1057" i="14"/>
  <c r="Q1058" i="14"/>
  <c r="Q1059" i="14"/>
  <c r="Q1060" i="14"/>
  <c r="Q1061" i="14"/>
  <c r="Q1062" i="14"/>
  <c r="Q1063" i="14"/>
  <c r="Q1064" i="14"/>
  <c r="Q1065" i="14"/>
  <c r="Q1066" i="14"/>
  <c r="Q1067" i="14"/>
  <c r="Q1068" i="14"/>
  <c r="Q1069" i="14"/>
  <c r="Q1070" i="14"/>
  <c r="Q1071" i="14"/>
  <c r="Q1072" i="14"/>
  <c r="Q1073" i="14"/>
  <c r="Q1074" i="14"/>
  <c r="Q1075" i="14"/>
  <c r="Q1076" i="14"/>
  <c r="Q1077" i="14"/>
  <c r="Q1078" i="14"/>
  <c r="Q1079" i="14"/>
  <c r="Q1080" i="14"/>
  <c r="Q1081" i="14"/>
  <c r="Q1082" i="14"/>
  <c r="Q1083" i="14"/>
  <c r="Q1084" i="14"/>
  <c r="Q1085" i="14"/>
  <c r="Q1086" i="14"/>
  <c r="Q1087" i="14"/>
  <c r="Q1088" i="14"/>
  <c r="Q1089" i="14"/>
  <c r="Q1090" i="14"/>
  <c r="Q1091" i="14"/>
  <c r="Q1092" i="14"/>
  <c r="Q1093" i="14"/>
  <c r="Q1094" i="14"/>
  <c r="Q1095" i="14"/>
  <c r="Q1096" i="14"/>
  <c r="Q1097" i="14"/>
  <c r="Q1098" i="14"/>
  <c r="Q1099" i="14"/>
  <c r="Q1100" i="14"/>
  <c r="Q1101" i="14"/>
  <c r="Q1102" i="14"/>
  <c r="Q1103" i="14"/>
  <c r="Q1104" i="14"/>
  <c r="Q1105" i="14"/>
  <c r="Q1106" i="14"/>
  <c r="Q1107" i="14"/>
  <c r="Q1108" i="14"/>
  <c r="Q1109" i="14"/>
  <c r="Q1110" i="14"/>
  <c r="Q1111" i="14"/>
  <c r="Q1112" i="14"/>
  <c r="Q1113" i="14"/>
  <c r="Q1114" i="14"/>
  <c r="Q1115" i="14"/>
  <c r="Q1116" i="14"/>
  <c r="Q1117" i="14"/>
  <c r="Q1118" i="14"/>
  <c r="Q1119" i="14"/>
  <c r="Q1120" i="14"/>
  <c r="Q1121" i="14"/>
  <c r="Q1122" i="14"/>
  <c r="Q1123" i="14"/>
  <c r="Q1124" i="14"/>
  <c r="Q1125" i="14"/>
  <c r="Q1126" i="14"/>
  <c r="Q1127" i="14"/>
  <c r="Q1128" i="14"/>
  <c r="Q1129" i="14"/>
  <c r="Q1130" i="14"/>
  <c r="Q1131" i="14"/>
  <c r="Q1132" i="14"/>
  <c r="Q1133" i="14"/>
  <c r="Q1134" i="14"/>
  <c r="Q1135" i="14"/>
  <c r="Q1136" i="14"/>
  <c r="Q1137" i="14"/>
  <c r="Q1138" i="14"/>
  <c r="Q1139" i="14"/>
  <c r="Q1140" i="14"/>
  <c r="Q1141" i="14"/>
  <c r="Q1142" i="14"/>
  <c r="Q1143" i="14"/>
  <c r="Q1144" i="14"/>
  <c r="Q1145" i="14"/>
  <c r="Q1146" i="14"/>
  <c r="Q1147" i="14"/>
  <c r="Q1148" i="14"/>
  <c r="Q1149" i="14"/>
  <c r="Q1150" i="14"/>
  <c r="Q1151" i="14"/>
  <c r="Q1152" i="14"/>
  <c r="Q1153" i="14"/>
  <c r="Q1154" i="14"/>
  <c r="Q1155" i="14"/>
  <c r="Q1156" i="14"/>
  <c r="Q1157" i="14"/>
  <c r="Q1158" i="14"/>
  <c r="Q1159" i="14"/>
  <c r="Q1160" i="14"/>
  <c r="Q1161" i="14"/>
  <c r="Q1162" i="14"/>
  <c r="Q1163" i="14"/>
  <c r="Q1164" i="14"/>
  <c r="Q1165" i="14"/>
  <c r="Q1166" i="14"/>
  <c r="Q1167" i="14"/>
  <c r="Q1168" i="14"/>
  <c r="Q1169" i="14"/>
  <c r="Q1170" i="14"/>
  <c r="Q1171" i="14"/>
  <c r="Q1172" i="14"/>
  <c r="Q1173" i="14"/>
  <c r="Q1174" i="14"/>
  <c r="Q1175" i="14"/>
  <c r="Q1176" i="14"/>
  <c r="Q1177" i="14"/>
  <c r="Q1178" i="14"/>
  <c r="Q1179" i="14"/>
  <c r="Q1180" i="14"/>
  <c r="Q1181" i="14"/>
  <c r="Q1182" i="14"/>
  <c r="Q1183" i="14"/>
  <c r="Q1184" i="14"/>
  <c r="Q1185" i="14"/>
  <c r="Q1186" i="14"/>
  <c r="Q1187" i="14"/>
  <c r="Q1188" i="14"/>
  <c r="Q1189" i="14"/>
  <c r="Q1190" i="14"/>
  <c r="Q1191" i="14"/>
  <c r="Q1192" i="14"/>
  <c r="Q1193" i="14"/>
  <c r="Q1194" i="14"/>
  <c r="Q1195" i="14"/>
  <c r="Q1196" i="14"/>
  <c r="Q1197" i="14"/>
  <c r="Q1198" i="14"/>
  <c r="Q1199" i="14"/>
  <c r="Q1200" i="14"/>
  <c r="Q1201" i="14"/>
  <c r="Q1202" i="14"/>
  <c r="Q1203" i="14"/>
  <c r="Q1204" i="14"/>
  <c r="Q1205" i="14"/>
  <c r="Q1206" i="14"/>
  <c r="Q1207" i="14"/>
  <c r="Q1208" i="14"/>
  <c r="Q2" i="14"/>
  <c r="F2" i="14"/>
  <c r="T152" i="24" l="1"/>
  <c r="S153" i="24"/>
  <c r="AA153" i="24"/>
  <c r="Q155" i="24"/>
  <c r="W157" i="24"/>
  <c r="X158" i="24"/>
  <c r="R155" i="24"/>
  <c r="Y158" i="24"/>
  <c r="R143" i="24"/>
  <c r="Y151" i="24"/>
  <c r="U155" i="24"/>
  <c r="U158" i="24"/>
  <c r="T155" i="24"/>
  <c r="V155" i="24"/>
  <c r="R157" i="24"/>
  <c r="P152" i="24"/>
  <c r="O153" i="24"/>
  <c r="W153" i="24" s="1"/>
  <c r="T154" i="24"/>
  <c r="X155" i="24"/>
  <c r="Y157" i="24"/>
  <c r="T150" i="24"/>
  <c r="Q152" i="24"/>
  <c r="R153" i="24"/>
  <c r="Y155" i="24"/>
  <c r="Z157" i="24"/>
  <c r="O158" i="24"/>
  <c r="S151" i="24"/>
  <c r="R151" i="24"/>
  <c r="Z152" i="24"/>
  <c r="Y150" i="24"/>
  <c r="V149" i="24"/>
  <c r="W152" i="24"/>
  <c r="Z151" i="24"/>
  <c r="AA151" i="24"/>
  <c r="S150" i="24"/>
  <c r="P151" i="24"/>
  <c r="X152" i="24"/>
  <c r="AA149" i="24"/>
  <c r="Q151" i="24"/>
  <c r="Y152" i="24"/>
  <c r="U143" i="24"/>
  <c r="T126" i="24"/>
  <c r="Q138" i="24"/>
  <c r="T144" i="24"/>
  <c r="X146" i="24"/>
  <c r="Y128" i="24"/>
  <c r="T141" i="24"/>
  <c r="S145" i="24"/>
  <c r="T142" i="24"/>
  <c r="S140" i="24"/>
  <c r="R135" i="24"/>
  <c r="AA134" i="24"/>
  <c r="S129" i="24"/>
  <c r="Z133" i="24"/>
  <c r="U147" i="24"/>
  <c r="Q135" i="24"/>
  <c r="S139" i="24"/>
  <c r="X138" i="24"/>
  <c r="AA142" i="24"/>
  <c r="P146" i="24"/>
  <c r="W144" i="24"/>
  <c r="W103" i="24"/>
  <c r="X111" i="24"/>
  <c r="AA115" i="24"/>
  <c r="Q119" i="24"/>
  <c r="W135" i="24"/>
  <c r="W136" i="24"/>
  <c r="T145" i="24"/>
  <c r="W146" i="24"/>
  <c r="AA105" i="24"/>
  <c r="P119" i="24"/>
  <c r="Q128" i="24"/>
  <c r="R137" i="24"/>
  <c r="Y138" i="24"/>
  <c r="T139" i="24"/>
  <c r="R141" i="24"/>
  <c r="W143" i="24"/>
  <c r="O147" i="24"/>
  <c r="W147" i="24" s="1"/>
  <c r="T128" i="24"/>
  <c r="U139" i="24"/>
  <c r="U141" i="24"/>
  <c r="X143" i="24"/>
  <c r="O138" i="24"/>
  <c r="V138" i="24" s="1"/>
  <c r="W141" i="24"/>
  <c r="Y143" i="24"/>
  <c r="O144" i="24"/>
  <c r="V144" i="24" s="1"/>
  <c r="V112" i="24"/>
  <c r="T125" i="24"/>
  <c r="P138" i="24"/>
  <c r="AA141" i="24"/>
  <c r="X141" i="24"/>
  <c r="R142" i="24"/>
  <c r="Z143" i="24"/>
  <c r="Q145" i="24"/>
  <c r="W128" i="24"/>
  <c r="R129" i="24"/>
  <c r="T133" i="24"/>
  <c r="U142" i="24"/>
  <c r="P143" i="24"/>
  <c r="Q146" i="24"/>
  <c r="X147" i="24"/>
  <c r="R132" i="24"/>
  <c r="U138" i="24"/>
  <c r="W138" i="24"/>
  <c r="Z142" i="24"/>
  <c r="Q143" i="24"/>
  <c r="AA144" i="24"/>
  <c r="Z141" i="24"/>
  <c r="P141" i="24"/>
  <c r="R100" i="24"/>
  <c r="AA104" i="24"/>
  <c r="V125" i="24"/>
  <c r="X119" i="24"/>
  <c r="P133" i="24"/>
  <c r="U135" i="24"/>
  <c r="X135" i="24"/>
  <c r="Q137" i="24"/>
  <c r="O120" i="24"/>
  <c r="U120" i="24" s="1"/>
  <c r="R124" i="24"/>
  <c r="O128" i="24"/>
  <c r="X128" i="24" s="1"/>
  <c r="R133" i="24"/>
  <c r="Y135" i="24"/>
  <c r="X98" i="24"/>
  <c r="V106" i="24"/>
  <c r="AA110" i="24"/>
  <c r="AA114" i="24"/>
  <c r="U133" i="24"/>
  <c r="Z135" i="24"/>
  <c r="O119" i="24"/>
  <c r="AA133" i="24"/>
  <c r="W133" i="24"/>
  <c r="P135" i="24"/>
  <c r="T137" i="24"/>
  <c r="Q109" i="24"/>
  <c r="W122" i="24"/>
  <c r="X133" i="24"/>
  <c r="AA136" i="24"/>
  <c r="S116" i="24"/>
  <c r="P124" i="24"/>
  <c r="Z125" i="24"/>
  <c r="AA97" i="24"/>
  <c r="R109" i="24"/>
  <c r="P112" i="24"/>
  <c r="Q124" i="24"/>
  <c r="P106" i="24"/>
  <c r="Y111" i="24"/>
  <c r="Q112" i="24"/>
  <c r="Z119" i="24"/>
  <c r="T121" i="24"/>
  <c r="S124" i="24"/>
  <c r="P125" i="24"/>
  <c r="T129" i="24"/>
  <c r="Q132" i="24"/>
  <c r="X108" i="24"/>
  <c r="AA124" i="24"/>
  <c r="R125" i="24"/>
  <c r="U125" i="24"/>
  <c r="AA112" i="24"/>
  <c r="Z113" i="24"/>
  <c r="AA117" i="24"/>
  <c r="AA125" i="24"/>
  <c r="S132" i="24"/>
  <c r="Q111" i="24"/>
  <c r="X125" i="24"/>
  <c r="Q103" i="24"/>
  <c r="O109" i="24"/>
  <c r="T109" i="24" s="1"/>
  <c r="Y109" i="24"/>
  <c r="X114" i="24"/>
  <c r="P115" i="24"/>
  <c r="W117" i="24"/>
  <c r="Y120" i="24"/>
  <c r="Z121" i="24"/>
  <c r="AA88" i="24"/>
  <c r="T92" i="24"/>
  <c r="R98" i="24"/>
  <c r="Y103" i="24"/>
  <c r="P109" i="24"/>
  <c r="Z109" i="24"/>
  <c r="O112" i="24"/>
  <c r="T112" i="24" s="1"/>
  <c r="Y114" i="24"/>
  <c r="R115" i="24"/>
  <c r="X117" i="24"/>
  <c r="S115" i="24"/>
  <c r="Z117" i="24"/>
  <c r="U100" i="24"/>
  <c r="W111" i="24"/>
  <c r="Y119" i="24"/>
  <c r="Q120" i="24"/>
  <c r="S121" i="24"/>
  <c r="V122" i="24"/>
  <c r="U109" i="24"/>
  <c r="X115" i="24"/>
  <c r="Q116" i="24"/>
  <c r="P117" i="24"/>
  <c r="V119" i="24"/>
  <c r="T120" i="24"/>
  <c r="X106" i="24"/>
  <c r="V109" i="24"/>
  <c r="W112" i="24"/>
  <c r="R116" i="24"/>
  <c r="R117" i="24"/>
  <c r="W109" i="24"/>
  <c r="X112" i="24"/>
  <c r="S113" i="24"/>
  <c r="P114" i="24"/>
  <c r="U117" i="24"/>
  <c r="U108" i="24"/>
  <c r="X109" i="24"/>
  <c r="P111" i="24"/>
  <c r="U112" i="24"/>
  <c r="Y112" i="24"/>
  <c r="AA113" i="24"/>
  <c r="S114" i="24"/>
  <c r="V117" i="24"/>
  <c r="Y108" i="24"/>
  <c r="O98" i="24"/>
  <c r="X103" i="24"/>
  <c r="P104" i="24"/>
  <c r="Z106" i="24"/>
  <c r="Z108" i="24"/>
  <c r="Q104" i="24"/>
  <c r="Q100" i="24"/>
  <c r="U104" i="24"/>
  <c r="P98" i="24"/>
  <c r="V104" i="24"/>
  <c r="AA107" i="24"/>
  <c r="W98" i="24"/>
  <c r="T104" i="24"/>
  <c r="X104" i="24"/>
  <c r="Z105" i="24"/>
  <c r="R106" i="24"/>
  <c r="Q108" i="24"/>
  <c r="W104" i="24"/>
  <c r="Z100" i="24"/>
  <c r="T101" i="24"/>
  <c r="P103" i="24"/>
  <c r="Y104" i="24"/>
  <c r="W106" i="24"/>
  <c r="R108" i="24"/>
  <c r="X101" i="24"/>
  <c r="O91" i="24"/>
  <c r="Y101" i="24"/>
  <c r="X90" i="24"/>
  <c r="Y100" i="24"/>
  <c r="P101" i="24"/>
  <c r="Z101" i="24"/>
  <c r="V98" i="24"/>
  <c r="Z98" i="24"/>
  <c r="Q101" i="24"/>
  <c r="X100" i="24"/>
  <c r="R101" i="24"/>
  <c r="U101" i="24"/>
  <c r="V101" i="24"/>
  <c r="W101" i="24"/>
  <c r="W91" i="24"/>
  <c r="W95" i="24"/>
  <c r="V86" i="24"/>
  <c r="R90" i="24"/>
  <c r="V85" i="24"/>
  <c r="T93" i="24"/>
  <c r="S86" i="24"/>
  <c r="W79" i="24"/>
  <c r="V83" i="24"/>
  <c r="T96" i="24"/>
  <c r="W93" i="24"/>
  <c r="P95" i="24"/>
  <c r="Y96" i="24"/>
  <c r="T91" i="24"/>
  <c r="X93" i="24"/>
  <c r="Q95" i="24"/>
  <c r="U91" i="24"/>
  <c r="Q92" i="24"/>
  <c r="Y93" i="24"/>
  <c r="X95" i="24"/>
  <c r="P96" i="24"/>
  <c r="O88" i="24"/>
  <c r="U88" i="24" s="1"/>
  <c r="R92" i="24"/>
  <c r="P93" i="24"/>
  <c r="Z93" i="24"/>
  <c r="Y95" i="24"/>
  <c r="Q96" i="24"/>
  <c r="Q88" i="24"/>
  <c r="Q93" i="24"/>
  <c r="U96" i="24"/>
  <c r="O86" i="24"/>
  <c r="T86" i="24" s="1"/>
  <c r="V90" i="24"/>
  <c r="AA91" i="24"/>
  <c r="R93" i="24"/>
  <c r="X96" i="24"/>
  <c r="U93" i="24"/>
  <c r="AA96" i="24"/>
  <c r="W96" i="24"/>
  <c r="Z89" i="24"/>
  <c r="T72" i="24"/>
  <c r="X76" i="24"/>
  <c r="P88" i="24"/>
  <c r="W90" i="24"/>
  <c r="W85" i="24"/>
  <c r="Z90" i="24"/>
  <c r="P83" i="24"/>
  <c r="V88" i="24"/>
  <c r="R82" i="24"/>
  <c r="T88" i="24"/>
  <c r="W88" i="24"/>
  <c r="X88" i="24"/>
  <c r="R89" i="24"/>
  <c r="U77" i="24"/>
  <c r="AA86" i="24"/>
  <c r="Y88" i="24"/>
  <c r="P90" i="24"/>
  <c r="P79" i="24"/>
  <c r="X85" i="24"/>
  <c r="Z68" i="24"/>
  <c r="O85" i="24"/>
  <c r="U85" i="24" s="1"/>
  <c r="Y85" i="24"/>
  <c r="T83" i="24"/>
  <c r="P85" i="24"/>
  <c r="Z85" i="24"/>
  <c r="V77" i="24"/>
  <c r="AA80" i="24"/>
  <c r="Q85" i="24"/>
  <c r="R85" i="24"/>
  <c r="AA70" i="24"/>
  <c r="W74" i="24"/>
  <c r="AA83" i="24"/>
  <c r="X77" i="24"/>
  <c r="R79" i="24"/>
  <c r="Y77" i="24"/>
  <c r="X79" i="24"/>
  <c r="Q76" i="24"/>
  <c r="Y79" i="24"/>
  <c r="O80" i="24"/>
  <c r="Q66" i="24"/>
  <c r="R76" i="24"/>
  <c r="Z79" i="24"/>
  <c r="P80" i="24"/>
  <c r="W69" i="24"/>
  <c r="Y76" i="24"/>
  <c r="P77" i="24"/>
  <c r="U80" i="24"/>
  <c r="Z76" i="24"/>
  <c r="Q77" i="24"/>
  <c r="V80" i="24"/>
  <c r="W80" i="24"/>
  <c r="W77" i="24"/>
  <c r="Q79" i="24"/>
  <c r="X80" i="24"/>
  <c r="U72" i="24"/>
  <c r="V72" i="24"/>
  <c r="Y63" i="24"/>
  <c r="T66" i="24"/>
  <c r="V74" i="24"/>
  <c r="W71" i="24"/>
  <c r="Y73" i="24"/>
  <c r="O72" i="24"/>
  <c r="S72" i="24" s="1"/>
  <c r="P72" i="24"/>
  <c r="O66" i="24"/>
  <c r="R66" i="24" s="1"/>
  <c r="W72" i="24"/>
  <c r="Z73" i="24"/>
  <c r="R74" i="24"/>
  <c r="P66" i="24"/>
  <c r="X72" i="24"/>
  <c r="U74" i="24"/>
  <c r="U66" i="24"/>
  <c r="P71" i="24"/>
  <c r="X74" i="24"/>
  <c r="Y74" i="24"/>
  <c r="X71" i="24"/>
  <c r="V58" i="24"/>
  <c r="Y71" i="24"/>
  <c r="Z74" i="24"/>
  <c r="P74" i="24"/>
  <c r="AA62" i="24"/>
  <c r="V66" i="24"/>
  <c r="X66" i="24"/>
  <c r="Y68" i="24"/>
  <c r="P69" i="24"/>
  <c r="Y57" i="24"/>
  <c r="U61" i="24"/>
  <c r="Y65" i="24"/>
  <c r="Y66" i="24"/>
  <c r="Q69" i="24"/>
  <c r="Z66" i="24"/>
  <c r="V69" i="24"/>
  <c r="V64" i="24"/>
  <c r="X68" i="24"/>
  <c r="U69" i="24"/>
  <c r="X69" i="24"/>
  <c r="Y69" i="24"/>
  <c r="Q63" i="24"/>
  <c r="W66" i="24"/>
  <c r="Q68" i="24"/>
  <c r="W64" i="24"/>
  <c r="X63" i="24"/>
  <c r="P64" i="24"/>
  <c r="U64" i="24"/>
  <c r="U58" i="24"/>
  <c r="W63" i="24"/>
  <c r="R65" i="24"/>
  <c r="X64" i="24"/>
  <c r="Z65" i="24"/>
  <c r="W56" i="24"/>
  <c r="X60" i="24"/>
  <c r="P63" i="24"/>
  <c r="U56" i="24"/>
  <c r="O58" i="24"/>
  <c r="Q58" i="24" s="1"/>
  <c r="V56" i="24"/>
  <c r="Z57" i="24"/>
  <c r="P58" i="24"/>
  <c r="P56" i="24"/>
  <c r="T53" i="24"/>
  <c r="U51" i="24"/>
  <c r="W55" i="24"/>
  <c r="AA58" i="24"/>
  <c r="W58" i="24"/>
  <c r="Q60" i="24"/>
  <c r="Y60" i="24"/>
  <c r="P61" i="24"/>
  <c r="X58" i="24"/>
  <c r="AA54" i="24"/>
  <c r="Y58" i="24"/>
  <c r="Z60" i="24"/>
  <c r="Q61" i="24"/>
  <c r="Z58" i="24"/>
  <c r="V61" i="24"/>
  <c r="W61" i="24"/>
  <c r="X61" i="24"/>
  <c r="U48" i="24"/>
  <c r="T56" i="24"/>
  <c r="X56" i="24"/>
  <c r="AA59" i="24"/>
  <c r="T61" i="24"/>
  <c r="Y61" i="24"/>
  <c r="O48" i="24"/>
  <c r="R48" i="24" s="1"/>
  <c r="S54" i="24"/>
  <c r="Q52" i="24"/>
  <c r="T54" i="24"/>
  <c r="Q55" i="24"/>
  <c r="X55" i="24"/>
  <c r="AA50" i="24"/>
  <c r="Y55" i="24"/>
  <c r="Z49" i="24"/>
  <c r="U53" i="24"/>
  <c r="V40" i="24"/>
  <c r="AA44" i="24"/>
  <c r="T48" i="24"/>
  <c r="X48" i="24"/>
  <c r="T49" i="24"/>
  <c r="Q50" i="24"/>
  <c r="X52" i="24"/>
  <c r="X53" i="24"/>
  <c r="U50" i="24"/>
  <c r="Y53" i="24"/>
  <c r="AA31" i="24"/>
  <c r="W35" i="24"/>
  <c r="S39" i="24"/>
  <c r="W50" i="24"/>
  <c r="X50" i="24"/>
  <c r="P48" i="24"/>
  <c r="V50" i="24"/>
  <c r="Y50" i="24"/>
  <c r="T51" i="24"/>
  <c r="Z50" i="24"/>
  <c r="Y52" i="24"/>
  <c r="P53" i="24"/>
  <c r="V48" i="24"/>
  <c r="Z52" i="24"/>
  <c r="V53" i="24"/>
  <c r="T45" i="24"/>
  <c r="W48" i="24"/>
  <c r="S49" i="24"/>
  <c r="W53" i="24"/>
  <c r="D3" i="25"/>
  <c r="D4" i="25"/>
  <c r="D5" i="25"/>
  <c r="D2" i="25"/>
  <c r="C3" i="25"/>
  <c r="C4" i="25"/>
  <c r="C5" i="25"/>
  <c r="C2" i="25"/>
  <c r="B5" i="25"/>
  <c r="B2" i="25"/>
  <c r="B3" i="25"/>
  <c r="B4" i="25"/>
  <c r="Y16" i="24"/>
  <c r="W20" i="24"/>
  <c r="T28" i="24"/>
  <c r="AA41" i="24"/>
  <c r="V45" i="24"/>
  <c r="P39" i="24"/>
  <c r="X45" i="24"/>
  <c r="Y45" i="24"/>
  <c r="V42" i="24"/>
  <c r="S44" i="24"/>
  <c r="Z47" i="24"/>
  <c r="T44" i="24"/>
  <c r="O45" i="24"/>
  <c r="R45" i="24" s="1"/>
  <c r="T40" i="24"/>
  <c r="P45" i="24"/>
  <c r="AA46" i="24"/>
  <c r="Q45" i="24"/>
  <c r="V30" i="24"/>
  <c r="W43" i="24"/>
  <c r="U45" i="24"/>
  <c r="W45" i="24"/>
  <c r="Y42" i="24"/>
  <c r="T43" i="24"/>
  <c r="Z39" i="24"/>
  <c r="P40" i="24"/>
  <c r="Z42" i="24"/>
  <c r="U43" i="24"/>
  <c r="X42" i="24"/>
  <c r="AA39" i="24"/>
  <c r="U40" i="24"/>
  <c r="O42" i="24"/>
  <c r="Q42" i="24" s="1"/>
  <c r="V43" i="24"/>
  <c r="P42" i="24"/>
  <c r="W40" i="24"/>
  <c r="AA43" i="24"/>
  <c r="X40" i="24"/>
  <c r="U42" i="24"/>
  <c r="AA42" i="24"/>
  <c r="W42" i="24"/>
  <c r="T37" i="24"/>
  <c r="O25" i="24"/>
  <c r="P25" i="24" s="1"/>
  <c r="X11" i="24"/>
  <c r="AA15" i="24"/>
  <c r="X19" i="24"/>
  <c r="U20" i="24"/>
  <c r="U36" i="24"/>
  <c r="X37" i="24"/>
  <c r="X17" i="24"/>
  <c r="Y29" i="24"/>
  <c r="O36" i="24"/>
  <c r="R36" i="24" s="1"/>
  <c r="P35" i="24"/>
  <c r="V36" i="24"/>
  <c r="T24" i="24"/>
  <c r="Z30" i="24"/>
  <c r="W30" i="24"/>
  <c r="X32" i="24"/>
  <c r="P20" i="24"/>
  <c r="AA23" i="24"/>
  <c r="W27" i="24"/>
  <c r="U33" i="24"/>
  <c r="P36" i="24"/>
  <c r="T6" i="24"/>
  <c r="T14" i="24"/>
  <c r="V22" i="24"/>
  <c r="Z26" i="24"/>
  <c r="W36" i="24"/>
  <c r="AA36" i="24"/>
  <c r="R21" i="24"/>
  <c r="X27" i="24"/>
  <c r="Y32" i="24"/>
  <c r="Z34" i="24"/>
  <c r="AA37" i="24"/>
  <c r="V25" i="24"/>
  <c r="Y33" i="24"/>
  <c r="V17" i="24"/>
  <c r="Z21" i="24"/>
  <c r="W25" i="24"/>
  <c r="U28" i="24"/>
  <c r="X36" i="24"/>
  <c r="R28" i="24"/>
  <c r="X24" i="24"/>
  <c r="U25" i="24"/>
  <c r="X25" i="24"/>
  <c r="V28" i="24"/>
  <c r="T30" i="24"/>
  <c r="T32" i="24"/>
  <c r="Y36" i="24"/>
  <c r="U37" i="24"/>
  <c r="Y25" i="24"/>
  <c r="X28" i="24"/>
  <c r="R29" i="24"/>
  <c r="Z31" i="24"/>
  <c r="Q33" i="24"/>
  <c r="Z23" i="24"/>
  <c r="P28" i="24"/>
  <c r="Z28" i="24"/>
  <c r="U29" i="24"/>
  <c r="V33" i="24"/>
  <c r="W28" i="24"/>
  <c r="Q17" i="24"/>
  <c r="Z29" i="24"/>
  <c r="X30" i="24"/>
  <c r="W33" i="24"/>
  <c r="X35" i="24"/>
  <c r="T16" i="24"/>
  <c r="Y24" i="24"/>
  <c r="O28" i="24"/>
  <c r="Q28" i="24" s="1"/>
  <c r="Y30" i="24"/>
  <c r="X33" i="24"/>
  <c r="W17" i="24"/>
  <c r="V20" i="24"/>
  <c r="T22" i="24"/>
  <c r="Z22" i="24"/>
  <c r="Q9" i="24"/>
  <c r="Y22" i="24"/>
  <c r="V12" i="24"/>
  <c r="X16" i="24"/>
  <c r="U17" i="24"/>
  <c r="Y17" i="24"/>
  <c r="T20" i="24"/>
  <c r="X20" i="24"/>
  <c r="W19" i="24"/>
  <c r="Z20" i="24"/>
  <c r="U21" i="24"/>
  <c r="R22" i="24"/>
  <c r="O15" i="24"/>
  <c r="P15" i="24" s="1"/>
  <c r="Z18" i="24"/>
  <c r="W22" i="24"/>
  <c r="Z14" i="24"/>
  <c r="R20" i="24"/>
  <c r="Y21" i="24"/>
  <c r="X22" i="24"/>
  <c r="Z10" i="24"/>
  <c r="O12" i="24"/>
  <c r="R12" i="24" s="1"/>
  <c r="U12" i="24"/>
  <c r="V4" i="24"/>
  <c r="T12" i="24"/>
  <c r="AA7" i="24"/>
  <c r="W11" i="24"/>
  <c r="Y13" i="24"/>
  <c r="Z12" i="24"/>
  <c r="U13" i="24"/>
  <c r="W14" i="24"/>
  <c r="U5" i="24"/>
  <c r="U9" i="24"/>
  <c r="Z13" i="24"/>
  <c r="X14" i="24"/>
  <c r="Y14" i="24"/>
  <c r="T8" i="24"/>
  <c r="V14" i="24"/>
  <c r="V9" i="24"/>
  <c r="W12" i="24"/>
  <c r="Z2" i="24"/>
  <c r="W9" i="24"/>
  <c r="X12" i="24"/>
  <c r="R13" i="24"/>
  <c r="X8" i="24"/>
  <c r="W3" i="24"/>
  <c r="W7" i="24"/>
  <c r="X9" i="24"/>
  <c r="T4" i="24"/>
  <c r="T5" i="24"/>
  <c r="Y9" i="24"/>
  <c r="U4" i="24"/>
  <c r="V6" i="24"/>
  <c r="X6" i="24"/>
  <c r="Y8" i="24"/>
  <c r="O20" i="24"/>
  <c r="Q20" i="24" s="1"/>
  <c r="O30" i="24"/>
  <c r="R30" i="24" s="1"/>
  <c r="O33" i="24"/>
  <c r="P33" i="24" s="1"/>
  <c r="O50" i="24"/>
  <c r="R50" i="24" s="1"/>
  <c r="O90" i="24"/>
  <c r="U90" i="24" s="1"/>
  <c r="O101" i="24"/>
  <c r="S101" i="24" s="1"/>
  <c r="O104" i="24"/>
  <c r="O157" i="24"/>
  <c r="O208" i="24"/>
  <c r="O219" i="24"/>
  <c r="Y6" i="24"/>
  <c r="W4" i="24"/>
  <c r="Z6" i="24"/>
  <c r="X4" i="24"/>
  <c r="R5" i="24"/>
  <c r="O218" i="24"/>
  <c r="X218" i="24" s="1"/>
  <c r="Z4" i="24"/>
  <c r="O6" i="24"/>
  <c r="P6" i="24" s="1"/>
  <c r="O77" i="24"/>
  <c r="T77" i="24" s="1"/>
  <c r="O135" i="24"/>
  <c r="V135" i="24" s="1"/>
  <c r="O152" i="24"/>
  <c r="O174" i="24"/>
  <c r="X174" i="24" s="1"/>
  <c r="O179" i="24"/>
  <c r="X179" i="24" s="1"/>
  <c r="O187" i="24"/>
  <c r="O202" i="24"/>
  <c r="X202" i="24" s="1"/>
  <c r="Z5" i="24"/>
  <c r="Q6" i="24"/>
  <c r="O64" i="24"/>
  <c r="T64" i="24" s="1"/>
  <c r="O106" i="24"/>
  <c r="O143" i="24"/>
  <c r="O146" i="24"/>
  <c r="Z146" i="24" s="1"/>
  <c r="O205" i="24"/>
  <c r="X205" i="24" s="1"/>
  <c r="O210" i="24"/>
  <c r="O4" i="24"/>
  <c r="P4" i="24" s="1"/>
  <c r="R6" i="24"/>
  <c r="O14" i="24"/>
  <c r="R14" i="24" s="1"/>
  <c r="O22" i="24"/>
  <c r="P22" i="24" s="1"/>
  <c r="O56" i="24"/>
  <c r="Q56" i="24" s="1"/>
  <c r="O61" i="24"/>
  <c r="R61" i="24" s="1"/>
  <c r="O69" i="24"/>
  <c r="T69" i="24" s="1"/>
  <c r="O74" i="24"/>
  <c r="Q74" i="24" s="1"/>
  <c r="O117" i="24"/>
  <c r="T117" i="24" s="1"/>
  <c r="O125" i="24"/>
  <c r="W125" i="24" s="1"/>
  <c r="O141" i="24"/>
  <c r="V141" i="24" s="1"/>
  <c r="X3" i="24"/>
  <c r="R4" i="24"/>
  <c r="Y5" i="24"/>
  <c r="W6" i="24"/>
  <c r="Q8" i="24"/>
  <c r="O9" i="24"/>
  <c r="P9" i="24" s="1"/>
  <c r="O17" i="24"/>
  <c r="P17" i="24" s="1"/>
  <c r="O40" i="24"/>
  <c r="R40" i="24" s="1"/>
  <c r="O53" i="24"/>
  <c r="Q53" i="24" s="1"/>
  <c r="O93" i="24"/>
  <c r="V93" i="24" s="1"/>
  <c r="O96" i="24"/>
  <c r="V96" i="24" s="1"/>
  <c r="O114" i="24"/>
  <c r="T114" i="24" s="1"/>
  <c r="O133" i="24"/>
  <c r="V133" i="24" s="1"/>
  <c r="O185" i="24"/>
  <c r="X185" i="24" s="1"/>
  <c r="O194" i="24"/>
  <c r="AA2" i="24"/>
  <c r="S10" i="24"/>
  <c r="S18" i="24"/>
  <c r="AA26" i="24"/>
  <c r="S34" i="24"/>
  <c r="AA34" i="24"/>
  <c r="Z41" i="24"/>
  <c r="Z78" i="24"/>
  <c r="R78" i="24"/>
  <c r="Y78" i="24"/>
  <c r="Q78" i="24"/>
  <c r="X78" i="24"/>
  <c r="P78" i="24"/>
  <c r="W78" i="24"/>
  <c r="O78" i="24"/>
  <c r="T78" i="24" s="1"/>
  <c r="V78" i="24"/>
  <c r="U78" i="24"/>
  <c r="T84" i="24"/>
  <c r="Q84" i="24"/>
  <c r="AA84" i="24"/>
  <c r="Z84" i="24"/>
  <c r="U126" i="24"/>
  <c r="Z196" i="24"/>
  <c r="T196" i="24"/>
  <c r="S196" i="24"/>
  <c r="T2" i="24"/>
  <c r="Q3" i="24"/>
  <c r="Y3" i="24"/>
  <c r="S5" i="24"/>
  <c r="AA5" i="24"/>
  <c r="U7" i="24"/>
  <c r="R8" i="24"/>
  <c r="Z8" i="24"/>
  <c r="T10" i="24"/>
  <c r="Q11" i="24"/>
  <c r="Y11" i="24"/>
  <c r="S13" i="24"/>
  <c r="AA13" i="24"/>
  <c r="U15" i="24"/>
  <c r="R16" i="24"/>
  <c r="Z16" i="24"/>
  <c r="T18" i="24"/>
  <c r="Q19" i="24"/>
  <c r="Y19" i="24"/>
  <c r="S21" i="24"/>
  <c r="AA21" i="24"/>
  <c r="U23" i="24"/>
  <c r="R24" i="24"/>
  <c r="Z24" i="24"/>
  <c r="T26" i="24"/>
  <c r="Y27" i="24"/>
  <c r="S29" i="24"/>
  <c r="AA29" i="24"/>
  <c r="P30" i="24"/>
  <c r="U31" i="24"/>
  <c r="Z32" i="24"/>
  <c r="T34" i="24"/>
  <c r="Y35" i="24"/>
  <c r="V37" i="24"/>
  <c r="Y38" i="24"/>
  <c r="AA10" i="24"/>
  <c r="AA18" i="24"/>
  <c r="T23" i="24"/>
  <c r="S26" i="24"/>
  <c r="T31" i="24"/>
  <c r="V38" i="24"/>
  <c r="Y41" i="24"/>
  <c r="X41" i="24"/>
  <c r="P41" i="24"/>
  <c r="W41" i="24"/>
  <c r="O41" i="24"/>
  <c r="Q41" i="24" s="1"/>
  <c r="V41" i="24"/>
  <c r="Z46" i="24"/>
  <c r="Y46" i="24"/>
  <c r="X46" i="24"/>
  <c r="P46" i="24"/>
  <c r="W46" i="24"/>
  <c r="O46" i="24"/>
  <c r="Q46" i="24" s="1"/>
  <c r="X81" i="24"/>
  <c r="P81" i="24"/>
  <c r="AA81" i="24"/>
  <c r="R81" i="24"/>
  <c r="Z81" i="24"/>
  <c r="Q81" i="24"/>
  <c r="Y81" i="24"/>
  <c r="O81" i="24"/>
  <c r="S81" i="24" s="1"/>
  <c r="W81" i="24"/>
  <c r="V81" i="24"/>
  <c r="U81" i="24"/>
  <c r="V127" i="24"/>
  <c r="T127" i="24"/>
  <c r="R127" i="24"/>
  <c r="Q127" i="24"/>
  <c r="P127" i="24"/>
  <c r="Z127" i="24"/>
  <c r="O127" i="24"/>
  <c r="Y127" i="24"/>
  <c r="X127" i="24"/>
  <c r="W127" i="24"/>
  <c r="U2" i="24"/>
  <c r="R3" i="24"/>
  <c r="Z3" i="24"/>
  <c r="V7" i="24"/>
  <c r="S8" i="24"/>
  <c r="AA8" i="24"/>
  <c r="U10" i="24"/>
  <c r="R11" i="24"/>
  <c r="Z11" i="24"/>
  <c r="T13" i="24"/>
  <c r="Q14" i="24"/>
  <c r="V15" i="24"/>
  <c r="S16" i="24"/>
  <c r="AA16" i="24"/>
  <c r="U18" i="24"/>
  <c r="R19" i="24"/>
  <c r="Z19" i="24"/>
  <c r="T21" i="24"/>
  <c r="V23" i="24"/>
  <c r="S24" i="24"/>
  <c r="AA24" i="24"/>
  <c r="U26" i="24"/>
  <c r="R27" i="24"/>
  <c r="Z27" i="24"/>
  <c r="T29" i="24"/>
  <c r="Q30" i="24"/>
  <c r="V31" i="24"/>
  <c r="S32" i="24"/>
  <c r="AA32" i="24"/>
  <c r="U34" i="24"/>
  <c r="Z35" i="24"/>
  <c r="W37" i="24"/>
  <c r="AA38" i="24"/>
  <c r="S47" i="24"/>
  <c r="Z59" i="24"/>
  <c r="R59" i="24"/>
  <c r="W59" i="24"/>
  <c r="O59" i="24"/>
  <c r="Q59" i="24" s="1"/>
  <c r="V59" i="24"/>
  <c r="U59" i="24"/>
  <c r="AA67" i="24"/>
  <c r="AA75" i="24"/>
  <c r="O7" i="24"/>
  <c r="P7" i="24" s="1"/>
  <c r="V18" i="24"/>
  <c r="S19" i="24"/>
  <c r="V26" i="24"/>
  <c r="S27" i="24"/>
  <c r="X47" i="24"/>
  <c r="Z67" i="24"/>
  <c r="R67" i="24"/>
  <c r="W67" i="24"/>
  <c r="O67" i="24"/>
  <c r="S67" i="24" s="1"/>
  <c r="V67" i="24"/>
  <c r="U67" i="24"/>
  <c r="Y84" i="24"/>
  <c r="O2" i="24"/>
  <c r="P2" i="24" s="1"/>
  <c r="W2" i="24"/>
  <c r="T3" i="24"/>
  <c r="Q4" i="24"/>
  <c r="Y4" i="24"/>
  <c r="V5" i="24"/>
  <c r="S6" i="24"/>
  <c r="AA6" i="24"/>
  <c r="X7" i="24"/>
  <c r="U8" i="24"/>
  <c r="R9" i="24"/>
  <c r="Z9" i="24"/>
  <c r="O10" i="24"/>
  <c r="P10" i="24" s="1"/>
  <c r="W10" i="24"/>
  <c r="T11" i="24"/>
  <c r="Q12" i="24"/>
  <c r="Y12" i="24"/>
  <c r="V13" i="24"/>
  <c r="S14" i="24"/>
  <c r="AA14" i="24"/>
  <c r="X15" i="24"/>
  <c r="U16" i="24"/>
  <c r="R17" i="24"/>
  <c r="Z17" i="24"/>
  <c r="O18" i="24"/>
  <c r="Q18" i="24" s="1"/>
  <c r="W18" i="24"/>
  <c r="T19" i="24"/>
  <c r="Y20" i="24"/>
  <c r="V21" i="24"/>
  <c r="S22" i="24"/>
  <c r="AA22" i="24"/>
  <c r="X23" i="24"/>
  <c r="U24" i="24"/>
  <c r="R25" i="24"/>
  <c r="Z25" i="24"/>
  <c r="O26" i="24"/>
  <c r="P26" i="24" s="1"/>
  <c r="W26" i="24"/>
  <c r="T27" i="24"/>
  <c r="Y28" i="24"/>
  <c r="V29" i="24"/>
  <c r="S30" i="24"/>
  <c r="AA30" i="24"/>
  <c r="P31" i="24"/>
  <c r="X31" i="24"/>
  <c r="U32" i="24"/>
  <c r="Z33" i="24"/>
  <c r="O34" i="24"/>
  <c r="Q34" i="24" s="1"/>
  <c r="W34" i="24"/>
  <c r="T35" i="24"/>
  <c r="Z36" i="24"/>
  <c r="O37" i="24"/>
  <c r="R37" i="24" s="1"/>
  <c r="Y37" i="24"/>
  <c r="Z43" i="24"/>
  <c r="S46" i="24"/>
  <c r="Y47" i="24"/>
  <c r="Z54" i="24"/>
  <c r="R54" i="24"/>
  <c r="Y54" i="24"/>
  <c r="X54" i="24"/>
  <c r="W54" i="24"/>
  <c r="O54" i="24"/>
  <c r="Q54" i="24" s="1"/>
  <c r="V54" i="24"/>
  <c r="U54" i="24"/>
  <c r="S78" i="24"/>
  <c r="T81" i="24"/>
  <c r="S2" i="24"/>
  <c r="T7" i="24"/>
  <c r="T15" i="24"/>
  <c r="AA3" i="24"/>
  <c r="AA11" i="24"/>
  <c r="W15" i="24"/>
  <c r="AA19" i="24"/>
  <c r="O23" i="24"/>
  <c r="P23" i="24" s="1"/>
  <c r="W23" i="24"/>
  <c r="W31" i="24"/>
  <c r="AA35" i="24"/>
  <c r="Z75" i="24"/>
  <c r="R75" i="24"/>
  <c r="W75" i="24"/>
  <c r="O75" i="24"/>
  <c r="V75" i="24"/>
  <c r="U75" i="24"/>
  <c r="X2" i="24"/>
  <c r="U3" i="24"/>
  <c r="O5" i="24"/>
  <c r="P5" i="24" s="1"/>
  <c r="W5" i="24"/>
  <c r="Q7" i="24"/>
  <c r="Y7" i="24"/>
  <c r="V8" i="24"/>
  <c r="S9" i="24"/>
  <c r="AA9" i="24"/>
  <c r="X10" i="24"/>
  <c r="U11" i="24"/>
  <c r="O13" i="24"/>
  <c r="P13" i="24" s="1"/>
  <c r="W13" i="24"/>
  <c r="Q15" i="24"/>
  <c r="Y15" i="24"/>
  <c r="V16" i="24"/>
  <c r="S17" i="24"/>
  <c r="AA17" i="24"/>
  <c r="P18" i="24"/>
  <c r="X18" i="24"/>
  <c r="U19" i="24"/>
  <c r="O21" i="24"/>
  <c r="Q21" i="24" s="1"/>
  <c r="W21" i="24"/>
  <c r="Y23" i="24"/>
  <c r="V24" i="24"/>
  <c r="S25" i="24"/>
  <c r="AA25" i="24"/>
  <c r="X26" i="24"/>
  <c r="U27" i="24"/>
  <c r="O29" i="24"/>
  <c r="P29" i="24" s="1"/>
  <c r="W29" i="24"/>
  <c r="Y31" i="24"/>
  <c r="V32" i="24"/>
  <c r="S33" i="24"/>
  <c r="AA33" i="24"/>
  <c r="P34" i="24"/>
  <c r="X34" i="24"/>
  <c r="U35" i="24"/>
  <c r="P37" i="24"/>
  <c r="S38" i="24"/>
  <c r="W39" i="24"/>
  <c r="O39" i="24"/>
  <c r="Q39" i="24" s="1"/>
  <c r="U39" i="24"/>
  <c r="T39" i="24"/>
  <c r="V39" i="24"/>
  <c r="S41" i="24"/>
  <c r="T46" i="24"/>
  <c r="Y49" i="24"/>
  <c r="X49" i="24"/>
  <c r="P49" i="24"/>
  <c r="W49" i="24"/>
  <c r="O49" i="24"/>
  <c r="R49" i="24" s="1"/>
  <c r="V49" i="24"/>
  <c r="U49" i="24"/>
  <c r="AA49" i="24"/>
  <c r="T59" i="24"/>
  <c r="AA78" i="24"/>
  <c r="X99" i="24"/>
  <c r="P99" i="24"/>
  <c r="W99" i="24"/>
  <c r="O99" i="24"/>
  <c r="S99" i="24" s="1"/>
  <c r="V99" i="24"/>
  <c r="U99" i="24"/>
  <c r="T99" i="24"/>
  <c r="AA27" i="24"/>
  <c r="O31" i="24"/>
  <c r="Q31" i="24" s="1"/>
  <c r="W47" i="24"/>
  <c r="O47" i="24"/>
  <c r="Q47" i="24" s="1"/>
  <c r="V47" i="24"/>
  <c r="U47" i="24"/>
  <c r="T47" i="24"/>
  <c r="Z94" i="24"/>
  <c r="R94" i="24"/>
  <c r="Y94" i="24"/>
  <c r="Q94" i="24"/>
  <c r="X94" i="24"/>
  <c r="P94" i="24"/>
  <c r="W94" i="24"/>
  <c r="O94" i="24"/>
  <c r="V94" i="24" s="1"/>
  <c r="U94" i="24"/>
  <c r="AA94" i="24"/>
  <c r="T94" i="24"/>
  <c r="S94" i="24"/>
  <c r="Q2" i="24"/>
  <c r="Y2" i="24"/>
  <c r="V3" i="24"/>
  <c r="S4" i="24"/>
  <c r="AA4" i="24"/>
  <c r="X5" i="24"/>
  <c r="U6" i="24"/>
  <c r="R7" i="24"/>
  <c r="Z7" i="24"/>
  <c r="O8" i="24"/>
  <c r="P8" i="24" s="1"/>
  <c r="W8" i="24"/>
  <c r="T9" i="24"/>
  <c r="Q10" i="24"/>
  <c r="Y10" i="24"/>
  <c r="V11" i="24"/>
  <c r="S12" i="24"/>
  <c r="AA12" i="24"/>
  <c r="X13" i="24"/>
  <c r="U14" i="24"/>
  <c r="R15" i="24"/>
  <c r="Z15" i="24"/>
  <c r="O16" i="24"/>
  <c r="P16" i="24" s="1"/>
  <c r="W16" i="24"/>
  <c r="T17" i="24"/>
  <c r="Y18" i="24"/>
  <c r="V19" i="24"/>
  <c r="S20" i="24"/>
  <c r="AA20" i="24"/>
  <c r="P21" i="24"/>
  <c r="X21" i="24"/>
  <c r="U22" i="24"/>
  <c r="R23" i="24"/>
  <c r="O24" i="24"/>
  <c r="P24" i="24" s="1"/>
  <c r="W24" i="24"/>
  <c r="T25" i="24"/>
  <c r="Y26" i="24"/>
  <c r="V27" i="24"/>
  <c r="S28" i="24"/>
  <c r="AA28" i="24"/>
  <c r="X29" i="24"/>
  <c r="U30" i="24"/>
  <c r="R31" i="24"/>
  <c r="O32" i="24"/>
  <c r="Q32" i="24" s="1"/>
  <c r="W32" i="24"/>
  <c r="T33" i="24"/>
  <c r="Y34" i="24"/>
  <c r="V35" i="24"/>
  <c r="S36" i="24"/>
  <c r="Q37" i="24"/>
  <c r="T38" i="24"/>
  <c r="X39" i="24"/>
  <c r="T41" i="24"/>
  <c r="X44" i="24"/>
  <c r="P44" i="24"/>
  <c r="W44" i="24"/>
  <c r="O44" i="24"/>
  <c r="V44" i="24"/>
  <c r="U44" i="24"/>
  <c r="Y44" i="24"/>
  <c r="U46" i="24"/>
  <c r="AA47" i="24"/>
  <c r="AA51" i="24"/>
  <c r="Z62" i="24"/>
  <c r="Y62" i="24"/>
  <c r="Q62" i="24"/>
  <c r="X62" i="24"/>
  <c r="P62" i="24"/>
  <c r="W62" i="24"/>
  <c r="O62" i="24"/>
  <c r="R62" i="24" s="1"/>
  <c r="V62" i="24"/>
  <c r="U62" i="24"/>
  <c r="T62" i="24"/>
  <c r="T67" i="24"/>
  <c r="T75" i="24"/>
  <c r="V2" i="24"/>
  <c r="S3" i="24"/>
  <c r="V10" i="24"/>
  <c r="S11" i="24"/>
  <c r="V34" i="24"/>
  <c r="S35" i="24"/>
  <c r="S123" i="24"/>
  <c r="P123" i="24"/>
  <c r="AA123" i="24"/>
  <c r="X123" i="24"/>
  <c r="R2" i="24"/>
  <c r="O3" i="24"/>
  <c r="P3" i="24" s="1"/>
  <c r="Q5" i="24"/>
  <c r="S7" i="24"/>
  <c r="R10" i="24"/>
  <c r="O11" i="24"/>
  <c r="P11" i="24" s="1"/>
  <c r="Q13" i="24"/>
  <c r="S15" i="24"/>
  <c r="R18" i="24"/>
  <c r="O19" i="24"/>
  <c r="P19" i="24" s="1"/>
  <c r="S23" i="24"/>
  <c r="R26" i="24"/>
  <c r="O27" i="24"/>
  <c r="P27" i="24" s="1"/>
  <c r="S31" i="24"/>
  <c r="R34" i="24"/>
  <c r="O35" i="24"/>
  <c r="R35" i="24" s="1"/>
  <c r="T36" i="24"/>
  <c r="Z38" i="24"/>
  <c r="X38" i="24"/>
  <c r="P38" i="24"/>
  <c r="W38" i="24"/>
  <c r="O38" i="24"/>
  <c r="Q38" i="24" s="1"/>
  <c r="U38" i="24"/>
  <c r="Y39" i="24"/>
  <c r="U41" i="24"/>
  <c r="O43" i="24"/>
  <c r="R43" i="24" s="1"/>
  <c r="Z44" i="24"/>
  <c r="V46" i="24"/>
  <c r="P47" i="24"/>
  <c r="Z51" i="24"/>
  <c r="R51" i="24"/>
  <c r="W51" i="24"/>
  <c r="O51" i="24"/>
  <c r="P51" i="24" s="1"/>
  <c r="V51" i="24"/>
  <c r="Z70" i="24"/>
  <c r="R70" i="24"/>
  <c r="Y70" i="24"/>
  <c r="Q70" i="24"/>
  <c r="X70" i="24"/>
  <c r="P70" i="24"/>
  <c r="W70" i="24"/>
  <c r="O70" i="24"/>
  <c r="S70" i="24" s="1"/>
  <c r="V70" i="24"/>
  <c r="U70" i="24"/>
  <c r="T70" i="24"/>
  <c r="S84" i="24"/>
  <c r="S57" i="24"/>
  <c r="AA57" i="24"/>
  <c r="S65" i="24"/>
  <c r="AA65" i="24"/>
  <c r="S73" i="24"/>
  <c r="AA73" i="24"/>
  <c r="T82" i="24"/>
  <c r="S82" i="24"/>
  <c r="W87" i="24"/>
  <c r="O87" i="24"/>
  <c r="T87" i="24" s="1"/>
  <c r="V87" i="24"/>
  <c r="Z87" i="24"/>
  <c r="R87" i="24"/>
  <c r="X87" i="24"/>
  <c r="Y97" i="24"/>
  <c r="Q97" i="24"/>
  <c r="X97" i="24"/>
  <c r="P97" i="24"/>
  <c r="W97" i="24"/>
  <c r="O97" i="24"/>
  <c r="S97" i="24" s="1"/>
  <c r="V97" i="24"/>
  <c r="U97" i="24"/>
  <c r="T97" i="24"/>
  <c r="Z102" i="24"/>
  <c r="R102" i="24"/>
  <c r="Y102" i="24"/>
  <c r="Q102" i="24"/>
  <c r="X102" i="24"/>
  <c r="P102" i="24"/>
  <c r="W102" i="24"/>
  <c r="O102" i="24"/>
  <c r="T102" i="24" s="1"/>
  <c r="V102" i="24"/>
  <c r="U102" i="24"/>
  <c r="X107" i="24"/>
  <c r="P107" i="24"/>
  <c r="W107" i="24"/>
  <c r="O107" i="24"/>
  <c r="V107" i="24"/>
  <c r="U130" i="24"/>
  <c r="T130" i="24"/>
  <c r="Z130" i="24"/>
  <c r="R130" i="24"/>
  <c r="Q130" i="24"/>
  <c r="P130" i="24"/>
  <c r="AA130" i="24"/>
  <c r="O130" i="24"/>
  <c r="V130" i="24" s="1"/>
  <c r="Y130" i="24"/>
  <c r="W130" i="24"/>
  <c r="Z131" i="24"/>
  <c r="R131" i="24"/>
  <c r="Y131" i="24"/>
  <c r="Q131" i="24"/>
  <c r="P131" i="24"/>
  <c r="W131" i="24"/>
  <c r="O131" i="24"/>
  <c r="V131" i="24" s="1"/>
  <c r="U131" i="24"/>
  <c r="T131" i="24"/>
  <c r="S131" i="24"/>
  <c r="W140" i="24"/>
  <c r="O140" i="24"/>
  <c r="V140" i="24" s="1"/>
  <c r="U140" i="24"/>
  <c r="T140" i="24"/>
  <c r="R140" i="24"/>
  <c r="Q140" i="24"/>
  <c r="P140" i="24"/>
  <c r="AA140" i="24"/>
  <c r="Z140" i="24"/>
  <c r="Y140" i="24"/>
  <c r="S52" i="24"/>
  <c r="AA52" i="24"/>
  <c r="Z55" i="24"/>
  <c r="T57" i="24"/>
  <c r="S60" i="24"/>
  <c r="AA60" i="24"/>
  <c r="R63" i="24"/>
  <c r="Z63" i="24"/>
  <c r="S68" i="24"/>
  <c r="AA68" i="24"/>
  <c r="R71" i="24"/>
  <c r="Z71" i="24"/>
  <c r="AA76" i="24"/>
  <c r="V82" i="24"/>
  <c r="Y87" i="24"/>
  <c r="Y105" i="24"/>
  <c r="Q105" i="24"/>
  <c r="X105" i="24"/>
  <c r="P105" i="24"/>
  <c r="W105" i="24"/>
  <c r="O105" i="24"/>
  <c r="T105" i="24" s="1"/>
  <c r="V105" i="24"/>
  <c r="U105" i="24"/>
  <c r="Z110" i="24"/>
  <c r="R110" i="24"/>
  <c r="Y110" i="24"/>
  <c r="Q110" i="24"/>
  <c r="X110" i="24"/>
  <c r="P110" i="24"/>
  <c r="W110" i="24"/>
  <c r="O110" i="24"/>
  <c r="T110" i="24" s="1"/>
  <c r="V110" i="24"/>
  <c r="U110" i="24"/>
  <c r="Y118" i="24"/>
  <c r="Q118" i="24"/>
  <c r="X118" i="24"/>
  <c r="P118" i="24"/>
  <c r="V118" i="24"/>
  <c r="T118" i="24"/>
  <c r="S118" i="24"/>
  <c r="R118" i="24"/>
  <c r="O118" i="24"/>
  <c r="U118" i="24" s="1"/>
  <c r="AA118" i="24"/>
  <c r="Z118" i="24"/>
  <c r="T52" i="24"/>
  <c r="S55" i="24"/>
  <c r="AA55" i="24"/>
  <c r="U57" i="24"/>
  <c r="T60" i="24"/>
  <c r="AA63" i="24"/>
  <c r="U65" i="24"/>
  <c r="S71" i="24"/>
  <c r="AA71" i="24"/>
  <c r="U73" i="24"/>
  <c r="T76" i="24"/>
  <c r="S79" i="24"/>
  <c r="AA79" i="24"/>
  <c r="W82" i="24"/>
  <c r="W83" i="24"/>
  <c r="AA87" i="24"/>
  <c r="Y113" i="24"/>
  <c r="Q113" i="24"/>
  <c r="X113" i="24"/>
  <c r="P113" i="24"/>
  <c r="W113" i="24"/>
  <c r="O113" i="24"/>
  <c r="T113" i="24" s="1"/>
  <c r="V113" i="24"/>
  <c r="U113" i="24"/>
  <c r="Z37" i="24"/>
  <c r="Q40" i="24"/>
  <c r="Y40" i="24"/>
  <c r="S42" i="24"/>
  <c r="P43" i="24"/>
  <c r="X43" i="24"/>
  <c r="Z45" i="24"/>
  <c r="Q48" i="24"/>
  <c r="Y48" i="24"/>
  <c r="S50" i="24"/>
  <c r="X51" i="24"/>
  <c r="U52" i="24"/>
  <c r="R53" i="24"/>
  <c r="Z53" i="24"/>
  <c r="T55" i="24"/>
  <c r="Y56" i="24"/>
  <c r="V57" i="24"/>
  <c r="S58" i="24"/>
  <c r="P59" i="24"/>
  <c r="X59" i="24"/>
  <c r="U60" i="24"/>
  <c r="Z61" i="24"/>
  <c r="T63" i="24"/>
  <c r="Q64" i="24"/>
  <c r="Y64" i="24"/>
  <c r="V65" i="24"/>
  <c r="AA66" i="24"/>
  <c r="P67" i="24"/>
  <c r="X67" i="24"/>
  <c r="U68" i="24"/>
  <c r="R69" i="24"/>
  <c r="Z69" i="24"/>
  <c r="Q72" i="24"/>
  <c r="Y72" i="24"/>
  <c r="V73" i="24"/>
  <c r="S74" i="24"/>
  <c r="AA74" i="24"/>
  <c r="P75" i="24"/>
  <c r="X75" i="24"/>
  <c r="U76" i="24"/>
  <c r="R77" i="24"/>
  <c r="Z77" i="24"/>
  <c r="Q80" i="24"/>
  <c r="Y80" i="24"/>
  <c r="X82" i="24"/>
  <c r="X83" i="24"/>
  <c r="Y89" i="24"/>
  <c r="Q89" i="24"/>
  <c r="X89" i="24"/>
  <c r="P89" i="24"/>
  <c r="W89" i="24"/>
  <c r="O89" i="24"/>
  <c r="S89" i="24" s="1"/>
  <c r="V89" i="24"/>
  <c r="T89" i="24"/>
  <c r="AA89" i="24"/>
  <c r="X91" i="24"/>
  <c r="P91" i="24"/>
  <c r="V91" i="24"/>
  <c r="Y92" i="24"/>
  <c r="T107" i="24"/>
  <c r="S37" i="24"/>
  <c r="Z40" i="24"/>
  <c r="T42" i="24"/>
  <c r="Q43" i="24"/>
  <c r="Y43" i="24"/>
  <c r="S45" i="24"/>
  <c r="AA45" i="24"/>
  <c r="Z48" i="24"/>
  <c r="T50" i="24"/>
  <c r="Q51" i="24"/>
  <c r="Y51" i="24"/>
  <c r="V52" i="24"/>
  <c r="S53" i="24"/>
  <c r="AA53" i="24"/>
  <c r="U55" i="24"/>
  <c r="R56" i="24"/>
  <c r="Z56" i="24"/>
  <c r="O57" i="24"/>
  <c r="R57" i="24" s="1"/>
  <c r="W57" i="24"/>
  <c r="T58" i="24"/>
  <c r="Y59" i="24"/>
  <c r="V60" i="24"/>
  <c r="S61" i="24"/>
  <c r="AA61" i="24"/>
  <c r="U63" i="24"/>
  <c r="R64" i="24"/>
  <c r="Z64" i="24"/>
  <c r="O65" i="24"/>
  <c r="Q65" i="24" s="1"/>
  <c r="W65" i="24"/>
  <c r="Q67" i="24"/>
  <c r="Y67" i="24"/>
  <c r="V68" i="24"/>
  <c r="S69" i="24"/>
  <c r="AA69" i="24"/>
  <c r="U71" i="24"/>
  <c r="R72" i="24"/>
  <c r="Z72" i="24"/>
  <c r="O73" i="24"/>
  <c r="R73" i="24" s="1"/>
  <c r="W73" i="24"/>
  <c r="Q75" i="24"/>
  <c r="Y75" i="24"/>
  <c r="V76" i="24"/>
  <c r="S77" i="24"/>
  <c r="AA77" i="24"/>
  <c r="U79" i="24"/>
  <c r="R80" i="24"/>
  <c r="Z80" i="24"/>
  <c r="O82" i="24"/>
  <c r="U82" i="24" s="1"/>
  <c r="Y82" i="24"/>
  <c r="T85" i="24"/>
  <c r="Z86" i="24"/>
  <c r="R86" i="24"/>
  <c r="Y86" i="24"/>
  <c r="Q86" i="24"/>
  <c r="X86" i="24"/>
  <c r="P86" i="24"/>
  <c r="W86" i="24"/>
  <c r="P87" i="24"/>
  <c r="X92" i="24"/>
  <c r="Z92" i="24"/>
  <c r="R97" i="24"/>
  <c r="U107" i="24"/>
  <c r="S130" i="24"/>
  <c r="AA131" i="24"/>
  <c r="X148" i="24"/>
  <c r="P148" i="24"/>
  <c r="U148" i="24"/>
  <c r="S148" i="24"/>
  <c r="AA148" i="24"/>
  <c r="R148" i="24"/>
  <c r="Q148" i="24"/>
  <c r="Y148" i="24"/>
  <c r="O148" i="24"/>
  <c r="W148" i="24" s="1"/>
  <c r="V148" i="24"/>
  <c r="T148" i="24"/>
  <c r="S40" i="24"/>
  <c r="AA40" i="24"/>
  <c r="S48" i="24"/>
  <c r="AA48" i="24"/>
  <c r="O52" i="24"/>
  <c r="R52" i="24" s="1"/>
  <c r="W52" i="24"/>
  <c r="V55" i="24"/>
  <c r="S56" i="24"/>
  <c r="AA56" i="24"/>
  <c r="P57" i="24"/>
  <c r="X57" i="24"/>
  <c r="O60" i="24"/>
  <c r="R60" i="24" s="1"/>
  <c r="W60" i="24"/>
  <c r="V63" i="24"/>
  <c r="S64" i="24"/>
  <c r="AA64" i="24"/>
  <c r="P65" i="24"/>
  <c r="X65" i="24"/>
  <c r="O68" i="24"/>
  <c r="R68" i="24" s="1"/>
  <c r="W68" i="24"/>
  <c r="V71" i="24"/>
  <c r="AA72" i="24"/>
  <c r="P73" i="24"/>
  <c r="X73" i="24"/>
  <c r="O76" i="24"/>
  <c r="S76" i="24" s="1"/>
  <c r="W76" i="24"/>
  <c r="V79" i="24"/>
  <c r="S80" i="24"/>
  <c r="P82" i="24"/>
  <c r="Z82" i="24"/>
  <c r="O83" i="24"/>
  <c r="U83" i="24" s="1"/>
  <c r="Q87" i="24"/>
  <c r="R105" i="24"/>
  <c r="S110" i="24"/>
  <c r="U134" i="24"/>
  <c r="X140" i="24"/>
  <c r="S43" i="24"/>
  <c r="S51" i="24"/>
  <c r="P52" i="24"/>
  <c r="O55" i="24"/>
  <c r="R55" i="24" s="1"/>
  <c r="Q57" i="24"/>
  <c r="S59" i="24"/>
  <c r="P60" i="24"/>
  <c r="O63" i="24"/>
  <c r="S63" i="24" s="1"/>
  <c r="P68" i="24"/>
  <c r="O71" i="24"/>
  <c r="Q71" i="24" s="1"/>
  <c r="Q73" i="24"/>
  <c r="S75" i="24"/>
  <c r="P76" i="24"/>
  <c r="O79" i="24"/>
  <c r="T79" i="24" s="1"/>
  <c r="T80" i="24"/>
  <c r="Q82" i="24"/>
  <c r="AA82" i="24"/>
  <c r="X84" i="24"/>
  <c r="P84" i="24"/>
  <c r="W84" i="24"/>
  <c r="O84" i="24"/>
  <c r="R84" i="24" s="1"/>
  <c r="V84" i="24"/>
  <c r="S87" i="24"/>
  <c r="Z97" i="24"/>
  <c r="AA99" i="24"/>
  <c r="AA102" i="24"/>
  <c r="R113" i="24"/>
  <c r="W118" i="24"/>
  <c r="T122" i="24"/>
  <c r="Z122" i="24"/>
  <c r="R122" i="24"/>
  <c r="S122" i="24"/>
  <c r="Q122" i="24"/>
  <c r="P122" i="24"/>
  <c r="AA122" i="24"/>
  <c r="O122" i="24"/>
  <c r="U122" i="24" s="1"/>
  <c r="Y122" i="24"/>
  <c r="X122" i="24"/>
  <c r="Y126" i="24"/>
  <c r="Q126" i="24"/>
  <c r="P126" i="24"/>
  <c r="V126" i="24"/>
  <c r="S126" i="24"/>
  <c r="R126" i="24"/>
  <c r="O126" i="24"/>
  <c r="X126" i="24" s="1"/>
  <c r="AA126" i="24"/>
  <c r="Z126" i="24"/>
  <c r="W126" i="24"/>
  <c r="S134" i="24"/>
  <c r="R134" i="24"/>
  <c r="Q90" i="24"/>
  <c r="Y90" i="24"/>
  <c r="AA92" i="24"/>
  <c r="R95" i="24"/>
  <c r="Z95" i="24"/>
  <c r="Q98" i="24"/>
  <c r="Y98" i="24"/>
  <c r="AA100" i="24"/>
  <c r="R103" i="24"/>
  <c r="Z103" i="24"/>
  <c r="Q106" i="24"/>
  <c r="Y106" i="24"/>
  <c r="S108" i="24"/>
  <c r="AA108" i="24"/>
  <c r="R111" i="24"/>
  <c r="Z111" i="24"/>
  <c r="Q114" i="24"/>
  <c r="X121" i="24"/>
  <c r="P121" i="24"/>
  <c r="W121" i="24"/>
  <c r="O121" i="24"/>
  <c r="U121" i="24" s="1"/>
  <c r="V121" i="24"/>
  <c r="Y136" i="24"/>
  <c r="Q136" i="24"/>
  <c r="S137" i="24"/>
  <c r="AA156" i="24"/>
  <c r="S156" i="24"/>
  <c r="Y156" i="24"/>
  <c r="Q156" i="24"/>
  <c r="X156" i="24"/>
  <c r="P156" i="24"/>
  <c r="U156" i="24"/>
  <c r="T156" i="24"/>
  <c r="R156" i="24"/>
  <c r="O156" i="24"/>
  <c r="Z156" i="24"/>
  <c r="AA95" i="24"/>
  <c r="AA103" i="24"/>
  <c r="S111" i="24"/>
  <c r="AA111" i="24"/>
  <c r="W116" i="24"/>
  <c r="O116" i="24"/>
  <c r="U116" i="24" s="1"/>
  <c r="V116" i="24"/>
  <c r="Y121" i="24"/>
  <c r="X129" i="24"/>
  <c r="P129" i="24"/>
  <c r="O129" i="24"/>
  <c r="V129" i="24" s="1"/>
  <c r="U129" i="24"/>
  <c r="O132" i="24"/>
  <c r="V132" i="24" s="1"/>
  <c r="U132" i="24"/>
  <c r="T132" i="24"/>
  <c r="X132" i="24"/>
  <c r="Z150" i="24"/>
  <c r="R150" i="24"/>
  <c r="AA150" i="24"/>
  <c r="Q150" i="24"/>
  <c r="X150" i="24"/>
  <c r="O150" i="24"/>
  <c r="W150" i="24"/>
  <c r="V150" i="24"/>
  <c r="U150" i="24"/>
  <c r="Z175" i="24"/>
  <c r="R175" i="24"/>
  <c r="Y175" i="24"/>
  <c r="Q175" i="24"/>
  <c r="X175" i="24"/>
  <c r="P175" i="24"/>
  <c r="O175" i="24"/>
  <c r="W175" i="24" s="1"/>
  <c r="U175" i="24"/>
  <c r="T175" i="24"/>
  <c r="S175" i="24"/>
  <c r="V175" i="24"/>
  <c r="S90" i="24"/>
  <c r="AA90" i="24"/>
  <c r="T95" i="24"/>
  <c r="S98" i="24"/>
  <c r="AA98" i="24"/>
  <c r="S106" i="24"/>
  <c r="AA106" i="24"/>
  <c r="Z114" i="24"/>
  <c r="R114" i="24"/>
  <c r="X116" i="24"/>
  <c r="W124" i="24"/>
  <c r="O124" i="24"/>
  <c r="V124" i="24"/>
  <c r="T124" i="24"/>
  <c r="U124" i="24"/>
  <c r="Y129" i="24"/>
  <c r="Y132" i="24"/>
  <c r="X137" i="24"/>
  <c r="P137" i="24"/>
  <c r="W137" i="24"/>
  <c r="O137" i="24"/>
  <c r="V137" i="24" s="1"/>
  <c r="U137" i="24"/>
  <c r="Y137" i="24"/>
  <c r="Q83" i="24"/>
  <c r="Y83" i="24"/>
  <c r="S85" i="24"/>
  <c r="AA85" i="24"/>
  <c r="R88" i="24"/>
  <c r="Z88" i="24"/>
  <c r="T90" i="24"/>
  <c r="Q91" i="24"/>
  <c r="Y91" i="24"/>
  <c r="V92" i="24"/>
  <c r="S93" i="24"/>
  <c r="AA93" i="24"/>
  <c r="U95" i="24"/>
  <c r="R96" i="24"/>
  <c r="Z96" i="24"/>
  <c r="T98" i="24"/>
  <c r="Q99" i="24"/>
  <c r="Y99" i="24"/>
  <c r="V100" i="24"/>
  <c r="AA101" i="24"/>
  <c r="U103" i="24"/>
  <c r="R104" i="24"/>
  <c r="Z104" i="24"/>
  <c r="T106" i="24"/>
  <c r="Q107" i="24"/>
  <c r="Y107" i="24"/>
  <c r="V108" i="24"/>
  <c r="S109" i="24"/>
  <c r="AA109" i="24"/>
  <c r="U111" i="24"/>
  <c r="R112" i="24"/>
  <c r="Z112" i="24"/>
  <c r="U114" i="24"/>
  <c r="Z115" i="24"/>
  <c r="Y115" i="24"/>
  <c r="Q115" i="24"/>
  <c r="W115" i="24"/>
  <c r="O115" i="24"/>
  <c r="U115" i="24" s="1"/>
  <c r="Y116" i="24"/>
  <c r="R119" i="24"/>
  <c r="AA120" i="24"/>
  <c r="V120" i="24"/>
  <c r="AA121" i="24"/>
  <c r="T123" i="24"/>
  <c r="X124" i="24"/>
  <c r="U128" i="24"/>
  <c r="Z129" i="24"/>
  <c r="Z132" i="24"/>
  <c r="T134" i="24"/>
  <c r="O136" i="24"/>
  <c r="V136" i="24" s="1"/>
  <c r="Z137" i="24"/>
  <c r="U144" i="24"/>
  <c r="Y144" i="24"/>
  <c r="Q144" i="24"/>
  <c r="R149" i="24"/>
  <c r="R83" i="24"/>
  <c r="Z83" i="24"/>
  <c r="S88" i="24"/>
  <c r="R91" i="24"/>
  <c r="Z91" i="24"/>
  <c r="O92" i="24"/>
  <c r="S92" i="24" s="1"/>
  <c r="W92" i="24"/>
  <c r="S96" i="24"/>
  <c r="U98" i="24"/>
  <c r="R99" i="24"/>
  <c r="Z99" i="24"/>
  <c r="O100" i="24"/>
  <c r="T100" i="24" s="1"/>
  <c r="W100" i="24"/>
  <c r="V103" i="24"/>
  <c r="S104" i="24"/>
  <c r="U106" i="24"/>
  <c r="R107" i="24"/>
  <c r="Z107" i="24"/>
  <c r="O108" i="24"/>
  <c r="T108" i="24" s="1"/>
  <c r="W108" i="24"/>
  <c r="V111" i="24"/>
  <c r="S112" i="24"/>
  <c r="V114" i="24"/>
  <c r="V115" i="24"/>
  <c r="Z116" i="24"/>
  <c r="U119" i="24"/>
  <c r="T119" i="24"/>
  <c r="W120" i="24"/>
  <c r="Q121" i="24"/>
  <c r="Y124" i="24"/>
  <c r="AA128" i="24"/>
  <c r="V128" i="24"/>
  <c r="AA129" i="24"/>
  <c r="AA132" i="24"/>
  <c r="T136" i="24"/>
  <c r="AA137" i="24"/>
  <c r="Z139" i="24"/>
  <c r="R139" i="24"/>
  <c r="Y139" i="24"/>
  <c r="Q139" i="24"/>
  <c r="X139" i="24"/>
  <c r="P139" i="24"/>
  <c r="W139" i="24"/>
  <c r="O139" i="24"/>
  <c r="V139" i="24" s="1"/>
  <c r="AA139" i="24"/>
  <c r="R145" i="24"/>
  <c r="X145" i="24"/>
  <c r="P145" i="24"/>
  <c r="O145" i="24"/>
  <c r="W145" i="24" s="1"/>
  <c r="V145" i="24"/>
  <c r="U145" i="24"/>
  <c r="AA145" i="24"/>
  <c r="T149" i="24"/>
  <c r="V156" i="24"/>
  <c r="S83" i="24"/>
  <c r="S91" i="24"/>
  <c r="P92" i="24"/>
  <c r="O95" i="24"/>
  <c r="S95" i="24" s="1"/>
  <c r="P100" i="24"/>
  <c r="O103" i="24"/>
  <c r="T103" i="24" s="1"/>
  <c r="S107" i="24"/>
  <c r="P108" i="24"/>
  <c r="O111" i="24"/>
  <c r="T111" i="24" s="1"/>
  <c r="W114" i="24"/>
  <c r="P116" i="24"/>
  <c r="AA116" i="24"/>
  <c r="W119" i="24"/>
  <c r="R121" i="24"/>
  <c r="Z123" i="24"/>
  <c r="R123" i="24"/>
  <c r="Y123" i="24"/>
  <c r="Q123" i="24"/>
  <c r="O123" i="24"/>
  <c r="U123" i="24" s="1"/>
  <c r="V123" i="24"/>
  <c r="Z124" i="24"/>
  <c r="U127" i="24"/>
  <c r="Q129" i="24"/>
  <c r="P132" i="24"/>
  <c r="Y134" i="24"/>
  <c r="Q134" i="24"/>
  <c r="X134" i="24"/>
  <c r="P134" i="24"/>
  <c r="W134" i="24"/>
  <c r="O134" i="24"/>
  <c r="V134" i="24" s="1"/>
  <c r="Z134" i="24"/>
  <c r="U136" i="24"/>
  <c r="V143" i="24"/>
  <c r="V147" i="24"/>
  <c r="T147" i="24"/>
  <c r="R147" i="24"/>
  <c r="Z147" i="24"/>
  <c r="Q147" i="24"/>
  <c r="Y147" i="24"/>
  <c r="P147" i="24"/>
  <c r="P150" i="24"/>
  <c r="W156" i="24"/>
  <c r="AA175" i="24"/>
  <c r="Y170" i="24"/>
  <c r="Q170" i="24"/>
  <c r="X170" i="24"/>
  <c r="P170" i="24"/>
  <c r="O170" i="24"/>
  <c r="W170" i="24" s="1"/>
  <c r="V170" i="24"/>
  <c r="Z170" i="24"/>
  <c r="Z173" i="24"/>
  <c r="Q117" i="24"/>
  <c r="Y117" i="24"/>
  <c r="S119" i="24"/>
  <c r="AA119" i="24"/>
  <c r="P120" i="24"/>
  <c r="X120" i="24"/>
  <c r="Q125" i="24"/>
  <c r="Y125" i="24"/>
  <c r="S127" i="24"/>
  <c r="AA127" i="24"/>
  <c r="P128" i="24"/>
  <c r="Q133" i="24"/>
  <c r="Y133" i="24"/>
  <c r="S135" i="24"/>
  <c r="AA135" i="24"/>
  <c r="P136" i="24"/>
  <c r="X136" i="24"/>
  <c r="R138" i="24"/>
  <c r="Z138" i="24"/>
  <c r="Q141" i="24"/>
  <c r="Y141" i="24"/>
  <c r="S143" i="24"/>
  <c r="AA143" i="24"/>
  <c r="P144" i="24"/>
  <c r="X144" i="24"/>
  <c r="R146" i="24"/>
  <c r="W151" i="24"/>
  <c r="O151" i="24"/>
  <c r="T151" i="24"/>
  <c r="R152" i="24"/>
  <c r="AA152" i="24"/>
  <c r="P153" i="24"/>
  <c r="Z153" i="24"/>
  <c r="O154" i="24"/>
  <c r="W154" i="24" s="1"/>
  <c r="X154" i="24"/>
  <c r="Q157" i="24"/>
  <c r="Q158" i="24"/>
  <c r="Z159" i="24"/>
  <c r="R159" i="24"/>
  <c r="X159" i="24"/>
  <c r="P159" i="24"/>
  <c r="W159" i="24"/>
  <c r="O159" i="24"/>
  <c r="V159" i="24"/>
  <c r="Z160" i="24"/>
  <c r="O161" i="24"/>
  <c r="AA164" i="24"/>
  <c r="V164" i="24"/>
  <c r="Z165" i="24"/>
  <c r="O166" i="24"/>
  <c r="W166" i="24" s="1"/>
  <c r="P168" i="24"/>
  <c r="R178" i="24"/>
  <c r="Z180" i="24"/>
  <c r="R180" i="24"/>
  <c r="V180" i="24"/>
  <c r="Z195" i="24"/>
  <c r="R195" i="24"/>
  <c r="Y195" i="24"/>
  <c r="Q195" i="24"/>
  <c r="X195" i="24"/>
  <c r="P195" i="24"/>
  <c r="W195" i="24"/>
  <c r="U195" i="24"/>
  <c r="T195" i="24"/>
  <c r="T135" i="24"/>
  <c r="S138" i="24"/>
  <c r="AA138" i="24"/>
  <c r="O142" i="24"/>
  <c r="V142" i="24" s="1"/>
  <c r="W142" i="24"/>
  <c r="T143" i="24"/>
  <c r="V146" i="24"/>
  <c r="S146" i="24"/>
  <c r="O149" i="24"/>
  <c r="W149" i="24" s="1"/>
  <c r="X149" i="24"/>
  <c r="U151" i="24"/>
  <c r="S152" i="24"/>
  <c r="P154" i="24"/>
  <c r="Y154" i="24"/>
  <c r="Y159" i="24"/>
  <c r="P160" i="24"/>
  <c r="AA160" i="24"/>
  <c r="W164" i="24"/>
  <c r="O165" i="24"/>
  <c r="AA165" i="24"/>
  <c r="P166" i="24"/>
  <c r="Z167" i="24"/>
  <c r="R167" i="24"/>
  <c r="Y167" i="24"/>
  <c r="Q167" i="24"/>
  <c r="X167" i="24"/>
  <c r="P167" i="24"/>
  <c r="W167" i="24"/>
  <c r="O167" i="24"/>
  <c r="AA167" i="24"/>
  <c r="Z206" i="24"/>
  <c r="R206" i="24"/>
  <c r="Y206" i="24"/>
  <c r="Q206" i="24"/>
  <c r="X206" i="24"/>
  <c r="P206" i="24"/>
  <c r="W206" i="24"/>
  <c r="O206" i="24"/>
  <c r="V206" i="24"/>
  <c r="U206" i="24"/>
  <c r="T206" i="24"/>
  <c r="S206" i="24"/>
  <c r="Y223" i="24"/>
  <c r="Q223" i="24"/>
  <c r="W223" i="24"/>
  <c r="O223" i="24"/>
  <c r="V223" i="24"/>
  <c r="U223" i="24"/>
  <c r="T223" i="24"/>
  <c r="S223" i="24"/>
  <c r="R223" i="24"/>
  <c r="P223" i="24"/>
  <c r="AA223" i="24"/>
  <c r="S117" i="24"/>
  <c r="R120" i="24"/>
  <c r="Z120" i="24"/>
  <c r="S125" i="24"/>
  <c r="R128" i="24"/>
  <c r="Z128" i="24"/>
  <c r="S133" i="24"/>
  <c r="R136" i="24"/>
  <c r="Z136" i="24"/>
  <c r="T138" i="24"/>
  <c r="S141" i="24"/>
  <c r="P142" i="24"/>
  <c r="X142" i="24"/>
  <c r="R144" i="24"/>
  <c r="Z144" i="24"/>
  <c r="T146" i="24"/>
  <c r="P149" i="24"/>
  <c r="Y149" i="24"/>
  <c r="V151" i="24"/>
  <c r="U152" i="24"/>
  <c r="Q154" i="24"/>
  <c r="Z154" i="24"/>
  <c r="V158" i="24"/>
  <c r="AA159" i="24"/>
  <c r="Q160" i="24"/>
  <c r="S161" i="24"/>
  <c r="Y162" i="24"/>
  <c r="Q162" i="24"/>
  <c r="O162" i="24"/>
  <c r="W162" i="24" s="1"/>
  <c r="V162" i="24"/>
  <c r="U162" i="24"/>
  <c r="W163" i="24"/>
  <c r="Z164" i="24"/>
  <c r="Q165" i="24"/>
  <c r="Q166" i="24"/>
  <c r="R168" i="24"/>
  <c r="R170" i="24"/>
  <c r="R173" i="24"/>
  <c r="W176" i="24"/>
  <c r="O176" i="24"/>
  <c r="V176" i="24"/>
  <c r="U176" i="24"/>
  <c r="T176" i="24"/>
  <c r="X176" i="24"/>
  <c r="U178" i="24"/>
  <c r="S120" i="24"/>
  <c r="S128" i="24"/>
  <c r="S136" i="24"/>
  <c r="Q142" i="24"/>
  <c r="Y142" i="24"/>
  <c r="S144" i="24"/>
  <c r="U146" i="24"/>
  <c r="AA147" i="24"/>
  <c r="Q149" i="24"/>
  <c r="V152" i="24"/>
  <c r="Y153" i="24"/>
  <c r="Q153" i="24"/>
  <c r="T153" i="24"/>
  <c r="R154" i="24"/>
  <c r="X157" i="24"/>
  <c r="P157" i="24"/>
  <c r="V157" i="24"/>
  <c r="U157" i="24"/>
  <c r="T157" i="24"/>
  <c r="W158" i="24"/>
  <c r="R160" i="24"/>
  <c r="X162" i="24"/>
  <c r="R165" i="24"/>
  <c r="V166" i="24"/>
  <c r="S170" i="24"/>
  <c r="Z172" i="24"/>
  <c r="R172" i="24"/>
  <c r="S173" i="24"/>
  <c r="Y176" i="24"/>
  <c r="O180" i="24"/>
  <c r="X180" i="24" s="1"/>
  <c r="W191" i="24"/>
  <c r="O191" i="24"/>
  <c r="V191" i="24"/>
  <c r="U191" i="24"/>
  <c r="T191" i="24"/>
  <c r="P191" i="24"/>
  <c r="AA191" i="24"/>
  <c r="Z191" i="24"/>
  <c r="Y191" i="24"/>
  <c r="S191" i="24"/>
  <c r="V192" i="24"/>
  <c r="O195" i="24"/>
  <c r="V195" i="24" s="1"/>
  <c r="V154" i="24"/>
  <c r="S154" i="24"/>
  <c r="T161" i="24"/>
  <c r="Z161" i="24"/>
  <c r="R161" i="24"/>
  <c r="Y161" i="24"/>
  <c r="Q161" i="24"/>
  <c r="V161" i="24"/>
  <c r="AA166" i="24"/>
  <c r="O168" i="24"/>
  <c r="W168" i="24" s="1"/>
  <c r="V168" i="24"/>
  <c r="U168" i="24"/>
  <c r="T168" i="24"/>
  <c r="X168" i="24"/>
  <c r="T170" i="24"/>
  <c r="Y178" i="24"/>
  <c r="Q178" i="24"/>
  <c r="X178" i="24"/>
  <c r="P178" i="24"/>
  <c r="O178" i="24"/>
  <c r="W178" i="24" s="1"/>
  <c r="V178" i="24"/>
  <c r="T178" i="24"/>
  <c r="AA178" i="24"/>
  <c r="X183" i="24"/>
  <c r="Z190" i="24"/>
  <c r="R190" i="24"/>
  <c r="Y190" i="24"/>
  <c r="Q190" i="24"/>
  <c r="X190" i="24"/>
  <c r="P190" i="24"/>
  <c r="O190" i="24"/>
  <c r="W190" i="24" s="1"/>
  <c r="V190" i="24"/>
  <c r="U190" i="24"/>
  <c r="T190" i="24"/>
  <c r="S190" i="24"/>
  <c r="Y201" i="24"/>
  <c r="Q201" i="24"/>
  <c r="P201" i="24"/>
  <c r="W201" i="24"/>
  <c r="O201" i="24"/>
  <c r="X201" i="24" s="1"/>
  <c r="V201" i="24"/>
  <c r="T201" i="24"/>
  <c r="S201" i="24"/>
  <c r="R201" i="24"/>
  <c r="AA201" i="24"/>
  <c r="Z211" i="24"/>
  <c r="R211" i="24"/>
  <c r="Y211" i="24"/>
  <c r="Q211" i="24"/>
  <c r="X211" i="24"/>
  <c r="P211" i="24"/>
  <c r="W211" i="24"/>
  <c r="U211" i="24"/>
  <c r="T211" i="24"/>
  <c r="O211" i="24"/>
  <c r="V211" i="24" s="1"/>
  <c r="Y217" i="24"/>
  <c r="Q217" i="24"/>
  <c r="X217" i="24"/>
  <c r="P217" i="24"/>
  <c r="W217" i="24"/>
  <c r="O217" i="24"/>
  <c r="V217" i="24"/>
  <c r="T217" i="24"/>
  <c r="S217" i="24"/>
  <c r="R217" i="24"/>
  <c r="AA217" i="24"/>
  <c r="S142" i="24"/>
  <c r="U149" i="24"/>
  <c r="S149" i="24"/>
  <c r="O160" i="24"/>
  <c r="W160" i="24" s="1"/>
  <c r="U160" i="24"/>
  <c r="T160" i="24"/>
  <c r="V160" i="24"/>
  <c r="X165" i="24"/>
  <c r="P165" i="24"/>
  <c r="V165" i="24"/>
  <c r="U165" i="24"/>
  <c r="T165" i="24"/>
  <c r="U166" i="24"/>
  <c r="T166" i="24"/>
  <c r="X166" i="24"/>
  <c r="U170" i="24"/>
  <c r="X173" i="24"/>
  <c r="P173" i="24"/>
  <c r="O173" i="24"/>
  <c r="W173" i="24" s="1"/>
  <c r="V173" i="24"/>
  <c r="U173" i="24"/>
  <c r="Y173" i="24"/>
  <c r="X223" i="24"/>
  <c r="O241" i="24"/>
  <c r="O244" i="24"/>
  <c r="O257" i="24"/>
  <c r="O260" i="24"/>
  <c r="O273" i="24"/>
  <c r="O276" i="24"/>
  <c r="O289" i="24"/>
  <c r="O292" i="24"/>
  <c r="O305" i="24"/>
  <c r="O308" i="24"/>
  <c r="U181" i="24"/>
  <c r="S181" i="24"/>
  <c r="X196" i="24"/>
  <c r="P196" i="24"/>
  <c r="W196" i="24"/>
  <c r="O196" i="24"/>
  <c r="V196" i="24"/>
  <c r="U196" i="24"/>
  <c r="Y196" i="24"/>
  <c r="X212" i="24"/>
  <c r="P212" i="24"/>
  <c r="W212" i="24"/>
  <c r="O212" i="24"/>
  <c r="V212" i="24" s="1"/>
  <c r="U212" i="24"/>
  <c r="Y212" i="24"/>
  <c r="W207" i="24"/>
  <c r="O207" i="24"/>
  <c r="V207" i="24" s="1"/>
  <c r="U207" i="24"/>
  <c r="T207" i="24"/>
  <c r="X207" i="24"/>
  <c r="S147" i="24"/>
  <c r="S155" i="24"/>
  <c r="R158" i="24"/>
  <c r="Z158" i="24"/>
  <c r="S163" i="24"/>
  <c r="P164" i="24"/>
  <c r="X164" i="24"/>
  <c r="R166" i="24"/>
  <c r="Z166" i="24"/>
  <c r="Q169" i="24"/>
  <c r="Y169" i="24"/>
  <c r="S171" i="24"/>
  <c r="P172" i="24"/>
  <c r="X172" i="24"/>
  <c r="R174" i="24"/>
  <c r="Z174" i="24"/>
  <c r="Q177" i="24"/>
  <c r="Y177" i="24"/>
  <c r="S179" i="24"/>
  <c r="P180" i="24"/>
  <c r="V181" i="24"/>
  <c r="Z182" i="24"/>
  <c r="R182" i="24"/>
  <c r="T182" i="24"/>
  <c r="R186" i="24"/>
  <c r="Z187" i="24"/>
  <c r="R187" i="24"/>
  <c r="Y187" i="24"/>
  <c r="Q187" i="24"/>
  <c r="X187" i="24"/>
  <c r="P187" i="24"/>
  <c r="S188" i="24"/>
  <c r="AA196" i="24"/>
  <c r="Z198" i="24"/>
  <c r="R198" i="24"/>
  <c r="Y198" i="24"/>
  <c r="Q198" i="24"/>
  <c r="P198" i="24"/>
  <c r="W198" i="24"/>
  <c r="O198" i="24"/>
  <c r="X198" i="24" s="1"/>
  <c r="AA198" i="24"/>
  <c r="Q199" i="24"/>
  <c r="Z203" i="24"/>
  <c r="R203" i="24"/>
  <c r="Y203" i="24"/>
  <c r="Q203" i="24"/>
  <c r="X203" i="24"/>
  <c r="P203" i="24"/>
  <c r="S204" i="24"/>
  <c r="Y207" i="24"/>
  <c r="AA212" i="24"/>
  <c r="Z214" i="24"/>
  <c r="R214" i="24"/>
  <c r="Y214" i="24"/>
  <c r="Q214" i="24"/>
  <c r="X214" i="24"/>
  <c r="P214" i="24"/>
  <c r="W214" i="24"/>
  <c r="O214" i="24"/>
  <c r="V214" i="24" s="1"/>
  <c r="AA214" i="24"/>
  <c r="Q215" i="24"/>
  <c r="Z219" i="24"/>
  <c r="R219" i="24"/>
  <c r="Y219" i="24"/>
  <c r="Q219" i="24"/>
  <c r="X219" i="24"/>
  <c r="P219" i="24"/>
  <c r="S220" i="24"/>
  <c r="U222" i="24"/>
  <c r="S158" i="24"/>
  <c r="Q164" i="24"/>
  <c r="Y164" i="24"/>
  <c r="S166" i="24"/>
  <c r="R169" i="24"/>
  <c r="Z169" i="24"/>
  <c r="Q172" i="24"/>
  <c r="Y172" i="24"/>
  <c r="S174" i="24"/>
  <c r="R177" i="24"/>
  <c r="Z177" i="24"/>
  <c r="Q180" i="24"/>
  <c r="Y180" i="24"/>
  <c r="W181" i="24"/>
  <c r="W183" i="24"/>
  <c r="O183" i="24"/>
  <c r="T183" i="24"/>
  <c r="U183" i="24"/>
  <c r="T184" i="24"/>
  <c r="Y184" i="24"/>
  <c r="Q184" i="24"/>
  <c r="U184" i="24"/>
  <c r="Y185" i="24"/>
  <c r="Q185" i="24"/>
  <c r="V185" i="24"/>
  <c r="T185" i="24"/>
  <c r="V186" i="24"/>
  <c r="Y193" i="24"/>
  <c r="Q193" i="24"/>
  <c r="X193" i="24"/>
  <c r="P193" i="24"/>
  <c r="W193" i="24"/>
  <c r="O193" i="24"/>
  <c r="V193" i="24"/>
  <c r="Z193" i="24"/>
  <c r="Z207" i="24"/>
  <c r="Y209" i="24"/>
  <c r="Q209" i="24"/>
  <c r="X209" i="24"/>
  <c r="P209" i="24"/>
  <c r="W209" i="24"/>
  <c r="O209" i="24"/>
  <c r="V209" i="24"/>
  <c r="Z209" i="24"/>
  <c r="S169" i="24"/>
  <c r="AA169" i="24"/>
  <c r="T174" i="24"/>
  <c r="S177" i="24"/>
  <c r="AA177" i="24"/>
  <c r="O181" i="24"/>
  <c r="X181" i="24"/>
  <c r="V183" i="24"/>
  <c r="U185" i="24"/>
  <c r="U186" i="24"/>
  <c r="T186" i="24"/>
  <c r="X186" i="24"/>
  <c r="P188" i="24"/>
  <c r="O188" i="24"/>
  <c r="X188" i="24" s="1"/>
  <c r="V188" i="24"/>
  <c r="U188" i="24"/>
  <c r="Y188" i="24"/>
  <c r="Q196" i="24"/>
  <c r="P204" i="24"/>
  <c r="W204" i="24"/>
  <c r="O204" i="24"/>
  <c r="X204" i="24" s="1"/>
  <c r="V204" i="24"/>
  <c r="U204" i="24"/>
  <c r="Y204" i="24"/>
  <c r="AA207" i="24"/>
  <c r="Q212" i="24"/>
  <c r="X220" i="24"/>
  <c r="P220" i="24"/>
  <c r="O220" i="24"/>
  <c r="W220" i="24" s="1"/>
  <c r="V220" i="24"/>
  <c r="U220" i="24"/>
  <c r="Y220" i="24"/>
  <c r="S164" i="24"/>
  <c r="S172" i="24"/>
  <c r="S180" i="24"/>
  <c r="P181" i="24"/>
  <c r="Y181" i="24"/>
  <c r="Y186" i="24"/>
  <c r="Z188" i="24"/>
  <c r="AA195" i="24"/>
  <c r="R196" i="24"/>
  <c r="W199" i="24"/>
  <c r="O199" i="24"/>
  <c r="X199" i="24" s="1"/>
  <c r="V199" i="24"/>
  <c r="U199" i="24"/>
  <c r="T199" i="24"/>
  <c r="Z204" i="24"/>
  <c r="P207" i="24"/>
  <c r="AA211" i="24"/>
  <c r="R212" i="24"/>
  <c r="W215" i="24"/>
  <c r="O215" i="24"/>
  <c r="V215" i="24" s="1"/>
  <c r="U215" i="24"/>
  <c r="T215" i="24"/>
  <c r="X215" i="24"/>
  <c r="Z220" i="24"/>
  <c r="T222" i="24"/>
  <c r="Z222" i="24"/>
  <c r="R222" i="24"/>
  <c r="Y222" i="24"/>
  <c r="Q222" i="24"/>
  <c r="X222" i="24"/>
  <c r="P222" i="24"/>
  <c r="O222" i="24"/>
  <c r="W222" i="24" s="1"/>
  <c r="S186" i="24"/>
  <c r="AA186" i="24"/>
  <c r="R189" i="24"/>
  <c r="Z189" i="24"/>
  <c r="Q192" i="24"/>
  <c r="Y192" i="24"/>
  <c r="S194" i="24"/>
  <c r="AA194" i="24"/>
  <c r="R197" i="24"/>
  <c r="Z197" i="24"/>
  <c r="Q200" i="24"/>
  <c r="Y200" i="24"/>
  <c r="S202" i="24"/>
  <c r="AA202" i="24"/>
  <c r="R205" i="24"/>
  <c r="Z205" i="24"/>
  <c r="Q208" i="24"/>
  <c r="Y208" i="24"/>
  <c r="S210" i="24"/>
  <c r="AA210" i="24"/>
  <c r="R213" i="24"/>
  <c r="Z213" i="24"/>
  <c r="Q216" i="24"/>
  <c r="Y216" i="24"/>
  <c r="S218" i="24"/>
  <c r="AA218" i="24"/>
  <c r="R221" i="24"/>
  <c r="Z221" i="24"/>
  <c r="S189" i="24"/>
  <c r="AA189" i="24"/>
  <c r="R192" i="24"/>
  <c r="Z192" i="24"/>
  <c r="T194" i="24"/>
  <c r="S197" i="24"/>
  <c r="AA197" i="24"/>
  <c r="R200" i="24"/>
  <c r="Z200" i="24"/>
  <c r="T202" i="24"/>
  <c r="S205" i="24"/>
  <c r="AA205" i="24"/>
  <c r="R208" i="24"/>
  <c r="Z208" i="24"/>
  <c r="T210" i="24"/>
  <c r="S213" i="24"/>
  <c r="AA213" i="24"/>
  <c r="R216" i="24"/>
  <c r="Z216" i="24"/>
  <c r="T218" i="24"/>
  <c r="S221" i="24"/>
  <c r="AA221" i="24"/>
  <c r="T189" i="24"/>
  <c r="S192" i="24"/>
  <c r="AA192" i="24"/>
  <c r="T197" i="24"/>
  <c r="S200" i="24"/>
  <c r="AA200" i="24"/>
  <c r="T205" i="24"/>
  <c r="S208" i="24"/>
  <c r="AA208" i="24"/>
  <c r="U210" i="24"/>
  <c r="T213" i="24"/>
  <c r="S216" i="24"/>
  <c r="AA216" i="24"/>
  <c r="U218" i="24"/>
  <c r="T221" i="24"/>
  <c r="S187" i="24"/>
  <c r="S195" i="24"/>
  <c r="S203" i="24"/>
  <c r="S211" i="24"/>
  <c r="S219" i="24"/>
  <c r="Z148" i="24" l="1"/>
  <c r="T116" i="24"/>
  <c r="X131" i="24"/>
  <c r="Y145" i="24"/>
  <c r="Y146" i="24"/>
  <c r="AA146" i="24"/>
  <c r="Z145" i="24"/>
  <c r="W123" i="24"/>
  <c r="S103" i="24"/>
  <c r="S100" i="24"/>
  <c r="W129" i="24"/>
  <c r="X130" i="24"/>
  <c r="W132" i="24"/>
  <c r="S105" i="24"/>
  <c r="T115" i="24"/>
  <c r="S102" i="24"/>
  <c r="V95" i="24"/>
  <c r="U84" i="24"/>
  <c r="U86" i="24"/>
  <c r="U92" i="24"/>
  <c r="U87" i="24"/>
  <c r="U89" i="24"/>
  <c r="S66" i="24"/>
  <c r="T65" i="24"/>
  <c r="T71" i="24"/>
  <c r="T73" i="24"/>
  <c r="T74" i="24"/>
  <c r="T68" i="24"/>
  <c r="R58" i="24"/>
  <c r="S62" i="24"/>
  <c r="P54" i="24"/>
  <c r="P55" i="24"/>
  <c r="P50" i="24"/>
  <c r="Q49" i="24"/>
  <c r="R47" i="24"/>
  <c r="R46" i="24"/>
  <c r="Q44" i="24"/>
  <c r="R44" i="24"/>
  <c r="Q36" i="24"/>
  <c r="Q25" i="24"/>
  <c r="R41" i="24"/>
  <c r="R38" i="24"/>
  <c r="R39" i="24"/>
  <c r="R42" i="24"/>
  <c r="Q29" i="24"/>
  <c r="R33" i="24"/>
  <c r="Q24" i="24"/>
  <c r="Q26" i="24"/>
  <c r="Q27" i="24"/>
  <c r="Q22" i="24"/>
  <c r="P12" i="24"/>
  <c r="Q16" i="24"/>
  <c r="Q23" i="24"/>
  <c r="P14" i="24"/>
  <c r="Q35" i="24"/>
  <c r="P32" i="24"/>
  <c r="W188" i="24"/>
  <c r="W161" i="24"/>
  <c r="X161" i="24"/>
  <c r="R32" i="24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A743" i="14"/>
  <c r="B743" i="14"/>
  <c r="C743" i="14"/>
  <c r="D743" i="14"/>
  <c r="F743" i="14"/>
  <c r="H743" i="14"/>
  <c r="I743" i="14"/>
  <c r="J743" i="14"/>
  <c r="K743" i="14"/>
  <c r="L743" i="14"/>
  <c r="M743" i="14"/>
  <c r="A744" i="14"/>
  <c r="B744" i="14"/>
  <c r="C744" i="14"/>
  <c r="D744" i="14"/>
  <c r="F744" i="14"/>
  <c r="H744" i="14"/>
  <c r="I744" i="14"/>
  <c r="J744" i="14"/>
  <c r="K744" i="14"/>
  <c r="L744" i="14"/>
  <c r="M744" i="14"/>
  <c r="A745" i="14"/>
  <c r="B745" i="14"/>
  <c r="C745" i="14"/>
  <c r="D745" i="14"/>
  <c r="F745" i="14"/>
  <c r="H745" i="14"/>
  <c r="I745" i="14"/>
  <c r="J745" i="14"/>
  <c r="K745" i="14"/>
  <c r="L745" i="14"/>
  <c r="M745" i="14"/>
  <c r="A746" i="14"/>
  <c r="B746" i="14"/>
  <c r="C746" i="14"/>
  <c r="D746" i="14"/>
  <c r="F746" i="14"/>
  <c r="H746" i="14"/>
  <c r="I746" i="14"/>
  <c r="J746" i="14"/>
  <c r="K746" i="14"/>
  <c r="L746" i="14"/>
  <c r="M746" i="14"/>
  <c r="A747" i="14"/>
  <c r="B747" i="14"/>
  <c r="C747" i="14"/>
  <c r="D747" i="14"/>
  <c r="F747" i="14"/>
  <c r="H747" i="14"/>
  <c r="I747" i="14"/>
  <c r="J747" i="14"/>
  <c r="K747" i="14"/>
  <c r="L747" i="14"/>
  <c r="M747" i="14"/>
  <c r="A748" i="14"/>
  <c r="B748" i="14"/>
  <c r="C748" i="14"/>
  <c r="D748" i="14"/>
  <c r="F748" i="14"/>
  <c r="H748" i="14"/>
  <c r="I748" i="14"/>
  <c r="J748" i="14"/>
  <c r="K748" i="14"/>
  <c r="L748" i="14"/>
  <c r="M748" i="14"/>
  <c r="A749" i="14"/>
  <c r="B749" i="14"/>
  <c r="C749" i="14"/>
  <c r="D749" i="14"/>
  <c r="F749" i="14"/>
  <c r="H749" i="14"/>
  <c r="I749" i="14"/>
  <c r="J749" i="14"/>
  <c r="K749" i="14"/>
  <c r="L749" i="14"/>
  <c r="M749" i="14"/>
  <c r="A750" i="14"/>
  <c r="B750" i="14"/>
  <c r="C750" i="14"/>
  <c r="D750" i="14"/>
  <c r="F750" i="14"/>
  <c r="H750" i="14"/>
  <c r="I750" i="14"/>
  <c r="J750" i="14"/>
  <c r="K750" i="14"/>
  <c r="L750" i="14"/>
  <c r="M750" i="14"/>
  <c r="A751" i="14"/>
  <c r="B751" i="14"/>
  <c r="C751" i="14"/>
  <c r="D751" i="14"/>
  <c r="F751" i="14"/>
  <c r="H751" i="14"/>
  <c r="I751" i="14"/>
  <c r="J751" i="14"/>
  <c r="K751" i="14"/>
  <c r="L751" i="14"/>
  <c r="M751" i="14"/>
  <c r="A752" i="14"/>
  <c r="B752" i="14"/>
  <c r="C752" i="14"/>
  <c r="D752" i="14"/>
  <c r="F752" i="14"/>
  <c r="H752" i="14"/>
  <c r="I752" i="14"/>
  <c r="J752" i="14"/>
  <c r="K752" i="14"/>
  <c r="L752" i="14"/>
  <c r="M752" i="14"/>
  <c r="A753" i="14"/>
  <c r="B753" i="14"/>
  <c r="C753" i="14"/>
  <c r="D753" i="14"/>
  <c r="F753" i="14"/>
  <c r="H753" i="14"/>
  <c r="I753" i="14"/>
  <c r="J753" i="14"/>
  <c r="K753" i="14"/>
  <c r="L753" i="14"/>
  <c r="M753" i="14"/>
  <c r="A754" i="14"/>
  <c r="B754" i="14"/>
  <c r="C754" i="14"/>
  <c r="D754" i="14"/>
  <c r="F754" i="14"/>
  <c r="H754" i="14"/>
  <c r="I754" i="14"/>
  <c r="J754" i="14"/>
  <c r="K754" i="14"/>
  <c r="L754" i="14"/>
  <c r="M754" i="14"/>
  <c r="A755" i="14"/>
  <c r="B755" i="14"/>
  <c r="C755" i="14"/>
  <c r="D755" i="14"/>
  <c r="F755" i="14"/>
  <c r="H755" i="14"/>
  <c r="I755" i="14"/>
  <c r="J755" i="14"/>
  <c r="K755" i="14"/>
  <c r="L755" i="14"/>
  <c r="M755" i="14"/>
  <c r="A756" i="14"/>
  <c r="B756" i="14"/>
  <c r="C756" i="14"/>
  <c r="D756" i="14"/>
  <c r="F756" i="14"/>
  <c r="H756" i="14"/>
  <c r="I756" i="14"/>
  <c r="J756" i="14"/>
  <c r="K756" i="14"/>
  <c r="L756" i="14"/>
  <c r="M756" i="14"/>
  <c r="A757" i="14"/>
  <c r="B757" i="14"/>
  <c r="C757" i="14"/>
  <c r="D757" i="14"/>
  <c r="F757" i="14"/>
  <c r="H757" i="14"/>
  <c r="I757" i="14"/>
  <c r="J757" i="14"/>
  <c r="K757" i="14"/>
  <c r="L757" i="14"/>
  <c r="M757" i="14"/>
  <c r="A758" i="14"/>
  <c r="B758" i="14"/>
  <c r="C758" i="14"/>
  <c r="D758" i="14"/>
  <c r="F758" i="14"/>
  <c r="H758" i="14"/>
  <c r="I758" i="14"/>
  <c r="J758" i="14"/>
  <c r="K758" i="14"/>
  <c r="L758" i="14"/>
  <c r="M758" i="14"/>
  <c r="A759" i="14"/>
  <c r="B759" i="14"/>
  <c r="C759" i="14"/>
  <c r="D759" i="14"/>
  <c r="F759" i="14"/>
  <c r="H759" i="14"/>
  <c r="I759" i="14"/>
  <c r="J759" i="14"/>
  <c r="K759" i="14"/>
  <c r="L759" i="14"/>
  <c r="M759" i="14"/>
  <c r="A760" i="14"/>
  <c r="B760" i="14"/>
  <c r="C760" i="14"/>
  <c r="D760" i="14"/>
  <c r="F760" i="14"/>
  <c r="H760" i="14"/>
  <c r="I760" i="14"/>
  <c r="J760" i="14"/>
  <c r="K760" i="14"/>
  <c r="L760" i="14"/>
  <c r="M760" i="14"/>
  <c r="A761" i="14"/>
  <c r="B761" i="14"/>
  <c r="C761" i="14"/>
  <c r="D761" i="14"/>
  <c r="F761" i="14"/>
  <c r="H761" i="14"/>
  <c r="I761" i="14"/>
  <c r="J761" i="14"/>
  <c r="K761" i="14"/>
  <c r="L761" i="14"/>
  <c r="M761" i="14"/>
  <c r="A762" i="14"/>
  <c r="B762" i="14"/>
  <c r="C762" i="14"/>
  <c r="D762" i="14"/>
  <c r="F762" i="14"/>
  <c r="H762" i="14"/>
  <c r="I762" i="14"/>
  <c r="J762" i="14"/>
  <c r="K762" i="14"/>
  <c r="L762" i="14"/>
  <c r="M762" i="14"/>
  <c r="A763" i="14"/>
  <c r="B763" i="14"/>
  <c r="C763" i="14"/>
  <c r="D763" i="14"/>
  <c r="F763" i="14"/>
  <c r="H763" i="14"/>
  <c r="I763" i="14"/>
  <c r="J763" i="14"/>
  <c r="K763" i="14"/>
  <c r="L763" i="14"/>
  <c r="M763" i="14"/>
  <c r="A764" i="14"/>
  <c r="B764" i="14"/>
  <c r="C764" i="14"/>
  <c r="D764" i="14"/>
  <c r="F764" i="14"/>
  <c r="H764" i="14"/>
  <c r="I764" i="14"/>
  <c r="J764" i="14"/>
  <c r="K764" i="14"/>
  <c r="L764" i="14"/>
  <c r="M764" i="14"/>
  <c r="A765" i="14"/>
  <c r="B765" i="14"/>
  <c r="C765" i="14"/>
  <c r="D765" i="14"/>
  <c r="F765" i="14"/>
  <c r="H765" i="14"/>
  <c r="I765" i="14"/>
  <c r="J765" i="14"/>
  <c r="K765" i="14"/>
  <c r="L765" i="14"/>
  <c r="M765" i="14"/>
  <c r="A766" i="14"/>
  <c r="B766" i="14"/>
  <c r="C766" i="14"/>
  <c r="D766" i="14"/>
  <c r="F766" i="14"/>
  <c r="H766" i="14"/>
  <c r="I766" i="14"/>
  <c r="J766" i="14"/>
  <c r="K766" i="14"/>
  <c r="L766" i="14"/>
  <c r="M766" i="14"/>
  <c r="A767" i="14"/>
  <c r="B767" i="14"/>
  <c r="C767" i="14"/>
  <c r="D767" i="14"/>
  <c r="F767" i="14"/>
  <c r="H767" i="14"/>
  <c r="I767" i="14"/>
  <c r="J767" i="14"/>
  <c r="K767" i="14"/>
  <c r="L767" i="14"/>
  <c r="M767" i="14"/>
  <c r="A768" i="14"/>
  <c r="B768" i="14"/>
  <c r="C768" i="14"/>
  <c r="D768" i="14"/>
  <c r="F768" i="14"/>
  <c r="H768" i="14"/>
  <c r="I768" i="14"/>
  <c r="J768" i="14"/>
  <c r="K768" i="14"/>
  <c r="L768" i="14"/>
  <c r="M768" i="14"/>
  <c r="A769" i="14"/>
  <c r="B769" i="14"/>
  <c r="C769" i="14"/>
  <c r="D769" i="14"/>
  <c r="F769" i="14"/>
  <c r="H769" i="14"/>
  <c r="I769" i="14"/>
  <c r="J769" i="14"/>
  <c r="K769" i="14"/>
  <c r="L769" i="14"/>
  <c r="M769" i="14"/>
  <c r="A770" i="14"/>
  <c r="B770" i="14"/>
  <c r="C770" i="14"/>
  <c r="D770" i="14"/>
  <c r="F770" i="14"/>
  <c r="H770" i="14"/>
  <c r="I770" i="14"/>
  <c r="J770" i="14"/>
  <c r="K770" i="14"/>
  <c r="L770" i="14"/>
  <c r="M770" i="14"/>
  <c r="A771" i="14"/>
  <c r="B771" i="14"/>
  <c r="C771" i="14"/>
  <c r="D771" i="14"/>
  <c r="F771" i="14"/>
  <c r="H771" i="14"/>
  <c r="I771" i="14"/>
  <c r="J771" i="14"/>
  <c r="K771" i="14"/>
  <c r="L771" i="14"/>
  <c r="M771" i="14"/>
  <c r="A772" i="14"/>
  <c r="B772" i="14"/>
  <c r="C772" i="14"/>
  <c r="D772" i="14"/>
  <c r="F772" i="14"/>
  <c r="H772" i="14"/>
  <c r="I772" i="14"/>
  <c r="J772" i="14"/>
  <c r="K772" i="14"/>
  <c r="L772" i="14"/>
  <c r="M772" i="14"/>
  <c r="A773" i="14"/>
  <c r="B773" i="14"/>
  <c r="C773" i="14"/>
  <c r="D773" i="14"/>
  <c r="F773" i="14"/>
  <c r="H773" i="14"/>
  <c r="I773" i="14"/>
  <c r="J773" i="14"/>
  <c r="K773" i="14"/>
  <c r="L773" i="14"/>
  <c r="M773" i="14"/>
  <c r="A774" i="14"/>
  <c r="B774" i="14"/>
  <c r="C774" i="14"/>
  <c r="D774" i="14"/>
  <c r="F774" i="14"/>
  <c r="H774" i="14"/>
  <c r="I774" i="14"/>
  <c r="J774" i="14"/>
  <c r="K774" i="14"/>
  <c r="L774" i="14"/>
  <c r="M774" i="14"/>
  <c r="A775" i="14"/>
  <c r="B775" i="14"/>
  <c r="C775" i="14"/>
  <c r="D775" i="14"/>
  <c r="F775" i="14"/>
  <c r="H775" i="14"/>
  <c r="I775" i="14"/>
  <c r="J775" i="14"/>
  <c r="K775" i="14"/>
  <c r="L775" i="14"/>
  <c r="M775" i="14"/>
  <c r="A776" i="14"/>
  <c r="B776" i="14"/>
  <c r="C776" i="14"/>
  <c r="D776" i="14"/>
  <c r="F776" i="14"/>
  <c r="H776" i="14"/>
  <c r="I776" i="14"/>
  <c r="J776" i="14"/>
  <c r="K776" i="14"/>
  <c r="L776" i="14"/>
  <c r="M776" i="14"/>
  <c r="A777" i="14"/>
  <c r="B777" i="14"/>
  <c r="C777" i="14"/>
  <c r="D777" i="14"/>
  <c r="F777" i="14"/>
  <c r="H777" i="14"/>
  <c r="I777" i="14"/>
  <c r="J777" i="14"/>
  <c r="K777" i="14"/>
  <c r="L777" i="14"/>
  <c r="M777" i="14"/>
  <c r="A778" i="14"/>
  <c r="B778" i="14"/>
  <c r="C778" i="14"/>
  <c r="D778" i="14"/>
  <c r="F778" i="14"/>
  <c r="H778" i="14"/>
  <c r="I778" i="14"/>
  <c r="J778" i="14"/>
  <c r="K778" i="14"/>
  <c r="L778" i="14"/>
  <c r="M778" i="14"/>
  <c r="A779" i="14"/>
  <c r="B779" i="14"/>
  <c r="C779" i="14"/>
  <c r="D779" i="14"/>
  <c r="F779" i="14"/>
  <c r="H779" i="14"/>
  <c r="I779" i="14"/>
  <c r="J779" i="14"/>
  <c r="K779" i="14"/>
  <c r="L779" i="14"/>
  <c r="M779" i="14"/>
  <c r="A780" i="14"/>
  <c r="B780" i="14"/>
  <c r="C780" i="14"/>
  <c r="D780" i="14"/>
  <c r="F780" i="14"/>
  <c r="H780" i="14"/>
  <c r="I780" i="14"/>
  <c r="J780" i="14"/>
  <c r="K780" i="14"/>
  <c r="L780" i="14"/>
  <c r="M780" i="14"/>
  <c r="A781" i="14"/>
  <c r="B781" i="14"/>
  <c r="C781" i="14"/>
  <c r="D781" i="14"/>
  <c r="F781" i="14"/>
  <c r="H781" i="14"/>
  <c r="I781" i="14"/>
  <c r="J781" i="14"/>
  <c r="K781" i="14"/>
  <c r="L781" i="14"/>
  <c r="M781" i="14"/>
  <c r="A782" i="14"/>
  <c r="B782" i="14"/>
  <c r="C782" i="14"/>
  <c r="D782" i="14"/>
  <c r="F782" i="14"/>
  <c r="H782" i="14"/>
  <c r="I782" i="14"/>
  <c r="J782" i="14"/>
  <c r="K782" i="14"/>
  <c r="L782" i="14"/>
  <c r="M782" i="14"/>
  <c r="A783" i="14"/>
  <c r="B783" i="14"/>
  <c r="C783" i="14"/>
  <c r="D783" i="14"/>
  <c r="F783" i="14"/>
  <c r="H783" i="14"/>
  <c r="I783" i="14"/>
  <c r="J783" i="14"/>
  <c r="K783" i="14"/>
  <c r="L783" i="14"/>
  <c r="M783" i="14"/>
  <c r="A784" i="14"/>
  <c r="B784" i="14"/>
  <c r="C784" i="14"/>
  <c r="D784" i="14"/>
  <c r="F784" i="14"/>
  <c r="H784" i="14"/>
  <c r="I784" i="14"/>
  <c r="J784" i="14"/>
  <c r="K784" i="14"/>
  <c r="L784" i="14"/>
  <c r="M784" i="14"/>
  <c r="A785" i="14"/>
  <c r="B785" i="14"/>
  <c r="C785" i="14"/>
  <c r="D785" i="14"/>
  <c r="F785" i="14"/>
  <c r="H785" i="14"/>
  <c r="I785" i="14"/>
  <c r="J785" i="14"/>
  <c r="K785" i="14"/>
  <c r="L785" i="14"/>
  <c r="M785" i="14"/>
  <c r="A786" i="14"/>
  <c r="B786" i="14"/>
  <c r="C786" i="14"/>
  <c r="D786" i="14"/>
  <c r="F786" i="14"/>
  <c r="H786" i="14"/>
  <c r="I786" i="14"/>
  <c r="J786" i="14"/>
  <c r="K786" i="14"/>
  <c r="L786" i="14"/>
  <c r="M786" i="14"/>
  <c r="A787" i="14"/>
  <c r="B787" i="14"/>
  <c r="C787" i="14"/>
  <c r="D787" i="14"/>
  <c r="F787" i="14"/>
  <c r="H787" i="14"/>
  <c r="I787" i="14"/>
  <c r="J787" i="14"/>
  <c r="K787" i="14"/>
  <c r="L787" i="14"/>
  <c r="M787" i="14"/>
  <c r="A788" i="14"/>
  <c r="B788" i="14"/>
  <c r="C788" i="14"/>
  <c r="D788" i="14"/>
  <c r="F788" i="14"/>
  <c r="H788" i="14"/>
  <c r="I788" i="14"/>
  <c r="J788" i="14"/>
  <c r="K788" i="14"/>
  <c r="L788" i="14"/>
  <c r="M788" i="14"/>
  <c r="A789" i="14"/>
  <c r="B789" i="14"/>
  <c r="C789" i="14"/>
  <c r="D789" i="14"/>
  <c r="F789" i="14"/>
  <c r="H789" i="14"/>
  <c r="I789" i="14"/>
  <c r="J789" i="14"/>
  <c r="K789" i="14"/>
  <c r="L789" i="14"/>
  <c r="M789" i="14"/>
  <c r="A790" i="14"/>
  <c r="B790" i="14"/>
  <c r="C790" i="14"/>
  <c r="D790" i="14"/>
  <c r="F790" i="14"/>
  <c r="H790" i="14"/>
  <c r="I790" i="14"/>
  <c r="J790" i="14"/>
  <c r="K790" i="14"/>
  <c r="L790" i="14"/>
  <c r="M790" i="14"/>
  <c r="A791" i="14"/>
  <c r="B791" i="14"/>
  <c r="C791" i="14"/>
  <c r="D791" i="14"/>
  <c r="F791" i="14"/>
  <c r="H791" i="14"/>
  <c r="I791" i="14"/>
  <c r="J791" i="14"/>
  <c r="K791" i="14"/>
  <c r="L791" i="14"/>
  <c r="M791" i="14"/>
  <c r="A792" i="14"/>
  <c r="B792" i="14"/>
  <c r="C792" i="14"/>
  <c r="D792" i="14"/>
  <c r="F792" i="14"/>
  <c r="H792" i="14"/>
  <c r="I792" i="14"/>
  <c r="J792" i="14"/>
  <c r="K792" i="14"/>
  <c r="L792" i="14"/>
  <c r="M792" i="14"/>
  <c r="A793" i="14"/>
  <c r="B793" i="14"/>
  <c r="C793" i="14"/>
  <c r="D793" i="14"/>
  <c r="F793" i="14"/>
  <c r="H793" i="14"/>
  <c r="I793" i="14"/>
  <c r="J793" i="14"/>
  <c r="K793" i="14"/>
  <c r="L793" i="14"/>
  <c r="M793" i="14"/>
  <c r="A794" i="14"/>
  <c r="B794" i="14"/>
  <c r="C794" i="14"/>
  <c r="D794" i="14"/>
  <c r="F794" i="14"/>
  <c r="H794" i="14"/>
  <c r="I794" i="14"/>
  <c r="J794" i="14"/>
  <c r="K794" i="14"/>
  <c r="L794" i="14"/>
  <c r="M794" i="14"/>
  <c r="A795" i="14"/>
  <c r="B795" i="14"/>
  <c r="C795" i="14"/>
  <c r="D795" i="14"/>
  <c r="F795" i="14"/>
  <c r="H795" i="14"/>
  <c r="I795" i="14"/>
  <c r="J795" i="14"/>
  <c r="K795" i="14"/>
  <c r="L795" i="14"/>
  <c r="M795" i="14"/>
  <c r="A796" i="14"/>
  <c r="B796" i="14"/>
  <c r="C796" i="14"/>
  <c r="D796" i="14"/>
  <c r="F796" i="14"/>
  <c r="H796" i="14"/>
  <c r="I796" i="14"/>
  <c r="J796" i="14"/>
  <c r="K796" i="14"/>
  <c r="L796" i="14"/>
  <c r="M796" i="14"/>
  <c r="A797" i="14"/>
  <c r="B797" i="14"/>
  <c r="C797" i="14"/>
  <c r="D797" i="14"/>
  <c r="F797" i="14"/>
  <c r="H797" i="14"/>
  <c r="I797" i="14"/>
  <c r="J797" i="14"/>
  <c r="K797" i="14"/>
  <c r="L797" i="14"/>
  <c r="M797" i="14"/>
  <c r="A798" i="14"/>
  <c r="B798" i="14"/>
  <c r="C798" i="14"/>
  <c r="D798" i="14"/>
  <c r="F798" i="14"/>
  <c r="H798" i="14"/>
  <c r="I798" i="14"/>
  <c r="J798" i="14"/>
  <c r="K798" i="14"/>
  <c r="L798" i="14"/>
  <c r="M798" i="14"/>
  <c r="A799" i="14"/>
  <c r="B799" i="14"/>
  <c r="C799" i="14"/>
  <c r="D799" i="14"/>
  <c r="F799" i="14"/>
  <c r="H799" i="14"/>
  <c r="I799" i="14"/>
  <c r="J799" i="14"/>
  <c r="K799" i="14"/>
  <c r="L799" i="14"/>
  <c r="M799" i="14"/>
  <c r="A800" i="14"/>
  <c r="B800" i="14"/>
  <c r="C800" i="14"/>
  <c r="D800" i="14"/>
  <c r="F800" i="14"/>
  <c r="H800" i="14"/>
  <c r="I800" i="14"/>
  <c r="J800" i="14"/>
  <c r="K800" i="14"/>
  <c r="L800" i="14"/>
  <c r="M800" i="14"/>
  <c r="A801" i="14"/>
  <c r="B801" i="14"/>
  <c r="C801" i="14"/>
  <c r="D801" i="14"/>
  <c r="F801" i="14"/>
  <c r="H801" i="14"/>
  <c r="I801" i="14"/>
  <c r="J801" i="14"/>
  <c r="K801" i="14"/>
  <c r="L801" i="14"/>
  <c r="M801" i="14"/>
  <c r="A802" i="14"/>
  <c r="B802" i="14"/>
  <c r="C802" i="14"/>
  <c r="D802" i="14"/>
  <c r="F802" i="14"/>
  <c r="H802" i="14"/>
  <c r="I802" i="14"/>
  <c r="J802" i="14"/>
  <c r="K802" i="14"/>
  <c r="L802" i="14"/>
  <c r="M802" i="14"/>
  <c r="A803" i="14"/>
  <c r="B803" i="14"/>
  <c r="C803" i="14"/>
  <c r="D803" i="14"/>
  <c r="F803" i="14"/>
  <c r="H803" i="14"/>
  <c r="I803" i="14"/>
  <c r="J803" i="14"/>
  <c r="K803" i="14"/>
  <c r="L803" i="14"/>
  <c r="M803" i="14"/>
  <c r="A804" i="14"/>
  <c r="B804" i="14"/>
  <c r="C804" i="14"/>
  <c r="D804" i="14"/>
  <c r="F804" i="14"/>
  <c r="H804" i="14"/>
  <c r="I804" i="14"/>
  <c r="J804" i="14"/>
  <c r="K804" i="14"/>
  <c r="L804" i="14"/>
  <c r="M804" i="14"/>
  <c r="A805" i="14"/>
  <c r="B805" i="14"/>
  <c r="C805" i="14"/>
  <c r="D805" i="14"/>
  <c r="F805" i="14"/>
  <c r="H805" i="14"/>
  <c r="I805" i="14"/>
  <c r="J805" i="14"/>
  <c r="K805" i="14"/>
  <c r="L805" i="14"/>
  <c r="M805" i="14"/>
  <c r="A806" i="14"/>
  <c r="B806" i="14"/>
  <c r="C806" i="14"/>
  <c r="D806" i="14"/>
  <c r="F806" i="14"/>
  <c r="H806" i="14"/>
  <c r="I806" i="14"/>
  <c r="J806" i="14"/>
  <c r="K806" i="14"/>
  <c r="L806" i="14"/>
  <c r="M806" i="14"/>
  <c r="A807" i="14"/>
  <c r="B807" i="14"/>
  <c r="C807" i="14"/>
  <c r="D807" i="14"/>
  <c r="F807" i="14"/>
  <c r="H807" i="14"/>
  <c r="I807" i="14"/>
  <c r="J807" i="14"/>
  <c r="K807" i="14"/>
  <c r="L807" i="14"/>
  <c r="M807" i="14"/>
  <c r="A808" i="14"/>
  <c r="B808" i="14"/>
  <c r="C808" i="14"/>
  <c r="D808" i="14"/>
  <c r="F808" i="14"/>
  <c r="H808" i="14"/>
  <c r="I808" i="14"/>
  <c r="J808" i="14"/>
  <c r="K808" i="14"/>
  <c r="L808" i="14"/>
  <c r="M808" i="14"/>
  <c r="A809" i="14"/>
  <c r="B809" i="14"/>
  <c r="C809" i="14"/>
  <c r="D809" i="14"/>
  <c r="F809" i="14"/>
  <c r="H809" i="14"/>
  <c r="I809" i="14"/>
  <c r="J809" i="14"/>
  <c r="K809" i="14"/>
  <c r="L809" i="14"/>
  <c r="M809" i="14"/>
  <c r="A810" i="14"/>
  <c r="B810" i="14"/>
  <c r="C810" i="14"/>
  <c r="D810" i="14"/>
  <c r="F810" i="14"/>
  <c r="H810" i="14"/>
  <c r="I810" i="14"/>
  <c r="J810" i="14"/>
  <c r="K810" i="14"/>
  <c r="L810" i="14"/>
  <c r="M810" i="14"/>
  <c r="A811" i="14"/>
  <c r="B811" i="14"/>
  <c r="C811" i="14"/>
  <c r="D811" i="14"/>
  <c r="F811" i="14"/>
  <c r="H811" i="14"/>
  <c r="I811" i="14"/>
  <c r="J811" i="14"/>
  <c r="K811" i="14"/>
  <c r="L811" i="14"/>
  <c r="M811" i="14"/>
  <c r="A812" i="14"/>
  <c r="B812" i="14"/>
  <c r="C812" i="14"/>
  <c r="D812" i="14"/>
  <c r="F812" i="14"/>
  <c r="H812" i="14"/>
  <c r="I812" i="14"/>
  <c r="J812" i="14"/>
  <c r="K812" i="14"/>
  <c r="L812" i="14"/>
  <c r="M812" i="14"/>
  <c r="A813" i="14"/>
  <c r="B813" i="14"/>
  <c r="C813" i="14"/>
  <c r="D813" i="14"/>
  <c r="F813" i="14"/>
  <c r="H813" i="14"/>
  <c r="I813" i="14"/>
  <c r="J813" i="14"/>
  <c r="K813" i="14"/>
  <c r="L813" i="14"/>
  <c r="M813" i="14"/>
  <c r="A814" i="14"/>
  <c r="B814" i="14"/>
  <c r="C814" i="14"/>
  <c r="D814" i="14"/>
  <c r="F814" i="14"/>
  <c r="H814" i="14"/>
  <c r="I814" i="14"/>
  <c r="J814" i="14"/>
  <c r="K814" i="14"/>
  <c r="L814" i="14"/>
  <c r="M814" i="14"/>
  <c r="A815" i="14"/>
  <c r="B815" i="14"/>
  <c r="C815" i="14"/>
  <c r="D815" i="14"/>
  <c r="F815" i="14"/>
  <c r="H815" i="14"/>
  <c r="I815" i="14"/>
  <c r="J815" i="14"/>
  <c r="K815" i="14"/>
  <c r="L815" i="14"/>
  <c r="M815" i="14"/>
  <c r="A816" i="14"/>
  <c r="B816" i="14"/>
  <c r="C816" i="14"/>
  <c r="D816" i="14"/>
  <c r="F816" i="14"/>
  <c r="H816" i="14"/>
  <c r="I816" i="14"/>
  <c r="J816" i="14"/>
  <c r="K816" i="14"/>
  <c r="L816" i="14"/>
  <c r="M816" i="14"/>
  <c r="A817" i="14"/>
  <c r="B817" i="14"/>
  <c r="C817" i="14"/>
  <c r="D817" i="14"/>
  <c r="F817" i="14"/>
  <c r="H817" i="14"/>
  <c r="I817" i="14"/>
  <c r="J817" i="14"/>
  <c r="K817" i="14"/>
  <c r="L817" i="14"/>
  <c r="M817" i="14"/>
  <c r="A818" i="14"/>
  <c r="B818" i="14"/>
  <c r="C818" i="14"/>
  <c r="D818" i="14"/>
  <c r="F818" i="14"/>
  <c r="H818" i="14"/>
  <c r="I818" i="14"/>
  <c r="J818" i="14"/>
  <c r="K818" i="14"/>
  <c r="L818" i="14"/>
  <c r="M818" i="14"/>
  <c r="A819" i="14"/>
  <c r="B819" i="14"/>
  <c r="C819" i="14"/>
  <c r="D819" i="14"/>
  <c r="F819" i="14"/>
  <c r="H819" i="14"/>
  <c r="I819" i="14"/>
  <c r="J819" i="14"/>
  <c r="K819" i="14"/>
  <c r="L819" i="14"/>
  <c r="M819" i="14"/>
  <c r="A820" i="14"/>
  <c r="B820" i="14"/>
  <c r="C820" i="14"/>
  <c r="D820" i="14"/>
  <c r="F820" i="14"/>
  <c r="H820" i="14"/>
  <c r="I820" i="14"/>
  <c r="J820" i="14"/>
  <c r="K820" i="14"/>
  <c r="L820" i="14"/>
  <c r="M820" i="14"/>
  <c r="A821" i="14"/>
  <c r="B821" i="14"/>
  <c r="C821" i="14"/>
  <c r="D821" i="14"/>
  <c r="F821" i="14"/>
  <c r="H821" i="14"/>
  <c r="I821" i="14"/>
  <c r="J821" i="14"/>
  <c r="K821" i="14"/>
  <c r="L821" i="14"/>
  <c r="M821" i="14"/>
  <c r="A822" i="14"/>
  <c r="B822" i="14"/>
  <c r="C822" i="14"/>
  <c r="D822" i="14"/>
  <c r="F822" i="14"/>
  <c r="H822" i="14"/>
  <c r="I822" i="14"/>
  <c r="J822" i="14"/>
  <c r="K822" i="14"/>
  <c r="L822" i="14"/>
  <c r="M822" i="14"/>
  <c r="A823" i="14"/>
  <c r="B823" i="14"/>
  <c r="C823" i="14"/>
  <c r="D823" i="14"/>
  <c r="F823" i="14"/>
  <c r="H823" i="14"/>
  <c r="I823" i="14"/>
  <c r="J823" i="14"/>
  <c r="K823" i="14"/>
  <c r="L823" i="14"/>
  <c r="M823" i="14"/>
  <c r="A824" i="14"/>
  <c r="B824" i="14"/>
  <c r="C824" i="14"/>
  <c r="D824" i="14"/>
  <c r="F824" i="14"/>
  <c r="H824" i="14"/>
  <c r="I824" i="14"/>
  <c r="J824" i="14"/>
  <c r="K824" i="14"/>
  <c r="L824" i="14"/>
  <c r="M824" i="14"/>
  <c r="A825" i="14"/>
  <c r="B825" i="14"/>
  <c r="C825" i="14"/>
  <c r="D825" i="14"/>
  <c r="F825" i="14"/>
  <c r="H825" i="14"/>
  <c r="I825" i="14"/>
  <c r="J825" i="14"/>
  <c r="K825" i="14"/>
  <c r="L825" i="14"/>
  <c r="M825" i="14"/>
  <c r="A826" i="14"/>
  <c r="B826" i="14"/>
  <c r="C826" i="14"/>
  <c r="D826" i="14"/>
  <c r="F826" i="14"/>
  <c r="H826" i="14"/>
  <c r="I826" i="14"/>
  <c r="J826" i="14"/>
  <c r="K826" i="14"/>
  <c r="L826" i="14"/>
  <c r="M826" i="14"/>
  <c r="A827" i="14"/>
  <c r="B827" i="14"/>
  <c r="C827" i="14"/>
  <c r="D827" i="14"/>
  <c r="F827" i="14"/>
  <c r="H827" i="14"/>
  <c r="I827" i="14"/>
  <c r="J827" i="14"/>
  <c r="K827" i="14"/>
  <c r="L827" i="14"/>
  <c r="M827" i="14"/>
  <c r="A828" i="14"/>
  <c r="B828" i="14"/>
  <c r="C828" i="14"/>
  <c r="D828" i="14"/>
  <c r="F828" i="14"/>
  <c r="H828" i="14"/>
  <c r="I828" i="14"/>
  <c r="J828" i="14"/>
  <c r="K828" i="14"/>
  <c r="L828" i="14"/>
  <c r="M828" i="14"/>
  <c r="A829" i="14"/>
  <c r="B829" i="14"/>
  <c r="C829" i="14"/>
  <c r="D829" i="14"/>
  <c r="F829" i="14"/>
  <c r="H829" i="14"/>
  <c r="I829" i="14"/>
  <c r="J829" i="14"/>
  <c r="K829" i="14"/>
  <c r="L829" i="14"/>
  <c r="M829" i="14"/>
  <c r="A830" i="14"/>
  <c r="B830" i="14"/>
  <c r="C830" i="14"/>
  <c r="D830" i="14"/>
  <c r="F830" i="14"/>
  <c r="H830" i="14"/>
  <c r="I830" i="14"/>
  <c r="J830" i="14"/>
  <c r="K830" i="14"/>
  <c r="L830" i="14"/>
  <c r="M830" i="14"/>
  <c r="A831" i="14"/>
  <c r="B831" i="14"/>
  <c r="C831" i="14"/>
  <c r="D831" i="14"/>
  <c r="F831" i="14"/>
  <c r="H831" i="14"/>
  <c r="I831" i="14"/>
  <c r="J831" i="14"/>
  <c r="K831" i="14"/>
  <c r="L831" i="14"/>
  <c r="M831" i="14"/>
  <c r="A832" i="14"/>
  <c r="B832" i="14"/>
  <c r="C832" i="14"/>
  <c r="D832" i="14"/>
  <c r="F832" i="14"/>
  <c r="H832" i="14"/>
  <c r="I832" i="14"/>
  <c r="J832" i="14"/>
  <c r="K832" i="14"/>
  <c r="L832" i="14"/>
  <c r="M832" i="14"/>
  <c r="A833" i="14"/>
  <c r="B833" i="14"/>
  <c r="C833" i="14"/>
  <c r="D833" i="14"/>
  <c r="F833" i="14"/>
  <c r="H833" i="14"/>
  <c r="I833" i="14"/>
  <c r="J833" i="14"/>
  <c r="K833" i="14"/>
  <c r="L833" i="14"/>
  <c r="M833" i="14"/>
  <c r="A834" i="14"/>
  <c r="B834" i="14"/>
  <c r="C834" i="14"/>
  <c r="D834" i="14"/>
  <c r="F834" i="14"/>
  <c r="H834" i="14"/>
  <c r="I834" i="14"/>
  <c r="J834" i="14"/>
  <c r="K834" i="14"/>
  <c r="L834" i="14"/>
  <c r="M834" i="14"/>
  <c r="A835" i="14"/>
  <c r="B835" i="14"/>
  <c r="C835" i="14"/>
  <c r="D835" i="14"/>
  <c r="F835" i="14"/>
  <c r="H835" i="14"/>
  <c r="I835" i="14"/>
  <c r="J835" i="14"/>
  <c r="K835" i="14"/>
  <c r="L835" i="14"/>
  <c r="M835" i="14"/>
  <c r="A836" i="14"/>
  <c r="B836" i="14"/>
  <c r="C836" i="14"/>
  <c r="D836" i="14"/>
  <c r="F836" i="14"/>
  <c r="H836" i="14"/>
  <c r="I836" i="14"/>
  <c r="J836" i="14"/>
  <c r="K836" i="14"/>
  <c r="L836" i="14"/>
  <c r="M836" i="14"/>
  <c r="A837" i="14"/>
  <c r="B837" i="14"/>
  <c r="C837" i="14"/>
  <c r="D837" i="14"/>
  <c r="F837" i="14"/>
  <c r="H837" i="14"/>
  <c r="I837" i="14"/>
  <c r="J837" i="14"/>
  <c r="K837" i="14"/>
  <c r="L837" i="14"/>
  <c r="M837" i="14"/>
  <c r="A838" i="14"/>
  <c r="B838" i="14"/>
  <c r="C838" i="14"/>
  <c r="D838" i="14"/>
  <c r="F838" i="14"/>
  <c r="H838" i="14"/>
  <c r="I838" i="14"/>
  <c r="J838" i="14"/>
  <c r="K838" i="14"/>
  <c r="L838" i="14"/>
  <c r="M838" i="14"/>
  <c r="A839" i="14"/>
  <c r="B839" i="14"/>
  <c r="C839" i="14"/>
  <c r="D839" i="14"/>
  <c r="F839" i="14"/>
  <c r="H839" i="14"/>
  <c r="I839" i="14"/>
  <c r="J839" i="14"/>
  <c r="K839" i="14"/>
  <c r="L839" i="14"/>
  <c r="M839" i="14"/>
  <c r="A840" i="14"/>
  <c r="B840" i="14"/>
  <c r="C840" i="14"/>
  <c r="D840" i="14"/>
  <c r="F840" i="14"/>
  <c r="H840" i="14"/>
  <c r="I840" i="14"/>
  <c r="J840" i="14"/>
  <c r="K840" i="14"/>
  <c r="L840" i="14"/>
  <c r="M840" i="14"/>
  <c r="A841" i="14"/>
  <c r="B841" i="14"/>
  <c r="C841" i="14"/>
  <c r="D841" i="14"/>
  <c r="F841" i="14"/>
  <c r="H841" i="14"/>
  <c r="I841" i="14"/>
  <c r="J841" i="14"/>
  <c r="K841" i="14"/>
  <c r="L841" i="14"/>
  <c r="M841" i="14"/>
  <c r="A842" i="14"/>
  <c r="B842" i="14"/>
  <c r="C842" i="14"/>
  <c r="D842" i="14"/>
  <c r="F842" i="14"/>
  <c r="H842" i="14"/>
  <c r="I842" i="14"/>
  <c r="J842" i="14"/>
  <c r="K842" i="14"/>
  <c r="L842" i="14"/>
  <c r="M842" i="14"/>
  <c r="A843" i="14"/>
  <c r="B843" i="14"/>
  <c r="C843" i="14"/>
  <c r="D843" i="14"/>
  <c r="F843" i="14"/>
  <c r="H843" i="14"/>
  <c r="I843" i="14"/>
  <c r="J843" i="14"/>
  <c r="K843" i="14"/>
  <c r="L843" i="14"/>
  <c r="M843" i="14"/>
  <c r="A844" i="14"/>
  <c r="B844" i="14"/>
  <c r="C844" i="14"/>
  <c r="D844" i="14"/>
  <c r="F844" i="14"/>
  <c r="H844" i="14"/>
  <c r="I844" i="14"/>
  <c r="J844" i="14"/>
  <c r="K844" i="14"/>
  <c r="L844" i="14"/>
  <c r="M844" i="14"/>
  <c r="A845" i="14"/>
  <c r="B845" i="14"/>
  <c r="C845" i="14"/>
  <c r="D845" i="14"/>
  <c r="F845" i="14"/>
  <c r="H845" i="14"/>
  <c r="I845" i="14"/>
  <c r="J845" i="14"/>
  <c r="K845" i="14"/>
  <c r="L845" i="14"/>
  <c r="M845" i="14"/>
  <c r="A846" i="14"/>
  <c r="B846" i="14"/>
  <c r="C846" i="14"/>
  <c r="D846" i="14"/>
  <c r="F846" i="14"/>
  <c r="H846" i="14"/>
  <c r="I846" i="14"/>
  <c r="J846" i="14"/>
  <c r="K846" i="14"/>
  <c r="L846" i="14"/>
  <c r="M846" i="14"/>
  <c r="A847" i="14"/>
  <c r="B847" i="14"/>
  <c r="C847" i="14"/>
  <c r="D847" i="14"/>
  <c r="F847" i="14"/>
  <c r="H847" i="14"/>
  <c r="I847" i="14"/>
  <c r="J847" i="14"/>
  <c r="K847" i="14"/>
  <c r="L847" i="14"/>
  <c r="M847" i="14"/>
  <c r="A848" i="14"/>
  <c r="B848" i="14"/>
  <c r="C848" i="14"/>
  <c r="D848" i="14"/>
  <c r="F848" i="14"/>
  <c r="H848" i="14"/>
  <c r="I848" i="14"/>
  <c r="J848" i="14"/>
  <c r="K848" i="14"/>
  <c r="L848" i="14"/>
  <c r="M848" i="14"/>
  <c r="A849" i="14"/>
  <c r="B849" i="14"/>
  <c r="C849" i="14"/>
  <c r="D849" i="14"/>
  <c r="F849" i="14"/>
  <c r="H849" i="14"/>
  <c r="I849" i="14"/>
  <c r="J849" i="14"/>
  <c r="K849" i="14"/>
  <c r="L849" i="14"/>
  <c r="M849" i="14"/>
  <c r="A850" i="14"/>
  <c r="B850" i="14"/>
  <c r="C850" i="14"/>
  <c r="D850" i="14"/>
  <c r="F850" i="14"/>
  <c r="H850" i="14"/>
  <c r="I850" i="14"/>
  <c r="J850" i="14"/>
  <c r="K850" i="14"/>
  <c r="L850" i="14"/>
  <c r="M850" i="14"/>
  <c r="A851" i="14"/>
  <c r="B851" i="14"/>
  <c r="C851" i="14"/>
  <c r="D851" i="14"/>
  <c r="F851" i="14"/>
  <c r="H851" i="14"/>
  <c r="I851" i="14"/>
  <c r="J851" i="14"/>
  <c r="K851" i="14"/>
  <c r="L851" i="14"/>
  <c r="M851" i="14"/>
  <c r="A852" i="14"/>
  <c r="B852" i="14"/>
  <c r="C852" i="14"/>
  <c r="D852" i="14"/>
  <c r="F852" i="14"/>
  <c r="H852" i="14"/>
  <c r="I852" i="14"/>
  <c r="J852" i="14"/>
  <c r="K852" i="14"/>
  <c r="L852" i="14"/>
  <c r="M852" i="14"/>
  <c r="A853" i="14"/>
  <c r="B853" i="14"/>
  <c r="C853" i="14"/>
  <c r="D853" i="14"/>
  <c r="F853" i="14"/>
  <c r="H853" i="14"/>
  <c r="I853" i="14"/>
  <c r="J853" i="14"/>
  <c r="K853" i="14"/>
  <c r="L853" i="14"/>
  <c r="M853" i="14"/>
  <c r="A854" i="14"/>
  <c r="B854" i="14"/>
  <c r="C854" i="14"/>
  <c r="D854" i="14"/>
  <c r="F854" i="14"/>
  <c r="H854" i="14"/>
  <c r="I854" i="14"/>
  <c r="J854" i="14"/>
  <c r="K854" i="14"/>
  <c r="L854" i="14"/>
  <c r="M854" i="14"/>
  <c r="A855" i="14"/>
  <c r="B855" i="14"/>
  <c r="C855" i="14"/>
  <c r="D855" i="14"/>
  <c r="F855" i="14"/>
  <c r="H855" i="14"/>
  <c r="I855" i="14"/>
  <c r="J855" i="14"/>
  <c r="K855" i="14"/>
  <c r="L855" i="14"/>
  <c r="M855" i="14"/>
  <c r="A856" i="14"/>
  <c r="B856" i="14"/>
  <c r="C856" i="14"/>
  <c r="D856" i="14"/>
  <c r="F856" i="14"/>
  <c r="H856" i="14"/>
  <c r="I856" i="14"/>
  <c r="J856" i="14"/>
  <c r="K856" i="14"/>
  <c r="L856" i="14"/>
  <c r="M856" i="14"/>
  <c r="A857" i="14"/>
  <c r="B857" i="14"/>
  <c r="C857" i="14"/>
  <c r="D857" i="14"/>
  <c r="F857" i="14"/>
  <c r="H857" i="14"/>
  <c r="I857" i="14"/>
  <c r="J857" i="14"/>
  <c r="K857" i="14"/>
  <c r="L857" i="14"/>
  <c r="M857" i="14"/>
  <c r="A858" i="14"/>
  <c r="B858" i="14"/>
  <c r="C858" i="14"/>
  <c r="D858" i="14"/>
  <c r="F858" i="14"/>
  <c r="H858" i="14"/>
  <c r="I858" i="14"/>
  <c r="J858" i="14"/>
  <c r="K858" i="14"/>
  <c r="L858" i="14"/>
  <c r="M858" i="14"/>
  <c r="A859" i="14"/>
  <c r="B859" i="14"/>
  <c r="C859" i="14"/>
  <c r="D859" i="14"/>
  <c r="F859" i="14"/>
  <c r="H859" i="14"/>
  <c r="I859" i="14"/>
  <c r="J859" i="14"/>
  <c r="K859" i="14"/>
  <c r="L859" i="14"/>
  <c r="M859" i="14"/>
  <c r="A860" i="14"/>
  <c r="B860" i="14"/>
  <c r="C860" i="14"/>
  <c r="D860" i="14"/>
  <c r="F860" i="14"/>
  <c r="H860" i="14"/>
  <c r="I860" i="14"/>
  <c r="J860" i="14"/>
  <c r="K860" i="14"/>
  <c r="L860" i="14"/>
  <c r="M860" i="14"/>
  <c r="A861" i="14"/>
  <c r="B861" i="14"/>
  <c r="C861" i="14"/>
  <c r="D861" i="14"/>
  <c r="F861" i="14"/>
  <c r="H861" i="14"/>
  <c r="I861" i="14"/>
  <c r="J861" i="14"/>
  <c r="K861" i="14"/>
  <c r="L861" i="14"/>
  <c r="M861" i="14"/>
  <c r="A862" i="14"/>
  <c r="B862" i="14"/>
  <c r="C862" i="14"/>
  <c r="D862" i="14"/>
  <c r="F862" i="14"/>
  <c r="H862" i="14"/>
  <c r="I862" i="14"/>
  <c r="J862" i="14"/>
  <c r="K862" i="14"/>
  <c r="L862" i="14"/>
  <c r="M862" i="14"/>
  <c r="A863" i="14"/>
  <c r="B863" i="14"/>
  <c r="C863" i="14"/>
  <c r="D863" i="14"/>
  <c r="F863" i="14"/>
  <c r="H863" i="14"/>
  <c r="I863" i="14"/>
  <c r="J863" i="14"/>
  <c r="K863" i="14"/>
  <c r="L863" i="14"/>
  <c r="M863" i="14"/>
  <c r="A864" i="14"/>
  <c r="B864" i="14"/>
  <c r="C864" i="14"/>
  <c r="D864" i="14"/>
  <c r="F864" i="14"/>
  <c r="H864" i="14"/>
  <c r="I864" i="14"/>
  <c r="J864" i="14"/>
  <c r="K864" i="14"/>
  <c r="L864" i="14"/>
  <c r="M864" i="14"/>
  <c r="A865" i="14"/>
  <c r="B865" i="14"/>
  <c r="C865" i="14"/>
  <c r="D865" i="14"/>
  <c r="F865" i="14"/>
  <c r="H865" i="14"/>
  <c r="I865" i="14"/>
  <c r="J865" i="14"/>
  <c r="K865" i="14"/>
  <c r="L865" i="14"/>
  <c r="M865" i="14"/>
  <c r="A866" i="14"/>
  <c r="B866" i="14"/>
  <c r="C866" i="14"/>
  <c r="D866" i="14"/>
  <c r="F866" i="14"/>
  <c r="H866" i="14"/>
  <c r="I866" i="14"/>
  <c r="J866" i="14"/>
  <c r="K866" i="14"/>
  <c r="L866" i="14"/>
  <c r="M866" i="14"/>
  <c r="A867" i="14"/>
  <c r="B867" i="14"/>
  <c r="C867" i="14"/>
  <c r="D867" i="14"/>
  <c r="F867" i="14"/>
  <c r="H867" i="14"/>
  <c r="I867" i="14"/>
  <c r="J867" i="14"/>
  <c r="K867" i="14"/>
  <c r="L867" i="14"/>
  <c r="M867" i="14"/>
  <c r="A868" i="14"/>
  <c r="B868" i="14"/>
  <c r="C868" i="14"/>
  <c r="D868" i="14"/>
  <c r="F868" i="14"/>
  <c r="H868" i="14"/>
  <c r="I868" i="14"/>
  <c r="J868" i="14"/>
  <c r="K868" i="14"/>
  <c r="L868" i="14"/>
  <c r="M868" i="14"/>
  <c r="A869" i="14"/>
  <c r="B869" i="14"/>
  <c r="C869" i="14"/>
  <c r="D869" i="14"/>
  <c r="F869" i="14"/>
  <c r="H869" i="14"/>
  <c r="I869" i="14"/>
  <c r="J869" i="14"/>
  <c r="K869" i="14"/>
  <c r="L869" i="14"/>
  <c r="M869" i="14"/>
  <c r="A870" i="14"/>
  <c r="B870" i="14"/>
  <c r="C870" i="14"/>
  <c r="D870" i="14"/>
  <c r="F870" i="14"/>
  <c r="H870" i="14"/>
  <c r="I870" i="14"/>
  <c r="J870" i="14"/>
  <c r="K870" i="14"/>
  <c r="L870" i="14"/>
  <c r="M870" i="14"/>
  <c r="A871" i="14"/>
  <c r="B871" i="14"/>
  <c r="C871" i="14"/>
  <c r="D871" i="14"/>
  <c r="F871" i="14"/>
  <c r="H871" i="14"/>
  <c r="I871" i="14"/>
  <c r="J871" i="14"/>
  <c r="K871" i="14"/>
  <c r="L871" i="14"/>
  <c r="M871" i="14"/>
  <c r="A872" i="14"/>
  <c r="B872" i="14"/>
  <c r="C872" i="14"/>
  <c r="D872" i="14"/>
  <c r="F872" i="14"/>
  <c r="H872" i="14"/>
  <c r="I872" i="14"/>
  <c r="J872" i="14"/>
  <c r="K872" i="14"/>
  <c r="L872" i="14"/>
  <c r="M872" i="14"/>
  <c r="A873" i="14"/>
  <c r="B873" i="14"/>
  <c r="C873" i="14"/>
  <c r="D873" i="14"/>
  <c r="F873" i="14"/>
  <c r="H873" i="14"/>
  <c r="I873" i="14"/>
  <c r="J873" i="14"/>
  <c r="K873" i="14"/>
  <c r="L873" i="14"/>
  <c r="M873" i="14"/>
  <c r="A874" i="14"/>
  <c r="B874" i="14"/>
  <c r="C874" i="14"/>
  <c r="D874" i="14"/>
  <c r="F874" i="14"/>
  <c r="H874" i="14"/>
  <c r="I874" i="14"/>
  <c r="J874" i="14"/>
  <c r="K874" i="14"/>
  <c r="L874" i="14"/>
  <c r="M874" i="14"/>
  <c r="A875" i="14"/>
  <c r="B875" i="14"/>
  <c r="C875" i="14"/>
  <c r="D875" i="14"/>
  <c r="F875" i="14"/>
  <c r="H875" i="14"/>
  <c r="I875" i="14"/>
  <c r="J875" i="14"/>
  <c r="K875" i="14"/>
  <c r="L875" i="14"/>
  <c r="M875" i="14"/>
  <c r="A876" i="14"/>
  <c r="B876" i="14"/>
  <c r="C876" i="14"/>
  <c r="D876" i="14"/>
  <c r="F876" i="14"/>
  <c r="H876" i="14"/>
  <c r="I876" i="14"/>
  <c r="J876" i="14"/>
  <c r="K876" i="14"/>
  <c r="L876" i="14"/>
  <c r="M876" i="14"/>
  <c r="A877" i="14"/>
  <c r="B877" i="14"/>
  <c r="C877" i="14"/>
  <c r="D877" i="14"/>
  <c r="F877" i="14"/>
  <c r="H877" i="14"/>
  <c r="I877" i="14"/>
  <c r="J877" i="14"/>
  <c r="K877" i="14"/>
  <c r="L877" i="14"/>
  <c r="M877" i="14"/>
  <c r="A878" i="14"/>
  <c r="B878" i="14"/>
  <c r="C878" i="14"/>
  <c r="D878" i="14"/>
  <c r="F878" i="14"/>
  <c r="H878" i="14"/>
  <c r="I878" i="14"/>
  <c r="J878" i="14"/>
  <c r="K878" i="14"/>
  <c r="L878" i="14"/>
  <c r="M878" i="14"/>
  <c r="A879" i="14"/>
  <c r="B879" i="14"/>
  <c r="C879" i="14"/>
  <c r="D879" i="14"/>
  <c r="F879" i="14"/>
  <c r="H879" i="14"/>
  <c r="I879" i="14"/>
  <c r="J879" i="14"/>
  <c r="K879" i="14"/>
  <c r="L879" i="14"/>
  <c r="M879" i="14"/>
  <c r="A880" i="14"/>
  <c r="B880" i="14"/>
  <c r="C880" i="14"/>
  <c r="D880" i="14"/>
  <c r="F880" i="14"/>
  <c r="H880" i="14"/>
  <c r="I880" i="14"/>
  <c r="J880" i="14"/>
  <c r="K880" i="14"/>
  <c r="L880" i="14"/>
  <c r="M880" i="14"/>
  <c r="A881" i="14"/>
  <c r="B881" i="14"/>
  <c r="C881" i="14"/>
  <c r="D881" i="14"/>
  <c r="F881" i="14"/>
  <c r="H881" i="14"/>
  <c r="I881" i="14"/>
  <c r="J881" i="14"/>
  <c r="K881" i="14"/>
  <c r="L881" i="14"/>
  <c r="M881" i="14"/>
  <c r="A882" i="14"/>
  <c r="B882" i="14"/>
  <c r="C882" i="14"/>
  <c r="D882" i="14"/>
  <c r="F882" i="14"/>
  <c r="H882" i="14"/>
  <c r="I882" i="14"/>
  <c r="J882" i="14"/>
  <c r="K882" i="14"/>
  <c r="L882" i="14"/>
  <c r="M882" i="14"/>
  <c r="A883" i="14"/>
  <c r="B883" i="14"/>
  <c r="C883" i="14"/>
  <c r="D883" i="14"/>
  <c r="F883" i="14"/>
  <c r="H883" i="14"/>
  <c r="I883" i="14"/>
  <c r="J883" i="14"/>
  <c r="K883" i="14"/>
  <c r="L883" i="14"/>
  <c r="M883" i="14"/>
  <c r="A884" i="14"/>
  <c r="B884" i="14"/>
  <c r="C884" i="14"/>
  <c r="D884" i="14"/>
  <c r="F884" i="14"/>
  <c r="H884" i="14"/>
  <c r="I884" i="14"/>
  <c r="J884" i="14"/>
  <c r="K884" i="14"/>
  <c r="L884" i="14"/>
  <c r="M884" i="14"/>
  <c r="A885" i="14"/>
  <c r="B885" i="14"/>
  <c r="C885" i="14"/>
  <c r="D885" i="14"/>
  <c r="F885" i="14"/>
  <c r="H885" i="14"/>
  <c r="I885" i="14"/>
  <c r="J885" i="14"/>
  <c r="K885" i="14"/>
  <c r="L885" i="14"/>
  <c r="M885" i="14"/>
  <c r="A886" i="14"/>
  <c r="B886" i="14"/>
  <c r="C886" i="14"/>
  <c r="D886" i="14"/>
  <c r="F886" i="14"/>
  <c r="H886" i="14"/>
  <c r="I886" i="14"/>
  <c r="J886" i="14"/>
  <c r="K886" i="14"/>
  <c r="L886" i="14"/>
  <c r="M886" i="14"/>
  <c r="A887" i="14"/>
  <c r="B887" i="14"/>
  <c r="C887" i="14"/>
  <c r="D887" i="14"/>
  <c r="F887" i="14"/>
  <c r="H887" i="14"/>
  <c r="I887" i="14"/>
  <c r="J887" i="14"/>
  <c r="K887" i="14"/>
  <c r="L887" i="14"/>
  <c r="M887" i="14"/>
  <c r="A888" i="14"/>
  <c r="B888" i="14"/>
  <c r="C888" i="14"/>
  <c r="D888" i="14"/>
  <c r="F888" i="14"/>
  <c r="H888" i="14"/>
  <c r="I888" i="14"/>
  <c r="J888" i="14"/>
  <c r="K888" i="14"/>
  <c r="L888" i="14"/>
  <c r="M888" i="14"/>
  <c r="A889" i="14"/>
  <c r="B889" i="14"/>
  <c r="C889" i="14"/>
  <c r="D889" i="14"/>
  <c r="F889" i="14"/>
  <c r="H889" i="14"/>
  <c r="I889" i="14"/>
  <c r="J889" i="14"/>
  <c r="K889" i="14"/>
  <c r="L889" i="14"/>
  <c r="M889" i="14"/>
  <c r="A890" i="14"/>
  <c r="B890" i="14"/>
  <c r="C890" i="14"/>
  <c r="D890" i="14"/>
  <c r="F890" i="14"/>
  <c r="H890" i="14"/>
  <c r="I890" i="14"/>
  <c r="J890" i="14"/>
  <c r="K890" i="14"/>
  <c r="L890" i="14"/>
  <c r="M890" i="14"/>
  <c r="A891" i="14"/>
  <c r="B891" i="14"/>
  <c r="C891" i="14"/>
  <c r="D891" i="14"/>
  <c r="F891" i="14"/>
  <c r="H891" i="14"/>
  <c r="I891" i="14"/>
  <c r="J891" i="14"/>
  <c r="K891" i="14"/>
  <c r="L891" i="14"/>
  <c r="M891" i="14"/>
  <c r="A892" i="14"/>
  <c r="B892" i="14"/>
  <c r="C892" i="14"/>
  <c r="D892" i="14"/>
  <c r="F892" i="14"/>
  <c r="H892" i="14"/>
  <c r="I892" i="14"/>
  <c r="J892" i="14"/>
  <c r="K892" i="14"/>
  <c r="L892" i="14"/>
  <c r="M892" i="14"/>
  <c r="A893" i="14"/>
  <c r="B893" i="14"/>
  <c r="C893" i="14"/>
  <c r="D893" i="14"/>
  <c r="F893" i="14"/>
  <c r="H893" i="14"/>
  <c r="I893" i="14"/>
  <c r="J893" i="14"/>
  <c r="K893" i="14"/>
  <c r="L893" i="14"/>
  <c r="M893" i="14"/>
  <c r="A894" i="14"/>
  <c r="B894" i="14"/>
  <c r="C894" i="14"/>
  <c r="D894" i="14"/>
  <c r="F894" i="14"/>
  <c r="H894" i="14"/>
  <c r="I894" i="14"/>
  <c r="J894" i="14"/>
  <c r="K894" i="14"/>
  <c r="L894" i="14"/>
  <c r="M894" i="14"/>
  <c r="A895" i="14"/>
  <c r="B895" i="14"/>
  <c r="C895" i="14"/>
  <c r="D895" i="14"/>
  <c r="F895" i="14"/>
  <c r="H895" i="14"/>
  <c r="I895" i="14"/>
  <c r="J895" i="14"/>
  <c r="K895" i="14"/>
  <c r="L895" i="14"/>
  <c r="M895" i="14"/>
  <c r="A896" i="14"/>
  <c r="B896" i="14"/>
  <c r="C896" i="14"/>
  <c r="D896" i="14"/>
  <c r="F896" i="14"/>
  <c r="H896" i="14"/>
  <c r="I896" i="14"/>
  <c r="J896" i="14"/>
  <c r="K896" i="14"/>
  <c r="L896" i="14"/>
  <c r="M896" i="14"/>
  <c r="A897" i="14"/>
  <c r="B897" i="14"/>
  <c r="C897" i="14"/>
  <c r="D897" i="14"/>
  <c r="F897" i="14"/>
  <c r="H897" i="14"/>
  <c r="I897" i="14"/>
  <c r="J897" i="14"/>
  <c r="K897" i="14"/>
  <c r="L897" i="14"/>
  <c r="M897" i="14"/>
  <c r="A898" i="14"/>
  <c r="B898" i="14"/>
  <c r="C898" i="14"/>
  <c r="D898" i="14"/>
  <c r="F898" i="14"/>
  <c r="H898" i="14"/>
  <c r="I898" i="14"/>
  <c r="J898" i="14"/>
  <c r="K898" i="14"/>
  <c r="L898" i="14"/>
  <c r="M898" i="14"/>
  <c r="A899" i="14"/>
  <c r="B899" i="14"/>
  <c r="C899" i="14"/>
  <c r="D899" i="14"/>
  <c r="F899" i="14"/>
  <c r="H899" i="14"/>
  <c r="I899" i="14"/>
  <c r="J899" i="14"/>
  <c r="K899" i="14"/>
  <c r="L899" i="14"/>
  <c r="M899" i="14"/>
  <c r="A900" i="14"/>
  <c r="B900" i="14"/>
  <c r="C900" i="14"/>
  <c r="D900" i="14"/>
  <c r="F900" i="14"/>
  <c r="H900" i="14"/>
  <c r="I900" i="14"/>
  <c r="J900" i="14"/>
  <c r="K900" i="14"/>
  <c r="L900" i="14"/>
  <c r="M900" i="14"/>
  <c r="A901" i="14"/>
  <c r="B901" i="14"/>
  <c r="C901" i="14"/>
  <c r="D901" i="14"/>
  <c r="F901" i="14"/>
  <c r="H901" i="14"/>
  <c r="I901" i="14"/>
  <c r="J901" i="14"/>
  <c r="K901" i="14"/>
  <c r="L901" i="14"/>
  <c r="M901" i="14"/>
  <c r="A902" i="14"/>
  <c r="B902" i="14"/>
  <c r="C902" i="14"/>
  <c r="D902" i="14"/>
  <c r="F902" i="14"/>
  <c r="H902" i="14"/>
  <c r="I902" i="14"/>
  <c r="J902" i="14"/>
  <c r="K902" i="14"/>
  <c r="L902" i="14"/>
  <c r="M902" i="14"/>
  <c r="A903" i="14"/>
  <c r="B903" i="14"/>
  <c r="C903" i="14"/>
  <c r="D903" i="14"/>
  <c r="F903" i="14"/>
  <c r="H903" i="14"/>
  <c r="I903" i="14"/>
  <c r="J903" i="14"/>
  <c r="K903" i="14"/>
  <c r="L903" i="14"/>
  <c r="M903" i="14"/>
  <c r="A904" i="14"/>
  <c r="B904" i="14"/>
  <c r="C904" i="14"/>
  <c r="D904" i="14"/>
  <c r="F904" i="14"/>
  <c r="H904" i="14"/>
  <c r="I904" i="14"/>
  <c r="J904" i="14"/>
  <c r="K904" i="14"/>
  <c r="L904" i="14"/>
  <c r="M904" i="14"/>
  <c r="A905" i="14"/>
  <c r="B905" i="14"/>
  <c r="C905" i="14"/>
  <c r="D905" i="14"/>
  <c r="F905" i="14"/>
  <c r="H905" i="14"/>
  <c r="I905" i="14"/>
  <c r="J905" i="14"/>
  <c r="K905" i="14"/>
  <c r="L905" i="14"/>
  <c r="M905" i="14"/>
  <c r="A906" i="14"/>
  <c r="B906" i="14"/>
  <c r="C906" i="14"/>
  <c r="D906" i="14"/>
  <c r="F906" i="14"/>
  <c r="H906" i="14"/>
  <c r="I906" i="14"/>
  <c r="J906" i="14"/>
  <c r="K906" i="14"/>
  <c r="L906" i="14"/>
  <c r="M906" i="14"/>
  <c r="A907" i="14"/>
  <c r="B907" i="14"/>
  <c r="C907" i="14"/>
  <c r="D907" i="14"/>
  <c r="F907" i="14"/>
  <c r="H907" i="14"/>
  <c r="I907" i="14"/>
  <c r="J907" i="14"/>
  <c r="K907" i="14"/>
  <c r="L907" i="14"/>
  <c r="M907" i="14"/>
  <c r="A908" i="14"/>
  <c r="B908" i="14"/>
  <c r="C908" i="14"/>
  <c r="D908" i="14"/>
  <c r="F908" i="14"/>
  <c r="H908" i="14"/>
  <c r="I908" i="14"/>
  <c r="J908" i="14"/>
  <c r="K908" i="14"/>
  <c r="L908" i="14"/>
  <c r="M908" i="14"/>
  <c r="A909" i="14"/>
  <c r="B909" i="14"/>
  <c r="C909" i="14"/>
  <c r="D909" i="14"/>
  <c r="F909" i="14"/>
  <c r="H909" i="14"/>
  <c r="I909" i="14"/>
  <c r="J909" i="14"/>
  <c r="K909" i="14"/>
  <c r="L909" i="14"/>
  <c r="M909" i="14"/>
  <c r="A910" i="14"/>
  <c r="B910" i="14"/>
  <c r="C910" i="14"/>
  <c r="D910" i="14"/>
  <c r="F910" i="14"/>
  <c r="H910" i="14"/>
  <c r="I910" i="14"/>
  <c r="J910" i="14"/>
  <c r="K910" i="14"/>
  <c r="L910" i="14"/>
  <c r="M910" i="14"/>
  <c r="A911" i="14"/>
  <c r="B911" i="14"/>
  <c r="C911" i="14"/>
  <c r="D911" i="14"/>
  <c r="F911" i="14"/>
  <c r="H911" i="14"/>
  <c r="I911" i="14"/>
  <c r="J911" i="14"/>
  <c r="K911" i="14"/>
  <c r="L911" i="14"/>
  <c r="M911" i="14"/>
  <c r="A912" i="14"/>
  <c r="B912" i="14"/>
  <c r="C912" i="14"/>
  <c r="D912" i="14"/>
  <c r="F912" i="14"/>
  <c r="H912" i="14"/>
  <c r="I912" i="14"/>
  <c r="J912" i="14"/>
  <c r="K912" i="14"/>
  <c r="L912" i="14"/>
  <c r="M912" i="14"/>
  <c r="A913" i="14"/>
  <c r="B913" i="14"/>
  <c r="C913" i="14"/>
  <c r="D913" i="14"/>
  <c r="F913" i="14"/>
  <c r="H913" i="14"/>
  <c r="I913" i="14"/>
  <c r="J913" i="14"/>
  <c r="K913" i="14"/>
  <c r="L913" i="14"/>
  <c r="M913" i="14"/>
  <c r="A914" i="14"/>
  <c r="B914" i="14"/>
  <c r="C914" i="14"/>
  <c r="D914" i="14"/>
  <c r="F914" i="14"/>
  <c r="H914" i="14"/>
  <c r="I914" i="14"/>
  <c r="J914" i="14"/>
  <c r="K914" i="14"/>
  <c r="L914" i="14"/>
  <c r="M914" i="14"/>
  <c r="A915" i="14"/>
  <c r="B915" i="14"/>
  <c r="C915" i="14"/>
  <c r="D915" i="14"/>
  <c r="F915" i="14"/>
  <c r="H915" i="14"/>
  <c r="I915" i="14"/>
  <c r="J915" i="14"/>
  <c r="K915" i="14"/>
  <c r="L915" i="14"/>
  <c r="M915" i="14"/>
  <c r="A916" i="14"/>
  <c r="B916" i="14"/>
  <c r="C916" i="14"/>
  <c r="D916" i="14"/>
  <c r="F916" i="14"/>
  <c r="H916" i="14"/>
  <c r="I916" i="14"/>
  <c r="J916" i="14"/>
  <c r="K916" i="14"/>
  <c r="L916" i="14"/>
  <c r="M916" i="14"/>
  <c r="A917" i="14"/>
  <c r="B917" i="14"/>
  <c r="C917" i="14"/>
  <c r="D917" i="14"/>
  <c r="F917" i="14"/>
  <c r="H917" i="14"/>
  <c r="I917" i="14"/>
  <c r="J917" i="14"/>
  <c r="K917" i="14"/>
  <c r="L917" i="14"/>
  <c r="M917" i="14"/>
  <c r="A918" i="14"/>
  <c r="B918" i="14"/>
  <c r="C918" i="14"/>
  <c r="D918" i="14"/>
  <c r="F918" i="14"/>
  <c r="H918" i="14"/>
  <c r="I918" i="14"/>
  <c r="J918" i="14"/>
  <c r="K918" i="14"/>
  <c r="L918" i="14"/>
  <c r="M918" i="14"/>
  <c r="A919" i="14"/>
  <c r="B919" i="14"/>
  <c r="C919" i="14"/>
  <c r="D919" i="14"/>
  <c r="F919" i="14"/>
  <c r="H919" i="14"/>
  <c r="I919" i="14"/>
  <c r="J919" i="14"/>
  <c r="K919" i="14"/>
  <c r="L919" i="14"/>
  <c r="M919" i="14"/>
  <c r="A920" i="14"/>
  <c r="B920" i="14"/>
  <c r="C920" i="14"/>
  <c r="D920" i="14"/>
  <c r="F920" i="14"/>
  <c r="H920" i="14"/>
  <c r="I920" i="14"/>
  <c r="J920" i="14"/>
  <c r="K920" i="14"/>
  <c r="L920" i="14"/>
  <c r="M920" i="14"/>
  <c r="A921" i="14"/>
  <c r="B921" i="14"/>
  <c r="C921" i="14"/>
  <c r="D921" i="14"/>
  <c r="F921" i="14"/>
  <c r="H921" i="14"/>
  <c r="I921" i="14"/>
  <c r="J921" i="14"/>
  <c r="K921" i="14"/>
  <c r="L921" i="14"/>
  <c r="M921" i="14"/>
  <c r="A922" i="14"/>
  <c r="B922" i="14"/>
  <c r="C922" i="14"/>
  <c r="D922" i="14"/>
  <c r="F922" i="14"/>
  <c r="H922" i="14"/>
  <c r="I922" i="14"/>
  <c r="J922" i="14"/>
  <c r="K922" i="14"/>
  <c r="L922" i="14"/>
  <c r="M922" i="14"/>
  <c r="A923" i="14"/>
  <c r="B923" i="14"/>
  <c r="C923" i="14"/>
  <c r="D923" i="14"/>
  <c r="F923" i="14"/>
  <c r="H923" i="14"/>
  <c r="I923" i="14"/>
  <c r="J923" i="14"/>
  <c r="K923" i="14"/>
  <c r="L923" i="14"/>
  <c r="M923" i="14"/>
  <c r="A924" i="14"/>
  <c r="B924" i="14"/>
  <c r="C924" i="14"/>
  <c r="D924" i="14"/>
  <c r="F924" i="14"/>
  <c r="H924" i="14"/>
  <c r="I924" i="14"/>
  <c r="J924" i="14"/>
  <c r="K924" i="14"/>
  <c r="L924" i="14"/>
  <c r="M924" i="14"/>
  <c r="A925" i="14"/>
  <c r="B925" i="14"/>
  <c r="C925" i="14"/>
  <c r="D925" i="14"/>
  <c r="F925" i="14"/>
  <c r="H925" i="14"/>
  <c r="I925" i="14"/>
  <c r="J925" i="14"/>
  <c r="K925" i="14"/>
  <c r="L925" i="14"/>
  <c r="M925" i="14"/>
  <c r="A926" i="14"/>
  <c r="B926" i="14"/>
  <c r="C926" i="14"/>
  <c r="D926" i="14"/>
  <c r="F926" i="14"/>
  <c r="H926" i="14"/>
  <c r="I926" i="14"/>
  <c r="J926" i="14"/>
  <c r="K926" i="14"/>
  <c r="L926" i="14"/>
  <c r="M926" i="14"/>
  <c r="A927" i="14"/>
  <c r="B927" i="14"/>
  <c r="C927" i="14"/>
  <c r="D927" i="14"/>
  <c r="F927" i="14"/>
  <c r="H927" i="14"/>
  <c r="I927" i="14"/>
  <c r="J927" i="14"/>
  <c r="K927" i="14"/>
  <c r="L927" i="14"/>
  <c r="M927" i="14"/>
  <c r="A928" i="14"/>
  <c r="B928" i="14"/>
  <c r="C928" i="14"/>
  <c r="D928" i="14"/>
  <c r="F928" i="14"/>
  <c r="H928" i="14"/>
  <c r="I928" i="14"/>
  <c r="J928" i="14"/>
  <c r="K928" i="14"/>
  <c r="L928" i="14"/>
  <c r="M928" i="14"/>
  <c r="A929" i="14"/>
  <c r="B929" i="14"/>
  <c r="C929" i="14"/>
  <c r="D929" i="14"/>
  <c r="F929" i="14"/>
  <c r="H929" i="14"/>
  <c r="I929" i="14"/>
  <c r="J929" i="14"/>
  <c r="K929" i="14"/>
  <c r="L929" i="14"/>
  <c r="M929" i="14"/>
  <c r="A930" i="14"/>
  <c r="B930" i="14"/>
  <c r="C930" i="14"/>
  <c r="D930" i="14"/>
  <c r="F930" i="14"/>
  <c r="H930" i="14"/>
  <c r="I930" i="14"/>
  <c r="J930" i="14"/>
  <c r="K930" i="14"/>
  <c r="L930" i="14"/>
  <c r="M930" i="14"/>
  <c r="A931" i="14"/>
  <c r="B931" i="14"/>
  <c r="C931" i="14"/>
  <c r="D931" i="14"/>
  <c r="F931" i="14"/>
  <c r="H931" i="14"/>
  <c r="I931" i="14"/>
  <c r="J931" i="14"/>
  <c r="K931" i="14"/>
  <c r="L931" i="14"/>
  <c r="M931" i="14"/>
  <c r="A932" i="14"/>
  <c r="B932" i="14"/>
  <c r="C932" i="14"/>
  <c r="D932" i="14"/>
  <c r="F932" i="14"/>
  <c r="H932" i="14"/>
  <c r="I932" i="14"/>
  <c r="J932" i="14"/>
  <c r="K932" i="14"/>
  <c r="L932" i="14"/>
  <c r="M932" i="14"/>
  <c r="A933" i="14"/>
  <c r="B933" i="14"/>
  <c r="C933" i="14"/>
  <c r="D933" i="14"/>
  <c r="F933" i="14"/>
  <c r="H933" i="14"/>
  <c r="I933" i="14"/>
  <c r="J933" i="14"/>
  <c r="K933" i="14"/>
  <c r="L933" i="14"/>
  <c r="M933" i="14"/>
  <c r="A934" i="14"/>
  <c r="B934" i="14"/>
  <c r="C934" i="14"/>
  <c r="D934" i="14"/>
  <c r="F934" i="14"/>
  <c r="H934" i="14"/>
  <c r="I934" i="14"/>
  <c r="J934" i="14"/>
  <c r="K934" i="14"/>
  <c r="L934" i="14"/>
  <c r="M934" i="14"/>
  <c r="A935" i="14"/>
  <c r="B935" i="14"/>
  <c r="C935" i="14"/>
  <c r="D935" i="14"/>
  <c r="F935" i="14"/>
  <c r="H935" i="14"/>
  <c r="I935" i="14"/>
  <c r="J935" i="14"/>
  <c r="K935" i="14"/>
  <c r="L935" i="14"/>
  <c r="M935" i="14"/>
  <c r="A936" i="14"/>
  <c r="B936" i="14"/>
  <c r="C936" i="14"/>
  <c r="D936" i="14"/>
  <c r="F936" i="14"/>
  <c r="H936" i="14"/>
  <c r="I936" i="14"/>
  <c r="J936" i="14"/>
  <c r="K936" i="14"/>
  <c r="L936" i="14"/>
  <c r="M936" i="14"/>
  <c r="A937" i="14"/>
  <c r="B937" i="14"/>
  <c r="C937" i="14"/>
  <c r="D937" i="14"/>
  <c r="F937" i="14"/>
  <c r="H937" i="14"/>
  <c r="I937" i="14"/>
  <c r="J937" i="14"/>
  <c r="K937" i="14"/>
  <c r="L937" i="14"/>
  <c r="M937" i="14"/>
  <c r="A938" i="14"/>
  <c r="B938" i="14"/>
  <c r="C938" i="14"/>
  <c r="D938" i="14"/>
  <c r="F938" i="14"/>
  <c r="H938" i="14"/>
  <c r="I938" i="14"/>
  <c r="J938" i="14"/>
  <c r="K938" i="14"/>
  <c r="L938" i="14"/>
  <c r="M938" i="14"/>
  <c r="A939" i="14"/>
  <c r="B939" i="14"/>
  <c r="C939" i="14"/>
  <c r="D939" i="14"/>
  <c r="F939" i="14"/>
  <c r="H939" i="14"/>
  <c r="I939" i="14"/>
  <c r="J939" i="14"/>
  <c r="K939" i="14"/>
  <c r="L939" i="14"/>
  <c r="M939" i="14"/>
  <c r="A940" i="14"/>
  <c r="B940" i="14"/>
  <c r="C940" i="14"/>
  <c r="D940" i="14"/>
  <c r="F940" i="14"/>
  <c r="H940" i="14"/>
  <c r="I940" i="14"/>
  <c r="J940" i="14"/>
  <c r="K940" i="14"/>
  <c r="L940" i="14"/>
  <c r="M940" i="14"/>
  <c r="A941" i="14"/>
  <c r="B941" i="14"/>
  <c r="C941" i="14"/>
  <c r="D941" i="14"/>
  <c r="F941" i="14"/>
  <c r="H941" i="14"/>
  <c r="I941" i="14"/>
  <c r="J941" i="14"/>
  <c r="K941" i="14"/>
  <c r="L941" i="14"/>
  <c r="M941" i="14"/>
  <c r="A942" i="14"/>
  <c r="B942" i="14"/>
  <c r="C942" i="14"/>
  <c r="D942" i="14"/>
  <c r="F942" i="14"/>
  <c r="H942" i="14"/>
  <c r="I942" i="14"/>
  <c r="J942" i="14"/>
  <c r="K942" i="14"/>
  <c r="L942" i="14"/>
  <c r="M942" i="14"/>
  <c r="A943" i="14"/>
  <c r="B943" i="14"/>
  <c r="C943" i="14"/>
  <c r="D943" i="14"/>
  <c r="F943" i="14"/>
  <c r="H943" i="14"/>
  <c r="I943" i="14"/>
  <c r="J943" i="14"/>
  <c r="K943" i="14"/>
  <c r="L943" i="14"/>
  <c r="M943" i="14"/>
  <c r="A944" i="14"/>
  <c r="B944" i="14"/>
  <c r="C944" i="14"/>
  <c r="D944" i="14"/>
  <c r="F944" i="14"/>
  <c r="H944" i="14"/>
  <c r="I944" i="14"/>
  <c r="J944" i="14"/>
  <c r="K944" i="14"/>
  <c r="L944" i="14"/>
  <c r="M944" i="14"/>
  <c r="A945" i="14"/>
  <c r="B945" i="14"/>
  <c r="C945" i="14"/>
  <c r="D945" i="14"/>
  <c r="F945" i="14"/>
  <c r="H945" i="14"/>
  <c r="I945" i="14"/>
  <c r="J945" i="14"/>
  <c r="K945" i="14"/>
  <c r="L945" i="14"/>
  <c r="M945" i="14"/>
  <c r="A946" i="14"/>
  <c r="B946" i="14"/>
  <c r="C946" i="14"/>
  <c r="D946" i="14"/>
  <c r="F946" i="14"/>
  <c r="H946" i="14"/>
  <c r="I946" i="14"/>
  <c r="J946" i="14"/>
  <c r="K946" i="14"/>
  <c r="L946" i="14"/>
  <c r="M946" i="14"/>
  <c r="A947" i="14"/>
  <c r="B947" i="14"/>
  <c r="C947" i="14"/>
  <c r="D947" i="14"/>
  <c r="F947" i="14"/>
  <c r="H947" i="14"/>
  <c r="I947" i="14"/>
  <c r="J947" i="14"/>
  <c r="K947" i="14"/>
  <c r="L947" i="14"/>
  <c r="M947" i="14"/>
  <c r="A948" i="14"/>
  <c r="B948" i="14"/>
  <c r="C948" i="14"/>
  <c r="D948" i="14"/>
  <c r="F948" i="14"/>
  <c r="H948" i="14"/>
  <c r="I948" i="14"/>
  <c r="J948" i="14"/>
  <c r="K948" i="14"/>
  <c r="L948" i="14"/>
  <c r="M948" i="14"/>
  <c r="A949" i="14"/>
  <c r="B949" i="14"/>
  <c r="C949" i="14"/>
  <c r="D949" i="14"/>
  <c r="F949" i="14"/>
  <c r="H949" i="14"/>
  <c r="I949" i="14"/>
  <c r="J949" i="14"/>
  <c r="K949" i="14"/>
  <c r="L949" i="14"/>
  <c r="M949" i="14"/>
  <c r="A950" i="14"/>
  <c r="B950" i="14"/>
  <c r="C950" i="14"/>
  <c r="D950" i="14"/>
  <c r="F950" i="14"/>
  <c r="H950" i="14"/>
  <c r="I950" i="14"/>
  <c r="J950" i="14"/>
  <c r="K950" i="14"/>
  <c r="L950" i="14"/>
  <c r="M950" i="14"/>
  <c r="A951" i="14"/>
  <c r="B951" i="14"/>
  <c r="C951" i="14"/>
  <c r="D951" i="14"/>
  <c r="F951" i="14"/>
  <c r="H951" i="14"/>
  <c r="I951" i="14"/>
  <c r="J951" i="14"/>
  <c r="K951" i="14"/>
  <c r="L951" i="14"/>
  <c r="M951" i="14"/>
  <c r="A952" i="14"/>
  <c r="B952" i="14"/>
  <c r="C952" i="14"/>
  <c r="D952" i="14"/>
  <c r="F952" i="14"/>
  <c r="H952" i="14"/>
  <c r="I952" i="14"/>
  <c r="J952" i="14"/>
  <c r="K952" i="14"/>
  <c r="L952" i="14"/>
  <c r="M952" i="14"/>
  <c r="A953" i="14"/>
  <c r="B953" i="14"/>
  <c r="C953" i="14"/>
  <c r="D953" i="14"/>
  <c r="F953" i="14"/>
  <c r="H953" i="14"/>
  <c r="I953" i="14"/>
  <c r="J953" i="14"/>
  <c r="K953" i="14"/>
  <c r="L953" i="14"/>
  <c r="M953" i="14"/>
  <c r="A954" i="14"/>
  <c r="B954" i="14"/>
  <c r="C954" i="14"/>
  <c r="D954" i="14"/>
  <c r="F954" i="14"/>
  <c r="H954" i="14"/>
  <c r="I954" i="14"/>
  <c r="J954" i="14"/>
  <c r="K954" i="14"/>
  <c r="L954" i="14"/>
  <c r="M954" i="14"/>
  <c r="A955" i="14"/>
  <c r="B955" i="14"/>
  <c r="C955" i="14"/>
  <c r="D955" i="14"/>
  <c r="F955" i="14"/>
  <c r="H955" i="14"/>
  <c r="I955" i="14"/>
  <c r="J955" i="14"/>
  <c r="K955" i="14"/>
  <c r="L955" i="14"/>
  <c r="M955" i="14"/>
  <c r="A956" i="14"/>
  <c r="B956" i="14"/>
  <c r="C956" i="14"/>
  <c r="D956" i="14"/>
  <c r="F956" i="14"/>
  <c r="H956" i="14"/>
  <c r="I956" i="14"/>
  <c r="J956" i="14"/>
  <c r="K956" i="14"/>
  <c r="L956" i="14"/>
  <c r="M956" i="14"/>
  <c r="A957" i="14"/>
  <c r="B957" i="14"/>
  <c r="C957" i="14"/>
  <c r="D957" i="14"/>
  <c r="F957" i="14"/>
  <c r="H957" i="14"/>
  <c r="I957" i="14"/>
  <c r="J957" i="14"/>
  <c r="K957" i="14"/>
  <c r="L957" i="14"/>
  <c r="M957" i="14"/>
  <c r="A958" i="14"/>
  <c r="B958" i="14"/>
  <c r="C958" i="14"/>
  <c r="D958" i="14"/>
  <c r="F958" i="14"/>
  <c r="H958" i="14"/>
  <c r="I958" i="14"/>
  <c r="J958" i="14"/>
  <c r="K958" i="14"/>
  <c r="L958" i="14"/>
  <c r="M958" i="14"/>
  <c r="A959" i="14"/>
  <c r="B959" i="14"/>
  <c r="C959" i="14"/>
  <c r="D959" i="14"/>
  <c r="F959" i="14"/>
  <c r="H959" i="14"/>
  <c r="I959" i="14"/>
  <c r="J959" i="14"/>
  <c r="K959" i="14"/>
  <c r="L959" i="14"/>
  <c r="M959" i="14"/>
  <c r="A960" i="14"/>
  <c r="B960" i="14"/>
  <c r="C960" i="14"/>
  <c r="D960" i="14"/>
  <c r="F960" i="14"/>
  <c r="H960" i="14"/>
  <c r="I960" i="14"/>
  <c r="J960" i="14"/>
  <c r="K960" i="14"/>
  <c r="L960" i="14"/>
  <c r="M960" i="14"/>
  <c r="A961" i="14"/>
  <c r="B961" i="14"/>
  <c r="C961" i="14"/>
  <c r="D961" i="14"/>
  <c r="F961" i="14"/>
  <c r="H961" i="14"/>
  <c r="I961" i="14"/>
  <c r="J961" i="14"/>
  <c r="K961" i="14"/>
  <c r="L961" i="14"/>
  <c r="M961" i="14"/>
  <c r="A962" i="14"/>
  <c r="B962" i="14"/>
  <c r="C962" i="14"/>
  <c r="D962" i="14"/>
  <c r="F962" i="14"/>
  <c r="H962" i="14"/>
  <c r="I962" i="14"/>
  <c r="J962" i="14"/>
  <c r="K962" i="14"/>
  <c r="L962" i="14"/>
  <c r="M962" i="14"/>
  <c r="A963" i="14"/>
  <c r="B963" i="14"/>
  <c r="C963" i="14"/>
  <c r="D963" i="14"/>
  <c r="F963" i="14"/>
  <c r="H963" i="14"/>
  <c r="I963" i="14"/>
  <c r="J963" i="14"/>
  <c r="K963" i="14"/>
  <c r="L963" i="14"/>
  <c r="M963" i="14"/>
  <c r="A964" i="14"/>
  <c r="B964" i="14"/>
  <c r="C964" i="14"/>
  <c r="D964" i="14"/>
  <c r="F964" i="14"/>
  <c r="H964" i="14"/>
  <c r="I964" i="14"/>
  <c r="J964" i="14"/>
  <c r="K964" i="14"/>
  <c r="L964" i="14"/>
  <c r="M964" i="14"/>
  <c r="A965" i="14"/>
  <c r="B965" i="14"/>
  <c r="C965" i="14"/>
  <c r="D965" i="14"/>
  <c r="F965" i="14"/>
  <c r="H965" i="14"/>
  <c r="I965" i="14"/>
  <c r="J965" i="14"/>
  <c r="K965" i="14"/>
  <c r="L965" i="14"/>
  <c r="M965" i="14"/>
  <c r="A966" i="14"/>
  <c r="B966" i="14"/>
  <c r="C966" i="14"/>
  <c r="D966" i="14"/>
  <c r="F966" i="14"/>
  <c r="H966" i="14"/>
  <c r="I966" i="14"/>
  <c r="J966" i="14"/>
  <c r="K966" i="14"/>
  <c r="L966" i="14"/>
  <c r="M966" i="14"/>
  <c r="A967" i="14"/>
  <c r="B967" i="14"/>
  <c r="C967" i="14"/>
  <c r="D967" i="14"/>
  <c r="F967" i="14"/>
  <c r="H967" i="14"/>
  <c r="I967" i="14"/>
  <c r="J967" i="14"/>
  <c r="K967" i="14"/>
  <c r="L967" i="14"/>
  <c r="M967" i="14"/>
  <c r="A968" i="14"/>
  <c r="B968" i="14"/>
  <c r="C968" i="14"/>
  <c r="D968" i="14"/>
  <c r="F968" i="14"/>
  <c r="H968" i="14"/>
  <c r="I968" i="14"/>
  <c r="J968" i="14"/>
  <c r="K968" i="14"/>
  <c r="L968" i="14"/>
  <c r="M968" i="14"/>
  <c r="A969" i="14"/>
  <c r="B969" i="14"/>
  <c r="C969" i="14"/>
  <c r="D969" i="14"/>
  <c r="F969" i="14"/>
  <c r="H969" i="14"/>
  <c r="I969" i="14"/>
  <c r="J969" i="14"/>
  <c r="K969" i="14"/>
  <c r="L969" i="14"/>
  <c r="M969" i="14"/>
  <c r="A970" i="14"/>
  <c r="B970" i="14"/>
  <c r="C970" i="14"/>
  <c r="D970" i="14"/>
  <c r="F970" i="14"/>
  <c r="H970" i="14"/>
  <c r="I970" i="14"/>
  <c r="J970" i="14"/>
  <c r="K970" i="14"/>
  <c r="L970" i="14"/>
  <c r="M970" i="14"/>
  <c r="A971" i="14"/>
  <c r="B971" i="14"/>
  <c r="C971" i="14"/>
  <c r="D971" i="14"/>
  <c r="F971" i="14"/>
  <c r="H971" i="14"/>
  <c r="I971" i="14"/>
  <c r="J971" i="14"/>
  <c r="K971" i="14"/>
  <c r="L971" i="14"/>
  <c r="M971" i="14"/>
  <c r="A972" i="14"/>
  <c r="B972" i="14"/>
  <c r="C972" i="14"/>
  <c r="D972" i="14"/>
  <c r="F972" i="14"/>
  <c r="H972" i="14"/>
  <c r="I972" i="14"/>
  <c r="J972" i="14"/>
  <c r="K972" i="14"/>
  <c r="L972" i="14"/>
  <c r="M972" i="14"/>
  <c r="A973" i="14"/>
  <c r="B973" i="14"/>
  <c r="C973" i="14"/>
  <c r="D973" i="14"/>
  <c r="F973" i="14"/>
  <c r="H973" i="14"/>
  <c r="I973" i="14"/>
  <c r="J973" i="14"/>
  <c r="K973" i="14"/>
  <c r="L973" i="14"/>
  <c r="M973" i="14"/>
  <c r="A974" i="14"/>
  <c r="B974" i="14"/>
  <c r="C974" i="14"/>
  <c r="D974" i="14"/>
  <c r="F974" i="14"/>
  <c r="H974" i="14"/>
  <c r="I974" i="14"/>
  <c r="J974" i="14"/>
  <c r="K974" i="14"/>
  <c r="L974" i="14"/>
  <c r="M974" i="14"/>
  <c r="A975" i="14"/>
  <c r="B975" i="14"/>
  <c r="C975" i="14"/>
  <c r="D975" i="14"/>
  <c r="F975" i="14"/>
  <c r="H975" i="14"/>
  <c r="I975" i="14"/>
  <c r="J975" i="14"/>
  <c r="K975" i="14"/>
  <c r="L975" i="14"/>
  <c r="M975" i="14"/>
  <c r="A976" i="14"/>
  <c r="B976" i="14"/>
  <c r="C976" i="14"/>
  <c r="D976" i="14"/>
  <c r="F976" i="14"/>
  <c r="H976" i="14"/>
  <c r="I976" i="14"/>
  <c r="J976" i="14"/>
  <c r="K976" i="14"/>
  <c r="L976" i="14"/>
  <c r="M976" i="14"/>
  <c r="A977" i="14"/>
  <c r="B977" i="14"/>
  <c r="C977" i="14"/>
  <c r="D977" i="14"/>
  <c r="F977" i="14"/>
  <c r="H977" i="14"/>
  <c r="I977" i="14"/>
  <c r="J977" i="14"/>
  <c r="K977" i="14"/>
  <c r="L977" i="14"/>
  <c r="M977" i="14"/>
  <c r="A978" i="14"/>
  <c r="B978" i="14"/>
  <c r="C978" i="14"/>
  <c r="D978" i="14"/>
  <c r="F978" i="14"/>
  <c r="H978" i="14"/>
  <c r="I978" i="14"/>
  <c r="J978" i="14"/>
  <c r="K978" i="14"/>
  <c r="L978" i="14"/>
  <c r="M978" i="14"/>
  <c r="A979" i="14"/>
  <c r="B979" i="14"/>
  <c r="C979" i="14"/>
  <c r="D979" i="14"/>
  <c r="F979" i="14"/>
  <c r="H979" i="14"/>
  <c r="I979" i="14"/>
  <c r="J979" i="14"/>
  <c r="K979" i="14"/>
  <c r="L979" i="14"/>
  <c r="M979" i="14"/>
  <c r="A980" i="14"/>
  <c r="B980" i="14"/>
  <c r="C980" i="14"/>
  <c r="D980" i="14"/>
  <c r="F980" i="14"/>
  <c r="H980" i="14"/>
  <c r="I980" i="14"/>
  <c r="J980" i="14"/>
  <c r="K980" i="14"/>
  <c r="L980" i="14"/>
  <c r="M980" i="14"/>
  <c r="A981" i="14"/>
  <c r="B981" i="14"/>
  <c r="C981" i="14"/>
  <c r="D981" i="14"/>
  <c r="F981" i="14"/>
  <c r="H981" i="14"/>
  <c r="I981" i="14"/>
  <c r="J981" i="14"/>
  <c r="K981" i="14"/>
  <c r="L981" i="14"/>
  <c r="M981" i="14"/>
  <c r="A982" i="14"/>
  <c r="B982" i="14"/>
  <c r="C982" i="14"/>
  <c r="D982" i="14"/>
  <c r="F982" i="14"/>
  <c r="H982" i="14"/>
  <c r="I982" i="14"/>
  <c r="J982" i="14"/>
  <c r="K982" i="14"/>
  <c r="L982" i="14"/>
  <c r="M982" i="14"/>
  <c r="A983" i="14"/>
  <c r="B983" i="14"/>
  <c r="C983" i="14"/>
  <c r="D983" i="14"/>
  <c r="F983" i="14"/>
  <c r="H983" i="14"/>
  <c r="I983" i="14"/>
  <c r="J983" i="14"/>
  <c r="K983" i="14"/>
  <c r="L983" i="14"/>
  <c r="M983" i="14"/>
  <c r="A984" i="14"/>
  <c r="B984" i="14"/>
  <c r="C984" i="14"/>
  <c r="D984" i="14"/>
  <c r="F984" i="14"/>
  <c r="H984" i="14"/>
  <c r="I984" i="14"/>
  <c r="J984" i="14"/>
  <c r="K984" i="14"/>
  <c r="L984" i="14"/>
  <c r="M984" i="14"/>
  <c r="A985" i="14"/>
  <c r="B985" i="14"/>
  <c r="C985" i="14"/>
  <c r="D985" i="14"/>
  <c r="F985" i="14"/>
  <c r="H985" i="14"/>
  <c r="I985" i="14"/>
  <c r="J985" i="14"/>
  <c r="K985" i="14"/>
  <c r="L985" i="14"/>
  <c r="M985" i="14"/>
  <c r="A986" i="14"/>
  <c r="B986" i="14"/>
  <c r="C986" i="14"/>
  <c r="D986" i="14"/>
  <c r="F986" i="14"/>
  <c r="H986" i="14"/>
  <c r="I986" i="14"/>
  <c r="J986" i="14"/>
  <c r="K986" i="14"/>
  <c r="L986" i="14"/>
  <c r="M986" i="14"/>
  <c r="A987" i="14"/>
  <c r="B987" i="14"/>
  <c r="C987" i="14"/>
  <c r="D987" i="14"/>
  <c r="F987" i="14"/>
  <c r="H987" i="14"/>
  <c r="I987" i="14"/>
  <c r="J987" i="14"/>
  <c r="K987" i="14"/>
  <c r="L987" i="14"/>
  <c r="M987" i="14"/>
  <c r="A988" i="14"/>
  <c r="B988" i="14"/>
  <c r="C988" i="14"/>
  <c r="D988" i="14"/>
  <c r="F988" i="14"/>
  <c r="H988" i="14"/>
  <c r="I988" i="14"/>
  <c r="J988" i="14"/>
  <c r="K988" i="14"/>
  <c r="L988" i="14"/>
  <c r="M988" i="14"/>
  <c r="A989" i="14"/>
  <c r="B989" i="14"/>
  <c r="C989" i="14"/>
  <c r="D989" i="14"/>
  <c r="F989" i="14"/>
  <c r="H989" i="14"/>
  <c r="I989" i="14"/>
  <c r="J989" i="14"/>
  <c r="K989" i="14"/>
  <c r="L989" i="14"/>
  <c r="M989" i="14"/>
  <c r="A990" i="14"/>
  <c r="B990" i="14"/>
  <c r="C990" i="14"/>
  <c r="D990" i="14"/>
  <c r="F990" i="14"/>
  <c r="H990" i="14"/>
  <c r="I990" i="14"/>
  <c r="J990" i="14"/>
  <c r="K990" i="14"/>
  <c r="L990" i="14"/>
  <c r="M990" i="14"/>
  <c r="A991" i="14"/>
  <c r="B991" i="14"/>
  <c r="C991" i="14"/>
  <c r="D991" i="14"/>
  <c r="F991" i="14"/>
  <c r="H991" i="14"/>
  <c r="I991" i="14"/>
  <c r="J991" i="14"/>
  <c r="K991" i="14"/>
  <c r="L991" i="14"/>
  <c r="M991" i="14"/>
  <c r="A992" i="14"/>
  <c r="B992" i="14"/>
  <c r="C992" i="14"/>
  <c r="D992" i="14"/>
  <c r="F992" i="14"/>
  <c r="H992" i="14"/>
  <c r="I992" i="14"/>
  <c r="J992" i="14"/>
  <c r="K992" i="14"/>
  <c r="L992" i="14"/>
  <c r="M992" i="14"/>
  <c r="A993" i="14"/>
  <c r="B993" i="14"/>
  <c r="C993" i="14"/>
  <c r="D993" i="14"/>
  <c r="F993" i="14"/>
  <c r="H993" i="14"/>
  <c r="I993" i="14"/>
  <c r="J993" i="14"/>
  <c r="K993" i="14"/>
  <c r="L993" i="14"/>
  <c r="M993" i="14"/>
  <c r="A994" i="14"/>
  <c r="B994" i="14"/>
  <c r="C994" i="14"/>
  <c r="D994" i="14"/>
  <c r="F994" i="14"/>
  <c r="H994" i="14"/>
  <c r="I994" i="14"/>
  <c r="J994" i="14"/>
  <c r="K994" i="14"/>
  <c r="L994" i="14"/>
  <c r="M994" i="14"/>
  <c r="A995" i="14"/>
  <c r="B995" i="14"/>
  <c r="C995" i="14"/>
  <c r="D995" i="14"/>
  <c r="F995" i="14"/>
  <c r="H995" i="14"/>
  <c r="I995" i="14"/>
  <c r="J995" i="14"/>
  <c r="K995" i="14"/>
  <c r="L995" i="14"/>
  <c r="M995" i="14"/>
  <c r="A996" i="14"/>
  <c r="B996" i="14"/>
  <c r="C996" i="14"/>
  <c r="D996" i="14"/>
  <c r="F996" i="14"/>
  <c r="H996" i="14"/>
  <c r="I996" i="14"/>
  <c r="J996" i="14"/>
  <c r="K996" i="14"/>
  <c r="L996" i="14"/>
  <c r="M996" i="14"/>
  <c r="A997" i="14"/>
  <c r="B997" i="14"/>
  <c r="C997" i="14"/>
  <c r="D997" i="14"/>
  <c r="F997" i="14"/>
  <c r="I997" i="14"/>
  <c r="J997" i="14"/>
  <c r="K997" i="14"/>
  <c r="L997" i="14"/>
  <c r="M997" i="14"/>
  <c r="A998" i="14"/>
  <c r="B998" i="14"/>
  <c r="C998" i="14"/>
  <c r="D998" i="14"/>
  <c r="F998" i="14"/>
  <c r="H998" i="14"/>
  <c r="I998" i="14"/>
  <c r="J998" i="14"/>
  <c r="K998" i="14"/>
  <c r="L998" i="14"/>
  <c r="M998" i="14"/>
  <c r="A999" i="14"/>
  <c r="B999" i="14"/>
  <c r="C999" i="14"/>
  <c r="D999" i="14"/>
  <c r="F999" i="14"/>
  <c r="H999" i="14"/>
  <c r="I999" i="14"/>
  <c r="J999" i="14"/>
  <c r="K999" i="14"/>
  <c r="L999" i="14"/>
  <c r="M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AF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AF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AA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U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Z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R1065" i="14"/>
  <c r="S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R1066" i="14"/>
  <c r="S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R1067" i="14"/>
  <c r="S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R1068" i="14"/>
  <c r="S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R1069" i="14"/>
  <c r="S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R1070" i="14"/>
  <c r="S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R1071" i="14"/>
  <c r="S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R1072" i="14"/>
  <c r="S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R1073" i="14"/>
  <c r="S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R1074" i="14"/>
  <c r="S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R1075" i="14"/>
  <c r="S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R1076" i="14"/>
  <c r="S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R1077" i="14"/>
  <c r="S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R1078" i="14"/>
  <c r="S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AA1079" i="14"/>
  <c r="R1079" i="14"/>
  <c r="S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R1080" i="14"/>
  <c r="S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R1081" i="14"/>
  <c r="S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R1082" i="14"/>
  <c r="S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R1083" i="14"/>
  <c r="S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R1084" i="14"/>
  <c r="S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R1085" i="14"/>
  <c r="S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R1086" i="14"/>
  <c r="S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R1087" i="14"/>
  <c r="S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R1088" i="14"/>
  <c r="S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R1089" i="14"/>
  <c r="S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R1090" i="14"/>
  <c r="S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X1091" i="14"/>
  <c r="R1091" i="14"/>
  <c r="S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R1092" i="14"/>
  <c r="S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R1093" i="14"/>
  <c r="S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R1094" i="14"/>
  <c r="S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R1095" i="14"/>
  <c r="S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R1096" i="14"/>
  <c r="S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Z1097" i="14"/>
  <c r="R1097" i="14"/>
  <c r="S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R1098" i="14"/>
  <c r="S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R1099" i="14"/>
  <c r="S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R1100" i="14"/>
  <c r="S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R1101" i="14"/>
  <c r="S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R1102" i="14"/>
  <c r="S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R1103" i="14"/>
  <c r="S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R1104" i="14"/>
  <c r="S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R1105" i="14"/>
  <c r="S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R1106" i="14"/>
  <c r="S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R1107" i="14"/>
  <c r="S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R1108" i="14"/>
  <c r="S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R1109" i="14"/>
  <c r="S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R1110" i="14"/>
  <c r="S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R1111" i="14"/>
  <c r="S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R1112" i="14"/>
  <c r="S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R1113" i="14"/>
  <c r="S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R1114" i="14"/>
  <c r="S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R1115" i="14"/>
  <c r="S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R1116" i="14"/>
  <c r="S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R1117" i="14"/>
  <c r="S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R1118" i="14"/>
  <c r="S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R1119" i="14"/>
  <c r="S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R1120" i="14"/>
  <c r="S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R1121" i="14"/>
  <c r="S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R1122" i="14"/>
  <c r="S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R1123" i="14"/>
  <c r="S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R1124" i="14"/>
  <c r="S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R1125" i="14"/>
  <c r="S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V1126" i="14"/>
  <c r="R1126" i="14"/>
  <c r="S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R1127" i="14"/>
  <c r="S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R1128" i="14"/>
  <c r="S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R1129" i="14"/>
  <c r="S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R1130" i="14"/>
  <c r="S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O1131" i="14"/>
  <c r="Y1131" i="14" s="1"/>
  <c r="P1131" i="14"/>
  <c r="R1131" i="14"/>
  <c r="S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O1132" i="14"/>
  <c r="P1132" i="14"/>
  <c r="Z1132" i="14" s="1"/>
  <c r="R1132" i="14"/>
  <c r="S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O1133" i="14"/>
  <c r="P1133" i="14"/>
  <c r="Y1133" i="14" s="1"/>
  <c r="R1133" i="14"/>
  <c r="S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O1134" i="14"/>
  <c r="P1134" i="14"/>
  <c r="R1134" i="14"/>
  <c r="S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O1135" i="14"/>
  <c r="P1135" i="14"/>
  <c r="R1135" i="14"/>
  <c r="S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O1136" i="14"/>
  <c r="P1136" i="14"/>
  <c r="R1136" i="14"/>
  <c r="S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O1137" i="14"/>
  <c r="P1137" i="14"/>
  <c r="R1137" i="14"/>
  <c r="S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O1138" i="14"/>
  <c r="P1138" i="14"/>
  <c r="R1138" i="14"/>
  <c r="S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O1139" i="14"/>
  <c r="P1139" i="14"/>
  <c r="R1139" i="14"/>
  <c r="S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O1140" i="14"/>
  <c r="P1140" i="14"/>
  <c r="R1140" i="14"/>
  <c r="S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O1141" i="14"/>
  <c r="P1141" i="14"/>
  <c r="W1141" i="14" s="1"/>
  <c r="R1141" i="14"/>
  <c r="S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O1142" i="14"/>
  <c r="P1142" i="14"/>
  <c r="R1142" i="14"/>
  <c r="S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O1143" i="14"/>
  <c r="P1143" i="14"/>
  <c r="R1143" i="14"/>
  <c r="S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O1144" i="14"/>
  <c r="P1144" i="14"/>
  <c r="R1144" i="14"/>
  <c r="S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O1145" i="14"/>
  <c r="P1145" i="14"/>
  <c r="R1145" i="14"/>
  <c r="S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O1146" i="14"/>
  <c r="P1146" i="14"/>
  <c r="R1146" i="14"/>
  <c r="S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O1147" i="14"/>
  <c r="Z1147" i="14" s="1"/>
  <c r="P1147" i="14"/>
  <c r="R1147" i="14"/>
  <c r="S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O1148" i="14"/>
  <c r="P1148" i="14"/>
  <c r="R1148" i="14"/>
  <c r="S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O1149" i="14"/>
  <c r="P1149" i="14"/>
  <c r="R1149" i="14"/>
  <c r="S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O1150" i="14"/>
  <c r="P1150" i="14"/>
  <c r="R1150" i="14"/>
  <c r="S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O1151" i="14"/>
  <c r="P1151" i="14"/>
  <c r="R1151" i="14"/>
  <c r="S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O1152" i="14"/>
  <c r="P1152" i="14"/>
  <c r="R1152" i="14"/>
  <c r="S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O1153" i="14"/>
  <c r="P1153" i="14"/>
  <c r="R1153" i="14"/>
  <c r="S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O1154" i="14"/>
  <c r="P1154" i="14"/>
  <c r="R1154" i="14"/>
  <c r="S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O1155" i="14"/>
  <c r="P1155" i="14"/>
  <c r="R1155" i="14"/>
  <c r="S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O1156" i="14"/>
  <c r="P1156" i="14"/>
  <c r="R1156" i="14"/>
  <c r="S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O1157" i="14"/>
  <c r="P1157" i="14"/>
  <c r="R1157" i="14"/>
  <c r="S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O1158" i="14"/>
  <c r="P1158" i="14"/>
  <c r="R1158" i="14"/>
  <c r="S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O1159" i="14"/>
  <c r="P1159" i="14"/>
  <c r="R1159" i="14"/>
  <c r="S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O1160" i="14"/>
  <c r="P1160" i="14"/>
  <c r="R1160" i="14"/>
  <c r="S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O1161" i="14"/>
  <c r="P1161" i="14"/>
  <c r="R1161" i="14"/>
  <c r="S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O1162" i="14"/>
  <c r="P1162" i="14"/>
  <c r="R1162" i="14"/>
  <c r="S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O1163" i="14"/>
  <c r="P1163" i="14"/>
  <c r="R1163" i="14"/>
  <c r="S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O1164" i="14"/>
  <c r="P1164" i="14"/>
  <c r="R1164" i="14"/>
  <c r="S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O1165" i="14"/>
  <c r="P1165" i="14"/>
  <c r="R1165" i="14"/>
  <c r="S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O1166" i="14"/>
  <c r="P1166" i="14"/>
  <c r="R1166" i="14"/>
  <c r="S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O1167" i="14"/>
  <c r="P1167" i="14"/>
  <c r="R1167" i="14"/>
  <c r="S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O1168" i="14"/>
  <c r="P1168" i="14"/>
  <c r="R1168" i="14"/>
  <c r="S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O1169" i="14"/>
  <c r="P1169" i="14"/>
  <c r="R1169" i="14"/>
  <c r="S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O1170" i="14"/>
  <c r="P1170" i="14"/>
  <c r="R1170" i="14"/>
  <c r="S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O1171" i="14"/>
  <c r="P1171" i="14"/>
  <c r="R1171" i="14"/>
  <c r="S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O1172" i="14"/>
  <c r="P1172" i="14"/>
  <c r="R1172" i="14"/>
  <c r="S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O1173" i="14"/>
  <c r="P1173" i="14"/>
  <c r="R1173" i="14"/>
  <c r="S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O1174" i="14"/>
  <c r="P1174" i="14"/>
  <c r="R1174" i="14"/>
  <c r="S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O1175" i="14"/>
  <c r="P1175" i="14"/>
  <c r="R1175" i="14"/>
  <c r="S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O1176" i="14"/>
  <c r="P1176" i="14"/>
  <c r="R1176" i="14"/>
  <c r="S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O1177" i="14"/>
  <c r="P1177" i="14"/>
  <c r="AA1177" i="14" s="1"/>
  <c r="R1177" i="14"/>
  <c r="S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O1178" i="14"/>
  <c r="P1178" i="14"/>
  <c r="R1178" i="14"/>
  <c r="S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O1179" i="14"/>
  <c r="P1179" i="14"/>
  <c r="R1179" i="14"/>
  <c r="S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O1180" i="14"/>
  <c r="P1180" i="14"/>
  <c r="R1180" i="14"/>
  <c r="S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O1181" i="14"/>
  <c r="P1181" i="14"/>
  <c r="R1181" i="14"/>
  <c r="S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O1182" i="14"/>
  <c r="P1182" i="14"/>
  <c r="R1182" i="14"/>
  <c r="S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O1183" i="14"/>
  <c r="P1183" i="14"/>
  <c r="R1183" i="14"/>
  <c r="S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O1184" i="14"/>
  <c r="P1184" i="14"/>
  <c r="R1184" i="14"/>
  <c r="S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O1185" i="14"/>
  <c r="P1185" i="14"/>
  <c r="AF1185" i="14" s="1"/>
  <c r="R1185" i="14"/>
  <c r="S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O1186" i="14"/>
  <c r="P1186" i="14"/>
  <c r="R1186" i="14"/>
  <c r="S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O1187" i="14"/>
  <c r="P1187" i="14"/>
  <c r="R1187" i="14"/>
  <c r="S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O1188" i="14"/>
  <c r="P1188" i="14"/>
  <c r="R1188" i="14"/>
  <c r="S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O1189" i="14"/>
  <c r="P1189" i="14"/>
  <c r="R1189" i="14"/>
  <c r="S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O1190" i="14"/>
  <c r="P1190" i="14"/>
  <c r="R1190" i="14"/>
  <c r="S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O1191" i="14"/>
  <c r="P1191" i="14"/>
  <c r="R1191" i="14"/>
  <c r="S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O1192" i="14"/>
  <c r="P1192" i="14"/>
  <c r="R1192" i="14"/>
  <c r="S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O1193" i="14"/>
  <c r="P1193" i="14"/>
  <c r="R1193" i="14"/>
  <c r="S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O1194" i="14"/>
  <c r="P1194" i="14"/>
  <c r="R1194" i="14"/>
  <c r="S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O1195" i="14"/>
  <c r="P1195" i="14"/>
  <c r="R1195" i="14"/>
  <c r="S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O1196" i="14"/>
  <c r="P1196" i="14"/>
  <c r="R1196" i="14"/>
  <c r="S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O1197" i="14"/>
  <c r="P1197" i="14"/>
  <c r="R1197" i="14"/>
  <c r="S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O1198" i="14"/>
  <c r="P1198" i="14"/>
  <c r="R1198" i="14"/>
  <c r="S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O1199" i="14"/>
  <c r="P1199" i="14"/>
  <c r="R1199" i="14"/>
  <c r="S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O1200" i="14"/>
  <c r="P1200" i="14"/>
  <c r="R1200" i="14"/>
  <c r="S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O1201" i="14"/>
  <c r="P1201" i="14"/>
  <c r="AF1201" i="14" s="1"/>
  <c r="R1201" i="14"/>
  <c r="S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O1202" i="14"/>
  <c r="P1202" i="14"/>
  <c r="R1202" i="14"/>
  <c r="S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O1203" i="14"/>
  <c r="P1203" i="14"/>
  <c r="R1203" i="14"/>
  <c r="S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O1204" i="14"/>
  <c r="P1204" i="14"/>
  <c r="R1204" i="14"/>
  <c r="S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O1205" i="14"/>
  <c r="P1205" i="14"/>
  <c r="R1205" i="14"/>
  <c r="S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O1206" i="14"/>
  <c r="P1206" i="14"/>
  <c r="R1206" i="14"/>
  <c r="S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O1207" i="14"/>
  <c r="P1207" i="14"/>
  <c r="R1207" i="14"/>
  <c r="S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O1208" i="14"/>
  <c r="P1208" i="14"/>
  <c r="R1208" i="14"/>
  <c r="S1208" i="14"/>
  <c r="Y987" i="14" l="1"/>
  <c r="AB986" i="14"/>
  <c r="AE969" i="14"/>
  <c r="AC937" i="14"/>
  <c r="Y949" i="14"/>
  <c r="AE941" i="14"/>
  <c r="U938" i="14"/>
  <c r="AC894" i="14"/>
  <c r="Z847" i="14"/>
  <c r="AD829" i="14"/>
  <c r="Y806" i="14"/>
  <c r="Z804" i="14"/>
  <c r="W809" i="14"/>
  <c r="Z915" i="14"/>
  <c r="AD907" i="14"/>
  <c r="W835" i="14"/>
  <c r="U956" i="14"/>
  <c r="AE876" i="14"/>
  <c r="W852" i="14"/>
  <c r="AB989" i="14"/>
  <c r="AD973" i="14"/>
  <c r="Z1054" i="14"/>
  <c r="AD999" i="14"/>
  <c r="X871" i="14"/>
  <c r="AB808" i="14"/>
  <c r="AC952" i="14"/>
  <c r="AC936" i="14"/>
  <c r="AA913" i="14"/>
  <c r="AF905" i="14"/>
  <c r="Y1006" i="14"/>
  <c r="AE990" i="14"/>
  <c r="W1055" i="14"/>
  <c r="Y1033" i="14"/>
  <c r="AD960" i="14"/>
  <c r="AE809" i="14"/>
  <c r="Y1050" i="14"/>
  <c r="Y925" i="14"/>
  <c r="U833" i="14"/>
  <c r="AB809" i="14"/>
  <c r="X1114" i="14"/>
  <c r="AB1113" i="14"/>
  <c r="AD1105" i="14"/>
  <c r="V1080" i="14"/>
  <c r="X1019" i="14"/>
  <c r="U980" i="14"/>
  <c r="AA810" i="14"/>
  <c r="U806" i="14"/>
  <c r="V1115" i="14"/>
  <c r="Y1055" i="14"/>
  <c r="Y1054" i="14"/>
  <c r="Y1037" i="14"/>
  <c r="AC1029" i="14"/>
  <c r="AA938" i="14"/>
  <c r="W920" i="14"/>
  <c r="AB811" i="14"/>
  <c r="AF1067" i="14"/>
  <c r="AB1092" i="14"/>
  <c r="AC800" i="14"/>
  <c r="AD775" i="14"/>
  <c r="AB769" i="14"/>
  <c r="W767" i="14"/>
  <c r="AL1122" i="14"/>
  <c r="AQ801" i="14"/>
  <c r="V1102" i="14"/>
  <c r="AB1153" i="14"/>
  <c r="W1145" i="14"/>
  <c r="Y1137" i="14"/>
  <c r="AD1119" i="14"/>
  <c r="AB1094" i="14"/>
  <c r="AD1051" i="14"/>
  <c r="Y1004" i="14"/>
  <c r="U989" i="14"/>
  <c r="AB882" i="14"/>
  <c r="X858" i="14"/>
  <c r="AD833" i="14"/>
  <c r="AF1069" i="14"/>
  <c r="Z944" i="14"/>
  <c r="AB881" i="14"/>
  <c r="AB1088" i="14"/>
  <c r="Z1080" i="14"/>
  <c r="AE1048" i="14"/>
  <c r="AA973" i="14"/>
  <c r="Y934" i="14"/>
  <c r="Y902" i="14"/>
  <c r="Z875" i="14"/>
  <c r="AA859" i="14"/>
  <c r="AD804" i="14"/>
  <c r="AE795" i="14"/>
  <c r="X788" i="14"/>
  <c r="Z771" i="14"/>
  <c r="AB987" i="14"/>
  <c r="Y797" i="14"/>
  <c r="AB1127" i="14"/>
  <c r="AA1188" i="14"/>
  <c r="AB1032" i="14"/>
  <c r="AF958" i="14"/>
  <c r="X938" i="14"/>
  <c r="AB852" i="14"/>
  <c r="AE1127" i="14"/>
  <c r="AE1149" i="14"/>
  <c r="AA1025" i="14"/>
  <c r="AA1009" i="14"/>
  <c r="AA976" i="14"/>
  <c r="U940" i="14"/>
  <c r="X854" i="14"/>
  <c r="AA1156" i="14"/>
  <c r="U1097" i="14"/>
  <c r="Y1159" i="14"/>
  <c r="V1142" i="14"/>
  <c r="AF1134" i="14"/>
  <c r="Y1124" i="14"/>
  <c r="W1108" i="14"/>
  <c r="Z1092" i="14"/>
  <c r="AF1011" i="14"/>
  <c r="AF1010" i="14"/>
  <c r="AA993" i="14"/>
  <c r="U969" i="14"/>
  <c r="AC960" i="14"/>
  <c r="AA952" i="14"/>
  <c r="X922" i="14"/>
  <c r="AA856" i="14"/>
  <c r="AB821" i="14"/>
  <c r="AE959" i="14"/>
  <c r="AD916" i="14"/>
  <c r="AF899" i="14"/>
  <c r="AC841" i="14"/>
  <c r="Z761" i="14"/>
  <c r="X1098" i="14"/>
  <c r="W1168" i="14"/>
  <c r="W1161" i="14"/>
  <c r="W1152" i="14"/>
  <c r="Z1123" i="14"/>
  <c r="Z1115" i="14"/>
  <c r="W1097" i="14"/>
  <c r="Y1064" i="14"/>
  <c r="AB1029" i="14"/>
  <c r="AA1004" i="14"/>
  <c r="AC981" i="14"/>
  <c r="V971" i="14"/>
  <c r="AB939" i="14"/>
  <c r="Z909" i="14"/>
  <c r="AE900" i="14"/>
  <c r="Y881" i="14"/>
  <c r="Y853" i="14"/>
  <c r="Z816" i="14"/>
  <c r="X787" i="14"/>
  <c r="Y763" i="14"/>
  <c r="AB1151" i="14"/>
  <c r="AE1147" i="14"/>
  <c r="AC956" i="14"/>
  <c r="AC876" i="14"/>
  <c r="AA1207" i="14"/>
  <c r="X1039" i="14"/>
  <c r="AB1192" i="14"/>
  <c r="Y1202" i="14"/>
  <c r="AC1194" i="14"/>
  <c r="AD1187" i="14"/>
  <c r="Z1170" i="14"/>
  <c r="Y1155" i="14"/>
  <c r="U1147" i="14"/>
  <c r="AA1126" i="14"/>
  <c r="AA1125" i="14"/>
  <c r="AB1118" i="14"/>
  <c r="AA1101" i="14"/>
  <c r="AE1092" i="14"/>
  <c r="AB1080" i="14"/>
  <c r="W1076" i="14"/>
  <c r="U994" i="14"/>
  <c r="X964" i="14"/>
  <c r="AF936" i="14"/>
  <c r="U876" i="14"/>
  <c r="X818" i="14"/>
  <c r="V1180" i="14"/>
  <c r="AE1097" i="14"/>
  <c r="V1067" i="14"/>
  <c r="AC1059" i="14"/>
  <c r="X1043" i="14"/>
  <c r="AE1029" i="14"/>
  <c r="AF1024" i="14"/>
  <c r="AC1015" i="14"/>
  <c r="AD983" i="14"/>
  <c r="V975" i="14"/>
  <c r="U966" i="14"/>
  <c r="AD959" i="14"/>
  <c r="AF827" i="14"/>
  <c r="AF819" i="14"/>
  <c r="AC1199" i="14"/>
  <c r="U1092" i="14"/>
  <c r="AF938" i="14"/>
  <c r="AD913" i="14"/>
  <c r="AE905" i="14"/>
  <c r="Y873" i="14"/>
  <c r="X865" i="14"/>
  <c r="AE852" i="14"/>
  <c r="AF820" i="14"/>
  <c r="AC783" i="14"/>
  <c r="Y767" i="14"/>
  <c r="AA1206" i="14"/>
  <c r="AA1205" i="14"/>
  <c r="X1197" i="14"/>
  <c r="AD1190" i="14"/>
  <c r="Y1173" i="14"/>
  <c r="AB1149" i="14"/>
  <c r="Z1148" i="14"/>
  <c r="AB1093" i="14"/>
  <c r="Z1089" i="14"/>
  <c r="AD1078" i="14"/>
  <c r="W1071" i="14"/>
  <c r="AC1055" i="14"/>
  <c r="AB1045" i="14"/>
  <c r="AC1008" i="14"/>
  <c r="AE998" i="14"/>
  <c r="AF985" i="14"/>
  <c r="AD977" i="14"/>
  <c r="Y967" i="14"/>
  <c r="AE956" i="14"/>
  <c r="AC934" i="14"/>
  <c r="W915" i="14"/>
  <c r="AC889" i="14"/>
  <c r="AB878" i="14"/>
  <c r="Y876" i="14"/>
  <c r="U831" i="14"/>
  <c r="Y800" i="14"/>
  <c r="AS799" i="14"/>
  <c r="AO1150" i="14"/>
  <c r="AO1147" i="14"/>
  <c r="AE1120" i="14"/>
  <c r="Y848" i="14"/>
  <c r="AE1198" i="14"/>
  <c r="Z1192" i="14"/>
  <c r="AA1169" i="14"/>
  <c r="AJ1154" i="14"/>
  <c r="U1152" i="14"/>
  <c r="W1147" i="14"/>
  <c r="Y1145" i="14"/>
  <c r="AA1142" i="14"/>
  <c r="W1139" i="14"/>
  <c r="AA1138" i="14"/>
  <c r="Y1130" i="14"/>
  <c r="V1124" i="14"/>
  <c r="W1119" i="14"/>
  <c r="AE1116" i="14"/>
  <c r="V1112" i="14"/>
  <c r="AF1097" i="14"/>
  <c r="AA1097" i="14"/>
  <c r="AD1080" i="14"/>
  <c r="Z1072" i="14"/>
  <c r="AD1061" i="14"/>
  <c r="Z1055" i="14"/>
  <c r="AC1039" i="14"/>
  <c r="X1034" i="14"/>
  <c r="V1033" i="14"/>
  <c r="AE1010" i="14"/>
  <c r="Z995" i="14"/>
  <c r="V983" i="14"/>
  <c r="Y947" i="14"/>
  <c r="V939" i="14"/>
  <c r="W908" i="14"/>
  <c r="W898" i="14"/>
  <c r="AB888" i="14"/>
  <c r="X876" i="14"/>
  <c r="AC853" i="14"/>
  <c r="AC838" i="14"/>
  <c r="AD827" i="14"/>
  <c r="AP820" i="14"/>
  <c r="AB806" i="14"/>
  <c r="Z785" i="14"/>
  <c r="V777" i="14"/>
  <c r="Y766" i="14"/>
  <c r="AB763" i="14"/>
  <c r="Y761" i="14"/>
  <c r="AC863" i="14"/>
  <c r="W797" i="14"/>
  <c r="W1182" i="14"/>
  <c r="AD1180" i="14"/>
  <c r="AB1173" i="14"/>
  <c r="X1164" i="14"/>
  <c r="AM1161" i="14"/>
  <c r="Z1159" i="14"/>
  <c r="AF1147" i="14"/>
  <c r="AL1146" i="14"/>
  <c r="AE1141" i="14"/>
  <c r="Z1124" i="14"/>
  <c r="W1122" i="14"/>
  <c r="AB1108" i="14"/>
  <c r="AE1098" i="14"/>
  <c r="X1092" i="14"/>
  <c r="X1067" i="14"/>
  <c r="AD1063" i="14"/>
  <c r="X1037" i="14"/>
  <c r="W1029" i="14"/>
  <c r="Z1014" i="14"/>
  <c r="V1004" i="14"/>
  <c r="W999" i="14"/>
  <c r="AF998" i="14"/>
  <c r="Z993" i="14"/>
  <c r="X983" i="14"/>
  <c r="V980" i="14"/>
  <c r="Y971" i="14"/>
  <c r="U959" i="14"/>
  <c r="AB956" i="14"/>
  <c r="Y936" i="14"/>
  <c r="X923" i="14"/>
  <c r="AD892" i="14"/>
  <c r="AC878" i="14"/>
  <c r="AC849" i="14"/>
  <c r="V835" i="14"/>
  <c r="X833" i="14"/>
  <c r="AF788" i="14"/>
  <c r="V775" i="14"/>
  <c r="AE763" i="14"/>
  <c r="AF761" i="14"/>
  <c r="V1140" i="14"/>
  <c r="AE1056" i="14"/>
  <c r="AR1154" i="14"/>
  <c r="AF1125" i="14"/>
  <c r="AC816" i="14"/>
  <c r="Z790" i="14"/>
  <c r="X763" i="14"/>
  <c r="AC761" i="14"/>
  <c r="AB1121" i="14"/>
  <c r="AC839" i="14"/>
  <c r="AD1056" i="14"/>
  <c r="X1174" i="14"/>
  <c r="Y1166" i="14"/>
  <c r="Z1156" i="14"/>
  <c r="Y1153" i="14"/>
  <c r="Y1109" i="14"/>
  <c r="W1059" i="14"/>
  <c r="Y1056" i="14"/>
  <c r="W1050" i="14"/>
  <c r="AA1045" i="14"/>
  <c r="Z1016" i="14"/>
  <c r="AB1002" i="14"/>
  <c r="AC991" i="14"/>
  <c r="Z990" i="14"/>
  <c r="Z987" i="14"/>
  <c r="V977" i="14"/>
  <c r="AF975" i="14"/>
  <c r="AA924" i="14"/>
  <c r="V917" i="14"/>
  <c r="AA915" i="14"/>
  <c r="Y909" i="14"/>
  <c r="AB895" i="14"/>
  <c r="V894" i="14"/>
  <c r="AF889" i="14"/>
  <c r="V866" i="14"/>
  <c r="W851" i="14"/>
  <c r="U820" i="14"/>
  <c r="AF811" i="14"/>
  <c r="AD797" i="14"/>
  <c r="V795" i="14"/>
  <c r="AC782" i="14"/>
  <c r="AA1189" i="14"/>
  <c r="AE1106" i="14"/>
  <c r="Y1085" i="14"/>
  <c r="AC919" i="14"/>
  <c r="AC1203" i="14"/>
  <c r="AD1195" i="14"/>
  <c r="AE1161" i="14"/>
  <c r="AF1152" i="14"/>
  <c r="AC1147" i="14"/>
  <c r="AC1141" i="14"/>
  <c r="U1135" i="14"/>
  <c r="AF1124" i="14"/>
  <c r="AD1115" i="14"/>
  <c r="X1204" i="14"/>
  <c r="U1197" i="14"/>
  <c r="AF1189" i="14"/>
  <c r="Y1180" i="14"/>
  <c r="Z1167" i="14"/>
  <c r="Y1161" i="14"/>
  <c r="AB1159" i="14"/>
  <c r="Z1141" i="14"/>
  <c r="Y1136" i="14"/>
  <c r="Y1128" i="14"/>
  <c r="AC1127" i="14"/>
  <c r="AE1124" i="14"/>
  <c r="AB1120" i="14"/>
  <c r="AB1119" i="14"/>
  <c r="AE1102" i="14"/>
  <c r="Z1100" i="14"/>
  <c r="AD1068" i="14"/>
  <c r="AD1066" i="14"/>
  <c r="V1056" i="14"/>
  <c r="AD1055" i="14"/>
  <c r="V1055" i="14"/>
  <c r="W1028" i="14"/>
  <c r="AC1018" i="14"/>
  <c r="AB1008" i="14"/>
  <c r="W989" i="14"/>
  <c r="AF972" i="14"/>
  <c r="Z958" i="14"/>
  <c r="Z957" i="14"/>
  <c r="Z919" i="14"/>
  <c r="AA911" i="14"/>
  <c r="V886" i="14"/>
  <c r="AD884" i="14"/>
  <c r="Y868" i="14"/>
  <c r="AA860" i="14"/>
  <c r="AC859" i="14"/>
  <c r="AB858" i="14"/>
  <c r="Y857" i="14"/>
  <c r="AM836" i="14"/>
  <c r="X824" i="14"/>
  <c r="W821" i="14"/>
  <c r="AA814" i="14"/>
  <c r="AA797" i="14"/>
  <c r="W1208" i="14"/>
  <c r="U1132" i="14"/>
  <c r="AD1073" i="14"/>
  <c r="X1147" i="14"/>
  <c r="W1124" i="14"/>
  <c r="Z1119" i="14"/>
  <c r="X998" i="14"/>
  <c r="Z769" i="14"/>
  <c r="T1146" i="14"/>
  <c r="AP800" i="14"/>
  <c r="AJ790" i="14"/>
  <c r="T900" i="14"/>
  <c r="U900" i="14" s="1"/>
  <c r="AN883" i="14"/>
  <c r="AO1111" i="14"/>
  <c r="AK1154" i="14"/>
  <c r="T1151" i="14"/>
  <c r="AJ760" i="14"/>
  <c r="U759" i="14"/>
  <c r="AC759" i="14"/>
  <c r="AL1183" i="14"/>
  <c r="AO1151" i="14"/>
  <c r="AH1060" i="14"/>
  <c r="AM811" i="14"/>
  <c r="AQ781" i="14"/>
  <c r="AR771" i="14"/>
  <c r="AI916" i="14"/>
  <c r="AS1115" i="14"/>
  <c r="AN1014" i="14"/>
  <c r="AN913" i="14"/>
  <c r="AI784" i="14"/>
  <c r="AL762" i="14"/>
  <c r="T1154" i="14"/>
  <c r="Z1154" i="14" s="1"/>
  <c r="AP1128" i="14"/>
  <c r="AO1031" i="14"/>
  <c r="AM768" i="14"/>
  <c r="AQ1191" i="14"/>
  <c r="AH1180" i="14"/>
  <c r="AI827" i="14"/>
  <c r="AK1049" i="14"/>
  <c r="W1049" i="14"/>
  <c r="AC1049" i="14"/>
  <c r="AC1035" i="14"/>
  <c r="W1035" i="14"/>
  <c r="AF1035" i="14"/>
  <c r="W1013" i="14"/>
  <c r="X1013" i="14"/>
  <c r="AA1013" i="14"/>
  <c r="U1207" i="14"/>
  <c r="AA1201" i="14"/>
  <c r="AC1189" i="14"/>
  <c r="AB1187" i="14"/>
  <c r="AS1183" i="14"/>
  <c r="Z1178" i="14"/>
  <c r="Z1161" i="14"/>
  <c r="W1154" i="14"/>
  <c r="AA1148" i="14"/>
  <c r="AB1145" i="14"/>
  <c r="AF1142" i="14"/>
  <c r="X1141" i="14"/>
  <c r="Z1139" i="14"/>
  <c r="Z1120" i="14"/>
  <c r="X1119" i="14"/>
  <c r="Z1114" i="14"/>
  <c r="Z1019" i="14"/>
  <c r="Y1019" i="14"/>
  <c r="AB1018" i="14"/>
  <c r="U997" i="14"/>
  <c r="V997" i="14"/>
  <c r="AC997" i="14"/>
  <c r="Y948" i="14"/>
  <c r="Z948" i="14"/>
  <c r="AA948" i="14"/>
  <c r="AA899" i="14"/>
  <c r="W899" i="14"/>
  <c r="AB899" i="14"/>
  <c r="AD899" i="14"/>
  <c r="AC867" i="14"/>
  <c r="X844" i="14"/>
  <c r="X1120" i="14"/>
  <c r="AF1114" i="14"/>
  <c r="AD1109" i="14"/>
  <c r="AB1100" i="14"/>
  <c r="AF1098" i="14"/>
  <c r="AB1095" i="14"/>
  <c r="Y1094" i="14"/>
  <c r="AD1086" i="14"/>
  <c r="W1086" i="14"/>
  <c r="W1000" i="14"/>
  <c r="X1000" i="14"/>
  <c r="Y1000" i="14"/>
  <c r="AE1000" i="14"/>
  <c r="V965" i="14"/>
  <c r="AB965" i="14"/>
  <c r="AC965" i="14"/>
  <c r="W868" i="14"/>
  <c r="X845" i="14"/>
  <c r="AB845" i="14"/>
  <c r="AF845" i="14"/>
  <c r="AD1201" i="14"/>
  <c r="AE1197" i="14"/>
  <c r="X1189" i="14"/>
  <c r="AE1187" i="14"/>
  <c r="Z1174" i="14"/>
  <c r="X1169" i="14"/>
  <c r="AA1166" i="14"/>
  <c r="AB1155" i="14"/>
  <c r="AC1152" i="14"/>
  <c r="X1148" i="14"/>
  <c r="Z1142" i="14"/>
  <c r="U1141" i="14"/>
  <c r="AB1140" i="14"/>
  <c r="W1120" i="14"/>
  <c r="V1119" i="14"/>
  <c r="AE1114" i="14"/>
  <c r="V1074" i="14"/>
  <c r="Z1074" i="14"/>
  <c r="V1068" i="14"/>
  <c r="X1064" i="14"/>
  <c r="Y951" i="14"/>
  <c r="V951" i="14"/>
  <c r="AC951" i="14"/>
  <c r="AE951" i="14"/>
  <c r="AB870" i="14"/>
  <c r="AD870" i="14"/>
  <c r="X861" i="14"/>
  <c r="AA861" i="14"/>
  <c r="AE1155" i="14"/>
  <c r="AA1203" i="14"/>
  <c r="X1201" i="14"/>
  <c r="Z1197" i="14"/>
  <c r="W1190" i="14"/>
  <c r="U1189" i="14"/>
  <c r="W1187" i="14"/>
  <c r="AB1183" i="14"/>
  <c r="V1169" i="14"/>
  <c r="Z1155" i="14"/>
  <c r="Z1152" i="14"/>
  <c r="V1148" i="14"/>
  <c r="X1142" i="14"/>
  <c r="Y1140" i="14"/>
  <c r="AC1139" i="14"/>
  <c r="X1126" i="14"/>
  <c r="AB1124" i="14"/>
  <c r="V1120" i="14"/>
  <c r="AF1119" i="14"/>
  <c r="U1116" i="14"/>
  <c r="W1114" i="14"/>
  <c r="AA1108" i="14"/>
  <c r="AB1098" i="14"/>
  <c r="V1066" i="14"/>
  <c r="AF1057" i="14"/>
  <c r="W1057" i="14"/>
  <c r="X1057" i="14"/>
  <c r="AE1057" i="14"/>
  <c r="V1035" i="14"/>
  <c r="Y1016" i="14"/>
  <c r="V1013" i="14"/>
  <c r="AA1006" i="14"/>
  <c r="Z985" i="14"/>
  <c r="W985" i="14"/>
  <c r="X985" i="14"/>
  <c r="Y985" i="14"/>
  <c r="AB985" i="14"/>
  <c r="Y941" i="14"/>
  <c r="V941" i="14"/>
  <c r="AB941" i="14"/>
  <c r="AD941" i="14"/>
  <c r="AE904" i="14"/>
  <c r="W904" i="14"/>
  <c r="AD904" i="14"/>
  <c r="AF1148" i="14"/>
  <c r="AD1207" i="14"/>
  <c r="V1201" i="14"/>
  <c r="U1193" i="14"/>
  <c r="AA1191" i="14"/>
  <c r="V1187" i="14"/>
  <c r="U1183" i="14"/>
  <c r="Z1182" i="14"/>
  <c r="Z1160" i="14"/>
  <c r="AB1156" i="14"/>
  <c r="W1155" i="14"/>
  <c r="AA1154" i="14"/>
  <c r="X1152" i="14"/>
  <c r="AF1141" i="14"/>
  <c r="U1139" i="14"/>
  <c r="AC1135" i="14"/>
  <c r="AB1130" i="14"/>
  <c r="AA1128" i="14"/>
  <c r="X1122" i="14"/>
  <c r="AE1119" i="14"/>
  <c r="V1114" i="14"/>
  <c r="AN1077" i="14"/>
  <c r="AI1077" i="14"/>
  <c r="Y1059" i="14"/>
  <c r="AE1059" i="14"/>
  <c r="Z1049" i="14"/>
  <c r="AD1043" i="14"/>
  <c r="AF1043" i="14"/>
  <c r="AA968" i="14"/>
  <c r="AB968" i="14"/>
  <c r="AF968" i="14"/>
  <c r="AA893" i="14"/>
  <c r="AE893" i="14"/>
  <c r="AC1204" i="14"/>
  <c r="AA1180" i="14"/>
  <c r="AS1145" i="14"/>
  <c r="Z1135" i="14"/>
  <c r="W1125" i="14"/>
  <c r="AF1120" i="14"/>
  <c r="AA1119" i="14"/>
  <c r="X1109" i="14"/>
  <c r="AB1103" i="14"/>
  <c r="AD1100" i="14"/>
  <c r="AF1092" i="14"/>
  <c r="AD1092" i="14"/>
  <c r="V1086" i="14"/>
  <c r="AP1078" i="14"/>
  <c r="AC1078" i="14"/>
  <c r="AE1078" i="14"/>
  <c r="U1078" i="14"/>
  <c r="W1069" i="14"/>
  <c r="X1069" i="14"/>
  <c r="AE1069" i="14"/>
  <c r="V1069" i="14"/>
  <c r="AF1000" i="14"/>
  <c r="Y879" i="14"/>
  <c r="AB879" i="14"/>
  <c r="W872" i="14"/>
  <c r="AD872" i="14"/>
  <c r="AE872" i="14"/>
  <c r="AF1197" i="14"/>
  <c r="AD1169" i="14"/>
  <c r="AD1196" i="14"/>
  <c r="Y1184" i="14"/>
  <c r="U1176" i="14"/>
  <c r="AC1174" i="14"/>
  <c r="AH1148" i="14"/>
  <c r="V1128" i="14"/>
  <c r="U1122" i="14"/>
  <c r="AA1120" i="14"/>
  <c r="Z1082" i="14"/>
  <c r="V1082" i="14"/>
  <c r="X1028" i="14"/>
  <c r="Y1028" i="14"/>
  <c r="V962" i="14"/>
  <c r="X962" i="14"/>
  <c r="AC880" i="14"/>
  <c r="W880" i="14"/>
  <c r="AB880" i="14"/>
  <c r="AF880" i="14"/>
  <c r="Y851" i="14"/>
  <c r="AE851" i="14"/>
  <c r="AF851" i="14"/>
  <c r="V1045" i="14"/>
  <c r="AF1034" i="14"/>
  <c r="X1031" i="14"/>
  <c r="W1030" i="14"/>
  <c r="AJ1028" i="14"/>
  <c r="V1008" i="14"/>
  <c r="AO997" i="14"/>
  <c r="U995" i="14"/>
  <c r="V989" i="14"/>
  <c r="AC987" i="14"/>
  <c r="W983" i="14"/>
  <c r="AA977" i="14"/>
  <c r="AE968" i="14"/>
  <c r="AH965" i="14"/>
  <c r="AH962" i="14"/>
  <c r="V959" i="14"/>
  <c r="AF952" i="14"/>
  <c r="AF922" i="14"/>
  <c r="AA900" i="14"/>
  <c r="Y893" i="14"/>
  <c r="Y889" i="14"/>
  <c r="Z884" i="14"/>
  <c r="AN880" i="14"/>
  <c r="AD876" i="14"/>
  <c r="AB859" i="14"/>
  <c r="AB850" i="14"/>
  <c r="U847" i="14"/>
  <c r="AB843" i="14"/>
  <c r="Y835" i="14"/>
  <c r="Y821" i="14"/>
  <c r="U797" i="14"/>
  <c r="Z788" i="14"/>
  <c r="W781" i="14"/>
  <c r="U772" i="14"/>
  <c r="Y759" i="14"/>
  <c r="Z1081" i="14"/>
  <c r="W1080" i="14"/>
  <c r="AO1074" i="14"/>
  <c r="AE1067" i="14"/>
  <c r="W1056" i="14"/>
  <c r="X1048" i="14"/>
  <c r="AE1039" i="14"/>
  <c r="W998" i="14"/>
  <c r="AF990" i="14"/>
  <c r="U983" i="14"/>
  <c r="AC971" i="14"/>
  <c r="AF951" i="14"/>
  <c r="W941" i="14"/>
  <c r="U929" i="14"/>
  <c r="AH928" i="14"/>
  <c r="AD925" i="14"/>
  <c r="W922" i="14"/>
  <c r="AD911" i="14"/>
  <c r="AE903" i="14"/>
  <c r="AE899" i="14"/>
  <c r="V889" i="14"/>
  <c r="AE888" i="14"/>
  <c r="AA877" i="14"/>
  <c r="AB876" i="14"/>
  <c r="AE870" i="14"/>
  <c r="Y864" i="14"/>
  <c r="V827" i="14"/>
  <c r="X814" i="14"/>
  <c r="Z811" i="14"/>
  <c r="Z801" i="14"/>
  <c r="AF797" i="14"/>
  <c r="V790" i="14"/>
  <c r="AD789" i="14"/>
  <c r="AC778" i="14"/>
  <c r="Y777" i="14"/>
  <c r="V763" i="14"/>
  <c r="Y762" i="14"/>
  <c r="V760" i="14"/>
  <c r="Z768" i="14"/>
  <c r="AE761" i="14"/>
  <c r="AA1092" i="14"/>
  <c r="AD1091" i="14"/>
  <c r="AD1084" i="14"/>
  <c r="U1080" i="14"/>
  <c r="Z1078" i="14"/>
  <c r="U1056" i="14"/>
  <c r="AE1055" i="14"/>
  <c r="Z1017" i="14"/>
  <c r="AD1008" i="14"/>
  <c r="W1008" i="14"/>
  <c r="X990" i="14"/>
  <c r="AD989" i="14"/>
  <c r="AH988" i="14"/>
  <c r="AF983" i="14"/>
  <c r="AH982" i="14"/>
  <c r="AN980" i="14"/>
  <c r="AE977" i="14"/>
  <c r="W971" i="14"/>
  <c r="AF959" i="14"/>
  <c r="Z959" i="14"/>
  <c r="AA941" i="14"/>
  <c r="AD923" i="14"/>
  <c r="Z920" i="14"/>
  <c r="U919" i="14"/>
  <c r="V916" i="14"/>
  <c r="W911" i="14"/>
  <c r="X909" i="14"/>
  <c r="AA904" i="14"/>
  <c r="Z902" i="14"/>
  <c r="AS900" i="14"/>
  <c r="Y899" i="14"/>
  <c r="V887" i="14"/>
  <c r="W884" i="14"/>
  <c r="AB855" i="14"/>
  <c r="U839" i="14"/>
  <c r="AB835" i="14"/>
  <c r="AI830" i="14"/>
  <c r="U829" i="14"/>
  <c r="AI828" i="14"/>
  <c r="AB813" i="14"/>
  <c r="X794" i="14"/>
  <c r="AN788" i="14"/>
  <c r="AA781" i="14"/>
  <c r="U775" i="14"/>
  <c r="U769" i="14"/>
  <c r="AB761" i="14"/>
  <c r="W759" i="14"/>
  <c r="W1092" i="14"/>
  <c r="AE1080" i="14"/>
  <c r="W1033" i="14"/>
  <c r="Y983" i="14"/>
  <c r="AB973" i="14"/>
  <c r="AB959" i="14"/>
  <c r="AB952" i="14"/>
  <c r="U951" i="14"/>
  <c r="U941" i="14"/>
  <c r="AF940" i="14"/>
  <c r="V925" i="14"/>
  <c r="AB923" i="14"/>
  <c r="AD903" i="14"/>
  <c r="AC902" i="14"/>
  <c r="V899" i="14"/>
  <c r="AC892" i="14"/>
  <c r="AE889" i="14"/>
  <c r="X889" i="14"/>
  <c r="U881" i="14"/>
  <c r="AA878" i="14"/>
  <c r="AF876" i="14"/>
  <c r="AB874" i="14"/>
  <c r="AH873" i="14"/>
  <c r="X870" i="14"/>
  <c r="X840" i="14"/>
  <c r="Z815" i="14"/>
  <c r="X797" i="14"/>
  <c r="AE790" i="14"/>
  <c r="AC777" i="14"/>
  <c r="AF775" i="14"/>
  <c r="AD763" i="14"/>
  <c r="W761" i="14"/>
  <c r="AD759" i="14"/>
  <c r="V1092" i="14"/>
  <c r="Y1080" i="14"/>
  <c r="W1078" i="14"/>
  <c r="AF1065" i="14"/>
  <c r="Z1062" i="14"/>
  <c r="AB1055" i="14"/>
  <c r="AB1031" i="14"/>
  <c r="AB1025" i="14"/>
  <c r="Y1008" i="14"/>
  <c r="W1004" i="14"/>
  <c r="U999" i="14"/>
  <c r="Y989" i="14"/>
  <c r="AB971" i="14"/>
  <c r="AA970" i="14"/>
  <c r="X959" i="14"/>
  <c r="AC944" i="14"/>
  <c r="Y940" i="14"/>
  <c r="AA939" i="14"/>
  <c r="AD928" i="14"/>
  <c r="AA923" i="14"/>
  <c r="AC915" i="14"/>
  <c r="AH909" i="14"/>
  <c r="AF908" i="14"/>
  <c r="AB902" i="14"/>
  <c r="X895" i="14"/>
  <c r="V892" i="14"/>
  <c r="AC842" i="14"/>
  <c r="AF833" i="14"/>
  <c r="AE819" i="14"/>
  <c r="Z808" i="14"/>
  <c r="AA806" i="14"/>
  <c r="AB804" i="14"/>
  <c r="AF784" i="14"/>
  <c r="AC772" i="14"/>
  <c r="AD767" i="14"/>
  <c r="U761" i="14"/>
  <c r="AL1000" i="14"/>
  <c r="AR1162" i="14"/>
  <c r="AL1152" i="14"/>
  <c r="AH1144" i="14"/>
  <c r="AI1128" i="14"/>
  <c r="AM1124" i="14"/>
  <c r="AQ1109" i="14"/>
  <c r="AK975" i="14"/>
  <c r="AL945" i="14"/>
  <c r="AR1192" i="14"/>
  <c r="AJ1163" i="14"/>
  <c r="AH1157" i="14"/>
  <c r="AM1141" i="14"/>
  <c r="AK1117" i="14"/>
  <c r="AO851" i="14"/>
  <c r="AS788" i="14"/>
  <c r="AR1146" i="14"/>
  <c r="AH1200" i="14"/>
  <c r="AN1189" i="14"/>
  <c r="AM1175" i="14"/>
  <c r="AS1137" i="14"/>
  <c r="AJ1127" i="14"/>
  <c r="AP1051" i="14"/>
  <c r="AH813" i="14"/>
  <c r="AK759" i="14"/>
  <c r="AO1208" i="14"/>
  <c r="AK1201" i="14"/>
  <c r="AI1185" i="14"/>
  <c r="AK1169" i="14"/>
  <c r="AO1166" i="14"/>
  <c r="AK1112" i="14"/>
  <c r="AO1101" i="14"/>
  <c r="AS1099" i="14"/>
  <c r="AQ1067" i="14"/>
  <c r="AS1058" i="14"/>
  <c r="AI1056" i="14"/>
  <c r="AH1046" i="14"/>
  <c r="AO989" i="14"/>
  <c r="AH876" i="14"/>
  <c r="AJ854" i="14"/>
  <c r="AP823" i="14"/>
  <c r="AN1151" i="14"/>
  <c r="AK1147" i="14"/>
  <c r="AK1064" i="14"/>
  <c r="AJ1063" i="14"/>
  <c r="AM1009" i="14"/>
  <c r="AH925" i="14"/>
  <c r="AL907" i="14"/>
  <c r="AJ830" i="14"/>
  <c r="AP1170" i="14"/>
  <c r="AD1164" i="14"/>
  <c r="V1163" i="14"/>
  <c r="V1158" i="14"/>
  <c r="Z1158" i="14"/>
  <c r="AA1158" i="14"/>
  <c r="V1129" i="14"/>
  <c r="X1129" i="14"/>
  <c r="Z1129" i="14"/>
  <c r="U1111" i="14"/>
  <c r="W1111" i="14"/>
  <c r="Y1107" i="14"/>
  <c r="AM1107" i="14"/>
  <c r="X1105" i="14"/>
  <c r="Y1105" i="14"/>
  <c r="AC1105" i="14"/>
  <c r="AA1089" i="14"/>
  <c r="AF1089" i="14"/>
  <c r="V1089" i="14"/>
  <c r="AD1089" i="14"/>
  <c r="AE1089" i="14"/>
  <c r="T1085" i="14"/>
  <c r="AB1085" i="14"/>
  <c r="AD1085" i="14"/>
  <c r="U1085" i="14"/>
  <c r="Z1085" i="14"/>
  <c r="AH1053" i="14"/>
  <c r="Z1053" i="14"/>
  <c r="X1053" i="14"/>
  <c r="Y1052" i="14"/>
  <c r="X1052" i="14"/>
  <c r="AF1052" i="14"/>
  <c r="W1027" i="14"/>
  <c r="X1027" i="14"/>
  <c r="Z1027" i="14"/>
  <c r="AA1027" i="14"/>
  <c r="AA1015" i="14"/>
  <c r="V1015" i="14"/>
  <c r="W1015" i="14"/>
  <c r="Z1015" i="14"/>
  <c r="AB1015" i="14"/>
  <c r="AM1007" i="14"/>
  <c r="X1007" i="14"/>
  <c r="Y1007" i="14"/>
  <c r="AE1007" i="14"/>
  <c r="AF1007" i="14"/>
  <c r="X981" i="14"/>
  <c r="AD981" i="14"/>
  <c r="U981" i="14"/>
  <c r="V981" i="14"/>
  <c r="X979" i="14"/>
  <c r="AD979" i="14"/>
  <c r="AE979" i="14"/>
  <c r="AC1205" i="14"/>
  <c r="X1203" i="14"/>
  <c r="U1201" i="14"/>
  <c r="AE1200" i="14"/>
  <c r="AD1199" i="14"/>
  <c r="W1197" i="14"/>
  <c r="AC1196" i="14"/>
  <c r="AJ1195" i="14"/>
  <c r="AD1193" i="14"/>
  <c r="W1192" i="14"/>
  <c r="AP1191" i="14"/>
  <c r="V1185" i="14"/>
  <c r="AE1183" i="14"/>
  <c r="W1178" i="14"/>
  <c r="AI1177" i="14"/>
  <c r="T1177" i="14"/>
  <c r="Z1175" i="14"/>
  <c r="U1174" i="14"/>
  <c r="V1166" i="14"/>
  <c r="AA1164" i="14"/>
  <c r="AA1162" i="14"/>
  <c r="AF1162" i="14"/>
  <c r="AF1158" i="14"/>
  <c r="AS1153" i="14"/>
  <c r="AK1151" i="14"/>
  <c r="AC1149" i="14"/>
  <c r="AF1149" i="14"/>
  <c r="U1149" i="14"/>
  <c r="AK1146" i="14"/>
  <c r="T1145" i="14"/>
  <c r="AD1145" i="14"/>
  <c r="AE1145" i="14"/>
  <c r="AP1139" i="14"/>
  <c r="AF1129" i="14"/>
  <c r="AF1118" i="14"/>
  <c r="X1118" i="14"/>
  <c r="Z1118" i="14"/>
  <c r="V1117" i="14"/>
  <c r="AB1114" i="14"/>
  <c r="AE1111" i="14"/>
  <c r="W1109" i="14"/>
  <c r="AB1105" i="14"/>
  <c r="U1102" i="14"/>
  <c r="AC1085" i="14"/>
  <c r="V1063" i="14"/>
  <c r="AA1062" i="14"/>
  <c r="AF1053" i="14"/>
  <c r="AB1053" i="14"/>
  <c r="Z1009" i="14"/>
  <c r="X846" i="14"/>
  <c r="AB846" i="14"/>
  <c r="AJ846" i="14"/>
  <c r="V846" i="14"/>
  <c r="AF773" i="14"/>
  <c r="AE773" i="14"/>
  <c r="AC1183" i="14"/>
  <c r="AH1183" i="14"/>
  <c r="U1181" i="14"/>
  <c r="AD1177" i="14"/>
  <c r="AB1170" i="14"/>
  <c r="Y1167" i="14"/>
  <c r="Y1164" i="14"/>
  <c r="AC1158" i="14"/>
  <c r="AH1151" i="14"/>
  <c r="AA1149" i="14"/>
  <c r="AH1146" i="14"/>
  <c r="Z1145" i="14"/>
  <c r="T1144" i="14"/>
  <c r="AE1144" i="14" s="1"/>
  <c r="AH1143" i="14"/>
  <c r="X1143" i="14"/>
  <c r="AA1143" i="14"/>
  <c r="AN1139" i="14"/>
  <c r="AH1134" i="14"/>
  <c r="Z1133" i="14"/>
  <c r="AC1129" i="14"/>
  <c r="V1127" i="14"/>
  <c r="AE1126" i="14"/>
  <c r="AE1118" i="14"/>
  <c r="AR1113" i="14"/>
  <c r="AB1111" i="14"/>
  <c r="AA1106" i="14"/>
  <c r="Y1106" i="14"/>
  <c r="Z1106" i="14"/>
  <c r="AA1105" i="14"/>
  <c r="U1103" i="14"/>
  <c r="Y1101" i="14"/>
  <c r="AO1100" i="14"/>
  <c r="AL1098" i="14"/>
  <c r="AA1098" i="14"/>
  <c r="X1088" i="14"/>
  <c r="AA1088" i="14"/>
  <c r="AD1088" i="14"/>
  <c r="AE1088" i="14"/>
  <c r="W1088" i="14"/>
  <c r="AI1087" i="14"/>
  <c r="AA1085" i="14"/>
  <c r="Y1066" i="14"/>
  <c r="U1066" i="14"/>
  <c r="AA1066" i="14"/>
  <c r="AE1066" i="14"/>
  <c r="AE1053" i="14"/>
  <c r="AO1050" i="14"/>
  <c r="AD1050" i="14"/>
  <c r="AI1050" i="14"/>
  <c r="AE1050" i="14"/>
  <c r="Y1020" i="14"/>
  <c r="AB1020" i="14"/>
  <c r="AE1015" i="14"/>
  <c r="AK1001" i="14"/>
  <c r="AS1001" i="14"/>
  <c r="AC1076" i="14"/>
  <c r="AE1076" i="14"/>
  <c r="U1076" i="14"/>
  <c r="V1076" i="14"/>
  <c r="AA1076" i="14"/>
  <c r="AA1073" i="14"/>
  <c r="AF1073" i="14"/>
  <c r="V1073" i="14"/>
  <c r="X1073" i="14"/>
  <c r="Z1073" i="14"/>
  <c r="W1053" i="14"/>
  <c r="Y1046" i="14"/>
  <c r="X1046" i="14"/>
  <c r="AF1046" i="14"/>
  <c r="AI1040" i="14"/>
  <c r="Z1040" i="14"/>
  <c r="AB1027" i="14"/>
  <c r="AP1022" i="14"/>
  <c r="Z1022" i="14"/>
  <c r="U1015" i="14"/>
  <c r="X1002" i="14"/>
  <c r="AD1002" i="14"/>
  <c r="AE1002" i="14"/>
  <c r="U1002" i="14"/>
  <c r="V1002" i="14"/>
  <c r="W1002" i="14"/>
  <c r="Z981" i="14"/>
  <c r="Y946" i="14"/>
  <c r="AA946" i="14"/>
  <c r="Z946" i="14"/>
  <c r="AF1205" i="14"/>
  <c r="Y1203" i="14"/>
  <c r="AA1199" i="14"/>
  <c r="AB1195" i="14"/>
  <c r="AF1191" i="14"/>
  <c r="AF1188" i="14"/>
  <c r="V1205" i="14"/>
  <c r="AE1204" i="14"/>
  <c r="U1203" i="14"/>
  <c r="Y1195" i="14"/>
  <c r="AF1194" i="14"/>
  <c r="V1181" i="14"/>
  <c r="AE1181" i="14"/>
  <c r="AB1163" i="14"/>
  <c r="X1158" i="14"/>
  <c r="V1134" i="14"/>
  <c r="X1134" i="14"/>
  <c r="Z1134" i="14"/>
  <c r="AA1129" i="14"/>
  <c r="AA1111" i="14"/>
  <c r="W1105" i="14"/>
  <c r="W955" i="14"/>
  <c r="Y955" i="14"/>
  <c r="AF955" i="14"/>
  <c r="AL955" i="14"/>
  <c r="V921" i="14"/>
  <c r="Z921" i="14"/>
  <c r="AA921" i="14"/>
  <c r="AD921" i="14"/>
  <c r="AB921" i="14"/>
  <c r="AF921" i="14"/>
  <c r="AF1203" i="14"/>
  <c r="X1191" i="14"/>
  <c r="W1186" i="14"/>
  <c r="Z1183" i="14"/>
  <c r="Y1177" i="14"/>
  <c r="AB1175" i="14"/>
  <c r="AC1169" i="14"/>
  <c r="U1156" i="14"/>
  <c r="X1156" i="14"/>
  <c r="Z1151" i="14"/>
  <c r="AD1151" i="14"/>
  <c r="AE1151" i="14"/>
  <c r="AD1146" i="14"/>
  <c r="AE1146" i="14"/>
  <c r="X1138" i="14"/>
  <c r="V1138" i="14"/>
  <c r="Y1138" i="14"/>
  <c r="Z1137" i="14"/>
  <c r="AB1137" i="14"/>
  <c r="AC1134" i="14"/>
  <c r="U1129" i="14"/>
  <c r="AA1121" i="14"/>
  <c r="AE1113" i="14"/>
  <c r="X1107" i="14"/>
  <c r="V1105" i="14"/>
  <c r="AF1103" i="14"/>
  <c r="Y1089" i="14"/>
  <c r="AC1201" i="14"/>
  <c r="AC1197" i="14"/>
  <c r="AA1197" i="14"/>
  <c r="Z1194" i="14"/>
  <c r="V1192" i="14"/>
  <c r="Y1185" i="14"/>
  <c r="Y1183" i="14"/>
  <c r="V1177" i="14"/>
  <c r="Y1175" i="14"/>
  <c r="AF1174" i="14"/>
  <c r="X1162" i="14"/>
  <c r="Y1157" i="14"/>
  <c r="AF1156" i="14"/>
  <c r="Y1151" i="14"/>
  <c r="W1149" i="14"/>
  <c r="Y1146" i="14"/>
  <c r="V1145" i="14"/>
  <c r="AB1144" i="14"/>
  <c r="AA1134" i="14"/>
  <c r="V1118" i="14"/>
  <c r="Z1117" i="14"/>
  <c r="AC1109" i="14"/>
  <c r="AS1109" i="14"/>
  <c r="U1109" i="14"/>
  <c r="AE1109" i="14"/>
  <c r="V1109" i="14"/>
  <c r="AF1109" i="14"/>
  <c r="AB1106" i="14"/>
  <c r="U1105" i="14"/>
  <c r="AC1103" i="14"/>
  <c r="AB1102" i="14"/>
  <c r="Y1102" i="14"/>
  <c r="AD1102" i="14"/>
  <c r="AC1095" i="14"/>
  <c r="Z1088" i="14"/>
  <c r="X1086" i="14"/>
  <c r="AB1086" i="14"/>
  <c r="AE1086" i="14"/>
  <c r="U1086" i="14"/>
  <c r="Z1086" i="14"/>
  <c r="AA1086" i="14"/>
  <c r="AF1077" i="14"/>
  <c r="AA1063" i="14"/>
  <c r="W1063" i="14"/>
  <c r="X1063" i="14"/>
  <c r="Z1063" i="14"/>
  <c r="AE1063" i="14"/>
  <c r="V1053" i="14"/>
  <c r="X1049" i="14"/>
  <c r="AB1049" i="14"/>
  <c r="AD1049" i="14"/>
  <c r="U1049" i="14"/>
  <c r="AE1049" i="14"/>
  <c r="V1049" i="14"/>
  <c r="AA1049" i="14"/>
  <c r="Y1045" i="14"/>
  <c r="U1045" i="14"/>
  <c r="AD1045" i="14"/>
  <c r="Z1045" i="14"/>
  <c r="AC1045" i="14"/>
  <c r="AE1045" i="14"/>
  <c r="AD1037" i="14"/>
  <c r="AL1037" i="14"/>
  <c r="V1037" i="14"/>
  <c r="W1037" i="14"/>
  <c r="AE1037" i="14"/>
  <c r="AH1017" i="14"/>
  <c r="Y1017" i="14"/>
  <c r="AB1017" i="14"/>
  <c r="AP1009" i="14"/>
  <c r="AD1009" i="14"/>
  <c r="V1009" i="14"/>
  <c r="AF1009" i="14"/>
  <c r="W1009" i="14"/>
  <c r="X1009" i="14"/>
  <c r="U1009" i="14"/>
  <c r="AC1009" i="14"/>
  <c r="Z988" i="14"/>
  <c r="W988" i="14"/>
  <c r="X988" i="14"/>
  <c r="AE988" i="14"/>
  <c r="AF988" i="14"/>
  <c r="AF979" i="14"/>
  <c r="W1170" i="14"/>
  <c r="Y1170" i="14"/>
  <c r="V1203" i="14"/>
  <c r="AA1208" i="14"/>
  <c r="V1199" i="14"/>
  <c r="AC1198" i="14"/>
  <c r="V1164" i="14"/>
  <c r="Z1149" i="14"/>
  <c r="AB1146" i="14"/>
  <c r="AE1134" i="14"/>
  <c r="AE1121" i="14"/>
  <c r="AA1118" i="14"/>
  <c r="U1113" i="14"/>
  <c r="W1113" i="14"/>
  <c r="AP1107" i="14"/>
  <c r="AA1087" i="14"/>
  <c r="V1087" i="14"/>
  <c r="W1087" i="14"/>
  <c r="AD1075" i="14"/>
  <c r="AB1075" i="14"/>
  <c r="AC1075" i="14"/>
  <c r="Y1040" i="14"/>
  <c r="AH1040" i="14"/>
  <c r="AS1003" i="14"/>
  <c r="Y1003" i="14"/>
  <c r="Z1003" i="14"/>
  <c r="AF1003" i="14"/>
  <c r="AB1194" i="14"/>
  <c r="AI1187" i="14"/>
  <c r="AA1182" i="14"/>
  <c r="AB1169" i="14"/>
  <c r="AF1169" i="14"/>
  <c r="U1169" i="14"/>
  <c r="AA1168" i="14"/>
  <c r="Z1168" i="14"/>
  <c r="AB1168" i="14"/>
  <c r="Y1163" i="14"/>
  <c r="U1158" i="14"/>
  <c r="AB1157" i="14"/>
  <c r="V1150" i="14"/>
  <c r="Y1150" i="14"/>
  <c r="AB1150" i="14"/>
  <c r="X1149" i="14"/>
  <c r="Z1146" i="14"/>
  <c r="AA1139" i="14"/>
  <c r="AD1139" i="14"/>
  <c r="AF1139" i="14"/>
  <c r="W1118" i="14"/>
  <c r="AB1112" i="14"/>
  <c r="Z1112" i="14"/>
  <c r="AE1112" i="14"/>
  <c r="Z1111" i="14"/>
  <c r="V1085" i="14"/>
  <c r="AB1207" i="14"/>
  <c r="AD1203" i="14"/>
  <c r="AB1200" i="14"/>
  <c r="AD1205" i="14"/>
  <c r="AP1203" i="14"/>
  <c r="AS1202" i="14"/>
  <c r="AM1198" i="14"/>
  <c r="AB1197" i="14"/>
  <c r="X1194" i="14"/>
  <c r="AC1193" i="14"/>
  <c r="AC1192" i="14"/>
  <c r="AD1189" i="14"/>
  <c r="U1188" i="14"/>
  <c r="Y1187" i="14"/>
  <c r="W1183" i="14"/>
  <c r="AA1174" i="14"/>
  <c r="AK1170" i="14"/>
  <c r="Z1169" i="14"/>
  <c r="AB1161" i="14"/>
  <c r="AC1156" i="14"/>
  <c r="W1151" i="14"/>
  <c r="W1146" i="14"/>
  <c r="Y1144" i="14"/>
  <c r="AF1143" i="14"/>
  <c r="AB1142" i="14"/>
  <c r="AN1142" i="14"/>
  <c r="X1139" i="14"/>
  <c r="W1134" i="14"/>
  <c r="AC1132" i="14"/>
  <c r="X1127" i="14"/>
  <c r="AA1127" i="14"/>
  <c r="AA1113" i="14"/>
  <c r="AB1109" i="14"/>
  <c r="U1108" i="14"/>
  <c r="AF1108" i="14"/>
  <c r="U1106" i="14"/>
  <c r="AF1105" i="14"/>
  <c r="AA1103" i="14"/>
  <c r="Y1098" i="14"/>
  <c r="W1091" i="14"/>
  <c r="U1090" i="14"/>
  <c r="U1088" i="14"/>
  <c r="AF1087" i="14"/>
  <c r="AE1077" i="14"/>
  <c r="AD1076" i="14"/>
  <c r="W1068" i="14"/>
  <c r="AA1068" i="14"/>
  <c r="AC1066" i="14"/>
  <c r="X1050" i="14"/>
  <c r="T1048" i="14"/>
  <c r="AA1048" i="14" s="1"/>
  <c r="AD1048" i="14"/>
  <c r="U1048" i="14"/>
  <c r="AF1048" i="14"/>
  <c r="V1048" i="14"/>
  <c r="W1048" i="14"/>
  <c r="AB1048" i="14"/>
  <c r="AC1048" i="14"/>
  <c r="AD1039" i="14"/>
  <c r="U1039" i="14"/>
  <c r="AF1039" i="14"/>
  <c r="V1039" i="14"/>
  <c r="W1039" i="14"/>
  <c r="Y1039" i="14"/>
  <c r="AF1037" i="14"/>
  <c r="AA1035" i="14"/>
  <c r="U1035" i="14"/>
  <c r="AE1035" i="14"/>
  <c r="X1035" i="14"/>
  <c r="AB1035" i="14"/>
  <c r="Y1025" i="14"/>
  <c r="Z1025" i="14"/>
  <c r="X1018" i="14"/>
  <c r="W1018" i="14"/>
  <c r="Z1018" i="14"/>
  <c r="AL982" i="14"/>
  <c r="W982" i="14"/>
  <c r="X982" i="14"/>
  <c r="AE982" i="14"/>
  <c r="AF982" i="14"/>
  <c r="V1151" i="14"/>
  <c r="V1146" i="14"/>
  <c r="V1139" i="14"/>
  <c r="U1134" i="14"/>
  <c r="AB1129" i="14"/>
  <c r="AN1114" i="14"/>
  <c r="AA1114" i="14"/>
  <c r="Z1113" i="14"/>
  <c r="W1112" i="14"/>
  <c r="V1111" i="14"/>
  <c r="AA1109" i="14"/>
  <c r="AE1105" i="14"/>
  <c r="AA1104" i="14"/>
  <c r="W1103" i="14"/>
  <c r="V1091" i="14"/>
  <c r="AA1091" i="14"/>
  <c r="AE1091" i="14"/>
  <c r="W1090" i="14"/>
  <c r="Z1087" i="14"/>
  <c r="AO1085" i="14"/>
  <c r="W1082" i="14"/>
  <c r="AA1082" i="14"/>
  <c r="AD1082" i="14"/>
  <c r="U1082" i="14"/>
  <c r="AB1082" i="14"/>
  <c r="Z1076" i="14"/>
  <c r="AE1073" i="14"/>
  <c r="AF1063" i="14"/>
  <c r="Z1043" i="14"/>
  <c r="AE1043" i="14"/>
  <c r="V1043" i="14"/>
  <c r="W1043" i="14"/>
  <c r="Y1043" i="14"/>
  <c r="AC1027" i="14"/>
  <c r="AE1009" i="14"/>
  <c r="AC1002" i="14"/>
  <c r="AA1100" i="14"/>
  <c r="Z1099" i="14"/>
  <c r="U1098" i="14"/>
  <c r="Z1071" i="14"/>
  <c r="AF1071" i="14"/>
  <c r="V1071" i="14"/>
  <c r="X1061" i="14"/>
  <c r="AE1061" i="14"/>
  <c r="U1061" i="14"/>
  <c r="V1061" i="14"/>
  <c r="W1061" i="14"/>
  <c r="Z1060" i="14"/>
  <c r="Z1051" i="14"/>
  <c r="AE1051" i="14"/>
  <c r="V1051" i="14"/>
  <c r="W1051" i="14"/>
  <c r="AQ1048" i="14"/>
  <c r="AP1048" i="14"/>
  <c r="Z1031" i="14"/>
  <c r="AC1031" i="14"/>
  <c r="AE1031" i="14"/>
  <c r="AF1031" i="14"/>
  <c r="AK1024" i="14"/>
  <c r="U1024" i="14"/>
  <c r="V1024" i="14"/>
  <c r="Y1023" i="14"/>
  <c r="Z1023" i="14"/>
  <c r="Y1022" i="14"/>
  <c r="AE1014" i="14"/>
  <c r="AB1014" i="14"/>
  <c r="U991" i="14"/>
  <c r="V991" i="14"/>
  <c r="Y991" i="14"/>
  <c r="AB991" i="14"/>
  <c r="AA972" i="14"/>
  <c r="AE972" i="14"/>
  <c r="AK972" i="14"/>
  <c r="V943" i="14"/>
  <c r="W943" i="14"/>
  <c r="Y943" i="14"/>
  <c r="AE943" i="14"/>
  <c r="AB943" i="14"/>
  <c r="W942" i="14"/>
  <c r="AE942" i="14"/>
  <c r="U932" i="14"/>
  <c r="AE932" i="14"/>
  <c r="Y1171" i="14"/>
  <c r="X1166" i="14"/>
  <c r="T1157" i="14"/>
  <c r="AA1135" i="14"/>
  <c r="AA1132" i="14"/>
  <c r="AB1126" i="14"/>
  <c r="AM1105" i="14"/>
  <c r="AB1101" i="14"/>
  <c r="Y1100" i="14"/>
  <c r="W1098" i="14"/>
  <c r="Y1096" i="14"/>
  <c r="AD1094" i="14"/>
  <c r="AE1093" i="14"/>
  <c r="X1077" i="14"/>
  <c r="Y1077" i="14"/>
  <c r="Z1077" i="14"/>
  <c r="AE1071" i="14"/>
  <c r="AC1061" i="14"/>
  <c r="AS1059" i="14"/>
  <c r="AD1059" i="14"/>
  <c r="U1059" i="14"/>
  <c r="V1059" i="14"/>
  <c r="Y1051" i="14"/>
  <c r="AF1050" i="14"/>
  <c r="W1045" i="14"/>
  <c r="Y1041" i="14"/>
  <c r="X1041" i="14"/>
  <c r="AF1041" i="14"/>
  <c r="W1031" i="14"/>
  <c r="U1029" i="14"/>
  <c r="AF1029" i="14"/>
  <c r="AA1029" i="14"/>
  <c r="Y1024" i="14"/>
  <c r="Y1014" i="14"/>
  <c r="Y1013" i="14"/>
  <c r="Z1013" i="14"/>
  <c r="AJ1010" i="14"/>
  <c r="X1010" i="14"/>
  <c r="Y1010" i="14"/>
  <c r="W1005" i="14"/>
  <c r="AF1005" i="14"/>
  <c r="Z996" i="14"/>
  <c r="V996" i="14"/>
  <c r="W996" i="14"/>
  <c r="X996" i="14"/>
  <c r="X987" i="14"/>
  <c r="AD987" i="14"/>
  <c r="AE987" i="14"/>
  <c r="U987" i="14"/>
  <c r="V987" i="14"/>
  <c r="W987" i="14"/>
  <c r="T1180" i="14"/>
  <c r="AE1180" i="14" s="1"/>
  <c r="V1174" i="14"/>
  <c r="AO1173" i="14"/>
  <c r="AD1166" i="14"/>
  <c r="AI1164" i="14"/>
  <c r="V1159" i="14"/>
  <c r="AR1155" i="14"/>
  <c r="AA1155" i="14"/>
  <c r="AB1154" i="14"/>
  <c r="AA1152" i="14"/>
  <c r="AD1148" i="14"/>
  <c r="AB1148" i="14"/>
  <c r="AA1147" i="14"/>
  <c r="AL1142" i="14"/>
  <c r="AA1141" i="14"/>
  <c r="V1130" i="14"/>
  <c r="Z1128" i="14"/>
  <c r="AB1125" i="14"/>
  <c r="AA1124" i="14"/>
  <c r="U1119" i="14"/>
  <c r="U1115" i="14"/>
  <c r="U1100" i="14"/>
  <c r="V1098" i="14"/>
  <c r="AF1083" i="14"/>
  <c r="AD1083" i="14"/>
  <c r="AE1083" i="14"/>
  <c r="X1071" i="14"/>
  <c r="Y1061" i="14"/>
  <c r="Y1060" i="14"/>
  <c r="Y1057" i="14"/>
  <c r="AD1057" i="14"/>
  <c r="AI1052" i="14"/>
  <c r="X1051" i="14"/>
  <c r="AJ1039" i="14"/>
  <c r="AB1033" i="14"/>
  <c r="Z1033" i="14"/>
  <c r="U1031" i="14"/>
  <c r="AN1030" i="14"/>
  <c r="X1024" i="14"/>
  <c r="X1023" i="14"/>
  <c r="AD1015" i="14"/>
  <c r="W1014" i="14"/>
  <c r="AF1013" i="14"/>
  <c r="AC1013" i="14"/>
  <c r="AC1006" i="14"/>
  <c r="AD1006" i="14"/>
  <c r="U1006" i="14"/>
  <c r="V1006" i="14"/>
  <c r="AH1003" i="14"/>
  <c r="AD991" i="14"/>
  <c r="AK926" i="14"/>
  <c r="W926" i="14"/>
  <c r="Z926" i="14"/>
  <c r="AC926" i="14"/>
  <c r="AA926" i="14"/>
  <c r="AE926" i="14"/>
  <c r="AB977" i="14"/>
  <c r="Z977" i="14"/>
  <c r="X977" i="14"/>
  <c r="Z975" i="14"/>
  <c r="AF973" i="14"/>
  <c r="U973" i="14"/>
  <c r="AD968" i="14"/>
  <c r="W968" i="14"/>
  <c r="X965" i="14"/>
  <c r="AA950" i="14"/>
  <c r="U950" i="14"/>
  <c r="V950" i="14"/>
  <c r="Y950" i="14"/>
  <c r="AB950" i="14"/>
  <c r="Y890" i="14"/>
  <c r="AF890" i="14"/>
  <c r="V890" i="14"/>
  <c r="AA890" i="14"/>
  <c r="AB890" i="14"/>
  <c r="AE890" i="14"/>
  <c r="W812" i="14"/>
  <c r="AA812" i="14"/>
  <c r="AE812" i="14"/>
  <c r="X812" i="14"/>
  <c r="AF812" i="14"/>
  <c r="Z979" i="14"/>
  <c r="Y979" i="14"/>
  <c r="Y977" i="14"/>
  <c r="AD972" i="14"/>
  <c r="V972" i="14"/>
  <c r="AD953" i="14"/>
  <c r="AE953" i="14"/>
  <c r="AF953" i="14"/>
  <c r="V953" i="14"/>
  <c r="W953" i="14"/>
  <c r="Y953" i="14"/>
  <c r="U935" i="14"/>
  <c r="AE935" i="14"/>
  <c r="AR931" i="14"/>
  <c r="V931" i="14"/>
  <c r="W931" i="14"/>
  <c r="Y931" i="14"/>
  <c r="AD931" i="14"/>
  <c r="W914" i="14"/>
  <c r="AB914" i="14"/>
  <c r="AF914" i="14"/>
  <c r="AC885" i="14"/>
  <c r="U885" i="14"/>
  <c r="AD885" i="14"/>
  <c r="W885" i="14"/>
  <c r="AF885" i="14"/>
  <c r="Y885" i="14"/>
  <c r="W1072" i="14"/>
  <c r="X1066" i="14"/>
  <c r="V1057" i="14"/>
  <c r="AD1053" i="14"/>
  <c r="U1053" i="14"/>
  <c r="V1050" i="14"/>
  <c r="AJ1034" i="14"/>
  <c r="AB1030" i="14"/>
  <c r="V1029" i="14"/>
  <c r="AE1017" i="14"/>
  <c r="AI1016" i="14"/>
  <c r="AE1013" i="14"/>
  <c r="U1013" i="14"/>
  <c r="U1008" i="14"/>
  <c r="U1004" i="14"/>
  <c r="AC999" i="14"/>
  <c r="W991" i="14"/>
  <c r="W990" i="14"/>
  <c r="V985" i="14"/>
  <c r="AE983" i="14"/>
  <c r="AI980" i="14"/>
  <c r="AB979" i="14"/>
  <c r="W977" i="14"/>
  <c r="AR973" i="14"/>
  <c r="AD969" i="14"/>
  <c r="AB969" i="14"/>
  <c r="AA969" i="14"/>
  <c r="X968" i="14"/>
  <c r="Z960" i="14"/>
  <c r="W935" i="14"/>
  <c r="W912" i="14"/>
  <c r="AE912" i="14"/>
  <c r="AB885" i="14"/>
  <c r="AB869" i="14"/>
  <c r="AA869" i="14"/>
  <c r="W869" i="14"/>
  <c r="X869" i="14"/>
  <c r="Z869" i="14"/>
  <c r="AE869" i="14"/>
  <c r="AF869" i="14"/>
  <c r="V862" i="14"/>
  <c r="AF862" i="14"/>
  <c r="W862" i="14"/>
  <c r="Z862" i="14"/>
  <c r="AB862" i="14"/>
  <c r="Y862" i="14"/>
  <c r="AA862" i="14"/>
  <c r="AD862" i="14"/>
  <c r="AE862" i="14"/>
  <c r="AA1078" i="14"/>
  <c r="AD1072" i="14"/>
  <c r="AD1069" i="14"/>
  <c r="AA1069" i="14"/>
  <c r="AD1067" i="14"/>
  <c r="AA1067" i="14"/>
  <c r="Z1066" i="14"/>
  <c r="Z1064" i="14"/>
  <c r="AC1053" i="14"/>
  <c r="X1045" i="14"/>
  <c r="AD1035" i="14"/>
  <c r="Z1034" i="14"/>
  <c r="Y1030" i="14"/>
  <c r="Z1029" i="14"/>
  <c r="AD1013" i="14"/>
  <c r="V973" i="14"/>
  <c r="AE973" i="14"/>
  <c r="AC969" i="14"/>
  <c r="V968" i="14"/>
  <c r="AB966" i="14"/>
  <c r="U960" i="14"/>
  <c r="AB953" i="14"/>
  <c r="AC950" i="14"/>
  <c r="AF934" i="14"/>
  <c r="U934" i="14"/>
  <c r="X934" i="14"/>
  <c r="AA934" i="14"/>
  <c r="W924" i="14"/>
  <c r="V924" i="14"/>
  <c r="Y924" i="14"/>
  <c r="AD924" i="14"/>
  <c r="AD890" i="14"/>
  <c r="W867" i="14"/>
  <c r="AK867" i="14"/>
  <c r="AB867" i="14"/>
  <c r="AD867" i="14"/>
  <c r="AF867" i="14"/>
  <c r="U867" i="14"/>
  <c r="X867" i="14"/>
  <c r="Y867" i="14"/>
  <c r="AE867" i="14"/>
  <c r="AO837" i="14"/>
  <c r="Z837" i="14"/>
  <c r="U837" i="14"/>
  <c r="W837" i="14"/>
  <c r="AB837" i="14"/>
  <c r="AF837" i="14"/>
  <c r="V1088" i="14"/>
  <c r="AA1080" i="14"/>
  <c r="AA1074" i="14"/>
  <c r="AA1072" i="14"/>
  <c r="Z1069" i="14"/>
  <c r="Z1068" i="14"/>
  <c r="Z1067" i="14"/>
  <c r="W1066" i="14"/>
  <c r="AC1056" i="14"/>
  <c r="Z1056" i="14"/>
  <c r="AA1055" i="14"/>
  <c r="X1055" i="14"/>
  <c r="AF1045" i="14"/>
  <c r="Y1034" i="14"/>
  <c r="AR1031" i="14"/>
  <c r="X1030" i="14"/>
  <c r="X1029" i="14"/>
  <c r="AB1028" i="14"/>
  <c r="AA1017" i="14"/>
  <c r="AH1011" i="14"/>
  <c r="AD1004" i="14"/>
  <c r="AA999" i="14"/>
  <c r="AB997" i="14"/>
  <c r="W997" i="14"/>
  <c r="X994" i="14"/>
  <c r="U993" i="14"/>
  <c r="AC989" i="14"/>
  <c r="AE985" i="14"/>
  <c r="AC983" i="14"/>
  <c r="W979" i="14"/>
  <c r="AF977" i="14"/>
  <c r="AD975" i="14"/>
  <c r="AB975" i="14"/>
  <c r="U975" i="14"/>
  <c r="Z973" i="14"/>
  <c r="X972" i="14"/>
  <c r="Y969" i="14"/>
  <c r="AA966" i="14"/>
  <c r="AF965" i="14"/>
  <c r="Z965" i="14"/>
  <c r="W965" i="14"/>
  <c r="AE965" i="14"/>
  <c r="AA953" i="14"/>
  <c r="Z950" i="14"/>
  <c r="W949" i="14"/>
  <c r="V945" i="14"/>
  <c r="AE894" i="14"/>
  <c r="U894" i="14"/>
  <c r="AF894" i="14"/>
  <c r="AB894" i="14"/>
  <c r="X883" i="14"/>
  <c r="W883" i="14"/>
  <c r="AA883" i="14"/>
  <c r="AE883" i="14"/>
  <c r="AF883" i="14"/>
  <c r="Z882" i="14"/>
  <c r="X882" i="14"/>
  <c r="AD882" i="14"/>
  <c r="AE882" i="14"/>
  <c r="U882" i="14"/>
  <c r="AF882" i="14"/>
  <c r="Y882" i="14"/>
  <c r="AA882" i="14"/>
  <c r="AC882" i="14"/>
  <c r="AK1008" i="14"/>
  <c r="AC1004" i="14"/>
  <c r="AP1004" i="14"/>
  <c r="Y999" i="14"/>
  <c r="AH998" i="14"/>
  <c r="AA997" i="14"/>
  <c r="AA995" i="14"/>
  <c r="W994" i="14"/>
  <c r="AD985" i="14"/>
  <c r="AK985" i="14"/>
  <c r="AB980" i="14"/>
  <c r="V979" i="14"/>
  <c r="X973" i="14"/>
  <c r="W972" i="14"/>
  <c r="V969" i="14"/>
  <c r="AA961" i="14"/>
  <c r="Z961" i="14"/>
  <c r="AE931" i="14"/>
  <c r="Y825" i="14"/>
  <c r="AD825" i="14"/>
  <c r="AF825" i="14"/>
  <c r="W825" i="14"/>
  <c r="AB825" i="14"/>
  <c r="AE825" i="14"/>
  <c r="AM1089" i="14"/>
  <c r="Y1086" i="14"/>
  <c r="X1085" i="14"/>
  <c r="AM1084" i="14"/>
  <c r="V1078" i="14"/>
  <c r="Y1076" i="14"/>
  <c r="W1073" i="14"/>
  <c r="V1072" i="14"/>
  <c r="W1067" i="14"/>
  <c r="AA1057" i="14"/>
  <c r="AP1043" i="14"/>
  <c r="AH1041" i="14"/>
  <c r="Z1037" i="14"/>
  <c r="AS1035" i="14"/>
  <c r="W1034" i="14"/>
  <c r="V1030" i="14"/>
  <c r="AS1024" i="14"/>
  <c r="AD1018" i="14"/>
  <c r="AB1013" i="14"/>
  <c r="AH1006" i="14"/>
  <c r="Y1002" i="14"/>
  <c r="V999" i="14"/>
  <c r="Y997" i="14"/>
  <c r="V994" i="14"/>
  <c r="Z986" i="14"/>
  <c r="AI981" i="14"/>
  <c r="AA980" i="14"/>
  <c r="AA975" i="14"/>
  <c r="W973" i="14"/>
  <c r="AA971" i="14"/>
  <c r="AE971" i="14"/>
  <c r="U962" i="14"/>
  <c r="AA958" i="14"/>
  <c r="W958" i="14"/>
  <c r="AC958" i="14"/>
  <c r="X957" i="14"/>
  <c r="AA957" i="14"/>
  <c r="AA931" i="14"/>
  <c r="AE924" i="14"/>
  <c r="U896" i="14"/>
  <c r="V896" i="14"/>
  <c r="AC896" i="14"/>
  <c r="AD896" i="14"/>
  <c r="AL896" i="14"/>
  <c r="AA885" i="14"/>
  <c r="AA963" i="14"/>
  <c r="AH955" i="14"/>
  <c r="U952" i="14"/>
  <c r="AD950" i="14"/>
  <c r="Y944" i="14"/>
  <c r="AC943" i="14"/>
  <c r="AL942" i="14"/>
  <c r="AC941" i="14"/>
  <c r="AC940" i="14"/>
  <c r="X939" i="14"/>
  <c r="AA936" i="14"/>
  <c r="AH926" i="14"/>
  <c r="Z923" i="14"/>
  <c r="U921" i="14"/>
  <c r="AE916" i="14"/>
  <c r="Y915" i="14"/>
  <c r="AB913" i="14"/>
  <c r="Y911" i="14"/>
  <c r="U909" i="14"/>
  <c r="AN905" i="14"/>
  <c r="V904" i="14"/>
  <c r="AA902" i="14"/>
  <c r="AD894" i="14"/>
  <c r="AB893" i="14"/>
  <c r="U893" i="14"/>
  <c r="U892" i="14"/>
  <c r="AR890" i="14"/>
  <c r="AD889" i="14"/>
  <c r="U889" i="14"/>
  <c r="AF888" i="14"/>
  <c r="AO883" i="14"/>
  <c r="X881" i="14"/>
  <c r="U880" i="14"/>
  <c r="AF879" i="14"/>
  <c r="Y878" i="14"/>
  <c r="AB872" i="14"/>
  <c r="AA870" i="14"/>
  <c r="Y869" i="14"/>
  <c r="Y859" i="14"/>
  <c r="Y849" i="14"/>
  <c r="AE844" i="14"/>
  <c r="AE813" i="14"/>
  <c r="AF794" i="14"/>
  <c r="U783" i="14"/>
  <c r="V783" i="14"/>
  <c r="Y783" i="14"/>
  <c r="AD783" i="14"/>
  <c r="AD779" i="14"/>
  <c r="AF779" i="14"/>
  <c r="U779" i="14"/>
  <c r="V779" i="14"/>
  <c r="X779" i="14"/>
  <c r="Y779" i="14"/>
  <c r="AC779" i="14"/>
  <c r="AF939" i="14"/>
  <c r="U939" i="14"/>
  <c r="X936" i="14"/>
  <c r="AB932" i="14"/>
  <c r="AA929" i="14"/>
  <c r="V923" i="14"/>
  <c r="AA916" i="14"/>
  <c r="U915" i="14"/>
  <c r="AA914" i="14"/>
  <c r="Z913" i="14"/>
  <c r="V911" i="14"/>
  <c r="AE910" i="14"/>
  <c r="AD905" i="14"/>
  <c r="V903" i="14"/>
  <c r="AK902" i="14"/>
  <c r="X902" i="14"/>
  <c r="AE901" i="14"/>
  <c r="Z893" i="14"/>
  <c r="AB889" i="14"/>
  <c r="AA888" i="14"/>
  <c r="T885" i="14"/>
  <c r="AI885" i="14" s="1"/>
  <c r="AE880" i="14"/>
  <c r="X879" i="14"/>
  <c r="AF878" i="14"/>
  <c r="U878" i="14"/>
  <c r="Z877" i="14"/>
  <c r="AM874" i="14"/>
  <c r="T873" i="14"/>
  <c r="V873" i="14" s="1"/>
  <c r="X873" i="14"/>
  <c r="AF873" i="14"/>
  <c r="AF871" i="14"/>
  <c r="U870" i="14"/>
  <c r="AF865" i="14"/>
  <c r="X848" i="14"/>
  <c r="AA848" i="14"/>
  <c r="AC840" i="14"/>
  <c r="AD837" i="14"/>
  <c r="AA829" i="14"/>
  <c r="X825" i="14"/>
  <c r="AD813" i="14"/>
  <c r="AA791" i="14"/>
  <c r="AD774" i="14"/>
  <c r="AE774" i="14"/>
  <c r="X770" i="14"/>
  <c r="AA960" i="14"/>
  <c r="AC959" i="14"/>
  <c r="AN952" i="14"/>
  <c r="AQ952" i="14"/>
  <c r="Z951" i="14"/>
  <c r="AD951" i="14"/>
  <c r="AC945" i="14"/>
  <c r="AD939" i="14"/>
  <c r="AC938" i="14"/>
  <c r="AK938" i="14"/>
  <c r="AC935" i="14"/>
  <c r="AC932" i="14"/>
  <c r="AA927" i="14"/>
  <c r="AO923" i="14"/>
  <c r="AE922" i="14"/>
  <c r="AA922" i="14"/>
  <c r="AA919" i="14"/>
  <c r="W916" i="14"/>
  <c r="AE914" i="14"/>
  <c r="X913" i="14"/>
  <c r="Z910" i="14"/>
  <c r="Z905" i="14"/>
  <c r="AF902" i="14"/>
  <c r="AR900" i="14"/>
  <c r="AF900" i="14"/>
  <c r="Z899" i="14"/>
  <c r="AA894" i="14"/>
  <c r="X893" i="14"/>
  <c r="AA889" i="14"/>
  <c r="AH889" i="14"/>
  <c r="Z888" i="14"/>
  <c r="X885" i="14"/>
  <c r="AE878" i="14"/>
  <c r="AF874" i="14"/>
  <c r="AB871" i="14"/>
  <c r="V868" i="14"/>
  <c r="Z868" i="14"/>
  <c r="AE868" i="14"/>
  <c r="Y854" i="14"/>
  <c r="AC836" i="14"/>
  <c r="X836" i="14"/>
  <c r="AB836" i="14"/>
  <c r="AE836" i="14"/>
  <c r="X829" i="14"/>
  <c r="AB824" i="14"/>
  <c r="U824" i="14"/>
  <c r="AA824" i="14"/>
  <c r="X813" i="14"/>
  <c r="Z810" i="14"/>
  <c r="AF810" i="14"/>
  <c r="AI810" i="14"/>
  <c r="W807" i="14"/>
  <c r="V804" i="14"/>
  <c r="Z795" i="14"/>
  <c r="AD795" i="14"/>
  <c r="AF795" i="14"/>
  <c r="AF783" i="14"/>
  <c r="AS771" i="14"/>
  <c r="AB771" i="14"/>
  <c r="AC771" i="14"/>
  <c r="U771" i="14"/>
  <c r="AD771" i="14"/>
  <c r="V771" i="14"/>
  <c r="AE771" i="14"/>
  <c r="W771" i="14"/>
  <c r="AF771" i="14"/>
  <c r="X771" i="14"/>
  <c r="AO771" i="14"/>
  <c r="Z945" i="14"/>
  <c r="X941" i="14"/>
  <c r="AC939" i="14"/>
  <c r="Y935" i="14"/>
  <c r="AA932" i="14"/>
  <c r="AC929" i="14"/>
  <c r="AF923" i="14"/>
  <c r="AB922" i="14"/>
  <c r="AE915" i="14"/>
  <c r="V913" i="14"/>
  <c r="Y905" i="14"/>
  <c r="AE902" i="14"/>
  <c r="X888" i="14"/>
  <c r="Z887" i="14"/>
  <c r="Y884" i="14"/>
  <c r="AE884" i="14"/>
  <c r="AO880" i="14"/>
  <c r="AD880" i="14"/>
  <c r="AD878" i="14"/>
  <c r="X874" i="14"/>
  <c r="AK870" i="14"/>
  <c r="V861" i="14"/>
  <c r="AF861" i="14"/>
  <c r="W861" i="14"/>
  <c r="Z861" i="14"/>
  <c r="AB861" i="14"/>
  <c r="X853" i="14"/>
  <c r="AA853" i="14"/>
  <c r="AB853" i="14"/>
  <c r="AD845" i="14"/>
  <c r="U845" i="14"/>
  <c r="V845" i="14"/>
  <c r="Y845" i="14"/>
  <c r="Y814" i="14"/>
  <c r="AF814" i="14"/>
  <c r="V813" i="14"/>
  <c r="U802" i="14"/>
  <c r="W802" i="14"/>
  <c r="AB960" i="14"/>
  <c r="W959" i="14"/>
  <c r="AA956" i="14"/>
  <c r="AD952" i="14"/>
  <c r="W951" i="14"/>
  <c r="X945" i="14"/>
  <c r="AF941" i="14"/>
  <c r="AR939" i="14"/>
  <c r="Y938" i="14"/>
  <c r="Z929" i="14"/>
  <c r="U923" i="14"/>
  <c r="Z922" i="14"/>
  <c r="AO915" i="14"/>
  <c r="X914" i="14"/>
  <c r="AE911" i="14"/>
  <c r="AH911" i="14"/>
  <c r="AD909" i="14"/>
  <c r="AC904" i="14"/>
  <c r="AD902" i="14"/>
  <c r="AB900" i="14"/>
  <c r="X899" i="14"/>
  <c r="AS889" i="14"/>
  <c r="AE885" i="14"/>
  <c r="AF881" i="14"/>
  <c r="X880" i="14"/>
  <c r="AO879" i="14"/>
  <c r="W876" i="14"/>
  <c r="AA876" i="14"/>
  <c r="AB873" i="14"/>
  <c r="AO870" i="14"/>
  <c r="AD868" i="14"/>
  <c r="AP863" i="14"/>
  <c r="AE861" i="14"/>
  <c r="Z858" i="14"/>
  <c r="AD858" i="14"/>
  <c r="AQ852" i="14"/>
  <c r="AN852" i="14"/>
  <c r="X852" i="14"/>
  <c r="Z852" i="14"/>
  <c r="AD852" i="14"/>
  <c r="AF852" i="14"/>
  <c r="X849" i="14"/>
  <c r="AC848" i="14"/>
  <c r="AO833" i="14"/>
  <c r="Y831" i="14"/>
  <c r="Z818" i="14"/>
  <c r="X816" i="14"/>
  <c r="AF816" i="14"/>
  <c r="Z814" i="14"/>
  <c r="Z809" i="14"/>
  <c r="V809" i="14"/>
  <c r="AJ809" i="14"/>
  <c r="X809" i="14"/>
  <c r="Y809" i="14"/>
  <c r="AD809" i="14"/>
  <c r="AF809" i="14"/>
  <c r="AA798" i="14"/>
  <c r="AC798" i="14"/>
  <c r="Z786" i="14"/>
  <c r="AA786" i="14"/>
  <c r="AO934" i="14"/>
  <c r="AF913" i="14"/>
  <c r="AM898" i="14"/>
  <c r="AF893" i="14"/>
  <c r="Z878" i="14"/>
  <c r="W878" i="14"/>
  <c r="Z872" i="14"/>
  <c r="U872" i="14"/>
  <c r="AF872" i="14"/>
  <c r="Y872" i="14"/>
  <c r="AC872" i="14"/>
  <c r="Y870" i="14"/>
  <c r="AC870" i="14"/>
  <c r="AF870" i="14"/>
  <c r="Z870" i="14"/>
  <c r="W866" i="14"/>
  <c r="Y863" i="14"/>
  <c r="AD861" i="14"/>
  <c r="AB854" i="14"/>
  <c r="AC844" i="14"/>
  <c r="U844" i="14"/>
  <c r="AF844" i="14"/>
  <c r="W844" i="14"/>
  <c r="Y844" i="14"/>
  <c r="AB844" i="14"/>
  <c r="U843" i="14"/>
  <c r="W843" i="14"/>
  <c r="AE843" i="14"/>
  <c r="AE842" i="14"/>
  <c r="AD842" i="14"/>
  <c r="X841" i="14"/>
  <c r="Y841" i="14"/>
  <c r="AD841" i="14"/>
  <c r="AE800" i="14"/>
  <c r="U800" i="14"/>
  <c r="V800" i="14"/>
  <c r="AA800" i="14"/>
  <c r="AD800" i="14"/>
  <c r="U785" i="14"/>
  <c r="AD785" i="14"/>
  <c r="V785" i="14"/>
  <c r="AE785" i="14"/>
  <c r="W785" i="14"/>
  <c r="AF785" i="14"/>
  <c r="X785" i="14"/>
  <c r="AA785" i="14"/>
  <c r="AC785" i="14"/>
  <c r="W900" i="14"/>
  <c r="AS871" i="14"/>
  <c r="Y871" i="14"/>
  <c r="AH865" i="14"/>
  <c r="T865" i="14"/>
  <c r="AI865" i="14" s="1"/>
  <c r="AB865" i="14"/>
  <c r="AB840" i="14"/>
  <c r="AF840" i="14"/>
  <c r="W840" i="14"/>
  <c r="Z840" i="14"/>
  <c r="AJ829" i="14"/>
  <c r="W829" i="14"/>
  <c r="AF829" i="14"/>
  <c r="Y829" i="14"/>
  <c r="AB829" i="14"/>
  <c r="AE780" i="14"/>
  <c r="W780" i="14"/>
  <c r="AF780" i="14"/>
  <c r="AH776" i="14"/>
  <c r="V776" i="14"/>
  <c r="AD776" i="14"/>
  <c r="AL868" i="14"/>
  <c r="X859" i="14"/>
  <c r="AC854" i="14"/>
  <c r="AA851" i="14"/>
  <c r="AB851" i="14"/>
  <c r="Z845" i="14"/>
  <c r="Y837" i="14"/>
  <c r="Z835" i="14"/>
  <c r="Y833" i="14"/>
  <c r="AB827" i="14"/>
  <c r="AS821" i="14"/>
  <c r="U821" i="14"/>
  <c r="Z820" i="14"/>
  <c r="Y813" i="14"/>
  <c r="AJ811" i="14"/>
  <c r="U804" i="14"/>
  <c r="AK802" i="14"/>
  <c r="AH800" i="14"/>
  <c r="AE797" i="14"/>
  <c r="V797" i="14"/>
  <c r="AF790" i="14"/>
  <c r="AA790" i="14"/>
  <c r="AA788" i="14"/>
  <c r="Y787" i="14"/>
  <c r="AC784" i="14"/>
  <c r="AE781" i="14"/>
  <c r="AR779" i="14"/>
  <c r="AE777" i="14"/>
  <c r="AI777" i="14"/>
  <c r="AC775" i="14"/>
  <c r="AR774" i="14"/>
  <c r="Y772" i="14"/>
  <c r="AC769" i="14"/>
  <c r="AE767" i="14"/>
  <c r="AB766" i="14"/>
  <c r="Z763" i="14"/>
  <c r="AO759" i="14"/>
  <c r="V759" i="14"/>
  <c r="AA884" i="14"/>
  <c r="AH881" i="14"/>
  <c r="Z876" i="14"/>
  <c r="AA875" i="14"/>
  <c r="AM866" i="14"/>
  <c r="AA852" i="14"/>
  <c r="X851" i="14"/>
  <c r="AF847" i="14"/>
  <c r="AF843" i="14"/>
  <c r="V837" i="14"/>
  <c r="AF836" i="14"/>
  <c r="W833" i="14"/>
  <c r="Z829" i="14"/>
  <c r="AA821" i="14"/>
  <c r="W813" i="14"/>
  <c r="AA811" i="14"/>
  <c r="AC797" i="14"/>
  <c r="AA795" i="14"/>
  <c r="AH794" i="14"/>
  <c r="AD790" i="14"/>
  <c r="Y788" i="14"/>
  <c r="Y785" i="14"/>
  <c r="AJ783" i="14"/>
  <c r="T780" i="14"/>
  <c r="Y780" i="14" s="1"/>
  <c r="AP778" i="14"/>
  <c r="W777" i="14"/>
  <c r="AC776" i="14"/>
  <c r="Y775" i="14"/>
  <c r="Y769" i="14"/>
  <c r="Z767" i="14"/>
  <c r="AF763" i="14"/>
  <c r="W763" i="14"/>
  <c r="X761" i="14"/>
  <c r="AE759" i="14"/>
  <c r="AE837" i="14"/>
  <c r="AF830" i="14"/>
  <c r="AF813" i="14"/>
  <c r="X811" i="14"/>
  <c r="W788" i="14"/>
  <c r="U777" i="14"/>
  <c r="X769" i="14"/>
  <c r="U768" i="14"/>
  <c r="V767" i="14"/>
  <c r="Z766" i="14"/>
  <c r="U763" i="14"/>
  <c r="AB760" i="14"/>
  <c r="U874" i="14"/>
  <c r="U871" i="14"/>
  <c r="AN857" i="14"/>
  <c r="AH840" i="14"/>
  <c r="AN832" i="14"/>
  <c r="AE829" i="14"/>
  <c r="V829" i="14"/>
  <c r="AF824" i="14"/>
  <c r="AC820" i="14"/>
  <c r="AI820" i="14"/>
  <c r="Z797" i="14"/>
  <c r="W795" i="14"/>
  <c r="AF778" i="14"/>
  <c r="AA776" i="14"/>
  <c r="AD772" i="14"/>
  <c r="AH772" i="14"/>
  <c r="AF769" i="14"/>
  <c r="W769" i="14"/>
  <c r="AC763" i="14"/>
  <c r="Z760" i="14"/>
  <c r="Z759" i="14"/>
  <c r="AE769" i="14"/>
  <c r="V769" i="14"/>
  <c r="X760" i="14"/>
  <c r="AE839" i="14"/>
  <c r="AD838" i="14"/>
  <c r="AE835" i="14"/>
  <c r="Z833" i="14"/>
  <c r="AK805" i="14"/>
  <c r="AF781" i="14"/>
  <c r="AH781" i="14"/>
  <c r="X778" i="14"/>
  <c r="AD769" i="14"/>
  <c r="W760" i="14"/>
  <c r="W753" i="14"/>
  <c r="AH745" i="14"/>
  <c r="AL751" i="14"/>
  <c r="AK743" i="14"/>
  <c r="Y755" i="14"/>
  <c r="AH756" i="14"/>
  <c r="AE753" i="14"/>
  <c r="AI1183" i="14"/>
  <c r="AS1175" i="14"/>
  <c r="T1170" i="14"/>
  <c r="AE1170" i="14" s="1"/>
  <c r="AN1159" i="14"/>
  <c r="AO1145" i="14"/>
  <c r="AH1136" i="14"/>
  <c r="AQ1122" i="14"/>
  <c r="AO1109" i="14"/>
  <c r="AQ1106" i="14"/>
  <c r="AL1085" i="14"/>
  <c r="AP1080" i="14"/>
  <c r="AQ1066" i="14"/>
  <c r="AL1064" i="14"/>
  <c r="AL1055" i="14"/>
  <c r="AN1048" i="14"/>
  <c r="T982" i="14"/>
  <c r="Z982" i="14" s="1"/>
  <c r="AN965" i="14"/>
  <c r="AS951" i="14"/>
  <c r="AH950" i="14"/>
  <c r="AM916" i="14"/>
  <c r="AH898" i="14"/>
  <c r="AS890" i="14"/>
  <c r="AJ870" i="14"/>
  <c r="AM868" i="14"/>
  <c r="AL852" i="14"/>
  <c r="T852" i="14"/>
  <c r="V852" i="14" s="1"/>
  <c r="AK838" i="14"/>
  <c r="AQ788" i="14"/>
  <c r="T788" i="14"/>
  <c r="V788" i="14" s="1"/>
  <c r="W747" i="14"/>
  <c r="AR1203" i="14"/>
  <c r="T1194" i="14"/>
  <c r="AE1194" i="14" s="1"/>
  <c r="AS1193" i="14"/>
  <c r="AK1186" i="14"/>
  <c r="T1183" i="14"/>
  <c r="AR1170" i="14"/>
  <c r="AI1167" i="14"/>
  <c r="AH1162" i="14"/>
  <c r="AI1159" i="14"/>
  <c r="AO1155" i="14"/>
  <c r="AL1145" i="14"/>
  <c r="AS1143" i="14"/>
  <c r="AM1137" i="14"/>
  <c r="AO1135" i="14"/>
  <c r="AJ1132" i="14"/>
  <c r="AO1106" i="14"/>
  <c r="AK1085" i="14"/>
  <c r="AK1056" i="14"/>
  <c r="AM1054" i="14"/>
  <c r="AS1051" i="14"/>
  <c r="T1050" i="14"/>
  <c r="AP1049" i="14"/>
  <c r="AO1023" i="14"/>
  <c r="AQ1008" i="14"/>
  <c r="AN998" i="14"/>
  <c r="AQ987" i="14"/>
  <c r="AL953" i="14"/>
  <c r="AI940" i="14"/>
  <c r="AQ925" i="14"/>
  <c r="AQ900" i="14"/>
  <c r="T874" i="14"/>
  <c r="W874" i="14" s="1"/>
  <c r="AS873" i="14"/>
  <c r="AS866" i="14"/>
  <c r="AS845" i="14"/>
  <c r="AR837" i="14"/>
  <c r="AK835" i="14"/>
  <c r="AH831" i="14"/>
  <c r="AR795" i="14"/>
  <c r="AL771" i="14"/>
  <c r="AQ768" i="14"/>
  <c r="AQ759" i="14"/>
  <c r="AJ1059" i="14"/>
  <c r="AH1054" i="14"/>
  <c r="AM999" i="14"/>
  <c r="AR980" i="14"/>
  <c r="AN962" i="14"/>
  <c r="AJ953" i="14"/>
  <c r="AP917" i="14"/>
  <c r="AM890" i="14"/>
  <c r="AJ868" i="14"/>
  <c r="AN866" i="14"/>
  <c r="AK847" i="14"/>
  <c r="AQ837" i="14"/>
  <c r="AR811" i="14"/>
  <c r="AK789" i="14"/>
  <c r="AC753" i="14"/>
  <c r="AC750" i="14"/>
  <c r="AH742" i="14"/>
  <c r="AM1153" i="14"/>
  <c r="AM1143" i="14"/>
  <c r="T1109" i="14"/>
  <c r="AO1039" i="14"/>
  <c r="AL890" i="14"/>
  <c r="T890" i="14"/>
  <c r="X890" i="14" s="1"/>
  <c r="AQ870" i="14"/>
  <c r="T870" i="14"/>
  <c r="W870" i="14" s="1"/>
  <c r="AL837" i="14"/>
  <c r="AS820" i="14"/>
  <c r="AN811" i="14"/>
  <c r="AP1196" i="14"/>
  <c r="AR1063" i="14"/>
  <c r="AQ1194" i="14"/>
  <c r="AO1183" i="14"/>
  <c r="T1175" i="14"/>
  <c r="AN1174" i="14"/>
  <c r="AN1168" i="14"/>
  <c r="AK1161" i="14"/>
  <c r="T1159" i="14"/>
  <c r="AN1158" i="14"/>
  <c r="AK1145" i="14"/>
  <c r="AS1141" i="14"/>
  <c r="AJ1140" i="14"/>
  <c r="T1137" i="14"/>
  <c r="AN1128" i="14"/>
  <c r="AH1019" i="14"/>
  <c r="T1009" i="14"/>
  <c r="AQ981" i="14"/>
  <c r="AL930" i="14"/>
  <c r="AS905" i="14"/>
  <c r="T898" i="14"/>
  <c r="X898" i="14" s="1"/>
  <c r="AS892" i="14"/>
  <c r="AP889" i="14"/>
  <c r="T889" i="14"/>
  <c r="W889" i="14" s="1"/>
  <c r="AH883" i="14"/>
  <c r="AO874" i="14"/>
  <c r="T866" i="14"/>
  <c r="X866" i="14" s="1"/>
  <c r="AQ857" i="14"/>
  <c r="AI849" i="14"/>
  <c r="AN830" i="14"/>
  <c r="AK780" i="14"/>
  <c r="AK772" i="14"/>
  <c r="AO754" i="14"/>
  <c r="AJ752" i="14"/>
  <c r="W751" i="14"/>
  <c r="AO1024" i="14"/>
  <c r="AR898" i="14"/>
  <c r="AN870" i="14"/>
  <c r="AK781" i="14"/>
  <c r="AJ1202" i="14"/>
  <c r="AQ1142" i="14"/>
  <c r="AO1114" i="14"/>
  <c r="AM1097" i="14"/>
  <c r="AN1092" i="14"/>
  <c r="AS1085" i="14"/>
  <c r="AL1083" i="14"/>
  <c r="AH1048" i="14"/>
  <c r="AS1043" i="14"/>
  <c r="AM1024" i="14"/>
  <c r="AP1014" i="14"/>
  <c r="AN1006" i="14"/>
  <c r="AL994" i="14"/>
  <c r="AN977" i="14"/>
  <c r="AL948" i="14"/>
  <c r="AJ935" i="14"/>
  <c r="AP926" i="14"/>
  <c r="AJ924" i="14"/>
  <c r="T915" i="14"/>
  <c r="X915" i="14" s="1"/>
  <c r="AN909" i="14"/>
  <c r="AO898" i="14"/>
  <c r="AK890" i="14"/>
  <c r="AP879" i="14"/>
  <c r="AO872" i="14"/>
  <c r="AL870" i="14"/>
  <c r="AQ863" i="14"/>
  <c r="AS830" i="14"/>
  <c r="AQ815" i="14"/>
  <c r="AM770" i="14"/>
  <c r="U755" i="14"/>
  <c r="AD753" i="14"/>
  <c r="AE1208" i="14"/>
  <c r="Y1207" i="14"/>
  <c r="AQ1207" i="14"/>
  <c r="Z1205" i="14"/>
  <c r="AB1204" i="14"/>
  <c r="AC1202" i="14"/>
  <c r="AF1207" i="14"/>
  <c r="X1206" i="14"/>
  <c r="X1205" i="14"/>
  <c r="T1202" i="14"/>
  <c r="AF1202" i="14" s="1"/>
  <c r="V1202" i="14"/>
  <c r="AD1202" i="14"/>
  <c r="X1202" i="14"/>
  <c r="AA1202" i="14"/>
  <c r="Z1201" i="14"/>
  <c r="AB1201" i="14"/>
  <c r="W1201" i="14"/>
  <c r="AE1201" i="14"/>
  <c r="Z1200" i="14"/>
  <c r="AE1207" i="14"/>
  <c r="V1207" i="14"/>
  <c r="W1206" i="14"/>
  <c r="W1205" i="14"/>
  <c r="Z1204" i="14"/>
  <c r="Z1203" i="14"/>
  <c r="AQ1203" i="14"/>
  <c r="AB1203" i="14"/>
  <c r="W1203" i="14"/>
  <c r="AE1203" i="14"/>
  <c r="Z1202" i="14"/>
  <c r="Y1201" i="14"/>
  <c r="Y1200" i="14"/>
  <c r="X1199" i="14"/>
  <c r="W1198" i="14"/>
  <c r="AQ1196" i="14"/>
  <c r="V1196" i="14"/>
  <c r="V1195" i="14"/>
  <c r="AP1194" i="14"/>
  <c r="U1194" i="14"/>
  <c r="Y1193" i="14"/>
  <c r="U1192" i="14"/>
  <c r="W1189" i="14"/>
  <c r="AE1189" i="14"/>
  <c r="Y1189" i="14"/>
  <c r="AH1189" i="14"/>
  <c r="Z1189" i="14"/>
  <c r="AM1189" i="14"/>
  <c r="T1189" i="14"/>
  <c r="AB1189" i="14"/>
  <c r="AO1189" i="14"/>
  <c r="X1188" i="14"/>
  <c r="Y1182" i="14"/>
  <c r="AL1182" i="14"/>
  <c r="W1181" i="14"/>
  <c r="Z1176" i="14"/>
  <c r="AK1175" i="14"/>
  <c r="V1175" i="14"/>
  <c r="AD1175" i="14"/>
  <c r="W1175" i="14"/>
  <c r="AE1175" i="14"/>
  <c r="X1175" i="14"/>
  <c r="AF1175" i="14"/>
  <c r="AN1175" i="14"/>
  <c r="AA1175" i="14"/>
  <c r="AQ1175" i="14"/>
  <c r="V1173" i="14"/>
  <c r="AD1173" i="14"/>
  <c r="W1173" i="14"/>
  <c r="AE1173" i="14"/>
  <c r="X1173" i="14"/>
  <c r="AF1173" i="14"/>
  <c r="Z1173" i="14"/>
  <c r="AA1173" i="14"/>
  <c r="U1173" i="14"/>
  <c r="AC1173" i="14"/>
  <c r="AK1208" i="14"/>
  <c r="AP1208" i="14"/>
  <c r="W1200" i="14"/>
  <c r="U1198" i="14"/>
  <c r="U1196" i="14"/>
  <c r="X1193" i="14"/>
  <c r="X1190" i="14"/>
  <c r="AF1190" i="14"/>
  <c r="Z1190" i="14"/>
  <c r="AA1190" i="14"/>
  <c r="U1190" i="14"/>
  <c r="AC1190" i="14"/>
  <c r="X1185" i="14"/>
  <c r="AB1165" i="14"/>
  <c r="U1165" i="14"/>
  <c r="AC1165" i="14"/>
  <c r="W1165" i="14"/>
  <c r="AE1165" i="14"/>
  <c r="Y1165" i="14"/>
  <c r="AH1165" i="14"/>
  <c r="AM974" i="14"/>
  <c r="AA974" i="14"/>
  <c r="AC974" i="14"/>
  <c r="U974" i="14"/>
  <c r="AD974" i="14"/>
  <c r="V974" i="14"/>
  <c r="AE974" i="14"/>
  <c r="W974" i="14"/>
  <c r="AF974" i="14"/>
  <c r="X974" i="14"/>
  <c r="AI974" i="14"/>
  <c r="AQ974" i="14"/>
  <c r="Z1208" i="14"/>
  <c r="U1206" i="14"/>
  <c r="U1208" i="14"/>
  <c r="AC1208" i="14"/>
  <c r="AC1207" i="14"/>
  <c r="AE1206" i="14"/>
  <c r="AE1205" i="14"/>
  <c r="U1205" i="14"/>
  <c r="AS1204" i="14"/>
  <c r="W1204" i="14"/>
  <c r="W1202" i="14"/>
  <c r="U1200" i="14"/>
  <c r="AH1199" i="14"/>
  <c r="U1199" i="14"/>
  <c r="AI1198" i="14"/>
  <c r="AE1195" i="14"/>
  <c r="AQ1193" i="14"/>
  <c r="V1193" i="14"/>
  <c r="AI1191" i="14"/>
  <c r="AB1191" i="14"/>
  <c r="W1191" i="14"/>
  <c r="AE1191" i="14"/>
  <c r="Y1191" i="14"/>
  <c r="AN1191" i="14"/>
  <c r="AB1190" i="14"/>
  <c r="AI1179" i="14"/>
  <c r="AB1179" i="14"/>
  <c r="U1179" i="14"/>
  <c r="AC1179" i="14"/>
  <c r="Y1179" i="14"/>
  <c r="AJ1179" i="14"/>
  <c r="AB1172" i="14"/>
  <c r="U1172" i="14"/>
  <c r="AC1172" i="14"/>
  <c r="Y1172" i="14"/>
  <c r="AH1172" i="14"/>
  <c r="AQ1172" i="14"/>
  <c r="AA1165" i="14"/>
  <c r="AK1133" i="14"/>
  <c r="AK1131" i="14"/>
  <c r="AA1131" i="14"/>
  <c r="AB1131" i="14"/>
  <c r="U1131" i="14"/>
  <c r="AC1131" i="14"/>
  <c r="V1131" i="14"/>
  <c r="AD1131" i="14"/>
  <c r="W1131" i="14"/>
  <c r="AE1131" i="14"/>
  <c r="X1131" i="14"/>
  <c r="AF1131" i="14"/>
  <c r="Z1131" i="14"/>
  <c r="AM1208" i="14"/>
  <c r="AL1208" i="14"/>
  <c r="Y1208" i="14"/>
  <c r="AJ1208" i="14"/>
  <c r="X1208" i="14"/>
  <c r="AC1206" i="14"/>
  <c r="U1204" i="14"/>
  <c r="U1202" i="14"/>
  <c r="AF1199" i="14"/>
  <c r="AJ1197" i="14"/>
  <c r="Y1197" i="14"/>
  <c r="AR1195" i="14"/>
  <c r="AL1193" i="14"/>
  <c r="AC1191" i="14"/>
  <c r="Y1190" i="14"/>
  <c r="V1189" i="14"/>
  <c r="AJ1187" i="14"/>
  <c r="X1187" i="14"/>
  <c r="AF1187" i="14"/>
  <c r="Z1187" i="14"/>
  <c r="AA1187" i="14"/>
  <c r="U1187" i="14"/>
  <c r="AC1187" i="14"/>
  <c r="AL1185" i="14"/>
  <c r="AC1184" i="14"/>
  <c r="V1184" i="14"/>
  <c r="AB1182" i="14"/>
  <c r="V1179" i="14"/>
  <c r="AA1172" i="14"/>
  <c r="AM1110" i="14"/>
  <c r="AA1110" i="14"/>
  <c r="AB1110" i="14"/>
  <c r="U1110" i="14"/>
  <c r="AC1110" i="14"/>
  <c r="V1110" i="14"/>
  <c r="W1110" i="14"/>
  <c r="AE1110" i="14"/>
  <c r="Z1110" i="14"/>
  <c r="AR1110" i="14"/>
  <c r="X1110" i="14"/>
  <c r="Y1110" i="14"/>
  <c r="AF1110" i="14"/>
  <c r="AJ1110" i="14"/>
  <c r="AI1196" i="14"/>
  <c r="W1196" i="14"/>
  <c r="AE1196" i="14"/>
  <c r="Y1196" i="14"/>
  <c r="AO1196" i="14"/>
  <c r="AB1196" i="14"/>
  <c r="AA1195" i="14"/>
  <c r="U1195" i="14"/>
  <c r="AC1195" i="14"/>
  <c r="X1195" i="14"/>
  <c r="AF1195" i="14"/>
  <c r="AF1193" i="14"/>
  <c r="AL1188" i="14"/>
  <c r="AB1188" i="14"/>
  <c r="W1188" i="14"/>
  <c r="Y1188" i="14"/>
  <c r="AQ1188" i="14"/>
  <c r="AB1184" i="14"/>
  <c r="AN1181" i="14"/>
  <c r="AB1181" i="14"/>
  <c r="Y1181" i="14"/>
  <c r="AN1176" i="14"/>
  <c r="W1176" i="14"/>
  <c r="X1176" i="14"/>
  <c r="AF1176" i="14"/>
  <c r="Y1176" i="14"/>
  <c r="AJ1176" i="14"/>
  <c r="AM1176" i="14"/>
  <c r="AB1176" i="14"/>
  <c r="AP1176" i="14"/>
  <c r="AP1172" i="14"/>
  <c r="T1171" i="14"/>
  <c r="AA1171" i="14"/>
  <c r="AQ1171" i="14"/>
  <c r="AB1171" i="14"/>
  <c r="AR1171" i="14"/>
  <c r="U1171" i="14"/>
  <c r="AC1171" i="14"/>
  <c r="V1171" i="14"/>
  <c r="AD1171" i="14"/>
  <c r="W1171" i="14"/>
  <c r="AE1171" i="14"/>
  <c r="X1171" i="14"/>
  <c r="AF1171" i="14"/>
  <c r="Z1171" i="14"/>
  <c r="AO1171" i="14"/>
  <c r="AH1207" i="14"/>
  <c r="Z1207" i="14"/>
  <c r="AM1205" i="14"/>
  <c r="Y1205" i="14"/>
  <c r="AB1205" i="14"/>
  <c r="AE1202" i="14"/>
  <c r="AC1200" i="14"/>
  <c r="AB1198" i="14"/>
  <c r="AR1198" i="14"/>
  <c r="V1198" i="14"/>
  <c r="AD1198" i="14"/>
  <c r="X1198" i="14"/>
  <c r="AA1198" i="14"/>
  <c r="AA1196" i="14"/>
  <c r="Z1195" i="14"/>
  <c r="Y1194" i="14"/>
  <c r="AK1194" i="14"/>
  <c r="AA1194" i="14"/>
  <c r="V1194" i="14"/>
  <c r="AD1194" i="14"/>
  <c r="Z1191" i="14"/>
  <c r="V1190" i="14"/>
  <c r="AC1188" i="14"/>
  <c r="V1188" i="14"/>
  <c r="AQ1185" i="14"/>
  <c r="AK1185" i="14"/>
  <c r="AO1185" i="14"/>
  <c r="Z1184" i="14"/>
  <c r="AE1179" i="14"/>
  <c r="AB1178" i="14"/>
  <c r="AR1178" i="14"/>
  <c r="U1178" i="14"/>
  <c r="AC1178" i="14"/>
  <c r="AS1178" i="14"/>
  <c r="Y1178" i="14"/>
  <c r="AH1178" i="14"/>
  <c r="AQ1178" i="14"/>
  <c r="AA1176" i="14"/>
  <c r="AA1167" i="14"/>
  <c r="AM1167" i="14"/>
  <c r="T1167" i="14"/>
  <c r="AB1167" i="14"/>
  <c r="AN1167" i="14"/>
  <c r="AP1167" i="14"/>
  <c r="V1167" i="14"/>
  <c r="AD1167" i="14"/>
  <c r="AQ1167" i="14"/>
  <c r="AS1167" i="14"/>
  <c r="X1167" i="14"/>
  <c r="AF1167" i="14"/>
  <c r="AK1167" i="14"/>
  <c r="AI1136" i="14"/>
  <c r="AA1136" i="14"/>
  <c r="AB1136" i="14"/>
  <c r="U1136" i="14"/>
  <c r="AC1136" i="14"/>
  <c r="V1136" i="14"/>
  <c r="W1136" i="14"/>
  <c r="AE1136" i="14"/>
  <c r="X1136" i="14"/>
  <c r="AF1136" i="14"/>
  <c r="Z1136" i="14"/>
  <c r="AH1131" i="14"/>
  <c r="X1123" i="14"/>
  <c r="AF1123" i="14"/>
  <c r="AB1123" i="14"/>
  <c r="AC1123" i="14"/>
  <c r="AD1123" i="14"/>
  <c r="U1123" i="14"/>
  <c r="AE1123" i="14"/>
  <c r="V1123" i="14"/>
  <c r="W1123" i="14"/>
  <c r="Y1123" i="14"/>
  <c r="AA1123" i="14"/>
  <c r="AR1206" i="14"/>
  <c r="Y1206" i="14"/>
  <c r="AI1206" i="14"/>
  <c r="V1208" i="14"/>
  <c r="AD1208" i="14"/>
  <c r="T1208" i="14"/>
  <c r="AF1208" i="14" s="1"/>
  <c r="X1207" i="14"/>
  <c r="Z1206" i="14"/>
  <c r="T1199" i="14"/>
  <c r="Z1199" i="14"/>
  <c r="AB1199" i="14"/>
  <c r="W1199" i="14"/>
  <c r="AE1199" i="14"/>
  <c r="Z1198" i="14"/>
  <c r="Z1196" i="14"/>
  <c r="AK1193" i="14"/>
  <c r="AO1193" i="14"/>
  <c r="AR1193" i="14"/>
  <c r="AD1185" i="14"/>
  <c r="Z1185" i="14"/>
  <c r="T1185" i="14"/>
  <c r="AB1185" i="14"/>
  <c r="U1185" i="14"/>
  <c r="AC1185" i="14"/>
  <c r="W1185" i="14"/>
  <c r="AE1185" i="14"/>
  <c r="W1184" i="14"/>
  <c r="AC1181" i="14"/>
  <c r="Z1179" i="14"/>
  <c r="AA1178" i="14"/>
  <c r="AL1176" i="14"/>
  <c r="Z1172" i="14"/>
  <c r="Z1165" i="14"/>
  <c r="AN1160" i="14"/>
  <c r="AB1160" i="14"/>
  <c r="U1160" i="14"/>
  <c r="AC1160" i="14"/>
  <c r="W1160" i="14"/>
  <c r="Y1160" i="14"/>
  <c r="AN1133" i="14"/>
  <c r="T1133" i="14"/>
  <c r="AB1133" i="14"/>
  <c r="AO1133" i="14"/>
  <c r="AQ1133" i="14"/>
  <c r="V1133" i="14"/>
  <c r="AD1133" i="14"/>
  <c r="AS1133" i="14"/>
  <c r="X1133" i="14"/>
  <c r="AF1133" i="14"/>
  <c r="AL1133" i="14"/>
  <c r="AB1206" i="14"/>
  <c r="Y1204" i="14"/>
  <c r="AH1204" i="14"/>
  <c r="T1200" i="14"/>
  <c r="AF1200" i="14" s="1"/>
  <c r="V1200" i="14"/>
  <c r="AD1200" i="14"/>
  <c r="X1200" i="14"/>
  <c r="AA1200" i="14"/>
  <c r="AB1208" i="14"/>
  <c r="W1207" i="14"/>
  <c r="AA1204" i="14"/>
  <c r="AB1202" i="14"/>
  <c r="Y1199" i="14"/>
  <c r="Y1198" i="14"/>
  <c r="X1196" i="14"/>
  <c r="W1195" i="14"/>
  <c r="W1194" i="14"/>
  <c r="AA1193" i="14"/>
  <c r="AJ1193" i="14"/>
  <c r="Z1193" i="14"/>
  <c r="T1193" i="14"/>
  <c r="AB1193" i="14"/>
  <c r="W1193" i="14"/>
  <c r="AE1193" i="14"/>
  <c r="U1191" i="14"/>
  <c r="AL1190" i="14"/>
  <c r="Z1188" i="14"/>
  <c r="AH1186" i="14"/>
  <c r="U1186" i="14"/>
  <c r="V1186" i="14"/>
  <c r="X1186" i="14"/>
  <c r="AA1185" i="14"/>
  <c r="U1184" i="14"/>
  <c r="Z1181" i="14"/>
  <c r="W1179" i="14"/>
  <c r="AP1178" i="14"/>
  <c r="AC1176" i="14"/>
  <c r="W1172" i="14"/>
  <c r="AI1171" i="14"/>
  <c r="V1160" i="14"/>
  <c r="AJ1206" i="14"/>
  <c r="AI1204" i="14"/>
  <c r="AD1197" i="14"/>
  <c r="V1197" i="14"/>
  <c r="AA1192" i="14"/>
  <c r="AH1191" i="14"/>
  <c r="AA1184" i="14"/>
  <c r="AK1183" i="14"/>
  <c r="AA1183" i="14"/>
  <c r="AF1182" i="14"/>
  <c r="X1182" i="14"/>
  <c r="AA1181" i="14"/>
  <c r="W1180" i="14"/>
  <c r="AA1179" i="14"/>
  <c r="AE1177" i="14"/>
  <c r="W1177" i="14"/>
  <c r="AD1176" i="14"/>
  <c r="V1176" i="14"/>
  <c r="AC1175" i="14"/>
  <c r="U1175" i="14"/>
  <c r="Y1174" i="14"/>
  <c r="AF1170" i="14"/>
  <c r="X1170" i="14"/>
  <c r="AJ1170" i="14"/>
  <c r="AF1168" i="14"/>
  <c r="X1168" i="14"/>
  <c r="W1166" i="14"/>
  <c r="W1164" i="14"/>
  <c r="AC1163" i="14"/>
  <c r="U1163" i="14"/>
  <c r="AS1162" i="14"/>
  <c r="AB1162" i="14"/>
  <c r="T1162" i="14"/>
  <c r="AE1162" i="14" s="1"/>
  <c r="AF1161" i="14"/>
  <c r="X1161" i="14"/>
  <c r="AA1160" i="14"/>
  <c r="AP1159" i="14"/>
  <c r="AC1159" i="14"/>
  <c r="U1159" i="14"/>
  <c r="Y1158" i="14"/>
  <c r="AC1157" i="14"/>
  <c r="U1157" i="14"/>
  <c r="AI1156" i="14"/>
  <c r="Y1156" i="14"/>
  <c r="AQ1156" i="14"/>
  <c r="AF1155" i="14"/>
  <c r="X1155" i="14"/>
  <c r="AF1154" i="14"/>
  <c r="X1154" i="14"/>
  <c r="AH1154" i="14"/>
  <c r="AC1153" i="14"/>
  <c r="U1153" i="14"/>
  <c r="AH1152" i="14"/>
  <c r="Y1152" i="14"/>
  <c r="T1152" i="14"/>
  <c r="AE1152" i="14" s="1"/>
  <c r="AF1151" i="14"/>
  <c r="X1151" i="14"/>
  <c r="AC1150" i="14"/>
  <c r="U1150" i="14"/>
  <c r="AO1149" i="14"/>
  <c r="Y1149" i="14"/>
  <c r="AP1149" i="14"/>
  <c r="AJ1147" i="14"/>
  <c r="Y1147" i="14"/>
  <c r="AF1146" i="14"/>
  <c r="X1146" i="14"/>
  <c r="AF1145" i="14"/>
  <c r="X1145" i="14"/>
  <c r="AM1145" i="14"/>
  <c r="AC1144" i="14"/>
  <c r="U1144" i="14"/>
  <c r="AB1143" i="14"/>
  <c r="T1143" i="14"/>
  <c r="AS1142" i="14"/>
  <c r="AI1141" i="14"/>
  <c r="Y1141" i="14"/>
  <c r="T1141" i="14"/>
  <c r="AC1140" i="14"/>
  <c r="U1140" i="14"/>
  <c r="AS1139" i="14"/>
  <c r="AB1139" i="14"/>
  <c r="AE1138" i="14"/>
  <c r="W1138" i="14"/>
  <c r="AC1137" i="14"/>
  <c r="U1137" i="14"/>
  <c r="AD1135" i="14"/>
  <c r="V1135" i="14"/>
  <c r="Y1134" i="14"/>
  <c r="V1132" i="14"/>
  <c r="AM1131" i="14"/>
  <c r="AC1130" i="14"/>
  <c r="U1130" i="14"/>
  <c r="AM1129" i="14"/>
  <c r="Y1129" i="14"/>
  <c r="AE1128" i="14"/>
  <c r="W1128" i="14"/>
  <c r="AF1126" i="14"/>
  <c r="W1126" i="14"/>
  <c r="X1125" i="14"/>
  <c r="AH1123" i="14"/>
  <c r="AF1121" i="14"/>
  <c r="U1121" i="14"/>
  <c r="AA1117" i="14"/>
  <c r="V1116" i="14"/>
  <c r="AK1115" i="14"/>
  <c r="Y1115" i="14"/>
  <c r="Y1192" i="14"/>
  <c r="AD1182" i="14"/>
  <c r="V1182" i="14"/>
  <c r="AC1180" i="14"/>
  <c r="U1180" i="14"/>
  <c r="AJ1178" i="14"/>
  <c r="AC1177" i="14"/>
  <c r="U1177" i="14"/>
  <c r="W1174" i="14"/>
  <c r="AI1172" i="14"/>
  <c r="AD1170" i="14"/>
  <c r="V1170" i="14"/>
  <c r="AD1168" i="14"/>
  <c r="V1168" i="14"/>
  <c r="AH1167" i="14"/>
  <c r="AC1166" i="14"/>
  <c r="U1166" i="14"/>
  <c r="T1165" i="14"/>
  <c r="AC1164" i="14"/>
  <c r="U1164" i="14"/>
  <c r="AR1163" i="14"/>
  <c r="AA1163" i="14"/>
  <c r="AP1162" i="14"/>
  <c r="Z1162" i="14"/>
  <c r="AD1161" i="14"/>
  <c r="V1161" i="14"/>
  <c r="AM1159" i="14"/>
  <c r="AA1159" i="14"/>
  <c r="W1158" i="14"/>
  <c r="AA1157" i="14"/>
  <c r="W1156" i="14"/>
  <c r="AD1155" i="14"/>
  <c r="V1155" i="14"/>
  <c r="AD1154" i="14"/>
  <c r="V1154" i="14"/>
  <c r="AA1153" i="14"/>
  <c r="AA1150" i="14"/>
  <c r="AA1144" i="14"/>
  <c r="AK1143" i="14"/>
  <c r="Z1143" i="14"/>
  <c r="AA1140" i="14"/>
  <c r="AC1138" i="14"/>
  <c r="U1138" i="14"/>
  <c r="AR1137" i="14"/>
  <c r="AA1137" i="14"/>
  <c r="AB1135" i="14"/>
  <c r="AM1133" i="14"/>
  <c r="AB1132" i="14"/>
  <c r="AA1130" i="14"/>
  <c r="AE1129" i="14"/>
  <c r="W1129" i="14"/>
  <c r="AC1128" i="14"/>
  <c r="U1128" i="14"/>
  <c r="AK1127" i="14"/>
  <c r="Y1127" i="14"/>
  <c r="AE1125" i="14"/>
  <c r="V1125" i="14"/>
  <c r="AC1121" i="14"/>
  <c r="Y1117" i="14"/>
  <c r="AI1207" i="14"/>
  <c r="AD1206" i="14"/>
  <c r="V1206" i="14"/>
  <c r="AK1205" i="14"/>
  <c r="AD1204" i="14"/>
  <c r="V1204" i="14"/>
  <c r="AF1192" i="14"/>
  <c r="X1192" i="14"/>
  <c r="AD1191" i="14"/>
  <c r="V1191" i="14"/>
  <c r="AK1190" i="14"/>
  <c r="AK1189" i="14"/>
  <c r="AD1188" i="14"/>
  <c r="AF1184" i="14"/>
  <c r="X1184" i="14"/>
  <c r="AF1183" i="14"/>
  <c r="X1183" i="14"/>
  <c r="AC1182" i="14"/>
  <c r="U1182" i="14"/>
  <c r="AF1181" i="14"/>
  <c r="X1181" i="14"/>
  <c r="AB1180" i="14"/>
  <c r="AF1179" i="14"/>
  <c r="X1179" i="14"/>
  <c r="AF1178" i="14"/>
  <c r="X1178" i="14"/>
  <c r="AB1177" i="14"/>
  <c r="AD1174" i="14"/>
  <c r="AF1172" i="14"/>
  <c r="X1172" i="14"/>
  <c r="AC1170" i="14"/>
  <c r="U1170" i="14"/>
  <c r="Y1169" i="14"/>
  <c r="AM1169" i="14"/>
  <c r="AC1168" i="14"/>
  <c r="U1168" i="14"/>
  <c r="AE1167" i="14"/>
  <c r="W1167" i="14"/>
  <c r="AB1166" i="14"/>
  <c r="AF1165" i="14"/>
  <c r="X1165" i="14"/>
  <c r="AB1164" i="14"/>
  <c r="AQ1163" i="14"/>
  <c r="Z1163" i="14"/>
  <c r="AK1163" i="14"/>
  <c r="AK1162" i="14"/>
  <c r="Y1162" i="14"/>
  <c r="AJ1162" i="14"/>
  <c r="AC1161" i="14"/>
  <c r="U1161" i="14"/>
  <c r="AF1160" i="14"/>
  <c r="X1160" i="14"/>
  <c r="AK1159" i="14"/>
  <c r="AD1158" i="14"/>
  <c r="Z1157" i="14"/>
  <c r="AD1156" i="14"/>
  <c r="V1156" i="14"/>
  <c r="AC1155" i="14"/>
  <c r="U1155" i="14"/>
  <c r="AS1154" i="14"/>
  <c r="AC1154" i="14"/>
  <c r="U1154" i="14"/>
  <c r="Z1153" i="14"/>
  <c r="AK1153" i="14"/>
  <c r="AD1152" i="14"/>
  <c r="V1152" i="14"/>
  <c r="AC1151" i="14"/>
  <c r="U1151" i="14"/>
  <c r="Z1150" i="14"/>
  <c r="AK1150" i="14"/>
  <c r="AD1149" i="14"/>
  <c r="V1149" i="14"/>
  <c r="Y1148" i="14"/>
  <c r="AD1147" i="14"/>
  <c r="V1147" i="14"/>
  <c r="AC1146" i="14"/>
  <c r="U1146" i="14"/>
  <c r="AC1145" i="14"/>
  <c r="U1145" i="14"/>
  <c r="Z1144" i="14"/>
  <c r="AL1144" i="14"/>
  <c r="AI1143" i="14"/>
  <c r="Y1143" i="14"/>
  <c r="AJ1142" i="14"/>
  <c r="Y1142" i="14"/>
  <c r="AD1141" i="14"/>
  <c r="V1141" i="14"/>
  <c r="Z1140" i="14"/>
  <c r="AH1139" i="14"/>
  <c r="Y1139" i="14"/>
  <c r="AK1139" i="14"/>
  <c r="AB1138" i="14"/>
  <c r="AO1137" i="14"/>
  <c r="AE1133" i="14"/>
  <c r="W1133" i="14"/>
  <c r="Z1130" i="14"/>
  <c r="AI1130" i="14"/>
  <c r="AD1129" i="14"/>
  <c r="AB1128" i="14"/>
  <c r="T1128" i="14"/>
  <c r="AD1128" i="14" s="1"/>
  <c r="AL1127" i="14"/>
  <c r="Z1127" i="14"/>
  <c r="AD1125" i="14"/>
  <c r="U1125" i="14"/>
  <c r="AJ1124" i="14"/>
  <c r="X1124" i="14"/>
  <c r="V1122" i="14"/>
  <c r="AO1122" i="14"/>
  <c r="U1120" i="14"/>
  <c r="AC1120" i="14"/>
  <c r="Y1120" i="14"/>
  <c r="AK1119" i="14"/>
  <c r="Y1119" i="14"/>
  <c r="AO1119" i="14"/>
  <c r="AA1115" i="14"/>
  <c r="AI1095" i="14"/>
  <c r="AQ1095" i="14"/>
  <c r="AA1095" i="14"/>
  <c r="AA1021" i="14"/>
  <c r="V1021" i="14"/>
  <c r="AD1021" i="14"/>
  <c r="AC1021" i="14"/>
  <c r="AE1021" i="14"/>
  <c r="U1021" i="14"/>
  <c r="AF1021" i="14"/>
  <c r="W1021" i="14"/>
  <c r="X1021" i="14"/>
  <c r="AB1021" i="14"/>
  <c r="Y1021" i="14"/>
  <c r="Z1021" i="14"/>
  <c r="AC1125" i="14"/>
  <c r="AM1121" i="14"/>
  <c r="Z1121" i="14"/>
  <c r="V1121" i="14"/>
  <c r="AD1121" i="14"/>
  <c r="Y1116" i="14"/>
  <c r="AJ1116" i="14"/>
  <c r="Z1096" i="14"/>
  <c r="AB1096" i="14"/>
  <c r="U1096" i="14"/>
  <c r="AD1096" i="14"/>
  <c r="V1096" i="14"/>
  <c r="AE1096" i="14"/>
  <c r="W1096" i="14"/>
  <c r="AF1096" i="14"/>
  <c r="X1096" i="14"/>
  <c r="AN1096" i="14"/>
  <c r="AA1096" i="14"/>
  <c r="AJ1203" i="14"/>
  <c r="AL1201" i="14"/>
  <c r="AI1199" i="14"/>
  <c r="AI1194" i="14"/>
  <c r="AD1192" i="14"/>
  <c r="AD1184" i="14"/>
  <c r="AD1183" i="14"/>
  <c r="V1183" i="14"/>
  <c r="AD1181" i="14"/>
  <c r="Z1180" i="14"/>
  <c r="AD1179" i="14"/>
  <c r="AD1178" i="14"/>
  <c r="V1178" i="14"/>
  <c r="Z1177" i="14"/>
  <c r="AJ1177" i="14"/>
  <c r="AI1175" i="14"/>
  <c r="AB1174" i="14"/>
  <c r="AD1172" i="14"/>
  <c r="V1172" i="14"/>
  <c r="AS1170" i="14"/>
  <c r="AA1170" i="14"/>
  <c r="AE1169" i="14"/>
  <c r="W1169" i="14"/>
  <c r="AC1167" i="14"/>
  <c r="U1167" i="14"/>
  <c r="Z1166" i="14"/>
  <c r="AK1166" i="14"/>
  <c r="AD1165" i="14"/>
  <c r="V1165" i="14"/>
  <c r="Z1164" i="14"/>
  <c r="AQ1164" i="14"/>
  <c r="AF1163" i="14"/>
  <c r="X1163" i="14"/>
  <c r="W1162" i="14"/>
  <c r="AA1161" i="14"/>
  <c r="AD1160" i="14"/>
  <c r="AF1159" i="14"/>
  <c r="X1159" i="14"/>
  <c r="AH1159" i="14"/>
  <c r="AB1158" i="14"/>
  <c r="AF1157" i="14"/>
  <c r="X1157" i="14"/>
  <c r="AQ1155" i="14"/>
  <c r="AP1154" i="14"/>
  <c r="AF1153" i="14"/>
  <c r="X1153" i="14"/>
  <c r="AB1152" i="14"/>
  <c r="AM1151" i="14"/>
  <c r="AA1151" i="14"/>
  <c r="AF1150" i="14"/>
  <c r="X1150" i="14"/>
  <c r="W1148" i="14"/>
  <c r="AB1147" i="14"/>
  <c r="AP1146" i="14"/>
  <c r="AA1146" i="14"/>
  <c r="AQ1145" i="14"/>
  <c r="AA1145" i="14"/>
  <c r="AF1144" i="14"/>
  <c r="X1144" i="14"/>
  <c r="AE1143" i="14"/>
  <c r="W1143" i="14"/>
  <c r="AE1142" i="14"/>
  <c r="W1142" i="14"/>
  <c r="AB1141" i="14"/>
  <c r="AF1140" i="14"/>
  <c r="X1140" i="14"/>
  <c r="AE1139" i="14"/>
  <c r="Z1138" i="14"/>
  <c r="AJ1138" i="14"/>
  <c r="AF1137" i="14"/>
  <c r="X1137" i="14"/>
  <c r="AP1137" i="14"/>
  <c r="AI1135" i="14"/>
  <c r="Y1135" i="14"/>
  <c r="AJ1135" i="14"/>
  <c r="AB1134" i="14"/>
  <c r="AC1133" i="14"/>
  <c r="U1133" i="14"/>
  <c r="Y1132" i="14"/>
  <c r="AF1130" i="14"/>
  <c r="X1130" i="14"/>
  <c r="AK1128" i="14"/>
  <c r="AF1127" i="14"/>
  <c r="W1127" i="14"/>
  <c r="Z1126" i="14"/>
  <c r="U1126" i="14"/>
  <c r="AC1126" i="14"/>
  <c r="Y1121" i="14"/>
  <c r="AC1116" i="14"/>
  <c r="AA1116" i="14"/>
  <c r="AH1107" i="14"/>
  <c r="W1107" i="14"/>
  <c r="AE1107" i="14"/>
  <c r="AA1107" i="14"/>
  <c r="AB1107" i="14"/>
  <c r="T1107" i="14"/>
  <c r="AC1107" i="14"/>
  <c r="U1107" i="14"/>
  <c r="AD1107" i="14"/>
  <c r="V1107" i="14"/>
  <c r="AF1107" i="14"/>
  <c r="Z1107" i="14"/>
  <c r="AS1107" i="14"/>
  <c r="AO1093" i="14"/>
  <c r="AA1093" i="14"/>
  <c r="AO1081" i="14"/>
  <c r="AA1081" i="14"/>
  <c r="AB1081" i="14"/>
  <c r="U1081" i="14"/>
  <c r="AC1081" i="14"/>
  <c r="AE1081" i="14"/>
  <c r="AF1081" i="14"/>
  <c r="V1081" i="14"/>
  <c r="AM1081" i="14"/>
  <c r="W1081" i="14"/>
  <c r="X1081" i="14"/>
  <c r="Y1081" i="14"/>
  <c r="AD1081" i="14"/>
  <c r="AB1079" i="14"/>
  <c r="U1079" i="14"/>
  <c r="AC1079" i="14"/>
  <c r="V1079" i="14"/>
  <c r="AD1079" i="14"/>
  <c r="AF1079" i="14"/>
  <c r="AO1079" i="14"/>
  <c r="W1079" i="14"/>
  <c r="X1079" i="14"/>
  <c r="Y1079" i="14"/>
  <c r="Z1079" i="14"/>
  <c r="AE1079" i="14"/>
  <c r="AH1065" i="14"/>
  <c r="Z1065" i="14"/>
  <c r="AA1065" i="14"/>
  <c r="AB1065" i="14"/>
  <c r="U1065" i="14"/>
  <c r="AC1065" i="14"/>
  <c r="V1065" i="14"/>
  <c r="AD1065" i="14"/>
  <c r="W1065" i="14"/>
  <c r="X1065" i="14"/>
  <c r="Y1065" i="14"/>
  <c r="AE1065" i="14"/>
  <c r="AM1065" i="14"/>
  <c r="AJ1047" i="14"/>
  <c r="AM1047" i="14"/>
  <c r="AE1163" i="14"/>
  <c r="W1163" i="14"/>
  <c r="AD1162" i="14"/>
  <c r="V1162" i="14"/>
  <c r="AS1159" i="14"/>
  <c r="AE1159" i="14"/>
  <c r="W1159" i="14"/>
  <c r="AE1157" i="14"/>
  <c r="W1157" i="14"/>
  <c r="AE1153" i="14"/>
  <c r="W1153" i="14"/>
  <c r="W1150" i="14"/>
  <c r="W1144" i="14"/>
  <c r="AD1143" i="14"/>
  <c r="V1143" i="14"/>
  <c r="AE1140" i="14"/>
  <c r="W1140" i="14"/>
  <c r="AE1137" i="14"/>
  <c r="W1137" i="14"/>
  <c r="AF1135" i="14"/>
  <c r="X1135" i="14"/>
  <c r="AF1132" i="14"/>
  <c r="X1132" i="14"/>
  <c r="AE1130" i="14"/>
  <c r="W1130" i="14"/>
  <c r="Y1126" i="14"/>
  <c r="AK1125" i="14"/>
  <c r="Y1125" i="14"/>
  <c r="AI1125" i="14"/>
  <c r="X1121" i="14"/>
  <c r="Z1116" i="14"/>
  <c r="AN1104" i="14"/>
  <c r="Z1104" i="14"/>
  <c r="U1042" i="14"/>
  <c r="AC1042" i="14"/>
  <c r="V1042" i="14"/>
  <c r="AD1042" i="14"/>
  <c r="Y1042" i="14"/>
  <c r="AI1042" i="14"/>
  <c r="AB1042" i="14"/>
  <c r="Z1042" i="14"/>
  <c r="AM1182" i="14"/>
  <c r="AF1180" i="14"/>
  <c r="X1180" i="14"/>
  <c r="AF1177" i="14"/>
  <c r="X1177" i="14"/>
  <c r="AJ1168" i="14"/>
  <c r="Y1168" i="14"/>
  <c r="AF1166" i="14"/>
  <c r="AF1164" i="14"/>
  <c r="AD1163" i="14"/>
  <c r="AC1162" i="14"/>
  <c r="U1162" i="14"/>
  <c r="AQ1159" i="14"/>
  <c r="AD1159" i="14"/>
  <c r="AD1157" i="14"/>
  <c r="V1157" i="14"/>
  <c r="AI1155" i="14"/>
  <c r="T1155" i="14"/>
  <c r="AD1153" i="14"/>
  <c r="V1153" i="14"/>
  <c r="AD1150" i="14"/>
  <c r="AC1148" i="14"/>
  <c r="U1148" i="14"/>
  <c r="AD1144" i="14"/>
  <c r="V1144" i="14"/>
  <c r="AC1143" i="14"/>
  <c r="U1143" i="14"/>
  <c r="AC1142" i="14"/>
  <c r="U1142" i="14"/>
  <c r="AF1138" i="14"/>
  <c r="AD1137" i="14"/>
  <c r="V1137" i="14"/>
  <c r="AE1135" i="14"/>
  <c r="W1135" i="14"/>
  <c r="AA1133" i="14"/>
  <c r="AE1132" i="14"/>
  <c r="W1132" i="14"/>
  <c r="AF1128" i="14"/>
  <c r="X1128" i="14"/>
  <c r="AH1128" i="14"/>
  <c r="AD1127" i="14"/>
  <c r="U1127" i="14"/>
  <c r="AJ1126" i="14"/>
  <c r="Z1125" i="14"/>
  <c r="AJ1121" i="14"/>
  <c r="W1121" i="14"/>
  <c r="AD1117" i="14"/>
  <c r="U1117" i="14"/>
  <c r="AC1117" i="14"/>
  <c r="W1117" i="14"/>
  <c r="AE1117" i="14"/>
  <c r="X1117" i="14"/>
  <c r="AF1117" i="14"/>
  <c r="AB1117" i="14"/>
  <c r="W1116" i="14"/>
  <c r="AB1104" i="14"/>
  <c r="T1099" i="14"/>
  <c r="U1099" i="14"/>
  <c r="AC1099" i="14"/>
  <c r="AB1099" i="14"/>
  <c r="AD1099" i="14"/>
  <c r="V1099" i="14"/>
  <c r="AE1099" i="14"/>
  <c r="W1099" i="14"/>
  <c r="AF1099" i="14"/>
  <c r="X1099" i="14"/>
  <c r="AH1099" i="14"/>
  <c r="Y1099" i="14"/>
  <c r="AM1099" i="14"/>
  <c r="AA1099" i="14"/>
  <c r="AO1124" i="14"/>
  <c r="AI1122" i="14"/>
  <c r="AC1119" i="14"/>
  <c r="AM1118" i="14"/>
  <c r="Y1118" i="14"/>
  <c r="AF1116" i="14"/>
  <c r="X1116" i="14"/>
  <c r="AB1115" i="14"/>
  <c r="AL1114" i="14"/>
  <c r="Y1114" i="14"/>
  <c r="AC1113" i="14"/>
  <c r="AF1112" i="14"/>
  <c r="X1112" i="14"/>
  <c r="AC1111" i="14"/>
  <c r="AL1109" i="14"/>
  <c r="AM1109" i="14"/>
  <c r="Z1109" i="14"/>
  <c r="AD1108" i="14"/>
  <c r="AK1107" i="14"/>
  <c r="AF1106" i="14"/>
  <c r="W1106" i="14"/>
  <c r="AO1105" i="14"/>
  <c r="Z1105" i="14"/>
  <c r="AD1103" i="14"/>
  <c r="AF1102" i="14"/>
  <c r="W1102" i="14"/>
  <c r="AF1100" i="14"/>
  <c r="V1100" i="14"/>
  <c r="AN1099" i="14"/>
  <c r="AD1098" i="14"/>
  <c r="X1097" i="14"/>
  <c r="AF1091" i="14"/>
  <c r="W1089" i="14"/>
  <c r="X1087" i="14"/>
  <c r="AI1082" i="14"/>
  <c r="Y1082" i="14"/>
  <c r="AN1082" i="14"/>
  <c r="AL1079" i="14"/>
  <c r="AA1077" i="14"/>
  <c r="AB1077" i="14"/>
  <c r="U1077" i="14"/>
  <c r="AC1077" i="14"/>
  <c r="V1077" i="14"/>
  <c r="AD1077" i="14"/>
  <c r="AN1072" i="14"/>
  <c r="U1072" i="14"/>
  <c r="AC1072" i="14"/>
  <c r="Y1072" i="14"/>
  <c r="AP1072" i="14"/>
  <c r="Y1069" i="14"/>
  <c r="AO1069" i="14"/>
  <c r="T1054" i="14"/>
  <c r="AB1054" i="14" s="1"/>
  <c r="U1054" i="14"/>
  <c r="AC1054" i="14"/>
  <c r="V1054" i="14"/>
  <c r="AD1054" i="14"/>
  <c r="W1054" i="14"/>
  <c r="AE1054" i="14"/>
  <c r="X1054" i="14"/>
  <c r="AF1054" i="14"/>
  <c r="AA1054" i="14"/>
  <c r="AB1040" i="14"/>
  <c r="U1040" i="14"/>
  <c r="AC1040" i="14"/>
  <c r="V1040" i="14"/>
  <c r="AD1040" i="14"/>
  <c r="W1040" i="14"/>
  <c r="AE1040" i="14"/>
  <c r="X1040" i="14"/>
  <c r="AF1040" i="14"/>
  <c r="X1022" i="14"/>
  <c r="AF1022" i="14"/>
  <c r="AC1022" i="14"/>
  <c r="AD1022" i="14"/>
  <c r="U1022" i="14"/>
  <c r="AE1022" i="14"/>
  <c r="V1022" i="14"/>
  <c r="W1022" i="14"/>
  <c r="AB1022" i="14"/>
  <c r="T1011" i="14"/>
  <c r="AB1011" i="14"/>
  <c r="U1011" i="14"/>
  <c r="AC1011" i="14"/>
  <c r="V1011" i="14"/>
  <c r="AD1011" i="14"/>
  <c r="W1011" i="14"/>
  <c r="AE1011" i="14"/>
  <c r="X1011" i="14"/>
  <c r="Y1011" i="14"/>
  <c r="Z1011" i="14"/>
  <c r="AA1011" i="14"/>
  <c r="AP1104" i="14"/>
  <c r="V1104" i="14"/>
  <c r="AD1104" i="14"/>
  <c r="T1101" i="14"/>
  <c r="Z1101" i="14"/>
  <c r="AL1101" i="14"/>
  <c r="AO1095" i="14"/>
  <c r="W1095" i="14"/>
  <c r="AE1095" i="14"/>
  <c r="X1095" i="14"/>
  <c r="AF1095" i="14"/>
  <c r="AM1093" i="14"/>
  <c r="U1093" i="14"/>
  <c r="AC1093" i="14"/>
  <c r="V1093" i="14"/>
  <c r="AD1093" i="14"/>
  <c r="AL1084" i="14"/>
  <c r="Y1084" i="14"/>
  <c r="AH1084" i="14"/>
  <c r="AH1075" i="14"/>
  <c r="W1075" i="14"/>
  <c r="AE1075" i="14"/>
  <c r="Y1075" i="14"/>
  <c r="AK1075" i="14"/>
  <c r="Z1075" i="14"/>
  <c r="AL1075" i="14"/>
  <c r="AA1075" i="14"/>
  <c r="AM1075" i="14"/>
  <c r="AQ1070" i="14"/>
  <c r="U1070" i="14"/>
  <c r="AC1070" i="14"/>
  <c r="Y1070" i="14"/>
  <c r="AH1070" i="14"/>
  <c r="AB1047" i="14"/>
  <c r="U1047" i="14"/>
  <c r="AC1047" i="14"/>
  <c r="V1047" i="14"/>
  <c r="AD1047" i="14"/>
  <c r="W1047" i="14"/>
  <c r="AE1047" i="14"/>
  <c r="X1047" i="14"/>
  <c r="AF1047" i="14"/>
  <c r="AA1047" i="14"/>
  <c r="AB1044" i="14"/>
  <c r="U1044" i="14"/>
  <c r="AC1044" i="14"/>
  <c r="V1044" i="14"/>
  <c r="AD1044" i="14"/>
  <c r="W1044" i="14"/>
  <c r="AE1044" i="14"/>
  <c r="Z1044" i="14"/>
  <c r="AH1038" i="14"/>
  <c r="AJ1036" i="14"/>
  <c r="AC1112" i="14"/>
  <c r="U1112" i="14"/>
  <c r="Y1108" i="14"/>
  <c r="AJ1108" i="14"/>
  <c r="Y1104" i="14"/>
  <c r="AI1103" i="14"/>
  <c r="Y1103" i="14"/>
  <c r="AI1101" i="14"/>
  <c r="X1101" i="14"/>
  <c r="AC1097" i="14"/>
  <c r="Z1095" i="14"/>
  <c r="Z1094" i="14"/>
  <c r="AA1094" i="14"/>
  <c r="Z1093" i="14"/>
  <c r="AI1090" i="14"/>
  <c r="AE1087" i="14"/>
  <c r="AB1084" i="14"/>
  <c r="Z1083" i="14"/>
  <c r="AA1083" i="14"/>
  <c r="AB1083" i="14"/>
  <c r="U1083" i="14"/>
  <c r="AC1083" i="14"/>
  <c r="X1075" i="14"/>
  <c r="AD1070" i="14"/>
  <c r="AM1044" i="14"/>
  <c r="AB1038" i="14"/>
  <c r="U1038" i="14"/>
  <c r="AC1038" i="14"/>
  <c r="V1038" i="14"/>
  <c r="AD1038" i="14"/>
  <c r="W1038" i="14"/>
  <c r="AE1038" i="14"/>
  <c r="X1038" i="14"/>
  <c r="AF1038" i="14"/>
  <c r="AP1036" i="14"/>
  <c r="AB1036" i="14"/>
  <c r="AC1036" i="14"/>
  <c r="U1036" i="14"/>
  <c r="AD1036" i="14"/>
  <c r="V1036" i="14"/>
  <c r="AE1036" i="14"/>
  <c r="W1036" i="14"/>
  <c r="AF1036" i="14"/>
  <c r="X1036" i="14"/>
  <c r="T1125" i="14"/>
  <c r="AC1124" i="14"/>
  <c r="U1124" i="14"/>
  <c r="AC1118" i="14"/>
  <c r="U1118" i="14"/>
  <c r="AB1116" i="14"/>
  <c r="AF1115" i="14"/>
  <c r="X1115" i="14"/>
  <c r="AC1114" i="14"/>
  <c r="U1114" i="14"/>
  <c r="AJ1113" i="14"/>
  <c r="Y1113" i="14"/>
  <c r="AO1113" i="14"/>
  <c r="AI1111" i="14"/>
  <c r="Y1111" i="14"/>
  <c r="AQ1111" i="14"/>
  <c r="AR1108" i="14"/>
  <c r="Z1108" i="14"/>
  <c r="AN1106" i="14"/>
  <c r="X1104" i="14"/>
  <c r="Z1103" i="14"/>
  <c r="AA1102" i="14"/>
  <c r="AF1101" i="14"/>
  <c r="W1101" i="14"/>
  <c r="AR1100" i="14"/>
  <c r="Z1098" i="14"/>
  <c r="AO1098" i="14"/>
  <c r="AB1097" i="14"/>
  <c r="Y1095" i="14"/>
  <c r="X1094" i="14"/>
  <c r="Y1093" i="14"/>
  <c r="Z1091" i="14"/>
  <c r="AK1091" i="14"/>
  <c r="AB1091" i="14"/>
  <c r="U1091" i="14"/>
  <c r="AC1091" i="14"/>
  <c r="Y1088" i="14"/>
  <c r="AN1088" i="14"/>
  <c r="AD1087" i="14"/>
  <c r="AA1084" i="14"/>
  <c r="Y1083" i="14"/>
  <c r="W1077" i="14"/>
  <c r="AS1075" i="14"/>
  <c r="V1075" i="14"/>
  <c r="Y1073" i="14"/>
  <c r="AM1073" i="14"/>
  <c r="AO1068" i="14"/>
  <c r="U1068" i="14"/>
  <c r="AC1068" i="14"/>
  <c r="Y1068" i="14"/>
  <c r="AQ1068" i="14"/>
  <c r="AF1044" i="14"/>
  <c r="V1026" i="14"/>
  <c r="U1026" i="14"/>
  <c r="W1026" i="14"/>
  <c r="X1026" i="14"/>
  <c r="AH984" i="14"/>
  <c r="Z984" i="14"/>
  <c r="T984" i="14"/>
  <c r="Y984" i="14" s="1"/>
  <c r="AB984" i="14"/>
  <c r="U984" i="14"/>
  <c r="AC984" i="14"/>
  <c r="V984" i="14"/>
  <c r="AD984" i="14"/>
  <c r="W984" i="14"/>
  <c r="AE984" i="14"/>
  <c r="AI984" i="14"/>
  <c r="X984" i="14"/>
  <c r="AF984" i="14"/>
  <c r="AE1115" i="14"/>
  <c r="W1115" i="14"/>
  <c r="AF1113" i="14"/>
  <c r="X1113" i="14"/>
  <c r="AA1112" i="14"/>
  <c r="AF1111" i="14"/>
  <c r="X1111" i="14"/>
  <c r="AO1108" i="14"/>
  <c r="X1108" i="14"/>
  <c r="AH1106" i="14"/>
  <c r="V1106" i="14"/>
  <c r="AD1106" i="14"/>
  <c r="AF1104" i="14"/>
  <c r="W1104" i="14"/>
  <c r="X1103" i="14"/>
  <c r="Z1102" i="14"/>
  <c r="AP1102" i="14"/>
  <c r="AE1101" i="14"/>
  <c r="V1101" i="14"/>
  <c r="AM1100" i="14"/>
  <c r="W1100" i="14"/>
  <c r="AE1100" i="14"/>
  <c r="V1095" i="14"/>
  <c r="W1094" i="14"/>
  <c r="X1093" i="14"/>
  <c r="Y1091" i="14"/>
  <c r="AO1089" i="14"/>
  <c r="AB1089" i="14"/>
  <c r="U1089" i="14"/>
  <c r="AC1089" i="14"/>
  <c r="AQ1087" i="14"/>
  <c r="Z1084" i="14"/>
  <c r="X1083" i="14"/>
  <c r="AQ1075" i="14"/>
  <c r="U1075" i="14"/>
  <c r="AA1070" i="14"/>
  <c r="AN1064" i="14"/>
  <c r="AM1064" i="14"/>
  <c r="AO1064" i="14"/>
  <c r="AP1064" i="14"/>
  <c r="AS1064" i="14"/>
  <c r="U1062" i="14"/>
  <c r="AC1062" i="14"/>
  <c r="V1062" i="14"/>
  <c r="AD1062" i="14"/>
  <c r="Y1062" i="14"/>
  <c r="AJ1062" i="14"/>
  <c r="AM1052" i="14"/>
  <c r="AA1052" i="14"/>
  <c r="U1052" i="14"/>
  <c r="AC1052" i="14"/>
  <c r="V1052" i="14"/>
  <c r="AD1052" i="14"/>
  <c r="W1052" i="14"/>
  <c r="AE1052" i="14"/>
  <c r="Z1052" i="14"/>
  <c r="Z1047" i="14"/>
  <c r="AB1046" i="14"/>
  <c r="U1046" i="14"/>
  <c r="AC1046" i="14"/>
  <c r="V1046" i="14"/>
  <c r="AD1046" i="14"/>
  <c r="W1046" i="14"/>
  <c r="AE1046" i="14"/>
  <c r="Z1046" i="14"/>
  <c r="AK1046" i="14"/>
  <c r="Y1044" i="14"/>
  <c r="AA1041" i="14"/>
  <c r="AB1041" i="14"/>
  <c r="U1041" i="14"/>
  <c r="AC1041" i="14"/>
  <c r="V1041" i="14"/>
  <c r="AD1041" i="14"/>
  <c r="W1041" i="14"/>
  <c r="AE1041" i="14"/>
  <c r="Z1041" i="14"/>
  <c r="AJ1041" i="14"/>
  <c r="AN1038" i="14"/>
  <c r="AK1032" i="14"/>
  <c r="AM1032" i="14"/>
  <c r="T1032" i="14"/>
  <c r="AA1032" i="14" s="1"/>
  <c r="AD1032" i="14"/>
  <c r="AL1032" i="14"/>
  <c r="AN1032" i="14"/>
  <c r="Y1032" i="14"/>
  <c r="AS1032" i="14"/>
  <c r="AC1032" i="14"/>
  <c r="AE1104" i="14"/>
  <c r="U1104" i="14"/>
  <c r="AD1101" i="14"/>
  <c r="U1101" i="14"/>
  <c r="AO1097" i="14"/>
  <c r="V1097" i="14"/>
  <c r="AD1097" i="14"/>
  <c r="U1095" i="14"/>
  <c r="AF1094" i="14"/>
  <c r="V1094" i="14"/>
  <c r="W1093" i="14"/>
  <c r="AO1087" i="14"/>
  <c r="AB1087" i="14"/>
  <c r="U1087" i="14"/>
  <c r="AC1087" i="14"/>
  <c r="AR1084" i="14"/>
  <c r="V1084" i="14"/>
  <c r="W1083" i="14"/>
  <c r="AO1075" i="14"/>
  <c r="T1075" i="14"/>
  <c r="U1074" i="14"/>
  <c r="AC1074" i="14"/>
  <c r="Y1074" i="14"/>
  <c r="AL1074" i="14"/>
  <c r="Y1071" i="14"/>
  <c r="AI1071" i="14"/>
  <c r="Z1070" i="14"/>
  <c r="AH1064" i="14"/>
  <c r="AA1064" i="14"/>
  <c r="T1064" i="14"/>
  <c r="AB1064" i="14" s="1"/>
  <c r="U1064" i="14"/>
  <c r="AC1064" i="14"/>
  <c r="V1064" i="14"/>
  <c r="AD1064" i="14"/>
  <c r="W1064" i="14"/>
  <c r="AE1064" i="14"/>
  <c r="AQ1060" i="14"/>
  <c r="U1060" i="14"/>
  <c r="AC1060" i="14"/>
  <c r="V1060" i="14"/>
  <c r="AD1060" i="14"/>
  <c r="W1060" i="14"/>
  <c r="AE1060" i="14"/>
  <c r="X1060" i="14"/>
  <c r="AF1060" i="14"/>
  <c r="AA1060" i="14"/>
  <c r="AJ1058" i="14"/>
  <c r="U1058" i="14"/>
  <c r="V1058" i="14"/>
  <c r="AQ1058" i="14"/>
  <c r="Y1047" i="14"/>
  <c r="X1044" i="14"/>
  <c r="Z1038" i="14"/>
  <c r="Z1036" i="14"/>
  <c r="AP1012" i="14"/>
  <c r="X1012" i="14"/>
  <c r="AF1012" i="14"/>
  <c r="AL1116" i="14"/>
  <c r="AC1115" i="14"/>
  <c r="AD1113" i="14"/>
  <c r="V1113" i="14"/>
  <c r="Y1112" i="14"/>
  <c r="AH1112" i="14"/>
  <c r="AD1111" i="14"/>
  <c r="AK1109" i="14"/>
  <c r="AN1109" i="14"/>
  <c r="AE1108" i="14"/>
  <c r="V1108" i="14"/>
  <c r="AI1106" i="14"/>
  <c r="X1106" i="14"/>
  <c r="AE1103" i="14"/>
  <c r="V1103" i="14"/>
  <c r="X1102" i="14"/>
  <c r="AC1101" i="14"/>
  <c r="AJ1100" i="14"/>
  <c r="X1100" i="14"/>
  <c r="Y1097" i="14"/>
  <c r="AD1095" i="14"/>
  <c r="AE1094" i="14"/>
  <c r="U1094" i="14"/>
  <c r="AF1093" i="14"/>
  <c r="V1090" i="14"/>
  <c r="X1089" i="14"/>
  <c r="Y1087" i="14"/>
  <c r="AP1084" i="14"/>
  <c r="U1084" i="14"/>
  <c r="AI1083" i="14"/>
  <c r="V1083" i="14"/>
  <c r="AF1075" i="14"/>
  <c r="AD1074" i="14"/>
  <c r="AD1071" i="14"/>
  <c r="AA1071" i="14"/>
  <c r="V1070" i="14"/>
  <c r="AF1064" i="14"/>
  <c r="W1058" i="14"/>
  <c r="AK1054" i="14"/>
  <c r="AN1054" i="14"/>
  <c r="AO1040" i="14"/>
  <c r="AN1040" i="14"/>
  <c r="AP1040" i="14"/>
  <c r="AS1040" i="14"/>
  <c r="AM1040" i="14"/>
  <c r="Y1038" i="14"/>
  <c r="Y1036" i="14"/>
  <c r="AJ1011" i="14"/>
  <c r="AP1011" i="14"/>
  <c r="AS1011" i="14"/>
  <c r="AN1011" i="14"/>
  <c r="AK1011" i="14"/>
  <c r="AO1046" i="14"/>
  <c r="T1041" i="14"/>
  <c r="AR1026" i="14"/>
  <c r="AB1023" i="14"/>
  <c r="W1023" i="14"/>
  <c r="AE1023" i="14"/>
  <c r="AO1021" i="14"/>
  <c r="W1020" i="14"/>
  <c r="AE1020" i="14"/>
  <c r="X1020" i="14"/>
  <c r="AF1020" i="14"/>
  <c r="Z1020" i="14"/>
  <c r="T1019" i="14"/>
  <c r="AA1019" i="14"/>
  <c r="AB1019" i="14"/>
  <c r="V1019" i="14"/>
  <c r="AD1019" i="14"/>
  <c r="AB1016" i="14"/>
  <c r="U1016" i="14"/>
  <c r="AC1016" i="14"/>
  <c r="W1016" i="14"/>
  <c r="AE1016" i="14"/>
  <c r="U1001" i="14"/>
  <c r="AC1001" i="14"/>
  <c r="V1001" i="14"/>
  <c r="AD1001" i="14"/>
  <c r="W1001" i="14"/>
  <c r="AE1001" i="14"/>
  <c r="X1001" i="14"/>
  <c r="AF1001" i="14"/>
  <c r="Y1001" i="14"/>
  <c r="AH1001" i="14"/>
  <c r="AQ970" i="14"/>
  <c r="AK918" i="14"/>
  <c r="AA918" i="14"/>
  <c r="AC918" i="14"/>
  <c r="AH918" i="14"/>
  <c r="W918" i="14"/>
  <c r="Z918" i="14"/>
  <c r="AE918" i="14"/>
  <c r="AP918" i="14"/>
  <c r="AH906" i="14"/>
  <c r="AB906" i="14"/>
  <c r="U906" i="14"/>
  <c r="AD906" i="14"/>
  <c r="V906" i="14"/>
  <c r="AE906" i="14"/>
  <c r="AF906" i="14"/>
  <c r="X906" i="14"/>
  <c r="AM906" i="14"/>
  <c r="AA906" i="14"/>
  <c r="Y906" i="14"/>
  <c r="AC906" i="14"/>
  <c r="Z992" i="14"/>
  <c r="T992" i="14"/>
  <c r="Y992" i="14" s="1"/>
  <c r="AB992" i="14"/>
  <c r="U992" i="14"/>
  <c r="AC992" i="14"/>
  <c r="V992" i="14"/>
  <c r="AD992" i="14"/>
  <c r="W992" i="14"/>
  <c r="AE992" i="14"/>
  <c r="AI992" i="14"/>
  <c r="AI954" i="14"/>
  <c r="AP954" i="14"/>
  <c r="Z954" i="14"/>
  <c r="V933" i="14"/>
  <c r="AD933" i="14"/>
  <c r="X933" i="14"/>
  <c r="AF933" i="14"/>
  <c r="AA933" i="14"/>
  <c r="AH933" i="14"/>
  <c r="U933" i="14"/>
  <c r="W933" i="14"/>
  <c r="Y933" i="14"/>
  <c r="AB933" i="14"/>
  <c r="AE933" i="14"/>
  <c r="AJ1084" i="14"/>
  <c r="AH1074" i="14"/>
  <c r="AC1073" i="14"/>
  <c r="U1073" i="14"/>
  <c r="AC1071" i="14"/>
  <c r="U1071" i="14"/>
  <c r="T1070" i="14"/>
  <c r="AB1070" i="14" s="1"/>
  <c r="AC1069" i="14"/>
  <c r="U1069" i="14"/>
  <c r="AC1067" i="14"/>
  <c r="U1067" i="14"/>
  <c r="AC1063" i="14"/>
  <c r="U1063" i="14"/>
  <c r="AQ1062" i="14"/>
  <c r="AB1061" i="14"/>
  <c r="AB1059" i="14"/>
  <c r="AC1057" i="14"/>
  <c r="U1057" i="14"/>
  <c r="AQ1056" i="14"/>
  <c r="T1056" i="14"/>
  <c r="AB1056" i="14" s="1"/>
  <c r="AC1051" i="14"/>
  <c r="U1051" i="14"/>
  <c r="AR1050" i="14"/>
  <c r="AC1050" i="14"/>
  <c r="U1050" i="14"/>
  <c r="AL1048" i="14"/>
  <c r="AC1043" i="14"/>
  <c r="U1043" i="14"/>
  <c r="AL1042" i="14"/>
  <c r="AB1039" i="14"/>
  <c r="AC1037" i="14"/>
  <c r="U1037" i="14"/>
  <c r="AE1034" i="14"/>
  <c r="V1034" i="14"/>
  <c r="AE1033" i="14"/>
  <c r="U1033" i="14"/>
  <c r="AH1032" i="14"/>
  <c r="W1032" i="14"/>
  <c r="AE1032" i="14"/>
  <c r="Z1032" i="14"/>
  <c r="AE1030" i="14"/>
  <c r="AF1028" i="14"/>
  <c r="V1028" i="14"/>
  <c r="AF1027" i="14"/>
  <c r="U1027" i="14"/>
  <c r="AO1026" i="14"/>
  <c r="X1025" i="14"/>
  <c r="AD1024" i="14"/>
  <c r="T1024" i="14"/>
  <c r="AA1024" i="14" s="1"/>
  <c r="V1023" i="14"/>
  <c r="V1020" i="14"/>
  <c r="W1019" i="14"/>
  <c r="V1018" i="14"/>
  <c r="W1017" i="14"/>
  <c r="AO1016" i="14"/>
  <c r="X1016" i="14"/>
  <c r="AB1012" i="14"/>
  <c r="U1012" i="14"/>
  <c r="AC1012" i="14"/>
  <c r="V1012" i="14"/>
  <c r="AD1012" i="14"/>
  <c r="W1012" i="14"/>
  <c r="AE1012" i="14"/>
  <c r="W1010" i="14"/>
  <c r="W1007" i="14"/>
  <c r="Z1005" i="14"/>
  <c r="AA1005" i="14"/>
  <c r="U1005" i="14"/>
  <c r="AC1005" i="14"/>
  <c r="V1005" i="14"/>
  <c r="AD1005" i="14"/>
  <c r="X1003" i="14"/>
  <c r="AO986" i="14"/>
  <c r="AB954" i="14"/>
  <c r="AH1090" i="14"/>
  <c r="AJ1086" i="14"/>
  <c r="AF1085" i="14"/>
  <c r="AM1085" i="14"/>
  <c r="AF1084" i="14"/>
  <c r="X1084" i="14"/>
  <c r="AF1082" i="14"/>
  <c r="X1082" i="14"/>
  <c r="AH1080" i="14"/>
  <c r="T1080" i="14"/>
  <c r="AC1080" i="14" s="1"/>
  <c r="AH1078" i="14"/>
  <c r="Y1078" i="14"/>
  <c r="AJ1078" i="14"/>
  <c r="AH1076" i="14"/>
  <c r="AL1076" i="14"/>
  <c r="AF1074" i="14"/>
  <c r="X1074" i="14"/>
  <c r="AB1073" i="14"/>
  <c r="AF1072" i="14"/>
  <c r="X1072" i="14"/>
  <c r="AB1071" i="14"/>
  <c r="AF1070" i="14"/>
  <c r="X1070" i="14"/>
  <c r="AB1069" i="14"/>
  <c r="AF1068" i="14"/>
  <c r="X1068" i="14"/>
  <c r="AB1067" i="14"/>
  <c r="AN1066" i="14"/>
  <c r="AB1063" i="14"/>
  <c r="AF1062" i="14"/>
  <c r="X1062" i="14"/>
  <c r="AA1061" i="14"/>
  <c r="AA1059" i="14"/>
  <c r="X1058" i="14"/>
  <c r="AB1057" i="14"/>
  <c r="AM1056" i="14"/>
  <c r="AA1056" i="14"/>
  <c r="AI1055" i="14"/>
  <c r="AB1051" i="14"/>
  <c r="AQ1050" i="14"/>
  <c r="AB1050" i="14"/>
  <c r="AJ1049" i="14"/>
  <c r="Y1049" i="14"/>
  <c r="AK1048" i="14"/>
  <c r="Z1048" i="14"/>
  <c r="AB1043" i="14"/>
  <c r="AF1042" i="14"/>
  <c r="X1042" i="14"/>
  <c r="AA1039" i="14"/>
  <c r="AB1037" i="14"/>
  <c r="AL1035" i="14"/>
  <c r="Y1035" i="14"/>
  <c r="AH1035" i="14"/>
  <c r="AD1034" i="14"/>
  <c r="AD1033" i="14"/>
  <c r="X1032" i="14"/>
  <c r="Y1031" i="14"/>
  <c r="AJ1031" i="14"/>
  <c r="AD1030" i="14"/>
  <c r="AE1028" i="14"/>
  <c r="AE1027" i="14"/>
  <c r="AL1026" i="14"/>
  <c r="W1025" i="14"/>
  <c r="AC1024" i="14"/>
  <c r="AF1023" i="14"/>
  <c r="U1023" i="14"/>
  <c r="U1020" i="14"/>
  <c r="U1019" i="14"/>
  <c r="AL1018" i="14"/>
  <c r="U1018" i="14"/>
  <c r="AS1017" i="14"/>
  <c r="AL1016" i="14"/>
  <c r="V1016" i="14"/>
  <c r="AE1005" i="14"/>
  <c r="AA1001" i="14"/>
  <c r="AL1108" i="14"/>
  <c r="AQ1101" i="14"/>
  <c r="AK1098" i="14"/>
  <c r="AL1092" i="14"/>
  <c r="Y1092" i="14"/>
  <c r="X1090" i="14"/>
  <c r="AF1088" i="14"/>
  <c r="AF1086" i="14"/>
  <c r="AE1085" i="14"/>
  <c r="W1085" i="14"/>
  <c r="AE1084" i="14"/>
  <c r="W1084" i="14"/>
  <c r="AE1082" i="14"/>
  <c r="AF1080" i="14"/>
  <c r="X1080" i="14"/>
  <c r="AF1078" i="14"/>
  <c r="X1078" i="14"/>
  <c r="AF1076" i="14"/>
  <c r="X1076" i="14"/>
  <c r="AE1074" i="14"/>
  <c r="W1074" i="14"/>
  <c r="AE1072" i="14"/>
  <c r="AE1070" i="14"/>
  <c r="W1070" i="14"/>
  <c r="AE1068" i="14"/>
  <c r="AF1066" i="14"/>
  <c r="AE1062" i="14"/>
  <c r="W1062" i="14"/>
  <c r="Z1061" i="14"/>
  <c r="AQ1061" i="14"/>
  <c r="Z1059" i="14"/>
  <c r="AL1056" i="14"/>
  <c r="AF1055" i="14"/>
  <c r="Y1053" i="14"/>
  <c r="AA1051" i="14"/>
  <c r="AA1050" i="14"/>
  <c r="AF1049" i="14"/>
  <c r="AI1048" i="14"/>
  <c r="Y1048" i="14"/>
  <c r="AH1045" i="14"/>
  <c r="AQ1045" i="14"/>
  <c r="AA1043" i="14"/>
  <c r="AE1042" i="14"/>
  <c r="W1042" i="14"/>
  <c r="Z1039" i="14"/>
  <c r="AA1037" i="14"/>
  <c r="Z1035" i="14"/>
  <c r="AB1034" i="14"/>
  <c r="AC1033" i="14"/>
  <c r="V1032" i="14"/>
  <c r="AA1031" i="14"/>
  <c r="AJ1029" i="14"/>
  <c r="Y1029" i="14"/>
  <c r="AO1029" i="14"/>
  <c r="AD1028" i="14"/>
  <c r="AF1025" i="14"/>
  <c r="U1025" i="14"/>
  <c r="AB1024" i="14"/>
  <c r="AD1023" i="14"/>
  <c r="AH1020" i="14"/>
  <c r="AF1019" i="14"/>
  <c r="AE1018" i="14"/>
  <c r="AI1014" i="14"/>
  <c r="Z1012" i="14"/>
  <c r="Y1005" i="14"/>
  <c r="Z1001" i="14"/>
  <c r="AF992" i="14"/>
  <c r="T967" i="14"/>
  <c r="Z967" i="14" s="1"/>
  <c r="AN967" i="14"/>
  <c r="AB967" i="14"/>
  <c r="AC967" i="14"/>
  <c r="U967" i="14"/>
  <c r="AD967" i="14"/>
  <c r="V967" i="14"/>
  <c r="AE967" i="14"/>
  <c r="W967" i="14"/>
  <c r="AF967" i="14"/>
  <c r="X967" i="14"/>
  <c r="AH967" i="14"/>
  <c r="AA967" i="14"/>
  <c r="AN947" i="14"/>
  <c r="Z947" i="14"/>
  <c r="AA947" i="14"/>
  <c r="AC947" i="14"/>
  <c r="AD947" i="14"/>
  <c r="U947" i="14"/>
  <c r="AE947" i="14"/>
  <c r="V947" i="14"/>
  <c r="AF947" i="14"/>
  <c r="W947" i="14"/>
  <c r="AB947" i="14"/>
  <c r="AL937" i="14"/>
  <c r="V937" i="14"/>
  <c r="AD937" i="14"/>
  <c r="X937" i="14"/>
  <c r="AF937" i="14"/>
  <c r="AA937" i="14"/>
  <c r="AI937" i="14"/>
  <c r="U937" i="14"/>
  <c r="W937" i="14"/>
  <c r="Y937" i="14"/>
  <c r="AB937" i="14"/>
  <c r="AE937" i="14"/>
  <c r="AR1051" i="14"/>
  <c r="AI1051" i="14"/>
  <c r="AJ1050" i="14"/>
  <c r="Z1050" i="14"/>
  <c r="AK1050" i="14"/>
  <c r="AP1046" i="14"/>
  <c r="AR1043" i="14"/>
  <c r="AI1043" i="14"/>
  <c r="AQ1037" i="14"/>
  <c r="AJ1037" i="14"/>
  <c r="AH1033" i="14"/>
  <c r="AF1032" i="14"/>
  <c r="U1032" i="14"/>
  <c r="Z1030" i="14"/>
  <c r="U1030" i="14"/>
  <c r="AC1030" i="14"/>
  <c r="Y1027" i="14"/>
  <c r="AR1027" i="14"/>
  <c r="AE1025" i="14"/>
  <c r="AQ1024" i="14"/>
  <c r="AL1024" i="14"/>
  <c r="AC1023" i="14"/>
  <c r="AD1020" i="14"/>
  <c r="AE1019" i="14"/>
  <c r="AM1017" i="14"/>
  <c r="AF1016" i="14"/>
  <c r="Y1015" i="14"/>
  <c r="AM1015" i="14"/>
  <c r="U1014" i="14"/>
  <c r="AC1014" i="14"/>
  <c r="V1014" i="14"/>
  <c r="AD1014" i="14"/>
  <c r="X1014" i="14"/>
  <c r="AF1014" i="14"/>
  <c r="Y1012" i="14"/>
  <c r="AR1010" i="14"/>
  <c r="X1005" i="14"/>
  <c r="AN1003" i="14"/>
  <c r="X992" i="14"/>
  <c r="AI961" i="14"/>
  <c r="AQ961" i="14"/>
  <c r="AC933" i="14"/>
  <c r="U897" i="14"/>
  <c r="AP897" i="14"/>
  <c r="Z897" i="14"/>
  <c r="AS897" i="14"/>
  <c r="AO1073" i="14"/>
  <c r="AO1071" i="14"/>
  <c r="AH1067" i="14"/>
  <c r="Y1067" i="14"/>
  <c r="AN1067" i="14"/>
  <c r="AI1063" i="14"/>
  <c r="Y1063" i="14"/>
  <c r="AF1061" i="14"/>
  <c r="AF1059" i="14"/>
  <c r="X1059" i="14"/>
  <c r="AO1057" i="14"/>
  <c r="AR1057" i="14"/>
  <c r="AF1056" i="14"/>
  <c r="X1056" i="14"/>
  <c r="AP1056" i="14"/>
  <c r="AM1046" i="14"/>
  <c r="AP1041" i="14"/>
  <c r="U1034" i="14"/>
  <c r="AC1034" i="14"/>
  <c r="X1033" i="14"/>
  <c r="AF1033" i="14"/>
  <c r="AA1033" i="14"/>
  <c r="Z1028" i="14"/>
  <c r="U1028" i="14"/>
  <c r="AC1028" i="14"/>
  <c r="AC1025" i="14"/>
  <c r="AH1024" i="14"/>
  <c r="W1024" i="14"/>
  <c r="AE1024" i="14"/>
  <c r="Z1024" i="14"/>
  <c r="AA1023" i="14"/>
  <c r="AI1023" i="14"/>
  <c r="AC1020" i="14"/>
  <c r="AC1019" i="14"/>
  <c r="AR1018" i="14"/>
  <c r="Y1018" i="14"/>
  <c r="AJ1018" i="14"/>
  <c r="T1017" i="14"/>
  <c r="U1017" i="14"/>
  <c r="AC1017" i="14"/>
  <c r="V1017" i="14"/>
  <c r="AD1017" i="14"/>
  <c r="X1017" i="14"/>
  <c r="AF1017" i="14"/>
  <c r="AD1016" i="14"/>
  <c r="AM1016" i="14"/>
  <c r="AQ1016" i="14"/>
  <c r="Z1010" i="14"/>
  <c r="AO1010" i="14"/>
  <c r="AB1010" i="14"/>
  <c r="U1010" i="14"/>
  <c r="AC1010" i="14"/>
  <c r="V1010" i="14"/>
  <c r="AD1010" i="14"/>
  <c r="AH1007" i="14"/>
  <c r="Z1007" i="14"/>
  <c r="AA1007" i="14"/>
  <c r="U1007" i="14"/>
  <c r="AC1007" i="14"/>
  <c r="V1007" i="14"/>
  <c r="AD1007" i="14"/>
  <c r="T1003" i="14"/>
  <c r="AA1003" i="14"/>
  <c r="AB1003" i="14"/>
  <c r="U1003" i="14"/>
  <c r="AC1003" i="14"/>
  <c r="V1003" i="14"/>
  <c r="AD1003" i="14"/>
  <c r="W1003" i="14"/>
  <c r="AE1003" i="14"/>
  <c r="AR986" i="14"/>
  <c r="AL986" i="14"/>
  <c r="AC963" i="14"/>
  <c r="U963" i="14"/>
  <c r="AD963" i="14"/>
  <c r="V963" i="14"/>
  <c r="AE963" i="14"/>
  <c r="W963" i="14"/>
  <c r="AF963" i="14"/>
  <c r="X963" i="14"/>
  <c r="Z963" i="14"/>
  <c r="AB963" i="14"/>
  <c r="AA954" i="14"/>
  <c r="AB995" i="14"/>
  <c r="AB993" i="14"/>
  <c r="AM992" i="14"/>
  <c r="AJ984" i="14"/>
  <c r="AA978" i="14"/>
  <c r="AC966" i="14"/>
  <c r="V964" i="14"/>
  <c r="AD964" i="14"/>
  <c r="T955" i="14"/>
  <c r="X955" i="14" s="1"/>
  <c r="AA955" i="14"/>
  <c r="AA949" i="14"/>
  <c r="AB949" i="14"/>
  <c r="W948" i="14"/>
  <c r="AE948" i="14"/>
  <c r="AF948" i="14"/>
  <c r="U946" i="14"/>
  <c r="AC946" i="14"/>
  <c r="V946" i="14"/>
  <c r="AD946" i="14"/>
  <c r="Y945" i="14"/>
  <c r="AH945" i="14"/>
  <c r="AR945" i="14"/>
  <c r="V927" i="14"/>
  <c r="AD927" i="14"/>
  <c r="X927" i="14"/>
  <c r="AF927" i="14"/>
  <c r="AJ927" i="14"/>
  <c r="AB927" i="14"/>
  <c r="AI907" i="14"/>
  <c r="AE907" i="14"/>
  <c r="Z907" i="14"/>
  <c r="AN907" i="14"/>
  <c r="AA907" i="14"/>
  <c r="AB907" i="14"/>
  <c r="T907" i="14"/>
  <c r="W907" i="14" s="1"/>
  <c r="AC907" i="14"/>
  <c r="V907" i="14"/>
  <c r="AF907" i="14"/>
  <c r="X907" i="14"/>
  <c r="Z817" i="14"/>
  <c r="U817" i="14"/>
  <c r="AC817" i="14"/>
  <c r="AE817" i="14"/>
  <c r="AF817" i="14"/>
  <c r="V817" i="14"/>
  <c r="Y817" i="14"/>
  <c r="W817" i="14"/>
  <c r="X817" i="14"/>
  <c r="AD817" i="14"/>
  <c r="AR976" i="14"/>
  <c r="AH970" i="14"/>
  <c r="T970" i="14"/>
  <c r="Y970" i="14" s="1"/>
  <c r="AB970" i="14"/>
  <c r="AH961" i="14"/>
  <c r="AB961" i="14"/>
  <c r="AS954" i="14"/>
  <c r="W954" i="14"/>
  <c r="AE954" i="14"/>
  <c r="U930" i="14"/>
  <c r="W930" i="14"/>
  <c r="AB918" i="14"/>
  <c r="V891" i="14"/>
  <c r="AD891" i="14"/>
  <c r="AE891" i="14"/>
  <c r="X891" i="14"/>
  <c r="AF891" i="14"/>
  <c r="AA891" i="14"/>
  <c r="AB891" i="14"/>
  <c r="U891" i="14"/>
  <c r="Z891" i="14"/>
  <c r="AC891" i="14"/>
  <c r="AM1031" i="14"/>
  <c r="AI1027" i="14"/>
  <c r="AK1025" i="14"/>
  <c r="AB1009" i="14"/>
  <c r="AN1008" i="14"/>
  <c r="Z1008" i="14"/>
  <c r="AS1008" i="14"/>
  <c r="AA1002" i="14"/>
  <c r="T1001" i="14"/>
  <c r="AB1001" i="14" s="1"/>
  <c r="AD1000" i="14"/>
  <c r="V1000" i="14"/>
  <c r="Z999" i="14"/>
  <c r="AD998" i="14"/>
  <c r="V998" i="14"/>
  <c r="Z997" i="14"/>
  <c r="AC996" i="14"/>
  <c r="U996" i="14"/>
  <c r="AI995" i="14"/>
  <c r="Y995" i="14"/>
  <c r="AN995" i="14"/>
  <c r="AK993" i="14"/>
  <c r="Y993" i="14"/>
  <c r="Z991" i="14"/>
  <c r="AD990" i="14"/>
  <c r="V990" i="14"/>
  <c r="Z989" i="14"/>
  <c r="AD988" i="14"/>
  <c r="V988" i="14"/>
  <c r="AF986" i="14"/>
  <c r="X986" i="14"/>
  <c r="AC985" i="14"/>
  <c r="U985" i="14"/>
  <c r="AR984" i="14"/>
  <c r="AB983" i="14"/>
  <c r="T983" i="14"/>
  <c r="AA983" i="14" s="1"/>
  <c r="AS982" i="14"/>
  <c r="AD982" i="14"/>
  <c r="V982" i="14"/>
  <c r="AA981" i="14"/>
  <c r="AK980" i="14"/>
  <c r="AM980" i="14"/>
  <c r="U979" i="14"/>
  <c r="AF978" i="14"/>
  <c r="X978" i="14"/>
  <c r="U977" i="14"/>
  <c r="AH976" i="14"/>
  <c r="X976" i="14"/>
  <c r="AN973" i="14"/>
  <c r="Y973" i="14"/>
  <c r="AJ973" i="14"/>
  <c r="AD971" i="14"/>
  <c r="U971" i="14"/>
  <c r="X970" i="14"/>
  <c r="V966" i="14"/>
  <c r="AD966" i="14"/>
  <c r="AD965" i="14"/>
  <c r="U965" i="14"/>
  <c r="AF964" i="14"/>
  <c r="W964" i="14"/>
  <c r="X961" i="14"/>
  <c r="AI960" i="14"/>
  <c r="AE958" i="14"/>
  <c r="U958" i="14"/>
  <c r="AF957" i="14"/>
  <c r="W957" i="14"/>
  <c r="AE955" i="14"/>
  <c r="V955" i="14"/>
  <c r="Y954" i="14"/>
  <c r="AP952" i="14"/>
  <c r="AL952" i="14"/>
  <c r="AR952" i="14"/>
  <c r="AF949" i="14"/>
  <c r="V949" i="14"/>
  <c r="V948" i="14"/>
  <c r="W945" i="14"/>
  <c r="U944" i="14"/>
  <c r="AK943" i="14"/>
  <c r="U943" i="14"/>
  <c r="AF942" i="14"/>
  <c r="AO938" i="14"/>
  <c r="AN938" i="14"/>
  <c r="AB938" i="14"/>
  <c r="V938" i="14"/>
  <c r="AD938" i="14"/>
  <c r="AE938" i="14"/>
  <c r="U936" i="14"/>
  <c r="AB934" i="14"/>
  <c r="AD934" i="14"/>
  <c r="W934" i="14"/>
  <c r="AE934" i="14"/>
  <c r="W932" i="14"/>
  <c r="V929" i="14"/>
  <c r="AD929" i="14"/>
  <c r="W929" i="14"/>
  <c r="AE929" i="14"/>
  <c r="AF929" i="14"/>
  <c r="Y929" i="14"/>
  <c r="AM929" i="14"/>
  <c r="AB929" i="14"/>
  <c r="AC927" i="14"/>
  <c r="AI925" i="14"/>
  <c r="Z925" i="14"/>
  <c r="AM925" i="14"/>
  <c r="AA925" i="14"/>
  <c r="AB925" i="14"/>
  <c r="U925" i="14"/>
  <c r="AC925" i="14"/>
  <c r="W925" i="14"/>
  <c r="AE925" i="14"/>
  <c r="AF925" i="14"/>
  <c r="Y907" i="14"/>
  <c r="W903" i="14"/>
  <c r="Z903" i="14"/>
  <c r="AA903" i="14"/>
  <c r="AJ903" i="14"/>
  <c r="AC1000" i="14"/>
  <c r="U1000" i="14"/>
  <c r="U998" i="14"/>
  <c r="AB996" i="14"/>
  <c r="X995" i="14"/>
  <c r="X993" i="14"/>
  <c r="AC990" i="14"/>
  <c r="U990" i="14"/>
  <c r="AC988" i="14"/>
  <c r="U988" i="14"/>
  <c r="AE986" i="14"/>
  <c r="W986" i="14"/>
  <c r="AQ984" i="14"/>
  <c r="AR982" i="14"/>
  <c r="AC982" i="14"/>
  <c r="U982" i="14"/>
  <c r="AE978" i="14"/>
  <c r="W978" i="14"/>
  <c r="AF976" i="14"/>
  <c r="W976" i="14"/>
  <c r="AF970" i="14"/>
  <c r="W970" i="14"/>
  <c r="AE964" i="14"/>
  <c r="U964" i="14"/>
  <c r="AF961" i="14"/>
  <c r="W961" i="14"/>
  <c r="AF960" i="14"/>
  <c r="AE957" i="14"/>
  <c r="V957" i="14"/>
  <c r="AL956" i="14"/>
  <c r="V956" i="14"/>
  <c r="AD956" i="14"/>
  <c r="AD955" i="14"/>
  <c r="U955" i="14"/>
  <c r="AI952" i="14"/>
  <c r="W952" i="14"/>
  <c r="AE952" i="14"/>
  <c r="AE949" i="14"/>
  <c r="U949" i="14"/>
  <c r="U948" i="14"/>
  <c r="W946" i="14"/>
  <c r="Z927" i="14"/>
  <c r="AA920" i="14"/>
  <c r="AM920" i="14"/>
  <c r="AQ920" i="14"/>
  <c r="AC920" i="14"/>
  <c r="AH920" i="14"/>
  <c r="U907" i="14"/>
  <c r="AL901" i="14"/>
  <c r="Y901" i="14"/>
  <c r="X901" i="14"/>
  <c r="Z901" i="14"/>
  <c r="AA901" i="14"/>
  <c r="AB901" i="14"/>
  <c r="AF901" i="14"/>
  <c r="AH1015" i="14"/>
  <c r="AF1008" i="14"/>
  <c r="X1008" i="14"/>
  <c r="AF1006" i="14"/>
  <c r="X1006" i="14"/>
  <c r="AF1004" i="14"/>
  <c r="X1004" i="14"/>
  <c r="AL1002" i="14"/>
  <c r="AF999" i="14"/>
  <c r="X999" i="14"/>
  <c r="AB998" i="14"/>
  <c r="X997" i="14"/>
  <c r="AA996" i="14"/>
  <c r="W995" i="14"/>
  <c r="W993" i="14"/>
  <c r="AF991" i="14"/>
  <c r="X991" i="14"/>
  <c r="AB990" i="14"/>
  <c r="AF989" i="14"/>
  <c r="X989" i="14"/>
  <c r="AB988" i="14"/>
  <c r="AJ987" i="14"/>
  <c r="AD986" i="14"/>
  <c r="V986" i="14"/>
  <c r="AO984" i="14"/>
  <c r="AS983" i="14"/>
  <c r="Z983" i="14"/>
  <c r="AO982" i="14"/>
  <c r="AB982" i="14"/>
  <c r="AL981" i="14"/>
  <c r="Y981" i="14"/>
  <c r="AF980" i="14"/>
  <c r="X980" i="14"/>
  <c r="AA979" i="14"/>
  <c r="AD978" i="14"/>
  <c r="V978" i="14"/>
  <c r="AE976" i="14"/>
  <c r="V976" i="14"/>
  <c r="W975" i="14"/>
  <c r="AE975" i="14"/>
  <c r="AE970" i="14"/>
  <c r="V970" i="14"/>
  <c r="AR969" i="14"/>
  <c r="AI966" i="14"/>
  <c r="X966" i="14"/>
  <c r="AC964" i="14"/>
  <c r="AE961" i="14"/>
  <c r="V961" i="14"/>
  <c r="AB958" i="14"/>
  <c r="AD957" i="14"/>
  <c r="U957" i="14"/>
  <c r="AS956" i="14"/>
  <c r="Y956" i="14"/>
  <c r="AC955" i="14"/>
  <c r="AF954" i="14"/>
  <c r="V954" i="14"/>
  <c r="AM952" i="14"/>
  <c r="Z952" i="14"/>
  <c r="AD949" i="14"/>
  <c r="AD948" i="14"/>
  <c r="AF946" i="14"/>
  <c r="AF945" i="14"/>
  <c r="U945" i="14"/>
  <c r="AF944" i="14"/>
  <c r="AD943" i="14"/>
  <c r="AB942" i="14"/>
  <c r="AO942" i="14"/>
  <c r="T940" i="14"/>
  <c r="X940" i="14" s="1"/>
  <c r="Z940" i="14"/>
  <c r="AO940" i="14"/>
  <c r="AB940" i="14"/>
  <c r="V940" i="14"/>
  <c r="AD940" i="14"/>
  <c r="W940" i="14"/>
  <c r="AE940" i="14"/>
  <c r="AH936" i="14"/>
  <c r="AN935" i="14"/>
  <c r="V935" i="14"/>
  <c r="AD935" i="14"/>
  <c r="X935" i="14"/>
  <c r="AF935" i="14"/>
  <c r="AA935" i="14"/>
  <c r="AQ932" i="14"/>
  <c r="U927" i="14"/>
  <c r="AI917" i="14"/>
  <c r="Z917" i="14"/>
  <c r="AA917" i="14"/>
  <c r="AB917" i="14"/>
  <c r="AQ917" i="14"/>
  <c r="U917" i="14"/>
  <c r="AC917" i="14"/>
  <c r="W917" i="14"/>
  <c r="AE917" i="14"/>
  <c r="X917" i="14"/>
  <c r="AF917" i="14"/>
  <c r="AA912" i="14"/>
  <c r="AO912" i="14"/>
  <c r="AR912" i="14"/>
  <c r="U912" i="14"/>
  <c r="AC912" i="14"/>
  <c r="Y912" i="14"/>
  <c r="AH912" i="14"/>
  <c r="AA910" i="14"/>
  <c r="U910" i="14"/>
  <c r="AC910" i="14"/>
  <c r="AP910" i="14"/>
  <c r="AD908" i="14"/>
  <c r="AA908" i="14"/>
  <c r="AB908" i="14"/>
  <c r="AC908" i="14"/>
  <c r="U908" i="14"/>
  <c r="AE908" i="14"/>
  <c r="X908" i="14"/>
  <c r="Y908" i="14"/>
  <c r="AQ891" i="14"/>
  <c r="AH886" i="14"/>
  <c r="Z886" i="14"/>
  <c r="AD886" i="14"/>
  <c r="AE886" i="14"/>
  <c r="AD1031" i="14"/>
  <c r="V1031" i="14"/>
  <c r="AD1029" i="14"/>
  <c r="AP1028" i="14"/>
  <c r="AD1027" i="14"/>
  <c r="V1027" i="14"/>
  <c r="AD1025" i="14"/>
  <c r="V1025" i="14"/>
  <c r="AF1018" i="14"/>
  <c r="AF1015" i="14"/>
  <c r="X1015" i="14"/>
  <c r="AO1013" i="14"/>
  <c r="AH1009" i="14"/>
  <c r="Y1009" i="14"/>
  <c r="AE1008" i="14"/>
  <c r="AE1006" i="14"/>
  <c r="W1006" i="14"/>
  <c r="AE1004" i="14"/>
  <c r="AF1002" i="14"/>
  <c r="AA1000" i="14"/>
  <c r="AE999" i="14"/>
  <c r="AA998" i="14"/>
  <c r="V995" i="14"/>
  <c r="V993" i="14"/>
  <c r="AE991" i="14"/>
  <c r="AE989" i="14"/>
  <c r="AF987" i="14"/>
  <c r="AC986" i="14"/>
  <c r="U986" i="14"/>
  <c r="AM985" i="14"/>
  <c r="AP985" i="14"/>
  <c r="AM984" i="14"/>
  <c r="AH983" i="14"/>
  <c r="AK983" i="14"/>
  <c r="AA982" i="14"/>
  <c r="AF981" i="14"/>
  <c r="AE980" i="14"/>
  <c r="W980" i="14"/>
  <c r="AC978" i="14"/>
  <c r="U978" i="14"/>
  <c r="AQ977" i="14"/>
  <c r="AI977" i="14"/>
  <c r="AD976" i="14"/>
  <c r="U976" i="14"/>
  <c r="AS975" i="14"/>
  <c r="Y975" i="14"/>
  <c r="T972" i="14"/>
  <c r="Z972" i="14" s="1"/>
  <c r="U972" i="14"/>
  <c r="AC972" i="14"/>
  <c r="AD970" i="14"/>
  <c r="U970" i="14"/>
  <c r="AJ969" i="14"/>
  <c r="X969" i="14"/>
  <c r="U968" i="14"/>
  <c r="AC968" i="14"/>
  <c r="AF966" i="14"/>
  <c r="W966" i="14"/>
  <c r="AB964" i="14"/>
  <c r="AQ962" i="14"/>
  <c r="W962" i="14"/>
  <c r="AD961" i="14"/>
  <c r="U961" i="14"/>
  <c r="AK960" i="14"/>
  <c r="W960" i="14"/>
  <c r="AA959" i="14"/>
  <c r="AI958" i="14"/>
  <c r="AC957" i="14"/>
  <c r="AK956" i="14"/>
  <c r="AB955" i="14"/>
  <c r="AD954" i="14"/>
  <c r="U954" i="14"/>
  <c r="AQ953" i="14"/>
  <c r="Z953" i="14"/>
  <c r="U953" i="14"/>
  <c r="AC953" i="14"/>
  <c r="AJ952" i="14"/>
  <c r="Y952" i="14"/>
  <c r="AA951" i="14"/>
  <c r="AB951" i="14"/>
  <c r="W950" i="14"/>
  <c r="AE950" i="14"/>
  <c r="AF950" i="14"/>
  <c r="AC949" i="14"/>
  <c r="AC948" i="14"/>
  <c r="AE946" i="14"/>
  <c r="AE945" i="14"/>
  <c r="AM944" i="14"/>
  <c r="Z942" i="14"/>
  <c r="AB935" i="14"/>
  <c r="X931" i="14"/>
  <c r="AF931" i="14"/>
  <c r="AB931" i="14"/>
  <c r="U931" i="14"/>
  <c r="AC931" i="14"/>
  <c r="AJ920" i="14"/>
  <c r="AJ919" i="14"/>
  <c r="V919" i="14"/>
  <c r="AD919" i="14"/>
  <c r="W919" i="14"/>
  <c r="AE919" i="14"/>
  <c r="AF919" i="14"/>
  <c r="Y919" i="14"/>
  <c r="AB919" i="14"/>
  <c r="AH917" i="14"/>
  <c r="AB910" i="14"/>
  <c r="Y891" i="14"/>
  <c r="AN1000" i="14"/>
  <c r="Z998" i="14"/>
  <c r="AC995" i="14"/>
  <c r="AC993" i="14"/>
  <c r="AO992" i="14"/>
  <c r="AK984" i="14"/>
  <c r="AI982" i="14"/>
  <c r="AN982" i="14"/>
  <c r="AE981" i="14"/>
  <c r="W981" i="14"/>
  <c r="AD980" i="14"/>
  <c r="AC976" i="14"/>
  <c r="AH975" i="14"/>
  <c r="X975" i="14"/>
  <c r="X971" i="14"/>
  <c r="AF971" i="14"/>
  <c r="AC970" i="14"/>
  <c r="AF969" i="14"/>
  <c r="W969" i="14"/>
  <c r="AE966" i="14"/>
  <c r="AJ965" i="14"/>
  <c r="AA965" i="14"/>
  <c r="AA964" i="14"/>
  <c r="AK962" i="14"/>
  <c r="AC961" i="14"/>
  <c r="AE960" i="14"/>
  <c r="V960" i="14"/>
  <c r="V958" i="14"/>
  <c r="AD958" i="14"/>
  <c r="AB957" i="14"/>
  <c r="AF956" i="14"/>
  <c r="W956" i="14"/>
  <c r="Z955" i="14"/>
  <c r="AC954" i="14"/>
  <c r="AH952" i="14"/>
  <c r="V952" i="14"/>
  <c r="Z949" i="14"/>
  <c r="AH949" i="14"/>
  <c r="AB948" i="14"/>
  <c r="AI948" i="14"/>
  <c r="AB946" i="14"/>
  <c r="AI946" i="14"/>
  <c r="AD945" i="14"/>
  <c r="AB944" i="14"/>
  <c r="V944" i="14"/>
  <c r="AD944" i="14"/>
  <c r="W944" i="14"/>
  <c r="AE944" i="14"/>
  <c r="X943" i="14"/>
  <c r="AF943" i="14"/>
  <c r="Z943" i="14"/>
  <c r="Y942" i="14"/>
  <c r="AB936" i="14"/>
  <c r="V936" i="14"/>
  <c r="AD936" i="14"/>
  <c r="AE936" i="14"/>
  <c r="AK932" i="14"/>
  <c r="Y932" i="14"/>
  <c r="AJ932" i="14"/>
  <c r="Z928" i="14"/>
  <c r="AA928" i="14"/>
  <c r="AB928" i="14"/>
  <c r="U928" i="14"/>
  <c r="AC928" i="14"/>
  <c r="W928" i="14"/>
  <c r="AE928" i="14"/>
  <c r="X928" i="14"/>
  <c r="AF928" i="14"/>
  <c r="AE920" i="14"/>
  <c r="AD917" i="14"/>
  <c r="AJ912" i="14"/>
  <c r="AO907" i="14"/>
  <c r="AB945" i="14"/>
  <c r="AD942" i="14"/>
  <c r="V942" i="14"/>
  <c r="AC924" i="14"/>
  <c r="AD922" i="14"/>
  <c r="V922" i="14"/>
  <c r="AI920" i="14"/>
  <c r="AC916" i="14"/>
  <c r="U916" i="14"/>
  <c r="AD914" i="14"/>
  <c r="V914" i="14"/>
  <c r="T912" i="14"/>
  <c r="Z912" i="14" s="1"/>
  <c r="AC911" i="14"/>
  <c r="U911" i="14"/>
  <c r="AF909" i="14"/>
  <c r="AK907" i="14"/>
  <c r="AM905" i="14"/>
  <c r="W905" i="14"/>
  <c r="V897" i="14"/>
  <c r="AD897" i="14"/>
  <c r="AE897" i="14"/>
  <c r="X897" i="14"/>
  <c r="AF897" i="14"/>
  <c r="AA897" i="14"/>
  <c r="AB897" i="14"/>
  <c r="U895" i="14"/>
  <c r="AC895" i="14"/>
  <c r="V895" i="14"/>
  <c r="AD895" i="14"/>
  <c r="AE895" i="14"/>
  <c r="Z895" i="14"/>
  <c r="AA895" i="14"/>
  <c r="AD887" i="14"/>
  <c r="Z864" i="14"/>
  <c r="AA864" i="14"/>
  <c r="AB864" i="14"/>
  <c r="AC864" i="14"/>
  <c r="AD864" i="14"/>
  <c r="W864" i="14"/>
  <c r="AE864" i="14"/>
  <c r="X864" i="14"/>
  <c r="AF864" i="14"/>
  <c r="AK969" i="14"/>
  <c r="AK967" i="14"/>
  <c r="AM947" i="14"/>
  <c r="AJ943" i="14"/>
  <c r="AC942" i="14"/>
  <c r="U942" i="14"/>
  <c r="AH941" i="14"/>
  <c r="AQ941" i="14"/>
  <c r="Y939" i="14"/>
  <c r="AP937" i="14"/>
  <c r="AF932" i="14"/>
  <c r="X932" i="14"/>
  <c r="AF926" i="14"/>
  <c r="X926" i="14"/>
  <c r="AB924" i="14"/>
  <c r="AK923" i="14"/>
  <c r="AN923" i="14"/>
  <c r="AC922" i="14"/>
  <c r="AM921" i="14"/>
  <c r="Y921" i="14"/>
  <c r="AP921" i="14"/>
  <c r="AF920" i="14"/>
  <c r="X920" i="14"/>
  <c r="AF918" i="14"/>
  <c r="X918" i="14"/>
  <c r="AB916" i="14"/>
  <c r="AF915" i="14"/>
  <c r="AS915" i="14"/>
  <c r="AC914" i="14"/>
  <c r="U914" i="14"/>
  <c r="AM913" i="14"/>
  <c r="AF912" i="14"/>
  <c r="AB911" i="14"/>
  <c r="AF910" i="14"/>
  <c r="X910" i="14"/>
  <c r="AE909" i="14"/>
  <c r="V909" i="14"/>
  <c r="AH905" i="14"/>
  <c r="AC897" i="14"/>
  <c r="AF895" i="14"/>
  <c r="AA887" i="14"/>
  <c r="AJ877" i="14"/>
  <c r="AD877" i="14"/>
  <c r="W877" i="14"/>
  <c r="AE877" i="14"/>
  <c r="Y877" i="14"/>
  <c r="T945" i="14"/>
  <c r="AA945" i="14" s="1"/>
  <c r="AE939" i="14"/>
  <c r="W939" i="14"/>
  <c r="AD932" i="14"/>
  <c r="AK931" i="14"/>
  <c r="AO927" i="14"/>
  <c r="AD926" i="14"/>
  <c r="V926" i="14"/>
  <c r="AR924" i="14"/>
  <c r="Z924" i="14"/>
  <c r="AL924" i="14"/>
  <c r="AE923" i="14"/>
  <c r="W923" i="14"/>
  <c r="AE921" i="14"/>
  <c r="W921" i="14"/>
  <c r="AD920" i="14"/>
  <c r="V920" i="14"/>
  <c r="AD918" i="14"/>
  <c r="V918" i="14"/>
  <c r="AR916" i="14"/>
  <c r="Z916" i="14"/>
  <c r="AD915" i="14"/>
  <c r="V915" i="14"/>
  <c r="AE913" i="14"/>
  <c r="W913" i="14"/>
  <c r="AD912" i="14"/>
  <c r="V912" i="14"/>
  <c r="Z911" i="14"/>
  <c r="AR911" i="14"/>
  <c r="AD910" i="14"/>
  <c r="V910" i="14"/>
  <c r="AC909" i="14"/>
  <c r="AR907" i="14"/>
  <c r="X904" i="14"/>
  <c r="AF904" i="14"/>
  <c r="Y904" i="14"/>
  <c r="AI904" i="14"/>
  <c r="AB904" i="14"/>
  <c r="AB903" i="14"/>
  <c r="AC903" i="14"/>
  <c r="X903" i="14"/>
  <c r="AF903" i="14"/>
  <c r="U901" i="14"/>
  <c r="AH900" i="14"/>
  <c r="AC900" i="14"/>
  <c r="AD900" i="14"/>
  <c r="Y900" i="14"/>
  <c r="AK900" i="14"/>
  <c r="Z900" i="14"/>
  <c r="AP900" i="14"/>
  <c r="Y897" i="14"/>
  <c r="Y895" i="14"/>
  <c r="Z892" i="14"/>
  <c r="AR892" i="14"/>
  <c r="AA892" i="14"/>
  <c r="AB892" i="14"/>
  <c r="AE892" i="14"/>
  <c r="X892" i="14"/>
  <c r="AF892" i="14"/>
  <c r="AD875" i="14"/>
  <c r="W875" i="14"/>
  <c r="AE875" i="14"/>
  <c r="Y875" i="14"/>
  <c r="AJ864" i="14"/>
  <c r="AA823" i="14"/>
  <c r="V823" i="14"/>
  <c r="AD823" i="14"/>
  <c r="AE823" i="14"/>
  <c r="AF823" i="14"/>
  <c r="U823" i="14"/>
  <c r="Y823" i="14"/>
  <c r="W823" i="14"/>
  <c r="X823" i="14"/>
  <c r="Z823" i="14"/>
  <c r="AC823" i="14"/>
  <c r="AA803" i="14"/>
  <c r="U803" i="14"/>
  <c r="AC803" i="14"/>
  <c r="V803" i="14"/>
  <c r="AD803" i="14"/>
  <c r="W803" i="14"/>
  <c r="AE803" i="14"/>
  <c r="X803" i="14"/>
  <c r="AF803" i="14"/>
  <c r="Y803" i="14"/>
  <c r="Z803" i="14"/>
  <c r="AQ909" i="14"/>
  <c r="AB909" i="14"/>
  <c r="AQ907" i="14"/>
  <c r="AP905" i="14"/>
  <c r="AQ905" i="14"/>
  <c r="AI860" i="14"/>
  <c r="AF860" i="14"/>
  <c r="AR860" i="14"/>
  <c r="AC860" i="14"/>
  <c r="AD860" i="14"/>
  <c r="AE860" i="14"/>
  <c r="V860" i="14"/>
  <c r="AK860" i="14"/>
  <c r="W860" i="14"/>
  <c r="AL860" i="14"/>
  <c r="Y860" i="14"/>
  <c r="AN860" i="14"/>
  <c r="Z860" i="14"/>
  <c r="V856" i="14"/>
  <c r="AL856" i="14"/>
  <c r="Z856" i="14"/>
  <c r="V855" i="14"/>
  <c r="X855" i="14"/>
  <c r="Z855" i="14"/>
  <c r="V850" i="14"/>
  <c r="AH850" i="14"/>
  <c r="X850" i="14"/>
  <c r="AN850" i="14"/>
  <c r="Z850" i="14"/>
  <c r="AL940" i="14"/>
  <c r="AE927" i="14"/>
  <c r="W927" i="14"/>
  <c r="AB926" i="14"/>
  <c r="T926" i="14"/>
  <c r="U926" i="14" s="1"/>
  <c r="AF924" i="14"/>
  <c r="AC923" i="14"/>
  <c r="AO922" i="14"/>
  <c r="AC921" i="14"/>
  <c r="AB920" i="14"/>
  <c r="AF916" i="14"/>
  <c r="AB915" i="14"/>
  <c r="AO914" i="14"/>
  <c r="AC913" i="14"/>
  <c r="U913" i="14"/>
  <c r="AB912" i="14"/>
  <c r="AF911" i="14"/>
  <c r="AP909" i="14"/>
  <c r="AO909" i="14"/>
  <c r="AA905" i="14"/>
  <c r="AB905" i="14"/>
  <c r="U905" i="14"/>
  <c r="AC905" i="14"/>
  <c r="X905" i="14"/>
  <c r="Y903" i="14"/>
  <c r="X900" i="14"/>
  <c r="AN896" i="14"/>
  <c r="AA896" i="14"/>
  <c r="AB896" i="14"/>
  <c r="AE896" i="14"/>
  <c r="AF896" i="14"/>
  <c r="AA857" i="14"/>
  <c r="W857" i="14"/>
  <c r="AE857" i="14"/>
  <c r="Z857" i="14"/>
  <c r="AO857" i="14"/>
  <c r="AB857" i="14"/>
  <c r="AC857" i="14"/>
  <c r="T857" i="14"/>
  <c r="U857" i="14" s="1"/>
  <c r="AD857" i="14"/>
  <c r="AF857" i="14"/>
  <c r="V857" i="14"/>
  <c r="AK857" i="14"/>
  <c r="X857" i="14"/>
  <c r="AL857" i="14"/>
  <c r="AM917" i="14"/>
  <c r="T909" i="14"/>
  <c r="AJ909" i="14" s="1"/>
  <c r="AA909" i="14"/>
  <c r="AE887" i="14"/>
  <c r="X887" i="14"/>
  <c r="AF887" i="14"/>
  <c r="Y887" i="14"/>
  <c r="AB887" i="14"/>
  <c r="U887" i="14"/>
  <c r="AC887" i="14"/>
  <c r="Y832" i="14"/>
  <c r="AH832" i="14"/>
  <c r="AD832" i="14"/>
  <c r="AE832" i="14"/>
  <c r="Z832" i="14"/>
  <c r="X832" i="14"/>
  <c r="AA832" i="14"/>
  <c r="AB832" i="14"/>
  <c r="AF832" i="14"/>
  <c r="AD898" i="14"/>
  <c r="T886" i="14"/>
  <c r="Y886" i="14" s="1"/>
  <c r="AL883" i="14"/>
  <c r="Z883" i="14"/>
  <c r="AA881" i="14"/>
  <c r="AA879" i="14"/>
  <c r="AL874" i="14"/>
  <c r="AA874" i="14"/>
  <c r="AP873" i="14"/>
  <c r="AA873" i="14"/>
  <c r="AA871" i="14"/>
  <c r="AA865" i="14"/>
  <c r="AB863" i="14"/>
  <c r="T860" i="14"/>
  <c r="X860" i="14" s="1"/>
  <c r="AR858" i="14"/>
  <c r="Y858" i="14"/>
  <c r="AC858" i="14"/>
  <c r="X856" i="14"/>
  <c r="AF856" i="14"/>
  <c r="AB856" i="14"/>
  <c r="AA855" i="14"/>
  <c r="W855" i="14"/>
  <c r="AE855" i="14"/>
  <c r="AL850" i="14"/>
  <c r="AA850" i="14"/>
  <c r="AE850" i="14"/>
  <c r="AD847" i="14"/>
  <c r="AF846" i="14"/>
  <c r="U846" i="14"/>
  <c r="AP841" i="14"/>
  <c r="W841" i="14"/>
  <c r="AE841" i="14"/>
  <c r="AB841" i="14"/>
  <c r="V841" i="14"/>
  <c r="AF841" i="14"/>
  <c r="AI838" i="14"/>
  <c r="Y826" i="14"/>
  <c r="AL826" i="14"/>
  <c r="X826" i="14"/>
  <c r="AB826" i="14"/>
  <c r="AH805" i="14"/>
  <c r="AJ805" i="14"/>
  <c r="AC899" i="14"/>
  <c r="AS898" i="14"/>
  <c r="AC898" i="14"/>
  <c r="U898" i="14"/>
  <c r="AH895" i="14"/>
  <c r="AI893" i="14"/>
  <c r="AO890" i="14"/>
  <c r="AC890" i="14"/>
  <c r="U890" i="14"/>
  <c r="AL888" i="14"/>
  <c r="Y888" i="14"/>
  <c r="AN888" i="14"/>
  <c r="AF886" i="14"/>
  <c r="X886" i="14"/>
  <c r="AF884" i="14"/>
  <c r="AK883" i="14"/>
  <c r="Y883" i="14"/>
  <c r="AL881" i="14"/>
  <c r="Z881" i="14"/>
  <c r="AO881" i="14"/>
  <c r="Z879" i="14"/>
  <c r="AF877" i="14"/>
  <c r="X877" i="14"/>
  <c r="AF875" i="14"/>
  <c r="X875" i="14"/>
  <c r="AK874" i="14"/>
  <c r="Z874" i="14"/>
  <c r="AN873" i="14"/>
  <c r="Z873" i="14"/>
  <c r="AO873" i="14"/>
  <c r="Z871" i="14"/>
  <c r="AS869" i="14"/>
  <c r="AF868" i="14"/>
  <c r="X868" i="14"/>
  <c r="Z865" i="14"/>
  <c r="AA863" i="14"/>
  <c r="V859" i="14"/>
  <c r="AD859" i="14"/>
  <c r="Z859" i="14"/>
  <c r="AR859" i="14"/>
  <c r="AA858" i="14"/>
  <c r="Y856" i="14"/>
  <c r="Y855" i="14"/>
  <c r="Z854" i="14"/>
  <c r="AE854" i="14"/>
  <c r="AA854" i="14"/>
  <c r="Z853" i="14"/>
  <c r="V853" i="14"/>
  <c r="AD853" i="14"/>
  <c r="Y850" i="14"/>
  <c r="Z849" i="14"/>
  <c r="W849" i="14"/>
  <c r="AE849" i="14"/>
  <c r="AA849" i="14"/>
  <c r="Z848" i="14"/>
  <c r="AD848" i="14"/>
  <c r="AC847" i="14"/>
  <c r="AD846" i="14"/>
  <c r="Z842" i="14"/>
  <c r="W842" i="14"/>
  <c r="AF842" i="14"/>
  <c r="X842" i="14"/>
  <c r="AB842" i="14"/>
  <c r="Z841" i="14"/>
  <c r="AF838" i="14"/>
  <c r="AK828" i="14"/>
  <c r="AQ819" i="14"/>
  <c r="Z819" i="14"/>
  <c r="U819" i="14"/>
  <c r="AC819" i="14"/>
  <c r="V819" i="14"/>
  <c r="AM819" i="14"/>
  <c r="W819" i="14"/>
  <c r="X819" i="14"/>
  <c r="AD819" i="14"/>
  <c r="AS796" i="14"/>
  <c r="AI796" i="14"/>
  <c r="W793" i="14"/>
  <c r="AE793" i="14"/>
  <c r="X793" i="14"/>
  <c r="AF793" i="14"/>
  <c r="AC793" i="14"/>
  <c r="AD793" i="14"/>
  <c r="U793" i="14"/>
  <c r="V793" i="14"/>
  <c r="Y793" i="14"/>
  <c r="Z793" i="14"/>
  <c r="AA793" i="14"/>
  <c r="Z792" i="14"/>
  <c r="AA792" i="14"/>
  <c r="AD792" i="14"/>
  <c r="U792" i="14"/>
  <c r="AE792" i="14"/>
  <c r="V792" i="14"/>
  <c r="AF792" i="14"/>
  <c r="W792" i="14"/>
  <c r="AJ874" i="14"/>
  <c r="Y874" i="14"/>
  <c r="AQ865" i="14"/>
  <c r="Y865" i="14"/>
  <c r="AK865" i="14"/>
  <c r="Z863" i="14"/>
  <c r="V843" i="14"/>
  <c r="AD843" i="14"/>
  <c r="Y843" i="14"/>
  <c r="AJ828" i="14"/>
  <c r="AD828" i="14"/>
  <c r="AE828" i="14"/>
  <c r="X828" i="14"/>
  <c r="Y828" i="14"/>
  <c r="Z828" i="14"/>
  <c r="AF826" i="14"/>
  <c r="T822" i="14"/>
  <c r="U822" i="14" s="1"/>
  <c r="W822" i="14"/>
  <c r="AE822" i="14"/>
  <c r="X822" i="14"/>
  <c r="AF822" i="14"/>
  <c r="Z822" i="14"/>
  <c r="AC822" i="14"/>
  <c r="AD822" i="14"/>
  <c r="AI822" i="14"/>
  <c r="Y822" i="14"/>
  <c r="V815" i="14"/>
  <c r="AD815" i="14"/>
  <c r="AE815" i="14"/>
  <c r="AF815" i="14"/>
  <c r="X815" i="14"/>
  <c r="AI847" i="14"/>
  <c r="W847" i="14"/>
  <c r="AE847" i="14"/>
  <c r="AA847" i="14"/>
  <c r="V839" i="14"/>
  <c r="AD839" i="14"/>
  <c r="W839" i="14"/>
  <c r="AF839" i="14"/>
  <c r="X839" i="14"/>
  <c r="Z838" i="14"/>
  <c r="AB838" i="14"/>
  <c r="AE838" i="14"/>
  <c r="AS834" i="14"/>
  <c r="AL834" i="14"/>
  <c r="AR834" i="14"/>
  <c r="AH830" i="14"/>
  <c r="AB830" i="14"/>
  <c r="AA830" i="14"/>
  <c r="AD830" i="14"/>
  <c r="AE830" i="14"/>
  <c r="X830" i="14"/>
  <c r="AF828" i="14"/>
  <c r="AB822" i="14"/>
  <c r="AI818" i="14"/>
  <c r="Y818" i="14"/>
  <c r="AF818" i="14"/>
  <c r="Z807" i="14"/>
  <c r="AA807" i="14"/>
  <c r="T807" i="14"/>
  <c r="AC807" i="14" s="1"/>
  <c r="AB807" i="14"/>
  <c r="U807" i="14"/>
  <c r="V807" i="14"/>
  <c r="AD807" i="14"/>
  <c r="AH807" i="14"/>
  <c r="Y807" i="14"/>
  <c r="AL904" i="14"/>
  <c r="AO902" i="14"/>
  <c r="AQ902" i="14"/>
  <c r="AD901" i="14"/>
  <c r="V901" i="14"/>
  <c r="Z898" i="14"/>
  <c r="AD893" i="14"/>
  <c r="V893" i="14"/>
  <c r="Z890" i="14"/>
  <c r="AN889" i="14"/>
  <c r="Z889" i="14"/>
  <c r="AO889" i="14"/>
  <c r="AD888" i="14"/>
  <c r="V888" i="14"/>
  <c r="AC886" i="14"/>
  <c r="U886" i="14"/>
  <c r="AR885" i="14"/>
  <c r="Z885" i="14"/>
  <c r="AO885" i="14"/>
  <c r="AC884" i="14"/>
  <c r="U884" i="14"/>
  <c r="AR883" i="14"/>
  <c r="AD883" i="14"/>
  <c r="AL882" i="14"/>
  <c r="AE881" i="14"/>
  <c r="AA880" i="14"/>
  <c r="AE879" i="14"/>
  <c r="AC877" i="14"/>
  <c r="U877" i="14"/>
  <c r="AK876" i="14"/>
  <c r="AL876" i="14"/>
  <c r="AC875" i="14"/>
  <c r="U875" i="14"/>
  <c r="AS874" i="14"/>
  <c r="AE874" i="14"/>
  <c r="AE873" i="14"/>
  <c r="W873" i="14"/>
  <c r="AA872" i="14"/>
  <c r="AE871" i="14"/>
  <c r="W871" i="14"/>
  <c r="AH870" i="14"/>
  <c r="AM870" i="14"/>
  <c r="AD869" i="14"/>
  <c r="AC868" i="14"/>
  <c r="AA867" i="14"/>
  <c r="AE865" i="14"/>
  <c r="W865" i="14"/>
  <c r="AF863" i="14"/>
  <c r="X863" i="14"/>
  <c r="Y861" i="14"/>
  <c r="AI861" i="14"/>
  <c r="AK859" i="14"/>
  <c r="W859" i="14"/>
  <c r="W858" i="14"/>
  <c r="AE856" i="14"/>
  <c r="AF855" i="14"/>
  <c r="V854" i="14"/>
  <c r="W853" i="14"/>
  <c r="AC851" i="14"/>
  <c r="AF850" i="14"/>
  <c r="U850" i="14"/>
  <c r="V849" i="14"/>
  <c r="W848" i="14"/>
  <c r="Y847" i="14"/>
  <c r="Z846" i="14"/>
  <c r="AA846" i="14"/>
  <c r="AE846" i="14"/>
  <c r="V842" i="14"/>
  <c r="U841" i="14"/>
  <c r="AB839" i="14"/>
  <c r="Y838" i="14"/>
  <c r="AI836" i="14"/>
  <c r="AF835" i="14"/>
  <c r="X834" i="14"/>
  <c r="AD831" i="14"/>
  <c r="AB831" i="14"/>
  <c r="V831" i="14"/>
  <c r="AE831" i="14"/>
  <c r="W831" i="14"/>
  <c r="AF831" i="14"/>
  <c r="X831" i="14"/>
  <c r="AA831" i="14"/>
  <c r="Z830" i="14"/>
  <c r="AB828" i="14"/>
  <c r="AA826" i="14"/>
  <c r="V818" i="14"/>
  <c r="Y815" i="14"/>
  <c r="AF807" i="14"/>
  <c r="Z805" i="14"/>
  <c r="V786" i="14"/>
  <c r="AD786" i="14"/>
  <c r="W786" i="14"/>
  <c r="AE786" i="14"/>
  <c r="AC786" i="14"/>
  <c r="AF786" i="14"/>
  <c r="U786" i="14"/>
  <c r="Y786" i="14"/>
  <c r="AC901" i="14"/>
  <c r="AL898" i="14"/>
  <c r="Y898" i="14"/>
  <c r="AC893" i="14"/>
  <c r="AN890" i="14"/>
  <c r="AC888" i="14"/>
  <c r="U888" i="14"/>
  <c r="AB886" i="14"/>
  <c r="AB884" i="14"/>
  <c r="AQ883" i="14"/>
  <c r="AC883" i="14"/>
  <c r="U883" i="14"/>
  <c r="AD881" i="14"/>
  <c r="V881" i="14"/>
  <c r="Z880" i="14"/>
  <c r="AD879" i="14"/>
  <c r="V879" i="14"/>
  <c r="AB877" i="14"/>
  <c r="AB875" i="14"/>
  <c r="AR874" i="14"/>
  <c r="AD874" i="14"/>
  <c r="AD873" i="14"/>
  <c r="AJ872" i="14"/>
  <c r="AD871" i="14"/>
  <c r="AC869" i="14"/>
  <c r="U869" i="14"/>
  <c r="AQ868" i="14"/>
  <c r="AB868" i="14"/>
  <c r="T868" i="14"/>
  <c r="U868" i="14" s="1"/>
  <c r="AS867" i="14"/>
  <c r="Z867" i="14"/>
  <c r="AM867" i="14"/>
  <c r="AL866" i="14"/>
  <c r="AJ866" i="14"/>
  <c r="AD865" i="14"/>
  <c r="AE863" i="14"/>
  <c r="W863" i="14"/>
  <c r="AF859" i="14"/>
  <c r="AF858" i="14"/>
  <c r="V858" i="14"/>
  <c r="AD856" i="14"/>
  <c r="AD855" i="14"/>
  <c r="AF854" i="14"/>
  <c r="AF853" i="14"/>
  <c r="Y852" i="14"/>
  <c r="AK852" i="14"/>
  <c r="AC852" i="14"/>
  <c r="AD850" i="14"/>
  <c r="AF849" i="14"/>
  <c r="U849" i="14"/>
  <c r="AF848" i="14"/>
  <c r="U848" i="14"/>
  <c r="X847" i="14"/>
  <c r="Y846" i="14"/>
  <c r="W845" i="14"/>
  <c r="AE845" i="14"/>
  <c r="AA845" i="14"/>
  <c r="Z844" i="14"/>
  <c r="AD844" i="14"/>
  <c r="Z843" i="14"/>
  <c r="U842" i="14"/>
  <c r="AS841" i="14"/>
  <c r="AE840" i="14"/>
  <c r="Y840" i="14"/>
  <c r="Z839" i="14"/>
  <c r="X838" i="14"/>
  <c r="AI835" i="14"/>
  <c r="Y830" i="14"/>
  <c r="AA828" i="14"/>
  <c r="Z826" i="14"/>
  <c r="V822" i="14"/>
  <c r="X821" i="14"/>
  <c r="AF821" i="14"/>
  <c r="AE821" i="14"/>
  <c r="AH821" i="14"/>
  <c r="T821" i="14"/>
  <c r="AD821" i="14" s="1"/>
  <c r="AK821" i="14"/>
  <c r="Z821" i="14"/>
  <c r="Y819" i="14"/>
  <c r="AC818" i="14"/>
  <c r="W815" i="14"/>
  <c r="AE807" i="14"/>
  <c r="Y805" i="14"/>
  <c r="AH799" i="14"/>
  <c r="AA799" i="14"/>
  <c r="AB799" i="14"/>
  <c r="U799" i="14"/>
  <c r="AD799" i="14"/>
  <c r="V799" i="14"/>
  <c r="AE799" i="14"/>
  <c r="W799" i="14"/>
  <c r="AF799" i="14"/>
  <c r="X799" i="14"/>
  <c r="Y799" i="14"/>
  <c r="Z799" i="14"/>
  <c r="AN796" i="14"/>
  <c r="Y792" i="14"/>
  <c r="AH892" i="14"/>
  <c r="AA886" i="14"/>
  <c r="AB883" i="14"/>
  <c r="T883" i="14"/>
  <c r="V883" i="14" s="1"/>
  <c r="AC881" i="14"/>
  <c r="AC879" i="14"/>
  <c r="U879" i="14"/>
  <c r="AC874" i="14"/>
  <c r="AC873" i="14"/>
  <c r="U873" i="14"/>
  <c r="AC871" i="14"/>
  <c r="AN868" i="14"/>
  <c r="AA868" i="14"/>
  <c r="AC865" i="14"/>
  <c r="U865" i="14"/>
  <c r="AR864" i="14"/>
  <c r="AD863" i="14"/>
  <c r="V863" i="14"/>
  <c r="AE859" i="14"/>
  <c r="AE858" i="14"/>
  <c r="AM857" i="14"/>
  <c r="AS857" i="14"/>
  <c r="AC856" i="14"/>
  <c r="AC855" i="14"/>
  <c r="AD854" i="14"/>
  <c r="AE853" i="14"/>
  <c r="V851" i="14"/>
  <c r="AD851" i="14"/>
  <c r="Z851" i="14"/>
  <c r="AD849" i="14"/>
  <c r="AE848" i="14"/>
  <c r="V847" i="14"/>
  <c r="X843" i="14"/>
  <c r="AI841" i="14"/>
  <c r="Y839" i="14"/>
  <c r="AQ836" i="14"/>
  <c r="AJ836" i="14"/>
  <c r="Z836" i="14"/>
  <c r="AL836" i="14"/>
  <c r="AS836" i="14"/>
  <c r="AC835" i="14"/>
  <c r="U835" i="14"/>
  <c r="AD835" i="14"/>
  <c r="X835" i="14"/>
  <c r="Z831" i="14"/>
  <c r="Z827" i="14"/>
  <c r="AA827" i="14"/>
  <c r="U827" i="14"/>
  <c r="W827" i="14"/>
  <c r="X827" i="14"/>
  <c r="Y827" i="14"/>
  <c r="AE827" i="14"/>
  <c r="AJ823" i="14"/>
  <c r="AN823" i="14"/>
  <c r="U815" i="14"/>
  <c r="AM810" i="14"/>
  <c r="Y810" i="14"/>
  <c r="AH810" i="14"/>
  <c r="AS810" i="14"/>
  <c r="X810" i="14"/>
  <c r="AB810" i="14"/>
  <c r="X807" i="14"/>
  <c r="AJ803" i="14"/>
  <c r="Z796" i="14"/>
  <c r="AS782" i="14"/>
  <c r="AJ782" i="14"/>
  <c r="AF782" i="14"/>
  <c r="AA805" i="14"/>
  <c r="U805" i="14"/>
  <c r="AC805" i="14"/>
  <c r="V805" i="14"/>
  <c r="AD805" i="14"/>
  <c r="W805" i="14"/>
  <c r="AE805" i="14"/>
  <c r="W801" i="14"/>
  <c r="AA801" i="14"/>
  <c r="AB801" i="14"/>
  <c r="U801" i="14"/>
  <c r="AD801" i="14"/>
  <c r="V801" i="14"/>
  <c r="AE801" i="14"/>
  <c r="X801" i="14"/>
  <c r="AF801" i="14"/>
  <c r="W796" i="14"/>
  <c r="AE796" i="14"/>
  <c r="AA796" i="14"/>
  <c r="AB796" i="14"/>
  <c r="T796" i="14"/>
  <c r="U796" i="14" s="1"/>
  <c r="AD796" i="14"/>
  <c r="V796" i="14"/>
  <c r="AF796" i="14"/>
  <c r="X796" i="14"/>
  <c r="AP862" i="14"/>
  <c r="AC861" i="14"/>
  <c r="AB860" i="14"/>
  <c r="AJ859" i="14"/>
  <c r="AM851" i="14"/>
  <c r="AC837" i="14"/>
  <c r="T837" i="14"/>
  <c r="AN837" i="14" s="1"/>
  <c r="AE833" i="14"/>
  <c r="V833" i="14"/>
  <c r="Z825" i="14"/>
  <c r="AA825" i="14"/>
  <c r="U825" i="14"/>
  <c r="Z824" i="14"/>
  <c r="Y820" i="14"/>
  <c r="AH820" i="14"/>
  <c r="V812" i="14"/>
  <c r="U811" i="14"/>
  <c r="V811" i="14"/>
  <c r="AD811" i="14"/>
  <c r="W811" i="14"/>
  <c r="AE811" i="14"/>
  <c r="Y811" i="14"/>
  <c r="AI811" i="14"/>
  <c r="AS811" i="14"/>
  <c r="AD808" i="14"/>
  <c r="X808" i="14"/>
  <c r="AF808" i="14"/>
  <c r="Y808" i="14"/>
  <c r="AN808" i="14"/>
  <c r="AF805" i="14"/>
  <c r="AI799" i="14"/>
  <c r="AQ799" i="14"/>
  <c r="AK799" i="14"/>
  <c r="Z794" i="14"/>
  <c r="AA794" i="14"/>
  <c r="AB794" i="14"/>
  <c r="T794" i="14"/>
  <c r="Y794" i="14" s="1"/>
  <c r="U794" i="14"/>
  <c r="AD794" i="14"/>
  <c r="V794" i="14"/>
  <c r="AE794" i="14"/>
  <c r="AQ793" i="14"/>
  <c r="AI765" i="14"/>
  <c r="AP765" i="14"/>
  <c r="AQ765" i="14"/>
  <c r="Y765" i="14"/>
  <c r="AJ765" i="14"/>
  <c r="AM765" i="14"/>
  <c r="Z765" i="14"/>
  <c r="AL765" i="14"/>
  <c r="AH836" i="14"/>
  <c r="AD836" i="14"/>
  <c r="AA833" i="14"/>
  <c r="AD812" i="14"/>
  <c r="X805" i="14"/>
  <c r="Y801" i="14"/>
  <c r="Y796" i="14"/>
  <c r="AC862" i="14"/>
  <c r="AI852" i="14"/>
  <c r="AN848" i="14"/>
  <c r="AC843" i="14"/>
  <c r="AD840" i="14"/>
  <c r="U840" i="14"/>
  <c r="AJ838" i="14"/>
  <c r="AK837" i="14"/>
  <c r="X837" i="14"/>
  <c r="AH837" i="14"/>
  <c r="Y836" i="14"/>
  <c r="AH825" i="14"/>
  <c r="V825" i="14"/>
  <c r="AR820" i="14"/>
  <c r="X820" i="14"/>
  <c r="Y816" i="14"/>
  <c r="AI816" i="14"/>
  <c r="AB814" i="14"/>
  <c r="V814" i="14"/>
  <c r="T813" i="14"/>
  <c r="AP813" i="14" s="1"/>
  <c r="Z813" i="14"/>
  <c r="AA813" i="14"/>
  <c r="U813" i="14"/>
  <c r="AM812" i="14"/>
  <c r="AL811" i="14"/>
  <c r="T811" i="14"/>
  <c r="AC811" i="14" s="1"/>
  <c r="AA808" i="14"/>
  <c r="W794" i="14"/>
  <c r="AS833" i="14"/>
  <c r="AB833" i="14"/>
  <c r="AO830" i="14"/>
  <c r="AR830" i="14"/>
  <c r="AH824" i="14"/>
  <c r="Y824" i="14"/>
  <c r="AM824" i="14"/>
  <c r="AJ815" i="14"/>
  <c r="AH812" i="14"/>
  <c r="Y812" i="14"/>
  <c r="AK812" i="14"/>
  <c r="Z812" i="14"/>
  <c r="T812" i="14"/>
  <c r="U812" i="14" s="1"/>
  <c r="AB812" i="14"/>
  <c r="AQ812" i="14"/>
  <c r="AL807" i="14"/>
  <c r="Z787" i="14"/>
  <c r="AA787" i="14"/>
  <c r="AC787" i="14"/>
  <c r="AD787" i="14"/>
  <c r="U787" i="14"/>
  <c r="AE787" i="14"/>
  <c r="V787" i="14"/>
  <c r="AF787" i="14"/>
  <c r="W787" i="14"/>
  <c r="AR787" i="14"/>
  <c r="AK786" i="14"/>
  <c r="AJ773" i="14"/>
  <c r="U773" i="14"/>
  <c r="AC773" i="14"/>
  <c r="V773" i="14"/>
  <c r="AD773" i="14"/>
  <c r="Z773" i="14"/>
  <c r="AM773" i="14"/>
  <c r="AH773" i="14"/>
  <c r="W773" i="14"/>
  <c r="X773" i="14"/>
  <c r="Y773" i="14"/>
  <c r="X791" i="14"/>
  <c r="AF791" i="14"/>
  <c r="T782" i="14"/>
  <c r="U782" i="14" s="1"/>
  <c r="V782" i="14"/>
  <c r="AD782" i="14"/>
  <c r="W782" i="14"/>
  <c r="AE782" i="14"/>
  <c r="AA782" i="14"/>
  <c r="AI774" i="14"/>
  <c r="Y774" i="14"/>
  <c r="AK774" i="14"/>
  <c r="U774" i="14"/>
  <c r="AC774" i="14"/>
  <c r="Z764" i="14"/>
  <c r="AL764" i="14"/>
  <c r="AR764" i="14"/>
  <c r="T764" i="14"/>
  <c r="AE764" i="14" s="1"/>
  <c r="AB764" i="14"/>
  <c r="U764" i="14"/>
  <c r="AC764" i="14"/>
  <c r="V764" i="14"/>
  <c r="W764" i="14"/>
  <c r="Y764" i="14"/>
  <c r="AI764" i="14"/>
  <c r="AM826" i="14"/>
  <c r="AK811" i="14"/>
  <c r="U809" i="14"/>
  <c r="Z806" i="14"/>
  <c r="AA804" i="14"/>
  <c r="Z800" i="14"/>
  <c r="Z798" i="14"/>
  <c r="AL798" i="14"/>
  <c r="W798" i="14"/>
  <c r="AE798" i="14"/>
  <c r="Z791" i="14"/>
  <c r="W791" i="14"/>
  <c r="AA789" i="14"/>
  <c r="W789" i="14"/>
  <c r="AE789" i="14"/>
  <c r="X789" i="14"/>
  <c r="AF789" i="14"/>
  <c r="AE788" i="14"/>
  <c r="AA784" i="14"/>
  <c r="V784" i="14"/>
  <c r="AD784" i="14"/>
  <c r="W784" i="14"/>
  <c r="AE784" i="14"/>
  <c r="Z783" i="14"/>
  <c r="AA783" i="14"/>
  <c r="W783" i="14"/>
  <c r="AE783" i="14"/>
  <c r="Z782" i="14"/>
  <c r="U781" i="14"/>
  <c r="AC781" i="14"/>
  <c r="V781" i="14"/>
  <c r="AD781" i="14"/>
  <c r="Z781" i="14"/>
  <c r="AJ781" i="14"/>
  <c r="AD777" i="14"/>
  <c r="AN776" i="14"/>
  <c r="Z775" i="14"/>
  <c r="AA775" i="14"/>
  <c r="W775" i="14"/>
  <c r="AE775" i="14"/>
  <c r="Y798" i="14"/>
  <c r="AM795" i="14"/>
  <c r="U795" i="14"/>
  <c r="AC795" i="14"/>
  <c r="Y791" i="14"/>
  <c r="AL790" i="14"/>
  <c r="U790" i="14"/>
  <c r="Z789" i="14"/>
  <c r="Z784" i="14"/>
  <c r="Y782" i="14"/>
  <c r="AL780" i="14"/>
  <c r="AS780" i="14"/>
  <c r="AM780" i="14"/>
  <c r="V778" i="14"/>
  <c r="AD778" i="14"/>
  <c r="W778" i="14"/>
  <c r="AE778" i="14"/>
  <c r="AA778" i="14"/>
  <c r="W776" i="14"/>
  <c r="AE776" i="14"/>
  <c r="X776" i="14"/>
  <c r="AF776" i="14"/>
  <c r="T832" i="14"/>
  <c r="U832" i="14" s="1"/>
  <c r="AL829" i="14"/>
  <c r="AI829" i="14"/>
  <c r="AE826" i="14"/>
  <c r="AE824" i="14"/>
  <c r="W824" i="14"/>
  <c r="V821" i="14"/>
  <c r="AE820" i="14"/>
  <c r="W820" i="14"/>
  <c r="AE818" i="14"/>
  <c r="W818" i="14"/>
  <c r="AE816" i="14"/>
  <c r="AE814" i="14"/>
  <c r="W814" i="14"/>
  <c r="AQ811" i="14"/>
  <c r="AE810" i="14"/>
  <c r="AA809" i="14"/>
  <c r="AE808" i="14"/>
  <c r="AF806" i="14"/>
  <c r="X806" i="14"/>
  <c r="AO804" i="14"/>
  <c r="Y804" i="14"/>
  <c r="AS802" i="14"/>
  <c r="X800" i="14"/>
  <c r="AJ798" i="14"/>
  <c r="X798" i="14"/>
  <c r="Y795" i="14"/>
  <c r="AN791" i="14"/>
  <c r="V791" i="14"/>
  <c r="Y790" i="14"/>
  <c r="Y789" i="14"/>
  <c r="AK788" i="14"/>
  <c r="Y784" i="14"/>
  <c r="X783" i="14"/>
  <c r="X782" i="14"/>
  <c r="Y781" i="14"/>
  <c r="AA780" i="14"/>
  <c r="AI780" i="14"/>
  <c r="U780" i="14"/>
  <c r="AC780" i="14"/>
  <c r="V780" i="14"/>
  <c r="AD780" i="14"/>
  <c r="Z780" i="14"/>
  <c r="Z779" i="14"/>
  <c r="AA779" i="14"/>
  <c r="W779" i="14"/>
  <c r="AE779" i="14"/>
  <c r="Z778" i="14"/>
  <c r="Z777" i="14"/>
  <c r="AL777" i="14"/>
  <c r="AA777" i="14"/>
  <c r="X777" i="14"/>
  <c r="AF777" i="14"/>
  <c r="Z776" i="14"/>
  <c r="X775" i="14"/>
  <c r="Z774" i="14"/>
  <c r="AP762" i="14"/>
  <c r="AB762" i="14"/>
  <c r="U762" i="14"/>
  <c r="AC762" i="14"/>
  <c r="V762" i="14"/>
  <c r="W762" i="14"/>
  <c r="X762" i="14"/>
  <c r="Z762" i="14"/>
  <c r="AD826" i="14"/>
  <c r="AD824" i="14"/>
  <c r="AD820" i="14"/>
  <c r="AD818" i="14"/>
  <c r="AH817" i="14"/>
  <c r="AD816" i="14"/>
  <c r="AD814" i="14"/>
  <c r="AO811" i="14"/>
  <c r="AD810" i="14"/>
  <c r="AE806" i="14"/>
  <c r="W806" i="14"/>
  <c r="AF804" i="14"/>
  <c r="X804" i="14"/>
  <c r="X802" i="14"/>
  <c r="AF800" i="14"/>
  <c r="AF798" i="14"/>
  <c r="V798" i="14"/>
  <c r="AJ795" i="14"/>
  <c r="X795" i="14"/>
  <c r="AH791" i="14"/>
  <c r="U791" i="14"/>
  <c r="X790" i="14"/>
  <c r="V789" i="14"/>
  <c r="AJ788" i="14"/>
  <c r="U788" i="14"/>
  <c r="AD788" i="14"/>
  <c r="AS784" i="14"/>
  <c r="X784" i="14"/>
  <c r="X781" i="14"/>
  <c r="Y778" i="14"/>
  <c r="Y776" i="14"/>
  <c r="X764" i="14"/>
  <c r="AD806" i="14"/>
  <c r="AE804" i="14"/>
  <c r="AL801" i="14"/>
  <c r="AD798" i="14"/>
  <c r="AK794" i="14"/>
  <c r="AI793" i="14"/>
  <c r="AD791" i="14"/>
  <c r="T791" i="14"/>
  <c r="AO791" i="14" s="1"/>
  <c r="U789" i="14"/>
  <c r="AH786" i="14"/>
  <c r="AP784" i="14"/>
  <c r="AQ780" i="14"/>
  <c r="X780" i="14"/>
  <c r="AS774" i="14"/>
  <c r="V774" i="14"/>
  <c r="AH770" i="14"/>
  <c r="U770" i="14"/>
  <c r="V770" i="14"/>
  <c r="W770" i="14"/>
  <c r="AE772" i="14"/>
  <c r="W772" i="14"/>
  <c r="AK770" i="14"/>
  <c r="AB768" i="14"/>
  <c r="AF767" i="14"/>
  <c r="X767" i="14"/>
  <c r="AO764" i="14"/>
  <c r="AD761" i="14"/>
  <c r="V761" i="14"/>
  <c r="Y760" i="14"/>
  <c r="AF759" i="14"/>
  <c r="X759" i="14"/>
  <c r="AI759" i="14"/>
  <c r="AR750" i="14"/>
  <c r="AH765" i="14"/>
  <c r="T757" i="14"/>
  <c r="AN757" i="14" s="1"/>
  <c r="AN748" i="14"/>
  <c r="AJ768" i="14"/>
  <c r="Y768" i="14"/>
  <c r="AC767" i="14"/>
  <c r="U767" i="14"/>
  <c r="X766" i="14"/>
  <c r="AF765" i="14"/>
  <c r="X765" i="14"/>
  <c r="V758" i="14"/>
  <c r="AH774" i="14"/>
  <c r="AA772" i="14"/>
  <c r="X768" i="14"/>
  <c r="AB767" i="14"/>
  <c r="W766" i="14"/>
  <c r="AE765" i="14"/>
  <c r="W765" i="14"/>
  <c r="AC760" i="14"/>
  <c r="U760" i="14"/>
  <c r="AR759" i="14"/>
  <c r="AB759" i="14"/>
  <c r="T759" i="14"/>
  <c r="AA759" i="14" s="1"/>
  <c r="AC758" i="14"/>
  <c r="U742" i="14"/>
  <c r="AE791" i="14"/>
  <c r="AJ787" i="14"/>
  <c r="AS783" i="14"/>
  <c r="AH779" i="14"/>
  <c r="AK775" i="14"/>
  <c r="AF774" i="14"/>
  <c r="X774" i="14"/>
  <c r="AQ772" i="14"/>
  <c r="Z772" i="14"/>
  <c r="AM771" i="14"/>
  <c r="Y771" i="14"/>
  <c r="AJ771" i="14"/>
  <c r="AH769" i="14"/>
  <c r="T769" i="14"/>
  <c r="AA769" i="14" s="1"/>
  <c r="W768" i="14"/>
  <c r="V766" i="14"/>
  <c r="AD765" i="14"/>
  <c r="V765" i="14"/>
  <c r="AK763" i="14"/>
  <c r="AH761" i="14"/>
  <c r="T761" i="14"/>
  <c r="AA761" i="14" s="1"/>
  <c r="AB758" i="14"/>
  <c r="AC755" i="14"/>
  <c r="AK744" i="14"/>
  <c r="V768" i="14"/>
  <c r="AC766" i="14"/>
  <c r="U766" i="14"/>
  <c r="AC765" i="14"/>
  <c r="U765" i="14"/>
  <c r="Y758" i="14"/>
  <c r="AB755" i="14"/>
  <c r="AF772" i="14"/>
  <c r="X772" i="14"/>
  <c r="AC768" i="14"/>
  <c r="AB765" i="14"/>
  <c r="U758" i="14"/>
  <c r="AJ756" i="14"/>
  <c r="AF757" i="14"/>
  <c r="AQ757" i="14"/>
  <c r="Z757" i="14"/>
  <c r="AM756" i="14"/>
  <c r="Z756" i="14"/>
  <c r="AO748" i="14"/>
  <c r="AI747" i="14"/>
  <c r="Z758" i="14"/>
  <c r="AE757" i="14"/>
  <c r="W757" i="14"/>
  <c r="W756" i="14"/>
  <c r="V753" i="14"/>
  <c r="AB750" i="14"/>
  <c r="AI748" i="14"/>
  <c r="Y756" i="14"/>
  <c r="AD757" i="14"/>
  <c r="V757" i="14"/>
  <c r="V756" i="14"/>
  <c r="X757" i="14"/>
  <c r="X758" i="14"/>
  <c r="AC757" i="14"/>
  <c r="U757" i="14"/>
  <c r="AS756" i="14"/>
  <c r="AC756" i="14"/>
  <c r="U756" i="14"/>
  <c r="AF755" i="14"/>
  <c r="X755" i="14"/>
  <c r="T748" i="14"/>
  <c r="Z748" i="14" s="1"/>
  <c r="AO747" i="14"/>
  <c r="AP757" i="14"/>
  <c r="Y757" i="14"/>
  <c r="X756" i="14"/>
  <c r="W758" i="14"/>
  <c r="AB757" i="14"/>
  <c r="AQ756" i="14"/>
  <c r="AB756" i="14"/>
  <c r="AE755" i="14"/>
  <c r="W755" i="14"/>
  <c r="AF749" i="14"/>
  <c r="AO756" i="14"/>
  <c r="AD755" i="14"/>
  <c r="V755" i="14"/>
  <c r="AI753" i="14"/>
  <c r="Y745" i="14"/>
  <c r="AN1101" i="14"/>
  <c r="AP1099" i="14"/>
  <c r="AQ1098" i="14"/>
  <c r="AI1097" i="14"/>
  <c r="AI1093" i="14"/>
  <c r="AJ1092" i="14"/>
  <c r="AM1092" i="14"/>
  <c r="AH1091" i="14"/>
  <c r="AN1091" i="14"/>
  <c r="AL1090" i="14"/>
  <c r="AK1090" i="14"/>
  <c r="AQ1085" i="14"/>
  <c r="AK1083" i="14"/>
  <c r="AL1082" i="14"/>
  <c r="AH1082" i="14"/>
  <c r="AI1079" i="14"/>
  <c r="AQ1079" i="14"/>
  <c r="AM1077" i="14"/>
  <c r="AJ1076" i="14"/>
  <c r="AN1076" i="14"/>
  <c r="AN1075" i="14"/>
  <c r="AQ1071" i="14"/>
  <c r="AO1065" i="14"/>
  <c r="AJ1065" i="14"/>
  <c r="AH1063" i="14"/>
  <c r="AJ1060" i="14"/>
  <c r="AJ1057" i="14"/>
  <c r="AN1056" i="14"/>
  <c r="AO1054" i="14"/>
  <c r="AS1050" i="14"/>
  <c r="AH1049" i="14"/>
  <c r="AM1048" i="14"/>
  <c r="AN1046" i="14"/>
  <c r="T1046" i="14"/>
  <c r="AA1046" i="14" s="1"/>
  <c r="AL1045" i="14"/>
  <c r="AK1041" i="14"/>
  <c r="AQ1040" i="14"/>
  <c r="AI1037" i="14"/>
  <c r="AO1037" i="14"/>
  <c r="AI1035" i="14"/>
  <c r="AO1032" i="14"/>
  <c r="AP1030" i="14"/>
  <c r="AS1027" i="14"/>
  <c r="AH1027" i="14"/>
  <c r="AL1027" i="14"/>
  <c r="AJ1026" i="14"/>
  <c r="AM1026" i="14"/>
  <c r="AH1025" i="14"/>
  <c r="AN1025" i="14"/>
  <c r="AN1024" i="14"/>
  <c r="AI1019" i="14"/>
  <c r="AL1019" i="14"/>
  <c r="AK1019" i="14"/>
  <c r="AP1019" i="14"/>
  <c r="AQ1011" i="14"/>
  <c r="AS1009" i="14"/>
  <c r="AN1001" i="14"/>
  <c r="AM1001" i="14"/>
  <c r="AP1001" i="14"/>
  <c r="AI1000" i="14"/>
  <c r="AI998" i="14"/>
  <c r="AM891" i="14"/>
  <c r="AK891" i="14"/>
  <c r="AL891" i="14"/>
  <c r="AN891" i="14"/>
  <c r="AO891" i="14"/>
  <c r="AR891" i="14"/>
  <c r="AI891" i="14"/>
  <c r="AS891" i="14"/>
  <c r="AH1202" i="14"/>
  <c r="AO1158" i="14"/>
  <c r="AL1132" i="14"/>
  <c r="AL1119" i="14"/>
  <c r="AM1117" i="14"/>
  <c r="AI991" i="14"/>
  <c r="AM991" i="14"/>
  <c r="AN1207" i="14"/>
  <c r="AH1194" i="14"/>
  <c r="AH1192" i="14"/>
  <c r="AM1191" i="14"/>
  <c r="AS1186" i="14"/>
  <c r="AR1177" i="14"/>
  <c r="AK1176" i="14"/>
  <c r="AO1174" i="14"/>
  <c r="AS1169" i="14"/>
  <c r="AN1166" i="14"/>
  <c r="AP1164" i="14"/>
  <c r="AO1163" i="14"/>
  <c r="AS1161" i="14"/>
  <c r="AP1156" i="14"/>
  <c r="AJ1155" i="14"/>
  <c r="AK1155" i="14"/>
  <c r="AQ1153" i="14"/>
  <c r="AI1151" i="14"/>
  <c r="AI1148" i="14"/>
  <c r="AI1147" i="14"/>
  <c r="T1147" i="14"/>
  <c r="AJ1146" i="14"/>
  <c r="AR1144" i="14"/>
  <c r="AO1143" i="14"/>
  <c r="AM1142" i="14"/>
  <c r="AQ1141" i="14"/>
  <c r="AI1138" i="14"/>
  <c r="AJ1137" i="14"/>
  <c r="AI1127" i="14"/>
  <c r="AO1127" i="14"/>
  <c r="AS1125" i="14"/>
  <c r="AN1122" i="14"/>
  <c r="AH1120" i="14"/>
  <c r="AI1119" i="14"/>
  <c r="AS1117" i="14"/>
  <c r="AH1115" i="14"/>
  <c r="AI1114" i="14"/>
  <c r="AH1114" i="14"/>
  <c r="AP1110" i="14"/>
  <c r="AI1105" i="14"/>
  <c r="AK1101" i="14"/>
  <c r="AL1100" i="14"/>
  <c r="AN1100" i="14"/>
  <c r="AK1099" i="14"/>
  <c r="AN1098" i="14"/>
  <c r="AN1095" i="14"/>
  <c r="AS1093" i="14"/>
  <c r="AP1086" i="14"/>
  <c r="AS1083" i="14"/>
  <c r="AH1083" i="14"/>
  <c r="AN1080" i="14"/>
  <c r="AS1077" i="14"/>
  <c r="AN1074" i="14"/>
  <c r="AI1074" i="14"/>
  <c r="AQ1063" i="14"/>
  <c r="AJ1061" i="14"/>
  <c r="AR1035" i="14"/>
  <c r="AQ1027" i="14"/>
  <c r="AM1023" i="14"/>
  <c r="AH1023" i="14"/>
  <c r="AR1003" i="14"/>
  <c r="AO1002" i="14"/>
  <c r="AR1002" i="14"/>
  <c r="AO991" i="14"/>
  <c r="AN978" i="14"/>
  <c r="AS978" i="14"/>
  <c r="AH978" i="14"/>
  <c r="AK978" i="14"/>
  <c r="AJ936" i="14"/>
  <c r="AN936" i="14"/>
  <c r="AQ936" i="14"/>
  <c r="AI936" i="14"/>
  <c r="AP894" i="14"/>
  <c r="AQ894" i="14"/>
  <c r="AH894" i="14"/>
  <c r="AN894" i="14"/>
  <c r="AI894" i="14"/>
  <c r="AL844" i="14"/>
  <c r="AJ844" i="14"/>
  <c r="AS844" i="14"/>
  <c r="AQ844" i="14"/>
  <c r="AH827" i="14"/>
  <c r="T827" i="14"/>
  <c r="AC827" i="14" s="1"/>
  <c r="AQ827" i="14"/>
  <c r="AN827" i="14"/>
  <c r="AI1117" i="14"/>
  <c r="AR1102" i="14"/>
  <c r="AS1177" i="14"/>
  <c r="T1160" i="14"/>
  <c r="AE1160" i="14" s="1"/>
  <c r="AN1150" i="14"/>
  <c r="AH1208" i="14"/>
  <c r="AP1202" i="14"/>
  <c r="T1191" i="14"/>
  <c r="AH1181" i="14"/>
  <c r="AQ1169" i="14"/>
  <c r="AQ1161" i="14"/>
  <c r="AO1153" i="14"/>
  <c r="T1153" i="14"/>
  <c r="AR1152" i="14"/>
  <c r="AP1144" i="14"/>
  <c r="AO1141" i="14"/>
  <c r="AQ1125" i="14"/>
  <c r="AQ1117" i="14"/>
  <c r="T1112" i="14"/>
  <c r="AD1112" i="14" s="1"/>
  <c r="AQ1093" i="14"/>
  <c r="AQ1083" i="14"/>
  <c r="AQ1077" i="14"/>
  <c r="AN1063" i="14"/>
  <c r="AQ1035" i="14"/>
  <c r="AP1027" i="14"/>
  <c r="AS1019" i="14"/>
  <c r="AH1014" i="14"/>
  <c r="AN1009" i="14"/>
  <c r="AK1009" i="14"/>
  <c r="AJ1008" i="14"/>
  <c r="AL1008" i="14"/>
  <c r="AM1008" i="14"/>
  <c r="AO1008" i="14"/>
  <c r="AQ1003" i="14"/>
  <c r="AJ1002" i="14"/>
  <c r="AM1002" i="14"/>
  <c r="AI987" i="14"/>
  <c r="AS987" i="14"/>
  <c r="T987" i="14"/>
  <c r="AA987" i="14" s="1"/>
  <c r="AH987" i="14"/>
  <c r="AR987" i="14"/>
  <c r="AI978" i="14"/>
  <c r="AN957" i="14"/>
  <c r="AH957" i="14"/>
  <c r="AP957" i="14"/>
  <c r="T950" i="14"/>
  <c r="X950" i="14" s="1"/>
  <c r="AM950" i="14"/>
  <c r="AR950" i="14"/>
  <c r="AJ928" i="14"/>
  <c r="AM928" i="14"/>
  <c r="AN928" i="14"/>
  <c r="AQ928" i="14"/>
  <c r="AI928" i="14"/>
  <c r="AJ899" i="14"/>
  <c r="AL899" i="14"/>
  <c r="T899" i="14"/>
  <c r="U899" i="14" s="1"/>
  <c r="AR899" i="14"/>
  <c r="AI899" i="14"/>
  <c r="AI855" i="14"/>
  <c r="AO855" i="14"/>
  <c r="AP855" i="14"/>
  <c r="AQ855" i="14"/>
  <c r="AN855" i="14"/>
  <c r="AM855" i="14"/>
  <c r="AI853" i="14"/>
  <c r="T853" i="14"/>
  <c r="AH853" i="14" s="1"/>
  <c r="AQ853" i="14"/>
  <c r="AS853" i="14"/>
  <c r="AJ1160" i="14"/>
  <c r="AP1207" i="14"/>
  <c r="AJ1201" i="14"/>
  <c r="AH1188" i="14"/>
  <c r="T1168" i="14"/>
  <c r="AE1168" i="14" s="1"/>
  <c r="AS1205" i="14"/>
  <c r="AM1207" i="14"/>
  <c r="AO1205" i="14"/>
  <c r="T1205" i="14"/>
  <c r="AL1191" i="14"/>
  <c r="AQ1183" i="14"/>
  <c r="T1181" i="14"/>
  <c r="AQ1177" i="14"/>
  <c r="AL1207" i="14"/>
  <c r="T1207" i="14"/>
  <c r="AN1205" i="14"/>
  <c r="AN1204" i="14"/>
  <c r="AH1203" i="14"/>
  <c r="T1203" i="14"/>
  <c r="AN1202" i="14"/>
  <c r="AQ1199" i="14"/>
  <c r="AR1197" i="14"/>
  <c r="AH1197" i="14"/>
  <c r="AK1196" i="14"/>
  <c r="AH1196" i="14"/>
  <c r="AK1191" i="14"/>
  <c r="AJ1190" i="14"/>
  <c r="AO1190" i="14"/>
  <c r="AQ1186" i="14"/>
  <c r="T1186" i="14"/>
  <c r="AE1186" i="14" s="1"/>
  <c r="AS1185" i="14"/>
  <c r="AP1183" i="14"/>
  <c r="AI1178" i="14"/>
  <c r="AO1177" i="14"/>
  <c r="AH1176" i="14"/>
  <c r="T1176" i="14"/>
  <c r="AE1176" i="14" s="1"/>
  <c r="AJ1171" i="14"/>
  <c r="AK1171" i="14"/>
  <c r="AO1169" i="14"/>
  <c r="T1169" i="14"/>
  <c r="AR1168" i="14"/>
  <c r="AO1167" i="14"/>
  <c r="AH1164" i="14"/>
  <c r="AI1163" i="14"/>
  <c r="T1163" i="14"/>
  <c r="AO1161" i="14"/>
  <c r="T1161" i="14"/>
  <c r="AR1160" i="14"/>
  <c r="AO1159" i="14"/>
  <c r="AL1154" i="14"/>
  <c r="AL1153" i="14"/>
  <c r="AP1152" i="14"/>
  <c r="AS1151" i="14"/>
  <c r="AM1144" i="14"/>
  <c r="AQ1143" i="14"/>
  <c r="AH1142" i="14"/>
  <c r="AN1141" i="14"/>
  <c r="AI1139" i="14"/>
  <c r="AQ1135" i="14"/>
  <c r="AI1133" i="14"/>
  <c r="AL1130" i="14"/>
  <c r="AS1128" i="14"/>
  <c r="AO1125" i="14"/>
  <c r="AH1122" i="14"/>
  <c r="AO1117" i="14"/>
  <c r="AP1112" i="14"/>
  <c r="AL1111" i="14"/>
  <c r="AK1111" i="14"/>
  <c r="AN1108" i="14"/>
  <c r="AO1103" i="14"/>
  <c r="AM1101" i="14"/>
  <c r="AI1098" i="14"/>
  <c r="AH1098" i="14"/>
  <c r="AP1096" i="14"/>
  <c r="AS1091" i="14"/>
  <c r="AI1085" i="14"/>
  <c r="AN1085" i="14"/>
  <c r="AO1083" i="14"/>
  <c r="AI1081" i="14"/>
  <c r="AO1077" i="14"/>
  <c r="T1077" i="14"/>
  <c r="AR1076" i="14"/>
  <c r="AI1075" i="14"/>
  <c r="AI1064" i="14"/>
  <c r="AM1063" i="14"/>
  <c r="AS1062" i="14"/>
  <c r="AH1051" i="14"/>
  <c r="AL1050" i="14"/>
  <c r="AS1049" i="14"/>
  <c r="AS1048" i="14"/>
  <c r="AO1048" i="14"/>
  <c r="AH1043" i="14"/>
  <c r="AL1040" i="14"/>
  <c r="T1040" i="14"/>
  <c r="AA1040" i="14" s="1"/>
  <c r="AM1036" i="14"/>
  <c r="AP1035" i="14"/>
  <c r="AI1031" i="14"/>
  <c r="AH1028" i="14"/>
  <c r="T1028" i="14"/>
  <c r="AA1028" i="14" s="1"/>
  <c r="AN1027" i="14"/>
  <c r="AS1025" i="14"/>
  <c r="AI1024" i="14"/>
  <c r="AJ1024" i="14"/>
  <c r="AR1019" i="14"/>
  <c r="AN1016" i="14"/>
  <c r="T1016" i="14"/>
  <c r="AA1016" i="14" s="1"/>
  <c r="AO1015" i="14"/>
  <c r="AI1015" i="14"/>
  <c r="AM1010" i="14"/>
  <c r="AL1010" i="14"/>
  <c r="AI1008" i="14"/>
  <c r="AH1008" i="14"/>
  <c r="T1008" i="14"/>
  <c r="AA1008" i="14" s="1"/>
  <c r="AP1006" i="14"/>
  <c r="AH999" i="14"/>
  <c r="AN981" i="14"/>
  <c r="AH981" i="14"/>
  <c r="AR981" i="14"/>
  <c r="AJ981" i="14"/>
  <c r="T981" i="14"/>
  <c r="AB981" i="14" s="1"/>
  <c r="AM981" i="14"/>
  <c r="AJ957" i="14"/>
  <c r="AI1195" i="14"/>
  <c r="AJ1102" i="14"/>
  <c r="AJ994" i="14"/>
  <c r="AO994" i="14"/>
  <c r="AQ1202" i="14"/>
  <c r="AI1201" i="14"/>
  <c r="AS1199" i="14"/>
  <c r="AN1196" i="14"/>
  <c r="AR1186" i="14"/>
  <c r="AJ1185" i="14"/>
  <c r="AR1208" i="14"/>
  <c r="AK1207" i="14"/>
  <c r="AQ1206" i="14"/>
  <c r="AM1202" i="14"/>
  <c r="AR1201" i="14"/>
  <c r="AP1199" i="14"/>
  <c r="AN1198" i="14"/>
  <c r="AS1194" i="14"/>
  <c r="AI1193" i="14"/>
  <c r="AR1187" i="14"/>
  <c r="AP1186" i="14"/>
  <c r="AR1185" i="14"/>
  <c r="T1184" i="14"/>
  <c r="AE1184" i="14" s="1"/>
  <c r="AN1183" i="14"/>
  <c r="AL1177" i="14"/>
  <c r="AS1176" i="14"/>
  <c r="AO1175" i="14"/>
  <c r="AP1173" i="14"/>
  <c r="AL1170" i="14"/>
  <c r="AL1169" i="14"/>
  <c r="AP1168" i="14"/>
  <c r="AP1165" i="14"/>
  <c r="AL1162" i="14"/>
  <c r="AL1161" i="14"/>
  <c r="AP1160" i="14"/>
  <c r="AP1157" i="14"/>
  <c r="AM1152" i="14"/>
  <c r="AQ1151" i="14"/>
  <c r="AH1149" i="14"/>
  <c r="AI1145" i="14"/>
  <c r="AP1143" i="14"/>
  <c r="AL1141" i="14"/>
  <c r="AP1131" i="14"/>
  <c r="AQ1128" i="14"/>
  <c r="AH1126" i="14"/>
  <c r="AN1125" i="14"/>
  <c r="AR1124" i="14"/>
  <c r="AN1117" i="14"/>
  <c r="T1117" i="14"/>
  <c r="AI1109" i="14"/>
  <c r="AN1107" i="14"/>
  <c r="AL1106" i="14"/>
  <c r="AK1106" i="14"/>
  <c r="AS1101" i="14"/>
  <c r="AJ1094" i="14"/>
  <c r="AN1093" i="14"/>
  <c r="T1093" i="14"/>
  <c r="AR1092" i="14"/>
  <c r="AP1091" i="14"/>
  <c r="T1091" i="14"/>
  <c r="AQ1090" i="14"/>
  <c r="AN1084" i="14"/>
  <c r="AN1083" i="14"/>
  <c r="AR1078" i="14"/>
  <c r="AL1077" i="14"/>
  <c r="AP1076" i="14"/>
  <c r="AL1063" i="14"/>
  <c r="AQ1059" i="14"/>
  <c r="AS1056" i="14"/>
  <c r="AH1056" i="14"/>
  <c r="AR1041" i="14"/>
  <c r="AK1040" i="14"/>
  <c r="AN1035" i="14"/>
  <c r="AI1032" i="14"/>
  <c r="AQ1029" i="14"/>
  <c r="AK1027" i="14"/>
  <c r="T1027" i="14"/>
  <c r="AP1025" i="14"/>
  <c r="T1025" i="14"/>
  <c r="AQ1019" i="14"/>
  <c r="AO1018" i="14"/>
  <c r="AK1017" i="14"/>
  <c r="AN1017" i="14"/>
  <c r="AP1017" i="14"/>
  <c r="AL1011" i="14"/>
  <c r="AR1011" i="14"/>
  <c r="AI1011" i="14"/>
  <c r="AI1003" i="14"/>
  <c r="AL1003" i="14"/>
  <c r="AJ1003" i="14"/>
  <c r="AK1003" i="14"/>
  <c r="AP1003" i="14"/>
  <c r="AJ992" i="14"/>
  <c r="AS992" i="14"/>
  <c r="AK992" i="14"/>
  <c r="AL992" i="14"/>
  <c r="AN992" i="14"/>
  <c r="AQ992" i="14"/>
  <c r="AI990" i="14"/>
  <c r="AH990" i="14"/>
  <c r="AP990" i="14"/>
  <c r="AM983" i="14"/>
  <c r="AJ983" i="14"/>
  <c r="AL983" i="14"/>
  <c r="AO983" i="14"/>
  <c r="AQ983" i="14"/>
  <c r="AR983" i="14"/>
  <c r="AI983" i="14"/>
  <c r="AR1202" i="14"/>
  <c r="AR1141" i="14"/>
  <c r="AM1125" i="14"/>
  <c r="AS1061" i="14"/>
  <c r="AH1205" i="14"/>
  <c r="AK1202" i="14"/>
  <c r="AN1201" i="14"/>
  <c r="T1201" i="14"/>
  <c r="AS1200" i="14"/>
  <c r="AP1200" i="14"/>
  <c r="AN1199" i="14"/>
  <c r="AR1194" i="14"/>
  <c r="AS1191" i="14"/>
  <c r="AO1191" i="14"/>
  <c r="AM1183" i="14"/>
  <c r="AN1180" i="14"/>
  <c r="AK1177" i="14"/>
  <c r="AR1176" i="14"/>
  <c r="AM1168" i="14"/>
  <c r="AM1160" i="14"/>
  <c r="AI1153" i="14"/>
  <c r="AP1151" i="14"/>
  <c r="AR1147" i="14"/>
  <c r="AS1146" i="14"/>
  <c r="AJ1144" i="14"/>
  <c r="AN1144" i="14"/>
  <c r="AN1143" i="14"/>
  <c r="AK1141" i="14"/>
  <c r="AL1135" i="14"/>
  <c r="AL1125" i="14"/>
  <c r="AL1117" i="14"/>
  <c r="AQ1114" i="14"/>
  <c r="AN1112" i="14"/>
  <c r="AL1093" i="14"/>
  <c r="AO1092" i="14"/>
  <c r="AM1091" i="14"/>
  <c r="AO1090" i="14"/>
  <c r="AL1087" i="14"/>
  <c r="AM1083" i="14"/>
  <c r="T1083" i="14"/>
  <c r="AO1082" i="14"/>
  <c r="AK1077" i="14"/>
  <c r="AM1076" i="14"/>
  <c r="AO1070" i="14"/>
  <c r="AS1060" i="14"/>
  <c r="AK1035" i="14"/>
  <c r="T1035" i="14"/>
  <c r="AJ1027" i="14"/>
  <c r="AM1025" i="14"/>
  <c r="AI1022" i="14"/>
  <c r="AH1022" i="14"/>
  <c r="AN1019" i="14"/>
  <c r="T995" i="14"/>
  <c r="AR995" i="14" s="1"/>
  <c r="AK995" i="14"/>
  <c r="AP995" i="14"/>
  <c r="AH995" i="14"/>
  <c r="AJ995" i="14"/>
  <c r="T988" i="14"/>
  <c r="Y988" i="14" s="1"/>
  <c r="AP988" i="14"/>
  <c r="AL979" i="14"/>
  <c r="AJ979" i="14"/>
  <c r="AR979" i="14"/>
  <c r="AL951" i="14"/>
  <c r="T951" i="14"/>
  <c r="X951" i="14" s="1"/>
  <c r="AM951" i="14"/>
  <c r="AN951" i="14"/>
  <c r="AO951" i="14"/>
  <c r="AQ951" i="14"/>
  <c r="AR951" i="14"/>
  <c r="AJ951" i="14"/>
  <c r="AL933" i="14"/>
  <c r="AP933" i="14"/>
  <c r="AQ933" i="14"/>
  <c r="AI933" i="14"/>
  <c r="AR903" i="14"/>
  <c r="AM903" i="14"/>
  <c r="AM875" i="14"/>
  <c r="AJ875" i="14"/>
  <c r="AK875" i="14"/>
  <c r="AL875" i="14"/>
  <c r="AN875" i="14"/>
  <c r="AP875" i="14"/>
  <c r="AQ875" i="14"/>
  <c r="AS875" i="14"/>
  <c r="AH875" i="14"/>
  <c r="T1188" i="14"/>
  <c r="AE1188" i="14" s="1"/>
  <c r="AM1177" i="14"/>
  <c r="AH1168" i="14"/>
  <c r="AH1160" i="14"/>
  <c r="AS1207" i="14"/>
  <c r="AI1202" i="14"/>
  <c r="AL1199" i="14"/>
  <c r="AL1198" i="14"/>
  <c r="AI1186" i="14"/>
  <c r="AI1169" i="14"/>
  <c r="AL1168" i="14"/>
  <c r="AI1161" i="14"/>
  <c r="AL1160" i="14"/>
  <c r="AJ1152" i="14"/>
  <c r="AN1152" i="14"/>
  <c r="AQ1147" i="14"/>
  <c r="AJ1141" i="14"/>
  <c r="T1131" i="14"/>
  <c r="AQ1127" i="14"/>
  <c r="AL1124" i="14"/>
  <c r="AN1124" i="14"/>
  <c r="AQ1119" i="14"/>
  <c r="AM1113" i="14"/>
  <c r="AI1113" i="14"/>
  <c r="AK1093" i="14"/>
  <c r="AN1090" i="14"/>
  <c r="AP1065" i="14"/>
  <c r="AP1054" i="14"/>
  <c r="AM1041" i="14"/>
  <c r="AJ1035" i="14"/>
  <c r="AQ1032" i="14"/>
  <c r="AI1029" i="14"/>
  <c r="AN1022" i="14"/>
  <c r="T1020" i="14"/>
  <c r="AA1020" i="14" s="1"/>
  <c r="AP1020" i="14"/>
  <c r="AJ1019" i="14"/>
  <c r="AM1018" i="14"/>
  <c r="AJ1016" i="14"/>
  <c r="AS1016" i="14"/>
  <c r="AK1016" i="14"/>
  <c r="AJ1000" i="14"/>
  <c r="AQ1000" i="14"/>
  <c r="AS1000" i="14"/>
  <c r="AK1000" i="14"/>
  <c r="T1000" i="14"/>
  <c r="Z1000" i="14" s="1"/>
  <c r="AM1000" i="14"/>
  <c r="T993" i="14"/>
  <c r="AS993" i="14" s="1"/>
  <c r="AP993" i="14"/>
  <c r="AH993" i="14"/>
  <c r="AM993" i="14"/>
  <c r="AO979" i="14"/>
  <c r="AK968" i="14"/>
  <c r="T968" i="14"/>
  <c r="Z968" i="14" s="1"/>
  <c r="AS968" i="14"/>
  <c r="AJ968" i="14"/>
  <c r="AI951" i="14"/>
  <c r="AR875" i="14"/>
  <c r="AI999" i="14"/>
  <c r="AM987" i="14"/>
  <c r="AJ986" i="14"/>
  <c r="AM986" i="14"/>
  <c r="AH985" i="14"/>
  <c r="T985" i="14"/>
  <c r="AA985" i="14" s="1"/>
  <c r="AQ982" i="14"/>
  <c r="AL980" i="14"/>
  <c r="T980" i="14"/>
  <c r="Y980" i="14" s="1"/>
  <c r="AJ977" i="14"/>
  <c r="AI968" i="14"/>
  <c r="AM962" i="14"/>
  <c r="T962" i="14"/>
  <c r="Y962" i="14" s="1"/>
  <c r="AR961" i="14"/>
  <c r="T960" i="14"/>
  <c r="X960" i="14" s="1"/>
  <c r="AO956" i="14"/>
  <c r="AP955" i="14"/>
  <c r="AQ954" i="14"/>
  <c r="AI953" i="14"/>
  <c r="AH953" i="14"/>
  <c r="AJ950" i="14"/>
  <c r="AO945" i="14"/>
  <c r="AQ940" i="14"/>
  <c r="AO936" i="14"/>
  <c r="AN932" i="14"/>
  <c r="AS931" i="14"/>
  <c r="AO928" i="14"/>
  <c r="AS918" i="14"/>
  <c r="T918" i="14"/>
  <c r="U918" i="14" s="1"/>
  <c r="AM914" i="14"/>
  <c r="AM912" i="14"/>
  <c r="AO903" i="14"/>
  <c r="AN903" i="14"/>
  <c r="T902" i="14"/>
  <c r="AI902" i="14" s="1"/>
  <c r="AM899" i="14"/>
  <c r="AN899" i="14"/>
  <c r="AO899" i="14"/>
  <c r="AQ899" i="14"/>
  <c r="AK899" i="14"/>
  <c r="AI1006" i="14"/>
  <c r="AJ997" i="14"/>
  <c r="AL995" i="14"/>
  <c r="AM994" i="14"/>
  <c r="AN993" i="14"/>
  <c r="AP987" i="14"/>
  <c r="AM982" i="14"/>
  <c r="AK981" i="14"/>
  <c r="AS980" i="14"/>
  <c r="AJ980" i="14"/>
  <c r="AQ975" i="14"/>
  <c r="AM973" i="14"/>
  <c r="AI972" i="14"/>
  <c r="AQ969" i="14"/>
  <c r="AM965" i="14"/>
  <c r="AI962" i="14"/>
  <c r="AO961" i="14"/>
  <c r="AS960" i="14"/>
  <c r="AI956" i="14"/>
  <c r="AJ955" i="14"/>
  <c r="AM955" i="14"/>
  <c r="AM954" i="14"/>
  <c r="T954" i="14"/>
  <c r="X954" i="14" s="1"/>
  <c r="AR953" i="14"/>
  <c r="T947" i="14"/>
  <c r="AK947" i="14" s="1"/>
  <c r="AQ946" i="14"/>
  <c r="AJ945" i="14"/>
  <c r="T942" i="14"/>
  <c r="X942" i="14" s="1"/>
  <c r="AN940" i="14"/>
  <c r="AR936" i="14"/>
  <c r="AL932" i="14"/>
  <c r="AO931" i="14"/>
  <c r="T931" i="14"/>
  <c r="AM931" i="14" s="1"/>
  <c r="AO930" i="14"/>
  <c r="AR928" i="14"/>
  <c r="AS926" i="14"/>
  <c r="AP925" i="14"/>
  <c r="AQ924" i="14"/>
  <c r="AR920" i="14"/>
  <c r="AQ916" i="14"/>
  <c r="AI912" i="14"/>
  <c r="AS912" i="14"/>
  <c r="AL912" i="14"/>
  <c r="AI910" i="14"/>
  <c r="AM910" i="14"/>
  <c r="AQ904" i="14"/>
  <c r="AO887" i="14"/>
  <c r="AH887" i="14"/>
  <c r="T875" i="14"/>
  <c r="AI875" i="14" s="1"/>
  <c r="T975" i="14"/>
  <c r="AP975" i="14" s="1"/>
  <c r="AO969" i="14"/>
  <c r="AN961" i="14"/>
  <c r="AR948" i="14"/>
  <c r="AR947" i="14"/>
  <c r="AS943" i="14"/>
  <c r="AS942" i="14"/>
  <c r="AM940" i="14"/>
  <c r="AN931" i="14"/>
  <c r="AO924" i="14"/>
  <c r="AO916" i="14"/>
  <c r="AP878" i="14"/>
  <c r="AN869" i="14"/>
  <c r="AK869" i="14"/>
  <c r="AL869" i="14"/>
  <c r="AM869" i="14"/>
  <c r="AO869" i="14"/>
  <c r="AP869" i="14"/>
  <c r="AQ869" i="14"/>
  <c r="AJ869" i="14"/>
  <c r="T766" i="14"/>
  <c r="AF766" i="14" s="1"/>
  <c r="AH766" i="14"/>
  <c r="AH1016" i="14"/>
  <c r="AI1007" i="14"/>
  <c r="AH1000" i="14"/>
  <c r="AH991" i="14"/>
  <c r="AL987" i="14"/>
  <c r="AS985" i="14"/>
  <c r="AS984" i="14"/>
  <c r="AL984" i="14"/>
  <c r="AK982" i="14"/>
  <c r="AS981" i="14"/>
  <c r="AQ980" i="14"/>
  <c r="AN975" i="14"/>
  <c r="AL974" i="14"/>
  <c r="AN974" i="14"/>
  <c r="AH973" i="14"/>
  <c r="AI970" i="14"/>
  <c r="AN969" i="14"/>
  <c r="AR968" i="14"/>
  <c r="AM966" i="14"/>
  <c r="AO953" i="14"/>
  <c r="AS952" i="14"/>
  <c r="AO952" i="14"/>
  <c r="AO948" i="14"/>
  <c r="AR943" i="14"/>
  <c r="T938" i="14"/>
  <c r="W938" i="14" s="1"/>
  <c r="AP936" i="14"/>
  <c r="AI932" i="14"/>
  <c r="T932" i="14"/>
  <c r="V932" i="14" s="1"/>
  <c r="AP928" i="14"/>
  <c r="AL925" i="14"/>
  <c r="AM924" i="14"/>
  <c r="AS923" i="14"/>
  <c r="AP920" i="14"/>
  <c r="AJ917" i="14"/>
  <c r="AN916" i="14"/>
  <c r="AM915" i="14"/>
  <c r="AN915" i="14"/>
  <c r="AQ912" i="14"/>
  <c r="AR906" i="14"/>
  <c r="AR901" i="14"/>
  <c r="AS899" i="14"/>
  <c r="AN882" i="14"/>
  <c r="AK882" i="14"/>
  <c r="T882" i="14"/>
  <c r="V882" i="14" s="1"/>
  <c r="AR882" i="14"/>
  <c r="AS882" i="14"/>
  <c r="AJ871" i="14"/>
  <c r="T871" i="14"/>
  <c r="V871" i="14" s="1"/>
  <c r="AO871" i="14"/>
  <c r="AQ871" i="14"/>
  <c r="AH871" i="14"/>
  <c r="AH869" i="14"/>
  <c r="T869" i="14"/>
  <c r="V869" i="14" s="1"/>
  <c r="AJ839" i="14"/>
  <c r="T839" i="14"/>
  <c r="AA839" i="14" s="1"/>
  <c r="AR839" i="14"/>
  <c r="AS839" i="14"/>
  <c r="AH839" i="14"/>
  <c r="AK987" i="14"/>
  <c r="AJ982" i="14"/>
  <c r="AO981" i="14"/>
  <c r="AO980" i="14"/>
  <c r="AL975" i="14"/>
  <c r="AL969" i="14"/>
  <c r="AO968" i="14"/>
  <c r="AS967" i="14"/>
  <c r="AS962" i="14"/>
  <c r="AJ961" i="14"/>
  <c r="AK961" i="14"/>
  <c r="AH954" i="14"/>
  <c r="AN954" i="14"/>
  <c r="AN953" i="14"/>
  <c r="AS949" i="14"/>
  <c r="AM948" i="14"/>
  <c r="AJ947" i="14"/>
  <c r="AO943" i="14"/>
  <c r="AJ942" i="14"/>
  <c r="AK942" i="14"/>
  <c r="AJ940" i="14"/>
  <c r="AK940" i="14"/>
  <c r="AR932" i="14"/>
  <c r="AJ931" i="14"/>
  <c r="AL931" i="14"/>
  <c r="AP929" i="14"/>
  <c r="AR927" i="14"/>
  <c r="AM923" i="14"/>
  <c r="T923" i="14"/>
  <c r="Y923" i="14" s="1"/>
  <c r="AN920" i="14"/>
  <c r="AP913" i="14"/>
  <c r="AP912" i="14"/>
  <c r="AK861" i="14"/>
  <c r="AM861" i="14"/>
  <c r="AO861" i="14"/>
  <c r="AP861" i="14"/>
  <c r="AQ861" i="14"/>
  <c r="AS861" i="14"/>
  <c r="AJ861" i="14"/>
  <c r="AL843" i="14"/>
  <c r="T843" i="14"/>
  <c r="AA843" i="14" s="1"/>
  <c r="AJ843" i="14"/>
  <c r="AN924" i="14"/>
  <c r="T916" i="14"/>
  <c r="Y916" i="14" s="1"/>
  <c r="AJ916" i="14"/>
  <c r="AL916" i="14"/>
  <c r="AO901" i="14"/>
  <c r="AQ901" i="14"/>
  <c r="AM849" i="14"/>
  <c r="AI806" i="14"/>
  <c r="AO806" i="14"/>
  <c r="AQ806" i="14"/>
  <c r="AM806" i="14"/>
  <c r="AH992" i="14"/>
  <c r="AI969" i="14"/>
  <c r="AH969" i="14"/>
  <c r="AP962" i="14"/>
  <c r="AQ956" i="14"/>
  <c r="T956" i="14"/>
  <c r="X956" i="14" s="1"/>
  <c r="AR955" i="14"/>
  <c r="AJ948" i="14"/>
  <c r="AQ945" i="14"/>
  <c r="AI943" i="14"/>
  <c r="AR940" i="14"/>
  <c r="AL938" i="14"/>
  <c r="AO932" i="14"/>
  <c r="AI924" i="14"/>
  <c r="T924" i="14"/>
  <c r="U924" i="14" s="1"/>
  <c r="AH913" i="14"/>
  <c r="T913" i="14"/>
  <c r="Y913" i="14" s="1"/>
  <c r="AN912" i="14"/>
  <c r="T911" i="14"/>
  <c r="X911" i="14" s="1"/>
  <c r="AN911" i="14"/>
  <c r="AS902" i="14"/>
  <c r="AP902" i="14"/>
  <c r="AI901" i="14"/>
  <c r="AK897" i="14"/>
  <c r="T897" i="14"/>
  <c r="W897" i="14" s="1"/>
  <c r="AH897" i="14"/>
  <c r="AJ884" i="14"/>
  <c r="T884" i="14"/>
  <c r="X884" i="14" s="1"/>
  <c r="AS884" i="14"/>
  <c r="AH884" i="14"/>
  <c r="AK877" i="14"/>
  <c r="AQ877" i="14"/>
  <c r="AR877" i="14"/>
  <c r="AO877" i="14"/>
  <c r="AS858" i="14"/>
  <c r="AR806" i="14"/>
  <c r="AO897" i="14"/>
  <c r="AL884" i="14"/>
  <c r="AM881" i="14"/>
  <c r="T881" i="14"/>
  <c r="W881" i="14" s="1"/>
  <c r="AJ880" i="14"/>
  <c r="AP876" i="14"/>
  <c r="T876" i="14"/>
  <c r="V876" i="14" s="1"/>
  <c r="AL871" i="14"/>
  <c r="AP868" i="14"/>
  <c r="AL867" i="14"/>
  <c r="AR866" i="14"/>
  <c r="AP860" i="14"/>
  <c r="AN853" i="14"/>
  <c r="AP852" i="14"/>
  <c r="AJ849" i="14"/>
  <c r="AQ843" i="14"/>
  <c r="AL839" i="14"/>
  <c r="AQ839" i="14"/>
  <c r="AI839" i="14"/>
  <c r="AO835" i="14"/>
  <c r="AQ835" i="14"/>
  <c r="AJ835" i="14"/>
  <c r="AS835" i="14"/>
  <c r="AL827" i="14"/>
  <c r="AM827" i="14"/>
  <c r="AO827" i="14"/>
  <c r="AJ827" i="14"/>
  <c r="AS827" i="14"/>
  <c r="AK827" i="14"/>
  <c r="AK766" i="14"/>
  <c r="T894" i="14"/>
  <c r="W894" i="14" s="1"/>
  <c r="AH891" i="14"/>
  <c r="T887" i="14"/>
  <c r="AJ887" i="14" s="1"/>
  <c r="AK881" i="14"/>
  <c r="T877" i="14"/>
  <c r="V877" i="14" s="1"/>
  <c r="AJ876" i="14"/>
  <c r="AJ867" i="14"/>
  <c r="AM828" i="14"/>
  <c r="AH828" i="14"/>
  <c r="AR828" i="14"/>
  <c r="AL828" i="14"/>
  <c r="AK819" i="14"/>
  <c r="AL813" i="14"/>
  <c r="AS813" i="14"/>
  <c r="AJ813" i="14"/>
  <c r="AK813" i="14"/>
  <c r="AI809" i="14"/>
  <c r="AL809" i="14"/>
  <c r="AQ809" i="14"/>
  <c r="T776" i="14"/>
  <c r="U776" i="14" s="1"/>
  <c r="AP776" i="14"/>
  <c r="AJ776" i="14"/>
  <c r="AL845" i="14"/>
  <c r="AJ845" i="14"/>
  <c r="AM838" i="14"/>
  <c r="AL838" i="14"/>
  <c r="AQ838" i="14"/>
  <c r="T838" i="14"/>
  <c r="U838" i="14" s="1"/>
  <c r="AH819" i="14"/>
  <c r="T819" i="14"/>
  <c r="AA819" i="14" s="1"/>
  <c r="AI819" i="14"/>
  <c r="AR819" i="14"/>
  <c r="AI804" i="14"/>
  <c r="AL804" i="14"/>
  <c r="AN804" i="14"/>
  <c r="T804" i="14"/>
  <c r="W804" i="14" s="1"/>
  <c r="AQ804" i="14"/>
  <c r="AS804" i="14"/>
  <c r="AK797" i="14"/>
  <c r="AP797" i="14"/>
  <c r="AJ758" i="14"/>
  <c r="AH758" i="14"/>
  <c r="AR758" i="14"/>
  <c r="AH910" i="14"/>
  <c r="AL909" i="14"/>
  <c r="AK905" i="14"/>
  <c r="AJ900" i="14"/>
  <c r="AK898" i="14"/>
  <c r="AN897" i="14"/>
  <c r="AM889" i="14"/>
  <c r="AO888" i="14"/>
  <c r="AQ885" i="14"/>
  <c r="AR884" i="14"/>
  <c r="AJ883" i="14"/>
  <c r="AO882" i="14"/>
  <c r="AM873" i="14"/>
  <c r="AN871" i="14"/>
  <c r="AK868" i="14"/>
  <c r="AQ867" i="14"/>
  <c r="AK866" i="14"/>
  <c r="AL865" i="14"/>
  <c r="AI864" i="14"/>
  <c r="AJ860" i="14"/>
  <c r="AP853" i="14"/>
  <c r="AJ852" i="14"/>
  <c r="AK851" i="14"/>
  <c r="AQ845" i="14"/>
  <c r="AO842" i="14"/>
  <c r="AK842" i="14"/>
  <c r="AO839" i="14"/>
  <c r="AH838" i="14"/>
  <c r="AR835" i="14"/>
  <c r="AI807" i="14"/>
  <c r="AK807" i="14"/>
  <c r="AS807" i="14"/>
  <c r="AH797" i="14"/>
  <c r="T797" i="14"/>
  <c r="AB797" i="14" s="1"/>
  <c r="AR792" i="14"/>
  <c r="AH792" i="14"/>
  <c r="AM792" i="14"/>
  <c r="AK758" i="14"/>
  <c r="AJ925" i="14"/>
  <c r="AM922" i="14"/>
  <c r="AO920" i="14"/>
  <c r="AL915" i="14"/>
  <c r="AS907" i="14"/>
  <c r="AM907" i="14"/>
  <c r="AI900" i="14"/>
  <c r="AJ898" i="14"/>
  <c r="AN898" i="14"/>
  <c r="AM897" i="14"/>
  <c r="AH890" i="14"/>
  <c r="AL889" i="14"/>
  <c r="AP884" i="14"/>
  <c r="AS883" i="14"/>
  <c r="AM883" i="14"/>
  <c r="AM882" i="14"/>
  <c r="AS881" i="14"/>
  <c r="AN874" i="14"/>
  <c r="AL873" i="14"/>
  <c r="AN872" i="14"/>
  <c r="AM871" i="14"/>
  <c r="AS870" i="14"/>
  <c r="AO867" i="14"/>
  <c r="AJ862" i="14"/>
  <c r="AI859" i="14"/>
  <c r="AI857" i="14"/>
  <c r="AM853" i="14"/>
  <c r="AS852" i="14"/>
  <c r="AR842" i="14"/>
  <c r="AM839" i="14"/>
  <c r="AS838" i="14"/>
  <c r="AJ837" i="14"/>
  <c r="AM837" i="14"/>
  <c r="AI837" i="14"/>
  <c r="AS837" i="14"/>
  <c r="AM835" i="14"/>
  <c r="T835" i="14"/>
  <c r="AA835" i="14" s="1"/>
  <c r="AS828" i="14"/>
  <c r="AR821" i="14"/>
  <c r="AI821" i="14"/>
  <c r="AJ821" i="14"/>
  <c r="AL821" i="14"/>
  <c r="AM800" i="14"/>
  <c r="AJ792" i="14"/>
  <c r="T783" i="14"/>
  <c r="AB783" i="14" s="1"/>
  <c r="AP783" i="14"/>
  <c r="AJ767" i="14"/>
  <c r="AI767" i="14"/>
  <c r="AQ767" i="14"/>
  <c r="AS767" i="14"/>
  <c r="AJ911" i="14"/>
  <c r="AL897" i="14"/>
  <c r="T891" i="14"/>
  <c r="AJ891" i="14" s="1"/>
  <c r="AK889" i="14"/>
  <c r="AI886" i="14"/>
  <c r="AN886" i="14"/>
  <c r="AJ885" i="14"/>
  <c r="AK885" i="14"/>
  <c r="AK884" i="14"/>
  <c r="AP881" i="14"/>
  <c r="AS876" i="14"/>
  <c r="AK873" i="14"/>
  <c r="AK871" i="14"/>
  <c r="AS868" i="14"/>
  <c r="AO868" i="14"/>
  <c r="AN867" i="14"/>
  <c r="T861" i="14"/>
  <c r="U861" i="14" s="1"/>
  <c r="AS860" i="14"/>
  <c r="T855" i="14"/>
  <c r="AH855" i="14" s="1"/>
  <c r="AK853" i="14"/>
  <c r="AR852" i="14"/>
  <c r="AO852" i="14"/>
  <c r="AL846" i="14"/>
  <c r="AR846" i="14"/>
  <c r="AS843" i="14"/>
  <c r="AK839" i="14"/>
  <c r="AR838" i="14"/>
  <c r="AL835" i="14"/>
  <c r="AI834" i="14"/>
  <c r="AJ834" i="14"/>
  <c r="AO834" i="14"/>
  <c r="AQ828" i="14"/>
  <c r="T828" i="14"/>
  <c r="V828" i="14" s="1"/>
  <c r="AR827" i="14"/>
  <c r="AS826" i="14"/>
  <c r="AK826" i="14"/>
  <c r="T826" i="14"/>
  <c r="U826" i="14" s="1"/>
  <c r="AN826" i="14"/>
  <c r="AO826" i="14"/>
  <c r="AN881" i="14"/>
  <c r="AR876" i="14"/>
  <c r="T867" i="14"/>
  <c r="V867" i="14" s="1"/>
  <c r="AO838" i="14"/>
  <c r="AH808" i="14"/>
  <c r="AR808" i="14"/>
  <c r="AK808" i="14"/>
  <c r="AM808" i="14"/>
  <c r="T808" i="14"/>
  <c r="W808" i="14" s="1"/>
  <c r="AO808" i="14"/>
  <c r="AI801" i="14"/>
  <c r="AN801" i="14"/>
  <c r="AO801" i="14"/>
  <c r="AI760" i="14"/>
  <c r="AP760" i="14"/>
  <c r="AR822" i="14"/>
  <c r="AK820" i="14"/>
  <c r="T820" i="14"/>
  <c r="V820" i="14" s="1"/>
  <c r="AS819" i="14"/>
  <c r="AJ819" i="14"/>
  <c r="AM816" i="14"/>
  <c r="AR812" i="14"/>
  <c r="AN812" i="14"/>
  <c r="AL810" i="14"/>
  <c r="T810" i="14"/>
  <c r="V810" i="14" s="1"/>
  <c r="AQ796" i="14"/>
  <c r="AQ791" i="14"/>
  <c r="AI788" i="14"/>
  <c r="AL781" i="14"/>
  <c r="T781" i="14"/>
  <c r="AO781" i="14" s="1"/>
  <c r="AM776" i="14"/>
  <c r="AM772" i="14"/>
  <c r="AR757" i="14"/>
  <c r="AH757" i="14"/>
  <c r="AB742" i="14"/>
  <c r="AJ820" i="14"/>
  <c r="AK810" i="14"/>
  <c r="AO796" i="14"/>
  <c r="AS794" i="14"/>
  <c r="AI783" i="14"/>
  <c r="AL772" i="14"/>
  <c r="T772" i="14"/>
  <c r="V772" i="14" s="1"/>
  <c r="AI766" i="14"/>
  <c r="AM764" i="14"/>
  <c r="T755" i="14"/>
  <c r="AA755" i="14" s="1"/>
  <c r="AF753" i="14"/>
  <c r="U753" i="14"/>
  <c r="AR752" i="14"/>
  <c r="T752" i="14"/>
  <c r="AM752" i="14" s="1"/>
  <c r="AP750" i="14"/>
  <c r="W750" i="14"/>
  <c r="AJ748" i="14"/>
  <c r="AR744" i="14"/>
  <c r="AA744" i="14"/>
  <c r="AH752" i="14"/>
  <c r="AL750" i="14"/>
  <c r="Y750" i="14"/>
  <c r="AQ744" i="14"/>
  <c r="AL796" i="14"/>
  <c r="AN794" i="14"/>
  <c r="T792" i="14"/>
  <c r="X792" i="14" s="1"/>
  <c r="AK791" i="14"/>
  <c r="AR776" i="14"/>
  <c r="AS772" i="14"/>
  <c r="AJ772" i="14"/>
  <c r="AO767" i="14"/>
  <c r="AK764" i="14"/>
  <c r="AQ761" i="14"/>
  <c r="AM757" i="14"/>
  <c r="AL756" i="14"/>
  <c r="T756" i="14"/>
  <c r="AA756" i="14" s="1"/>
  <c r="AS755" i="14"/>
  <c r="AK750" i="14"/>
  <c r="V750" i="14"/>
  <c r="AP744" i="14"/>
  <c r="X743" i="14"/>
  <c r="AK836" i="14"/>
  <c r="T836" i="14"/>
  <c r="V836" i="14" s="1"/>
  <c r="AK830" i="14"/>
  <c r="T830" i="14"/>
  <c r="V830" i="14" s="1"/>
  <c r="AR829" i="14"/>
  <c r="AN828" i="14"/>
  <c r="AI826" i="14"/>
  <c r="AI823" i="14"/>
  <c r="AQ820" i="14"/>
  <c r="T817" i="14"/>
  <c r="AB817" i="14" s="1"/>
  <c r="AL812" i="14"/>
  <c r="AR810" i="14"/>
  <c r="AN799" i="14"/>
  <c r="T799" i="14"/>
  <c r="AC799" i="14" s="1"/>
  <c r="AR798" i="14"/>
  <c r="AK796" i="14"/>
  <c r="AK795" i="14"/>
  <c r="AI791" i="14"/>
  <c r="AJ784" i="14"/>
  <c r="T784" i="14"/>
  <c r="U784" i="14" s="1"/>
  <c r="AS781" i="14"/>
  <c r="AR777" i="14"/>
  <c r="AQ776" i="14"/>
  <c r="AP774" i="14"/>
  <c r="T774" i="14"/>
  <c r="W774" i="14" s="1"/>
  <c r="AR773" i="14"/>
  <c r="AR772" i="14"/>
  <c r="AI772" i="14"/>
  <c r="T771" i="14"/>
  <c r="AN771" i="14" s="1"/>
  <c r="AP770" i="14"/>
  <c r="T770" i="14"/>
  <c r="AF770" i="14" s="1"/>
  <c r="AM769" i="14"/>
  <c r="AL769" i="14"/>
  <c r="AI768" i="14"/>
  <c r="AK765" i="14"/>
  <c r="T765" i="14"/>
  <c r="AA765" i="14" s="1"/>
  <c r="AS764" i="14"/>
  <c r="AJ764" i="14"/>
  <c r="AM761" i="14"/>
  <c r="AO761" i="14"/>
  <c r="AJ759" i="14"/>
  <c r="AL757" i="14"/>
  <c r="AK756" i="14"/>
  <c r="AK755" i="14"/>
  <c r="AB754" i="14"/>
  <c r="Y752" i="14"/>
  <c r="AJ750" i="14"/>
  <c r="U750" i="14"/>
  <c r="AS748" i="14"/>
  <c r="Y748" i="14"/>
  <c r="AJ744" i="14"/>
  <c r="AK757" i="14"/>
  <c r="Y753" i="14"/>
  <c r="W752" i="14"/>
  <c r="AJ751" i="14"/>
  <c r="AH750" i="14"/>
  <c r="T750" i="14"/>
  <c r="AA750" i="14" s="1"/>
  <c r="AR748" i="14"/>
  <c r="X748" i="14"/>
  <c r="Y744" i="14"/>
  <c r="AR743" i="14"/>
  <c r="AH835" i="14"/>
  <c r="AK834" i="14"/>
  <c r="T824" i="14"/>
  <c r="V824" i="14" s="1"/>
  <c r="AM820" i="14"/>
  <c r="AL819" i="14"/>
  <c r="AJ812" i="14"/>
  <c r="AN810" i="14"/>
  <c r="AJ806" i="14"/>
  <c r="AJ796" i="14"/>
  <c r="AH789" i="14"/>
  <c r="AL788" i="14"/>
  <c r="AP781" i="14"/>
  <c r="AJ780" i="14"/>
  <c r="AJ777" i="14"/>
  <c r="AQ775" i="14"/>
  <c r="AI773" i="14"/>
  <c r="AS765" i="14"/>
  <c r="AQ764" i="14"/>
  <c r="AH764" i="14"/>
  <c r="AJ757" i="14"/>
  <c r="AR756" i="14"/>
  <c r="AI756" i="14"/>
  <c r="X753" i="14"/>
  <c r="AE751" i="14"/>
  <c r="AQ748" i="14"/>
  <c r="W748" i="14"/>
  <c r="AQ743" i="14"/>
  <c r="AR836" i="14"/>
  <c r="AO836" i="14"/>
  <c r="AL832" i="14"/>
  <c r="AM832" i="14"/>
  <c r="AH829" i="14"/>
  <c r="AL820" i="14"/>
  <c r="AK818" i="14"/>
  <c r="AI815" i="14"/>
  <c r="AS812" i="14"/>
  <c r="AI812" i="14"/>
  <c r="AH811" i="14"/>
  <c r="AO799" i="14"/>
  <c r="AS791" i="14"/>
  <c r="AP782" i="14"/>
  <c r="AI782" i="14"/>
  <c r="AM781" i="14"/>
  <c r="AL778" i="14"/>
  <c r="AJ774" i="14"/>
  <c r="AN772" i="14"/>
  <c r="AK771" i="14"/>
  <c r="AL770" i="14"/>
  <c r="AR766" i="14"/>
  <c r="AR765" i="14"/>
  <c r="AS759" i="14"/>
  <c r="AS757" i="14"/>
  <c r="AI757" i="14"/>
  <c r="Y751" i="14"/>
  <c r="AL749" i="14"/>
  <c r="V748" i="14"/>
  <c r="AO743" i="14"/>
  <c r="AQ742" i="14"/>
  <c r="W754" i="14"/>
  <c r="AB753" i="14"/>
  <c r="AQ752" i="14"/>
  <c r="V752" i="14"/>
  <c r="AD751" i="14"/>
  <c r="V751" i="14"/>
  <c r="AP749" i="14"/>
  <c r="AE749" i="14"/>
  <c r="W749" i="14"/>
  <c r="AC748" i="14"/>
  <c r="AN747" i="14"/>
  <c r="Y747" i="14"/>
  <c r="X746" i="14"/>
  <c r="AI744" i="14"/>
  <c r="AF743" i="14"/>
  <c r="AJ742" i="14"/>
  <c r="T742" i="14"/>
  <c r="Z742" i="14" s="1"/>
  <c r="X749" i="14"/>
  <c r="V754" i="14"/>
  <c r="AA753" i="14"/>
  <c r="AP752" i="14"/>
  <c r="AC752" i="14"/>
  <c r="U752" i="14"/>
  <c r="AS751" i="14"/>
  <c r="AC751" i="14"/>
  <c r="U751" i="14"/>
  <c r="X750" i="14"/>
  <c r="AD749" i="14"/>
  <c r="V749" i="14"/>
  <c r="AL748" i="14"/>
  <c r="AB748" i="14"/>
  <c r="AF747" i="14"/>
  <c r="AH744" i="14"/>
  <c r="AA743" i="14"/>
  <c r="AI742" i="14"/>
  <c r="AC754" i="14"/>
  <c r="U754" i="14"/>
  <c r="AQ753" i="14"/>
  <c r="AN752" i="14"/>
  <c r="AB752" i="14"/>
  <c r="AR751" i="14"/>
  <c r="AB751" i="14"/>
  <c r="T751" i="14"/>
  <c r="Z751" i="14" s="1"/>
  <c r="AS750" i="14"/>
  <c r="AC749" i="14"/>
  <c r="U749" i="14"/>
  <c r="AK748" i="14"/>
  <c r="AA748" i="14"/>
  <c r="AE747" i="14"/>
  <c r="AS742" i="14"/>
  <c r="AA752" i="14"/>
  <c r="AO751" i="14"/>
  <c r="AK749" i="14"/>
  <c r="AB749" i="14"/>
  <c r="T749" i="14"/>
  <c r="AM749" i="14" s="1"/>
  <c r="X747" i="14"/>
  <c r="AR742" i="14"/>
  <c r="AL742" i="14"/>
  <c r="AA754" i="14"/>
  <c r="AI752" i="14"/>
  <c r="AK752" i="14"/>
  <c r="AK751" i="14"/>
  <c r="AJ749" i="14"/>
  <c r="AA749" i="14"/>
  <c r="AS749" i="14"/>
  <c r="AI749" i="14"/>
  <c r="AP742" i="14"/>
  <c r="AA742" i="14"/>
  <c r="AL754" i="14"/>
  <c r="Y754" i="14"/>
  <c r="X752" i="14"/>
  <c r="AF751" i="14"/>
  <c r="X751" i="14"/>
  <c r="AH751" i="14"/>
  <c r="AR749" i="14"/>
  <c r="AH749" i="14"/>
  <c r="Y749" i="14"/>
  <c r="AN749" i="14"/>
  <c r="AE748" i="14"/>
  <c r="U748" i="14"/>
  <c r="AJ743" i="14"/>
  <c r="T743" i="14"/>
  <c r="Z743" i="14" s="1"/>
  <c r="AO742" i="14"/>
  <c r="Y742" i="14"/>
  <c r="X754" i="14"/>
  <c r="AQ749" i="14"/>
  <c r="T744" i="14"/>
  <c r="Z744" i="14" s="1"/>
  <c r="AI743" i="14"/>
  <c r="AK742" i="14"/>
  <c r="X742" i="14"/>
  <c r="AR1200" i="14"/>
  <c r="AK1179" i="14"/>
  <c r="AS1179" i="14"/>
  <c r="AL1179" i="14"/>
  <c r="AM1179" i="14"/>
  <c r="AN1179" i="14"/>
  <c r="AI1129" i="14"/>
  <c r="AQ1129" i="14"/>
  <c r="AK1129" i="14"/>
  <c r="AS1129" i="14"/>
  <c r="AL1129" i="14"/>
  <c r="AN1129" i="14"/>
  <c r="AO1129" i="14"/>
  <c r="AP1129" i="14"/>
  <c r="AR1129" i="14"/>
  <c r="AH1129" i="14"/>
  <c r="AO1207" i="14"/>
  <c r="AJ1207" i="14"/>
  <c r="AR1207" i="14"/>
  <c r="AO1206" i="14"/>
  <c r="AJ1205" i="14"/>
  <c r="AQ1204" i="14"/>
  <c r="AO1203" i="14"/>
  <c r="AS1201" i="14"/>
  <c r="AM1199" i="14"/>
  <c r="AJ1198" i="14"/>
  <c r="AK1198" i="14"/>
  <c r="AO1197" i="14"/>
  <c r="AL1196" i="14"/>
  <c r="T1196" i="14"/>
  <c r="AF1196" i="14" s="1"/>
  <c r="AH1195" i="14"/>
  <c r="T1195" i="14"/>
  <c r="AN1194" i="14"/>
  <c r="AP1188" i="14"/>
  <c r="AH1187" i="14"/>
  <c r="T1187" i="14"/>
  <c r="AN1186" i="14"/>
  <c r="AR1184" i="14"/>
  <c r="AH1179" i="14"/>
  <c r="T1179" i="14"/>
  <c r="AK1178" i="14"/>
  <c r="T1178" i="14"/>
  <c r="AE1178" i="14" s="1"/>
  <c r="AJ1172" i="14"/>
  <c r="AR1172" i="14"/>
  <c r="T1172" i="14"/>
  <c r="AE1172" i="14" s="1"/>
  <c r="AK1172" i="14"/>
  <c r="AS1172" i="14"/>
  <c r="AL1172" i="14"/>
  <c r="AM1172" i="14"/>
  <c r="AN1172" i="14"/>
  <c r="AO1172" i="14"/>
  <c r="AH1166" i="14"/>
  <c r="AP1166" i="14"/>
  <c r="AI1166" i="14"/>
  <c r="AQ1166" i="14"/>
  <c r="AJ1166" i="14"/>
  <c r="AR1166" i="14"/>
  <c r="T1166" i="14"/>
  <c r="AE1166" i="14" s="1"/>
  <c r="AL1166" i="14"/>
  <c r="AM1166" i="14"/>
  <c r="T1149" i="14"/>
  <c r="AJ1129" i="14"/>
  <c r="AN1200" i="14"/>
  <c r="AI1200" i="14"/>
  <c r="AQ1200" i="14"/>
  <c r="AH1184" i="14"/>
  <c r="AP1197" i="14"/>
  <c r="AI1120" i="14"/>
  <c r="AQ1120" i="14"/>
  <c r="AJ1120" i="14"/>
  <c r="AR1120" i="14"/>
  <c r="AL1120" i="14"/>
  <c r="AM1120" i="14"/>
  <c r="AO1120" i="14"/>
  <c r="AN1120" i="14"/>
  <c r="T1120" i="14"/>
  <c r="AD1120" i="14" s="1"/>
  <c r="AP1120" i="14"/>
  <c r="AS1120" i="14"/>
  <c r="AM1201" i="14"/>
  <c r="AH1201" i="14"/>
  <c r="AP1201" i="14"/>
  <c r="AI1189" i="14"/>
  <c r="AQ1189" i="14"/>
  <c r="AJ1189" i="14"/>
  <c r="AR1189" i="14"/>
  <c r="AL1189" i="14"/>
  <c r="AO1188" i="14"/>
  <c r="AP1184" i="14"/>
  <c r="AP1181" i="14"/>
  <c r="AQ1180" i="14"/>
  <c r="AI1173" i="14"/>
  <c r="AQ1173" i="14"/>
  <c r="AJ1173" i="14"/>
  <c r="AR1173" i="14"/>
  <c r="AK1173" i="14"/>
  <c r="AS1173" i="14"/>
  <c r="AL1173" i="14"/>
  <c r="AM1173" i="14"/>
  <c r="AN1173" i="14"/>
  <c r="AJ1156" i="14"/>
  <c r="AR1156" i="14"/>
  <c r="T1156" i="14"/>
  <c r="AE1156" i="14" s="1"/>
  <c r="AK1156" i="14"/>
  <c r="AS1156" i="14"/>
  <c r="AL1156" i="14"/>
  <c r="AM1156" i="14"/>
  <c r="AN1156" i="14"/>
  <c r="AO1156" i="14"/>
  <c r="AM1069" i="14"/>
  <c r="AI1069" i="14"/>
  <c r="AR1069" i="14"/>
  <c r="AJ1069" i="14"/>
  <c r="AS1069" i="14"/>
  <c r="AK1069" i="14"/>
  <c r="AL1069" i="14"/>
  <c r="AN1069" i="14"/>
  <c r="AP1069" i="14"/>
  <c r="AQ1069" i="14"/>
  <c r="T1053" i="14"/>
  <c r="AI1053" i="14"/>
  <c r="AQ1053" i="14"/>
  <c r="AN1192" i="14"/>
  <c r="AO1192" i="14"/>
  <c r="AI1192" i="14"/>
  <c r="AQ1192" i="14"/>
  <c r="AN1140" i="14"/>
  <c r="AI1140" i="14"/>
  <c r="AQ1140" i="14"/>
  <c r="AK1140" i="14"/>
  <c r="T1140" i="14"/>
  <c r="AD1140" i="14" s="1"/>
  <c r="AL1140" i="14"/>
  <c r="AM1140" i="14"/>
  <c r="AO1140" i="14"/>
  <c r="AP1140" i="14"/>
  <c r="AR1140" i="14"/>
  <c r="AS1134" i="14"/>
  <c r="AK1195" i="14"/>
  <c r="AS1195" i="14"/>
  <c r="AL1195" i="14"/>
  <c r="AN1195" i="14"/>
  <c r="AK1187" i="14"/>
  <c r="AS1187" i="14"/>
  <c r="AL1187" i="14"/>
  <c r="AN1187" i="14"/>
  <c r="AH1140" i="14"/>
  <c r="AL1126" i="14"/>
  <c r="AN1126" i="14"/>
  <c r="AO1126" i="14"/>
  <c r="AI1126" i="14"/>
  <c r="AQ1126" i="14"/>
  <c r="AK1126" i="14"/>
  <c r="T1126" i="14"/>
  <c r="AD1126" i="14" s="1"/>
  <c r="AM1126" i="14"/>
  <c r="AP1126" i="14"/>
  <c r="AR1126" i="14"/>
  <c r="AS1126" i="14"/>
  <c r="AK1120" i="14"/>
  <c r="AH1094" i="14"/>
  <c r="AM963" i="14"/>
  <c r="AN963" i="14"/>
  <c r="AO963" i="14"/>
  <c r="AI963" i="14"/>
  <c r="AQ963" i="14"/>
  <c r="AK963" i="14"/>
  <c r="AS963" i="14"/>
  <c r="AR963" i="14"/>
  <c r="AH963" i="14"/>
  <c r="AP963" i="14"/>
  <c r="AJ963" i="14"/>
  <c r="AI1205" i="14"/>
  <c r="AQ1205" i="14"/>
  <c r="AL1205" i="14"/>
  <c r="AP1204" i="14"/>
  <c r="AM1203" i="14"/>
  <c r="AS1208" i="14"/>
  <c r="AN1208" i="14"/>
  <c r="AI1208" i="14"/>
  <c r="AQ1208" i="14"/>
  <c r="AM1206" i="14"/>
  <c r="AR1205" i="14"/>
  <c r="AO1204" i="14"/>
  <c r="AL1203" i="14"/>
  <c r="AL1202" i="14"/>
  <c r="AO1202" i="14"/>
  <c r="AQ1201" i="14"/>
  <c r="AM1200" i="14"/>
  <c r="AK1199" i="14"/>
  <c r="AM1197" i="14"/>
  <c r="T1197" i="14"/>
  <c r="AQ1195" i="14"/>
  <c r="AJ1194" i="14"/>
  <c r="AM1193" i="14"/>
  <c r="AN1193" i="14"/>
  <c r="AH1193" i="14"/>
  <c r="AP1193" i="14"/>
  <c r="AM1192" i="14"/>
  <c r="AR1190" i="14"/>
  <c r="AN1188" i="14"/>
  <c r="AQ1187" i="14"/>
  <c r="AJ1186" i="14"/>
  <c r="AM1185" i="14"/>
  <c r="AN1185" i="14"/>
  <c r="AH1185" i="14"/>
  <c r="AP1185" i="14"/>
  <c r="AM1184" i="14"/>
  <c r="AO1182" i="14"/>
  <c r="AO1181" i="14"/>
  <c r="AP1180" i="14"/>
  <c r="AR1179" i="14"/>
  <c r="AH1173" i="14"/>
  <c r="T1173" i="14"/>
  <c r="AO1157" i="14"/>
  <c r="AI1157" i="14"/>
  <c r="AQ1157" i="14"/>
  <c r="AJ1157" i="14"/>
  <c r="AR1157" i="14"/>
  <c r="AK1157" i="14"/>
  <c r="AS1157" i="14"/>
  <c r="AL1157" i="14"/>
  <c r="AM1157" i="14"/>
  <c r="AN1157" i="14"/>
  <c r="AH1156" i="14"/>
  <c r="AH1150" i="14"/>
  <c r="AP1150" i="14"/>
  <c r="AI1150" i="14"/>
  <c r="AQ1150" i="14"/>
  <c r="AJ1150" i="14"/>
  <c r="AR1150" i="14"/>
  <c r="T1150" i="14"/>
  <c r="AE1150" i="14" s="1"/>
  <c r="AL1150" i="14"/>
  <c r="AM1150" i="14"/>
  <c r="AJ1136" i="14"/>
  <c r="AR1136" i="14"/>
  <c r="AM1136" i="14"/>
  <c r="AO1136" i="14"/>
  <c r="AK1136" i="14"/>
  <c r="T1136" i="14"/>
  <c r="AD1136" i="14" s="1"/>
  <c r="AL1136" i="14"/>
  <c r="AN1136" i="14"/>
  <c r="AP1136" i="14"/>
  <c r="AQ1136" i="14"/>
  <c r="AS1136" i="14"/>
  <c r="AI1121" i="14"/>
  <c r="AH1105" i="14"/>
  <c r="AP1105" i="14"/>
  <c r="AJ1105" i="14"/>
  <c r="AR1105" i="14"/>
  <c r="T1105" i="14"/>
  <c r="AH1069" i="14"/>
  <c r="T1069" i="14"/>
  <c r="T1045" i="14"/>
  <c r="AI1045" i="14"/>
  <c r="AJ1148" i="14"/>
  <c r="AR1148" i="14"/>
  <c r="T1148" i="14"/>
  <c r="AE1148" i="14" s="1"/>
  <c r="AK1148" i="14"/>
  <c r="AS1148" i="14"/>
  <c r="AL1148" i="14"/>
  <c r="AM1148" i="14"/>
  <c r="AN1148" i="14"/>
  <c r="AO1148" i="14"/>
  <c r="AN1206" i="14"/>
  <c r="AO1200" i="14"/>
  <c r="AH1198" i="14"/>
  <c r="AP1198" i="14"/>
  <c r="T1198" i="14"/>
  <c r="AF1198" i="14" s="1"/>
  <c r="AN1197" i="14"/>
  <c r="AP1192" i="14"/>
  <c r="AL1206" i="14"/>
  <c r="AP1205" i="14"/>
  <c r="AO1201" i="14"/>
  <c r="AL1200" i="14"/>
  <c r="AQ1198" i="14"/>
  <c r="AK1197" i="14"/>
  <c r="AS1196" i="14"/>
  <c r="AJ1196" i="14"/>
  <c r="AR1196" i="14"/>
  <c r="AM1196" i="14"/>
  <c r="AP1195" i="14"/>
  <c r="AL1192" i="14"/>
  <c r="T1192" i="14"/>
  <c r="AE1192" i="14" s="1"/>
  <c r="AS1189" i="14"/>
  <c r="AP1187" i="14"/>
  <c r="AL1184" i="14"/>
  <c r="AN1182" i="14"/>
  <c r="AO1180" i="14"/>
  <c r="AQ1179" i="14"/>
  <c r="AL1178" i="14"/>
  <c r="AM1178" i="14"/>
  <c r="AN1178" i="14"/>
  <c r="AO1178" i="14"/>
  <c r="AK1174" i="14"/>
  <c r="AH1130" i="14"/>
  <c r="AP1130" i="14"/>
  <c r="AJ1130" i="14"/>
  <c r="AR1130" i="14"/>
  <c r="T1130" i="14"/>
  <c r="AD1130" i="14" s="1"/>
  <c r="AK1130" i="14"/>
  <c r="AS1130" i="14"/>
  <c r="AM1130" i="14"/>
  <c r="AN1130" i="14"/>
  <c r="AO1130" i="14"/>
  <c r="AQ1130" i="14"/>
  <c r="AH1121" i="14"/>
  <c r="AP1121" i="14"/>
  <c r="T1121" i="14"/>
  <c r="AO1121" i="14"/>
  <c r="AR1121" i="14"/>
  <c r="T1118" i="14"/>
  <c r="AD1118" i="14" s="1"/>
  <c r="AK1118" i="14"/>
  <c r="AS1118" i="14"/>
  <c r="AL1118" i="14"/>
  <c r="AN1118" i="14"/>
  <c r="AO1118" i="14"/>
  <c r="AI1118" i="14"/>
  <c r="AQ1118" i="14"/>
  <c r="AP1118" i="14"/>
  <c r="AR1118" i="14"/>
  <c r="AH1118" i="14"/>
  <c r="AN1184" i="14"/>
  <c r="AO1184" i="14"/>
  <c r="AI1184" i="14"/>
  <c r="AQ1184" i="14"/>
  <c r="T1094" i="14"/>
  <c r="AC1094" i="14" s="1"/>
  <c r="AK1094" i="14"/>
  <c r="AS1094" i="14"/>
  <c r="AL1094" i="14"/>
  <c r="AM1094" i="14"/>
  <c r="AN1094" i="14"/>
  <c r="AO1094" i="14"/>
  <c r="AI1094" i="14"/>
  <c r="AQ1094" i="14"/>
  <c r="AP1094" i="14"/>
  <c r="AR1094" i="14"/>
  <c r="AJ1204" i="14"/>
  <c r="AR1204" i="14"/>
  <c r="AM1204" i="14"/>
  <c r="AS1192" i="14"/>
  <c r="AH1190" i="14"/>
  <c r="AP1190" i="14"/>
  <c r="AI1190" i="14"/>
  <c r="AQ1190" i="14"/>
  <c r="T1190" i="14"/>
  <c r="AE1190" i="14" s="1"/>
  <c r="AI1149" i="14"/>
  <c r="AQ1149" i="14"/>
  <c r="AJ1149" i="14"/>
  <c r="AR1149" i="14"/>
  <c r="AK1149" i="14"/>
  <c r="AS1149" i="14"/>
  <c r="AL1149" i="14"/>
  <c r="AM1149" i="14"/>
  <c r="AN1149" i="14"/>
  <c r="AK1206" i="14"/>
  <c r="AL1204" i="14"/>
  <c r="T1204" i="14"/>
  <c r="AF1204" i="14" s="1"/>
  <c r="AI1203" i="14"/>
  <c r="AK1203" i="14"/>
  <c r="AS1203" i="14"/>
  <c r="AN1203" i="14"/>
  <c r="AK1200" i="14"/>
  <c r="AO1199" i="14"/>
  <c r="AJ1199" i="14"/>
  <c r="AR1199" i="14"/>
  <c r="AO1198" i="14"/>
  <c r="AO1195" i="14"/>
  <c r="AL1194" i="14"/>
  <c r="AM1194" i="14"/>
  <c r="AO1194" i="14"/>
  <c r="AK1192" i="14"/>
  <c r="AN1190" i="14"/>
  <c r="AP1189" i="14"/>
  <c r="AI1188" i="14"/>
  <c r="AJ1188" i="14"/>
  <c r="AR1188" i="14"/>
  <c r="AK1188" i="14"/>
  <c r="AS1188" i="14"/>
  <c r="AM1188" i="14"/>
  <c r="AO1187" i="14"/>
  <c r="AL1186" i="14"/>
  <c r="AM1186" i="14"/>
  <c r="AO1186" i="14"/>
  <c r="AK1184" i="14"/>
  <c r="AK1182" i="14"/>
  <c r="AM1181" i="14"/>
  <c r="AI1181" i="14"/>
  <c r="AQ1181" i="14"/>
  <c r="AR1181" i="14"/>
  <c r="AJ1181" i="14"/>
  <c r="AK1181" i="14"/>
  <c r="AS1181" i="14"/>
  <c r="AL1181" i="14"/>
  <c r="AP1179" i="14"/>
  <c r="AH1174" i="14"/>
  <c r="AP1174" i="14"/>
  <c r="AI1174" i="14"/>
  <c r="AQ1174" i="14"/>
  <c r="AJ1174" i="14"/>
  <c r="AR1174" i="14"/>
  <c r="T1174" i="14"/>
  <c r="AE1174" i="14" s="1"/>
  <c r="AL1174" i="14"/>
  <c r="AM1174" i="14"/>
  <c r="AJ1164" i="14"/>
  <c r="AR1164" i="14"/>
  <c r="T1164" i="14"/>
  <c r="AE1164" i="14" s="1"/>
  <c r="AK1164" i="14"/>
  <c r="AS1164" i="14"/>
  <c r="AL1164" i="14"/>
  <c r="AM1164" i="14"/>
  <c r="AN1164" i="14"/>
  <c r="AO1164" i="14"/>
  <c r="AK1158" i="14"/>
  <c r="AQ1148" i="14"/>
  <c r="AH1138" i="14"/>
  <c r="AP1138" i="14"/>
  <c r="T1138" i="14"/>
  <c r="AD1138" i="14" s="1"/>
  <c r="AK1138" i="14"/>
  <c r="AS1138" i="14"/>
  <c r="AM1138" i="14"/>
  <c r="AL1138" i="14"/>
  <c r="AN1138" i="14"/>
  <c r="AO1138" i="14"/>
  <c r="AQ1138" i="14"/>
  <c r="AR1138" i="14"/>
  <c r="AJ1118" i="14"/>
  <c r="AI1088" i="14"/>
  <c r="AQ1088" i="14"/>
  <c r="AJ1088" i="14"/>
  <c r="AR1088" i="14"/>
  <c r="AK1088" i="14"/>
  <c r="AS1088" i="14"/>
  <c r="AL1088" i="14"/>
  <c r="AM1088" i="14"/>
  <c r="AO1088" i="14"/>
  <c r="AP1088" i="14"/>
  <c r="AI1073" i="14"/>
  <c r="AL1134" i="14"/>
  <c r="AO1134" i="14"/>
  <c r="AI1134" i="14"/>
  <c r="AQ1134" i="14"/>
  <c r="AJ1134" i="14"/>
  <c r="AK1134" i="14"/>
  <c r="T1134" i="14"/>
  <c r="AD1134" i="14" s="1"/>
  <c r="AM1134" i="14"/>
  <c r="AN1134" i="14"/>
  <c r="AP1134" i="14"/>
  <c r="AR1134" i="14"/>
  <c r="AS1184" i="14"/>
  <c r="AH1206" i="14"/>
  <c r="AP1206" i="14"/>
  <c r="T1206" i="14"/>
  <c r="AF1206" i="14" s="1"/>
  <c r="AK1204" i="14"/>
  <c r="AJ1200" i="14"/>
  <c r="AS1197" i="14"/>
  <c r="AI1197" i="14"/>
  <c r="AQ1197" i="14"/>
  <c r="AL1197" i="14"/>
  <c r="AM1195" i="14"/>
  <c r="AJ1192" i="14"/>
  <c r="AM1190" i="14"/>
  <c r="AM1187" i="14"/>
  <c r="AJ1184" i="14"/>
  <c r="AH1182" i="14"/>
  <c r="AP1182" i="14"/>
  <c r="AQ1182" i="14"/>
  <c r="AI1182" i="14"/>
  <c r="AJ1182" i="14"/>
  <c r="AR1182" i="14"/>
  <c r="T1182" i="14"/>
  <c r="AE1182" i="14" s="1"/>
  <c r="AI1180" i="14"/>
  <c r="AJ1180" i="14"/>
  <c r="AR1180" i="14"/>
  <c r="AS1180" i="14"/>
  <c r="AK1180" i="14"/>
  <c r="AL1180" i="14"/>
  <c r="AM1180" i="14"/>
  <c r="AO1179" i="14"/>
  <c r="AO1165" i="14"/>
  <c r="AI1165" i="14"/>
  <c r="AQ1165" i="14"/>
  <c r="AJ1165" i="14"/>
  <c r="AR1165" i="14"/>
  <c r="AK1165" i="14"/>
  <c r="AS1165" i="14"/>
  <c r="AL1165" i="14"/>
  <c r="AM1165" i="14"/>
  <c r="AN1165" i="14"/>
  <c r="AH1158" i="14"/>
  <c r="AP1158" i="14"/>
  <c r="AI1158" i="14"/>
  <c r="AQ1158" i="14"/>
  <c r="AJ1158" i="14"/>
  <c r="AR1158" i="14"/>
  <c r="T1158" i="14"/>
  <c r="AE1158" i="14" s="1"/>
  <c r="AL1158" i="14"/>
  <c r="AM1158" i="14"/>
  <c r="AP1148" i="14"/>
  <c r="AS1140" i="14"/>
  <c r="AO1123" i="14"/>
  <c r="AI1123" i="14"/>
  <c r="AQ1123" i="14"/>
  <c r="AJ1123" i="14"/>
  <c r="AR1123" i="14"/>
  <c r="AL1123" i="14"/>
  <c r="AK1123" i="14"/>
  <c r="AM1123" i="14"/>
  <c r="T1123" i="14"/>
  <c r="AN1123" i="14"/>
  <c r="AP1123" i="14"/>
  <c r="AS1123" i="14"/>
  <c r="AH1088" i="14"/>
  <c r="T1088" i="14"/>
  <c r="AC1088" i="14" s="1"/>
  <c r="AH1073" i="14"/>
  <c r="AP1073" i="14"/>
  <c r="T1073" i="14"/>
  <c r="AL1175" i="14"/>
  <c r="AP1171" i="14"/>
  <c r="AH1171" i="14"/>
  <c r="AQ1170" i="14"/>
  <c r="AI1170" i="14"/>
  <c r="AR1169" i="14"/>
  <c r="AJ1169" i="14"/>
  <c r="AS1168" i="14"/>
  <c r="AK1168" i="14"/>
  <c r="AL1167" i="14"/>
  <c r="AP1163" i="14"/>
  <c r="AH1163" i="14"/>
  <c r="AQ1162" i="14"/>
  <c r="AI1162" i="14"/>
  <c r="AR1161" i="14"/>
  <c r="AJ1161" i="14"/>
  <c r="AS1160" i="14"/>
  <c r="AK1160" i="14"/>
  <c r="AL1159" i="14"/>
  <c r="AP1155" i="14"/>
  <c r="AH1155" i="14"/>
  <c r="AQ1154" i="14"/>
  <c r="AI1154" i="14"/>
  <c r="AR1153" i="14"/>
  <c r="AJ1153" i="14"/>
  <c r="AS1152" i="14"/>
  <c r="AK1152" i="14"/>
  <c r="AL1151" i="14"/>
  <c r="AP1147" i="14"/>
  <c r="AH1147" i="14"/>
  <c r="AQ1146" i="14"/>
  <c r="AI1146" i="14"/>
  <c r="AR1145" i="14"/>
  <c r="AJ1145" i="14"/>
  <c r="AS1144" i="14"/>
  <c r="AK1144" i="14"/>
  <c r="AL1143" i="14"/>
  <c r="AK1142" i="14"/>
  <c r="T1142" i="14"/>
  <c r="AD1142" i="14" s="1"/>
  <c r="AM1139" i="14"/>
  <c r="T1139" i="14"/>
  <c r="AK1137" i="14"/>
  <c r="AM1135" i="14"/>
  <c r="AR1132" i="14"/>
  <c r="AS1131" i="14"/>
  <c r="T1129" i="14"/>
  <c r="AR1127" i="14"/>
  <c r="AJ1119" i="14"/>
  <c r="AR1119" i="14"/>
  <c r="T1119" i="14"/>
  <c r="AM1119" i="14"/>
  <c r="AH1119" i="14"/>
  <c r="AP1119" i="14"/>
  <c r="AR1116" i="14"/>
  <c r="AP1115" i="14"/>
  <c r="T1115" i="14"/>
  <c r="AS1112" i="14"/>
  <c r="AM1108" i="14"/>
  <c r="AH1108" i="14"/>
  <c r="AP1108" i="14"/>
  <c r="T1108" i="14"/>
  <c r="AC1108" i="14" s="1"/>
  <c r="AJ1095" i="14"/>
  <c r="AR1095" i="14"/>
  <c r="T1095" i="14"/>
  <c r="AK1095" i="14"/>
  <c r="AS1095" i="14"/>
  <c r="AL1095" i="14"/>
  <c r="AM1095" i="14"/>
  <c r="AH1095" i="14"/>
  <c r="AP1095" i="14"/>
  <c r="AI1089" i="14"/>
  <c r="AH1081" i="14"/>
  <c r="AP1081" i="14"/>
  <c r="T1081" i="14"/>
  <c r="AL1070" i="14"/>
  <c r="AI1070" i="14"/>
  <c r="AR1070" i="14"/>
  <c r="AJ1070" i="14"/>
  <c r="AS1070" i="14"/>
  <c r="AK1070" i="14"/>
  <c r="AM1070" i="14"/>
  <c r="AN1070" i="14"/>
  <c r="AP1070" i="14"/>
  <c r="AH1066" i="14"/>
  <c r="AP1066" i="14"/>
  <c r="AI1066" i="14"/>
  <c r="AR1066" i="14"/>
  <c r="AJ1066" i="14"/>
  <c r="AS1066" i="14"/>
  <c r="AK1066" i="14"/>
  <c r="T1066" i="14"/>
  <c r="AB1066" i="14" s="1"/>
  <c r="AL1066" i="14"/>
  <c r="AM1066" i="14"/>
  <c r="AO1066" i="14"/>
  <c r="AH1058" i="14"/>
  <c r="AP1058" i="14"/>
  <c r="AK1058" i="14"/>
  <c r="T1058" i="14"/>
  <c r="AB1058" i="14" s="1"/>
  <c r="AL1058" i="14"/>
  <c r="AM1058" i="14"/>
  <c r="AN1058" i="14"/>
  <c r="AO1058" i="14"/>
  <c r="AI1058" i="14"/>
  <c r="AR1058" i="14"/>
  <c r="AH1055" i="14"/>
  <c r="AP1055" i="14"/>
  <c r="T1055" i="14"/>
  <c r="AM1055" i="14"/>
  <c r="AN1055" i="14"/>
  <c r="AO1055" i="14"/>
  <c r="AQ1055" i="14"/>
  <c r="AR1055" i="14"/>
  <c r="AJ1055" i="14"/>
  <c r="AH1047" i="14"/>
  <c r="AP1047" i="14"/>
  <c r="AI1047" i="14"/>
  <c r="AQ1047" i="14"/>
  <c r="T1047" i="14"/>
  <c r="AN1047" i="14"/>
  <c r="AO1047" i="14"/>
  <c r="AR1047" i="14"/>
  <c r="AL1047" i="14"/>
  <c r="AM1042" i="14"/>
  <c r="AN1042" i="14"/>
  <c r="AH1042" i="14"/>
  <c r="AP1042" i="14"/>
  <c r="T1042" i="14"/>
  <c r="AA1042" i="14" s="1"/>
  <c r="AK1042" i="14"/>
  <c r="AS1042" i="14"/>
  <c r="AO1042" i="14"/>
  <c r="AQ1042" i="14"/>
  <c r="AR1042" i="14"/>
  <c r="AJ1042" i="14"/>
  <c r="AI1038" i="14"/>
  <c r="AQ1038" i="14"/>
  <c r="AJ1038" i="14"/>
  <c r="AR1038" i="14"/>
  <c r="AL1038" i="14"/>
  <c r="AM1038" i="14"/>
  <c r="AO1038" i="14"/>
  <c r="T1038" i="14"/>
  <c r="AA1038" i="14" s="1"/>
  <c r="AP1038" i="14"/>
  <c r="AS1038" i="14"/>
  <c r="AK1038" i="14"/>
  <c r="AN1033" i="14"/>
  <c r="AO1033" i="14"/>
  <c r="AI1033" i="14"/>
  <c r="AQ1033" i="14"/>
  <c r="AJ1033" i="14"/>
  <c r="AR1033" i="14"/>
  <c r="AL1033" i="14"/>
  <c r="AK1033" i="14"/>
  <c r="AM1033" i="14"/>
  <c r="T1033" i="14"/>
  <c r="AP1033" i="14"/>
  <c r="AS1033" i="14"/>
  <c r="AH1170" i="14"/>
  <c r="AO1132" i="14"/>
  <c r="AO1116" i="14"/>
  <c r="AM1115" i="14"/>
  <c r="AQ1103" i="14"/>
  <c r="T1102" i="14"/>
  <c r="AC1102" i="14" s="1"/>
  <c r="AK1102" i="14"/>
  <c r="AS1102" i="14"/>
  <c r="AL1102" i="14"/>
  <c r="AM1102" i="14"/>
  <c r="AN1102" i="14"/>
  <c r="AO1102" i="14"/>
  <c r="AI1102" i="14"/>
  <c r="AQ1102" i="14"/>
  <c r="AI1096" i="14"/>
  <c r="AQ1096" i="14"/>
  <c r="AJ1096" i="14"/>
  <c r="AR1096" i="14"/>
  <c r="T1096" i="14"/>
  <c r="AC1096" i="14" s="1"/>
  <c r="AK1096" i="14"/>
  <c r="AS1096" i="14"/>
  <c r="AL1096" i="14"/>
  <c r="AM1096" i="14"/>
  <c r="AO1096" i="14"/>
  <c r="AH1089" i="14"/>
  <c r="AP1089" i="14"/>
  <c r="AJ1089" i="14"/>
  <c r="AR1089" i="14"/>
  <c r="T1089" i="14"/>
  <c r="AR1086" i="14"/>
  <c r="AO1059" i="14"/>
  <c r="T1059" i="14"/>
  <c r="AK1059" i="14"/>
  <c r="AL1059" i="14"/>
  <c r="AM1059" i="14"/>
  <c r="AN1059" i="14"/>
  <c r="AP1059" i="14"/>
  <c r="AI1059" i="14"/>
  <c r="AR1059" i="14"/>
  <c r="T1013" i="14"/>
  <c r="AL1013" i="14"/>
  <c r="AH1013" i="14"/>
  <c r="AP1013" i="14"/>
  <c r="AI1013" i="14"/>
  <c r="AQ1013" i="14"/>
  <c r="AS1206" i="14"/>
  <c r="AS1198" i="14"/>
  <c r="AR1191" i="14"/>
  <c r="AJ1191" i="14"/>
  <c r="AS1190" i="14"/>
  <c r="AR1183" i="14"/>
  <c r="AJ1183" i="14"/>
  <c r="AS1182" i="14"/>
  <c r="AP1177" i="14"/>
  <c r="AH1177" i="14"/>
  <c r="AQ1176" i="14"/>
  <c r="AI1176" i="14"/>
  <c r="AR1175" i="14"/>
  <c r="AJ1175" i="14"/>
  <c r="AS1174" i="14"/>
  <c r="AN1171" i="14"/>
  <c r="AO1170" i="14"/>
  <c r="AP1169" i="14"/>
  <c r="AH1169" i="14"/>
  <c r="AQ1168" i="14"/>
  <c r="AI1168" i="14"/>
  <c r="AR1167" i="14"/>
  <c r="AJ1167" i="14"/>
  <c r="AS1166" i="14"/>
  <c r="AN1163" i="14"/>
  <c r="AO1162" i="14"/>
  <c r="AP1161" i="14"/>
  <c r="AH1161" i="14"/>
  <c r="AQ1160" i="14"/>
  <c r="AI1160" i="14"/>
  <c r="AR1159" i="14"/>
  <c r="AJ1159" i="14"/>
  <c r="AS1158" i="14"/>
  <c r="AN1155" i="14"/>
  <c r="AO1154" i="14"/>
  <c r="AP1153" i="14"/>
  <c r="AH1153" i="14"/>
  <c r="AQ1152" i="14"/>
  <c r="AI1152" i="14"/>
  <c r="AR1151" i="14"/>
  <c r="AJ1151" i="14"/>
  <c r="AS1150" i="14"/>
  <c r="AN1147" i="14"/>
  <c r="AO1146" i="14"/>
  <c r="AP1145" i="14"/>
  <c r="AH1145" i="14"/>
  <c r="AQ1144" i="14"/>
  <c r="AI1144" i="14"/>
  <c r="AR1143" i="14"/>
  <c r="AJ1143" i="14"/>
  <c r="AR1142" i="14"/>
  <c r="AI1142" i="14"/>
  <c r="AH1141" i="14"/>
  <c r="AP1141" i="14"/>
  <c r="AH1137" i="14"/>
  <c r="AI1137" i="14"/>
  <c r="AQ1137" i="14"/>
  <c r="AL1137" i="14"/>
  <c r="AN1137" i="14"/>
  <c r="AK1135" i="14"/>
  <c r="AM1132" i="14"/>
  <c r="AN1131" i="14"/>
  <c r="AJ1128" i="14"/>
  <c r="AR1128" i="14"/>
  <c r="AL1128" i="14"/>
  <c r="AM1128" i="14"/>
  <c r="AO1128" i="14"/>
  <c r="AN1116" i="14"/>
  <c r="AK1103" i="14"/>
  <c r="AH1102" i="14"/>
  <c r="AH1096" i="14"/>
  <c r="T1078" i="14"/>
  <c r="AB1078" i="14" s="1"/>
  <c r="AK1078" i="14"/>
  <c r="AS1078" i="14"/>
  <c r="AL1078" i="14"/>
  <c r="AM1078" i="14"/>
  <c r="AN1078" i="14"/>
  <c r="AO1078" i="14"/>
  <c r="AI1078" i="14"/>
  <c r="AQ1078" i="14"/>
  <c r="AL1071" i="14"/>
  <c r="AO1067" i="14"/>
  <c r="AI1067" i="14"/>
  <c r="AR1067" i="14"/>
  <c r="AJ1067" i="14"/>
  <c r="AS1067" i="14"/>
  <c r="T1067" i="14"/>
  <c r="AK1067" i="14"/>
  <c r="AL1067" i="14"/>
  <c r="AM1067" i="14"/>
  <c r="AP1067" i="14"/>
  <c r="AN1060" i="14"/>
  <c r="T1060" i="14"/>
  <c r="AB1060" i="14" s="1"/>
  <c r="AK1060" i="14"/>
  <c r="AL1060" i="14"/>
  <c r="AM1060" i="14"/>
  <c r="AO1060" i="14"/>
  <c r="AP1060" i="14"/>
  <c r="AI1060" i="14"/>
  <c r="AR1060" i="14"/>
  <c r="AH1059" i="14"/>
  <c r="AK1052" i="14"/>
  <c r="AS1052" i="14"/>
  <c r="AL1052" i="14"/>
  <c r="AN1052" i="14"/>
  <c r="AO1052" i="14"/>
  <c r="AP1052" i="14"/>
  <c r="AQ1052" i="14"/>
  <c r="AR1052" i="14"/>
  <c r="AH1052" i="14"/>
  <c r="AJ1052" i="14"/>
  <c r="AM1171" i="14"/>
  <c r="AN1170" i="14"/>
  <c r="AM1163" i="14"/>
  <c r="AN1162" i="14"/>
  <c r="AM1155" i="14"/>
  <c r="AN1154" i="14"/>
  <c r="AM1147" i="14"/>
  <c r="AN1146" i="14"/>
  <c r="AO1139" i="14"/>
  <c r="AJ1139" i="14"/>
  <c r="AR1139" i="14"/>
  <c r="AL1139" i="14"/>
  <c r="T1135" i="14"/>
  <c r="AH1135" i="14"/>
  <c r="AP1135" i="14"/>
  <c r="AN1132" i="14"/>
  <c r="AM1116" i="14"/>
  <c r="AH1116" i="14"/>
  <c r="AP1116" i="14"/>
  <c r="T1116" i="14"/>
  <c r="AD1116" i="14" s="1"/>
  <c r="AN1115" i="14"/>
  <c r="AO1115" i="14"/>
  <c r="AI1115" i="14"/>
  <c r="AQ1115" i="14"/>
  <c r="AJ1115" i="14"/>
  <c r="AR1115" i="14"/>
  <c r="AL1115" i="14"/>
  <c r="AJ1103" i="14"/>
  <c r="AR1103" i="14"/>
  <c r="T1103" i="14"/>
  <c r="AL1103" i="14"/>
  <c r="AM1103" i="14"/>
  <c r="AH1103" i="14"/>
  <c r="AP1103" i="14"/>
  <c r="T1086" i="14"/>
  <c r="AC1086" i="14" s="1"/>
  <c r="AK1086" i="14"/>
  <c r="AS1086" i="14"/>
  <c r="AL1086" i="14"/>
  <c r="AM1086" i="14"/>
  <c r="AN1086" i="14"/>
  <c r="AO1086" i="14"/>
  <c r="AI1086" i="14"/>
  <c r="AQ1086" i="14"/>
  <c r="AJ1071" i="14"/>
  <c r="AR1071" i="14"/>
  <c r="T1071" i="14"/>
  <c r="AK1071" i="14"/>
  <c r="AS1071" i="14"/>
  <c r="AM1071" i="14"/>
  <c r="AH1071" i="14"/>
  <c r="AP1071" i="14"/>
  <c r="AM1061" i="14"/>
  <c r="T1061" i="14"/>
  <c r="AK1061" i="14"/>
  <c r="AL1061" i="14"/>
  <c r="AN1061" i="14"/>
  <c r="AO1061" i="14"/>
  <c r="AP1061" i="14"/>
  <c r="AI1061" i="14"/>
  <c r="AR1061" i="14"/>
  <c r="AK1044" i="14"/>
  <c r="AS1044" i="14"/>
  <c r="AL1044" i="14"/>
  <c r="AN1044" i="14"/>
  <c r="AO1044" i="14"/>
  <c r="AP1044" i="14"/>
  <c r="AQ1044" i="14"/>
  <c r="AR1044" i="14"/>
  <c r="AH1044" i="14"/>
  <c r="AJ1044" i="14"/>
  <c r="AO1176" i="14"/>
  <c r="AP1175" i="14"/>
  <c r="AH1175" i="14"/>
  <c r="AL1171" i="14"/>
  <c r="AM1170" i="14"/>
  <c r="AN1169" i="14"/>
  <c r="AO1168" i="14"/>
  <c r="AL1163" i="14"/>
  <c r="AM1162" i="14"/>
  <c r="AN1161" i="14"/>
  <c r="AO1160" i="14"/>
  <c r="AL1155" i="14"/>
  <c r="AM1154" i="14"/>
  <c r="AN1153" i="14"/>
  <c r="AO1152" i="14"/>
  <c r="AL1147" i="14"/>
  <c r="AM1146" i="14"/>
  <c r="AN1145" i="14"/>
  <c r="AO1144" i="14"/>
  <c r="AP1142" i="14"/>
  <c r="AH1132" i="14"/>
  <c r="AP1132" i="14"/>
  <c r="T1132" i="14"/>
  <c r="AD1132" i="14" s="1"/>
  <c r="AH1113" i="14"/>
  <c r="AP1113" i="14"/>
  <c r="T1113" i="14"/>
  <c r="AI1112" i="14"/>
  <c r="AQ1112" i="14"/>
  <c r="AJ1112" i="14"/>
  <c r="AR1112" i="14"/>
  <c r="AL1112" i="14"/>
  <c r="AM1112" i="14"/>
  <c r="AO1112" i="14"/>
  <c r="T1110" i="14"/>
  <c r="AD1110" i="14" s="1"/>
  <c r="AK1110" i="14"/>
  <c r="AS1110" i="14"/>
  <c r="AL1110" i="14"/>
  <c r="AN1110" i="14"/>
  <c r="AO1110" i="14"/>
  <c r="AI1110" i="14"/>
  <c r="AQ1110" i="14"/>
  <c r="AI1104" i="14"/>
  <c r="AQ1104" i="14"/>
  <c r="AJ1104" i="14"/>
  <c r="AR1104" i="14"/>
  <c r="T1104" i="14"/>
  <c r="AC1104" i="14" s="1"/>
  <c r="AK1104" i="14"/>
  <c r="AS1104" i="14"/>
  <c r="AL1104" i="14"/>
  <c r="AM1104" i="14"/>
  <c r="AO1104" i="14"/>
  <c r="AH1097" i="14"/>
  <c r="AP1097" i="14"/>
  <c r="AJ1097" i="14"/>
  <c r="AR1097" i="14"/>
  <c r="T1097" i="14"/>
  <c r="AH1086" i="14"/>
  <c r="AJ1079" i="14"/>
  <c r="AR1079" i="14"/>
  <c r="T1079" i="14"/>
  <c r="AK1079" i="14"/>
  <c r="AS1079" i="14"/>
  <c r="AM1079" i="14"/>
  <c r="AH1079" i="14"/>
  <c r="AP1079" i="14"/>
  <c r="AI1072" i="14"/>
  <c r="AQ1072" i="14"/>
  <c r="AJ1072" i="14"/>
  <c r="AR1072" i="14"/>
  <c r="AK1072" i="14"/>
  <c r="AS1072" i="14"/>
  <c r="AL1072" i="14"/>
  <c r="AM1072" i="14"/>
  <c r="AO1072" i="14"/>
  <c r="AN1068" i="14"/>
  <c r="AI1068" i="14"/>
  <c r="AR1068" i="14"/>
  <c r="AJ1068" i="14"/>
  <c r="AS1068" i="14"/>
  <c r="AK1068" i="14"/>
  <c r="AL1068" i="14"/>
  <c r="AM1068" i="14"/>
  <c r="AP1068" i="14"/>
  <c r="AL1062" i="14"/>
  <c r="T1062" i="14"/>
  <c r="AB1062" i="14" s="1"/>
  <c r="AK1062" i="14"/>
  <c r="AM1062" i="14"/>
  <c r="AN1062" i="14"/>
  <c r="AO1062" i="14"/>
  <c r="AP1062" i="14"/>
  <c r="AI1062" i="14"/>
  <c r="AR1062" i="14"/>
  <c r="AH1061" i="14"/>
  <c r="AI1044" i="14"/>
  <c r="AH1039" i="14"/>
  <c r="AP1039" i="14"/>
  <c r="AI1039" i="14"/>
  <c r="AQ1039" i="14"/>
  <c r="T1039" i="14"/>
  <c r="AL1039" i="14"/>
  <c r="AN1039" i="14"/>
  <c r="AR1039" i="14"/>
  <c r="AM1039" i="14"/>
  <c r="AK996" i="14"/>
  <c r="AL996" i="14"/>
  <c r="AM996" i="14"/>
  <c r="AN996" i="14"/>
  <c r="AO996" i="14"/>
  <c r="AI996" i="14"/>
  <c r="AJ996" i="14"/>
  <c r="AH996" i="14"/>
  <c r="AN1177" i="14"/>
  <c r="AS1171" i="14"/>
  <c r="AS1163" i="14"/>
  <c r="AS1155" i="14"/>
  <c r="AS1147" i="14"/>
  <c r="AO1142" i="14"/>
  <c r="AQ1139" i="14"/>
  <c r="AR1135" i="14"/>
  <c r="AO1131" i="14"/>
  <c r="AI1131" i="14"/>
  <c r="AQ1131" i="14"/>
  <c r="AJ1131" i="14"/>
  <c r="AR1131" i="14"/>
  <c r="AL1131" i="14"/>
  <c r="T1127" i="14"/>
  <c r="AM1127" i="14"/>
  <c r="AH1127" i="14"/>
  <c r="AP1127" i="14"/>
  <c r="AH1124" i="14"/>
  <c r="AP1124" i="14"/>
  <c r="T1124" i="14"/>
  <c r="AD1124" i="14" s="1"/>
  <c r="AJ1111" i="14"/>
  <c r="AR1111" i="14"/>
  <c r="T1111" i="14"/>
  <c r="AM1111" i="14"/>
  <c r="AH1111" i="14"/>
  <c r="AP1111" i="14"/>
  <c r="AH1110" i="14"/>
  <c r="AH1104" i="14"/>
  <c r="AJ1087" i="14"/>
  <c r="AR1087" i="14"/>
  <c r="T1087" i="14"/>
  <c r="AK1087" i="14"/>
  <c r="AS1087" i="14"/>
  <c r="AM1087" i="14"/>
  <c r="AH1087" i="14"/>
  <c r="AP1087" i="14"/>
  <c r="AI1080" i="14"/>
  <c r="AQ1080" i="14"/>
  <c r="AJ1080" i="14"/>
  <c r="AR1080" i="14"/>
  <c r="AK1080" i="14"/>
  <c r="AS1080" i="14"/>
  <c r="AL1080" i="14"/>
  <c r="AM1080" i="14"/>
  <c r="AO1080" i="14"/>
  <c r="AH1072" i="14"/>
  <c r="T1072" i="14"/>
  <c r="AB1072" i="14" s="1"/>
  <c r="AH1068" i="14"/>
  <c r="T1068" i="14"/>
  <c r="AB1068" i="14" s="1"/>
  <c r="AH1062" i="14"/>
  <c r="AH1057" i="14"/>
  <c r="AS1057" i="14"/>
  <c r="T1057" i="14"/>
  <c r="AL1053" i="14"/>
  <c r="AM1034" i="14"/>
  <c r="AN1034" i="14"/>
  <c r="AH1034" i="14"/>
  <c r="AP1034" i="14"/>
  <c r="AI1034" i="14"/>
  <c r="AQ1034" i="14"/>
  <c r="T1034" i="14"/>
  <c r="AA1034" i="14" s="1"/>
  <c r="AK1034" i="14"/>
  <c r="AS1034" i="14"/>
  <c r="AL1034" i="14"/>
  <c r="AO1034" i="14"/>
  <c r="AR1034" i="14"/>
  <c r="AP996" i="14"/>
  <c r="AR1133" i="14"/>
  <c r="AJ1133" i="14"/>
  <c r="AS1132" i="14"/>
  <c r="AK1132" i="14"/>
  <c r="AR1125" i="14"/>
  <c r="AJ1125" i="14"/>
  <c r="AS1124" i="14"/>
  <c r="AK1124" i="14"/>
  <c r="AM1122" i="14"/>
  <c r="AN1121" i="14"/>
  <c r="AR1117" i="14"/>
  <c r="AJ1117" i="14"/>
  <c r="AS1116" i="14"/>
  <c r="AK1116" i="14"/>
  <c r="AM1114" i="14"/>
  <c r="AN1113" i="14"/>
  <c r="AR1109" i="14"/>
  <c r="AJ1109" i="14"/>
  <c r="AS1108" i="14"/>
  <c r="AK1108" i="14"/>
  <c r="AL1107" i="14"/>
  <c r="AM1106" i="14"/>
  <c r="AN1105" i="14"/>
  <c r="AR1101" i="14"/>
  <c r="AJ1101" i="14"/>
  <c r="AS1100" i="14"/>
  <c r="AK1100" i="14"/>
  <c r="T1100" i="14"/>
  <c r="AC1100" i="14" s="1"/>
  <c r="AL1099" i="14"/>
  <c r="AM1098" i="14"/>
  <c r="AN1097" i="14"/>
  <c r="AR1093" i="14"/>
  <c r="AJ1093" i="14"/>
  <c r="AS1092" i="14"/>
  <c r="AK1092" i="14"/>
  <c r="T1092" i="14"/>
  <c r="AC1092" i="14" s="1"/>
  <c r="AL1091" i="14"/>
  <c r="AM1090" i="14"/>
  <c r="AN1089" i="14"/>
  <c r="AR1085" i="14"/>
  <c r="AJ1085" i="14"/>
  <c r="AS1084" i="14"/>
  <c r="AK1084" i="14"/>
  <c r="T1084" i="14"/>
  <c r="AC1084" i="14" s="1"/>
  <c r="AM1082" i="14"/>
  <c r="AN1081" i="14"/>
  <c r="AR1077" i="14"/>
  <c r="AJ1077" i="14"/>
  <c r="AS1076" i="14"/>
  <c r="AK1076" i="14"/>
  <c r="T1076" i="14"/>
  <c r="AB1076" i="14" s="1"/>
  <c r="AM1074" i="14"/>
  <c r="AN1073" i="14"/>
  <c r="AN1065" i="14"/>
  <c r="AP1057" i="14"/>
  <c r="AK1055" i="14"/>
  <c r="AQ1051" i="14"/>
  <c r="AN1049" i="14"/>
  <c r="AO1049" i="14"/>
  <c r="AI1049" i="14"/>
  <c r="AQ1049" i="14"/>
  <c r="AK1047" i="14"/>
  <c r="AQ1043" i="14"/>
  <c r="AK1039" i="14"/>
  <c r="T1029" i="14"/>
  <c r="AL1029" i="14"/>
  <c r="AN1029" i="14"/>
  <c r="AH1029" i="14"/>
  <c r="AP1029" i="14"/>
  <c r="AJ1021" i="14"/>
  <c r="T996" i="14"/>
  <c r="Y996" i="14" s="1"/>
  <c r="AJ989" i="14"/>
  <c r="AK1036" i="14"/>
  <c r="AS1036" i="14"/>
  <c r="AL1036" i="14"/>
  <c r="AN1036" i="14"/>
  <c r="AO1036" i="14"/>
  <c r="AI1036" i="14"/>
  <c r="AQ1036" i="14"/>
  <c r="AI1030" i="14"/>
  <c r="AQ1030" i="14"/>
  <c r="AJ1030" i="14"/>
  <c r="AR1030" i="14"/>
  <c r="T1030" i="14"/>
  <c r="AA1030" i="14" s="1"/>
  <c r="AK1030" i="14"/>
  <c r="AS1030" i="14"/>
  <c r="AL1030" i="14"/>
  <c r="AM1030" i="14"/>
  <c r="AO1030" i="14"/>
  <c r="T1021" i="14"/>
  <c r="AL1021" i="14"/>
  <c r="AH1021" i="14"/>
  <c r="AP1021" i="14"/>
  <c r="AI1021" i="14"/>
  <c r="AQ1021" i="14"/>
  <c r="AK1004" i="14"/>
  <c r="AS1004" i="14"/>
  <c r="AL1004" i="14"/>
  <c r="AM1004" i="14"/>
  <c r="AN1004" i="14"/>
  <c r="AI1004" i="14"/>
  <c r="AQ1004" i="14"/>
  <c r="AJ1004" i="14"/>
  <c r="AR1004" i="14"/>
  <c r="T989" i="14"/>
  <c r="AA989" i="14" s="1"/>
  <c r="AL989" i="14"/>
  <c r="AH989" i="14"/>
  <c r="AP989" i="14"/>
  <c r="AI989" i="14"/>
  <c r="AQ989" i="14"/>
  <c r="AN971" i="14"/>
  <c r="AI971" i="14"/>
  <c r="AQ971" i="14"/>
  <c r="AK971" i="14"/>
  <c r="AS971" i="14"/>
  <c r="AP971" i="14"/>
  <c r="AR971" i="14"/>
  <c r="AH971" i="14"/>
  <c r="AL971" i="14"/>
  <c r="AO971" i="14"/>
  <c r="AN1135" i="14"/>
  <c r="AP1133" i="14"/>
  <c r="AH1133" i="14"/>
  <c r="AQ1132" i="14"/>
  <c r="AI1132" i="14"/>
  <c r="AN1127" i="14"/>
  <c r="AP1125" i="14"/>
  <c r="AH1125" i="14"/>
  <c r="AQ1124" i="14"/>
  <c r="AI1124" i="14"/>
  <c r="AS1122" i="14"/>
  <c r="AK1122" i="14"/>
  <c r="T1122" i="14"/>
  <c r="AE1122" i="14" s="1"/>
  <c r="AL1121" i="14"/>
  <c r="AN1119" i="14"/>
  <c r="AP1117" i="14"/>
  <c r="AH1117" i="14"/>
  <c r="AQ1116" i="14"/>
  <c r="AI1116" i="14"/>
  <c r="AS1114" i="14"/>
  <c r="AK1114" i="14"/>
  <c r="T1114" i="14"/>
  <c r="AD1114" i="14" s="1"/>
  <c r="AL1113" i="14"/>
  <c r="AN1111" i="14"/>
  <c r="AP1109" i="14"/>
  <c r="AH1109" i="14"/>
  <c r="AQ1108" i="14"/>
  <c r="AI1108" i="14"/>
  <c r="AR1107" i="14"/>
  <c r="AJ1107" i="14"/>
  <c r="AS1106" i="14"/>
  <c r="T1106" i="14"/>
  <c r="AC1106" i="14" s="1"/>
  <c r="AL1105" i="14"/>
  <c r="AN1103" i="14"/>
  <c r="AP1101" i="14"/>
  <c r="AH1101" i="14"/>
  <c r="AQ1100" i="14"/>
  <c r="AI1100" i="14"/>
  <c r="AR1099" i="14"/>
  <c r="AJ1099" i="14"/>
  <c r="AS1098" i="14"/>
  <c r="T1098" i="14"/>
  <c r="AC1098" i="14" s="1"/>
  <c r="AL1097" i="14"/>
  <c r="AP1093" i="14"/>
  <c r="AH1093" i="14"/>
  <c r="AQ1092" i="14"/>
  <c r="AI1092" i="14"/>
  <c r="AR1091" i="14"/>
  <c r="AJ1091" i="14"/>
  <c r="AS1090" i="14"/>
  <c r="T1090" i="14"/>
  <c r="AC1090" i="14" s="1"/>
  <c r="AL1089" i="14"/>
  <c r="AN1087" i="14"/>
  <c r="AP1085" i="14"/>
  <c r="AH1085" i="14"/>
  <c r="AQ1084" i="14"/>
  <c r="AI1084" i="14"/>
  <c r="AR1083" i="14"/>
  <c r="AJ1083" i="14"/>
  <c r="AS1082" i="14"/>
  <c r="AK1082" i="14"/>
  <c r="T1082" i="14"/>
  <c r="AC1082" i="14" s="1"/>
  <c r="AL1081" i="14"/>
  <c r="AN1079" i="14"/>
  <c r="AP1077" i="14"/>
  <c r="AH1077" i="14"/>
  <c r="AQ1076" i="14"/>
  <c r="AI1076" i="14"/>
  <c r="AR1075" i="14"/>
  <c r="AJ1075" i="14"/>
  <c r="AS1074" i="14"/>
  <c r="AK1074" i="14"/>
  <c r="T1074" i="14"/>
  <c r="AB1074" i="14" s="1"/>
  <c r="AL1073" i="14"/>
  <c r="AN1071" i="14"/>
  <c r="AL1065" i="14"/>
  <c r="T1065" i="14"/>
  <c r="AK1063" i="14"/>
  <c r="AS1063" i="14"/>
  <c r="AM1057" i="14"/>
  <c r="AP1053" i="14"/>
  <c r="T1052" i="14"/>
  <c r="AB1052" i="14" s="1"/>
  <c r="AN1051" i="14"/>
  <c r="AR1049" i="14"/>
  <c r="AP1045" i="14"/>
  <c r="T1044" i="14"/>
  <c r="AA1044" i="14" s="1"/>
  <c r="AN1043" i="14"/>
  <c r="T1037" i="14"/>
  <c r="AN1037" i="14"/>
  <c r="AH1037" i="14"/>
  <c r="AP1037" i="14"/>
  <c r="AH1036" i="14"/>
  <c r="T1036" i="14"/>
  <c r="AA1036" i="14" s="1"/>
  <c r="AH1030" i="14"/>
  <c r="AH1004" i="14"/>
  <c r="T1004" i="14"/>
  <c r="Z1004" i="14" s="1"/>
  <c r="AJ971" i="14"/>
  <c r="AR1122" i="14"/>
  <c r="AJ1122" i="14"/>
  <c r="AS1121" i="14"/>
  <c r="AK1121" i="14"/>
  <c r="AR1114" i="14"/>
  <c r="AJ1114" i="14"/>
  <c r="AS1113" i="14"/>
  <c r="AK1113" i="14"/>
  <c r="AQ1107" i="14"/>
  <c r="AI1107" i="14"/>
  <c r="AR1106" i="14"/>
  <c r="AJ1106" i="14"/>
  <c r="AS1105" i="14"/>
  <c r="AK1105" i="14"/>
  <c r="AP1100" i="14"/>
  <c r="AH1100" i="14"/>
  <c r="AQ1099" i="14"/>
  <c r="AI1099" i="14"/>
  <c r="AR1098" i="14"/>
  <c r="AJ1098" i="14"/>
  <c r="AS1097" i="14"/>
  <c r="AK1097" i="14"/>
  <c r="AP1092" i="14"/>
  <c r="AH1092" i="14"/>
  <c r="AQ1091" i="14"/>
  <c r="AI1091" i="14"/>
  <c r="AR1090" i="14"/>
  <c r="AJ1090" i="14"/>
  <c r="AS1089" i="14"/>
  <c r="AK1089" i="14"/>
  <c r="AR1082" i="14"/>
  <c r="AJ1082" i="14"/>
  <c r="AS1081" i="14"/>
  <c r="AK1081" i="14"/>
  <c r="AR1074" i="14"/>
  <c r="AJ1074" i="14"/>
  <c r="AS1073" i="14"/>
  <c r="AK1073" i="14"/>
  <c r="AK1065" i="14"/>
  <c r="T1063" i="14"/>
  <c r="AL1057" i="14"/>
  <c r="AI1054" i="14"/>
  <c r="AQ1054" i="14"/>
  <c r="AJ1054" i="14"/>
  <c r="AR1054" i="14"/>
  <c r="AL1054" i="14"/>
  <c r="AO1053" i="14"/>
  <c r="AK1051" i="14"/>
  <c r="T1051" i="14"/>
  <c r="AI1046" i="14"/>
  <c r="AQ1046" i="14"/>
  <c r="AJ1046" i="14"/>
  <c r="AR1046" i="14"/>
  <c r="AL1046" i="14"/>
  <c r="AO1045" i="14"/>
  <c r="AK1043" i="14"/>
  <c r="T1043" i="14"/>
  <c r="AN1041" i="14"/>
  <c r="AO1041" i="14"/>
  <c r="AI1041" i="14"/>
  <c r="AQ1041" i="14"/>
  <c r="AL1041" i="14"/>
  <c r="AK1012" i="14"/>
  <c r="AS1012" i="14"/>
  <c r="AL1012" i="14"/>
  <c r="AM1012" i="14"/>
  <c r="AN1012" i="14"/>
  <c r="AO1012" i="14"/>
  <c r="AI1012" i="14"/>
  <c r="AQ1012" i="14"/>
  <c r="AJ1012" i="14"/>
  <c r="AR1012" i="14"/>
  <c r="T997" i="14"/>
  <c r="AR997" i="14" s="1"/>
  <c r="AL997" i="14"/>
  <c r="AH997" i="14"/>
  <c r="AP997" i="14"/>
  <c r="AI997" i="14"/>
  <c r="AO1084" i="14"/>
  <c r="AP1083" i="14"/>
  <c r="AQ1082" i="14"/>
  <c r="AR1081" i="14"/>
  <c r="AJ1081" i="14"/>
  <c r="AO1076" i="14"/>
  <c r="AP1075" i="14"/>
  <c r="AQ1074" i="14"/>
  <c r="AR1073" i="14"/>
  <c r="AJ1073" i="14"/>
  <c r="AS1065" i="14"/>
  <c r="AQ1064" i="14"/>
  <c r="AJ1064" i="14"/>
  <c r="AR1064" i="14"/>
  <c r="AP1063" i="14"/>
  <c r="AK1057" i="14"/>
  <c r="AO1056" i="14"/>
  <c r="AJ1056" i="14"/>
  <c r="AR1056" i="14"/>
  <c r="AN1053" i="14"/>
  <c r="AJ1051" i="14"/>
  <c r="AM1050" i="14"/>
  <c r="AN1050" i="14"/>
  <c r="AH1050" i="14"/>
  <c r="AP1050" i="14"/>
  <c r="AM1049" i="14"/>
  <c r="AN1045" i="14"/>
  <c r="AJ1043" i="14"/>
  <c r="AH1031" i="14"/>
  <c r="AP1031" i="14"/>
  <c r="T1031" i="14"/>
  <c r="AL1031" i="14"/>
  <c r="AN1031" i="14"/>
  <c r="AR1028" i="14"/>
  <c r="AH1012" i="14"/>
  <c r="T1012" i="14"/>
  <c r="AA1012" i="14" s="1"/>
  <c r="AJ1005" i="14"/>
  <c r="AM964" i="14"/>
  <c r="AH964" i="14"/>
  <c r="AP964" i="14"/>
  <c r="AJ964" i="14"/>
  <c r="AR964" i="14"/>
  <c r="AN964" i="14"/>
  <c r="T964" i="14"/>
  <c r="AL964" i="14" s="1"/>
  <c r="AO964" i="14"/>
  <c r="AQ964" i="14"/>
  <c r="AS964" i="14"/>
  <c r="AI964" i="14"/>
  <c r="AK964" i="14"/>
  <c r="AS1135" i="14"/>
  <c r="AS1127" i="14"/>
  <c r="AP1122" i="14"/>
  <c r="AQ1121" i="14"/>
  <c r="AS1119" i="14"/>
  <c r="AP1114" i="14"/>
  <c r="AQ1113" i="14"/>
  <c r="AS1111" i="14"/>
  <c r="AO1107" i="14"/>
  <c r="AP1106" i="14"/>
  <c r="AQ1105" i="14"/>
  <c r="AS1103" i="14"/>
  <c r="AO1099" i="14"/>
  <c r="AP1098" i="14"/>
  <c r="AQ1097" i="14"/>
  <c r="AO1091" i="14"/>
  <c r="AP1090" i="14"/>
  <c r="AQ1089" i="14"/>
  <c r="AP1082" i="14"/>
  <c r="AQ1081" i="14"/>
  <c r="AP1074" i="14"/>
  <c r="AQ1073" i="14"/>
  <c r="AR1065" i="14"/>
  <c r="AI1065" i="14"/>
  <c r="AQ1065" i="14"/>
  <c r="AO1063" i="14"/>
  <c r="AS1054" i="14"/>
  <c r="AL1049" i="14"/>
  <c r="T1049" i="14"/>
  <c r="AS1046" i="14"/>
  <c r="AS1041" i="14"/>
  <c r="AK1020" i="14"/>
  <c r="AS1020" i="14"/>
  <c r="AL1020" i="14"/>
  <c r="AM1020" i="14"/>
  <c r="AN1020" i="14"/>
  <c r="AO1020" i="14"/>
  <c r="AI1020" i="14"/>
  <c r="AQ1020" i="14"/>
  <c r="AJ1020" i="14"/>
  <c r="AR1020" i="14"/>
  <c r="T1005" i="14"/>
  <c r="AB1005" i="14" s="1"/>
  <c r="AL1005" i="14"/>
  <c r="AH1005" i="14"/>
  <c r="AP1005" i="14"/>
  <c r="AI1005" i="14"/>
  <c r="AQ1005" i="14"/>
  <c r="AK988" i="14"/>
  <c r="AS988" i="14"/>
  <c r="AL988" i="14"/>
  <c r="AM988" i="14"/>
  <c r="AO988" i="14"/>
  <c r="AI988" i="14"/>
  <c r="AQ988" i="14"/>
  <c r="AJ988" i="14"/>
  <c r="AR988" i="14"/>
  <c r="AN1057" i="14"/>
  <c r="AI1057" i="14"/>
  <c r="AQ1057" i="14"/>
  <c r="AJ1053" i="14"/>
  <c r="AR1053" i="14"/>
  <c r="AK1053" i="14"/>
  <c r="AS1053" i="14"/>
  <c r="AM1053" i="14"/>
  <c r="AL1051" i="14"/>
  <c r="AM1051" i="14"/>
  <c r="AO1051" i="14"/>
  <c r="AJ1045" i="14"/>
  <c r="AR1045" i="14"/>
  <c r="AK1045" i="14"/>
  <c r="AS1045" i="14"/>
  <c r="AM1045" i="14"/>
  <c r="AL1043" i="14"/>
  <c r="AM1043" i="14"/>
  <c r="AO1043" i="14"/>
  <c r="AR1036" i="14"/>
  <c r="AK1028" i="14"/>
  <c r="AS1028" i="14"/>
  <c r="AL1028" i="14"/>
  <c r="AM1028" i="14"/>
  <c r="AN1028" i="14"/>
  <c r="AO1028" i="14"/>
  <c r="AI1028" i="14"/>
  <c r="AQ1028" i="14"/>
  <c r="AJ1013" i="14"/>
  <c r="AO944" i="14"/>
  <c r="T944" i="14"/>
  <c r="X944" i="14" s="1"/>
  <c r="AK944" i="14"/>
  <c r="AL944" i="14"/>
  <c r="AP944" i="14"/>
  <c r="AQ944" i="14"/>
  <c r="AR944" i="14"/>
  <c r="AH944" i="14"/>
  <c r="AS944" i="14"/>
  <c r="AJ944" i="14"/>
  <c r="AI944" i="14"/>
  <c r="AI976" i="14"/>
  <c r="AQ976" i="14"/>
  <c r="AL976" i="14"/>
  <c r="AN976" i="14"/>
  <c r="AI959" i="14"/>
  <c r="AQ959" i="14"/>
  <c r="AJ959" i="14"/>
  <c r="AR959" i="14"/>
  <c r="T959" i="14"/>
  <c r="AL959" i="14" s="1"/>
  <c r="AK959" i="14"/>
  <c r="AS959" i="14"/>
  <c r="AM959" i="14"/>
  <c r="AO959" i="14"/>
  <c r="AJ958" i="14"/>
  <c r="AR958" i="14"/>
  <c r="T958" i="14"/>
  <c r="X958" i="14" s="1"/>
  <c r="AK958" i="14"/>
  <c r="AS958" i="14"/>
  <c r="AH958" i="14"/>
  <c r="AP958" i="14"/>
  <c r="AI934" i="14"/>
  <c r="AQ934" i="14"/>
  <c r="AJ934" i="14"/>
  <c r="AR934" i="14"/>
  <c r="AL934" i="14"/>
  <c r="AN934" i="14"/>
  <c r="T934" i="14"/>
  <c r="V934" i="14" s="1"/>
  <c r="AP934" i="14"/>
  <c r="AS934" i="14"/>
  <c r="AK934" i="14"/>
  <c r="AS1026" i="14"/>
  <c r="AK1026" i="14"/>
  <c r="T1026" i="14"/>
  <c r="AA1026" i="14" s="1"/>
  <c r="AL1025" i="14"/>
  <c r="AN1023" i="14"/>
  <c r="AO1022" i="14"/>
  <c r="AS1018" i="14"/>
  <c r="AK1018" i="14"/>
  <c r="T1018" i="14"/>
  <c r="AA1018" i="14" s="1"/>
  <c r="AL1017" i="14"/>
  <c r="AN1015" i="14"/>
  <c r="AO1014" i="14"/>
  <c r="AS1010" i="14"/>
  <c r="AK1010" i="14"/>
  <c r="T1010" i="14"/>
  <c r="AA1010" i="14" s="1"/>
  <c r="AL1009" i="14"/>
  <c r="AN1007" i="14"/>
  <c r="AS1002" i="14"/>
  <c r="AK1002" i="14"/>
  <c r="T1002" i="14"/>
  <c r="Z1002" i="14" s="1"/>
  <c r="AL1001" i="14"/>
  <c r="AN999" i="14"/>
  <c r="AO998" i="14"/>
  <c r="AK994" i="14"/>
  <c r="T994" i="14"/>
  <c r="AR994" i="14" s="1"/>
  <c r="AL993" i="14"/>
  <c r="AO990" i="14"/>
  <c r="AS986" i="14"/>
  <c r="AK986" i="14"/>
  <c r="T986" i="14"/>
  <c r="Y986" i="14" s="1"/>
  <c r="AL985" i="14"/>
  <c r="AJ978" i="14"/>
  <c r="AR978" i="14"/>
  <c r="AL978" i="14"/>
  <c r="AO977" i="14"/>
  <c r="AS976" i="14"/>
  <c r="AL972" i="14"/>
  <c r="AM972" i="14"/>
  <c r="AH972" i="14"/>
  <c r="AP972" i="14"/>
  <c r="AJ972" i="14"/>
  <c r="AR972" i="14"/>
  <c r="AP970" i="14"/>
  <c r="AP967" i="14"/>
  <c r="AH960" i="14"/>
  <c r="AP960" i="14"/>
  <c r="AJ960" i="14"/>
  <c r="AR960" i="14"/>
  <c r="AH959" i="14"/>
  <c r="AH934" i="14"/>
  <c r="AQ1026" i="14"/>
  <c r="AI1026" i="14"/>
  <c r="AR1025" i="14"/>
  <c r="AJ1025" i="14"/>
  <c r="AL1023" i="14"/>
  <c r="AM1022" i="14"/>
  <c r="AN1021" i="14"/>
  <c r="AQ1018" i="14"/>
  <c r="AI1018" i="14"/>
  <c r="AR1017" i="14"/>
  <c r="AJ1017" i="14"/>
  <c r="AL1015" i="14"/>
  <c r="AM1014" i="14"/>
  <c r="AN1013" i="14"/>
  <c r="AQ1010" i="14"/>
  <c r="AI1010" i="14"/>
  <c r="AR1009" i="14"/>
  <c r="AJ1009" i="14"/>
  <c r="AL1007" i="14"/>
  <c r="AM1006" i="14"/>
  <c r="AN1005" i="14"/>
  <c r="AQ1002" i="14"/>
  <c r="AI1002" i="14"/>
  <c r="AR1001" i="14"/>
  <c r="AJ1001" i="14"/>
  <c r="AL999" i="14"/>
  <c r="AM998" i="14"/>
  <c r="AN997" i="14"/>
  <c r="AI994" i="14"/>
  <c r="AJ993" i="14"/>
  <c r="AL991" i="14"/>
  <c r="AM990" i="14"/>
  <c r="AQ986" i="14"/>
  <c r="AI986" i="14"/>
  <c r="AR985" i="14"/>
  <c r="AJ985" i="14"/>
  <c r="AH980" i="14"/>
  <c r="AP980" i="14"/>
  <c r="AM979" i="14"/>
  <c r="AQ978" i="14"/>
  <c r="AL977" i="14"/>
  <c r="AP976" i="14"/>
  <c r="AS972" i="14"/>
  <c r="T971" i="14"/>
  <c r="AM971" i="14" s="1"/>
  <c r="AK970" i="14"/>
  <c r="AH968" i="14"/>
  <c r="AP968" i="14"/>
  <c r="AL967" i="14"/>
  <c r="AQ966" i="14"/>
  <c r="AR965" i="14"/>
  <c r="T963" i="14"/>
  <c r="Y963" i="14" s="1"/>
  <c r="AL908" i="14"/>
  <c r="AO908" i="14"/>
  <c r="AS908" i="14"/>
  <c r="AJ908" i="14"/>
  <c r="T908" i="14"/>
  <c r="Z908" i="14" s="1"/>
  <c r="AK908" i="14"/>
  <c r="AM908" i="14"/>
  <c r="AN908" i="14"/>
  <c r="AP908" i="14"/>
  <c r="AQ908" i="14"/>
  <c r="AH908" i="14"/>
  <c r="AS1055" i="14"/>
  <c r="AR1048" i="14"/>
  <c r="AJ1048" i="14"/>
  <c r="AS1047" i="14"/>
  <c r="AR1040" i="14"/>
  <c r="AJ1040" i="14"/>
  <c r="AS1039" i="14"/>
  <c r="AM1037" i="14"/>
  <c r="AO1035" i="14"/>
  <c r="AR1032" i="14"/>
  <c r="AJ1032" i="14"/>
  <c r="AS1031" i="14"/>
  <c r="AK1031" i="14"/>
  <c r="AM1029" i="14"/>
  <c r="AO1027" i="14"/>
  <c r="AP1026" i="14"/>
  <c r="AH1026" i="14"/>
  <c r="AQ1025" i="14"/>
  <c r="AI1025" i="14"/>
  <c r="AR1024" i="14"/>
  <c r="AS1023" i="14"/>
  <c r="AK1023" i="14"/>
  <c r="T1023" i="14"/>
  <c r="AL1022" i="14"/>
  <c r="AM1021" i="14"/>
  <c r="AO1019" i="14"/>
  <c r="AP1018" i="14"/>
  <c r="AH1018" i="14"/>
  <c r="AQ1017" i="14"/>
  <c r="AI1017" i="14"/>
  <c r="AR1016" i="14"/>
  <c r="AS1015" i="14"/>
  <c r="AK1015" i="14"/>
  <c r="T1015" i="14"/>
  <c r="AL1014" i="14"/>
  <c r="AM1013" i="14"/>
  <c r="AO1011" i="14"/>
  <c r="AP1010" i="14"/>
  <c r="AH1010" i="14"/>
  <c r="AQ1009" i="14"/>
  <c r="AI1009" i="14"/>
  <c r="AR1008" i="14"/>
  <c r="AS1007" i="14"/>
  <c r="AK1007" i="14"/>
  <c r="T1007" i="14"/>
  <c r="AO1007" i="14" s="1"/>
  <c r="AL1006" i="14"/>
  <c r="AM1005" i="14"/>
  <c r="AO1003" i="14"/>
  <c r="AP1002" i="14"/>
  <c r="AH1002" i="14"/>
  <c r="AQ1001" i="14"/>
  <c r="AI1001" i="14"/>
  <c r="AR1000" i="14"/>
  <c r="AS999" i="14"/>
  <c r="AK999" i="14"/>
  <c r="T999" i="14"/>
  <c r="AO999" i="14" s="1"/>
  <c r="AL998" i="14"/>
  <c r="AM997" i="14"/>
  <c r="AO995" i="14"/>
  <c r="AP994" i="14"/>
  <c r="AH994" i="14"/>
  <c r="AI993" i="14"/>
  <c r="AR992" i="14"/>
  <c r="AS991" i="14"/>
  <c r="AK991" i="14"/>
  <c r="T991" i="14"/>
  <c r="AN991" i="14" s="1"/>
  <c r="AL990" i="14"/>
  <c r="AM989" i="14"/>
  <c r="AO987" i="14"/>
  <c r="AP986" i="14"/>
  <c r="AH986" i="14"/>
  <c r="AQ985" i="14"/>
  <c r="AI985" i="14"/>
  <c r="AP984" i="14"/>
  <c r="AP983" i="14"/>
  <c r="AP982" i="14"/>
  <c r="AP981" i="14"/>
  <c r="AP978" i="14"/>
  <c r="AK977" i="14"/>
  <c r="AI975" i="14"/>
  <c r="AJ975" i="14"/>
  <c r="AR975" i="14"/>
  <c r="AM975" i="14"/>
  <c r="AO975" i="14"/>
  <c r="AQ972" i="14"/>
  <c r="AO966" i="14"/>
  <c r="AP965" i="14"/>
  <c r="AR957" i="14"/>
  <c r="AH935" i="14"/>
  <c r="AP935" i="14"/>
  <c r="AI935" i="14"/>
  <c r="AQ935" i="14"/>
  <c r="T935" i="14"/>
  <c r="AM935" i="14" s="1"/>
  <c r="AL935" i="14"/>
  <c r="AO935" i="14"/>
  <c r="AR935" i="14"/>
  <c r="AS935" i="14"/>
  <c r="AK935" i="14"/>
  <c r="AR908" i="14"/>
  <c r="AR1023" i="14"/>
  <c r="AJ1023" i="14"/>
  <c r="AS1022" i="14"/>
  <c r="AK1022" i="14"/>
  <c r="T1022" i="14"/>
  <c r="AA1022" i="14" s="1"/>
  <c r="AR1015" i="14"/>
  <c r="AJ1015" i="14"/>
  <c r="AS1014" i="14"/>
  <c r="AK1014" i="14"/>
  <c r="T1014" i="14"/>
  <c r="AA1014" i="14" s="1"/>
  <c r="AR1007" i="14"/>
  <c r="AJ1007" i="14"/>
  <c r="AS1006" i="14"/>
  <c r="AK1006" i="14"/>
  <c r="T1006" i="14"/>
  <c r="Z1006" i="14" s="1"/>
  <c r="AR999" i="14"/>
  <c r="AJ999" i="14"/>
  <c r="AS998" i="14"/>
  <c r="AK998" i="14"/>
  <c r="T998" i="14"/>
  <c r="Y998" i="14" s="1"/>
  <c r="AR991" i="14"/>
  <c r="AJ991" i="14"/>
  <c r="AS990" i="14"/>
  <c r="AK990" i="14"/>
  <c r="T990" i="14"/>
  <c r="Y990" i="14" s="1"/>
  <c r="AN979" i="14"/>
  <c r="AI979" i="14"/>
  <c r="AQ979" i="14"/>
  <c r="AK979" i="14"/>
  <c r="AS979" i="14"/>
  <c r="AH977" i="14"/>
  <c r="T977" i="14"/>
  <c r="AC977" i="14" s="1"/>
  <c r="AM977" i="14"/>
  <c r="AM976" i="14"/>
  <c r="T976" i="14"/>
  <c r="Y976" i="14" s="1"/>
  <c r="AN970" i="14"/>
  <c r="AO970" i="14"/>
  <c r="AJ970" i="14"/>
  <c r="AR970" i="14"/>
  <c r="AL970" i="14"/>
  <c r="AI967" i="14"/>
  <c r="AQ967" i="14"/>
  <c r="AJ967" i="14"/>
  <c r="AR967" i="14"/>
  <c r="AO967" i="14"/>
  <c r="AQ958" i="14"/>
  <c r="T946" i="14"/>
  <c r="X946" i="14" s="1"/>
  <c r="AN946" i="14"/>
  <c r="AO946" i="14"/>
  <c r="AP946" i="14"/>
  <c r="AH946" i="14"/>
  <c r="AS946" i="14"/>
  <c r="AS1037" i="14"/>
  <c r="AK1037" i="14"/>
  <c r="AM1035" i="14"/>
  <c r="AP1032" i="14"/>
  <c r="AQ1031" i="14"/>
  <c r="AS1029" i="14"/>
  <c r="AK1029" i="14"/>
  <c r="AM1027" i="14"/>
  <c r="AN1026" i="14"/>
  <c r="AO1025" i="14"/>
  <c r="AP1024" i="14"/>
  <c r="AQ1023" i="14"/>
  <c r="AR1022" i="14"/>
  <c r="AJ1022" i="14"/>
  <c r="AS1021" i="14"/>
  <c r="AK1021" i="14"/>
  <c r="AM1019" i="14"/>
  <c r="AN1018" i="14"/>
  <c r="AO1017" i="14"/>
  <c r="AP1016" i="14"/>
  <c r="AQ1015" i="14"/>
  <c r="AR1014" i="14"/>
  <c r="AJ1014" i="14"/>
  <c r="AS1013" i="14"/>
  <c r="AK1013" i="14"/>
  <c r="AM1011" i="14"/>
  <c r="AN1010" i="14"/>
  <c r="AO1009" i="14"/>
  <c r="AP1008" i="14"/>
  <c r="AQ1007" i="14"/>
  <c r="AR1006" i="14"/>
  <c r="AJ1006" i="14"/>
  <c r="AS1005" i="14"/>
  <c r="AK1005" i="14"/>
  <c r="AM1003" i="14"/>
  <c r="AN1002" i="14"/>
  <c r="AP1000" i="14"/>
  <c r="AQ999" i="14"/>
  <c r="AR998" i="14"/>
  <c r="AJ998" i="14"/>
  <c r="AK997" i="14"/>
  <c r="AM995" i="14"/>
  <c r="AN994" i="14"/>
  <c r="AO993" i="14"/>
  <c r="AP992" i="14"/>
  <c r="AQ991" i="14"/>
  <c r="AR990" i="14"/>
  <c r="AJ990" i="14"/>
  <c r="AS989" i="14"/>
  <c r="AK989" i="14"/>
  <c r="AO985" i="14"/>
  <c r="AN983" i="14"/>
  <c r="AH979" i="14"/>
  <c r="T979" i="14"/>
  <c r="AP979" i="14" s="1"/>
  <c r="AM978" i="14"/>
  <c r="T978" i="14"/>
  <c r="Z978" i="14" s="1"/>
  <c r="AK976" i="14"/>
  <c r="AJ974" i="14"/>
  <c r="AR974" i="14"/>
  <c r="T974" i="14"/>
  <c r="Z974" i="14" s="1"/>
  <c r="AK974" i="14"/>
  <c r="AS974" i="14"/>
  <c r="AH974" i="14"/>
  <c r="AP974" i="14"/>
  <c r="T973" i="14"/>
  <c r="AP973" i="14" s="1"/>
  <c r="AK973" i="14"/>
  <c r="AS973" i="14"/>
  <c r="AL973" i="14"/>
  <c r="AO973" i="14"/>
  <c r="AI973" i="14"/>
  <c r="AQ973" i="14"/>
  <c r="AN972" i="14"/>
  <c r="AN966" i="14"/>
  <c r="AO960" i="14"/>
  <c r="AP959" i="14"/>
  <c r="AO958" i="14"/>
  <c r="AR1037" i="14"/>
  <c r="AR1029" i="14"/>
  <c r="AP1023" i="14"/>
  <c r="AQ1022" i="14"/>
  <c r="AR1021" i="14"/>
  <c r="AP1015" i="14"/>
  <c r="AQ1014" i="14"/>
  <c r="AR1013" i="14"/>
  <c r="AP1007" i="14"/>
  <c r="AQ1006" i="14"/>
  <c r="AR1005" i="14"/>
  <c r="AP999" i="14"/>
  <c r="AQ998" i="14"/>
  <c r="AP991" i="14"/>
  <c r="AQ990" i="14"/>
  <c r="AR989" i="14"/>
  <c r="AR977" i="14"/>
  <c r="AJ976" i="14"/>
  <c r="AS970" i="14"/>
  <c r="AJ966" i="14"/>
  <c r="AR966" i="14"/>
  <c r="T966" i="14"/>
  <c r="Z966" i="14" s="1"/>
  <c r="AK966" i="14"/>
  <c r="AS966" i="14"/>
  <c r="AH966" i="14"/>
  <c r="AP966" i="14"/>
  <c r="T965" i="14"/>
  <c r="Y965" i="14" s="1"/>
  <c r="AK965" i="14"/>
  <c r="AS965" i="14"/>
  <c r="AO965" i="14"/>
  <c r="AI965" i="14"/>
  <c r="AQ965" i="14"/>
  <c r="AM960" i="14"/>
  <c r="AN959" i="14"/>
  <c r="AM958" i="14"/>
  <c r="AN958" i="14"/>
  <c r="T957" i="14"/>
  <c r="Y957" i="14" s="1"/>
  <c r="AK957" i="14"/>
  <c r="AS957" i="14"/>
  <c r="AM957" i="14"/>
  <c r="AO957" i="14"/>
  <c r="AI957" i="14"/>
  <c r="AQ957" i="14"/>
  <c r="AJ949" i="14"/>
  <c r="AR949" i="14"/>
  <c r="AO949" i="14"/>
  <c r="T949" i="14"/>
  <c r="AK949" i="14" s="1"/>
  <c r="AL949" i="14"/>
  <c r="AM949" i="14"/>
  <c r="AN949" i="14"/>
  <c r="AP949" i="14"/>
  <c r="AQ949" i="14"/>
  <c r="AI949" i="14"/>
  <c r="AJ941" i="14"/>
  <c r="AR941" i="14"/>
  <c r="AN941" i="14"/>
  <c r="AO941" i="14"/>
  <c r="AI941" i="14"/>
  <c r="AK941" i="14"/>
  <c r="T941" i="14"/>
  <c r="Z941" i="14" s="1"/>
  <c r="AL941" i="14"/>
  <c r="AP941" i="14"/>
  <c r="AS941" i="14"/>
  <c r="AH939" i="14"/>
  <c r="AP939" i="14"/>
  <c r="AJ939" i="14"/>
  <c r="AK939" i="14"/>
  <c r="T939" i="14"/>
  <c r="Z939" i="14" s="1"/>
  <c r="AN939" i="14"/>
  <c r="AO939" i="14"/>
  <c r="AS939" i="14"/>
  <c r="AH919" i="14"/>
  <c r="AP919" i="14"/>
  <c r="AI919" i="14"/>
  <c r="AQ919" i="14"/>
  <c r="T919" i="14"/>
  <c r="X919" i="14" s="1"/>
  <c r="AS919" i="14"/>
  <c r="AL919" i="14"/>
  <c r="AM919" i="14"/>
  <c r="AN919" i="14"/>
  <c r="AN968" i="14"/>
  <c r="AL962" i="14"/>
  <c r="AM961" i="14"/>
  <c r="AN960" i="14"/>
  <c r="AR956" i="14"/>
  <c r="AJ956" i="14"/>
  <c r="AS955" i="14"/>
  <c r="AK955" i="14"/>
  <c r="AL954" i="14"/>
  <c r="AM953" i="14"/>
  <c r="AL950" i="14"/>
  <c r="AQ948" i="14"/>
  <c r="AM946" i="14"/>
  <c r="AJ946" i="14"/>
  <c r="AR946" i="14"/>
  <c r="AP945" i="14"/>
  <c r="AQ943" i="14"/>
  <c r="AQ937" i="14"/>
  <c r="AH922" i="14"/>
  <c r="AP922" i="14"/>
  <c r="T922" i="14"/>
  <c r="U922" i="14" s="1"/>
  <c r="T893" i="14"/>
  <c r="W893" i="14" s="1"/>
  <c r="AH893" i="14"/>
  <c r="AP893" i="14"/>
  <c r="AO893" i="14"/>
  <c r="AQ893" i="14"/>
  <c r="AR893" i="14"/>
  <c r="AS977" i="14"/>
  <c r="AS969" i="14"/>
  <c r="T969" i="14"/>
  <c r="Z969" i="14" s="1"/>
  <c r="AL968" i="14"/>
  <c r="AR962" i="14"/>
  <c r="AJ962" i="14"/>
  <c r="AS961" i="14"/>
  <c r="T961" i="14"/>
  <c r="AL961" i="14" s="1"/>
  <c r="AP956" i="14"/>
  <c r="AH956" i="14"/>
  <c r="AQ955" i="14"/>
  <c r="AI955" i="14"/>
  <c r="AR954" i="14"/>
  <c r="AJ954" i="14"/>
  <c r="AS953" i="14"/>
  <c r="T953" i="14"/>
  <c r="AK953" i="14" s="1"/>
  <c r="T952" i="14"/>
  <c r="X952" i="14" s="1"/>
  <c r="AS950" i="14"/>
  <c r="AN948" i="14"/>
  <c r="AS947" i="14"/>
  <c r="AH947" i="14"/>
  <c r="AL947" i="14"/>
  <c r="AI947" i="14"/>
  <c r="AQ947" i="14"/>
  <c r="AM945" i="14"/>
  <c r="T943" i="14"/>
  <c r="AA943" i="14" s="1"/>
  <c r="AH942" i="14"/>
  <c r="AI942" i="14"/>
  <c r="AQ942" i="14"/>
  <c r="AM942" i="14"/>
  <c r="AH938" i="14"/>
  <c r="AI938" i="14"/>
  <c r="AQ938" i="14"/>
  <c r="AJ938" i="14"/>
  <c r="AR938" i="14"/>
  <c r="AJ933" i="14"/>
  <c r="AR933" i="14"/>
  <c r="T933" i="14"/>
  <c r="Z933" i="14" s="1"/>
  <c r="AK933" i="14"/>
  <c r="AS933" i="14"/>
  <c r="AN933" i="14"/>
  <c r="AO933" i="14"/>
  <c r="AH914" i="14"/>
  <c r="AP914" i="14"/>
  <c r="T914" i="14"/>
  <c r="Z914" i="14" s="1"/>
  <c r="AI950" i="14"/>
  <c r="AQ950" i="14"/>
  <c r="AN929" i="14"/>
  <c r="AO929" i="14"/>
  <c r="AI929" i="14"/>
  <c r="AQ929" i="14"/>
  <c r="AJ929" i="14"/>
  <c r="AR929" i="14"/>
  <c r="AS929" i="14"/>
  <c r="AL929" i="14"/>
  <c r="AN956" i="14"/>
  <c r="AO955" i="14"/>
  <c r="AP950" i="14"/>
  <c r="AP947" i="14"/>
  <c r="AR942" i="14"/>
  <c r="AS938" i="14"/>
  <c r="AN937" i="14"/>
  <c r="AO937" i="14"/>
  <c r="AJ937" i="14"/>
  <c r="AR937" i="14"/>
  <c r="AK937" i="14"/>
  <c r="AS937" i="14"/>
  <c r="AH929" i="14"/>
  <c r="T929" i="14"/>
  <c r="X929" i="14" s="1"/>
  <c r="AI926" i="14"/>
  <c r="AQ926" i="14"/>
  <c r="AJ926" i="14"/>
  <c r="AR926" i="14"/>
  <c r="AM926" i="14"/>
  <c r="AN926" i="14"/>
  <c r="AO926" i="14"/>
  <c r="T895" i="14"/>
  <c r="W895" i="14" s="1"/>
  <c r="AM895" i="14"/>
  <c r="AO895" i="14"/>
  <c r="AP895" i="14"/>
  <c r="AP969" i="14"/>
  <c r="AQ968" i="14"/>
  <c r="AO962" i="14"/>
  <c r="AP961" i="14"/>
  <c r="AQ960" i="14"/>
  <c r="AN955" i="14"/>
  <c r="AO954" i="14"/>
  <c r="AP953" i="14"/>
  <c r="AH951" i="14"/>
  <c r="AP951" i="14"/>
  <c r="AO950" i="14"/>
  <c r="AO947" i="14"/>
  <c r="AL946" i="14"/>
  <c r="AI945" i="14"/>
  <c r="AN945" i="14"/>
  <c r="AK945" i="14"/>
  <c r="AS945" i="14"/>
  <c r="AP942" i="14"/>
  <c r="AP938" i="14"/>
  <c r="AH937" i="14"/>
  <c r="T937" i="14"/>
  <c r="Z937" i="14" s="1"/>
  <c r="AM930" i="14"/>
  <c r="AH927" i="14"/>
  <c r="AP927" i="14"/>
  <c r="AI927" i="14"/>
  <c r="AQ927" i="14"/>
  <c r="T927" i="14"/>
  <c r="Y927" i="14" s="1"/>
  <c r="AK927" i="14"/>
  <c r="AS927" i="14"/>
  <c r="AM927" i="14"/>
  <c r="AN927" i="14"/>
  <c r="AN921" i="14"/>
  <c r="AO921" i="14"/>
  <c r="AI921" i="14"/>
  <c r="AQ921" i="14"/>
  <c r="AJ921" i="14"/>
  <c r="AR921" i="14"/>
  <c r="AS921" i="14"/>
  <c r="AL921" i="14"/>
  <c r="AR919" i="14"/>
  <c r="AN950" i="14"/>
  <c r="T948" i="14"/>
  <c r="X948" i="14" s="1"/>
  <c r="AH948" i="14"/>
  <c r="AP948" i="14"/>
  <c r="AH943" i="14"/>
  <c r="AP943" i="14"/>
  <c r="AL943" i="14"/>
  <c r="AM943" i="14"/>
  <c r="AL939" i="14"/>
  <c r="AH930" i="14"/>
  <c r="AP930" i="14"/>
  <c r="T930" i="14"/>
  <c r="V930" i="14" s="1"/>
  <c r="AS930" i="14"/>
  <c r="AH921" i="14"/>
  <c r="T921" i="14"/>
  <c r="AK921" i="14" s="1"/>
  <c r="AO919" i="14"/>
  <c r="AI918" i="14"/>
  <c r="AQ918" i="14"/>
  <c r="AJ918" i="14"/>
  <c r="AR918" i="14"/>
  <c r="AM918" i="14"/>
  <c r="AN918" i="14"/>
  <c r="AO918" i="14"/>
  <c r="AR923" i="14"/>
  <c r="AJ923" i="14"/>
  <c r="AS922" i="14"/>
  <c r="AK922" i="14"/>
  <c r="AR915" i="14"/>
  <c r="AJ915" i="14"/>
  <c r="AS914" i="14"/>
  <c r="AK914" i="14"/>
  <c r="AM911" i="14"/>
  <c r="AL910" i="14"/>
  <c r="T910" i="14"/>
  <c r="Y910" i="14" s="1"/>
  <c r="AL906" i="14"/>
  <c r="T906" i="14"/>
  <c r="Z906" i="14" s="1"/>
  <c r="AO904" i="14"/>
  <c r="AH896" i="14"/>
  <c r="AP896" i="14"/>
  <c r="AI896" i="14"/>
  <c r="AQ896" i="14"/>
  <c r="AR896" i="14"/>
  <c r="T896" i="14"/>
  <c r="Y896" i="14" s="1"/>
  <c r="AK896" i="14"/>
  <c r="AS896" i="14"/>
  <c r="AM896" i="14"/>
  <c r="AL892" i="14"/>
  <c r="AM892" i="14"/>
  <c r="AN892" i="14"/>
  <c r="AO892" i="14"/>
  <c r="AI892" i="14"/>
  <c r="AQ892" i="14"/>
  <c r="AQ886" i="14"/>
  <c r="AH880" i="14"/>
  <c r="AP880" i="14"/>
  <c r="AQ880" i="14"/>
  <c r="T880" i="14"/>
  <c r="Y880" i="14" s="1"/>
  <c r="AK880" i="14"/>
  <c r="AS880" i="14"/>
  <c r="AL880" i="14"/>
  <c r="AM880" i="14"/>
  <c r="T862" i="14"/>
  <c r="X862" i="14" s="1"/>
  <c r="AI862" i="14"/>
  <c r="AR862" i="14"/>
  <c r="AN862" i="14"/>
  <c r="AO862" i="14"/>
  <c r="AP940" i="14"/>
  <c r="AH940" i="14"/>
  <c r="AQ939" i="14"/>
  <c r="AI939" i="14"/>
  <c r="AL936" i="14"/>
  <c r="AP932" i="14"/>
  <c r="AH932" i="14"/>
  <c r="AQ931" i="14"/>
  <c r="AI931" i="14"/>
  <c r="AR930" i="14"/>
  <c r="AJ930" i="14"/>
  <c r="AO925" i="14"/>
  <c r="AP924" i="14"/>
  <c r="AH924" i="14"/>
  <c r="AQ923" i="14"/>
  <c r="AI923" i="14"/>
  <c r="AR922" i="14"/>
  <c r="AJ922" i="14"/>
  <c r="AO917" i="14"/>
  <c r="AP916" i="14"/>
  <c r="AH916" i="14"/>
  <c r="AQ915" i="14"/>
  <c r="AI915" i="14"/>
  <c r="AR914" i="14"/>
  <c r="AJ914" i="14"/>
  <c r="AS913" i="14"/>
  <c r="AK913" i="14"/>
  <c r="AL911" i="14"/>
  <c r="AK910" i="14"/>
  <c r="AR909" i="14"/>
  <c r="AI909" i="14"/>
  <c r="AK909" i="14"/>
  <c r="AS909" i="14"/>
  <c r="AK906" i="14"/>
  <c r="AO905" i="14"/>
  <c r="AJ905" i="14"/>
  <c r="AR905" i="14"/>
  <c r="AN904" i="14"/>
  <c r="AP903" i="14"/>
  <c r="AH902" i="14"/>
  <c r="AJ902" i="14"/>
  <c r="AR902" i="14"/>
  <c r="AL902" i="14"/>
  <c r="AM902" i="14"/>
  <c r="AP901" i="14"/>
  <c r="AP887" i="14"/>
  <c r="AP886" i="14"/>
  <c r="AL863" i="14"/>
  <c r="AI863" i="14"/>
  <c r="AR863" i="14"/>
  <c r="AJ863" i="14"/>
  <c r="AS863" i="14"/>
  <c r="AK863" i="14"/>
  <c r="AM863" i="14"/>
  <c r="AN863" i="14"/>
  <c r="AO863" i="14"/>
  <c r="AS936" i="14"/>
  <c r="AK936" i="14"/>
  <c r="T936" i="14"/>
  <c r="W936" i="14" s="1"/>
  <c r="AP931" i="14"/>
  <c r="AH931" i="14"/>
  <c r="AQ930" i="14"/>
  <c r="AI930" i="14"/>
  <c r="AS928" i="14"/>
  <c r="AK928" i="14"/>
  <c r="T928" i="14"/>
  <c r="V928" i="14" s="1"/>
  <c r="AN925" i="14"/>
  <c r="AP923" i="14"/>
  <c r="AH923" i="14"/>
  <c r="AQ922" i="14"/>
  <c r="AI922" i="14"/>
  <c r="AS920" i="14"/>
  <c r="AK920" i="14"/>
  <c r="T920" i="14"/>
  <c r="U920" i="14" s="1"/>
  <c r="AN917" i="14"/>
  <c r="AP915" i="14"/>
  <c r="AH915" i="14"/>
  <c r="AQ914" i="14"/>
  <c r="AI914" i="14"/>
  <c r="AR913" i="14"/>
  <c r="AJ913" i="14"/>
  <c r="AS910" i="14"/>
  <c r="AM904" i="14"/>
  <c r="AL900" i="14"/>
  <c r="AN900" i="14"/>
  <c r="AO900" i="14"/>
  <c r="AQ878" i="14"/>
  <c r="AH872" i="14"/>
  <c r="AP872" i="14"/>
  <c r="AQ872" i="14"/>
  <c r="T872" i="14"/>
  <c r="X872" i="14" s="1"/>
  <c r="AK872" i="14"/>
  <c r="AS872" i="14"/>
  <c r="AL872" i="14"/>
  <c r="AM872" i="14"/>
  <c r="T863" i="14"/>
  <c r="U863" i="14" s="1"/>
  <c r="AQ913" i="14"/>
  <c r="AI913" i="14"/>
  <c r="AS911" i="14"/>
  <c r="AQ910" i="14"/>
  <c r="AR910" i="14"/>
  <c r="AS906" i="14"/>
  <c r="AN906" i="14"/>
  <c r="AI906" i="14"/>
  <c r="AQ906" i="14"/>
  <c r="AM887" i="14"/>
  <c r="AI887" i="14"/>
  <c r="AQ887" i="14"/>
  <c r="AR887" i="14"/>
  <c r="AK887" i="14"/>
  <c r="AS887" i="14"/>
  <c r="AL887" i="14"/>
  <c r="AN887" i="14"/>
  <c r="AR886" i="14"/>
  <c r="AK886" i="14"/>
  <c r="AS886" i="14"/>
  <c r="AL886" i="14"/>
  <c r="AM886" i="14"/>
  <c r="AO886" i="14"/>
  <c r="AK864" i="14"/>
  <c r="AS864" i="14"/>
  <c r="AL864" i="14"/>
  <c r="AM864" i="14"/>
  <c r="AN864" i="14"/>
  <c r="AO864" i="14"/>
  <c r="AP864" i="14"/>
  <c r="AQ864" i="14"/>
  <c r="AM854" i="14"/>
  <c r="AN854" i="14"/>
  <c r="AI854" i="14"/>
  <c r="AQ854" i="14"/>
  <c r="AK854" i="14"/>
  <c r="AS854" i="14"/>
  <c r="AL854" i="14"/>
  <c r="AO854" i="14"/>
  <c r="AP854" i="14"/>
  <c r="AR854" i="14"/>
  <c r="AI911" i="14"/>
  <c r="AQ911" i="14"/>
  <c r="AP904" i="14"/>
  <c r="AJ904" i="14"/>
  <c r="AR904" i="14"/>
  <c r="T904" i="14"/>
  <c r="Z904" i="14" s="1"/>
  <c r="AK904" i="14"/>
  <c r="AS904" i="14"/>
  <c r="AJ878" i="14"/>
  <c r="AR878" i="14"/>
  <c r="AK878" i="14"/>
  <c r="AS878" i="14"/>
  <c r="AL878" i="14"/>
  <c r="AM878" i="14"/>
  <c r="AN878" i="14"/>
  <c r="AO878" i="14"/>
  <c r="T854" i="14"/>
  <c r="W854" i="14" s="1"/>
  <c r="AK848" i="14"/>
  <c r="AS848" i="14"/>
  <c r="AL848" i="14"/>
  <c r="AM848" i="14"/>
  <c r="AI848" i="14"/>
  <c r="AQ848" i="14"/>
  <c r="AP848" i="14"/>
  <c r="AR848" i="14"/>
  <c r="AH848" i="14"/>
  <c r="T840" i="14"/>
  <c r="V840" i="14" s="1"/>
  <c r="AI840" i="14"/>
  <c r="AR840" i="14"/>
  <c r="AJ840" i="14"/>
  <c r="AL840" i="14"/>
  <c r="AM840" i="14"/>
  <c r="AP840" i="14"/>
  <c r="AO840" i="14"/>
  <c r="AQ840" i="14"/>
  <c r="AN930" i="14"/>
  <c r="AS925" i="14"/>
  <c r="T925" i="14"/>
  <c r="AK925" i="14" s="1"/>
  <c r="AN922" i="14"/>
  <c r="AS917" i="14"/>
  <c r="AK917" i="14"/>
  <c r="T917" i="14"/>
  <c r="Y917" i="14" s="1"/>
  <c r="AN914" i="14"/>
  <c r="AO913" i="14"/>
  <c r="AP911" i="14"/>
  <c r="AO910" i="14"/>
  <c r="AP906" i="14"/>
  <c r="AI903" i="14"/>
  <c r="AQ903" i="14"/>
  <c r="AK903" i="14"/>
  <c r="AS903" i="14"/>
  <c r="AL903" i="14"/>
  <c r="AK901" i="14"/>
  <c r="AS901" i="14"/>
  <c r="AM901" i="14"/>
  <c r="AN901" i="14"/>
  <c r="AP892" i="14"/>
  <c r="T892" i="14"/>
  <c r="Y892" i="14" s="1"/>
  <c r="AH888" i="14"/>
  <c r="AP888" i="14"/>
  <c r="AI888" i="14"/>
  <c r="AQ888" i="14"/>
  <c r="AR888" i="14"/>
  <c r="T888" i="14"/>
  <c r="W888" i="14" s="1"/>
  <c r="AK888" i="14"/>
  <c r="AS888" i="14"/>
  <c r="AM888" i="14"/>
  <c r="AI879" i="14"/>
  <c r="AQ879" i="14"/>
  <c r="AR879" i="14"/>
  <c r="AK879" i="14"/>
  <c r="AS879" i="14"/>
  <c r="AL879" i="14"/>
  <c r="AM879" i="14"/>
  <c r="AN879" i="14"/>
  <c r="AH878" i="14"/>
  <c r="T878" i="14"/>
  <c r="X878" i="14" s="1"/>
  <c r="AI858" i="14"/>
  <c r="AQ858" i="14"/>
  <c r="AO858" i="14"/>
  <c r="AJ858" i="14"/>
  <c r="AK858" i="14"/>
  <c r="T858" i="14"/>
  <c r="U858" i="14" s="1"/>
  <c r="AL858" i="14"/>
  <c r="AM858" i="14"/>
  <c r="AN858" i="14"/>
  <c r="AP858" i="14"/>
  <c r="AK856" i="14"/>
  <c r="AS856" i="14"/>
  <c r="AI856" i="14"/>
  <c r="AQ856" i="14"/>
  <c r="AM856" i="14"/>
  <c r="AN856" i="14"/>
  <c r="AO856" i="14"/>
  <c r="AP856" i="14"/>
  <c r="AR856" i="14"/>
  <c r="AJ848" i="14"/>
  <c r="AS948" i="14"/>
  <c r="AS940" i="14"/>
  <c r="AS932" i="14"/>
  <c r="AR925" i="14"/>
  <c r="AS924" i="14"/>
  <c r="AR917" i="14"/>
  <c r="AS916" i="14"/>
  <c r="AO911" i="14"/>
  <c r="AN910" i="14"/>
  <c r="AM909" i="14"/>
  <c r="AH907" i="14"/>
  <c r="AP907" i="14"/>
  <c r="AO906" i="14"/>
  <c r="AL905" i="14"/>
  <c r="T905" i="14"/>
  <c r="AI905" i="14" s="1"/>
  <c r="T903" i="14"/>
  <c r="U903" i="14" s="1"/>
  <c r="AN902" i="14"/>
  <c r="AH901" i="14"/>
  <c r="T901" i="14"/>
  <c r="AJ901" i="14" s="1"/>
  <c r="AM900" i="14"/>
  <c r="AO896" i="14"/>
  <c r="AI895" i="14"/>
  <c r="AQ895" i="14"/>
  <c r="AR895" i="14"/>
  <c r="AK895" i="14"/>
  <c r="AS895" i="14"/>
  <c r="AL895" i="14"/>
  <c r="AN895" i="14"/>
  <c r="AR894" i="14"/>
  <c r="AK894" i="14"/>
  <c r="AS894" i="14"/>
  <c r="AL894" i="14"/>
  <c r="AM894" i="14"/>
  <c r="AO894" i="14"/>
  <c r="AK893" i="14"/>
  <c r="AK892" i="14"/>
  <c r="AH879" i="14"/>
  <c r="T879" i="14"/>
  <c r="W879" i="14" s="1"/>
  <c r="AQ862" i="14"/>
  <c r="AJ856" i="14"/>
  <c r="AP885" i="14"/>
  <c r="AH885" i="14"/>
  <c r="AQ884" i="14"/>
  <c r="AP877" i="14"/>
  <c r="AH877" i="14"/>
  <c r="AQ876" i="14"/>
  <c r="AS865" i="14"/>
  <c r="T864" i="14"/>
  <c r="V864" i="14" s="1"/>
  <c r="AS859" i="14"/>
  <c r="T856" i="14"/>
  <c r="W856" i="14" s="1"/>
  <c r="AI850" i="14"/>
  <c r="AQ850" i="14"/>
  <c r="AJ850" i="14"/>
  <c r="AR850" i="14"/>
  <c r="T850" i="14"/>
  <c r="W850" i="14" s="1"/>
  <c r="AK850" i="14"/>
  <c r="AS850" i="14"/>
  <c r="AM850" i="14"/>
  <c r="AO850" i="14"/>
  <c r="T849" i="14"/>
  <c r="AB849" i="14" s="1"/>
  <c r="AK849" i="14"/>
  <c r="AS849" i="14"/>
  <c r="AL849" i="14"/>
  <c r="AN849" i="14"/>
  <c r="AH849" i="14"/>
  <c r="AP849" i="14"/>
  <c r="T848" i="14"/>
  <c r="V848" i="14" s="1"/>
  <c r="AL847" i="14"/>
  <c r="T841" i="14"/>
  <c r="AN841" i="14" s="1"/>
  <c r="AL841" i="14"/>
  <c r="AM841" i="14"/>
  <c r="AO841" i="14"/>
  <c r="AH841" i="14"/>
  <c r="AQ841" i="14"/>
  <c r="AJ865" i="14"/>
  <c r="AR865" i="14"/>
  <c r="AP859" i="14"/>
  <c r="AN859" i="14"/>
  <c r="AP851" i="14"/>
  <c r="AI851" i="14"/>
  <c r="AQ851" i="14"/>
  <c r="AJ851" i="14"/>
  <c r="AR851" i="14"/>
  <c r="AL851" i="14"/>
  <c r="AN851" i="14"/>
  <c r="AM847" i="14"/>
  <c r="AN847" i="14"/>
  <c r="AH847" i="14"/>
  <c r="AP847" i="14"/>
  <c r="AM846" i="14"/>
  <c r="AN846" i="14"/>
  <c r="AO846" i="14"/>
  <c r="AI846" i="14"/>
  <c r="AQ846" i="14"/>
  <c r="AK846" i="14"/>
  <c r="AS846" i="14"/>
  <c r="AN845" i="14"/>
  <c r="AM845" i="14"/>
  <c r="AO845" i="14"/>
  <c r="AI845" i="14"/>
  <c r="AR845" i="14"/>
  <c r="AK845" i="14"/>
  <c r="AO844" i="14"/>
  <c r="AM844" i="14"/>
  <c r="AP844" i="14"/>
  <c r="AI844" i="14"/>
  <c r="AR844" i="14"/>
  <c r="T844" i="14"/>
  <c r="V844" i="14" s="1"/>
  <c r="AK844" i="14"/>
  <c r="AI842" i="14"/>
  <c r="AQ842" i="14"/>
  <c r="AL842" i="14"/>
  <c r="AM842" i="14"/>
  <c r="AP842" i="14"/>
  <c r="AJ842" i="14"/>
  <c r="AS842" i="14"/>
  <c r="AH833" i="14"/>
  <c r="AK833" i="14"/>
  <c r="AL833" i="14"/>
  <c r="T833" i="14"/>
  <c r="AC833" i="14" s="1"/>
  <c r="AM833" i="14"/>
  <c r="AN833" i="14"/>
  <c r="AP899" i="14"/>
  <c r="AQ898" i="14"/>
  <c r="AR897" i="14"/>
  <c r="AN893" i="14"/>
  <c r="AP891" i="14"/>
  <c r="AQ890" i="14"/>
  <c r="AI890" i="14"/>
  <c r="AR889" i="14"/>
  <c r="AN885" i="14"/>
  <c r="AO884" i="14"/>
  <c r="AP883" i="14"/>
  <c r="AQ882" i="14"/>
  <c r="AI882" i="14"/>
  <c r="AR881" i="14"/>
  <c r="AN877" i="14"/>
  <c r="AO876" i="14"/>
  <c r="AQ874" i="14"/>
  <c r="AR873" i="14"/>
  <c r="AJ873" i="14"/>
  <c r="AI866" i="14"/>
  <c r="AQ866" i="14"/>
  <c r="AP865" i="14"/>
  <c r="AL862" i="14"/>
  <c r="AO860" i="14"/>
  <c r="AM860" i="14"/>
  <c r="AQ859" i="14"/>
  <c r="AK855" i="14"/>
  <c r="AH846" i="14"/>
  <c r="T846" i="14"/>
  <c r="W846" i="14" s="1"/>
  <c r="AH845" i="14"/>
  <c r="T845" i="14"/>
  <c r="AC845" i="14" s="1"/>
  <c r="AH844" i="14"/>
  <c r="AH843" i="14"/>
  <c r="AP843" i="14"/>
  <c r="AM843" i="14"/>
  <c r="AN843" i="14"/>
  <c r="AO843" i="14"/>
  <c r="AI843" i="14"/>
  <c r="AR843" i="14"/>
  <c r="AK843" i="14"/>
  <c r="AH842" i="14"/>
  <c r="T842" i="14"/>
  <c r="Y842" i="14" s="1"/>
  <c r="AP898" i="14"/>
  <c r="AQ897" i="14"/>
  <c r="AI897" i="14"/>
  <c r="AM893" i="14"/>
  <c r="AP890" i="14"/>
  <c r="AQ889" i="14"/>
  <c r="AI889" i="14"/>
  <c r="AM885" i="14"/>
  <c r="AN884" i="14"/>
  <c r="AP882" i="14"/>
  <c r="AH882" i="14"/>
  <c r="AQ881" i="14"/>
  <c r="AI881" i="14"/>
  <c r="AR880" i="14"/>
  <c r="AM877" i="14"/>
  <c r="AN876" i="14"/>
  <c r="AO875" i="14"/>
  <c r="AP874" i="14"/>
  <c r="AH874" i="14"/>
  <c r="AQ873" i="14"/>
  <c r="AR872" i="14"/>
  <c r="AR871" i="14"/>
  <c r="AR870" i="14"/>
  <c r="AR869" i="14"/>
  <c r="AR868" i="14"/>
  <c r="AI868" i="14"/>
  <c r="AR867" i="14"/>
  <c r="AP866" i="14"/>
  <c r="AO865" i="14"/>
  <c r="AK862" i="14"/>
  <c r="AR861" i="14"/>
  <c r="AN861" i="14"/>
  <c r="AL861" i="14"/>
  <c r="AQ860" i="14"/>
  <c r="AO859" i="14"/>
  <c r="AJ857" i="14"/>
  <c r="AR831" i="14"/>
  <c r="T825" i="14"/>
  <c r="AP825" i="14" s="1"/>
  <c r="AL825" i="14"/>
  <c r="AM825" i="14"/>
  <c r="AN825" i="14"/>
  <c r="AO825" i="14"/>
  <c r="AL893" i="14"/>
  <c r="AL885" i="14"/>
  <c r="AM884" i="14"/>
  <c r="AL877" i="14"/>
  <c r="AM876" i="14"/>
  <c r="AH867" i="14"/>
  <c r="AP867" i="14"/>
  <c r="AO866" i="14"/>
  <c r="AN865" i="14"/>
  <c r="AS862" i="14"/>
  <c r="AM859" i="14"/>
  <c r="AP857" i="14"/>
  <c r="AS855" i="14"/>
  <c r="AL855" i="14"/>
  <c r="AJ855" i="14"/>
  <c r="AR855" i="14"/>
  <c r="AS847" i="14"/>
  <c r="AH814" i="14"/>
  <c r="AI814" i="14"/>
  <c r="AJ814" i="14"/>
  <c r="AK814" i="14"/>
  <c r="T814" i="14"/>
  <c r="U814" i="14" s="1"/>
  <c r="AO814" i="14"/>
  <c r="AQ814" i="14"/>
  <c r="AR814" i="14"/>
  <c r="AS814" i="14"/>
  <c r="T803" i="14"/>
  <c r="AB803" i="14" s="1"/>
  <c r="AH803" i="14"/>
  <c r="AP803" i="14"/>
  <c r="AL803" i="14"/>
  <c r="AM803" i="14"/>
  <c r="AR803" i="14"/>
  <c r="AS893" i="14"/>
  <c r="AS885" i="14"/>
  <c r="AS877" i="14"/>
  <c r="AP871" i="14"/>
  <c r="AP870" i="14"/>
  <c r="AM865" i="14"/>
  <c r="AM862" i="14"/>
  <c r="AL859" i="14"/>
  <c r="T859" i="14"/>
  <c r="U859" i="14" s="1"/>
  <c r="AS851" i="14"/>
  <c r="T851" i="14"/>
  <c r="U851" i="14" s="1"/>
  <c r="AQ849" i="14"/>
  <c r="AQ847" i="14"/>
  <c r="T847" i="14"/>
  <c r="AB847" i="14" s="1"/>
  <c r="T831" i="14"/>
  <c r="AP831" i="14" s="1"/>
  <c r="AI831" i="14"/>
  <c r="AJ831" i="14"/>
  <c r="AM831" i="14"/>
  <c r="AN831" i="14"/>
  <c r="AO831" i="14"/>
  <c r="AQ831" i="14"/>
  <c r="AL853" i="14"/>
  <c r="AM852" i="14"/>
  <c r="AR847" i="14"/>
  <c r="AJ847" i="14"/>
  <c r="AJ841" i="14"/>
  <c r="AR841" i="14"/>
  <c r="AK829" i="14"/>
  <c r="T829" i="14"/>
  <c r="AC829" i="14" s="1"/>
  <c r="AI824" i="14"/>
  <c r="AJ824" i="14"/>
  <c r="AR824" i="14"/>
  <c r="AK824" i="14"/>
  <c r="AS824" i="14"/>
  <c r="AL824" i="14"/>
  <c r="AS822" i="14"/>
  <c r="AH822" i="14"/>
  <c r="AL822" i="14"/>
  <c r="AM822" i="14"/>
  <c r="AH818" i="14"/>
  <c r="AP818" i="14"/>
  <c r="AJ818" i="14"/>
  <c r="AR818" i="14"/>
  <c r="AL817" i="14"/>
  <c r="AI817" i="14"/>
  <c r="AQ817" i="14"/>
  <c r="AJ817" i="14"/>
  <c r="AR817" i="14"/>
  <c r="AK817" i="14"/>
  <c r="AS817" i="14"/>
  <c r="AM817" i="14"/>
  <c r="AI805" i="14"/>
  <c r="AQ805" i="14"/>
  <c r="AL805" i="14"/>
  <c r="T805" i="14"/>
  <c r="AB805" i="14" s="1"/>
  <c r="AM805" i="14"/>
  <c r="AN805" i="14"/>
  <c r="AP805" i="14"/>
  <c r="AS805" i="14"/>
  <c r="AK787" i="14"/>
  <c r="AJ816" i="14"/>
  <c r="AR816" i="14"/>
  <c r="AK816" i="14"/>
  <c r="AS816" i="14"/>
  <c r="AL816" i="14"/>
  <c r="T787" i="14"/>
  <c r="AB787" i="14" s="1"/>
  <c r="AL787" i="14"/>
  <c r="AM787" i="14"/>
  <c r="AH787" i="14"/>
  <c r="AP787" i="14"/>
  <c r="AM785" i="14"/>
  <c r="AN785" i="14"/>
  <c r="AH785" i="14"/>
  <c r="AP785" i="14"/>
  <c r="AJ785" i="14"/>
  <c r="AR785" i="14"/>
  <c r="AK785" i="14"/>
  <c r="AS785" i="14"/>
  <c r="AQ785" i="14"/>
  <c r="AI785" i="14"/>
  <c r="AR853" i="14"/>
  <c r="AJ853" i="14"/>
  <c r="AH834" i="14"/>
  <c r="AP834" i="14"/>
  <c r="AI832" i="14"/>
  <c r="AJ832" i="14"/>
  <c r="AR832" i="14"/>
  <c r="AK832" i="14"/>
  <c r="AS832" i="14"/>
  <c r="AS829" i="14"/>
  <c r="AQ822" i="14"/>
  <c r="AS818" i="14"/>
  <c r="AH816" i="14"/>
  <c r="T816" i="14"/>
  <c r="U816" i="14" s="1"/>
  <c r="AM813" i="14"/>
  <c r="AN813" i="14"/>
  <c r="AO813" i="14"/>
  <c r="AI813" i="14"/>
  <c r="AQ813" i="14"/>
  <c r="AL785" i="14"/>
  <c r="AM829" i="14"/>
  <c r="AN829" i="14"/>
  <c r="AQ824" i="14"/>
  <c r="AK823" i="14"/>
  <c r="AS823" i="14"/>
  <c r="AL823" i="14"/>
  <c r="AM823" i="14"/>
  <c r="AP822" i="14"/>
  <c r="AK815" i="14"/>
  <c r="AS815" i="14"/>
  <c r="AL815" i="14"/>
  <c r="AM815" i="14"/>
  <c r="AQ832" i="14"/>
  <c r="AL830" i="14"/>
  <c r="AM830" i="14"/>
  <c r="AQ829" i="14"/>
  <c r="AH823" i="14"/>
  <c r="T823" i="14"/>
  <c r="AB823" i="14" s="1"/>
  <c r="AO822" i="14"/>
  <c r="T818" i="14"/>
  <c r="U818" i="14" s="1"/>
  <c r="AH815" i="14"/>
  <c r="T815" i="14"/>
  <c r="AN815" i="14" s="1"/>
  <c r="AL802" i="14"/>
  <c r="AI802" i="14"/>
  <c r="AQ802" i="14"/>
  <c r="AJ802" i="14"/>
  <c r="AR802" i="14"/>
  <c r="AM802" i="14"/>
  <c r="T802" i="14"/>
  <c r="V802" i="14" s="1"/>
  <c r="AN802" i="14"/>
  <c r="AP802" i="14"/>
  <c r="T800" i="14"/>
  <c r="W800" i="14" s="1"/>
  <c r="AR800" i="14"/>
  <c r="AJ800" i="14"/>
  <c r="AO853" i="14"/>
  <c r="AQ830" i="14"/>
  <c r="AH826" i="14"/>
  <c r="AJ826" i="14"/>
  <c r="AR826" i="14"/>
  <c r="AO824" i="14"/>
  <c r="AR823" i="14"/>
  <c r="AK822" i="14"/>
  <c r="AM818" i="14"/>
  <c r="AP817" i="14"/>
  <c r="AQ816" i="14"/>
  <c r="AR813" i="14"/>
  <c r="AH802" i="14"/>
  <c r="AM793" i="14"/>
  <c r="AN793" i="14"/>
  <c r="AH793" i="14"/>
  <c r="AP793" i="14"/>
  <c r="AJ793" i="14"/>
  <c r="AR793" i="14"/>
  <c r="T793" i="14"/>
  <c r="AO793" i="14" s="1"/>
  <c r="AK793" i="14"/>
  <c r="AS793" i="14"/>
  <c r="AL793" i="14"/>
  <c r="AR857" i="14"/>
  <c r="AR849" i="14"/>
  <c r="AK841" i="14"/>
  <c r="AK840" i="14"/>
  <c r="AS840" i="14"/>
  <c r="AP839" i="14"/>
  <c r="AP838" i="14"/>
  <c r="AP837" i="14"/>
  <c r="AP836" i="14"/>
  <c r="AM834" i="14"/>
  <c r="T834" i="14"/>
  <c r="AD834" i="14" s="1"/>
  <c r="AI833" i="14"/>
  <c r="AQ833" i="14"/>
  <c r="AJ833" i="14"/>
  <c r="AR833" i="14"/>
  <c r="AO832" i="14"/>
  <c r="AK831" i="14"/>
  <c r="AS831" i="14"/>
  <c r="AL831" i="14"/>
  <c r="AO829" i="14"/>
  <c r="AI825" i="14"/>
  <c r="AQ825" i="14"/>
  <c r="AJ825" i="14"/>
  <c r="AR825" i="14"/>
  <c r="AK825" i="14"/>
  <c r="AS825" i="14"/>
  <c r="AN824" i="14"/>
  <c r="AQ823" i="14"/>
  <c r="AJ822" i="14"/>
  <c r="AM821" i="14"/>
  <c r="AN821" i="14"/>
  <c r="AO821" i="14"/>
  <c r="AL818" i="14"/>
  <c r="AP816" i="14"/>
  <c r="AR815" i="14"/>
  <c r="AL814" i="14"/>
  <c r="AH809" i="14"/>
  <c r="T809" i="14"/>
  <c r="AP809" i="14" s="1"/>
  <c r="AK809" i="14"/>
  <c r="AS809" i="14"/>
  <c r="AM809" i="14"/>
  <c r="AN809" i="14"/>
  <c r="AO809" i="14"/>
  <c r="AR809" i="14"/>
  <c r="AR805" i="14"/>
  <c r="AL786" i="14"/>
  <c r="AM786" i="14"/>
  <c r="AN786" i="14"/>
  <c r="AI786" i="14"/>
  <c r="AQ786" i="14"/>
  <c r="AJ786" i="14"/>
  <c r="AR786" i="14"/>
  <c r="AH775" i="14"/>
  <c r="AR775" i="14"/>
  <c r="AI775" i="14"/>
  <c r="AS775" i="14"/>
  <c r="AJ775" i="14"/>
  <c r="T775" i="14"/>
  <c r="AB775" i="14" s="1"/>
  <c r="AN775" i="14"/>
  <c r="AO807" i="14"/>
  <c r="AJ807" i="14"/>
  <c r="AR807" i="14"/>
  <c r="AM807" i="14"/>
  <c r="AM801" i="14"/>
  <c r="AH801" i="14"/>
  <c r="AJ801" i="14"/>
  <c r="AR801" i="14"/>
  <c r="T801" i="14"/>
  <c r="AC801" i="14" s="1"/>
  <c r="AK801" i="14"/>
  <c r="AS801" i="14"/>
  <c r="AN800" i="14"/>
  <c r="AI800" i="14"/>
  <c r="AQ800" i="14"/>
  <c r="AK800" i="14"/>
  <c r="AS800" i="14"/>
  <c r="AL800" i="14"/>
  <c r="AS797" i="14"/>
  <c r="T795" i="14"/>
  <c r="AB795" i="14" s="1"/>
  <c r="AL795" i="14"/>
  <c r="AH795" i="14"/>
  <c r="AP795" i="14"/>
  <c r="AL794" i="14"/>
  <c r="AM794" i="14"/>
  <c r="AO794" i="14"/>
  <c r="AI794" i="14"/>
  <c r="AQ794" i="14"/>
  <c r="AJ794" i="14"/>
  <c r="AR794" i="14"/>
  <c r="AN792" i="14"/>
  <c r="AO792" i="14"/>
  <c r="AI792" i="14"/>
  <c r="AQ792" i="14"/>
  <c r="AK792" i="14"/>
  <c r="AS792" i="14"/>
  <c r="AL792" i="14"/>
  <c r="AS789" i="14"/>
  <c r="AH778" i="14"/>
  <c r="AQ778" i="14"/>
  <c r="AI778" i="14"/>
  <c r="AS778" i="14"/>
  <c r="AK778" i="14"/>
  <c r="T778" i="14"/>
  <c r="U778" i="14" s="1"/>
  <c r="AM778" i="14"/>
  <c r="AR790" i="14"/>
  <c r="T789" i="14"/>
  <c r="AB789" i="14" s="1"/>
  <c r="AN814" i="14"/>
  <c r="AO810" i="14"/>
  <c r="AJ810" i="14"/>
  <c r="AJ808" i="14"/>
  <c r="AQ807" i="14"/>
  <c r="AL806" i="14"/>
  <c r="AK804" i="14"/>
  <c r="AM797" i="14"/>
  <c r="AM789" i="14"/>
  <c r="AP835" i="14"/>
  <c r="AQ834" i="14"/>
  <c r="AO828" i="14"/>
  <c r="AQ826" i="14"/>
  <c r="AP819" i="14"/>
  <c r="AQ818" i="14"/>
  <c r="AM814" i="14"/>
  <c r="AO812" i="14"/>
  <c r="AQ810" i="14"/>
  <c r="AS808" i="14"/>
  <c r="AI808" i="14"/>
  <c r="AQ808" i="14"/>
  <c r="AL808" i="14"/>
  <c r="AK806" i="14"/>
  <c r="AK798" i="14"/>
  <c r="AK790" i="14"/>
  <c r="AS786" i="14"/>
  <c r="T786" i="14"/>
  <c r="X786" i="14" s="1"/>
  <c r="AI779" i="14"/>
  <c r="AQ779" i="14"/>
  <c r="AJ779" i="14"/>
  <c r="AS779" i="14"/>
  <c r="AK779" i="14"/>
  <c r="T779" i="14"/>
  <c r="AB779" i="14" s="1"/>
  <c r="AL779" i="14"/>
  <c r="AM779" i="14"/>
  <c r="AN779" i="14"/>
  <c r="AP779" i="14"/>
  <c r="AN807" i="14"/>
  <c r="AH806" i="14"/>
  <c r="T806" i="14"/>
  <c r="V806" i="14" s="1"/>
  <c r="AJ804" i="14"/>
  <c r="AR804" i="14"/>
  <c r="AM804" i="14"/>
  <c r="AH804" i="14"/>
  <c r="AK803" i="14"/>
  <c r="AH798" i="14"/>
  <c r="AP798" i="14"/>
  <c r="AI798" i="14"/>
  <c r="AQ798" i="14"/>
  <c r="T798" i="14"/>
  <c r="U798" i="14" s="1"/>
  <c r="AM798" i="14"/>
  <c r="AI797" i="14"/>
  <c r="AQ797" i="14"/>
  <c r="AJ797" i="14"/>
  <c r="AR797" i="14"/>
  <c r="AL797" i="14"/>
  <c r="AN797" i="14"/>
  <c r="AH790" i="14"/>
  <c r="AI790" i="14"/>
  <c r="AQ790" i="14"/>
  <c r="T790" i="14"/>
  <c r="W790" i="14" s="1"/>
  <c r="AM790" i="14"/>
  <c r="AI789" i="14"/>
  <c r="AQ789" i="14"/>
  <c r="AJ789" i="14"/>
  <c r="AR789" i="14"/>
  <c r="AL789" i="14"/>
  <c r="AN789" i="14"/>
  <c r="AP786" i="14"/>
  <c r="AN806" i="14"/>
  <c r="AQ803" i="14"/>
  <c r="AI803" i="14"/>
  <c r="AM799" i="14"/>
  <c r="AN798" i="14"/>
  <c r="AH796" i="14"/>
  <c r="AQ795" i="14"/>
  <c r="AI795" i="14"/>
  <c r="AM791" i="14"/>
  <c r="AN790" i="14"/>
  <c r="AH788" i="14"/>
  <c r="AQ787" i="14"/>
  <c r="AI787" i="14"/>
  <c r="AR784" i="14"/>
  <c r="AR783" i="14"/>
  <c r="AR782" i="14"/>
  <c r="AR781" i="14"/>
  <c r="AI781" i="14"/>
  <c r="AR780" i="14"/>
  <c r="AN777" i="14"/>
  <c r="AI776" i="14"/>
  <c r="AK776" i="14"/>
  <c r="AS776" i="14"/>
  <c r="AL776" i="14"/>
  <c r="AP775" i="14"/>
  <c r="AL773" i="14"/>
  <c r="AI771" i="14"/>
  <c r="AO770" i="14"/>
  <c r="AP768" i="14"/>
  <c r="AK767" i="14"/>
  <c r="T767" i="14"/>
  <c r="AA767" i="14" s="1"/>
  <c r="AJ766" i="14"/>
  <c r="AM763" i="14"/>
  <c r="AO762" i="14"/>
  <c r="AP761" i="14"/>
  <c r="AR760" i="14"/>
  <c r="AL759" i="14"/>
  <c r="AP758" i="14"/>
  <c r="AO755" i="14"/>
  <c r="AP754" i="14"/>
  <c r="AP753" i="14"/>
  <c r="AP745" i="14"/>
  <c r="AL799" i="14"/>
  <c r="AL791" i="14"/>
  <c r="AQ784" i="14"/>
  <c r="AH784" i="14"/>
  <c r="AL784" i="14"/>
  <c r="AQ783" i="14"/>
  <c r="AH783" i="14"/>
  <c r="AM783" i="14"/>
  <c r="AQ782" i="14"/>
  <c r="AH782" i="14"/>
  <c r="AN782" i="14"/>
  <c r="AH780" i="14"/>
  <c r="AP780" i="14"/>
  <c r="AN778" i="14"/>
  <c r="AM777" i="14"/>
  <c r="AL774" i="14"/>
  <c r="AK773" i="14"/>
  <c r="T773" i="14"/>
  <c r="AN773" i="14" s="1"/>
  <c r="AH771" i="14"/>
  <c r="AP771" i="14"/>
  <c r="AI769" i="14"/>
  <c r="AJ769" i="14"/>
  <c r="AR769" i="14"/>
  <c r="AK769" i="14"/>
  <c r="AS769" i="14"/>
  <c r="AO768" i="14"/>
  <c r="AS766" i="14"/>
  <c r="AI763" i="14"/>
  <c r="AQ760" i="14"/>
  <c r="AH759" i="14"/>
  <c r="AP759" i="14"/>
  <c r="AL758" i="14"/>
  <c r="T758" i="14"/>
  <c r="AA758" i="14" s="1"/>
  <c r="AM766" i="14"/>
  <c r="AH763" i="14"/>
  <c r="AP763" i="14"/>
  <c r="AJ763" i="14"/>
  <c r="AR763" i="14"/>
  <c r="AL763" i="14"/>
  <c r="AI762" i="14"/>
  <c r="AQ762" i="14"/>
  <c r="AJ762" i="14"/>
  <c r="AR762" i="14"/>
  <c r="AK762" i="14"/>
  <c r="AS762" i="14"/>
  <c r="AM762" i="14"/>
  <c r="AI754" i="14"/>
  <c r="AQ754" i="14"/>
  <c r="AJ754" i="14"/>
  <c r="AR754" i="14"/>
  <c r="AK754" i="14"/>
  <c r="AS754" i="14"/>
  <c r="AN754" i="14"/>
  <c r="AJ753" i="14"/>
  <c r="AR753" i="14"/>
  <c r="AK753" i="14"/>
  <c r="AS753" i="14"/>
  <c r="AL753" i="14"/>
  <c r="AN753" i="14"/>
  <c r="AO753" i="14"/>
  <c r="AS806" i="14"/>
  <c r="AN803" i="14"/>
  <c r="AR799" i="14"/>
  <c r="AJ799" i="14"/>
  <c r="AS798" i="14"/>
  <c r="AM796" i="14"/>
  <c r="AN795" i="14"/>
  <c r="AR791" i="14"/>
  <c r="AJ791" i="14"/>
  <c r="AS790" i="14"/>
  <c r="AM788" i="14"/>
  <c r="AN787" i="14"/>
  <c r="T785" i="14"/>
  <c r="AO785" i="14" s="1"/>
  <c r="AN781" i="14"/>
  <c r="AN780" i="14"/>
  <c r="AS773" i="14"/>
  <c r="AQ769" i="14"/>
  <c r="AR767" i="14"/>
  <c r="AH767" i="14"/>
  <c r="AL767" i="14"/>
  <c r="AM767" i="14"/>
  <c r="AQ766" i="14"/>
  <c r="AH762" i="14"/>
  <c r="T762" i="14"/>
  <c r="AE762" i="14" s="1"/>
  <c r="AI761" i="14"/>
  <c r="AJ761" i="14"/>
  <c r="AR761" i="14"/>
  <c r="AK761" i="14"/>
  <c r="AS761" i="14"/>
  <c r="AL761" i="14"/>
  <c r="AH755" i="14"/>
  <c r="AP755" i="14"/>
  <c r="AI755" i="14"/>
  <c r="AQ755" i="14"/>
  <c r="AJ755" i="14"/>
  <c r="AR755" i="14"/>
  <c r="AL755" i="14"/>
  <c r="AM755" i="14"/>
  <c r="AH754" i="14"/>
  <c r="T754" i="14"/>
  <c r="Z754" i="14" s="1"/>
  <c r="AH753" i="14"/>
  <c r="T753" i="14"/>
  <c r="Z753" i="14" s="1"/>
  <c r="AI746" i="14"/>
  <c r="AN784" i="14"/>
  <c r="AN783" i="14"/>
  <c r="AM782" i="14"/>
  <c r="AK777" i="14"/>
  <c r="AS777" i="14"/>
  <c r="AO773" i="14"/>
  <c r="AP769" i="14"/>
  <c r="AP766" i="14"/>
  <c r="AM758" i="14"/>
  <c r="AO758" i="14"/>
  <c r="AI758" i="14"/>
  <c r="AQ758" i="14"/>
  <c r="Y746" i="14"/>
  <c r="AH746" i="14"/>
  <c r="AP746" i="14"/>
  <c r="AA746" i="14"/>
  <c r="T746" i="14"/>
  <c r="AM746" i="14" s="1"/>
  <c r="AB746" i="14"/>
  <c r="U746" i="14"/>
  <c r="AC746" i="14"/>
  <c r="V746" i="14"/>
  <c r="W746" i="14"/>
  <c r="AM784" i="14"/>
  <c r="AL783" i="14"/>
  <c r="AL782" i="14"/>
  <c r="AQ777" i="14"/>
  <c r="AH777" i="14"/>
  <c r="T777" i="14"/>
  <c r="AO777" i="14" s="1"/>
  <c r="AM774" i="14"/>
  <c r="AN774" i="14"/>
  <c r="AQ773" i="14"/>
  <c r="AI770" i="14"/>
  <c r="AQ770" i="14"/>
  <c r="AJ770" i="14"/>
  <c r="AR770" i="14"/>
  <c r="AO769" i="14"/>
  <c r="AK768" i="14"/>
  <c r="AS768" i="14"/>
  <c r="AL768" i="14"/>
  <c r="AP767" i="14"/>
  <c r="AO766" i="14"/>
  <c r="AS763" i="14"/>
  <c r="AK760" i="14"/>
  <c r="AS760" i="14"/>
  <c r="AL760" i="14"/>
  <c r="AM760" i="14"/>
  <c r="AO760" i="14"/>
  <c r="AI745" i="14"/>
  <c r="AQ745" i="14"/>
  <c r="AJ745" i="14"/>
  <c r="AR745" i="14"/>
  <c r="AK745" i="14"/>
  <c r="AS745" i="14"/>
  <c r="AL745" i="14"/>
  <c r="AN745" i="14"/>
  <c r="X745" i="14"/>
  <c r="AF745" i="14"/>
  <c r="AO745" i="14"/>
  <c r="AS803" i="14"/>
  <c r="AR796" i="14"/>
  <c r="AS795" i="14"/>
  <c r="AR788" i="14"/>
  <c r="AS787" i="14"/>
  <c r="AK784" i="14"/>
  <c r="AK783" i="14"/>
  <c r="AK782" i="14"/>
  <c r="AJ778" i="14"/>
  <c r="AR778" i="14"/>
  <c r="AP777" i="14"/>
  <c r="AL775" i="14"/>
  <c r="AM775" i="14"/>
  <c r="AQ774" i="14"/>
  <c r="AP773" i="14"/>
  <c r="AS770" i="14"/>
  <c r="AR768" i="14"/>
  <c r="AH768" i="14"/>
  <c r="T768" i="14"/>
  <c r="AF768" i="14" s="1"/>
  <c r="AL766" i="14"/>
  <c r="AO763" i="14"/>
  <c r="T763" i="14"/>
  <c r="AA763" i="14" s="1"/>
  <c r="AH760" i="14"/>
  <c r="T760" i="14"/>
  <c r="AN760" i="14" s="1"/>
  <c r="AS758" i="14"/>
  <c r="AO746" i="14"/>
  <c r="AA745" i="14"/>
  <c r="AQ751" i="14"/>
  <c r="AI751" i="14"/>
  <c r="AD747" i="14"/>
  <c r="V747" i="14"/>
  <c r="AN746" i="14"/>
  <c r="AO752" i="14"/>
  <c r="AP751" i="14"/>
  <c r="AQ750" i="14"/>
  <c r="AI750" i="14"/>
  <c r="AL747" i="14"/>
  <c r="AC747" i="14"/>
  <c r="U747" i="14"/>
  <c r="AE745" i="14"/>
  <c r="W745" i="14"/>
  <c r="AO744" i="14"/>
  <c r="X744" i="14"/>
  <c r="AP743" i="14"/>
  <c r="AH743" i="14"/>
  <c r="Y743" i="14"/>
  <c r="AS747" i="14"/>
  <c r="AK747" i="14"/>
  <c r="AB747" i="14"/>
  <c r="T747" i="14"/>
  <c r="Z747" i="14" s="1"/>
  <c r="AL746" i="14"/>
  <c r="AD745" i="14"/>
  <c r="V745" i="14"/>
  <c r="AN744" i="14"/>
  <c r="W744" i="14"/>
  <c r="AO750" i="14"/>
  <c r="AR747" i="14"/>
  <c r="AJ747" i="14"/>
  <c r="AA747" i="14"/>
  <c r="AS746" i="14"/>
  <c r="AK746" i="14"/>
  <c r="AC745" i="14"/>
  <c r="U745" i="14"/>
  <c r="V744" i="14"/>
  <c r="AN743" i="14"/>
  <c r="AE743" i="14"/>
  <c r="W743" i="14"/>
  <c r="AP772" i="14"/>
  <c r="AQ771" i="14"/>
  <c r="AO765" i="14"/>
  <c r="AP764" i="14"/>
  <c r="AQ763" i="14"/>
  <c r="AM759" i="14"/>
  <c r="AO757" i="14"/>
  <c r="AP756" i="14"/>
  <c r="AL752" i="14"/>
  <c r="AO749" i="14"/>
  <c r="AP748" i="14"/>
  <c r="AH748" i="14"/>
  <c r="AQ747" i="14"/>
  <c r="AR746" i="14"/>
  <c r="AJ746" i="14"/>
  <c r="AB745" i="14"/>
  <c r="T745" i="14"/>
  <c r="Z745" i="14" s="1"/>
  <c r="AL744" i="14"/>
  <c r="AC744" i="14"/>
  <c r="U744" i="14"/>
  <c r="AD743" i="14"/>
  <c r="V743" i="14"/>
  <c r="AN742" i="14"/>
  <c r="W742" i="14"/>
  <c r="AS752" i="14"/>
  <c r="AP747" i="14"/>
  <c r="AH747" i="14"/>
  <c r="AQ746" i="14"/>
  <c r="AS744" i="14"/>
  <c r="AB744" i="14"/>
  <c r="AL743" i="14"/>
  <c r="AC743" i="14"/>
  <c r="U743" i="14"/>
  <c r="V742" i="14"/>
  <c r="AS743" i="14"/>
  <c r="AB743" i="14"/>
  <c r="AC742" i="14"/>
  <c r="M741" i="14"/>
  <c r="L741" i="14"/>
  <c r="K741" i="14"/>
  <c r="J741" i="14"/>
  <c r="I741" i="14"/>
  <c r="H741" i="14"/>
  <c r="F741" i="14"/>
  <c r="D741" i="14"/>
  <c r="C741" i="14"/>
  <c r="B741" i="14"/>
  <c r="A741" i="14"/>
  <c r="M740" i="14"/>
  <c r="L740" i="14"/>
  <c r="K740" i="14"/>
  <c r="J740" i="14"/>
  <c r="I740" i="14"/>
  <c r="H740" i="14"/>
  <c r="F740" i="14"/>
  <c r="D740" i="14"/>
  <c r="C740" i="14"/>
  <c r="B740" i="14"/>
  <c r="A740" i="14"/>
  <c r="M739" i="14"/>
  <c r="L739" i="14"/>
  <c r="K739" i="14"/>
  <c r="J739" i="14"/>
  <c r="I739" i="14"/>
  <c r="H739" i="14"/>
  <c r="F739" i="14"/>
  <c r="D739" i="14"/>
  <c r="C739" i="14"/>
  <c r="B739" i="14"/>
  <c r="A739" i="14"/>
  <c r="M738" i="14"/>
  <c r="L738" i="14"/>
  <c r="K738" i="14"/>
  <c r="J738" i="14"/>
  <c r="I738" i="14"/>
  <c r="H738" i="14"/>
  <c r="F738" i="14"/>
  <c r="D738" i="14"/>
  <c r="C738" i="14"/>
  <c r="B738" i="14"/>
  <c r="A738" i="14"/>
  <c r="M737" i="14"/>
  <c r="L737" i="14"/>
  <c r="K737" i="14"/>
  <c r="J737" i="14"/>
  <c r="I737" i="14"/>
  <c r="H737" i="14"/>
  <c r="F737" i="14"/>
  <c r="D737" i="14"/>
  <c r="C737" i="14"/>
  <c r="B737" i="14"/>
  <c r="A737" i="14"/>
  <c r="M736" i="14"/>
  <c r="L736" i="14"/>
  <c r="K736" i="14"/>
  <c r="J736" i="14"/>
  <c r="I736" i="14"/>
  <c r="H736" i="14"/>
  <c r="F736" i="14"/>
  <c r="D736" i="14"/>
  <c r="C736" i="14"/>
  <c r="B736" i="14"/>
  <c r="A736" i="14"/>
  <c r="M735" i="14"/>
  <c r="L735" i="14"/>
  <c r="K735" i="14"/>
  <c r="J735" i="14"/>
  <c r="I735" i="14"/>
  <c r="H735" i="14"/>
  <c r="F735" i="14"/>
  <c r="D735" i="14"/>
  <c r="C735" i="14"/>
  <c r="B735" i="14"/>
  <c r="A735" i="14"/>
  <c r="M734" i="14"/>
  <c r="L734" i="14"/>
  <c r="K734" i="14"/>
  <c r="J734" i="14"/>
  <c r="I734" i="14"/>
  <c r="H734" i="14"/>
  <c r="F734" i="14"/>
  <c r="D734" i="14"/>
  <c r="C734" i="14"/>
  <c r="B734" i="14"/>
  <c r="A734" i="14"/>
  <c r="M733" i="14"/>
  <c r="L733" i="14"/>
  <c r="K733" i="14"/>
  <c r="J733" i="14"/>
  <c r="I733" i="14"/>
  <c r="H733" i="14"/>
  <c r="F733" i="14"/>
  <c r="D733" i="14"/>
  <c r="C733" i="14"/>
  <c r="B733" i="14"/>
  <c r="A733" i="14"/>
  <c r="M732" i="14"/>
  <c r="L732" i="14"/>
  <c r="K732" i="14"/>
  <c r="J732" i="14"/>
  <c r="I732" i="14"/>
  <c r="H732" i="14"/>
  <c r="F732" i="14"/>
  <c r="D732" i="14"/>
  <c r="C732" i="14"/>
  <c r="B732" i="14"/>
  <c r="A732" i="14"/>
  <c r="M731" i="14"/>
  <c r="L731" i="14"/>
  <c r="K731" i="14"/>
  <c r="J731" i="14"/>
  <c r="I731" i="14"/>
  <c r="H731" i="14"/>
  <c r="F731" i="14"/>
  <c r="D731" i="14"/>
  <c r="C731" i="14"/>
  <c r="B731" i="14"/>
  <c r="A731" i="14"/>
  <c r="M730" i="14"/>
  <c r="L730" i="14"/>
  <c r="K730" i="14"/>
  <c r="J730" i="14"/>
  <c r="I730" i="14"/>
  <c r="H730" i="14"/>
  <c r="F730" i="14"/>
  <c r="D730" i="14"/>
  <c r="C730" i="14"/>
  <c r="B730" i="14"/>
  <c r="A730" i="14"/>
  <c r="M729" i="14"/>
  <c r="L729" i="14"/>
  <c r="K729" i="14"/>
  <c r="J729" i="14"/>
  <c r="I729" i="14"/>
  <c r="H729" i="14"/>
  <c r="F729" i="14"/>
  <c r="D729" i="14"/>
  <c r="C729" i="14"/>
  <c r="B729" i="14"/>
  <c r="A729" i="14"/>
  <c r="M728" i="14"/>
  <c r="L728" i="14"/>
  <c r="K728" i="14"/>
  <c r="J728" i="14"/>
  <c r="I728" i="14"/>
  <c r="H728" i="14"/>
  <c r="F728" i="14"/>
  <c r="D728" i="14"/>
  <c r="C728" i="14"/>
  <c r="B728" i="14"/>
  <c r="A728" i="14"/>
  <c r="M727" i="14"/>
  <c r="L727" i="14"/>
  <c r="K727" i="14"/>
  <c r="J727" i="14"/>
  <c r="I727" i="14"/>
  <c r="H727" i="14"/>
  <c r="F727" i="14"/>
  <c r="D727" i="14"/>
  <c r="C727" i="14"/>
  <c r="B727" i="14"/>
  <c r="A727" i="14"/>
  <c r="M726" i="14"/>
  <c r="L726" i="14"/>
  <c r="K726" i="14"/>
  <c r="J726" i="14"/>
  <c r="I726" i="14"/>
  <c r="H726" i="14"/>
  <c r="F726" i="14"/>
  <c r="D726" i="14"/>
  <c r="C726" i="14"/>
  <c r="B726" i="14"/>
  <c r="A726" i="14"/>
  <c r="M725" i="14"/>
  <c r="L725" i="14"/>
  <c r="K725" i="14"/>
  <c r="J725" i="14"/>
  <c r="I725" i="14"/>
  <c r="H725" i="14"/>
  <c r="F725" i="14"/>
  <c r="D725" i="14"/>
  <c r="C725" i="14"/>
  <c r="B725" i="14"/>
  <c r="A725" i="14"/>
  <c r="M724" i="14"/>
  <c r="L724" i="14"/>
  <c r="K724" i="14"/>
  <c r="J724" i="14"/>
  <c r="I724" i="14"/>
  <c r="H724" i="14"/>
  <c r="F724" i="14"/>
  <c r="D724" i="14"/>
  <c r="C724" i="14"/>
  <c r="B724" i="14"/>
  <c r="A724" i="14"/>
  <c r="M723" i="14"/>
  <c r="L723" i="14"/>
  <c r="K723" i="14"/>
  <c r="J723" i="14"/>
  <c r="I723" i="14"/>
  <c r="H723" i="14"/>
  <c r="F723" i="14"/>
  <c r="D723" i="14"/>
  <c r="C723" i="14"/>
  <c r="B723" i="14"/>
  <c r="A723" i="14"/>
  <c r="M722" i="14"/>
  <c r="L722" i="14"/>
  <c r="K722" i="14"/>
  <c r="J722" i="14"/>
  <c r="I722" i="14"/>
  <c r="H722" i="14"/>
  <c r="F722" i="14"/>
  <c r="D722" i="14"/>
  <c r="C722" i="14"/>
  <c r="B722" i="14"/>
  <c r="A722" i="14"/>
  <c r="M721" i="14"/>
  <c r="L721" i="14"/>
  <c r="K721" i="14"/>
  <c r="J721" i="14"/>
  <c r="I721" i="14"/>
  <c r="H721" i="14"/>
  <c r="F721" i="14"/>
  <c r="D721" i="14"/>
  <c r="C721" i="14"/>
  <c r="B721" i="14"/>
  <c r="A721" i="14"/>
  <c r="M720" i="14"/>
  <c r="L720" i="14"/>
  <c r="K720" i="14"/>
  <c r="J720" i="14"/>
  <c r="I720" i="14"/>
  <c r="H720" i="14"/>
  <c r="F720" i="14"/>
  <c r="D720" i="14"/>
  <c r="C720" i="14"/>
  <c r="B720" i="14"/>
  <c r="A720" i="14"/>
  <c r="M719" i="14"/>
  <c r="L719" i="14"/>
  <c r="K719" i="14"/>
  <c r="J719" i="14"/>
  <c r="I719" i="14"/>
  <c r="H719" i="14"/>
  <c r="F719" i="14"/>
  <c r="D719" i="14"/>
  <c r="C719" i="14"/>
  <c r="B719" i="14"/>
  <c r="A719" i="14"/>
  <c r="M718" i="14"/>
  <c r="L718" i="14"/>
  <c r="K718" i="14"/>
  <c r="J718" i="14"/>
  <c r="I718" i="14"/>
  <c r="H718" i="14"/>
  <c r="F718" i="14"/>
  <c r="D718" i="14"/>
  <c r="C718" i="14"/>
  <c r="B718" i="14"/>
  <c r="A718" i="14"/>
  <c r="M717" i="14"/>
  <c r="L717" i="14"/>
  <c r="K717" i="14"/>
  <c r="J717" i="14"/>
  <c r="I717" i="14"/>
  <c r="H717" i="14"/>
  <c r="F717" i="14"/>
  <c r="D717" i="14"/>
  <c r="C717" i="14"/>
  <c r="B717" i="14"/>
  <c r="A717" i="14"/>
  <c r="M716" i="14"/>
  <c r="L716" i="14"/>
  <c r="K716" i="14"/>
  <c r="J716" i="14"/>
  <c r="I716" i="14"/>
  <c r="H716" i="14"/>
  <c r="F716" i="14"/>
  <c r="D716" i="14"/>
  <c r="C716" i="14"/>
  <c r="B716" i="14"/>
  <c r="A716" i="14"/>
  <c r="M715" i="14"/>
  <c r="L715" i="14"/>
  <c r="K715" i="14"/>
  <c r="J715" i="14"/>
  <c r="I715" i="14"/>
  <c r="H715" i="14"/>
  <c r="F715" i="14"/>
  <c r="D715" i="14"/>
  <c r="C715" i="14"/>
  <c r="B715" i="14"/>
  <c r="A715" i="14"/>
  <c r="M714" i="14"/>
  <c r="L714" i="14"/>
  <c r="K714" i="14"/>
  <c r="J714" i="14"/>
  <c r="I714" i="14"/>
  <c r="H714" i="14"/>
  <c r="F714" i="14"/>
  <c r="D714" i="14"/>
  <c r="C714" i="14"/>
  <c r="B714" i="14"/>
  <c r="A714" i="14"/>
  <c r="M713" i="14"/>
  <c r="L713" i="14"/>
  <c r="K713" i="14"/>
  <c r="J713" i="14"/>
  <c r="I713" i="14"/>
  <c r="H713" i="14"/>
  <c r="F713" i="14"/>
  <c r="D713" i="14"/>
  <c r="C713" i="14"/>
  <c r="B713" i="14"/>
  <c r="A713" i="14"/>
  <c r="M712" i="14"/>
  <c r="L712" i="14"/>
  <c r="K712" i="14"/>
  <c r="J712" i="14"/>
  <c r="I712" i="14"/>
  <c r="H712" i="14"/>
  <c r="F712" i="14"/>
  <c r="D712" i="14"/>
  <c r="C712" i="14"/>
  <c r="B712" i="14"/>
  <c r="A712" i="14"/>
  <c r="M711" i="14"/>
  <c r="L711" i="14"/>
  <c r="K711" i="14"/>
  <c r="J711" i="14"/>
  <c r="I711" i="14"/>
  <c r="H711" i="14"/>
  <c r="F711" i="14"/>
  <c r="D711" i="14"/>
  <c r="C711" i="14"/>
  <c r="B711" i="14"/>
  <c r="A711" i="14"/>
  <c r="M710" i="14"/>
  <c r="L710" i="14"/>
  <c r="K710" i="14"/>
  <c r="J710" i="14"/>
  <c r="I710" i="14"/>
  <c r="H710" i="14"/>
  <c r="F710" i="14"/>
  <c r="D710" i="14"/>
  <c r="C710" i="14"/>
  <c r="B710" i="14"/>
  <c r="A710" i="14"/>
  <c r="M709" i="14"/>
  <c r="L709" i="14"/>
  <c r="K709" i="14"/>
  <c r="J709" i="14"/>
  <c r="I709" i="14"/>
  <c r="H709" i="14"/>
  <c r="F709" i="14"/>
  <c r="D709" i="14"/>
  <c r="C709" i="14"/>
  <c r="B709" i="14"/>
  <c r="A709" i="14"/>
  <c r="M708" i="14"/>
  <c r="L708" i="14"/>
  <c r="K708" i="14"/>
  <c r="J708" i="14"/>
  <c r="I708" i="14"/>
  <c r="H708" i="14"/>
  <c r="F708" i="14"/>
  <c r="D708" i="14"/>
  <c r="C708" i="14"/>
  <c r="B708" i="14"/>
  <c r="A708" i="14"/>
  <c r="M707" i="14"/>
  <c r="L707" i="14"/>
  <c r="K707" i="14"/>
  <c r="J707" i="14"/>
  <c r="I707" i="14"/>
  <c r="H707" i="14"/>
  <c r="F707" i="14"/>
  <c r="D707" i="14"/>
  <c r="C707" i="14"/>
  <c r="B707" i="14"/>
  <c r="A707" i="14"/>
  <c r="M706" i="14"/>
  <c r="L706" i="14"/>
  <c r="K706" i="14"/>
  <c r="J706" i="14"/>
  <c r="I706" i="14"/>
  <c r="H706" i="14"/>
  <c r="F706" i="14"/>
  <c r="D706" i="14"/>
  <c r="C706" i="14"/>
  <c r="B706" i="14"/>
  <c r="A706" i="14"/>
  <c r="M705" i="14"/>
  <c r="L705" i="14"/>
  <c r="K705" i="14"/>
  <c r="J705" i="14"/>
  <c r="I705" i="14"/>
  <c r="H705" i="14"/>
  <c r="F705" i="14"/>
  <c r="D705" i="14"/>
  <c r="C705" i="14"/>
  <c r="B705" i="14"/>
  <c r="A705" i="14"/>
  <c r="M704" i="14"/>
  <c r="L704" i="14"/>
  <c r="K704" i="14"/>
  <c r="J704" i="14"/>
  <c r="I704" i="14"/>
  <c r="H704" i="14"/>
  <c r="F704" i="14"/>
  <c r="D704" i="14"/>
  <c r="C704" i="14"/>
  <c r="B704" i="14"/>
  <c r="A704" i="14"/>
  <c r="M703" i="14"/>
  <c r="L703" i="14"/>
  <c r="K703" i="14"/>
  <c r="J703" i="14"/>
  <c r="I703" i="14"/>
  <c r="H703" i="14"/>
  <c r="F703" i="14"/>
  <c r="D703" i="14"/>
  <c r="C703" i="14"/>
  <c r="B703" i="14"/>
  <c r="A703" i="14"/>
  <c r="M702" i="14"/>
  <c r="L702" i="14"/>
  <c r="K702" i="14"/>
  <c r="J702" i="14"/>
  <c r="I702" i="14"/>
  <c r="H702" i="14"/>
  <c r="F702" i="14"/>
  <c r="D702" i="14"/>
  <c r="C702" i="14"/>
  <c r="B702" i="14"/>
  <c r="A702" i="14"/>
  <c r="M701" i="14"/>
  <c r="L701" i="14"/>
  <c r="K701" i="14"/>
  <c r="J701" i="14"/>
  <c r="I701" i="14"/>
  <c r="H701" i="14"/>
  <c r="F701" i="14"/>
  <c r="D701" i="14"/>
  <c r="C701" i="14"/>
  <c r="B701" i="14"/>
  <c r="A701" i="14"/>
  <c r="M700" i="14"/>
  <c r="L700" i="14"/>
  <c r="K700" i="14"/>
  <c r="J700" i="14"/>
  <c r="I700" i="14"/>
  <c r="H700" i="14"/>
  <c r="F700" i="14"/>
  <c r="D700" i="14"/>
  <c r="C700" i="14"/>
  <c r="B700" i="14"/>
  <c r="A700" i="14"/>
  <c r="M699" i="14"/>
  <c r="L699" i="14"/>
  <c r="K699" i="14"/>
  <c r="J699" i="14"/>
  <c r="I699" i="14"/>
  <c r="H699" i="14"/>
  <c r="F699" i="14"/>
  <c r="D699" i="14"/>
  <c r="C699" i="14"/>
  <c r="B699" i="14"/>
  <c r="A699" i="14"/>
  <c r="M698" i="14"/>
  <c r="L698" i="14"/>
  <c r="K698" i="14"/>
  <c r="J698" i="14"/>
  <c r="I698" i="14"/>
  <c r="H698" i="14"/>
  <c r="F698" i="14"/>
  <c r="D698" i="14"/>
  <c r="C698" i="14"/>
  <c r="B698" i="14"/>
  <c r="A698" i="14"/>
  <c r="M697" i="14"/>
  <c r="L697" i="14"/>
  <c r="K697" i="14"/>
  <c r="J697" i="14"/>
  <c r="I697" i="14"/>
  <c r="H697" i="14"/>
  <c r="F697" i="14"/>
  <c r="D697" i="14"/>
  <c r="C697" i="14"/>
  <c r="B697" i="14"/>
  <c r="A697" i="14"/>
  <c r="M696" i="14"/>
  <c r="L696" i="14"/>
  <c r="K696" i="14"/>
  <c r="J696" i="14"/>
  <c r="I696" i="14"/>
  <c r="H696" i="14"/>
  <c r="F696" i="14"/>
  <c r="D696" i="14"/>
  <c r="C696" i="14"/>
  <c r="B696" i="14"/>
  <c r="A696" i="14"/>
  <c r="M695" i="14"/>
  <c r="L695" i="14"/>
  <c r="K695" i="14"/>
  <c r="J695" i="14"/>
  <c r="I695" i="14"/>
  <c r="H695" i="14"/>
  <c r="F695" i="14"/>
  <c r="D695" i="14"/>
  <c r="C695" i="14"/>
  <c r="B695" i="14"/>
  <c r="A695" i="14"/>
  <c r="M694" i="14"/>
  <c r="L694" i="14"/>
  <c r="K694" i="14"/>
  <c r="J694" i="14"/>
  <c r="I694" i="14"/>
  <c r="H694" i="14"/>
  <c r="F694" i="14"/>
  <c r="D694" i="14"/>
  <c r="C694" i="14"/>
  <c r="B694" i="14"/>
  <c r="A694" i="14"/>
  <c r="M693" i="14"/>
  <c r="L693" i="14"/>
  <c r="K693" i="14"/>
  <c r="J693" i="14"/>
  <c r="I693" i="14"/>
  <c r="H693" i="14"/>
  <c r="F693" i="14"/>
  <c r="D693" i="14"/>
  <c r="C693" i="14"/>
  <c r="B693" i="14"/>
  <c r="A693" i="14"/>
  <c r="M692" i="14"/>
  <c r="L692" i="14"/>
  <c r="K692" i="14"/>
  <c r="J692" i="14"/>
  <c r="I692" i="14"/>
  <c r="H692" i="14"/>
  <c r="F692" i="14"/>
  <c r="D692" i="14"/>
  <c r="C692" i="14"/>
  <c r="B692" i="14"/>
  <c r="A692" i="14"/>
  <c r="M691" i="14"/>
  <c r="L691" i="14"/>
  <c r="K691" i="14"/>
  <c r="J691" i="14"/>
  <c r="I691" i="14"/>
  <c r="H691" i="14"/>
  <c r="F691" i="14"/>
  <c r="D691" i="14"/>
  <c r="C691" i="14"/>
  <c r="B691" i="14"/>
  <c r="A691" i="14"/>
  <c r="M690" i="14"/>
  <c r="L690" i="14"/>
  <c r="K690" i="14"/>
  <c r="J690" i="14"/>
  <c r="I690" i="14"/>
  <c r="H690" i="14"/>
  <c r="F690" i="14"/>
  <c r="D690" i="14"/>
  <c r="C690" i="14"/>
  <c r="B690" i="14"/>
  <c r="A690" i="14"/>
  <c r="M689" i="14"/>
  <c r="L689" i="14"/>
  <c r="K689" i="14"/>
  <c r="J689" i="14"/>
  <c r="I689" i="14"/>
  <c r="H689" i="14"/>
  <c r="F689" i="14"/>
  <c r="D689" i="14"/>
  <c r="C689" i="14"/>
  <c r="B689" i="14"/>
  <c r="A689" i="14"/>
  <c r="M688" i="14"/>
  <c r="L688" i="14"/>
  <c r="K688" i="14"/>
  <c r="J688" i="14"/>
  <c r="I688" i="14"/>
  <c r="H688" i="14"/>
  <c r="F688" i="14"/>
  <c r="D688" i="14"/>
  <c r="C688" i="14"/>
  <c r="B688" i="14"/>
  <c r="A688" i="14"/>
  <c r="M687" i="14"/>
  <c r="L687" i="14"/>
  <c r="K687" i="14"/>
  <c r="J687" i="14"/>
  <c r="I687" i="14"/>
  <c r="H687" i="14"/>
  <c r="F687" i="14"/>
  <c r="D687" i="14"/>
  <c r="C687" i="14"/>
  <c r="B687" i="14"/>
  <c r="A687" i="14"/>
  <c r="M686" i="14"/>
  <c r="L686" i="14"/>
  <c r="K686" i="14"/>
  <c r="J686" i="14"/>
  <c r="I686" i="14"/>
  <c r="H686" i="14"/>
  <c r="F686" i="14"/>
  <c r="D686" i="14"/>
  <c r="C686" i="14"/>
  <c r="B686" i="14"/>
  <c r="A686" i="14"/>
  <c r="M685" i="14"/>
  <c r="L685" i="14"/>
  <c r="K685" i="14"/>
  <c r="J685" i="14"/>
  <c r="I685" i="14"/>
  <c r="H685" i="14"/>
  <c r="F685" i="14"/>
  <c r="D685" i="14"/>
  <c r="C685" i="14"/>
  <c r="B685" i="14"/>
  <c r="A685" i="14"/>
  <c r="M684" i="14"/>
  <c r="L684" i="14"/>
  <c r="K684" i="14"/>
  <c r="J684" i="14"/>
  <c r="I684" i="14"/>
  <c r="H684" i="14"/>
  <c r="F684" i="14"/>
  <c r="D684" i="14"/>
  <c r="C684" i="14"/>
  <c r="B684" i="14"/>
  <c r="A684" i="14"/>
  <c r="M683" i="14"/>
  <c r="L683" i="14"/>
  <c r="K683" i="14"/>
  <c r="J683" i="14"/>
  <c r="I683" i="14"/>
  <c r="H683" i="14"/>
  <c r="F683" i="14"/>
  <c r="D683" i="14"/>
  <c r="C683" i="14"/>
  <c r="B683" i="14"/>
  <c r="A683" i="14"/>
  <c r="M682" i="14"/>
  <c r="L682" i="14"/>
  <c r="K682" i="14"/>
  <c r="J682" i="14"/>
  <c r="I682" i="14"/>
  <c r="H682" i="14"/>
  <c r="F682" i="14"/>
  <c r="D682" i="14"/>
  <c r="C682" i="14"/>
  <c r="B682" i="14"/>
  <c r="A682" i="14"/>
  <c r="M681" i="14"/>
  <c r="L681" i="14"/>
  <c r="K681" i="14"/>
  <c r="J681" i="14"/>
  <c r="I681" i="14"/>
  <c r="H681" i="14"/>
  <c r="F681" i="14"/>
  <c r="D681" i="14"/>
  <c r="C681" i="14"/>
  <c r="B681" i="14"/>
  <c r="A681" i="14"/>
  <c r="M680" i="14"/>
  <c r="L680" i="14"/>
  <c r="K680" i="14"/>
  <c r="J680" i="14"/>
  <c r="I680" i="14"/>
  <c r="H680" i="14"/>
  <c r="F680" i="14"/>
  <c r="D680" i="14"/>
  <c r="C680" i="14"/>
  <c r="B680" i="14"/>
  <c r="A680" i="14"/>
  <c r="M679" i="14"/>
  <c r="L679" i="14"/>
  <c r="K679" i="14"/>
  <c r="J679" i="14"/>
  <c r="I679" i="14"/>
  <c r="H679" i="14"/>
  <c r="F679" i="14"/>
  <c r="D679" i="14"/>
  <c r="C679" i="14"/>
  <c r="B679" i="14"/>
  <c r="A679" i="14"/>
  <c r="M678" i="14"/>
  <c r="L678" i="14"/>
  <c r="K678" i="14"/>
  <c r="J678" i="14"/>
  <c r="I678" i="14"/>
  <c r="H678" i="14"/>
  <c r="F678" i="14"/>
  <c r="D678" i="14"/>
  <c r="C678" i="14"/>
  <c r="B678" i="14"/>
  <c r="A678" i="14"/>
  <c r="M677" i="14"/>
  <c r="L677" i="14"/>
  <c r="K677" i="14"/>
  <c r="J677" i="14"/>
  <c r="I677" i="14"/>
  <c r="H677" i="14"/>
  <c r="F677" i="14"/>
  <c r="D677" i="14"/>
  <c r="C677" i="14"/>
  <c r="B677" i="14"/>
  <c r="A677" i="14"/>
  <c r="M676" i="14"/>
  <c r="L676" i="14"/>
  <c r="K676" i="14"/>
  <c r="J676" i="14"/>
  <c r="I676" i="14"/>
  <c r="H676" i="14"/>
  <c r="F676" i="14"/>
  <c r="D676" i="14"/>
  <c r="C676" i="14"/>
  <c r="B676" i="14"/>
  <c r="A676" i="14"/>
  <c r="M675" i="14"/>
  <c r="L675" i="14"/>
  <c r="K675" i="14"/>
  <c r="J675" i="14"/>
  <c r="I675" i="14"/>
  <c r="H675" i="14"/>
  <c r="F675" i="14"/>
  <c r="D675" i="14"/>
  <c r="C675" i="14"/>
  <c r="B675" i="14"/>
  <c r="A675" i="14"/>
  <c r="M674" i="14"/>
  <c r="L674" i="14"/>
  <c r="K674" i="14"/>
  <c r="J674" i="14"/>
  <c r="I674" i="14"/>
  <c r="H674" i="14"/>
  <c r="F674" i="14"/>
  <c r="D674" i="14"/>
  <c r="C674" i="14"/>
  <c r="B674" i="14"/>
  <c r="A674" i="14"/>
  <c r="M673" i="14"/>
  <c r="L673" i="14"/>
  <c r="K673" i="14"/>
  <c r="J673" i="14"/>
  <c r="I673" i="14"/>
  <c r="H673" i="14"/>
  <c r="F673" i="14"/>
  <c r="D673" i="14"/>
  <c r="C673" i="14"/>
  <c r="B673" i="14"/>
  <c r="A673" i="14"/>
  <c r="M672" i="14"/>
  <c r="L672" i="14"/>
  <c r="K672" i="14"/>
  <c r="J672" i="14"/>
  <c r="I672" i="14"/>
  <c r="H672" i="14"/>
  <c r="F672" i="14"/>
  <c r="D672" i="14"/>
  <c r="C672" i="14"/>
  <c r="B672" i="14"/>
  <c r="A672" i="14"/>
  <c r="M671" i="14"/>
  <c r="L671" i="14"/>
  <c r="K671" i="14"/>
  <c r="J671" i="14"/>
  <c r="I671" i="14"/>
  <c r="H671" i="14"/>
  <c r="F671" i="14"/>
  <c r="D671" i="14"/>
  <c r="C671" i="14"/>
  <c r="B671" i="14"/>
  <c r="A671" i="14"/>
  <c r="M670" i="14"/>
  <c r="L670" i="14"/>
  <c r="K670" i="14"/>
  <c r="J670" i="14"/>
  <c r="I670" i="14"/>
  <c r="H670" i="14"/>
  <c r="F670" i="14"/>
  <c r="D670" i="14"/>
  <c r="C670" i="14"/>
  <c r="B670" i="14"/>
  <c r="A670" i="14"/>
  <c r="M669" i="14"/>
  <c r="L669" i="14"/>
  <c r="K669" i="14"/>
  <c r="J669" i="14"/>
  <c r="I669" i="14"/>
  <c r="H669" i="14"/>
  <c r="F669" i="14"/>
  <c r="D669" i="14"/>
  <c r="C669" i="14"/>
  <c r="B669" i="14"/>
  <c r="A669" i="14"/>
  <c r="M668" i="14"/>
  <c r="L668" i="14"/>
  <c r="K668" i="14"/>
  <c r="J668" i="14"/>
  <c r="I668" i="14"/>
  <c r="H668" i="14"/>
  <c r="F668" i="14"/>
  <c r="D668" i="14"/>
  <c r="C668" i="14"/>
  <c r="B668" i="14"/>
  <c r="A668" i="14"/>
  <c r="M667" i="14"/>
  <c r="L667" i="14"/>
  <c r="K667" i="14"/>
  <c r="J667" i="14"/>
  <c r="I667" i="14"/>
  <c r="H667" i="14"/>
  <c r="F667" i="14"/>
  <c r="D667" i="14"/>
  <c r="C667" i="14"/>
  <c r="B667" i="14"/>
  <c r="A667" i="14"/>
  <c r="M666" i="14"/>
  <c r="L666" i="14"/>
  <c r="K666" i="14"/>
  <c r="J666" i="14"/>
  <c r="I666" i="14"/>
  <c r="H666" i="14"/>
  <c r="F666" i="14"/>
  <c r="D666" i="14"/>
  <c r="C666" i="14"/>
  <c r="B666" i="14"/>
  <c r="A666" i="14"/>
  <c r="M665" i="14"/>
  <c r="L665" i="14"/>
  <c r="K665" i="14"/>
  <c r="J665" i="14"/>
  <c r="I665" i="14"/>
  <c r="H665" i="14"/>
  <c r="F665" i="14"/>
  <c r="D665" i="14"/>
  <c r="C665" i="14"/>
  <c r="B665" i="14"/>
  <c r="A665" i="14"/>
  <c r="M664" i="14"/>
  <c r="L664" i="14"/>
  <c r="K664" i="14"/>
  <c r="J664" i="14"/>
  <c r="I664" i="14"/>
  <c r="H664" i="14"/>
  <c r="F664" i="14"/>
  <c r="D664" i="14"/>
  <c r="C664" i="14"/>
  <c r="B664" i="14"/>
  <c r="A664" i="14"/>
  <c r="M663" i="14"/>
  <c r="L663" i="14"/>
  <c r="K663" i="14"/>
  <c r="J663" i="14"/>
  <c r="I663" i="14"/>
  <c r="H663" i="14"/>
  <c r="F663" i="14"/>
  <c r="D663" i="14"/>
  <c r="C663" i="14"/>
  <c r="B663" i="14"/>
  <c r="A663" i="14"/>
  <c r="M662" i="14"/>
  <c r="L662" i="14"/>
  <c r="K662" i="14"/>
  <c r="J662" i="14"/>
  <c r="I662" i="14"/>
  <c r="H662" i="14"/>
  <c r="F662" i="14"/>
  <c r="D662" i="14"/>
  <c r="C662" i="14"/>
  <c r="B662" i="14"/>
  <c r="A662" i="14"/>
  <c r="M661" i="14"/>
  <c r="L661" i="14"/>
  <c r="K661" i="14"/>
  <c r="J661" i="14"/>
  <c r="I661" i="14"/>
  <c r="H661" i="14"/>
  <c r="F661" i="14"/>
  <c r="D661" i="14"/>
  <c r="C661" i="14"/>
  <c r="B661" i="14"/>
  <c r="A661" i="14"/>
  <c r="M660" i="14"/>
  <c r="L660" i="14"/>
  <c r="K660" i="14"/>
  <c r="J660" i="14"/>
  <c r="I660" i="14"/>
  <c r="H660" i="14"/>
  <c r="F660" i="14"/>
  <c r="D660" i="14"/>
  <c r="C660" i="14"/>
  <c r="B660" i="14"/>
  <c r="A660" i="14"/>
  <c r="M659" i="14"/>
  <c r="L659" i="14"/>
  <c r="K659" i="14"/>
  <c r="J659" i="14"/>
  <c r="I659" i="14"/>
  <c r="H659" i="14"/>
  <c r="F659" i="14"/>
  <c r="D659" i="14"/>
  <c r="C659" i="14"/>
  <c r="B659" i="14"/>
  <c r="A659" i="14"/>
  <c r="M658" i="14"/>
  <c r="L658" i="14"/>
  <c r="K658" i="14"/>
  <c r="J658" i="14"/>
  <c r="I658" i="14"/>
  <c r="H658" i="14"/>
  <c r="F658" i="14"/>
  <c r="D658" i="14"/>
  <c r="C658" i="14"/>
  <c r="B658" i="14"/>
  <c r="A658" i="14"/>
  <c r="M657" i="14"/>
  <c r="L657" i="14"/>
  <c r="K657" i="14"/>
  <c r="J657" i="14"/>
  <c r="I657" i="14"/>
  <c r="H657" i="14"/>
  <c r="F657" i="14"/>
  <c r="D657" i="14"/>
  <c r="C657" i="14"/>
  <c r="B657" i="14"/>
  <c r="A657" i="14"/>
  <c r="M656" i="14"/>
  <c r="L656" i="14"/>
  <c r="K656" i="14"/>
  <c r="J656" i="14"/>
  <c r="I656" i="14"/>
  <c r="H656" i="14"/>
  <c r="F656" i="14"/>
  <c r="D656" i="14"/>
  <c r="C656" i="14"/>
  <c r="B656" i="14"/>
  <c r="A656" i="14"/>
  <c r="M655" i="14"/>
  <c r="L655" i="14"/>
  <c r="K655" i="14"/>
  <c r="J655" i="14"/>
  <c r="I655" i="14"/>
  <c r="H655" i="14"/>
  <c r="F655" i="14"/>
  <c r="D655" i="14"/>
  <c r="C655" i="14"/>
  <c r="B655" i="14"/>
  <c r="A655" i="14"/>
  <c r="M654" i="14"/>
  <c r="L654" i="14"/>
  <c r="K654" i="14"/>
  <c r="J654" i="14"/>
  <c r="I654" i="14"/>
  <c r="H654" i="14"/>
  <c r="F654" i="14"/>
  <c r="D654" i="14"/>
  <c r="C654" i="14"/>
  <c r="B654" i="14"/>
  <c r="A654" i="14"/>
  <c r="M653" i="14"/>
  <c r="L653" i="14"/>
  <c r="K653" i="14"/>
  <c r="J653" i="14"/>
  <c r="I653" i="14"/>
  <c r="H653" i="14"/>
  <c r="F653" i="14"/>
  <c r="D653" i="14"/>
  <c r="C653" i="14"/>
  <c r="B653" i="14"/>
  <c r="A653" i="14"/>
  <c r="M652" i="14"/>
  <c r="L652" i="14"/>
  <c r="K652" i="14"/>
  <c r="J652" i="14"/>
  <c r="I652" i="14"/>
  <c r="H652" i="14"/>
  <c r="F652" i="14"/>
  <c r="D652" i="14"/>
  <c r="C652" i="14"/>
  <c r="B652" i="14"/>
  <c r="A652" i="14"/>
  <c r="M651" i="14"/>
  <c r="L651" i="14"/>
  <c r="K651" i="14"/>
  <c r="J651" i="14"/>
  <c r="I651" i="14"/>
  <c r="H651" i="14"/>
  <c r="F651" i="14"/>
  <c r="D651" i="14"/>
  <c r="C651" i="14"/>
  <c r="B651" i="14"/>
  <c r="A651" i="14"/>
  <c r="M650" i="14"/>
  <c r="L650" i="14"/>
  <c r="K650" i="14"/>
  <c r="J650" i="14"/>
  <c r="I650" i="14"/>
  <c r="H650" i="14"/>
  <c r="F650" i="14"/>
  <c r="D650" i="14"/>
  <c r="C650" i="14"/>
  <c r="B650" i="14"/>
  <c r="A650" i="14"/>
  <c r="M649" i="14"/>
  <c r="L649" i="14"/>
  <c r="K649" i="14"/>
  <c r="J649" i="14"/>
  <c r="I649" i="14"/>
  <c r="H649" i="14"/>
  <c r="F649" i="14"/>
  <c r="D649" i="14"/>
  <c r="C649" i="14"/>
  <c r="B649" i="14"/>
  <c r="A649" i="14"/>
  <c r="M648" i="14"/>
  <c r="L648" i="14"/>
  <c r="K648" i="14"/>
  <c r="J648" i="14"/>
  <c r="I648" i="14"/>
  <c r="H648" i="14"/>
  <c r="F648" i="14"/>
  <c r="D648" i="14"/>
  <c r="C648" i="14"/>
  <c r="B648" i="14"/>
  <c r="A648" i="14"/>
  <c r="M647" i="14"/>
  <c r="L647" i="14"/>
  <c r="K647" i="14"/>
  <c r="J647" i="14"/>
  <c r="I647" i="14"/>
  <c r="H647" i="14"/>
  <c r="F647" i="14"/>
  <c r="D647" i="14"/>
  <c r="C647" i="14"/>
  <c r="B647" i="14"/>
  <c r="A647" i="14"/>
  <c r="M646" i="14"/>
  <c r="L646" i="14"/>
  <c r="K646" i="14"/>
  <c r="J646" i="14"/>
  <c r="I646" i="14"/>
  <c r="H646" i="14"/>
  <c r="F646" i="14"/>
  <c r="D646" i="14"/>
  <c r="C646" i="14"/>
  <c r="B646" i="14"/>
  <c r="A646" i="14"/>
  <c r="M645" i="14"/>
  <c r="L645" i="14"/>
  <c r="K645" i="14"/>
  <c r="J645" i="14"/>
  <c r="I645" i="14"/>
  <c r="H645" i="14"/>
  <c r="F645" i="14"/>
  <c r="D645" i="14"/>
  <c r="C645" i="14"/>
  <c r="B645" i="14"/>
  <c r="A645" i="14"/>
  <c r="M644" i="14"/>
  <c r="L644" i="14"/>
  <c r="K644" i="14"/>
  <c r="J644" i="14"/>
  <c r="I644" i="14"/>
  <c r="H644" i="14"/>
  <c r="F644" i="14"/>
  <c r="D644" i="14"/>
  <c r="C644" i="14"/>
  <c r="B644" i="14"/>
  <c r="A644" i="14"/>
  <c r="M643" i="14"/>
  <c r="L643" i="14"/>
  <c r="K643" i="14"/>
  <c r="J643" i="14"/>
  <c r="I643" i="14"/>
  <c r="H643" i="14"/>
  <c r="F643" i="14"/>
  <c r="D643" i="14"/>
  <c r="C643" i="14"/>
  <c r="B643" i="14"/>
  <c r="A643" i="14"/>
  <c r="M642" i="14"/>
  <c r="L642" i="14"/>
  <c r="K642" i="14"/>
  <c r="J642" i="14"/>
  <c r="I642" i="14"/>
  <c r="H642" i="14"/>
  <c r="F642" i="14"/>
  <c r="D642" i="14"/>
  <c r="C642" i="14"/>
  <c r="B642" i="14"/>
  <c r="A642" i="14"/>
  <c r="M641" i="14"/>
  <c r="L641" i="14"/>
  <c r="K641" i="14"/>
  <c r="J641" i="14"/>
  <c r="I641" i="14"/>
  <c r="H641" i="14"/>
  <c r="F641" i="14"/>
  <c r="D641" i="14"/>
  <c r="C641" i="14"/>
  <c r="B641" i="14"/>
  <c r="A641" i="14"/>
  <c r="M640" i="14"/>
  <c r="L640" i="14"/>
  <c r="K640" i="14"/>
  <c r="J640" i="14"/>
  <c r="I640" i="14"/>
  <c r="H640" i="14"/>
  <c r="F640" i="14"/>
  <c r="D640" i="14"/>
  <c r="C640" i="14"/>
  <c r="B640" i="14"/>
  <c r="A640" i="14"/>
  <c r="M639" i="14"/>
  <c r="L639" i="14"/>
  <c r="K639" i="14"/>
  <c r="J639" i="14"/>
  <c r="I639" i="14"/>
  <c r="H639" i="14"/>
  <c r="F639" i="14"/>
  <c r="D639" i="14"/>
  <c r="C639" i="14"/>
  <c r="B639" i="14"/>
  <c r="A639" i="14"/>
  <c r="M638" i="14"/>
  <c r="L638" i="14"/>
  <c r="K638" i="14"/>
  <c r="J638" i="14"/>
  <c r="I638" i="14"/>
  <c r="H638" i="14"/>
  <c r="F638" i="14"/>
  <c r="D638" i="14"/>
  <c r="C638" i="14"/>
  <c r="B638" i="14"/>
  <c r="A638" i="14"/>
  <c r="M637" i="14"/>
  <c r="L637" i="14"/>
  <c r="K637" i="14"/>
  <c r="J637" i="14"/>
  <c r="I637" i="14"/>
  <c r="H637" i="14"/>
  <c r="F637" i="14"/>
  <c r="D637" i="14"/>
  <c r="C637" i="14"/>
  <c r="B637" i="14"/>
  <c r="A637" i="14"/>
  <c r="M636" i="14"/>
  <c r="L636" i="14"/>
  <c r="K636" i="14"/>
  <c r="J636" i="14"/>
  <c r="I636" i="14"/>
  <c r="H636" i="14"/>
  <c r="F636" i="14"/>
  <c r="D636" i="14"/>
  <c r="C636" i="14"/>
  <c r="B636" i="14"/>
  <c r="A636" i="14"/>
  <c r="M635" i="14"/>
  <c r="L635" i="14"/>
  <c r="K635" i="14"/>
  <c r="J635" i="14"/>
  <c r="I635" i="14"/>
  <c r="H635" i="14"/>
  <c r="F635" i="14"/>
  <c r="D635" i="14"/>
  <c r="C635" i="14"/>
  <c r="B635" i="14"/>
  <c r="A635" i="14"/>
  <c r="M634" i="14"/>
  <c r="L634" i="14"/>
  <c r="K634" i="14"/>
  <c r="J634" i="14"/>
  <c r="I634" i="14"/>
  <c r="H634" i="14"/>
  <c r="F634" i="14"/>
  <c r="D634" i="14"/>
  <c r="C634" i="14"/>
  <c r="B634" i="14"/>
  <c r="A634" i="14"/>
  <c r="M633" i="14"/>
  <c r="L633" i="14"/>
  <c r="K633" i="14"/>
  <c r="J633" i="14"/>
  <c r="I633" i="14"/>
  <c r="H633" i="14"/>
  <c r="F633" i="14"/>
  <c r="D633" i="14"/>
  <c r="C633" i="14"/>
  <c r="B633" i="14"/>
  <c r="A633" i="14"/>
  <c r="M632" i="14"/>
  <c r="L632" i="14"/>
  <c r="K632" i="14"/>
  <c r="J632" i="14"/>
  <c r="I632" i="14"/>
  <c r="H632" i="14"/>
  <c r="F632" i="14"/>
  <c r="D632" i="14"/>
  <c r="C632" i="14"/>
  <c r="B632" i="14"/>
  <c r="A632" i="14"/>
  <c r="M631" i="14"/>
  <c r="L631" i="14"/>
  <c r="K631" i="14"/>
  <c r="J631" i="14"/>
  <c r="I631" i="14"/>
  <c r="H631" i="14"/>
  <c r="F631" i="14"/>
  <c r="D631" i="14"/>
  <c r="C631" i="14"/>
  <c r="B631" i="14"/>
  <c r="A631" i="14"/>
  <c r="M630" i="14"/>
  <c r="L630" i="14"/>
  <c r="K630" i="14"/>
  <c r="J630" i="14"/>
  <c r="I630" i="14"/>
  <c r="H630" i="14"/>
  <c r="F630" i="14"/>
  <c r="D630" i="14"/>
  <c r="C630" i="14"/>
  <c r="B630" i="14"/>
  <c r="A630" i="14"/>
  <c r="M629" i="14"/>
  <c r="L629" i="14"/>
  <c r="K629" i="14"/>
  <c r="J629" i="14"/>
  <c r="I629" i="14"/>
  <c r="H629" i="14"/>
  <c r="F629" i="14"/>
  <c r="D629" i="14"/>
  <c r="C629" i="14"/>
  <c r="B629" i="14"/>
  <c r="A629" i="14"/>
  <c r="M628" i="14"/>
  <c r="L628" i="14"/>
  <c r="K628" i="14"/>
  <c r="J628" i="14"/>
  <c r="I628" i="14"/>
  <c r="H628" i="14"/>
  <c r="F628" i="14"/>
  <c r="D628" i="14"/>
  <c r="C628" i="14"/>
  <c r="B628" i="14"/>
  <c r="A628" i="14"/>
  <c r="M627" i="14"/>
  <c r="L627" i="14"/>
  <c r="K627" i="14"/>
  <c r="J627" i="14"/>
  <c r="I627" i="14"/>
  <c r="H627" i="14"/>
  <c r="F627" i="14"/>
  <c r="D627" i="14"/>
  <c r="C627" i="14"/>
  <c r="B627" i="14"/>
  <c r="A627" i="14"/>
  <c r="M626" i="14"/>
  <c r="L626" i="14"/>
  <c r="K626" i="14"/>
  <c r="J626" i="14"/>
  <c r="I626" i="14"/>
  <c r="H626" i="14"/>
  <c r="F626" i="14"/>
  <c r="D626" i="14"/>
  <c r="C626" i="14"/>
  <c r="B626" i="14"/>
  <c r="A626" i="14"/>
  <c r="M625" i="14"/>
  <c r="L625" i="14"/>
  <c r="K625" i="14"/>
  <c r="J625" i="14"/>
  <c r="I625" i="14"/>
  <c r="H625" i="14"/>
  <c r="F625" i="14"/>
  <c r="D625" i="14"/>
  <c r="C625" i="14"/>
  <c r="B625" i="14"/>
  <c r="A625" i="14"/>
  <c r="M624" i="14"/>
  <c r="L624" i="14"/>
  <c r="K624" i="14"/>
  <c r="J624" i="14"/>
  <c r="I624" i="14"/>
  <c r="H624" i="14"/>
  <c r="F624" i="14"/>
  <c r="D624" i="14"/>
  <c r="C624" i="14"/>
  <c r="B624" i="14"/>
  <c r="A624" i="14"/>
  <c r="M623" i="14"/>
  <c r="L623" i="14"/>
  <c r="K623" i="14"/>
  <c r="J623" i="14"/>
  <c r="I623" i="14"/>
  <c r="H623" i="14"/>
  <c r="F623" i="14"/>
  <c r="D623" i="14"/>
  <c r="C623" i="14"/>
  <c r="B623" i="14"/>
  <c r="A623" i="14"/>
  <c r="M622" i="14"/>
  <c r="L622" i="14"/>
  <c r="K622" i="14"/>
  <c r="J622" i="14"/>
  <c r="I622" i="14"/>
  <c r="H622" i="14"/>
  <c r="F622" i="14"/>
  <c r="D622" i="14"/>
  <c r="C622" i="14"/>
  <c r="B622" i="14"/>
  <c r="A622" i="14"/>
  <c r="M621" i="14"/>
  <c r="L621" i="14"/>
  <c r="K621" i="14"/>
  <c r="J621" i="14"/>
  <c r="I621" i="14"/>
  <c r="H621" i="14"/>
  <c r="F621" i="14"/>
  <c r="D621" i="14"/>
  <c r="C621" i="14"/>
  <c r="B621" i="14"/>
  <c r="A621" i="14"/>
  <c r="M620" i="14"/>
  <c r="L620" i="14"/>
  <c r="K620" i="14"/>
  <c r="J620" i="14"/>
  <c r="I620" i="14"/>
  <c r="H620" i="14"/>
  <c r="F620" i="14"/>
  <c r="D620" i="14"/>
  <c r="C620" i="14"/>
  <c r="B620" i="14"/>
  <c r="A620" i="14"/>
  <c r="M619" i="14"/>
  <c r="L619" i="14"/>
  <c r="K619" i="14"/>
  <c r="J619" i="14"/>
  <c r="I619" i="14"/>
  <c r="H619" i="14"/>
  <c r="F619" i="14"/>
  <c r="D619" i="14"/>
  <c r="C619" i="14"/>
  <c r="B619" i="14"/>
  <c r="A619" i="14"/>
  <c r="M618" i="14"/>
  <c r="L618" i="14"/>
  <c r="K618" i="14"/>
  <c r="J618" i="14"/>
  <c r="I618" i="14"/>
  <c r="H618" i="14"/>
  <c r="F618" i="14"/>
  <c r="D618" i="14"/>
  <c r="C618" i="14"/>
  <c r="B618" i="14"/>
  <c r="A618" i="14"/>
  <c r="M617" i="14"/>
  <c r="L617" i="14"/>
  <c r="K617" i="14"/>
  <c r="J617" i="14"/>
  <c r="I617" i="14"/>
  <c r="H617" i="14"/>
  <c r="F617" i="14"/>
  <c r="D617" i="14"/>
  <c r="C617" i="14"/>
  <c r="B617" i="14"/>
  <c r="A617" i="14"/>
  <c r="M616" i="14"/>
  <c r="L616" i="14"/>
  <c r="K616" i="14"/>
  <c r="J616" i="14"/>
  <c r="I616" i="14"/>
  <c r="H616" i="14"/>
  <c r="F616" i="14"/>
  <c r="D616" i="14"/>
  <c r="C616" i="14"/>
  <c r="B616" i="14"/>
  <c r="A616" i="14"/>
  <c r="M615" i="14"/>
  <c r="L615" i="14"/>
  <c r="K615" i="14"/>
  <c r="J615" i="14"/>
  <c r="I615" i="14"/>
  <c r="H615" i="14"/>
  <c r="F615" i="14"/>
  <c r="D615" i="14"/>
  <c r="C615" i="14"/>
  <c r="B615" i="14"/>
  <c r="A615" i="14"/>
  <c r="M614" i="14"/>
  <c r="L614" i="14"/>
  <c r="K614" i="14"/>
  <c r="J614" i="14"/>
  <c r="I614" i="14"/>
  <c r="H614" i="14"/>
  <c r="F614" i="14"/>
  <c r="D614" i="14"/>
  <c r="C614" i="14"/>
  <c r="B614" i="14"/>
  <c r="A614" i="14"/>
  <c r="M613" i="14"/>
  <c r="L613" i="14"/>
  <c r="K613" i="14"/>
  <c r="J613" i="14"/>
  <c r="I613" i="14"/>
  <c r="H613" i="14"/>
  <c r="F613" i="14"/>
  <c r="D613" i="14"/>
  <c r="C613" i="14"/>
  <c r="B613" i="14"/>
  <c r="A613" i="14"/>
  <c r="M612" i="14"/>
  <c r="L612" i="14"/>
  <c r="K612" i="14"/>
  <c r="J612" i="14"/>
  <c r="I612" i="14"/>
  <c r="H612" i="14"/>
  <c r="F612" i="14"/>
  <c r="D612" i="14"/>
  <c r="C612" i="14"/>
  <c r="B612" i="14"/>
  <c r="A612" i="14"/>
  <c r="M611" i="14"/>
  <c r="L611" i="14"/>
  <c r="K611" i="14"/>
  <c r="J611" i="14"/>
  <c r="I611" i="14"/>
  <c r="H611" i="14"/>
  <c r="F611" i="14"/>
  <c r="D611" i="14"/>
  <c r="C611" i="14"/>
  <c r="B611" i="14"/>
  <c r="A611" i="14"/>
  <c r="M610" i="14"/>
  <c r="L610" i="14"/>
  <c r="K610" i="14"/>
  <c r="J610" i="14"/>
  <c r="I610" i="14"/>
  <c r="H610" i="14"/>
  <c r="F610" i="14"/>
  <c r="D610" i="14"/>
  <c r="C610" i="14"/>
  <c r="B610" i="14"/>
  <c r="A610" i="14"/>
  <c r="M609" i="14"/>
  <c r="L609" i="14"/>
  <c r="K609" i="14"/>
  <c r="J609" i="14"/>
  <c r="I609" i="14"/>
  <c r="H609" i="14"/>
  <c r="F609" i="14"/>
  <c r="D609" i="14"/>
  <c r="C609" i="14"/>
  <c r="B609" i="14"/>
  <c r="A609" i="14"/>
  <c r="M608" i="14"/>
  <c r="L608" i="14"/>
  <c r="K608" i="14"/>
  <c r="J608" i="14"/>
  <c r="I608" i="14"/>
  <c r="H608" i="14"/>
  <c r="F608" i="14"/>
  <c r="D608" i="14"/>
  <c r="C608" i="14"/>
  <c r="B608" i="14"/>
  <c r="A608" i="14"/>
  <c r="M607" i="14"/>
  <c r="L607" i="14"/>
  <c r="K607" i="14"/>
  <c r="J607" i="14"/>
  <c r="I607" i="14"/>
  <c r="H607" i="14"/>
  <c r="F607" i="14"/>
  <c r="D607" i="14"/>
  <c r="C607" i="14"/>
  <c r="B607" i="14"/>
  <c r="A607" i="14"/>
  <c r="M606" i="14"/>
  <c r="L606" i="14"/>
  <c r="K606" i="14"/>
  <c r="J606" i="14"/>
  <c r="I606" i="14"/>
  <c r="H606" i="14"/>
  <c r="F606" i="14"/>
  <c r="D606" i="14"/>
  <c r="C606" i="14"/>
  <c r="B606" i="14"/>
  <c r="A606" i="14"/>
  <c r="M605" i="14"/>
  <c r="L605" i="14"/>
  <c r="K605" i="14"/>
  <c r="J605" i="14"/>
  <c r="I605" i="14"/>
  <c r="H605" i="14"/>
  <c r="F605" i="14"/>
  <c r="D605" i="14"/>
  <c r="C605" i="14"/>
  <c r="B605" i="14"/>
  <c r="A605" i="14"/>
  <c r="M604" i="14"/>
  <c r="L604" i="14"/>
  <c r="K604" i="14"/>
  <c r="J604" i="14"/>
  <c r="I604" i="14"/>
  <c r="H604" i="14"/>
  <c r="F604" i="14"/>
  <c r="D604" i="14"/>
  <c r="C604" i="14"/>
  <c r="B604" i="14"/>
  <c r="A604" i="14"/>
  <c r="M603" i="14"/>
  <c r="L603" i="14"/>
  <c r="K603" i="14"/>
  <c r="J603" i="14"/>
  <c r="I603" i="14"/>
  <c r="H603" i="14"/>
  <c r="F603" i="14"/>
  <c r="D603" i="14"/>
  <c r="C603" i="14"/>
  <c r="B603" i="14"/>
  <c r="A603" i="14"/>
  <c r="M602" i="14"/>
  <c r="L602" i="14"/>
  <c r="K602" i="14"/>
  <c r="J602" i="14"/>
  <c r="I602" i="14"/>
  <c r="H602" i="14"/>
  <c r="F602" i="14"/>
  <c r="D602" i="14"/>
  <c r="C602" i="14"/>
  <c r="B602" i="14"/>
  <c r="A602" i="14"/>
  <c r="M601" i="14"/>
  <c r="L601" i="14"/>
  <c r="K601" i="14"/>
  <c r="J601" i="14"/>
  <c r="I601" i="14"/>
  <c r="H601" i="14"/>
  <c r="F601" i="14"/>
  <c r="D601" i="14"/>
  <c r="C601" i="14"/>
  <c r="B601" i="14"/>
  <c r="A601" i="14"/>
  <c r="M600" i="14"/>
  <c r="L600" i="14"/>
  <c r="K600" i="14"/>
  <c r="J600" i="14"/>
  <c r="I600" i="14"/>
  <c r="H600" i="14"/>
  <c r="F600" i="14"/>
  <c r="D600" i="14"/>
  <c r="C600" i="14"/>
  <c r="B600" i="14"/>
  <c r="A600" i="14"/>
  <c r="M599" i="14"/>
  <c r="L599" i="14"/>
  <c r="K599" i="14"/>
  <c r="J599" i="14"/>
  <c r="I599" i="14"/>
  <c r="H599" i="14"/>
  <c r="F599" i="14"/>
  <c r="D599" i="14"/>
  <c r="C599" i="14"/>
  <c r="B599" i="14"/>
  <c r="A599" i="14"/>
  <c r="M598" i="14"/>
  <c r="L598" i="14"/>
  <c r="K598" i="14"/>
  <c r="J598" i="14"/>
  <c r="I598" i="14"/>
  <c r="H598" i="14"/>
  <c r="F598" i="14"/>
  <c r="D598" i="14"/>
  <c r="C598" i="14"/>
  <c r="B598" i="14"/>
  <c r="A598" i="14"/>
  <c r="M597" i="14"/>
  <c r="L597" i="14"/>
  <c r="K597" i="14"/>
  <c r="J597" i="14"/>
  <c r="I597" i="14"/>
  <c r="H597" i="14"/>
  <c r="F597" i="14"/>
  <c r="D597" i="14"/>
  <c r="C597" i="14"/>
  <c r="B597" i="14"/>
  <c r="A597" i="14"/>
  <c r="M596" i="14"/>
  <c r="L596" i="14"/>
  <c r="K596" i="14"/>
  <c r="J596" i="14"/>
  <c r="I596" i="14"/>
  <c r="H596" i="14"/>
  <c r="F596" i="14"/>
  <c r="D596" i="14"/>
  <c r="C596" i="14"/>
  <c r="B596" i="14"/>
  <c r="A596" i="14"/>
  <c r="M595" i="14"/>
  <c r="L595" i="14"/>
  <c r="K595" i="14"/>
  <c r="J595" i="14"/>
  <c r="I595" i="14"/>
  <c r="H595" i="14"/>
  <c r="F595" i="14"/>
  <c r="D595" i="14"/>
  <c r="C595" i="14"/>
  <c r="B595" i="14"/>
  <c r="A595" i="14"/>
  <c r="M594" i="14"/>
  <c r="L594" i="14"/>
  <c r="K594" i="14"/>
  <c r="J594" i="14"/>
  <c r="I594" i="14"/>
  <c r="H594" i="14"/>
  <c r="F594" i="14"/>
  <c r="D594" i="14"/>
  <c r="C594" i="14"/>
  <c r="B594" i="14"/>
  <c r="A594" i="14"/>
  <c r="M593" i="14"/>
  <c r="L593" i="14"/>
  <c r="K593" i="14"/>
  <c r="J593" i="14"/>
  <c r="I593" i="14"/>
  <c r="H593" i="14"/>
  <c r="F593" i="14"/>
  <c r="D593" i="14"/>
  <c r="C593" i="14"/>
  <c r="B593" i="14"/>
  <c r="A593" i="14"/>
  <c r="M592" i="14"/>
  <c r="L592" i="14"/>
  <c r="K592" i="14"/>
  <c r="J592" i="14"/>
  <c r="I592" i="14"/>
  <c r="H592" i="14"/>
  <c r="F592" i="14"/>
  <c r="D592" i="14"/>
  <c r="C592" i="14"/>
  <c r="B592" i="14"/>
  <c r="A592" i="14"/>
  <c r="M591" i="14"/>
  <c r="L591" i="14"/>
  <c r="K591" i="14"/>
  <c r="J591" i="14"/>
  <c r="I591" i="14"/>
  <c r="H591" i="14"/>
  <c r="F591" i="14"/>
  <c r="D591" i="14"/>
  <c r="C591" i="14"/>
  <c r="B591" i="14"/>
  <c r="A591" i="14"/>
  <c r="M590" i="14"/>
  <c r="L590" i="14"/>
  <c r="K590" i="14"/>
  <c r="J590" i="14"/>
  <c r="I590" i="14"/>
  <c r="H590" i="14"/>
  <c r="F590" i="14"/>
  <c r="D590" i="14"/>
  <c r="C590" i="14"/>
  <c r="B590" i="14"/>
  <c r="A590" i="14"/>
  <c r="M589" i="14"/>
  <c r="L589" i="14"/>
  <c r="K589" i="14"/>
  <c r="J589" i="14"/>
  <c r="I589" i="14"/>
  <c r="H589" i="14"/>
  <c r="F589" i="14"/>
  <c r="D589" i="14"/>
  <c r="C589" i="14"/>
  <c r="B589" i="14"/>
  <c r="A589" i="14"/>
  <c r="M588" i="14"/>
  <c r="L588" i="14"/>
  <c r="K588" i="14"/>
  <c r="J588" i="14"/>
  <c r="I588" i="14"/>
  <c r="H588" i="14"/>
  <c r="F588" i="14"/>
  <c r="D588" i="14"/>
  <c r="C588" i="14"/>
  <c r="B588" i="14"/>
  <c r="A588" i="14"/>
  <c r="M587" i="14"/>
  <c r="L587" i="14"/>
  <c r="K587" i="14"/>
  <c r="J587" i="14"/>
  <c r="I587" i="14"/>
  <c r="H587" i="14"/>
  <c r="F587" i="14"/>
  <c r="D587" i="14"/>
  <c r="C587" i="14"/>
  <c r="B587" i="14"/>
  <c r="A587" i="14"/>
  <c r="M586" i="14"/>
  <c r="L586" i="14"/>
  <c r="K586" i="14"/>
  <c r="J586" i="14"/>
  <c r="I586" i="14"/>
  <c r="H586" i="14"/>
  <c r="F586" i="14"/>
  <c r="D586" i="14"/>
  <c r="C586" i="14"/>
  <c r="B586" i="14"/>
  <c r="A586" i="14"/>
  <c r="M585" i="14"/>
  <c r="L585" i="14"/>
  <c r="K585" i="14"/>
  <c r="J585" i="14"/>
  <c r="I585" i="14"/>
  <c r="H585" i="14"/>
  <c r="F585" i="14"/>
  <c r="D585" i="14"/>
  <c r="C585" i="14"/>
  <c r="B585" i="14"/>
  <c r="A585" i="14"/>
  <c r="M584" i="14"/>
  <c r="L584" i="14"/>
  <c r="K584" i="14"/>
  <c r="J584" i="14"/>
  <c r="I584" i="14"/>
  <c r="H584" i="14"/>
  <c r="F584" i="14"/>
  <c r="D584" i="14"/>
  <c r="C584" i="14"/>
  <c r="B584" i="14"/>
  <c r="A584" i="14"/>
  <c r="M583" i="14"/>
  <c r="L583" i="14"/>
  <c r="K583" i="14"/>
  <c r="J583" i="14"/>
  <c r="I583" i="14"/>
  <c r="H583" i="14"/>
  <c r="F583" i="14"/>
  <c r="D583" i="14"/>
  <c r="C583" i="14"/>
  <c r="B583" i="14"/>
  <c r="A583" i="14"/>
  <c r="M582" i="14"/>
  <c r="L582" i="14"/>
  <c r="K582" i="14"/>
  <c r="J582" i="14"/>
  <c r="I582" i="14"/>
  <c r="H582" i="14"/>
  <c r="F582" i="14"/>
  <c r="D582" i="14"/>
  <c r="C582" i="14"/>
  <c r="B582" i="14"/>
  <c r="A582" i="14"/>
  <c r="M581" i="14"/>
  <c r="L581" i="14"/>
  <c r="K581" i="14"/>
  <c r="J581" i="14"/>
  <c r="I581" i="14"/>
  <c r="H581" i="14"/>
  <c r="F581" i="14"/>
  <c r="D581" i="14"/>
  <c r="C581" i="14"/>
  <c r="B581" i="14"/>
  <c r="A581" i="14"/>
  <c r="M580" i="14"/>
  <c r="L580" i="14"/>
  <c r="K580" i="14"/>
  <c r="J580" i="14"/>
  <c r="I580" i="14"/>
  <c r="H580" i="14"/>
  <c r="F580" i="14"/>
  <c r="D580" i="14"/>
  <c r="C580" i="14"/>
  <c r="B580" i="14"/>
  <c r="A580" i="14"/>
  <c r="M579" i="14"/>
  <c r="L579" i="14"/>
  <c r="K579" i="14"/>
  <c r="J579" i="14"/>
  <c r="I579" i="14"/>
  <c r="H579" i="14"/>
  <c r="F579" i="14"/>
  <c r="D579" i="14"/>
  <c r="C579" i="14"/>
  <c r="B579" i="14"/>
  <c r="A579" i="14"/>
  <c r="M578" i="14"/>
  <c r="L578" i="14"/>
  <c r="K578" i="14"/>
  <c r="J578" i="14"/>
  <c r="I578" i="14"/>
  <c r="H578" i="14"/>
  <c r="F578" i="14"/>
  <c r="D578" i="14"/>
  <c r="C578" i="14"/>
  <c r="B578" i="14"/>
  <c r="A578" i="14"/>
  <c r="M577" i="14"/>
  <c r="L577" i="14"/>
  <c r="K577" i="14"/>
  <c r="J577" i="14"/>
  <c r="I577" i="14"/>
  <c r="H577" i="14"/>
  <c r="F577" i="14"/>
  <c r="D577" i="14"/>
  <c r="C577" i="14"/>
  <c r="B577" i="14"/>
  <c r="A577" i="14"/>
  <c r="M576" i="14"/>
  <c r="L576" i="14"/>
  <c r="K576" i="14"/>
  <c r="J576" i="14"/>
  <c r="I576" i="14"/>
  <c r="H576" i="14"/>
  <c r="F576" i="14"/>
  <c r="D576" i="14"/>
  <c r="C576" i="14"/>
  <c r="B576" i="14"/>
  <c r="A576" i="14"/>
  <c r="M575" i="14"/>
  <c r="L575" i="14"/>
  <c r="K575" i="14"/>
  <c r="J575" i="14"/>
  <c r="I575" i="14"/>
  <c r="H575" i="14"/>
  <c r="F575" i="14"/>
  <c r="D575" i="14"/>
  <c r="C575" i="14"/>
  <c r="B575" i="14"/>
  <c r="A575" i="14"/>
  <c r="M574" i="14"/>
  <c r="L574" i="14"/>
  <c r="K574" i="14"/>
  <c r="J574" i="14"/>
  <c r="I574" i="14"/>
  <c r="H574" i="14"/>
  <c r="F574" i="14"/>
  <c r="D574" i="14"/>
  <c r="C574" i="14"/>
  <c r="B574" i="14"/>
  <c r="A574" i="14"/>
  <c r="M573" i="14"/>
  <c r="L573" i="14"/>
  <c r="K573" i="14"/>
  <c r="J573" i="14"/>
  <c r="I573" i="14"/>
  <c r="H573" i="14"/>
  <c r="F573" i="14"/>
  <c r="D573" i="14"/>
  <c r="C573" i="14"/>
  <c r="B573" i="14"/>
  <c r="A573" i="14"/>
  <c r="M572" i="14"/>
  <c r="L572" i="14"/>
  <c r="K572" i="14"/>
  <c r="J572" i="14"/>
  <c r="I572" i="14"/>
  <c r="H572" i="14"/>
  <c r="F572" i="14"/>
  <c r="D572" i="14"/>
  <c r="C572" i="14"/>
  <c r="B572" i="14"/>
  <c r="A572" i="14"/>
  <c r="M571" i="14"/>
  <c r="L571" i="14"/>
  <c r="K571" i="14"/>
  <c r="J571" i="14"/>
  <c r="I571" i="14"/>
  <c r="H571" i="14"/>
  <c r="F571" i="14"/>
  <c r="D571" i="14"/>
  <c r="C571" i="14"/>
  <c r="B571" i="14"/>
  <c r="A571" i="14"/>
  <c r="M570" i="14"/>
  <c r="L570" i="14"/>
  <c r="K570" i="14"/>
  <c r="J570" i="14"/>
  <c r="I570" i="14"/>
  <c r="H570" i="14"/>
  <c r="F570" i="14"/>
  <c r="D570" i="14"/>
  <c r="C570" i="14"/>
  <c r="B570" i="14"/>
  <c r="A570" i="14"/>
  <c r="M569" i="14"/>
  <c r="L569" i="14"/>
  <c r="K569" i="14"/>
  <c r="J569" i="14"/>
  <c r="I569" i="14"/>
  <c r="H569" i="14"/>
  <c r="F569" i="14"/>
  <c r="D569" i="14"/>
  <c r="C569" i="14"/>
  <c r="B569" i="14"/>
  <c r="A569" i="14"/>
  <c r="M568" i="14"/>
  <c r="L568" i="14"/>
  <c r="K568" i="14"/>
  <c r="J568" i="14"/>
  <c r="I568" i="14"/>
  <c r="H568" i="14"/>
  <c r="F568" i="14"/>
  <c r="D568" i="14"/>
  <c r="C568" i="14"/>
  <c r="B568" i="14"/>
  <c r="A568" i="14"/>
  <c r="M567" i="14"/>
  <c r="L567" i="14"/>
  <c r="K567" i="14"/>
  <c r="J567" i="14"/>
  <c r="I567" i="14"/>
  <c r="H567" i="14"/>
  <c r="F567" i="14"/>
  <c r="D567" i="14"/>
  <c r="C567" i="14"/>
  <c r="B567" i="14"/>
  <c r="A567" i="14"/>
  <c r="M566" i="14"/>
  <c r="L566" i="14"/>
  <c r="K566" i="14"/>
  <c r="J566" i="14"/>
  <c r="I566" i="14"/>
  <c r="H566" i="14"/>
  <c r="F566" i="14"/>
  <c r="D566" i="14"/>
  <c r="C566" i="14"/>
  <c r="B566" i="14"/>
  <c r="A566" i="14"/>
  <c r="M565" i="14"/>
  <c r="L565" i="14"/>
  <c r="K565" i="14"/>
  <c r="J565" i="14"/>
  <c r="I565" i="14"/>
  <c r="H565" i="14"/>
  <c r="F565" i="14"/>
  <c r="D565" i="14"/>
  <c r="C565" i="14"/>
  <c r="B565" i="14"/>
  <c r="A565" i="14"/>
  <c r="M564" i="14"/>
  <c r="L564" i="14"/>
  <c r="K564" i="14"/>
  <c r="J564" i="14"/>
  <c r="I564" i="14"/>
  <c r="H564" i="14"/>
  <c r="F564" i="14"/>
  <c r="D564" i="14"/>
  <c r="C564" i="14"/>
  <c r="B564" i="14"/>
  <c r="A564" i="14"/>
  <c r="M563" i="14"/>
  <c r="L563" i="14"/>
  <c r="K563" i="14"/>
  <c r="J563" i="14"/>
  <c r="I563" i="14"/>
  <c r="H563" i="14"/>
  <c r="F563" i="14"/>
  <c r="D563" i="14"/>
  <c r="C563" i="14"/>
  <c r="B563" i="14"/>
  <c r="A563" i="14"/>
  <c r="M562" i="14"/>
  <c r="L562" i="14"/>
  <c r="K562" i="14"/>
  <c r="J562" i="14"/>
  <c r="I562" i="14"/>
  <c r="H562" i="14"/>
  <c r="F562" i="14"/>
  <c r="D562" i="14"/>
  <c r="C562" i="14"/>
  <c r="B562" i="14"/>
  <c r="A562" i="14"/>
  <c r="M561" i="14"/>
  <c r="L561" i="14"/>
  <c r="K561" i="14"/>
  <c r="J561" i="14"/>
  <c r="I561" i="14"/>
  <c r="H561" i="14"/>
  <c r="F561" i="14"/>
  <c r="D561" i="14"/>
  <c r="C561" i="14"/>
  <c r="B561" i="14"/>
  <c r="A561" i="14"/>
  <c r="M560" i="14"/>
  <c r="L560" i="14"/>
  <c r="K560" i="14"/>
  <c r="J560" i="14"/>
  <c r="I560" i="14"/>
  <c r="H560" i="14"/>
  <c r="F560" i="14"/>
  <c r="D560" i="14"/>
  <c r="C560" i="14"/>
  <c r="B560" i="14"/>
  <c r="A560" i="14"/>
  <c r="M559" i="14"/>
  <c r="L559" i="14"/>
  <c r="K559" i="14"/>
  <c r="J559" i="14"/>
  <c r="I559" i="14"/>
  <c r="H559" i="14"/>
  <c r="F559" i="14"/>
  <c r="D559" i="14"/>
  <c r="C559" i="14"/>
  <c r="B559" i="14"/>
  <c r="A559" i="14"/>
  <c r="M558" i="14"/>
  <c r="L558" i="14"/>
  <c r="K558" i="14"/>
  <c r="J558" i="14"/>
  <c r="I558" i="14"/>
  <c r="H558" i="14"/>
  <c r="F558" i="14"/>
  <c r="D558" i="14"/>
  <c r="C558" i="14"/>
  <c r="B558" i="14"/>
  <c r="A558" i="14"/>
  <c r="M557" i="14"/>
  <c r="L557" i="14"/>
  <c r="K557" i="14"/>
  <c r="J557" i="14"/>
  <c r="I557" i="14"/>
  <c r="H557" i="14"/>
  <c r="F557" i="14"/>
  <c r="D557" i="14"/>
  <c r="C557" i="14"/>
  <c r="B557" i="14"/>
  <c r="A557" i="14"/>
  <c r="M556" i="14"/>
  <c r="L556" i="14"/>
  <c r="K556" i="14"/>
  <c r="J556" i="14"/>
  <c r="I556" i="14"/>
  <c r="H556" i="14"/>
  <c r="F556" i="14"/>
  <c r="D556" i="14"/>
  <c r="C556" i="14"/>
  <c r="B556" i="14"/>
  <c r="A556" i="14"/>
  <c r="M555" i="14"/>
  <c r="L555" i="14"/>
  <c r="K555" i="14"/>
  <c r="J555" i="14"/>
  <c r="I555" i="14"/>
  <c r="H555" i="14"/>
  <c r="F555" i="14"/>
  <c r="D555" i="14"/>
  <c r="C555" i="14"/>
  <c r="B555" i="14"/>
  <c r="A555" i="14"/>
  <c r="M554" i="14"/>
  <c r="L554" i="14"/>
  <c r="K554" i="14"/>
  <c r="J554" i="14"/>
  <c r="I554" i="14"/>
  <c r="H554" i="14"/>
  <c r="F554" i="14"/>
  <c r="D554" i="14"/>
  <c r="C554" i="14"/>
  <c r="B554" i="14"/>
  <c r="A554" i="14"/>
  <c r="M553" i="14"/>
  <c r="L553" i="14"/>
  <c r="K553" i="14"/>
  <c r="J553" i="14"/>
  <c r="I553" i="14"/>
  <c r="H553" i="14"/>
  <c r="F553" i="14"/>
  <c r="D553" i="14"/>
  <c r="C553" i="14"/>
  <c r="B553" i="14"/>
  <c r="A553" i="14"/>
  <c r="M552" i="14"/>
  <c r="L552" i="14"/>
  <c r="K552" i="14"/>
  <c r="J552" i="14"/>
  <c r="I552" i="14"/>
  <c r="H552" i="14"/>
  <c r="F552" i="14"/>
  <c r="D552" i="14"/>
  <c r="C552" i="14"/>
  <c r="B552" i="14"/>
  <c r="A552" i="14"/>
  <c r="M551" i="14"/>
  <c r="L551" i="14"/>
  <c r="K551" i="14"/>
  <c r="J551" i="14"/>
  <c r="I551" i="14"/>
  <c r="H551" i="14"/>
  <c r="F551" i="14"/>
  <c r="D551" i="14"/>
  <c r="C551" i="14"/>
  <c r="B551" i="14"/>
  <c r="A551" i="14"/>
  <c r="M550" i="14"/>
  <c r="L550" i="14"/>
  <c r="K550" i="14"/>
  <c r="J550" i="14"/>
  <c r="I550" i="14"/>
  <c r="H550" i="14"/>
  <c r="F550" i="14"/>
  <c r="D550" i="14"/>
  <c r="C550" i="14"/>
  <c r="B550" i="14"/>
  <c r="A550" i="14"/>
  <c r="M549" i="14"/>
  <c r="L549" i="14"/>
  <c r="K549" i="14"/>
  <c r="J549" i="14"/>
  <c r="I549" i="14"/>
  <c r="H549" i="14"/>
  <c r="F549" i="14"/>
  <c r="D549" i="14"/>
  <c r="C549" i="14"/>
  <c r="B549" i="14"/>
  <c r="A549" i="14"/>
  <c r="M548" i="14"/>
  <c r="L548" i="14"/>
  <c r="K548" i="14"/>
  <c r="J548" i="14"/>
  <c r="I548" i="14"/>
  <c r="H548" i="14"/>
  <c r="F548" i="14"/>
  <c r="D548" i="14"/>
  <c r="C548" i="14"/>
  <c r="B548" i="14"/>
  <c r="A548" i="14"/>
  <c r="M547" i="14"/>
  <c r="L547" i="14"/>
  <c r="K547" i="14"/>
  <c r="J547" i="14"/>
  <c r="I547" i="14"/>
  <c r="H547" i="14"/>
  <c r="F547" i="14"/>
  <c r="D547" i="14"/>
  <c r="C547" i="14"/>
  <c r="B547" i="14"/>
  <c r="A547" i="14"/>
  <c r="M546" i="14"/>
  <c r="L546" i="14"/>
  <c r="K546" i="14"/>
  <c r="J546" i="14"/>
  <c r="I546" i="14"/>
  <c r="H546" i="14"/>
  <c r="F546" i="14"/>
  <c r="D546" i="14"/>
  <c r="C546" i="14"/>
  <c r="B546" i="14"/>
  <c r="A546" i="14"/>
  <c r="M545" i="14"/>
  <c r="L545" i="14"/>
  <c r="K545" i="14"/>
  <c r="J545" i="14"/>
  <c r="I545" i="14"/>
  <c r="H545" i="14"/>
  <c r="F545" i="14"/>
  <c r="D545" i="14"/>
  <c r="C545" i="14"/>
  <c r="B545" i="14"/>
  <c r="A545" i="14"/>
  <c r="M544" i="14"/>
  <c r="L544" i="14"/>
  <c r="K544" i="14"/>
  <c r="J544" i="14"/>
  <c r="I544" i="14"/>
  <c r="H544" i="14"/>
  <c r="F544" i="14"/>
  <c r="D544" i="14"/>
  <c r="C544" i="14"/>
  <c r="B544" i="14"/>
  <c r="A544" i="14"/>
  <c r="M543" i="14"/>
  <c r="L543" i="14"/>
  <c r="K543" i="14"/>
  <c r="J543" i="14"/>
  <c r="I543" i="14"/>
  <c r="H543" i="14"/>
  <c r="F543" i="14"/>
  <c r="D543" i="14"/>
  <c r="C543" i="14"/>
  <c r="B543" i="14"/>
  <c r="A543" i="14"/>
  <c r="M542" i="14"/>
  <c r="L542" i="14"/>
  <c r="K542" i="14"/>
  <c r="J542" i="14"/>
  <c r="I542" i="14"/>
  <c r="H542" i="14"/>
  <c r="F542" i="14"/>
  <c r="D542" i="14"/>
  <c r="C542" i="14"/>
  <c r="B542" i="14"/>
  <c r="A542" i="14"/>
  <c r="M541" i="14"/>
  <c r="L541" i="14"/>
  <c r="K541" i="14"/>
  <c r="J541" i="14"/>
  <c r="I541" i="14"/>
  <c r="H541" i="14"/>
  <c r="F541" i="14"/>
  <c r="D541" i="14"/>
  <c r="C541" i="14"/>
  <c r="B541" i="14"/>
  <c r="A541" i="14"/>
  <c r="M540" i="14"/>
  <c r="L540" i="14"/>
  <c r="K540" i="14"/>
  <c r="J540" i="14"/>
  <c r="I540" i="14"/>
  <c r="H540" i="14"/>
  <c r="F540" i="14"/>
  <c r="D540" i="14"/>
  <c r="C540" i="14"/>
  <c r="B540" i="14"/>
  <c r="A540" i="14"/>
  <c r="M539" i="14"/>
  <c r="L539" i="14"/>
  <c r="K539" i="14"/>
  <c r="J539" i="14"/>
  <c r="I539" i="14"/>
  <c r="H539" i="14"/>
  <c r="F539" i="14"/>
  <c r="D539" i="14"/>
  <c r="C539" i="14"/>
  <c r="B539" i="14"/>
  <c r="A539" i="14"/>
  <c r="M538" i="14"/>
  <c r="L538" i="14"/>
  <c r="K538" i="14"/>
  <c r="J538" i="14"/>
  <c r="I538" i="14"/>
  <c r="H538" i="14"/>
  <c r="F538" i="14"/>
  <c r="D538" i="14"/>
  <c r="C538" i="14"/>
  <c r="B538" i="14"/>
  <c r="A538" i="14"/>
  <c r="M537" i="14"/>
  <c r="L537" i="14"/>
  <c r="K537" i="14"/>
  <c r="J537" i="14"/>
  <c r="I537" i="14"/>
  <c r="H537" i="14"/>
  <c r="F537" i="14"/>
  <c r="D537" i="14"/>
  <c r="C537" i="14"/>
  <c r="B537" i="14"/>
  <c r="A537" i="14"/>
  <c r="M536" i="14"/>
  <c r="L536" i="14"/>
  <c r="K536" i="14"/>
  <c r="J536" i="14"/>
  <c r="I536" i="14"/>
  <c r="H536" i="14"/>
  <c r="F536" i="14"/>
  <c r="D536" i="14"/>
  <c r="C536" i="14"/>
  <c r="B536" i="14"/>
  <c r="A536" i="14"/>
  <c r="M535" i="14"/>
  <c r="L535" i="14"/>
  <c r="K535" i="14"/>
  <c r="J535" i="14"/>
  <c r="I535" i="14"/>
  <c r="H535" i="14"/>
  <c r="F535" i="14"/>
  <c r="D535" i="14"/>
  <c r="C535" i="14"/>
  <c r="B535" i="14"/>
  <c r="A535" i="14"/>
  <c r="M534" i="14"/>
  <c r="L534" i="14"/>
  <c r="K534" i="14"/>
  <c r="J534" i="14"/>
  <c r="I534" i="14"/>
  <c r="H534" i="14"/>
  <c r="F534" i="14"/>
  <c r="D534" i="14"/>
  <c r="C534" i="14"/>
  <c r="B534" i="14"/>
  <c r="A534" i="14"/>
  <c r="M533" i="14"/>
  <c r="L533" i="14"/>
  <c r="K533" i="14"/>
  <c r="J533" i="14"/>
  <c r="I533" i="14"/>
  <c r="H533" i="14"/>
  <c r="F533" i="14"/>
  <c r="D533" i="14"/>
  <c r="C533" i="14"/>
  <c r="B533" i="14"/>
  <c r="A533" i="14"/>
  <c r="M532" i="14"/>
  <c r="L532" i="14"/>
  <c r="K532" i="14"/>
  <c r="J532" i="14"/>
  <c r="I532" i="14"/>
  <c r="H532" i="14"/>
  <c r="F532" i="14"/>
  <c r="D532" i="14"/>
  <c r="C532" i="14"/>
  <c r="B532" i="14"/>
  <c r="A532" i="14"/>
  <c r="M531" i="14"/>
  <c r="L531" i="14"/>
  <c r="K531" i="14"/>
  <c r="J531" i="14"/>
  <c r="I531" i="14"/>
  <c r="H531" i="14"/>
  <c r="F531" i="14"/>
  <c r="D531" i="14"/>
  <c r="C531" i="14"/>
  <c r="B531" i="14"/>
  <c r="A531" i="14"/>
  <c r="M530" i="14"/>
  <c r="L530" i="14"/>
  <c r="K530" i="14"/>
  <c r="J530" i="14"/>
  <c r="I530" i="14"/>
  <c r="H530" i="14"/>
  <c r="F530" i="14"/>
  <c r="D530" i="14"/>
  <c r="C530" i="14"/>
  <c r="B530" i="14"/>
  <c r="A530" i="14"/>
  <c r="M529" i="14"/>
  <c r="L529" i="14"/>
  <c r="K529" i="14"/>
  <c r="J529" i="14"/>
  <c r="I529" i="14"/>
  <c r="H529" i="14"/>
  <c r="F529" i="14"/>
  <c r="D529" i="14"/>
  <c r="C529" i="14"/>
  <c r="B529" i="14"/>
  <c r="A529" i="14"/>
  <c r="M528" i="14"/>
  <c r="L528" i="14"/>
  <c r="K528" i="14"/>
  <c r="J528" i="14"/>
  <c r="I528" i="14"/>
  <c r="H528" i="14"/>
  <c r="F528" i="14"/>
  <c r="D528" i="14"/>
  <c r="C528" i="14"/>
  <c r="B528" i="14"/>
  <c r="A528" i="14"/>
  <c r="M527" i="14"/>
  <c r="L527" i="14"/>
  <c r="K527" i="14"/>
  <c r="J527" i="14"/>
  <c r="I527" i="14"/>
  <c r="H527" i="14"/>
  <c r="F527" i="14"/>
  <c r="D527" i="14"/>
  <c r="C527" i="14"/>
  <c r="B527" i="14"/>
  <c r="A527" i="14"/>
  <c r="M526" i="14"/>
  <c r="L526" i="14"/>
  <c r="K526" i="14"/>
  <c r="J526" i="14"/>
  <c r="I526" i="14"/>
  <c r="H526" i="14"/>
  <c r="F526" i="14"/>
  <c r="D526" i="14"/>
  <c r="C526" i="14"/>
  <c r="B526" i="14"/>
  <c r="A526" i="14"/>
  <c r="M525" i="14"/>
  <c r="L525" i="14"/>
  <c r="K525" i="14"/>
  <c r="J525" i="14"/>
  <c r="I525" i="14"/>
  <c r="H525" i="14"/>
  <c r="F525" i="14"/>
  <c r="D525" i="14"/>
  <c r="C525" i="14"/>
  <c r="B525" i="14"/>
  <c r="A525" i="14"/>
  <c r="M524" i="14"/>
  <c r="L524" i="14"/>
  <c r="K524" i="14"/>
  <c r="J524" i="14"/>
  <c r="I524" i="14"/>
  <c r="H524" i="14"/>
  <c r="F524" i="14"/>
  <c r="D524" i="14"/>
  <c r="C524" i="14"/>
  <c r="B524" i="14"/>
  <c r="A524" i="14"/>
  <c r="M523" i="14"/>
  <c r="L523" i="14"/>
  <c r="K523" i="14"/>
  <c r="J523" i="14"/>
  <c r="I523" i="14"/>
  <c r="H523" i="14"/>
  <c r="F523" i="14"/>
  <c r="D523" i="14"/>
  <c r="C523" i="14"/>
  <c r="B523" i="14"/>
  <c r="A523" i="14"/>
  <c r="M522" i="14"/>
  <c r="L522" i="14"/>
  <c r="K522" i="14"/>
  <c r="J522" i="14"/>
  <c r="I522" i="14"/>
  <c r="H522" i="14"/>
  <c r="F522" i="14"/>
  <c r="D522" i="14"/>
  <c r="C522" i="14"/>
  <c r="B522" i="14"/>
  <c r="A522" i="14"/>
  <c r="M521" i="14"/>
  <c r="L521" i="14"/>
  <c r="K521" i="14"/>
  <c r="J521" i="14"/>
  <c r="I521" i="14"/>
  <c r="H521" i="14"/>
  <c r="F521" i="14"/>
  <c r="D521" i="14"/>
  <c r="C521" i="14"/>
  <c r="B521" i="14"/>
  <c r="A521" i="14"/>
  <c r="M520" i="14"/>
  <c r="L520" i="14"/>
  <c r="K520" i="14"/>
  <c r="J520" i="14"/>
  <c r="I520" i="14"/>
  <c r="H520" i="14"/>
  <c r="F520" i="14"/>
  <c r="D520" i="14"/>
  <c r="C520" i="14"/>
  <c r="B520" i="14"/>
  <c r="A520" i="14"/>
  <c r="M519" i="14"/>
  <c r="L519" i="14"/>
  <c r="K519" i="14"/>
  <c r="J519" i="14"/>
  <c r="I519" i="14"/>
  <c r="H519" i="14"/>
  <c r="F519" i="14"/>
  <c r="D519" i="14"/>
  <c r="C519" i="14"/>
  <c r="B519" i="14"/>
  <c r="A519" i="14"/>
  <c r="M518" i="14"/>
  <c r="L518" i="14"/>
  <c r="K518" i="14"/>
  <c r="J518" i="14"/>
  <c r="I518" i="14"/>
  <c r="H518" i="14"/>
  <c r="F518" i="14"/>
  <c r="D518" i="14"/>
  <c r="C518" i="14"/>
  <c r="B518" i="14"/>
  <c r="A518" i="14"/>
  <c r="M517" i="14"/>
  <c r="L517" i="14"/>
  <c r="K517" i="14"/>
  <c r="J517" i="14"/>
  <c r="I517" i="14"/>
  <c r="H517" i="14"/>
  <c r="F517" i="14"/>
  <c r="D517" i="14"/>
  <c r="C517" i="14"/>
  <c r="B517" i="14"/>
  <c r="A517" i="14"/>
  <c r="M516" i="14"/>
  <c r="L516" i="14"/>
  <c r="K516" i="14"/>
  <c r="J516" i="14"/>
  <c r="I516" i="14"/>
  <c r="H516" i="14"/>
  <c r="F516" i="14"/>
  <c r="D516" i="14"/>
  <c r="C516" i="14"/>
  <c r="B516" i="14"/>
  <c r="A516" i="14"/>
  <c r="M515" i="14"/>
  <c r="L515" i="14"/>
  <c r="K515" i="14"/>
  <c r="J515" i="14"/>
  <c r="I515" i="14"/>
  <c r="H515" i="14"/>
  <c r="F515" i="14"/>
  <c r="D515" i="14"/>
  <c r="C515" i="14"/>
  <c r="B515" i="14"/>
  <c r="A515" i="14"/>
  <c r="M514" i="14"/>
  <c r="L514" i="14"/>
  <c r="K514" i="14"/>
  <c r="J514" i="14"/>
  <c r="I514" i="14"/>
  <c r="H514" i="14"/>
  <c r="F514" i="14"/>
  <c r="D514" i="14"/>
  <c r="C514" i="14"/>
  <c r="B514" i="14"/>
  <c r="A514" i="14"/>
  <c r="M513" i="14"/>
  <c r="L513" i="14"/>
  <c r="K513" i="14"/>
  <c r="J513" i="14"/>
  <c r="I513" i="14"/>
  <c r="H513" i="14"/>
  <c r="F513" i="14"/>
  <c r="D513" i="14"/>
  <c r="C513" i="14"/>
  <c r="B513" i="14"/>
  <c r="A513" i="14"/>
  <c r="M512" i="14"/>
  <c r="L512" i="14"/>
  <c r="K512" i="14"/>
  <c r="J512" i="14"/>
  <c r="I512" i="14"/>
  <c r="H512" i="14"/>
  <c r="F512" i="14"/>
  <c r="D512" i="14"/>
  <c r="C512" i="14"/>
  <c r="B512" i="14"/>
  <c r="A512" i="14"/>
  <c r="M511" i="14"/>
  <c r="L511" i="14"/>
  <c r="K511" i="14"/>
  <c r="J511" i="14"/>
  <c r="I511" i="14"/>
  <c r="H511" i="14"/>
  <c r="F511" i="14"/>
  <c r="D511" i="14"/>
  <c r="C511" i="14"/>
  <c r="B511" i="14"/>
  <c r="A511" i="14"/>
  <c r="M510" i="14"/>
  <c r="L510" i="14"/>
  <c r="K510" i="14"/>
  <c r="J510" i="14"/>
  <c r="I510" i="14"/>
  <c r="H510" i="14"/>
  <c r="F510" i="14"/>
  <c r="D510" i="14"/>
  <c r="C510" i="14"/>
  <c r="B510" i="14"/>
  <c r="A510" i="14"/>
  <c r="M509" i="14"/>
  <c r="L509" i="14"/>
  <c r="K509" i="14"/>
  <c r="J509" i="14"/>
  <c r="I509" i="14"/>
  <c r="H509" i="14"/>
  <c r="F509" i="14"/>
  <c r="D509" i="14"/>
  <c r="C509" i="14"/>
  <c r="B509" i="14"/>
  <c r="A509" i="14"/>
  <c r="M508" i="14"/>
  <c r="L508" i="14"/>
  <c r="K508" i="14"/>
  <c r="J508" i="14"/>
  <c r="I508" i="14"/>
  <c r="H508" i="14"/>
  <c r="F508" i="14"/>
  <c r="D508" i="14"/>
  <c r="C508" i="14"/>
  <c r="B508" i="14"/>
  <c r="A508" i="14"/>
  <c r="M507" i="14"/>
  <c r="L507" i="14"/>
  <c r="K507" i="14"/>
  <c r="J507" i="14"/>
  <c r="I507" i="14"/>
  <c r="H507" i="14"/>
  <c r="F507" i="14"/>
  <c r="D507" i="14"/>
  <c r="C507" i="14"/>
  <c r="B507" i="14"/>
  <c r="A507" i="14"/>
  <c r="M506" i="14"/>
  <c r="L506" i="14"/>
  <c r="K506" i="14"/>
  <c r="J506" i="14"/>
  <c r="I506" i="14"/>
  <c r="H506" i="14"/>
  <c r="F506" i="14"/>
  <c r="D506" i="14"/>
  <c r="C506" i="14"/>
  <c r="B506" i="14"/>
  <c r="A506" i="14"/>
  <c r="M505" i="14"/>
  <c r="L505" i="14"/>
  <c r="K505" i="14"/>
  <c r="J505" i="14"/>
  <c r="I505" i="14"/>
  <c r="H505" i="14"/>
  <c r="F505" i="14"/>
  <c r="D505" i="14"/>
  <c r="C505" i="14"/>
  <c r="B505" i="14"/>
  <c r="A505" i="14"/>
  <c r="M504" i="14"/>
  <c r="L504" i="14"/>
  <c r="K504" i="14"/>
  <c r="J504" i="14"/>
  <c r="I504" i="14"/>
  <c r="H504" i="14"/>
  <c r="F504" i="14"/>
  <c r="D504" i="14"/>
  <c r="C504" i="14"/>
  <c r="B504" i="14"/>
  <c r="A504" i="14"/>
  <c r="M503" i="14"/>
  <c r="L503" i="14"/>
  <c r="K503" i="14"/>
  <c r="J503" i="14"/>
  <c r="I503" i="14"/>
  <c r="H503" i="14"/>
  <c r="F503" i="14"/>
  <c r="D503" i="14"/>
  <c r="C503" i="14"/>
  <c r="B503" i="14"/>
  <c r="A503" i="14"/>
  <c r="M502" i="14"/>
  <c r="L502" i="14"/>
  <c r="K502" i="14"/>
  <c r="J502" i="14"/>
  <c r="I502" i="14"/>
  <c r="H502" i="14"/>
  <c r="F502" i="14"/>
  <c r="D502" i="14"/>
  <c r="C502" i="14"/>
  <c r="B502" i="14"/>
  <c r="A502" i="14"/>
  <c r="M501" i="14"/>
  <c r="L501" i="14"/>
  <c r="K501" i="14"/>
  <c r="J501" i="14"/>
  <c r="I501" i="14"/>
  <c r="H501" i="14"/>
  <c r="F501" i="14"/>
  <c r="D501" i="14"/>
  <c r="C501" i="14"/>
  <c r="B501" i="14"/>
  <c r="A501" i="14"/>
  <c r="M500" i="14"/>
  <c r="L500" i="14"/>
  <c r="K500" i="14"/>
  <c r="J500" i="14"/>
  <c r="I500" i="14"/>
  <c r="H500" i="14"/>
  <c r="F500" i="14"/>
  <c r="D500" i="14"/>
  <c r="C500" i="14"/>
  <c r="B500" i="14"/>
  <c r="A500" i="14"/>
  <c r="M499" i="14"/>
  <c r="L499" i="14"/>
  <c r="K499" i="14"/>
  <c r="J499" i="14"/>
  <c r="I499" i="14"/>
  <c r="H499" i="14"/>
  <c r="F499" i="14"/>
  <c r="D499" i="14"/>
  <c r="C499" i="14"/>
  <c r="B499" i="14"/>
  <c r="A499" i="14"/>
  <c r="M498" i="14"/>
  <c r="L498" i="14"/>
  <c r="K498" i="14"/>
  <c r="J498" i="14"/>
  <c r="I498" i="14"/>
  <c r="H498" i="14"/>
  <c r="F498" i="14"/>
  <c r="D498" i="14"/>
  <c r="C498" i="14"/>
  <c r="B498" i="14"/>
  <c r="A498" i="14"/>
  <c r="M497" i="14"/>
  <c r="L497" i="14"/>
  <c r="K497" i="14"/>
  <c r="J497" i="14"/>
  <c r="I497" i="14"/>
  <c r="H497" i="14"/>
  <c r="F497" i="14"/>
  <c r="D497" i="14"/>
  <c r="C497" i="14"/>
  <c r="B497" i="14"/>
  <c r="A497" i="14"/>
  <c r="M496" i="14"/>
  <c r="L496" i="14"/>
  <c r="K496" i="14"/>
  <c r="J496" i="14"/>
  <c r="I496" i="14"/>
  <c r="H496" i="14"/>
  <c r="F496" i="14"/>
  <c r="D496" i="14"/>
  <c r="C496" i="14"/>
  <c r="B496" i="14"/>
  <c r="A496" i="14"/>
  <c r="M495" i="14"/>
  <c r="L495" i="14"/>
  <c r="K495" i="14"/>
  <c r="J495" i="14"/>
  <c r="I495" i="14"/>
  <c r="H495" i="14"/>
  <c r="F495" i="14"/>
  <c r="D495" i="14"/>
  <c r="C495" i="14"/>
  <c r="B495" i="14"/>
  <c r="A495" i="14"/>
  <c r="M494" i="14"/>
  <c r="L494" i="14"/>
  <c r="K494" i="14"/>
  <c r="J494" i="14"/>
  <c r="I494" i="14"/>
  <c r="H494" i="14"/>
  <c r="F494" i="14"/>
  <c r="D494" i="14"/>
  <c r="C494" i="14"/>
  <c r="B494" i="14"/>
  <c r="A494" i="14"/>
  <c r="M493" i="14"/>
  <c r="L493" i="14"/>
  <c r="K493" i="14"/>
  <c r="J493" i="14"/>
  <c r="I493" i="14"/>
  <c r="H493" i="14"/>
  <c r="F493" i="14"/>
  <c r="D493" i="14"/>
  <c r="C493" i="14"/>
  <c r="B493" i="14"/>
  <c r="A493" i="14"/>
  <c r="M492" i="14"/>
  <c r="L492" i="14"/>
  <c r="K492" i="14"/>
  <c r="J492" i="14"/>
  <c r="I492" i="14"/>
  <c r="H492" i="14"/>
  <c r="F492" i="14"/>
  <c r="D492" i="14"/>
  <c r="C492" i="14"/>
  <c r="B492" i="14"/>
  <c r="A492" i="14"/>
  <c r="M491" i="14"/>
  <c r="L491" i="14"/>
  <c r="K491" i="14"/>
  <c r="J491" i="14"/>
  <c r="I491" i="14"/>
  <c r="H491" i="14"/>
  <c r="F491" i="14"/>
  <c r="D491" i="14"/>
  <c r="C491" i="14"/>
  <c r="B491" i="14"/>
  <c r="A491" i="14"/>
  <c r="M490" i="14"/>
  <c r="L490" i="14"/>
  <c r="K490" i="14"/>
  <c r="J490" i="14"/>
  <c r="I490" i="14"/>
  <c r="H490" i="14"/>
  <c r="F490" i="14"/>
  <c r="D490" i="14"/>
  <c r="C490" i="14"/>
  <c r="B490" i="14"/>
  <c r="A490" i="14"/>
  <c r="M489" i="14"/>
  <c r="L489" i="14"/>
  <c r="K489" i="14"/>
  <c r="J489" i="14"/>
  <c r="I489" i="14"/>
  <c r="H489" i="14"/>
  <c r="F489" i="14"/>
  <c r="D489" i="14"/>
  <c r="C489" i="14"/>
  <c r="B489" i="14"/>
  <c r="A489" i="14"/>
  <c r="M488" i="14"/>
  <c r="L488" i="14"/>
  <c r="K488" i="14"/>
  <c r="J488" i="14"/>
  <c r="I488" i="14"/>
  <c r="H488" i="14"/>
  <c r="F488" i="14"/>
  <c r="D488" i="14"/>
  <c r="C488" i="14"/>
  <c r="B488" i="14"/>
  <c r="A488" i="14"/>
  <c r="M487" i="14"/>
  <c r="L487" i="14"/>
  <c r="K487" i="14"/>
  <c r="J487" i="14"/>
  <c r="I487" i="14"/>
  <c r="H487" i="14"/>
  <c r="F487" i="14"/>
  <c r="D487" i="14"/>
  <c r="C487" i="14"/>
  <c r="B487" i="14"/>
  <c r="A487" i="14"/>
  <c r="M486" i="14"/>
  <c r="L486" i="14"/>
  <c r="K486" i="14"/>
  <c r="J486" i="14"/>
  <c r="I486" i="14"/>
  <c r="H486" i="14"/>
  <c r="F486" i="14"/>
  <c r="D486" i="14"/>
  <c r="C486" i="14"/>
  <c r="B486" i="14"/>
  <c r="A486" i="14"/>
  <c r="M485" i="14"/>
  <c r="L485" i="14"/>
  <c r="K485" i="14"/>
  <c r="J485" i="14"/>
  <c r="I485" i="14"/>
  <c r="H485" i="14"/>
  <c r="F485" i="14"/>
  <c r="D485" i="14"/>
  <c r="C485" i="14"/>
  <c r="B485" i="14"/>
  <c r="A485" i="14"/>
  <c r="M484" i="14"/>
  <c r="L484" i="14"/>
  <c r="K484" i="14"/>
  <c r="J484" i="14"/>
  <c r="I484" i="14"/>
  <c r="H484" i="14"/>
  <c r="F484" i="14"/>
  <c r="D484" i="14"/>
  <c r="C484" i="14"/>
  <c r="B484" i="14"/>
  <c r="A484" i="14"/>
  <c r="M483" i="14"/>
  <c r="L483" i="14"/>
  <c r="K483" i="14"/>
  <c r="J483" i="14"/>
  <c r="I483" i="14"/>
  <c r="H483" i="14"/>
  <c r="F483" i="14"/>
  <c r="D483" i="14"/>
  <c r="C483" i="14"/>
  <c r="B483" i="14"/>
  <c r="A483" i="14"/>
  <c r="M482" i="14"/>
  <c r="L482" i="14"/>
  <c r="K482" i="14"/>
  <c r="J482" i="14"/>
  <c r="I482" i="14"/>
  <c r="H482" i="14"/>
  <c r="F482" i="14"/>
  <c r="D482" i="14"/>
  <c r="C482" i="14"/>
  <c r="B482" i="14"/>
  <c r="A482" i="14"/>
  <c r="M481" i="14"/>
  <c r="L481" i="14"/>
  <c r="K481" i="14"/>
  <c r="J481" i="14"/>
  <c r="I481" i="14"/>
  <c r="H481" i="14"/>
  <c r="F481" i="14"/>
  <c r="D481" i="14"/>
  <c r="C481" i="14"/>
  <c r="B481" i="14"/>
  <c r="A481" i="14"/>
  <c r="M480" i="14"/>
  <c r="L480" i="14"/>
  <c r="K480" i="14"/>
  <c r="J480" i="14"/>
  <c r="I480" i="14"/>
  <c r="H480" i="14"/>
  <c r="F480" i="14"/>
  <c r="D480" i="14"/>
  <c r="C480" i="14"/>
  <c r="B480" i="14"/>
  <c r="A480" i="14"/>
  <c r="M479" i="14"/>
  <c r="L479" i="14"/>
  <c r="K479" i="14"/>
  <c r="J479" i="14"/>
  <c r="I479" i="14"/>
  <c r="H479" i="14"/>
  <c r="F479" i="14"/>
  <c r="D479" i="14"/>
  <c r="C479" i="14"/>
  <c r="B479" i="14"/>
  <c r="A479" i="14"/>
  <c r="M478" i="14"/>
  <c r="L478" i="14"/>
  <c r="K478" i="14"/>
  <c r="J478" i="14"/>
  <c r="I478" i="14"/>
  <c r="H478" i="14"/>
  <c r="F478" i="14"/>
  <c r="D478" i="14"/>
  <c r="C478" i="14"/>
  <c r="B478" i="14"/>
  <c r="A478" i="14"/>
  <c r="M477" i="14"/>
  <c r="L477" i="14"/>
  <c r="K477" i="14"/>
  <c r="J477" i="14"/>
  <c r="I477" i="14"/>
  <c r="H477" i="14"/>
  <c r="F477" i="14"/>
  <c r="D477" i="14"/>
  <c r="C477" i="14"/>
  <c r="B477" i="14"/>
  <c r="A477" i="14"/>
  <c r="M476" i="14"/>
  <c r="L476" i="14"/>
  <c r="K476" i="14"/>
  <c r="J476" i="14"/>
  <c r="I476" i="14"/>
  <c r="H476" i="14"/>
  <c r="F476" i="14"/>
  <c r="D476" i="14"/>
  <c r="C476" i="14"/>
  <c r="B476" i="14"/>
  <c r="A476" i="14"/>
  <c r="M475" i="14"/>
  <c r="L475" i="14"/>
  <c r="K475" i="14"/>
  <c r="J475" i="14"/>
  <c r="I475" i="14"/>
  <c r="H475" i="14"/>
  <c r="F475" i="14"/>
  <c r="D475" i="14"/>
  <c r="C475" i="14"/>
  <c r="B475" i="14"/>
  <c r="A475" i="14"/>
  <c r="M474" i="14"/>
  <c r="L474" i="14"/>
  <c r="K474" i="14"/>
  <c r="J474" i="14"/>
  <c r="I474" i="14"/>
  <c r="H474" i="14"/>
  <c r="F474" i="14"/>
  <c r="D474" i="14"/>
  <c r="C474" i="14"/>
  <c r="B474" i="14"/>
  <c r="A474" i="14"/>
  <c r="M473" i="14"/>
  <c r="L473" i="14"/>
  <c r="K473" i="14"/>
  <c r="J473" i="14"/>
  <c r="I473" i="14"/>
  <c r="H473" i="14"/>
  <c r="F473" i="14"/>
  <c r="D473" i="14"/>
  <c r="C473" i="14"/>
  <c r="B473" i="14"/>
  <c r="A473" i="14"/>
  <c r="M472" i="14"/>
  <c r="L472" i="14"/>
  <c r="K472" i="14"/>
  <c r="J472" i="14"/>
  <c r="I472" i="14"/>
  <c r="H472" i="14"/>
  <c r="F472" i="14"/>
  <c r="D472" i="14"/>
  <c r="C472" i="14"/>
  <c r="B472" i="14"/>
  <c r="A472" i="14"/>
  <c r="M471" i="14"/>
  <c r="L471" i="14"/>
  <c r="K471" i="14"/>
  <c r="J471" i="14"/>
  <c r="I471" i="14"/>
  <c r="H471" i="14"/>
  <c r="F471" i="14"/>
  <c r="D471" i="14"/>
  <c r="C471" i="14"/>
  <c r="B471" i="14"/>
  <c r="A471" i="14"/>
  <c r="M470" i="14"/>
  <c r="L470" i="14"/>
  <c r="K470" i="14"/>
  <c r="J470" i="14"/>
  <c r="I470" i="14"/>
  <c r="H470" i="14"/>
  <c r="F470" i="14"/>
  <c r="D470" i="14"/>
  <c r="C470" i="14"/>
  <c r="B470" i="14"/>
  <c r="A470" i="14"/>
  <c r="M469" i="14"/>
  <c r="L469" i="14"/>
  <c r="K469" i="14"/>
  <c r="J469" i="14"/>
  <c r="I469" i="14"/>
  <c r="H469" i="14"/>
  <c r="F469" i="14"/>
  <c r="D469" i="14"/>
  <c r="C469" i="14"/>
  <c r="B469" i="14"/>
  <c r="A469" i="14"/>
  <c r="M468" i="14"/>
  <c r="L468" i="14"/>
  <c r="K468" i="14"/>
  <c r="J468" i="14"/>
  <c r="I468" i="14"/>
  <c r="H468" i="14"/>
  <c r="F468" i="14"/>
  <c r="D468" i="14"/>
  <c r="C468" i="14"/>
  <c r="B468" i="14"/>
  <c r="A468" i="14"/>
  <c r="M467" i="14"/>
  <c r="L467" i="14"/>
  <c r="K467" i="14"/>
  <c r="J467" i="14"/>
  <c r="I467" i="14"/>
  <c r="H467" i="14"/>
  <c r="F467" i="14"/>
  <c r="D467" i="14"/>
  <c r="C467" i="14"/>
  <c r="B467" i="14"/>
  <c r="A467" i="14"/>
  <c r="M466" i="14"/>
  <c r="L466" i="14"/>
  <c r="K466" i="14"/>
  <c r="J466" i="14"/>
  <c r="I466" i="14"/>
  <c r="H466" i="14"/>
  <c r="F466" i="14"/>
  <c r="D466" i="14"/>
  <c r="C466" i="14"/>
  <c r="B466" i="14"/>
  <c r="A466" i="14"/>
  <c r="M465" i="14"/>
  <c r="L465" i="14"/>
  <c r="K465" i="14"/>
  <c r="J465" i="14"/>
  <c r="I465" i="14"/>
  <c r="H465" i="14"/>
  <c r="F465" i="14"/>
  <c r="D465" i="14"/>
  <c r="C465" i="14"/>
  <c r="B465" i="14"/>
  <c r="A465" i="14"/>
  <c r="M464" i="14"/>
  <c r="L464" i="14"/>
  <c r="K464" i="14"/>
  <c r="J464" i="14"/>
  <c r="I464" i="14"/>
  <c r="H464" i="14"/>
  <c r="F464" i="14"/>
  <c r="D464" i="14"/>
  <c r="C464" i="14"/>
  <c r="B464" i="14"/>
  <c r="A464" i="14"/>
  <c r="M463" i="14"/>
  <c r="L463" i="14"/>
  <c r="K463" i="14"/>
  <c r="J463" i="14"/>
  <c r="I463" i="14"/>
  <c r="H463" i="14"/>
  <c r="F463" i="14"/>
  <c r="D463" i="14"/>
  <c r="C463" i="14"/>
  <c r="B463" i="14"/>
  <c r="A463" i="14"/>
  <c r="M462" i="14"/>
  <c r="L462" i="14"/>
  <c r="K462" i="14"/>
  <c r="J462" i="14"/>
  <c r="I462" i="14"/>
  <c r="H462" i="14"/>
  <c r="F462" i="14"/>
  <c r="D462" i="14"/>
  <c r="C462" i="14"/>
  <c r="B462" i="14"/>
  <c r="A462" i="14"/>
  <c r="M461" i="14"/>
  <c r="L461" i="14"/>
  <c r="K461" i="14"/>
  <c r="J461" i="14"/>
  <c r="I461" i="14"/>
  <c r="H461" i="14"/>
  <c r="F461" i="14"/>
  <c r="D461" i="14"/>
  <c r="C461" i="14"/>
  <c r="B461" i="14"/>
  <c r="A461" i="14"/>
  <c r="M460" i="14"/>
  <c r="L460" i="14"/>
  <c r="K460" i="14"/>
  <c r="J460" i="14"/>
  <c r="I460" i="14"/>
  <c r="H460" i="14"/>
  <c r="F460" i="14"/>
  <c r="D460" i="14"/>
  <c r="C460" i="14"/>
  <c r="B460" i="14"/>
  <c r="A460" i="14"/>
  <c r="M459" i="14"/>
  <c r="L459" i="14"/>
  <c r="K459" i="14"/>
  <c r="J459" i="14"/>
  <c r="I459" i="14"/>
  <c r="H459" i="14"/>
  <c r="F459" i="14"/>
  <c r="D459" i="14"/>
  <c r="C459" i="14"/>
  <c r="B459" i="14"/>
  <c r="A459" i="14"/>
  <c r="M458" i="14"/>
  <c r="L458" i="14"/>
  <c r="K458" i="14"/>
  <c r="J458" i="14"/>
  <c r="I458" i="14"/>
  <c r="H458" i="14"/>
  <c r="F458" i="14"/>
  <c r="D458" i="14"/>
  <c r="C458" i="14"/>
  <c r="B458" i="14"/>
  <c r="A458" i="14"/>
  <c r="M457" i="14"/>
  <c r="L457" i="14"/>
  <c r="K457" i="14"/>
  <c r="J457" i="14"/>
  <c r="I457" i="14"/>
  <c r="H457" i="14"/>
  <c r="F457" i="14"/>
  <c r="D457" i="14"/>
  <c r="C457" i="14"/>
  <c r="B457" i="14"/>
  <c r="A457" i="14"/>
  <c r="M456" i="14"/>
  <c r="L456" i="14"/>
  <c r="K456" i="14"/>
  <c r="J456" i="14"/>
  <c r="I456" i="14"/>
  <c r="H456" i="14"/>
  <c r="F456" i="14"/>
  <c r="D456" i="14"/>
  <c r="C456" i="14"/>
  <c r="B456" i="14"/>
  <c r="A456" i="14"/>
  <c r="M455" i="14"/>
  <c r="L455" i="14"/>
  <c r="K455" i="14"/>
  <c r="J455" i="14"/>
  <c r="I455" i="14"/>
  <c r="H455" i="14"/>
  <c r="F455" i="14"/>
  <c r="D455" i="14"/>
  <c r="C455" i="14"/>
  <c r="B455" i="14"/>
  <c r="A455" i="14"/>
  <c r="M454" i="14"/>
  <c r="L454" i="14"/>
  <c r="K454" i="14"/>
  <c r="J454" i="14"/>
  <c r="I454" i="14"/>
  <c r="H454" i="14"/>
  <c r="F454" i="14"/>
  <c r="D454" i="14"/>
  <c r="C454" i="14"/>
  <c r="B454" i="14"/>
  <c r="A454" i="14"/>
  <c r="M453" i="14"/>
  <c r="L453" i="14"/>
  <c r="K453" i="14"/>
  <c r="J453" i="14"/>
  <c r="I453" i="14"/>
  <c r="H453" i="14"/>
  <c r="F453" i="14"/>
  <c r="D453" i="14"/>
  <c r="C453" i="14"/>
  <c r="B453" i="14"/>
  <c r="A453" i="14"/>
  <c r="M452" i="14"/>
  <c r="L452" i="14"/>
  <c r="K452" i="14"/>
  <c r="J452" i="14"/>
  <c r="I452" i="14"/>
  <c r="H452" i="14"/>
  <c r="F452" i="14"/>
  <c r="D452" i="14"/>
  <c r="C452" i="14"/>
  <c r="B452" i="14"/>
  <c r="A452" i="14"/>
  <c r="M451" i="14"/>
  <c r="L451" i="14"/>
  <c r="K451" i="14"/>
  <c r="J451" i="14"/>
  <c r="I451" i="14"/>
  <c r="H451" i="14"/>
  <c r="F451" i="14"/>
  <c r="D451" i="14"/>
  <c r="C451" i="14"/>
  <c r="B451" i="14"/>
  <c r="A451" i="14"/>
  <c r="M450" i="14"/>
  <c r="L450" i="14"/>
  <c r="K450" i="14"/>
  <c r="J450" i="14"/>
  <c r="I450" i="14"/>
  <c r="H450" i="14"/>
  <c r="F450" i="14"/>
  <c r="D450" i="14"/>
  <c r="C450" i="14"/>
  <c r="B450" i="14"/>
  <c r="A450" i="14"/>
  <c r="M449" i="14"/>
  <c r="L449" i="14"/>
  <c r="K449" i="14"/>
  <c r="J449" i="14"/>
  <c r="I449" i="14"/>
  <c r="H449" i="14"/>
  <c r="F449" i="14"/>
  <c r="D449" i="14"/>
  <c r="C449" i="14"/>
  <c r="B449" i="14"/>
  <c r="A449" i="14"/>
  <c r="M448" i="14"/>
  <c r="L448" i="14"/>
  <c r="K448" i="14"/>
  <c r="J448" i="14"/>
  <c r="I448" i="14"/>
  <c r="H448" i="14"/>
  <c r="F448" i="14"/>
  <c r="D448" i="14"/>
  <c r="C448" i="14"/>
  <c r="B448" i="14"/>
  <c r="A448" i="14"/>
  <c r="M447" i="14"/>
  <c r="L447" i="14"/>
  <c r="K447" i="14"/>
  <c r="J447" i="14"/>
  <c r="I447" i="14"/>
  <c r="H447" i="14"/>
  <c r="F447" i="14"/>
  <c r="D447" i="14"/>
  <c r="C447" i="14"/>
  <c r="B447" i="14"/>
  <c r="A447" i="14"/>
  <c r="M446" i="14"/>
  <c r="L446" i="14"/>
  <c r="K446" i="14"/>
  <c r="J446" i="14"/>
  <c r="I446" i="14"/>
  <c r="H446" i="14"/>
  <c r="F446" i="14"/>
  <c r="D446" i="14"/>
  <c r="C446" i="14"/>
  <c r="B446" i="14"/>
  <c r="A446" i="14"/>
  <c r="M445" i="14"/>
  <c r="L445" i="14"/>
  <c r="K445" i="14"/>
  <c r="J445" i="14"/>
  <c r="I445" i="14"/>
  <c r="H445" i="14"/>
  <c r="F445" i="14"/>
  <c r="D445" i="14"/>
  <c r="C445" i="14"/>
  <c r="B445" i="14"/>
  <c r="A445" i="14"/>
  <c r="M444" i="14"/>
  <c r="L444" i="14"/>
  <c r="K444" i="14"/>
  <c r="J444" i="14"/>
  <c r="I444" i="14"/>
  <c r="H444" i="14"/>
  <c r="F444" i="14"/>
  <c r="D444" i="14"/>
  <c r="C444" i="14"/>
  <c r="B444" i="14"/>
  <c r="A444" i="14"/>
  <c r="M443" i="14"/>
  <c r="L443" i="14"/>
  <c r="K443" i="14"/>
  <c r="J443" i="14"/>
  <c r="I443" i="14"/>
  <c r="H443" i="14"/>
  <c r="F443" i="14"/>
  <c r="D443" i="14"/>
  <c r="C443" i="14"/>
  <c r="B443" i="14"/>
  <c r="A443" i="14"/>
  <c r="M442" i="14"/>
  <c r="L442" i="14"/>
  <c r="K442" i="14"/>
  <c r="J442" i="14"/>
  <c r="I442" i="14"/>
  <c r="H442" i="14"/>
  <c r="F442" i="14"/>
  <c r="D442" i="14"/>
  <c r="C442" i="14"/>
  <c r="B442" i="14"/>
  <c r="A442" i="14"/>
  <c r="M441" i="14"/>
  <c r="L441" i="14"/>
  <c r="K441" i="14"/>
  <c r="J441" i="14"/>
  <c r="I441" i="14"/>
  <c r="H441" i="14"/>
  <c r="F441" i="14"/>
  <c r="D441" i="14"/>
  <c r="C441" i="14"/>
  <c r="B441" i="14"/>
  <c r="A441" i="14"/>
  <c r="M440" i="14"/>
  <c r="L440" i="14"/>
  <c r="K440" i="14"/>
  <c r="J440" i="14"/>
  <c r="I440" i="14"/>
  <c r="H440" i="14"/>
  <c r="F440" i="14"/>
  <c r="D440" i="14"/>
  <c r="C440" i="14"/>
  <c r="B440" i="14"/>
  <c r="A440" i="14"/>
  <c r="M439" i="14"/>
  <c r="L439" i="14"/>
  <c r="K439" i="14"/>
  <c r="J439" i="14"/>
  <c r="I439" i="14"/>
  <c r="H439" i="14"/>
  <c r="F439" i="14"/>
  <c r="D439" i="14"/>
  <c r="C439" i="14"/>
  <c r="B439" i="14"/>
  <c r="A439" i="14"/>
  <c r="M438" i="14"/>
  <c r="L438" i="14"/>
  <c r="K438" i="14"/>
  <c r="J438" i="14"/>
  <c r="I438" i="14"/>
  <c r="H438" i="14"/>
  <c r="F438" i="14"/>
  <c r="D438" i="14"/>
  <c r="C438" i="14"/>
  <c r="B438" i="14"/>
  <c r="A438" i="14"/>
  <c r="M437" i="14"/>
  <c r="L437" i="14"/>
  <c r="K437" i="14"/>
  <c r="J437" i="14"/>
  <c r="I437" i="14"/>
  <c r="H437" i="14"/>
  <c r="F437" i="14"/>
  <c r="D437" i="14"/>
  <c r="C437" i="14"/>
  <c r="B437" i="14"/>
  <c r="A437" i="14"/>
  <c r="M436" i="14"/>
  <c r="L436" i="14"/>
  <c r="K436" i="14"/>
  <c r="J436" i="14"/>
  <c r="I436" i="14"/>
  <c r="H436" i="14"/>
  <c r="F436" i="14"/>
  <c r="D436" i="14"/>
  <c r="C436" i="14"/>
  <c r="B436" i="14"/>
  <c r="A436" i="14"/>
  <c r="M435" i="14"/>
  <c r="L435" i="14"/>
  <c r="K435" i="14"/>
  <c r="J435" i="14"/>
  <c r="I435" i="14"/>
  <c r="H435" i="14"/>
  <c r="F435" i="14"/>
  <c r="D435" i="14"/>
  <c r="C435" i="14"/>
  <c r="B435" i="14"/>
  <c r="A435" i="14"/>
  <c r="M434" i="14"/>
  <c r="L434" i="14"/>
  <c r="K434" i="14"/>
  <c r="J434" i="14"/>
  <c r="I434" i="14"/>
  <c r="H434" i="14"/>
  <c r="F434" i="14"/>
  <c r="D434" i="14"/>
  <c r="C434" i="14"/>
  <c r="B434" i="14"/>
  <c r="A434" i="14"/>
  <c r="M433" i="14"/>
  <c r="L433" i="14"/>
  <c r="K433" i="14"/>
  <c r="J433" i="14"/>
  <c r="I433" i="14"/>
  <c r="H433" i="14"/>
  <c r="F433" i="14"/>
  <c r="D433" i="14"/>
  <c r="C433" i="14"/>
  <c r="B433" i="14"/>
  <c r="A433" i="14"/>
  <c r="M432" i="14"/>
  <c r="L432" i="14"/>
  <c r="K432" i="14"/>
  <c r="J432" i="14"/>
  <c r="I432" i="14"/>
  <c r="H432" i="14"/>
  <c r="F432" i="14"/>
  <c r="D432" i="14"/>
  <c r="C432" i="14"/>
  <c r="B432" i="14"/>
  <c r="A432" i="14"/>
  <c r="M431" i="14"/>
  <c r="L431" i="14"/>
  <c r="K431" i="14"/>
  <c r="J431" i="14"/>
  <c r="I431" i="14"/>
  <c r="H431" i="14"/>
  <c r="F431" i="14"/>
  <c r="D431" i="14"/>
  <c r="C431" i="14"/>
  <c r="B431" i="14"/>
  <c r="A431" i="14"/>
  <c r="M430" i="14"/>
  <c r="L430" i="14"/>
  <c r="K430" i="14"/>
  <c r="J430" i="14"/>
  <c r="I430" i="14"/>
  <c r="H430" i="14"/>
  <c r="F430" i="14"/>
  <c r="D430" i="14"/>
  <c r="C430" i="14"/>
  <c r="B430" i="14"/>
  <c r="A430" i="14"/>
  <c r="M429" i="14"/>
  <c r="L429" i="14"/>
  <c r="K429" i="14"/>
  <c r="J429" i="14"/>
  <c r="I429" i="14"/>
  <c r="H429" i="14"/>
  <c r="F429" i="14"/>
  <c r="D429" i="14"/>
  <c r="C429" i="14"/>
  <c r="B429" i="14"/>
  <c r="A429" i="14"/>
  <c r="M428" i="14"/>
  <c r="L428" i="14"/>
  <c r="K428" i="14"/>
  <c r="J428" i="14"/>
  <c r="I428" i="14"/>
  <c r="H428" i="14"/>
  <c r="F428" i="14"/>
  <c r="D428" i="14"/>
  <c r="C428" i="14"/>
  <c r="B428" i="14"/>
  <c r="A428" i="14"/>
  <c r="M427" i="14"/>
  <c r="L427" i="14"/>
  <c r="K427" i="14"/>
  <c r="J427" i="14"/>
  <c r="I427" i="14"/>
  <c r="H427" i="14"/>
  <c r="F427" i="14"/>
  <c r="D427" i="14"/>
  <c r="C427" i="14"/>
  <c r="B427" i="14"/>
  <c r="A427" i="14"/>
  <c r="M426" i="14"/>
  <c r="L426" i="14"/>
  <c r="K426" i="14"/>
  <c r="J426" i="14"/>
  <c r="I426" i="14"/>
  <c r="H426" i="14"/>
  <c r="F426" i="14"/>
  <c r="D426" i="14"/>
  <c r="C426" i="14"/>
  <c r="B426" i="14"/>
  <c r="A426" i="14"/>
  <c r="M425" i="14"/>
  <c r="L425" i="14"/>
  <c r="K425" i="14"/>
  <c r="J425" i="14"/>
  <c r="I425" i="14"/>
  <c r="H425" i="14"/>
  <c r="F425" i="14"/>
  <c r="D425" i="14"/>
  <c r="C425" i="14"/>
  <c r="B425" i="14"/>
  <c r="A425" i="14"/>
  <c r="M424" i="14"/>
  <c r="L424" i="14"/>
  <c r="K424" i="14"/>
  <c r="J424" i="14"/>
  <c r="I424" i="14"/>
  <c r="H424" i="14"/>
  <c r="F424" i="14"/>
  <c r="D424" i="14"/>
  <c r="C424" i="14"/>
  <c r="B424" i="14"/>
  <c r="A424" i="14"/>
  <c r="M423" i="14"/>
  <c r="L423" i="14"/>
  <c r="K423" i="14"/>
  <c r="J423" i="14"/>
  <c r="I423" i="14"/>
  <c r="H423" i="14"/>
  <c r="F423" i="14"/>
  <c r="D423" i="14"/>
  <c r="C423" i="14"/>
  <c r="B423" i="14"/>
  <c r="A423" i="14"/>
  <c r="M422" i="14"/>
  <c r="L422" i="14"/>
  <c r="K422" i="14"/>
  <c r="J422" i="14"/>
  <c r="I422" i="14"/>
  <c r="H422" i="14"/>
  <c r="F422" i="14"/>
  <c r="D422" i="14"/>
  <c r="C422" i="14"/>
  <c r="B422" i="14"/>
  <c r="A422" i="14"/>
  <c r="M421" i="14"/>
  <c r="L421" i="14"/>
  <c r="K421" i="14"/>
  <c r="J421" i="14"/>
  <c r="I421" i="14"/>
  <c r="H421" i="14"/>
  <c r="F421" i="14"/>
  <c r="D421" i="14"/>
  <c r="C421" i="14"/>
  <c r="B421" i="14"/>
  <c r="A421" i="14"/>
  <c r="M420" i="14"/>
  <c r="L420" i="14"/>
  <c r="K420" i="14"/>
  <c r="J420" i="14"/>
  <c r="I420" i="14"/>
  <c r="H420" i="14"/>
  <c r="F420" i="14"/>
  <c r="D420" i="14"/>
  <c r="C420" i="14"/>
  <c r="B420" i="14"/>
  <c r="A420" i="14"/>
  <c r="M419" i="14"/>
  <c r="L419" i="14"/>
  <c r="K419" i="14"/>
  <c r="J419" i="14"/>
  <c r="I419" i="14"/>
  <c r="H419" i="14"/>
  <c r="F419" i="14"/>
  <c r="D419" i="14"/>
  <c r="C419" i="14"/>
  <c r="B419" i="14"/>
  <c r="A419" i="14"/>
  <c r="M418" i="14"/>
  <c r="L418" i="14"/>
  <c r="K418" i="14"/>
  <c r="J418" i="14"/>
  <c r="I418" i="14"/>
  <c r="H418" i="14"/>
  <c r="F418" i="14"/>
  <c r="D418" i="14"/>
  <c r="C418" i="14"/>
  <c r="B418" i="14"/>
  <c r="A418" i="14"/>
  <c r="M417" i="14"/>
  <c r="L417" i="14"/>
  <c r="K417" i="14"/>
  <c r="J417" i="14"/>
  <c r="I417" i="14"/>
  <c r="H417" i="14"/>
  <c r="F417" i="14"/>
  <c r="D417" i="14"/>
  <c r="C417" i="14"/>
  <c r="B417" i="14"/>
  <c r="A417" i="14"/>
  <c r="M416" i="14"/>
  <c r="L416" i="14"/>
  <c r="K416" i="14"/>
  <c r="J416" i="14"/>
  <c r="I416" i="14"/>
  <c r="H416" i="14"/>
  <c r="F416" i="14"/>
  <c r="D416" i="14"/>
  <c r="C416" i="14"/>
  <c r="B416" i="14"/>
  <c r="A416" i="14"/>
  <c r="M415" i="14"/>
  <c r="L415" i="14"/>
  <c r="K415" i="14"/>
  <c r="J415" i="14"/>
  <c r="I415" i="14"/>
  <c r="H415" i="14"/>
  <c r="F415" i="14"/>
  <c r="D415" i="14"/>
  <c r="C415" i="14"/>
  <c r="B415" i="14"/>
  <c r="A415" i="14"/>
  <c r="M414" i="14"/>
  <c r="L414" i="14"/>
  <c r="K414" i="14"/>
  <c r="J414" i="14"/>
  <c r="I414" i="14"/>
  <c r="H414" i="14"/>
  <c r="F414" i="14"/>
  <c r="D414" i="14"/>
  <c r="C414" i="14"/>
  <c r="B414" i="14"/>
  <c r="A414" i="14"/>
  <c r="M413" i="14"/>
  <c r="L413" i="14"/>
  <c r="K413" i="14"/>
  <c r="J413" i="14"/>
  <c r="I413" i="14"/>
  <c r="H413" i="14"/>
  <c r="F413" i="14"/>
  <c r="D413" i="14"/>
  <c r="C413" i="14"/>
  <c r="B413" i="14"/>
  <c r="A413" i="14"/>
  <c r="M412" i="14"/>
  <c r="L412" i="14"/>
  <c r="K412" i="14"/>
  <c r="J412" i="14"/>
  <c r="I412" i="14"/>
  <c r="H412" i="14"/>
  <c r="F412" i="14"/>
  <c r="D412" i="14"/>
  <c r="C412" i="14"/>
  <c r="B412" i="14"/>
  <c r="A412" i="14"/>
  <c r="M411" i="14"/>
  <c r="L411" i="14"/>
  <c r="K411" i="14"/>
  <c r="J411" i="14"/>
  <c r="I411" i="14"/>
  <c r="H411" i="14"/>
  <c r="F411" i="14"/>
  <c r="D411" i="14"/>
  <c r="C411" i="14"/>
  <c r="B411" i="14"/>
  <c r="A411" i="14"/>
  <c r="M410" i="14"/>
  <c r="L410" i="14"/>
  <c r="K410" i="14"/>
  <c r="J410" i="14"/>
  <c r="I410" i="14"/>
  <c r="H410" i="14"/>
  <c r="F410" i="14"/>
  <c r="D410" i="14"/>
  <c r="C410" i="14"/>
  <c r="B410" i="14"/>
  <c r="A410" i="14"/>
  <c r="M409" i="14"/>
  <c r="L409" i="14"/>
  <c r="K409" i="14"/>
  <c r="J409" i="14"/>
  <c r="I409" i="14"/>
  <c r="H409" i="14"/>
  <c r="F409" i="14"/>
  <c r="D409" i="14"/>
  <c r="C409" i="14"/>
  <c r="B409" i="14"/>
  <c r="A409" i="14"/>
  <c r="M408" i="14"/>
  <c r="L408" i="14"/>
  <c r="K408" i="14"/>
  <c r="J408" i="14"/>
  <c r="I408" i="14"/>
  <c r="H408" i="14"/>
  <c r="F408" i="14"/>
  <c r="D408" i="14"/>
  <c r="C408" i="14"/>
  <c r="B408" i="14"/>
  <c r="A408" i="14"/>
  <c r="M407" i="14"/>
  <c r="L407" i="14"/>
  <c r="K407" i="14"/>
  <c r="J407" i="14"/>
  <c r="I407" i="14"/>
  <c r="H407" i="14"/>
  <c r="F407" i="14"/>
  <c r="D407" i="14"/>
  <c r="C407" i="14"/>
  <c r="B407" i="14"/>
  <c r="A407" i="14"/>
  <c r="M406" i="14"/>
  <c r="L406" i="14"/>
  <c r="K406" i="14"/>
  <c r="J406" i="14"/>
  <c r="I406" i="14"/>
  <c r="H406" i="14"/>
  <c r="F406" i="14"/>
  <c r="D406" i="14"/>
  <c r="C406" i="14"/>
  <c r="B406" i="14"/>
  <c r="A406" i="14"/>
  <c r="M405" i="14"/>
  <c r="L405" i="14"/>
  <c r="K405" i="14"/>
  <c r="J405" i="14"/>
  <c r="I405" i="14"/>
  <c r="H405" i="14"/>
  <c r="F405" i="14"/>
  <c r="D405" i="14"/>
  <c r="C405" i="14"/>
  <c r="B405" i="14"/>
  <c r="A405" i="14"/>
  <c r="M404" i="14"/>
  <c r="L404" i="14"/>
  <c r="K404" i="14"/>
  <c r="J404" i="14"/>
  <c r="I404" i="14"/>
  <c r="H404" i="14"/>
  <c r="F404" i="14"/>
  <c r="D404" i="14"/>
  <c r="C404" i="14"/>
  <c r="B404" i="14"/>
  <c r="A404" i="14"/>
  <c r="M403" i="14"/>
  <c r="L403" i="14"/>
  <c r="K403" i="14"/>
  <c r="J403" i="14"/>
  <c r="I403" i="14"/>
  <c r="H403" i="14"/>
  <c r="F403" i="14"/>
  <c r="D403" i="14"/>
  <c r="C403" i="14"/>
  <c r="B403" i="14"/>
  <c r="A403" i="14"/>
  <c r="M402" i="14"/>
  <c r="L402" i="14"/>
  <c r="K402" i="14"/>
  <c r="J402" i="14"/>
  <c r="I402" i="14"/>
  <c r="H402" i="14"/>
  <c r="F402" i="14"/>
  <c r="D402" i="14"/>
  <c r="C402" i="14"/>
  <c r="B402" i="14"/>
  <c r="A402" i="14"/>
  <c r="M401" i="14"/>
  <c r="L401" i="14"/>
  <c r="K401" i="14"/>
  <c r="J401" i="14"/>
  <c r="I401" i="14"/>
  <c r="H401" i="14"/>
  <c r="F401" i="14"/>
  <c r="D401" i="14"/>
  <c r="C401" i="14"/>
  <c r="B401" i="14"/>
  <c r="A401" i="14"/>
  <c r="M400" i="14"/>
  <c r="L400" i="14"/>
  <c r="K400" i="14"/>
  <c r="J400" i="14"/>
  <c r="I400" i="14"/>
  <c r="H400" i="14"/>
  <c r="F400" i="14"/>
  <c r="D400" i="14"/>
  <c r="C400" i="14"/>
  <c r="B400" i="14"/>
  <c r="A400" i="14"/>
  <c r="M399" i="14"/>
  <c r="L399" i="14"/>
  <c r="K399" i="14"/>
  <c r="J399" i="14"/>
  <c r="I399" i="14"/>
  <c r="H399" i="14"/>
  <c r="F399" i="14"/>
  <c r="D399" i="14"/>
  <c r="C399" i="14"/>
  <c r="B399" i="14"/>
  <c r="A399" i="14"/>
  <c r="M398" i="14"/>
  <c r="L398" i="14"/>
  <c r="K398" i="14"/>
  <c r="J398" i="14"/>
  <c r="I398" i="14"/>
  <c r="H398" i="14"/>
  <c r="F398" i="14"/>
  <c r="D398" i="14"/>
  <c r="C398" i="14"/>
  <c r="B398" i="14"/>
  <c r="A398" i="14"/>
  <c r="M397" i="14"/>
  <c r="L397" i="14"/>
  <c r="K397" i="14"/>
  <c r="J397" i="14"/>
  <c r="I397" i="14"/>
  <c r="H397" i="14"/>
  <c r="F397" i="14"/>
  <c r="D397" i="14"/>
  <c r="C397" i="14"/>
  <c r="B397" i="14"/>
  <c r="A397" i="14"/>
  <c r="M396" i="14"/>
  <c r="L396" i="14"/>
  <c r="K396" i="14"/>
  <c r="J396" i="14"/>
  <c r="I396" i="14"/>
  <c r="H396" i="14"/>
  <c r="F396" i="14"/>
  <c r="D396" i="14"/>
  <c r="C396" i="14"/>
  <c r="B396" i="14"/>
  <c r="A396" i="14"/>
  <c r="M395" i="14"/>
  <c r="L395" i="14"/>
  <c r="K395" i="14"/>
  <c r="J395" i="14"/>
  <c r="I395" i="14"/>
  <c r="H395" i="14"/>
  <c r="F395" i="14"/>
  <c r="D395" i="14"/>
  <c r="C395" i="14"/>
  <c r="B395" i="14"/>
  <c r="A395" i="14"/>
  <c r="M394" i="14"/>
  <c r="L394" i="14"/>
  <c r="K394" i="14"/>
  <c r="J394" i="14"/>
  <c r="I394" i="14"/>
  <c r="H394" i="14"/>
  <c r="F394" i="14"/>
  <c r="D394" i="14"/>
  <c r="C394" i="14"/>
  <c r="B394" i="14"/>
  <c r="A394" i="14"/>
  <c r="M393" i="14"/>
  <c r="L393" i="14"/>
  <c r="K393" i="14"/>
  <c r="J393" i="14"/>
  <c r="I393" i="14"/>
  <c r="H393" i="14"/>
  <c r="F393" i="14"/>
  <c r="D393" i="14"/>
  <c r="C393" i="14"/>
  <c r="B393" i="14"/>
  <c r="A393" i="14"/>
  <c r="M392" i="14"/>
  <c r="L392" i="14"/>
  <c r="K392" i="14"/>
  <c r="J392" i="14"/>
  <c r="I392" i="14"/>
  <c r="H392" i="14"/>
  <c r="F392" i="14"/>
  <c r="D392" i="14"/>
  <c r="C392" i="14"/>
  <c r="B392" i="14"/>
  <c r="A392" i="14"/>
  <c r="M391" i="14"/>
  <c r="L391" i="14"/>
  <c r="K391" i="14"/>
  <c r="J391" i="14"/>
  <c r="I391" i="14"/>
  <c r="H391" i="14"/>
  <c r="F391" i="14"/>
  <c r="D391" i="14"/>
  <c r="C391" i="14"/>
  <c r="B391" i="14"/>
  <c r="A391" i="14"/>
  <c r="M390" i="14"/>
  <c r="L390" i="14"/>
  <c r="K390" i="14"/>
  <c r="J390" i="14"/>
  <c r="I390" i="14"/>
  <c r="H390" i="14"/>
  <c r="F390" i="14"/>
  <c r="D390" i="14"/>
  <c r="C390" i="14"/>
  <c r="B390" i="14"/>
  <c r="A390" i="14"/>
  <c r="M389" i="14"/>
  <c r="L389" i="14"/>
  <c r="K389" i="14"/>
  <c r="J389" i="14"/>
  <c r="I389" i="14"/>
  <c r="H389" i="14"/>
  <c r="F389" i="14"/>
  <c r="D389" i="14"/>
  <c r="C389" i="14"/>
  <c r="B389" i="14"/>
  <c r="A389" i="14"/>
  <c r="M388" i="14"/>
  <c r="L388" i="14"/>
  <c r="K388" i="14"/>
  <c r="J388" i="14"/>
  <c r="I388" i="14"/>
  <c r="H388" i="14"/>
  <c r="F388" i="14"/>
  <c r="D388" i="14"/>
  <c r="C388" i="14"/>
  <c r="B388" i="14"/>
  <c r="A388" i="14"/>
  <c r="M387" i="14"/>
  <c r="L387" i="14"/>
  <c r="K387" i="14"/>
  <c r="J387" i="14"/>
  <c r="I387" i="14"/>
  <c r="H387" i="14"/>
  <c r="F387" i="14"/>
  <c r="D387" i="14"/>
  <c r="C387" i="14"/>
  <c r="B387" i="14"/>
  <c r="A387" i="14"/>
  <c r="M386" i="14"/>
  <c r="L386" i="14"/>
  <c r="K386" i="14"/>
  <c r="J386" i="14"/>
  <c r="I386" i="14"/>
  <c r="H386" i="14"/>
  <c r="F386" i="14"/>
  <c r="D386" i="14"/>
  <c r="C386" i="14"/>
  <c r="B386" i="14"/>
  <c r="A386" i="14"/>
  <c r="M385" i="14"/>
  <c r="L385" i="14"/>
  <c r="K385" i="14"/>
  <c r="J385" i="14"/>
  <c r="I385" i="14"/>
  <c r="H385" i="14"/>
  <c r="F385" i="14"/>
  <c r="D385" i="14"/>
  <c r="C385" i="14"/>
  <c r="B385" i="14"/>
  <c r="A385" i="14"/>
  <c r="M384" i="14"/>
  <c r="L384" i="14"/>
  <c r="K384" i="14"/>
  <c r="J384" i="14"/>
  <c r="I384" i="14"/>
  <c r="H384" i="14"/>
  <c r="F384" i="14"/>
  <c r="D384" i="14"/>
  <c r="C384" i="14"/>
  <c r="B384" i="14"/>
  <c r="A384" i="14"/>
  <c r="M383" i="14"/>
  <c r="L383" i="14"/>
  <c r="K383" i="14"/>
  <c r="J383" i="14"/>
  <c r="I383" i="14"/>
  <c r="H383" i="14"/>
  <c r="F383" i="14"/>
  <c r="D383" i="14"/>
  <c r="C383" i="14"/>
  <c r="B383" i="14"/>
  <c r="A383" i="14"/>
  <c r="M382" i="14"/>
  <c r="L382" i="14"/>
  <c r="K382" i="14"/>
  <c r="J382" i="14"/>
  <c r="I382" i="14"/>
  <c r="H382" i="14"/>
  <c r="F382" i="14"/>
  <c r="D382" i="14"/>
  <c r="C382" i="14"/>
  <c r="B382" i="14"/>
  <c r="A382" i="14"/>
  <c r="M381" i="14"/>
  <c r="L381" i="14"/>
  <c r="K381" i="14"/>
  <c r="J381" i="14"/>
  <c r="I381" i="14"/>
  <c r="H381" i="14"/>
  <c r="F381" i="14"/>
  <c r="D381" i="14"/>
  <c r="C381" i="14"/>
  <c r="B381" i="14"/>
  <c r="A381" i="14"/>
  <c r="M380" i="14"/>
  <c r="L380" i="14"/>
  <c r="K380" i="14"/>
  <c r="J380" i="14"/>
  <c r="I380" i="14"/>
  <c r="H380" i="14"/>
  <c r="F380" i="14"/>
  <c r="D380" i="14"/>
  <c r="C380" i="14"/>
  <c r="B380" i="14"/>
  <c r="A380" i="14"/>
  <c r="M379" i="14"/>
  <c r="L379" i="14"/>
  <c r="K379" i="14"/>
  <c r="J379" i="14"/>
  <c r="I379" i="14"/>
  <c r="H379" i="14"/>
  <c r="F379" i="14"/>
  <c r="D379" i="14"/>
  <c r="C379" i="14"/>
  <c r="B379" i="14"/>
  <c r="A379" i="14"/>
  <c r="M378" i="14"/>
  <c r="L378" i="14"/>
  <c r="K378" i="14"/>
  <c r="J378" i="14"/>
  <c r="I378" i="14"/>
  <c r="H378" i="14"/>
  <c r="F378" i="14"/>
  <c r="D378" i="14"/>
  <c r="C378" i="14"/>
  <c r="B378" i="14"/>
  <c r="A378" i="14"/>
  <c r="M377" i="14"/>
  <c r="L377" i="14"/>
  <c r="K377" i="14"/>
  <c r="J377" i="14"/>
  <c r="I377" i="14"/>
  <c r="H377" i="14"/>
  <c r="F377" i="14"/>
  <c r="D377" i="14"/>
  <c r="C377" i="14"/>
  <c r="B377" i="14"/>
  <c r="A377" i="14"/>
  <c r="M376" i="14"/>
  <c r="L376" i="14"/>
  <c r="K376" i="14"/>
  <c r="J376" i="14"/>
  <c r="I376" i="14"/>
  <c r="H376" i="14"/>
  <c r="F376" i="14"/>
  <c r="D376" i="14"/>
  <c r="C376" i="14"/>
  <c r="B376" i="14"/>
  <c r="A376" i="14"/>
  <c r="M375" i="14"/>
  <c r="L375" i="14"/>
  <c r="K375" i="14"/>
  <c r="J375" i="14"/>
  <c r="I375" i="14"/>
  <c r="H375" i="14"/>
  <c r="F375" i="14"/>
  <c r="D375" i="14"/>
  <c r="C375" i="14"/>
  <c r="B375" i="14"/>
  <c r="A375" i="14"/>
  <c r="M374" i="14"/>
  <c r="L374" i="14"/>
  <c r="K374" i="14"/>
  <c r="J374" i="14"/>
  <c r="I374" i="14"/>
  <c r="H374" i="14"/>
  <c r="F374" i="14"/>
  <c r="D374" i="14"/>
  <c r="C374" i="14"/>
  <c r="B374" i="14"/>
  <c r="A374" i="14"/>
  <c r="M373" i="14"/>
  <c r="L373" i="14"/>
  <c r="K373" i="14"/>
  <c r="J373" i="14"/>
  <c r="I373" i="14"/>
  <c r="H373" i="14"/>
  <c r="F373" i="14"/>
  <c r="D373" i="14"/>
  <c r="C373" i="14"/>
  <c r="B373" i="14"/>
  <c r="A373" i="14"/>
  <c r="M372" i="14"/>
  <c r="L372" i="14"/>
  <c r="K372" i="14"/>
  <c r="J372" i="14"/>
  <c r="I372" i="14"/>
  <c r="H372" i="14"/>
  <c r="F372" i="14"/>
  <c r="D372" i="14"/>
  <c r="C372" i="14"/>
  <c r="B372" i="14"/>
  <c r="A372" i="14"/>
  <c r="M371" i="14"/>
  <c r="L371" i="14"/>
  <c r="K371" i="14"/>
  <c r="J371" i="14"/>
  <c r="I371" i="14"/>
  <c r="H371" i="14"/>
  <c r="F371" i="14"/>
  <c r="D371" i="14"/>
  <c r="C371" i="14"/>
  <c r="B371" i="14"/>
  <c r="A371" i="14"/>
  <c r="M370" i="14"/>
  <c r="L370" i="14"/>
  <c r="K370" i="14"/>
  <c r="J370" i="14"/>
  <c r="I370" i="14"/>
  <c r="H370" i="14"/>
  <c r="F370" i="14"/>
  <c r="D370" i="14"/>
  <c r="C370" i="14"/>
  <c r="B370" i="14"/>
  <c r="A370" i="14"/>
  <c r="M369" i="14"/>
  <c r="L369" i="14"/>
  <c r="K369" i="14"/>
  <c r="J369" i="14"/>
  <c r="I369" i="14"/>
  <c r="H369" i="14"/>
  <c r="F369" i="14"/>
  <c r="D369" i="14"/>
  <c r="C369" i="14"/>
  <c r="B369" i="14"/>
  <c r="A369" i="14"/>
  <c r="M368" i="14"/>
  <c r="L368" i="14"/>
  <c r="K368" i="14"/>
  <c r="J368" i="14"/>
  <c r="I368" i="14"/>
  <c r="H368" i="14"/>
  <c r="F368" i="14"/>
  <c r="D368" i="14"/>
  <c r="C368" i="14"/>
  <c r="B368" i="14"/>
  <c r="A368" i="14"/>
  <c r="M367" i="14"/>
  <c r="L367" i="14"/>
  <c r="K367" i="14"/>
  <c r="J367" i="14"/>
  <c r="I367" i="14"/>
  <c r="H367" i="14"/>
  <c r="F367" i="14"/>
  <c r="D367" i="14"/>
  <c r="C367" i="14"/>
  <c r="B367" i="14"/>
  <c r="A367" i="14"/>
  <c r="M366" i="14"/>
  <c r="L366" i="14"/>
  <c r="K366" i="14"/>
  <c r="J366" i="14"/>
  <c r="I366" i="14"/>
  <c r="H366" i="14"/>
  <c r="F366" i="14"/>
  <c r="D366" i="14"/>
  <c r="C366" i="14"/>
  <c r="B366" i="14"/>
  <c r="A366" i="14"/>
  <c r="M365" i="14"/>
  <c r="L365" i="14"/>
  <c r="K365" i="14"/>
  <c r="J365" i="14"/>
  <c r="I365" i="14"/>
  <c r="H365" i="14"/>
  <c r="F365" i="14"/>
  <c r="D365" i="14"/>
  <c r="C365" i="14"/>
  <c r="B365" i="14"/>
  <c r="A365" i="14"/>
  <c r="M364" i="14"/>
  <c r="L364" i="14"/>
  <c r="K364" i="14"/>
  <c r="J364" i="14"/>
  <c r="I364" i="14"/>
  <c r="H364" i="14"/>
  <c r="F364" i="14"/>
  <c r="D364" i="14"/>
  <c r="C364" i="14"/>
  <c r="B364" i="14"/>
  <c r="A364" i="14"/>
  <c r="M363" i="14"/>
  <c r="L363" i="14"/>
  <c r="K363" i="14"/>
  <c r="J363" i="14"/>
  <c r="I363" i="14"/>
  <c r="H363" i="14"/>
  <c r="F363" i="14"/>
  <c r="D363" i="14"/>
  <c r="C363" i="14"/>
  <c r="B363" i="14"/>
  <c r="A363" i="14"/>
  <c r="M362" i="14"/>
  <c r="L362" i="14"/>
  <c r="K362" i="14"/>
  <c r="J362" i="14"/>
  <c r="I362" i="14"/>
  <c r="H362" i="14"/>
  <c r="F362" i="14"/>
  <c r="D362" i="14"/>
  <c r="C362" i="14"/>
  <c r="B362" i="14"/>
  <c r="A362" i="14"/>
  <c r="M361" i="14"/>
  <c r="L361" i="14"/>
  <c r="K361" i="14"/>
  <c r="J361" i="14"/>
  <c r="I361" i="14"/>
  <c r="H361" i="14"/>
  <c r="F361" i="14"/>
  <c r="D361" i="14"/>
  <c r="C361" i="14"/>
  <c r="B361" i="14"/>
  <c r="A361" i="14"/>
  <c r="M360" i="14"/>
  <c r="L360" i="14"/>
  <c r="K360" i="14"/>
  <c r="J360" i="14"/>
  <c r="I360" i="14"/>
  <c r="H360" i="14"/>
  <c r="F360" i="14"/>
  <c r="D360" i="14"/>
  <c r="C360" i="14"/>
  <c r="B360" i="14"/>
  <c r="A360" i="14"/>
  <c r="M359" i="14"/>
  <c r="L359" i="14"/>
  <c r="K359" i="14"/>
  <c r="J359" i="14"/>
  <c r="I359" i="14"/>
  <c r="H359" i="14"/>
  <c r="F359" i="14"/>
  <c r="D359" i="14"/>
  <c r="C359" i="14"/>
  <c r="B359" i="14"/>
  <c r="A359" i="14"/>
  <c r="M358" i="14"/>
  <c r="L358" i="14"/>
  <c r="K358" i="14"/>
  <c r="J358" i="14"/>
  <c r="I358" i="14"/>
  <c r="H358" i="14"/>
  <c r="F358" i="14"/>
  <c r="D358" i="14"/>
  <c r="C358" i="14"/>
  <c r="B358" i="14"/>
  <c r="A358" i="14"/>
  <c r="M357" i="14"/>
  <c r="L357" i="14"/>
  <c r="K357" i="14"/>
  <c r="J357" i="14"/>
  <c r="I357" i="14"/>
  <c r="H357" i="14"/>
  <c r="F357" i="14"/>
  <c r="D357" i="14"/>
  <c r="C357" i="14"/>
  <c r="B357" i="14"/>
  <c r="A357" i="14"/>
  <c r="M356" i="14"/>
  <c r="L356" i="14"/>
  <c r="K356" i="14"/>
  <c r="J356" i="14"/>
  <c r="I356" i="14"/>
  <c r="H356" i="14"/>
  <c r="F356" i="14"/>
  <c r="D356" i="14"/>
  <c r="C356" i="14"/>
  <c r="B356" i="14"/>
  <c r="A356" i="14"/>
  <c r="M355" i="14"/>
  <c r="L355" i="14"/>
  <c r="K355" i="14"/>
  <c r="J355" i="14"/>
  <c r="I355" i="14"/>
  <c r="H355" i="14"/>
  <c r="F355" i="14"/>
  <c r="D355" i="14"/>
  <c r="C355" i="14"/>
  <c r="B355" i="14"/>
  <c r="A355" i="14"/>
  <c r="M354" i="14"/>
  <c r="L354" i="14"/>
  <c r="K354" i="14"/>
  <c r="J354" i="14"/>
  <c r="I354" i="14"/>
  <c r="H354" i="14"/>
  <c r="F354" i="14"/>
  <c r="D354" i="14"/>
  <c r="C354" i="14"/>
  <c r="B354" i="14"/>
  <c r="A354" i="14"/>
  <c r="M353" i="14"/>
  <c r="L353" i="14"/>
  <c r="K353" i="14"/>
  <c r="J353" i="14"/>
  <c r="I353" i="14"/>
  <c r="H353" i="14"/>
  <c r="F353" i="14"/>
  <c r="D353" i="14"/>
  <c r="C353" i="14"/>
  <c r="B353" i="14"/>
  <c r="A353" i="14"/>
  <c r="M352" i="14"/>
  <c r="L352" i="14"/>
  <c r="K352" i="14"/>
  <c r="J352" i="14"/>
  <c r="I352" i="14"/>
  <c r="H352" i="14"/>
  <c r="F352" i="14"/>
  <c r="D352" i="14"/>
  <c r="C352" i="14"/>
  <c r="B352" i="14"/>
  <c r="A352" i="14"/>
  <c r="M351" i="14"/>
  <c r="L351" i="14"/>
  <c r="K351" i="14"/>
  <c r="J351" i="14"/>
  <c r="I351" i="14"/>
  <c r="H351" i="14"/>
  <c r="F351" i="14"/>
  <c r="D351" i="14"/>
  <c r="C351" i="14"/>
  <c r="B351" i="14"/>
  <c r="A351" i="14"/>
  <c r="M350" i="14"/>
  <c r="L350" i="14"/>
  <c r="K350" i="14"/>
  <c r="J350" i="14"/>
  <c r="I350" i="14"/>
  <c r="H350" i="14"/>
  <c r="F350" i="14"/>
  <c r="D350" i="14"/>
  <c r="C350" i="14"/>
  <c r="B350" i="14"/>
  <c r="A350" i="14"/>
  <c r="M349" i="14"/>
  <c r="L349" i="14"/>
  <c r="K349" i="14"/>
  <c r="J349" i="14"/>
  <c r="I349" i="14"/>
  <c r="H349" i="14"/>
  <c r="F349" i="14"/>
  <c r="D349" i="14"/>
  <c r="C349" i="14"/>
  <c r="B349" i="14"/>
  <c r="A349" i="14"/>
  <c r="M348" i="14"/>
  <c r="L348" i="14"/>
  <c r="K348" i="14"/>
  <c r="J348" i="14"/>
  <c r="I348" i="14"/>
  <c r="H348" i="14"/>
  <c r="F348" i="14"/>
  <c r="D348" i="14"/>
  <c r="C348" i="14"/>
  <c r="B348" i="14"/>
  <c r="A348" i="14"/>
  <c r="M347" i="14"/>
  <c r="L347" i="14"/>
  <c r="K347" i="14"/>
  <c r="J347" i="14"/>
  <c r="I347" i="14"/>
  <c r="H347" i="14"/>
  <c r="F347" i="14"/>
  <c r="D347" i="14"/>
  <c r="C347" i="14"/>
  <c r="B347" i="14"/>
  <c r="A347" i="14"/>
  <c r="M346" i="14"/>
  <c r="L346" i="14"/>
  <c r="K346" i="14"/>
  <c r="J346" i="14"/>
  <c r="I346" i="14"/>
  <c r="H346" i="14"/>
  <c r="F346" i="14"/>
  <c r="D346" i="14"/>
  <c r="C346" i="14"/>
  <c r="B346" i="14"/>
  <c r="A346" i="14"/>
  <c r="M345" i="14"/>
  <c r="L345" i="14"/>
  <c r="K345" i="14"/>
  <c r="J345" i="14"/>
  <c r="I345" i="14"/>
  <c r="H345" i="14"/>
  <c r="F345" i="14"/>
  <c r="D345" i="14"/>
  <c r="C345" i="14"/>
  <c r="B345" i="14"/>
  <c r="A345" i="14"/>
  <c r="M344" i="14"/>
  <c r="L344" i="14"/>
  <c r="K344" i="14"/>
  <c r="J344" i="14"/>
  <c r="I344" i="14"/>
  <c r="H344" i="14"/>
  <c r="F344" i="14"/>
  <c r="D344" i="14"/>
  <c r="C344" i="14"/>
  <c r="B344" i="14"/>
  <c r="A344" i="14"/>
  <c r="M343" i="14"/>
  <c r="L343" i="14"/>
  <c r="K343" i="14"/>
  <c r="J343" i="14"/>
  <c r="I343" i="14"/>
  <c r="H343" i="14"/>
  <c r="F343" i="14"/>
  <c r="D343" i="14"/>
  <c r="C343" i="14"/>
  <c r="B343" i="14"/>
  <c r="A343" i="14"/>
  <c r="M342" i="14"/>
  <c r="L342" i="14"/>
  <c r="K342" i="14"/>
  <c r="J342" i="14"/>
  <c r="I342" i="14"/>
  <c r="H342" i="14"/>
  <c r="F342" i="14"/>
  <c r="D342" i="14"/>
  <c r="C342" i="14"/>
  <c r="B342" i="14"/>
  <c r="A342" i="14"/>
  <c r="M341" i="14"/>
  <c r="L341" i="14"/>
  <c r="K341" i="14"/>
  <c r="J341" i="14"/>
  <c r="I341" i="14"/>
  <c r="H341" i="14"/>
  <c r="F341" i="14"/>
  <c r="D341" i="14"/>
  <c r="C341" i="14"/>
  <c r="B341" i="14"/>
  <c r="A341" i="14"/>
  <c r="M340" i="14"/>
  <c r="L340" i="14"/>
  <c r="K340" i="14"/>
  <c r="J340" i="14"/>
  <c r="I340" i="14"/>
  <c r="H340" i="14"/>
  <c r="F340" i="14"/>
  <c r="D340" i="14"/>
  <c r="C340" i="14"/>
  <c r="B340" i="14"/>
  <c r="A340" i="14"/>
  <c r="M339" i="14"/>
  <c r="L339" i="14"/>
  <c r="K339" i="14"/>
  <c r="J339" i="14"/>
  <c r="I339" i="14"/>
  <c r="H339" i="14"/>
  <c r="F339" i="14"/>
  <c r="D339" i="14"/>
  <c r="C339" i="14"/>
  <c r="B339" i="14"/>
  <c r="A339" i="14"/>
  <c r="M338" i="14"/>
  <c r="L338" i="14"/>
  <c r="K338" i="14"/>
  <c r="J338" i="14"/>
  <c r="I338" i="14"/>
  <c r="H338" i="14"/>
  <c r="F338" i="14"/>
  <c r="D338" i="14"/>
  <c r="C338" i="14"/>
  <c r="B338" i="14"/>
  <c r="A338" i="14"/>
  <c r="M337" i="14"/>
  <c r="L337" i="14"/>
  <c r="K337" i="14"/>
  <c r="J337" i="14"/>
  <c r="I337" i="14"/>
  <c r="H337" i="14"/>
  <c r="F337" i="14"/>
  <c r="D337" i="14"/>
  <c r="C337" i="14"/>
  <c r="B337" i="14"/>
  <c r="A337" i="14"/>
  <c r="M336" i="14"/>
  <c r="L336" i="14"/>
  <c r="K336" i="14"/>
  <c r="J336" i="14"/>
  <c r="I336" i="14"/>
  <c r="H336" i="14"/>
  <c r="F336" i="14"/>
  <c r="D336" i="14"/>
  <c r="C336" i="14"/>
  <c r="B336" i="14"/>
  <c r="A336" i="14"/>
  <c r="M335" i="14"/>
  <c r="L335" i="14"/>
  <c r="K335" i="14"/>
  <c r="J335" i="14"/>
  <c r="I335" i="14"/>
  <c r="H335" i="14"/>
  <c r="F335" i="14"/>
  <c r="D335" i="14"/>
  <c r="C335" i="14"/>
  <c r="B335" i="14"/>
  <c r="A335" i="14"/>
  <c r="M334" i="14"/>
  <c r="L334" i="14"/>
  <c r="K334" i="14"/>
  <c r="J334" i="14"/>
  <c r="I334" i="14"/>
  <c r="H334" i="14"/>
  <c r="F334" i="14"/>
  <c r="D334" i="14"/>
  <c r="C334" i="14"/>
  <c r="B334" i="14"/>
  <c r="A334" i="14"/>
  <c r="M333" i="14"/>
  <c r="L333" i="14"/>
  <c r="K333" i="14"/>
  <c r="J333" i="14"/>
  <c r="I333" i="14"/>
  <c r="H333" i="14"/>
  <c r="F333" i="14"/>
  <c r="D333" i="14"/>
  <c r="C333" i="14"/>
  <c r="B333" i="14"/>
  <c r="A333" i="14"/>
  <c r="M332" i="14"/>
  <c r="L332" i="14"/>
  <c r="K332" i="14"/>
  <c r="J332" i="14"/>
  <c r="I332" i="14"/>
  <c r="H332" i="14"/>
  <c r="F332" i="14"/>
  <c r="D332" i="14"/>
  <c r="C332" i="14"/>
  <c r="B332" i="14"/>
  <c r="A332" i="14"/>
  <c r="M331" i="14"/>
  <c r="L331" i="14"/>
  <c r="K331" i="14"/>
  <c r="J331" i="14"/>
  <c r="I331" i="14"/>
  <c r="H331" i="14"/>
  <c r="F331" i="14"/>
  <c r="D331" i="14"/>
  <c r="C331" i="14"/>
  <c r="B331" i="14"/>
  <c r="A331" i="14"/>
  <c r="M330" i="14"/>
  <c r="L330" i="14"/>
  <c r="K330" i="14"/>
  <c r="J330" i="14"/>
  <c r="I330" i="14"/>
  <c r="H330" i="14"/>
  <c r="F330" i="14"/>
  <c r="D330" i="14"/>
  <c r="C330" i="14"/>
  <c r="B330" i="14"/>
  <c r="A330" i="14"/>
  <c r="M329" i="14"/>
  <c r="L329" i="14"/>
  <c r="K329" i="14"/>
  <c r="J329" i="14"/>
  <c r="I329" i="14"/>
  <c r="H329" i="14"/>
  <c r="F329" i="14"/>
  <c r="D329" i="14"/>
  <c r="C329" i="14"/>
  <c r="B329" i="14"/>
  <c r="A329" i="14"/>
  <c r="M328" i="14"/>
  <c r="L328" i="14"/>
  <c r="K328" i="14"/>
  <c r="J328" i="14"/>
  <c r="I328" i="14"/>
  <c r="H328" i="14"/>
  <c r="F328" i="14"/>
  <c r="D328" i="14"/>
  <c r="C328" i="14"/>
  <c r="B328" i="14"/>
  <c r="A328" i="14"/>
  <c r="M327" i="14"/>
  <c r="L327" i="14"/>
  <c r="K327" i="14"/>
  <c r="J327" i="14"/>
  <c r="I327" i="14"/>
  <c r="H327" i="14"/>
  <c r="F327" i="14"/>
  <c r="D327" i="14"/>
  <c r="C327" i="14"/>
  <c r="B327" i="14"/>
  <c r="A327" i="14"/>
  <c r="M326" i="14"/>
  <c r="L326" i="14"/>
  <c r="K326" i="14"/>
  <c r="J326" i="14"/>
  <c r="I326" i="14"/>
  <c r="H326" i="14"/>
  <c r="F326" i="14"/>
  <c r="D326" i="14"/>
  <c r="C326" i="14"/>
  <c r="B326" i="14"/>
  <c r="A326" i="14"/>
  <c r="M325" i="14"/>
  <c r="L325" i="14"/>
  <c r="K325" i="14"/>
  <c r="J325" i="14"/>
  <c r="I325" i="14"/>
  <c r="H325" i="14"/>
  <c r="F325" i="14"/>
  <c r="D325" i="14"/>
  <c r="C325" i="14"/>
  <c r="B325" i="14"/>
  <c r="A325" i="14"/>
  <c r="M324" i="14"/>
  <c r="L324" i="14"/>
  <c r="K324" i="14"/>
  <c r="J324" i="14"/>
  <c r="I324" i="14"/>
  <c r="H324" i="14"/>
  <c r="F324" i="14"/>
  <c r="D324" i="14"/>
  <c r="C324" i="14"/>
  <c r="B324" i="14"/>
  <c r="A324" i="14"/>
  <c r="M323" i="14"/>
  <c r="L323" i="14"/>
  <c r="K323" i="14"/>
  <c r="J323" i="14"/>
  <c r="I323" i="14"/>
  <c r="H323" i="14"/>
  <c r="F323" i="14"/>
  <c r="D323" i="14"/>
  <c r="C323" i="14"/>
  <c r="B323" i="14"/>
  <c r="A323" i="14"/>
  <c r="M322" i="14"/>
  <c r="L322" i="14"/>
  <c r="K322" i="14"/>
  <c r="J322" i="14"/>
  <c r="I322" i="14"/>
  <c r="H322" i="14"/>
  <c r="F322" i="14"/>
  <c r="D322" i="14"/>
  <c r="C322" i="14"/>
  <c r="B322" i="14"/>
  <c r="A322" i="14"/>
  <c r="M321" i="14"/>
  <c r="L321" i="14"/>
  <c r="K321" i="14"/>
  <c r="J321" i="14"/>
  <c r="I321" i="14"/>
  <c r="H321" i="14"/>
  <c r="F321" i="14"/>
  <c r="D321" i="14"/>
  <c r="C321" i="14"/>
  <c r="B321" i="14"/>
  <c r="A321" i="14"/>
  <c r="M320" i="14"/>
  <c r="L320" i="14"/>
  <c r="K320" i="14"/>
  <c r="J320" i="14"/>
  <c r="I320" i="14"/>
  <c r="H320" i="14"/>
  <c r="F320" i="14"/>
  <c r="D320" i="14"/>
  <c r="C320" i="14"/>
  <c r="B320" i="14"/>
  <c r="A320" i="14"/>
  <c r="M319" i="14"/>
  <c r="L319" i="14"/>
  <c r="K319" i="14"/>
  <c r="J319" i="14"/>
  <c r="I319" i="14"/>
  <c r="H319" i="14"/>
  <c r="F319" i="14"/>
  <c r="D319" i="14"/>
  <c r="C319" i="14"/>
  <c r="B319" i="14"/>
  <c r="A319" i="14"/>
  <c r="M318" i="14"/>
  <c r="L318" i="14"/>
  <c r="K318" i="14"/>
  <c r="J318" i="14"/>
  <c r="I318" i="14"/>
  <c r="H318" i="14"/>
  <c r="F318" i="14"/>
  <c r="D318" i="14"/>
  <c r="C318" i="14"/>
  <c r="B318" i="14"/>
  <c r="A318" i="14"/>
  <c r="M317" i="14"/>
  <c r="L317" i="14"/>
  <c r="K317" i="14"/>
  <c r="J317" i="14"/>
  <c r="I317" i="14"/>
  <c r="H317" i="14"/>
  <c r="F317" i="14"/>
  <c r="D317" i="14"/>
  <c r="C317" i="14"/>
  <c r="B317" i="14"/>
  <c r="A317" i="14"/>
  <c r="M316" i="14"/>
  <c r="L316" i="14"/>
  <c r="K316" i="14"/>
  <c r="J316" i="14"/>
  <c r="I316" i="14"/>
  <c r="H316" i="14"/>
  <c r="F316" i="14"/>
  <c r="D316" i="14"/>
  <c r="C316" i="14"/>
  <c r="B316" i="14"/>
  <c r="A316" i="14"/>
  <c r="M315" i="14"/>
  <c r="L315" i="14"/>
  <c r="K315" i="14"/>
  <c r="J315" i="14"/>
  <c r="I315" i="14"/>
  <c r="H315" i="14"/>
  <c r="F315" i="14"/>
  <c r="D315" i="14"/>
  <c r="C315" i="14"/>
  <c r="B315" i="14"/>
  <c r="A315" i="14"/>
  <c r="M314" i="14"/>
  <c r="L314" i="14"/>
  <c r="K314" i="14"/>
  <c r="J314" i="14"/>
  <c r="I314" i="14"/>
  <c r="H314" i="14"/>
  <c r="F314" i="14"/>
  <c r="D314" i="14"/>
  <c r="C314" i="14"/>
  <c r="B314" i="14"/>
  <c r="A314" i="14"/>
  <c r="M313" i="14"/>
  <c r="L313" i="14"/>
  <c r="K313" i="14"/>
  <c r="J313" i="14"/>
  <c r="I313" i="14"/>
  <c r="H313" i="14"/>
  <c r="F313" i="14"/>
  <c r="D313" i="14"/>
  <c r="C313" i="14"/>
  <c r="B313" i="14"/>
  <c r="A313" i="14"/>
  <c r="M312" i="14"/>
  <c r="L312" i="14"/>
  <c r="K312" i="14"/>
  <c r="J312" i="14"/>
  <c r="I312" i="14"/>
  <c r="H312" i="14"/>
  <c r="F312" i="14"/>
  <c r="D312" i="14"/>
  <c r="C312" i="14"/>
  <c r="B312" i="14"/>
  <c r="A312" i="14"/>
  <c r="M311" i="14"/>
  <c r="L311" i="14"/>
  <c r="K311" i="14"/>
  <c r="J311" i="14"/>
  <c r="I311" i="14"/>
  <c r="H311" i="14"/>
  <c r="F311" i="14"/>
  <c r="D311" i="14"/>
  <c r="C311" i="14"/>
  <c r="B311" i="14"/>
  <c r="A311" i="14"/>
  <c r="M310" i="14"/>
  <c r="L310" i="14"/>
  <c r="K310" i="14"/>
  <c r="J310" i="14"/>
  <c r="I310" i="14"/>
  <c r="H310" i="14"/>
  <c r="F310" i="14"/>
  <c r="D310" i="14"/>
  <c r="C310" i="14"/>
  <c r="B310" i="14"/>
  <c r="A310" i="14"/>
  <c r="M309" i="14"/>
  <c r="L309" i="14"/>
  <c r="K309" i="14"/>
  <c r="J309" i="14"/>
  <c r="I309" i="14"/>
  <c r="H309" i="14"/>
  <c r="F309" i="14"/>
  <c r="D309" i="14"/>
  <c r="C309" i="14"/>
  <c r="B309" i="14"/>
  <c r="A309" i="14"/>
  <c r="M308" i="14"/>
  <c r="L308" i="14"/>
  <c r="K308" i="14"/>
  <c r="J308" i="14"/>
  <c r="I308" i="14"/>
  <c r="H308" i="14"/>
  <c r="F308" i="14"/>
  <c r="D308" i="14"/>
  <c r="C308" i="14"/>
  <c r="B308" i="14"/>
  <c r="A308" i="14"/>
  <c r="M307" i="14"/>
  <c r="L307" i="14"/>
  <c r="K307" i="14"/>
  <c r="J307" i="14"/>
  <c r="I307" i="14"/>
  <c r="H307" i="14"/>
  <c r="F307" i="14"/>
  <c r="D307" i="14"/>
  <c r="C307" i="14"/>
  <c r="B307" i="14"/>
  <c r="A307" i="14"/>
  <c r="M306" i="14"/>
  <c r="L306" i="14"/>
  <c r="K306" i="14"/>
  <c r="J306" i="14"/>
  <c r="I306" i="14"/>
  <c r="H306" i="14"/>
  <c r="F306" i="14"/>
  <c r="D306" i="14"/>
  <c r="C306" i="14"/>
  <c r="B306" i="14"/>
  <c r="A306" i="14"/>
  <c r="M305" i="14"/>
  <c r="L305" i="14"/>
  <c r="K305" i="14"/>
  <c r="J305" i="14"/>
  <c r="I305" i="14"/>
  <c r="H305" i="14"/>
  <c r="F305" i="14"/>
  <c r="D305" i="14"/>
  <c r="C305" i="14"/>
  <c r="B305" i="14"/>
  <c r="A305" i="14"/>
  <c r="M304" i="14"/>
  <c r="L304" i="14"/>
  <c r="K304" i="14"/>
  <c r="J304" i="14"/>
  <c r="I304" i="14"/>
  <c r="H304" i="14"/>
  <c r="F304" i="14"/>
  <c r="D304" i="14"/>
  <c r="C304" i="14"/>
  <c r="B304" i="14"/>
  <c r="A304" i="14"/>
  <c r="M303" i="14"/>
  <c r="L303" i="14"/>
  <c r="K303" i="14"/>
  <c r="J303" i="14"/>
  <c r="I303" i="14"/>
  <c r="H303" i="14"/>
  <c r="F303" i="14"/>
  <c r="D303" i="14"/>
  <c r="C303" i="14"/>
  <c r="B303" i="14"/>
  <c r="A303" i="14"/>
  <c r="M302" i="14"/>
  <c r="L302" i="14"/>
  <c r="K302" i="14"/>
  <c r="J302" i="14"/>
  <c r="I302" i="14"/>
  <c r="H302" i="14"/>
  <c r="F302" i="14"/>
  <c r="D302" i="14"/>
  <c r="C302" i="14"/>
  <c r="B302" i="14"/>
  <c r="A302" i="14"/>
  <c r="M301" i="14"/>
  <c r="L301" i="14"/>
  <c r="K301" i="14"/>
  <c r="J301" i="14"/>
  <c r="I301" i="14"/>
  <c r="H301" i="14"/>
  <c r="F301" i="14"/>
  <c r="D301" i="14"/>
  <c r="C301" i="14"/>
  <c r="B301" i="14"/>
  <c r="A301" i="14"/>
  <c r="M300" i="14"/>
  <c r="L300" i="14"/>
  <c r="K300" i="14"/>
  <c r="J300" i="14"/>
  <c r="I300" i="14"/>
  <c r="H300" i="14"/>
  <c r="F300" i="14"/>
  <c r="D300" i="14"/>
  <c r="C300" i="14"/>
  <c r="B300" i="14"/>
  <c r="A300" i="14"/>
  <c r="M299" i="14"/>
  <c r="L299" i="14"/>
  <c r="K299" i="14"/>
  <c r="J299" i="14"/>
  <c r="I299" i="14"/>
  <c r="H299" i="14"/>
  <c r="F299" i="14"/>
  <c r="D299" i="14"/>
  <c r="C299" i="14"/>
  <c r="B299" i="14"/>
  <c r="A299" i="14"/>
  <c r="M298" i="14"/>
  <c r="L298" i="14"/>
  <c r="K298" i="14"/>
  <c r="J298" i="14"/>
  <c r="I298" i="14"/>
  <c r="H298" i="14"/>
  <c r="F298" i="14"/>
  <c r="D298" i="14"/>
  <c r="C298" i="14"/>
  <c r="B298" i="14"/>
  <c r="A298" i="14"/>
  <c r="M297" i="14"/>
  <c r="L297" i="14"/>
  <c r="K297" i="14"/>
  <c r="J297" i="14"/>
  <c r="I297" i="14"/>
  <c r="H297" i="14"/>
  <c r="F297" i="14"/>
  <c r="D297" i="14"/>
  <c r="C297" i="14"/>
  <c r="B297" i="14"/>
  <c r="A297" i="14"/>
  <c r="M296" i="14"/>
  <c r="L296" i="14"/>
  <c r="K296" i="14"/>
  <c r="J296" i="14"/>
  <c r="I296" i="14"/>
  <c r="H296" i="14"/>
  <c r="F296" i="14"/>
  <c r="D296" i="14"/>
  <c r="C296" i="14"/>
  <c r="B296" i="14"/>
  <c r="A296" i="14"/>
  <c r="M295" i="14"/>
  <c r="L295" i="14"/>
  <c r="K295" i="14"/>
  <c r="J295" i="14"/>
  <c r="I295" i="14"/>
  <c r="H295" i="14"/>
  <c r="F295" i="14"/>
  <c r="D295" i="14"/>
  <c r="C295" i="14"/>
  <c r="B295" i="14"/>
  <c r="A295" i="14"/>
  <c r="M294" i="14"/>
  <c r="L294" i="14"/>
  <c r="K294" i="14"/>
  <c r="J294" i="14"/>
  <c r="I294" i="14"/>
  <c r="H294" i="14"/>
  <c r="F294" i="14"/>
  <c r="D294" i="14"/>
  <c r="C294" i="14"/>
  <c r="B294" i="14"/>
  <c r="A294" i="14"/>
  <c r="M293" i="14"/>
  <c r="L293" i="14"/>
  <c r="K293" i="14"/>
  <c r="J293" i="14"/>
  <c r="I293" i="14"/>
  <c r="H293" i="14"/>
  <c r="F293" i="14"/>
  <c r="D293" i="14"/>
  <c r="C293" i="14"/>
  <c r="B293" i="14"/>
  <c r="A293" i="14"/>
  <c r="M292" i="14"/>
  <c r="L292" i="14"/>
  <c r="K292" i="14"/>
  <c r="J292" i="14"/>
  <c r="I292" i="14"/>
  <c r="H292" i="14"/>
  <c r="F292" i="14"/>
  <c r="D292" i="14"/>
  <c r="C292" i="14"/>
  <c r="B292" i="14"/>
  <c r="A292" i="14"/>
  <c r="M291" i="14"/>
  <c r="L291" i="14"/>
  <c r="K291" i="14"/>
  <c r="J291" i="14"/>
  <c r="I291" i="14"/>
  <c r="H291" i="14"/>
  <c r="F291" i="14"/>
  <c r="D291" i="14"/>
  <c r="C291" i="14"/>
  <c r="B291" i="14"/>
  <c r="A291" i="14"/>
  <c r="M290" i="14"/>
  <c r="L290" i="14"/>
  <c r="K290" i="14"/>
  <c r="J290" i="14"/>
  <c r="I290" i="14"/>
  <c r="H290" i="14"/>
  <c r="F290" i="14"/>
  <c r="D290" i="14"/>
  <c r="C290" i="14"/>
  <c r="B290" i="14"/>
  <c r="A290" i="14"/>
  <c r="M289" i="14"/>
  <c r="L289" i="14"/>
  <c r="K289" i="14"/>
  <c r="J289" i="14"/>
  <c r="I289" i="14"/>
  <c r="H289" i="14"/>
  <c r="F289" i="14"/>
  <c r="D289" i="14"/>
  <c r="C289" i="14"/>
  <c r="B289" i="14"/>
  <c r="A289" i="14"/>
  <c r="M288" i="14"/>
  <c r="L288" i="14"/>
  <c r="K288" i="14"/>
  <c r="J288" i="14"/>
  <c r="I288" i="14"/>
  <c r="H288" i="14"/>
  <c r="F288" i="14"/>
  <c r="D288" i="14"/>
  <c r="C288" i="14"/>
  <c r="B288" i="14"/>
  <c r="A288" i="14"/>
  <c r="M287" i="14"/>
  <c r="L287" i="14"/>
  <c r="K287" i="14"/>
  <c r="J287" i="14"/>
  <c r="I287" i="14"/>
  <c r="H287" i="14"/>
  <c r="F287" i="14"/>
  <c r="D287" i="14"/>
  <c r="C287" i="14"/>
  <c r="B287" i="14"/>
  <c r="A287" i="14"/>
  <c r="M286" i="14"/>
  <c r="L286" i="14"/>
  <c r="K286" i="14"/>
  <c r="J286" i="14"/>
  <c r="I286" i="14"/>
  <c r="H286" i="14"/>
  <c r="F286" i="14"/>
  <c r="D286" i="14"/>
  <c r="C286" i="14"/>
  <c r="B286" i="14"/>
  <c r="A286" i="14"/>
  <c r="M285" i="14"/>
  <c r="L285" i="14"/>
  <c r="K285" i="14"/>
  <c r="J285" i="14"/>
  <c r="I285" i="14"/>
  <c r="H285" i="14"/>
  <c r="F285" i="14"/>
  <c r="D285" i="14"/>
  <c r="C285" i="14"/>
  <c r="B285" i="14"/>
  <c r="A285" i="14"/>
  <c r="M284" i="14"/>
  <c r="L284" i="14"/>
  <c r="K284" i="14"/>
  <c r="J284" i="14"/>
  <c r="I284" i="14"/>
  <c r="H284" i="14"/>
  <c r="F284" i="14"/>
  <c r="D284" i="14"/>
  <c r="C284" i="14"/>
  <c r="B284" i="14"/>
  <c r="A284" i="14"/>
  <c r="M283" i="14"/>
  <c r="L283" i="14"/>
  <c r="K283" i="14"/>
  <c r="J283" i="14"/>
  <c r="I283" i="14"/>
  <c r="H283" i="14"/>
  <c r="F283" i="14"/>
  <c r="D283" i="14"/>
  <c r="C283" i="14"/>
  <c r="B283" i="14"/>
  <c r="A283" i="14"/>
  <c r="M282" i="14"/>
  <c r="L282" i="14"/>
  <c r="K282" i="14"/>
  <c r="J282" i="14"/>
  <c r="I282" i="14"/>
  <c r="H282" i="14"/>
  <c r="F282" i="14"/>
  <c r="D282" i="14"/>
  <c r="C282" i="14"/>
  <c r="B282" i="14"/>
  <c r="A282" i="14"/>
  <c r="M281" i="14"/>
  <c r="L281" i="14"/>
  <c r="K281" i="14"/>
  <c r="J281" i="14"/>
  <c r="I281" i="14"/>
  <c r="H281" i="14"/>
  <c r="F281" i="14"/>
  <c r="D281" i="14"/>
  <c r="C281" i="14"/>
  <c r="B281" i="14"/>
  <c r="A281" i="14"/>
  <c r="M280" i="14"/>
  <c r="L280" i="14"/>
  <c r="K280" i="14"/>
  <c r="J280" i="14"/>
  <c r="I280" i="14"/>
  <c r="H280" i="14"/>
  <c r="F280" i="14"/>
  <c r="D280" i="14"/>
  <c r="C280" i="14"/>
  <c r="B280" i="14"/>
  <c r="A280" i="14"/>
  <c r="M279" i="14"/>
  <c r="L279" i="14"/>
  <c r="K279" i="14"/>
  <c r="J279" i="14"/>
  <c r="I279" i="14"/>
  <c r="H279" i="14"/>
  <c r="F279" i="14"/>
  <c r="D279" i="14"/>
  <c r="C279" i="14"/>
  <c r="B279" i="14"/>
  <c r="A279" i="14"/>
  <c r="M278" i="14"/>
  <c r="L278" i="14"/>
  <c r="K278" i="14"/>
  <c r="J278" i="14"/>
  <c r="I278" i="14"/>
  <c r="H278" i="14"/>
  <c r="F278" i="14"/>
  <c r="D278" i="14"/>
  <c r="C278" i="14"/>
  <c r="B278" i="14"/>
  <c r="A278" i="14"/>
  <c r="M277" i="14"/>
  <c r="L277" i="14"/>
  <c r="K277" i="14"/>
  <c r="J277" i="14"/>
  <c r="I277" i="14"/>
  <c r="H277" i="14"/>
  <c r="F277" i="14"/>
  <c r="D277" i="14"/>
  <c r="C277" i="14"/>
  <c r="B277" i="14"/>
  <c r="A277" i="14"/>
  <c r="M276" i="14"/>
  <c r="L276" i="14"/>
  <c r="K276" i="14"/>
  <c r="J276" i="14"/>
  <c r="I276" i="14"/>
  <c r="H276" i="14"/>
  <c r="F276" i="14"/>
  <c r="D276" i="14"/>
  <c r="C276" i="14"/>
  <c r="B276" i="14"/>
  <c r="A276" i="14"/>
  <c r="M275" i="14"/>
  <c r="L275" i="14"/>
  <c r="K275" i="14"/>
  <c r="J275" i="14"/>
  <c r="I275" i="14"/>
  <c r="H275" i="14"/>
  <c r="F275" i="14"/>
  <c r="D275" i="14"/>
  <c r="C275" i="14"/>
  <c r="B275" i="14"/>
  <c r="A275" i="14"/>
  <c r="M274" i="14"/>
  <c r="L274" i="14"/>
  <c r="K274" i="14"/>
  <c r="J274" i="14"/>
  <c r="I274" i="14"/>
  <c r="H274" i="14"/>
  <c r="F274" i="14"/>
  <c r="D274" i="14"/>
  <c r="C274" i="14"/>
  <c r="B274" i="14"/>
  <c r="A274" i="14"/>
  <c r="M273" i="14"/>
  <c r="L273" i="14"/>
  <c r="K273" i="14"/>
  <c r="J273" i="14"/>
  <c r="I273" i="14"/>
  <c r="H273" i="14"/>
  <c r="F273" i="14"/>
  <c r="D273" i="14"/>
  <c r="C273" i="14"/>
  <c r="B273" i="14"/>
  <c r="A273" i="14"/>
  <c r="M272" i="14"/>
  <c r="L272" i="14"/>
  <c r="K272" i="14"/>
  <c r="J272" i="14"/>
  <c r="I272" i="14"/>
  <c r="H272" i="14"/>
  <c r="F272" i="14"/>
  <c r="D272" i="14"/>
  <c r="C272" i="14"/>
  <c r="B272" i="14"/>
  <c r="A272" i="14"/>
  <c r="M271" i="14"/>
  <c r="L271" i="14"/>
  <c r="K271" i="14"/>
  <c r="J271" i="14"/>
  <c r="I271" i="14"/>
  <c r="H271" i="14"/>
  <c r="F271" i="14"/>
  <c r="D271" i="14"/>
  <c r="C271" i="14"/>
  <c r="B271" i="14"/>
  <c r="A271" i="14"/>
  <c r="M270" i="14"/>
  <c r="L270" i="14"/>
  <c r="K270" i="14"/>
  <c r="J270" i="14"/>
  <c r="I270" i="14"/>
  <c r="H270" i="14"/>
  <c r="F270" i="14"/>
  <c r="D270" i="14"/>
  <c r="C270" i="14"/>
  <c r="B270" i="14"/>
  <c r="A270" i="14"/>
  <c r="M269" i="14"/>
  <c r="L269" i="14"/>
  <c r="K269" i="14"/>
  <c r="J269" i="14"/>
  <c r="I269" i="14"/>
  <c r="H269" i="14"/>
  <c r="F269" i="14"/>
  <c r="D269" i="14"/>
  <c r="C269" i="14"/>
  <c r="B269" i="14"/>
  <c r="A269" i="14"/>
  <c r="M268" i="14"/>
  <c r="L268" i="14"/>
  <c r="K268" i="14"/>
  <c r="J268" i="14"/>
  <c r="I268" i="14"/>
  <c r="H268" i="14"/>
  <c r="F268" i="14"/>
  <c r="D268" i="14"/>
  <c r="C268" i="14"/>
  <c r="B268" i="14"/>
  <c r="A268" i="14"/>
  <c r="M267" i="14"/>
  <c r="L267" i="14"/>
  <c r="K267" i="14"/>
  <c r="J267" i="14"/>
  <c r="I267" i="14"/>
  <c r="H267" i="14"/>
  <c r="F267" i="14"/>
  <c r="D267" i="14"/>
  <c r="C267" i="14"/>
  <c r="B267" i="14"/>
  <c r="A267" i="14"/>
  <c r="M266" i="14"/>
  <c r="L266" i="14"/>
  <c r="K266" i="14"/>
  <c r="J266" i="14"/>
  <c r="I266" i="14"/>
  <c r="H266" i="14"/>
  <c r="F266" i="14"/>
  <c r="D266" i="14"/>
  <c r="C266" i="14"/>
  <c r="B266" i="14"/>
  <c r="A266" i="14"/>
  <c r="M265" i="14"/>
  <c r="L265" i="14"/>
  <c r="K265" i="14"/>
  <c r="J265" i="14"/>
  <c r="I265" i="14"/>
  <c r="H265" i="14"/>
  <c r="F265" i="14"/>
  <c r="D265" i="14"/>
  <c r="C265" i="14"/>
  <c r="B265" i="14"/>
  <c r="A265" i="14"/>
  <c r="M264" i="14"/>
  <c r="L264" i="14"/>
  <c r="K264" i="14"/>
  <c r="J264" i="14"/>
  <c r="I264" i="14"/>
  <c r="H264" i="14"/>
  <c r="F264" i="14"/>
  <c r="D264" i="14"/>
  <c r="C264" i="14"/>
  <c r="B264" i="14"/>
  <c r="A264" i="14"/>
  <c r="M263" i="14"/>
  <c r="L263" i="14"/>
  <c r="K263" i="14"/>
  <c r="J263" i="14"/>
  <c r="I263" i="14"/>
  <c r="H263" i="14"/>
  <c r="F263" i="14"/>
  <c r="D263" i="14"/>
  <c r="C263" i="14"/>
  <c r="B263" i="14"/>
  <c r="A263" i="14"/>
  <c r="M262" i="14"/>
  <c r="L262" i="14"/>
  <c r="K262" i="14"/>
  <c r="J262" i="14"/>
  <c r="I262" i="14"/>
  <c r="H262" i="14"/>
  <c r="F262" i="14"/>
  <c r="D262" i="14"/>
  <c r="C262" i="14"/>
  <c r="B262" i="14"/>
  <c r="A262" i="14"/>
  <c r="M261" i="14"/>
  <c r="L261" i="14"/>
  <c r="K261" i="14"/>
  <c r="J261" i="14"/>
  <c r="I261" i="14"/>
  <c r="H261" i="14"/>
  <c r="F261" i="14"/>
  <c r="D261" i="14"/>
  <c r="C261" i="14"/>
  <c r="B261" i="14"/>
  <c r="A261" i="14"/>
  <c r="M260" i="14"/>
  <c r="L260" i="14"/>
  <c r="K260" i="14"/>
  <c r="J260" i="14"/>
  <c r="I260" i="14"/>
  <c r="H260" i="14"/>
  <c r="F260" i="14"/>
  <c r="D260" i="14"/>
  <c r="C260" i="14"/>
  <c r="B260" i="14"/>
  <c r="A260" i="14"/>
  <c r="M259" i="14"/>
  <c r="L259" i="14"/>
  <c r="K259" i="14"/>
  <c r="J259" i="14"/>
  <c r="I259" i="14"/>
  <c r="H259" i="14"/>
  <c r="F259" i="14"/>
  <c r="D259" i="14"/>
  <c r="C259" i="14"/>
  <c r="B259" i="14"/>
  <c r="A259" i="14"/>
  <c r="M258" i="14"/>
  <c r="L258" i="14"/>
  <c r="K258" i="14"/>
  <c r="J258" i="14"/>
  <c r="I258" i="14"/>
  <c r="H258" i="14"/>
  <c r="F258" i="14"/>
  <c r="D258" i="14"/>
  <c r="C258" i="14"/>
  <c r="B258" i="14"/>
  <c r="A258" i="14"/>
  <c r="M257" i="14"/>
  <c r="L257" i="14"/>
  <c r="K257" i="14"/>
  <c r="J257" i="14"/>
  <c r="I257" i="14"/>
  <c r="H257" i="14"/>
  <c r="F257" i="14"/>
  <c r="D257" i="14"/>
  <c r="C257" i="14"/>
  <c r="B257" i="14"/>
  <c r="A257" i="14"/>
  <c r="M256" i="14"/>
  <c r="L256" i="14"/>
  <c r="K256" i="14"/>
  <c r="J256" i="14"/>
  <c r="I256" i="14"/>
  <c r="H256" i="14"/>
  <c r="F256" i="14"/>
  <c r="D256" i="14"/>
  <c r="C256" i="14"/>
  <c r="B256" i="14"/>
  <c r="A256" i="14"/>
  <c r="M255" i="14"/>
  <c r="L255" i="14"/>
  <c r="K255" i="14"/>
  <c r="J255" i="14"/>
  <c r="I255" i="14"/>
  <c r="H255" i="14"/>
  <c r="F255" i="14"/>
  <c r="D255" i="14"/>
  <c r="C255" i="14"/>
  <c r="B255" i="14"/>
  <c r="A255" i="14"/>
  <c r="M254" i="14"/>
  <c r="L254" i="14"/>
  <c r="K254" i="14"/>
  <c r="J254" i="14"/>
  <c r="I254" i="14"/>
  <c r="H254" i="14"/>
  <c r="F254" i="14"/>
  <c r="D254" i="14"/>
  <c r="C254" i="14"/>
  <c r="B254" i="14"/>
  <c r="A254" i="14"/>
  <c r="M253" i="14"/>
  <c r="L253" i="14"/>
  <c r="K253" i="14"/>
  <c r="J253" i="14"/>
  <c r="I253" i="14"/>
  <c r="H253" i="14"/>
  <c r="F253" i="14"/>
  <c r="D253" i="14"/>
  <c r="C253" i="14"/>
  <c r="B253" i="14"/>
  <c r="A253" i="14"/>
  <c r="M252" i="14"/>
  <c r="L252" i="14"/>
  <c r="K252" i="14"/>
  <c r="J252" i="14"/>
  <c r="I252" i="14"/>
  <c r="H252" i="14"/>
  <c r="F252" i="14"/>
  <c r="D252" i="14"/>
  <c r="C252" i="14"/>
  <c r="B252" i="14"/>
  <c r="A252" i="14"/>
  <c r="M251" i="14"/>
  <c r="L251" i="14"/>
  <c r="K251" i="14"/>
  <c r="J251" i="14"/>
  <c r="I251" i="14"/>
  <c r="H251" i="14"/>
  <c r="F251" i="14"/>
  <c r="D251" i="14"/>
  <c r="C251" i="14"/>
  <c r="B251" i="14"/>
  <c r="A251" i="14"/>
  <c r="M250" i="14"/>
  <c r="L250" i="14"/>
  <c r="K250" i="14"/>
  <c r="J250" i="14"/>
  <c r="I250" i="14"/>
  <c r="H250" i="14"/>
  <c r="F250" i="14"/>
  <c r="D250" i="14"/>
  <c r="C250" i="14"/>
  <c r="B250" i="14"/>
  <c r="A250" i="14"/>
  <c r="M249" i="14"/>
  <c r="L249" i="14"/>
  <c r="K249" i="14"/>
  <c r="J249" i="14"/>
  <c r="I249" i="14"/>
  <c r="H249" i="14"/>
  <c r="F249" i="14"/>
  <c r="D249" i="14"/>
  <c r="C249" i="14"/>
  <c r="B249" i="14"/>
  <c r="A249" i="14"/>
  <c r="M248" i="14"/>
  <c r="L248" i="14"/>
  <c r="K248" i="14"/>
  <c r="J248" i="14"/>
  <c r="I248" i="14"/>
  <c r="H248" i="14"/>
  <c r="F248" i="14"/>
  <c r="D248" i="14"/>
  <c r="C248" i="14"/>
  <c r="B248" i="14"/>
  <c r="A248" i="14"/>
  <c r="M247" i="14"/>
  <c r="L247" i="14"/>
  <c r="K247" i="14"/>
  <c r="J247" i="14"/>
  <c r="I247" i="14"/>
  <c r="H247" i="14"/>
  <c r="F247" i="14"/>
  <c r="D247" i="14"/>
  <c r="C247" i="14"/>
  <c r="B247" i="14"/>
  <c r="A247" i="14"/>
  <c r="M246" i="14"/>
  <c r="L246" i="14"/>
  <c r="K246" i="14"/>
  <c r="J246" i="14"/>
  <c r="I246" i="14"/>
  <c r="H246" i="14"/>
  <c r="F246" i="14"/>
  <c r="D246" i="14"/>
  <c r="C246" i="14"/>
  <c r="B246" i="14"/>
  <c r="A246" i="14"/>
  <c r="M245" i="14"/>
  <c r="L245" i="14"/>
  <c r="K245" i="14"/>
  <c r="J245" i="14"/>
  <c r="I245" i="14"/>
  <c r="H245" i="14"/>
  <c r="F245" i="14"/>
  <c r="D245" i="14"/>
  <c r="C245" i="14"/>
  <c r="B245" i="14"/>
  <c r="A245" i="14"/>
  <c r="M244" i="14"/>
  <c r="L244" i="14"/>
  <c r="K244" i="14"/>
  <c r="J244" i="14"/>
  <c r="I244" i="14"/>
  <c r="H244" i="14"/>
  <c r="F244" i="14"/>
  <c r="D244" i="14"/>
  <c r="C244" i="14"/>
  <c r="B244" i="14"/>
  <c r="A244" i="14"/>
  <c r="M243" i="14"/>
  <c r="L243" i="14"/>
  <c r="K243" i="14"/>
  <c r="J243" i="14"/>
  <c r="I243" i="14"/>
  <c r="H243" i="14"/>
  <c r="F243" i="14"/>
  <c r="D243" i="14"/>
  <c r="C243" i="14"/>
  <c r="B243" i="14"/>
  <c r="A243" i="14"/>
  <c r="M242" i="14"/>
  <c r="L242" i="14"/>
  <c r="K242" i="14"/>
  <c r="J242" i="14"/>
  <c r="I242" i="14"/>
  <c r="H242" i="14"/>
  <c r="F242" i="14"/>
  <c r="D242" i="14"/>
  <c r="C242" i="14"/>
  <c r="B242" i="14"/>
  <c r="A242" i="14"/>
  <c r="M241" i="14"/>
  <c r="L241" i="14"/>
  <c r="K241" i="14"/>
  <c r="J241" i="14"/>
  <c r="I241" i="14"/>
  <c r="H241" i="14"/>
  <c r="F241" i="14"/>
  <c r="D241" i="14"/>
  <c r="C241" i="14"/>
  <c r="B241" i="14"/>
  <c r="A241" i="14"/>
  <c r="M240" i="14"/>
  <c r="L240" i="14"/>
  <c r="K240" i="14"/>
  <c r="J240" i="14"/>
  <c r="I240" i="14"/>
  <c r="H240" i="14"/>
  <c r="F240" i="14"/>
  <c r="D240" i="14"/>
  <c r="C240" i="14"/>
  <c r="B240" i="14"/>
  <c r="A240" i="14"/>
  <c r="M239" i="14"/>
  <c r="L239" i="14"/>
  <c r="K239" i="14"/>
  <c r="J239" i="14"/>
  <c r="I239" i="14"/>
  <c r="H239" i="14"/>
  <c r="F239" i="14"/>
  <c r="D239" i="14"/>
  <c r="C239" i="14"/>
  <c r="B239" i="14"/>
  <c r="A239" i="14"/>
  <c r="M238" i="14"/>
  <c r="L238" i="14"/>
  <c r="K238" i="14"/>
  <c r="J238" i="14"/>
  <c r="I238" i="14"/>
  <c r="H238" i="14"/>
  <c r="F238" i="14"/>
  <c r="D238" i="14"/>
  <c r="C238" i="14"/>
  <c r="B238" i="14"/>
  <c r="A238" i="14"/>
  <c r="M237" i="14"/>
  <c r="L237" i="14"/>
  <c r="K237" i="14"/>
  <c r="J237" i="14"/>
  <c r="I237" i="14"/>
  <c r="H237" i="14"/>
  <c r="F237" i="14"/>
  <c r="D237" i="14"/>
  <c r="C237" i="14"/>
  <c r="B237" i="14"/>
  <c r="A237" i="14"/>
  <c r="M236" i="14"/>
  <c r="L236" i="14"/>
  <c r="K236" i="14"/>
  <c r="J236" i="14"/>
  <c r="I236" i="14"/>
  <c r="H236" i="14"/>
  <c r="F236" i="14"/>
  <c r="D236" i="14"/>
  <c r="C236" i="14"/>
  <c r="B236" i="14"/>
  <c r="A236" i="14"/>
  <c r="M235" i="14"/>
  <c r="L235" i="14"/>
  <c r="K235" i="14"/>
  <c r="J235" i="14"/>
  <c r="I235" i="14"/>
  <c r="H235" i="14"/>
  <c r="F235" i="14"/>
  <c r="D235" i="14"/>
  <c r="C235" i="14"/>
  <c r="B235" i="14"/>
  <c r="A235" i="14"/>
  <c r="M234" i="14"/>
  <c r="L234" i="14"/>
  <c r="K234" i="14"/>
  <c r="J234" i="14"/>
  <c r="I234" i="14"/>
  <c r="H234" i="14"/>
  <c r="F234" i="14"/>
  <c r="D234" i="14"/>
  <c r="C234" i="14"/>
  <c r="B234" i="14"/>
  <c r="A234" i="14"/>
  <c r="M233" i="14"/>
  <c r="L233" i="14"/>
  <c r="K233" i="14"/>
  <c r="J233" i="14"/>
  <c r="I233" i="14"/>
  <c r="H233" i="14"/>
  <c r="F233" i="14"/>
  <c r="D233" i="14"/>
  <c r="C233" i="14"/>
  <c r="B233" i="14"/>
  <c r="A233" i="14"/>
  <c r="M232" i="14"/>
  <c r="L232" i="14"/>
  <c r="K232" i="14"/>
  <c r="J232" i="14"/>
  <c r="I232" i="14"/>
  <c r="H232" i="14"/>
  <c r="F232" i="14"/>
  <c r="D232" i="14"/>
  <c r="C232" i="14"/>
  <c r="B232" i="14"/>
  <c r="A232" i="14"/>
  <c r="M231" i="14"/>
  <c r="L231" i="14"/>
  <c r="K231" i="14"/>
  <c r="J231" i="14"/>
  <c r="I231" i="14"/>
  <c r="H231" i="14"/>
  <c r="F231" i="14"/>
  <c r="D231" i="14"/>
  <c r="C231" i="14"/>
  <c r="B231" i="14"/>
  <c r="A231" i="14"/>
  <c r="M230" i="14"/>
  <c r="L230" i="14"/>
  <c r="K230" i="14"/>
  <c r="J230" i="14"/>
  <c r="I230" i="14"/>
  <c r="H230" i="14"/>
  <c r="F230" i="14"/>
  <c r="D230" i="14"/>
  <c r="C230" i="14"/>
  <c r="B230" i="14"/>
  <c r="A230" i="14"/>
  <c r="M229" i="14"/>
  <c r="L229" i="14"/>
  <c r="K229" i="14"/>
  <c r="J229" i="14"/>
  <c r="I229" i="14"/>
  <c r="H229" i="14"/>
  <c r="F229" i="14"/>
  <c r="D229" i="14"/>
  <c r="C229" i="14"/>
  <c r="B229" i="14"/>
  <c r="A229" i="14"/>
  <c r="M228" i="14"/>
  <c r="L228" i="14"/>
  <c r="K228" i="14"/>
  <c r="J228" i="14"/>
  <c r="I228" i="14"/>
  <c r="H228" i="14"/>
  <c r="F228" i="14"/>
  <c r="D228" i="14"/>
  <c r="C228" i="14"/>
  <c r="B228" i="14"/>
  <c r="A228" i="14"/>
  <c r="M227" i="14"/>
  <c r="L227" i="14"/>
  <c r="K227" i="14"/>
  <c r="J227" i="14"/>
  <c r="I227" i="14"/>
  <c r="H227" i="14"/>
  <c r="F227" i="14"/>
  <c r="D227" i="14"/>
  <c r="C227" i="14"/>
  <c r="B227" i="14"/>
  <c r="A227" i="14"/>
  <c r="M226" i="14"/>
  <c r="L226" i="14"/>
  <c r="K226" i="14"/>
  <c r="J226" i="14"/>
  <c r="I226" i="14"/>
  <c r="H226" i="14"/>
  <c r="F226" i="14"/>
  <c r="D226" i="14"/>
  <c r="C226" i="14"/>
  <c r="B226" i="14"/>
  <c r="A226" i="14"/>
  <c r="M225" i="14"/>
  <c r="L225" i="14"/>
  <c r="K225" i="14"/>
  <c r="J225" i="14"/>
  <c r="I225" i="14"/>
  <c r="H225" i="14"/>
  <c r="F225" i="14"/>
  <c r="D225" i="14"/>
  <c r="C225" i="14"/>
  <c r="B225" i="14"/>
  <c r="A225" i="14"/>
  <c r="M224" i="14"/>
  <c r="L224" i="14"/>
  <c r="K224" i="14"/>
  <c r="J224" i="14"/>
  <c r="I224" i="14"/>
  <c r="H224" i="14"/>
  <c r="F224" i="14"/>
  <c r="D224" i="14"/>
  <c r="C224" i="14"/>
  <c r="B224" i="14"/>
  <c r="A224" i="14"/>
  <c r="M223" i="14"/>
  <c r="L223" i="14"/>
  <c r="K223" i="14"/>
  <c r="J223" i="14"/>
  <c r="I223" i="14"/>
  <c r="H223" i="14"/>
  <c r="F223" i="14"/>
  <c r="D223" i="14"/>
  <c r="C223" i="14"/>
  <c r="B223" i="14"/>
  <c r="A223" i="14"/>
  <c r="M222" i="14"/>
  <c r="L222" i="14"/>
  <c r="K222" i="14"/>
  <c r="J222" i="14"/>
  <c r="I222" i="14"/>
  <c r="H222" i="14"/>
  <c r="F222" i="14"/>
  <c r="D222" i="14"/>
  <c r="C222" i="14"/>
  <c r="B222" i="14"/>
  <c r="A222" i="14"/>
  <c r="M221" i="14"/>
  <c r="L221" i="14"/>
  <c r="K221" i="14"/>
  <c r="J221" i="14"/>
  <c r="I221" i="14"/>
  <c r="H221" i="14"/>
  <c r="F221" i="14"/>
  <c r="D221" i="14"/>
  <c r="C221" i="14"/>
  <c r="B221" i="14"/>
  <c r="A221" i="14"/>
  <c r="M220" i="14"/>
  <c r="L220" i="14"/>
  <c r="K220" i="14"/>
  <c r="J220" i="14"/>
  <c r="I220" i="14"/>
  <c r="H220" i="14"/>
  <c r="F220" i="14"/>
  <c r="D220" i="14"/>
  <c r="C220" i="14"/>
  <c r="B220" i="14"/>
  <c r="A220" i="14"/>
  <c r="M219" i="14"/>
  <c r="L219" i="14"/>
  <c r="K219" i="14"/>
  <c r="J219" i="14"/>
  <c r="I219" i="14"/>
  <c r="H219" i="14"/>
  <c r="F219" i="14"/>
  <c r="D219" i="14"/>
  <c r="C219" i="14"/>
  <c r="B219" i="14"/>
  <c r="A219" i="14"/>
  <c r="M218" i="14"/>
  <c r="L218" i="14"/>
  <c r="K218" i="14"/>
  <c r="J218" i="14"/>
  <c r="I218" i="14"/>
  <c r="H218" i="14"/>
  <c r="F218" i="14"/>
  <c r="D218" i="14"/>
  <c r="C218" i="14"/>
  <c r="B218" i="14"/>
  <c r="A218" i="14"/>
  <c r="M217" i="14"/>
  <c r="L217" i="14"/>
  <c r="K217" i="14"/>
  <c r="J217" i="14"/>
  <c r="I217" i="14"/>
  <c r="H217" i="14"/>
  <c r="F217" i="14"/>
  <c r="D217" i="14"/>
  <c r="C217" i="14"/>
  <c r="B217" i="14"/>
  <c r="A217" i="14"/>
  <c r="M216" i="14"/>
  <c r="L216" i="14"/>
  <c r="K216" i="14"/>
  <c r="J216" i="14"/>
  <c r="I216" i="14"/>
  <c r="H216" i="14"/>
  <c r="F216" i="14"/>
  <c r="D216" i="14"/>
  <c r="C216" i="14"/>
  <c r="B216" i="14"/>
  <c r="A216" i="14"/>
  <c r="M215" i="14"/>
  <c r="L215" i="14"/>
  <c r="K215" i="14"/>
  <c r="J215" i="14"/>
  <c r="I215" i="14"/>
  <c r="H215" i="14"/>
  <c r="F215" i="14"/>
  <c r="D215" i="14"/>
  <c r="C215" i="14"/>
  <c r="B215" i="14"/>
  <c r="A215" i="14"/>
  <c r="M214" i="14"/>
  <c r="L214" i="14"/>
  <c r="K214" i="14"/>
  <c r="J214" i="14"/>
  <c r="I214" i="14"/>
  <c r="H214" i="14"/>
  <c r="F214" i="14"/>
  <c r="D214" i="14"/>
  <c r="C214" i="14"/>
  <c r="B214" i="14"/>
  <c r="A214" i="14"/>
  <c r="M213" i="14"/>
  <c r="L213" i="14"/>
  <c r="K213" i="14"/>
  <c r="J213" i="14"/>
  <c r="I213" i="14"/>
  <c r="H213" i="14"/>
  <c r="F213" i="14"/>
  <c r="D213" i="14"/>
  <c r="C213" i="14"/>
  <c r="B213" i="14"/>
  <c r="A213" i="14"/>
  <c r="M212" i="14"/>
  <c r="L212" i="14"/>
  <c r="K212" i="14"/>
  <c r="J212" i="14"/>
  <c r="I212" i="14"/>
  <c r="H212" i="14"/>
  <c r="F212" i="14"/>
  <c r="D212" i="14"/>
  <c r="C212" i="14"/>
  <c r="B212" i="14"/>
  <c r="A212" i="14"/>
  <c r="M211" i="14"/>
  <c r="L211" i="14"/>
  <c r="K211" i="14"/>
  <c r="J211" i="14"/>
  <c r="I211" i="14"/>
  <c r="H211" i="14"/>
  <c r="F211" i="14"/>
  <c r="D211" i="14"/>
  <c r="C211" i="14"/>
  <c r="B211" i="14"/>
  <c r="A211" i="14"/>
  <c r="M210" i="14"/>
  <c r="L210" i="14"/>
  <c r="K210" i="14"/>
  <c r="J210" i="14"/>
  <c r="I210" i="14"/>
  <c r="H210" i="14"/>
  <c r="F210" i="14"/>
  <c r="D210" i="14"/>
  <c r="C210" i="14"/>
  <c r="B210" i="14"/>
  <c r="A210" i="14"/>
  <c r="M209" i="14"/>
  <c r="L209" i="14"/>
  <c r="K209" i="14"/>
  <c r="J209" i="14"/>
  <c r="I209" i="14"/>
  <c r="H209" i="14"/>
  <c r="F209" i="14"/>
  <c r="D209" i="14"/>
  <c r="C209" i="14"/>
  <c r="B209" i="14"/>
  <c r="A209" i="14"/>
  <c r="M208" i="14"/>
  <c r="L208" i="14"/>
  <c r="K208" i="14"/>
  <c r="J208" i="14"/>
  <c r="I208" i="14"/>
  <c r="H208" i="14"/>
  <c r="F208" i="14"/>
  <c r="D208" i="14"/>
  <c r="C208" i="14"/>
  <c r="B208" i="14"/>
  <c r="A208" i="14"/>
  <c r="M207" i="14"/>
  <c r="L207" i="14"/>
  <c r="K207" i="14"/>
  <c r="J207" i="14"/>
  <c r="I207" i="14"/>
  <c r="H207" i="14"/>
  <c r="F207" i="14"/>
  <c r="D207" i="14"/>
  <c r="C207" i="14"/>
  <c r="B207" i="14"/>
  <c r="A207" i="14"/>
  <c r="M206" i="14"/>
  <c r="L206" i="14"/>
  <c r="K206" i="14"/>
  <c r="J206" i="14"/>
  <c r="I206" i="14"/>
  <c r="H206" i="14"/>
  <c r="F206" i="14"/>
  <c r="D206" i="14"/>
  <c r="C206" i="14"/>
  <c r="B206" i="14"/>
  <c r="A206" i="14"/>
  <c r="M205" i="14"/>
  <c r="L205" i="14"/>
  <c r="K205" i="14"/>
  <c r="J205" i="14"/>
  <c r="I205" i="14"/>
  <c r="H205" i="14"/>
  <c r="F205" i="14"/>
  <c r="D205" i="14"/>
  <c r="C205" i="14"/>
  <c r="B205" i="14"/>
  <c r="A205" i="14"/>
  <c r="M204" i="14"/>
  <c r="L204" i="14"/>
  <c r="K204" i="14"/>
  <c r="J204" i="14"/>
  <c r="I204" i="14"/>
  <c r="H204" i="14"/>
  <c r="F204" i="14"/>
  <c r="D204" i="14"/>
  <c r="C204" i="14"/>
  <c r="B204" i="14"/>
  <c r="A204" i="14"/>
  <c r="M203" i="14"/>
  <c r="L203" i="14"/>
  <c r="K203" i="14"/>
  <c r="J203" i="14"/>
  <c r="I203" i="14"/>
  <c r="H203" i="14"/>
  <c r="F203" i="14"/>
  <c r="D203" i="14"/>
  <c r="C203" i="14"/>
  <c r="B203" i="14"/>
  <c r="A203" i="14"/>
  <c r="M202" i="14"/>
  <c r="L202" i="14"/>
  <c r="K202" i="14"/>
  <c r="J202" i="14"/>
  <c r="I202" i="14"/>
  <c r="H202" i="14"/>
  <c r="F202" i="14"/>
  <c r="D202" i="14"/>
  <c r="C202" i="14"/>
  <c r="B202" i="14"/>
  <c r="A202" i="14"/>
  <c r="M201" i="14"/>
  <c r="L201" i="14"/>
  <c r="K201" i="14"/>
  <c r="J201" i="14"/>
  <c r="I201" i="14"/>
  <c r="H201" i="14"/>
  <c r="F201" i="14"/>
  <c r="D201" i="14"/>
  <c r="C201" i="14"/>
  <c r="B201" i="14"/>
  <c r="A201" i="14"/>
  <c r="M200" i="14"/>
  <c r="L200" i="14"/>
  <c r="K200" i="14"/>
  <c r="J200" i="14"/>
  <c r="I200" i="14"/>
  <c r="H200" i="14"/>
  <c r="F200" i="14"/>
  <c r="D200" i="14"/>
  <c r="C200" i="14"/>
  <c r="B200" i="14"/>
  <c r="A200" i="14"/>
  <c r="M199" i="14"/>
  <c r="L199" i="14"/>
  <c r="K199" i="14"/>
  <c r="J199" i="14"/>
  <c r="I199" i="14"/>
  <c r="H199" i="14"/>
  <c r="F199" i="14"/>
  <c r="D199" i="14"/>
  <c r="C199" i="14"/>
  <c r="B199" i="14"/>
  <c r="A199" i="14"/>
  <c r="M198" i="14"/>
  <c r="L198" i="14"/>
  <c r="K198" i="14"/>
  <c r="J198" i="14"/>
  <c r="I198" i="14"/>
  <c r="H198" i="14"/>
  <c r="F198" i="14"/>
  <c r="D198" i="14"/>
  <c r="C198" i="14"/>
  <c r="B198" i="14"/>
  <c r="A198" i="14"/>
  <c r="M197" i="14"/>
  <c r="L197" i="14"/>
  <c r="K197" i="14"/>
  <c r="J197" i="14"/>
  <c r="I197" i="14"/>
  <c r="H197" i="14"/>
  <c r="F197" i="14"/>
  <c r="D197" i="14"/>
  <c r="C197" i="14"/>
  <c r="B197" i="14"/>
  <c r="A197" i="14"/>
  <c r="M196" i="14"/>
  <c r="L196" i="14"/>
  <c r="K196" i="14"/>
  <c r="J196" i="14"/>
  <c r="I196" i="14"/>
  <c r="H196" i="14"/>
  <c r="F196" i="14"/>
  <c r="D196" i="14"/>
  <c r="C196" i="14"/>
  <c r="B196" i="14"/>
  <c r="A196" i="14"/>
  <c r="M195" i="14"/>
  <c r="L195" i="14"/>
  <c r="K195" i="14"/>
  <c r="J195" i="14"/>
  <c r="I195" i="14"/>
  <c r="H195" i="14"/>
  <c r="F195" i="14"/>
  <c r="D195" i="14"/>
  <c r="C195" i="14"/>
  <c r="B195" i="14"/>
  <c r="A195" i="14"/>
  <c r="M194" i="14"/>
  <c r="L194" i="14"/>
  <c r="K194" i="14"/>
  <c r="J194" i="14"/>
  <c r="I194" i="14"/>
  <c r="H194" i="14"/>
  <c r="F194" i="14"/>
  <c r="D194" i="14"/>
  <c r="C194" i="14"/>
  <c r="B194" i="14"/>
  <c r="A194" i="14"/>
  <c r="M193" i="14"/>
  <c r="L193" i="14"/>
  <c r="K193" i="14"/>
  <c r="J193" i="14"/>
  <c r="I193" i="14"/>
  <c r="H193" i="14"/>
  <c r="F193" i="14"/>
  <c r="D193" i="14"/>
  <c r="C193" i="14"/>
  <c r="B193" i="14"/>
  <c r="A193" i="14"/>
  <c r="M192" i="14"/>
  <c r="L192" i="14"/>
  <c r="K192" i="14"/>
  <c r="J192" i="14"/>
  <c r="I192" i="14"/>
  <c r="H192" i="14"/>
  <c r="F192" i="14"/>
  <c r="D192" i="14"/>
  <c r="C192" i="14"/>
  <c r="B192" i="14"/>
  <c r="A192" i="14"/>
  <c r="M191" i="14"/>
  <c r="L191" i="14"/>
  <c r="K191" i="14"/>
  <c r="J191" i="14"/>
  <c r="I191" i="14"/>
  <c r="H191" i="14"/>
  <c r="F191" i="14"/>
  <c r="D191" i="14"/>
  <c r="C191" i="14"/>
  <c r="B191" i="14"/>
  <c r="A191" i="14"/>
  <c r="M190" i="14"/>
  <c r="L190" i="14"/>
  <c r="K190" i="14"/>
  <c r="J190" i="14"/>
  <c r="I190" i="14"/>
  <c r="H190" i="14"/>
  <c r="F190" i="14"/>
  <c r="D190" i="14"/>
  <c r="C190" i="14"/>
  <c r="B190" i="14"/>
  <c r="A190" i="14"/>
  <c r="M189" i="14"/>
  <c r="L189" i="14"/>
  <c r="K189" i="14"/>
  <c r="J189" i="14"/>
  <c r="I189" i="14"/>
  <c r="H189" i="14"/>
  <c r="F189" i="14"/>
  <c r="D189" i="14"/>
  <c r="C189" i="14"/>
  <c r="B189" i="14"/>
  <c r="A189" i="14"/>
  <c r="M188" i="14"/>
  <c r="L188" i="14"/>
  <c r="K188" i="14"/>
  <c r="J188" i="14"/>
  <c r="I188" i="14"/>
  <c r="H188" i="14"/>
  <c r="F188" i="14"/>
  <c r="D188" i="14"/>
  <c r="C188" i="14"/>
  <c r="B188" i="14"/>
  <c r="A188" i="14"/>
  <c r="M187" i="14"/>
  <c r="L187" i="14"/>
  <c r="K187" i="14"/>
  <c r="J187" i="14"/>
  <c r="I187" i="14"/>
  <c r="H187" i="14"/>
  <c r="F187" i="14"/>
  <c r="D187" i="14"/>
  <c r="C187" i="14"/>
  <c r="B187" i="14"/>
  <c r="A187" i="14"/>
  <c r="M186" i="14"/>
  <c r="L186" i="14"/>
  <c r="K186" i="14"/>
  <c r="J186" i="14"/>
  <c r="I186" i="14"/>
  <c r="H186" i="14"/>
  <c r="F186" i="14"/>
  <c r="D186" i="14"/>
  <c r="C186" i="14"/>
  <c r="B186" i="14"/>
  <c r="A186" i="14"/>
  <c r="M185" i="14"/>
  <c r="L185" i="14"/>
  <c r="K185" i="14"/>
  <c r="J185" i="14"/>
  <c r="I185" i="14"/>
  <c r="H185" i="14"/>
  <c r="F185" i="14"/>
  <c r="D185" i="14"/>
  <c r="C185" i="14"/>
  <c r="B185" i="14"/>
  <c r="A185" i="14"/>
  <c r="M184" i="14"/>
  <c r="L184" i="14"/>
  <c r="K184" i="14"/>
  <c r="J184" i="14"/>
  <c r="I184" i="14"/>
  <c r="H184" i="14"/>
  <c r="F184" i="14"/>
  <c r="D184" i="14"/>
  <c r="C184" i="14"/>
  <c r="B184" i="14"/>
  <c r="A184" i="14"/>
  <c r="M183" i="14"/>
  <c r="L183" i="14"/>
  <c r="K183" i="14"/>
  <c r="J183" i="14"/>
  <c r="I183" i="14"/>
  <c r="H183" i="14"/>
  <c r="F183" i="14"/>
  <c r="D183" i="14"/>
  <c r="C183" i="14"/>
  <c r="B183" i="14"/>
  <c r="A183" i="14"/>
  <c r="M182" i="14"/>
  <c r="L182" i="14"/>
  <c r="K182" i="14"/>
  <c r="J182" i="14"/>
  <c r="I182" i="14"/>
  <c r="H182" i="14"/>
  <c r="F182" i="14"/>
  <c r="D182" i="14"/>
  <c r="C182" i="14"/>
  <c r="B182" i="14"/>
  <c r="A182" i="14"/>
  <c r="M181" i="14"/>
  <c r="L181" i="14"/>
  <c r="K181" i="14"/>
  <c r="J181" i="14"/>
  <c r="I181" i="14"/>
  <c r="H181" i="14"/>
  <c r="F181" i="14"/>
  <c r="D181" i="14"/>
  <c r="C181" i="14"/>
  <c r="B181" i="14"/>
  <c r="A181" i="14"/>
  <c r="M180" i="14"/>
  <c r="L180" i="14"/>
  <c r="K180" i="14"/>
  <c r="J180" i="14"/>
  <c r="I180" i="14"/>
  <c r="H180" i="14"/>
  <c r="F180" i="14"/>
  <c r="D180" i="14"/>
  <c r="C180" i="14"/>
  <c r="B180" i="14"/>
  <c r="A180" i="14"/>
  <c r="M179" i="14"/>
  <c r="L179" i="14"/>
  <c r="K179" i="14"/>
  <c r="J179" i="14"/>
  <c r="I179" i="14"/>
  <c r="H179" i="14"/>
  <c r="F179" i="14"/>
  <c r="D179" i="14"/>
  <c r="C179" i="14"/>
  <c r="B179" i="14"/>
  <c r="A179" i="14"/>
  <c r="M178" i="14"/>
  <c r="L178" i="14"/>
  <c r="K178" i="14"/>
  <c r="J178" i="14"/>
  <c r="I178" i="14"/>
  <c r="H178" i="14"/>
  <c r="F178" i="14"/>
  <c r="D178" i="14"/>
  <c r="C178" i="14"/>
  <c r="B178" i="14"/>
  <c r="A178" i="14"/>
  <c r="M177" i="14"/>
  <c r="L177" i="14"/>
  <c r="K177" i="14"/>
  <c r="J177" i="14"/>
  <c r="I177" i="14"/>
  <c r="H177" i="14"/>
  <c r="F177" i="14"/>
  <c r="D177" i="14"/>
  <c r="C177" i="14"/>
  <c r="B177" i="14"/>
  <c r="A177" i="14"/>
  <c r="M176" i="14"/>
  <c r="L176" i="14"/>
  <c r="K176" i="14"/>
  <c r="J176" i="14"/>
  <c r="I176" i="14"/>
  <c r="H176" i="14"/>
  <c r="F176" i="14"/>
  <c r="D176" i="14"/>
  <c r="C176" i="14"/>
  <c r="B176" i="14"/>
  <c r="A176" i="14"/>
  <c r="M175" i="14"/>
  <c r="L175" i="14"/>
  <c r="K175" i="14"/>
  <c r="J175" i="14"/>
  <c r="I175" i="14"/>
  <c r="H175" i="14"/>
  <c r="F175" i="14"/>
  <c r="D175" i="14"/>
  <c r="C175" i="14"/>
  <c r="B175" i="14"/>
  <c r="A175" i="14"/>
  <c r="M174" i="14"/>
  <c r="L174" i="14"/>
  <c r="K174" i="14"/>
  <c r="J174" i="14"/>
  <c r="I174" i="14"/>
  <c r="H174" i="14"/>
  <c r="F174" i="14"/>
  <c r="D174" i="14"/>
  <c r="C174" i="14"/>
  <c r="B174" i="14"/>
  <c r="A174" i="14"/>
  <c r="M173" i="14"/>
  <c r="L173" i="14"/>
  <c r="K173" i="14"/>
  <c r="J173" i="14"/>
  <c r="I173" i="14"/>
  <c r="H173" i="14"/>
  <c r="F173" i="14"/>
  <c r="D173" i="14"/>
  <c r="C173" i="14"/>
  <c r="B173" i="14"/>
  <c r="A173" i="14"/>
  <c r="M172" i="14"/>
  <c r="L172" i="14"/>
  <c r="K172" i="14"/>
  <c r="J172" i="14"/>
  <c r="I172" i="14"/>
  <c r="H172" i="14"/>
  <c r="F172" i="14"/>
  <c r="D172" i="14"/>
  <c r="C172" i="14"/>
  <c r="B172" i="14"/>
  <c r="A172" i="14"/>
  <c r="M171" i="14"/>
  <c r="L171" i="14"/>
  <c r="K171" i="14"/>
  <c r="J171" i="14"/>
  <c r="I171" i="14"/>
  <c r="H171" i="14"/>
  <c r="F171" i="14"/>
  <c r="D171" i="14"/>
  <c r="C171" i="14"/>
  <c r="B171" i="14"/>
  <c r="A171" i="14"/>
  <c r="M170" i="14"/>
  <c r="L170" i="14"/>
  <c r="K170" i="14"/>
  <c r="J170" i="14"/>
  <c r="I170" i="14"/>
  <c r="H170" i="14"/>
  <c r="F170" i="14"/>
  <c r="D170" i="14"/>
  <c r="C170" i="14"/>
  <c r="B170" i="14"/>
  <c r="A170" i="14"/>
  <c r="M169" i="14"/>
  <c r="L169" i="14"/>
  <c r="K169" i="14"/>
  <c r="J169" i="14"/>
  <c r="I169" i="14"/>
  <c r="H169" i="14"/>
  <c r="F169" i="14"/>
  <c r="D169" i="14"/>
  <c r="C169" i="14"/>
  <c r="B169" i="14"/>
  <c r="A169" i="14"/>
  <c r="M168" i="14"/>
  <c r="L168" i="14"/>
  <c r="K168" i="14"/>
  <c r="J168" i="14"/>
  <c r="I168" i="14"/>
  <c r="H168" i="14"/>
  <c r="F168" i="14"/>
  <c r="D168" i="14"/>
  <c r="C168" i="14"/>
  <c r="B168" i="14"/>
  <c r="A168" i="14"/>
  <c r="M167" i="14"/>
  <c r="L167" i="14"/>
  <c r="K167" i="14"/>
  <c r="J167" i="14"/>
  <c r="I167" i="14"/>
  <c r="H167" i="14"/>
  <c r="F167" i="14"/>
  <c r="D167" i="14"/>
  <c r="C167" i="14"/>
  <c r="B167" i="14"/>
  <c r="A167" i="14"/>
  <c r="M166" i="14"/>
  <c r="L166" i="14"/>
  <c r="K166" i="14"/>
  <c r="J166" i="14"/>
  <c r="I166" i="14"/>
  <c r="H166" i="14"/>
  <c r="F166" i="14"/>
  <c r="D166" i="14"/>
  <c r="C166" i="14"/>
  <c r="B166" i="14"/>
  <c r="A166" i="14"/>
  <c r="M165" i="14"/>
  <c r="L165" i="14"/>
  <c r="K165" i="14"/>
  <c r="J165" i="14"/>
  <c r="I165" i="14"/>
  <c r="H165" i="14"/>
  <c r="F165" i="14"/>
  <c r="D165" i="14"/>
  <c r="C165" i="14"/>
  <c r="B165" i="14"/>
  <c r="A165" i="14"/>
  <c r="M164" i="14"/>
  <c r="L164" i="14"/>
  <c r="K164" i="14"/>
  <c r="J164" i="14"/>
  <c r="I164" i="14"/>
  <c r="H164" i="14"/>
  <c r="F164" i="14"/>
  <c r="D164" i="14"/>
  <c r="C164" i="14"/>
  <c r="B164" i="14"/>
  <c r="A164" i="14"/>
  <c r="M163" i="14"/>
  <c r="L163" i="14"/>
  <c r="K163" i="14"/>
  <c r="J163" i="14"/>
  <c r="I163" i="14"/>
  <c r="H163" i="14"/>
  <c r="F163" i="14"/>
  <c r="D163" i="14"/>
  <c r="C163" i="14"/>
  <c r="B163" i="14"/>
  <c r="A163" i="14"/>
  <c r="M162" i="14"/>
  <c r="L162" i="14"/>
  <c r="K162" i="14"/>
  <c r="J162" i="14"/>
  <c r="I162" i="14"/>
  <c r="H162" i="14"/>
  <c r="F162" i="14"/>
  <c r="D162" i="14"/>
  <c r="C162" i="14"/>
  <c r="B162" i="14"/>
  <c r="A162" i="14"/>
  <c r="M161" i="14"/>
  <c r="L161" i="14"/>
  <c r="K161" i="14"/>
  <c r="J161" i="14"/>
  <c r="I161" i="14"/>
  <c r="H161" i="14"/>
  <c r="F161" i="14"/>
  <c r="D161" i="14"/>
  <c r="C161" i="14"/>
  <c r="B161" i="14"/>
  <c r="A161" i="14"/>
  <c r="M160" i="14"/>
  <c r="L160" i="14"/>
  <c r="K160" i="14"/>
  <c r="J160" i="14"/>
  <c r="I160" i="14"/>
  <c r="H160" i="14"/>
  <c r="F160" i="14"/>
  <c r="D160" i="14"/>
  <c r="C160" i="14"/>
  <c r="B160" i="14"/>
  <c r="A160" i="14"/>
  <c r="M159" i="14"/>
  <c r="L159" i="14"/>
  <c r="K159" i="14"/>
  <c r="J159" i="14"/>
  <c r="I159" i="14"/>
  <c r="H159" i="14"/>
  <c r="F159" i="14"/>
  <c r="D159" i="14"/>
  <c r="C159" i="14"/>
  <c r="B159" i="14"/>
  <c r="A159" i="14"/>
  <c r="M158" i="14"/>
  <c r="L158" i="14"/>
  <c r="K158" i="14"/>
  <c r="J158" i="14"/>
  <c r="I158" i="14"/>
  <c r="H158" i="14"/>
  <c r="F158" i="14"/>
  <c r="D158" i="14"/>
  <c r="C158" i="14"/>
  <c r="B158" i="14"/>
  <c r="A158" i="14"/>
  <c r="M157" i="14"/>
  <c r="L157" i="14"/>
  <c r="K157" i="14"/>
  <c r="J157" i="14"/>
  <c r="I157" i="14"/>
  <c r="H157" i="14"/>
  <c r="F157" i="14"/>
  <c r="D157" i="14"/>
  <c r="C157" i="14"/>
  <c r="B157" i="14"/>
  <c r="A157" i="14"/>
  <c r="M156" i="14"/>
  <c r="L156" i="14"/>
  <c r="K156" i="14"/>
  <c r="J156" i="14"/>
  <c r="I156" i="14"/>
  <c r="H156" i="14"/>
  <c r="F156" i="14"/>
  <c r="D156" i="14"/>
  <c r="C156" i="14"/>
  <c r="B156" i="14"/>
  <c r="A156" i="14"/>
  <c r="M155" i="14"/>
  <c r="L155" i="14"/>
  <c r="K155" i="14"/>
  <c r="J155" i="14"/>
  <c r="I155" i="14"/>
  <c r="H155" i="14"/>
  <c r="F155" i="14"/>
  <c r="D155" i="14"/>
  <c r="C155" i="14"/>
  <c r="B155" i="14"/>
  <c r="A155" i="14"/>
  <c r="M154" i="14"/>
  <c r="L154" i="14"/>
  <c r="K154" i="14"/>
  <c r="J154" i="14"/>
  <c r="I154" i="14"/>
  <c r="H154" i="14"/>
  <c r="F154" i="14"/>
  <c r="D154" i="14"/>
  <c r="C154" i="14"/>
  <c r="B154" i="14"/>
  <c r="A154" i="14"/>
  <c r="M153" i="14"/>
  <c r="L153" i="14"/>
  <c r="K153" i="14"/>
  <c r="J153" i="14"/>
  <c r="I153" i="14"/>
  <c r="H153" i="14"/>
  <c r="F153" i="14"/>
  <c r="D153" i="14"/>
  <c r="C153" i="14"/>
  <c r="B153" i="14"/>
  <c r="A153" i="14"/>
  <c r="M152" i="14"/>
  <c r="L152" i="14"/>
  <c r="K152" i="14"/>
  <c r="J152" i="14"/>
  <c r="I152" i="14"/>
  <c r="H152" i="14"/>
  <c r="F152" i="14"/>
  <c r="D152" i="14"/>
  <c r="C152" i="14"/>
  <c r="B152" i="14"/>
  <c r="A152" i="14"/>
  <c r="M151" i="14"/>
  <c r="L151" i="14"/>
  <c r="K151" i="14"/>
  <c r="J151" i="14"/>
  <c r="I151" i="14"/>
  <c r="H151" i="14"/>
  <c r="F151" i="14"/>
  <c r="D151" i="14"/>
  <c r="C151" i="14"/>
  <c r="B151" i="14"/>
  <c r="A151" i="14"/>
  <c r="M150" i="14"/>
  <c r="L150" i="14"/>
  <c r="K150" i="14"/>
  <c r="J150" i="14"/>
  <c r="I150" i="14"/>
  <c r="H150" i="14"/>
  <c r="F150" i="14"/>
  <c r="D150" i="14"/>
  <c r="C150" i="14"/>
  <c r="B150" i="14"/>
  <c r="A150" i="14"/>
  <c r="M149" i="14"/>
  <c r="L149" i="14"/>
  <c r="K149" i="14"/>
  <c r="J149" i="14"/>
  <c r="I149" i="14"/>
  <c r="H149" i="14"/>
  <c r="F149" i="14"/>
  <c r="D149" i="14"/>
  <c r="C149" i="14"/>
  <c r="B149" i="14"/>
  <c r="A149" i="14"/>
  <c r="M148" i="14"/>
  <c r="L148" i="14"/>
  <c r="K148" i="14"/>
  <c r="J148" i="14"/>
  <c r="I148" i="14"/>
  <c r="H148" i="14"/>
  <c r="F148" i="14"/>
  <c r="D148" i="14"/>
  <c r="C148" i="14"/>
  <c r="B148" i="14"/>
  <c r="A148" i="14"/>
  <c r="M147" i="14"/>
  <c r="L147" i="14"/>
  <c r="K147" i="14"/>
  <c r="J147" i="14"/>
  <c r="I147" i="14"/>
  <c r="H147" i="14"/>
  <c r="F147" i="14"/>
  <c r="D147" i="14"/>
  <c r="C147" i="14"/>
  <c r="B147" i="14"/>
  <c r="A147" i="14"/>
  <c r="M146" i="14"/>
  <c r="L146" i="14"/>
  <c r="K146" i="14"/>
  <c r="J146" i="14"/>
  <c r="I146" i="14"/>
  <c r="H146" i="14"/>
  <c r="F146" i="14"/>
  <c r="D146" i="14"/>
  <c r="C146" i="14"/>
  <c r="B146" i="14"/>
  <c r="A146" i="14"/>
  <c r="M145" i="14"/>
  <c r="L145" i="14"/>
  <c r="K145" i="14"/>
  <c r="J145" i="14"/>
  <c r="I145" i="14"/>
  <c r="H145" i="14"/>
  <c r="F145" i="14"/>
  <c r="D145" i="14"/>
  <c r="C145" i="14"/>
  <c r="B145" i="14"/>
  <c r="A145" i="14"/>
  <c r="M144" i="14"/>
  <c r="L144" i="14"/>
  <c r="K144" i="14"/>
  <c r="J144" i="14"/>
  <c r="I144" i="14"/>
  <c r="H144" i="14"/>
  <c r="F144" i="14"/>
  <c r="D144" i="14"/>
  <c r="C144" i="14"/>
  <c r="B144" i="14"/>
  <c r="A144" i="14"/>
  <c r="M143" i="14"/>
  <c r="L143" i="14"/>
  <c r="K143" i="14"/>
  <c r="J143" i="14"/>
  <c r="I143" i="14"/>
  <c r="H143" i="14"/>
  <c r="F143" i="14"/>
  <c r="D143" i="14"/>
  <c r="C143" i="14"/>
  <c r="B143" i="14"/>
  <c r="A143" i="14"/>
  <c r="M142" i="14"/>
  <c r="L142" i="14"/>
  <c r="K142" i="14"/>
  <c r="J142" i="14"/>
  <c r="I142" i="14"/>
  <c r="H142" i="14"/>
  <c r="F142" i="14"/>
  <c r="D142" i="14"/>
  <c r="C142" i="14"/>
  <c r="B142" i="14"/>
  <c r="A142" i="14"/>
  <c r="M141" i="14"/>
  <c r="L141" i="14"/>
  <c r="K141" i="14"/>
  <c r="J141" i="14"/>
  <c r="I141" i="14"/>
  <c r="H141" i="14"/>
  <c r="F141" i="14"/>
  <c r="D141" i="14"/>
  <c r="C141" i="14"/>
  <c r="B141" i="14"/>
  <c r="A141" i="14"/>
  <c r="M140" i="14"/>
  <c r="L140" i="14"/>
  <c r="K140" i="14"/>
  <c r="J140" i="14"/>
  <c r="I140" i="14"/>
  <c r="H140" i="14"/>
  <c r="F140" i="14"/>
  <c r="D140" i="14"/>
  <c r="C140" i="14"/>
  <c r="B140" i="14"/>
  <c r="A140" i="14"/>
  <c r="M139" i="14"/>
  <c r="L139" i="14"/>
  <c r="K139" i="14"/>
  <c r="J139" i="14"/>
  <c r="I139" i="14"/>
  <c r="H139" i="14"/>
  <c r="F139" i="14"/>
  <c r="D139" i="14"/>
  <c r="C139" i="14"/>
  <c r="B139" i="14"/>
  <c r="A139" i="14"/>
  <c r="M138" i="14"/>
  <c r="L138" i="14"/>
  <c r="K138" i="14"/>
  <c r="J138" i="14"/>
  <c r="I138" i="14"/>
  <c r="H138" i="14"/>
  <c r="F138" i="14"/>
  <c r="D138" i="14"/>
  <c r="C138" i="14"/>
  <c r="B138" i="14"/>
  <c r="A138" i="14"/>
  <c r="M137" i="14"/>
  <c r="L137" i="14"/>
  <c r="K137" i="14"/>
  <c r="J137" i="14"/>
  <c r="I137" i="14"/>
  <c r="H137" i="14"/>
  <c r="F137" i="14"/>
  <c r="D137" i="14"/>
  <c r="C137" i="14"/>
  <c r="B137" i="14"/>
  <c r="A137" i="14"/>
  <c r="M136" i="14"/>
  <c r="L136" i="14"/>
  <c r="K136" i="14"/>
  <c r="J136" i="14"/>
  <c r="I136" i="14"/>
  <c r="H136" i="14"/>
  <c r="F136" i="14"/>
  <c r="D136" i="14"/>
  <c r="C136" i="14"/>
  <c r="B136" i="14"/>
  <c r="A136" i="14"/>
  <c r="M135" i="14"/>
  <c r="L135" i="14"/>
  <c r="K135" i="14"/>
  <c r="J135" i="14"/>
  <c r="I135" i="14"/>
  <c r="H135" i="14"/>
  <c r="F135" i="14"/>
  <c r="D135" i="14"/>
  <c r="C135" i="14"/>
  <c r="B135" i="14"/>
  <c r="A135" i="14"/>
  <c r="M134" i="14"/>
  <c r="L134" i="14"/>
  <c r="K134" i="14"/>
  <c r="J134" i="14"/>
  <c r="I134" i="14"/>
  <c r="H134" i="14"/>
  <c r="F134" i="14"/>
  <c r="D134" i="14"/>
  <c r="C134" i="14"/>
  <c r="B134" i="14"/>
  <c r="A134" i="14"/>
  <c r="M133" i="14"/>
  <c r="L133" i="14"/>
  <c r="K133" i="14"/>
  <c r="J133" i="14"/>
  <c r="I133" i="14"/>
  <c r="H133" i="14"/>
  <c r="F133" i="14"/>
  <c r="D133" i="14"/>
  <c r="C133" i="14"/>
  <c r="B133" i="14"/>
  <c r="A133" i="14"/>
  <c r="M132" i="14"/>
  <c r="L132" i="14"/>
  <c r="K132" i="14"/>
  <c r="J132" i="14"/>
  <c r="I132" i="14"/>
  <c r="H132" i="14"/>
  <c r="F132" i="14"/>
  <c r="D132" i="14"/>
  <c r="C132" i="14"/>
  <c r="B132" i="14"/>
  <c r="A132" i="14"/>
  <c r="M131" i="14"/>
  <c r="L131" i="14"/>
  <c r="K131" i="14"/>
  <c r="J131" i="14"/>
  <c r="I131" i="14"/>
  <c r="H131" i="14"/>
  <c r="F131" i="14"/>
  <c r="D131" i="14"/>
  <c r="C131" i="14"/>
  <c r="B131" i="14"/>
  <c r="A131" i="14"/>
  <c r="M130" i="14"/>
  <c r="L130" i="14"/>
  <c r="K130" i="14"/>
  <c r="J130" i="14"/>
  <c r="I130" i="14"/>
  <c r="H130" i="14"/>
  <c r="F130" i="14"/>
  <c r="D130" i="14"/>
  <c r="C130" i="14"/>
  <c r="B130" i="14"/>
  <c r="A130" i="14"/>
  <c r="M129" i="14"/>
  <c r="L129" i="14"/>
  <c r="K129" i="14"/>
  <c r="J129" i="14"/>
  <c r="I129" i="14"/>
  <c r="H129" i="14"/>
  <c r="F129" i="14"/>
  <c r="D129" i="14"/>
  <c r="C129" i="14"/>
  <c r="B129" i="14"/>
  <c r="A129" i="14"/>
  <c r="M128" i="14"/>
  <c r="L128" i="14"/>
  <c r="K128" i="14"/>
  <c r="J128" i="14"/>
  <c r="I128" i="14"/>
  <c r="H128" i="14"/>
  <c r="F128" i="14"/>
  <c r="D128" i="14"/>
  <c r="C128" i="14"/>
  <c r="B128" i="14"/>
  <c r="A128" i="14"/>
  <c r="M127" i="14"/>
  <c r="L127" i="14"/>
  <c r="K127" i="14"/>
  <c r="J127" i="14"/>
  <c r="I127" i="14"/>
  <c r="H127" i="14"/>
  <c r="F127" i="14"/>
  <c r="D127" i="14"/>
  <c r="C127" i="14"/>
  <c r="B127" i="14"/>
  <c r="A127" i="14"/>
  <c r="M126" i="14"/>
  <c r="L126" i="14"/>
  <c r="K126" i="14"/>
  <c r="J126" i="14"/>
  <c r="I126" i="14"/>
  <c r="H126" i="14"/>
  <c r="F126" i="14"/>
  <c r="D126" i="14"/>
  <c r="C126" i="14"/>
  <c r="B126" i="14"/>
  <c r="A126" i="14"/>
  <c r="M125" i="14"/>
  <c r="L125" i="14"/>
  <c r="K125" i="14"/>
  <c r="J125" i="14"/>
  <c r="I125" i="14"/>
  <c r="H125" i="14"/>
  <c r="F125" i="14"/>
  <c r="D125" i="14"/>
  <c r="C125" i="14"/>
  <c r="B125" i="14"/>
  <c r="A125" i="14"/>
  <c r="M124" i="14"/>
  <c r="L124" i="14"/>
  <c r="K124" i="14"/>
  <c r="J124" i="14"/>
  <c r="I124" i="14"/>
  <c r="H124" i="14"/>
  <c r="F124" i="14"/>
  <c r="D124" i="14"/>
  <c r="C124" i="14"/>
  <c r="B124" i="14"/>
  <c r="A124" i="14"/>
  <c r="M123" i="14"/>
  <c r="L123" i="14"/>
  <c r="K123" i="14"/>
  <c r="J123" i="14"/>
  <c r="I123" i="14"/>
  <c r="H123" i="14"/>
  <c r="F123" i="14"/>
  <c r="D123" i="14"/>
  <c r="C123" i="14"/>
  <c r="B123" i="14"/>
  <c r="A123" i="14"/>
  <c r="M122" i="14"/>
  <c r="L122" i="14"/>
  <c r="K122" i="14"/>
  <c r="J122" i="14"/>
  <c r="I122" i="14"/>
  <c r="H122" i="14"/>
  <c r="F122" i="14"/>
  <c r="D122" i="14"/>
  <c r="C122" i="14"/>
  <c r="B122" i="14"/>
  <c r="A122" i="14"/>
  <c r="M121" i="14"/>
  <c r="L121" i="14"/>
  <c r="K121" i="14"/>
  <c r="J121" i="14"/>
  <c r="I121" i="14"/>
  <c r="H121" i="14"/>
  <c r="F121" i="14"/>
  <c r="D121" i="14"/>
  <c r="C121" i="14"/>
  <c r="B121" i="14"/>
  <c r="A121" i="14"/>
  <c r="M120" i="14"/>
  <c r="L120" i="14"/>
  <c r="K120" i="14"/>
  <c r="J120" i="14"/>
  <c r="I120" i="14"/>
  <c r="H120" i="14"/>
  <c r="F120" i="14"/>
  <c r="D120" i="14"/>
  <c r="C120" i="14"/>
  <c r="B120" i="14"/>
  <c r="A120" i="14"/>
  <c r="M119" i="14"/>
  <c r="L119" i="14"/>
  <c r="K119" i="14"/>
  <c r="J119" i="14"/>
  <c r="I119" i="14"/>
  <c r="H119" i="14"/>
  <c r="F119" i="14"/>
  <c r="D119" i="14"/>
  <c r="C119" i="14"/>
  <c r="B119" i="14"/>
  <c r="A119" i="14"/>
  <c r="M118" i="14"/>
  <c r="L118" i="14"/>
  <c r="K118" i="14"/>
  <c r="J118" i="14"/>
  <c r="I118" i="14"/>
  <c r="H118" i="14"/>
  <c r="F118" i="14"/>
  <c r="D118" i="14"/>
  <c r="C118" i="14"/>
  <c r="B118" i="14"/>
  <c r="A118" i="14"/>
  <c r="M117" i="14"/>
  <c r="L117" i="14"/>
  <c r="K117" i="14"/>
  <c r="J117" i="14"/>
  <c r="I117" i="14"/>
  <c r="H117" i="14"/>
  <c r="F117" i="14"/>
  <c r="D117" i="14"/>
  <c r="C117" i="14"/>
  <c r="B117" i="14"/>
  <c r="A117" i="14"/>
  <c r="M116" i="14"/>
  <c r="L116" i="14"/>
  <c r="K116" i="14"/>
  <c r="J116" i="14"/>
  <c r="I116" i="14"/>
  <c r="H116" i="14"/>
  <c r="F116" i="14"/>
  <c r="D116" i="14"/>
  <c r="C116" i="14"/>
  <c r="B116" i="14"/>
  <c r="A116" i="14"/>
  <c r="M115" i="14"/>
  <c r="L115" i="14"/>
  <c r="K115" i="14"/>
  <c r="J115" i="14"/>
  <c r="I115" i="14"/>
  <c r="H115" i="14"/>
  <c r="F115" i="14"/>
  <c r="D115" i="14"/>
  <c r="C115" i="14"/>
  <c r="B115" i="14"/>
  <c r="A115" i="14"/>
  <c r="M114" i="14"/>
  <c r="L114" i="14"/>
  <c r="K114" i="14"/>
  <c r="J114" i="14"/>
  <c r="I114" i="14"/>
  <c r="H114" i="14"/>
  <c r="F114" i="14"/>
  <c r="D114" i="14"/>
  <c r="C114" i="14"/>
  <c r="B114" i="14"/>
  <c r="A114" i="14"/>
  <c r="M113" i="14"/>
  <c r="L113" i="14"/>
  <c r="K113" i="14"/>
  <c r="J113" i="14"/>
  <c r="I113" i="14"/>
  <c r="H113" i="14"/>
  <c r="F113" i="14"/>
  <c r="D113" i="14"/>
  <c r="C113" i="14"/>
  <c r="B113" i="14"/>
  <c r="A113" i="14"/>
  <c r="M112" i="14"/>
  <c r="L112" i="14"/>
  <c r="K112" i="14"/>
  <c r="J112" i="14"/>
  <c r="I112" i="14"/>
  <c r="H112" i="14"/>
  <c r="F112" i="14"/>
  <c r="D112" i="14"/>
  <c r="C112" i="14"/>
  <c r="B112" i="14"/>
  <c r="A112" i="14"/>
  <c r="M111" i="14"/>
  <c r="L111" i="14"/>
  <c r="K111" i="14"/>
  <c r="J111" i="14"/>
  <c r="I111" i="14"/>
  <c r="H111" i="14"/>
  <c r="F111" i="14"/>
  <c r="D111" i="14"/>
  <c r="C111" i="14"/>
  <c r="B111" i="14"/>
  <c r="A111" i="14"/>
  <c r="M110" i="14"/>
  <c r="L110" i="14"/>
  <c r="K110" i="14"/>
  <c r="J110" i="14"/>
  <c r="I110" i="14"/>
  <c r="H110" i="14"/>
  <c r="F110" i="14"/>
  <c r="D110" i="14"/>
  <c r="C110" i="14"/>
  <c r="B110" i="14"/>
  <c r="A110" i="14"/>
  <c r="M109" i="14"/>
  <c r="L109" i="14"/>
  <c r="K109" i="14"/>
  <c r="J109" i="14"/>
  <c r="I109" i="14"/>
  <c r="H109" i="14"/>
  <c r="F109" i="14"/>
  <c r="D109" i="14"/>
  <c r="C109" i="14"/>
  <c r="B109" i="14"/>
  <c r="A109" i="14"/>
  <c r="M108" i="14"/>
  <c r="L108" i="14"/>
  <c r="K108" i="14"/>
  <c r="J108" i="14"/>
  <c r="I108" i="14"/>
  <c r="H108" i="14"/>
  <c r="F108" i="14"/>
  <c r="D108" i="14"/>
  <c r="C108" i="14"/>
  <c r="B108" i="14"/>
  <c r="A108" i="14"/>
  <c r="M107" i="14"/>
  <c r="L107" i="14"/>
  <c r="K107" i="14"/>
  <c r="J107" i="14"/>
  <c r="I107" i="14"/>
  <c r="H107" i="14"/>
  <c r="F107" i="14"/>
  <c r="D107" i="14"/>
  <c r="C107" i="14"/>
  <c r="B107" i="14"/>
  <c r="A107" i="14"/>
  <c r="M106" i="14"/>
  <c r="L106" i="14"/>
  <c r="K106" i="14"/>
  <c r="J106" i="14"/>
  <c r="I106" i="14"/>
  <c r="H106" i="14"/>
  <c r="F106" i="14"/>
  <c r="D106" i="14"/>
  <c r="C106" i="14"/>
  <c r="B106" i="14"/>
  <c r="A106" i="14"/>
  <c r="M105" i="14"/>
  <c r="L105" i="14"/>
  <c r="K105" i="14"/>
  <c r="J105" i="14"/>
  <c r="I105" i="14"/>
  <c r="H105" i="14"/>
  <c r="F105" i="14"/>
  <c r="D105" i="14"/>
  <c r="C105" i="14"/>
  <c r="B105" i="14"/>
  <c r="A105" i="14"/>
  <c r="M104" i="14"/>
  <c r="L104" i="14"/>
  <c r="K104" i="14"/>
  <c r="J104" i="14"/>
  <c r="I104" i="14"/>
  <c r="H104" i="14"/>
  <c r="F104" i="14"/>
  <c r="D104" i="14"/>
  <c r="C104" i="14"/>
  <c r="B104" i="14"/>
  <c r="A104" i="14"/>
  <c r="M103" i="14"/>
  <c r="L103" i="14"/>
  <c r="K103" i="14"/>
  <c r="J103" i="14"/>
  <c r="I103" i="14"/>
  <c r="H103" i="14"/>
  <c r="F103" i="14"/>
  <c r="D103" i="14"/>
  <c r="C103" i="14"/>
  <c r="B103" i="14"/>
  <c r="A103" i="14"/>
  <c r="M102" i="14"/>
  <c r="L102" i="14"/>
  <c r="K102" i="14"/>
  <c r="J102" i="14"/>
  <c r="I102" i="14"/>
  <c r="H102" i="14"/>
  <c r="F102" i="14"/>
  <c r="D102" i="14"/>
  <c r="C102" i="14"/>
  <c r="B102" i="14"/>
  <c r="A102" i="14"/>
  <c r="M101" i="14"/>
  <c r="L101" i="14"/>
  <c r="K101" i="14"/>
  <c r="J101" i="14"/>
  <c r="I101" i="14"/>
  <c r="H101" i="14"/>
  <c r="F101" i="14"/>
  <c r="D101" i="14"/>
  <c r="C101" i="14"/>
  <c r="B101" i="14"/>
  <c r="A101" i="14"/>
  <c r="M100" i="14"/>
  <c r="L100" i="14"/>
  <c r="K100" i="14"/>
  <c r="J100" i="14"/>
  <c r="I100" i="14"/>
  <c r="H100" i="14"/>
  <c r="F100" i="14"/>
  <c r="D100" i="14"/>
  <c r="C100" i="14"/>
  <c r="B100" i="14"/>
  <c r="A100" i="14"/>
  <c r="M99" i="14"/>
  <c r="L99" i="14"/>
  <c r="K99" i="14"/>
  <c r="J99" i="14"/>
  <c r="I99" i="14"/>
  <c r="H99" i="14"/>
  <c r="F99" i="14"/>
  <c r="D99" i="14"/>
  <c r="C99" i="14"/>
  <c r="B99" i="14"/>
  <c r="A99" i="14"/>
  <c r="M98" i="14"/>
  <c r="L98" i="14"/>
  <c r="K98" i="14"/>
  <c r="J98" i="14"/>
  <c r="I98" i="14"/>
  <c r="H98" i="14"/>
  <c r="F98" i="14"/>
  <c r="D98" i="14"/>
  <c r="C98" i="14"/>
  <c r="B98" i="14"/>
  <c r="A98" i="14"/>
  <c r="M97" i="14"/>
  <c r="L97" i="14"/>
  <c r="K97" i="14"/>
  <c r="J97" i="14"/>
  <c r="I97" i="14"/>
  <c r="H97" i="14"/>
  <c r="F97" i="14"/>
  <c r="D97" i="14"/>
  <c r="C97" i="14"/>
  <c r="B97" i="14"/>
  <c r="A97" i="14"/>
  <c r="M96" i="14"/>
  <c r="L96" i="14"/>
  <c r="K96" i="14"/>
  <c r="J96" i="14"/>
  <c r="I96" i="14"/>
  <c r="H96" i="14"/>
  <c r="F96" i="14"/>
  <c r="D96" i="14"/>
  <c r="C96" i="14"/>
  <c r="B96" i="14"/>
  <c r="A96" i="14"/>
  <c r="M95" i="14"/>
  <c r="L95" i="14"/>
  <c r="K95" i="14"/>
  <c r="J95" i="14"/>
  <c r="I95" i="14"/>
  <c r="H95" i="14"/>
  <c r="F95" i="14"/>
  <c r="D95" i="14"/>
  <c r="C95" i="14"/>
  <c r="B95" i="14"/>
  <c r="A95" i="14"/>
  <c r="M94" i="14"/>
  <c r="L94" i="14"/>
  <c r="K94" i="14"/>
  <c r="J94" i="14"/>
  <c r="I94" i="14"/>
  <c r="H94" i="14"/>
  <c r="F94" i="14"/>
  <c r="D94" i="14"/>
  <c r="C94" i="14"/>
  <c r="B94" i="14"/>
  <c r="A94" i="14"/>
  <c r="M93" i="14"/>
  <c r="L93" i="14"/>
  <c r="K93" i="14"/>
  <c r="J93" i="14"/>
  <c r="I93" i="14"/>
  <c r="H93" i="14"/>
  <c r="F93" i="14"/>
  <c r="D93" i="14"/>
  <c r="C93" i="14"/>
  <c r="B93" i="14"/>
  <c r="A93" i="14"/>
  <c r="M92" i="14"/>
  <c r="L92" i="14"/>
  <c r="K92" i="14"/>
  <c r="J92" i="14"/>
  <c r="I92" i="14"/>
  <c r="H92" i="14"/>
  <c r="F92" i="14"/>
  <c r="D92" i="14"/>
  <c r="C92" i="14"/>
  <c r="B92" i="14"/>
  <c r="A92" i="14"/>
  <c r="M91" i="14"/>
  <c r="L91" i="14"/>
  <c r="K91" i="14"/>
  <c r="J91" i="14"/>
  <c r="I91" i="14"/>
  <c r="H91" i="14"/>
  <c r="F91" i="14"/>
  <c r="D91" i="14"/>
  <c r="C91" i="14"/>
  <c r="B91" i="14"/>
  <c r="A91" i="14"/>
  <c r="M90" i="14"/>
  <c r="L90" i="14"/>
  <c r="K90" i="14"/>
  <c r="J90" i="14"/>
  <c r="I90" i="14"/>
  <c r="H90" i="14"/>
  <c r="F90" i="14"/>
  <c r="D90" i="14"/>
  <c r="C90" i="14"/>
  <c r="B90" i="14"/>
  <c r="A90" i="14"/>
  <c r="M89" i="14"/>
  <c r="L89" i="14"/>
  <c r="K89" i="14"/>
  <c r="J89" i="14"/>
  <c r="I89" i="14"/>
  <c r="H89" i="14"/>
  <c r="F89" i="14"/>
  <c r="D89" i="14"/>
  <c r="C89" i="14"/>
  <c r="B89" i="14"/>
  <c r="A89" i="14"/>
  <c r="M88" i="14"/>
  <c r="L88" i="14"/>
  <c r="K88" i="14"/>
  <c r="J88" i="14"/>
  <c r="I88" i="14"/>
  <c r="H88" i="14"/>
  <c r="F88" i="14"/>
  <c r="D88" i="14"/>
  <c r="C88" i="14"/>
  <c r="B88" i="14"/>
  <c r="A88" i="14"/>
  <c r="M87" i="14"/>
  <c r="L87" i="14"/>
  <c r="K87" i="14"/>
  <c r="J87" i="14"/>
  <c r="I87" i="14"/>
  <c r="H87" i="14"/>
  <c r="F87" i="14"/>
  <c r="D87" i="14"/>
  <c r="C87" i="14"/>
  <c r="B87" i="14"/>
  <c r="A87" i="14"/>
  <c r="M86" i="14"/>
  <c r="L86" i="14"/>
  <c r="K86" i="14"/>
  <c r="J86" i="14"/>
  <c r="I86" i="14"/>
  <c r="H86" i="14"/>
  <c r="F86" i="14"/>
  <c r="D86" i="14"/>
  <c r="C86" i="14"/>
  <c r="B86" i="14"/>
  <c r="A86" i="14"/>
  <c r="M85" i="14"/>
  <c r="L85" i="14"/>
  <c r="K85" i="14"/>
  <c r="J85" i="14"/>
  <c r="I85" i="14"/>
  <c r="H85" i="14"/>
  <c r="F85" i="14"/>
  <c r="D85" i="14"/>
  <c r="C85" i="14"/>
  <c r="B85" i="14"/>
  <c r="A85" i="14"/>
  <c r="M84" i="14"/>
  <c r="L84" i="14"/>
  <c r="K84" i="14"/>
  <c r="J84" i="14"/>
  <c r="I84" i="14"/>
  <c r="H84" i="14"/>
  <c r="F84" i="14"/>
  <c r="D84" i="14"/>
  <c r="C84" i="14"/>
  <c r="B84" i="14"/>
  <c r="A84" i="14"/>
  <c r="M83" i="14"/>
  <c r="L83" i="14"/>
  <c r="K83" i="14"/>
  <c r="J83" i="14"/>
  <c r="I83" i="14"/>
  <c r="H83" i="14"/>
  <c r="F83" i="14"/>
  <c r="D83" i="14"/>
  <c r="C83" i="14"/>
  <c r="B83" i="14"/>
  <c r="A83" i="14"/>
  <c r="M82" i="14"/>
  <c r="L82" i="14"/>
  <c r="K82" i="14"/>
  <c r="J82" i="14"/>
  <c r="I82" i="14"/>
  <c r="H82" i="14"/>
  <c r="F82" i="14"/>
  <c r="D82" i="14"/>
  <c r="C82" i="14"/>
  <c r="B82" i="14"/>
  <c r="A82" i="14"/>
  <c r="M81" i="14"/>
  <c r="L81" i="14"/>
  <c r="K81" i="14"/>
  <c r="J81" i="14"/>
  <c r="I81" i="14"/>
  <c r="H81" i="14"/>
  <c r="F81" i="14"/>
  <c r="D81" i="14"/>
  <c r="C81" i="14"/>
  <c r="B81" i="14"/>
  <c r="A81" i="14"/>
  <c r="M80" i="14"/>
  <c r="L80" i="14"/>
  <c r="K80" i="14"/>
  <c r="J80" i="14"/>
  <c r="I80" i="14"/>
  <c r="H80" i="14"/>
  <c r="F80" i="14"/>
  <c r="D80" i="14"/>
  <c r="C80" i="14"/>
  <c r="B80" i="14"/>
  <c r="A80" i="14"/>
  <c r="M79" i="14"/>
  <c r="L79" i="14"/>
  <c r="K79" i="14"/>
  <c r="J79" i="14"/>
  <c r="I79" i="14"/>
  <c r="H79" i="14"/>
  <c r="F79" i="14"/>
  <c r="D79" i="14"/>
  <c r="C79" i="14"/>
  <c r="B79" i="14"/>
  <c r="A79" i="14"/>
  <c r="M78" i="14"/>
  <c r="L78" i="14"/>
  <c r="K78" i="14"/>
  <c r="J78" i="14"/>
  <c r="I78" i="14"/>
  <c r="H78" i="14"/>
  <c r="F78" i="14"/>
  <c r="D78" i="14"/>
  <c r="C78" i="14"/>
  <c r="B78" i="14"/>
  <c r="A78" i="14"/>
  <c r="M77" i="14"/>
  <c r="L77" i="14"/>
  <c r="K77" i="14"/>
  <c r="J77" i="14"/>
  <c r="I77" i="14"/>
  <c r="H77" i="14"/>
  <c r="F77" i="14"/>
  <c r="D77" i="14"/>
  <c r="C77" i="14"/>
  <c r="B77" i="14"/>
  <c r="A77" i="14"/>
  <c r="M76" i="14"/>
  <c r="L76" i="14"/>
  <c r="K76" i="14"/>
  <c r="J76" i="14"/>
  <c r="I76" i="14"/>
  <c r="H76" i="14"/>
  <c r="F76" i="14"/>
  <c r="D76" i="14"/>
  <c r="C76" i="14"/>
  <c r="B76" i="14"/>
  <c r="A76" i="14"/>
  <c r="M75" i="14"/>
  <c r="L75" i="14"/>
  <c r="K75" i="14"/>
  <c r="J75" i="14"/>
  <c r="I75" i="14"/>
  <c r="H75" i="14"/>
  <c r="F75" i="14"/>
  <c r="D75" i="14"/>
  <c r="C75" i="14"/>
  <c r="B75" i="14"/>
  <c r="A75" i="14"/>
  <c r="M74" i="14"/>
  <c r="L74" i="14"/>
  <c r="K74" i="14"/>
  <c r="J74" i="14"/>
  <c r="I74" i="14"/>
  <c r="H74" i="14"/>
  <c r="F74" i="14"/>
  <c r="D74" i="14"/>
  <c r="C74" i="14"/>
  <c r="B74" i="14"/>
  <c r="A74" i="14"/>
  <c r="M73" i="14"/>
  <c r="L73" i="14"/>
  <c r="K73" i="14"/>
  <c r="J73" i="14"/>
  <c r="I73" i="14"/>
  <c r="H73" i="14"/>
  <c r="F73" i="14"/>
  <c r="D73" i="14"/>
  <c r="C73" i="14"/>
  <c r="B73" i="14"/>
  <c r="A73" i="14"/>
  <c r="M72" i="14"/>
  <c r="L72" i="14"/>
  <c r="K72" i="14"/>
  <c r="J72" i="14"/>
  <c r="I72" i="14"/>
  <c r="H72" i="14"/>
  <c r="F72" i="14"/>
  <c r="D72" i="14"/>
  <c r="C72" i="14"/>
  <c r="B72" i="14"/>
  <c r="A72" i="14"/>
  <c r="M71" i="14"/>
  <c r="L71" i="14"/>
  <c r="K71" i="14"/>
  <c r="J71" i="14"/>
  <c r="I71" i="14"/>
  <c r="H71" i="14"/>
  <c r="F71" i="14"/>
  <c r="D71" i="14"/>
  <c r="C71" i="14"/>
  <c r="B71" i="14"/>
  <c r="A71" i="14"/>
  <c r="M70" i="14"/>
  <c r="L70" i="14"/>
  <c r="K70" i="14"/>
  <c r="J70" i="14"/>
  <c r="I70" i="14"/>
  <c r="H70" i="14"/>
  <c r="F70" i="14"/>
  <c r="D70" i="14"/>
  <c r="C70" i="14"/>
  <c r="B70" i="14"/>
  <c r="A70" i="14"/>
  <c r="M69" i="14"/>
  <c r="L69" i="14"/>
  <c r="K69" i="14"/>
  <c r="J69" i="14"/>
  <c r="I69" i="14"/>
  <c r="H69" i="14"/>
  <c r="F69" i="14"/>
  <c r="D69" i="14"/>
  <c r="C69" i="14"/>
  <c r="B69" i="14"/>
  <c r="A69" i="14"/>
  <c r="M68" i="14"/>
  <c r="L68" i="14"/>
  <c r="K68" i="14"/>
  <c r="J68" i="14"/>
  <c r="I68" i="14"/>
  <c r="H68" i="14"/>
  <c r="F68" i="14"/>
  <c r="D68" i="14"/>
  <c r="C68" i="14"/>
  <c r="B68" i="14"/>
  <c r="A68" i="14"/>
  <c r="M67" i="14"/>
  <c r="L67" i="14"/>
  <c r="K67" i="14"/>
  <c r="J67" i="14"/>
  <c r="I67" i="14"/>
  <c r="H67" i="14"/>
  <c r="F67" i="14"/>
  <c r="D67" i="14"/>
  <c r="C67" i="14"/>
  <c r="B67" i="14"/>
  <c r="A67" i="14"/>
  <c r="M66" i="14"/>
  <c r="L66" i="14"/>
  <c r="K66" i="14"/>
  <c r="J66" i="14"/>
  <c r="I66" i="14"/>
  <c r="H66" i="14"/>
  <c r="F66" i="14"/>
  <c r="D66" i="14"/>
  <c r="C66" i="14"/>
  <c r="B66" i="14"/>
  <c r="A66" i="14"/>
  <c r="M65" i="14"/>
  <c r="L65" i="14"/>
  <c r="K65" i="14"/>
  <c r="J65" i="14"/>
  <c r="I65" i="14"/>
  <c r="H65" i="14"/>
  <c r="F65" i="14"/>
  <c r="D65" i="14"/>
  <c r="C65" i="14"/>
  <c r="B65" i="14"/>
  <c r="A65" i="14"/>
  <c r="M64" i="14"/>
  <c r="L64" i="14"/>
  <c r="K64" i="14"/>
  <c r="J64" i="14"/>
  <c r="I64" i="14"/>
  <c r="H64" i="14"/>
  <c r="F64" i="14"/>
  <c r="D64" i="14"/>
  <c r="C64" i="14"/>
  <c r="B64" i="14"/>
  <c r="A64" i="14"/>
  <c r="M63" i="14"/>
  <c r="L63" i="14"/>
  <c r="K63" i="14"/>
  <c r="J63" i="14"/>
  <c r="I63" i="14"/>
  <c r="H63" i="14"/>
  <c r="F63" i="14"/>
  <c r="D63" i="14"/>
  <c r="C63" i="14"/>
  <c r="B63" i="14"/>
  <c r="A63" i="14"/>
  <c r="M62" i="14"/>
  <c r="L62" i="14"/>
  <c r="K62" i="14"/>
  <c r="J62" i="14"/>
  <c r="I62" i="14"/>
  <c r="H62" i="14"/>
  <c r="F62" i="14"/>
  <c r="D62" i="14"/>
  <c r="C62" i="14"/>
  <c r="B62" i="14"/>
  <c r="A62" i="14"/>
  <c r="M61" i="14"/>
  <c r="L61" i="14"/>
  <c r="K61" i="14"/>
  <c r="J61" i="14"/>
  <c r="I61" i="14"/>
  <c r="H61" i="14"/>
  <c r="F61" i="14"/>
  <c r="D61" i="14"/>
  <c r="C61" i="14"/>
  <c r="B61" i="14"/>
  <c r="A61" i="14"/>
  <c r="M60" i="14"/>
  <c r="L60" i="14"/>
  <c r="K60" i="14"/>
  <c r="J60" i="14"/>
  <c r="I60" i="14"/>
  <c r="H60" i="14"/>
  <c r="F60" i="14"/>
  <c r="D60" i="14"/>
  <c r="C60" i="14"/>
  <c r="B60" i="14"/>
  <c r="A60" i="14"/>
  <c r="M59" i="14"/>
  <c r="L59" i="14"/>
  <c r="K59" i="14"/>
  <c r="J59" i="14"/>
  <c r="I59" i="14"/>
  <c r="H59" i="14"/>
  <c r="F59" i="14"/>
  <c r="D59" i="14"/>
  <c r="C59" i="14"/>
  <c r="B59" i="14"/>
  <c r="A59" i="14"/>
  <c r="M58" i="14"/>
  <c r="L58" i="14"/>
  <c r="K58" i="14"/>
  <c r="J58" i="14"/>
  <c r="I58" i="14"/>
  <c r="H58" i="14"/>
  <c r="F58" i="14"/>
  <c r="D58" i="14"/>
  <c r="C58" i="14"/>
  <c r="B58" i="14"/>
  <c r="A58" i="14"/>
  <c r="M57" i="14"/>
  <c r="L57" i="14"/>
  <c r="K57" i="14"/>
  <c r="J57" i="14"/>
  <c r="I57" i="14"/>
  <c r="H57" i="14"/>
  <c r="F57" i="14"/>
  <c r="D57" i="14"/>
  <c r="C57" i="14"/>
  <c r="B57" i="14"/>
  <c r="A57" i="14"/>
  <c r="M56" i="14"/>
  <c r="L56" i="14"/>
  <c r="K56" i="14"/>
  <c r="J56" i="14"/>
  <c r="I56" i="14"/>
  <c r="H56" i="14"/>
  <c r="F56" i="14"/>
  <c r="D56" i="14"/>
  <c r="C56" i="14"/>
  <c r="B56" i="14"/>
  <c r="A56" i="14"/>
  <c r="M55" i="14"/>
  <c r="L55" i="14"/>
  <c r="K55" i="14"/>
  <c r="J55" i="14"/>
  <c r="I55" i="14"/>
  <c r="H55" i="14"/>
  <c r="F55" i="14"/>
  <c r="D55" i="14"/>
  <c r="C55" i="14"/>
  <c r="B55" i="14"/>
  <c r="A55" i="14"/>
  <c r="M54" i="14"/>
  <c r="L54" i="14"/>
  <c r="K54" i="14"/>
  <c r="J54" i="14"/>
  <c r="I54" i="14"/>
  <c r="H54" i="14"/>
  <c r="F54" i="14"/>
  <c r="D54" i="14"/>
  <c r="C54" i="14"/>
  <c r="B54" i="14"/>
  <c r="A54" i="14"/>
  <c r="M53" i="14"/>
  <c r="L53" i="14"/>
  <c r="K53" i="14"/>
  <c r="J53" i="14"/>
  <c r="I53" i="14"/>
  <c r="H53" i="14"/>
  <c r="F53" i="14"/>
  <c r="D53" i="14"/>
  <c r="C53" i="14"/>
  <c r="B53" i="14"/>
  <c r="A53" i="14"/>
  <c r="M52" i="14"/>
  <c r="L52" i="14"/>
  <c r="K52" i="14"/>
  <c r="J52" i="14"/>
  <c r="I52" i="14"/>
  <c r="H52" i="14"/>
  <c r="F52" i="14"/>
  <c r="D52" i="14"/>
  <c r="C52" i="14"/>
  <c r="B52" i="14"/>
  <c r="A52" i="14"/>
  <c r="M51" i="14"/>
  <c r="L51" i="14"/>
  <c r="K51" i="14"/>
  <c r="J51" i="14"/>
  <c r="I51" i="14"/>
  <c r="H51" i="14"/>
  <c r="F51" i="14"/>
  <c r="D51" i="14"/>
  <c r="C51" i="14"/>
  <c r="B51" i="14"/>
  <c r="A51" i="14"/>
  <c r="M50" i="14"/>
  <c r="L50" i="14"/>
  <c r="K50" i="14"/>
  <c r="J50" i="14"/>
  <c r="I50" i="14"/>
  <c r="H50" i="14"/>
  <c r="F50" i="14"/>
  <c r="D50" i="14"/>
  <c r="C50" i="14"/>
  <c r="B50" i="14"/>
  <c r="A50" i="14"/>
  <c r="M49" i="14"/>
  <c r="L49" i="14"/>
  <c r="K49" i="14"/>
  <c r="J49" i="14"/>
  <c r="I49" i="14"/>
  <c r="H49" i="14"/>
  <c r="F49" i="14"/>
  <c r="D49" i="14"/>
  <c r="C49" i="14"/>
  <c r="B49" i="14"/>
  <c r="A49" i="14"/>
  <c r="M48" i="14"/>
  <c r="L48" i="14"/>
  <c r="K48" i="14"/>
  <c r="J48" i="14"/>
  <c r="I48" i="14"/>
  <c r="H48" i="14"/>
  <c r="F48" i="14"/>
  <c r="D48" i="14"/>
  <c r="C48" i="14"/>
  <c r="B48" i="14"/>
  <c r="A48" i="14"/>
  <c r="M47" i="14"/>
  <c r="L47" i="14"/>
  <c r="K47" i="14"/>
  <c r="J47" i="14"/>
  <c r="I47" i="14"/>
  <c r="H47" i="14"/>
  <c r="F47" i="14"/>
  <c r="D47" i="14"/>
  <c r="C47" i="14"/>
  <c r="B47" i="14"/>
  <c r="A47" i="14"/>
  <c r="M46" i="14"/>
  <c r="L46" i="14"/>
  <c r="K46" i="14"/>
  <c r="J46" i="14"/>
  <c r="I46" i="14"/>
  <c r="H46" i="14"/>
  <c r="F46" i="14"/>
  <c r="D46" i="14"/>
  <c r="C46" i="14"/>
  <c r="B46" i="14"/>
  <c r="A46" i="14"/>
  <c r="M45" i="14"/>
  <c r="L45" i="14"/>
  <c r="K45" i="14"/>
  <c r="J45" i="14"/>
  <c r="I45" i="14"/>
  <c r="H45" i="14"/>
  <c r="F45" i="14"/>
  <c r="D45" i="14"/>
  <c r="C45" i="14"/>
  <c r="B45" i="14"/>
  <c r="A45" i="14"/>
  <c r="M44" i="14"/>
  <c r="L44" i="14"/>
  <c r="K44" i="14"/>
  <c r="J44" i="14"/>
  <c r="I44" i="14"/>
  <c r="H44" i="14"/>
  <c r="F44" i="14"/>
  <c r="D44" i="14"/>
  <c r="C44" i="14"/>
  <c r="B44" i="14"/>
  <c r="A44" i="14"/>
  <c r="M43" i="14"/>
  <c r="L43" i="14"/>
  <c r="K43" i="14"/>
  <c r="J43" i="14"/>
  <c r="I43" i="14"/>
  <c r="H43" i="14"/>
  <c r="F43" i="14"/>
  <c r="D43" i="14"/>
  <c r="C43" i="14"/>
  <c r="B43" i="14"/>
  <c r="A43" i="14"/>
  <c r="M42" i="14"/>
  <c r="L42" i="14"/>
  <c r="K42" i="14"/>
  <c r="J42" i="14"/>
  <c r="I42" i="14"/>
  <c r="H42" i="14"/>
  <c r="F42" i="14"/>
  <c r="D42" i="14"/>
  <c r="C42" i="14"/>
  <c r="B42" i="14"/>
  <c r="A42" i="14"/>
  <c r="M41" i="14"/>
  <c r="L41" i="14"/>
  <c r="K41" i="14"/>
  <c r="J41" i="14"/>
  <c r="I41" i="14"/>
  <c r="H41" i="14"/>
  <c r="F41" i="14"/>
  <c r="D41" i="14"/>
  <c r="C41" i="14"/>
  <c r="B41" i="14"/>
  <c r="A41" i="14"/>
  <c r="M40" i="14"/>
  <c r="L40" i="14"/>
  <c r="K40" i="14"/>
  <c r="J40" i="14"/>
  <c r="I40" i="14"/>
  <c r="H40" i="14"/>
  <c r="F40" i="14"/>
  <c r="D40" i="14"/>
  <c r="C40" i="14"/>
  <c r="B40" i="14"/>
  <c r="A40" i="14"/>
  <c r="M39" i="14"/>
  <c r="L39" i="14"/>
  <c r="K39" i="14"/>
  <c r="J39" i="14"/>
  <c r="I39" i="14"/>
  <c r="H39" i="14"/>
  <c r="F39" i="14"/>
  <c r="D39" i="14"/>
  <c r="C39" i="14"/>
  <c r="B39" i="14"/>
  <c r="A39" i="14"/>
  <c r="M38" i="14"/>
  <c r="L38" i="14"/>
  <c r="K38" i="14"/>
  <c r="J38" i="14"/>
  <c r="I38" i="14"/>
  <c r="H38" i="14"/>
  <c r="F38" i="14"/>
  <c r="D38" i="14"/>
  <c r="C38" i="14"/>
  <c r="B38" i="14"/>
  <c r="A38" i="14"/>
  <c r="M37" i="14"/>
  <c r="L37" i="14"/>
  <c r="K37" i="14"/>
  <c r="J37" i="14"/>
  <c r="I37" i="14"/>
  <c r="H37" i="14"/>
  <c r="F37" i="14"/>
  <c r="D37" i="14"/>
  <c r="C37" i="14"/>
  <c r="B37" i="14"/>
  <c r="A37" i="14"/>
  <c r="M36" i="14"/>
  <c r="L36" i="14"/>
  <c r="K36" i="14"/>
  <c r="J36" i="14"/>
  <c r="I36" i="14"/>
  <c r="H36" i="14"/>
  <c r="F36" i="14"/>
  <c r="D36" i="14"/>
  <c r="C36" i="14"/>
  <c r="B36" i="14"/>
  <c r="A36" i="14"/>
  <c r="M35" i="14"/>
  <c r="L35" i="14"/>
  <c r="K35" i="14"/>
  <c r="J35" i="14"/>
  <c r="I35" i="14"/>
  <c r="H35" i="14"/>
  <c r="F35" i="14"/>
  <c r="D35" i="14"/>
  <c r="C35" i="14"/>
  <c r="B35" i="14"/>
  <c r="A35" i="14"/>
  <c r="M34" i="14"/>
  <c r="L34" i="14"/>
  <c r="K34" i="14"/>
  <c r="J34" i="14"/>
  <c r="I34" i="14"/>
  <c r="H34" i="14"/>
  <c r="F34" i="14"/>
  <c r="D34" i="14"/>
  <c r="C34" i="14"/>
  <c r="B34" i="14"/>
  <c r="A34" i="14"/>
  <c r="M33" i="14"/>
  <c r="L33" i="14"/>
  <c r="K33" i="14"/>
  <c r="J33" i="14"/>
  <c r="I33" i="14"/>
  <c r="H33" i="14"/>
  <c r="F33" i="14"/>
  <c r="D33" i="14"/>
  <c r="C33" i="14"/>
  <c r="B33" i="14"/>
  <c r="A33" i="14"/>
  <c r="M32" i="14"/>
  <c r="L32" i="14"/>
  <c r="K32" i="14"/>
  <c r="J32" i="14"/>
  <c r="I32" i="14"/>
  <c r="H32" i="14"/>
  <c r="F32" i="14"/>
  <c r="D32" i="14"/>
  <c r="C32" i="14"/>
  <c r="B32" i="14"/>
  <c r="A32" i="14"/>
  <c r="M31" i="14"/>
  <c r="L31" i="14"/>
  <c r="K31" i="14"/>
  <c r="J31" i="14"/>
  <c r="I31" i="14"/>
  <c r="H31" i="14"/>
  <c r="F31" i="14"/>
  <c r="D31" i="14"/>
  <c r="C31" i="14"/>
  <c r="B31" i="14"/>
  <c r="A31" i="14"/>
  <c r="M30" i="14"/>
  <c r="L30" i="14"/>
  <c r="K30" i="14"/>
  <c r="J30" i="14"/>
  <c r="I30" i="14"/>
  <c r="H30" i="14"/>
  <c r="F30" i="14"/>
  <c r="D30" i="14"/>
  <c r="C30" i="14"/>
  <c r="B30" i="14"/>
  <c r="A30" i="14"/>
  <c r="M29" i="14"/>
  <c r="L29" i="14"/>
  <c r="K29" i="14"/>
  <c r="J29" i="14"/>
  <c r="I29" i="14"/>
  <c r="H29" i="14"/>
  <c r="F29" i="14"/>
  <c r="D29" i="14"/>
  <c r="C29" i="14"/>
  <c r="B29" i="14"/>
  <c r="A29" i="14"/>
  <c r="M28" i="14"/>
  <c r="L28" i="14"/>
  <c r="K28" i="14"/>
  <c r="J28" i="14"/>
  <c r="I28" i="14"/>
  <c r="H28" i="14"/>
  <c r="F28" i="14"/>
  <c r="D28" i="14"/>
  <c r="C28" i="14"/>
  <c r="B28" i="14"/>
  <c r="A28" i="14"/>
  <c r="M27" i="14"/>
  <c r="L27" i="14"/>
  <c r="K27" i="14"/>
  <c r="J27" i="14"/>
  <c r="I27" i="14"/>
  <c r="H27" i="14"/>
  <c r="F27" i="14"/>
  <c r="D27" i="14"/>
  <c r="C27" i="14"/>
  <c r="B27" i="14"/>
  <c r="A27" i="14"/>
  <c r="M26" i="14"/>
  <c r="L26" i="14"/>
  <c r="K26" i="14"/>
  <c r="J26" i="14"/>
  <c r="I26" i="14"/>
  <c r="H26" i="14"/>
  <c r="F26" i="14"/>
  <c r="D26" i="14"/>
  <c r="C26" i="14"/>
  <c r="B26" i="14"/>
  <c r="A26" i="14"/>
  <c r="M25" i="14"/>
  <c r="L25" i="14"/>
  <c r="K25" i="14"/>
  <c r="J25" i="14"/>
  <c r="I25" i="14"/>
  <c r="H25" i="14"/>
  <c r="F25" i="14"/>
  <c r="D25" i="14"/>
  <c r="C25" i="14"/>
  <c r="B25" i="14"/>
  <c r="A25" i="14"/>
  <c r="M24" i="14"/>
  <c r="L24" i="14"/>
  <c r="K24" i="14"/>
  <c r="J24" i="14"/>
  <c r="I24" i="14"/>
  <c r="H24" i="14"/>
  <c r="F24" i="14"/>
  <c r="D24" i="14"/>
  <c r="C24" i="14"/>
  <c r="B24" i="14"/>
  <c r="A24" i="14"/>
  <c r="M23" i="14"/>
  <c r="L23" i="14"/>
  <c r="K23" i="14"/>
  <c r="J23" i="14"/>
  <c r="I23" i="14"/>
  <c r="H23" i="14"/>
  <c r="F23" i="14"/>
  <c r="D23" i="14"/>
  <c r="C23" i="14"/>
  <c r="B23" i="14"/>
  <c r="A23" i="14"/>
  <c r="M22" i="14"/>
  <c r="L22" i="14"/>
  <c r="K22" i="14"/>
  <c r="J22" i="14"/>
  <c r="I22" i="14"/>
  <c r="H22" i="14"/>
  <c r="F22" i="14"/>
  <c r="D22" i="14"/>
  <c r="C22" i="14"/>
  <c r="B22" i="14"/>
  <c r="A22" i="14"/>
  <c r="M21" i="14"/>
  <c r="L21" i="14"/>
  <c r="K21" i="14"/>
  <c r="J21" i="14"/>
  <c r="I21" i="14"/>
  <c r="H21" i="14"/>
  <c r="F21" i="14"/>
  <c r="D21" i="14"/>
  <c r="C21" i="14"/>
  <c r="B21" i="14"/>
  <c r="A21" i="14"/>
  <c r="M20" i="14"/>
  <c r="L20" i="14"/>
  <c r="K20" i="14"/>
  <c r="J20" i="14"/>
  <c r="I20" i="14"/>
  <c r="H20" i="14"/>
  <c r="F20" i="14"/>
  <c r="D20" i="14"/>
  <c r="C20" i="14"/>
  <c r="B20" i="14"/>
  <c r="A20" i="14"/>
  <c r="M19" i="14"/>
  <c r="L19" i="14"/>
  <c r="K19" i="14"/>
  <c r="J19" i="14"/>
  <c r="I19" i="14"/>
  <c r="H19" i="14"/>
  <c r="F19" i="14"/>
  <c r="D19" i="14"/>
  <c r="C19" i="14"/>
  <c r="B19" i="14"/>
  <c r="A19" i="14"/>
  <c r="M18" i="14"/>
  <c r="L18" i="14"/>
  <c r="K18" i="14"/>
  <c r="J18" i="14"/>
  <c r="I18" i="14"/>
  <c r="H18" i="14"/>
  <c r="F18" i="14"/>
  <c r="D18" i="14"/>
  <c r="C18" i="14"/>
  <c r="B18" i="14"/>
  <c r="A18" i="14"/>
  <c r="M17" i="14"/>
  <c r="L17" i="14"/>
  <c r="K17" i="14"/>
  <c r="J17" i="14"/>
  <c r="I17" i="14"/>
  <c r="H17" i="14"/>
  <c r="F17" i="14"/>
  <c r="D17" i="14"/>
  <c r="C17" i="14"/>
  <c r="B17" i="14"/>
  <c r="A17" i="14"/>
  <c r="M16" i="14"/>
  <c r="L16" i="14"/>
  <c r="K16" i="14"/>
  <c r="J16" i="14"/>
  <c r="I16" i="14"/>
  <c r="H16" i="14"/>
  <c r="F16" i="14"/>
  <c r="D16" i="14"/>
  <c r="C16" i="14"/>
  <c r="B16" i="14"/>
  <c r="A16" i="14"/>
  <c r="M15" i="14"/>
  <c r="L15" i="14"/>
  <c r="K15" i="14"/>
  <c r="J15" i="14"/>
  <c r="I15" i="14"/>
  <c r="H15" i="14"/>
  <c r="F15" i="14"/>
  <c r="D15" i="14"/>
  <c r="C15" i="14"/>
  <c r="B15" i="14"/>
  <c r="A15" i="14"/>
  <c r="M14" i="14"/>
  <c r="L14" i="14"/>
  <c r="K14" i="14"/>
  <c r="J14" i="14"/>
  <c r="I14" i="14"/>
  <c r="H14" i="14"/>
  <c r="F14" i="14"/>
  <c r="D14" i="14"/>
  <c r="C14" i="14"/>
  <c r="B14" i="14"/>
  <c r="A14" i="14"/>
  <c r="M13" i="14"/>
  <c r="L13" i="14"/>
  <c r="K13" i="14"/>
  <c r="J13" i="14"/>
  <c r="I13" i="14"/>
  <c r="H13" i="14"/>
  <c r="F13" i="14"/>
  <c r="D13" i="14"/>
  <c r="C13" i="14"/>
  <c r="B13" i="14"/>
  <c r="A13" i="14"/>
  <c r="M12" i="14"/>
  <c r="L12" i="14"/>
  <c r="K12" i="14"/>
  <c r="J12" i="14"/>
  <c r="I12" i="14"/>
  <c r="H12" i="14"/>
  <c r="F12" i="14"/>
  <c r="D12" i="14"/>
  <c r="C12" i="14"/>
  <c r="B12" i="14"/>
  <c r="A12" i="14"/>
  <c r="M11" i="14"/>
  <c r="L11" i="14"/>
  <c r="K11" i="14"/>
  <c r="J11" i="14"/>
  <c r="I11" i="14"/>
  <c r="H11" i="14"/>
  <c r="F11" i="14"/>
  <c r="D11" i="14"/>
  <c r="C11" i="14"/>
  <c r="B11" i="14"/>
  <c r="A11" i="14"/>
  <c r="M10" i="14"/>
  <c r="L10" i="14"/>
  <c r="K10" i="14"/>
  <c r="J10" i="14"/>
  <c r="I10" i="14"/>
  <c r="H10" i="14"/>
  <c r="F10" i="14"/>
  <c r="D10" i="14"/>
  <c r="C10" i="14"/>
  <c r="B10" i="14"/>
  <c r="A10" i="14"/>
  <c r="M9" i="14"/>
  <c r="L9" i="14"/>
  <c r="K9" i="14"/>
  <c r="J9" i="14"/>
  <c r="I9" i="14"/>
  <c r="H9" i="14"/>
  <c r="F9" i="14"/>
  <c r="D9" i="14"/>
  <c r="C9" i="14"/>
  <c r="B9" i="14"/>
  <c r="A9" i="14"/>
  <c r="M8" i="14"/>
  <c r="L8" i="14"/>
  <c r="K8" i="14"/>
  <c r="J8" i="14"/>
  <c r="I8" i="14"/>
  <c r="H8" i="14"/>
  <c r="F8" i="14"/>
  <c r="D8" i="14"/>
  <c r="C8" i="14"/>
  <c r="B8" i="14"/>
  <c r="A8" i="14"/>
  <c r="M7" i="14"/>
  <c r="L7" i="14"/>
  <c r="K7" i="14"/>
  <c r="J7" i="14"/>
  <c r="I7" i="14"/>
  <c r="H7" i="14"/>
  <c r="F7" i="14"/>
  <c r="D7" i="14"/>
  <c r="C7" i="14"/>
  <c r="B7" i="14"/>
  <c r="A7" i="14"/>
  <c r="M6" i="14"/>
  <c r="L6" i="14"/>
  <c r="K6" i="14"/>
  <c r="J6" i="14"/>
  <c r="I6" i="14"/>
  <c r="H6" i="14"/>
  <c r="F6" i="14"/>
  <c r="D6" i="14"/>
  <c r="C6" i="14"/>
  <c r="B6" i="14"/>
  <c r="A6" i="14"/>
  <c r="M5" i="14"/>
  <c r="L5" i="14"/>
  <c r="K5" i="14"/>
  <c r="J5" i="14"/>
  <c r="I5" i="14"/>
  <c r="H5" i="14"/>
  <c r="F5" i="14"/>
  <c r="D5" i="14"/>
  <c r="C5" i="14"/>
  <c r="B5" i="14"/>
  <c r="A5" i="14"/>
  <c r="M4" i="14"/>
  <c r="L4" i="14"/>
  <c r="K4" i="14"/>
  <c r="J4" i="14"/>
  <c r="I4" i="14"/>
  <c r="H4" i="14"/>
  <c r="F4" i="14"/>
  <c r="D4" i="14"/>
  <c r="C4" i="14"/>
  <c r="B4" i="14"/>
  <c r="A4" i="14"/>
  <c r="M3" i="14"/>
  <c r="L3" i="14"/>
  <c r="K3" i="14"/>
  <c r="J3" i="14"/>
  <c r="I3" i="14"/>
  <c r="H3" i="14"/>
  <c r="F3" i="14"/>
  <c r="D3" i="14"/>
  <c r="C3" i="14"/>
  <c r="B3" i="14"/>
  <c r="A3" i="14"/>
  <c r="T2" i="14"/>
  <c r="L2" i="14"/>
  <c r="K2" i="14"/>
  <c r="J2" i="14"/>
  <c r="I2" i="14"/>
  <c r="H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N223" i="22"/>
  <c r="M223" i="22"/>
  <c r="L223" i="22"/>
  <c r="K223" i="22"/>
  <c r="J223" i="22"/>
  <c r="I223" i="22"/>
  <c r="H223" i="22"/>
  <c r="G223" i="22"/>
  <c r="F223" i="22"/>
  <c r="E223" i="22"/>
  <c r="D223" i="22"/>
  <c r="C223" i="22"/>
  <c r="B223" i="22"/>
  <c r="A223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N220" i="22"/>
  <c r="M220" i="22"/>
  <c r="L220" i="22"/>
  <c r="K220" i="22"/>
  <c r="J220" i="22"/>
  <c r="I220" i="22"/>
  <c r="H220" i="22"/>
  <c r="G220" i="22"/>
  <c r="F220" i="22"/>
  <c r="E220" i="22"/>
  <c r="D220" i="22"/>
  <c r="C220" i="22"/>
  <c r="B220" i="22"/>
  <c r="A220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N218" i="22"/>
  <c r="M218" i="22"/>
  <c r="L218" i="22"/>
  <c r="K218" i="22"/>
  <c r="J218" i="22"/>
  <c r="I218" i="22"/>
  <c r="H218" i="22"/>
  <c r="G218" i="22"/>
  <c r="F218" i="22"/>
  <c r="E218" i="22"/>
  <c r="D218" i="22"/>
  <c r="C218" i="22"/>
  <c r="B218" i="22"/>
  <c r="A218" i="22"/>
  <c r="N217" i="22"/>
  <c r="M217" i="22"/>
  <c r="L217" i="22"/>
  <c r="K217" i="22"/>
  <c r="J217" i="22"/>
  <c r="I217" i="22"/>
  <c r="H217" i="22"/>
  <c r="G217" i="22"/>
  <c r="F217" i="22"/>
  <c r="E217" i="22"/>
  <c r="D217" i="22"/>
  <c r="C217" i="22"/>
  <c r="B217" i="22"/>
  <c r="A217" i="22"/>
  <c r="N216" i="22"/>
  <c r="M216" i="22"/>
  <c r="L216" i="22"/>
  <c r="K216" i="22"/>
  <c r="J216" i="22"/>
  <c r="I216" i="22"/>
  <c r="H216" i="22"/>
  <c r="G216" i="22"/>
  <c r="F216" i="22"/>
  <c r="E216" i="22"/>
  <c r="D216" i="22"/>
  <c r="C216" i="22"/>
  <c r="B216" i="22"/>
  <c r="A216" i="22"/>
  <c r="N215" i="22"/>
  <c r="M215" i="22"/>
  <c r="L215" i="22"/>
  <c r="K215" i="22"/>
  <c r="J215" i="22"/>
  <c r="I215" i="22"/>
  <c r="H215" i="22"/>
  <c r="G215" i="22"/>
  <c r="F215" i="22"/>
  <c r="E215" i="22"/>
  <c r="D215" i="22"/>
  <c r="C215" i="22"/>
  <c r="B215" i="22"/>
  <c r="A215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A212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A210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A209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A208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A207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N204" i="22"/>
  <c r="M204" i="22"/>
  <c r="L204" i="22"/>
  <c r="K204" i="22"/>
  <c r="J204" i="22"/>
  <c r="I204" i="22"/>
  <c r="H204" i="22"/>
  <c r="G204" i="22"/>
  <c r="F204" i="22"/>
  <c r="E204" i="22"/>
  <c r="D204" i="22"/>
  <c r="C204" i="22"/>
  <c r="B204" i="22"/>
  <c r="A204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N202" i="22"/>
  <c r="M202" i="22"/>
  <c r="L202" i="22"/>
  <c r="K202" i="22"/>
  <c r="J202" i="22"/>
  <c r="I202" i="22"/>
  <c r="H202" i="22"/>
  <c r="G202" i="22"/>
  <c r="F202" i="22"/>
  <c r="E202" i="22"/>
  <c r="D202" i="22"/>
  <c r="C202" i="22"/>
  <c r="B202" i="22"/>
  <c r="A202" i="22"/>
  <c r="N201" i="22"/>
  <c r="M201" i="22"/>
  <c r="L201" i="22"/>
  <c r="K201" i="22"/>
  <c r="J201" i="22"/>
  <c r="I201" i="22"/>
  <c r="H201" i="22"/>
  <c r="G201" i="22"/>
  <c r="F201" i="22"/>
  <c r="E201" i="22"/>
  <c r="D201" i="22"/>
  <c r="C201" i="22"/>
  <c r="B201" i="22"/>
  <c r="A201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A200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A199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A196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A194" i="22"/>
  <c r="N193" i="22"/>
  <c r="M193" i="22"/>
  <c r="L193" i="22"/>
  <c r="K193" i="22"/>
  <c r="J193" i="22"/>
  <c r="I193" i="22"/>
  <c r="H193" i="22"/>
  <c r="G193" i="22"/>
  <c r="F193" i="22"/>
  <c r="E193" i="22"/>
  <c r="D193" i="22"/>
  <c r="C193" i="22"/>
  <c r="B193" i="22"/>
  <c r="A193" i="22"/>
  <c r="N192" i="22"/>
  <c r="M192" i="22"/>
  <c r="L192" i="22"/>
  <c r="K192" i="22"/>
  <c r="J192" i="22"/>
  <c r="I192" i="22"/>
  <c r="H192" i="22"/>
  <c r="G192" i="22"/>
  <c r="F192" i="22"/>
  <c r="E192" i="22"/>
  <c r="D192" i="22"/>
  <c r="C192" i="22"/>
  <c r="B192" i="22"/>
  <c r="A192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A191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A188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A186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A185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A184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A183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N180" i="22"/>
  <c r="M180" i="22"/>
  <c r="L180" i="22"/>
  <c r="K180" i="22"/>
  <c r="J180" i="22"/>
  <c r="I180" i="22"/>
  <c r="H180" i="22"/>
  <c r="G180" i="22"/>
  <c r="F180" i="22"/>
  <c r="E180" i="22"/>
  <c r="D180" i="22"/>
  <c r="C180" i="22"/>
  <c r="B180" i="22"/>
  <c r="A180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A178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A177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A176" i="22"/>
  <c r="N175" i="22"/>
  <c r="M175" i="22"/>
  <c r="L175" i="22"/>
  <c r="K175" i="22"/>
  <c r="J175" i="22"/>
  <c r="I175" i="22"/>
  <c r="H175" i="22"/>
  <c r="G175" i="22"/>
  <c r="F175" i="22"/>
  <c r="E175" i="22"/>
  <c r="D175" i="22"/>
  <c r="C175" i="22"/>
  <c r="B175" i="22"/>
  <c r="A175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A172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A170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A169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A168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A167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N164" i="22"/>
  <c r="M164" i="22"/>
  <c r="L164" i="22"/>
  <c r="K164" i="22"/>
  <c r="J164" i="22"/>
  <c r="I164" i="22"/>
  <c r="H164" i="22"/>
  <c r="G164" i="22"/>
  <c r="F164" i="22"/>
  <c r="E164" i="22"/>
  <c r="D164" i="22"/>
  <c r="C164" i="22"/>
  <c r="B164" i="22"/>
  <c r="A164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A162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A161" i="22"/>
  <c r="N160" i="22"/>
  <c r="M160" i="22"/>
  <c r="L160" i="22"/>
  <c r="K160" i="22"/>
  <c r="J160" i="22"/>
  <c r="I160" i="22"/>
  <c r="H160" i="22"/>
  <c r="G160" i="22"/>
  <c r="F160" i="22"/>
  <c r="E160" i="22"/>
  <c r="D160" i="22"/>
  <c r="C160" i="22"/>
  <c r="B160" i="22"/>
  <c r="A160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A159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A156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A154" i="22"/>
  <c r="N153" i="22"/>
  <c r="M153" i="22"/>
  <c r="L153" i="22"/>
  <c r="K153" i="22"/>
  <c r="J153" i="22"/>
  <c r="I153" i="22"/>
  <c r="H153" i="22"/>
  <c r="G153" i="22"/>
  <c r="F153" i="22"/>
  <c r="E153" i="22"/>
  <c r="D153" i="22"/>
  <c r="C153" i="22"/>
  <c r="B153" i="22"/>
  <c r="A153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A152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A151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150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A148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N146" i="22"/>
  <c r="M146" i="22"/>
  <c r="L146" i="22"/>
  <c r="K146" i="22"/>
  <c r="J146" i="22"/>
  <c r="I146" i="22"/>
  <c r="H146" i="22"/>
  <c r="G146" i="22"/>
  <c r="F146" i="22"/>
  <c r="E146" i="22"/>
  <c r="D146" i="22"/>
  <c r="C146" i="22"/>
  <c r="B146" i="22"/>
  <c r="A146" i="22"/>
  <c r="N145" i="22"/>
  <c r="M145" i="22"/>
  <c r="L145" i="22"/>
  <c r="K145" i="22"/>
  <c r="J145" i="22"/>
  <c r="I145" i="22"/>
  <c r="H145" i="22"/>
  <c r="G145" i="22"/>
  <c r="F145" i="22"/>
  <c r="E145" i="22"/>
  <c r="D145" i="22"/>
  <c r="C145" i="22"/>
  <c r="B145" i="22"/>
  <c r="A145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B144" i="22"/>
  <c r="A144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143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A140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AB1007" i="14" l="1"/>
  <c r="AC998" i="14"/>
  <c r="AO1005" i="14"/>
  <c r="AO1004" i="14"/>
  <c r="AO1006" i="14"/>
  <c r="AB1006" i="14"/>
  <c r="AO1001" i="14"/>
  <c r="AB1004" i="14"/>
  <c r="AN988" i="14"/>
  <c r="AN989" i="14"/>
  <c r="AO1000" i="14"/>
  <c r="AP998" i="14"/>
  <c r="AT998" i="14" s="1"/>
  <c r="AB999" i="14"/>
  <c r="AB1000" i="14"/>
  <c r="AM956" i="14"/>
  <c r="AT956" i="14" s="1"/>
  <c r="AA940" i="14"/>
  <c r="AN986" i="14"/>
  <c r="AA984" i="14"/>
  <c r="AN984" i="14"/>
  <c r="AE996" i="14"/>
  <c r="AR996" i="14"/>
  <c r="AK948" i="14"/>
  <c r="AT948" i="14" s="1"/>
  <c r="AN985" i="14"/>
  <c r="AT985" i="14" s="1"/>
  <c r="AQ993" i="14"/>
  <c r="AR993" i="14"/>
  <c r="AK954" i="14"/>
  <c r="AT954" i="14" s="1"/>
  <c r="AN987" i="14"/>
  <c r="AT987" i="14" s="1"/>
  <c r="AE995" i="14"/>
  <c r="AS995" i="14"/>
  <c r="AS996" i="14"/>
  <c r="AQ995" i="14"/>
  <c r="AQ994" i="14"/>
  <c r="AA991" i="14"/>
  <c r="AD997" i="14"/>
  <c r="AS994" i="14"/>
  <c r="AQ996" i="14"/>
  <c r="AK951" i="14"/>
  <c r="AT951" i="14" s="1"/>
  <c r="AD993" i="14"/>
  <c r="AF993" i="14"/>
  <c r="AS997" i="14"/>
  <c r="AQ997" i="14"/>
  <c r="AF997" i="14"/>
  <c r="AD995" i="14"/>
  <c r="AF995" i="14"/>
  <c r="AA992" i="14"/>
  <c r="AN990" i="14"/>
  <c r="AT990" i="14" s="1"/>
  <c r="AA988" i="14"/>
  <c r="AE997" i="14"/>
  <c r="AE993" i="14"/>
  <c r="AD996" i="14"/>
  <c r="AA990" i="14"/>
  <c r="AF996" i="14"/>
  <c r="AA986" i="14"/>
  <c r="AL960" i="14"/>
  <c r="AT960" i="14" s="1"/>
  <c r="AB974" i="14"/>
  <c r="AO974" i="14"/>
  <c r="AT974" i="14" s="1"/>
  <c r="AK946" i="14"/>
  <c r="AT946" i="14" s="1"/>
  <c r="AC973" i="14"/>
  <c r="AC975" i="14"/>
  <c r="AC980" i="14"/>
  <c r="AC979" i="14"/>
  <c r="AP977" i="14"/>
  <c r="AT977" i="14" s="1"/>
  <c r="AL963" i="14"/>
  <c r="AT963" i="14" s="1"/>
  <c r="AO972" i="14"/>
  <c r="AT972" i="14" s="1"/>
  <c r="AM968" i="14"/>
  <c r="AT968" i="14" s="1"/>
  <c r="AB976" i="14"/>
  <c r="AM938" i="14"/>
  <c r="AT938" i="14" s="1"/>
  <c r="AK952" i="14"/>
  <c r="AT952" i="14" s="1"/>
  <c r="AL965" i="14"/>
  <c r="AT965" i="14" s="1"/>
  <c r="AM967" i="14"/>
  <c r="AT967" i="14" s="1"/>
  <c r="AB978" i="14"/>
  <c r="AO978" i="14"/>
  <c r="AT978" i="14" s="1"/>
  <c r="AL958" i="14"/>
  <c r="AT958" i="14" s="1"/>
  <c r="AO976" i="14"/>
  <c r="AT976" i="14" s="1"/>
  <c r="AB972" i="14"/>
  <c r="Z971" i="14"/>
  <c r="AJ897" i="14"/>
  <c r="AT897" i="14" s="1"/>
  <c r="Y959" i="14"/>
  <c r="Y961" i="14"/>
  <c r="X953" i="14"/>
  <c r="AL913" i="14"/>
  <c r="AT913" i="14" s="1"/>
  <c r="AM969" i="14"/>
  <c r="AT969" i="14" s="1"/>
  <c r="Y958" i="14"/>
  <c r="AL966" i="14"/>
  <c r="AT966" i="14" s="1"/>
  <c r="Y960" i="14"/>
  <c r="AM970" i="14"/>
  <c r="AT970" i="14" s="1"/>
  <c r="AL957" i="14"/>
  <c r="AT957" i="14" s="1"/>
  <c r="AN942" i="14"/>
  <c r="AT942" i="14" s="1"/>
  <c r="Z956" i="14"/>
  <c r="AK950" i="14"/>
  <c r="AT950" i="14" s="1"/>
  <c r="AL926" i="14"/>
  <c r="AT926" i="14" s="1"/>
  <c r="AN943" i="14"/>
  <c r="AT943" i="14" s="1"/>
  <c r="X947" i="14"/>
  <c r="X949" i="14"/>
  <c r="AN944" i="14"/>
  <c r="AT944" i="14" s="1"/>
  <c r="AM941" i="14"/>
  <c r="AT941" i="14" s="1"/>
  <c r="A2" i="15"/>
  <c r="B2" i="15"/>
  <c r="V885" i="14"/>
  <c r="Z935" i="14"/>
  <c r="Z936" i="14"/>
  <c r="AA944" i="14"/>
  <c r="AM939" i="14"/>
  <c r="AT939" i="14" s="1"/>
  <c r="AA942" i="14"/>
  <c r="AK930" i="14"/>
  <c r="AT930" i="14" s="1"/>
  <c r="AM933" i="14"/>
  <c r="AT933" i="14" s="1"/>
  <c r="AI874" i="14"/>
  <c r="AT874" i="14" s="1"/>
  <c r="AM936" i="14"/>
  <c r="AT936" i="14" s="1"/>
  <c r="AJ910" i="14"/>
  <c r="AT910" i="14" s="1"/>
  <c r="AM934" i="14"/>
  <c r="AT934" i="14" s="1"/>
  <c r="AM937" i="14"/>
  <c r="AT937" i="14" s="1"/>
  <c r="Z938" i="14"/>
  <c r="AK924" i="14"/>
  <c r="AT924" i="14" s="1"/>
  <c r="AM932" i="14"/>
  <c r="AT932" i="14" s="1"/>
  <c r="Z931" i="14"/>
  <c r="Z932" i="14"/>
  <c r="Y926" i="14"/>
  <c r="X930" i="14"/>
  <c r="Z934" i="14"/>
  <c r="X924" i="14"/>
  <c r="AK919" i="14"/>
  <c r="AT919" i="14" s="1"/>
  <c r="X925" i="14"/>
  <c r="AL927" i="14"/>
  <c r="AT927" i="14" s="1"/>
  <c r="Y928" i="14"/>
  <c r="AK929" i="14"/>
  <c r="AT929" i="14" s="1"/>
  <c r="AL928" i="14"/>
  <c r="AT928" i="14" s="1"/>
  <c r="AK912" i="14"/>
  <c r="AT912" i="14" s="1"/>
  <c r="AI876" i="14"/>
  <c r="AT876" i="14" s="1"/>
  <c r="AJ894" i="14"/>
  <c r="AT894" i="14" s="1"/>
  <c r="AK911" i="14"/>
  <c r="AT911" i="14" s="1"/>
  <c r="AL922" i="14"/>
  <c r="AT922" i="14" s="1"/>
  <c r="AI869" i="14"/>
  <c r="AT869" i="14" s="1"/>
  <c r="AL923" i="14"/>
  <c r="AT923" i="14" s="1"/>
  <c r="AH860" i="14"/>
  <c r="AT860" i="14" s="1"/>
  <c r="X921" i="14"/>
  <c r="AL920" i="14"/>
  <c r="AT920" i="14" s="1"/>
  <c r="Y922" i="14"/>
  <c r="AI870" i="14"/>
  <c r="AT870" i="14" s="1"/>
  <c r="AK916" i="14"/>
  <c r="AT916" i="14" s="1"/>
  <c r="AJ907" i="14"/>
  <c r="AT907" i="14" s="1"/>
  <c r="V898" i="14"/>
  <c r="Y920" i="14"/>
  <c r="AI898" i="14"/>
  <c r="AT898" i="14" s="1"/>
  <c r="W910" i="14"/>
  <c r="AL918" i="14"/>
  <c r="AT918" i="14" s="1"/>
  <c r="AL917" i="14"/>
  <c r="AT917" i="14" s="1"/>
  <c r="Y918" i="14"/>
  <c r="AK915" i="14"/>
  <c r="AT915" i="14" s="1"/>
  <c r="AH903" i="14"/>
  <c r="AT903" i="14" s="1"/>
  <c r="X916" i="14"/>
  <c r="X912" i="14"/>
  <c r="AL914" i="14"/>
  <c r="AT914" i="14" s="1"/>
  <c r="V905" i="14"/>
  <c r="Y914" i="14"/>
  <c r="AI871" i="14"/>
  <c r="AT871" i="14" s="1"/>
  <c r="V908" i="14"/>
  <c r="AJ886" i="14"/>
  <c r="AT886" i="14" s="1"/>
  <c r="AI908" i="14"/>
  <c r="AT908" i="14" s="1"/>
  <c r="AI873" i="14"/>
  <c r="AT873" i="14" s="1"/>
  <c r="AJ889" i="14"/>
  <c r="AT889" i="14" s="1"/>
  <c r="AH904" i="14"/>
  <c r="AT904" i="14" s="1"/>
  <c r="AJ906" i="14"/>
  <c r="AT906" i="14" s="1"/>
  <c r="AH899" i="14"/>
  <c r="AT899" i="14" s="1"/>
  <c r="W906" i="14"/>
  <c r="W909" i="14"/>
  <c r="U904" i="14"/>
  <c r="V865" i="14"/>
  <c r="AJ893" i="14"/>
  <c r="AT893" i="14" s="1"/>
  <c r="AJ895" i="14"/>
  <c r="AT895" i="14" s="1"/>
  <c r="W901" i="14"/>
  <c r="U852" i="14"/>
  <c r="AH852" i="14"/>
  <c r="AT852" i="14" s="1"/>
  <c r="W896" i="14"/>
  <c r="AJ888" i="14"/>
  <c r="AT888" i="14" s="1"/>
  <c r="AJ896" i="14"/>
  <c r="AT896" i="14" s="1"/>
  <c r="W887" i="14"/>
  <c r="W890" i="14"/>
  <c r="W892" i="14"/>
  <c r="W891" i="14"/>
  <c r="AJ892" i="14"/>
  <c r="AT892" i="14" s="1"/>
  <c r="AJ890" i="14"/>
  <c r="AT890" i="14" s="1"/>
  <c r="V874" i="14"/>
  <c r="AJ881" i="14"/>
  <c r="AT881" i="14" s="1"/>
  <c r="AH857" i="14"/>
  <c r="AT857" i="14" s="1"/>
  <c r="AI884" i="14"/>
  <c r="AT884" i="14" s="1"/>
  <c r="O202" i="22"/>
  <c r="X202" i="22" s="1"/>
  <c r="U206" i="22"/>
  <c r="X222" i="22"/>
  <c r="AI883" i="14"/>
  <c r="AT883" i="14" s="1"/>
  <c r="V875" i="14"/>
  <c r="W882" i="14"/>
  <c r="AJ882" i="14"/>
  <c r="AT882" i="14" s="1"/>
  <c r="W886" i="14"/>
  <c r="V880" i="14"/>
  <c r="AJ879" i="14"/>
  <c r="AT879" i="14" s="1"/>
  <c r="AI877" i="14"/>
  <c r="AT877" i="14" s="1"/>
  <c r="V878" i="14"/>
  <c r="V870" i="14"/>
  <c r="AI872" i="14"/>
  <c r="AT872" i="14" s="1"/>
  <c r="AI880" i="14"/>
  <c r="AT880" i="14" s="1"/>
  <c r="AI878" i="14"/>
  <c r="AT878" i="14" s="1"/>
  <c r="V884" i="14"/>
  <c r="U864" i="14"/>
  <c r="AH864" i="14"/>
  <c r="AT864" i="14" s="1"/>
  <c r="AH868" i="14"/>
  <c r="AT868" i="14" s="1"/>
  <c r="AH866" i="14"/>
  <c r="AT866" i="14" s="1"/>
  <c r="AI867" i="14"/>
  <c r="AT867" i="14" s="1"/>
  <c r="U866" i="14"/>
  <c r="V872" i="14"/>
  <c r="AH861" i="14"/>
  <c r="AT861" i="14" s="1"/>
  <c r="AH863" i="14"/>
  <c r="AT863" i="14" s="1"/>
  <c r="U860" i="14"/>
  <c r="AH859" i="14"/>
  <c r="AT859" i="14" s="1"/>
  <c r="U862" i="14"/>
  <c r="AH862" i="14"/>
  <c r="AT862" i="14" s="1"/>
  <c r="AH858" i="14"/>
  <c r="AT858" i="14" s="1"/>
  <c r="AP832" i="14"/>
  <c r="AT832" i="14" s="1"/>
  <c r="U855" i="14"/>
  <c r="U856" i="14"/>
  <c r="AH856" i="14"/>
  <c r="AT856" i="14" s="1"/>
  <c r="U853" i="14"/>
  <c r="AH851" i="14"/>
  <c r="AT851" i="14" s="1"/>
  <c r="U854" i="14"/>
  <c r="Q208" i="22"/>
  <c r="Y212" i="22"/>
  <c r="Z216" i="22"/>
  <c r="AH854" i="14"/>
  <c r="AT854" i="14" s="1"/>
  <c r="V219" i="22"/>
  <c r="T197" i="22"/>
  <c r="O201" i="22"/>
  <c r="X201" i="22" s="1"/>
  <c r="X209" i="22"/>
  <c r="AA213" i="22"/>
  <c r="V222" i="22"/>
  <c r="Z218" i="22"/>
  <c r="Z221" i="22"/>
  <c r="AO820" i="14"/>
  <c r="Y214" i="22"/>
  <c r="V223" i="22"/>
  <c r="U179" i="22"/>
  <c r="V199" i="22"/>
  <c r="O203" i="22"/>
  <c r="X203" i="22" s="1"/>
  <c r="Y207" i="22"/>
  <c r="R211" i="22"/>
  <c r="AA219" i="22"/>
  <c r="X220" i="22"/>
  <c r="AP833" i="14"/>
  <c r="AT833" i="14" s="1"/>
  <c r="AP827" i="14"/>
  <c r="AT827" i="14" s="1"/>
  <c r="AN839" i="14"/>
  <c r="AT839" i="14" s="1"/>
  <c r="P222" i="22"/>
  <c r="AA177" i="22"/>
  <c r="Z215" i="22"/>
  <c r="W219" i="22"/>
  <c r="P223" i="22"/>
  <c r="O200" i="22"/>
  <c r="X200" i="22" s="1"/>
  <c r="S207" i="22"/>
  <c r="U220" i="22"/>
  <c r="AA222" i="22"/>
  <c r="Z222" i="22"/>
  <c r="AP821" i="14"/>
  <c r="P219" i="22"/>
  <c r="AA837" i="14"/>
  <c r="V163" i="22"/>
  <c r="Z167" i="22"/>
  <c r="S191" i="22"/>
  <c r="AA203" i="22"/>
  <c r="AA208" i="22"/>
  <c r="R219" i="22"/>
  <c r="O223" i="22"/>
  <c r="X223" i="22" s="1"/>
  <c r="AP807" i="14"/>
  <c r="AT807" i="14" s="1"/>
  <c r="AO815" i="14"/>
  <c r="AP845" i="14"/>
  <c r="AT845" i="14" s="1"/>
  <c r="P220" i="22"/>
  <c r="Y178" i="22"/>
  <c r="Z219" i="22"/>
  <c r="V220" i="22"/>
  <c r="U221" i="22"/>
  <c r="R222" i="22"/>
  <c r="AQ821" i="14"/>
  <c r="Q213" i="22"/>
  <c r="X216" i="22"/>
  <c r="S218" i="22"/>
  <c r="AA218" i="22"/>
  <c r="S221" i="22"/>
  <c r="AA221" i="22"/>
  <c r="AO847" i="14"/>
  <c r="AT847" i="14" s="1"/>
  <c r="AP846" i="14"/>
  <c r="AT846" i="14" s="1"/>
  <c r="U218" i="22"/>
  <c r="Y150" i="22"/>
  <c r="X158" i="22"/>
  <c r="U174" i="22"/>
  <c r="Z187" i="22"/>
  <c r="AA191" i="22"/>
  <c r="Z202" i="22"/>
  <c r="Y205" i="22"/>
  <c r="Q209" i="22"/>
  <c r="U213" i="22"/>
  <c r="O218" i="22"/>
  <c r="X218" i="22" s="1"/>
  <c r="T218" i="22"/>
  <c r="Q219" i="22"/>
  <c r="Y219" i="22"/>
  <c r="T221" i="22"/>
  <c r="Q222" i="22"/>
  <c r="Y222" i="22"/>
  <c r="W223" i="22"/>
  <c r="AN838" i="14"/>
  <c r="AT838" i="14" s="1"/>
  <c r="AA838" i="14"/>
  <c r="X190" i="22"/>
  <c r="T204" i="22"/>
  <c r="AA207" i="22"/>
  <c r="S208" i="22"/>
  <c r="O217" i="22"/>
  <c r="V217" i="22" s="1"/>
  <c r="V218" i="22"/>
  <c r="S219" i="22"/>
  <c r="Q220" i="22"/>
  <c r="Y220" i="22"/>
  <c r="V221" i="22"/>
  <c r="S222" i="22"/>
  <c r="Q223" i="22"/>
  <c r="Y223" i="22"/>
  <c r="AN842" i="14"/>
  <c r="AT842" i="14" s="1"/>
  <c r="AN840" i="14"/>
  <c r="AT840" i="14" s="1"/>
  <c r="AA822" i="14"/>
  <c r="Q179" i="22"/>
  <c r="Y208" i="22"/>
  <c r="W218" i="22"/>
  <c r="T219" i="22"/>
  <c r="R220" i="22"/>
  <c r="Z220" i="22"/>
  <c r="O221" i="22"/>
  <c r="W221" i="22" s="1"/>
  <c r="T222" i="22"/>
  <c r="R223" i="22"/>
  <c r="Z223" i="22"/>
  <c r="AN819" i="14"/>
  <c r="AB848" i="14"/>
  <c r="X168" i="22"/>
  <c r="AA172" i="22"/>
  <c r="Z189" i="22"/>
  <c r="T198" i="22"/>
  <c r="AA211" i="22"/>
  <c r="P218" i="22"/>
  <c r="U219" i="22"/>
  <c r="S220" i="22"/>
  <c r="AA220" i="22"/>
  <c r="P221" i="22"/>
  <c r="X221" i="22"/>
  <c r="U222" i="22"/>
  <c r="S223" i="22"/>
  <c r="AA223" i="22"/>
  <c r="AO819" i="14"/>
  <c r="AC850" i="14"/>
  <c r="AC846" i="14"/>
  <c r="Y213" i="22"/>
  <c r="O213" i="22"/>
  <c r="V213" i="22" s="1"/>
  <c r="P216" i="22"/>
  <c r="Q218" i="22"/>
  <c r="Y218" i="22"/>
  <c r="T220" i="22"/>
  <c r="Q221" i="22"/>
  <c r="Y221" i="22"/>
  <c r="T223" i="22"/>
  <c r="AP830" i="14"/>
  <c r="AT830" i="14" s="1"/>
  <c r="AP850" i="14"/>
  <c r="AT850" i="14" s="1"/>
  <c r="AA206" i="22"/>
  <c r="AA210" i="22"/>
  <c r="P213" i="22"/>
  <c r="R215" i="22"/>
  <c r="Q216" i="22"/>
  <c r="R218" i="22"/>
  <c r="O219" i="22"/>
  <c r="X219" i="22" s="1"/>
  <c r="O220" i="22"/>
  <c r="W220" i="22" s="1"/>
  <c r="R221" i="22"/>
  <c r="O222" i="22"/>
  <c r="W222" i="22" s="1"/>
  <c r="U223" i="22"/>
  <c r="AP829" i="14"/>
  <c r="AT829" i="14" s="1"/>
  <c r="AO848" i="14"/>
  <c r="AT848" i="14" s="1"/>
  <c r="AO849" i="14"/>
  <c r="AT849" i="14" s="1"/>
  <c r="AC821" i="14"/>
  <c r="Y199" i="22"/>
  <c r="W199" i="22"/>
  <c r="Z199" i="22"/>
  <c r="P203" i="22"/>
  <c r="O204" i="22"/>
  <c r="X204" i="22" s="1"/>
  <c r="T205" i="22"/>
  <c r="W206" i="22"/>
  <c r="Y209" i="22"/>
  <c r="Z211" i="22"/>
  <c r="R212" i="22"/>
  <c r="X215" i="22"/>
  <c r="AN818" i="14"/>
  <c r="P212" i="22"/>
  <c r="Q203" i="22"/>
  <c r="V206" i="22"/>
  <c r="Y206" i="22"/>
  <c r="Z209" i="22"/>
  <c r="X212" i="22"/>
  <c r="Z214" i="22"/>
  <c r="R167" i="22"/>
  <c r="Y175" i="22"/>
  <c r="V184" i="22"/>
  <c r="Z196" i="22"/>
  <c r="P198" i="22"/>
  <c r="U203" i="22"/>
  <c r="P209" i="22"/>
  <c r="AA209" i="22"/>
  <c r="Z212" i="22"/>
  <c r="AA214" i="22"/>
  <c r="O215" i="22"/>
  <c r="V215" i="22" s="1"/>
  <c r="R216" i="22"/>
  <c r="AN822" i="14"/>
  <c r="AT822" i="14" s="1"/>
  <c r="AA842" i="14"/>
  <c r="Y211" i="22"/>
  <c r="AP828" i="14"/>
  <c r="AT828" i="14" s="1"/>
  <c r="AC825" i="14"/>
  <c r="AA840" i="14"/>
  <c r="R198" i="22"/>
  <c r="AA188" i="22"/>
  <c r="Z198" i="22"/>
  <c r="Q199" i="22"/>
  <c r="Y203" i="22"/>
  <c r="R209" i="22"/>
  <c r="Y216" i="22"/>
  <c r="U189" i="22"/>
  <c r="Z190" i="22"/>
  <c r="Q191" i="22"/>
  <c r="R199" i="22"/>
  <c r="R201" i="22"/>
  <c r="P202" i="22"/>
  <c r="Z205" i="22"/>
  <c r="P206" i="22"/>
  <c r="Z207" i="22"/>
  <c r="U208" i="22"/>
  <c r="S209" i="22"/>
  <c r="W213" i="22"/>
  <c r="W216" i="22"/>
  <c r="AO817" i="14"/>
  <c r="AA841" i="14"/>
  <c r="P199" i="22"/>
  <c r="W203" i="22"/>
  <c r="S204" i="22"/>
  <c r="P205" i="22"/>
  <c r="R190" i="22"/>
  <c r="P191" i="22"/>
  <c r="V203" i="22"/>
  <c r="AA204" i="22"/>
  <c r="R205" i="22"/>
  <c r="O206" i="22"/>
  <c r="X206" i="22" s="1"/>
  <c r="S161" i="22"/>
  <c r="AA182" i="22"/>
  <c r="Q184" i="22"/>
  <c r="R191" i="22"/>
  <c r="Z194" i="22"/>
  <c r="Y198" i="22"/>
  <c r="Z201" i="22"/>
  <c r="R202" i="22"/>
  <c r="Q206" i="22"/>
  <c r="O209" i="22"/>
  <c r="V209" i="22" s="1"/>
  <c r="W209" i="22"/>
  <c r="U210" i="22"/>
  <c r="X213" i="22"/>
  <c r="R214" i="22"/>
  <c r="P215" i="22"/>
  <c r="AN835" i="14"/>
  <c r="AT835" i="14" s="1"/>
  <c r="AC830" i="14"/>
  <c r="S197" i="22"/>
  <c r="T200" i="22"/>
  <c r="U197" i="22"/>
  <c r="X171" i="22"/>
  <c r="T195" i="22"/>
  <c r="V197" i="22"/>
  <c r="S198" i="22"/>
  <c r="AA198" i="22"/>
  <c r="W200" i="22"/>
  <c r="U201" i="22"/>
  <c r="S202" i="22"/>
  <c r="AA202" i="22"/>
  <c r="V204" i="22"/>
  <c r="S205" i="22"/>
  <c r="AA205" i="22"/>
  <c r="O208" i="22"/>
  <c r="V208" i="22" s="1"/>
  <c r="T208" i="22"/>
  <c r="P210" i="22"/>
  <c r="X210" i="22"/>
  <c r="U211" i="22"/>
  <c r="S212" i="22"/>
  <c r="AA212" i="22"/>
  <c r="U214" i="22"/>
  <c r="S215" i="22"/>
  <c r="AA215" i="22"/>
  <c r="W217" i="22"/>
  <c r="AP824" i="14"/>
  <c r="AT824" i="14" s="1"/>
  <c r="AP794" i="14"/>
  <c r="AT794" i="14" s="1"/>
  <c r="AC826" i="14"/>
  <c r="AC832" i="14"/>
  <c r="AC824" i="14"/>
  <c r="T217" i="22"/>
  <c r="V200" i="22"/>
  <c r="W210" i="22"/>
  <c r="T211" i="22"/>
  <c r="T214" i="22"/>
  <c r="O197" i="22"/>
  <c r="X197" i="22" s="1"/>
  <c r="W197" i="22"/>
  <c r="W207" i="22"/>
  <c r="T215" i="22"/>
  <c r="P217" i="22"/>
  <c r="P197" i="22"/>
  <c r="U198" i="22"/>
  <c r="AA199" i="22"/>
  <c r="Q200" i="22"/>
  <c r="Y200" i="22"/>
  <c r="Z206" i="22"/>
  <c r="P207" i="22"/>
  <c r="X207" i="22"/>
  <c r="T209" i="22"/>
  <c r="R210" i="22"/>
  <c r="O211" i="22"/>
  <c r="V211" i="22" s="1"/>
  <c r="W211" i="22"/>
  <c r="S216" i="22"/>
  <c r="AO797" i="14"/>
  <c r="AT797" i="14" s="1"/>
  <c r="AC831" i="14"/>
  <c r="AC828" i="14"/>
  <c r="T201" i="22"/>
  <c r="U204" i="22"/>
  <c r="P200" i="22"/>
  <c r="V201" i="22"/>
  <c r="T202" i="22"/>
  <c r="W204" i="22"/>
  <c r="Q210" i="22"/>
  <c r="Y210" i="22"/>
  <c r="T212" i="22"/>
  <c r="X217" i="22"/>
  <c r="Z191" i="22"/>
  <c r="S199" i="22"/>
  <c r="W201" i="22"/>
  <c r="U202" i="22"/>
  <c r="R203" i="22"/>
  <c r="Z203" i="22"/>
  <c r="P204" i="22"/>
  <c r="U205" i="22"/>
  <c r="R206" i="22"/>
  <c r="Z210" i="22"/>
  <c r="O212" i="22"/>
  <c r="V212" i="22" s="1"/>
  <c r="U212" i="22"/>
  <c r="R213" i="22"/>
  <c r="Z213" i="22"/>
  <c r="O214" i="22"/>
  <c r="V214" i="22" s="1"/>
  <c r="W214" i="22"/>
  <c r="U215" i="22"/>
  <c r="AA216" i="22"/>
  <c r="Q217" i="22"/>
  <c r="Y217" i="22"/>
  <c r="Y169" i="22"/>
  <c r="U178" i="22"/>
  <c r="S188" i="22"/>
  <c r="Y191" i="22"/>
  <c r="Q197" i="22"/>
  <c r="Y197" i="22"/>
  <c r="V198" i="22"/>
  <c r="O199" i="22"/>
  <c r="X199" i="22" s="1"/>
  <c r="T199" i="22"/>
  <c r="R200" i="22"/>
  <c r="Z200" i="22"/>
  <c r="P201" i="22"/>
  <c r="V202" i="22"/>
  <c r="S203" i="22"/>
  <c r="Q204" i="22"/>
  <c r="Y204" i="22"/>
  <c r="V205" i="22"/>
  <c r="S206" i="22"/>
  <c r="Q207" i="22"/>
  <c r="W208" i="22"/>
  <c r="U209" i="22"/>
  <c r="S210" i="22"/>
  <c r="P211" i="22"/>
  <c r="X211" i="22"/>
  <c r="S213" i="22"/>
  <c r="P214" i="22"/>
  <c r="X214" i="22"/>
  <c r="O216" i="22"/>
  <c r="V216" i="22" s="1"/>
  <c r="T216" i="22"/>
  <c r="R217" i="22"/>
  <c r="Z217" i="22"/>
  <c r="AN834" i="14"/>
  <c r="AT834" i="14" s="1"/>
  <c r="AN844" i="14"/>
  <c r="AT844" i="14" s="1"/>
  <c r="U207" i="22"/>
  <c r="AA173" i="22"/>
  <c r="P190" i="22"/>
  <c r="O193" i="22"/>
  <c r="V193" i="22" s="1"/>
  <c r="R195" i="22"/>
  <c r="R197" i="22"/>
  <c r="Z197" i="22"/>
  <c r="O198" i="22"/>
  <c r="X198" i="22" s="1"/>
  <c r="W198" i="22"/>
  <c r="U199" i="22"/>
  <c r="S200" i="22"/>
  <c r="AA200" i="22"/>
  <c r="Q201" i="22"/>
  <c r="Y201" i="22"/>
  <c r="W202" i="22"/>
  <c r="T203" i="22"/>
  <c r="R204" i="22"/>
  <c r="Z204" i="22"/>
  <c r="O205" i="22"/>
  <c r="X205" i="22" s="1"/>
  <c r="W205" i="22"/>
  <c r="T206" i="22"/>
  <c r="R207" i="22"/>
  <c r="P208" i="22"/>
  <c r="X208" i="22"/>
  <c r="O210" i="22"/>
  <c r="V210" i="22" s="1"/>
  <c r="T210" i="22"/>
  <c r="Q211" i="22"/>
  <c r="W212" i="22"/>
  <c r="T213" i="22"/>
  <c r="Q214" i="22"/>
  <c r="W215" i="22"/>
  <c r="U216" i="22"/>
  <c r="S217" i="22"/>
  <c r="AA217" i="22"/>
  <c r="AA844" i="14"/>
  <c r="AA197" i="22"/>
  <c r="O192" i="22"/>
  <c r="W192" i="22" s="1"/>
  <c r="Q198" i="22"/>
  <c r="U200" i="22"/>
  <c r="S201" i="22"/>
  <c r="AA201" i="22"/>
  <c r="Q202" i="22"/>
  <c r="Y202" i="22"/>
  <c r="Q205" i="22"/>
  <c r="O207" i="22"/>
  <c r="V207" i="22" s="1"/>
  <c r="T207" i="22"/>
  <c r="R208" i="22"/>
  <c r="Z208" i="22"/>
  <c r="S211" i="22"/>
  <c r="Q212" i="22"/>
  <c r="S214" i="22"/>
  <c r="Q215" i="22"/>
  <c r="Y215" i="22"/>
  <c r="U217" i="22"/>
  <c r="AP826" i="14"/>
  <c r="AT826" i="14" s="1"/>
  <c r="AN836" i="14"/>
  <c r="AT836" i="14" s="1"/>
  <c r="AA836" i="14"/>
  <c r="Z188" i="22"/>
  <c r="AB793" i="14"/>
  <c r="Z162" i="22"/>
  <c r="U195" i="22"/>
  <c r="Y176" i="22"/>
  <c r="Y181" i="22"/>
  <c r="P188" i="22"/>
  <c r="P194" i="22"/>
  <c r="X195" i="22"/>
  <c r="AC815" i="14"/>
  <c r="W195" i="22"/>
  <c r="W165" i="22"/>
  <c r="V167" i="22"/>
  <c r="P168" i="22"/>
  <c r="Q169" i="22"/>
  <c r="Y174" i="22"/>
  <c r="U186" i="22"/>
  <c r="R194" i="22"/>
  <c r="Y195" i="22"/>
  <c r="AN769" i="14"/>
  <c r="AT769" i="14" s="1"/>
  <c r="AO803" i="14"/>
  <c r="AT803" i="14" s="1"/>
  <c r="X166" i="22"/>
  <c r="R169" i="22"/>
  <c r="Y182" i="22"/>
  <c r="Q188" i="22"/>
  <c r="T190" i="22"/>
  <c r="V169" i="22"/>
  <c r="T172" i="22"/>
  <c r="P175" i="22"/>
  <c r="T179" i="22"/>
  <c r="Z184" i="22"/>
  <c r="R188" i="22"/>
  <c r="O191" i="22"/>
  <c r="V191" i="22" s="1"/>
  <c r="X191" i="22"/>
  <c r="O195" i="22"/>
  <c r="V195" i="22" s="1"/>
  <c r="Z195" i="22"/>
  <c r="AC813" i="14"/>
  <c r="AA817" i="14"/>
  <c r="S175" i="22"/>
  <c r="P195" i="22"/>
  <c r="O196" i="22"/>
  <c r="W196" i="22" s="1"/>
  <c r="O168" i="22"/>
  <c r="W168" i="22" s="1"/>
  <c r="AA169" i="22"/>
  <c r="O183" i="22"/>
  <c r="X183" i="22" s="1"/>
  <c r="U188" i="22"/>
  <c r="Y188" i="22"/>
  <c r="O194" i="22"/>
  <c r="X194" i="22" s="1"/>
  <c r="Q195" i="22"/>
  <c r="T193" i="22"/>
  <c r="V182" i="22"/>
  <c r="S189" i="22"/>
  <c r="AA189" i="22"/>
  <c r="T192" i="22"/>
  <c r="R193" i="22"/>
  <c r="Z193" i="22"/>
  <c r="S196" i="22"/>
  <c r="AA196" i="22"/>
  <c r="O162" i="22"/>
  <c r="W162" i="22" s="1"/>
  <c r="O170" i="22"/>
  <c r="W170" i="22" s="1"/>
  <c r="O172" i="22"/>
  <c r="X172" i="22" s="1"/>
  <c r="Z172" i="22"/>
  <c r="R175" i="22"/>
  <c r="AA176" i="22"/>
  <c r="R179" i="22"/>
  <c r="AA180" i="22"/>
  <c r="T182" i="22"/>
  <c r="W182" i="22"/>
  <c r="R184" i="22"/>
  <c r="T189" i="22"/>
  <c r="Q190" i="22"/>
  <c r="Y190" i="22"/>
  <c r="U192" i="22"/>
  <c r="S193" i="22"/>
  <c r="AA193" i="22"/>
  <c r="Q194" i="22"/>
  <c r="T196" i="22"/>
  <c r="AO798" i="14"/>
  <c r="AT798" i="14" s="1"/>
  <c r="AP801" i="14"/>
  <c r="AT801" i="14" s="1"/>
  <c r="AN816" i="14"/>
  <c r="AP815" i="14"/>
  <c r="AC796" i="14"/>
  <c r="AO818" i="14"/>
  <c r="P161" i="22"/>
  <c r="U163" i="22"/>
  <c r="O165" i="22"/>
  <c r="X165" i="22" s="1"/>
  <c r="Q171" i="22"/>
  <c r="AA174" i="22"/>
  <c r="V175" i="22"/>
  <c r="R177" i="22"/>
  <c r="AA178" i="22"/>
  <c r="AA179" i="22"/>
  <c r="V179" i="22"/>
  <c r="Q181" i="22"/>
  <c r="Z182" i="22"/>
  <c r="Y184" i="22"/>
  <c r="P185" i="22"/>
  <c r="R186" i="22"/>
  <c r="S190" i="22"/>
  <c r="AA190" i="22"/>
  <c r="U193" i="22"/>
  <c r="S194" i="22"/>
  <c r="AA194" i="22"/>
  <c r="V196" i="22"/>
  <c r="AO823" i="14"/>
  <c r="AT823" i="14" s="1"/>
  <c r="AB816" i="14"/>
  <c r="U171" i="22"/>
  <c r="P172" i="22"/>
  <c r="X175" i="22"/>
  <c r="S177" i="22"/>
  <c r="W179" i="22"/>
  <c r="U181" i="22"/>
  <c r="O182" i="22"/>
  <c r="X182" i="22" s="1"/>
  <c r="V186" i="22"/>
  <c r="O189" i="22"/>
  <c r="W189" i="22" s="1"/>
  <c r="P192" i="22"/>
  <c r="X192" i="22"/>
  <c r="T194" i="22"/>
  <c r="AP811" i="14"/>
  <c r="AT811" i="14" s="1"/>
  <c r="AO800" i="14"/>
  <c r="AT800" i="14" s="1"/>
  <c r="AC794" i="14"/>
  <c r="AB818" i="14"/>
  <c r="AN817" i="14"/>
  <c r="AA816" i="14"/>
  <c r="AA820" i="14"/>
  <c r="U160" i="22"/>
  <c r="Q162" i="22"/>
  <c r="Y171" i="22"/>
  <c r="R172" i="22"/>
  <c r="U175" i="22"/>
  <c r="Z175" i="22"/>
  <c r="V177" i="22"/>
  <c r="Y179" i="22"/>
  <c r="Q182" i="22"/>
  <c r="Z186" i="22"/>
  <c r="P189" i="22"/>
  <c r="X189" i="22"/>
  <c r="U190" i="22"/>
  <c r="Q192" i="22"/>
  <c r="Y192" i="22"/>
  <c r="U194" i="22"/>
  <c r="P196" i="22"/>
  <c r="X196" i="22"/>
  <c r="AO805" i="14"/>
  <c r="AT805" i="14" s="1"/>
  <c r="AN820" i="14"/>
  <c r="AB815" i="14"/>
  <c r="AB820" i="14"/>
  <c r="U196" i="22"/>
  <c r="S172" i="22"/>
  <c r="Z179" i="22"/>
  <c r="T188" i="22"/>
  <c r="AA815" i="14"/>
  <c r="Q161" i="22"/>
  <c r="R162" i="22"/>
  <c r="Y167" i="22"/>
  <c r="Z169" i="22"/>
  <c r="X173" i="22"/>
  <c r="AA175" i="22"/>
  <c r="W177" i="22"/>
  <c r="R182" i="22"/>
  <c r="Q189" i="22"/>
  <c r="Y189" i="22"/>
  <c r="T191" i="22"/>
  <c r="R192" i="22"/>
  <c r="Z192" i="22"/>
  <c r="P193" i="22"/>
  <c r="X193" i="22"/>
  <c r="V194" i="22"/>
  <c r="S195" i="22"/>
  <c r="AA195" i="22"/>
  <c r="Q196" i="22"/>
  <c r="Y196" i="22"/>
  <c r="V162" i="22"/>
  <c r="V165" i="22"/>
  <c r="AA166" i="22"/>
  <c r="U169" i="22"/>
  <c r="AA171" i="22"/>
  <c r="V172" i="22"/>
  <c r="Q174" i="22"/>
  <c r="O177" i="22"/>
  <c r="X177" i="22" s="1"/>
  <c r="Z177" i="22"/>
  <c r="Q178" i="22"/>
  <c r="O179" i="22"/>
  <c r="X179" i="22" s="1"/>
  <c r="AA181" i="22"/>
  <c r="U182" i="22"/>
  <c r="O185" i="22"/>
  <c r="X185" i="22" s="1"/>
  <c r="AA186" i="22"/>
  <c r="O188" i="22"/>
  <c r="R189" i="22"/>
  <c r="O190" i="22"/>
  <c r="W190" i="22" s="1"/>
  <c r="U191" i="22"/>
  <c r="S192" i="22"/>
  <c r="AA192" i="22"/>
  <c r="Q193" i="22"/>
  <c r="Y193" i="22"/>
  <c r="W194" i="22"/>
  <c r="R196" i="22"/>
  <c r="AP814" i="14"/>
  <c r="AT814" i="14" s="1"/>
  <c r="AB819" i="14"/>
  <c r="AA818" i="14"/>
  <c r="W172" i="22"/>
  <c r="AP796" i="14"/>
  <c r="AT796" i="14" s="1"/>
  <c r="AO816" i="14"/>
  <c r="U176" i="22"/>
  <c r="W169" i="22"/>
  <c r="U170" i="22"/>
  <c r="Z171" i="22"/>
  <c r="R174" i="22"/>
  <c r="V176" i="22"/>
  <c r="T177" i="22"/>
  <c r="O180" i="22"/>
  <c r="X180" i="22" s="1"/>
  <c r="Z181" i="22"/>
  <c r="U183" i="22"/>
  <c r="AP812" i="14"/>
  <c r="AT812" i="14" s="1"/>
  <c r="AP810" i="14"/>
  <c r="AT810" i="14" s="1"/>
  <c r="AC814" i="14"/>
  <c r="AB798" i="14"/>
  <c r="T170" i="22"/>
  <c r="R161" i="22"/>
  <c r="P165" i="22"/>
  <c r="U166" i="22"/>
  <c r="S167" i="22"/>
  <c r="AA167" i="22"/>
  <c r="Q168" i="22"/>
  <c r="Y168" i="22"/>
  <c r="R171" i="22"/>
  <c r="U173" i="22"/>
  <c r="Z174" i="22"/>
  <c r="R178" i="22"/>
  <c r="Z178" i="22"/>
  <c r="U180" i="22"/>
  <c r="R181" i="22"/>
  <c r="S184" i="22"/>
  <c r="AA184" i="22"/>
  <c r="Q185" i="22"/>
  <c r="Y185" i="22"/>
  <c r="W186" i="22"/>
  <c r="T187" i="22"/>
  <c r="Y162" i="22"/>
  <c r="Q165" i="22"/>
  <c r="Y165" i="22"/>
  <c r="V166" i="22"/>
  <c r="O167" i="22"/>
  <c r="X167" i="22" s="1"/>
  <c r="T167" i="22"/>
  <c r="R168" i="22"/>
  <c r="Z168" i="22"/>
  <c r="P169" i="22"/>
  <c r="V170" i="22"/>
  <c r="S171" i="22"/>
  <c r="Q172" i="22"/>
  <c r="Y172" i="22"/>
  <c r="V173" i="22"/>
  <c r="S174" i="22"/>
  <c r="Q175" i="22"/>
  <c r="U177" i="22"/>
  <c r="S178" i="22"/>
  <c r="P179" i="22"/>
  <c r="V180" i="22"/>
  <c r="S181" i="22"/>
  <c r="P182" i="22"/>
  <c r="V183" i="22"/>
  <c r="O184" i="22"/>
  <c r="X184" i="22" s="1"/>
  <c r="T184" i="22"/>
  <c r="R185" i="22"/>
  <c r="Z185" i="22"/>
  <c r="P186" i="22"/>
  <c r="U187" i="22"/>
  <c r="T166" i="22"/>
  <c r="O161" i="22"/>
  <c r="X161" i="22" s="1"/>
  <c r="R165" i="22"/>
  <c r="Z165" i="22"/>
  <c r="O166" i="22"/>
  <c r="W166" i="22" s="1"/>
  <c r="U167" i="22"/>
  <c r="S168" i="22"/>
  <c r="AA168" i="22"/>
  <c r="T171" i="22"/>
  <c r="O173" i="22"/>
  <c r="W173" i="22" s="1"/>
  <c r="T174" i="22"/>
  <c r="P176" i="22"/>
  <c r="X176" i="22"/>
  <c r="O178" i="22"/>
  <c r="W178" i="22" s="1"/>
  <c r="T178" i="22"/>
  <c r="W180" i="22"/>
  <c r="T181" i="22"/>
  <c r="W183" i="22"/>
  <c r="U184" i="22"/>
  <c r="S185" i="22"/>
  <c r="AA185" i="22"/>
  <c r="Q186" i="22"/>
  <c r="Y186" i="22"/>
  <c r="V187" i="22"/>
  <c r="AP806" i="14"/>
  <c r="AT806" i="14" s="1"/>
  <c r="AC809" i="14"/>
  <c r="AP799" i="14"/>
  <c r="AT799" i="14" s="1"/>
  <c r="AC804" i="14"/>
  <c r="T173" i="22"/>
  <c r="S187" i="22"/>
  <c r="Y161" i="22"/>
  <c r="S165" i="22"/>
  <c r="AA165" i="22"/>
  <c r="P166" i="22"/>
  <c r="T168" i="22"/>
  <c r="P170" i="22"/>
  <c r="X170" i="22"/>
  <c r="P173" i="22"/>
  <c r="Q176" i="22"/>
  <c r="P180" i="22"/>
  <c r="P183" i="22"/>
  <c r="T185" i="22"/>
  <c r="O187" i="22"/>
  <c r="X187" i="22" s="1"/>
  <c r="W187" i="22"/>
  <c r="AO802" i="14"/>
  <c r="AT802" i="14" s="1"/>
  <c r="AO795" i="14"/>
  <c r="AT795" i="14" s="1"/>
  <c r="AC810" i="14"/>
  <c r="AB800" i="14"/>
  <c r="T183" i="22"/>
  <c r="AA187" i="22"/>
  <c r="Q148" i="22"/>
  <c r="AA160" i="22"/>
  <c r="Z161" i="22"/>
  <c r="P162" i="22"/>
  <c r="T165" i="22"/>
  <c r="Q166" i="22"/>
  <c r="Y166" i="22"/>
  <c r="W167" i="22"/>
  <c r="U168" i="22"/>
  <c r="S169" i="22"/>
  <c r="Q170" i="22"/>
  <c r="Y170" i="22"/>
  <c r="V171" i="22"/>
  <c r="Q173" i="22"/>
  <c r="Y173" i="22"/>
  <c r="V174" i="22"/>
  <c r="O175" i="22"/>
  <c r="W175" i="22" s="1"/>
  <c r="T175" i="22"/>
  <c r="R176" i="22"/>
  <c r="Z176" i="22"/>
  <c r="P177" i="22"/>
  <c r="V178" i="22"/>
  <c r="S179" i="22"/>
  <c r="Q180" i="22"/>
  <c r="Y180" i="22"/>
  <c r="V181" i="22"/>
  <c r="S182" i="22"/>
  <c r="Q183" i="22"/>
  <c r="Y183" i="22"/>
  <c r="W184" i="22"/>
  <c r="U185" i="22"/>
  <c r="S186" i="22"/>
  <c r="P187" i="22"/>
  <c r="AP804" i="14"/>
  <c r="AT804" i="14" s="1"/>
  <c r="AC806" i="14"/>
  <c r="AA161" i="22"/>
  <c r="AA163" i="22"/>
  <c r="Y164" i="22"/>
  <c r="U165" i="22"/>
  <c r="R166" i="22"/>
  <c r="Z166" i="22"/>
  <c r="P167" i="22"/>
  <c r="V168" i="22"/>
  <c r="O169" i="22"/>
  <c r="X169" i="22" s="1"/>
  <c r="T169" i="22"/>
  <c r="R170" i="22"/>
  <c r="Z170" i="22"/>
  <c r="O171" i="22"/>
  <c r="W171" i="22" s="1"/>
  <c r="U172" i="22"/>
  <c r="R173" i="22"/>
  <c r="Z173" i="22"/>
  <c r="O174" i="22"/>
  <c r="X174" i="22" s="1"/>
  <c r="W174" i="22"/>
  <c r="S176" i="22"/>
  <c r="Q177" i="22"/>
  <c r="Y177" i="22"/>
  <c r="R180" i="22"/>
  <c r="Z180" i="22"/>
  <c r="O181" i="22"/>
  <c r="X181" i="22" s="1"/>
  <c r="W181" i="22"/>
  <c r="R183" i="22"/>
  <c r="Z183" i="22"/>
  <c r="P184" i="22"/>
  <c r="V185" i="22"/>
  <c r="O186" i="22"/>
  <c r="X186" i="22" s="1"/>
  <c r="T186" i="22"/>
  <c r="Q187" i="22"/>
  <c r="Y187" i="22"/>
  <c r="AP808" i="14"/>
  <c r="AT808" i="14" s="1"/>
  <c r="T180" i="22"/>
  <c r="P151" i="22"/>
  <c r="P155" i="22"/>
  <c r="O159" i="22"/>
  <c r="W159" i="22" s="1"/>
  <c r="S166" i="22"/>
  <c r="Q167" i="22"/>
  <c r="S170" i="22"/>
  <c r="AA170" i="22"/>
  <c r="P171" i="22"/>
  <c r="S173" i="22"/>
  <c r="P174" i="22"/>
  <c r="O176" i="22"/>
  <c r="W176" i="22" s="1"/>
  <c r="T176" i="22"/>
  <c r="P178" i="22"/>
  <c r="X178" i="22"/>
  <c r="S180" i="22"/>
  <c r="P181" i="22"/>
  <c r="S183" i="22"/>
  <c r="AA183" i="22"/>
  <c r="W185" i="22"/>
  <c r="R187" i="22"/>
  <c r="AC808" i="14"/>
  <c r="AC812" i="14"/>
  <c r="AO774" i="14"/>
  <c r="AT774" i="14" s="1"/>
  <c r="AB792" i="14"/>
  <c r="AA751" i="14"/>
  <c r="AA774" i="14"/>
  <c r="AB773" i="14"/>
  <c r="AP792" i="14"/>
  <c r="AT792" i="14" s="1"/>
  <c r="AN751" i="14"/>
  <c r="Z755" i="14"/>
  <c r="AC792" i="14"/>
  <c r="AO783" i="14"/>
  <c r="AT783" i="14" s="1"/>
  <c r="Z770" i="14"/>
  <c r="AA1058" i="14"/>
  <c r="Z834" i="14"/>
  <c r="AA834" i="14"/>
  <c r="Y1154" i="14"/>
  <c r="AP788" i="14"/>
  <c r="AO788" i="14"/>
  <c r="AP791" i="14"/>
  <c r="AT791" i="14" s="1"/>
  <c r="AC788" i="14"/>
  <c r="AO784" i="14"/>
  <c r="AT784" i="14" s="1"/>
  <c r="AO789" i="14"/>
  <c r="AP789" i="14"/>
  <c r="T164" i="22"/>
  <c r="S160" i="22"/>
  <c r="T163" i="22"/>
  <c r="R164" i="22"/>
  <c r="Z164" i="22"/>
  <c r="AB791" i="14"/>
  <c r="AC791" i="14"/>
  <c r="U156" i="22"/>
  <c r="O160" i="22"/>
  <c r="W160" i="22" s="1"/>
  <c r="T160" i="22"/>
  <c r="S164" i="22"/>
  <c r="AA164" i="22"/>
  <c r="AC789" i="14"/>
  <c r="AC790" i="14"/>
  <c r="V160" i="22"/>
  <c r="T161" i="22"/>
  <c r="O163" i="22"/>
  <c r="W163" i="22" s="1"/>
  <c r="O164" i="22"/>
  <c r="W164" i="22" s="1"/>
  <c r="U164" i="22"/>
  <c r="AN765" i="14"/>
  <c r="AT765" i="14" s="1"/>
  <c r="AO787" i="14"/>
  <c r="AT787" i="14" s="1"/>
  <c r="Y147" i="22"/>
  <c r="X146" i="22"/>
  <c r="V155" i="22"/>
  <c r="U161" i="22"/>
  <c r="S162" i="22"/>
  <c r="AA162" i="22"/>
  <c r="P163" i="22"/>
  <c r="V164" i="22"/>
  <c r="AB790" i="14"/>
  <c r="P160" i="22"/>
  <c r="X160" i="22"/>
  <c r="V161" i="22"/>
  <c r="T162" i="22"/>
  <c r="Q163" i="22"/>
  <c r="Y163" i="22"/>
  <c r="AP790" i="14"/>
  <c r="Q160" i="22"/>
  <c r="Y160" i="22"/>
  <c r="U162" i="22"/>
  <c r="R163" i="22"/>
  <c r="Z163" i="22"/>
  <c r="P164" i="22"/>
  <c r="AB788" i="14"/>
  <c r="R160" i="22"/>
  <c r="Z160" i="22"/>
  <c r="S163" i="22"/>
  <c r="Q164" i="22"/>
  <c r="AO790" i="14"/>
  <c r="X155" i="22"/>
  <c r="AA145" i="22"/>
  <c r="R150" i="22"/>
  <c r="U151" i="22"/>
  <c r="Z157" i="22"/>
  <c r="P158" i="22"/>
  <c r="AO775" i="14"/>
  <c r="AT775" i="14" s="1"/>
  <c r="S148" i="22"/>
  <c r="O150" i="22"/>
  <c r="W150" i="22" s="1"/>
  <c r="V158" i="22"/>
  <c r="V159" i="22"/>
  <c r="Q147" i="22"/>
  <c r="O153" i="22"/>
  <c r="W153" i="22" s="1"/>
  <c r="V156" i="22"/>
  <c r="AO782" i="14"/>
  <c r="AT782" i="14" s="1"/>
  <c r="X151" i="22"/>
  <c r="AA152" i="22"/>
  <c r="Q155" i="22"/>
  <c r="Y155" i="22"/>
  <c r="T157" i="22"/>
  <c r="Q158" i="22"/>
  <c r="Y158" i="22"/>
  <c r="S157" i="22"/>
  <c r="AA157" i="22"/>
  <c r="P145" i="22"/>
  <c r="P146" i="22"/>
  <c r="R155" i="22"/>
  <c r="Z155" i="22"/>
  <c r="P156" i="22"/>
  <c r="X156" i="22"/>
  <c r="U157" i="22"/>
  <c r="R158" i="22"/>
  <c r="Z158" i="22"/>
  <c r="P159" i="22"/>
  <c r="X159" i="22"/>
  <c r="Z145" i="22"/>
  <c r="S155" i="22"/>
  <c r="AA155" i="22"/>
  <c r="Q156" i="22"/>
  <c r="Y156" i="22"/>
  <c r="V157" i="22"/>
  <c r="S158" i="22"/>
  <c r="AA158" i="22"/>
  <c r="Q159" i="22"/>
  <c r="Y159" i="22"/>
  <c r="AB784" i="14"/>
  <c r="AA134" i="22"/>
  <c r="Y138" i="22"/>
  <c r="X142" i="22"/>
  <c r="Z149" i="22"/>
  <c r="O154" i="22"/>
  <c r="W154" i="22" s="1"/>
  <c r="T155" i="22"/>
  <c r="R156" i="22"/>
  <c r="Z156" i="22"/>
  <c r="O157" i="22"/>
  <c r="W157" i="22" s="1"/>
  <c r="T158" i="22"/>
  <c r="R159" i="22"/>
  <c r="Z159" i="22"/>
  <c r="AB786" i="14"/>
  <c r="AB785" i="14"/>
  <c r="U147" i="22"/>
  <c r="U155" i="22"/>
  <c r="S156" i="22"/>
  <c r="AA156" i="22"/>
  <c r="P157" i="22"/>
  <c r="X157" i="22"/>
  <c r="U158" i="22"/>
  <c r="S159" i="22"/>
  <c r="AA159" i="22"/>
  <c r="AO786" i="14"/>
  <c r="AT786" i="14" s="1"/>
  <c r="AB782" i="14"/>
  <c r="T156" i="22"/>
  <c r="Q157" i="22"/>
  <c r="Y157" i="22"/>
  <c r="T159" i="22"/>
  <c r="X145" i="22"/>
  <c r="O155" i="22"/>
  <c r="W155" i="22" s="1"/>
  <c r="O156" i="22"/>
  <c r="W156" i="22" s="1"/>
  <c r="R157" i="22"/>
  <c r="O158" i="22"/>
  <c r="W158" i="22" s="1"/>
  <c r="U159" i="22"/>
  <c r="AO779" i="14"/>
  <c r="AT779" i="14" s="1"/>
  <c r="X150" i="22"/>
  <c r="Z150" i="22"/>
  <c r="Y154" i="22"/>
  <c r="AO778" i="14"/>
  <c r="AT778" i="14" s="1"/>
  <c r="AO776" i="14"/>
  <c r="AT776" i="14" s="1"/>
  <c r="Z154" i="22"/>
  <c r="R141" i="22"/>
  <c r="Y145" i="22"/>
  <c r="AA149" i="22"/>
  <c r="AN770" i="14"/>
  <c r="AT770" i="14" s="1"/>
  <c r="W142" i="22"/>
  <c r="AA148" i="22"/>
  <c r="AA151" i="22"/>
  <c r="Y152" i="22"/>
  <c r="AN766" i="14"/>
  <c r="AT766" i="14" s="1"/>
  <c r="AB776" i="14"/>
  <c r="Q150" i="22"/>
  <c r="S153" i="22"/>
  <c r="Q154" i="22"/>
  <c r="X143" i="22"/>
  <c r="AA153" i="22"/>
  <c r="R154" i="22"/>
  <c r="U149" i="22"/>
  <c r="V152" i="22"/>
  <c r="T153" i="22"/>
  <c r="AN761" i="14"/>
  <c r="AT761" i="14" s="1"/>
  <c r="AB778" i="14"/>
  <c r="AB781" i="14"/>
  <c r="Q145" i="22"/>
  <c r="V149" i="22"/>
  <c r="S150" i="22"/>
  <c r="AA150" i="22"/>
  <c r="Q151" i="22"/>
  <c r="Y151" i="22"/>
  <c r="U153" i="22"/>
  <c r="S154" i="22"/>
  <c r="AA154" i="22"/>
  <c r="AB777" i="14"/>
  <c r="AO780" i="14"/>
  <c r="AT780" i="14" s="1"/>
  <c r="R145" i="22"/>
  <c r="Y148" i="22"/>
  <c r="O149" i="22"/>
  <c r="W149" i="22" s="1"/>
  <c r="T150" i="22"/>
  <c r="R151" i="22"/>
  <c r="Z151" i="22"/>
  <c r="P152" i="22"/>
  <c r="X152" i="22"/>
  <c r="V153" i="22"/>
  <c r="T154" i="22"/>
  <c r="AB780" i="14"/>
  <c r="T149" i="22"/>
  <c r="AA137" i="22"/>
  <c r="S145" i="22"/>
  <c r="O146" i="22"/>
  <c r="V146" i="22" s="1"/>
  <c r="X147" i="22"/>
  <c r="P149" i="22"/>
  <c r="X149" i="22"/>
  <c r="U150" i="22"/>
  <c r="S151" i="22"/>
  <c r="Q152" i="22"/>
  <c r="U154" i="22"/>
  <c r="V145" i="22"/>
  <c r="V148" i="22"/>
  <c r="Q149" i="22"/>
  <c r="Y149" i="22"/>
  <c r="V150" i="22"/>
  <c r="O151" i="22"/>
  <c r="W151" i="22" s="1"/>
  <c r="T151" i="22"/>
  <c r="R152" i="22"/>
  <c r="Z152" i="22"/>
  <c r="P153" i="22"/>
  <c r="X153" i="22"/>
  <c r="V154" i="22"/>
  <c r="U152" i="22"/>
  <c r="R149" i="22"/>
  <c r="S152" i="22"/>
  <c r="Q153" i="22"/>
  <c r="Y153" i="22"/>
  <c r="O140" i="22"/>
  <c r="V140" i="22" s="1"/>
  <c r="O144" i="22"/>
  <c r="V144" i="22" s="1"/>
  <c r="S149" i="22"/>
  <c r="P150" i="22"/>
  <c r="V151" i="22"/>
  <c r="O152" i="22"/>
  <c r="W152" i="22" s="1"/>
  <c r="T152" i="22"/>
  <c r="R153" i="22"/>
  <c r="Z153" i="22"/>
  <c r="P154" i="22"/>
  <c r="X154" i="22"/>
  <c r="P143" i="22"/>
  <c r="P144" i="22"/>
  <c r="X144" i="22"/>
  <c r="T146" i="22"/>
  <c r="Q123" i="22"/>
  <c r="Y139" i="22"/>
  <c r="T140" i="22"/>
  <c r="AA141" i="22"/>
  <c r="Z142" i="22"/>
  <c r="Q144" i="22"/>
  <c r="Y144" i="22"/>
  <c r="U146" i="22"/>
  <c r="R147" i="22"/>
  <c r="Z147" i="22"/>
  <c r="P148" i="22"/>
  <c r="X148" i="22"/>
  <c r="Z22" i="3"/>
  <c r="AA26" i="3"/>
  <c r="AO772" i="14"/>
  <c r="AT772" i="14" s="1"/>
  <c r="AB772" i="14"/>
  <c r="R144" i="22"/>
  <c r="Z144" i="22"/>
  <c r="S147" i="22"/>
  <c r="AA147" i="22"/>
  <c r="S144" i="22"/>
  <c r="AA144" i="22"/>
  <c r="W146" i="22"/>
  <c r="T147" i="22"/>
  <c r="R148" i="22"/>
  <c r="Z148" i="22"/>
  <c r="O113" i="3"/>
  <c r="T113" i="3" s="1"/>
  <c r="AA773" i="14"/>
  <c r="T144" i="22"/>
  <c r="AB774" i="14"/>
  <c r="P139" i="22"/>
  <c r="P140" i="22"/>
  <c r="U144" i="22"/>
  <c r="Q146" i="22"/>
  <c r="Y146" i="22"/>
  <c r="V147" i="22"/>
  <c r="T148" i="22"/>
  <c r="AA771" i="14"/>
  <c r="P138" i="22"/>
  <c r="X139" i="22"/>
  <c r="X140" i="22"/>
  <c r="U141" i="22"/>
  <c r="O142" i="22"/>
  <c r="V142" i="22" s="1"/>
  <c r="O145" i="22"/>
  <c r="W145" i="22" s="1"/>
  <c r="T145" i="22"/>
  <c r="R146" i="22"/>
  <c r="Z146" i="22"/>
  <c r="O147" i="22"/>
  <c r="W147" i="22" s="1"/>
  <c r="O148" i="22"/>
  <c r="W148" i="22" s="1"/>
  <c r="U148" i="22"/>
  <c r="R12" i="3"/>
  <c r="O20" i="3"/>
  <c r="R20" i="3" s="1"/>
  <c r="T120" i="3"/>
  <c r="Y171" i="7"/>
  <c r="Z141" i="22"/>
  <c r="R142" i="22"/>
  <c r="W144" i="22"/>
  <c r="U145" i="22"/>
  <c r="S146" i="22"/>
  <c r="AA146" i="22"/>
  <c r="P147" i="22"/>
  <c r="U139" i="22"/>
  <c r="W140" i="22"/>
  <c r="T141" i="22"/>
  <c r="Q142" i="22"/>
  <c r="Y142" i="22"/>
  <c r="W143" i="22"/>
  <c r="AA768" i="14"/>
  <c r="AN767" i="14"/>
  <c r="AT767" i="14" s="1"/>
  <c r="AN768" i="14"/>
  <c r="AT768" i="14" s="1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O143" i="22"/>
  <c r="V143" i="22" s="1"/>
  <c r="T143" i="22"/>
  <c r="U140" i="22"/>
  <c r="U143" i="22"/>
  <c r="AA766" i="14"/>
  <c r="W137" i="22"/>
  <c r="Z137" i="22"/>
  <c r="X138" i="22"/>
  <c r="R139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Q134" i="22"/>
  <c r="O137" i="22"/>
  <c r="T137" i="22"/>
  <c r="R138" i="22"/>
  <c r="Z138" i="22"/>
  <c r="O139" i="22"/>
  <c r="V139" i="22" s="1"/>
  <c r="R17" i="3"/>
  <c r="V49" i="3"/>
  <c r="U228" i="7"/>
  <c r="AA764" i="14"/>
  <c r="R134" i="22"/>
  <c r="S138" i="22"/>
  <c r="AA138" i="22"/>
  <c r="AA4" i="7"/>
  <c r="V8" i="7"/>
  <c r="R130" i="22"/>
  <c r="O136" i="22"/>
  <c r="V136" i="22" s="1"/>
  <c r="V137" i="22"/>
  <c r="O138" i="22"/>
  <c r="V138" i="22" s="1"/>
  <c r="T138" i="22"/>
  <c r="Q139" i="22"/>
  <c r="AN764" i="14"/>
  <c r="AT764" i="14" s="1"/>
  <c r="T136" i="22"/>
  <c r="T125" i="22"/>
  <c r="X129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W143" i="3" s="1"/>
  <c r="Z147" i="3"/>
  <c r="Z163" i="3"/>
  <c r="R175" i="3"/>
  <c r="X191" i="3"/>
  <c r="V231" i="3"/>
  <c r="R178" i="7"/>
  <c r="Q230" i="7"/>
  <c r="AN763" i="14"/>
  <c r="AT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T62" i="3" s="1"/>
  <c r="Z22" i="7"/>
  <c r="Y70" i="7"/>
  <c r="Y78" i="7"/>
  <c r="Y126" i="7"/>
  <c r="R142" i="7"/>
  <c r="O251" i="7"/>
  <c r="Y251" i="7" s="1"/>
  <c r="R58" i="9"/>
  <c r="S94" i="9"/>
  <c r="AN762" i="14"/>
  <c r="AT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Z217" i="7" s="1"/>
  <c r="O65" i="9"/>
  <c r="W65" i="9" s="1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U112" i="22" s="1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Z193" i="3" s="1"/>
  <c r="U197" i="3"/>
  <c r="P201" i="3"/>
  <c r="AA205" i="3"/>
  <c r="U221" i="3"/>
  <c r="W225" i="3"/>
  <c r="Y233" i="3"/>
  <c r="O88" i="7"/>
  <c r="S88" i="7" s="1"/>
  <c r="AA100" i="7"/>
  <c r="Q253" i="7"/>
  <c r="AA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AA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T108" i="3" s="1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AA60" i="9" s="1"/>
  <c r="R96" i="9"/>
  <c r="Q108" i="9"/>
  <c r="Y125" i="22"/>
  <c r="P128" i="22"/>
  <c r="Q132" i="22"/>
  <c r="Z20" i="3"/>
  <c r="O57" i="3"/>
  <c r="Q57" i="3" s="1"/>
  <c r="W65" i="3"/>
  <c r="O71" i="3"/>
  <c r="T71" i="3" s="1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N759" i="14"/>
  <c r="AT759" i="14" s="1"/>
  <c r="V900" i="14"/>
  <c r="AF750" i="14"/>
  <c r="Y982" i="14"/>
  <c r="AE1154" i="14"/>
  <c r="AE742" i="14"/>
  <c r="AE750" i="14"/>
  <c r="AE746" i="14"/>
  <c r="AF742" i="14"/>
  <c r="AD752" i="14"/>
  <c r="AD742" i="14"/>
  <c r="AF752" i="14"/>
  <c r="AM744" i="14"/>
  <c r="AT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AA757" i="14"/>
  <c r="X5" i="22"/>
  <c r="X9" i="22"/>
  <c r="Z10" i="22"/>
  <c r="Q56" i="22"/>
  <c r="T57" i="22"/>
  <c r="W78" i="22"/>
  <c r="Q96" i="22"/>
  <c r="O116" i="22"/>
  <c r="U116" i="22" s="1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U103" i="3" s="1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W52" i="9" s="1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Y994" i="14"/>
  <c r="AE994" i="14"/>
  <c r="Z994" i="14"/>
  <c r="Y802" i="14"/>
  <c r="Z866" i="14"/>
  <c r="AC930" i="14"/>
  <c r="AA1090" i="14"/>
  <c r="AF1186" i="14"/>
  <c r="AF994" i="14"/>
  <c r="AB994" i="14"/>
  <c r="AD1122" i="14"/>
  <c r="AF1122" i="14"/>
  <c r="AC1122" i="14"/>
  <c r="Z802" i="14"/>
  <c r="AA994" i="14"/>
  <c r="Y1122" i="14"/>
  <c r="V834" i="14"/>
  <c r="AE834" i="14"/>
  <c r="AE962" i="14"/>
  <c r="AA930" i="14"/>
  <c r="AF1026" i="14"/>
  <c r="AE1090" i="14"/>
  <c r="AD1186" i="14"/>
  <c r="Z1186" i="14"/>
  <c r="AD962" i="14"/>
  <c r="Z1058" i="14"/>
  <c r="AD930" i="14"/>
  <c r="AB962" i="14"/>
  <c r="AD1090" i="14"/>
  <c r="AB1122" i="14"/>
  <c r="Y866" i="14"/>
  <c r="AB834" i="14"/>
  <c r="Y930" i="14"/>
  <c r="AE1058" i="14"/>
  <c r="Y1090" i="14"/>
  <c r="AD802" i="14"/>
  <c r="AA1122" i="14"/>
  <c r="AB866" i="14"/>
  <c r="AC770" i="14"/>
  <c r="Y834" i="14"/>
  <c r="AF930" i="14"/>
  <c r="Y1058" i="14"/>
  <c r="AE1026" i="14"/>
  <c r="AC1186" i="14"/>
  <c r="AB802" i="14"/>
  <c r="AA866" i="14"/>
  <c r="AA962" i="14"/>
  <c r="Z1026" i="14"/>
  <c r="AD866" i="14"/>
  <c r="AD994" i="14"/>
  <c r="AF834" i="14"/>
  <c r="AD1058" i="14"/>
  <c r="Z1090" i="14"/>
  <c r="AC1026" i="14"/>
  <c r="AE898" i="14"/>
  <c r="Y1026" i="14"/>
  <c r="AF866" i="14"/>
  <c r="AC802" i="14"/>
  <c r="AB770" i="14"/>
  <c r="AF802" i="14"/>
  <c r="AB930" i="14"/>
  <c r="AE930" i="14"/>
  <c r="AF1090" i="14"/>
  <c r="AF1058" i="14"/>
  <c r="AD1026" i="14"/>
  <c r="Z1122" i="14"/>
  <c r="AA1186" i="14"/>
  <c r="AE866" i="14"/>
  <c r="AA898" i="14"/>
  <c r="AF962" i="14"/>
  <c r="AB1090" i="14"/>
  <c r="AC994" i="14"/>
  <c r="AF898" i="14"/>
  <c r="AA770" i="14"/>
  <c r="AA802" i="14"/>
  <c r="AC834" i="14"/>
  <c r="Z930" i="14"/>
  <c r="AC1058" i="14"/>
  <c r="AB1026" i="14"/>
  <c r="AB1186" i="14"/>
  <c r="AC866" i="14"/>
  <c r="AE802" i="14"/>
  <c r="Y770" i="14"/>
  <c r="AC962" i="14"/>
  <c r="AB898" i="14"/>
  <c r="Y1186" i="14"/>
  <c r="AM743" i="14"/>
  <c r="AT743" i="14" s="1"/>
  <c r="AM751" i="14"/>
  <c r="AE744" i="14"/>
  <c r="AE752" i="14"/>
  <c r="AD744" i="14"/>
  <c r="AF744" i="14"/>
  <c r="AD748" i="14"/>
  <c r="AL623" i="14"/>
  <c r="AI184" i="14"/>
  <c r="AL392" i="14"/>
  <c r="W21" i="14"/>
  <c r="W29" i="14"/>
  <c r="AE133" i="14"/>
  <c r="AL229" i="14"/>
  <c r="Y285" i="14"/>
  <c r="AR349" i="14"/>
  <c r="AF389" i="14"/>
  <c r="AD661" i="14"/>
  <c r="AP228" i="14"/>
  <c r="AS260" i="14"/>
  <c r="AK33" i="14"/>
  <c r="AS49" i="14"/>
  <c r="AL224" i="14"/>
  <c r="AM748" i="14"/>
  <c r="AT748" i="14" s="1"/>
  <c r="AP27" i="14"/>
  <c r="U51" i="14"/>
  <c r="AP84" i="14"/>
  <c r="V30" i="14"/>
  <c r="T182" i="14"/>
  <c r="W182" i="14" s="1"/>
  <c r="T222" i="14"/>
  <c r="V222" i="14" s="1"/>
  <c r="AS561" i="14"/>
  <c r="AH585" i="14"/>
  <c r="AM601" i="14"/>
  <c r="AQ633" i="14"/>
  <c r="W656" i="14"/>
  <c r="AN664" i="14"/>
  <c r="AM133" i="14"/>
  <c r="AS132" i="14"/>
  <c r="W283" i="14"/>
  <c r="AJ323" i="14"/>
  <c r="AA659" i="14"/>
  <c r="AC133" i="14"/>
  <c r="AP57" i="14"/>
  <c r="AQ266" i="14"/>
  <c r="AN314" i="14"/>
  <c r="AP714" i="14"/>
  <c r="W100" i="14"/>
  <c r="W108" i="14"/>
  <c r="W116" i="14"/>
  <c r="AJ124" i="14"/>
  <c r="AF135" i="14"/>
  <c r="AL152" i="14"/>
  <c r="AQ160" i="14"/>
  <c r="AL183" i="14"/>
  <c r="AD239" i="14"/>
  <c r="AH263" i="14"/>
  <c r="Y295" i="14"/>
  <c r="AP319" i="14"/>
  <c r="AR479" i="14"/>
  <c r="AJ503" i="14"/>
  <c r="AA575" i="14"/>
  <c r="AC583" i="14"/>
  <c r="AS131" i="14"/>
  <c r="AM230" i="14"/>
  <c r="AK238" i="14"/>
  <c r="AL462" i="14"/>
  <c r="Z622" i="14"/>
  <c r="AM734" i="14"/>
  <c r="T25" i="14"/>
  <c r="Z25" i="14" s="1"/>
  <c r="AA133" i="14"/>
  <c r="AN180" i="14"/>
  <c r="T333" i="14"/>
  <c r="AC333" i="14" s="1"/>
  <c r="AI340" i="14"/>
  <c r="AC460" i="14"/>
  <c r="AB476" i="14"/>
  <c r="AA500" i="14"/>
  <c r="AO605" i="14"/>
  <c r="AR613" i="14"/>
  <c r="AF219" i="14"/>
  <c r="AM291" i="14"/>
  <c r="AK387" i="14"/>
  <c r="T394" i="14"/>
  <c r="X394" i="14" s="1"/>
  <c r="T402" i="14"/>
  <c r="V402" i="14" s="1"/>
  <c r="AM418" i="14"/>
  <c r="AI434" i="14"/>
  <c r="AF586" i="14"/>
  <c r="Y594" i="14"/>
  <c r="AB739" i="14"/>
  <c r="AN750" i="14"/>
  <c r="AA153" i="14"/>
  <c r="T185" i="14"/>
  <c r="Y185" i="14" s="1"/>
  <c r="AA241" i="14"/>
  <c r="V337" i="14"/>
  <c r="V345" i="14"/>
  <c r="Z369" i="14"/>
  <c r="AA393" i="14"/>
  <c r="AL417" i="14"/>
  <c r="AB721" i="14"/>
  <c r="AM750" i="14"/>
  <c r="AK30" i="14"/>
  <c r="AQ70" i="14"/>
  <c r="AP86" i="14"/>
  <c r="Z317" i="14"/>
  <c r="V614" i="14"/>
  <c r="V622" i="14"/>
  <c r="AK711" i="14"/>
  <c r="T727" i="14"/>
  <c r="AL727" i="14" s="1"/>
  <c r="AN728" i="14"/>
  <c r="AD746" i="14"/>
  <c r="X894" i="14"/>
  <c r="Y894" i="14"/>
  <c r="AD758" i="14"/>
  <c r="AE758" i="14"/>
  <c r="AD766" i="14"/>
  <c r="AE770" i="14"/>
  <c r="AF764" i="14"/>
  <c r="W816" i="14"/>
  <c r="U830" i="14"/>
  <c r="Z962" i="14"/>
  <c r="Y972" i="14"/>
  <c r="AR39" i="14"/>
  <c r="T54" i="14"/>
  <c r="AD54" i="14" s="1"/>
  <c r="U70" i="14"/>
  <c r="AO103" i="14"/>
  <c r="AO111" i="14"/>
  <c r="AO127" i="14"/>
  <c r="X269" i="14"/>
  <c r="AD348" i="14"/>
  <c r="Y573" i="14"/>
  <c r="Z605" i="14"/>
  <c r="AD630" i="14"/>
  <c r="AJ646" i="14"/>
  <c r="X670" i="14"/>
  <c r="X678" i="14"/>
  <c r="AO710" i="14"/>
  <c r="AD760" i="14"/>
  <c r="AE760" i="14"/>
  <c r="AF760" i="14"/>
  <c r="Z964" i="14"/>
  <c r="Y964" i="14"/>
  <c r="AE754" i="14"/>
  <c r="AF748" i="14"/>
  <c r="AD762" i="14"/>
  <c r="AD764" i="14"/>
  <c r="U808" i="14"/>
  <c r="W838" i="14"/>
  <c r="W832" i="14"/>
  <c r="Y966" i="14"/>
  <c r="Y978" i="14"/>
  <c r="AS461" i="14"/>
  <c r="AE768" i="14"/>
  <c r="AD770" i="14"/>
  <c r="V826" i="14"/>
  <c r="W826" i="14"/>
  <c r="U834" i="14"/>
  <c r="AR125" i="14"/>
  <c r="AQ259" i="14"/>
  <c r="AR339" i="14"/>
  <c r="AE531" i="14"/>
  <c r="AQ548" i="14"/>
  <c r="AC587" i="14"/>
  <c r="AS677" i="14"/>
  <c r="AD754" i="14"/>
  <c r="U836" i="14"/>
  <c r="W836" i="14"/>
  <c r="AD756" i="14"/>
  <c r="AE756" i="14"/>
  <c r="V816" i="14"/>
  <c r="W810" i="14"/>
  <c r="U810" i="14"/>
  <c r="U828" i="14"/>
  <c r="Z896" i="14"/>
  <c r="Z980" i="14"/>
  <c r="Z976" i="14"/>
  <c r="AR26" i="14"/>
  <c r="AL290" i="14"/>
  <c r="AF754" i="14"/>
  <c r="AD768" i="14"/>
  <c r="AE766" i="14"/>
  <c r="W830" i="14"/>
  <c r="V832" i="14"/>
  <c r="Y968" i="14"/>
  <c r="AO312" i="14"/>
  <c r="AD425" i="14"/>
  <c r="AM441" i="14"/>
  <c r="AE460" i="14"/>
  <c r="AH505" i="14"/>
  <c r="V690" i="14"/>
  <c r="AD750" i="14"/>
  <c r="AF762" i="14"/>
  <c r="W828" i="14"/>
  <c r="Z894" i="14"/>
  <c r="Z970" i="14"/>
  <c r="Y974" i="14"/>
  <c r="AK167" i="14"/>
  <c r="AK368" i="14"/>
  <c r="AQ504" i="14"/>
  <c r="AB512" i="14"/>
  <c r="AD536" i="14"/>
  <c r="W544" i="14"/>
  <c r="U552" i="14"/>
  <c r="Z568" i="14"/>
  <c r="AE600" i="14"/>
  <c r="Y608" i="14"/>
  <c r="AF758" i="14"/>
  <c r="AF746" i="14"/>
  <c r="W834" i="14"/>
  <c r="X896" i="14"/>
  <c r="V22" i="14"/>
  <c r="U40" i="14"/>
  <c r="V56" i="14"/>
  <c r="AP65" i="14"/>
  <c r="AJ73" i="14"/>
  <c r="AJ89" i="14"/>
  <c r="AM181" i="14"/>
  <c r="AL367" i="14"/>
  <c r="AJ649" i="14"/>
  <c r="AQ657" i="14"/>
  <c r="AN673" i="14"/>
  <c r="AO689" i="14"/>
  <c r="AQ705" i="14"/>
  <c r="U902" i="14"/>
  <c r="V902" i="14"/>
  <c r="W902" i="14"/>
  <c r="AF756" i="14"/>
  <c r="V808" i="14"/>
  <c r="V838" i="14"/>
  <c r="AK307" i="14"/>
  <c r="AS376" i="14"/>
  <c r="AR393" i="14"/>
  <c r="AS394" i="14"/>
  <c r="AR472" i="14"/>
  <c r="AI480" i="14"/>
  <c r="U523" i="14"/>
  <c r="AQ563" i="14"/>
  <c r="AO571" i="14"/>
  <c r="AQ721" i="14"/>
  <c r="AJ722" i="14"/>
  <c r="AM730" i="14"/>
  <c r="AO738" i="14"/>
  <c r="AN758" i="14"/>
  <c r="AT758" i="14" s="1"/>
  <c r="AN755" i="14"/>
  <c r="AT755" i="14" s="1"/>
  <c r="AN756" i="14"/>
  <c r="AT756" i="14" s="1"/>
  <c r="U16" i="14"/>
  <c r="V23" i="14"/>
  <c r="AR34" i="14"/>
  <c r="W73" i="14"/>
  <c r="V89" i="14"/>
  <c r="U90" i="14"/>
  <c r="AK201" i="14"/>
  <c r="AC261" i="14"/>
  <c r="Y269" i="14"/>
  <c r="AN313" i="14"/>
  <c r="AN322" i="14"/>
  <c r="U369" i="14"/>
  <c r="AC374" i="14"/>
  <c r="AN432" i="14"/>
  <c r="AR440" i="14"/>
  <c r="AK494" i="14"/>
  <c r="AB545" i="14"/>
  <c r="AE652" i="14"/>
  <c r="AJ653" i="14"/>
  <c r="AB684" i="14"/>
  <c r="X692" i="14"/>
  <c r="AH709" i="14"/>
  <c r="T728" i="14"/>
  <c r="AL728" i="14" s="1"/>
  <c r="T462" i="14"/>
  <c r="U462" i="14" s="1"/>
  <c r="AI6" i="14"/>
  <c r="AL14" i="14"/>
  <c r="AJ22" i="14"/>
  <c r="AK32" i="14"/>
  <c r="AN88" i="14"/>
  <c r="AR113" i="14"/>
  <c r="AR121" i="14"/>
  <c r="AI129" i="14"/>
  <c r="AN199" i="14"/>
  <c r="AR258" i="14"/>
  <c r="AI323" i="14"/>
  <c r="AO355" i="14"/>
  <c r="AR455" i="14"/>
  <c r="AJ462" i="14"/>
  <c r="AS477" i="14"/>
  <c r="AP667" i="14"/>
  <c r="AS691" i="14"/>
  <c r="T711" i="14"/>
  <c r="W711" i="14" s="1"/>
  <c r="U333" i="14"/>
  <c r="AO21" i="14"/>
  <c r="X29" i="14"/>
  <c r="AL47" i="14"/>
  <c r="AN141" i="14"/>
  <c r="AD149" i="14"/>
  <c r="AK150" i="14"/>
  <c r="AJ167" i="14"/>
  <c r="AK221" i="14"/>
  <c r="AA379" i="14"/>
  <c r="Z413" i="14"/>
  <c r="Z421" i="14"/>
  <c r="AJ429" i="14"/>
  <c r="AH430" i="14"/>
  <c r="AC445" i="14"/>
  <c r="AK476" i="14"/>
  <c r="AN559" i="14"/>
  <c r="AP567" i="14"/>
  <c r="AI575" i="14"/>
  <c r="AJ582" i="14"/>
  <c r="AF733" i="14"/>
  <c r="AH4" i="14"/>
  <c r="T269" i="14"/>
  <c r="AB269" i="14" s="1"/>
  <c r="AM742" i="14"/>
  <c r="AT742" i="14" s="1"/>
  <c r="AJ10" i="14"/>
  <c r="AI27" i="14"/>
  <c r="W37" i="14"/>
  <c r="AR53" i="14"/>
  <c r="AQ69" i="14"/>
  <c r="AQ129" i="14"/>
  <c r="AK160" i="14"/>
  <c r="AD165" i="14"/>
  <c r="AD254" i="14"/>
  <c r="AR255" i="14"/>
  <c r="AN283" i="14"/>
  <c r="AB291" i="14"/>
  <c r="AL308" i="14"/>
  <c r="Z309" i="14"/>
  <c r="U377" i="14"/>
  <c r="AP420" i="14"/>
  <c r="AB427" i="14"/>
  <c r="Z473" i="14"/>
  <c r="AN508" i="14"/>
  <c r="AN517" i="14"/>
  <c r="AH524" i="14"/>
  <c r="AI540" i="14"/>
  <c r="AI564" i="14"/>
  <c r="AC572" i="14"/>
  <c r="W596" i="14"/>
  <c r="AE703" i="14"/>
  <c r="AF731" i="14"/>
  <c r="AE739" i="14"/>
  <c r="AT1008" i="14"/>
  <c r="AT1003" i="14"/>
  <c r="AT757" i="14"/>
  <c r="AJ52" i="14"/>
  <c r="AR190" i="14"/>
  <c r="AS419" i="14"/>
  <c r="AO566" i="14"/>
  <c r="AI19" i="14"/>
  <c r="T30" i="14"/>
  <c r="AC30" i="14" s="1"/>
  <c r="AI175" i="14"/>
  <c r="AP213" i="14"/>
  <c r="AM238" i="14"/>
  <c r="AP269" i="14"/>
  <c r="AS316" i="14"/>
  <c r="AN337" i="14"/>
  <c r="AR354" i="14"/>
  <c r="AQ377" i="14"/>
  <c r="AM402" i="14"/>
  <c r="AK428" i="14"/>
  <c r="AP557" i="14"/>
  <c r="AM573" i="14"/>
  <c r="AL587" i="14"/>
  <c r="AL651" i="14"/>
  <c r="AR726" i="14"/>
  <c r="AQ736" i="14"/>
  <c r="W740" i="14"/>
  <c r="AT875" i="14"/>
  <c r="Z752" i="14"/>
  <c r="AH11" i="14"/>
  <c r="AR456" i="14"/>
  <c r="T16" i="14"/>
  <c r="Z16" i="14" s="1"/>
  <c r="AR33" i="14"/>
  <c r="AJ34" i="14"/>
  <c r="AL50" i="14"/>
  <c r="AL89" i="14"/>
  <c r="AL98" i="14"/>
  <c r="AL106" i="14"/>
  <c r="AJ113" i="14"/>
  <c r="AM122" i="14"/>
  <c r="AD129" i="14"/>
  <c r="AR132" i="14"/>
  <c r="AQ133" i="14"/>
  <c r="AP251" i="14"/>
  <c r="AN262" i="14"/>
  <c r="U325" i="14"/>
  <c r="AI326" i="14"/>
  <c r="AA333" i="14"/>
  <c r="AL361" i="14"/>
  <c r="AS378" i="14"/>
  <c r="AS379" i="14"/>
  <c r="AP388" i="14"/>
  <c r="AB416" i="14"/>
  <c r="T426" i="14"/>
  <c r="W426" i="14" s="1"/>
  <c r="AK443" i="14"/>
  <c r="AC452" i="14"/>
  <c r="AK462" i="14"/>
  <c r="AD477" i="14"/>
  <c r="AA480" i="14"/>
  <c r="W509" i="14"/>
  <c r="W517" i="14"/>
  <c r="AB525" i="14"/>
  <c r="Z544" i="14"/>
  <c r="AQ556" i="14"/>
  <c r="AJ572" i="14"/>
  <c r="T603" i="14"/>
  <c r="AF603" i="14" s="1"/>
  <c r="Y615" i="14"/>
  <c r="AQ625" i="14"/>
  <c r="Z641" i="14"/>
  <c r="T658" i="14"/>
  <c r="U658" i="14" s="1"/>
  <c r="AO668" i="14"/>
  <c r="AS676" i="14"/>
  <c r="AD715" i="14"/>
  <c r="AC724" i="14"/>
  <c r="AC734" i="14"/>
  <c r="W739" i="14"/>
  <c r="AT891" i="14"/>
  <c r="AT981" i="14"/>
  <c r="AR338" i="14"/>
  <c r="T22" i="14"/>
  <c r="AF22" i="14" s="1"/>
  <c r="AQ34" i="14"/>
  <c r="AL70" i="14"/>
  <c r="AI73" i="14"/>
  <c r="AI376" i="14"/>
  <c r="AJ575" i="14"/>
  <c r="AT982" i="14"/>
  <c r="AM31" i="14"/>
  <c r="AS455" i="14"/>
  <c r="AM704" i="14"/>
  <c r="AM727" i="14"/>
  <c r="AQ48" i="14"/>
  <c r="X63" i="14"/>
  <c r="AN112" i="14"/>
  <c r="AN120" i="14"/>
  <c r="AS143" i="14"/>
  <c r="AN182" i="14"/>
  <c r="T209" i="14"/>
  <c r="U209" i="14" s="1"/>
  <c r="AC248" i="14"/>
  <c r="AI259" i="14"/>
  <c r="AI269" i="14"/>
  <c r="AQ292" i="14"/>
  <c r="AN331" i="14"/>
  <c r="AS332" i="14"/>
  <c r="U341" i="14"/>
  <c r="AQ349" i="14"/>
  <c r="AS369" i="14"/>
  <c r="AO415" i="14"/>
  <c r="AA433" i="14"/>
  <c r="AD441" i="14"/>
  <c r="AO442" i="14"/>
  <c r="AM459" i="14"/>
  <c r="AQ460" i="14"/>
  <c r="AA504" i="14"/>
  <c r="AF515" i="14"/>
  <c r="AE523" i="14"/>
  <c r="AM524" i="14"/>
  <c r="U536" i="14"/>
  <c r="AH541" i="14"/>
  <c r="AK554" i="14"/>
  <c r="T587" i="14"/>
  <c r="AE587" i="14" s="1"/>
  <c r="AJ601" i="14"/>
  <c r="AM602" i="14"/>
  <c r="V605" i="14"/>
  <c r="W613" i="14"/>
  <c r="AR614" i="14"/>
  <c r="T621" i="14"/>
  <c r="AF621" i="14" s="1"/>
  <c r="AS640" i="14"/>
  <c r="AJ656" i="14"/>
  <c r="AF673" i="14"/>
  <c r="AS674" i="14"/>
  <c r="AD683" i="14"/>
  <c r="AP692" i="14"/>
  <c r="AI711" i="14"/>
  <c r="Z722" i="14"/>
  <c r="AT837" i="14"/>
  <c r="AP75" i="14"/>
  <c r="AR176" i="14"/>
  <c r="AS317" i="14"/>
  <c r="AN390" i="14"/>
  <c r="AM313" i="14"/>
  <c r="U323" i="14"/>
  <c r="AM377" i="14"/>
  <c r="T479" i="14"/>
  <c r="X479" i="14" s="1"/>
  <c r="U545" i="14"/>
  <c r="AD605" i="14"/>
  <c r="AB659" i="14"/>
  <c r="AK68" i="14"/>
  <c r="AS83" i="14"/>
  <c r="AL346" i="14"/>
  <c r="AC395" i="14"/>
  <c r="AO13" i="14"/>
  <c r="X21" i="14"/>
  <c r="AH27" i="14"/>
  <c r="AI30" i="14"/>
  <c r="AJ38" i="14"/>
  <c r="AK54" i="14"/>
  <c r="AS62" i="14"/>
  <c r="V69" i="14"/>
  <c r="AP85" i="14"/>
  <c r="W93" i="14"/>
  <c r="W101" i="14"/>
  <c r="AH126" i="14"/>
  <c r="AO157" i="14"/>
  <c r="T160" i="14"/>
  <c r="Z160" i="14" s="1"/>
  <c r="AP178" i="14"/>
  <c r="AR200" i="14"/>
  <c r="AB215" i="14"/>
  <c r="AQ216" i="14"/>
  <c r="AI227" i="14"/>
  <c r="AF256" i="14"/>
  <c r="AR257" i="14"/>
  <c r="AK278" i="14"/>
  <c r="AQ287" i="14"/>
  <c r="AQ306" i="14"/>
  <c r="AD323" i="14"/>
  <c r="U339" i="14"/>
  <c r="AD347" i="14"/>
  <c r="AK348" i="14"/>
  <c r="Y365" i="14"/>
  <c r="AQ392" i="14"/>
  <c r="AP405" i="14"/>
  <c r="AJ413" i="14"/>
  <c r="AP421" i="14"/>
  <c r="AQ464" i="14"/>
  <c r="V477" i="14"/>
  <c r="AF485" i="14"/>
  <c r="AS486" i="14"/>
  <c r="AO506" i="14"/>
  <c r="AF525" i="14"/>
  <c r="AS539" i="14"/>
  <c r="AE551" i="14"/>
  <c r="W567" i="14"/>
  <c r="AJ568" i="14"/>
  <c r="AO600" i="14"/>
  <c r="AE605" i="14"/>
  <c r="AM629" i="14"/>
  <c r="W645" i="14"/>
  <c r="V653" i="14"/>
  <c r="AR657" i="14"/>
  <c r="AE671" i="14"/>
  <c r="AN690" i="14"/>
  <c r="AA705" i="14"/>
  <c r="X738" i="14"/>
  <c r="AA739" i="14"/>
  <c r="Z750" i="14"/>
  <c r="AT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Z196" i="3" s="1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Y111" i="9" s="1"/>
  <c r="P121" i="9"/>
  <c r="P124" i="9"/>
  <c r="T14" i="14"/>
  <c r="AE14" i="14" s="1"/>
  <c r="AI16" i="14"/>
  <c r="AI35" i="14"/>
  <c r="AO36" i="14"/>
  <c r="W45" i="14"/>
  <c r="AM51" i="14"/>
  <c r="AP71" i="14"/>
  <c r="AL74" i="14"/>
  <c r="AP82" i="14"/>
  <c r="AP100" i="14"/>
  <c r="AP101" i="14"/>
  <c r="AP108" i="14"/>
  <c r="AP110" i="14"/>
  <c r="V121" i="14"/>
  <c r="AR149" i="14"/>
  <c r="AQ161" i="14"/>
  <c r="AJ198" i="14"/>
  <c r="AR202" i="14"/>
  <c r="AK205" i="14"/>
  <c r="AA222" i="7"/>
  <c r="U226" i="7"/>
  <c r="O91" i="9"/>
  <c r="X91" i="9" s="1"/>
  <c r="S118" i="9"/>
  <c r="AI10" i="14"/>
  <c r="V14" i="14"/>
  <c r="V65" i="14"/>
  <c r="U85" i="14"/>
  <c r="AQ92" i="14"/>
  <c r="AI93" i="14"/>
  <c r="AR129" i="14"/>
  <c r="T176" i="14"/>
  <c r="Z176" i="14" s="1"/>
  <c r="AS275" i="14"/>
  <c r="AD275" i="14"/>
  <c r="Z23" i="7"/>
  <c r="V74" i="7"/>
  <c r="V107" i="7"/>
  <c r="Z115" i="7"/>
  <c r="Y129" i="7"/>
  <c r="Q219" i="7"/>
  <c r="O238" i="7"/>
  <c r="AA238" i="7" s="1"/>
  <c r="W14" i="14"/>
  <c r="V38" i="14"/>
  <c r="AR47" i="14"/>
  <c r="AJ49" i="14"/>
  <c r="T83" i="14"/>
  <c r="AB83" i="14" s="1"/>
  <c r="U98" i="14"/>
  <c r="U106" i="14"/>
  <c r="W112" i="14"/>
  <c r="AP170" i="14"/>
  <c r="AL176" i="14"/>
  <c r="AI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S82" i="7" s="1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Y12" i="9" s="1"/>
  <c r="S32" i="9"/>
  <c r="O44" i="9"/>
  <c r="W44" i="9" s="1"/>
  <c r="P70" i="9"/>
  <c r="P73" i="9"/>
  <c r="R82" i="9"/>
  <c r="P86" i="9"/>
  <c r="R104" i="9"/>
  <c r="P113" i="9"/>
  <c r="AJ14" i="14"/>
  <c r="AL15" i="14"/>
  <c r="AR16" i="14"/>
  <c r="AH35" i="14"/>
  <c r="AM61" i="14"/>
  <c r="AK63" i="14"/>
  <c r="U83" i="14"/>
  <c r="AO87" i="14"/>
  <c r="AP94" i="14"/>
  <c r="V98" i="14"/>
  <c r="V101" i="14"/>
  <c r="V106" i="14"/>
  <c r="V113" i="14"/>
  <c r="AN128" i="14"/>
  <c r="AJ150" i="14"/>
  <c r="AQ176" i="14"/>
  <c r="AH196" i="14"/>
  <c r="T202" i="14"/>
  <c r="AF202" i="14" s="1"/>
  <c r="AN210" i="14"/>
  <c r="AO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N14" i="14"/>
  <c r="AL22" i="14"/>
  <c r="AQ25" i="14"/>
  <c r="AJ42" i="14"/>
  <c r="AO51" i="14"/>
  <c r="X83" i="14"/>
  <c r="AL90" i="14"/>
  <c r="U93" i="14"/>
  <c r="AJ108" i="14"/>
  <c r="W113" i="14"/>
  <c r="AJ145" i="14"/>
  <c r="AI202" i="14"/>
  <c r="AR209" i="14"/>
  <c r="AQ325" i="14"/>
  <c r="AL360" i="14"/>
  <c r="AQ14" i="14"/>
  <c r="U32" i="14"/>
  <c r="AP51" i="14"/>
  <c r="AN77" i="14"/>
  <c r="T84" i="14"/>
  <c r="AB84" i="14" s="1"/>
  <c r="AQ85" i="14"/>
  <c r="AH86" i="14"/>
  <c r="V93" i="14"/>
  <c r="AI101" i="14"/>
  <c r="AI125" i="14"/>
  <c r="AK152" i="14"/>
  <c r="AH170" i="14"/>
  <c r="AJ185" i="14"/>
  <c r="AN194" i="14"/>
  <c r="AJ202" i="14"/>
  <c r="AK208" i="14"/>
  <c r="AJ208" i="14"/>
  <c r="AK299" i="14"/>
  <c r="W299" i="14"/>
  <c r="AL300" i="14"/>
  <c r="AI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R14" i="14"/>
  <c r="AM15" i="14"/>
  <c r="AJ23" i="14"/>
  <c r="U39" i="14"/>
  <c r="AI40" i="14"/>
  <c r="AJ61" i="14"/>
  <c r="AR69" i="14"/>
  <c r="AI70" i="14"/>
  <c r="AL73" i="14"/>
  <c r="AI86" i="14"/>
  <c r="AI89" i="14"/>
  <c r="AR101" i="14"/>
  <c r="X111" i="14"/>
  <c r="AM112" i="14"/>
  <c r="AC167" i="14"/>
  <c r="AM174" i="14"/>
  <c r="AN229" i="14"/>
  <c r="X281" i="14"/>
  <c r="AF294" i="14"/>
  <c r="AJ300" i="14"/>
  <c r="AE312" i="14"/>
  <c r="AS323" i="14"/>
  <c r="AR333" i="14"/>
  <c r="W339" i="14"/>
  <c r="AJ348" i="14"/>
  <c r="Z379" i="14"/>
  <c r="AN438" i="14"/>
  <c r="AQ439" i="14"/>
  <c r="AL553" i="14"/>
  <c r="AQ581" i="14"/>
  <c r="U603" i="14"/>
  <c r="AR622" i="14"/>
  <c r="V642" i="14"/>
  <c r="V645" i="14"/>
  <c r="Z749" i="14"/>
  <c r="T261" i="14"/>
  <c r="Y261" i="14" s="1"/>
  <c r="Y267" i="14"/>
  <c r="AJ268" i="14"/>
  <c r="AF293" i="14"/>
  <c r="AQ309" i="14"/>
  <c r="AP333" i="14"/>
  <c r="AS333" i="14"/>
  <c r="AE388" i="14"/>
  <c r="T395" i="14"/>
  <c r="V395" i="14" s="1"/>
  <c r="AR433" i="14"/>
  <c r="AK437" i="14"/>
  <c r="AK470" i="14"/>
  <c r="AN485" i="14"/>
  <c r="AN512" i="14"/>
  <c r="AM515" i="14"/>
  <c r="AB520" i="14"/>
  <c r="AQ525" i="14"/>
  <c r="AN529" i="14"/>
  <c r="AM552" i="14"/>
  <c r="Y557" i="14"/>
  <c r="W560" i="14"/>
  <c r="W563" i="14"/>
  <c r="AD580" i="14"/>
  <c r="AS588" i="14"/>
  <c r="AL614" i="14"/>
  <c r="U615" i="14"/>
  <c r="AR632" i="14"/>
  <c r="W633" i="14"/>
  <c r="AK640" i="14"/>
  <c r="AD650" i="14"/>
  <c r="Z661" i="14"/>
  <c r="AA668" i="14"/>
  <c r="Y723" i="14"/>
  <c r="AR740" i="14"/>
  <c r="AM753" i="14"/>
  <c r="AT753" i="14" s="1"/>
  <c r="AS241" i="14"/>
  <c r="AM424" i="14"/>
  <c r="AN425" i="14"/>
  <c r="AR434" i="14"/>
  <c r="AN459" i="14"/>
  <c r="AL492" i="14"/>
  <c r="AR511" i="14"/>
  <c r="AB519" i="14"/>
  <c r="V531" i="14"/>
  <c r="AN551" i="14"/>
  <c r="AJ554" i="14"/>
  <c r="AH557" i="14"/>
  <c r="AL561" i="14"/>
  <c r="Z563" i="14"/>
  <c r="Z705" i="14"/>
  <c r="AA741" i="14"/>
  <c r="AH212" i="14"/>
  <c r="AQ214" i="14"/>
  <c r="AN215" i="14"/>
  <c r="AP226" i="14"/>
  <c r="AL239" i="14"/>
  <c r="AR240" i="14"/>
  <c r="AK247" i="14"/>
  <c r="AQ248" i="14"/>
  <c r="AR249" i="14"/>
  <c r="AR308" i="14"/>
  <c r="AQ317" i="14"/>
  <c r="AD321" i="14"/>
  <c r="AO336" i="14"/>
  <c r="AQ339" i="14"/>
  <c r="AS347" i="14"/>
  <c r="AQ353" i="14"/>
  <c r="AS366" i="14"/>
  <c r="AH370" i="14"/>
  <c r="V385" i="14"/>
  <c r="AJ406" i="14"/>
  <c r="AL418" i="14"/>
  <c r="AP429" i="14"/>
  <c r="AP430" i="14"/>
  <c r="AK435" i="14"/>
  <c r="AO438" i="14"/>
  <c r="V445" i="14"/>
  <c r="AR462" i="14"/>
  <c r="AA479" i="14"/>
  <c r="AF491" i="14"/>
  <c r="AS504" i="14"/>
  <c r="AJ523" i="14"/>
  <c r="U537" i="14"/>
  <c r="AM550" i="14"/>
  <c r="AM563" i="14"/>
  <c r="AA597" i="14"/>
  <c r="V601" i="14"/>
  <c r="AB603" i="14"/>
  <c r="AM613" i="14"/>
  <c r="AO628" i="14"/>
  <c r="AI630" i="14"/>
  <c r="AS670" i="14"/>
  <c r="AP680" i="14"/>
  <c r="U683" i="14"/>
  <c r="T690" i="14"/>
  <c r="W690" i="14" s="1"/>
  <c r="AD721" i="14"/>
  <c r="AC727" i="14"/>
  <c r="AM754" i="14"/>
  <c r="AT754" i="14" s="1"/>
  <c r="W433" i="14"/>
  <c r="AE455" i="14"/>
  <c r="AP505" i="14"/>
  <c r="T516" i="14"/>
  <c r="AA516" i="14" s="1"/>
  <c r="AJ520" i="14"/>
  <c r="T525" i="14"/>
  <c r="AA525" i="14" s="1"/>
  <c r="AI547" i="14"/>
  <c r="AI548" i="14"/>
  <c r="AP587" i="14"/>
  <c r="AP594" i="14"/>
  <c r="AS595" i="14"/>
  <c r="AQ645" i="14"/>
  <c r="AA656" i="14"/>
  <c r="Y677" i="14"/>
  <c r="V683" i="14"/>
  <c r="U692" i="14"/>
  <c r="W722" i="14"/>
  <c r="AJ257" i="14"/>
  <c r="AM266" i="14"/>
  <c r="AQ275" i="14"/>
  <c r="AB292" i="14"/>
  <c r="AQ298" i="14"/>
  <c r="AQ300" i="14"/>
  <c r="AJ302" i="14"/>
  <c r="T309" i="14"/>
  <c r="AC309" i="14" s="1"/>
  <c r="AR324" i="14"/>
  <c r="Z325" i="14"/>
  <c r="AP361" i="14"/>
  <c r="AL362" i="14"/>
  <c r="AR387" i="14"/>
  <c r="T405" i="14"/>
  <c r="W405" i="14" s="1"/>
  <c r="T420" i="14"/>
  <c r="U420" i="14" s="1"/>
  <c r="W459" i="14"/>
  <c r="AE500" i="14"/>
  <c r="AQ501" i="14"/>
  <c r="AL517" i="14"/>
  <c r="Y525" i="14"/>
  <c r="W543" i="14"/>
  <c r="AI574" i="14"/>
  <c r="AS587" i="14"/>
  <c r="AH593" i="14"/>
  <c r="AN633" i="14"/>
  <c r="AI642" i="14"/>
  <c r="AK649" i="14"/>
  <c r="Z650" i="14"/>
  <c r="AM667" i="14"/>
  <c r="T668" i="14"/>
  <c r="V668" i="14" s="1"/>
  <c r="AA683" i="14"/>
  <c r="AA711" i="14"/>
  <c r="AH715" i="14"/>
  <c r="AR222" i="14"/>
  <c r="AE245" i="14"/>
  <c r="AA248" i="14"/>
  <c r="AS254" i="14"/>
  <c r="AI255" i="14"/>
  <c r="AJ256" i="14"/>
  <c r="AQ262" i="14"/>
  <c r="AD276" i="14"/>
  <c r="AI301" i="14"/>
  <c r="AL306" i="14"/>
  <c r="AL316" i="14"/>
  <c r="AH327" i="14"/>
  <c r="AM337" i="14"/>
  <c r="T339" i="14"/>
  <c r="AE339" i="14" s="1"/>
  <c r="AE345" i="14"/>
  <c r="AQ350" i="14"/>
  <c r="AM369" i="14"/>
  <c r="AI388" i="14"/>
  <c r="AJ405" i="14"/>
  <c r="AR425" i="14"/>
  <c r="AQ441" i="14"/>
  <c r="AP442" i="14"/>
  <c r="AS452" i="14"/>
  <c r="AE463" i="14"/>
  <c r="AD472" i="14"/>
  <c r="AF474" i="14"/>
  <c r="AA487" i="14"/>
  <c r="AB492" i="14"/>
  <c r="AJ504" i="14"/>
  <c r="AQ512" i="14"/>
  <c r="AK531" i="14"/>
  <c r="AE542" i="14"/>
  <c r="AR555" i="14"/>
  <c r="AC561" i="14"/>
  <c r="AF566" i="14"/>
  <c r="AL567" i="14"/>
  <c r="AD583" i="14"/>
  <c r="U587" i="14"/>
  <c r="Y591" i="14"/>
  <c r="AQ610" i="14"/>
  <c r="Z613" i="14"/>
  <c r="AA629" i="14"/>
  <c r="AS639" i="14"/>
  <c r="AC657" i="14"/>
  <c r="AP659" i="14"/>
  <c r="AH662" i="14"/>
  <c r="U668" i="14"/>
  <c r="U671" i="14"/>
  <c r="T674" i="14"/>
  <c r="V674" i="14" s="1"/>
  <c r="AQ676" i="14"/>
  <c r="U684" i="14"/>
  <c r="AC705" i="14"/>
  <c r="AN713" i="14"/>
  <c r="Y740" i="14"/>
  <c r="AB741" i="14"/>
  <c r="AH219" i="14"/>
  <c r="AS231" i="14"/>
  <c r="T317" i="14"/>
  <c r="AC317" i="14" s="1"/>
  <c r="AL333" i="14"/>
  <c r="AC393" i="14"/>
  <c r="AP415" i="14"/>
  <c r="AQ421" i="14"/>
  <c r="AS492" i="14"/>
  <c r="AJ605" i="14"/>
  <c r="AA613" i="14"/>
  <c r="AR625" i="14"/>
  <c r="AD638" i="14"/>
  <c r="T645" i="14"/>
  <c r="U645" i="14" s="1"/>
  <c r="AP654" i="14"/>
  <c r="U664" i="14"/>
  <c r="AQ668" i="14"/>
  <c r="Z671" i="14"/>
  <c r="AS684" i="14"/>
  <c r="AC690" i="14"/>
  <c r="AC741" i="14"/>
  <c r="AT749" i="14"/>
  <c r="AT984" i="14"/>
  <c r="AT992" i="14"/>
  <c r="AT1078" i="14"/>
  <c r="AT1167" i="14"/>
  <c r="AT1183" i="14"/>
  <c r="AT1115" i="14"/>
  <c r="AT1141" i="14"/>
  <c r="AT1011" i="14"/>
  <c r="AT1000" i="14"/>
  <c r="AT1199" i="14"/>
  <c r="AT1017" i="14"/>
  <c r="AT1040" i="14"/>
  <c r="AT1041" i="14"/>
  <c r="AT1131" i="14"/>
  <c r="AT752" i="14"/>
  <c r="AT1027" i="14"/>
  <c r="AT1091" i="14"/>
  <c r="AT1143" i="14"/>
  <c r="AT900" i="14"/>
  <c r="AT1001" i="14"/>
  <c r="AT1024" i="14"/>
  <c r="AT825" i="14"/>
  <c r="AT1185" i="14"/>
  <c r="AT1120" i="14"/>
  <c r="AT853" i="14"/>
  <c r="AT1007" i="14"/>
  <c r="AT1016" i="14"/>
  <c r="AT1026" i="14"/>
  <c r="AT1033" i="14"/>
  <c r="AT1070" i="14"/>
  <c r="AT1154" i="14"/>
  <c r="AT1181" i="14"/>
  <c r="AT1208" i="14"/>
  <c r="AT1207" i="14"/>
  <c r="AT1075" i="14"/>
  <c r="AT1162" i="14"/>
  <c r="AT781" i="14"/>
  <c r="AT887" i="14"/>
  <c r="AT909" i="14"/>
  <c r="AT949" i="14"/>
  <c r="AT1019" i="14"/>
  <c r="AT1054" i="14"/>
  <c r="AT1052" i="14"/>
  <c r="AT1060" i="14"/>
  <c r="AT1096" i="14"/>
  <c r="AT1123" i="14"/>
  <c r="AT1203" i="14"/>
  <c r="AT1148" i="14"/>
  <c r="AT1172" i="14"/>
  <c r="AT973" i="14"/>
  <c r="AT983" i="14"/>
  <c r="AT1006" i="14"/>
  <c r="AT1015" i="14"/>
  <c r="AT1051" i="14"/>
  <c r="AT1064" i="14"/>
  <c r="AT1098" i="14"/>
  <c r="AT1106" i="14"/>
  <c r="AT1093" i="14"/>
  <c r="AT1146" i="14"/>
  <c r="AT1186" i="14"/>
  <c r="AT1190" i="14"/>
  <c r="AT1196" i="14"/>
  <c r="AT1126" i="14"/>
  <c r="AT1014" i="14"/>
  <c r="AT991" i="14"/>
  <c r="AT1038" i="14"/>
  <c r="AT1058" i="14"/>
  <c r="AT1192" i="14"/>
  <c r="AT865" i="14"/>
  <c r="AT1022" i="14"/>
  <c r="AT1025" i="14"/>
  <c r="AT1032" i="14"/>
  <c r="AT1020" i="14"/>
  <c r="AT1065" i="14"/>
  <c r="AT1046" i="14"/>
  <c r="AT1099" i="14"/>
  <c r="AT1107" i="14"/>
  <c r="AT1083" i="14"/>
  <c r="AT1127" i="14"/>
  <c r="AT1112" i="14"/>
  <c r="AT1071" i="14"/>
  <c r="AT1067" i="14"/>
  <c r="AT1157" i="14"/>
  <c r="AT1205" i="14"/>
  <c r="AT773" i="14"/>
  <c r="AT831" i="14"/>
  <c r="AT945" i="14"/>
  <c r="AT1037" i="14"/>
  <c r="AT1077" i="14"/>
  <c r="AT1109" i="14"/>
  <c r="AT1149" i="14"/>
  <c r="AT1189" i="14"/>
  <c r="AT1009" i="14"/>
  <c r="AT1053" i="14"/>
  <c r="AT988" i="14"/>
  <c r="AT1082" i="14"/>
  <c r="AT1139" i="14"/>
  <c r="AT1165" i="14"/>
  <c r="AT1164" i="14"/>
  <c r="AT1204" i="14"/>
  <c r="AT1178" i="14"/>
  <c r="AT1136" i="14"/>
  <c r="AT962" i="14"/>
  <c r="AT953" i="14"/>
  <c r="AT1035" i="14"/>
  <c r="AT1023" i="14"/>
  <c r="AT1045" i="14"/>
  <c r="AT1125" i="14"/>
  <c r="AT1080" i="14"/>
  <c r="AT1142" i="14"/>
  <c r="AT1128" i="14"/>
  <c r="AT1151" i="14"/>
  <c r="AT1180" i="14"/>
  <c r="AT1197" i="14"/>
  <c r="AT1134" i="14"/>
  <c r="AT1194" i="14"/>
  <c r="AT1202" i="14"/>
  <c r="AT1200" i="14"/>
  <c r="AT855" i="14"/>
  <c r="AT999" i="14"/>
  <c r="AT1028" i="14"/>
  <c r="AT1043" i="14"/>
  <c r="AT1114" i="14"/>
  <c r="AT1159" i="14"/>
  <c r="AT771" i="14"/>
  <c r="AT885" i="14"/>
  <c r="AT925" i="14"/>
  <c r="AT961" i="14"/>
  <c r="AT986" i="14"/>
  <c r="AT959" i="14"/>
  <c r="AT1004" i="14"/>
  <c r="AT1084" i="14"/>
  <c r="AT1117" i="14"/>
  <c r="AT989" i="14"/>
  <c r="AT1072" i="14"/>
  <c r="AT1097" i="14"/>
  <c r="AT1132" i="14"/>
  <c r="AT1059" i="14"/>
  <c r="AT1144" i="14"/>
  <c r="AT1138" i="14"/>
  <c r="AT1130" i="14"/>
  <c r="AT1198" i="14"/>
  <c r="AT1069" i="14"/>
  <c r="AT1173" i="14"/>
  <c r="AT1193" i="14"/>
  <c r="AT1184" i="14"/>
  <c r="AM747" i="14"/>
  <c r="AT747" i="14" s="1"/>
  <c r="AT760" i="14"/>
  <c r="Z746" i="14"/>
  <c r="AT902" i="14"/>
  <c r="AT940" i="14"/>
  <c r="AT921" i="14"/>
  <c r="AT1010" i="14"/>
  <c r="AT1031" i="14"/>
  <c r="AT1074" i="14"/>
  <c r="AT1090" i="14"/>
  <c r="AT1102" i="14"/>
  <c r="AT1137" i="14"/>
  <c r="AT1152" i="14"/>
  <c r="AT1089" i="14"/>
  <c r="AT1170" i="14"/>
  <c r="AT1042" i="14"/>
  <c r="AT1095" i="14"/>
  <c r="AT1147" i="14"/>
  <c r="AT1073" i="14"/>
  <c r="AT1166" i="14"/>
  <c r="AT809" i="14"/>
  <c r="AT793" i="14"/>
  <c r="AT1005" i="14"/>
  <c r="AT964" i="14"/>
  <c r="AT1012" i="14"/>
  <c r="AT1085" i="14"/>
  <c r="AT1021" i="14"/>
  <c r="AT1175" i="14"/>
  <c r="AT1044" i="14"/>
  <c r="AT1103" i="14"/>
  <c r="AT1116" i="14"/>
  <c r="AT1145" i="14"/>
  <c r="AT1160" i="14"/>
  <c r="AT1066" i="14"/>
  <c r="AT1155" i="14"/>
  <c r="AT1150" i="14"/>
  <c r="AT1201" i="14"/>
  <c r="AT1187" i="14"/>
  <c r="AT777" i="14"/>
  <c r="AT746" i="14"/>
  <c r="AT813" i="14"/>
  <c r="AT1122" i="14"/>
  <c r="AT1030" i="14"/>
  <c r="AT1063" i="14"/>
  <c r="AT971" i="14"/>
  <c r="AT1057" i="14"/>
  <c r="AT1087" i="14"/>
  <c r="AT1104" i="14"/>
  <c r="AT1079" i="14"/>
  <c r="AT1086" i="14"/>
  <c r="AT1153" i="14"/>
  <c r="AT1168" i="14"/>
  <c r="AT1013" i="14"/>
  <c r="AT1119" i="14"/>
  <c r="AT1163" i="14"/>
  <c r="AT1088" i="14"/>
  <c r="AT1158" i="14"/>
  <c r="AT1188" i="14"/>
  <c r="AT1156" i="14"/>
  <c r="AT1140" i="14"/>
  <c r="AT901" i="14"/>
  <c r="AT931" i="14"/>
  <c r="AT947" i="14"/>
  <c r="AT935" i="14"/>
  <c r="AT1018" i="14"/>
  <c r="AT980" i="14"/>
  <c r="AT1056" i="14"/>
  <c r="AT1062" i="14"/>
  <c r="AT1110" i="14"/>
  <c r="AT1039" i="14"/>
  <c r="AT1161" i="14"/>
  <c r="AT1176" i="14"/>
  <c r="AT1047" i="14"/>
  <c r="AT1108" i="14"/>
  <c r="AT1171" i="14"/>
  <c r="AT1206" i="14"/>
  <c r="AM745" i="14"/>
  <c r="AT745" i="14" s="1"/>
  <c r="AT905" i="14"/>
  <c r="AT1048" i="14"/>
  <c r="AT1092" i="14"/>
  <c r="AT1100" i="14"/>
  <c r="AT1036" i="14"/>
  <c r="AT1076" i="14"/>
  <c r="AT1101" i="14"/>
  <c r="AT1029" i="14"/>
  <c r="AT1049" i="14"/>
  <c r="AT1034" i="14"/>
  <c r="AT1124" i="14"/>
  <c r="AT1113" i="14"/>
  <c r="AT1169" i="14"/>
  <c r="AT1055" i="14"/>
  <c r="AT1174" i="14"/>
  <c r="AT1121" i="14"/>
  <c r="AT1105" i="14"/>
  <c r="AT785" i="14"/>
  <c r="AT843" i="14"/>
  <c r="AT841" i="14"/>
  <c r="AT955" i="14"/>
  <c r="AT979" i="14"/>
  <c r="AT975" i="14"/>
  <c r="AT1002" i="14"/>
  <c r="AT1050" i="14"/>
  <c r="AT1133" i="14"/>
  <c r="AT1068" i="14"/>
  <c r="AT1111" i="14"/>
  <c r="AT1061" i="14"/>
  <c r="AT1135" i="14"/>
  <c r="AT1177" i="14"/>
  <c r="AT1081" i="14"/>
  <c r="AT1182" i="14"/>
  <c r="AT1118" i="14"/>
  <c r="AT1094" i="14"/>
  <c r="AT1179" i="14"/>
  <c r="AT1195" i="14"/>
  <c r="AT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X184" i="7" s="1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S91" i="22" s="1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P102" i="14"/>
  <c r="AI102" i="14"/>
  <c r="AH102" i="14"/>
  <c r="AM114" i="14"/>
  <c r="AL114" i="14"/>
  <c r="AQ146" i="14"/>
  <c r="AJ146" i="14"/>
  <c r="AR169" i="14"/>
  <c r="AQ169" i="14"/>
  <c r="AS169" i="14"/>
  <c r="AC404" i="14"/>
  <c r="AB404" i="14"/>
  <c r="AL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S99" i="22" s="1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R120" i="7" s="1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O44" i="14"/>
  <c r="AC139" i="14"/>
  <c r="AB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U90" i="7" s="1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X64" i="14"/>
  <c r="AS64" i="14"/>
  <c r="AR64" i="14"/>
  <c r="AK64" i="14"/>
  <c r="V114" i="14"/>
  <c r="AR154" i="14"/>
  <c r="AI154" i="14"/>
  <c r="AJ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P79" i="3" s="1"/>
  <c r="T94" i="3"/>
  <c r="W100" i="3"/>
  <c r="X105" i="3"/>
  <c r="Q108" i="3"/>
  <c r="P113" i="3"/>
  <c r="O121" i="3"/>
  <c r="V121" i="3" s="1"/>
  <c r="Y126" i="3"/>
  <c r="O129" i="3"/>
  <c r="V129" i="3" s="1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O59" i="14"/>
  <c r="AH59" i="14"/>
  <c r="AR76" i="14"/>
  <c r="X76" i="14"/>
  <c r="AR315" i="14"/>
  <c r="AS315" i="14"/>
  <c r="AJ315" i="14"/>
  <c r="AI315" i="14"/>
  <c r="AQ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Q2" i="14"/>
  <c r="V47" i="14"/>
  <c r="U47" i="14"/>
  <c r="U57" i="3"/>
  <c r="X68" i="3"/>
  <c r="X70" i="3"/>
  <c r="Y76" i="3"/>
  <c r="R79" i="3"/>
  <c r="AA85" i="3"/>
  <c r="P92" i="3"/>
  <c r="O97" i="3"/>
  <c r="U97" i="3" s="1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Y177" i="3" s="1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I46" i="14"/>
  <c r="W46" i="14"/>
  <c r="AM130" i="14"/>
  <c r="AO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Q97" i="14"/>
  <c r="W97" i="14"/>
  <c r="V97" i="14"/>
  <c r="AR97" i="14"/>
  <c r="AQ105" i="14"/>
  <c r="W105" i="14"/>
  <c r="V105" i="14"/>
  <c r="AR105" i="14"/>
  <c r="AJ191" i="14"/>
  <c r="T191" i="14"/>
  <c r="AA191" i="14" s="1"/>
  <c r="AK55" i="14"/>
  <c r="AJ97" i="14"/>
  <c r="AJ105" i="14"/>
  <c r="T251" i="7"/>
  <c r="Q3" i="9"/>
  <c r="Q73" i="9"/>
  <c r="S80" i="9"/>
  <c r="Q85" i="9"/>
  <c r="R94" i="9"/>
  <c r="O113" i="9"/>
  <c r="Z113" i="9" s="1"/>
  <c r="P116" i="9"/>
  <c r="Q124" i="9"/>
  <c r="AK9" i="14"/>
  <c r="AK17" i="14"/>
  <c r="AN22" i="14"/>
  <c r="AJ25" i="14"/>
  <c r="AQ30" i="14"/>
  <c r="T32" i="14"/>
  <c r="Z32" i="14" s="1"/>
  <c r="AP35" i="14"/>
  <c r="V39" i="14"/>
  <c r="AJ47" i="14"/>
  <c r="AI53" i="14"/>
  <c r="V61" i="14"/>
  <c r="AI65" i="14"/>
  <c r="AS80" i="14"/>
  <c r="V85" i="14"/>
  <c r="V90" i="14"/>
  <c r="T92" i="14"/>
  <c r="AF92" i="14" s="1"/>
  <c r="AI94" i="14"/>
  <c r="AM120" i="14"/>
  <c r="W120" i="14"/>
  <c r="AQ121" i="14"/>
  <c r="V122" i="14"/>
  <c r="W124" i="14"/>
  <c r="AI143" i="14"/>
  <c r="AS145" i="14"/>
  <c r="AB149" i="14"/>
  <c r="T149" i="14"/>
  <c r="W149" i="14" s="1"/>
  <c r="AL149" i="14"/>
  <c r="AP236" i="14"/>
  <c r="AP242" i="14"/>
  <c r="AQ242" i="14"/>
  <c r="AI242" i="14"/>
  <c r="AO280" i="14"/>
  <c r="X289" i="14"/>
  <c r="AD289" i="14"/>
  <c r="U289" i="14"/>
  <c r="AP289" i="14"/>
  <c r="AB355" i="14"/>
  <c r="AN355" i="14"/>
  <c r="T355" i="14"/>
  <c r="AF355" i="14" s="1"/>
  <c r="W355" i="14"/>
  <c r="X355" i="14"/>
  <c r="U355" i="14"/>
  <c r="AK355" i="14"/>
  <c r="AC355" i="14"/>
  <c r="P41" i="9"/>
  <c r="R51" i="9"/>
  <c r="P89" i="9"/>
  <c r="P100" i="9"/>
  <c r="R105" i="9"/>
  <c r="AM7" i="14"/>
  <c r="AI8" i="14"/>
  <c r="AK25" i="14"/>
  <c r="X52" i="14"/>
  <c r="AQ60" i="14"/>
  <c r="AN65" i="14"/>
  <c r="AN69" i="14"/>
  <c r="W85" i="14"/>
  <c r="AM90" i="14"/>
  <c r="W92" i="14"/>
  <c r="AO119" i="14"/>
  <c r="X119" i="14"/>
  <c r="AL122" i="14"/>
  <c r="AN149" i="14"/>
  <c r="AP154" i="14"/>
  <c r="AF161" i="14"/>
  <c r="AI162" i="14"/>
  <c r="AS166" i="14"/>
  <c r="T167" i="14"/>
  <c r="Y167" i="14" s="1"/>
  <c r="AF169" i="14"/>
  <c r="T169" i="14"/>
  <c r="Z169" i="14" s="1"/>
  <c r="AJ207" i="14"/>
  <c r="T207" i="14"/>
  <c r="AC207" i="14" s="1"/>
  <c r="AQ207" i="14"/>
  <c r="AP250" i="14"/>
  <c r="AI250" i="14"/>
  <c r="AQ288" i="14"/>
  <c r="T259" i="7"/>
  <c r="O260" i="7"/>
  <c r="AA260" i="7" s="1"/>
  <c r="O20" i="9"/>
  <c r="W20" i="9" s="1"/>
  <c r="O28" i="9"/>
  <c r="W28" i="9" s="1"/>
  <c r="O36" i="9"/>
  <c r="W36" i="9" s="1"/>
  <c r="S40" i="9"/>
  <c r="P67" i="9"/>
  <c r="Q84" i="9"/>
  <c r="O119" i="9"/>
  <c r="U119" i="9" s="1"/>
  <c r="AP2" i="14"/>
  <c r="AS56" i="14"/>
  <c r="U57" i="14"/>
  <c r="AM69" i="14"/>
  <c r="AO76" i="14"/>
  <c r="AR85" i="14"/>
  <c r="AS92" i="14"/>
  <c r="AI97" i="14"/>
  <c r="AP116" i="14"/>
  <c r="AH118" i="14"/>
  <c r="AP118" i="14"/>
  <c r="AL131" i="14"/>
  <c r="AQ132" i="14"/>
  <c r="AN137" i="14"/>
  <c r="AR139" i="14"/>
  <c r="AK141" i="14"/>
  <c r="AM191" i="14"/>
  <c r="AL191" i="14"/>
  <c r="AS206" i="14"/>
  <c r="AR206" i="14"/>
  <c r="AO206" i="14"/>
  <c r="AB223" i="14"/>
  <c r="AS223" i="14"/>
  <c r="AA223" i="14"/>
  <c r="AR223" i="14"/>
  <c r="AN223" i="14"/>
  <c r="AE223" i="14"/>
  <c r="AC223" i="14"/>
  <c r="AO457" i="14"/>
  <c r="X457" i="14"/>
  <c r="AL457" i="14"/>
  <c r="U457" i="14"/>
  <c r="AI457" i="14"/>
  <c r="AQ143" i="14"/>
  <c r="AB145" i="14"/>
  <c r="T232" i="14"/>
  <c r="AA232" i="14" s="1"/>
  <c r="AS232" i="14"/>
  <c r="AL446" i="14"/>
  <c r="R10" i="9"/>
  <c r="P51" i="9"/>
  <c r="P80" i="9"/>
  <c r="Q100" i="9"/>
  <c r="P105" i="9"/>
  <c r="R118" i="9"/>
  <c r="V7" i="14"/>
  <c r="AS23" i="14"/>
  <c r="AQ24" i="14"/>
  <c r="AL31" i="14"/>
  <c r="W38" i="14"/>
  <c r="AL40" i="14"/>
  <c r="AO54" i="14"/>
  <c r="W84" i="14"/>
  <c r="AO95" i="14"/>
  <c r="U114" i="14"/>
  <c r="W121" i="14"/>
  <c r="AP124" i="14"/>
  <c r="AC145" i="14"/>
  <c r="AE149" i="14"/>
  <c r="T152" i="14"/>
  <c r="Z152" i="14" s="1"/>
  <c r="AQ152" i="14"/>
  <c r="AD167" i="14"/>
  <c r="AB167" i="14"/>
  <c r="AA167" i="14"/>
  <c r="AL167" i="14"/>
  <c r="AB169" i="14"/>
  <c r="AN171" i="14"/>
  <c r="AO189" i="14"/>
  <c r="AR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I2" i="14"/>
  <c r="X13" i="14"/>
  <c r="AK14" i="14"/>
  <c r="AP19" i="14"/>
  <c r="AP21" i="14"/>
  <c r="AK22" i="14"/>
  <c r="AP26" i="14"/>
  <c r="AM30" i="14"/>
  <c r="AN38" i="14"/>
  <c r="AP54" i="14"/>
  <c r="AQ73" i="14"/>
  <c r="AR83" i="14"/>
  <c r="AQ89" i="14"/>
  <c r="AS91" i="14"/>
  <c r="AQ93" i="14"/>
  <c r="AM98" i="14"/>
  <c r="AM106" i="14"/>
  <c r="AN111" i="14"/>
  <c r="AQ113" i="14"/>
  <c r="AJ121" i="14"/>
  <c r="AF127" i="14"/>
  <c r="AM128" i="14"/>
  <c r="AB129" i="14"/>
  <c r="AA129" i="14"/>
  <c r="AF133" i="14"/>
  <c r="AN133" i="14"/>
  <c r="AJ137" i="14"/>
  <c r="AF149" i="14"/>
  <c r="AQ150" i="14"/>
  <c r="AL150" i="14"/>
  <c r="AS151" i="14"/>
  <c r="AB151" i="14"/>
  <c r="AP152" i="14"/>
  <c r="AS152" i="14"/>
  <c r="AR152" i="14"/>
  <c r="AS160" i="14"/>
  <c r="AL160" i="14"/>
  <c r="AP165" i="14"/>
  <c r="AO165" i="14"/>
  <c r="AQ166" i="14"/>
  <c r="AP167" i="14"/>
  <c r="AR167" i="14"/>
  <c r="AM167" i="14"/>
  <c r="AQ167" i="14"/>
  <c r="AM203" i="14"/>
  <c r="AQ203" i="14"/>
  <c r="AP203" i="14"/>
  <c r="AH203" i="14"/>
  <c r="AS207" i="14"/>
  <c r="AS230" i="14"/>
  <c r="AN230" i="14"/>
  <c r="AK230" i="14"/>
  <c r="AJ230" i="14"/>
  <c r="W251" i="7"/>
  <c r="P259" i="7"/>
  <c r="R18" i="9"/>
  <c r="R26" i="9"/>
  <c r="Q38" i="9"/>
  <c r="R42" i="9"/>
  <c r="S64" i="9"/>
  <c r="O122" i="9"/>
  <c r="W122" i="9" s="1"/>
  <c r="AJ2" i="14"/>
  <c r="AH12" i="14"/>
  <c r="AM14" i="14"/>
  <c r="AM22" i="14"/>
  <c r="AN30" i="14"/>
  <c r="AS38" i="14"/>
  <c r="AQ42" i="14"/>
  <c r="AM56" i="14"/>
  <c r="U69" i="14"/>
  <c r="AJ76" i="14"/>
  <c r="AS84" i="14"/>
  <c r="W89" i="14"/>
  <c r="AR89" i="14"/>
  <c r="AJ93" i="14"/>
  <c r="AR93" i="14"/>
  <c r="AH94" i="14"/>
  <c r="AH103" i="14"/>
  <c r="AJ116" i="14"/>
  <c r="U122" i="14"/>
  <c r="T132" i="14"/>
  <c r="W132" i="14" s="1"/>
  <c r="AM137" i="14"/>
  <c r="AK139" i="14"/>
  <c r="AK149" i="14"/>
  <c r="AL223" i="14"/>
  <c r="AN237" i="14"/>
  <c r="AC237" i="14"/>
  <c r="AQ282" i="14"/>
  <c r="AL282" i="14"/>
  <c r="AN282" i="14"/>
  <c r="AP177" i="14"/>
  <c r="AI185" i="14"/>
  <c r="AM211" i="14"/>
  <c r="AF252" i="14"/>
  <c r="AF255" i="14"/>
  <c r="AK255" i="14"/>
  <c r="AM256" i="14"/>
  <c r="AD266" i="14"/>
  <c r="AF266" i="14"/>
  <c r="AK267" i="14"/>
  <c r="AR268" i="14"/>
  <c r="AM271" i="14"/>
  <c r="U275" i="14"/>
  <c r="T278" i="14"/>
  <c r="AB278" i="14" s="1"/>
  <c r="AS294" i="14"/>
  <c r="AP295" i="14"/>
  <c r="AQ296" i="14"/>
  <c r="AE297" i="14"/>
  <c r="AP299" i="14"/>
  <c r="AS299" i="14"/>
  <c r="AQ299" i="14"/>
  <c r="V307" i="14"/>
  <c r="T307" i="14"/>
  <c r="AC307" i="14" s="1"/>
  <c r="AE307" i="14"/>
  <c r="AP316" i="14"/>
  <c r="AM316" i="14"/>
  <c r="AK316" i="14"/>
  <c r="AJ316" i="14"/>
  <c r="AM321" i="14"/>
  <c r="Y323" i="14"/>
  <c r="W323" i="14"/>
  <c r="V323" i="14"/>
  <c r="T323" i="14"/>
  <c r="AA323" i="14" s="1"/>
  <c r="AE323" i="14"/>
  <c r="AN323" i="14"/>
  <c r="AP326" i="14"/>
  <c r="AH326" i="14"/>
  <c r="T348" i="14"/>
  <c r="AC348" i="14" s="1"/>
  <c r="AM348" i="14"/>
  <c r="AA349" i="14"/>
  <c r="AI410" i="14"/>
  <c r="T410" i="14"/>
  <c r="AA410" i="14" s="1"/>
  <c r="AJ532" i="14"/>
  <c r="V532" i="14"/>
  <c r="AF245" i="14"/>
  <c r="AQ255" i="14"/>
  <c r="AJ266" i="14"/>
  <c r="AS268" i="14"/>
  <c r="Y279" i="14"/>
  <c r="AE282" i="14"/>
  <c r="AP307" i="14"/>
  <c r="AN307" i="14"/>
  <c r="AJ307" i="14"/>
  <c r="AI307" i="14"/>
  <c r="AI308" i="14"/>
  <c r="AS308" i="14"/>
  <c r="Y315" i="14"/>
  <c r="V315" i="14"/>
  <c r="T315" i="14"/>
  <c r="AA315" i="14" s="1"/>
  <c r="AR341" i="14"/>
  <c r="Z341" i="14"/>
  <c r="AK386" i="14"/>
  <c r="AC396" i="14"/>
  <c r="AD396" i="14"/>
  <c r="AH447" i="14"/>
  <c r="W447" i="14"/>
  <c r="T447" i="14"/>
  <c r="Y447" i="14" s="1"/>
  <c r="AI607" i="14"/>
  <c r="AM607" i="14"/>
  <c r="AO607" i="14"/>
  <c r="X607" i="14"/>
  <c r="U607" i="14"/>
  <c r="AQ607" i="14"/>
  <c r="AF160" i="14"/>
  <c r="AB175" i="14"/>
  <c r="AS176" i="14"/>
  <c r="AS177" i="14"/>
  <c r="AK185" i="14"/>
  <c r="AB202" i="14"/>
  <c r="AP202" i="14"/>
  <c r="AM207" i="14"/>
  <c r="AI209" i="14"/>
  <c r="AL214" i="14"/>
  <c r="AI223" i="14"/>
  <c r="AM223" i="14"/>
  <c r="AF229" i="14"/>
  <c r="AO237" i="14"/>
  <c r="AF243" i="14"/>
  <c r="AO244" i="14"/>
  <c r="AN254" i="14"/>
  <c r="AS255" i="14"/>
  <c r="T256" i="14"/>
  <c r="U256" i="14" s="1"/>
  <c r="AA262" i="14"/>
  <c r="AR263" i="14"/>
  <c r="AS266" i="14"/>
  <c r="V267" i="14"/>
  <c r="AN280" i="14"/>
  <c r="AC293" i="14"/>
  <c r="AJ294" i="14"/>
  <c r="AI296" i="14"/>
  <c r="AM298" i="14"/>
  <c r="U299" i="14"/>
  <c r="Z301" i="14"/>
  <c r="AM306" i="14"/>
  <c r="AQ307" i="14"/>
  <c r="T316" i="14"/>
  <c r="V316" i="14" s="1"/>
  <c r="U317" i="14"/>
  <c r="AO319" i="14"/>
  <c r="AS325" i="14"/>
  <c r="AD345" i="14"/>
  <c r="AJ376" i="14"/>
  <c r="AB384" i="14"/>
  <c r="AA456" i="14"/>
  <c r="AJ182" i="14"/>
  <c r="AQ202" i="14"/>
  <c r="AQ209" i="14"/>
  <c r="AM222" i="14"/>
  <c r="AC231" i="14"/>
  <c r="AR241" i="14"/>
  <c r="AR248" i="14"/>
  <c r="AK249" i="14"/>
  <c r="T255" i="14"/>
  <c r="Z255" i="14" s="1"/>
  <c r="AA256" i="14"/>
  <c r="AB262" i="14"/>
  <c r="T266" i="14"/>
  <c r="AA266" i="14" s="1"/>
  <c r="AJ267" i="14"/>
  <c r="T276" i="14"/>
  <c r="AC276" i="14" s="1"/>
  <c r="AF300" i="14"/>
  <c r="T300" i="14"/>
  <c r="V300" i="14" s="1"/>
  <c r="AN306" i="14"/>
  <c r="U307" i="14"/>
  <c r="AR307" i="14"/>
  <c r="AL322" i="14"/>
  <c r="AB349" i="14"/>
  <c r="Z349" i="14"/>
  <c r="T349" i="14"/>
  <c r="AE349" i="14" s="1"/>
  <c r="AM383" i="14"/>
  <c r="W383" i="14"/>
  <c r="AN384" i="14"/>
  <c r="AQ384" i="14"/>
  <c r="V410" i="14"/>
  <c r="AK182" i="14"/>
  <c r="AP186" i="14"/>
  <c r="AN222" i="14"/>
  <c r="T230" i="14"/>
  <c r="AE230" i="14" s="1"/>
  <c r="AI231" i="14"/>
  <c r="AD255" i="14"/>
  <c r="AI256" i="14"/>
  <c r="AE262" i="14"/>
  <c r="AR269" i="14"/>
  <c r="AP275" i="14"/>
  <c r="AQ278" i="14"/>
  <c r="V279" i="14"/>
  <c r="AP283" i="14"/>
  <c r="AK285" i="14"/>
  <c r="AO286" i="14"/>
  <c r="AN290" i="14"/>
  <c r="AD299" i="14"/>
  <c r="AL305" i="14"/>
  <c r="W307" i="14"/>
  <c r="AS307" i="14"/>
  <c r="T308" i="14"/>
  <c r="Z308" i="14" s="1"/>
  <c r="AM314" i="14"/>
  <c r="U315" i="14"/>
  <c r="Z316" i="14"/>
  <c r="AL317" i="14"/>
  <c r="AK341" i="14"/>
  <c r="AP349" i="14"/>
  <c r="AK349" i="14"/>
  <c r="AO358" i="14"/>
  <c r="AK410" i="14"/>
  <c r="T418" i="14"/>
  <c r="AA418" i="14" s="1"/>
  <c r="AD432" i="14"/>
  <c r="AA437" i="14"/>
  <c r="AD157" i="14"/>
  <c r="AL181" i="14"/>
  <c r="AM182" i="14"/>
  <c r="AL182" i="14"/>
  <c r="AI219" i="14"/>
  <c r="AL221" i="14"/>
  <c r="AL248" i="14"/>
  <c r="AE255" i="14"/>
  <c r="AM261" i="14"/>
  <c r="AF279" i="14"/>
  <c r="AI299" i="14"/>
  <c r="AB307" i="14"/>
  <c r="AD315" i="14"/>
  <c r="AD316" i="14"/>
  <c r="AQ341" i="14"/>
  <c r="AR372" i="14"/>
  <c r="Z373" i="14"/>
  <c r="Y373" i="14"/>
  <c r="AR377" i="14"/>
  <c r="AL377" i="14"/>
  <c r="AJ377" i="14"/>
  <c r="T427" i="14"/>
  <c r="V427" i="14" s="1"/>
  <c r="U427" i="14"/>
  <c r="AO437" i="14"/>
  <c r="AL437" i="14"/>
  <c r="T437" i="14"/>
  <c r="X437" i="14" s="1"/>
  <c r="AI576" i="14"/>
  <c r="AH576" i="14"/>
  <c r="AK256" i="14"/>
  <c r="AE266" i="14"/>
  <c r="AK268" i="14"/>
  <c r="AD307" i="14"/>
  <c r="AC308" i="14"/>
  <c r="AE315" i="14"/>
  <c r="AI316" i="14"/>
  <c r="AB371" i="14"/>
  <c r="AA371" i="14"/>
  <c r="AI380" i="14"/>
  <c r="AN416" i="14"/>
  <c r="AK416" i="14"/>
  <c r="AR417" i="14"/>
  <c r="AR426" i="14"/>
  <c r="AE426" i="14"/>
  <c r="AM426" i="14"/>
  <c r="AI426" i="14"/>
  <c r="Z435" i="14"/>
  <c r="AC435" i="14"/>
  <c r="T435" i="14"/>
  <c r="U435" i="14" s="1"/>
  <c r="AP436" i="14"/>
  <c r="AS436" i="14"/>
  <c r="AA385" i="14"/>
  <c r="AL393" i="14"/>
  <c r="AI418" i="14"/>
  <c r="AP456" i="14"/>
  <c r="AR463" i="14"/>
  <c r="AI471" i="14"/>
  <c r="AP479" i="14"/>
  <c r="AN479" i="14"/>
  <c r="AK479" i="14"/>
  <c r="AJ479" i="14"/>
  <c r="Y527" i="14"/>
  <c r="AF527" i="14"/>
  <c r="AS536" i="14"/>
  <c r="AN536" i="14"/>
  <c r="AM536" i="14"/>
  <c r="AS537" i="14"/>
  <c r="AL552" i="14"/>
  <c r="Z589" i="14"/>
  <c r="V589" i="14"/>
  <c r="AC606" i="14"/>
  <c r="AA606" i="14"/>
  <c r="Y606" i="14"/>
  <c r="AN610" i="14"/>
  <c r="AN665" i="14"/>
  <c r="W665" i="14"/>
  <c r="U665" i="14"/>
  <c r="Y717" i="14"/>
  <c r="V717" i="14"/>
  <c r="T717" i="14"/>
  <c r="AK717" i="14" s="1"/>
  <c r="W717" i="14"/>
  <c r="AP323" i="14"/>
  <c r="AN329" i="14"/>
  <c r="AM331" i="14"/>
  <c r="AQ333" i="14"/>
  <c r="AQ342" i="14"/>
  <c r="AP348" i="14"/>
  <c r="AI348" i="14"/>
  <c r="Y361" i="14"/>
  <c r="AO362" i="14"/>
  <c r="AO363" i="14"/>
  <c r="AC377" i="14"/>
  <c r="AQ385" i="14"/>
  <c r="AS393" i="14"/>
  <c r="AM393" i="14"/>
  <c r="AP395" i="14"/>
  <c r="AK400" i="14"/>
  <c r="AP413" i="14"/>
  <c r="AJ445" i="14"/>
  <c r="AK446" i="14"/>
  <c r="AM453" i="14"/>
  <c r="AA454" i="14"/>
  <c r="AB470" i="14"/>
  <c r="AE475" i="14"/>
  <c r="AQ479" i="14"/>
  <c r="AA489" i="14"/>
  <c r="AE493" i="14"/>
  <c r="AP496" i="14"/>
  <c r="AR496" i="14"/>
  <c r="AJ496" i="14"/>
  <c r="U531" i="14"/>
  <c r="AD532" i="14"/>
  <c r="AA555" i="14"/>
  <c r="AQ564" i="14"/>
  <c r="AF580" i="14"/>
  <c r="T583" i="14"/>
  <c r="AE583" i="14" s="1"/>
  <c r="AR589" i="14"/>
  <c r="AQ589" i="14"/>
  <c r="AB607" i="14"/>
  <c r="AN613" i="14"/>
  <c r="AM665" i="14"/>
  <c r="AK665" i="14"/>
  <c r="AJ665" i="14"/>
  <c r="AD675" i="14"/>
  <c r="U675" i="14"/>
  <c r="AC675" i="14"/>
  <c r="AD699" i="14"/>
  <c r="AQ700" i="14"/>
  <c r="Z700" i="14"/>
  <c r="X700" i="14"/>
  <c r="AQ717" i="14"/>
  <c r="AJ717" i="14"/>
  <c r="AC397" i="14"/>
  <c r="AN398" i="14"/>
  <c r="AQ418" i="14"/>
  <c r="AJ456" i="14"/>
  <c r="AQ468" i="14"/>
  <c r="AO487" i="14"/>
  <c r="AO488" i="14"/>
  <c r="AM508" i="14"/>
  <c r="AE508" i="14"/>
  <c r="AE543" i="14"/>
  <c r="AA543" i="14"/>
  <c r="AQ552" i="14"/>
  <c r="AN552" i="14"/>
  <c r="AI552" i="14"/>
  <c r="AM610" i="14"/>
  <c r="U610" i="14"/>
  <c r="AE621" i="14"/>
  <c r="Z621" i="14"/>
  <c r="AM621" i="14"/>
  <c r="AJ621" i="14"/>
  <c r="AE637" i="14"/>
  <c r="Z637" i="14"/>
  <c r="AS698" i="14"/>
  <c r="AK698" i="14"/>
  <c r="AS314" i="14"/>
  <c r="AP317" i="14"/>
  <c r="AR317" i="14"/>
  <c r="AK323" i="14"/>
  <c r="AF325" i="14"/>
  <c r="Z333" i="14"/>
  <c r="V339" i="14"/>
  <c r="AB341" i="14"/>
  <c r="AL348" i="14"/>
  <c r="Y353" i="14"/>
  <c r="AM355" i="14"/>
  <c r="AH355" i="14"/>
  <c r="AQ357" i="14"/>
  <c r="AA369" i="14"/>
  <c r="AP372" i="14"/>
  <c r="T379" i="14"/>
  <c r="AE379" i="14" s="1"/>
  <c r="AP380" i="14"/>
  <c r="AN382" i="14"/>
  <c r="V393" i="14"/>
  <c r="T413" i="14"/>
  <c r="V413" i="14" s="1"/>
  <c r="AN421" i="14"/>
  <c r="AB437" i="14"/>
  <c r="AH439" i="14"/>
  <c r="U441" i="14"/>
  <c r="AA445" i="14"/>
  <c r="AO448" i="14"/>
  <c r="AB455" i="14"/>
  <c r="AA463" i="14"/>
  <c r="AK463" i="14"/>
  <c r="AI464" i="14"/>
  <c r="AB471" i="14"/>
  <c r="W479" i="14"/>
  <c r="AI483" i="14"/>
  <c r="AF483" i="14"/>
  <c r="AD484" i="14"/>
  <c r="AJ484" i="14"/>
  <c r="AC493" i="14"/>
  <c r="AQ509" i="14"/>
  <c r="AF510" i="14"/>
  <c r="AK512" i="14"/>
  <c r="AJ512" i="14"/>
  <c r="T512" i="14"/>
  <c r="W512" i="14" s="1"/>
  <c r="AS512" i="14"/>
  <c r="AB516" i="14"/>
  <c r="AQ524" i="14"/>
  <c r="AD524" i="14"/>
  <c r="X527" i="14"/>
  <c r="V536" i="14"/>
  <c r="AI539" i="14"/>
  <c r="AN543" i="14"/>
  <c r="V544" i="14"/>
  <c r="AJ573" i="14"/>
  <c r="AB574" i="14"/>
  <c r="T589" i="14"/>
  <c r="AE589" i="14" s="1"/>
  <c r="AL594" i="14"/>
  <c r="W601" i="14"/>
  <c r="AA601" i="14"/>
  <c r="Z601" i="14"/>
  <c r="W606" i="14"/>
  <c r="AP637" i="14"/>
  <c r="AN637" i="14"/>
  <c r="AM637" i="14"/>
  <c r="AL665" i="14"/>
  <c r="V704" i="14"/>
  <c r="AB704" i="14"/>
  <c r="AA704" i="14"/>
  <c r="AB712" i="14"/>
  <c r="AJ712" i="14"/>
  <c r="AL717" i="14"/>
  <c r="AN471" i="14"/>
  <c r="Z479" i="14"/>
  <c r="AQ493" i="14"/>
  <c r="AB496" i="14"/>
  <c r="AN516" i="14"/>
  <c r="AM516" i="14"/>
  <c r="AN522" i="14"/>
  <c r="AD522" i="14"/>
  <c r="AA531" i="14"/>
  <c r="W531" i="14"/>
  <c r="AS531" i="14"/>
  <c r="AN544" i="14"/>
  <c r="AQ544" i="14"/>
  <c r="AM544" i="14"/>
  <c r="U589" i="14"/>
  <c r="AQ606" i="14"/>
  <c r="AH619" i="14"/>
  <c r="AL619" i="14"/>
  <c r="Z649" i="14"/>
  <c r="V649" i="14"/>
  <c r="T649" i="14"/>
  <c r="U649" i="14" s="1"/>
  <c r="W649" i="14"/>
  <c r="AS696" i="14"/>
  <c r="AK696" i="14"/>
  <c r="AM717" i="14"/>
  <c r="AF301" i="14"/>
  <c r="AQ323" i="14"/>
  <c r="AB333" i="14"/>
  <c r="AJ333" i="14"/>
  <c r="Y335" i="14"/>
  <c r="AL337" i="14"/>
  <c r="AL339" i="14"/>
  <c r="AE344" i="14"/>
  <c r="AL345" i="14"/>
  <c r="AS348" i="14"/>
  <c r="Y351" i="14"/>
  <c r="AL355" i="14"/>
  <c r="AO367" i="14"/>
  <c r="AC369" i="14"/>
  <c r="AR369" i="14"/>
  <c r="AP376" i="14"/>
  <c r="V377" i="14"/>
  <c r="AJ379" i="14"/>
  <c r="AQ388" i="14"/>
  <c r="AK394" i="14"/>
  <c r="AL395" i="14"/>
  <c r="AH397" i="14"/>
  <c r="AE402" i="14"/>
  <c r="AP404" i="14"/>
  <c r="AM410" i="14"/>
  <c r="AS410" i="14"/>
  <c r="AK413" i="14"/>
  <c r="AB420" i="14"/>
  <c r="Z426" i="14"/>
  <c r="AR427" i="14"/>
  <c r="AL433" i="14"/>
  <c r="AK434" i="14"/>
  <c r="AM482" i="14"/>
  <c r="AQ521" i="14"/>
  <c r="AQ531" i="14"/>
  <c r="AL531" i="14"/>
  <c r="AI536" i="14"/>
  <c r="AL545" i="14"/>
  <c r="T545" i="14"/>
  <c r="AC545" i="14" s="1"/>
  <c r="AS547" i="14"/>
  <c r="V552" i="14"/>
  <c r="AQ560" i="14"/>
  <c r="AN560" i="14"/>
  <c r="V560" i="14"/>
  <c r="AR563" i="14"/>
  <c r="AL563" i="14"/>
  <c r="AJ563" i="14"/>
  <c r="AH586" i="14"/>
  <c r="AQ586" i="14"/>
  <c r="AK589" i="14"/>
  <c r="AS603" i="14"/>
  <c r="AL603" i="14"/>
  <c r="AC614" i="14"/>
  <c r="AJ614" i="14"/>
  <c r="AD614" i="14"/>
  <c r="Z614" i="14"/>
  <c r="AD618" i="14"/>
  <c r="AB621" i="14"/>
  <c r="V634" i="14"/>
  <c r="Z634" i="14"/>
  <c r="AI634" i="14"/>
  <c r="AM649" i="14"/>
  <c r="AI649" i="14"/>
  <c r="AE682" i="14"/>
  <c r="AB682" i="14"/>
  <c r="V691" i="14"/>
  <c r="AA691" i="14"/>
  <c r="U691" i="14"/>
  <c r="AC691" i="14"/>
  <c r="AC702" i="14"/>
  <c r="AR323" i="14"/>
  <c r="AF326" i="14"/>
  <c r="AS330" i="14"/>
  <c r="AK333" i="14"/>
  <c r="AN339" i="14"/>
  <c r="Z347" i="14"/>
  <c r="AQ365" i="14"/>
  <c r="AL366" i="14"/>
  <c r="AA377" i="14"/>
  <c r="AA378" i="14"/>
  <c r="U385" i="14"/>
  <c r="AA388" i="14"/>
  <c r="AJ393" i="14"/>
  <c r="AM406" i="14"/>
  <c r="AL425" i="14"/>
  <c r="AF439" i="14"/>
  <c r="AE452" i="14"/>
  <c r="T463" i="14"/>
  <c r="U463" i="14" s="1"/>
  <c r="AC477" i="14"/>
  <c r="AI479" i="14"/>
  <c r="AC536" i="14"/>
  <c r="Z536" i="14"/>
  <c r="W536" i="14"/>
  <c r="AQ536" i="14"/>
  <c r="V543" i="14"/>
  <c r="W552" i="14"/>
  <c r="X567" i="14"/>
  <c r="AF567" i="14"/>
  <c r="AB567" i="14"/>
  <c r="AC573" i="14"/>
  <c r="AL589" i="14"/>
  <c r="V594" i="14"/>
  <c r="T596" i="14"/>
  <c r="AE596" i="14" s="1"/>
  <c r="AR596" i="14"/>
  <c r="AJ596" i="14"/>
  <c r="AQ621" i="14"/>
  <c r="AR648" i="14"/>
  <c r="AM648" i="14"/>
  <c r="AN691" i="14"/>
  <c r="AM691" i="14"/>
  <c r="AO694" i="14"/>
  <c r="AF694" i="14"/>
  <c r="AD694" i="14"/>
  <c r="AS702" i="14"/>
  <c r="AL702" i="14"/>
  <c r="AI729" i="14"/>
  <c r="AM490" i="14"/>
  <c r="AJ492" i="14"/>
  <c r="AP524" i="14"/>
  <c r="AS524" i="14"/>
  <c r="Z526" i="14"/>
  <c r="AJ527" i="14"/>
  <c r="AO538" i="14"/>
  <c r="AF548" i="14"/>
  <c r="Z552" i="14"/>
  <c r="AS608" i="14"/>
  <c r="AE613" i="14"/>
  <c r="AS632" i="14"/>
  <c r="AP641" i="14"/>
  <c r="AK650" i="14"/>
  <c r="AL656" i="14"/>
  <c r="AL658" i="14"/>
  <c r="AP661" i="14"/>
  <c r="AB664" i="14"/>
  <c r="AL668" i="14"/>
  <c r="Z684" i="14"/>
  <c r="Y688" i="14"/>
  <c r="AI725" i="14"/>
  <c r="AC739" i="14"/>
  <c r="AO492" i="14"/>
  <c r="AF497" i="14"/>
  <c r="AP504" i="14"/>
  <c r="T563" i="14"/>
  <c r="AD563" i="14" s="1"/>
  <c r="AJ571" i="14"/>
  <c r="V593" i="14"/>
  <c r="AB620" i="14"/>
  <c r="AM626" i="14"/>
  <c r="AS631" i="14"/>
  <c r="AP633" i="14"/>
  <c r="AL639" i="14"/>
  <c r="T640" i="14"/>
  <c r="AB640" i="14" s="1"/>
  <c r="AK652" i="14"/>
  <c r="X654" i="14"/>
  <c r="T655" i="14"/>
  <c r="U655" i="14" s="1"/>
  <c r="AR656" i="14"/>
  <c r="AM656" i="14"/>
  <c r="AC667" i="14"/>
  <c r="U670" i="14"/>
  <c r="AA686" i="14"/>
  <c r="AK693" i="14"/>
  <c r="AJ694" i="14"/>
  <c r="AK706" i="14"/>
  <c r="AC723" i="14"/>
  <c r="AM728" i="14"/>
  <c r="Z732" i="14"/>
  <c r="AQ733" i="14"/>
  <c r="AK737" i="14"/>
  <c r="AN739" i="14"/>
  <c r="AD739" i="14"/>
  <c r="AL741" i="14"/>
  <c r="AJ472" i="14"/>
  <c r="AP473" i="14"/>
  <c r="AD490" i="14"/>
  <c r="AS491" i="14"/>
  <c r="T492" i="14"/>
  <c r="V492" i="14" s="1"/>
  <c r="W501" i="14"/>
  <c r="AA503" i="14"/>
  <c r="AL508" i="14"/>
  <c r="AR517" i="14"/>
  <c r="Z548" i="14"/>
  <c r="Z556" i="14"/>
  <c r="AB561" i="14"/>
  <c r="AO601" i="14"/>
  <c r="AN601" i="14"/>
  <c r="AL622" i="14"/>
  <c r="AA625" i="14"/>
  <c r="AK632" i="14"/>
  <c r="Z633" i="14"/>
  <c r="AP634" i="14"/>
  <c r="AM636" i="14"/>
  <c r="AI646" i="14"/>
  <c r="AR652" i="14"/>
  <c r="AK655" i="14"/>
  <c r="T656" i="14"/>
  <c r="U656" i="14" s="1"/>
  <c r="AK659" i="14"/>
  <c r="W668" i="14"/>
  <c r="W674" i="14"/>
  <c r="AM690" i="14"/>
  <c r="AE692" i="14"/>
  <c r="AE701" i="14"/>
  <c r="AL704" i="14"/>
  <c r="U711" i="14"/>
  <c r="AC731" i="14"/>
  <c r="AK733" i="14"/>
  <c r="T734" i="14"/>
  <c r="AL734" i="14" s="1"/>
  <c r="U739" i="14"/>
  <c r="U741" i="14"/>
  <c r="AD497" i="14"/>
  <c r="AC501" i="14"/>
  <c r="AB504" i="14"/>
  <c r="Z519" i="14"/>
  <c r="AM523" i="14"/>
  <c r="AR527" i="14"/>
  <c r="U560" i="14"/>
  <c r="V563" i="14"/>
  <c r="T571" i="14"/>
  <c r="AD571" i="14" s="1"/>
  <c r="AB576" i="14"/>
  <c r="AM590" i="14"/>
  <c r="AI597" i="14"/>
  <c r="AR601" i="14"/>
  <c r="W620" i="14"/>
  <c r="AM622" i="14"/>
  <c r="V626" i="14"/>
  <c r="AE633" i="14"/>
  <c r="AI638" i="14"/>
  <c r="AR640" i="14"/>
  <c r="AJ645" i="14"/>
  <c r="AS652" i="14"/>
  <c r="AM661" i="14"/>
  <c r="AM664" i="14"/>
  <c r="AB668" i="14"/>
  <c r="U681" i="14"/>
  <c r="AI684" i="14"/>
  <c r="Y693" i="14"/>
  <c r="U700" i="14"/>
  <c r="AK713" i="14"/>
  <c r="AH728" i="14"/>
  <c r="V739" i="14"/>
  <c r="AC622" i="14"/>
  <c r="AQ622" i="14"/>
  <c r="AA645" i="14"/>
  <c r="AK645" i="14"/>
  <c r="AE668" i="14"/>
  <c r="AS690" i="14"/>
  <c r="AN645" i="14"/>
  <c r="AM668" i="14"/>
  <c r="AF668" i="14"/>
  <c r="AH671" i="14"/>
  <c r="AR678" i="14"/>
  <c r="AH679" i="14"/>
  <c r="AF689" i="14"/>
  <c r="AP705" i="14"/>
  <c r="AL711" i="14"/>
  <c r="AP722" i="14"/>
  <c r="AN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S46" i="3" s="1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W86" i="3"/>
  <c r="P86" i="3"/>
  <c r="Y86" i="3"/>
  <c r="V87" i="3"/>
  <c r="Y95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AA236" i="3" s="1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Q70" i="22" s="1"/>
  <c r="T73" i="22"/>
  <c r="Z74" i="22"/>
  <c r="Y75" i="22"/>
  <c r="R77" i="22"/>
  <c r="Z80" i="22"/>
  <c r="W83" i="22"/>
  <c r="O85" i="22"/>
  <c r="T85" i="22" s="1"/>
  <c r="U86" i="22"/>
  <c r="X88" i="22"/>
  <c r="AA92" i="22"/>
  <c r="Z93" i="22"/>
  <c r="R96" i="22"/>
  <c r="W101" i="22"/>
  <c r="P104" i="22"/>
  <c r="V107" i="22"/>
  <c r="W107" i="22"/>
  <c r="O109" i="22"/>
  <c r="T109" i="22" s="1"/>
  <c r="U110" i="22"/>
  <c r="S113" i="22"/>
  <c r="AA113" i="22"/>
  <c r="V115" i="22"/>
  <c r="T116" i="22"/>
  <c r="Q117" i="22"/>
  <c r="Y117" i="22"/>
  <c r="V118" i="22"/>
  <c r="O119" i="22"/>
  <c r="U119" i="22" s="1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R478" i="14"/>
  <c r="AC478" i="14"/>
  <c r="AB478" i="14"/>
  <c r="T478" i="14"/>
  <c r="X478" i="14" s="1"/>
  <c r="AS478" i="14"/>
  <c r="AK478" i="14"/>
  <c r="T15" i="22"/>
  <c r="V17" i="22"/>
  <c r="Y40" i="22"/>
  <c r="O41" i="22"/>
  <c r="Q41" i="22" s="1"/>
  <c r="X59" i="22"/>
  <c r="U60" i="22"/>
  <c r="T83" i="22"/>
  <c r="Z88" i="22"/>
  <c r="V119" i="22"/>
  <c r="O4" i="3"/>
  <c r="P4" i="3" s="1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W81" i="14"/>
  <c r="V81" i="14"/>
  <c r="V109" i="14"/>
  <c r="U109" i="14"/>
  <c r="AN109" i="14"/>
  <c r="AM109" i="14"/>
  <c r="AI109" i="14"/>
  <c r="W109" i="14"/>
  <c r="AJ109" i="14"/>
  <c r="Y67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R41" i="3" s="1"/>
  <c r="Y43" i="3"/>
  <c r="AA45" i="3"/>
  <c r="V46" i="3"/>
  <c r="W46" i="3"/>
  <c r="O49" i="3"/>
  <c r="S49" i="3" s="1"/>
  <c r="T52" i="3"/>
  <c r="U52" i="3"/>
  <c r="AA53" i="3"/>
  <c r="T54" i="3"/>
  <c r="Y54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AA233" i="3" s="1"/>
  <c r="W233" i="3"/>
  <c r="O241" i="3"/>
  <c r="Q241" i="3"/>
  <c r="P241" i="3"/>
  <c r="AA5" i="7"/>
  <c r="O63" i="7"/>
  <c r="Y63" i="7" s="1"/>
  <c r="W140" i="7"/>
  <c r="O140" i="7"/>
  <c r="S140" i="7" s="1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Q38" i="22" s="1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U121" i="22" s="1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Q562" i="14"/>
  <c r="AJ562" i="14"/>
  <c r="T562" i="14"/>
  <c r="AA562" i="14" s="1"/>
  <c r="AS562" i="14"/>
  <c r="AK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AA231" i="3" s="1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R57" i="22" s="1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X220" i="7" s="1"/>
  <c r="P25" i="9"/>
  <c r="O25" i="9"/>
  <c r="W25" i="9" s="1"/>
  <c r="P33" i="9"/>
  <c r="O33" i="9"/>
  <c r="W33" i="9" s="1"/>
  <c r="AL6" i="14"/>
  <c r="AQ6" i="14"/>
  <c r="AN6" i="14"/>
  <c r="AM6" i="14"/>
  <c r="T6" i="14"/>
  <c r="AB6" i="14" s="1"/>
  <c r="AK6" i="14"/>
  <c r="AJ6" i="14"/>
  <c r="AS6" i="14"/>
  <c r="AR6" i="14"/>
  <c r="AJ9" i="14"/>
  <c r="Y150" i="3"/>
  <c r="W158" i="3"/>
  <c r="Z158" i="3"/>
  <c r="V161" i="3"/>
  <c r="U162" i="3"/>
  <c r="W166" i="3"/>
  <c r="Z166" i="3"/>
  <c r="V169" i="3"/>
  <c r="U170" i="3"/>
  <c r="AA173" i="3"/>
  <c r="T174" i="3"/>
  <c r="T181" i="3"/>
  <c r="AA184" i="3"/>
  <c r="U188" i="3"/>
  <c r="V188" i="3"/>
  <c r="T191" i="3"/>
  <c r="U191" i="3"/>
  <c r="T192" i="3"/>
  <c r="W196" i="3"/>
  <c r="P198" i="3"/>
  <c r="V199" i="3"/>
  <c r="O201" i="3"/>
  <c r="Z201" i="3" s="1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AA239" i="3" s="1"/>
  <c r="Y239" i="3"/>
  <c r="W15" i="7"/>
  <c r="W23" i="7"/>
  <c r="Y25" i="7"/>
  <c r="O31" i="7"/>
  <c r="T31" i="7" s="1"/>
  <c r="Y34" i="7"/>
  <c r="X39" i="7"/>
  <c r="X41" i="7"/>
  <c r="X49" i="7"/>
  <c r="V50" i="7"/>
  <c r="Y66" i="7"/>
  <c r="X71" i="7"/>
  <c r="O74" i="7"/>
  <c r="T74" i="7" s="1"/>
  <c r="X77" i="7"/>
  <c r="O87" i="7"/>
  <c r="T87" i="7" s="1"/>
  <c r="O98" i="7"/>
  <c r="R98" i="7" s="1"/>
  <c r="AA104" i="7"/>
  <c r="Y111" i="7"/>
  <c r="W114" i="7"/>
  <c r="X117" i="7"/>
  <c r="W120" i="7"/>
  <c r="AA121" i="7"/>
  <c r="Y127" i="7"/>
  <c r="X127" i="7"/>
  <c r="Z132" i="7"/>
  <c r="W132" i="7"/>
  <c r="O132" i="7"/>
  <c r="P132" i="7" s="1"/>
  <c r="O135" i="7"/>
  <c r="T135" i="7" s="1"/>
  <c r="U150" i="7"/>
  <c r="U151" i="7"/>
  <c r="W182" i="7"/>
  <c r="Q182" i="7"/>
  <c r="U225" i="7"/>
  <c r="U257" i="7"/>
  <c r="P257" i="7"/>
  <c r="O257" i="7"/>
  <c r="Z257" i="7" s="1"/>
  <c r="V257" i="7"/>
  <c r="O4" i="9"/>
  <c r="Z4" i="9" s="1"/>
  <c r="AM5" i="14"/>
  <c r="AO5" i="14"/>
  <c r="AR18" i="14"/>
  <c r="AR48" i="14"/>
  <c r="AS48" i="14"/>
  <c r="AI48" i="14"/>
  <c r="T48" i="14"/>
  <c r="AB48" i="14" s="1"/>
  <c r="AL48" i="14"/>
  <c r="AK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AA220" i="3" s="1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O34" i="7"/>
  <c r="R34" i="7" s="1"/>
  <c r="Z39" i="7"/>
  <c r="V42" i="7"/>
  <c r="O47" i="7"/>
  <c r="T47" i="7" s="1"/>
  <c r="X50" i="7"/>
  <c r="Z71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V62" i="14"/>
  <c r="U62" i="14"/>
  <c r="AN81" i="14"/>
  <c r="AR107" i="14"/>
  <c r="AS107" i="14"/>
  <c r="AL107" i="14"/>
  <c r="AK107" i="14"/>
  <c r="U107" i="14"/>
  <c r="T107" i="14"/>
  <c r="Z107" i="14" s="1"/>
  <c r="W42" i="7"/>
  <c r="Y50" i="7"/>
  <c r="X103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O81" i="9"/>
  <c r="W81" i="9" s="1"/>
  <c r="AM62" i="14"/>
  <c r="T158" i="14"/>
  <c r="U158" i="14" s="1"/>
  <c r="AS158" i="14"/>
  <c r="AR158" i="14"/>
  <c r="AL158" i="14"/>
  <c r="AK158" i="14"/>
  <c r="AM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W74" i="7"/>
  <c r="X93" i="7"/>
  <c r="Y98" i="7"/>
  <c r="Y103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X221" i="7" s="1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U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W20" i="7"/>
  <c r="X21" i="7"/>
  <c r="AA26" i="7"/>
  <c r="X26" i="7"/>
  <c r="Z31" i="7"/>
  <c r="W40" i="7"/>
  <c r="Y42" i="7"/>
  <c r="V66" i="7"/>
  <c r="X74" i="7"/>
  <c r="X79" i="7"/>
  <c r="W82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V15" i="14"/>
  <c r="U15" i="14"/>
  <c r="AR24" i="14"/>
  <c r="AI24" i="14"/>
  <c r="T24" i="14"/>
  <c r="Z24" i="14" s="1"/>
  <c r="AS24" i="14"/>
  <c r="AL24" i="14"/>
  <c r="AK24" i="14"/>
  <c r="V31" i="14"/>
  <c r="U31" i="14"/>
  <c r="V117" i="14"/>
  <c r="U117" i="14"/>
  <c r="AN117" i="14"/>
  <c r="AM117" i="14"/>
  <c r="AI117" i="14"/>
  <c r="W117" i="14"/>
  <c r="AJ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AA29" i="7"/>
  <c r="AA33" i="7"/>
  <c r="AA34" i="7"/>
  <c r="W34" i="7"/>
  <c r="V39" i="7"/>
  <c r="X47" i="7"/>
  <c r="AA52" i="7"/>
  <c r="W66" i="7"/>
  <c r="V71" i="7"/>
  <c r="Y74" i="7"/>
  <c r="X82" i="7"/>
  <c r="AA88" i="7"/>
  <c r="AA96" i="7"/>
  <c r="AA105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U8" i="14"/>
  <c r="T8" i="14"/>
  <c r="Z8" i="14" s="1"/>
  <c r="AQ8" i="14"/>
  <c r="AL8" i="14"/>
  <c r="T9" i="14"/>
  <c r="AB9" i="14" s="1"/>
  <c r="AS9" i="14"/>
  <c r="AQ41" i="14"/>
  <c r="AK41" i="14"/>
  <c r="AR41" i="14"/>
  <c r="AJ41" i="14"/>
  <c r="AS41" i="14"/>
  <c r="AR115" i="14"/>
  <c r="AS115" i="14"/>
  <c r="AL115" i="14"/>
  <c r="AK115" i="14"/>
  <c r="U115" i="14"/>
  <c r="T115" i="14"/>
  <c r="AC115" i="14" s="1"/>
  <c r="AP140" i="14"/>
  <c r="AS140" i="14"/>
  <c r="AR140" i="14"/>
  <c r="AN140" i="14"/>
  <c r="AK140" i="14"/>
  <c r="AJ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V255" i="7"/>
  <c r="X259" i="7"/>
  <c r="W260" i="7"/>
  <c r="O41" i="9"/>
  <c r="T41" i="9" s="1"/>
  <c r="O43" i="9"/>
  <c r="V43" i="9" s="1"/>
  <c r="Q86" i="9"/>
  <c r="O90" i="9"/>
  <c r="T90" i="9" s="1"/>
  <c r="P94" i="9"/>
  <c r="O103" i="9"/>
  <c r="W103" i="9" s="1"/>
  <c r="O114" i="9"/>
  <c r="W114" i="9" s="1"/>
  <c r="Q116" i="9"/>
  <c r="AI11" i="14"/>
  <c r="AJ15" i="14"/>
  <c r="AQ16" i="14"/>
  <c r="AQ18" i="14"/>
  <c r="AS22" i="14"/>
  <c r="U23" i="14"/>
  <c r="AJ26" i="14"/>
  <c r="AJ31" i="14"/>
  <c r="AR32" i="14"/>
  <c r="AI32" i="14"/>
  <c r="AS32" i="14"/>
  <c r="T33" i="14"/>
  <c r="AB33" i="14" s="1"/>
  <c r="T38" i="14"/>
  <c r="AB38" i="14" s="1"/>
  <c r="T40" i="14"/>
  <c r="AA40" i="14" s="1"/>
  <c r="AI42" i="14"/>
  <c r="AQ46" i="14"/>
  <c r="AH53" i="14"/>
  <c r="AJ56" i="14"/>
  <c r="W56" i="14"/>
  <c r="T59" i="14"/>
  <c r="AE59" i="14" s="1"/>
  <c r="U61" i="14"/>
  <c r="AL62" i="14"/>
  <c r="AO72" i="14"/>
  <c r="AJ72" i="14"/>
  <c r="AM77" i="14"/>
  <c r="AR99" i="14"/>
  <c r="AS99" i="14"/>
  <c r="AL99" i="14"/>
  <c r="AK99" i="14"/>
  <c r="U99" i="14"/>
  <c r="AL136" i="14"/>
  <c r="AN136" i="14"/>
  <c r="AP199" i="14"/>
  <c r="AQ199" i="14"/>
  <c r="AK199" i="14"/>
  <c r="AJ199" i="14"/>
  <c r="AI199" i="14"/>
  <c r="AS199" i="14"/>
  <c r="AR199" i="14"/>
  <c r="AM199" i="14"/>
  <c r="AL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P43" i="9"/>
  <c r="O46" i="9"/>
  <c r="U46" i="9" s="1"/>
  <c r="O49" i="9"/>
  <c r="W49" i="9" s="1"/>
  <c r="O51" i="9"/>
  <c r="V51" i="9" s="1"/>
  <c r="O54" i="9"/>
  <c r="U54" i="9" s="1"/>
  <c r="O57" i="9"/>
  <c r="W57" i="9" s="1"/>
  <c r="O59" i="9"/>
  <c r="V59" i="9" s="1"/>
  <c r="O62" i="9"/>
  <c r="U62" i="9" s="1"/>
  <c r="O79" i="9"/>
  <c r="W79" i="9" s="1"/>
  <c r="R83" i="9"/>
  <c r="R90" i="9"/>
  <c r="O95" i="9"/>
  <c r="V95" i="9" s="1"/>
  <c r="O97" i="9"/>
  <c r="U97" i="9" s="1"/>
  <c r="S102" i="9"/>
  <c r="P103" i="9"/>
  <c r="O105" i="9"/>
  <c r="X105" i="9" s="1"/>
  <c r="U7" i="14"/>
  <c r="AP10" i="14"/>
  <c r="AP11" i="14"/>
  <c r="AS16" i="14"/>
  <c r="T17" i="14"/>
  <c r="Z17" i="14" s="1"/>
  <c r="AH19" i="14"/>
  <c r="AI22" i="14"/>
  <c r="AQ26" i="14"/>
  <c r="AL30" i="14"/>
  <c r="AR30" i="14"/>
  <c r="AJ30" i="14"/>
  <c r="AP37" i="14"/>
  <c r="AN37" i="14"/>
  <c r="AL38" i="14"/>
  <c r="AR38" i="14"/>
  <c r="AM38" i="14"/>
  <c r="AK38" i="14"/>
  <c r="AS39" i="14"/>
  <c r="AM39" i="14"/>
  <c r="T41" i="14"/>
  <c r="AB41" i="14" s="1"/>
  <c r="V46" i="14"/>
  <c r="AS46" i="14"/>
  <c r="AN50" i="14"/>
  <c r="T50" i="14"/>
  <c r="AF50" i="14" s="1"/>
  <c r="AP56" i="14"/>
  <c r="AI56" i="14"/>
  <c r="AR56" i="14"/>
  <c r="AS60" i="14"/>
  <c r="X60" i="14"/>
  <c r="T60" i="14"/>
  <c r="AF60" i="14" s="1"/>
  <c r="AR68" i="14"/>
  <c r="W68" i="14"/>
  <c r="T68" i="14"/>
  <c r="AA68" i="14" s="1"/>
  <c r="AI74" i="14"/>
  <c r="U74" i="14"/>
  <c r="AS138" i="14"/>
  <c r="AM138" i="14"/>
  <c r="AL138" i="14"/>
  <c r="AQ140" i="14"/>
  <c r="T140" i="14"/>
  <c r="W140" i="14" s="1"/>
  <c r="AA151" i="14"/>
  <c r="T151" i="14"/>
  <c r="V151" i="14" s="1"/>
  <c r="AK151" i="14"/>
  <c r="AJ151" i="14"/>
  <c r="AR151" i="14"/>
  <c r="AC151" i="14"/>
  <c r="T168" i="14"/>
  <c r="Z168" i="14" s="1"/>
  <c r="AK168" i="14"/>
  <c r="AJ168" i="14"/>
  <c r="AS168" i="14"/>
  <c r="AR168" i="14"/>
  <c r="AK197" i="14"/>
  <c r="AS197" i="14"/>
  <c r="AP197" i="14"/>
  <c r="AN197" i="14"/>
  <c r="AF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X222" i="7" s="1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P3" i="14"/>
  <c r="AJ7" i="14"/>
  <c r="AR8" i="14"/>
  <c r="AK8" i="14"/>
  <c r="AQ9" i="14"/>
  <c r="AR9" i="14"/>
  <c r="AS15" i="14"/>
  <c r="AR15" i="14"/>
  <c r="AJ17" i="14"/>
  <c r="AP18" i="14"/>
  <c r="AL23" i="14"/>
  <c r="AS31" i="14"/>
  <c r="AR31" i="14"/>
  <c r="AQ38" i="14"/>
  <c r="AK40" i="14"/>
  <c r="AJ59" i="14"/>
  <c r="AL61" i="14"/>
  <c r="AH62" i="14"/>
  <c r="AI62" i="14"/>
  <c r="AQ62" i="14"/>
  <c r="V66" i="14"/>
  <c r="U77" i="14"/>
  <c r="AL81" i="14"/>
  <c r="AI81" i="14"/>
  <c r="AR81" i="14"/>
  <c r="AQ81" i="14"/>
  <c r="AR123" i="14"/>
  <c r="AS123" i="14"/>
  <c r="AL123" i="14"/>
  <c r="AK123" i="14"/>
  <c r="U123" i="14"/>
  <c r="T123" i="14"/>
  <c r="AC123" i="14" s="1"/>
  <c r="AC125" i="14"/>
  <c r="AA125" i="14"/>
  <c r="AM125" i="14"/>
  <c r="AL125" i="14"/>
  <c r="AF141" i="14"/>
  <c r="AE141" i="14"/>
  <c r="AC141" i="14"/>
  <c r="AB141" i="14"/>
  <c r="AC143" i="14"/>
  <c r="AB143" i="14"/>
  <c r="AA143" i="14"/>
  <c r="T143" i="14"/>
  <c r="V143" i="14" s="1"/>
  <c r="AE143" i="14"/>
  <c r="AB159" i="14"/>
  <c r="AM195" i="14"/>
  <c r="AJ195" i="14"/>
  <c r="U235" i="7"/>
  <c r="V243" i="7"/>
  <c r="U247" i="7"/>
  <c r="T249" i="7"/>
  <c r="W249" i="7"/>
  <c r="R259" i="7"/>
  <c r="R79" i="9"/>
  <c r="AL7" i="14"/>
  <c r="AM23" i="14"/>
  <c r="W53" i="14"/>
  <c r="V53" i="14"/>
  <c r="X59" i="14"/>
  <c r="W59" i="14"/>
  <c r="W61" i="14"/>
  <c r="AP66" i="14"/>
  <c r="AM66" i="14"/>
  <c r="AP77" i="14"/>
  <c r="AJ77" i="14"/>
  <c r="AI77" i="14"/>
  <c r="W77" i="14"/>
  <c r="AR77" i="14"/>
  <c r="V77" i="14"/>
  <c r="AQ77" i="14"/>
  <c r="U79" i="14"/>
  <c r="V82" i="14"/>
  <c r="U82" i="14"/>
  <c r="U91" i="14"/>
  <c r="T91" i="14"/>
  <c r="AF91" i="14" s="1"/>
  <c r="AP159" i="14"/>
  <c r="AQ159" i="14"/>
  <c r="AM159" i="14"/>
  <c r="AL159" i="14"/>
  <c r="AK159" i="14"/>
  <c r="AJ159" i="14"/>
  <c r="AS159" i="14"/>
  <c r="AR159" i="14"/>
  <c r="AC159" i="14"/>
  <c r="T174" i="14"/>
  <c r="U174" i="14" s="1"/>
  <c r="AS174" i="14"/>
  <c r="AR174" i="14"/>
  <c r="AL174" i="14"/>
  <c r="AK174" i="14"/>
  <c r="AK193" i="14"/>
  <c r="AS193" i="14"/>
  <c r="AR193" i="14"/>
  <c r="AQ193" i="14"/>
  <c r="AI193" i="14"/>
  <c r="AH193" i="14"/>
  <c r="AO197" i="14"/>
  <c r="V235" i="7"/>
  <c r="S242" i="7"/>
  <c r="W243" i="7"/>
  <c r="X249" i="7"/>
  <c r="U259" i="7"/>
  <c r="AR17" i="14"/>
  <c r="AR23" i="14"/>
  <c r="AQ33" i="14"/>
  <c r="AS33" i="14"/>
  <c r="AJ33" i="14"/>
  <c r="AR40" i="14"/>
  <c r="AS40" i="14"/>
  <c r="AQ40" i="14"/>
  <c r="AP42" i="14"/>
  <c r="AR42" i="14"/>
  <c r="T46" i="14"/>
  <c r="AB46" i="14" s="1"/>
  <c r="AJ46" i="14"/>
  <c r="AL57" i="14"/>
  <c r="AQ57" i="14"/>
  <c r="AK59" i="14"/>
  <c r="AS59" i="14"/>
  <c r="AN59" i="14"/>
  <c r="AP59" i="14"/>
  <c r="AP61" i="14"/>
  <c r="AI61" i="14"/>
  <c r="AN61" i="14"/>
  <c r="AQ61" i="14"/>
  <c r="AS79" i="14"/>
  <c r="AO79" i="14"/>
  <c r="AL79" i="14"/>
  <c r="X79" i="14"/>
  <c r="AM82" i="14"/>
  <c r="AL82" i="14"/>
  <c r="AR91" i="14"/>
  <c r="AL91" i="14"/>
  <c r="AK91" i="14"/>
  <c r="AA131" i="14"/>
  <c r="AC131" i="14"/>
  <c r="AB131" i="14"/>
  <c r="T131" i="14"/>
  <c r="U131" i="14" s="1"/>
  <c r="AJ142" i="14"/>
  <c r="AP156" i="14"/>
  <c r="T183" i="14"/>
  <c r="Y183" i="14" s="1"/>
  <c r="AR183" i="14"/>
  <c r="AQ183" i="14"/>
  <c r="AK183" i="14"/>
  <c r="AJ183" i="14"/>
  <c r="T184" i="14"/>
  <c r="Z184" i="14" s="1"/>
  <c r="AL184" i="14"/>
  <c r="AK184" i="14"/>
  <c r="AS184" i="14"/>
  <c r="AK192" i="14"/>
  <c r="AJ192" i="14"/>
  <c r="T215" i="14"/>
  <c r="U215" i="14" s="1"/>
  <c r="AE215" i="14"/>
  <c r="AR215" i="14"/>
  <c r="AD215" i="14"/>
  <c r="AC215" i="14"/>
  <c r="AM215" i="14"/>
  <c r="AA215" i="14"/>
  <c r="AL215" i="14"/>
  <c r="AF247" i="14"/>
  <c r="AE247" i="14"/>
  <c r="AD247" i="14"/>
  <c r="AC247" i="14"/>
  <c r="AA247" i="14"/>
  <c r="AS247" i="14"/>
  <c r="AI247" i="14"/>
  <c r="T247" i="14"/>
  <c r="Z247" i="14" s="1"/>
  <c r="AM247" i="14"/>
  <c r="AJ247" i="14"/>
  <c r="AB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R73" i="9"/>
  <c r="P111" i="9"/>
  <c r="Q113" i="9"/>
  <c r="P119" i="9"/>
  <c r="AR2" i="14"/>
  <c r="V6" i="14"/>
  <c r="AS7" i="14"/>
  <c r="AR7" i="14"/>
  <c r="AS8" i="14"/>
  <c r="AQ10" i="14"/>
  <c r="AM13" i="14"/>
  <c r="AS14" i="14"/>
  <c r="AK16" i="14"/>
  <c r="AQ17" i="14"/>
  <c r="AS17" i="14"/>
  <c r="AI18" i="14"/>
  <c r="W22" i="14"/>
  <c r="AQ22" i="14"/>
  <c r="AR25" i="14"/>
  <c r="W30" i="14"/>
  <c r="AS30" i="14"/>
  <c r="AL32" i="14"/>
  <c r="AJ39" i="14"/>
  <c r="AP45" i="14"/>
  <c r="AN45" i="14"/>
  <c r="AL46" i="14"/>
  <c r="AR46" i="14"/>
  <c r="AM46" i="14"/>
  <c r="AK46" i="14"/>
  <c r="AS47" i="14"/>
  <c r="AM47" i="14"/>
  <c r="U48" i="14"/>
  <c r="T49" i="14"/>
  <c r="AC49" i="14" s="1"/>
  <c r="AM50" i="14"/>
  <c r="AN56" i="14"/>
  <c r="AJ60" i="14"/>
  <c r="AR61" i="14"/>
  <c r="AL63" i="14"/>
  <c r="AN68" i="14"/>
  <c r="AQ74" i="14"/>
  <c r="AJ81" i="14"/>
  <c r="AR131" i="14"/>
  <c r="AK131" i="14"/>
  <c r="AB137" i="14"/>
  <c r="AE137" i="14"/>
  <c r="AD137" i="14"/>
  <c r="AA137" i="14"/>
  <c r="AD151" i="14"/>
  <c r="AQ155" i="14"/>
  <c r="AP173" i="14"/>
  <c r="AM173" i="14"/>
  <c r="AP175" i="14"/>
  <c r="AQ175" i="14"/>
  <c r="AM175" i="14"/>
  <c r="AL175" i="14"/>
  <c r="AK175" i="14"/>
  <c r="AJ175" i="14"/>
  <c r="AS175" i="14"/>
  <c r="AR175" i="14"/>
  <c r="AC175" i="14"/>
  <c r="U171" i="7"/>
  <c r="U179" i="7"/>
  <c r="Y222" i="7"/>
  <c r="U227" i="7"/>
  <c r="X235" i="7"/>
  <c r="W246" i="7"/>
  <c r="X254" i="7"/>
  <c r="W259" i="7"/>
  <c r="T260" i="7"/>
  <c r="O38" i="9"/>
  <c r="AA38" i="9" s="1"/>
  <c r="O75" i="9"/>
  <c r="W75" i="9" s="1"/>
  <c r="R113" i="9"/>
  <c r="W6" i="14"/>
  <c r="AR10" i="14"/>
  <c r="AI14" i="14"/>
  <c r="AL16" i="14"/>
  <c r="AJ18" i="14"/>
  <c r="AR22" i="14"/>
  <c r="AS25" i="14"/>
  <c r="AI26" i="14"/>
  <c r="AQ32" i="14"/>
  <c r="AI38" i="14"/>
  <c r="AL39" i="14"/>
  <c r="AN46" i="14"/>
  <c r="AO49" i="14"/>
  <c r="AK49" i="14"/>
  <c r="AO56" i="14"/>
  <c r="AM60" i="14"/>
  <c r="AK62" i="14"/>
  <c r="AH63" i="14"/>
  <c r="AS63" i="14"/>
  <c r="AR63" i="14"/>
  <c r="AR72" i="14"/>
  <c r="X72" i="14"/>
  <c r="AL77" i="14"/>
  <c r="AM81" i="14"/>
  <c r="T99" i="14"/>
  <c r="Y99" i="14" s="1"/>
  <c r="AL137" i="14"/>
  <c r="AI137" i="14"/>
  <c r="AR137" i="14"/>
  <c r="AQ137" i="14"/>
  <c r="AH141" i="14"/>
  <c r="AD143" i="14"/>
  <c r="AQ151" i="14"/>
  <c r="AI159" i="14"/>
  <c r="AP193" i="14"/>
  <c r="AK216" i="14"/>
  <c r="AR216" i="14"/>
  <c r="AP216" i="14"/>
  <c r="AH216" i="14"/>
  <c r="AQ272" i="14"/>
  <c r="AP272" i="14"/>
  <c r="AI272" i="14"/>
  <c r="AH272" i="14"/>
  <c r="AF272" i="14"/>
  <c r="AR153" i="14"/>
  <c r="AJ161" i="14"/>
  <c r="AN166" i="14"/>
  <c r="AQ177" i="14"/>
  <c r="AH200" i="14"/>
  <c r="AL204" i="14"/>
  <c r="AO204" i="14"/>
  <c r="AN220" i="14"/>
  <c r="AH220" i="14"/>
  <c r="AP220" i="14"/>
  <c r="AI224" i="14"/>
  <c r="AK240" i="14"/>
  <c r="T240" i="14"/>
  <c r="U240" i="14" s="1"/>
  <c r="AJ240" i="14"/>
  <c r="AM240" i="14"/>
  <c r="AR246" i="14"/>
  <c r="T246" i="14"/>
  <c r="U246" i="14" s="1"/>
  <c r="AM141" i="14"/>
  <c r="AP143" i="14"/>
  <c r="AR143" i="14"/>
  <c r="AS153" i="14"/>
  <c r="AD159" i="14"/>
  <c r="AP161" i="14"/>
  <c r="AK161" i="14"/>
  <c r="AR166" i="14"/>
  <c r="AM172" i="14"/>
  <c r="AL173" i="14"/>
  <c r="AD175" i="14"/>
  <c r="AR177" i="14"/>
  <c r="AI196" i="14"/>
  <c r="AD197" i="14"/>
  <c r="AQ198" i="14"/>
  <c r="AN198" i="14"/>
  <c r="T199" i="14"/>
  <c r="Z199" i="14" s="1"/>
  <c r="AK200" i="14"/>
  <c r="AQ200" i="14"/>
  <c r="AP200" i="14"/>
  <c r="AP224" i="14"/>
  <c r="AR224" i="14"/>
  <c r="AJ224" i="14"/>
  <c r="AK224" i="14"/>
  <c r="AF231" i="14"/>
  <c r="AD231" i="14"/>
  <c r="AK231" i="14"/>
  <c r="AE231" i="14"/>
  <c r="AF239" i="14"/>
  <c r="AS239" i="14"/>
  <c r="AI239" i="14"/>
  <c r="T239" i="14"/>
  <c r="Z239" i="14" s="1"/>
  <c r="AR239" i="14"/>
  <c r="AE239" i="14"/>
  <c r="AC239" i="14"/>
  <c r="AK239" i="14"/>
  <c r="AQ240" i="14"/>
  <c r="AP246" i="14"/>
  <c r="AN246" i="14"/>
  <c r="AM246" i="14"/>
  <c r="AL246" i="14"/>
  <c r="AS246" i="14"/>
  <c r="W273" i="14"/>
  <c r="U273" i="14"/>
  <c r="AP273" i="14"/>
  <c r="T273" i="14"/>
  <c r="AC273" i="14" s="1"/>
  <c r="AO273" i="14"/>
  <c r="AN273" i="14"/>
  <c r="AD273" i="14"/>
  <c r="AB273" i="14"/>
  <c r="AS274" i="14"/>
  <c r="AA274" i="14"/>
  <c r="AJ274" i="14"/>
  <c r="AB274" i="14"/>
  <c r="AP34" i="14"/>
  <c r="W51" i="14"/>
  <c r="AL53" i="14"/>
  <c r="AP60" i="14"/>
  <c r="AO60" i="14"/>
  <c r="AN64" i="14"/>
  <c r="AH65" i="14"/>
  <c r="W69" i="14"/>
  <c r="AM73" i="14"/>
  <c r="AI85" i="14"/>
  <c r="AQ100" i="14"/>
  <c r="AJ100" i="14"/>
  <c r="AJ101" i="14"/>
  <c r="AI105" i="14"/>
  <c r="AQ108" i="14"/>
  <c r="AK108" i="14"/>
  <c r="AP109" i="14"/>
  <c r="AL109" i="14"/>
  <c r="AI113" i="14"/>
  <c r="AQ116" i="14"/>
  <c r="AK116" i="14"/>
  <c r="AP117" i="14"/>
  <c r="AL117" i="14"/>
  <c r="AI121" i="14"/>
  <c r="AQ124" i="14"/>
  <c r="AK124" i="14"/>
  <c r="AP125" i="14"/>
  <c r="AJ125" i="14"/>
  <c r="AE129" i="14"/>
  <c r="AL130" i="14"/>
  <c r="AD133" i="14"/>
  <c r="AR133" i="14"/>
  <c r="AA139" i="14"/>
  <c r="AL139" i="14"/>
  <c r="AP141" i="14"/>
  <c r="AJ143" i="14"/>
  <c r="AI145" i="14"/>
  <c r="AS146" i="14"/>
  <c r="AP146" i="14"/>
  <c r="AM150" i="14"/>
  <c r="AP151" i="14"/>
  <c r="AI151" i="14"/>
  <c r="AO154" i="14"/>
  <c r="AQ158" i="14"/>
  <c r="AN158" i="14"/>
  <c r="AA160" i="14"/>
  <c r="AR160" i="14"/>
  <c r="AR161" i="14"/>
  <c r="T166" i="14"/>
  <c r="W166" i="14" s="1"/>
  <c r="AP168" i="14"/>
  <c r="AI168" i="14"/>
  <c r="AA169" i="14"/>
  <c r="AF171" i="14"/>
  <c r="AQ174" i="14"/>
  <c r="AN174" i="14"/>
  <c r="T177" i="14"/>
  <c r="AD177" i="14" s="1"/>
  <c r="AP183" i="14"/>
  <c r="AM183" i="14"/>
  <c r="AP184" i="14"/>
  <c r="AJ184" i="14"/>
  <c r="AO187" i="14"/>
  <c r="AM188" i="14"/>
  <c r="AA189" i="14"/>
  <c r="AO202" i="14"/>
  <c r="AF203" i="14"/>
  <c r="AR203" i="14"/>
  <c r="AI207" i="14"/>
  <c r="AF209" i="14"/>
  <c r="AP215" i="14"/>
  <c r="AK215" i="14"/>
  <c r="AQ215" i="14"/>
  <c r="AQ224" i="14"/>
  <c r="AI226" i="14"/>
  <c r="AQ227" i="14"/>
  <c r="AJ231" i="14"/>
  <c r="AF235" i="14"/>
  <c r="AE235" i="14"/>
  <c r="AM239" i="14"/>
  <c r="AP243" i="14"/>
  <c r="AL247" i="14"/>
  <c r="AP254" i="14"/>
  <c r="AL254" i="14"/>
  <c r="AK254" i="14"/>
  <c r="AE254" i="14"/>
  <c r="AM254" i="14"/>
  <c r="Y265" i="14"/>
  <c r="X265" i="14"/>
  <c r="AP284" i="14"/>
  <c r="AL284" i="14"/>
  <c r="AK284" i="14"/>
  <c r="AJ284" i="14"/>
  <c r="T284" i="14"/>
  <c r="AC284" i="14" s="1"/>
  <c r="AI284" i="14"/>
  <c r="AS284" i="14"/>
  <c r="AQ284" i="14"/>
  <c r="AM284" i="14"/>
  <c r="AO359" i="14"/>
  <c r="AB359" i="14"/>
  <c r="AA359" i="14"/>
  <c r="AQ364" i="14"/>
  <c r="AO364" i="14"/>
  <c r="AI69" i="14"/>
  <c r="AN73" i="14"/>
  <c r="AQ84" i="14"/>
  <c r="AJ84" i="14"/>
  <c r="AJ85" i="14"/>
  <c r="AJ92" i="14"/>
  <c r="AK100" i="14"/>
  <c r="AL101" i="14"/>
  <c r="AN108" i="14"/>
  <c r="AN116" i="14"/>
  <c r="AN124" i="14"/>
  <c r="AS139" i="14"/>
  <c r="AS141" i="14"/>
  <c r="AK143" i="14"/>
  <c r="AN150" i="14"/>
  <c r="T161" i="14"/>
  <c r="Z161" i="14" s="1"/>
  <c r="AS161" i="14"/>
  <c r="AJ166" i="14"/>
  <c r="AO171" i="14"/>
  <c r="AN191" i="14"/>
  <c r="AL198" i="14"/>
  <c r="T200" i="14"/>
  <c r="U200" i="14" s="1"/>
  <c r="AQ206" i="14"/>
  <c r="AL206" i="14"/>
  <c r="AK213" i="14"/>
  <c r="AS213" i="14"/>
  <c r="AL222" i="14"/>
  <c r="T224" i="14"/>
  <c r="U224" i="14" s="1"/>
  <c r="AS224" i="14"/>
  <c r="AJ226" i="14"/>
  <c r="AP227" i="14"/>
  <c r="AN227" i="14"/>
  <c r="AR229" i="14"/>
  <c r="AM229" i="14"/>
  <c r="AL231" i="14"/>
  <c r="AK232" i="14"/>
  <c r="AP235" i="14"/>
  <c r="AH235" i="14"/>
  <c r="AQ239" i="14"/>
  <c r="AA240" i="14"/>
  <c r="AF249" i="14"/>
  <c r="AB249" i="14"/>
  <c r="AA249" i="14"/>
  <c r="T249" i="14"/>
  <c r="W249" i="14" s="1"/>
  <c r="AS253" i="14"/>
  <c r="AO253" i="14"/>
  <c r="AQ257" i="14"/>
  <c r="AS257" i="14"/>
  <c r="AK257" i="14"/>
  <c r="AA257" i="14"/>
  <c r="AO270" i="14"/>
  <c r="AA270" i="14"/>
  <c r="AJ69" i="14"/>
  <c r="AK83" i="14"/>
  <c r="AK84" i="14"/>
  <c r="AL85" i="14"/>
  <c r="AP92" i="14"/>
  <c r="AK92" i="14"/>
  <c r="AP93" i="14"/>
  <c r="AL93" i="14"/>
  <c r="AM97" i="14"/>
  <c r="AS98" i="14"/>
  <c r="AN100" i="14"/>
  <c r="AM101" i="14"/>
  <c r="AM105" i="14"/>
  <c r="AS106" i="14"/>
  <c r="AR108" i="14"/>
  <c r="AL112" i="14"/>
  <c r="AM113" i="14"/>
  <c r="AS114" i="14"/>
  <c r="AR116" i="14"/>
  <c r="AL120" i="14"/>
  <c r="AM121" i="14"/>
  <c r="AS122" i="14"/>
  <c r="AR124" i="14"/>
  <c r="AP126" i="14"/>
  <c r="AN127" i="14"/>
  <c r="AL128" i="14"/>
  <c r="AJ129" i="14"/>
  <c r="AJ132" i="14"/>
  <c r="AI133" i="14"/>
  <c r="AL143" i="14"/>
  <c r="AO145" i="14"/>
  <c r="AR150" i="14"/>
  <c r="AI153" i="14"/>
  <c r="AQ154" i="14"/>
  <c r="T159" i="14"/>
  <c r="U159" i="14" s="1"/>
  <c r="AC160" i="14"/>
  <c r="AA161" i="14"/>
  <c r="AK166" i="14"/>
  <c r="AI169" i="14"/>
  <c r="AN172" i="14"/>
  <c r="AD173" i="14"/>
  <c r="T175" i="14"/>
  <c r="Z175" i="14" s="1"/>
  <c r="AI176" i="14"/>
  <c r="AI177" i="14"/>
  <c r="AR182" i="14"/>
  <c r="AP185" i="14"/>
  <c r="AQ185" i="14"/>
  <c r="AP191" i="14"/>
  <c r="AQ191" i="14"/>
  <c r="T193" i="14"/>
  <c r="Y193" i="14" s="1"/>
  <c r="T197" i="14"/>
  <c r="Y197" i="14" s="1"/>
  <c r="AM198" i="14"/>
  <c r="AJ206" i="14"/>
  <c r="AL207" i="14"/>
  <c r="AM214" i="14"/>
  <c r="AS215" i="14"/>
  <c r="T216" i="14"/>
  <c r="V216" i="14" s="1"/>
  <c r="AO226" i="14"/>
  <c r="T231" i="14"/>
  <c r="V231" i="14" s="1"/>
  <c r="AM231" i="14"/>
  <c r="AP232" i="14"/>
  <c r="AL232" i="14"/>
  <c r="AQ249" i="14"/>
  <c r="AS249" i="14"/>
  <c r="AJ249" i="14"/>
  <c r="AH252" i="14"/>
  <c r="AI264" i="14"/>
  <c r="AN264" i="14"/>
  <c r="AO264" i="14"/>
  <c r="AE273" i="14"/>
  <c r="AL274" i="14"/>
  <c r="AP291" i="14"/>
  <c r="AJ291" i="14"/>
  <c r="AS291" i="14"/>
  <c r="AI291" i="14"/>
  <c r="U291" i="14"/>
  <c r="AR291" i="14"/>
  <c r="AE291" i="14"/>
  <c r="T291" i="14"/>
  <c r="AA291" i="14" s="1"/>
  <c r="AQ291" i="14"/>
  <c r="AD291" i="14"/>
  <c r="AN291" i="14"/>
  <c r="AL291" i="14"/>
  <c r="AK291" i="14"/>
  <c r="W291" i="14"/>
  <c r="AF292" i="14"/>
  <c r="AJ292" i="14"/>
  <c r="T292" i="14"/>
  <c r="AA292" i="14" s="1"/>
  <c r="AI292" i="14"/>
  <c r="AS292" i="14"/>
  <c r="AD292" i="14"/>
  <c r="AC292" i="14"/>
  <c r="AM292" i="14"/>
  <c r="AL292" i="14"/>
  <c r="AI34" i="14"/>
  <c r="AM37" i="14"/>
  <c r="AM45" i="14"/>
  <c r="X51" i="14"/>
  <c r="V54" i="14"/>
  <c r="AP69" i="14"/>
  <c r="AL69" i="14"/>
  <c r="AR73" i="14"/>
  <c r="AL83" i="14"/>
  <c r="AN84" i="14"/>
  <c r="AM85" i="14"/>
  <c r="AM89" i="14"/>
  <c r="AS90" i="14"/>
  <c r="AN92" i="14"/>
  <c r="AM93" i="14"/>
  <c r="AN96" i="14"/>
  <c r="AL97" i="14"/>
  <c r="AN97" i="14"/>
  <c r="AR100" i="14"/>
  <c r="AN101" i="14"/>
  <c r="AL105" i="14"/>
  <c r="AN105" i="14"/>
  <c r="AS108" i="14"/>
  <c r="AQ109" i="14"/>
  <c r="AL113" i="14"/>
  <c r="AN113" i="14"/>
  <c r="AS116" i="14"/>
  <c r="AQ117" i="14"/>
  <c r="AL121" i="14"/>
  <c r="AN121" i="14"/>
  <c r="AS124" i="14"/>
  <c r="AN125" i="14"/>
  <c r="AL129" i="14"/>
  <c r="AM129" i="14"/>
  <c r="AS130" i="14"/>
  <c r="AP132" i="14"/>
  <c r="AK132" i="14"/>
  <c r="AP133" i="14"/>
  <c r="AJ133" i="14"/>
  <c r="AM143" i="14"/>
  <c r="AK145" i="14"/>
  <c r="AP145" i="14"/>
  <c r="AO149" i="14"/>
  <c r="AS150" i="14"/>
  <c r="AL151" i="14"/>
  <c r="AI152" i="14"/>
  <c r="AJ153" i="14"/>
  <c r="AA159" i="14"/>
  <c r="AP160" i="14"/>
  <c r="AI160" i="14"/>
  <c r="AB161" i="14"/>
  <c r="AF165" i="14"/>
  <c r="AL166" i="14"/>
  <c r="AS167" i="14"/>
  <c r="AL168" i="14"/>
  <c r="AP169" i="14"/>
  <c r="AJ169" i="14"/>
  <c r="AA175" i="14"/>
  <c r="AP176" i="14"/>
  <c r="AJ176" i="14"/>
  <c r="AJ177" i="14"/>
  <c r="AO179" i="14"/>
  <c r="AM180" i="14"/>
  <c r="AP181" i="14"/>
  <c r="AQ182" i="14"/>
  <c r="AS182" i="14"/>
  <c r="AS183" i="14"/>
  <c r="AQ184" i="14"/>
  <c r="AR185" i="14"/>
  <c r="AC193" i="14"/>
  <c r="AC197" i="14"/>
  <c r="AN204" i="14"/>
  <c r="AM206" i="14"/>
  <c r="AJ214" i="14"/>
  <c r="AN214" i="14"/>
  <c r="AI215" i="14"/>
  <c r="AL220" i="14"/>
  <c r="AJ222" i="14"/>
  <c r="AQ226" i="14"/>
  <c r="AR230" i="14"/>
  <c r="AD230" i="14"/>
  <c r="AB230" i="14"/>
  <c r="AA231" i="14"/>
  <c r="AN231" i="14"/>
  <c r="AM232" i="14"/>
  <c r="AP238" i="14"/>
  <c r="AS238" i="14"/>
  <c r="AN238" i="14"/>
  <c r="AL238" i="14"/>
  <c r="T238" i="14"/>
  <c r="W238" i="14" s="1"/>
  <c r="AA239" i="14"/>
  <c r="AK246" i="14"/>
  <c r="AP258" i="14"/>
  <c r="AJ258" i="14"/>
  <c r="AI258" i="14"/>
  <c r="AQ258" i="14"/>
  <c r="V73" i="14"/>
  <c r="AO83" i="14"/>
  <c r="AR84" i="14"/>
  <c r="AN85" i="14"/>
  <c r="AN89" i="14"/>
  <c r="AR92" i="14"/>
  <c r="AN93" i="14"/>
  <c r="T100" i="14"/>
  <c r="AD100" i="14" s="1"/>
  <c r="AS100" i="14"/>
  <c r="U101" i="14"/>
  <c r="AQ101" i="14"/>
  <c r="T108" i="14"/>
  <c r="AF108" i="14" s="1"/>
  <c r="AR109" i="14"/>
  <c r="T116" i="14"/>
  <c r="Y116" i="14" s="1"/>
  <c r="AR117" i="14"/>
  <c r="T124" i="14"/>
  <c r="Z124" i="14" s="1"/>
  <c r="AQ125" i="14"/>
  <c r="AN129" i="14"/>
  <c r="AN132" i="14"/>
  <c r="AL133" i="14"/>
  <c r="AM136" i="14"/>
  <c r="T139" i="14"/>
  <c r="U139" i="14" s="1"/>
  <c r="AN143" i="14"/>
  <c r="T146" i="14"/>
  <c r="Y146" i="14" s="1"/>
  <c r="AC149" i="14"/>
  <c r="AS149" i="14"/>
  <c r="T150" i="14"/>
  <c r="Z150" i="14" s="1"/>
  <c r="AM151" i="14"/>
  <c r="AJ152" i="14"/>
  <c r="AQ153" i="14"/>
  <c r="AJ158" i="14"/>
  <c r="AJ160" i="14"/>
  <c r="AI161" i="14"/>
  <c r="AM166" i="14"/>
  <c r="AI167" i="14"/>
  <c r="AQ168" i="14"/>
  <c r="AK169" i="14"/>
  <c r="AJ174" i="14"/>
  <c r="AK176" i="14"/>
  <c r="AK177" i="14"/>
  <c r="AI183" i="14"/>
  <c r="AR184" i="14"/>
  <c r="AS185" i="14"/>
  <c r="AN188" i="14"/>
  <c r="AE189" i="14"/>
  <c r="AF193" i="14"/>
  <c r="AE197" i="14"/>
  <c r="AK202" i="14"/>
  <c r="AH202" i="14"/>
  <c r="AE202" i="14"/>
  <c r="AS202" i="14"/>
  <c r="AE203" i="14"/>
  <c r="AP204" i="14"/>
  <c r="T206" i="14"/>
  <c r="Z206" i="14" s="1"/>
  <c r="AN206" i="14"/>
  <c r="AP207" i="14"/>
  <c r="AK207" i="14"/>
  <c r="AN207" i="14"/>
  <c r="AK209" i="14"/>
  <c r="AH209" i="14"/>
  <c r="AS209" i="14"/>
  <c r="AJ211" i="14"/>
  <c r="T213" i="14"/>
  <c r="AD213" i="14" s="1"/>
  <c r="AJ215" i="14"/>
  <c r="AM220" i="14"/>
  <c r="AK222" i="14"/>
  <c r="AP223" i="14"/>
  <c r="AK223" i="14"/>
  <c r="AQ223" i="14"/>
  <c r="AJ223" i="14"/>
  <c r="AR226" i="14"/>
  <c r="AH227" i="14"/>
  <c r="AE229" i="14"/>
  <c r="AP230" i="14"/>
  <c r="AL230" i="14"/>
  <c r="AC230" i="14"/>
  <c r="AB231" i="14"/>
  <c r="AR231" i="14"/>
  <c r="AR232" i="14"/>
  <c r="AQ235" i="14"/>
  <c r="AB239" i="14"/>
  <c r="AI240" i="14"/>
  <c r="AQ241" i="14"/>
  <c r="AK241" i="14"/>
  <c r="AJ241" i="14"/>
  <c r="AB241" i="14"/>
  <c r="T241" i="14"/>
  <c r="W241" i="14" s="1"/>
  <c r="AF248" i="14"/>
  <c r="AI248" i="14"/>
  <c r="AD248" i="14"/>
  <c r="AB248" i="14"/>
  <c r="AK248" i="14"/>
  <c r="T248" i="14"/>
  <c r="U248" i="14" s="1"/>
  <c r="AM248" i="14"/>
  <c r="AB254" i="14"/>
  <c r="AB257" i="14"/>
  <c r="AH262" i="14"/>
  <c r="T262" i="14"/>
  <c r="X262" i="14" s="1"/>
  <c r="AF262" i="14"/>
  <c r="AC262" i="14"/>
  <c r="AL262" i="14"/>
  <c r="AO262" i="14"/>
  <c r="AR284" i="14"/>
  <c r="AI263" i="14"/>
  <c r="T267" i="14"/>
  <c r="AA267" i="14" s="1"/>
  <c r="AE267" i="14"/>
  <c r="AR267" i="14"/>
  <c r="AA275" i="14"/>
  <c r="AM275" i="14"/>
  <c r="AQ276" i="14"/>
  <c r="AO278" i="14"/>
  <c r="AQ279" i="14"/>
  <c r="AD280" i="14"/>
  <c r="AF282" i="14"/>
  <c r="U283" i="14"/>
  <c r="AL283" i="14"/>
  <c r="AL285" i="14"/>
  <c r="AE288" i="14"/>
  <c r="T290" i="14"/>
  <c r="V290" i="14" s="1"/>
  <c r="AS293" i="14"/>
  <c r="AB294" i="14"/>
  <c r="AQ295" i="14"/>
  <c r="AE298" i="14"/>
  <c r="AA299" i="14"/>
  <c r="AM299" i="14"/>
  <c r="AD300" i="14"/>
  <c r="AS300" i="14"/>
  <c r="T301" i="14"/>
  <c r="AC301" i="14" s="1"/>
  <c r="AR301" i="14"/>
  <c r="AF305" i="14"/>
  <c r="AF309" i="14"/>
  <c r="AS309" i="14"/>
  <c r="AA309" i="14"/>
  <c r="AK309" i="14"/>
  <c r="AH310" i="14"/>
  <c r="AQ310" i="14"/>
  <c r="AI310" i="14"/>
  <c r="AQ311" i="14"/>
  <c r="AP311" i="14"/>
  <c r="AO311" i="14"/>
  <c r="AQ322" i="14"/>
  <c r="AM322" i="14"/>
  <c r="AB332" i="14"/>
  <c r="U267" i="14"/>
  <c r="AI267" i="14"/>
  <c r="AS267" i="14"/>
  <c r="AO269" i="14"/>
  <c r="AE272" i="14"/>
  <c r="AN275" i="14"/>
  <c r="AK276" i="14"/>
  <c r="AP278" i="14"/>
  <c r="AM279" i="14"/>
  <c r="T282" i="14"/>
  <c r="AB282" i="14" s="1"/>
  <c r="AJ282" i="14"/>
  <c r="V283" i="14"/>
  <c r="AM283" i="14"/>
  <c r="AF284" i="14"/>
  <c r="AP285" i="14"/>
  <c r="AF288" i="14"/>
  <c r="AK290" i="14"/>
  <c r="Y291" i="14"/>
  <c r="Z291" i="14"/>
  <c r="AL293" i="14"/>
  <c r="AI294" i="14"/>
  <c r="AR295" i="14"/>
  <c r="AL298" i="14"/>
  <c r="AC299" i="14"/>
  <c r="AN299" i="14"/>
  <c r="AP300" i="14"/>
  <c r="AI300" i="14"/>
  <c r="U301" i="14"/>
  <c r="AS301" i="14"/>
  <c r="AP302" i="14"/>
  <c r="AM305" i="14"/>
  <c r="AP308" i="14"/>
  <c r="AQ308" i="14"/>
  <c r="AM308" i="14"/>
  <c r="AK308" i="14"/>
  <c r="U308" i="14"/>
  <c r="AJ308" i="14"/>
  <c r="AL309" i="14"/>
  <c r="Y319" i="14"/>
  <c r="T375" i="14"/>
  <c r="AD375" i="14" s="1"/>
  <c r="AO375" i="14"/>
  <c r="Z387" i="14"/>
  <c r="AB387" i="14"/>
  <c r="AA387" i="14"/>
  <c r="T387" i="14"/>
  <c r="V387" i="14" s="1"/>
  <c r="AD223" i="14"/>
  <c r="AO229" i="14"/>
  <c r="AQ232" i="14"/>
  <c r="AP239" i="14"/>
  <c r="AN239" i="14"/>
  <c r="AP240" i="14"/>
  <c r="AS240" i="14"/>
  <c r="AJ242" i="14"/>
  <c r="AA250" i="14"/>
  <c r="AF253" i="14"/>
  <c r="AR254" i="14"/>
  <c r="AC254" i="14"/>
  <c r="AJ255" i="14"/>
  <c r="AL256" i="14"/>
  <c r="AF257" i="14"/>
  <c r="AB261" i="14"/>
  <c r="AM262" i="14"/>
  <c r="AP262" i="14"/>
  <c r="V266" i="14"/>
  <c r="AL266" i="14"/>
  <c r="W267" i="14"/>
  <c r="U269" i="14"/>
  <c r="AQ269" i="14"/>
  <c r="AK273" i="14"/>
  <c r="AM273" i="14"/>
  <c r="AQ274" i="14"/>
  <c r="AM274" i="14"/>
  <c r="T275" i="14"/>
  <c r="AB275" i="14" s="1"/>
  <c r="AE275" i="14"/>
  <c r="AR275" i="14"/>
  <c r="AE278" i="14"/>
  <c r="AR278" i="14"/>
  <c r="AM282" i="14"/>
  <c r="Y283" i="14"/>
  <c r="Z283" i="14"/>
  <c r="AQ283" i="14"/>
  <c r="AD284" i="14"/>
  <c r="U285" i="14"/>
  <c r="V289" i="14"/>
  <c r="AC291" i="14"/>
  <c r="AP292" i="14"/>
  <c r="AR292" i="14"/>
  <c r="X295" i="14"/>
  <c r="AN296" i="14"/>
  <c r="AN298" i="14"/>
  <c r="T299" i="14"/>
  <c r="AB299" i="14" s="1"/>
  <c r="AE299" i="14"/>
  <c r="AR299" i="14"/>
  <c r="AK300" i="14"/>
  <c r="AR309" i="14"/>
  <c r="AP310" i="14"/>
  <c r="W329" i="14"/>
  <c r="V329" i="14"/>
  <c r="AM329" i="14"/>
  <c r="Y331" i="14"/>
  <c r="U331" i="14"/>
  <c r="T331" i="14"/>
  <c r="AC331" i="14" s="1"/>
  <c r="AB331" i="14"/>
  <c r="AA331" i="14"/>
  <c r="W331" i="14"/>
  <c r="AL331" i="14"/>
  <c r="V331" i="14"/>
  <c r="AI357" i="14"/>
  <c r="V357" i="14"/>
  <c r="U357" i="14"/>
  <c r="W357" i="14"/>
  <c r="T450" i="14"/>
  <c r="X450" i="14" s="1"/>
  <c r="AM450" i="14"/>
  <c r="AP450" i="14"/>
  <c r="Z267" i="14"/>
  <c r="AL267" i="14"/>
  <c r="AF278" i="14"/>
  <c r="AS278" i="14"/>
  <c r="AR283" i="14"/>
  <c r="AB290" i="14"/>
  <c r="AO290" i="14"/>
  <c r="AJ301" i="14"/>
  <c r="AP414" i="14"/>
  <c r="AH414" i="14"/>
  <c r="AQ414" i="14"/>
  <c r="AP444" i="14"/>
  <c r="AS444" i="14"/>
  <c r="AI444" i="14"/>
  <c r="AN444" i="14"/>
  <c r="AM444" i="14"/>
  <c r="AL444" i="14"/>
  <c r="AK444" i="14"/>
  <c r="AQ444" i="14"/>
  <c r="AC444" i="14"/>
  <c r="AR242" i="14"/>
  <c r="AP247" i="14"/>
  <c r="AN247" i="14"/>
  <c r="AP248" i="14"/>
  <c r="AS248" i="14"/>
  <c r="AJ250" i="14"/>
  <c r="AA255" i="14"/>
  <c r="AL255" i="14"/>
  <c r="AB256" i="14"/>
  <c r="AQ256" i="14"/>
  <c r="AF259" i="14"/>
  <c r="AL261" i="14"/>
  <c r="AC264" i="14"/>
  <c r="AL265" i="14"/>
  <c r="AN266" i="14"/>
  <c r="AP267" i="14"/>
  <c r="AB267" i="14"/>
  <c r="AM267" i="14"/>
  <c r="AF268" i="14"/>
  <c r="AH268" i="14"/>
  <c r="AC269" i="14"/>
  <c r="AS269" i="14"/>
  <c r="V275" i="14"/>
  <c r="AJ275" i="14"/>
  <c r="AH278" i="14"/>
  <c r="AE279" i="14"/>
  <c r="AI280" i="14"/>
  <c r="AO282" i="14"/>
  <c r="AI283" i="14"/>
  <c r="AS283" i="14"/>
  <c r="Z285" i="14"/>
  <c r="AP286" i="14"/>
  <c r="AN288" i="14"/>
  <c r="AE289" i="14"/>
  <c r="AQ290" i="14"/>
  <c r="AC290" i="14"/>
  <c r="AS290" i="14"/>
  <c r="AH293" i="14"/>
  <c r="AR294" i="14"/>
  <c r="Z295" i="14"/>
  <c r="V299" i="14"/>
  <c r="AJ299" i="14"/>
  <c r="U300" i="14"/>
  <c r="AM300" i="14"/>
  <c r="AP301" i="14"/>
  <c r="AK301" i="14"/>
  <c r="U309" i="14"/>
  <c r="AF319" i="14"/>
  <c r="X319" i="14"/>
  <c r="Z319" i="14"/>
  <c r="AP332" i="14"/>
  <c r="AM332" i="14"/>
  <c r="AL332" i="14"/>
  <c r="AK332" i="14"/>
  <c r="AJ332" i="14"/>
  <c r="AI332" i="14"/>
  <c r="AR332" i="14"/>
  <c r="AQ332" i="14"/>
  <c r="AI232" i="14"/>
  <c r="AQ247" i="14"/>
  <c r="AQ250" i="14"/>
  <c r="AB255" i="14"/>
  <c r="AM255" i="14"/>
  <c r="AC256" i="14"/>
  <c r="AR256" i="14"/>
  <c r="AD264" i="14"/>
  <c r="AO266" i="14"/>
  <c r="AC267" i="14"/>
  <c r="AN267" i="14"/>
  <c r="AI268" i="14"/>
  <c r="AF269" i="14"/>
  <c r="W275" i="14"/>
  <c r="AK275" i="14"/>
  <c r="AI278" i="14"/>
  <c r="AD282" i="14"/>
  <c r="AR282" i="14"/>
  <c r="AJ283" i="14"/>
  <c r="AJ285" i="14"/>
  <c r="AF289" i="14"/>
  <c r="AD290" i="14"/>
  <c r="AP293" i="14"/>
  <c r="AO295" i="14"/>
  <c r="AL301" i="14"/>
  <c r="AI318" i="14"/>
  <c r="AR318" i="14"/>
  <c r="AQ318" i="14"/>
  <c r="AP318" i="14"/>
  <c r="W321" i="14"/>
  <c r="V321" i="14"/>
  <c r="AE321" i="14"/>
  <c r="AP324" i="14"/>
  <c r="AQ324" i="14"/>
  <c r="AM324" i="14"/>
  <c r="AL324" i="14"/>
  <c r="AK324" i="14"/>
  <c r="AJ324" i="14"/>
  <c r="T324" i="14"/>
  <c r="AC324" i="14" s="1"/>
  <c r="AS324" i="14"/>
  <c r="AD324" i="14"/>
  <c r="AO335" i="14"/>
  <c r="AH335" i="14"/>
  <c r="X335" i="14"/>
  <c r="AF344" i="14"/>
  <c r="AI212" i="14"/>
  <c r="AO219" i="14"/>
  <c r="AQ222" i="14"/>
  <c r="AS222" i="14"/>
  <c r="T223" i="14"/>
  <c r="Y223" i="14" s="1"/>
  <c r="AD229" i="14"/>
  <c r="AP231" i="14"/>
  <c r="AQ231" i="14"/>
  <c r="AJ232" i="14"/>
  <c r="AR238" i="14"/>
  <c r="AJ239" i="14"/>
  <c r="AL240" i="14"/>
  <c r="AF241" i="14"/>
  <c r="AR247" i="14"/>
  <c r="AJ248" i="14"/>
  <c r="AR250" i="14"/>
  <c r="T254" i="14"/>
  <c r="U254" i="14" s="1"/>
  <c r="AP255" i="14"/>
  <c r="AC255" i="14"/>
  <c r="AN255" i="14"/>
  <c r="AP256" i="14"/>
  <c r="AD256" i="14"/>
  <c r="AS256" i="14"/>
  <c r="T257" i="14"/>
  <c r="U257" i="14" s="1"/>
  <c r="AK260" i="14"/>
  <c r="AN261" i="14"/>
  <c r="AK262" i="14"/>
  <c r="AR266" i="14"/>
  <c r="AD267" i="14"/>
  <c r="AQ267" i="14"/>
  <c r="AK269" i="14"/>
  <c r="AH269" i="14"/>
  <c r="Y275" i="14"/>
  <c r="Z275" i="14"/>
  <c r="AL275" i="14"/>
  <c r="AP276" i="14"/>
  <c r="AJ278" i="14"/>
  <c r="AP279" i="14"/>
  <c r="AL281" i="14"/>
  <c r="AS282" i="14"/>
  <c r="T283" i="14"/>
  <c r="AA283" i="14" s="1"/>
  <c r="AK283" i="14"/>
  <c r="AF285" i="14"/>
  <c r="AN289" i="14"/>
  <c r="AH289" i="14"/>
  <c r="V291" i="14"/>
  <c r="AK292" i="14"/>
  <c r="AR293" i="14"/>
  <c r="AF297" i="14"/>
  <c r="AS298" i="14"/>
  <c r="AD298" i="14"/>
  <c r="Y299" i="14"/>
  <c r="Z299" i="14"/>
  <c r="AL299" i="14"/>
  <c r="Z300" i="14"/>
  <c r="AR300" i="14"/>
  <c r="AQ301" i="14"/>
  <c r="AD305" i="14"/>
  <c r="AD308" i="14"/>
  <c r="AB309" i="14"/>
  <c r="AF310" i="14"/>
  <c r="AF311" i="14"/>
  <c r="AF320" i="14"/>
  <c r="AE320" i="14"/>
  <c r="Z331" i="14"/>
  <c r="AI334" i="14"/>
  <c r="AP334" i="14"/>
  <c r="AO343" i="14"/>
  <c r="X343" i="14"/>
  <c r="AR346" i="14"/>
  <c r="AN346" i="14"/>
  <c r="AM346" i="14"/>
  <c r="AD346" i="14"/>
  <c r="AH356" i="14"/>
  <c r="AO357" i="14"/>
  <c r="AN338" i="14"/>
  <c r="AA340" i="14"/>
  <c r="AR340" i="14"/>
  <c r="AA347" i="14"/>
  <c r="AN347" i="14"/>
  <c r="AI353" i="14"/>
  <c r="AJ360" i="14"/>
  <c r="Z361" i="14"/>
  <c r="V365" i="14"/>
  <c r="AI368" i="14"/>
  <c r="AS368" i="14"/>
  <c r="AN372" i="14"/>
  <c r="T376" i="14"/>
  <c r="AD376" i="14" s="1"/>
  <c r="AQ376" i="14"/>
  <c r="AK378" i="14"/>
  <c r="AM384" i="14"/>
  <c r="AS385" i="14"/>
  <c r="AR385" i="14"/>
  <c r="AL385" i="14"/>
  <c r="AJ385" i="14"/>
  <c r="AJ387" i="14"/>
  <c r="AR392" i="14"/>
  <c r="AE392" i="14"/>
  <c r="T392" i="14"/>
  <c r="U392" i="14" s="1"/>
  <c r="AN392" i="14"/>
  <c r="AC392" i="14"/>
  <c r="AB392" i="14"/>
  <c r="AJ392" i="14"/>
  <c r="AI392" i="14"/>
  <c r="AA396" i="14"/>
  <c r="AB397" i="14"/>
  <c r="X399" i="14"/>
  <c r="AO399" i="14"/>
  <c r="AC399" i="14"/>
  <c r="T399" i="14"/>
  <c r="U399" i="14" s="1"/>
  <c r="AJ401" i="14"/>
  <c r="U401" i="14"/>
  <c r="AI401" i="14"/>
  <c r="AF401" i="14"/>
  <c r="AE401" i="14"/>
  <c r="X401" i="14"/>
  <c r="AQ401" i="14"/>
  <c r="AR412" i="14"/>
  <c r="T412" i="14"/>
  <c r="U412" i="14" s="1"/>
  <c r="AK412" i="14"/>
  <c r="T325" i="14"/>
  <c r="AA325" i="14" s="1"/>
  <c r="AR325" i="14"/>
  <c r="AF327" i="14"/>
  <c r="AM328" i="14"/>
  <c r="AA332" i="14"/>
  <c r="W337" i="14"/>
  <c r="AM339" i="14"/>
  <c r="AP340" i="14"/>
  <c r="AB340" i="14"/>
  <c r="AS340" i="14"/>
  <c r="T341" i="14"/>
  <c r="AC341" i="14" s="1"/>
  <c r="AL341" i="14"/>
  <c r="AF343" i="14"/>
  <c r="W345" i="14"/>
  <c r="AS346" i="14"/>
  <c r="AE346" i="14"/>
  <c r="AQ347" i="14"/>
  <c r="AB347" i="14"/>
  <c r="AR347" i="14"/>
  <c r="U349" i="14"/>
  <c r="AL349" i="14"/>
  <c r="AO351" i="14"/>
  <c r="AN352" i="14"/>
  <c r="AO353" i="14"/>
  <c r="AP353" i="14"/>
  <c r="AH357" i="14"/>
  <c r="AK360" i="14"/>
  <c r="AA361" i="14"/>
  <c r="W365" i="14"/>
  <c r="AJ368" i="14"/>
  <c r="V369" i="14"/>
  <c r="AQ369" i="14"/>
  <c r="AQ372" i="14"/>
  <c r="AB375" i="14"/>
  <c r="AR376" i="14"/>
  <c r="AR378" i="14"/>
  <c r="AL378" i="14"/>
  <c r="AA384" i="14"/>
  <c r="AM385" i="14"/>
  <c r="AE390" i="14"/>
  <c r="AQ391" i="14"/>
  <c r="AN391" i="14"/>
  <c r="W391" i="14"/>
  <c r="AK392" i="14"/>
  <c r="AO401" i="14"/>
  <c r="AR401" i="14"/>
  <c r="AR502" i="14"/>
  <c r="AK502" i="14"/>
  <c r="AB502" i="14"/>
  <c r="T502" i="14"/>
  <c r="Z502" i="14" s="1"/>
  <c r="AS502" i="14"/>
  <c r="AL502" i="14"/>
  <c r="AL321" i="14"/>
  <c r="AN321" i="14"/>
  <c r="AL329" i="14"/>
  <c r="AP331" i="14"/>
  <c r="AQ331" i="14"/>
  <c r="AJ340" i="14"/>
  <c r="AE347" i="14"/>
  <c r="AR353" i="14"/>
  <c r="AM356" i="14"/>
  <c r="AI356" i="14"/>
  <c r="AP357" i="14"/>
  <c r="AM360" i="14"/>
  <c r="AM361" i="14"/>
  <c r="AH365" i="14"/>
  <c r="AH366" i="14"/>
  <c r="AL368" i="14"/>
  <c r="AP384" i="14"/>
  <c r="AK384" i="14"/>
  <c r="AR384" i="14"/>
  <c r="AC384" i="14"/>
  <c r="AS384" i="14"/>
  <c r="AQ387" i="14"/>
  <c r="AS387" i="14"/>
  <c r="AK396" i="14"/>
  <c r="AS396" i="14"/>
  <c r="AF396" i="14"/>
  <c r="AE396" i="14"/>
  <c r="T396" i="14"/>
  <c r="W396" i="14" s="1"/>
  <c r="AB396" i="14"/>
  <c r="AJ396" i="14"/>
  <c r="AO397" i="14"/>
  <c r="AI397" i="14"/>
  <c r="V397" i="14"/>
  <c r="AR397" i="14"/>
  <c r="AE397" i="14"/>
  <c r="T397" i="14"/>
  <c r="X397" i="14" s="1"/>
  <c r="AQ397" i="14"/>
  <c r="AM397" i="14"/>
  <c r="AL397" i="14"/>
  <c r="X305" i="14"/>
  <c r="AP312" i="14"/>
  <c r="AD313" i="14"/>
  <c r="AC314" i="14"/>
  <c r="W315" i="14"/>
  <c r="AK315" i="14"/>
  <c r="AF317" i="14"/>
  <c r="AH319" i="14"/>
  <c r="AQ319" i="14"/>
  <c r="AI325" i="14"/>
  <c r="AL330" i="14"/>
  <c r="AR331" i="14"/>
  <c r="AM336" i="14"/>
  <c r="Z339" i="14"/>
  <c r="AA339" i="14"/>
  <c r="AS339" i="14"/>
  <c r="T340" i="14"/>
  <c r="AC340" i="14" s="1"/>
  <c r="AK340" i="14"/>
  <c r="AA341" i="14"/>
  <c r="AS341" i="14"/>
  <c r="AP342" i="14"/>
  <c r="AM345" i="14"/>
  <c r="T347" i="14"/>
  <c r="AC347" i="14" s="1"/>
  <c r="AJ347" i="14"/>
  <c r="AS349" i="14"/>
  <c r="X351" i="14"/>
  <c r="V353" i="14"/>
  <c r="AJ356" i="14"/>
  <c r="AP360" i="14"/>
  <c r="AN360" i="14"/>
  <c r="AN365" i="14"/>
  <c r="AI365" i="14"/>
  <c r="T367" i="14"/>
  <c r="AF367" i="14" s="1"/>
  <c r="AP368" i="14"/>
  <c r="AM368" i="14"/>
  <c r="AK376" i="14"/>
  <c r="Z377" i="14"/>
  <c r="T378" i="14"/>
  <c r="AE378" i="14" s="1"/>
  <c r="AB379" i="14"/>
  <c r="AJ380" i="14"/>
  <c r="AO381" i="14"/>
  <c r="AE391" i="14"/>
  <c r="AS392" i="14"/>
  <c r="AL396" i="14"/>
  <c r="AN397" i="14"/>
  <c r="AE399" i="14"/>
  <c r="V401" i="14"/>
  <c r="AL412" i="14"/>
  <c r="AD314" i="14"/>
  <c r="Z315" i="14"/>
  <c r="AL315" i="14"/>
  <c r="AI317" i="14"/>
  <c r="AJ325" i="14"/>
  <c r="AM330" i="14"/>
  <c r="AI331" i="14"/>
  <c r="AS331" i="14"/>
  <c r="T332" i="14"/>
  <c r="AF332" i="14" s="1"/>
  <c r="AB339" i="14"/>
  <c r="AL340" i="14"/>
  <c r="AN345" i="14"/>
  <c r="U347" i="14"/>
  <c r="AK347" i="14"/>
  <c r="AC349" i="14"/>
  <c r="W353" i="14"/>
  <c r="AQ356" i="14"/>
  <c r="AM358" i="14"/>
  <c r="AQ360" i="14"/>
  <c r="AL365" i="14"/>
  <c r="U367" i="14"/>
  <c r="AN368" i="14"/>
  <c r="AI369" i="14"/>
  <c r="AA376" i="14"/>
  <c r="AL376" i="14"/>
  <c r="AN380" i="14"/>
  <c r="AI384" i="14"/>
  <c r="AN396" i="14"/>
  <c r="AP397" i="14"/>
  <c r="AP399" i="14"/>
  <c r="AC401" i="14"/>
  <c r="U403" i="14"/>
  <c r="T403" i="14"/>
  <c r="W403" i="14" s="1"/>
  <c r="AR409" i="14"/>
  <c r="AF409" i="14"/>
  <c r="AE409" i="14"/>
  <c r="AN409" i="14"/>
  <c r="AM409" i="14"/>
  <c r="AS306" i="14"/>
  <c r="AD306" i="14"/>
  <c r="Y307" i="14"/>
  <c r="Z307" i="14"/>
  <c r="AL307" i="14"/>
  <c r="AP309" i="14"/>
  <c r="AI309" i="14"/>
  <c r="AQ314" i="14"/>
  <c r="AE314" i="14"/>
  <c r="AP315" i="14"/>
  <c r="AB315" i="14"/>
  <c r="AM315" i="14"/>
  <c r="AF316" i="14"/>
  <c r="AQ316" i="14"/>
  <c r="AJ317" i="14"/>
  <c r="Z323" i="14"/>
  <c r="AL323" i="14"/>
  <c r="AP325" i="14"/>
  <c r="AK325" i="14"/>
  <c r="AO328" i="14"/>
  <c r="AQ330" i="14"/>
  <c r="AN330" i="14"/>
  <c r="AJ331" i="14"/>
  <c r="AL338" i="14"/>
  <c r="AJ339" i="14"/>
  <c r="AM340" i="14"/>
  <c r="AP341" i="14"/>
  <c r="AI341" i="14"/>
  <c r="V347" i="14"/>
  <c r="AL347" i="14"/>
  <c r="Y348" i="14"/>
  <c r="AA348" i="14"/>
  <c r="AQ348" i="14"/>
  <c r="AI349" i="14"/>
  <c r="AA355" i="14"/>
  <c r="AQ355" i="14"/>
  <c r="AR356" i="14"/>
  <c r="AR360" i="14"/>
  <c r="AM365" i="14"/>
  <c r="AK367" i="14"/>
  <c r="AQ368" i="14"/>
  <c r="AJ369" i="14"/>
  <c r="AI372" i="14"/>
  <c r="W375" i="14"/>
  <c r="AB376" i="14"/>
  <c r="AM376" i="14"/>
  <c r="AB378" i="14"/>
  <c r="AK379" i="14"/>
  <c r="AQ380" i="14"/>
  <c r="AN383" i="14"/>
  <c r="T384" i="14"/>
  <c r="AE384" i="14" s="1"/>
  <c r="AJ384" i="14"/>
  <c r="AC385" i="14"/>
  <c r="AA386" i="14"/>
  <c r="T386" i="14"/>
  <c r="U386" i="14" s="1"/>
  <c r="AS386" i="14"/>
  <c r="AA392" i="14"/>
  <c r="AA394" i="14"/>
  <c r="AC394" i="14"/>
  <c r="AB394" i="14"/>
  <c r="AO396" i="14"/>
  <c r="U397" i="14"/>
  <c r="AD401" i="14"/>
  <c r="AM403" i="14"/>
  <c r="AH403" i="14"/>
  <c r="AJ403" i="14"/>
  <c r="AQ428" i="14"/>
  <c r="AA428" i="14"/>
  <c r="T428" i="14"/>
  <c r="W428" i="14" s="1"/>
  <c r="AJ428" i="14"/>
  <c r="AB428" i="14"/>
  <c r="AE306" i="14"/>
  <c r="AA307" i="14"/>
  <c r="AM307" i="14"/>
  <c r="AF308" i="14"/>
  <c r="AA308" i="14"/>
  <c r="AJ309" i="14"/>
  <c r="AN312" i="14"/>
  <c r="AL314" i="14"/>
  <c r="AC315" i="14"/>
  <c r="AN315" i="14"/>
  <c r="AR316" i="14"/>
  <c r="AK317" i="14"/>
  <c r="AS322" i="14"/>
  <c r="AM323" i="14"/>
  <c r="AF324" i="14"/>
  <c r="AL325" i="14"/>
  <c r="AK331" i="14"/>
  <c r="AI333" i="14"/>
  <c r="AN336" i="14"/>
  <c r="AS338" i="14"/>
  <c r="AM338" i="14"/>
  <c r="AK339" i="14"/>
  <c r="AQ340" i="14"/>
  <c r="AJ341" i="14"/>
  <c r="W347" i="14"/>
  <c r="AM347" i="14"/>
  <c r="AB348" i="14"/>
  <c r="AR348" i="14"/>
  <c r="AJ349" i="14"/>
  <c r="AH353" i="14"/>
  <c r="T360" i="14"/>
  <c r="AE360" i="14" s="1"/>
  <c r="AI360" i="14"/>
  <c r="AS360" i="14"/>
  <c r="U365" i="14"/>
  <c r="T366" i="14"/>
  <c r="AF366" i="14" s="1"/>
  <c r="T368" i="14"/>
  <c r="AD368" i="14" s="1"/>
  <c r="AR368" i="14"/>
  <c r="AL369" i="14"/>
  <c r="AJ372" i="14"/>
  <c r="AH373" i="14"/>
  <c r="X375" i="14"/>
  <c r="AC376" i="14"/>
  <c r="AN376" i="14"/>
  <c r="AS377" i="14"/>
  <c r="AI377" i="14"/>
  <c r="AC378" i="14"/>
  <c r="AQ379" i="14"/>
  <c r="AR379" i="14"/>
  <c r="AR380" i="14"/>
  <c r="AL384" i="14"/>
  <c r="Z385" i="14"/>
  <c r="AI385" i="14"/>
  <c r="AD392" i="14"/>
  <c r="AN401" i="14"/>
  <c r="AN407" i="14"/>
  <c r="Y407" i="14"/>
  <c r="AR419" i="14"/>
  <c r="AL419" i="14"/>
  <c r="AK419" i="14"/>
  <c r="AR386" i="14"/>
  <c r="AL386" i="14"/>
  <c r="AM391" i="14"/>
  <c r="Z393" i="14"/>
  <c r="AQ393" i="14"/>
  <c r="AB395" i="14"/>
  <c r="AP396" i="14"/>
  <c r="AM396" i="14"/>
  <c r="AF397" i="14"/>
  <c r="Y397" i="14"/>
  <c r="AD398" i="14"/>
  <c r="AI399" i="14"/>
  <c r="T404" i="14"/>
  <c r="U404" i="14" s="1"/>
  <c r="AI405" i="14"/>
  <c r="AE410" i="14"/>
  <c r="AI413" i="14"/>
  <c r="AS417" i="14"/>
  <c r="AN417" i="14"/>
  <c r="AK418" i="14"/>
  <c r="AS420" i="14"/>
  <c r="T421" i="14"/>
  <c r="V421" i="14" s="1"/>
  <c r="AK421" i="14"/>
  <c r="AS425" i="14"/>
  <c r="AM425" i="14"/>
  <c r="AD426" i="14"/>
  <c r="AS426" i="14"/>
  <c r="AF429" i="14"/>
  <c r="AE429" i="14"/>
  <c r="AE432" i="14"/>
  <c r="T434" i="14"/>
  <c r="V434" i="14" s="1"/>
  <c r="AE434" i="14"/>
  <c r="AB435" i="14"/>
  <c r="AQ436" i="14"/>
  <c r="AK436" i="14"/>
  <c r="AH437" i="14"/>
  <c r="AD438" i="14"/>
  <c r="AC441" i="14"/>
  <c r="AR447" i="14"/>
  <c r="T453" i="14"/>
  <c r="Z453" i="14" s="1"/>
  <c r="AR454" i="14"/>
  <c r="AQ455" i="14"/>
  <c r="AF461" i="14"/>
  <c r="AB461" i="14"/>
  <c r="AD468" i="14"/>
  <c r="T476" i="14"/>
  <c r="X476" i="14" s="1"/>
  <c r="AR509" i="14"/>
  <c r="AP514" i="14"/>
  <c r="AH514" i="14"/>
  <c r="AQ533" i="14"/>
  <c r="AI533" i="14"/>
  <c r="AL533" i="14"/>
  <c r="Z419" i="14"/>
  <c r="AI429" i="14"/>
  <c r="AR436" i="14"/>
  <c r="AM438" i="14"/>
  <c r="AR444" i="14"/>
  <c r="AD444" i="14"/>
  <c r="AB444" i="14"/>
  <c r="AP465" i="14"/>
  <c r="AL465" i="14"/>
  <c r="AP468" i="14"/>
  <c r="AN468" i="14"/>
  <c r="AM468" i="14"/>
  <c r="AK468" i="14"/>
  <c r="AI468" i="14"/>
  <c r="T468" i="14"/>
  <c r="V468" i="14" s="1"/>
  <c r="AS468" i="14"/>
  <c r="AC502" i="14"/>
  <c r="Z511" i="14"/>
  <c r="T511" i="14"/>
  <c r="AA511" i="14" s="1"/>
  <c r="AB511" i="14"/>
  <c r="AF513" i="14"/>
  <c r="AI513" i="14"/>
  <c r="Z513" i="14"/>
  <c r="AF549" i="14"/>
  <c r="AH549" i="14"/>
  <c r="Y549" i="14"/>
  <c r="AF570" i="14"/>
  <c r="V570" i="14"/>
  <c r="W570" i="14"/>
  <c r="AS570" i="14"/>
  <c r="AH570" i="14"/>
  <c r="AQ383" i="14"/>
  <c r="AJ388" i="14"/>
  <c r="AO389" i="14"/>
  <c r="AP392" i="14"/>
  <c r="AM392" i="14"/>
  <c r="AF393" i="14"/>
  <c r="AD393" i="14"/>
  <c r="Z395" i="14"/>
  <c r="AM395" i="14"/>
  <c r="AQ396" i="14"/>
  <c r="AD397" i="14"/>
  <c r="U402" i="14"/>
  <c r="AF406" i="14"/>
  <c r="AS409" i="14"/>
  <c r="W410" i="14"/>
  <c r="AL410" i="14"/>
  <c r="AP412" i="14"/>
  <c r="W413" i="14"/>
  <c r="AN413" i="14"/>
  <c r="AA417" i="14"/>
  <c r="AN418" i="14"/>
  <c r="AA420" i="14"/>
  <c r="AA421" i="14"/>
  <c r="AR421" i="14"/>
  <c r="AN424" i="14"/>
  <c r="AK426" i="14"/>
  <c r="AC427" i="14"/>
  <c r="AP428" i="14"/>
  <c r="AR428" i="14"/>
  <c r="AK429" i="14"/>
  <c r="AD433" i="14"/>
  <c r="AL434" i="14"/>
  <c r="AL435" i="14"/>
  <c r="V437" i="14"/>
  <c r="AM437" i="14"/>
  <c r="X439" i="14"/>
  <c r="AN441" i="14"/>
  <c r="AE444" i="14"/>
  <c r="AD445" i="14"/>
  <c r="AA447" i="14"/>
  <c r="AN450" i="14"/>
  <c r="AS450" i="14"/>
  <c r="AD452" i="14"/>
  <c r="W455" i="14"/>
  <c r="AL460" i="14"/>
  <c r="AP472" i="14"/>
  <c r="AQ472" i="14"/>
  <c r="AM472" i="14"/>
  <c r="AI472" i="14"/>
  <c r="AE476" i="14"/>
  <c r="AB483" i="14"/>
  <c r="X483" i="14"/>
  <c r="AS483" i="14"/>
  <c r="W483" i="14"/>
  <c r="AQ483" i="14"/>
  <c r="U483" i="14"/>
  <c r="AN483" i="14"/>
  <c r="AF518" i="14"/>
  <c r="AC518" i="14"/>
  <c r="AK518" i="14"/>
  <c r="AB518" i="14"/>
  <c r="T518" i="14"/>
  <c r="U518" i="14" s="1"/>
  <c r="AN388" i="14"/>
  <c r="AI393" i="14"/>
  <c r="AL404" i="14"/>
  <c r="AI404" i="14"/>
  <c r="Z410" i="14"/>
  <c r="AQ413" i="14"/>
  <c r="AC415" i="14"/>
  <c r="AD417" i="14"/>
  <c r="AF421" i="14"/>
  <c r="AB421" i="14"/>
  <c r="AS421" i="14"/>
  <c r="AA425" i="14"/>
  <c r="AL426" i="14"/>
  <c r="Z427" i="14"/>
  <c r="AK427" i="14"/>
  <c r="AS428" i="14"/>
  <c r="T429" i="14"/>
  <c r="W429" i="14" s="1"/>
  <c r="AN429" i="14"/>
  <c r="AO431" i="14"/>
  <c r="AM432" i="14"/>
  <c r="AE433" i="14"/>
  <c r="AA434" i="14"/>
  <c r="AM434" i="14"/>
  <c r="AR435" i="14"/>
  <c r="AS435" i="14"/>
  <c r="T436" i="14"/>
  <c r="W436" i="14" s="1"/>
  <c r="W437" i="14"/>
  <c r="AQ437" i="14"/>
  <c r="T438" i="14"/>
  <c r="X438" i="14" s="1"/>
  <c r="AE442" i="14"/>
  <c r="AF445" i="14"/>
  <c r="U445" i="14"/>
  <c r="Y445" i="14"/>
  <c r="AA455" i="14"/>
  <c r="AP463" i="14"/>
  <c r="AQ463" i="14"/>
  <c r="AN463" i="14"/>
  <c r="AJ463" i="14"/>
  <c r="AI463" i="14"/>
  <c r="AS463" i="14"/>
  <c r="AF469" i="14"/>
  <c r="AD469" i="14"/>
  <c r="AC469" i="14"/>
  <c r="U469" i="14"/>
  <c r="AF480" i="14"/>
  <c r="AQ480" i="14"/>
  <c r="AM480" i="14"/>
  <c r="AD480" i="14"/>
  <c r="AH483" i="14"/>
  <c r="AP493" i="14"/>
  <c r="AN493" i="14"/>
  <c r="AM493" i="14"/>
  <c r="AL493" i="14"/>
  <c r="W493" i="14"/>
  <c r="AJ493" i="14"/>
  <c r="V493" i="14"/>
  <c r="AI493" i="14"/>
  <c r="U493" i="14"/>
  <c r="AR493" i="14"/>
  <c r="AM501" i="14"/>
  <c r="AD509" i="14"/>
  <c r="AP520" i="14"/>
  <c r="AK520" i="14"/>
  <c r="AI520" i="14"/>
  <c r="AS520" i="14"/>
  <c r="AR520" i="14"/>
  <c r="AQ520" i="14"/>
  <c r="AN520" i="14"/>
  <c r="AI402" i="14"/>
  <c r="AJ404" i="14"/>
  <c r="AB410" i="14"/>
  <c r="AN410" i="14"/>
  <c r="AA413" i="14"/>
  <c r="AR413" i="14"/>
  <c r="AE417" i="14"/>
  <c r="AS418" i="14"/>
  <c r="T419" i="14"/>
  <c r="U419" i="14" s="1"/>
  <c r="AJ420" i="14"/>
  <c r="AE421" i="14"/>
  <c r="AL427" i="14"/>
  <c r="Z429" i="14"/>
  <c r="AQ429" i="14"/>
  <c r="AJ433" i="14"/>
  <c r="AB434" i="14"/>
  <c r="AN434" i="14"/>
  <c r="AA436" i="14"/>
  <c r="T444" i="14"/>
  <c r="Z444" i="14" s="1"/>
  <c r="AL445" i="14"/>
  <c r="AR445" i="14"/>
  <c r="AK445" i="14"/>
  <c r="AF447" i="14"/>
  <c r="Z447" i="14"/>
  <c r="AN447" i="14"/>
  <c r="AE447" i="14"/>
  <c r="AI447" i="14"/>
  <c r="AR452" i="14"/>
  <c r="T452" i="14"/>
  <c r="W452" i="14" s="1"/>
  <c r="AB452" i="14"/>
  <c r="AI452" i="14"/>
  <c r="AS453" i="14"/>
  <c r="AL453" i="14"/>
  <c r="AK453" i="14"/>
  <c r="AP460" i="14"/>
  <c r="AN460" i="14"/>
  <c r="AM460" i="14"/>
  <c r="AK460" i="14"/>
  <c r="AI460" i="14"/>
  <c r="T460" i="14"/>
  <c r="Z460" i="14" s="1"/>
  <c r="AS460" i="14"/>
  <c r="AD460" i="14"/>
  <c r="AC465" i="14"/>
  <c r="AC468" i="14"/>
  <c r="AR470" i="14"/>
  <c r="T470" i="14"/>
  <c r="U470" i="14" s="1"/>
  <c r="AS470" i="14"/>
  <c r="AC470" i="14"/>
  <c r="AP476" i="14"/>
  <c r="AS476" i="14"/>
  <c r="AQ476" i="14"/>
  <c r="AM476" i="14"/>
  <c r="AL476" i="14"/>
  <c r="AI476" i="14"/>
  <c r="AN476" i="14"/>
  <c r="AK484" i="14"/>
  <c r="AB484" i="14"/>
  <c r="AP484" i="14"/>
  <c r="T484" i="14"/>
  <c r="Y484" i="14" s="1"/>
  <c r="AO484" i="14"/>
  <c r="AN484" i="14"/>
  <c r="AN491" i="14"/>
  <c r="AE491" i="14"/>
  <c r="T491" i="14"/>
  <c r="Z491" i="14" s="1"/>
  <c r="AL491" i="14"/>
  <c r="AK495" i="14"/>
  <c r="X495" i="14"/>
  <c r="U495" i="14"/>
  <c r="AC500" i="14"/>
  <c r="AN500" i="14"/>
  <c r="AM500" i="14"/>
  <c r="AD500" i="14"/>
  <c r="AK511" i="14"/>
  <c r="AR535" i="14"/>
  <c r="V535" i="14"/>
  <c r="AM535" i="14"/>
  <c r="AP539" i="14"/>
  <c r="AQ539" i="14"/>
  <c r="AM539" i="14"/>
  <c r="AL539" i="14"/>
  <c r="W539" i="14"/>
  <c r="AK539" i="14"/>
  <c r="V539" i="14"/>
  <c r="AJ539" i="14"/>
  <c r="U539" i="14"/>
  <c r="AR539" i="14"/>
  <c r="AC539" i="14"/>
  <c r="AE539" i="14"/>
  <c r="AA539" i="14"/>
  <c r="T539" i="14"/>
  <c r="AB539" i="14" s="1"/>
  <c r="AN539" i="14"/>
  <c r="AR388" i="14"/>
  <c r="AR394" i="14"/>
  <c r="AL394" i="14"/>
  <c r="AQ404" i="14"/>
  <c r="AP406" i="14"/>
  <c r="AR406" i="14"/>
  <c r="AR410" i="14"/>
  <c r="AC410" i="14"/>
  <c r="AQ410" i="14"/>
  <c r="AF413" i="14"/>
  <c r="AB413" i="14"/>
  <c r="AS413" i="14"/>
  <c r="AJ417" i="14"/>
  <c r="AR418" i="14"/>
  <c r="AB419" i="14"/>
  <c r="AQ420" i="14"/>
  <c r="AK420" i="14"/>
  <c r="AI421" i="14"/>
  <c r="AE425" i="14"/>
  <c r="AA426" i="14"/>
  <c r="AB426" i="14"/>
  <c r="AN426" i="14"/>
  <c r="AS427" i="14"/>
  <c r="AA429" i="14"/>
  <c r="AR429" i="14"/>
  <c r="AS433" i="14"/>
  <c r="AM433" i="14"/>
  <c r="AC434" i="14"/>
  <c r="AQ434" i="14"/>
  <c r="AB436" i="14"/>
  <c r="AP439" i="14"/>
  <c r="AM445" i="14"/>
  <c r="AP447" i="14"/>
  <c r="AJ447" i="14"/>
  <c r="AM451" i="14"/>
  <c r="AF451" i="14"/>
  <c r="AE451" i="14"/>
  <c r="AP452" i="14"/>
  <c r="AL452" i="14"/>
  <c r="AK452" i="14"/>
  <c r="AN452" i="14"/>
  <c r="AM452" i="14"/>
  <c r="AF456" i="14"/>
  <c r="AD456" i="14"/>
  <c r="AQ465" i="14"/>
  <c r="AE468" i="14"/>
  <c r="AF471" i="14"/>
  <c r="AA471" i="14"/>
  <c r="Z471" i="14"/>
  <c r="AK471" i="14"/>
  <c r="T471" i="14"/>
  <c r="X471" i="14" s="1"/>
  <c r="AJ471" i="14"/>
  <c r="AE471" i="14"/>
  <c r="AS471" i="14"/>
  <c r="AP485" i="14"/>
  <c r="AC485" i="14"/>
  <c r="AA485" i="14"/>
  <c r="V485" i="14"/>
  <c r="AR485" i="14"/>
  <c r="AM485" i="14"/>
  <c r="AS501" i="14"/>
  <c r="V501" i="14"/>
  <c r="U501" i="14"/>
  <c r="AI501" i="14"/>
  <c r="AE501" i="14"/>
  <c r="AD501" i="14"/>
  <c r="AA501" i="14"/>
  <c r="AM507" i="14"/>
  <c r="AO507" i="14"/>
  <c r="AF507" i="14"/>
  <c r="X507" i="14"/>
  <c r="W507" i="14"/>
  <c r="AS511" i="14"/>
  <c r="Y547" i="14"/>
  <c r="AE547" i="14"/>
  <c r="T547" i="14"/>
  <c r="AC547" i="14" s="1"/>
  <c r="Z547" i="14"/>
  <c r="AL547" i="14"/>
  <c r="W547" i="14"/>
  <c r="V547" i="14"/>
  <c r="AJ547" i="14"/>
  <c r="U547" i="14"/>
  <c r="AB547" i="14"/>
  <c r="AD547" i="14"/>
  <c r="AA547" i="14"/>
  <c r="AN547" i="14"/>
  <c r="AR404" i="14"/>
  <c r="AE413" i="14"/>
  <c r="AM417" i="14"/>
  <c r="AC419" i="14"/>
  <c r="AR420" i="14"/>
  <c r="AJ421" i="14"/>
  <c r="AJ425" i="14"/>
  <c r="AC426" i="14"/>
  <c r="AQ426" i="14"/>
  <c r="AB429" i="14"/>
  <c r="AS429" i="14"/>
  <c r="AN433" i="14"/>
  <c r="AD434" i="14"/>
  <c r="AS434" i="14"/>
  <c r="AJ436" i="14"/>
  <c r="AC437" i="14"/>
  <c r="AC438" i="14"/>
  <c r="AA442" i="14"/>
  <c r="AF442" i="14"/>
  <c r="AS445" i="14"/>
  <c r="AK447" i="14"/>
  <c r="AQ452" i="14"/>
  <c r="AF455" i="14"/>
  <c r="AN455" i="14"/>
  <c r="T455" i="14"/>
  <c r="Z455" i="14" s="1"/>
  <c r="AK455" i="14"/>
  <c r="AF464" i="14"/>
  <c r="AD464" i="14"/>
  <c r="AA464" i="14"/>
  <c r="AR464" i="14"/>
  <c r="AL468" i="14"/>
  <c r="AA472" i="14"/>
  <c r="AM486" i="14"/>
  <c r="AL486" i="14"/>
  <c r="AK486" i="14"/>
  <c r="AD486" i="14"/>
  <c r="AO498" i="14"/>
  <c r="AN501" i="14"/>
  <c r="AS509" i="14"/>
  <c r="Z509" i="14"/>
  <c r="V509" i="14"/>
  <c r="U509" i="14"/>
  <c r="AJ509" i="14"/>
  <c r="AI509" i="14"/>
  <c r="AE509" i="14"/>
  <c r="AC509" i="14"/>
  <c r="AL518" i="14"/>
  <c r="T546" i="14"/>
  <c r="AC546" i="14" s="1"/>
  <c r="AB546" i="14"/>
  <c r="AK546" i="14"/>
  <c r="AJ546" i="14"/>
  <c r="AA546" i="14"/>
  <c r="AF565" i="14"/>
  <c r="Y565" i="14"/>
  <c r="AF643" i="14"/>
  <c r="Y643" i="14"/>
  <c r="AS447" i="14"/>
  <c r="AQ456" i="14"/>
  <c r="AJ459" i="14"/>
  <c r="AF463" i="14"/>
  <c r="AB463" i="14"/>
  <c r="AB466" i="14"/>
  <c r="AP471" i="14"/>
  <c r="AP478" i="14"/>
  <c r="AL478" i="14"/>
  <c r="AE484" i="14"/>
  <c r="AJ485" i="14"/>
  <c r="W491" i="14"/>
  <c r="AM492" i="14"/>
  <c r="AD493" i="14"/>
  <c r="AO495" i="14"/>
  <c r="AS496" i="14"/>
  <c r="AA497" i="14"/>
  <c r="AQ498" i="14"/>
  <c r="T503" i="14"/>
  <c r="Z503" i="14" s="1"/>
  <c r="AR504" i="14"/>
  <c r="T510" i="14"/>
  <c r="U510" i="14" s="1"/>
  <c r="AP513" i="14"/>
  <c r="V516" i="14"/>
  <c r="V517" i="14"/>
  <c r="AM517" i="14"/>
  <c r="AR518" i="14"/>
  <c r="AS518" i="14"/>
  <c r="T519" i="14"/>
  <c r="AA519" i="14" s="1"/>
  <c r="T520" i="14"/>
  <c r="AA520" i="14" s="1"/>
  <c r="AE520" i="14"/>
  <c r="AO522" i="14"/>
  <c r="T523" i="14"/>
  <c r="AA523" i="14" s="1"/>
  <c r="AI523" i="14"/>
  <c r="Z533" i="14"/>
  <c r="U533" i="14"/>
  <c r="Y555" i="14"/>
  <c r="V555" i="14"/>
  <c r="AD555" i="14"/>
  <c r="Z555" i="14"/>
  <c r="AM555" i="14"/>
  <c r="W555" i="14"/>
  <c r="AL555" i="14"/>
  <c r="U555" i="14"/>
  <c r="AK555" i="14"/>
  <c r="T555" i="14"/>
  <c r="AC555" i="14" s="1"/>
  <c r="AI555" i="14"/>
  <c r="AB555" i="14"/>
  <c r="AH565" i="14"/>
  <c r="AN592" i="14"/>
  <c r="AQ592" i="14"/>
  <c r="AF592" i="14"/>
  <c r="AE602" i="14"/>
  <c r="V602" i="14"/>
  <c r="AD602" i="14"/>
  <c r="AC602" i="14"/>
  <c r="U602" i="14"/>
  <c r="AS458" i="14"/>
  <c r="AR459" i="14"/>
  <c r="AP470" i="14"/>
  <c r="AL470" i="14"/>
  <c r="AF477" i="14"/>
  <c r="AL477" i="14"/>
  <c r="AP480" i="14"/>
  <c r="AJ480" i="14"/>
  <c r="AF490" i="14"/>
  <c r="AI494" i="14"/>
  <c r="AE496" i="14"/>
  <c r="AJ497" i="14"/>
  <c r="AE499" i="14"/>
  <c r="AL500" i="14"/>
  <c r="AJ500" i="14"/>
  <c r="AP501" i="14"/>
  <c r="AR501" i="14"/>
  <c r="AB503" i="14"/>
  <c r="AE504" i="14"/>
  <c r="AJ508" i="14"/>
  <c r="AP509" i="14"/>
  <c r="AN509" i="14"/>
  <c r="AB510" i="14"/>
  <c r="AQ511" i="14"/>
  <c r="Z517" i="14"/>
  <c r="AQ517" i="14"/>
  <c r="AJ519" i="14"/>
  <c r="AJ522" i="14"/>
  <c r="AC522" i="14"/>
  <c r="V523" i="14"/>
  <c r="AK523" i="14"/>
  <c r="AF524" i="14"/>
  <c r="AB524" i="14"/>
  <c r="AK524" i="14"/>
  <c r="AR524" i="14"/>
  <c r="AC524" i="14"/>
  <c r="AE527" i="14"/>
  <c r="AN527" i="14"/>
  <c r="AM527" i="14"/>
  <c r="AN570" i="14"/>
  <c r="AM612" i="14"/>
  <c r="AO612" i="14"/>
  <c r="AB612" i="14"/>
  <c r="AF472" i="14"/>
  <c r="AF473" i="14"/>
  <c r="AF475" i="14"/>
  <c r="AR476" i="14"/>
  <c r="Z476" i="14"/>
  <c r="AM477" i="14"/>
  <c r="AL487" i="14"/>
  <c r="AL490" i="14"/>
  <c r="AF496" i="14"/>
  <c r="AR497" i="14"/>
  <c r="AI504" i="14"/>
  <c r="AC510" i="14"/>
  <c r="AC516" i="14"/>
  <c r="AD516" i="14"/>
  <c r="AC517" i="14"/>
  <c r="AK519" i="14"/>
  <c r="W523" i="14"/>
  <c r="AC559" i="14"/>
  <c r="AA559" i="14"/>
  <c r="AJ559" i="14"/>
  <c r="AE559" i="14"/>
  <c r="W559" i="14"/>
  <c r="V559" i="14"/>
  <c r="AR559" i="14"/>
  <c r="AM588" i="14"/>
  <c r="AR588" i="14"/>
  <c r="AD588" i="14"/>
  <c r="V588" i="14"/>
  <c r="T588" i="14"/>
  <c r="AE588" i="14" s="1"/>
  <c r="AF588" i="14"/>
  <c r="AS597" i="14"/>
  <c r="AC597" i="14"/>
  <c r="AB597" i="14"/>
  <c r="W597" i="14"/>
  <c r="Z597" i="14"/>
  <c r="AR597" i="14"/>
  <c r="V597" i="14"/>
  <c r="U597" i="14"/>
  <c r="AL597" i="14"/>
  <c r="T597" i="14"/>
  <c r="AE597" i="14" s="1"/>
  <c r="AJ597" i="14"/>
  <c r="AD597" i="14"/>
  <c r="Y599" i="14"/>
  <c r="AB599" i="14"/>
  <c r="AQ490" i="14"/>
  <c r="AK503" i="14"/>
  <c r="AK510" i="14"/>
  <c r="AL516" i="14"/>
  <c r="AR516" i="14"/>
  <c r="AE516" i="14"/>
  <c r="AS517" i="14"/>
  <c r="U517" i="14"/>
  <c r="AD517" i="14"/>
  <c r="AR519" i="14"/>
  <c r="Y523" i="14"/>
  <c r="AC523" i="14"/>
  <c r="Z523" i="14"/>
  <c r="AQ523" i="14"/>
  <c r="AO558" i="14"/>
  <c r="X558" i="14"/>
  <c r="AP572" i="14"/>
  <c r="AL572" i="14"/>
  <c r="AS572" i="14"/>
  <c r="AI572" i="14"/>
  <c r="AR572" i="14"/>
  <c r="AB572" i="14"/>
  <c r="AQ572" i="14"/>
  <c r="AN572" i="14"/>
  <c r="W572" i="14"/>
  <c r="AM572" i="14"/>
  <c r="V572" i="14"/>
  <c r="AK572" i="14"/>
  <c r="T572" i="14"/>
  <c r="AD572" i="14" s="1"/>
  <c r="AE572" i="14"/>
  <c r="Z580" i="14"/>
  <c r="AO580" i="14"/>
  <c r="AC580" i="14"/>
  <c r="AB580" i="14"/>
  <c r="AK580" i="14"/>
  <c r="V580" i="14"/>
  <c r="W580" i="14"/>
  <c r="AP580" i="14"/>
  <c r="U580" i="14"/>
  <c r="AM580" i="14"/>
  <c r="T580" i="14"/>
  <c r="AE580" i="14" s="1"/>
  <c r="AL580" i="14"/>
  <c r="Z604" i="14"/>
  <c r="W604" i="14"/>
  <c r="AL604" i="14"/>
  <c r="T604" i="14"/>
  <c r="AF604" i="14" s="1"/>
  <c r="AP455" i="14"/>
  <c r="AI455" i="14"/>
  <c r="W463" i="14"/>
  <c r="AP464" i="14"/>
  <c r="AJ464" i="14"/>
  <c r="AH465" i="14"/>
  <c r="AS469" i="14"/>
  <c r="AM469" i="14"/>
  <c r="AQ471" i="14"/>
  <c r="AH474" i="14"/>
  <c r="AC476" i="14"/>
  <c r="AF479" i="14"/>
  <c r="AB479" i="14"/>
  <c r="AS479" i="14"/>
  <c r="AR480" i="14"/>
  <c r="AQ489" i="14"/>
  <c r="X491" i="14"/>
  <c r="AK492" i="14"/>
  <c r="AE492" i="14"/>
  <c r="AM494" i="14"/>
  <c r="AJ495" i="14"/>
  <c r="AK496" i="14"/>
  <c r="AL498" i="14"/>
  <c r="AR500" i="14"/>
  <c r="AJ501" i="14"/>
  <c r="AQ503" i="14"/>
  <c r="AR503" i="14"/>
  <c r="AK504" i="14"/>
  <c r="T508" i="14"/>
  <c r="AA508" i="14" s="1"/>
  <c r="AR508" i="14"/>
  <c r="AL509" i="14"/>
  <c r="AR510" i="14"/>
  <c r="AS510" i="14"/>
  <c r="AL510" i="14"/>
  <c r="AE512" i="14"/>
  <c r="AQ513" i="14"/>
  <c r="AJ516" i="14"/>
  <c r="AP517" i="14"/>
  <c r="AJ517" i="14"/>
  <c r="AE517" i="14"/>
  <c r="Z520" i="14"/>
  <c r="Z521" i="14"/>
  <c r="AB523" i="14"/>
  <c r="AR523" i="14"/>
  <c r="AI524" i="14"/>
  <c r="X525" i="14"/>
  <c r="AC525" i="14"/>
  <c r="AP525" i="14"/>
  <c r="AO525" i="14"/>
  <c r="AP531" i="14"/>
  <c r="AN531" i="14"/>
  <c r="AR531" i="14"/>
  <c r="AM531" i="14"/>
  <c r="AI531" i="14"/>
  <c r="T531" i="14"/>
  <c r="AB531" i="14" s="1"/>
  <c r="AJ531" i="14"/>
  <c r="AF532" i="14"/>
  <c r="AR532" i="14"/>
  <c r="AQ532" i="14"/>
  <c r="Z532" i="14"/>
  <c r="AD551" i="14"/>
  <c r="AA551" i="14"/>
  <c r="W551" i="14"/>
  <c r="V551" i="14"/>
  <c r="AR551" i="14"/>
  <c r="AM551" i="14"/>
  <c r="AE555" i="14"/>
  <c r="AJ455" i="14"/>
  <c r="AQ457" i="14"/>
  <c r="AP458" i="14"/>
  <c r="V459" i="14"/>
  <c r="AR460" i="14"/>
  <c r="AB460" i="14"/>
  <c r="Z463" i="14"/>
  <c r="AM464" i="14"/>
  <c r="AR468" i="14"/>
  <c r="AB468" i="14"/>
  <c r="AR471" i="14"/>
  <c r="AD476" i="14"/>
  <c r="U477" i="14"/>
  <c r="AE479" i="14"/>
  <c r="AF486" i="14"/>
  <c r="AF492" i="14"/>
  <c r="AS493" i="14"/>
  <c r="AA493" i="14"/>
  <c r="AN496" i="14"/>
  <c r="AL501" i="14"/>
  <c r="AF502" i="14"/>
  <c r="AS503" i="14"/>
  <c r="T504" i="14"/>
  <c r="Z504" i="14" s="1"/>
  <c r="AN504" i="14"/>
  <c r="AE507" i="14"/>
  <c r="AM509" i="14"/>
  <c r="AJ511" i="14"/>
  <c r="AP512" i="14"/>
  <c r="AR512" i="14"/>
  <c r="AI512" i="14"/>
  <c r="X515" i="14"/>
  <c r="AK516" i="14"/>
  <c r="AI517" i="14"/>
  <c r="AK521" i="14"/>
  <c r="T522" i="14"/>
  <c r="AA522" i="14" s="1"/>
  <c r="AD523" i="14"/>
  <c r="AS523" i="14"/>
  <c r="T524" i="14"/>
  <c r="V524" i="14" s="1"/>
  <c r="AJ524" i="14"/>
  <c r="AK526" i="14"/>
  <c r="W527" i="14"/>
  <c r="AQ530" i="14"/>
  <c r="AO530" i="14"/>
  <c r="AA553" i="14"/>
  <c r="AB553" i="14"/>
  <c r="U553" i="14"/>
  <c r="T553" i="14"/>
  <c r="AC553" i="14" s="1"/>
  <c r="AM574" i="14"/>
  <c r="AQ574" i="14"/>
  <c r="AJ574" i="14"/>
  <c r="AS574" i="14"/>
  <c r="U574" i="14"/>
  <c r="AR574" i="14"/>
  <c r="AL574" i="14"/>
  <c r="AK574" i="14"/>
  <c r="AC575" i="14"/>
  <c r="AB575" i="14"/>
  <c r="Z575" i="14"/>
  <c r="T575" i="14"/>
  <c r="AE575" i="14" s="1"/>
  <c r="AR575" i="14"/>
  <c r="AP581" i="14"/>
  <c r="AJ581" i="14"/>
  <c r="Z581" i="14"/>
  <c r="Z584" i="14"/>
  <c r="W584" i="14"/>
  <c r="U584" i="14"/>
  <c r="AC584" i="14"/>
  <c r="X584" i="14"/>
  <c r="T584" i="14"/>
  <c r="AE584" i="14" s="1"/>
  <c r="AL584" i="14"/>
  <c r="AF584" i="14"/>
  <c r="AB584" i="14"/>
  <c r="AP609" i="14"/>
  <c r="AQ609" i="14"/>
  <c r="AM609" i="14"/>
  <c r="AJ609" i="14"/>
  <c r="X609" i="14"/>
  <c r="AR543" i="14"/>
  <c r="U544" i="14"/>
  <c r="AP547" i="14"/>
  <c r="AR547" i="14"/>
  <c r="AQ547" i="14"/>
  <c r="AR553" i="14"/>
  <c r="AS553" i="14"/>
  <c r="AP555" i="14"/>
  <c r="AJ555" i="14"/>
  <c r="AQ555" i="14"/>
  <c r="AS555" i="14"/>
  <c r="T561" i="14"/>
  <c r="AD561" i="14" s="1"/>
  <c r="AR562" i="14"/>
  <c r="AK563" i="14"/>
  <c r="Z564" i="14"/>
  <c r="AD574" i="14"/>
  <c r="Z574" i="14"/>
  <c r="AC574" i="14"/>
  <c r="AN580" i="14"/>
  <c r="Y581" i="14"/>
  <c r="U583" i="14"/>
  <c r="AI589" i="14"/>
  <c r="AP592" i="14"/>
  <c r="AR592" i="14"/>
  <c r="AP597" i="14"/>
  <c r="AQ597" i="14"/>
  <c r="AN597" i="14"/>
  <c r="AK597" i="14"/>
  <c r="AP604" i="14"/>
  <c r="AR606" i="14"/>
  <c r="W609" i="14"/>
  <c r="AS620" i="14"/>
  <c r="AP643" i="14"/>
  <c r="AQ569" i="14"/>
  <c r="AN569" i="14"/>
  <c r="AK570" i="14"/>
  <c r="AF573" i="14"/>
  <c r="AA573" i="14"/>
  <c r="U573" i="14"/>
  <c r="AK573" i="14"/>
  <c r="AL575" i="14"/>
  <c r="AK575" i="14"/>
  <c r="AQ575" i="14"/>
  <c r="AK584" i="14"/>
  <c r="AH584" i="14"/>
  <c r="AP584" i="14"/>
  <c r="AF585" i="14"/>
  <c r="AJ588" i="14"/>
  <c r="AH598" i="14"/>
  <c r="AS599" i="14"/>
  <c r="AN602" i="14"/>
  <c r="AL602" i="14"/>
  <c r="AR617" i="14"/>
  <c r="X617" i="14"/>
  <c r="AN617" i="14"/>
  <c r="W617" i="14"/>
  <c r="V619" i="14"/>
  <c r="X619" i="14"/>
  <c r="AQ546" i="14"/>
  <c r="AS546" i="14"/>
  <c r="AR546" i="14"/>
  <c r="Z554" i="14"/>
  <c r="T554" i="14"/>
  <c r="AB554" i="14" s="1"/>
  <c r="AS554" i="14"/>
  <c r="AL573" i="14"/>
  <c r="X583" i="14"/>
  <c r="AB583" i="14"/>
  <c r="AA583" i="14"/>
  <c r="AK583" i="14"/>
  <c r="AL585" i="14"/>
  <c r="AQ585" i="14"/>
  <c r="X586" i="14"/>
  <c r="AD586" i="14"/>
  <c r="U586" i="14"/>
  <c r="AP593" i="14"/>
  <c r="AR593" i="14"/>
  <c r="AI593" i="14"/>
  <c r="Y625" i="14"/>
  <c r="AN625" i="14"/>
  <c r="AE625" i="14"/>
  <c r="Z625" i="14"/>
  <c r="W625" i="14"/>
  <c r="AI625" i="14"/>
  <c r="AL629" i="14"/>
  <c r="AK629" i="14"/>
  <c r="W629" i="14"/>
  <c r="AJ629" i="14"/>
  <c r="V629" i="14"/>
  <c r="AS629" i="14"/>
  <c r="AE629" i="14"/>
  <c r="AR629" i="14"/>
  <c r="AD629" i="14"/>
  <c r="AB629" i="14"/>
  <c r="AI629" i="14"/>
  <c r="Z629" i="14"/>
  <c r="T629" i="14"/>
  <c r="U629" i="14" s="1"/>
  <c r="AN629" i="14"/>
  <c r="AF638" i="14"/>
  <c r="Z638" i="14"/>
  <c r="AP523" i="14"/>
  <c r="AL523" i="14"/>
  <c r="AL530" i="14"/>
  <c r="Y531" i="14"/>
  <c r="AC531" i="14"/>
  <c r="Z531" i="14"/>
  <c r="AM532" i="14"/>
  <c r="AE536" i="14"/>
  <c r="AD543" i="14"/>
  <c r="AB544" i="14"/>
  <c r="AD544" i="14"/>
  <c r="AK547" i="14"/>
  <c r="AF556" i="14"/>
  <c r="Z560" i="14"/>
  <c r="AE560" i="14"/>
  <c r="U561" i="14"/>
  <c r="Y563" i="14"/>
  <c r="U563" i="14"/>
  <c r="AB563" i="14"/>
  <c r="AA563" i="14"/>
  <c r="AR567" i="14"/>
  <c r="AH567" i="14"/>
  <c r="AQ567" i="14"/>
  <c r="AR573" i="14"/>
  <c r="T574" i="14"/>
  <c r="AE574" i="14" s="1"/>
  <c r="AS575" i="14"/>
  <c r="Y576" i="14"/>
  <c r="W581" i="14"/>
  <c r="AS582" i="14"/>
  <c r="AQ583" i="14"/>
  <c r="AL583" i="14"/>
  <c r="AM583" i="14"/>
  <c r="AN584" i="14"/>
  <c r="AC594" i="14"/>
  <c r="U594" i="14"/>
  <c r="AM594" i="14"/>
  <c r="AM597" i="14"/>
  <c r="AM603" i="14"/>
  <c r="AK603" i="14"/>
  <c r="AC603" i="14"/>
  <c r="AS615" i="14"/>
  <c r="AP615" i="14"/>
  <c r="AL615" i="14"/>
  <c r="T624" i="14"/>
  <c r="AF624" i="14" s="1"/>
  <c r="Z630" i="14"/>
  <c r="AS544" i="14"/>
  <c r="AI544" i="14"/>
  <c r="AE544" i="14"/>
  <c r="AP556" i="14"/>
  <c r="AI556" i="14"/>
  <c r="AS560" i="14"/>
  <c r="AI560" i="14"/>
  <c r="AL560" i="14"/>
  <c r="AR561" i="14"/>
  <c r="AK561" i="14"/>
  <c r="AP563" i="14"/>
  <c r="AS563" i="14"/>
  <c r="AI563" i="14"/>
  <c r="AN563" i="14"/>
  <c r="AC563" i="14"/>
  <c r="U569" i="14"/>
  <c r="AO583" i="14"/>
  <c r="AO584" i="14"/>
  <c r="Y589" i="14"/>
  <c r="AC589" i="14"/>
  <c r="AB589" i="14"/>
  <c r="W589" i="14"/>
  <c r="AA589" i="14"/>
  <c r="AS589" i="14"/>
  <c r="AP598" i="14"/>
  <c r="T606" i="14"/>
  <c r="AF606" i="14" s="1"/>
  <c r="AH606" i="14"/>
  <c r="AS630" i="14"/>
  <c r="AR630" i="14"/>
  <c r="AM630" i="14"/>
  <c r="AL630" i="14"/>
  <c r="AJ630" i="14"/>
  <c r="AQ630" i="14"/>
  <c r="U666" i="14"/>
  <c r="AL666" i="14"/>
  <c r="AM669" i="14"/>
  <c r="AH669" i="14"/>
  <c r="AB669" i="14"/>
  <c r="AS669" i="14"/>
  <c r="AC508" i="14"/>
  <c r="AD508" i="14"/>
  <c r="AO515" i="14"/>
  <c r="AQ519" i="14"/>
  <c r="AS519" i="14"/>
  <c r="AD521" i="14"/>
  <c r="AN523" i="14"/>
  <c r="AS525" i="14"/>
  <c r="AJ525" i="14"/>
  <c r="AD531" i="14"/>
  <c r="AL536" i="14"/>
  <c r="AC537" i="14"/>
  <c r="AK537" i="14"/>
  <c r="Y539" i="14"/>
  <c r="AD539" i="14"/>
  <c r="Z539" i="14"/>
  <c r="AL543" i="14"/>
  <c r="AM543" i="14"/>
  <c r="AJ543" i="14"/>
  <c r="AL544" i="14"/>
  <c r="AR545" i="14"/>
  <c r="AK545" i="14"/>
  <c r="AS545" i="14"/>
  <c r="AM547" i="14"/>
  <c r="AP548" i="14"/>
  <c r="AB552" i="14"/>
  <c r="AE552" i="14"/>
  <c r="AD552" i="14"/>
  <c r="AK553" i="14"/>
  <c r="AN555" i="14"/>
  <c r="AM560" i="14"/>
  <c r="AB562" i="14"/>
  <c r="AE563" i="14"/>
  <c r="U572" i="14"/>
  <c r="V573" i="14"/>
  <c r="AR576" i="14"/>
  <c r="AF581" i="14"/>
  <c r="AQ584" i="14"/>
  <c r="X585" i="14"/>
  <c r="AP589" i="14"/>
  <c r="AN589" i="14"/>
  <c r="AM589" i="14"/>
  <c r="AJ589" i="14"/>
  <c r="AD589" i="14"/>
  <c r="AS592" i="14"/>
  <c r="Y595" i="14"/>
  <c r="AN596" i="14"/>
  <c r="AK596" i="14"/>
  <c r="AK599" i="14"/>
  <c r="AM604" i="14"/>
  <c r="AP606" i="14"/>
  <c r="AK606" i="14"/>
  <c r="AL606" i="14"/>
  <c r="AI606" i="14"/>
  <c r="AM606" i="14"/>
  <c r="AL612" i="14"/>
  <c r="AL613" i="14"/>
  <c r="AB613" i="14"/>
  <c r="AK613" i="14"/>
  <c r="V613" i="14"/>
  <c r="AJ613" i="14"/>
  <c r="T613" i="14"/>
  <c r="AF613" i="14" s="1"/>
  <c r="AS613" i="14"/>
  <c r="AD613" i="14"/>
  <c r="AI613" i="14"/>
  <c r="AS614" i="14"/>
  <c r="AI614" i="14"/>
  <c r="AM614" i="14"/>
  <c r="AQ614" i="14"/>
  <c r="AO617" i="14"/>
  <c r="AH618" i="14"/>
  <c r="Y619" i="14"/>
  <c r="Y657" i="14"/>
  <c r="Z657" i="14"/>
  <c r="AA657" i="14"/>
  <c r="T657" i="14"/>
  <c r="V657" i="14" s="1"/>
  <c r="AE657" i="14"/>
  <c r="AD657" i="14"/>
  <c r="AS534" i="14"/>
  <c r="AA545" i="14"/>
  <c r="AP549" i="14"/>
  <c r="AO550" i="14"/>
  <c r="AL551" i="14"/>
  <c r="AJ551" i="14"/>
  <c r="AS552" i="14"/>
  <c r="AQ554" i="14"/>
  <c r="AR554" i="14"/>
  <c r="AP564" i="14"/>
  <c r="AO586" i="14"/>
  <c r="AQ601" i="14"/>
  <c r="V607" i="14"/>
  <c r="AS607" i="14"/>
  <c r="U614" i="14"/>
  <c r="V621" i="14"/>
  <c r="AS621" i="14"/>
  <c r="U622" i="14"/>
  <c r="AO644" i="14"/>
  <c r="AF644" i="14"/>
  <c r="X644" i="14"/>
  <c r="AP657" i="14"/>
  <c r="AL657" i="14"/>
  <c r="AN657" i="14"/>
  <c r="AM657" i="14"/>
  <c r="AK657" i="14"/>
  <c r="AS657" i="14"/>
  <c r="Z685" i="14"/>
  <c r="AK685" i="14"/>
  <c r="AB685" i="14"/>
  <c r="T685" i="14"/>
  <c r="AI685" i="14" s="1"/>
  <c r="AN735" i="14"/>
  <c r="AQ735" i="14"/>
  <c r="AP735" i="14"/>
  <c r="AM735" i="14"/>
  <c r="AH735" i="14"/>
  <c r="AF735" i="14"/>
  <c r="AL559" i="14"/>
  <c r="AM559" i="14"/>
  <c r="AA561" i="14"/>
  <c r="AS568" i="14"/>
  <c r="X569" i="14"/>
  <c r="AO572" i="14"/>
  <c r="Z572" i="14"/>
  <c r="X587" i="14"/>
  <c r="AF587" i="14"/>
  <c r="AO591" i="14"/>
  <c r="AP600" i="14"/>
  <c r="AD601" i="14"/>
  <c r="AE601" i="14"/>
  <c r="Y605" i="14"/>
  <c r="U605" i="14"/>
  <c r="AC607" i="14"/>
  <c r="AH607" i="14"/>
  <c r="AA614" i="14"/>
  <c r="W621" i="14"/>
  <c r="AD626" i="14"/>
  <c r="AB657" i="14"/>
  <c r="AB663" i="14"/>
  <c r="AR676" i="14"/>
  <c r="AL676" i="14"/>
  <c r="AK676" i="14"/>
  <c r="AI676" i="14"/>
  <c r="AM703" i="14"/>
  <c r="AS703" i="14"/>
  <c r="AQ703" i="14"/>
  <c r="AN703" i="14"/>
  <c r="AL703" i="14"/>
  <c r="AI703" i="14"/>
  <c r="AH587" i="14"/>
  <c r="AA596" i="14"/>
  <c r="AI601" i="14"/>
  <c r="AP605" i="14"/>
  <c r="AS605" i="14"/>
  <c r="AN605" i="14"/>
  <c r="AK608" i="14"/>
  <c r="AD609" i="14"/>
  <c r="AP621" i="14"/>
  <c r="AR621" i="14"/>
  <c r="AN621" i="14"/>
  <c r="AK621" i="14"/>
  <c r="AI621" i="14"/>
  <c r="AD622" i="14"/>
  <c r="AA622" i="14"/>
  <c r="AI622" i="14"/>
  <c r="AF630" i="14"/>
  <c r="V630" i="14"/>
  <c r="AP660" i="14"/>
  <c r="AR660" i="14"/>
  <c r="AQ660" i="14"/>
  <c r="AN660" i="14"/>
  <c r="AM663" i="14"/>
  <c r="AS663" i="14"/>
  <c r="AO663" i="14"/>
  <c r="AO673" i="14"/>
  <c r="X673" i="14"/>
  <c r="AC673" i="14"/>
  <c r="W673" i="14"/>
  <c r="U673" i="14"/>
  <c r="AS646" i="14"/>
  <c r="AR646" i="14"/>
  <c r="Z646" i="14"/>
  <c r="AQ646" i="14"/>
  <c r="V646" i="14"/>
  <c r="AM646" i="14"/>
  <c r="AL646" i="14"/>
  <c r="AA647" i="14"/>
  <c r="AL647" i="14"/>
  <c r="AC647" i="14"/>
  <c r="Y672" i="14"/>
  <c r="T672" i="14"/>
  <c r="V672" i="14" s="1"/>
  <c r="AI708" i="14"/>
  <c r="Z708" i="14"/>
  <c r="AQ708" i="14"/>
  <c r="AI626" i="14"/>
  <c r="Z626" i="14"/>
  <c r="AS638" i="14"/>
  <c r="AR638" i="14"/>
  <c r="AQ638" i="14"/>
  <c r="AM638" i="14"/>
  <c r="AL638" i="14"/>
  <c r="AJ638" i="14"/>
  <c r="AM672" i="14"/>
  <c r="AH672" i="14"/>
  <c r="Z707" i="14"/>
  <c r="AA707" i="14"/>
  <c r="AJ718" i="14"/>
  <c r="AD603" i="14"/>
  <c r="AL610" i="14"/>
  <c r="AH610" i="14"/>
  <c r="AO611" i="14"/>
  <c r="AP613" i="14"/>
  <c r="AQ613" i="14"/>
  <c r="AM628" i="14"/>
  <c r="AP629" i="14"/>
  <c r="AQ629" i="14"/>
  <c r="AA631" i="14"/>
  <c r="AR633" i="14"/>
  <c r="AF636" i="14"/>
  <c r="AL637" i="14"/>
  <c r="AA637" i="14"/>
  <c r="AQ637" i="14"/>
  <c r="AA639" i="14"/>
  <c r="AM644" i="14"/>
  <c r="AS647" i="14"/>
  <c r="Y648" i="14"/>
  <c r="AL649" i="14"/>
  <c r="AF650" i="14"/>
  <c r="W652" i="14"/>
  <c r="AQ653" i="14"/>
  <c r="AO655" i="14"/>
  <c r="AN656" i="14"/>
  <c r="AO659" i="14"/>
  <c r="AQ661" i="14"/>
  <c r="Z665" i="14"/>
  <c r="AS666" i="14"/>
  <c r="Z667" i="14"/>
  <c r="AF671" i="14"/>
  <c r="AC671" i="14"/>
  <c r="Z679" i="14"/>
  <c r="AO681" i="14"/>
  <c r="T682" i="14"/>
  <c r="W682" i="14" s="1"/>
  <c r="AB683" i="14"/>
  <c r="AC683" i="14"/>
  <c r="AS685" i="14"/>
  <c r="AF687" i="14"/>
  <c r="Z687" i="14"/>
  <c r="AQ707" i="14"/>
  <c r="AR707" i="14"/>
  <c r="AJ707" i="14"/>
  <c r="AS714" i="14"/>
  <c r="X714" i="14"/>
  <c r="U714" i="14"/>
  <c r="AR714" i="14"/>
  <c r="W716" i="14"/>
  <c r="T716" i="14"/>
  <c r="X716" i="14" s="1"/>
  <c r="AR724" i="14"/>
  <c r="AP724" i="14"/>
  <c r="AO724" i="14"/>
  <c r="AM724" i="14"/>
  <c r="AO726" i="14"/>
  <c r="AQ726" i="14"/>
  <c r="AN726" i="14"/>
  <c r="AL726" i="14"/>
  <c r="AI726" i="14"/>
  <c r="AH726" i="14"/>
  <c r="AB637" i="14"/>
  <c r="AR637" i="14"/>
  <c r="AA641" i="14"/>
  <c r="AM642" i="14"/>
  <c r="AL645" i="14"/>
  <c r="Z645" i="14"/>
  <c r="AB645" i="14"/>
  <c r="AR645" i="14"/>
  <c r="Y649" i="14"/>
  <c r="AD649" i="14"/>
  <c r="AA649" i="14"/>
  <c r="AJ650" i="14"/>
  <c r="AQ650" i="14"/>
  <c r="AP650" i="14"/>
  <c r="Z656" i="14"/>
  <c r="V656" i="14"/>
  <c r="AB656" i="14"/>
  <c r="AB658" i="14"/>
  <c r="AS659" i="14"/>
  <c r="Z660" i="14"/>
  <c r="AL662" i="14"/>
  <c r="X663" i="14"/>
  <c r="AQ664" i="14"/>
  <c r="AR664" i="14"/>
  <c r="AA665" i="14"/>
  <c r="AJ670" i="14"/>
  <c r="AL671" i="14"/>
  <c r="AQ671" i="14"/>
  <c r="AN671" i="14"/>
  <c r="AB675" i="14"/>
  <c r="AA675" i="14"/>
  <c r="AR675" i="14"/>
  <c r="T676" i="14"/>
  <c r="AC676" i="14" s="1"/>
  <c r="AP687" i="14"/>
  <c r="AQ687" i="14"/>
  <c r="AI687" i="14"/>
  <c r="AB703" i="14"/>
  <c r="AB713" i="14"/>
  <c r="AP716" i="14"/>
  <c r="AJ716" i="14"/>
  <c r="AL621" i="14"/>
  <c r="AA621" i="14"/>
  <c r="AS622" i="14"/>
  <c r="AQ632" i="14"/>
  <c r="AA633" i="14"/>
  <c r="AD634" i="14"/>
  <c r="AD637" i="14"/>
  <c r="AS637" i="14"/>
  <c r="AQ640" i="14"/>
  <c r="AE641" i="14"/>
  <c r="AP642" i="14"/>
  <c r="AQ642" i="14"/>
  <c r="AP645" i="14"/>
  <c r="AM645" i="14"/>
  <c r="AD645" i="14"/>
  <c r="AS645" i="14"/>
  <c r="AP649" i="14"/>
  <c r="AQ649" i="14"/>
  <c r="AB649" i="14"/>
  <c r="AN649" i="14"/>
  <c r="AQ656" i="14"/>
  <c r="AK656" i="14"/>
  <c r="AS656" i="14"/>
  <c r="AC658" i="14"/>
  <c r="Y665" i="14"/>
  <c r="AE665" i="14"/>
  <c r="T665" i="14"/>
  <c r="AI665" i="14" s="1"/>
  <c r="AB665" i="14"/>
  <c r="AQ665" i="14"/>
  <c r="AO670" i="14"/>
  <c r="AS671" i="14"/>
  <c r="U676" i="14"/>
  <c r="AP686" i="14"/>
  <c r="AR686" i="14"/>
  <c r="AJ686" i="14"/>
  <c r="AC703" i="14"/>
  <c r="AI706" i="14"/>
  <c r="AD713" i="14"/>
  <c r="AE721" i="14"/>
  <c r="AP721" i="14"/>
  <c r="W721" i="14"/>
  <c r="T721" i="14"/>
  <c r="X721" i="14" s="1"/>
  <c r="AM721" i="14"/>
  <c r="AH721" i="14"/>
  <c r="AF721" i="14"/>
  <c r="AN641" i="14"/>
  <c r="AE645" i="14"/>
  <c r="AC649" i="14"/>
  <c r="AR649" i="14"/>
  <c r="AI652" i="14"/>
  <c r="Y653" i="14"/>
  <c r="AF653" i="14"/>
  <c r="AM654" i="14"/>
  <c r="AP658" i="14"/>
  <c r="AP665" i="14"/>
  <c r="AS665" i="14"/>
  <c r="AC665" i="14"/>
  <c r="AR665" i="14"/>
  <c r="AP668" i="14"/>
  <c r="AN668" i="14"/>
  <c r="AC668" i="14"/>
  <c r="AS668" i="14"/>
  <c r="AR670" i="14"/>
  <c r="AC674" i="14"/>
  <c r="AB674" i="14"/>
  <c r="AE674" i="14"/>
  <c r="Z676" i="14"/>
  <c r="AC712" i="14"/>
  <c r="AA712" i="14"/>
  <c r="V712" i="14"/>
  <c r="T712" i="14"/>
  <c r="AL712" i="14" s="1"/>
  <c r="AH714" i="14"/>
  <c r="AB720" i="14"/>
  <c r="AC720" i="14"/>
  <c r="T720" i="14"/>
  <c r="X720" i="14" s="1"/>
  <c r="AA726" i="14"/>
  <c r="AB731" i="14"/>
  <c r="W731" i="14"/>
  <c r="V731" i="14"/>
  <c r="T731" i="14"/>
  <c r="AL731" i="14" s="1"/>
  <c r="AE731" i="14"/>
  <c r="V740" i="14"/>
  <c r="AC740" i="14"/>
  <c r="U740" i="14"/>
  <c r="AB740" i="14"/>
  <c r="AA740" i="14"/>
  <c r="X740" i="14"/>
  <c r="AD621" i="14"/>
  <c r="AJ622" i="14"/>
  <c r="AP625" i="14"/>
  <c r="AJ625" i="14"/>
  <c r="AP626" i="14"/>
  <c r="AQ626" i="14"/>
  <c r="AC631" i="14"/>
  <c r="Y633" i="14"/>
  <c r="AI633" i="14"/>
  <c r="AF634" i="14"/>
  <c r="AM634" i="14"/>
  <c r="AO636" i="14"/>
  <c r="T637" i="14"/>
  <c r="AJ637" i="14" s="1"/>
  <c r="AC639" i="14"/>
  <c r="Y641" i="14"/>
  <c r="AQ641" i="14"/>
  <c r="AI645" i="14"/>
  <c r="T648" i="14"/>
  <c r="AC648" i="14" s="1"/>
  <c r="AE649" i="14"/>
  <c r="AS649" i="14"/>
  <c r="T650" i="14"/>
  <c r="AC650" i="14" s="1"/>
  <c r="X652" i="14"/>
  <c r="AO652" i="14"/>
  <c r="AL654" i="14"/>
  <c r="AS658" i="14"/>
  <c r="X659" i="14"/>
  <c r="T664" i="14"/>
  <c r="V664" i="14" s="1"/>
  <c r="AJ664" i="14"/>
  <c r="AD665" i="14"/>
  <c r="T667" i="14"/>
  <c r="V667" i="14" s="1"/>
  <c r="AD668" i="14"/>
  <c r="T671" i="14"/>
  <c r="AI671" i="14" s="1"/>
  <c r="AL674" i="14"/>
  <c r="AM674" i="14"/>
  <c r="AK674" i="14"/>
  <c r="AN674" i="14"/>
  <c r="Y679" i="14"/>
  <c r="AD682" i="14"/>
  <c r="AS682" i="14"/>
  <c r="AR684" i="14"/>
  <c r="AQ684" i="14"/>
  <c r="T684" i="14"/>
  <c r="W684" i="14" s="1"/>
  <c r="AL684" i="14"/>
  <c r="AK684" i="14"/>
  <c r="AE695" i="14"/>
  <c r="T695" i="14"/>
  <c r="W695" i="14" s="1"/>
  <c r="AS712" i="14"/>
  <c r="AR712" i="14"/>
  <c r="AM712" i="14"/>
  <c r="AK712" i="14"/>
  <c r="AO714" i="14"/>
  <c r="AM716" i="14"/>
  <c r="AJ720" i="14"/>
  <c r="AN720" i="14"/>
  <c r="AL724" i="14"/>
  <c r="AC730" i="14"/>
  <c r="AL631" i="14"/>
  <c r="T632" i="14"/>
  <c r="AB632" i="14" s="1"/>
  <c r="AJ633" i="14"/>
  <c r="AQ634" i="14"/>
  <c r="AK637" i="14"/>
  <c r="AR641" i="14"/>
  <c r="AP652" i="14"/>
  <c r="AA660" i="14"/>
  <c r="AF663" i="14"/>
  <c r="AA676" i="14"/>
  <c r="AB676" i="14"/>
  <c r="AE679" i="14"/>
  <c r="AQ679" i="14"/>
  <c r="AP679" i="14"/>
  <c r="AN695" i="14"/>
  <c r="AS695" i="14"/>
  <c r="AH695" i="14"/>
  <c r="AA703" i="14"/>
  <c r="Z703" i="14"/>
  <c r="W703" i="14"/>
  <c r="U703" i="14"/>
  <c r="T703" i="14"/>
  <c r="AK703" i="14" s="1"/>
  <c r="T706" i="14"/>
  <c r="Y706" i="14" s="1"/>
  <c r="AS706" i="14"/>
  <c r="AQ713" i="14"/>
  <c r="AA713" i="14"/>
  <c r="U713" i="14"/>
  <c r="AB735" i="14"/>
  <c r="AA737" i="14"/>
  <c r="X737" i="14"/>
  <c r="AR725" i="14"/>
  <c r="AB726" i="14"/>
  <c r="AQ731" i="14"/>
  <c r="X736" i="14"/>
  <c r="AF646" i="14"/>
  <c r="AD646" i="14"/>
  <c r="AF661" i="14"/>
  <c r="AL664" i="14"/>
  <c r="AA664" i="14"/>
  <c r="AK669" i="14"/>
  <c r="AC681" i="14"/>
  <c r="AA684" i="14"/>
  <c r="AF688" i="14"/>
  <c r="Z690" i="14"/>
  <c r="AB692" i="14"/>
  <c r="AM702" i="14"/>
  <c r="AC704" i="14"/>
  <c r="AS705" i="14"/>
  <c r="AI705" i="14"/>
  <c r="AR706" i="14"/>
  <c r="AQ706" i="14"/>
  <c r="AP708" i="14"/>
  <c r="AN711" i="14"/>
  <c r="T714" i="14"/>
  <c r="AD714" i="14" s="1"/>
  <c r="Z717" i="14"/>
  <c r="AO717" i="14"/>
  <c r="AL721" i="14"/>
  <c r="AM723" i="14"/>
  <c r="T724" i="14"/>
  <c r="AF724" i="14" s="1"/>
  <c r="W728" i="14"/>
  <c r="AP728" i="14"/>
  <c r="AP732" i="14"/>
  <c r="T735" i="14"/>
  <c r="AL735" i="14" s="1"/>
  <c r="AH740" i="14"/>
  <c r="V741" i="14"/>
  <c r="AD741" i="14"/>
  <c r="AB690" i="14"/>
  <c r="AR694" i="14"/>
  <c r="AL700" i="14"/>
  <c r="AO702" i="14"/>
  <c r="AJ704" i="14"/>
  <c r="AJ705" i="14"/>
  <c r="AF709" i="14"/>
  <c r="Z711" i="14"/>
  <c r="AQ711" i="14"/>
  <c r="AB717" i="14"/>
  <c r="V724" i="14"/>
  <c r="AF727" i="14"/>
  <c r="X728" i="14"/>
  <c r="AQ728" i="14"/>
  <c r="AM731" i="14"/>
  <c r="V735" i="14"/>
  <c r="AR738" i="14"/>
  <c r="X739" i="14"/>
  <c r="AF739" i="14"/>
  <c r="W741" i="14"/>
  <c r="AE741" i="14"/>
  <c r="AL682" i="14"/>
  <c r="AK682" i="14"/>
  <c r="AS683" i="14"/>
  <c r="AL683" i="14"/>
  <c r="AR685" i="14"/>
  <c r="AL690" i="14"/>
  <c r="AD690" i="14"/>
  <c r="AF692" i="14"/>
  <c r="AN700" i="14"/>
  <c r="AB711" i="14"/>
  <c r="AS711" i="14"/>
  <c r="AP717" i="14"/>
  <c r="AC717" i="14"/>
  <c r="AS717" i="14"/>
  <c r="W724" i="14"/>
  <c r="U726" i="14"/>
  <c r="AB728" i="14"/>
  <c r="AO731" i="14"/>
  <c r="W733" i="14"/>
  <c r="X735" i="14"/>
  <c r="X741" i="14"/>
  <c r="AF741" i="14"/>
  <c r="AM673" i="14"/>
  <c r="AJ673" i="14"/>
  <c r="AS675" i="14"/>
  <c r="AL675" i="14"/>
  <c r="AH677" i="14"/>
  <c r="AM682" i="14"/>
  <c r="AM683" i="14"/>
  <c r="AE690" i="14"/>
  <c r="AB691" i="14"/>
  <c r="AD691" i="14"/>
  <c r="AM692" i="14"/>
  <c r="AL692" i="14"/>
  <c r="AO700" i="14"/>
  <c r="AR704" i="14"/>
  <c r="AR705" i="14"/>
  <c r="AM711" i="14"/>
  <c r="AC711" i="14"/>
  <c r="AC714" i="14"/>
  <c r="AE717" i="14"/>
  <c r="AN721" i="14"/>
  <c r="AB724" i="14"/>
  <c r="W726" i="14"/>
  <c r="AE728" i="14"/>
  <c r="AC728" i="14"/>
  <c r="AP731" i="14"/>
  <c r="AA733" i="14"/>
  <c r="AO734" i="14"/>
  <c r="AH737" i="14"/>
  <c r="AQ739" i="14"/>
  <c r="AS739" i="14"/>
  <c r="Y741" i="14"/>
  <c r="AI741" i="14"/>
  <c r="AL673" i="14"/>
  <c r="AM675" i="14"/>
  <c r="AF679" i="14"/>
  <c r="AN682" i="14"/>
  <c r="AR683" i="14"/>
  <c r="AQ686" i="14"/>
  <c r="AK690" i="14"/>
  <c r="AL691" i="14"/>
  <c r="AO692" i="14"/>
  <c r="T696" i="14"/>
  <c r="AJ696" i="14" s="1"/>
  <c r="T698" i="14"/>
  <c r="AI698" i="14" s="1"/>
  <c r="AM701" i="14"/>
  <c r="U702" i="14"/>
  <c r="T704" i="14"/>
  <c r="AK704" i="14" s="1"/>
  <c r="AS704" i="14"/>
  <c r="U705" i="14"/>
  <c r="AE711" i="14"/>
  <c r="AP715" i="14"/>
  <c r="AF717" i="14"/>
  <c r="Y726" i="14"/>
  <c r="AF728" i="14"/>
  <c r="X730" i="14"/>
  <c r="AD735" i="14"/>
  <c r="AC735" i="14"/>
  <c r="V738" i="14"/>
  <c r="AQ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S89" i="22" s="1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X33" i="22"/>
  <c r="U34" i="22"/>
  <c r="Z35" i="22"/>
  <c r="O36" i="22"/>
  <c r="Q36" i="22" s="1"/>
  <c r="W36" i="22"/>
  <c r="T37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Y41" i="22"/>
  <c r="V42" i="22"/>
  <c r="S43" i="22"/>
  <c r="AA43" i="22"/>
  <c r="P44" i="22"/>
  <c r="X44" i="22"/>
  <c r="U45" i="22"/>
  <c r="R46" i="22"/>
  <c r="Z46" i="22"/>
  <c r="O47" i="22"/>
  <c r="Q47" i="22" s="1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X24" i="3"/>
  <c r="W24" i="3"/>
  <c r="O24" i="3"/>
  <c r="Q24" i="3" s="1"/>
  <c r="V24" i="3"/>
  <c r="U24" i="3"/>
  <c r="Y24" i="3"/>
  <c r="S34" i="3"/>
  <c r="AA47" i="3"/>
  <c r="S50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S22" i="3"/>
  <c r="AA22" i="3"/>
  <c r="R25" i="3"/>
  <c r="Z25" i="3"/>
  <c r="V29" i="3"/>
  <c r="S30" i="3"/>
  <c r="AA30" i="3"/>
  <c r="Z33" i="3"/>
  <c r="T35" i="3"/>
  <c r="V37" i="3"/>
  <c r="S38" i="3"/>
  <c r="AA38" i="3"/>
  <c r="U40" i="3"/>
  <c r="Z41" i="3"/>
  <c r="T43" i="3"/>
  <c r="V45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S90" i="3" s="1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O194" i="3"/>
  <c r="Z194" i="3" s="1"/>
  <c r="W194" i="3"/>
  <c r="T195" i="3"/>
  <c r="V197" i="3"/>
  <c r="S198" i="3"/>
  <c r="AA198" i="3"/>
  <c r="U200" i="3"/>
  <c r="R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Y27" i="7"/>
  <c r="X27" i="7"/>
  <c r="W27" i="7"/>
  <c r="O27" i="7"/>
  <c r="Q27" i="7" s="1"/>
  <c r="V27" i="7"/>
  <c r="Y28" i="7"/>
  <c r="O32" i="7"/>
  <c r="U32" i="7" s="1"/>
  <c r="Z33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Z48" i="7"/>
  <c r="Y48" i="7"/>
  <c r="X48" i="7"/>
  <c r="O61" i="7"/>
  <c r="V61" i="7" s="1"/>
  <c r="O68" i="7"/>
  <c r="AA68" i="7" s="1"/>
  <c r="AA73" i="7"/>
  <c r="W100" i="7"/>
  <c r="O104" i="7"/>
  <c r="S104" i="7" s="1"/>
  <c r="W109" i="7"/>
  <c r="O109" i="7"/>
  <c r="T109" i="7" s="1"/>
  <c r="V109" i="7"/>
  <c r="Z116" i="7"/>
  <c r="Y116" i="7"/>
  <c r="X116" i="7"/>
  <c r="V116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Z192" i="3" s="1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Y36" i="7"/>
  <c r="V36" i="7"/>
  <c r="X36" i="7"/>
  <c r="O40" i="7"/>
  <c r="Q40" i="7" s="1"/>
  <c r="W45" i="7"/>
  <c r="O45" i="7"/>
  <c r="U45" i="7" s="1"/>
  <c r="V45" i="7"/>
  <c r="Z52" i="7"/>
  <c r="Y52" i="7"/>
  <c r="X52" i="7"/>
  <c r="V52" i="7"/>
  <c r="O60" i="7"/>
  <c r="AA60" i="7" s="1"/>
  <c r="Z73" i="7"/>
  <c r="Y73" i="7"/>
  <c r="AA77" i="7"/>
  <c r="V80" i="7"/>
  <c r="Z80" i="7"/>
  <c r="Y80" i="7"/>
  <c r="X80" i="7"/>
  <c r="V88" i="7"/>
  <c r="Z88" i="7"/>
  <c r="Y88" i="7"/>
  <c r="X88" i="7"/>
  <c r="AA93" i="7"/>
  <c r="V96" i="7"/>
  <c r="Z96" i="7"/>
  <c r="Y96" i="7"/>
  <c r="X96" i="7"/>
  <c r="O108" i="7"/>
  <c r="P108" i="7" s="1"/>
  <c r="AA113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P64" i="3"/>
  <c r="X64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Y187" i="3" s="1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P240" i="3"/>
  <c r="X240" i="3"/>
  <c r="U241" i="3"/>
  <c r="R242" i="3"/>
  <c r="Z242" i="3"/>
  <c r="O243" i="3"/>
  <c r="AA243" i="3" s="1"/>
  <c r="W243" i="3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AA17" i="7"/>
  <c r="W25" i="7"/>
  <c r="O25" i="7"/>
  <c r="U25" i="7" s="1"/>
  <c r="V25" i="7"/>
  <c r="Z30" i="7"/>
  <c r="O44" i="7"/>
  <c r="Q44" i="7" s="1"/>
  <c r="O72" i="7"/>
  <c r="Q72" i="7" s="1"/>
  <c r="W77" i="7"/>
  <c r="O77" i="7"/>
  <c r="U77" i="7" s="1"/>
  <c r="V77" i="7"/>
  <c r="W93" i="7"/>
  <c r="O93" i="7"/>
  <c r="P93" i="7" s="1"/>
  <c r="V93" i="7"/>
  <c r="Z100" i="7"/>
  <c r="Y100" i="7"/>
  <c r="X100" i="7"/>
  <c r="V100" i="7"/>
  <c r="W104" i="7"/>
  <c r="Y113" i="7"/>
  <c r="V120" i="7"/>
  <c r="Z120" i="7"/>
  <c r="Y120" i="7"/>
  <c r="X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X65" i="7"/>
  <c r="O76" i="7"/>
  <c r="S76" i="7" s="1"/>
  <c r="AA81" i="7"/>
  <c r="O92" i="7"/>
  <c r="S92" i="7" s="1"/>
  <c r="AA97" i="7"/>
  <c r="W108" i="7"/>
  <c r="O112" i="7"/>
  <c r="S112" i="7" s="1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S189" i="3"/>
  <c r="R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AA124" i="7"/>
  <c r="AA132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R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AA15" i="7"/>
  <c r="Y21" i="7"/>
  <c r="AA23" i="7"/>
  <c r="Z26" i="7"/>
  <c r="Y29" i="7"/>
  <c r="AA31" i="7"/>
  <c r="Z34" i="7"/>
  <c r="Y37" i="7"/>
  <c r="V38" i="7"/>
  <c r="AA39" i="7"/>
  <c r="Z42" i="7"/>
  <c r="O43" i="7"/>
  <c r="R43" i="7" s="1"/>
  <c r="W43" i="7"/>
  <c r="Y45" i="7"/>
  <c r="V46" i="7"/>
  <c r="AA47" i="7"/>
  <c r="Z50" i="7"/>
  <c r="O51" i="7"/>
  <c r="R51" i="7" s="1"/>
  <c r="W51" i="7"/>
  <c r="O59" i="7"/>
  <c r="W59" i="7" s="1"/>
  <c r="Z66" i="7"/>
  <c r="O67" i="7"/>
  <c r="R67" i="7" s="1"/>
  <c r="W67" i="7"/>
  <c r="Y69" i="7"/>
  <c r="V70" i="7"/>
  <c r="AA71" i="7"/>
  <c r="Z74" i="7"/>
  <c r="O75" i="7"/>
  <c r="W75" i="7" s="1"/>
  <c r="Y77" i="7"/>
  <c r="V78" i="7"/>
  <c r="AA79" i="7"/>
  <c r="Z82" i="7"/>
  <c r="O83" i="7"/>
  <c r="U83" i="7" s="1"/>
  <c r="V86" i="7"/>
  <c r="O91" i="7"/>
  <c r="R91" i="7" s="1"/>
  <c r="W91" i="7"/>
  <c r="Y93" i="7"/>
  <c r="V94" i="7"/>
  <c r="AA95" i="7"/>
  <c r="Z98" i="7"/>
  <c r="O99" i="7"/>
  <c r="R99" i="7" s="1"/>
  <c r="W99" i="7"/>
  <c r="Y101" i="7"/>
  <c r="V102" i="7"/>
  <c r="AA103" i="7"/>
  <c r="R106" i="7"/>
  <c r="Z106" i="7"/>
  <c r="O107" i="7"/>
  <c r="R107" i="7" s="1"/>
  <c r="W107" i="7"/>
  <c r="Y109" i="7"/>
  <c r="V110" i="7"/>
  <c r="AA111" i="7"/>
  <c r="Z114" i="7"/>
  <c r="O115" i="7"/>
  <c r="R115" i="7" s="1"/>
  <c r="W115" i="7"/>
  <c r="Y117" i="7"/>
  <c r="V118" i="7"/>
  <c r="AA119" i="7"/>
  <c r="Z122" i="7"/>
  <c r="O123" i="7"/>
  <c r="R123" i="7" s="1"/>
  <c r="W123" i="7"/>
  <c r="Y125" i="7"/>
  <c r="V126" i="7"/>
  <c r="AA127" i="7"/>
  <c r="Z130" i="7"/>
  <c r="O131" i="7"/>
  <c r="R131" i="7" s="1"/>
  <c r="W131" i="7"/>
  <c r="Y133" i="7"/>
  <c r="V134" i="7"/>
  <c r="AA135" i="7"/>
  <c r="Z138" i="7"/>
  <c r="O139" i="7"/>
  <c r="R139" i="7" s="1"/>
  <c r="W139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Z29" i="7"/>
  <c r="V33" i="7"/>
  <c r="Z37" i="7"/>
  <c r="O38" i="7"/>
  <c r="P38" i="7" s="1"/>
  <c r="W38" i="7"/>
  <c r="V41" i="7"/>
  <c r="X43" i="7"/>
  <c r="Z45" i="7"/>
  <c r="O46" i="7"/>
  <c r="T46" i="7" s="1"/>
  <c r="W46" i="7"/>
  <c r="V49" i="7"/>
  <c r="X51" i="7"/>
  <c r="O54" i="7"/>
  <c r="W54" i="7" s="1"/>
  <c r="O62" i="7"/>
  <c r="W62" i="7" s="1"/>
  <c r="V65" i="7"/>
  <c r="X67" i="7"/>
  <c r="Z69" i="7"/>
  <c r="O70" i="7"/>
  <c r="P70" i="7" s="1"/>
  <c r="W70" i="7"/>
  <c r="V73" i="7"/>
  <c r="Z77" i="7"/>
  <c r="O78" i="7"/>
  <c r="P78" i="7" s="1"/>
  <c r="W78" i="7"/>
  <c r="V81" i="7"/>
  <c r="O86" i="7"/>
  <c r="P86" i="7" s="1"/>
  <c r="W86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X107" i="7"/>
  <c r="Z109" i="7"/>
  <c r="O110" i="7"/>
  <c r="T110" i="7" s="1"/>
  <c r="W110" i="7"/>
  <c r="V113" i="7"/>
  <c r="X115" i="7"/>
  <c r="Z117" i="7"/>
  <c r="O118" i="7"/>
  <c r="S118" i="7" s="1"/>
  <c r="W118" i="7"/>
  <c r="V121" i="7"/>
  <c r="X123" i="7"/>
  <c r="Z125" i="7"/>
  <c r="O126" i="7"/>
  <c r="P126" i="7" s="1"/>
  <c r="W126" i="7"/>
  <c r="V129" i="7"/>
  <c r="X131" i="7"/>
  <c r="Z133" i="7"/>
  <c r="O134" i="7"/>
  <c r="T134" i="7" s="1"/>
  <c r="W134" i="7"/>
  <c r="V137" i="7"/>
  <c r="X139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P218" i="7"/>
  <c r="T220" i="7"/>
  <c r="W221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Q13" i="9"/>
  <c r="Q45" i="9"/>
  <c r="O33" i="7"/>
  <c r="T33" i="7" s="1"/>
  <c r="W33" i="7"/>
  <c r="X38" i="7"/>
  <c r="O41" i="7"/>
  <c r="T41" i="7" s="1"/>
  <c r="W41" i="7"/>
  <c r="Y43" i="7"/>
  <c r="X46" i="7"/>
  <c r="O49" i="7"/>
  <c r="R49" i="7" s="1"/>
  <c r="W49" i="7"/>
  <c r="Y51" i="7"/>
  <c r="O57" i="7"/>
  <c r="Q57" i="7" s="1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X86" i="7"/>
  <c r="O89" i="7"/>
  <c r="Q89" i="7" s="1"/>
  <c r="Y91" i="7"/>
  <c r="X94" i="7"/>
  <c r="O97" i="7"/>
  <c r="P97" i="7" s="1"/>
  <c r="W97" i="7"/>
  <c r="Y99" i="7"/>
  <c r="X102" i="7"/>
  <c r="O105" i="7"/>
  <c r="P105" i="7" s="1"/>
  <c r="W105" i="7"/>
  <c r="Y107" i="7"/>
  <c r="X110" i="7"/>
  <c r="O113" i="7"/>
  <c r="U113" i="7" s="1"/>
  <c r="W113" i="7"/>
  <c r="Y115" i="7"/>
  <c r="X118" i="7"/>
  <c r="O121" i="7"/>
  <c r="P121" i="7" s="1"/>
  <c r="W121" i="7"/>
  <c r="Y123" i="7"/>
  <c r="V124" i="7"/>
  <c r="X126" i="7"/>
  <c r="O129" i="7"/>
  <c r="P129" i="7" s="1"/>
  <c r="W129" i="7"/>
  <c r="Y131" i="7"/>
  <c r="V132" i="7"/>
  <c r="X134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43" i="7"/>
  <c r="AA51" i="7"/>
  <c r="AA67" i="7"/>
  <c r="AA91" i="7"/>
  <c r="AA99" i="7"/>
  <c r="AA107" i="7"/>
  <c r="AA115" i="7"/>
  <c r="AA123" i="7"/>
  <c r="X124" i="7"/>
  <c r="AA131" i="7"/>
  <c r="X132" i="7"/>
  <c r="AA139" i="7"/>
  <c r="X140" i="7"/>
  <c r="Q145" i="7"/>
  <c r="S147" i="7"/>
  <c r="AA147" i="7"/>
  <c r="P148" i="7"/>
  <c r="X148" i="7"/>
  <c r="Q153" i="7"/>
  <c r="S155" i="7"/>
  <c r="AA155" i="7"/>
  <c r="P156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O40" i="9"/>
  <c r="AA40" i="9" s="1"/>
  <c r="R40" i="9"/>
  <c r="Q40" i="9"/>
  <c r="P40" i="9"/>
  <c r="S56" i="9"/>
  <c r="Q72" i="9"/>
  <c r="O72" i="9"/>
  <c r="T72" i="9" s="1"/>
  <c r="S72" i="9"/>
  <c r="R72" i="9"/>
  <c r="P72" i="9"/>
  <c r="AA38" i="7"/>
  <c r="AA46" i="7"/>
  <c r="AA70" i="7"/>
  <c r="AA78" i="7"/>
  <c r="AA86" i="7"/>
  <c r="AA94" i="7"/>
  <c r="AA102" i="7"/>
  <c r="Z105" i="7"/>
  <c r="AA110" i="7"/>
  <c r="Z113" i="7"/>
  <c r="AA118" i="7"/>
  <c r="Z121" i="7"/>
  <c r="Y124" i="7"/>
  <c r="AA126" i="7"/>
  <c r="Z129" i="7"/>
  <c r="Y132" i="7"/>
  <c r="AA134" i="7"/>
  <c r="Z137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Q207" i="7"/>
  <c r="T209" i="7"/>
  <c r="R209" i="7"/>
  <c r="Q209" i="7"/>
  <c r="V209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O64" i="9"/>
  <c r="AA64" i="9" s="1"/>
  <c r="R64" i="9"/>
  <c r="Q64" i="9"/>
  <c r="P64" i="9"/>
  <c r="S77" i="9"/>
  <c r="S7" i="9"/>
  <c r="S15" i="9"/>
  <c r="S23" i="9"/>
  <c r="S31" i="9"/>
  <c r="S39" i="9"/>
  <c r="S47" i="9"/>
  <c r="S55" i="9"/>
  <c r="S63" i="9"/>
  <c r="S71" i="9"/>
  <c r="S76" i="9"/>
  <c r="R93" i="9"/>
  <c r="P93" i="9"/>
  <c r="O93" i="9"/>
  <c r="Y93" i="9" s="1"/>
  <c r="W20" i="14"/>
  <c r="V20" i="14"/>
  <c r="U20" i="14"/>
  <c r="T20" i="14"/>
  <c r="AE20" i="14" s="1"/>
  <c r="AO20" i="14"/>
  <c r="AN28" i="14"/>
  <c r="AM28" i="14"/>
  <c r="AL28" i="14"/>
  <c r="AS28" i="14"/>
  <c r="AK28" i="14"/>
  <c r="AR28" i="14"/>
  <c r="AJ28" i="14"/>
  <c r="AQ28" i="14"/>
  <c r="AI28" i="14"/>
  <c r="AP28" i="14"/>
  <c r="AR58" i="14"/>
  <c r="AJ58" i="14"/>
  <c r="AN58" i="14"/>
  <c r="AK58" i="14"/>
  <c r="AI58" i="14"/>
  <c r="X58" i="14"/>
  <c r="AS58" i="14"/>
  <c r="AH58" i="14"/>
  <c r="V58" i="14"/>
  <c r="AQ58" i="14"/>
  <c r="U58" i="14"/>
  <c r="AP58" i="14"/>
  <c r="AO58" i="14"/>
  <c r="AM58" i="14"/>
  <c r="AB164" i="14"/>
  <c r="T164" i="14"/>
  <c r="Z164" i="14" s="1"/>
  <c r="S250" i="7"/>
  <c r="R253" i="7"/>
  <c r="S258" i="7"/>
  <c r="R261" i="7"/>
  <c r="S2" i="9"/>
  <c r="R5" i="9"/>
  <c r="S10" i="9"/>
  <c r="R13" i="9"/>
  <c r="S18" i="9"/>
  <c r="R21" i="9"/>
  <c r="S26" i="9"/>
  <c r="R29" i="9"/>
  <c r="S34" i="9"/>
  <c r="R37" i="9"/>
  <c r="S42" i="9"/>
  <c r="R45" i="9"/>
  <c r="S50" i="9"/>
  <c r="R53" i="9"/>
  <c r="S58" i="9"/>
  <c r="R61" i="9"/>
  <c r="S66" i="9"/>
  <c r="R69" i="9"/>
  <c r="Q110" i="9"/>
  <c r="P110" i="9"/>
  <c r="O110" i="9"/>
  <c r="AA110" i="9" s="1"/>
  <c r="W12" i="14"/>
  <c r="V12" i="14"/>
  <c r="U12" i="14"/>
  <c r="T12" i="14"/>
  <c r="AF12" i="14" s="1"/>
  <c r="AO12" i="14"/>
  <c r="AN20" i="14"/>
  <c r="AM20" i="14"/>
  <c r="AL20" i="14"/>
  <c r="AS20" i="14"/>
  <c r="AK20" i="14"/>
  <c r="AR20" i="14"/>
  <c r="AJ20" i="14"/>
  <c r="AQ20" i="14"/>
  <c r="AI20" i="14"/>
  <c r="AP20" i="14"/>
  <c r="AO43" i="14"/>
  <c r="AN43" i="14"/>
  <c r="W43" i="14"/>
  <c r="AM43" i="14"/>
  <c r="V43" i="14"/>
  <c r="AL43" i="14"/>
  <c r="U43" i="14"/>
  <c r="AS43" i="14"/>
  <c r="AK43" i="14"/>
  <c r="T43" i="14"/>
  <c r="AC43" i="14" s="1"/>
  <c r="AR43" i="14"/>
  <c r="AJ43" i="14"/>
  <c r="AQ43" i="14"/>
  <c r="AI43" i="14"/>
  <c r="AE163" i="14"/>
  <c r="AD163" i="14"/>
  <c r="AC163" i="14"/>
  <c r="AB163" i="14"/>
  <c r="T163" i="14"/>
  <c r="W163" i="14" s="1"/>
  <c r="AA163" i="14"/>
  <c r="AF163" i="14"/>
  <c r="AH163" i="14"/>
  <c r="AE217" i="14"/>
  <c r="AD217" i="14"/>
  <c r="AC217" i="14"/>
  <c r="T217" i="14"/>
  <c r="V217" i="14" s="1"/>
  <c r="AR217" i="14"/>
  <c r="AF217" i="14"/>
  <c r="AB217" i="14"/>
  <c r="AP217" i="14"/>
  <c r="AA217" i="14"/>
  <c r="S253" i="7"/>
  <c r="S261" i="7"/>
  <c r="S5" i="9"/>
  <c r="S13" i="9"/>
  <c r="S21" i="9"/>
  <c r="S29" i="9"/>
  <c r="S37" i="9"/>
  <c r="S45" i="9"/>
  <c r="S53" i="9"/>
  <c r="S61" i="9"/>
  <c r="S69" i="9"/>
  <c r="R77" i="9"/>
  <c r="P83" i="9"/>
  <c r="R101" i="9"/>
  <c r="Q101" i="9"/>
  <c r="P101" i="9"/>
  <c r="O101" i="9"/>
  <c r="Z101" i="9" s="1"/>
  <c r="R115" i="9"/>
  <c r="Q115" i="9"/>
  <c r="P115" i="9"/>
  <c r="O115" i="9"/>
  <c r="Z115" i="9" s="1"/>
  <c r="R120" i="9"/>
  <c r="P120" i="9"/>
  <c r="W4" i="14"/>
  <c r="V4" i="14"/>
  <c r="U4" i="14"/>
  <c r="T4" i="14"/>
  <c r="Z4" i="14" s="1"/>
  <c r="AO4" i="14"/>
  <c r="AN12" i="14"/>
  <c r="AM12" i="14"/>
  <c r="AL12" i="14"/>
  <c r="AS12" i="14"/>
  <c r="AK12" i="14"/>
  <c r="AR12" i="14"/>
  <c r="AJ12" i="14"/>
  <c r="AQ12" i="14"/>
  <c r="AI12" i="14"/>
  <c r="AP12" i="14"/>
  <c r="W13" i="14"/>
  <c r="AO35" i="14"/>
  <c r="AN35" i="14"/>
  <c r="W35" i="14"/>
  <c r="AM35" i="14"/>
  <c r="V35" i="14"/>
  <c r="AL35" i="14"/>
  <c r="U35" i="14"/>
  <c r="AS35" i="14"/>
  <c r="AK35" i="14"/>
  <c r="T35" i="14"/>
  <c r="AF35" i="14" s="1"/>
  <c r="AR35" i="14"/>
  <c r="AJ35" i="14"/>
  <c r="AQ35" i="14"/>
  <c r="X36" i="14"/>
  <c r="W44" i="14"/>
  <c r="V44" i="14"/>
  <c r="U44" i="14"/>
  <c r="T44" i="14"/>
  <c r="AF44" i="14" s="1"/>
  <c r="AM104" i="14"/>
  <c r="V104" i="14"/>
  <c r="U104" i="14"/>
  <c r="AS104" i="14"/>
  <c r="AK104" i="14"/>
  <c r="T104" i="14"/>
  <c r="AC104" i="14" s="1"/>
  <c r="AR104" i="14"/>
  <c r="AJ104" i="14"/>
  <c r="AQ104" i="14"/>
  <c r="AI104" i="14"/>
  <c r="X104" i="14"/>
  <c r="W104" i="14"/>
  <c r="AO104" i="14"/>
  <c r="AL147" i="14"/>
  <c r="AS147" i="14"/>
  <c r="AK147" i="14"/>
  <c r="AR147" i="14"/>
  <c r="AM147" i="14"/>
  <c r="AJ147" i="14"/>
  <c r="AI147" i="14"/>
  <c r="AH147" i="14"/>
  <c r="AQ147" i="14"/>
  <c r="AF147" i="14"/>
  <c r="AP147" i="14"/>
  <c r="AO147" i="14"/>
  <c r="AD147" i="14"/>
  <c r="AN147" i="14"/>
  <c r="AA147" i="14"/>
  <c r="AH3" i="14"/>
  <c r="AN4" i="14"/>
  <c r="AM4" i="14"/>
  <c r="AL4" i="14"/>
  <c r="AS4" i="14"/>
  <c r="AK4" i="14"/>
  <c r="AR4" i="14"/>
  <c r="AJ4" i="14"/>
  <c r="AQ4" i="14"/>
  <c r="AI4" i="14"/>
  <c r="AP4" i="14"/>
  <c r="W5" i="14"/>
  <c r="AO27" i="14"/>
  <c r="AN27" i="14"/>
  <c r="W27" i="14"/>
  <c r="AM27" i="14"/>
  <c r="V27" i="14"/>
  <c r="AL27" i="14"/>
  <c r="U27" i="14"/>
  <c r="AS27" i="14"/>
  <c r="AK27" i="14"/>
  <c r="T27" i="14"/>
  <c r="Z27" i="14" s="1"/>
  <c r="AR27" i="14"/>
  <c r="AJ27" i="14"/>
  <c r="AQ27" i="14"/>
  <c r="X28" i="14"/>
  <c r="AN44" i="14"/>
  <c r="V55" i="14"/>
  <c r="X55" i="14"/>
  <c r="W55" i="14"/>
  <c r="U55" i="14"/>
  <c r="T55" i="14"/>
  <c r="Y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R206" i="7"/>
  <c r="S211" i="7"/>
  <c r="P212" i="7"/>
  <c r="R214" i="7"/>
  <c r="S219" i="7"/>
  <c r="AA219" i="7"/>
  <c r="P220" i="7"/>
  <c r="R222" i="7"/>
  <c r="Z222" i="7"/>
  <c r="Q225" i="7"/>
  <c r="Y225" i="7"/>
  <c r="S227" i="7"/>
  <c r="P228" i="7"/>
  <c r="X228" i="7"/>
  <c r="R230" i="7"/>
  <c r="Q233" i="7"/>
  <c r="S235" i="7"/>
  <c r="P236" i="7"/>
  <c r="X236" i="7"/>
  <c r="R238" i="7"/>
  <c r="Q241" i="7"/>
  <c r="S243" i="7"/>
  <c r="P244" i="7"/>
  <c r="X244" i="7"/>
  <c r="R246" i="7"/>
  <c r="Q249" i="7"/>
  <c r="V250" i="7"/>
  <c r="S251" i="7"/>
  <c r="P252" i="7"/>
  <c r="X252" i="7"/>
  <c r="U253" i="7"/>
  <c r="R254" i="7"/>
  <c r="Q257" i="7"/>
  <c r="V258" i="7"/>
  <c r="S259" i="7"/>
  <c r="P260" i="7"/>
  <c r="X260" i="7"/>
  <c r="U261" i="7"/>
  <c r="R262" i="7"/>
  <c r="S3" i="9"/>
  <c r="P4" i="9"/>
  <c r="R6" i="9"/>
  <c r="O7" i="9"/>
  <c r="V7" i="9" s="1"/>
  <c r="Q9" i="9"/>
  <c r="S11" i="9"/>
  <c r="P12" i="9"/>
  <c r="R14" i="9"/>
  <c r="O15" i="9"/>
  <c r="V15" i="9" s="1"/>
  <c r="Q17" i="9"/>
  <c r="S19" i="9"/>
  <c r="P20" i="9"/>
  <c r="R22" i="9"/>
  <c r="O23" i="9"/>
  <c r="V23" i="9" s="1"/>
  <c r="Q25" i="9"/>
  <c r="S27" i="9"/>
  <c r="P28" i="9"/>
  <c r="R30" i="9"/>
  <c r="O31" i="9"/>
  <c r="V31" i="9" s="1"/>
  <c r="Q33" i="9"/>
  <c r="S35" i="9"/>
  <c r="P36" i="9"/>
  <c r="R38" i="9"/>
  <c r="O39" i="9"/>
  <c r="V39" i="9" s="1"/>
  <c r="Q41" i="9"/>
  <c r="S43" i="9"/>
  <c r="P44" i="9"/>
  <c r="R46" i="9"/>
  <c r="O47" i="9"/>
  <c r="V47" i="9" s="1"/>
  <c r="Q49" i="9"/>
  <c r="S51" i="9"/>
  <c r="P52" i="9"/>
  <c r="R54" i="9"/>
  <c r="O55" i="9"/>
  <c r="V55" i="9" s="1"/>
  <c r="Q57" i="9"/>
  <c r="Y57" i="9"/>
  <c r="S59" i="9"/>
  <c r="P60" i="9"/>
  <c r="R62" i="9"/>
  <c r="O63" i="9"/>
  <c r="V63" i="9" s="1"/>
  <c r="Q65" i="9"/>
  <c r="S67" i="9"/>
  <c r="P68" i="9"/>
  <c r="R70" i="9"/>
  <c r="O71" i="9"/>
  <c r="V71" i="9" s="1"/>
  <c r="S73" i="9"/>
  <c r="Q74" i="9"/>
  <c r="Q75" i="9"/>
  <c r="O76" i="9"/>
  <c r="W76" i="9" s="1"/>
  <c r="S79" i="9"/>
  <c r="R80" i="9"/>
  <c r="P81" i="9"/>
  <c r="S85" i="9"/>
  <c r="O86" i="9"/>
  <c r="T86" i="9" s="1"/>
  <c r="Y90" i="9"/>
  <c r="Q90" i="9"/>
  <c r="P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I3" i="14"/>
  <c r="X5" i="14"/>
  <c r="AO19" i="14"/>
  <c r="AN19" i="14"/>
  <c r="W19" i="14"/>
  <c r="AM19" i="14"/>
  <c r="V19" i="14"/>
  <c r="AL19" i="14"/>
  <c r="U19" i="14"/>
  <c r="AS19" i="14"/>
  <c r="AK19" i="14"/>
  <c r="T19" i="14"/>
  <c r="AD19" i="14" s="1"/>
  <c r="AR19" i="14"/>
  <c r="AJ19" i="14"/>
  <c r="AQ19" i="14"/>
  <c r="X20" i="14"/>
  <c r="AM29" i="14"/>
  <c r="V29" i="14"/>
  <c r="AL29" i="14"/>
  <c r="U29" i="14"/>
  <c r="AS29" i="14"/>
  <c r="AK29" i="14"/>
  <c r="T29" i="14"/>
  <c r="Y29" i="14" s="1"/>
  <c r="AR29" i="14"/>
  <c r="AJ29" i="14"/>
  <c r="AQ29" i="14"/>
  <c r="AI29" i="14"/>
  <c r="AN29" i="14"/>
  <c r="AL58" i="14"/>
  <c r="AO78" i="14"/>
  <c r="AN78" i="14"/>
  <c r="AS78" i="14"/>
  <c r="AK78" i="14"/>
  <c r="T78" i="14"/>
  <c r="AD78" i="14" s="1"/>
  <c r="AR78" i="14"/>
  <c r="AJ78" i="14"/>
  <c r="AQ78" i="14"/>
  <c r="AP78" i="14"/>
  <c r="AM78" i="14"/>
  <c r="V78" i="14"/>
  <c r="AL78" i="14"/>
  <c r="U78" i="14"/>
  <c r="AI78" i="14"/>
  <c r="AH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S230" i="7"/>
  <c r="R233" i="7"/>
  <c r="Q236" i="7"/>
  <c r="S238" i="7"/>
  <c r="R241" i="7"/>
  <c r="Q244" i="7"/>
  <c r="S246" i="7"/>
  <c r="R249" i="7"/>
  <c r="O250" i="7"/>
  <c r="Z250" i="7" s="1"/>
  <c r="W250" i="7"/>
  <c r="Q252" i="7"/>
  <c r="V253" i="7"/>
  <c r="S254" i="7"/>
  <c r="R257" i="7"/>
  <c r="O258" i="7"/>
  <c r="Z258" i="7" s="1"/>
  <c r="W258" i="7"/>
  <c r="Q260" i="7"/>
  <c r="V261" i="7"/>
  <c r="S262" i="7"/>
  <c r="O2" i="9"/>
  <c r="W2" i="9" s="1"/>
  <c r="Q4" i="9"/>
  <c r="S6" i="9"/>
  <c r="P7" i="9"/>
  <c r="R9" i="9"/>
  <c r="O10" i="9"/>
  <c r="W10" i="9" s="1"/>
  <c r="Q12" i="9"/>
  <c r="S14" i="9"/>
  <c r="P15" i="9"/>
  <c r="R17" i="9"/>
  <c r="O18" i="9"/>
  <c r="Q20" i="9"/>
  <c r="S22" i="9"/>
  <c r="P23" i="9"/>
  <c r="R25" i="9"/>
  <c r="O26" i="9"/>
  <c r="X26" i="9" s="1"/>
  <c r="Q28" i="9"/>
  <c r="S30" i="9"/>
  <c r="P31" i="9"/>
  <c r="R33" i="9"/>
  <c r="O34" i="9"/>
  <c r="T34" i="9" s="1"/>
  <c r="Q36" i="9"/>
  <c r="S38" i="9"/>
  <c r="P39" i="9"/>
  <c r="R41" i="9"/>
  <c r="O42" i="9"/>
  <c r="W42" i="9" s="1"/>
  <c r="Q44" i="9"/>
  <c r="S46" i="9"/>
  <c r="P47" i="9"/>
  <c r="R49" i="9"/>
  <c r="O50" i="9"/>
  <c r="Q52" i="9"/>
  <c r="S54" i="9"/>
  <c r="P55" i="9"/>
  <c r="R57" i="9"/>
  <c r="O58" i="9"/>
  <c r="X58" i="9" s="1"/>
  <c r="Q60" i="9"/>
  <c r="S62" i="9"/>
  <c r="P63" i="9"/>
  <c r="R65" i="9"/>
  <c r="O66" i="9"/>
  <c r="V66" i="9" s="1"/>
  <c r="Q68" i="9"/>
  <c r="S70" i="9"/>
  <c r="P71" i="9"/>
  <c r="R74" i="9"/>
  <c r="R75" i="9"/>
  <c r="P76" i="9"/>
  <c r="Q81" i="9"/>
  <c r="O82" i="9"/>
  <c r="V82" i="9" s="1"/>
  <c r="O84" i="9"/>
  <c r="Y84" i="9" s="1"/>
  <c r="P88" i="9"/>
  <c r="S91" i="9"/>
  <c r="O92" i="9"/>
  <c r="Y92" i="9" s="1"/>
  <c r="S93" i="9"/>
  <c r="R110" i="9"/>
  <c r="Q118" i="9"/>
  <c r="P118" i="9"/>
  <c r="O118" i="9"/>
  <c r="Z118" i="9" s="1"/>
  <c r="O184" i="9"/>
  <c r="O187" i="9"/>
  <c r="O251" i="9"/>
  <c r="O315" i="9"/>
  <c r="O366" i="9"/>
  <c r="AO11" i="14"/>
  <c r="AN11" i="14"/>
  <c r="W11" i="14"/>
  <c r="AM11" i="14"/>
  <c r="V11" i="14"/>
  <c r="AL11" i="14"/>
  <c r="U11" i="14"/>
  <c r="AS11" i="14"/>
  <c r="AK11" i="14"/>
  <c r="T11" i="14"/>
  <c r="AF11" i="14" s="1"/>
  <c r="AR11" i="14"/>
  <c r="AJ11" i="14"/>
  <c r="AQ11" i="14"/>
  <c r="X12" i="14"/>
  <c r="AM21" i="14"/>
  <c r="V21" i="14"/>
  <c r="AL21" i="14"/>
  <c r="U21" i="14"/>
  <c r="AS21" i="14"/>
  <c r="AK21" i="14"/>
  <c r="T21" i="14"/>
  <c r="AC21" i="14" s="1"/>
  <c r="AR21" i="14"/>
  <c r="AJ21" i="14"/>
  <c r="AQ21" i="14"/>
  <c r="AI21" i="14"/>
  <c r="AN21" i="14"/>
  <c r="AP29" i="14"/>
  <c r="AO29" i="14"/>
  <c r="AH36" i="14"/>
  <c r="AH43" i="14"/>
  <c r="AM88" i="14"/>
  <c r="V88" i="14"/>
  <c r="AL88" i="14"/>
  <c r="U88" i="14"/>
  <c r="AS88" i="14"/>
  <c r="AK88" i="14"/>
  <c r="T88" i="14"/>
  <c r="AD88" i="14" s="1"/>
  <c r="AR88" i="14"/>
  <c r="AJ88" i="14"/>
  <c r="AQ88" i="14"/>
  <c r="AI88" i="14"/>
  <c r="X88" i="14"/>
  <c r="W88" i="14"/>
  <c r="AO88" i="14"/>
  <c r="S225" i="7"/>
  <c r="AA225" i="7"/>
  <c r="T230" i="7"/>
  <c r="S233" i="7"/>
  <c r="T238" i="7"/>
  <c r="S241" i="7"/>
  <c r="T246" i="7"/>
  <c r="S249" i="7"/>
  <c r="P250" i="7"/>
  <c r="X250" i="7"/>
  <c r="O253" i="7"/>
  <c r="Y253" i="7" s="1"/>
  <c r="W253" i="7"/>
  <c r="T254" i="7"/>
  <c r="S257" i="7"/>
  <c r="P258" i="7"/>
  <c r="X258" i="7"/>
  <c r="O261" i="7"/>
  <c r="Y261" i="7" s="1"/>
  <c r="W261" i="7"/>
  <c r="T262" i="7"/>
  <c r="P2" i="9"/>
  <c r="R4" i="9"/>
  <c r="O5" i="9"/>
  <c r="Z5" i="9" s="1"/>
  <c r="Q7" i="9"/>
  <c r="S9" i="9"/>
  <c r="P10" i="9"/>
  <c r="R12" i="9"/>
  <c r="O13" i="9"/>
  <c r="T13" i="9" s="1"/>
  <c r="Q15" i="9"/>
  <c r="S17" i="9"/>
  <c r="P18" i="9"/>
  <c r="R20" i="9"/>
  <c r="O21" i="9"/>
  <c r="T21" i="9" s="1"/>
  <c r="Q23" i="9"/>
  <c r="S25" i="9"/>
  <c r="P26" i="9"/>
  <c r="R28" i="9"/>
  <c r="O29" i="9"/>
  <c r="X29" i="9" s="1"/>
  <c r="Q31" i="9"/>
  <c r="S33" i="9"/>
  <c r="P34" i="9"/>
  <c r="R36" i="9"/>
  <c r="O37" i="9"/>
  <c r="X37" i="9" s="1"/>
  <c r="Q39" i="9"/>
  <c r="S41" i="9"/>
  <c r="P42" i="9"/>
  <c r="R44" i="9"/>
  <c r="O45" i="9"/>
  <c r="Q47" i="9"/>
  <c r="S49" i="9"/>
  <c r="P50" i="9"/>
  <c r="R52" i="9"/>
  <c r="O53" i="9"/>
  <c r="W53" i="9" s="1"/>
  <c r="Q55" i="9"/>
  <c r="S57" i="9"/>
  <c r="P58" i="9"/>
  <c r="R60" i="9"/>
  <c r="O61" i="9"/>
  <c r="Y61" i="9" s="1"/>
  <c r="Q63" i="9"/>
  <c r="S65" i="9"/>
  <c r="P66" i="9"/>
  <c r="R68" i="9"/>
  <c r="O69" i="9"/>
  <c r="X69" i="9" s="1"/>
  <c r="Q71" i="9"/>
  <c r="Q76" i="9"/>
  <c r="O77" i="9"/>
  <c r="U77" i="9" s="1"/>
  <c r="Q80" i="9"/>
  <c r="R81" i="9"/>
  <c r="P82" i="9"/>
  <c r="O83" i="9"/>
  <c r="Z83" i="9" s="1"/>
  <c r="P84" i="9"/>
  <c r="R88" i="9"/>
  <c r="S101" i="9"/>
  <c r="S110" i="9"/>
  <c r="R112" i="9"/>
  <c r="P112" i="9"/>
  <c r="S115" i="9"/>
  <c r="R123" i="9"/>
  <c r="Q123" i="9"/>
  <c r="P123" i="9"/>
  <c r="O123" i="9"/>
  <c r="Z123" i="9" s="1"/>
  <c r="O144" i="9"/>
  <c r="O147" i="9"/>
  <c r="O208" i="9"/>
  <c r="O211" i="9"/>
  <c r="O275" i="9"/>
  <c r="O339" i="9"/>
  <c r="AO3" i="14"/>
  <c r="AN3" i="14"/>
  <c r="W3" i="14"/>
  <c r="AM3" i="14"/>
  <c r="V3" i="14"/>
  <c r="AL3" i="14"/>
  <c r="U3" i="14"/>
  <c r="AS3" i="14"/>
  <c r="AK3" i="14"/>
  <c r="T3" i="14"/>
  <c r="AD3" i="14" s="1"/>
  <c r="AR3" i="14"/>
  <c r="AJ3" i="14"/>
  <c r="AQ3" i="14"/>
  <c r="X4" i="14"/>
  <c r="V13" i="14"/>
  <c r="AL13" i="14"/>
  <c r="U13" i="14"/>
  <c r="AS13" i="14"/>
  <c r="AK13" i="14"/>
  <c r="T13" i="14"/>
  <c r="AF13" i="14" s="1"/>
  <c r="AR13" i="14"/>
  <c r="AJ13" i="14"/>
  <c r="AQ13" i="14"/>
  <c r="AI13" i="14"/>
  <c r="AN13" i="14"/>
  <c r="AH28" i="14"/>
  <c r="W36" i="14"/>
  <c r="V36" i="14"/>
  <c r="U36" i="14"/>
  <c r="T36" i="14"/>
  <c r="AP43" i="14"/>
  <c r="X44" i="14"/>
  <c r="AM80" i="14"/>
  <c r="V80" i="14"/>
  <c r="AL80" i="14"/>
  <c r="U80" i="14"/>
  <c r="AQ80" i="14"/>
  <c r="AI80" i="14"/>
  <c r="AR80" i="14"/>
  <c r="AO80" i="14"/>
  <c r="X80" i="14"/>
  <c r="AN80" i="14"/>
  <c r="W80" i="14"/>
  <c r="AK80" i="14"/>
  <c r="T80" i="14"/>
  <c r="AB80" i="14" s="1"/>
  <c r="AJ80" i="14"/>
  <c r="AN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P75" i="9"/>
  <c r="R76" i="9"/>
  <c r="P77" i="9"/>
  <c r="S81" i="9"/>
  <c r="Q82" i="9"/>
  <c r="Q83" i="9"/>
  <c r="R85" i="9"/>
  <c r="P85" i="9"/>
  <c r="O85" i="9"/>
  <c r="Y85" i="9" s="1"/>
  <c r="R91" i="9"/>
  <c r="P91" i="9"/>
  <c r="O168" i="9"/>
  <c r="O171" i="9"/>
  <c r="O235" i="9"/>
  <c r="O299" i="9"/>
  <c r="O350" i="9"/>
  <c r="V5" i="14"/>
  <c r="AL5" i="14"/>
  <c r="U5" i="14"/>
  <c r="AS5" i="14"/>
  <c r="AK5" i="14"/>
  <c r="T5" i="14"/>
  <c r="AF5" i="14" s="1"/>
  <c r="AR5" i="14"/>
  <c r="AJ5" i="14"/>
  <c r="AQ5" i="14"/>
  <c r="AI5" i="14"/>
  <c r="AN5" i="14"/>
  <c r="AH20" i="14"/>
  <c r="W28" i="14"/>
  <c r="V28" i="14"/>
  <c r="U28" i="14"/>
  <c r="T28" i="14"/>
  <c r="AO28" i="14"/>
  <c r="AN36" i="14"/>
  <c r="AM36" i="14"/>
  <c r="AL36" i="14"/>
  <c r="AS36" i="14"/>
  <c r="AK36" i="14"/>
  <c r="AR36" i="14"/>
  <c r="AJ36" i="14"/>
  <c r="AQ36" i="14"/>
  <c r="AI36" i="14"/>
  <c r="AP36" i="14"/>
  <c r="AR67" i="14"/>
  <c r="AJ67" i="14"/>
  <c r="AQ67" i="14"/>
  <c r="AI67" i="14"/>
  <c r="AN67" i="14"/>
  <c r="AM67" i="14"/>
  <c r="AS67" i="14"/>
  <c r="AP67" i="14"/>
  <c r="AO67" i="14"/>
  <c r="X67" i="14"/>
  <c r="AL67" i="14"/>
  <c r="U67" i="14"/>
  <c r="AK67" i="14"/>
  <c r="T67" i="14"/>
  <c r="AC67" i="14" s="1"/>
  <c r="AH67" i="14"/>
  <c r="AM96" i="14"/>
  <c r="V96" i="14"/>
  <c r="U96" i="14"/>
  <c r="AS96" i="14"/>
  <c r="AK96" i="14"/>
  <c r="T96" i="14"/>
  <c r="AC96" i="14" s="1"/>
  <c r="AR96" i="14"/>
  <c r="AJ96" i="14"/>
  <c r="AQ96" i="14"/>
  <c r="AI96" i="14"/>
  <c r="X96" i="14"/>
  <c r="W96" i="14"/>
  <c r="AO96" i="14"/>
  <c r="X37" i="14"/>
  <c r="AO37" i="14"/>
  <c r="AH44" i="14"/>
  <c r="AP44" i="14"/>
  <c r="X45" i="14"/>
  <c r="AO45" i="14"/>
  <c r="U52" i="14"/>
  <c r="AK52" i="14"/>
  <c r="AM55" i="14"/>
  <c r="AQ55" i="14"/>
  <c r="AI55" i="14"/>
  <c r="AL55" i="14"/>
  <c r="W71" i="14"/>
  <c r="V71" i="14"/>
  <c r="AS71" i="14"/>
  <c r="W75" i="14"/>
  <c r="V75" i="14"/>
  <c r="AS75" i="14"/>
  <c r="AP80" i="14"/>
  <c r="AP88" i="14"/>
  <c r="AL96" i="14"/>
  <c r="AL104" i="14"/>
  <c r="AS148" i="14"/>
  <c r="AK148" i="14"/>
  <c r="AR148" i="14"/>
  <c r="AJ148" i="14"/>
  <c r="AQ148" i="14"/>
  <c r="AI148" i="14"/>
  <c r="AN148" i="14"/>
  <c r="AM148" i="14"/>
  <c r="AL148" i="14"/>
  <c r="AH148" i="14"/>
  <c r="AP148" i="14"/>
  <c r="R84" i="9"/>
  <c r="S89" i="9"/>
  <c r="R92" i="9"/>
  <c r="Q95" i="9"/>
  <c r="S97" i="9"/>
  <c r="R100" i="9"/>
  <c r="Q103" i="9"/>
  <c r="S105" i="9"/>
  <c r="R108" i="9"/>
  <c r="O109" i="9"/>
  <c r="T109" i="9" s="1"/>
  <c r="Q111" i="9"/>
  <c r="S113" i="9"/>
  <c r="P114" i="9"/>
  <c r="R116" i="9"/>
  <c r="O117" i="9"/>
  <c r="W117" i="9" s="1"/>
  <c r="Q119" i="9"/>
  <c r="S121" i="9"/>
  <c r="P122" i="9"/>
  <c r="R124" i="9"/>
  <c r="AE2" i="14"/>
  <c r="AK2" i="14"/>
  <c r="AS2" i="14"/>
  <c r="AH5" i="14"/>
  <c r="AP5" i="14"/>
  <c r="X6" i="14"/>
  <c r="AO6" i="14"/>
  <c r="W7" i="14"/>
  <c r="AN7" i="14"/>
  <c r="V8" i="14"/>
  <c r="AM8" i="14"/>
  <c r="U9" i="14"/>
  <c r="AL9" i="14"/>
  <c r="T10" i="14"/>
  <c r="AB10" i="14" s="1"/>
  <c r="AK10" i="14"/>
  <c r="AS10" i="14"/>
  <c r="AH13" i="14"/>
  <c r="AP13" i="14"/>
  <c r="X14" i="14"/>
  <c r="AO14" i="14"/>
  <c r="W15" i="14"/>
  <c r="AN15" i="14"/>
  <c r="V16" i="14"/>
  <c r="AM16" i="14"/>
  <c r="U17" i="14"/>
  <c r="AL17" i="14"/>
  <c r="T18" i="14"/>
  <c r="Y18" i="14" s="1"/>
  <c r="AK18" i="14"/>
  <c r="AS18" i="14"/>
  <c r="AH21" i="14"/>
  <c r="X22" i="14"/>
  <c r="AO22" i="14"/>
  <c r="W23" i="14"/>
  <c r="AN23" i="14"/>
  <c r="V24" i="14"/>
  <c r="AM24" i="14"/>
  <c r="U25" i="14"/>
  <c r="AL25" i="14"/>
  <c r="T26" i="14"/>
  <c r="Y26" i="14" s="1"/>
  <c r="AK26" i="14"/>
  <c r="AS26" i="14"/>
  <c r="AH29" i="14"/>
  <c r="X30" i="14"/>
  <c r="AO30" i="14"/>
  <c r="W31" i="14"/>
  <c r="AN31" i="14"/>
  <c r="V32" i="14"/>
  <c r="AM32" i="14"/>
  <c r="U33" i="14"/>
  <c r="AL33" i="14"/>
  <c r="T34" i="14"/>
  <c r="AB34" i="14" s="1"/>
  <c r="AK34" i="14"/>
  <c r="AS34" i="14"/>
  <c r="AH37" i="14"/>
  <c r="X38" i="14"/>
  <c r="AO38" i="14"/>
  <c r="W39" i="14"/>
  <c r="AN39" i="14"/>
  <c r="V40" i="14"/>
  <c r="AM40" i="14"/>
  <c r="U41" i="14"/>
  <c r="AL41" i="14"/>
  <c r="T42" i="14"/>
  <c r="AB42" i="14" s="1"/>
  <c r="AK42" i="14"/>
  <c r="AS42" i="14"/>
  <c r="AI44" i="14"/>
  <c r="AQ44" i="14"/>
  <c r="AH45" i="14"/>
  <c r="X46" i="14"/>
  <c r="AO46" i="14"/>
  <c r="W47" i="14"/>
  <c r="AN47" i="14"/>
  <c r="V48" i="14"/>
  <c r="AM48" i="14"/>
  <c r="U49" i="14"/>
  <c r="AL49" i="14"/>
  <c r="U50" i="14"/>
  <c r="AO50" i="14"/>
  <c r="AH51" i="14"/>
  <c r="AQ51" i="14"/>
  <c r="AP52" i="14"/>
  <c r="AM52" i="14"/>
  <c r="AJ53" i="14"/>
  <c r="U54" i="14"/>
  <c r="AQ54" i="14"/>
  <c r="AN55" i="14"/>
  <c r="X56" i="14"/>
  <c r="V57" i="14"/>
  <c r="AH57" i="14"/>
  <c r="AR57" i="14"/>
  <c r="V59" i="14"/>
  <c r="V60" i="14"/>
  <c r="AR60" i="14"/>
  <c r="T62" i="14"/>
  <c r="AA62" i="14" s="1"/>
  <c r="T63" i="14"/>
  <c r="AD63" i="14" s="1"/>
  <c r="T64" i="14"/>
  <c r="Y64" i="14" s="1"/>
  <c r="AI64" i="14"/>
  <c r="W65" i="14"/>
  <c r="AJ65" i="14"/>
  <c r="AQ66" i="14"/>
  <c r="X68" i="14"/>
  <c r="AO68" i="14"/>
  <c r="V70" i="14"/>
  <c r="AM70" i="14"/>
  <c r="AN71" i="14"/>
  <c r="AM71" i="14"/>
  <c r="AR71" i="14"/>
  <c r="AJ71" i="14"/>
  <c r="AQ71" i="14"/>
  <c r="AI71" i="14"/>
  <c r="T72" i="14"/>
  <c r="AF72" i="14" s="1"/>
  <c r="AK72" i="14"/>
  <c r="V74" i="14"/>
  <c r="AM74" i="14"/>
  <c r="AR75" i="14"/>
  <c r="AJ75" i="14"/>
  <c r="AQ75" i="14"/>
  <c r="AI75" i="14"/>
  <c r="AN75" i="14"/>
  <c r="AM75" i="14"/>
  <c r="T76" i="14"/>
  <c r="AF76" i="14" s="1"/>
  <c r="AK76" i="14"/>
  <c r="AP79" i="14"/>
  <c r="AH87" i="14"/>
  <c r="AH95" i="14"/>
  <c r="AO134" i="14"/>
  <c r="AN134" i="14"/>
  <c r="AM134" i="14"/>
  <c r="AL134" i="14"/>
  <c r="AS134" i="14"/>
  <c r="AK134" i="14"/>
  <c r="T134" i="14"/>
  <c r="Y134" i="14" s="1"/>
  <c r="AR134" i="14"/>
  <c r="AJ134" i="14"/>
  <c r="AQ134" i="14"/>
  <c r="AI134" i="14"/>
  <c r="S84" i="9"/>
  <c r="O88" i="9"/>
  <c r="U88" i="9" s="1"/>
  <c r="S92" i="9"/>
  <c r="R95" i="9"/>
  <c r="O96" i="9"/>
  <c r="W96" i="9" s="1"/>
  <c r="S100" i="9"/>
  <c r="R103" i="9"/>
  <c r="O104" i="9"/>
  <c r="W104" i="9" s="1"/>
  <c r="S108" i="9"/>
  <c r="P109" i="9"/>
  <c r="R111" i="9"/>
  <c r="O112" i="9"/>
  <c r="X112" i="9" s="1"/>
  <c r="Q114" i="9"/>
  <c r="S116" i="9"/>
  <c r="P117" i="9"/>
  <c r="R119" i="9"/>
  <c r="O120" i="9"/>
  <c r="AA120" i="9" s="1"/>
  <c r="Q122" i="9"/>
  <c r="S124" i="9"/>
  <c r="U2" i="14"/>
  <c r="AL2" i="14"/>
  <c r="AH6" i="14"/>
  <c r="AP6" i="14"/>
  <c r="X7" i="14"/>
  <c r="AO7" i="14"/>
  <c r="W8" i="14"/>
  <c r="AN8" i="14"/>
  <c r="V9" i="14"/>
  <c r="AM9" i="14"/>
  <c r="U10" i="14"/>
  <c r="AL10" i="14"/>
  <c r="AH14" i="14"/>
  <c r="AP14" i="14"/>
  <c r="X15" i="14"/>
  <c r="AO15" i="14"/>
  <c r="W16" i="14"/>
  <c r="AN16" i="14"/>
  <c r="V17" i="14"/>
  <c r="AM17" i="14"/>
  <c r="U18" i="14"/>
  <c r="AL18" i="14"/>
  <c r="AH22" i="14"/>
  <c r="AP22" i="14"/>
  <c r="X23" i="14"/>
  <c r="AO23" i="14"/>
  <c r="W24" i="14"/>
  <c r="AN24" i="14"/>
  <c r="V25" i="14"/>
  <c r="AM25" i="14"/>
  <c r="U26" i="14"/>
  <c r="AL26" i="14"/>
  <c r="AH30" i="14"/>
  <c r="AP30" i="14"/>
  <c r="X31" i="14"/>
  <c r="AO31" i="14"/>
  <c r="W32" i="14"/>
  <c r="AN32" i="14"/>
  <c r="V33" i="14"/>
  <c r="AM33" i="14"/>
  <c r="U34" i="14"/>
  <c r="AL34" i="14"/>
  <c r="AI37" i="14"/>
  <c r="AQ37" i="14"/>
  <c r="AH38" i="14"/>
  <c r="AP38" i="14"/>
  <c r="X39" i="14"/>
  <c r="AO39" i="14"/>
  <c r="W40" i="14"/>
  <c r="AN40" i="14"/>
  <c r="V41" i="14"/>
  <c r="AM41" i="14"/>
  <c r="U42" i="14"/>
  <c r="AL42" i="14"/>
  <c r="AJ44" i="14"/>
  <c r="AR44" i="14"/>
  <c r="AI45" i="14"/>
  <c r="AQ45" i="14"/>
  <c r="AH46" i="14"/>
  <c r="AP46" i="14"/>
  <c r="X47" i="14"/>
  <c r="AO47" i="14"/>
  <c r="W48" i="14"/>
  <c r="AN48" i="14"/>
  <c r="V49" i="14"/>
  <c r="AM49" i="14"/>
  <c r="V50" i="14"/>
  <c r="AP50" i="14"/>
  <c r="V51" i="14"/>
  <c r="AI51" i="14"/>
  <c r="AR51" i="14"/>
  <c r="AN52" i="14"/>
  <c r="AH54" i="14"/>
  <c r="AS54" i="14"/>
  <c r="AO55" i="14"/>
  <c r="AL56" i="14"/>
  <c r="U56" i="14"/>
  <c r="AK56" i="14"/>
  <c r="W57" i="14"/>
  <c r="AI57" i="14"/>
  <c r="T58" i="14"/>
  <c r="AF58" i="14" s="1"/>
  <c r="AQ59" i="14"/>
  <c r="AI59" i="14"/>
  <c r="AM59" i="14"/>
  <c r="AL59" i="14"/>
  <c r="W60" i="14"/>
  <c r="AI60" i="14"/>
  <c r="U63" i="14"/>
  <c r="AJ63" i="14"/>
  <c r="W64" i="14"/>
  <c r="AJ64" i="14"/>
  <c r="AM65" i="14"/>
  <c r="AP70" i="14"/>
  <c r="W72" i="14"/>
  <c r="AN72" i="14"/>
  <c r="AP74" i="14"/>
  <c r="W76" i="14"/>
  <c r="AN76" i="14"/>
  <c r="W79" i="14"/>
  <c r="V79" i="14"/>
  <c r="W87" i="14"/>
  <c r="V87" i="14"/>
  <c r="U87" i="14"/>
  <c r="T87" i="14"/>
  <c r="Z87" i="14" s="1"/>
  <c r="W95" i="14"/>
  <c r="V95" i="14"/>
  <c r="U95" i="14"/>
  <c r="T95" i="14"/>
  <c r="W103" i="14"/>
  <c r="V103" i="14"/>
  <c r="U103" i="14"/>
  <c r="T103" i="14"/>
  <c r="AE103" i="14" s="1"/>
  <c r="AO110" i="14"/>
  <c r="AN110" i="14"/>
  <c r="AM110" i="14"/>
  <c r="V110" i="14"/>
  <c r="AL110" i="14"/>
  <c r="U110" i="14"/>
  <c r="AS110" i="14"/>
  <c r="AK110" i="14"/>
  <c r="T110" i="14"/>
  <c r="Y110" i="14" s="1"/>
  <c r="AR110" i="14"/>
  <c r="AJ110" i="14"/>
  <c r="AQ110" i="14"/>
  <c r="AI110" i="14"/>
  <c r="AE135" i="14"/>
  <c r="AD135" i="14"/>
  <c r="AC135" i="14"/>
  <c r="AB135" i="14"/>
  <c r="T135" i="14"/>
  <c r="AA135" i="14"/>
  <c r="AO144" i="14"/>
  <c r="AN144" i="14"/>
  <c r="AK144" i="14"/>
  <c r="AJ144" i="14"/>
  <c r="AS144" i="14"/>
  <c r="AI144" i="14"/>
  <c r="AR144" i="14"/>
  <c r="AH144" i="14"/>
  <c r="AQ144" i="14"/>
  <c r="T144" i="14"/>
  <c r="V144" i="14" s="1"/>
  <c r="AP144" i="14"/>
  <c r="AM144" i="14"/>
  <c r="S95" i="9"/>
  <c r="S103" i="9"/>
  <c r="Q109" i="9"/>
  <c r="S111" i="9"/>
  <c r="R114" i="9"/>
  <c r="Q117" i="9"/>
  <c r="S119" i="9"/>
  <c r="R122" i="9"/>
  <c r="V2" i="14"/>
  <c r="AM2" i="14"/>
  <c r="AH7" i="14"/>
  <c r="AP7" i="14"/>
  <c r="X8" i="14"/>
  <c r="AO8" i="14"/>
  <c r="W9" i="14"/>
  <c r="AN9" i="14"/>
  <c r="V10" i="14"/>
  <c r="AM10" i="14"/>
  <c r="AH15" i="14"/>
  <c r="AP15" i="14"/>
  <c r="X16" i="14"/>
  <c r="AO16" i="14"/>
  <c r="W17" i="14"/>
  <c r="AN17" i="14"/>
  <c r="V18" i="14"/>
  <c r="AM18" i="14"/>
  <c r="AH23" i="14"/>
  <c r="AP23" i="14"/>
  <c r="X24" i="14"/>
  <c r="AO24" i="14"/>
  <c r="W25" i="14"/>
  <c r="AN25" i="14"/>
  <c r="V26" i="14"/>
  <c r="AM26" i="14"/>
  <c r="AH31" i="14"/>
  <c r="AP31" i="14"/>
  <c r="X32" i="14"/>
  <c r="AO32" i="14"/>
  <c r="W33" i="14"/>
  <c r="AN33" i="14"/>
  <c r="V34" i="14"/>
  <c r="AM34" i="14"/>
  <c r="AJ37" i="14"/>
  <c r="AR37" i="14"/>
  <c r="AH39" i="14"/>
  <c r="AP39" i="14"/>
  <c r="X40" i="14"/>
  <c r="AO40" i="14"/>
  <c r="W41" i="14"/>
  <c r="AN41" i="14"/>
  <c r="V42" i="14"/>
  <c r="AM42" i="14"/>
  <c r="AK44" i="14"/>
  <c r="AS44" i="14"/>
  <c r="AJ45" i="14"/>
  <c r="AR45" i="14"/>
  <c r="AH47" i="14"/>
  <c r="AP47" i="14"/>
  <c r="X48" i="14"/>
  <c r="AO48" i="14"/>
  <c r="W49" i="14"/>
  <c r="AN49" i="14"/>
  <c r="X50" i="14"/>
  <c r="AH50" i="14"/>
  <c r="AQ50" i="14"/>
  <c r="AJ51" i="14"/>
  <c r="AS51" i="14"/>
  <c r="AO52" i="14"/>
  <c r="AO53" i="14"/>
  <c r="AS53" i="14"/>
  <c r="AK53" i="14"/>
  <c r="AM53" i="14"/>
  <c r="X54" i="14"/>
  <c r="AI54" i="14"/>
  <c r="AP55" i="14"/>
  <c r="AJ57" i="14"/>
  <c r="AS66" i="14"/>
  <c r="AK66" i="14"/>
  <c r="AR66" i="14"/>
  <c r="AJ66" i="14"/>
  <c r="AO66" i="14"/>
  <c r="AN66" i="14"/>
  <c r="AQ68" i="14"/>
  <c r="AI68" i="14"/>
  <c r="AM68" i="14"/>
  <c r="V68" i="14"/>
  <c r="U68" i="14"/>
  <c r="AS68" i="14"/>
  <c r="AH71" i="14"/>
  <c r="AH75" i="14"/>
  <c r="AN79" i="14"/>
  <c r="AM79" i="14"/>
  <c r="AR79" i="14"/>
  <c r="AJ79" i="14"/>
  <c r="AQ79" i="14"/>
  <c r="AI79" i="14"/>
  <c r="AN87" i="14"/>
  <c r="AM87" i="14"/>
  <c r="AL87" i="14"/>
  <c r="AS87" i="14"/>
  <c r="AK87" i="14"/>
  <c r="AR87" i="14"/>
  <c r="AJ87" i="14"/>
  <c r="AQ87" i="14"/>
  <c r="AI87" i="14"/>
  <c r="AP87" i="14"/>
  <c r="AN95" i="14"/>
  <c r="AM95" i="14"/>
  <c r="AL95" i="14"/>
  <c r="AS95" i="14"/>
  <c r="AK95" i="14"/>
  <c r="AR95" i="14"/>
  <c r="AJ95" i="14"/>
  <c r="AQ95" i="14"/>
  <c r="AI95" i="14"/>
  <c r="AP95" i="14"/>
  <c r="AN103" i="14"/>
  <c r="AM103" i="14"/>
  <c r="AL103" i="14"/>
  <c r="AS103" i="14"/>
  <c r="AK103" i="14"/>
  <c r="AR103" i="14"/>
  <c r="AJ103" i="14"/>
  <c r="AQ103" i="14"/>
  <c r="AI103" i="14"/>
  <c r="AP103" i="14"/>
  <c r="W111" i="14"/>
  <c r="V111" i="14"/>
  <c r="U111" i="14"/>
  <c r="T111" i="14"/>
  <c r="AF111" i="14" s="1"/>
  <c r="AO118" i="14"/>
  <c r="AN118" i="14"/>
  <c r="AM118" i="14"/>
  <c r="V118" i="14"/>
  <c r="AL118" i="14"/>
  <c r="U118" i="14"/>
  <c r="AS118" i="14"/>
  <c r="AK118" i="14"/>
  <c r="T118" i="14"/>
  <c r="AD118" i="14" s="1"/>
  <c r="AR118" i="14"/>
  <c r="AJ118" i="14"/>
  <c r="AQ118" i="14"/>
  <c r="AI118" i="14"/>
  <c r="AN135" i="14"/>
  <c r="S74" i="9"/>
  <c r="S82" i="9"/>
  <c r="Q88" i="9"/>
  <c r="S90" i="9"/>
  <c r="Q96" i="9"/>
  <c r="S98" i="9"/>
  <c r="Q104" i="9"/>
  <c r="S106" i="9"/>
  <c r="R109" i="9"/>
  <c r="Q112" i="9"/>
  <c r="S114" i="9"/>
  <c r="R117" i="9"/>
  <c r="Q120" i="9"/>
  <c r="S122" i="9"/>
  <c r="W2" i="14"/>
  <c r="AN2" i="14"/>
  <c r="AI7" i="14"/>
  <c r="AQ7" i="14"/>
  <c r="AH8" i="14"/>
  <c r="AP8" i="14"/>
  <c r="X9" i="14"/>
  <c r="AO9" i="14"/>
  <c r="W10" i="14"/>
  <c r="AN10" i="14"/>
  <c r="AI15" i="14"/>
  <c r="AQ15" i="14"/>
  <c r="AH16" i="14"/>
  <c r="AP16" i="14"/>
  <c r="X17" i="14"/>
  <c r="AO17" i="14"/>
  <c r="W18" i="14"/>
  <c r="AN18" i="14"/>
  <c r="AI23" i="14"/>
  <c r="AQ23" i="14"/>
  <c r="AH24" i="14"/>
  <c r="AP24" i="14"/>
  <c r="X25" i="14"/>
  <c r="AO25" i="14"/>
  <c r="W26" i="14"/>
  <c r="AN26" i="14"/>
  <c r="AI31" i="14"/>
  <c r="AQ31" i="14"/>
  <c r="AH32" i="14"/>
  <c r="AP32" i="14"/>
  <c r="X33" i="14"/>
  <c r="AO33" i="14"/>
  <c r="W34" i="14"/>
  <c r="AN34" i="14"/>
  <c r="T37" i="14"/>
  <c r="AE37" i="14" s="1"/>
  <c r="AK37" i="14"/>
  <c r="AS37" i="14"/>
  <c r="AI39" i="14"/>
  <c r="AQ39" i="14"/>
  <c r="AH40" i="14"/>
  <c r="AP40" i="14"/>
  <c r="X41" i="14"/>
  <c r="AO41" i="14"/>
  <c r="W42" i="14"/>
  <c r="AN42" i="14"/>
  <c r="AL44" i="14"/>
  <c r="T45" i="14"/>
  <c r="AE45" i="14" s="1"/>
  <c r="AK45" i="14"/>
  <c r="AS45" i="14"/>
  <c r="AI47" i="14"/>
  <c r="AQ47" i="14"/>
  <c r="AH48" i="14"/>
  <c r="AP48" i="14"/>
  <c r="X49" i="14"/>
  <c r="AP49" i="14"/>
  <c r="W50" i="14"/>
  <c r="AI50" i="14"/>
  <c r="AR50" i="14"/>
  <c r="AK51" i="14"/>
  <c r="T52" i="14"/>
  <c r="AA52" i="14" s="1"/>
  <c r="AQ52" i="14"/>
  <c r="AN53" i="14"/>
  <c r="W54" i="14"/>
  <c r="AR55" i="14"/>
  <c r="U60" i="14"/>
  <c r="AK60" i="14"/>
  <c r="AH66" i="14"/>
  <c r="AP68" i="14"/>
  <c r="T71" i="14"/>
  <c r="Y71" i="14" s="1"/>
  <c r="AK71" i="14"/>
  <c r="T75" i="14"/>
  <c r="Y75" i="14" s="1"/>
  <c r="AK75" i="14"/>
  <c r="W119" i="14"/>
  <c r="V119" i="14"/>
  <c r="U119" i="14"/>
  <c r="T119" i="14"/>
  <c r="AO148" i="14"/>
  <c r="S109" i="9"/>
  <c r="S117" i="9"/>
  <c r="X2" i="14"/>
  <c r="AO2" i="14"/>
  <c r="AH9" i="14"/>
  <c r="AP9" i="14"/>
  <c r="X10" i="14"/>
  <c r="AO10" i="14"/>
  <c r="AH17" i="14"/>
  <c r="AP17" i="14"/>
  <c r="X18" i="14"/>
  <c r="AO18" i="14"/>
  <c r="AH25" i="14"/>
  <c r="AP25" i="14"/>
  <c r="X26" i="14"/>
  <c r="AO26" i="14"/>
  <c r="AH33" i="14"/>
  <c r="AP33" i="14"/>
  <c r="X34" i="14"/>
  <c r="AO34" i="14"/>
  <c r="U37" i="14"/>
  <c r="AL37" i="14"/>
  <c r="AH41" i="14"/>
  <c r="AP41" i="14"/>
  <c r="X42" i="14"/>
  <c r="AO42" i="14"/>
  <c r="AM44" i="14"/>
  <c r="U45" i="14"/>
  <c r="AL45" i="14"/>
  <c r="AH49" i="14"/>
  <c r="AQ49" i="14"/>
  <c r="AJ50" i="14"/>
  <c r="AS50" i="14"/>
  <c r="AL51" i="14"/>
  <c r="V52" i="14"/>
  <c r="AR52" i="14"/>
  <c r="AP53" i="14"/>
  <c r="AN54" i="14"/>
  <c r="AR54" i="14"/>
  <c r="AJ54" i="14"/>
  <c r="AL54" i="14"/>
  <c r="AH55" i="14"/>
  <c r="AS55" i="14"/>
  <c r="AS57" i="14"/>
  <c r="AK57" i="14"/>
  <c r="T57" i="14"/>
  <c r="AC57" i="14" s="1"/>
  <c r="AO57" i="14"/>
  <c r="AM57" i="14"/>
  <c r="W63" i="14"/>
  <c r="V63" i="14"/>
  <c r="AO63" i="14"/>
  <c r="AM64" i="14"/>
  <c r="V64" i="14"/>
  <c r="AL64" i="14"/>
  <c r="U64" i="14"/>
  <c r="AO64" i="14"/>
  <c r="AL65" i="14"/>
  <c r="U65" i="14"/>
  <c r="AS65" i="14"/>
  <c r="AK65" i="14"/>
  <c r="T65" i="14"/>
  <c r="Z65" i="14" s="1"/>
  <c r="AO65" i="14"/>
  <c r="AQ65" i="14"/>
  <c r="AI66" i="14"/>
  <c r="AO70" i="14"/>
  <c r="AN70" i="14"/>
  <c r="AS70" i="14"/>
  <c r="AK70" i="14"/>
  <c r="T70" i="14"/>
  <c r="Z70" i="14" s="1"/>
  <c r="AR70" i="14"/>
  <c r="AJ70" i="14"/>
  <c r="U71" i="14"/>
  <c r="AL71" i="14"/>
  <c r="AM72" i="14"/>
  <c r="V72" i="14"/>
  <c r="AL72" i="14"/>
  <c r="U72" i="14"/>
  <c r="AQ72" i="14"/>
  <c r="AI72" i="14"/>
  <c r="AS72" i="14"/>
  <c r="AS74" i="14"/>
  <c r="AK74" i="14"/>
  <c r="AR74" i="14"/>
  <c r="AJ74" i="14"/>
  <c r="AO74" i="14"/>
  <c r="AN74" i="14"/>
  <c r="U75" i="14"/>
  <c r="AL75" i="14"/>
  <c r="AQ76" i="14"/>
  <c r="AI76" i="14"/>
  <c r="AM76" i="14"/>
  <c r="V76" i="14"/>
  <c r="U76" i="14"/>
  <c r="AS76" i="14"/>
  <c r="AH79" i="14"/>
  <c r="AN119" i="14"/>
  <c r="AO126" i="14"/>
  <c r="AN126" i="14"/>
  <c r="AM126" i="14"/>
  <c r="AL126" i="14"/>
  <c r="AS126" i="14"/>
  <c r="AK126" i="14"/>
  <c r="T126" i="14"/>
  <c r="Y126" i="14" s="1"/>
  <c r="AR126" i="14"/>
  <c r="AJ126" i="14"/>
  <c r="AQ126" i="14"/>
  <c r="AI126" i="14"/>
  <c r="AH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H2" i="14"/>
  <c r="X3" i="14"/>
  <c r="U6" i="14"/>
  <c r="T7" i="14"/>
  <c r="AK7" i="14"/>
  <c r="AJ8" i="14"/>
  <c r="AI9" i="14"/>
  <c r="AH10" i="14"/>
  <c r="X11" i="14"/>
  <c r="U14" i="14"/>
  <c r="T15" i="14"/>
  <c r="AK15" i="14"/>
  <c r="AJ16" i="14"/>
  <c r="AI17" i="14"/>
  <c r="AH18" i="14"/>
  <c r="X19" i="14"/>
  <c r="U22" i="14"/>
  <c r="T23" i="14"/>
  <c r="AK23" i="14"/>
  <c r="AJ24" i="14"/>
  <c r="AI25" i="14"/>
  <c r="AH26" i="14"/>
  <c r="X27" i="14"/>
  <c r="U30" i="14"/>
  <c r="T31" i="14"/>
  <c r="AK31" i="14"/>
  <c r="AJ32" i="14"/>
  <c r="AI33" i="14"/>
  <c r="AH34" i="14"/>
  <c r="X35" i="14"/>
  <c r="V37" i="14"/>
  <c r="U38" i="14"/>
  <c r="T39" i="14"/>
  <c r="AK39" i="14"/>
  <c r="AJ40" i="14"/>
  <c r="AI41" i="14"/>
  <c r="AH42" i="14"/>
  <c r="X43" i="14"/>
  <c r="V45" i="14"/>
  <c r="U46" i="14"/>
  <c r="T47" i="14"/>
  <c r="AE47" i="14" s="1"/>
  <c r="AK47" i="14"/>
  <c r="AJ48" i="14"/>
  <c r="AI49" i="14"/>
  <c r="AR49" i="14"/>
  <c r="AK50" i="14"/>
  <c r="T51" i="14"/>
  <c r="AC51" i="14" s="1"/>
  <c r="AN51" i="14"/>
  <c r="W52" i="14"/>
  <c r="AI52" i="14"/>
  <c r="AS52" i="14"/>
  <c r="U53" i="14"/>
  <c r="AQ53" i="14"/>
  <c r="AM54" i="14"/>
  <c r="AJ55" i="14"/>
  <c r="T56" i="14"/>
  <c r="Y56" i="14" s="1"/>
  <c r="AQ56" i="14"/>
  <c r="AN57" i="14"/>
  <c r="W58" i="14"/>
  <c r="U59" i="14"/>
  <c r="AR59" i="14"/>
  <c r="AN60" i="14"/>
  <c r="AO62" i="14"/>
  <c r="AN62" i="14"/>
  <c r="AR62" i="14"/>
  <c r="AJ62" i="14"/>
  <c r="AP62" i="14"/>
  <c r="AN63" i="14"/>
  <c r="AM63" i="14"/>
  <c r="AQ63" i="14"/>
  <c r="AI63" i="14"/>
  <c r="AP63" i="14"/>
  <c r="AP64" i="14"/>
  <c r="AQ64" i="14"/>
  <c r="AR65" i="14"/>
  <c r="U66" i="14"/>
  <c r="AL66" i="14"/>
  <c r="W67" i="14"/>
  <c r="V67" i="14"/>
  <c r="AJ68" i="14"/>
  <c r="AH70" i="14"/>
  <c r="X71" i="14"/>
  <c r="AO71" i="14"/>
  <c r="AP72" i="14"/>
  <c r="AH74" i="14"/>
  <c r="X75" i="14"/>
  <c r="AO75" i="14"/>
  <c r="AP76" i="14"/>
  <c r="T79" i="14"/>
  <c r="Y79" i="14" s="1"/>
  <c r="AK79" i="14"/>
  <c r="AS82" i="14"/>
  <c r="AK82" i="14"/>
  <c r="AR82" i="14"/>
  <c r="AJ82" i="14"/>
  <c r="AQ82" i="14"/>
  <c r="AI82" i="14"/>
  <c r="AO82" i="14"/>
  <c r="AN82" i="14"/>
  <c r="AH82" i="14"/>
  <c r="W83" i="14"/>
  <c r="V83" i="14"/>
  <c r="AO86" i="14"/>
  <c r="AN86" i="14"/>
  <c r="AM86" i="14"/>
  <c r="V86" i="14"/>
  <c r="AL86" i="14"/>
  <c r="U86" i="14"/>
  <c r="AS86" i="14"/>
  <c r="AK86" i="14"/>
  <c r="T86" i="14"/>
  <c r="AF86" i="14" s="1"/>
  <c r="AR86" i="14"/>
  <c r="AJ86" i="14"/>
  <c r="AQ86" i="14"/>
  <c r="X87" i="14"/>
  <c r="AO94" i="14"/>
  <c r="AN94" i="14"/>
  <c r="AM94" i="14"/>
  <c r="V94" i="14"/>
  <c r="AL94" i="14"/>
  <c r="U94" i="14"/>
  <c r="AS94" i="14"/>
  <c r="AK94" i="14"/>
  <c r="T94" i="14"/>
  <c r="AF94" i="14" s="1"/>
  <c r="AR94" i="14"/>
  <c r="AJ94" i="14"/>
  <c r="AQ94" i="14"/>
  <c r="X95" i="14"/>
  <c r="AO102" i="14"/>
  <c r="AN102" i="14"/>
  <c r="AM102" i="14"/>
  <c r="V102" i="14"/>
  <c r="AL102" i="14"/>
  <c r="U102" i="14"/>
  <c r="AS102" i="14"/>
  <c r="AK102" i="14"/>
  <c r="T102" i="14"/>
  <c r="AC102" i="14" s="1"/>
  <c r="AR102" i="14"/>
  <c r="AJ102" i="14"/>
  <c r="AQ102" i="14"/>
  <c r="X103" i="14"/>
  <c r="AH110" i="14"/>
  <c r="AE127" i="14"/>
  <c r="AD127" i="14"/>
  <c r="AC127" i="14"/>
  <c r="AB127" i="14"/>
  <c r="T127" i="14"/>
  <c r="X127" i="14" s="1"/>
  <c r="AA127" i="14"/>
  <c r="AP134" i="14"/>
  <c r="AL144" i="14"/>
  <c r="AH111" i="14"/>
  <c r="AP111" i="14"/>
  <c r="X112" i="14"/>
  <c r="AO112" i="14"/>
  <c r="AH119" i="14"/>
  <c r="AP119" i="14"/>
  <c r="X120" i="14"/>
  <c r="AO120" i="14"/>
  <c r="AH127" i="14"/>
  <c r="AP127" i="14"/>
  <c r="AO128" i="14"/>
  <c r="AH135" i="14"/>
  <c r="AP135" i="14"/>
  <c r="AO136" i="14"/>
  <c r="AK142" i="14"/>
  <c r="AD155" i="14"/>
  <c r="AC155" i="14"/>
  <c r="AB155" i="14"/>
  <c r="T155" i="14"/>
  <c r="Z155" i="14" s="1"/>
  <c r="AA155" i="14"/>
  <c r="AE155" i="14"/>
  <c r="AO162" i="14"/>
  <c r="AN162" i="14"/>
  <c r="AM162" i="14"/>
  <c r="AL162" i="14"/>
  <c r="AS162" i="14"/>
  <c r="AK162" i="14"/>
  <c r="AJ162" i="14"/>
  <c r="AN163" i="14"/>
  <c r="AM163" i="14"/>
  <c r="AL163" i="14"/>
  <c r="AS163" i="14"/>
  <c r="AK163" i="14"/>
  <c r="AR163" i="14"/>
  <c r="AJ163" i="14"/>
  <c r="AI163" i="14"/>
  <c r="AM164" i="14"/>
  <c r="AL164" i="14"/>
  <c r="AS164" i="14"/>
  <c r="AK164" i="14"/>
  <c r="AR164" i="14"/>
  <c r="AJ164" i="14"/>
  <c r="AQ164" i="14"/>
  <c r="AI164" i="14"/>
  <c r="AO164" i="14"/>
  <c r="AH164" i="14"/>
  <c r="AL52" i="14"/>
  <c r="T53" i="14"/>
  <c r="AD53" i="14" s="1"/>
  <c r="AH56" i="14"/>
  <c r="X57" i="14"/>
  <c r="AL60" i="14"/>
  <c r="T61" i="14"/>
  <c r="AB61" i="14" s="1"/>
  <c r="AK61" i="14"/>
  <c r="AS61" i="14"/>
  <c r="AH64" i="14"/>
  <c r="X65" i="14"/>
  <c r="W66" i="14"/>
  <c r="AL68" i="14"/>
  <c r="T69" i="14"/>
  <c r="AB69" i="14" s="1"/>
  <c r="AK69" i="14"/>
  <c r="AS69" i="14"/>
  <c r="AH72" i="14"/>
  <c r="X73" i="14"/>
  <c r="AO73" i="14"/>
  <c r="W74" i="14"/>
  <c r="AL76" i="14"/>
  <c r="T77" i="14"/>
  <c r="AB77" i="14" s="1"/>
  <c r="AK77" i="14"/>
  <c r="AS77" i="14"/>
  <c r="AH80" i="14"/>
  <c r="X81" i="14"/>
  <c r="AO81" i="14"/>
  <c r="W82" i="14"/>
  <c r="AM83" i="14"/>
  <c r="U84" i="14"/>
  <c r="AL84" i="14"/>
  <c r="T85" i="14"/>
  <c r="Y85" i="14" s="1"/>
  <c r="AK85" i="14"/>
  <c r="AS85" i="14"/>
  <c r="AH88" i="14"/>
  <c r="X89" i="14"/>
  <c r="AO89" i="14"/>
  <c r="W90" i="14"/>
  <c r="AN90" i="14"/>
  <c r="V91" i="14"/>
  <c r="AM91" i="14"/>
  <c r="U92" i="14"/>
  <c r="AL92" i="14"/>
  <c r="T93" i="14"/>
  <c r="AB93" i="14" s="1"/>
  <c r="AK93" i="14"/>
  <c r="AS93" i="14"/>
  <c r="AH96" i="14"/>
  <c r="AP96" i="14"/>
  <c r="X97" i="14"/>
  <c r="AO97" i="14"/>
  <c r="W98" i="14"/>
  <c r="AN98" i="14"/>
  <c r="V99" i="14"/>
  <c r="AM99" i="14"/>
  <c r="U100" i="14"/>
  <c r="AL100" i="14"/>
  <c r="T101" i="14"/>
  <c r="AB101" i="14" s="1"/>
  <c r="AK101" i="14"/>
  <c r="AS101" i="14"/>
  <c r="AH104" i="14"/>
  <c r="AP104" i="14"/>
  <c r="X105" i="14"/>
  <c r="AO105" i="14"/>
  <c r="W106" i="14"/>
  <c r="AN106" i="14"/>
  <c r="V107" i="14"/>
  <c r="AM107" i="14"/>
  <c r="U108" i="14"/>
  <c r="AL108" i="14"/>
  <c r="T109" i="14"/>
  <c r="AK109" i="14"/>
  <c r="AS109" i="14"/>
  <c r="AI111" i="14"/>
  <c r="AQ111" i="14"/>
  <c r="AH112" i="14"/>
  <c r="AP112" i="14"/>
  <c r="X113" i="14"/>
  <c r="AO113" i="14"/>
  <c r="W114" i="14"/>
  <c r="AN114" i="14"/>
  <c r="V115" i="14"/>
  <c r="AM115" i="14"/>
  <c r="U116" i="14"/>
  <c r="AL116" i="14"/>
  <c r="T117" i="14"/>
  <c r="AB117" i="14" s="1"/>
  <c r="AK117" i="14"/>
  <c r="AS117" i="14"/>
  <c r="AI119" i="14"/>
  <c r="AQ119" i="14"/>
  <c r="AH120" i="14"/>
  <c r="AP120" i="14"/>
  <c r="X121" i="14"/>
  <c r="AO121" i="14"/>
  <c r="W122" i="14"/>
  <c r="AN122" i="14"/>
  <c r="V123" i="14"/>
  <c r="AM123" i="14"/>
  <c r="U124" i="14"/>
  <c r="AL124" i="14"/>
  <c r="T125" i="14"/>
  <c r="X125" i="14" s="1"/>
  <c r="AB125" i="14"/>
  <c r="AK125" i="14"/>
  <c r="AS125" i="14"/>
  <c r="AA126" i="14"/>
  <c r="AI127" i="14"/>
  <c r="AQ127" i="14"/>
  <c r="AH128" i="14"/>
  <c r="AP128" i="14"/>
  <c r="AF129" i="14"/>
  <c r="AO129" i="14"/>
  <c r="AN130" i="14"/>
  <c r="AD131" i="14"/>
  <c r="AM131" i="14"/>
  <c r="AC132" i="14"/>
  <c r="AL132" i="14"/>
  <c r="T133" i="14"/>
  <c r="Y133" i="14" s="1"/>
  <c r="AB133" i="14"/>
  <c r="AK133" i="14"/>
  <c r="AS133" i="14"/>
  <c r="AA134" i="14"/>
  <c r="AI135" i="14"/>
  <c r="AQ135" i="14"/>
  <c r="AH136" i="14"/>
  <c r="AP136" i="14"/>
  <c r="AF137" i="14"/>
  <c r="AO137" i="14"/>
  <c r="AN138" i="14"/>
  <c r="AD139" i="14"/>
  <c r="AM139" i="14"/>
  <c r="AC140" i="14"/>
  <c r="AL140" i="14"/>
  <c r="T141" i="14"/>
  <c r="AD141" i="14"/>
  <c r="AO141" i="14"/>
  <c r="AQ142" i="14"/>
  <c r="AL142" i="14"/>
  <c r="AE145" i="14"/>
  <c r="AD145" i="14"/>
  <c r="AH146" i="14"/>
  <c r="AR146" i="14"/>
  <c r="AE147" i="14"/>
  <c r="AF153" i="14"/>
  <c r="AB153" i="14"/>
  <c r="AM155" i="14"/>
  <c r="AL155" i="14"/>
  <c r="AS155" i="14"/>
  <c r="AK155" i="14"/>
  <c r="AR155" i="14"/>
  <c r="AJ155" i="14"/>
  <c r="AF155" i="14"/>
  <c r="AP162" i="14"/>
  <c r="AO163" i="14"/>
  <c r="AN164" i="14"/>
  <c r="T190" i="14"/>
  <c r="Z190" i="14" s="1"/>
  <c r="AK190" i="14"/>
  <c r="AM218" i="14"/>
  <c r="AL218" i="14"/>
  <c r="AS218" i="14"/>
  <c r="AK218" i="14"/>
  <c r="AP218" i="14"/>
  <c r="AO218" i="14"/>
  <c r="AN218" i="14"/>
  <c r="AJ218" i="14"/>
  <c r="AI218" i="14"/>
  <c r="AH218" i="14"/>
  <c r="AR218" i="14"/>
  <c r="X66" i="14"/>
  <c r="AH73" i="14"/>
  <c r="AP73" i="14"/>
  <c r="X74" i="14"/>
  <c r="AH81" i="14"/>
  <c r="AP81" i="14"/>
  <c r="X82" i="14"/>
  <c r="AN83" i="14"/>
  <c r="V84" i="14"/>
  <c r="AM84" i="14"/>
  <c r="AH89" i="14"/>
  <c r="AP89" i="14"/>
  <c r="X90" i="14"/>
  <c r="AO90" i="14"/>
  <c r="W91" i="14"/>
  <c r="AN91" i="14"/>
  <c r="V92" i="14"/>
  <c r="AM92" i="14"/>
  <c r="AH97" i="14"/>
  <c r="AP97" i="14"/>
  <c r="X98" i="14"/>
  <c r="AO98" i="14"/>
  <c r="W99" i="14"/>
  <c r="AN99" i="14"/>
  <c r="V100" i="14"/>
  <c r="AM100" i="14"/>
  <c r="AH105" i="14"/>
  <c r="AP105" i="14"/>
  <c r="X106" i="14"/>
  <c r="AO106" i="14"/>
  <c r="W107" i="14"/>
  <c r="AN107" i="14"/>
  <c r="V108" i="14"/>
  <c r="AM108" i="14"/>
  <c r="AJ111" i="14"/>
  <c r="AR111" i="14"/>
  <c r="AI112" i="14"/>
  <c r="AQ112" i="14"/>
  <c r="AH113" i="14"/>
  <c r="AP113" i="14"/>
  <c r="X114" i="14"/>
  <c r="AO114" i="14"/>
  <c r="W115" i="14"/>
  <c r="AN115" i="14"/>
  <c r="V116" i="14"/>
  <c r="AM116" i="14"/>
  <c r="AJ119" i="14"/>
  <c r="AR119" i="14"/>
  <c r="AI120" i="14"/>
  <c r="AQ120" i="14"/>
  <c r="AH121" i="14"/>
  <c r="AP121" i="14"/>
  <c r="X122" i="14"/>
  <c r="AO122" i="14"/>
  <c r="W123" i="14"/>
  <c r="AN123" i="14"/>
  <c r="V124" i="14"/>
  <c r="AM124" i="14"/>
  <c r="AJ127" i="14"/>
  <c r="AR127" i="14"/>
  <c r="AI128" i="14"/>
  <c r="AQ128" i="14"/>
  <c r="AH129" i="14"/>
  <c r="AP129" i="14"/>
  <c r="AO130" i="14"/>
  <c r="AE131" i="14"/>
  <c r="AN131" i="14"/>
  <c r="AD132" i="14"/>
  <c r="AM132" i="14"/>
  <c r="AJ135" i="14"/>
  <c r="AR135" i="14"/>
  <c r="AI136" i="14"/>
  <c r="AQ136" i="14"/>
  <c r="AH137" i="14"/>
  <c r="AP137" i="14"/>
  <c r="AO138" i="14"/>
  <c r="AE139" i="14"/>
  <c r="AN139" i="14"/>
  <c r="AD140" i="14"/>
  <c r="AM140" i="14"/>
  <c r="AM142" i="14"/>
  <c r="AN145" i="14"/>
  <c r="AM145" i="14"/>
  <c r="AA145" i="14"/>
  <c r="AL145" i="14"/>
  <c r="AI146" i="14"/>
  <c r="AO153" i="14"/>
  <c r="AN153" i="14"/>
  <c r="AM153" i="14"/>
  <c r="AL153" i="14"/>
  <c r="AH153" i="14"/>
  <c r="AH155" i="14"/>
  <c r="AQ162" i="14"/>
  <c r="AP163" i="14"/>
  <c r="AP164" i="14"/>
  <c r="AO178" i="14"/>
  <c r="AN178" i="14"/>
  <c r="AM178" i="14"/>
  <c r="AL178" i="14"/>
  <c r="AS178" i="14"/>
  <c r="AK178" i="14"/>
  <c r="AR178" i="14"/>
  <c r="AJ178" i="14"/>
  <c r="AQ178" i="14"/>
  <c r="AI178" i="14"/>
  <c r="AO186" i="14"/>
  <c r="AN186" i="14"/>
  <c r="AM186" i="14"/>
  <c r="AL186" i="14"/>
  <c r="AS186" i="14"/>
  <c r="AK186" i="14"/>
  <c r="AR186" i="14"/>
  <c r="AJ186" i="14"/>
  <c r="AQ186" i="14"/>
  <c r="AI186" i="14"/>
  <c r="AE201" i="14"/>
  <c r="AD201" i="14"/>
  <c r="AF201" i="14"/>
  <c r="T201" i="14"/>
  <c r="Y201" i="14" s="1"/>
  <c r="AC201" i="14"/>
  <c r="AO201" i="14"/>
  <c r="AB201" i="14"/>
  <c r="AA201" i="14"/>
  <c r="AO225" i="14"/>
  <c r="AN225" i="14"/>
  <c r="AM225" i="14"/>
  <c r="AL225" i="14"/>
  <c r="AS225" i="14"/>
  <c r="AB225" i="14"/>
  <c r="AR225" i="14"/>
  <c r="AA225" i="14"/>
  <c r="AQ225" i="14"/>
  <c r="AP225" i="14"/>
  <c r="AK225" i="14"/>
  <c r="T225" i="14"/>
  <c r="Z225" i="14" s="1"/>
  <c r="AJ225" i="14"/>
  <c r="AI225" i="14"/>
  <c r="AH90" i="14"/>
  <c r="AP90" i="14"/>
  <c r="X91" i="14"/>
  <c r="AO91" i="14"/>
  <c r="AH98" i="14"/>
  <c r="AP98" i="14"/>
  <c r="X99" i="14"/>
  <c r="AO99" i="14"/>
  <c r="AH106" i="14"/>
  <c r="AP106" i="14"/>
  <c r="X107" i="14"/>
  <c r="AO107" i="14"/>
  <c r="AK111" i="14"/>
  <c r="AS111" i="14"/>
  <c r="AJ112" i="14"/>
  <c r="AR112" i="14"/>
  <c r="AH114" i="14"/>
  <c r="AP114" i="14"/>
  <c r="X115" i="14"/>
  <c r="AO115" i="14"/>
  <c r="AK119" i="14"/>
  <c r="AS119" i="14"/>
  <c r="AJ120" i="14"/>
  <c r="AR120" i="14"/>
  <c r="AH122" i="14"/>
  <c r="AP122" i="14"/>
  <c r="X123" i="14"/>
  <c r="AO123" i="14"/>
  <c r="AK127" i="14"/>
  <c r="AS127" i="14"/>
  <c r="AJ128" i="14"/>
  <c r="AR128" i="14"/>
  <c r="AH130" i="14"/>
  <c r="AP130" i="14"/>
  <c r="AF131" i="14"/>
  <c r="AO131" i="14"/>
  <c r="AK135" i="14"/>
  <c r="AS135" i="14"/>
  <c r="AJ136" i="14"/>
  <c r="AR136" i="14"/>
  <c r="AH138" i="14"/>
  <c r="AP138" i="14"/>
  <c r="AF139" i="14"/>
  <c r="AO139" i="14"/>
  <c r="AN142" i="14"/>
  <c r="AI155" i="14"/>
  <c r="T156" i="14"/>
  <c r="U156" i="14" s="1"/>
  <c r="AL157" i="14"/>
  <c r="AC157" i="14"/>
  <c r="AS157" i="14"/>
  <c r="AK157" i="14"/>
  <c r="AB157" i="14"/>
  <c r="T157" i="14"/>
  <c r="X157" i="14" s="1"/>
  <c r="AR157" i="14"/>
  <c r="AJ157" i="14"/>
  <c r="AA157" i="14"/>
  <c r="AQ157" i="14"/>
  <c r="AI157" i="14"/>
  <c r="AE157" i="14"/>
  <c r="AR162" i="14"/>
  <c r="AQ163" i="14"/>
  <c r="T179" i="14"/>
  <c r="AQ179" i="14"/>
  <c r="AI179" i="14"/>
  <c r="T187" i="14"/>
  <c r="AE187" i="14" s="1"/>
  <c r="AQ187" i="14"/>
  <c r="AI187" i="14"/>
  <c r="AM194" i="14"/>
  <c r="AL194" i="14"/>
  <c r="AK194" i="14"/>
  <c r="AJ194" i="14"/>
  <c r="AS194" i="14"/>
  <c r="AI194" i="14"/>
  <c r="AR194" i="14"/>
  <c r="AH194" i="14"/>
  <c r="AQ194" i="14"/>
  <c r="AP194" i="14"/>
  <c r="AO194" i="14"/>
  <c r="AA205" i="14"/>
  <c r="AF205" i="14"/>
  <c r="AE205" i="14"/>
  <c r="AD205" i="14"/>
  <c r="T205" i="14"/>
  <c r="X205" i="14" s="1"/>
  <c r="AC205" i="14"/>
  <c r="AM205" i="14"/>
  <c r="AB205" i="14"/>
  <c r="AM210" i="14"/>
  <c r="AL210" i="14"/>
  <c r="AK210" i="14"/>
  <c r="AJ210" i="14"/>
  <c r="AS210" i="14"/>
  <c r="AI210" i="14"/>
  <c r="AR210" i="14"/>
  <c r="AH210" i="14"/>
  <c r="AQ210" i="14"/>
  <c r="AP210" i="14"/>
  <c r="AO210" i="14"/>
  <c r="AH83" i="14"/>
  <c r="AP83" i="14"/>
  <c r="X84" i="14"/>
  <c r="AO84" i="14"/>
  <c r="AI90" i="14"/>
  <c r="AQ90" i="14"/>
  <c r="AH91" i="14"/>
  <c r="AP91" i="14"/>
  <c r="X92" i="14"/>
  <c r="AO92" i="14"/>
  <c r="AI98" i="14"/>
  <c r="AQ98" i="14"/>
  <c r="AH99" i="14"/>
  <c r="AP99" i="14"/>
  <c r="X100" i="14"/>
  <c r="AO100" i="14"/>
  <c r="AI106" i="14"/>
  <c r="AQ106" i="14"/>
  <c r="AH107" i="14"/>
  <c r="AP107" i="14"/>
  <c r="X108" i="14"/>
  <c r="AO108" i="14"/>
  <c r="AL111" i="14"/>
  <c r="T112" i="14"/>
  <c r="AE112" i="14" s="1"/>
  <c r="AK112" i="14"/>
  <c r="AS112" i="14"/>
  <c r="AI114" i="14"/>
  <c r="AQ114" i="14"/>
  <c r="AH115" i="14"/>
  <c r="AP115" i="14"/>
  <c r="X116" i="14"/>
  <c r="AO116" i="14"/>
  <c r="AL119" i="14"/>
  <c r="T120" i="14"/>
  <c r="AE120" i="14" s="1"/>
  <c r="AK120" i="14"/>
  <c r="AS120" i="14"/>
  <c r="AI122" i="14"/>
  <c r="AQ122" i="14"/>
  <c r="AH123" i="14"/>
  <c r="AP123" i="14"/>
  <c r="X124" i="14"/>
  <c r="AO124" i="14"/>
  <c r="AL127" i="14"/>
  <c r="T128" i="14"/>
  <c r="W128" i="14" s="1"/>
  <c r="AK128" i="14"/>
  <c r="AS128" i="14"/>
  <c r="AI130" i="14"/>
  <c r="AQ130" i="14"/>
  <c r="AH131" i="14"/>
  <c r="AP131" i="14"/>
  <c r="AO132" i="14"/>
  <c r="AL135" i="14"/>
  <c r="T136" i="14"/>
  <c r="W136" i="14" s="1"/>
  <c r="AK136" i="14"/>
  <c r="AS136" i="14"/>
  <c r="AI138" i="14"/>
  <c r="AQ138" i="14"/>
  <c r="AH139" i="14"/>
  <c r="AP139" i="14"/>
  <c r="AF140" i="14"/>
  <c r="AO140" i="14"/>
  <c r="T142" i="14"/>
  <c r="W142" i="14" s="1"/>
  <c r="AO142" i="14"/>
  <c r="AD146" i="14"/>
  <c r="AC146" i="14"/>
  <c r="AK146" i="14"/>
  <c r="AN155" i="14"/>
  <c r="AM156" i="14"/>
  <c r="AL156" i="14"/>
  <c r="AS156" i="14"/>
  <c r="AK156" i="14"/>
  <c r="AR156" i="14"/>
  <c r="AJ156" i="14"/>
  <c r="AQ156" i="14"/>
  <c r="AI156" i="14"/>
  <c r="AH156" i="14"/>
  <c r="AP157" i="14"/>
  <c r="AF157" i="14"/>
  <c r="AN179" i="14"/>
  <c r="AN187" i="14"/>
  <c r="AH52" i="14"/>
  <c r="X53" i="14"/>
  <c r="AH60" i="14"/>
  <c r="X61" i="14"/>
  <c r="AO61" i="14"/>
  <c r="W62" i="14"/>
  <c r="AH68" i="14"/>
  <c r="X69" i="14"/>
  <c r="AO69" i="14"/>
  <c r="W70" i="14"/>
  <c r="T73" i="14"/>
  <c r="AB73" i="14" s="1"/>
  <c r="AK73" i="14"/>
  <c r="AS73" i="14"/>
  <c r="AH76" i="14"/>
  <c r="X77" i="14"/>
  <c r="AO77" i="14"/>
  <c r="W78" i="14"/>
  <c r="T81" i="14"/>
  <c r="AK81" i="14"/>
  <c r="AS81" i="14"/>
  <c r="AI83" i="14"/>
  <c r="AQ83" i="14"/>
  <c r="AH84" i="14"/>
  <c r="X85" i="14"/>
  <c r="AO85" i="14"/>
  <c r="W86" i="14"/>
  <c r="T89" i="14"/>
  <c r="AB89" i="14" s="1"/>
  <c r="AK89" i="14"/>
  <c r="AS89" i="14"/>
  <c r="AJ90" i="14"/>
  <c r="AR90" i="14"/>
  <c r="AI91" i="14"/>
  <c r="AQ91" i="14"/>
  <c r="AH92" i="14"/>
  <c r="X93" i="14"/>
  <c r="AO93" i="14"/>
  <c r="W94" i="14"/>
  <c r="T97" i="14"/>
  <c r="AF97" i="14" s="1"/>
  <c r="AK97" i="14"/>
  <c r="AS97" i="14"/>
  <c r="AJ98" i="14"/>
  <c r="AR98" i="14"/>
  <c r="AI99" i="14"/>
  <c r="AQ99" i="14"/>
  <c r="AH100" i="14"/>
  <c r="X101" i="14"/>
  <c r="AO101" i="14"/>
  <c r="W102" i="14"/>
  <c r="T105" i="14"/>
  <c r="AB105" i="14" s="1"/>
  <c r="AK105" i="14"/>
  <c r="AS105" i="14"/>
  <c r="AJ106" i="14"/>
  <c r="AR106" i="14"/>
  <c r="AI107" i="14"/>
  <c r="AQ107" i="14"/>
  <c r="AH108" i="14"/>
  <c r="X109" i="14"/>
  <c r="AO109" i="14"/>
  <c r="W110" i="14"/>
  <c r="AM111" i="14"/>
  <c r="U112" i="14"/>
  <c r="T113" i="14"/>
  <c r="Y113" i="14" s="1"/>
  <c r="AK113" i="14"/>
  <c r="AS113" i="14"/>
  <c r="AJ114" i="14"/>
  <c r="AR114" i="14"/>
  <c r="AI115" i="14"/>
  <c r="AQ115" i="14"/>
  <c r="AH116" i="14"/>
  <c r="X117" i="14"/>
  <c r="AO117" i="14"/>
  <c r="W118" i="14"/>
  <c r="AM119" i="14"/>
  <c r="U120" i="14"/>
  <c r="T121" i="14"/>
  <c r="AC121" i="14" s="1"/>
  <c r="AK121" i="14"/>
  <c r="AS121" i="14"/>
  <c r="AJ122" i="14"/>
  <c r="AR122" i="14"/>
  <c r="AI123" i="14"/>
  <c r="AQ123" i="14"/>
  <c r="AH124" i="14"/>
  <c r="AO125" i="14"/>
  <c r="AE126" i="14"/>
  <c r="AM127" i="14"/>
  <c r="AC128" i="14"/>
  <c r="T129" i="14"/>
  <c r="Y129" i="14" s="1"/>
  <c r="AK129" i="14"/>
  <c r="AS129" i="14"/>
  <c r="AJ130" i="14"/>
  <c r="AR130" i="14"/>
  <c r="AI131" i="14"/>
  <c r="AQ131" i="14"/>
  <c r="AH132" i="14"/>
  <c r="AO133" i="14"/>
  <c r="AE134" i="14"/>
  <c r="AM135" i="14"/>
  <c r="T137" i="14"/>
  <c r="U137" i="14" s="1"/>
  <c r="AK137" i="14"/>
  <c r="AS137" i="14"/>
  <c r="AJ138" i="14"/>
  <c r="AR138" i="14"/>
  <c r="AI139" i="14"/>
  <c r="AQ139" i="14"/>
  <c r="AH140" i="14"/>
  <c r="AA141" i="14"/>
  <c r="AE142" i="14"/>
  <c r="AR142" i="14"/>
  <c r="T145" i="14"/>
  <c r="W145" i="14" s="1"/>
  <c r="AF145" i="14"/>
  <c r="AQ145" i="14"/>
  <c r="AM146" i="14"/>
  <c r="AL146" i="14"/>
  <c r="AA146" i="14"/>
  <c r="AN146" i="14"/>
  <c r="AA149" i="14"/>
  <c r="AM149" i="14"/>
  <c r="T153" i="14"/>
  <c r="Z153" i="14" s="1"/>
  <c r="AK153" i="14"/>
  <c r="T154" i="14"/>
  <c r="W154" i="14" s="1"/>
  <c r="AO155" i="14"/>
  <c r="AN156" i="14"/>
  <c r="AM157" i="14"/>
  <c r="AO170" i="14"/>
  <c r="AN170" i="14"/>
  <c r="AM170" i="14"/>
  <c r="AL170" i="14"/>
  <c r="AS170" i="14"/>
  <c r="AK170" i="14"/>
  <c r="AR170" i="14"/>
  <c r="AJ170" i="14"/>
  <c r="AQ170" i="14"/>
  <c r="AI170" i="14"/>
  <c r="AQ218" i="14"/>
  <c r="AH225" i="14"/>
  <c r="AH61" i="14"/>
  <c r="X62" i="14"/>
  <c r="T66" i="14"/>
  <c r="Y66" i="14" s="1"/>
  <c r="AH69" i="14"/>
  <c r="X70" i="14"/>
  <c r="U73" i="14"/>
  <c r="T74" i="14"/>
  <c r="Z74" i="14" s="1"/>
  <c r="AH77" i="14"/>
  <c r="X78" i="14"/>
  <c r="U81" i="14"/>
  <c r="T82" i="14"/>
  <c r="AB82" i="14" s="1"/>
  <c r="AJ83" i="14"/>
  <c r="AI84" i="14"/>
  <c r="AH85" i="14"/>
  <c r="X86" i="14"/>
  <c r="U89" i="14"/>
  <c r="T90" i="14"/>
  <c r="AA90" i="14" s="1"/>
  <c r="AK90" i="14"/>
  <c r="AJ91" i="14"/>
  <c r="AI92" i="14"/>
  <c r="AH93" i="14"/>
  <c r="X94" i="14"/>
  <c r="U97" i="14"/>
  <c r="T98" i="14"/>
  <c r="Z98" i="14" s="1"/>
  <c r="AK98" i="14"/>
  <c r="AJ99" i="14"/>
  <c r="AI100" i="14"/>
  <c r="AH101" i="14"/>
  <c r="X102" i="14"/>
  <c r="U105" i="14"/>
  <c r="T106" i="14"/>
  <c r="AE106" i="14" s="1"/>
  <c r="AK106" i="14"/>
  <c r="AJ107" i="14"/>
  <c r="AI108" i="14"/>
  <c r="AH109" i="14"/>
  <c r="X110" i="14"/>
  <c r="V112" i="14"/>
  <c r="U113" i="14"/>
  <c r="T114" i="14"/>
  <c r="Y114" i="14" s="1"/>
  <c r="AK114" i="14"/>
  <c r="AJ115" i="14"/>
  <c r="AI116" i="14"/>
  <c r="AH117" i="14"/>
  <c r="X118" i="14"/>
  <c r="V120" i="14"/>
  <c r="U121" i="14"/>
  <c r="T122" i="14"/>
  <c r="AK122" i="14"/>
  <c r="AJ123" i="14"/>
  <c r="AI124" i="14"/>
  <c r="AH125" i="14"/>
  <c r="AD128" i="14"/>
  <c r="AC129" i="14"/>
  <c r="T130" i="14"/>
  <c r="X130" i="14" s="1"/>
  <c r="AK130" i="14"/>
  <c r="AJ131" i="14"/>
  <c r="AI132" i="14"/>
  <c r="AH133" i="14"/>
  <c r="AD136" i="14"/>
  <c r="AC137" i="14"/>
  <c r="T138" i="14"/>
  <c r="X138" i="14" s="1"/>
  <c r="AK138" i="14"/>
  <c r="AJ139" i="14"/>
  <c r="AI140" i="14"/>
  <c r="AR141" i="14"/>
  <c r="AJ141" i="14"/>
  <c r="AQ141" i="14"/>
  <c r="AI141" i="14"/>
  <c r="AL141" i="14"/>
  <c r="AF142" i="14"/>
  <c r="AS142" i="14"/>
  <c r="AH145" i="14"/>
  <c r="AR145" i="14"/>
  <c r="AB146" i="14"/>
  <c r="AO146" i="14"/>
  <c r="AC147" i="14"/>
  <c r="AB147" i="14"/>
  <c r="T147" i="14"/>
  <c r="X147" i="14" s="1"/>
  <c r="T148" i="14"/>
  <c r="U148" i="14" s="1"/>
  <c r="AP153" i="14"/>
  <c r="AN154" i="14"/>
  <c r="AM154" i="14"/>
  <c r="AL154" i="14"/>
  <c r="AS154" i="14"/>
  <c r="AK154" i="14"/>
  <c r="AH154" i="14"/>
  <c r="AP155" i="14"/>
  <c r="AO156" i="14"/>
  <c r="AN157" i="14"/>
  <c r="AH162" i="14"/>
  <c r="AL165" i="14"/>
  <c r="AC165" i="14"/>
  <c r="AS165" i="14"/>
  <c r="AK165" i="14"/>
  <c r="AB165" i="14"/>
  <c r="T165" i="14"/>
  <c r="W165" i="14" s="1"/>
  <c r="AR165" i="14"/>
  <c r="AJ165" i="14"/>
  <c r="AA165" i="14"/>
  <c r="AQ165" i="14"/>
  <c r="AI165" i="14"/>
  <c r="AN165" i="14"/>
  <c r="AE165" i="14"/>
  <c r="AM165" i="14"/>
  <c r="AE171" i="14"/>
  <c r="AD171" i="14"/>
  <c r="AC171" i="14"/>
  <c r="AB171" i="14"/>
  <c r="T171" i="14"/>
  <c r="X171" i="14" s="1"/>
  <c r="AA171" i="14"/>
  <c r="AQ171" i="14"/>
  <c r="AI171" i="14"/>
  <c r="AH178" i="14"/>
  <c r="AH186" i="14"/>
  <c r="AH190" i="14"/>
  <c r="AQ233" i="14"/>
  <c r="AO233" i="14"/>
  <c r="AN233" i="14"/>
  <c r="AM233" i="14"/>
  <c r="AL233" i="14"/>
  <c r="AC233" i="14"/>
  <c r="AH233" i="14"/>
  <c r="AN277" i="14"/>
  <c r="AM277" i="14"/>
  <c r="AJ277" i="14"/>
  <c r="AS277" i="14"/>
  <c r="AI277" i="14"/>
  <c r="AR277" i="14"/>
  <c r="AH277" i="14"/>
  <c r="AQ277" i="14"/>
  <c r="AP277" i="14"/>
  <c r="AO277" i="14"/>
  <c r="AN303" i="14"/>
  <c r="AM303" i="14"/>
  <c r="AL303" i="14"/>
  <c r="AS303" i="14"/>
  <c r="AK303" i="14"/>
  <c r="AR303" i="14"/>
  <c r="AJ303" i="14"/>
  <c r="AH303" i="14"/>
  <c r="AF303" i="14"/>
  <c r="AQ303" i="14"/>
  <c r="AP303" i="14"/>
  <c r="AH171" i="14"/>
  <c r="AP171" i="14"/>
  <c r="AO172" i="14"/>
  <c r="AE173" i="14"/>
  <c r="AN173" i="14"/>
  <c r="AH179" i="14"/>
  <c r="AP179" i="14"/>
  <c r="AO180" i="14"/>
  <c r="AN181" i="14"/>
  <c r="AH187" i="14"/>
  <c r="AP187" i="14"/>
  <c r="AO188" i="14"/>
  <c r="AF189" i="14"/>
  <c r="AP189" i="14"/>
  <c r="AQ190" i="14"/>
  <c r="AI190" i="14"/>
  <c r="AJ190" i="14"/>
  <c r="AS190" i="14"/>
  <c r="AC195" i="14"/>
  <c r="AB195" i="14"/>
  <c r="T195" i="14"/>
  <c r="AN201" i="14"/>
  <c r="AM201" i="14"/>
  <c r="AL201" i="14"/>
  <c r="AR205" i="14"/>
  <c r="AJ205" i="14"/>
  <c r="AQ205" i="14"/>
  <c r="AI205" i="14"/>
  <c r="AL205" i="14"/>
  <c r="T211" i="14"/>
  <c r="Y211" i="14" s="1"/>
  <c r="AN217" i="14"/>
  <c r="AM217" i="14"/>
  <c r="AL217" i="14"/>
  <c r="AQ217" i="14"/>
  <c r="T228" i="14"/>
  <c r="Y228" i="14" s="1"/>
  <c r="AI233" i="14"/>
  <c r="AO243" i="14"/>
  <c r="AN243" i="14"/>
  <c r="AE243" i="14"/>
  <c r="AM243" i="14"/>
  <c r="AL243" i="14"/>
  <c r="AS243" i="14"/>
  <c r="AK243" i="14"/>
  <c r="AR243" i="14"/>
  <c r="AJ243" i="14"/>
  <c r="AQ243" i="14"/>
  <c r="AE252" i="14"/>
  <c r="AD252" i="14"/>
  <c r="AC252" i="14"/>
  <c r="AB252" i="14"/>
  <c r="T252" i="14"/>
  <c r="W252" i="14" s="1"/>
  <c r="AA252" i="14"/>
  <c r="AO252" i="14"/>
  <c r="AP259" i="14"/>
  <c r="AO259" i="14"/>
  <c r="AN259" i="14"/>
  <c r="AE259" i="14"/>
  <c r="AM259" i="14"/>
  <c r="AL259" i="14"/>
  <c r="AK259" i="14"/>
  <c r="AS259" i="14"/>
  <c r="AJ259" i="14"/>
  <c r="AR259" i="14"/>
  <c r="AM304" i="14"/>
  <c r="AL304" i="14"/>
  <c r="AS304" i="14"/>
  <c r="AK304" i="14"/>
  <c r="AR304" i="14"/>
  <c r="AJ304" i="14"/>
  <c r="AQ304" i="14"/>
  <c r="AI304" i="14"/>
  <c r="AE304" i="14"/>
  <c r="AP304" i="14"/>
  <c r="AO304" i="14"/>
  <c r="AH172" i="14"/>
  <c r="AP172" i="14"/>
  <c r="AF173" i="14"/>
  <c r="AO173" i="14"/>
  <c r="AH180" i="14"/>
  <c r="AP180" i="14"/>
  <c r="AO181" i="14"/>
  <c r="AH188" i="14"/>
  <c r="AP188" i="14"/>
  <c r="AH189" i="14"/>
  <c r="AQ189" i="14"/>
  <c r="AO192" i="14"/>
  <c r="AN192" i="14"/>
  <c r="AL192" i="14"/>
  <c r="AL195" i="14"/>
  <c r="AS195" i="14"/>
  <c r="AK195" i="14"/>
  <c r="AA195" i="14"/>
  <c r="AN195" i="14"/>
  <c r="T196" i="14"/>
  <c r="W196" i="14" s="1"/>
  <c r="AL196" i="14"/>
  <c r="AO208" i="14"/>
  <c r="AN208" i="14"/>
  <c r="AL208" i="14"/>
  <c r="AL211" i="14"/>
  <c r="AS211" i="14"/>
  <c r="AK211" i="14"/>
  <c r="AA211" i="14"/>
  <c r="AN211" i="14"/>
  <c r="T212" i="14"/>
  <c r="W212" i="14" s="1"/>
  <c r="AL212" i="14"/>
  <c r="AS221" i="14"/>
  <c r="AA221" i="14"/>
  <c r="AM221" i="14"/>
  <c r="AL228" i="14"/>
  <c r="AS228" i="14"/>
  <c r="AK228" i="14"/>
  <c r="AR228" i="14"/>
  <c r="AJ228" i="14"/>
  <c r="AQ228" i="14"/>
  <c r="AI228" i="14"/>
  <c r="AJ233" i="14"/>
  <c r="T234" i="14"/>
  <c r="Y234" i="14" s="1"/>
  <c r="AI234" i="14"/>
  <c r="T236" i="14"/>
  <c r="AD236" i="14" s="1"/>
  <c r="AM237" i="14"/>
  <c r="AD237" i="14"/>
  <c r="AB237" i="14"/>
  <c r="T237" i="14"/>
  <c r="AA237" i="14"/>
  <c r="AE237" i="14"/>
  <c r="AM245" i="14"/>
  <c r="AD245" i="14"/>
  <c r="AL245" i="14"/>
  <c r="AC245" i="14"/>
  <c r="AB245" i="14"/>
  <c r="T245" i="14"/>
  <c r="U245" i="14" s="1"/>
  <c r="AA245" i="14"/>
  <c r="AN245" i="14"/>
  <c r="AH251" i="14"/>
  <c r="AN252" i="14"/>
  <c r="AM252" i="14"/>
  <c r="AL252" i="14"/>
  <c r="AS252" i="14"/>
  <c r="AK252" i="14"/>
  <c r="AR252" i="14"/>
  <c r="AJ252" i="14"/>
  <c r="AQ252" i="14"/>
  <c r="AI252" i="14"/>
  <c r="AP252" i="14"/>
  <c r="AA260" i="14"/>
  <c r="AK265" i="14"/>
  <c r="AN270" i="14"/>
  <c r="AH149" i="14"/>
  <c r="AP149" i="14"/>
  <c r="AO150" i="14"/>
  <c r="AE151" i="14"/>
  <c r="AN151" i="14"/>
  <c r="AM152" i="14"/>
  <c r="AC153" i="14"/>
  <c r="AH157" i="14"/>
  <c r="AO158" i="14"/>
  <c r="AE159" i="14"/>
  <c r="AN159" i="14"/>
  <c r="AD160" i="14"/>
  <c r="AM160" i="14"/>
  <c r="AC161" i="14"/>
  <c r="AL161" i="14"/>
  <c r="T162" i="14"/>
  <c r="U162" i="14" s="1"/>
  <c r="AH165" i="14"/>
  <c r="AO166" i="14"/>
  <c r="AE167" i="14"/>
  <c r="AN167" i="14"/>
  <c r="AD168" i="14"/>
  <c r="AM168" i="14"/>
  <c r="AC169" i="14"/>
  <c r="AL169" i="14"/>
  <c r="T170" i="14"/>
  <c r="Y170" i="14" s="1"/>
  <c r="AJ171" i="14"/>
  <c r="AR171" i="14"/>
  <c r="AI172" i="14"/>
  <c r="AQ172" i="14"/>
  <c r="AH173" i="14"/>
  <c r="AO174" i="14"/>
  <c r="AE175" i="14"/>
  <c r="AN175" i="14"/>
  <c r="AM176" i="14"/>
  <c r="AL177" i="14"/>
  <c r="T178" i="14"/>
  <c r="AA178" i="14" s="1"/>
  <c r="AJ179" i="14"/>
  <c r="AR179" i="14"/>
  <c r="AI180" i="14"/>
  <c r="AQ180" i="14"/>
  <c r="AH181" i="14"/>
  <c r="AO182" i="14"/>
  <c r="AN183" i="14"/>
  <c r="AM184" i="14"/>
  <c r="AL185" i="14"/>
  <c r="T186" i="14"/>
  <c r="Z186" i="14" s="1"/>
  <c r="AJ187" i="14"/>
  <c r="AR187" i="14"/>
  <c r="AI188" i="14"/>
  <c r="AQ188" i="14"/>
  <c r="AR189" i="14"/>
  <c r="AJ189" i="14"/>
  <c r="AI189" i="14"/>
  <c r="AS189" i="14"/>
  <c r="AL190" i="14"/>
  <c r="AR191" i="14"/>
  <c r="AM192" i="14"/>
  <c r="AJ193" i="14"/>
  <c r="T194" i="14"/>
  <c r="Y194" i="14" s="1"/>
  <c r="AD195" i="14"/>
  <c r="AO195" i="14"/>
  <c r="AS196" i="14"/>
  <c r="AK196" i="14"/>
  <c r="AR196" i="14"/>
  <c r="AJ196" i="14"/>
  <c r="AM196" i="14"/>
  <c r="AH197" i="14"/>
  <c r="T198" i="14"/>
  <c r="AD198" i="14" s="1"/>
  <c r="AO198" i="14"/>
  <c r="AI200" i="14"/>
  <c r="AS200" i="14"/>
  <c r="AP201" i="14"/>
  <c r="AD202" i="14"/>
  <c r="AC202" i="14"/>
  <c r="AI203" i="14"/>
  <c r="AQ204" i="14"/>
  <c r="AN205" i="14"/>
  <c r="AK206" i="14"/>
  <c r="AM208" i="14"/>
  <c r="AJ209" i="14"/>
  <c r="T210" i="14"/>
  <c r="Y210" i="14" s="1"/>
  <c r="AD211" i="14"/>
  <c r="AO211" i="14"/>
  <c r="AS212" i="14"/>
  <c r="AK212" i="14"/>
  <c r="AR212" i="14"/>
  <c r="AJ212" i="14"/>
  <c r="AM212" i="14"/>
  <c r="AH213" i="14"/>
  <c r="T214" i="14"/>
  <c r="U214" i="14" s="1"/>
  <c r="AO214" i="14"/>
  <c r="AI216" i="14"/>
  <c r="AS216" i="14"/>
  <c r="AH217" i="14"/>
  <c r="AS217" i="14"/>
  <c r="AM219" i="14"/>
  <c r="T220" i="14"/>
  <c r="Y220" i="14" s="1"/>
  <c r="AA220" i="14"/>
  <c r="AR221" i="14"/>
  <c r="AB221" i="14"/>
  <c r="AN221" i="14"/>
  <c r="T226" i="14"/>
  <c r="W226" i="14" s="1"/>
  <c r="AO227" i="14"/>
  <c r="AF228" i="14"/>
  <c r="T233" i="14"/>
  <c r="Y233" i="14" s="1"/>
  <c r="AK233" i="14"/>
  <c r="AP234" i="14"/>
  <c r="AJ234" i="14"/>
  <c r="AO235" i="14"/>
  <c r="AM235" i="14"/>
  <c r="AL235" i="14"/>
  <c r="AS235" i="14"/>
  <c r="AK235" i="14"/>
  <c r="AR235" i="14"/>
  <c r="AJ235" i="14"/>
  <c r="AI235" i="14"/>
  <c r="AN236" i="14"/>
  <c r="AL236" i="14"/>
  <c r="AS236" i="14"/>
  <c r="AK236" i="14"/>
  <c r="AR236" i="14"/>
  <c r="AJ236" i="14"/>
  <c r="AQ236" i="14"/>
  <c r="AI236" i="14"/>
  <c r="AH236" i="14"/>
  <c r="AS237" i="14"/>
  <c r="AF237" i="14"/>
  <c r="AS245" i="14"/>
  <c r="AO245" i="14"/>
  <c r="AI251" i="14"/>
  <c r="AJ260" i="14"/>
  <c r="Y271" i="14"/>
  <c r="Z277" i="14"/>
  <c r="Y281" i="14"/>
  <c r="AE286" i="14"/>
  <c r="AD286" i="14"/>
  <c r="AK286" i="14"/>
  <c r="AJ286" i="14"/>
  <c r="T286" i="14"/>
  <c r="AA286" i="14" s="1"/>
  <c r="AF286" i="14"/>
  <c r="AE287" i="14"/>
  <c r="AI303" i="14"/>
  <c r="AO342" i="14"/>
  <c r="AN342" i="14"/>
  <c r="AM342" i="14"/>
  <c r="AL342" i="14"/>
  <c r="AS342" i="14"/>
  <c r="AK342" i="14"/>
  <c r="AB342" i="14"/>
  <c r="T342" i="14"/>
  <c r="AC342" i="14" s="1"/>
  <c r="AR342" i="14"/>
  <c r="AJ342" i="14"/>
  <c r="AA342" i="14"/>
  <c r="AI342" i="14"/>
  <c r="AH342" i="14"/>
  <c r="AH142" i="14"/>
  <c r="AP142" i="14"/>
  <c r="AF143" i="14"/>
  <c r="AO143" i="14"/>
  <c r="AI149" i="14"/>
  <c r="AQ149" i="14"/>
  <c r="AH150" i="14"/>
  <c r="AP150" i="14"/>
  <c r="AF151" i="14"/>
  <c r="AO151" i="14"/>
  <c r="AN152" i="14"/>
  <c r="AD153" i="14"/>
  <c r="AH158" i="14"/>
  <c r="AP158" i="14"/>
  <c r="AF159" i="14"/>
  <c r="AO159" i="14"/>
  <c r="AE160" i="14"/>
  <c r="AN160" i="14"/>
  <c r="AD161" i="14"/>
  <c r="AM161" i="14"/>
  <c r="AH166" i="14"/>
  <c r="AP166" i="14"/>
  <c r="AF167" i="14"/>
  <c r="AO167" i="14"/>
  <c r="AE168" i="14"/>
  <c r="AN168" i="14"/>
  <c r="AD169" i="14"/>
  <c r="AM169" i="14"/>
  <c r="AK171" i="14"/>
  <c r="AS171" i="14"/>
  <c r="AJ172" i="14"/>
  <c r="AR172" i="14"/>
  <c r="AI173" i="14"/>
  <c r="AQ173" i="14"/>
  <c r="AH174" i="14"/>
  <c r="AP174" i="14"/>
  <c r="AF175" i="14"/>
  <c r="AO175" i="14"/>
  <c r="AN176" i="14"/>
  <c r="AM177" i="14"/>
  <c r="AK179" i="14"/>
  <c r="AS179" i="14"/>
  <c r="AJ180" i="14"/>
  <c r="AR180" i="14"/>
  <c r="AI181" i="14"/>
  <c r="AQ181" i="14"/>
  <c r="AH182" i="14"/>
  <c r="AP182" i="14"/>
  <c r="AO183" i="14"/>
  <c r="AN184" i="14"/>
  <c r="AM185" i="14"/>
  <c r="AK187" i="14"/>
  <c r="AS187" i="14"/>
  <c r="AJ188" i="14"/>
  <c r="AR188" i="14"/>
  <c r="AK189" i="14"/>
  <c r="AM190" i="14"/>
  <c r="AI191" i="14"/>
  <c r="AS191" i="14"/>
  <c r="AP192" i="14"/>
  <c r="AE193" i="14"/>
  <c r="AD193" i="14"/>
  <c r="AE195" i="14"/>
  <c r="AP195" i="14"/>
  <c r="AN196" i="14"/>
  <c r="AA197" i="14"/>
  <c r="AR198" i="14"/>
  <c r="AJ200" i="14"/>
  <c r="AQ201" i="14"/>
  <c r="AM202" i="14"/>
  <c r="AL202" i="14"/>
  <c r="AA202" i="14"/>
  <c r="AN202" i="14"/>
  <c r="AJ203" i="14"/>
  <c r="AH204" i="14"/>
  <c r="AO205" i="14"/>
  <c r="AP208" i="14"/>
  <c r="AE209" i="14"/>
  <c r="AD209" i="14"/>
  <c r="AE211" i="14"/>
  <c r="AP211" i="14"/>
  <c r="AN212" i="14"/>
  <c r="AR214" i="14"/>
  <c r="AJ216" i="14"/>
  <c r="AI217" i="14"/>
  <c r="AN219" i="14"/>
  <c r="AS220" i="14"/>
  <c r="AK220" i="14"/>
  <c r="AR220" i="14"/>
  <c r="AJ220" i="14"/>
  <c r="AQ220" i="14"/>
  <c r="AI220" i="14"/>
  <c r="AO220" i="14"/>
  <c r="AC221" i="14"/>
  <c r="AO221" i="14"/>
  <c r="AN226" i="14"/>
  <c r="AM226" i="14"/>
  <c r="AL226" i="14"/>
  <c r="AS226" i="14"/>
  <c r="AK226" i="14"/>
  <c r="AH226" i="14"/>
  <c r="AH228" i="14"/>
  <c r="AS229" i="14"/>
  <c r="AK229" i="14"/>
  <c r="AB229" i="14"/>
  <c r="T229" i="14"/>
  <c r="AA229" i="14"/>
  <c r="AC229" i="14"/>
  <c r="AP233" i="14"/>
  <c r="AO234" i="14"/>
  <c r="AN235" i="14"/>
  <c r="AM236" i="14"/>
  <c r="AL237" i="14"/>
  <c r="AH244" i="14"/>
  <c r="AF251" i="14"/>
  <c r="AE253" i="14"/>
  <c r="AC263" i="14"/>
  <c r="AP263" i="14"/>
  <c r="AF263" i="14"/>
  <c r="AO263" i="14"/>
  <c r="AE263" i="14"/>
  <c r="AD263" i="14"/>
  <c r="T263" i="14"/>
  <c r="W263" i="14" s="1"/>
  <c r="AB263" i="14"/>
  <c r="AA263" i="14"/>
  <c r="AQ263" i="14"/>
  <c r="Z265" i="14"/>
  <c r="W265" i="14"/>
  <c r="AF265" i="14"/>
  <c r="V265" i="14"/>
  <c r="AE265" i="14"/>
  <c r="U265" i="14"/>
  <c r="AD265" i="14"/>
  <c r="T265" i="14"/>
  <c r="AB265" i="14" s="1"/>
  <c r="Z271" i="14"/>
  <c r="AK281" i="14"/>
  <c r="AP287" i="14"/>
  <c r="AO303" i="14"/>
  <c r="AH304" i="14"/>
  <c r="AB336" i="14"/>
  <c r="T336" i="14"/>
  <c r="AD336" i="14" s="1"/>
  <c r="AA336" i="14"/>
  <c r="AI142" i="14"/>
  <c r="AH143" i="14"/>
  <c r="AJ149" i="14"/>
  <c r="AI150" i="14"/>
  <c r="AH151" i="14"/>
  <c r="AO152" i="14"/>
  <c r="AE153" i="14"/>
  <c r="AI158" i="14"/>
  <c r="AH159" i="14"/>
  <c r="AO160" i="14"/>
  <c r="AE161" i="14"/>
  <c r="AN161" i="14"/>
  <c r="AI166" i="14"/>
  <c r="AH167" i="14"/>
  <c r="AO168" i="14"/>
  <c r="AE169" i="14"/>
  <c r="AN169" i="14"/>
  <c r="AD170" i="14"/>
  <c r="AL171" i="14"/>
  <c r="T172" i="14"/>
  <c r="W172" i="14" s="1"/>
  <c r="AK172" i="14"/>
  <c r="AS172" i="14"/>
  <c r="AA173" i="14"/>
  <c r="AJ173" i="14"/>
  <c r="AR173" i="14"/>
  <c r="AI174" i="14"/>
  <c r="AH175" i="14"/>
  <c r="AO176" i="14"/>
  <c r="AN177" i="14"/>
  <c r="AL179" i="14"/>
  <c r="T180" i="14"/>
  <c r="Y180" i="14" s="1"/>
  <c r="AK180" i="14"/>
  <c r="AS180" i="14"/>
  <c r="AJ181" i="14"/>
  <c r="AR181" i="14"/>
  <c r="AI182" i="14"/>
  <c r="AH183" i="14"/>
  <c r="AO184" i="14"/>
  <c r="AN185" i="14"/>
  <c r="AL187" i="14"/>
  <c r="T188" i="14"/>
  <c r="W188" i="14" s="1"/>
  <c r="AK188" i="14"/>
  <c r="AS188" i="14"/>
  <c r="AB189" i="14"/>
  <c r="AL189" i="14"/>
  <c r="AN190" i="14"/>
  <c r="T192" i="14"/>
  <c r="Y192" i="14" s="1"/>
  <c r="AQ192" i="14"/>
  <c r="AN193" i="14"/>
  <c r="AM193" i="14"/>
  <c r="AA193" i="14"/>
  <c r="AL193" i="14"/>
  <c r="AF195" i="14"/>
  <c r="AQ195" i="14"/>
  <c r="AO196" i="14"/>
  <c r="AR197" i="14"/>
  <c r="AJ197" i="14"/>
  <c r="AQ197" i="14"/>
  <c r="AI197" i="14"/>
  <c r="AL197" i="14"/>
  <c r="AS198" i="14"/>
  <c r="AF200" i="14"/>
  <c r="AH201" i="14"/>
  <c r="AR201" i="14"/>
  <c r="AC203" i="14"/>
  <c r="AB203" i="14"/>
  <c r="T203" i="14"/>
  <c r="Y203" i="14" s="1"/>
  <c r="AI204" i="14"/>
  <c r="AP205" i="14"/>
  <c r="T208" i="14"/>
  <c r="Y208" i="14" s="1"/>
  <c r="AQ208" i="14"/>
  <c r="AN209" i="14"/>
  <c r="AM209" i="14"/>
  <c r="AA209" i="14"/>
  <c r="AL209" i="14"/>
  <c r="AQ211" i="14"/>
  <c r="AO212" i="14"/>
  <c r="AR213" i="14"/>
  <c r="AJ213" i="14"/>
  <c r="AQ213" i="14"/>
  <c r="AI213" i="14"/>
  <c r="AL213" i="14"/>
  <c r="AS214" i="14"/>
  <c r="AJ217" i="14"/>
  <c r="AC219" i="14"/>
  <c r="AB219" i="14"/>
  <c r="T219" i="14"/>
  <c r="Y219" i="14" s="1"/>
  <c r="AA219" i="14"/>
  <c r="AD221" i="14"/>
  <c r="AM228" i="14"/>
  <c r="AR233" i="14"/>
  <c r="AQ234" i="14"/>
  <c r="AO236" i="14"/>
  <c r="T244" i="14"/>
  <c r="X244" i="14" s="1"/>
  <c r="AO251" i="14"/>
  <c r="AN251" i="14"/>
  <c r="AE251" i="14"/>
  <c r="AM251" i="14"/>
  <c r="AL251" i="14"/>
  <c r="AS251" i="14"/>
  <c r="AK251" i="14"/>
  <c r="AR251" i="14"/>
  <c r="AJ251" i="14"/>
  <c r="AQ251" i="14"/>
  <c r="AR265" i="14"/>
  <c r="AJ265" i="14"/>
  <c r="AQ265" i="14"/>
  <c r="AI265" i="14"/>
  <c r="AH265" i="14"/>
  <c r="AS265" i="14"/>
  <c r="AP265" i="14"/>
  <c r="AO265" i="14"/>
  <c r="AN265" i="14"/>
  <c r="AM265" i="14"/>
  <c r="AM270" i="14"/>
  <c r="AL270" i="14"/>
  <c r="AK270" i="14"/>
  <c r="AJ270" i="14"/>
  <c r="AS270" i="14"/>
  <c r="AI270" i="14"/>
  <c r="AR270" i="14"/>
  <c r="AH270" i="14"/>
  <c r="AQ270" i="14"/>
  <c r="AP270" i="14"/>
  <c r="AJ271" i="14"/>
  <c r="AK277" i="14"/>
  <c r="U297" i="14"/>
  <c r="T297" i="14"/>
  <c r="Z297" i="14"/>
  <c r="Y297" i="14"/>
  <c r="AD297" i="14"/>
  <c r="X297" i="14"/>
  <c r="W297" i="14"/>
  <c r="AO297" i="14"/>
  <c r="V297" i="14"/>
  <c r="AN297" i="14"/>
  <c r="AM297" i="14"/>
  <c r="AN304" i="14"/>
  <c r="AO350" i="14"/>
  <c r="AN350" i="14"/>
  <c r="AM350" i="14"/>
  <c r="AL350" i="14"/>
  <c r="AS350" i="14"/>
  <c r="AK350" i="14"/>
  <c r="T350" i="14"/>
  <c r="AD350" i="14" s="1"/>
  <c r="AR350" i="14"/>
  <c r="AJ350" i="14"/>
  <c r="AP350" i="14"/>
  <c r="AI350" i="14"/>
  <c r="AH350" i="14"/>
  <c r="T352" i="14"/>
  <c r="AF352" i="14" s="1"/>
  <c r="AO352" i="14"/>
  <c r="AH152" i="14"/>
  <c r="AH160" i="14"/>
  <c r="AO161" i="14"/>
  <c r="AE162" i="14"/>
  <c r="AH168" i="14"/>
  <c r="AO169" i="14"/>
  <c r="AM171" i="14"/>
  <c r="AL172" i="14"/>
  <c r="T173" i="14"/>
  <c r="V173" i="14" s="1"/>
  <c r="AB173" i="14"/>
  <c r="AK173" i="14"/>
  <c r="AS173" i="14"/>
  <c r="AH176" i="14"/>
  <c r="AO177" i="14"/>
  <c r="AM179" i="14"/>
  <c r="AL180" i="14"/>
  <c r="T181" i="14"/>
  <c r="X181" i="14" s="1"/>
  <c r="AK181" i="14"/>
  <c r="AS181" i="14"/>
  <c r="AH184" i="14"/>
  <c r="AO185" i="14"/>
  <c r="AM187" i="14"/>
  <c r="AL188" i="14"/>
  <c r="T189" i="14"/>
  <c r="V189" i="14" s="1"/>
  <c r="AC189" i="14"/>
  <c r="AM189" i="14"/>
  <c r="AO190" i="14"/>
  <c r="AO191" i="14"/>
  <c r="AK191" i="14"/>
  <c r="AH192" i="14"/>
  <c r="AR192" i="14"/>
  <c r="AB193" i="14"/>
  <c r="AO193" i="14"/>
  <c r="AH195" i="14"/>
  <c r="AR195" i="14"/>
  <c r="AE196" i="14"/>
  <c r="AP196" i="14"/>
  <c r="AB197" i="14"/>
  <c r="AM197" i="14"/>
  <c r="AO200" i="14"/>
  <c r="AN200" i="14"/>
  <c r="AE200" i="14"/>
  <c r="AA200" i="14"/>
  <c r="AL200" i="14"/>
  <c r="AI201" i="14"/>
  <c r="AS201" i="14"/>
  <c r="AL203" i="14"/>
  <c r="AS203" i="14"/>
  <c r="AK203" i="14"/>
  <c r="AA203" i="14"/>
  <c r="AN203" i="14"/>
  <c r="T204" i="14"/>
  <c r="U204" i="14" s="1"/>
  <c r="AS205" i="14"/>
  <c r="AH208" i="14"/>
  <c r="AR208" i="14"/>
  <c r="AB209" i="14"/>
  <c r="AO209" i="14"/>
  <c r="AH211" i="14"/>
  <c r="AR211" i="14"/>
  <c r="AP212" i="14"/>
  <c r="AM213" i="14"/>
  <c r="AO216" i="14"/>
  <c r="AN216" i="14"/>
  <c r="AL216" i="14"/>
  <c r="AK217" i="14"/>
  <c r="AL219" i="14"/>
  <c r="AS219" i="14"/>
  <c r="AK219" i="14"/>
  <c r="AR219" i="14"/>
  <c r="AJ219" i="14"/>
  <c r="AD219" i="14"/>
  <c r="AP219" i="14"/>
  <c r="T221" i="14"/>
  <c r="V221" i="14" s="1"/>
  <c r="AE221" i="14"/>
  <c r="AD227" i="14"/>
  <c r="AC227" i="14"/>
  <c r="AB227" i="14"/>
  <c r="T227" i="14"/>
  <c r="W227" i="14" s="1"/>
  <c r="AA227" i="14"/>
  <c r="AE227" i="14"/>
  <c r="AN228" i="14"/>
  <c r="AA233" i="14"/>
  <c r="AS233" i="14"/>
  <c r="AR234" i="14"/>
  <c r="AH243" i="14"/>
  <c r="AN244" i="14"/>
  <c r="AM244" i="14"/>
  <c r="AL244" i="14"/>
  <c r="AS244" i="14"/>
  <c r="AK244" i="14"/>
  <c r="AR244" i="14"/>
  <c r="AJ244" i="14"/>
  <c r="AQ244" i="14"/>
  <c r="AI244" i="14"/>
  <c r="AP244" i="14"/>
  <c r="AM253" i="14"/>
  <c r="AD253" i="14"/>
  <c r="AL253" i="14"/>
  <c r="AC253" i="14"/>
  <c r="AB253" i="14"/>
  <c r="T253" i="14"/>
  <c r="W253" i="14" s="1"/>
  <c r="AA253" i="14"/>
  <c r="AN253" i="14"/>
  <c r="AH259" i="14"/>
  <c r="AO260" i="14"/>
  <c r="AR260" i="14"/>
  <c r="AI260" i="14"/>
  <c r="AQ260" i="14"/>
  <c r="AH260" i="14"/>
  <c r="AP260" i="14"/>
  <c r="AE260" i="14"/>
  <c r="AN260" i="14"/>
  <c r="AD260" i="14"/>
  <c r="AM260" i="14"/>
  <c r="AC260" i="14"/>
  <c r="T260" i="14"/>
  <c r="Z260" i="14" s="1"/>
  <c r="AL260" i="14"/>
  <c r="AB260" i="14"/>
  <c r="AL277" i="14"/>
  <c r="Z281" i="14"/>
  <c r="W281" i="14"/>
  <c r="AF281" i="14"/>
  <c r="V281" i="14"/>
  <c r="AE281" i="14"/>
  <c r="U281" i="14"/>
  <c r="AD281" i="14"/>
  <c r="T281" i="14"/>
  <c r="AD287" i="14"/>
  <c r="V287" i="14"/>
  <c r="U287" i="14"/>
  <c r="T287" i="14"/>
  <c r="AA287" i="14" s="1"/>
  <c r="Z287" i="14"/>
  <c r="Y287" i="14"/>
  <c r="X287" i="14"/>
  <c r="W287" i="14"/>
  <c r="AF287" i="14"/>
  <c r="AL297" i="14"/>
  <c r="AH161" i="14"/>
  <c r="AH169" i="14"/>
  <c r="AC173" i="14"/>
  <c r="AH177" i="14"/>
  <c r="AH185" i="14"/>
  <c r="AD189" i="14"/>
  <c r="AN189" i="14"/>
  <c r="AP190" i="14"/>
  <c r="AI192" i="14"/>
  <c r="AS192" i="14"/>
  <c r="AI195" i="14"/>
  <c r="AF196" i="14"/>
  <c r="AQ196" i="14"/>
  <c r="AK198" i="14"/>
  <c r="AB200" i="14"/>
  <c r="AM200" i="14"/>
  <c r="AJ201" i="14"/>
  <c r="AD203" i="14"/>
  <c r="AO203" i="14"/>
  <c r="AS204" i="14"/>
  <c r="AK204" i="14"/>
  <c r="AR204" i="14"/>
  <c r="AJ204" i="14"/>
  <c r="AM204" i="14"/>
  <c r="AH205" i="14"/>
  <c r="AI208" i="14"/>
  <c r="AS208" i="14"/>
  <c r="AC209" i="14"/>
  <c r="AP209" i="14"/>
  <c r="AI211" i="14"/>
  <c r="AQ212" i="14"/>
  <c r="AN213" i="14"/>
  <c r="AK214" i="14"/>
  <c r="AM216" i="14"/>
  <c r="AO217" i="14"/>
  <c r="T218" i="14"/>
  <c r="V218" i="14" s="1"/>
  <c r="AE219" i="14"/>
  <c r="AQ219" i="14"/>
  <c r="AF221" i="14"/>
  <c r="AF225" i="14"/>
  <c r="AM227" i="14"/>
  <c r="AL227" i="14"/>
  <c r="AS227" i="14"/>
  <c r="AK227" i="14"/>
  <c r="AR227" i="14"/>
  <c r="AJ227" i="14"/>
  <c r="AF227" i="14"/>
  <c r="AO228" i="14"/>
  <c r="AF233" i="14"/>
  <c r="AB233" i="14"/>
  <c r="AI243" i="14"/>
  <c r="U271" i="14"/>
  <c r="T271" i="14"/>
  <c r="AB271" i="14" s="1"/>
  <c r="AI271" i="14"/>
  <c r="X271" i="14"/>
  <c r="AR271" i="14"/>
  <c r="AH271" i="14"/>
  <c r="W271" i="14"/>
  <c r="AF271" i="14"/>
  <c r="V271" i="14"/>
  <c r="AE271" i="14"/>
  <c r="AD271" i="14"/>
  <c r="AA271" i="14"/>
  <c r="AE277" i="14"/>
  <c r="W277" i="14"/>
  <c r="AD277" i="14"/>
  <c r="V277" i="14"/>
  <c r="Y277" i="14"/>
  <c r="X277" i="14"/>
  <c r="U277" i="14"/>
  <c r="AF277" i="14"/>
  <c r="T277" i="14"/>
  <c r="AA277" i="14" s="1"/>
  <c r="AC277" i="14"/>
  <c r="AB277" i="14"/>
  <c r="AR281" i="14"/>
  <c r="AJ281" i="14"/>
  <c r="AQ281" i="14"/>
  <c r="AI281" i="14"/>
  <c r="AH281" i="14"/>
  <c r="AS281" i="14"/>
  <c r="AP281" i="14"/>
  <c r="AO281" i="14"/>
  <c r="AN281" i="14"/>
  <c r="AM281" i="14"/>
  <c r="Z286" i="14"/>
  <c r="AM287" i="14"/>
  <c r="AL287" i="14"/>
  <c r="AS287" i="14"/>
  <c r="AK287" i="14"/>
  <c r="AO287" i="14"/>
  <c r="AN287" i="14"/>
  <c r="AJ287" i="14"/>
  <c r="AI287" i="14"/>
  <c r="AH287" i="14"/>
  <c r="AR287" i="14"/>
  <c r="AO302" i="14"/>
  <c r="AN302" i="14"/>
  <c r="AM302" i="14"/>
  <c r="AL302" i="14"/>
  <c r="AS302" i="14"/>
  <c r="AK302" i="14"/>
  <c r="T302" i="14"/>
  <c r="AB302" i="14" s="1"/>
  <c r="AI302" i="14"/>
  <c r="AH302" i="14"/>
  <c r="AA302" i="14"/>
  <c r="AR302" i="14"/>
  <c r="AQ302" i="14"/>
  <c r="Z303" i="14"/>
  <c r="AH221" i="14"/>
  <c r="AP221" i="14"/>
  <c r="AO222" i="14"/>
  <c r="AD224" i="14"/>
  <c r="AM224" i="14"/>
  <c r="AC225" i="14"/>
  <c r="AH229" i="14"/>
  <c r="AP229" i="14"/>
  <c r="AF230" i="14"/>
  <c r="AO230" i="14"/>
  <c r="AK234" i="14"/>
  <c r="AS234" i="14"/>
  <c r="AA235" i="14"/>
  <c r="AH237" i="14"/>
  <c r="AP237" i="14"/>
  <c r="AO238" i="14"/>
  <c r="AC241" i="14"/>
  <c r="AL241" i="14"/>
  <c r="T242" i="14"/>
  <c r="Z242" i="14" s="1"/>
  <c r="AK242" i="14"/>
  <c r="AS242" i="14"/>
  <c r="AA243" i="14"/>
  <c r="AH245" i="14"/>
  <c r="AP245" i="14"/>
  <c r="AO246" i="14"/>
  <c r="AC249" i="14"/>
  <c r="AL249" i="14"/>
  <c r="T250" i="14"/>
  <c r="Z250" i="14" s="1"/>
  <c r="AB250" i="14"/>
  <c r="AK250" i="14"/>
  <c r="AS250" i="14"/>
  <c r="AA251" i="14"/>
  <c r="AH253" i="14"/>
  <c r="AP253" i="14"/>
  <c r="AF254" i="14"/>
  <c r="AO254" i="14"/>
  <c r="AC257" i="14"/>
  <c r="AL257" i="14"/>
  <c r="T258" i="14"/>
  <c r="Z258" i="14" s="1"/>
  <c r="AB258" i="14"/>
  <c r="AK258" i="14"/>
  <c r="AS258" i="14"/>
  <c r="AA259" i="14"/>
  <c r="AD261" i="14"/>
  <c r="AO261" i="14"/>
  <c r="AL263" i="14"/>
  <c r="AJ263" i="14"/>
  <c r="AS263" i="14"/>
  <c r="AE264" i="14"/>
  <c r="AP264" i="14"/>
  <c r="AO268" i="14"/>
  <c r="AN268" i="14"/>
  <c r="AE268" i="14"/>
  <c r="AL268" i="14"/>
  <c r="AE270" i="14"/>
  <c r="AL271" i="14"/>
  <c r="AS271" i="14"/>
  <c r="AK271" i="14"/>
  <c r="AN271" i="14"/>
  <c r="T272" i="14"/>
  <c r="AA272" i="14" s="1"/>
  <c r="AL272" i="14"/>
  <c r="V273" i="14"/>
  <c r="AF273" i="14"/>
  <c r="AS273" i="14"/>
  <c r="AN274" i="14"/>
  <c r="AH276" i="14"/>
  <c r="AR276" i="14"/>
  <c r="W279" i="14"/>
  <c r="AH279" i="14"/>
  <c r="AR279" i="14"/>
  <c r="AE280" i="14"/>
  <c r="AP280" i="14"/>
  <c r="AO285" i="14"/>
  <c r="AN285" i="14"/>
  <c r="AM285" i="14"/>
  <c r="AQ285" i="14"/>
  <c r="AN286" i="14"/>
  <c r="AM286" i="14"/>
  <c r="AL286" i="14"/>
  <c r="AQ286" i="14"/>
  <c r="AH288" i="14"/>
  <c r="W289" i="14"/>
  <c r="AL289" i="14"/>
  <c r="T293" i="14"/>
  <c r="AA293" i="14" s="1"/>
  <c r="AI293" i="14"/>
  <c r="T294" i="14"/>
  <c r="AA294" i="14" s="1"/>
  <c r="AK294" i="14"/>
  <c r="AE295" i="14"/>
  <c r="W295" i="14"/>
  <c r="AD295" i="14"/>
  <c r="V295" i="14"/>
  <c r="AC295" i="14"/>
  <c r="U295" i="14"/>
  <c r="AB295" i="14"/>
  <c r="T295" i="14"/>
  <c r="AA295" i="14" s="1"/>
  <c r="AF295" i="14"/>
  <c r="AO296" i="14"/>
  <c r="AN305" i="14"/>
  <c r="AR310" i="14"/>
  <c r="X311" i="14"/>
  <c r="V313" i="14"/>
  <c r="AO313" i="14"/>
  <c r="AO326" i="14"/>
  <c r="AN326" i="14"/>
  <c r="AM326" i="14"/>
  <c r="AL326" i="14"/>
  <c r="AS326" i="14"/>
  <c r="AK326" i="14"/>
  <c r="T326" i="14"/>
  <c r="AC326" i="14" s="1"/>
  <c r="AR326" i="14"/>
  <c r="AJ326" i="14"/>
  <c r="AQ326" i="14"/>
  <c r="X327" i="14"/>
  <c r="Y343" i="14"/>
  <c r="AD344" i="14"/>
  <c r="AB344" i="14"/>
  <c r="T344" i="14"/>
  <c r="AC344" i="14" s="1"/>
  <c r="AA344" i="14"/>
  <c r="AN344" i="14"/>
  <c r="AM352" i="14"/>
  <c r="AN358" i="14"/>
  <c r="AR358" i="14"/>
  <c r="AJ358" i="14"/>
  <c r="AQ358" i="14"/>
  <c r="AI358" i="14"/>
  <c r="AL358" i="14"/>
  <c r="AK358" i="14"/>
  <c r="AH358" i="14"/>
  <c r="AS358" i="14"/>
  <c r="T358" i="14"/>
  <c r="AF358" i="14" s="1"/>
  <c r="AP358" i="14"/>
  <c r="AN359" i="14"/>
  <c r="T364" i="14"/>
  <c r="AD364" i="14" s="1"/>
  <c r="AN364" i="14"/>
  <c r="AM364" i="14"/>
  <c r="AJ364" i="14"/>
  <c r="AI364" i="14"/>
  <c r="AR364" i="14"/>
  <c r="AH198" i="14"/>
  <c r="AP198" i="14"/>
  <c r="AF199" i="14"/>
  <c r="AO199" i="14"/>
  <c r="AH206" i="14"/>
  <c r="AP206" i="14"/>
  <c r="AO207" i="14"/>
  <c r="AH214" i="14"/>
  <c r="AP214" i="14"/>
  <c r="AF215" i="14"/>
  <c r="AO215" i="14"/>
  <c r="AI221" i="14"/>
  <c r="AQ221" i="14"/>
  <c r="AH222" i="14"/>
  <c r="AP222" i="14"/>
  <c r="AF223" i="14"/>
  <c r="AO223" i="14"/>
  <c r="AE224" i="14"/>
  <c r="AN224" i="14"/>
  <c r="AD225" i="14"/>
  <c r="AI229" i="14"/>
  <c r="AQ229" i="14"/>
  <c r="AH230" i="14"/>
  <c r="AO231" i="14"/>
  <c r="AE232" i="14"/>
  <c r="AN232" i="14"/>
  <c r="AD233" i="14"/>
  <c r="AL234" i="14"/>
  <c r="T235" i="14"/>
  <c r="X235" i="14" s="1"/>
  <c r="AB235" i="14"/>
  <c r="AI237" i="14"/>
  <c r="AQ237" i="14"/>
  <c r="AH238" i="14"/>
  <c r="AO239" i="14"/>
  <c r="AE240" i="14"/>
  <c r="AN240" i="14"/>
  <c r="AD241" i="14"/>
  <c r="AM241" i="14"/>
  <c r="AL242" i="14"/>
  <c r="T243" i="14"/>
  <c r="W243" i="14" s="1"/>
  <c r="AB243" i="14"/>
  <c r="AI245" i="14"/>
  <c r="AQ245" i="14"/>
  <c r="AH246" i="14"/>
  <c r="AO247" i="14"/>
  <c r="AE248" i="14"/>
  <c r="AN248" i="14"/>
  <c r="AD249" i="14"/>
  <c r="AM249" i="14"/>
  <c r="AC250" i="14"/>
  <c r="AL250" i="14"/>
  <c r="T251" i="14"/>
  <c r="X251" i="14" s="1"/>
  <c r="AB251" i="14"/>
  <c r="AI253" i="14"/>
  <c r="AQ253" i="14"/>
  <c r="AH254" i="14"/>
  <c r="AO255" i="14"/>
  <c r="AE256" i="14"/>
  <c r="AN256" i="14"/>
  <c r="AD257" i="14"/>
  <c r="AM257" i="14"/>
  <c r="AC258" i="14"/>
  <c r="AL258" i="14"/>
  <c r="T259" i="14"/>
  <c r="W259" i="14" s="1"/>
  <c r="AB259" i="14"/>
  <c r="AF261" i="14"/>
  <c r="AP261" i="14"/>
  <c r="AD262" i="14"/>
  <c r="AI262" i="14"/>
  <c r="AR262" i="14"/>
  <c r="AK263" i="14"/>
  <c r="AF264" i="14"/>
  <c r="AQ264" i="14"/>
  <c r="Z266" i="14"/>
  <c r="Y266" i="14"/>
  <c r="X266" i="14"/>
  <c r="AK266" i="14"/>
  <c r="AM268" i="14"/>
  <c r="AJ269" i="14"/>
  <c r="T270" i="14"/>
  <c r="AC270" i="14" s="1"/>
  <c r="AF270" i="14"/>
  <c r="AO271" i="14"/>
  <c r="AS272" i="14"/>
  <c r="AK272" i="14"/>
  <c r="AR272" i="14"/>
  <c r="AJ272" i="14"/>
  <c r="AM272" i="14"/>
  <c r="AH273" i="14"/>
  <c r="T274" i="14"/>
  <c r="AC274" i="14" s="1"/>
  <c r="AD274" i="14"/>
  <c r="AO274" i="14"/>
  <c r="AI276" i="14"/>
  <c r="AS276" i="14"/>
  <c r="AD278" i="14"/>
  <c r="V278" i="14"/>
  <c r="U278" i="14"/>
  <c r="Z278" i="14"/>
  <c r="X279" i="14"/>
  <c r="AI279" i="14"/>
  <c r="AF280" i="14"/>
  <c r="AQ280" i="14"/>
  <c r="Z282" i="14"/>
  <c r="Y282" i="14"/>
  <c r="X282" i="14"/>
  <c r="AK282" i="14"/>
  <c r="AR285" i="14"/>
  <c r="AR286" i="14"/>
  <c r="AI288" i="14"/>
  <c r="AM289" i="14"/>
  <c r="AR290" i="14"/>
  <c r="AJ290" i="14"/>
  <c r="AM290" i="14"/>
  <c r="U293" i="14"/>
  <c r="AJ293" i="14"/>
  <c r="AP294" i="14"/>
  <c r="AN295" i="14"/>
  <c r="AM295" i="14"/>
  <c r="AL295" i="14"/>
  <c r="AS295" i="14"/>
  <c r="AK295" i="14"/>
  <c r="AH295" i="14"/>
  <c r="AP296" i="14"/>
  <c r="X303" i="14"/>
  <c r="V305" i="14"/>
  <c r="AO305" i="14"/>
  <c r="Y311" i="14"/>
  <c r="W313" i="14"/>
  <c r="AH318" i="14"/>
  <c r="Y327" i="14"/>
  <c r="T328" i="14"/>
  <c r="AC328" i="14" s="1"/>
  <c r="AN328" i="14"/>
  <c r="W335" i="14"/>
  <c r="V335" i="14"/>
  <c r="U335" i="14"/>
  <c r="AB335" i="14"/>
  <c r="T335" i="14"/>
  <c r="AA335" i="14"/>
  <c r="Z335" i="14"/>
  <c r="AM344" i="14"/>
  <c r="AO344" i="14"/>
  <c r="AH351" i="14"/>
  <c r="Y363" i="14"/>
  <c r="AP364" i="14"/>
  <c r="AH191" i="14"/>
  <c r="AI198" i="14"/>
  <c r="AH199" i="14"/>
  <c r="AI206" i="14"/>
  <c r="AH207" i="14"/>
  <c r="AI214" i="14"/>
  <c r="AH215" i="14"/>
  <c r="AJ221" i="14"/>
  <c r="AI222" i="14"/>
  <c r="AH223" i="14"/>
  <c r="AO224" i="14"/>
  <c r="AE225" i="14"/>
  <c r="AJ229" i="14"/>
  <c r="AI230" i="14"/>
  <c r="AQ230" i="14"/>
  <c r="AH231" i="14"/>
  <c r="AO232" i="14"/>
  <c r="AE233" i="14"/>
  <c r="AM234" i="14"/>
  <c r="AC235" i="14"/>
  <c r="AJ237" i="14"/>
  <c r="AR237" i="14"/>
  <c r="AI238" i="14"/>
  <c r="AQ238" i="14"/>
  <c r="AH239" i="14"/>
  <c r="AO240" i="14"/>
  <c r="AE241" i="14"/>
  <c r="AN241" i="14"/>
  <c r="AM242" i="14"/>
  <c r="AC243" i="14"/>
  <c r="AJ245" i="14"/>
  <c r="AR245" i="14"/>
  <c r="AI246" i="14"/>
  <c r="AQ246" i="14"/>
  <c r="AH247" i="14"/>
  <c r="AO248" i="14"/>
  <c r="AE249" i="14"/>
  <c r="AN249" i="14"/>
  <c r="AD250" i="14"/>
  <c r="AM250" i="14"/>
  <c r="AC251" i="14"/>
  <c r="AJ253" i="14"/>
  <c r="AR253" i="14"/>
  <c r="AI254" i="14"/>
  <c r="AQ254" i="14"/>
  <c r="AH255" i="14"/>
  <c r="AO256" i="14"/>
  <c r="AE257" i="14"/>
  <c r="AN257" i="14"/>
  <c r="AD258" i="14"/>
  <c r="AM258" i="14"/>
  <c r="AC259" i="14"/>
  <c r="AH261" i="14"/>
  <c r="AQ261" i="14"/>
  <c r="AJ262" i="14"/>
  <c r="AS262" i="14"/>
  <c r="AM263" i="14"/>
  <c r="AH264" i="14"/>
  <c r="AP268" i="14"/>
  <c r="AE269" i="14"/>
  <c r="W269" i="14"/>
  <c r="AD269" i="14"/>
  <c r="V269" i="14"/>
  <c r="Z269" i="14"/>
  <c r="W270" i="14"/>
  <c r="AP271" i="14"/>
  <c r="AC272" i="14"/>
  <c r="AN272" i="14"/>
  <c r="AA273" i="14"/>
  <c r="Z273" i="14"/>
  <c r="X273" i="14"/>
  <c r="AE274" i="14"/>
  <c r="AR274" i="14"/>
  <c r="AJ276" i="14"/>
  <c r="AM278" i="14"/>
  <c r="AL278" i="14"/>
  <c r="AN278" i="14"/>
  <c r="AJ279" i="14"/>
  <c r="AH280" i="14"/>
  <c r="AH285" i="14"/>
  <c r="AS285" i="14"/>
  <c r="AH286" i="14"/>
  <c r="AS286" i="14"/>
  <c r="AM288" i="14"/>
  <c r="AB289" i="14"/>
  <c r="T289" i="14"/>
  <c r="AA289" i="14" s="1"/>
  <c r="Z289" i="14"/>
  <c r="Y289" i="14"/>
  <c r="Y293" i="14"/>
  <c r="AK293" i="14"/>
  <c r="AQ294" i="14"/>
  <c r="AI295" i="14"/>
  <c r="Y303" i="14"/>
  <c r="W305" i="14"/>
  <c r="AA310" i="14"/>
  <c r="Z311" i="14"/>
  <c r="X313" i="14"/>
  <c r="AF318" i="14"/>
  <c r="AE319" i="14"/>
  <c r="W319" i="14"/>
  <c r="AD319" i="14"/>
  <c r="V319" i="14"/>
  <c r="U319" i="14"/>
  <c r="T319" i="14"/>
  <c r="AB319" i="14" s="1"/>
  <c r="AD320" i="14"/>
  <c r="T320" i="14"/>
  <c r="AC320" i="14" s="1"/>
  <c r="AN320" i="14"/>
  <c r="AH334" i="14"/>
  <c r="AN335" i="14"/>
  <c r="AM335" i="14"/>
  <c r="AL335" i="14"/>
  <c r="AS335" i="14"/>
  <c r="AK335" i="14"/>
  <c r="AR335" i="14"/>
  <c r="AJ335" i="14"/>
  <c r="AQ335" i="14"/>
  <c r="AI335" i="14"/>
  <c r="AP335" i="14"/>
  <c r="AH343" i="14"/>
  <c r="W351" i="14"/>
  <c r="V351" i="14"/>
  <c r="AC351" i="14"/>
  <c r="U351" i="14"/>
  <c r="AB351" i="14"/>
  <c r="T351" i="14"/>
  <c r="AF351" i="14" s="1"/>
  <c r="AA351" i="14"/>
  <c r="Z351" i="14"/>
  <c r="AI354" i="14"/>
  <c r="AM359" i="14"/>
  <c r="V359" i="14"/>
  <c r="Z359" i="14"/>
  <c r="Y359" i="14"/>
  <c r="AL359" i="14"/>
  <c r="X359" i="14"/>
  <c r="AK359" i="14"/>
  <c r="W359" i="14"/>
  <c r="AJ359" i="14"/>
  <c r="U359" i="14"/>
  <c r="T359" i="14"/>
  <c r="AD359" i="14" s="1"/>
  <c r="AS359" i="14"/>
  <c r="AR359" i="14"/>
  <c r="AC359" i="14"/>
  <c r="T362" i="14"/>
  <c r="AE362" i="14" s="1"/>
  <c r="AA363" i="14"/>
  <c r="AH224" i="14"/>
  <c r="AH232" i="14"/>
  <c r="AN234" i="14"/>
  <c r="AD235" i="14"/>
  <c r="AK237" i="14"/>
  <c r="AJ238" i="14"/>
  <c r="AH240" i="14"/>
  <c r="AO241" i="14"/>
  <c r="AE242" i="14"/>
  <c r="AN242" i="14"/>
  <c r="AD243" i="14"/>
  <c r="AK245" i="14"/>
  <c r="AA246" i="14"/>
  <c r="AJ246" i="14"/>
  <c r="AH248" i="14"/>
  <c r="AO249" i="14"/>
  <c r="AE250" i="14"/>
  <c r="AN250" i="14"/>
  <c r="AD251" i="14"/>
  <c r="AK253" i="14"/>
  <c r="AA254" i="14"/>
  <c r="AJ254" i="14"/>
  <c r="AH256" i="14"/>
  <c r="AO257" i="14"/>
  <c r="AE258" i="14"/>
  <c r="AN258" i="14"/>
  <c r="AD259" i="14"/>
  <c r="AE261" i="14"/>
  <c r="AI261" i="14"/>
  <c r="AR261" i="14"/>
  <c r="AN263" i="14"/>
  <c r="T268" i="14"/>
  <c r="AA268" i="14" s="1"/>
  <c r="AD268" i="14"/>
  <c r="AQ268" i="14"/>
  <c r="AN269" i="14"/>
  <c r="AM269" i="14"/>
  <c r="AA269" i="14"/>
  <c r="AL269" i="14"/>
  <c r="AQ271" i="14"/>
  <c r="AD272" i="14"/>
  <c r="AO272" i="14"/>
  <c r="AR273" i="14"/>
  <c r="AJ273" i="14"/>
  <c r="AQ273" i="14"/>
  <c r="AI273" i="14"/>
  <c r="Y273" i="14"/>
  <c r="AL273" i="14"/>
  <c r="AF274" i="14"/>
  <c r="AF276" i="14"/>
  <c r="U279" i="14"/>
  <c r="T279" i="14"/>
  <c r="AA279" i="14" s="1"/>
  <c r="Z279" i="14"/>
  <c r="T285" i="14"/>
  <c r="AA285" i="14" s="1"/>
  <c r="AI285" i="14"/>
  <c r="AI286" i="14"/>
  <c r="AS289" i="14"/>
  <c r="AK289" i="14"/>
  <c r="AR289" i="14"/>
  <c r="AJ289" i="14"/>
  <c r="AQ289" i="14"/>
  <c r="AI289" i="14"/>
  <c r="AC289" i="14"/>
  <c r="AO289" i="14"/>
  <c r="Z293" i="14"/>
  <c r="AJ295" i="14"/>
  <c r="AD296" i="14"/>
  <c r="AC296" i="14"/>
  <c r="T296" i="14"/>
  <c r="AB296" i="14" s="1"/>
  <c r="AE296" i="14"/>
  <c r="AO318" i="14"/>
  <c r="AN318" i="14"/>
  <c r="AM318" i="14"/>
  <c r="AL318" i="14"/>
  <c r="AS318" i="14"/>
  <c r="AK318" i="14"/>
  <c r="T318" i="14"/>
  <c r="Z318" i="14" s="1"/>
  <c r="AJ318" i="14"/>
  <c r="AN319" i="14"/>
  <c r="AM319" i="14"/>
  <c r="AL319" i="14"/>
  <c r="AS319" i="14"/>
  <c r="AK319" i="14"/>
  <c r="AR319" i="14"/>
  <c r="AJ319" i="14"/>
  <c r="AI319" i="14"/>
  <c r="AM320" i="14"/>
  <c r="AO320" i="14"/>
  <c r="AE343" i="14"/>
  <c r="W343" i="14"/>
  <c r="AD343" i="14"/>
  <c r="V343" i="14"/>
  <c r="U343" i="14"/>
  <c r="AB343" i="14"/>
  <c r="T343" i="14"/>
  <c r="AC343" i="14" s="1"/>
  <c r="AA343" i="14"/>
  <c r="Z343" i="14"/>
  <c r="AN351" i="14"/>
  <c r="AM351" i="14"/>
  <c r="AL351" i="14"/>
  <c r="AS351" i="14"/>
  <c r="AK351" i="14"/>
  <c r="AR351" i="14"/>
  <c r="AJ351" i="14"/>
  <c r="AQ351" i="14"/>
  <c r="AI351" i="14"/>
  <c r="AP351" i="14"/>
  <c r="AJ354" i="14"/>
  <c r="Y358" i="14"/>
  <c r="AQ359" i="14"/>
  <c r="AN363" i="14"/>
  <c r="AH241" i="14"/>
  <c r="AP241" i="14"/>
  <c r="AO242" i="14"/>
  <c r="AH249" i="14"/>
  <c r="AP249" i="14"/>
  <c r="AF250" i="14"/>
  <c r="AO250" i="14"/>
  <c r="AH257" i="14"/>
  <c r="AP257" i="14"/>
  <c r="AF258" i="14"/>
  <c r="AO258" i="14"/>
  <c r="AJ261" i="14"/>
  <c r="AS261" i="14"/>
  <c r="AB264" i="14"/>
  <c r="T264" i="14"/>
  <c r="AA264" i="14" s="1"/>
  <c r="AL264" i="14"/>
  <c r="AO276" i="14"/>
  <c r="AN276" i="14"/>
  <c r="AE276" i="14"/>
  <c r="W276" i="14"/>
  <c r="AL276" i="14"/>
  <c r="AL279" i="14"/>
  <c r="AS279" i="14"/>
  <c r="AK279" i="14"/>
  <c r="AN279" i="14"/>
  <c r="T280" i="14"/>
  <c r="AC280" i="14" s="1"/>
  <c r="AL280" i="14"/>
  <c r="AC288" i="14"/>
  <c r="AB288" i="14"/>
  <c r="T288" i="14"/>
  <c r="AA288" i="14" s="1"/>
  <c r="AO288" i="14"/>
  <c r="AM296" i="14"/>
  <c r="AL296" i="14"/>
  <c r="AS296" i="14"/>
  <c r="AK296" i="14"/>
  <c r="AR296" i="14"/>
  <c r="AJ296" i="14"/>
  <c r="AF296" i="14"/>
  <c r="AE311" i="14"/>
  <c r="W311" i="14"/>
  <c r="AD311" i="14"/>
  <c r="V311" i="14"/>
  <c r="U311" i="14"/>
  <c r="T311" i="14"/>
  <c r="AC311" i="14" s="1"/>
  <c r="AA311" i="14"/>
  <c r="AH311" i="14"/>
  <c r="AD312" i="14"/>
  <c r="T312" i="14"/>
  <c r="AB312" i="14" s="1"/>
  <c r="AA312" i="14"/>
  <c r="AF312" i="14"/>
  <c r="AC313" i="14"/>
  <c r="U313" i="14"/>
  <c r="T313" i="14"/>
  <c r="AB313" i="14" s="1"/>
  <c r="AA313" i="14"/>
  <c r="Z313" i="14"/>
  <c r="Y313" i="14"/>
  <c r="AE313" i="14"/>
  <c r="AE327" i="14"/>
  <c r="W327" i="14"/>
  <c r="AD327" i="14"/>
  <c r="V327" i="14"/>
  <c r="U327" i="14"/>
  <c r="T327" i="14"/>
  <c r="AC327" i="14" s="1"/>
  <c r="Z327" i="14"/>
  <c r="AO327" i="14"/>
  <c r="AN343" i="14"/>
  <c r="AM343" i="14"/>
  <c r="AL343" i="14"/>
  <c r="AS343" i="14"/>
  <c r="AK343" i="14"/>
  <c r="AR343" i="14"/>
  <c r="AJ343" i="14"/>
  <c r="AQ343" i="14"/>
  <c r="AI343" i="14"/>
  <c r="AP343" i="14"/>
  <c r="T354" i="14"/>
  <c r="AE354" i="14" s="1"/>
  <c r="AR370" i="14"/>
  <c r="AJ370" i="14"/>
  <c r="AQ370" i="14"/>
  <c r="AI370" i="14"/>
  <c r="AO370" i="14"/>
  <c r="AN370" i="14"/>
  <c r="AM370" i="14"/>
  <c r="AS370" i="14"/>
  <c r="AP370" i="14"/>
  <c r="T370" i="14"/>
  <c r="AD370" i="14" s="1"/>
  <c r="AL370" i="14"/>
  <c r="AK370" i="14"/>
  <c r="AH234" i="14"/>
  <c r="AI241" i="14"/>
  <c r="AH242" i="14"/>
  <c r="AI249" i="14"/>
  <c r="AH250" i="14"/>
  <c r="AI257" i="14"/>
  <c r="AH258" i="14"/>
  <c r="AF260" i="14"/>
  <c r="AA261" i="14"/>
  <c r="AK261" i="14"/>
  <c r="AS264" i="14"/>
  <c r="AK264" i="14"/>
  <c r="AR264" i="14"/>
  <c r="AJ264" i="14"/>
  <c r="AM264" i="14"/>
  <c r="AD270" i="14"/>
  <c r="Z270" i="14"/>
  <c r="Z274" i="14"/>
  <c r="AK274" i="14"/>
  <c r="AM276" i="14"/>
  <c r="AD279" i="14"/>
  <c r="AO279" i="14"/>
  <c r="AS280" i="14"/>
  <c r="AK280" i="14"/>
  <c r="AR280" i="14"/>
  <c r="AJ280" i="14"/>
  <c r="Z280" i="14"/>
  <c r="AM280" i="14"/>
  <c r="AL288" i="14"/>
  <c r="AS288" i="14"/>
  <c r="AK288" i="14"/>
  <c r="AR288" i="14"/>
  <c r="AJ288" i="14"/>
  <c r="AD288" i="14"/>
  <c r="AP288" i="14"/>
  <c r="AO293" i="14"/>
  <c r="AN293" i="14"/>
  <c r="AM293" i="14"/>
  <c r="AB293" i="14"/>
  <c r="AQ293" i="14"/>
  <c r="AO294" i="14"/>
  <c r="AN294" i="14"/>
  <c r="AM294" i="14"/>
  <c r="AL294" i="14"/>
  <c r="AH294" i="14"/>
  <c r="AH296" i="14"/>
  <c r="AF302" i="14"/>
  <c r="AE303" i="14"/>
  <c r="W303" i="14"/>
  <c r="AD303" i="14"/>
  <c r="V303" i="14"/>
  <c r="U303" i="14"/>
  <c r="T303" i="14"/>
  <c r="AA303" i="14" s="1"/>
  <c r="AD304" i="14"/>
  <c r="T304" i="14"/>
  <c r="AB304" i="14" s="1"/>
  <c r="AA304" i="14"/>
  <c r="AF304" i="14"/>
  <c r="U305" i="14"/>
  <c r="T305" i="14"/>
  <c r="AC305" i="14" s="1"/>
  <c r="AA305" i="14"/>
  <c r="Z305" i="14"/>
  <c r="Y305" i="14"/>
  <c r="AE305" i="14"/>
  <c r="AO310" i="14"/>
  <c r="AN310" i="14"/>
  <c r="AM310" i="14"/>
  <c r="AL310" i="14"/>
  <c r="AS310" i="14"/>
  <c r="AK310" i="14"/>
  <c r="T310" i="14"/>
  <c r="AB310" i="14" s="1"/>
  <c r="AJ310" i="14"/>
  <c r="AN311" i="14"/>
  <c r="AM311" i="14"/>
  <c r="AL311" i="14"/>
  <c r="AS311" i="14"/>
  <c r="AK311" i="14"/>
  <c r="AR311" i="14"/>
  <c r="AJ311" i="14"/>
  <c r="AI311" i="14"/>
  <c r="AM312" i="14"/>
  <c r="AL312" i="14"/>
  <c r="AS312" i="14"/>
  <c r="AK312" i="14"/>
  <c r="AR312" i="14"/>
  <c r="AJ312" i="14"/>
  <c r="AQ312" i="14"/>
  <c r="AI312" i="14"/>
  <c r="AH312" i="14"/>
  <c r="AL313" i="14"/>
  <c r="AF313" i="14"/>
  <c r="AN327" i="14"/>
  <c r="AM327" i="14"/>
  <c r="AL327" i="14"/>
  <c r="AS327" i="14"/>
  <c r="AK327" i="14"/>
  <c r="AR327" i="14"/>
  <c r="AJ327" i="14"/>
  <c r="AQ327" i="14"/>
  <c r="AI327" i="14"/>
  <c r="AP327" i="14"/>
  <c r="AO334" i="14"/>
  <c r="AN334" i="14"/>
  <c r="AM334" i="14"/>
  <c r="AL334" i="14"/>
  <c r="AS334" i="14"/>
  <c r="AK334" i="14"/>
  <c r="AB334" i="14"/>
  <c r="T334" i="14"/>
  <c r="AC334" i="14" s="1"/>
  <c r="AR334" i="14"/>
  <c r="AJ334" i="14"/>
  <c r="AA334" i="14"/>
  <c r="AQ334" i="14"/>
  <c r="AN354" i="14"/>
  <c r="AQ354" i="14"/>
  <c r="AH354" i="14"/>
  <c r="AP354" i="14"/>
  <c r="AO354" i="14"/>
  <c r="AM354" i="14"/>
  <c r="AL354" i="14"/>
  <c r="AK354" i="14"/>
  <c r="AS354" i="14"/>
  <c r="Z363" i="14"/>
  <c r="V363" i="14"/>
  <c r="AC363" i="14"/>
  <c r="U363" i="14"/>
  <c r="X363" i="14"/>
  <c r="W363" i="14"/>
  <c r="T363" i="14"/>
  <c r="AF363" i="14" s="1"/>
  <c r="AB363" i="14"/>
  <c r="AH320" i="14"/>
  <c r="AP320" i="14"/>
  <c r="X321" i="14"/>
  <c r="AF321" i="14"/>
  <c r="AO321" i="14"/>
  <c r="AH328" i="14"/>
  <c r="AP328" i="14"/>
  <c r="X329" i="14"/>
  <c r="AO329" i="14"/>
  <c r="AH336" i="14"/>
  <c r="AP336" i="14"/>
  <c r="X337" i="14"/>
  <c r="AO337" i="14"/>
  <c r="AH344" i="14"/>
  <c r="AP344" i="14"/>
  <c r="X345" i="14"/>
  <c r="AF345" i="14"/>
  <c r="AO345" i="14"/>
  <c r="AH352" i="14"/>
  <c r="AP352" i="14"/>
  <c r="AR362" i="14"/>
  <c r="AJ362" i="14"/>
  <c r="AN362" i="14"/>
  <c r="AM362" i="14"/>
  <c r="AP362" i="14"/>
  <c r="AQ363" i="14"/>
  <c r="AI363" i="14"/>
  <c r="AM363" i="14"/>
  <c r="AL363" i="14"/>
  <c r="AP363" i="14"/>
  <c r="Z371" i="14"/>
  <c r="Y371" i="14"/>
  <c r="W371" i="14"/>
  <c r="V371" i="14"/>
  <c r="AC371" i="14"/>
  <c r="U371" i="14"/>
  <c r="AH297" i="14"/>
  <c r="AP297" i="14"/>
  <c r="AF298" i="14"/>
  <c r="AO298" i="14"/>
  <c r="AH305" i="14"/>
  <c r="AP305" i="14"/>
  <c r="AF306" i="14"/>
  <c r="AO306" i="14"/>
  <c r="AH313" i="14"/>
  <c r="AP313" i="14"/>
  <c r="AF314" i="14"/>
  <c r="AO314" i="14"/>
  <c r="AI320" i="14"/>
  <c r="AQ320" i="14"/>
  <c r="Y321" i="14"/>
  <c r="AH321" i="14"/>
  <c r="AP321" i="14"/>
  <c r="AO322" i="14"/>
  <c r="AI328" i="14"/>
  <c r="AQ328" i="14"/>
  <c r="Y329" i="14"/>
  <c r="AH329" i="14"/>
  <c r="AP329" i="14"/>
  <c r="AO330" i="14"/>
  <c r="AI336" i="14"/>
  <c r="AQ336" i="14"/>
  <c r="Y337" i="14"/>
  <c r="AH337" i="14"/>
  <c r="AP337" i="14"/>
  <c r="AO338" i="14"/>
  <c r="AI344" i="14"/>
  <c r="AQ344" i="14"/>
  <c r="Y345" i="14"/>
  <c r="AH345" i="14"/>
  <c r="AP345" i="14"/>
  <c r="AF346" i="14"/>
  <c r="AO346" i="14"/>
  <c r="AI352" i="14"/>
  <c r="AQ352" i="14"/>
  <c r="Z353" i="14"/>
  <c r="AJ353" i="14"/>
  <c r="AS353" i="14"/>
  <c r="AS361" i="14"/>
  <c r="AK361" i="14"/>
  <c r="AB361" i="14"/>
  <c r="T361" i="14"/>
  <c r="AD361" i="14" s="1"/>
  <c r="AO361" i="14"/>
  <c r="AN361" i="14"/>
  <c r="W361" i="14"/>
  <c r="AC361" i="14"/>
  <c r="AQ361" i="14"/>
  <c r="AQ362" i="14"/>
  <c r="AR363" i="14"/>
  <c r="V366" i="14"/>
  <c r="AK366" i="14"/>
  <c r="W367" i="14"/>
  <c r="AN367" i="14"/>
  <c r="AQ371" i="14"/>
  <c r="AJ371" i="14"/>
  <c r="AB374" i="14"/>
  <c r="T374" i="14"/>
  <c r="AD374" i="14" s="1"/>
  <c r="AA374" i="14"/>
  <c r="AH266" i="14"/>
  <c r="AP266" i="14"/>
  <c r="X267" i="14"/>
  <c r="AF267" i="14"/>
  <c r="AO267" i="14"/>
  <c r="AH274" i="14"/>
  <c r="AP274" i="14"/>
  <c r="X275" i="14"/>
  <c r="AF275" i="14"/>
  <c r="AO275" i="14"/>
  <c r="AH282" i="14"/>
  <c r="AP282" i="14"/>
  <c r="X283" i="14"/>
  <c r="AO283" i="14"/>
  <c r="W284" i="14"/>
  <c r="AE284" i="14"/>
  <c r="AN284" i="14"/>
  <c r="V285" i="14"/>
  <c r="AD285" i="14"/>
  <c r="AH290" i="14"/>
  <c r="AP290" i="14"/>
  <c r="X291" i="14"/>
  <c r="AF291" i="14"/>
  <c r="AO291" i="14"/>
  <c r="AE292" i="14"/>
  <c r="AN292" i="14"/>
  <c r="V293" i="14"/>
  <c r="AD293" i="14"/>
  <c r="AC294" i="14"/>
  <c r="AI297" i="14"/>
  <c r="AQ297" i="14"/>
  <c r="AH298" i="14"/>
  <c r="AP298" i="14"/>
  <c r="X299" i="14"/>
  <c r="AF299" i="14"/>
  <c r="AO299" i="14"/>
  <c r="W300" i="14"/>
  <c r="AE300" i="14"/>
  <c r="AN300" i="14"/>
  <c r="V301" i="14"/>
  <c r="AD301" i="14"/>
  <c r="AM301" i="14"/>
  <c r="U302" i="14"/>
  <c r="AC302" i="14"/>
  <c r="AI305" i="14"/>
  <c r="AQ305" i="14"/>
  <c r="AH306" i="14"/>
  <c r="AP306" i="14"/>
  <c r="X307" i="14"/>
  <c r="AF307" i="14"/>
  <c r="AO307" i="14"/>
  <c r="W308" i="14"/>
  <c r="AE308" i="14"/>
  <c r="AN308" i="14"/>
  <c r="V309" i="14"/>
  <c r="AD309" i="14"/>
  <c r="AM309" i="14"/>
  <c r="AI313" i="14"/>
  <c r="AQ313" i="14"/>
  <c r="AH314" i="14"/>
  <c r="AP314" i="14"/>
  <c r="X315" i="14"/>
  <c r="AF315" i="14"/>
  <c r="AO315" i="14"/>
  <c r="W316" i="14"/>
  <c r="AE316" i="14"/>
  <c r="AN316" i="14"/>
  <c r="V317" i="14"/>
  <c r="AD317" i="14"/>
  <c r="AM317" i="14"/>
  <c r="AJ320" i="14"/>
  <c r="AR320" i="14"/>
  <c r="Z321" i="14"/>
  <c r="AI321" i="14"/>
  <c r="AQ321" i="14"/>
  <c r="AH322" i="14"/>
  <c r="AP322" i="14"/>
  <c r="X323" i="14"/>
  <c r="AF323" i="14"/>
  <c r="AO323" i="14"/>
  <c r="W324" i="14"/>
  <c r="AE324" i="14"/>
  <c r="AN324" i="14"/>
  <c r="V325" i="14"/>
  <c r="AD325" i="14"/>
  <c r="AM325" i="14"/>
  <c r="U326" i="14"/>
  <c r="AJ328" i="14"/>
  <c r="AR328" i="14"/>
  <c r="Z329" i="14"/>
  <c r="AI329" i="14"/>
  <c r="AQ329" i="14"/>
  <c r="AH330" i="14"/>
  <c r="AP330" i="14"/>
  <c r="X331" i="14"/>
  <c r="AO331" i="14"/>
  <c r="W332" i="14"/>
  <c r="AN332" i="14"/>
  <c r="V333" i="14"/>
  <c r="AM333" i="14"/>
  <c r="AJ336" i="14"/>
  <c r="AR336" i="14"/>
  <c r="Z337" i="14"/>
  <c r="AI337" i="14"/>
  <c r="AQ337" i="14"/>
  <c r="AH338" i="14"/>
  <c r="AP338" i="14"/>
  <c r="X339" i="14"/>
  <c r="AO339" i="14"/>
  <c r="W340" i="14"/>
  <c r="AN340" i="14"/>
  <c r="V341" i="14"/>
  <c r="AM341" i="14"/>
  <c r="U342" i="14"/>
  <c r="AJ344" i="14"/>
  <c r="AR344" i="14"/>
  <c r="Z345" i="14"/>
  <c r="AI345" i="14"/>
  <c r="AQ345" i="14"/>
  <c r="AH346" i="14"/>
  <c r="AP346" i="14"/>
  <c r="X347" i="14"/>
  <c r="AF347" i="14"/>
  <c r="AO347" i="14"/>
  <c r="W348" i="14"/>
  <c r="AE348" i="14"/>
  <c r="AN348" i="14"/>
  <c r="V349" i="14"/>
  <c r="AM349" i="14"/>
  <c r="AJ352" i="14"/>
  <c r="AR352" i="14"/>
  <c r="AA353" i="14"/>
  <c r="AK353" i="14"/>
  <c r="AP355" i="14"/>
  <c r="T356" i="14"/>
  <c r="AF356" i="14" s="1"/>
  <c r="X357" i="14"/>
  <c r="AR361" i="14"/>
  <c r="AS362" i="14"/>
  <c r="AS363" i="14"/>
  <c r="X366" i="14"/>
  <c r="X367" i="14"/>
  <c r="AK371" i="14"/>
  <c r="AO373" i="14"/>
  <c r="AN373" i="14"/>
  <c r="W373" i="14"/>
  <c r="AL373" i="14"/>
  <c r="AC373" i="14"/>
  <c r="U373" i="14"/>
  <c r="AS373" i="14"/>
  <c r="AK373" i="14"/>
  <c r="AR373" i="14"/>
  <c r="AJ373" i="14"/>
  <c r="AI373" i="14"/>
  <c r="AN374" i="14"/>
  <c r="AM374" i="14"/>
  <c r="AS374" i="14"/>
  <c r="AK374" i="14"/>
  <c r="AR374" i="14"/>
  <c r="AJ374" i="14"/>
  <c r="AQ374" i="14"/>
  <c r="AI374" i="14"/>
  <c r="AH374" i="14"/>
  <c r="AM375" i="14"/>
  <c r="V375" i="14"/>
  <c r="AL375" i="14"/>
  <c r="AC375" i="14"/>
  <c r="U375" i="14"/>
  <c r="AS375" i="14"/>
  <c r="AR375" i="14"/>
  <c r="AJ375" i="14"/>
  <c r="AA375" i="14"/>
  <c r="Z375" i="14"/>
  <c r="Y375" i="14"/>
  <c r="AI266" i="14"/>
  <c r="AH267" i="14"/>
  <c r="AI274" i="14"/>
  <c r="AH275" i="14"/>
  <c r="AI282" i="14"/>
  <c r="AH283" i="14"/>
  <c r="X284" i="14"/>
  <c r="AO284" i="14"/>
  <c r="W285" i="14"/>
  <c r="AE285" i="14"/>
  <c r="AI290" i="14"/>
  <c r="AH291" i="14"/>
  <c r="X292" i="14"/>
  <c r="AO292" i="14"/>
  <c r="W293" i="14"/>
  <c r="AE293" i="14"/>
  <c r="V294" i="14"/>
  <c r="AD294" i="14"/>
  <c r="AJ297" i="14"/>
  <c r="AR297" i="14"/>
  <c r="AI298" i="14"/>
  <c r="AH299" i="14"/>
  <c r="X300" i="14"/>
  <c r="AO300" i="14"/>
  <c r="W301" i="14"/>
  <c r="AE301" i="14"/>
  <c r="AN301" i="14"/>
  <c r="V302" i="14"/>
  <c r="AD302" i="14"/>
  <c r="AJ305" i="14"/>
  <c r="AR305" i="14"/>
  <c r="AI306" i="14"/>
  <c r="AH307" i="14"/>
  <c r="X308" i="14"/>
  <c r="AO308" i="14"/>
  <c r="W309" i="14"/>
  <c r="AE309" i="14"/>
  <c r="AN309" i="14"/>
  <c r="AD310" i="14"/>
  <c r="AJ313" i="14"/>
  <c r="AR313" i="14"/>
  <c r="AI314" i="14"/>
  <c r="AH315" i="14"/>
  <c r="X316" i="14"/>
  <c r="AO316" i="14"/>
  <c r="W317" i="14"/>
  <c r="AE317" i="14"/>
  <c r="AN317" i="14"/>
  <c r="V318" i="14"/>
  <c r="AD318" i="14"/>
  <c r="AK320" i="14"/>
  <c r="AS320" i="14"/>
  <c r="AJ321" i="14"/>
  <c r="AR321" i="14"/>
  <c r="AI322" i="14"/>
  <c r="AH323" i="14"/>
  <c r="X324" i="14"/>
  <c r="AO324" i="14"/>
  <c r="W325" i="14"/>
  <c r="AE325" i="14"/>
  <c r="AN325" i="14"/>
  <c r="V326" i="14"/>
  <c r="AD326" i="14"/>
  <c r="AK328" i="14"/>
  <c r="AS328" i="14"/>
  <c r="AA329" i="14"/>
  <c r="AJ329" i="14"/>
  <c r="AR329" i="14"/>
  <c r="AI330" i="14"/>
  <c r="AH331" i="14"/>
  <c r="X332" i="14"/>
  <c r="AO332" i="14"/>
  <c r="W333" i="14"/>
  <c r="AN333" i="14"/>
  <c r="AK336" i="14"/>
  <c r="AS336" i="14"/>
  <c r="AA337" i="14"/>
  <c r="AJ337" i="14"/>
  <c r="AR337" i="14"/>
  <c r="AI338" i="14"/>
  <c r="AQ338" i="14"/>
  <c r="Y339" i="14"/>
  <c r="AH339" i="14"/>
  <c r="AP339" i="14"/>
  <c r="X340" i="14"/>
  <c r="AO340" i="14"/>
  <c r="W341" i="14"/>
  <c r="AN341" i="14"/>
  <c r="V342" i="14"/>
  <c r="AD342" i="14"/>
  <c r="AK344" i="14"/>
  <c r="AS344" i="14"/>
  <c r="AA345" i="14"/>
  <c r="AJ345" i="14"/>
  <c r="AR345" i="14"/>
  <c r="AI346" i="14"/>
  <c r="AQ346" i="14"/>
  <c r="Y347" i="14"/>
  <c r="AH347" i="14"/>
  <c r="AP347" i="14"/>
  <c r="X348" i="14"/>
  <c r="AF348" i="14"/>
  <c r="AO348" i="14"/>
  <c r="W349" i="14"/>
  <c r="AN349" i="14"/>
  <c r="AK352" i="14"/>
  <c r="AS352" i="14"/>
  <c r="AB353" i="14"/>
  <c r="AL353" i="14"/>
  <c r="AL356" i="14"/>
  <c r="AS356" i="14"/>
  <c r="AK356" i="14"/>
  <c r="AN356" i="14"/>
  <c r="AB357" i="14"/>
  <c r="T357" i="14"/>
  <c r="AA357" i="14"/>
  <c r="Y357" i="14"/>
  <c r="AL357" i="14"/>
  <c r="AH361" i="14"/>
  <c r="AH362" i="14"/>
  <c r="AH363" i="14"/>
  <c r="W366" i="14"/>
  <c r="AA366" i="14"/>
  <c r="Z366" i="14"/>
  <c r="Y366" i="14"/>
  <c r="AM366" i="14"/>
  <c r="AM367" i="14"/>
  <c r="V367" i="14"/>
  <c r="AR367" i="14"/>
  <c r="AJ367" i="14"/>
  <c r="AA367" i="14"/>
  <c r="Z367" i="14"/>
  <c r="Y367" i="14"/>
  <c r="AB367" i="14"/>
  <c r="AS367" i="14"/>
  <c r="AO371" i="14"/>
  <c r="AM373" i="14"/>
  <c r="AL374" i="14"/>
  <c r="AQ375" i="14"/>
  <c r="Y284" i="14"/>
  <c r="AH284" i="14"/>
  <c r="X285" i="14"/>
  <c r="Y292" i="14"/>
  <c r="AH292" i="14"/>
  <c r="X293" i="14"/>
  <c r="W294" i="14"/>
  <c r="AE294" i="14"/>
  <c r="AK297" i="14"/>
  <c r="AS297" i="14"/>
  <c r="AA298" i="14"/>
  <c r="AJ298" i="14"/>
  <c r="AR298" i="14"/>
  <c r="Y300" i="14"/>
  <c r="AH300" i="14"/>
  <c r="X301" i="14"/>
  <c r="AO301" i="14"/>
  <c r="W302" i="14"/>
  <c r="AE302" i="14"/>
  <c r="AK305" i="14"/>
  <c r="AS305" i="14"/>
  <c r="AA306" i="14"/>
  <c r="AJ306" i="14"/>
  <c r="AR306" i="14"/>
  <c r="Y308" i="14"/>
  <c r="AH308" i="14"/>
  <c r="X309" i="14"/>
  <c r="AO309" i="14"/>
  <c r="AE310" i="14"/>
  <c r="AK313" i="14"/>
  <c r="AS313" i="14"/>
  <c r="AA314" i="14"/>
  <c r="AJ314" i="14"/>
  <c r="AR314" i="14"/>
  <c r="Y316" i="14"/>
  <c r="AH316" i="14"/>
  <c r="X317" i="14"/>
  <c r="AO317" i="14"/>
  <c r="AE318" i="14"/>
  <c r="AL320" i="14"/>
  <c r="T321" i="14"/>
  <c r="AA321" i="14" s="1"/>
  <c r="AK321" i="14"/>
  <c r="AS321" i="14"/>
  <c r="AJ322" i="14"/>
  <c r="AR322" i="14"/>
  <c r="Y324" i="14"/>
  <c r="AH324" i="14"/>
  <c r="X325" i="14"/>
  <c r="AO325" i="14"/>
  <c r="W326" i="14"/>
  <c r="AE326" i="14"/>
  <c r="AL328" i="14"/>
  <c r="T329" i="14"/>
  <c r="AF329" i="14" s="1"/>
  <c r="AB329" i="14"/>
  <c r="AK329" i="14"/>
  <c r="AS329" i="14"/>
  <c r="AA330" i="14"/>
  <c r="AJ330" i="14"/>
  <c r="AR330" i="14"/>
  <c r="Y332" i="14"/>
  <c r="AH332" i="14"/>
  <c r="X333" i="14"/>
  <c r="AO333" i="14"/>
  <c r="W334" i="14"/>
  <c r="AL336" i="14"/>
  <c r="T337" i="14"/>
  <c r="AC337" i="14" s="1"/>
  <c r="AB337" i="14"/>
  <c r="AK337" i="14"/>
  <c r="AS337" i="14"/>
  <c r="AA338" i="14"/>
  <c r="AJ338" i="14"/>
  <c r="AI339" i="14"/>
  <c r="AH340" i="14"/>
  <c r="X341" i="14"/>
  <c r="AO341" i="14"/>
  <c r="W342" i="14"/>
  <c r="AE342" i="14"/>
  <c r="AL344" i="14"/>
  <c r="T345" i="14"/>
  <c r="AC345" i="14" s="1"/>
  <c r="AB345" i="14"/>
  <c r="AK345" i="14"/>
  <c r="AS345" i="14"/>
  <c r="AA346" i="14"/>
  <c r="AJ346" i="14"/>
  <c r="AI347" i="14"/>
  <c r="AH348" i="14"/>
  <c r="X349" i="14"/>
  <c r="AO349" i="14"/>
  <c r="AL352" i="14"/>
  <c r="T353" i="14"/>
  <c r="AE353" i="14" s="1"/>
  <c r="AC353" i="14"/>
  <c r="AM353" i="14"/>
  <c r="V355" i="14"/>
  <c r="Y355" i="14"/>
  <c r="AI355" i="14"/>
  <c r="AR355" i="14"/>
  <c r="AO356" i="14"/>
  <c r="AS357" i="14"/>
  <c r="AK357" i="14"/>
  <c r="AR357" i="14"/>
  <c r="AJ357" i="14"/>
  <c r="Z357" i="14"/>
  <c r="AM357" i="14"/>
  <c r="U361" i="14"/>
  <c r="AI361" i="14"/>
  <c r="AI362" i="14"/>
  <c r="AJ363" i="14"/>
  <c r="Z365" i="14"/>
  <c r="AN366" i="14"/>
  <c r="AR366" i="14"/>
  <c r="AJ366" i="14"/>
  <c r="AQ366" i="14"/>
  <c r="AI366" i="14"/>
  <c r="AB366" i="14"/>
  <c r="AO366" i="14"/>
  <c r="AQ367" i="14"/>
  <c r="AC367" i="14"/>
  <c r="T371" i="14"/>
  <c r="AF371" i="14" s="1"/>
  <c r="AR371" i="14"/>
  <c r="AP373" i="14"/>
  <c r="AO374" i="14"/>
  <c r="AK375" i="14"/>
  <c r="X294" i="14"/>
  <c r="T298" i="14"/>
  <c r="AB298" i="14" s="1"/>
  <c r="AK298" i="14"/>
  <c r="Y301" i="14"/>
  <c r="AH301" i="14"/>
  <c r="X302" i="14"/>
  <c r="T306" i="14"/>
  <c r="AB306" i="14" s="1"/>
  <c r="AK306" i="14"/>
  <c r="Y309" i="14"/>
  <c r="AH309" i="14"/>
  <c r="T314" i="14"/>
  <c r="AB314" i="14" s="1"/>
  <c r="AK314" i="14"/>
  <c r="Y317" i="14"/>
  <c r="AH317" i="14"/>
  <c r="X318" i="14"/>
  <c r="U321" i="14"/>
  <c r="T322" i="14"/>
  <c r="W322" i="14" s="1"/>
  <c r="AK322" i="14"/>
  <c r="Y325" i="14"/>
  <c r="AH325" i="14"/>
  <c r="X326" i="14"/>
  <c r="U329" i="14"/>
  <c r="T330" i="14"/>
  <c r="AF330" i="14" s="1"/>
  <c r="AB330" i="14"/>
  <c r="AK330" i="14"/>
  <c r="Y333" i="14"/>
  <c r="AH333" i="14"/>
  <c r="X334" i="14"/>
  <c r="U337" i="14"/>
  <c r="T338" i="14"/>
  <c r="AF338" i="14" s="1"/>
  <c r="AB338" i="14"/>
  <c r="AK338" i="14"/>
  <c r="Y341" i="14"/>
  <c r="AH341" i="14"/>
  <c r="X342" i="14"/>
  <c r="U345" i="14"/>
  <c r="T346" i="14"/>
  <c r="AC346" i="14" s="1"/>
  <c r="AB346" i="14"/>
  <c r="AK346" i="14"/>
  <c r="Y349" i="14"/>
  <c r="AH349" i="14"/>
  <c r="U353" i="14"/>
  <c r="AN353" i="14"/>
  <c r="Z355" i="14"/>
  <c r="AJ355" i="14"/>
  <c r="AS355" i="14"/>
  <c r="AP356" i="14"/>
  <c r="AC357" i="14"/>
  <c r="AN357" i="14"/>
  <c r="AA358" i="14"/>
  <c r="Z358" i="14"/>
  <c r="X358" i="14"/>
  <c r="V361" i="14"/>
  <c r="AJ361" i="14"/>
  <c r="AK362" i="14"/>
  <c r="AK363" i="14"/>
  <c r="AO365" i="14"/>
  <c r="AS365" i="14"/>
  <c r="AK365" i="14"/>
  <c r="AR365" i="14"/>
  <c r="AJ365" i="14"/>
  <c r="AC365" i="14"/>
  <c r="AP365" i="14"/>
  <c r="AC366" i="14"/>
  <c r="AP366" i="14"/>
  <c r="X371" i="14"/>
  <c r="AS371" i="14"/>
  <c r="V373" i="14"/>
  <c r="AQ373" i="14"/>
  <c r="AP374" i="14"/>
  <c r="AN375" i="14"/>
  <c r="Y381" i="14"/>
  <c r="AH381" i="14"/>
  <c r="AP381" i="14"/>
  <c r="AO382" i="14"/>
  <c r="Y389" i="14"/>
  <c r="AH389" i="14"/>
  <c r="AP389" i="14"/>
  <c r="AF390" i="14"/>
  <c r="AO390" i="14"/>
  <c r="AJ398" i="14"/>
  <c r="AS398" i="14"/>
  <c r="AC400" i="14"/>
  <c r="AD408" i="14"/>
  <c r="AC408" i="14"/>
  <c r="AA408" i="14"/>
  <c r="AB408" i="14"/>
  <c r="AS408" i="14"/>
  <c r="AR411" i="14"/>
  <c r="AJ411" i="14"/>
  <c r="AA411" i="14"/>
  <c r="AQ411" i="14"/>
  <c r="AI411" i="14"/>
  <c r="AO411" i="14"/>
  <c r="AN411" i="14"/>
  <c r="AC411" i="14"/>
  <c r="AO422" i="14"/>
  <c r="AN422" i="14"/>
  <c r="AM422" i="14"/>
  <c r="AL422" i="14"/>
  <c r="AS422" i="14"/>
  <c r="AK422" i="14"/>
  <c r="AR422" i="14"/>
  <c r="AJ422" i="14"/>
  <c r="AQ422" i="14"/>
  <c r="AI422" i="14"/>
  <c r="Z381" i="14"/>
  <c r="AI381" i="14"/>
  <c r="AQ381" i="14"/>
  <c r="AH382" i="14"/>
  <c r="AP382" i="14"/>
  <c r="X383" i="14"/>
  <c r="AO383" i="14"/>
  <c r="Z389" i="14"/>
  <c r="AI389" i="14"/>
  <c r="AQ389" i="14"/>
  <c r="AH390" i="14"/>
  <c r="AP390" i="14"/>
  <c r="X391" i="14"/>
  <c r="AF391" i="14"/>
  <c r="AO391" i="14"/>
  <c r="AA398" i="14"/>
  <c r="AK398" i="14"/>
  <c r="AL400" i="14"/>
  <c r="AQ400" i="14"/>
  <c r="AI400" i="14"/>
  <c r="AA400" i="14"/>
  <c r="AM400" i="14"/>
  <c r="AD407" i="14"/>
  <c r="V407" i="14"/>
  <c r="AB407" i="14"/>
  <c r="T407" i="14"/>
  <c r="U407" i="14" s="1"/>
  <c r="AA407" i="14"/>
  <c r="Z407" i="14"/>
  <c r="AO407" i="14"/>
  <c r="AM408" i="14"/>
  <c r="AL408" i="14"/>
  <c r="AR408" i="14"/>
  <c r="AJ408" i="14"/>
  <c r="AQ408" i="14"/>
  <c r="AI408" i="14"/>
  <c r="AE408" i="14"/>
  <c r="AD411" i="14"/>
  <c r="AE423" i="14"/>
  <c r="W423" i="14"/>
  <c r="AD423" i="14"/>
  <c r="AC423" i="14"/>
  <c r="U423" i="14"/>
  <c r="AB423" i="14"/>
  <c r="T423" i="14"/>
  <c r="V423" i="14" s="1"/>
  <c r="AA423" i="14"/>
  <c r="Z423" i="14"/>
  <c r="Y423" i="14"/>
  <c r="AH359" i="14"/>
  <c r="AP359" i="14"/>
  <c r="X360" i="14"/>
  <c r="AO360" i="14"/>
  <c r="AK364" i="14"/>
  <c r="AS364" i="14"/>
  <c r="AA365" i="14"/>
  <c r="AH367" i="14"/>
  <c r="AP367" i="14"/>
  <c r="X368" i="14"/>
  <c r="AO368" i="14"/>
  <c r="W369" i="14"/>
  <c r="AN369" i="14"/>
  <c r="V370" i="14"/>
  <c r="AL371" i="14"/>
  <c r="T372" i="14"/>
  <c r="AE372" i="14" s="1"/>
  <c r="AK372" i="14"/>
  <c r="AS372" i="14"/>
  <c r="AA373" i="14"/>
  <c r="AH375" i="14"/>
  <c r="AP375" i="14"/>
  <c r="AO376" i="14"/>
  <c r="W377" i="14"/>
  <c r="AN377" i="14"/>
  <c r="V378" i="14"/>
  <c r="AM378" i="14"/>
  <c r="U379" i="14"/>
  <c r="AC379" i="14"/>
  <c r="AL379" i="14"/>
  <c r="T380" i="14"/>
  <c r="AE380" i="14" s="1"/>
  <c r="AK380" i="14"/>
  <c r="AS380" i="14"/>
  <c r="AA381" i="14"/>
  <c r="AJ381" i="14"/>
  <c r="AR381" i="14"/>
  <c r="AI382" i="14"/>
  <c r="AQ382" i="14"/>
  <c r="Y383" i="14"/>
  <c r="AH383" i="14"/>
  <c r="AP383" i="14"/>
  <c r="X384" i="14"/>
  <c r="AO384" i="14"/>
  <c r="W385" i="14"/>
  <c r="AN385" i="14"/>
  <c r="AM386" i="14"/>
  <c r="U387" i="14"/>
  <c r="AC387" i="14"/>
  <c r="AL387" i="14"/>
  <c r="T388" i="14"/>
  <c r="W388" i="14" s="1"/>
  <c r="AB388" i="14"/>
  <c r="AK388" i="14"/>
  <c r="AS388" i="14"/>
  <c r="AA389" i="14"/>
  <c r="AJ389" i="14"/>
  <c r="AR389" i="14"/>
  <c r="AI390" i="14"/>
  <c r="AQ390" i="14"/>
  <c r="AH391" i="14"/>
  <c r="AP391" i="14"/>
  <c r="X392" i="14"/>
  <c r="AF392" i="14"/>
  <c r="AO392" i="14"/>
  <c r="W393" i="14"/>
  <c r="AE393" i="14"/>
  <c r="AN393" i="14"/>
  <c r="V394" i="14"/>
  <c r="AD394" i="14"/>
  <c r="AM394" i="14"/>
  <c r="U395" i="14"/>
  <c r="AD395" i="14"/>
  <c r="AN395" i="14"/>
  <c r="Z397" i="14"/>
  <c r="AJ397" i="14"/>
  <c r="AS397" i="14"/>
  <c r="AB398" i="14"/>
  <c r="AL398" i="14"/>
  <c r="AF399" i="14"/>
  <c r="AQ399" i="14"/>
  <c r="AB400" i="14"/>
  <c r="AN400" i="14"/>
  <c r="AB401" i="14"/>
  <c r="T401" i="14"/>
  <c r="W401" i="14" s="1"/>
  <c r="Y401" i="14"/>
  <c r="Z401" i="14"/>
  <c r="AL401" i="14"/>
  <c r="AK402" i="14"/>
  <c r="V403" i="14"/>
  <c r="AK403" i="14"/>
  <c r="X404" i="14"/>
  <c r="AK404" i="14"/>
  <c r="Y405" i="14"/>
  <c r="AK405" i="14"/>
  <c r="AO406" i="14"/>
  <c r="AM407" i="14"/>
  <c r="AS407" i="14"/>
  <c r="AK407" i="14"/>
  <c r="AR407" i="14"/>
  <c r="AJ407" i="14"/>
  <c r="AC407" i="14"/>
  <c r="AP407" i="14"/>
  <c r="AF408" i="14"/>
  <c r="X409" i="14"/>
  <c r="AO409" i="14"/>
  <c r="AH411" i="14"/>
  <c r="X412" i="14"/>
  <c r="AO412" i="14"/>
  <c r="X415" i="14"/>
  <c r="T416" i="14"/>
  <c r="X416" i="14" s="1"/>
  <c r="AO416" i="14"/>
  <c r="AN423" i="14"/>
  <c r="AF431" i="14"/>
  <c r="AC440" i="14"/>
  <c r="U440" i="14"/>
  <c r="AF440" i="14"/>
  <c r="AE440" i="14"/>
  <c r="AD440" i="14"/>
  <c r="T440" i="14"/>
  <c r="X440" i="14" s="1"/>
  <c r="AB440" i="14"/>
  <c r="AA440" i="14"/>
  <c r="AM449" i="14"/>
  <c r="AS449" i="14"/>
  <c r="AK449" i="14"/>
  <c r="AR449" i="14"/>
  <c r="AJ449" i="14"/>
  <c r="AO449" i="14"/>
  <c r="AN449" i="14"/>
  <c r="AL449" i="14"/>
  <c r="AI449" i="14"/>
  <c r="AH449" i="14"/>
  <c r="AF449" i="14"/>
  <c r="AQ449" i="14"/>
  <c r="AE449" i="14"/>
  <c r="X353" i="14"/>
  <c r="AI359" i="14"/>
  <c r="AH360" i="14"/>
  <c r="X361" i="14"/>
  <c r="AL364" i="14"/>
  <c r="T365" i="14"/>
  <c r="AF365" i="14" s="1"/>
  <c r="AB365" i="14"/>
  <c r="AI367" i="14"/>
  <c r="AH368" i="14"/>
  <c r="X369" i="14"/>
  <c r="AO369" i="14"/>
  <c r="W370" i="14"/>
  <c r="AM371" i="14"/>
  <c r="AL372" i="14"/>
  <c r="T373" i="14"/>
  <c r="AD373" i="14" s="1"/>
  <c r="AB373" i="14"/>
  <c r="AI375" i="14"/>
  <c r="AH376" i="14"/>
  <c r="X377" i="14"/>
  <c r="AO377" i="14"/>
  <c r="W378" i="14"/>
  <c r="AN378" i="14"/>
  <c r="V379" i="14"/>
  <c r="AM379" i="14"/>
  <c r="AL380" i="14"/>
  <c r="T381" i="14"/>
  <c r="AF381" i="14" s="1"/>
  <c r="AB381" i="14"/>
  <c r="AK381" i="14"/>
  <c r="AS381" i="14"/>
  <c r="AA382" i="14"/>
  <c r="AJ382" i="14"/>
  <c r="AR382" i="14"/>
  <c r="Z383" i="14"/>
  <c r="AI383" i="14"/>
  <c r="AH384" i="14"/>
  <c r="X385" i="14"/>
  <c r="AO385" i="14"/>
  <c r="AN386" i="14"/>
  <c r="AD387" i="14"/>
  <c r="AM387" i="14"/>
  <c r="AC388" i="14"/>
  <c r="AL388" i="14"/>
  <c r="T389" i="14"/>
  <c r="U389" i="14" s="1"/>
  <c r="AB389" i="14"/>
  <c r="AK389" i="14"/>
  <c r="AS389" i="14"/>
  <c r="AA390" i="14"/>
  <c r="AJ390" i="14"/>
  <c r="AR390" i="14"/>
  <c r="Z391" i="14"/>
  <c r="AI391" i="14"/>
  <c r="AH392" i="14"/>
  <c r="X393" i="14"/>
  <c r="AO393" i="14"/>
  <c r="W394" i="14"/>
  <c r="AE394" i="14"/>
  <c r="AN394" i="14"/>
  <c r="AE395" i="14"/>
  <c r="AO395" i="14"/>
  <c r="X396" i="14"/>
  <c r="AI396" i="14"/>
  <c r="AR396" i="14"/>
  <c r="AA397" i="14"/>
  <c r="AK397" i="14"/>
  <c r="T398" i="14"/>
  <c r="Y398" i="14" s="1"/>
  <c r="AC398" i="14"/>
  <c r="AM398" i="14"/>
  <c r="W399" i="14"/>
  <c r="AH399" i="14"/>
  <c r="AS399" i="14"/>
  <c r="AD400" i="14"/>
  <c r="AO400" i="14"/>
  <c r="AS401" i="14"/>
  <c r="AA401" i="14"/>
  <c r="AM401" i="14"/>
  <c r="AL402" i="14"/>
  <c r="Y403" i="14"/>
  <c r="AL403" i="14"/>
  <c r="Z404" i="14"/>
  <c r="Z405" i="14"/>
  <c r="AN405" i="14"/>
  <c r="AE406" i="14"/>
  <c r="AC406" i="14"/>
  <c r="AB406" i="14"/>
  <c r="T406" i="14"/>
  <c r="U406" i="14" s="1"/>
  <c r="AA406" i="14"/>
  <c r="AE407" i="14"/>
  <c r="AQ407" i="14"/>
  <c r="AH408" i="14"/>
  <c r="AA409" i="14"/>
  <c r="T411" i="14"/>
  <c r="V411" i="14" s="1"/>
  <c r="AK411" i="14"/>
  <c r="AA412" i="14"/>
  <c r="Y415" i="14"/>
  <c r="AS416" i="14"/>
  <c r="AF430" i="14"/>
  <c r="Y369" i="14"/>
  <c r="AH369" i="14"/>
  <c r="AP369" i="14"/>
  <c r="X370" i="14"/>
  <c r="AN371" i="14"/>
  <c r="AM372" i="14"/>
  <c r="Y377" i="14"/>
  <c r="AH377" i="14"/>
  <c r="AP377" i="14"/>
  <c r="X378" i="14"/>
  <c r="AO378" i="14"/>
  <c r="W379" i="14"/>
  <c r="AN379" i="14"/>
  <c r="AM380" i="14"/>
  <c r="U381" i="14"/>
  <c r="AC381" i="14"/>
  <c r="AL381" i="14"/>
  <c r="T382" i="14"/>
  <c r="AF382" i="14" s="1"/>
  <c r="AB382" i="14"/>
  <c r="AK382" i="14"/>
  <c r="AS382" i="14"/>
  <c r="AA383" i="14"/>
  <c r="AJ383" i="14"/>
  <c r="AR383" i="14"/>
  <c r="Y385" i="14"/>
  <c r="AH385" i="14"/>
  <c r="AP385" i="14"/>
  <c r="AO386" i="14"/>
  <c r="W387" i="14"/>
  <c r="AE387" i="14"/>
  <c r="AN387" i="14"/>
  <c r="AD388" i="14"/>
  <c r="AM388" i="14"/>
  <c r="AC389" i="14"/>
  <c r="AL389" i="14"/>
  <c r="T390" i="14"/>
  <c r="U390" i="14" s="1"/>
  <c r="AB390" i="14"/>
  <c r="AK390" i="14"/>
  <c r="AS390" i="14"/>
  <c r="AA391" i="14"/>
  <c r="AJ391" i="14"/>
  <c r="AR391" i="14"/>
  <c r="Y393" i="14"/>
  <c r="AH393" i="14"/>
  <c r="AP393" i="14"/>
  <c r="AF394" i="14"/>
  <c r="AO394" i="14"/>
  <c r="W395" i="14"/>
  <c r="AF395" i="14"/>
  <c r="AO398" i="14"/>
  <c r="T400" i="14"/>
  <c r="U400" i="14" s="1"/>
  <c r="AE400" i="14"/>
  <c r="AP400" i="14"/>
  <c r="AA402" i="14"/>
  <c r="Z402" i="14"/>
  <c r="Z403" i="14"/>
  <c r="AA403" i="14"/>
  <c r="Y404" i="14"/>
  <c r="AN404" i="14"/>
  <c r="AE404" i="14"/>
  <c r="W404" i="14"/>
  <c r="AM404" i="14"/>
  <c r="AD404" i="14"/>
  <c r="AA404" i="14"/>
  <c r="AO404" i="14"/>
  <c r="AF405" i="14"/>
  <c r="AA405" i="14"/>
  <c r="AN406" i="14"/>
  <c r="AL406" i="14"/>
  <c r="AS406" i="14"/>
  <c r="AK406" i="14"/>
  <c r="AD406" i="14"/>
  <c r="AQ406" i="14"/>
  <c r="AF407" i="14"/>
  <c r="T408" i="14"/>
  <c r="U408" i="14" s="1"/>
  <c r="AK408" i="14"/>
  <c r="AL409" i="14"/>
  <c r="AC409" i="14"/>
  <c r="AB409" i="14"/>
  <c r="T409" i="14"/>
  <c r="U409" i="14" s="1"/>
  <c r="AQ409" i="14"/>
  <c r="AI409" i="14"/>
  <c r="Z409" i="14"/>
  <c r="Y409" i="14"/>
  <c r="AD409" i="14"/>
  <c r="AL411" i="14"/>
  <c r="AQ412" i="14"/>
  <c r="AI412" i="14"/>
  <c r="Z412" i="14"/>
  <c r="Y412" i="14"/>
  <c r="AN412" i="14"/>
  <c r="AE412" i="14"/>
  <c r="W412" i="14"/>
  <c r="AM412" i="14"/>
  <c r="AD412" i="14"/>
  <c r="V412" i="14"/>
  <c r="AB412" i="14"/>
  <c r="AS412" i="14"/>
  <c r="AH422" i="14"/>
  <c r="AO430" i="14"/>
  <c r="AN430" i="14"/>
  <c r="AM430" i="14"/>
  <c r="AD430" i="14"/>
  <c r="AL430" i="14"/>
  <c r="AS430" i="14"/>
  <c r="AK430" i="14"/>
  <c r="AR430" i="14"/>
  <c r="AJ430" i="14"/>
  <c r="AA430" i="14"/>
  <c r="AQ430" i="14"/>
  <c r="AI430" i="14"/>
  <c r="Y378" i="14"/>
  <c r="AH378" i="14"/>
  <c r="AP378" i="14"/>
  <c r="X379" i="14"/>
  <c r="AO379" i="14"/>
  <c r="V381" i="14"/>
  <c r="AM381" i="14"/>
  <c r="AC382" i="14"/>
  <c r="AL382" i="14"/>
  <c r="T383" i="14"/>
  <c r="AE383" i="14" s="1"/>
  <c r="AB383" i="14"/>
  <c r="AK383" i="14"/>
  <c r="AS383" i="14"/>
  <c r="AH386" i="14"/>
  <c r="AP386" i="14"/>
  <c r="X387" i="14"/>
  <c r="AF387" i="14"/>
  <c r="AO387" i="14"/>
  <c r="V389" i="14"/>
  <c r="AD389" i="14"/>
  <c r="AM389" i="14"/>
  <c r="AC390" i="14"/>
  <c r="AL390" i="14"/>
  <c r="T391" i="14"/>
  <c r="Y391" i="14" s="1"/>
  <c r="AB391" i="14"/>
  <c r="AK391" i="14"/>
  <c r="AS391" i="14"/>
  <c r="Y394" i="14"/>
  <c r="AH394" i="14"/>
  <c r="AP394" i="14"/>
  <c r="X395" i="14"/>
  <c r="AH395" i="14"/>
  <c r="AR395" i="14"/>
  <c r="AF398" i="14"/>
  <c r="AP398" i="14"/>
  <c r="AD399" i="14"/>
  <c r="V399" i="14"/>
  <c r="AA399" i="14"/>
  <c r="Y399" i="14"/>
  <c r="AK399" i="14"/>
  <c r="AF400" i="14"/>
  <c r="AR400" i="14"/>
  <c r="AR402" i="14"/>
  <c r="AJ402" i="14"/>
  <c r="AP402" i="14"/>
  <c r="AH402" i="14"/>
  <c r="Y402" i="14"/>
  <c r="AO402" i="14"/>
  <c r="AB402" i="14"/>
  <c r="AN402" i="14"/>
  <c r="AQ403" i="14"/>
  <c r="AI403" i="14"/>
  <c r="AO403" i="14"/>
  <c r="AN403" i="14"/>
  <c r="AB403" i="14"/>
  <c r="AP403" i="14"/>
  <c r="AO405" i="14"/>
  <c r="AM405" i="14"/>
  <c r="AD405" i="14"/>
  <c r="AL405" i="14"/>
  <c r="AC405" i="14"/>
  <c r="AB405" i="14"/>
  <c r="AQ405" i="14"/>
  <c r="AH407" i="14"/>
  <c r="AN408" i="14"/>
  <c r="AM411" i="14"/>
  <c r="AE415" i="14"/>
  <c r="AD415" i="14"/>
  <c r="AB415" i="14"/>
  <c r="T415" i="14"/>
  <c r="U415" i="14" s="1"/>
  <c r="AA415" i="14"/>
  <c r="Z415" i="14"/>
  <c r="AF415" i="14"/>
  <c r="AP422" i="14"/>
  <c r="X423" i="14"/>
  <c r="AE431" i="14"/>
  <c r="W431" i="14"/>
  <c r="AD431" i="14"/>
  <c r="V431" i="14"/>
  <c r="AC431" i="14"/>
  <c r="U431" i="14"/>
  <c r="AB431" i="14"/>
  <c r="T431" i="14"/>
  <c r="X431" i="14" s="1"/>
  <c r="AA431" i="14"/>
  <c r="Z431" i="14"/>
  <c r="Y431" i="14"/>
  <c r="Z443" i="14"/>
  <c r="Y443" i="14"/>
  <c r="AJ443" i="14"/>
  <c r="W443" i="14"/>
  <c r="AF443" i="14"/>
  <c r="AR443" i="14"/>
  <c r="AE443" i="14"/>
  <c r="U443" i="14"/>
  <c r="AO443" i="14"/>
  <c r="AD443" i="14"/>
  <c r="T443" i="14"/>
  <c r="X443" i="14" s="1"/>
  <c r="AN443" i="14"/>
  <c r="AC443" i="14"/>
  <c r="AM443" i="14"/>
  <c r="AB443" i="14"/>
  <c r="AL443" i="14"/>
  <c r="AA443" i="14"/>
  <c r="AC449" i="14"/>
  <c r="AH371" i="14"/>
  <c r="AP371" i="14"/>
  <c r="AO372" i="14"/>
  <c r="Z378" i="14"/>
  <c r="AI378" i="14"/>
  <c r="AQ378" i="14"/>
  <c r="Y379" i="14"/>
  <c r="AH379" i="14"/>
  <c r="AP379" i="14"/>
  <c r="AO380" i="14"/>
  <c r="W381" i="14"/>
  <c r="AN381" i="14"/>
  <c r="AM382" i="14"/>
  <c r="U383" i="14"/>
  <c r="AC383" i="14"/>
  <c r="AL383" i="14"/>
  <c r="AI386" i="14"/>
  <c r="AQ386" i="14"/>
  <c r="Y387" i="14"/>
  <c r="AH387" i="14"/>
  <c r="AP387" i="14"/>
  <c r="AF388" i="14"/>
  <c r="AO388" i="14"/>
  <c r="AE389" i="14"/>
  <c r="AN389" i="14"/>
  <c r="AD390" i="14"/>
  <c r="AM390" i="14"/>
  <c r="U391" i="14"/>
  <c r="AC391" i="14"/>
  <c r="AL391" i="14"/>
  <c r="Z394" i="14"/>
  <c r="AI394" i="14"/>
  <c r="AQ394" i="14"/>
  <c r="AQ395" i="14"/>
  <c r="AI395" i="14"/>
  <c r="Y395" i="14"/>
  <c r="AJ395" i="14"/>
  <c r="AS395" i="14"/>
  <c r="X398" i="14"/>
  <c r="AH398" i="14"/>
  <c r="AQ398" i="14"/>
  <c r="AM399" i="14"/>
  <c r="AR399" i="14"/>
  <c r="AJ399" i="14"/>
  <c r="Z399" i="14"/>
  <c r="AL399" i="14"/>
  <c r="AH400" i="14"/>
  <c r="AS400" i="14"/>
  <c r="AC402" i="14"/>
  <c r="AQ402" i="14"/>
  <c r="AC403" i="14"/>
  <c r="AR403" i="14"/>
  <c r="AE405" i="14"/>
  <c r="AR405" i="14"/>
  <c r="AH406" i="14"/>
  <c r="W407" i="14"/>
  <c r="AI407" i="14"/>
  <c r="X408" i="14"/>
  <c r="AO408" i="14"/>
  <c r="Y411" i="14"/>
  <c r="AP411" i="14"/>
  <c r="AO414" i="14"/>
  <c r="AN414" i="14"/>
  <c r="AL414" i="14"/>
  <c r="AS414" i="14"/>
  <c r="AK414" i="14"/>
  <c r="AR414" i="14"/>
  <c r="AJ414" i="14"/>
  <c r="AI414" i="14"/>
  <c r="AN415" i="14"/>
  <c r="AM415" i="14"/>
  <c r="AS415" i="14"/>
  <c r="AK415" i="14"/>
  <c r="AR415" i="14"/>
  <c r="AJ415" i="14"/>
  <c r="AQ415" i="14"/>
  <c r="AI415" i="14"/>
  <c r="AH415" i="14"/>
  <c r="AD416" i="14"/>
  <c r="AC416" i="14"/>
  <c r="AA416" i="14"/>
  <c r="AE416" i="14"/>
  <c r="AF423" i="14"/>
  <c r="AN431" i="14"/>
  <c r="Y440" i="14"/>
  <c r="AP449" i="14"/>
  <c r="AH364" i="14"/>
  <c r="X365" i="14"/>
  <c r="T369" i="14"/>
  <c r="AD369" i="14" s="1"/>
  <c r="AB369" i="14"/>
  <c r="AK369" i="14"/>
  <c r="AI371" i="14"/>
  <c r="AH372" i="14"/>
  <c r="X373" i="14"/>
  <c r="T377" i="14"/>
  <c r="AD377" i="14" s="1"/>
  <c r="AB377" i="14"/>
  <c r="AK377" i="14"/>
  <c r="AJ378" i="14"/>
  <c r="AI379" i="14"/>
  <c r="AH380" i="14"/>
  <c r="X381" i="14"/>
  <c r="V383" i="14"/>
  <c r="T385" i="14"/>
  <c r="AD385" i="14" s="1"/>
  <c r="AB385" i="14"/>
  <c r="AK385" i="14"/>
  <c r="AJ386" i="14"/>
  <c r="AI387" i="14"/>
  <c r="AH388" i="14"/>
  <c r="X389" i="14"/>
  <c r="V391" i="14"/>
  <c r="AD391" i="14"/>
  <c r="T393" i="14"/>
  <c r="U393" i="14" s="1"/>
  <c r="AB393" i="14"/>
  <c r="AK393" i="14"/>
  <c r="AJ394" i="14"/>
  <c r="AA395" i="14"/>
  <c r="AK395" i="14"/>
  <c r="AE398" i="14"/>
  <c r="W398" i="14"/>
  <c r="AI398" i="14"/>
  <c r="AR398" i="14"/>
  <c r="AB399" i="14"/>
  <c r="AN399" i="14"/>
  <c r="AJ400" i="14"/>
  <c r="AD402" i="14"/>
  <c r="AS402" i="14"/>
  <c r="AD403" i="14"/>
  <c r="AS403" i="14"/>
  <c r="AF404" i="14"/>
  <c r="AS404" i="14"/>
  <c r="AH405" i="14"/>
  <c r="AS405" i="14"/>
  <c r="AI406" i="14"/>
  <c r="X407" i="14"/>
  <c r="AL407" i="14"/>
  <c r="AP408" i="14"/>
  <c r="AJ409" i="14"/>
  <c r="Z411" i="14"/>
  <c r="AB411" i="14"/>
  <c r="AS411" i="14"/>
  <c r="AJ412" i="14"/>
  <c r="AM414" i="14"/>
  <c r="AL415" i="14"/>
  <c r="AM416" i="14"/>
  <c r="AF416" i="14"/>
  <c r="AO423" i="14"/>
  <c r="AI440" i="14"/>
  <c r="AN466" i="14"/>
  <c r="AM466" i="14"/>
  <c r="AL466" i="14"/>
  <c r="AR466" i="14"/>
  <c r="AJ466" i="14"/>
  <c r="AQ466" i="14"/>
  <c r="AI466" i="14"/>
  <c r="AH466" i="14"/>
  <c r="AM467" i="14"/>
  <c r="AD467" i="14"/>
  <c r="AL467" i="14"/>
  <c r="AC467" i="14"/>
  <c r="U467" i="14"/>
  <c r="AB467" i="14"/>
  <c r="T467" i="14"/>
  <c r="V467" i="14" s="1"/>
  <c r="Z467" i="14"/>
  <c r="Y467" i="14"/>
  <c r="AF467" i="14"/>
  <c r="AO481" i="14"/>
  <c r="AN481" i="14"/>
  <c r="AM481" i="14"/>
  <c r="AL481" i="14"/>
  <c r="AC481" i="14"/>
  <c r="U481" i="14"/>
  <c r="AS481" i="14"/>
  <c r="AK481" i="14"/>
  <c r="AR481" i="14"/>
  <c r="AJ481" i="14"/>
  <c r="AQ481" i="14"/>
  <c r="AM499" i="14"/>
  <c r="AL499" i="14"/>
  <c r="AR499" i="14"/>
  <c r="AJ499" i="14"/>
  <c r="AQ499" i="14"/>
  <c r="AI499" i="14"/>
  <c r="AP499" i="14"/>
  <c r="AS499" i="14"/>
  <c r="AO499" i="14"/>
  <c r="AN499" i="14"/>
  <c r="AK499" i="14"/>
  <c r="AH499" i="14"/>
  <c r="AH423" i="14"/>
  <c r="AP423" i="14"/>
  <c r="AO424" i="14"/>
  <c r="AH431" i="14"/>
  <c r="AP431" i="14"/>
  <c r="AF432" i="14"/>
  <c r="AO432" i="14"/>
  <c r="AL440" i="14"/>
  <c r="AJ440" i="14"/>
  <c r="AS440" i="14"/>
  <c r="AS443" i="14"/>
  <c r="AE448" i="14"/>
  <c r="AC448" i="14"/>
  <c r="AB448" i="14"/>
  <c r="T448" i="14"/>
  <c r="Z448" i="14" s="1"/>
  <c r="AA448" i="14"/>
  <c r="AP448" i="14"/>
  <c r="AQ454" i="14"/>
  <c r="AI454" i="14"/>
  <c r="AE454" i="14"/>
  <c r="AM454" i="14"/>
  <c r="AD454" i="14"/>
  <c r="AB454" i="14"/>
  <c r="AS454" i="14"/>
  <c r="AD458" i="14"/>
  <c r="AC458" i="14"/>
  <c r="AA458" i="14"/>
  <c r="AB458" i="14"/>
  <c r="AR461" i="14"/>
  <c r="AJ461" i="14"/>
  <c r="AA461" i="14"/>
  <c r="AQ461" i="14"/>
  <c r="AI461" i="14"/>
  <c r="Z461" i="14"/>
  <c r="AO461" i="14"/>
  <c r="AN461" i="14"/>
  <c r="AE461" i="14"/>
  <c r="W461" i="14"/>
  <c r="AC461" i="14"/>
  <c r="AK466" i="14"/>
  <c r="AS467" i="14"/>
  <c r="AJ467" i="14"/>
  <c r="AO473" i="14"/>
  <c r="AN473" i="14"/>
  <c r="AM473" i="14"/>
  <c r="AL473" i="14"/>
  <c r="AC473" i="14"/>
  <c r="U473" i="14"/>
  <c r="AS473" i="14"/>
  <c r="AK473" i="14"/>
  <c r="AR473" i="14"/>
  <c r="AJ473" i="14"/>
  <c r="AQ473" i="14"/>
  <c r="AD488" i="14"/>
  <c r="AL488" i="14"/>
  <c r="AC488" i="14"/>
  <c r="AK488" i="14"/>
  <c r="AJ488" i="14"/>
  <c r="AI488" i="14"/>
  <c r="T488" i="14"/>
  <c r="Z488" i="14" s="1"/>
  <c r="AS488" i="14"/>
  <c r="AF488" i="14"/>
  <c r="AR488" i="14"/>
  <c r="AE488" i="14"/>
  <c r="AQ488" i="14"/>
  <c r="AB488" i="14"/>
  <c r="AD489" i="14"/>
  <c r="AH416" i="14"/>
  <c r="AP416" i="14"/>
  <c r="X417" i="14"/>
  <c r="AF417" i="14"/>
  <c r="AO417" i="14"/>
  <c r="AD419" i="14"/>
  <c r="AM419" i="14"/>
  <c r="AC420" i="14"/>
  <c r="AL420" i="14"/>
  <c r="AI423" i="14"/>
  <c r="AQ423" i="14"/>
  <c r="AH424" i="14"/>
  <c r="AP424" i="14"/>
  <c r="X425" i="14"/>
  <c r="AF425" i="14"/>
  <c r="AO425" i="14"/>
  <c r="AD427" i="14"/>
  <c r="AM427" i="14"/>
  <c r="U428" i="14"/>
  <c r="AC428" i="14"/>
  <c r="AL428" i="14"/>
  <c r="AI431" i="14"/>
  <c r="AQ431" i="14"/>
  <c r="AH432" i="14"/>
  <c r="AP432" i="14"/>
  <c r="AF433" i="14"/>
  <c r="AO433" i="14"/>
  <c r="V435" i="14"/>
  <c r="AD435" i="14"/>
  <c r="AM435" i="14"/>
  <c r="AC436" i="14"/>
  <c r="AL436" i="14"/>
  <c r="AF438" i="14"/>
  <c r="AP438" i="14"/>
  <c r="AD439" i="14"/>
  <c r="Y439" i="14"/>
  <c r="AI439" i="14"/>
  <c r="AR439" i="14"/>
  <c r="AK440" i="14"/>
  <c r="V441" i="14"/>
  <c r="AE441" i="14"/>
  <c r="AO441" i="14"/>
  <c r="AH442" i="14"/>
  <c r="AQ442" i="14"/>
  <c r="AE446" i="14"/>
  <c r="AM446" i="14"/>
  <c r="AD446" i="14"/>
  <c r="AA446" i="14"/>
  <c r="AO446" i="14"/>
  <c r="AN448" i="14"/>
  <c r="AL448" i="14"/>
  <c r="AS448" i="14"/>
  <c r="AK448" i="14"/>
  <c r="AD448" i="14"/>
  <c r="AQ448" i="14"/>
  <c r="AJ451" i="14"/>
  <c r="AP454" i="14"/>
  <c r="AC454" i="14"/>
  <c r="AM458" i="14"/>
  <c r="AL458" i="14"/>
  <c r="AR458" i="14"/>
  <c r="AJ458" i="14"/>
  <c r="AQ458" i="14"/>
  <c r="AI458" i="14"/>
  <c r="AE458" i="14"/>
  <c r="AD461" i="14"/>
  <c r="AO466" i="14"/>
  <c r="AN467" i="14"/>
  <c r="AM475" i="14"/>
  <c r="AD475" i="14"/>
  <c r="V475" i="14"/>
  <c r="AL475" i="14"/>
  <c r="AC475" i="14"/>
  <c r="U475" i="14"/>
  <c r="AB475" i="14"/>
  <c r="T475" i="14"/>
  <c r="X475" i="14" s="1"/>
  <c r="AR475" i="14"/>
  <c r="AJ475" i="14"/>
  <c r="AA475" i="14"/>
  <c r="Z475" i="14"/>
  <c r="Y475" i="14"/>
  <c r="AN475" i="14"/>
  <c r="AL482" i="14"/>
  <c r="AP489" i="14"/>
  <c r="AH401" i="14"/>
  <c r="AP401" i="14"/>
  <c r="X402" i="14"/>
  <c r="AF402" i="14"/>
  <c r="AE403" i="14"/>
  <c r="AH409" i="14"/>
  <c r="AP409" i="14"/>
  <c r="X410" i="14"/>
  <c r="AF410" i="14"/>
  <c r="AO410" i="14"/>
  <c r="W411" i="14"/>
  <c r="AE411" i="14"/>
  <c r="U413" i="14"/>
  <c r="AC413" i="14"/>
  <c r="AL413" i="14"/>
  <c r="T414" i="14"/>
  <c r="V414" i="14" s="1"/>
  <c r="AI416" i="14"/>
  <c r="AQ416" i="14"/>
  <c r="Y417" i="14"/>
  <c r="AH417" i="14"/>
  <c r="AP417" i="14"/>
  <c r="AO418" i="14"/>
  <c r="AE419" i="14"/>
  <c r="AN419" i="14"/>
  <c r="AD420" i="14"/>
  <c r="AM420" i="14"/>
  <c r="U421" i="14"/>
  <c r="AC421" i="14"/>
  <c r="AL421" i="14"/>
  <c r="T422" i="14"/>
  <c r="Y422" i="14" s="1"/>
  <c r="AJ423" i="14"/>
  <c r="AR423" i="14"/>
  <c r="AI424" i="14"/>
  <c r="AQ424" i="14"/>
  <c r="Y425" i="14"/>
  <c r="AH425" i="14"/>
  <c r="AP425" i="14"/>
  <c r="X426" i="14"/>
  <c r="AF426" i="14"/>
  <c r="AO426" i="14"/>
  <c r="W427" i="14"/>
  <c r="AE427" i="14"/>
  <c r="AN427" i="14"/>
  <c r="V428" i="14"/>
  <c r="AD428" i="14"/>
  <c r="AM428" i="14"/>
  <c r="U429" i="14"/>
  <c r="AC429" i="14"/>
  <c r="AL429" i="14"/>
  <c r="T430" i="14"/>
  <c r="U430" i="14" s="1"/>
  <c r="AB430" i="14"/>
  <c r="AJ431" i="14"/>
  <c r="AR431" i="14"/>
  <c r="AI432" i="14"/>
  <c r="AQ432" i="14"/>
  <c r="Y433" i="14"/>
  <c r="AH433" i="14"/>
  <c r="AP433" i="14"/>
  <c r="AF434" i="14"/>
  <c r="AO434" i="14"/>
  <c r="W435" i="14"/>
  <c r="AE435" i="14"/>
  <c r="AN435" i="14"/>
  <c r="V436" i="14"/>
  <c r="AD436" i="14"/>
  <c r="AM436" i="14"/>
  <c r="U437" i="14"/>
  <c r="AD437" i="14"/>
  <c r="AN437" i="14"/>
  <c r="AH438" i="14"/>
  <c r="AQ438" i="14"/>
  <c r="AM439" i="14"/>
  <c r="Z439" i="14"/>
  <c r="AJ439" i="14"/>
  <c r="AS439" i="14"/>
  <c r="AM440" i="14"/>
  <c r="W441" i="14"/>
  <c r="AF441" i="14"/>
  <c r="AP441" i="14"/>
  <c r="AR442" i="14"/>
  <c r="AJ442" i="14"/>
  <c r="AI442" i="14"/>
  <c r="AS442" i="14"/>
  <c r="AQ445" i="14"/>
  <c r="AI445" i="14"/>
  <c r="Z445" i="14"/>
  <c r="AO445" i="14"/>
  <c r="AN445" i="14"/>
  <c r="AE445" i="14"/>
  <c r="AB445" i="14"/>
  <c r="AP445" i="14"/>
  <c r="AP446" i="14"/>
  <c r="AB446" i="14"/>
  <c r="AQ446" i="14"/>
  <c r="AO447" i="14"/>
  <c r="AM447" i="14"/>
  <c r="AL447" i="14"/>
  <c r="AC447" i="14"/>
  <c r="U447" i="14"/>
  <c r="AB447" i="14"/>
  <c r="AQ447" i="14"/>
  <c r="AF448" i="14"/>
  <c r="AR448" i="14"/>
  <c r="U449" i="14"/>
  <c r="AH450" i="14"/>
  <c r="AL451" i="14"/>
  <c r="Y453" i="14"/>
  <c r="AP453" i="14"/>
  <c r="AF454" i="14"/>
  <c r="AO456" i="14"/>
  <c r="AN456" i="14"/>
  <c r="AL456" i="14"/>
  <c r="AS456" i="14"/>
  <c r="AK456" i="14"/>
  <c r="AH456" i="14"/>
  <c r="AP457" i="14"/>
  <c r="AF458" i="14"/>
  <c r="X459" i="14"/>
  <c r="AO459" i="14"/>
  <c r="AH461" i="14"/>
  <c r="X462" i="14"/>
  <c r="AO462" i="14"/>
  <c r="Y465" i="14"/>
  <c r="T466" i="14"/>
  <c r="V466" i="14" s="1"/>
  <c r="AP466" i="14"/>
  <c r="AO467" i="14"/>
  <c r="AS475" i="14"/>
  <c r="AO475" i="14"/>
  <c r="Y481" i="14"/>
  <c r="AB499" i="14"/>
  <c r="X403" i="14"/>
  <c r="AF403" i="14"/>
  <c r="Y410" i="14"/>
  <c r="AH410" i="14"/>
  <c r="AP410" i="14"/>
  <c r="X411" i="14"/>
  <c r="AF411" i="14"/>
  <c r="AD413" i="14"/>
  <c r="AM413" i="14"/>
  <c r="AJ416" i="14"/>
  <c r="AR416" i="14"/>
  <c r="Z417" i="14"/>
  <c r="AI417" i="14"/>
  <c r="AQ417" i="14"/>
  <c r="AH418" i="14"/>
  <c r="AP418" i="14"/>
  <c r="X419" i="14"/>
  <c r="AF419" i="14"/>
  <c r="AO419" i="14"/>
  <c r="AE420" i="14"/>
  <c r="AN420" i="14"/>
  <c r="AD421" i="14"/>
  <c r="AM421" i="14"/>
  <c r="AK423" i="14"/>
  <c r="AS423" i="14"/>
  <c r="AJ424" i="14"/>
  <c r="AR424" i="14"/>
  <c r="Z425" i="14"/>
  <c r="AI425" i="14"/>
  <c r="AQ425" i="14"/>
  <c r="Y426" i="14"/>
  <c r="AH426" i="14"/>
  <c r="AP426" i="14"/>
  <c r="X427" i="14"/>
  <c r="AF427" i="14"/>
  <c r="AO427" i="14"/>
  <c r="AE428" i="14"/>
  <c r="AN428" i="14"/>
  <c r="V429" i="14"/>
  <c r="AD429" i="14"/>
  <c r="AM429" i="14"/>
  <c r="AC430" i="14"/>
  <c r="AK431" i="14"/>
  <c r="AS431" i="14"/>
  <c r="AA432" i="14"/>
  <c r="AJ432" i="14"/>
  <c r="AR432" i="14"/>
  <c r="Z433" i="14"/>
  <c r="AI433" i="14"/>
  <c r="AQ433" i="14"/>
  <c r="Y434" i="14"/>
  <c r="AH434" i="14"/>
  <c r="AP434" i="14"/>
  <c r="AF435" i="14"/>
  <c r="AO435" i="14"/>
  <c r="AE436" i="14"/>
  <c r="AN436" i="14"/>
  <c r="AE437" i="14"/>
  <c r="AP437" i="14"/>
  <c r="AE438" i="14"/>
  <c r="Y438" i="14"/>
  <c r="AI438" i="14"/>
  <c r="AR438" i="14"/>
  <c r="AA439" i="14"/>
  <c r="AK439" i="14"/>
  <c r="AN440" i="14"/>
  <c r="AH441" i="14"/>
  <c r="AK442" i="14"/>
  <c r="AC446" i="14"/>
  <c r="AR446" i="14"/>
  <c r="AH448" i="14"/>
  <c r="W449" i="14"/>
  <c r="AK450" i="14"/>
  <c r="AF453" i="14"/>
  <c r="AB453" i="14"/>
  <c r="AJ454" i="14"/>
  <c r="AI456" i="14"/>
  <c r="AH458" i="14"/>
  <c r="AA459" i="14"/>
  <c r="T461" i="14"/>
  <c r="U461" i="14" s="1"/>
  <c r="AK461" i="14"/>
  <c r="AA462" i="14"/>
  <c r="Z465" i="14"/>
  <c r="AS466" i="14"/>
  <c r="W467" i="14"/>
  <c r="AR467" i="14"/>
  <c r="Y473" i="14"/>
  <c r="Z481" i="14"/>
  <c r="T482" i="14"/>
  <c r="Z482" i="14" s="1"/>
  <c r="AF489" i="14"/>
  <c r="Y419" i="14"/>
  <c r="AH419" i="14"/>
  <c r="AP419" i="14"/>
  <c r="X420" i="14"/>
  <c r="AF420" i="14"/>
  <c r="AO420" i="14"/>
  <c r="AL423" i="14"/>
  <c r="T424" i="14"/>
  <c r="W424" i="14" s="1"/>
  <c r="AK424" i="14"/>
  <c r="AS424" i="14"/>
  <c r="Y427" i="14"/>
  <c r="AH427" i="14"/>
  <c r="AP427" i="14"/>
  <c r="X428" i="14"/>
  <c r="AF428" i="14"/>
  <c r="AO428" i="14"/>
  <c r="AL431" i="14"/>
  <c r="T432" i="14"/>
  <c r="X432" i="14" s="1"/>
  <c r="AB432" i="14"/>
  <c r="AK432" i="14"/>
  <c r="AS432" i="14"/>
  <c r="Y435" i="14"/>
  <c r="AH435" i="14"/>
  <c r="AP435" i="14"/>
  <c r="X436" i="14"/>
  <c r="AF436" i="14"/>
  <c r="AO436" i="14"/>
  <c r="Z438" i="14"/>
  <c r="AJ438" i="14"/>
  <c r="AS438" i="14"/>
  <c r="AB439" i="14"/>
  <c r="AL439" i="14"/>
  <c r="AO440" i="14"/>
  <c r="AB441" i="14"/>
  <c r="T441" i="14"/>
  <c r="Y441" i="14" s="1"/>
  <c r="AI441" i="14"/>
  <c r="AR441" i="14"/>
  <c r="AB442" i="14"/>
  <c r="AL442" i="14"/>
  <c r="AF446" i="14"/>
  <c r="AS446" i="14"/>
  <c r="AI448" i="14"/>
  <c r="AB451" i="14"/>
  <c r="T451" i="14"/>
  <c r="W451" i="14" s="1"/>
  <c r="Z451" i="14"/>
  <c r="AA451" i="14"/>
  <c r="AN451" i="14"/>
  <c r="AR453" i="14"/>
  <c r="AJ453" i="14"/>
  <c r="AA453" i="14"/>
  <c r="AQ453" i="14"/>
  <c r="AI453" i="14"/>
  <c r="AO453" i="14"/>
  <c r="AN453" i="14"/>
  <c r="AE453" i="14"/>
  <c r="W453" i="14"/>
  <c r="AC453" i="14"/>
  <c r="T454" i="14"/>
  <c r="Z454" i="14" s="1"/>
  <c r="AK454" i="14"/>
  <c r="AE457" i="14"/>
  <c r="W457" i="14"/>
  <c r="AD457" i="14"/>
  <c r="V457" i="14"/>
  <c r="AB457" i="14"/>
  <c r="T457" i="14"/>
  <c r="Z457" i="14" s="1"/>
  <c r="AA457" i="14"/>
  <c r="AC457" i="14"/>
  <c r="T458" i="14"/>
  <c r="Z458" i="14" s="1"/>
  <c r="AK458" i="14"/>
  <c r="AL459" i="14"/>
  <c r="AC459" i="14"/>
  <c r="U459" i="14"/>
  <c r="AB459" i="14"/>
  <c r="T459" i="14"/>
  <c r="Y459" i="14" s="1"/>
  <c r="AD459" i="14"/>
  <c r="AL461" i="14"/>
  <c r="AQ462" i="14"/>
  <c r="AI462" i="14"/>
  <c r="Z462" i="14"/>
  <c r="Y462" i="14"/>
  <c r="AE462" i="14"/>
  <c r="W462" i="14"/>
  <c r="AM462" i="14"/>
  <c r="AD462" i="14"/>
  <c r="V462" i="14"/>
  <c r="AB462" i="14"/>
  <c r="AS462" i="14"/>
  <c r="X467" i="14"/>
  <c r="AE474" i="14"/>
  <c r="AD474" i="14"/>
  <c r="AC474" i="14"/>
  <c r="AB474" i="14"/>
  <c r="T474" i="14"/>
  <c r="X474" i="14" s="1"/>
  <c r="AA474" i="14"/>
  <c r="AO474" i="14"/>
  <c r="AH481" i="14"/>
  <c r="AN482" i="14"/>
  <c r="AS482" i="14"/>
  <c r="AK482" i="14"/>
  <c r="AJ482" i="14"/>
  <c r="AI482" i="14"/>
  <c r="AR482" i="14"/>
  <c r="AH482" i="14"/>
  <c r="AQ482" i="14"/>
  <c r="AP482" i="14"/>
  <c r="AO482" i="14"/>
  <c r="AO489" i="14"/>
  <c r="AL489" i="14"/>
  <c r="AS489" i="14"/>
  <c r="AK489" i="14"/>
  <c r="AB489" i="14"/>
  <c r="T489" i="14"/>
  <c r="Z489" i="14" s="1"/>
  <c r="AN489" i="14"/>
  <c r="AM489" i="14"/>
  <c r="AJ489" i="14"/>
  <c r="W489" i="14"/>
  <c r="AI489" i="14"/>
  <c r="V489" i="14"/>
  <c r="AH489" i="14"/>
  <c r="AR489" i="14"/>
  <c r="AE489" i="14"/>
  <c r="AE506" i="14"/>
  <c r="AD506" i="14"/>
  <c r="AC506" i="14"/>
  <c r="AB506" i="14"/>
  <c r="T506" i="14"/>
  <c r="AA506" i="14" s="1"/>
  <c r="AF506" i="14"/>
  <c r="AH396" i="14"/>
  <c r="AK401" i="14"/>
  <c r="AH404" i="14"/>
  <c r="X405" i="14"/>
  <c r="AK409" i="14"/>
  <c r="AJ410" i="14"/>
  <c r="AH412" i="14"/>
  <c r="X413" i="14"/>
  <c r="AO413" i="14"/>
  <c r="AL416" i="14"/>
  <c r="T417" i="14"/>
  <c r="AB417" i="14"/>
  <c r="AK417" i="14"/>
  <c r="AJ418" i="14"/>
  <c r="AI419" i="14"/>
  <c r="AQ419" i="14"/>
  <c r="Y420" i="14"/>
  <c r="AH420" i="14"/>
  <c r="X421" i="14"/>
  <c r="AO421" i="14"/>
  <c r="AM423" i="14"/>
  <c r="AL424" i="14"/>
  <c r="T425" i="14"/>
  <c r="V425" i="14" s="1"/>
  <c r="AB425" i="14"/>
  <c r="AK425" i="14"/>
  <c r="AJ426" i="14"/>
  <c r="AI427" i="14"/>
  <c r="AQ427" i="14"/>
  <c r="Y428" i="14"/>
  <c r="AH428" i="14"/>
  <c r="X429" i="14"/>
  <c r="AO429" i="14"/>
  <c r="W430" i="14"/>
  <c r="AE430" i="14"/>
  <c r="AM431" i="14"/>
  <c r="AC432" i="14"/>
  <c r="AL432" i="14"/>
  <c r="T433" i="14"/>
  <c r="V433" i="14" s="1"/>
  <c r="AB433" i="14"/>
  <c r="AK433" i="14"/>
  <c r="AJ434" i="14"/>
  <c r="AI435" i="14"/>
  <c r="AQ435" i="14"/>
  <c r="Y436" i="14"/>
  <c r="AH436" i="14"/>
  <c r="AF437" i="14"/>
  <c r="Y437" i="14"/>
  <c r="AI437" i="14"/>
  <c r="AR437" i="14"/>
  <c r="AA438" i="14"/>
  <c r="AK438" i="14"/>
  <c r="T439" i="14"/>
  <c r="V439" i="14" s="1"/>
  <c r="AC439" i="14"/>
  <c r="AN439" i="14"/>
  <c r="AP440" i="14"/>
  <c r="AS441" i="14"/>
  <c r="AK441" i="14"/>
  <c r="Z441" i="14"/>
  <c r="AJ441" i="14"/>
  <c r="T442" i="14"/>
  <c r="V442" i="14" s="1"/>
  <c r="AC442" i="14"/>
  <c r="AM442" i="14"/>
  <c r="T445" i="14"/>
  <c r="W445" i="14" s="1"/>
  <c r="AH445" i="14"/>
  <c r="T446" i="14"/>
  <c r="X446" i="14" s="1"/>
  <c r="AI446" i="14"/>
  <c r="AJ448" i="14"/>
  <c r="AC450" i="14"/>
  <c r="AA450" i="14"/>
  <c r="AS451" i="14"/>
  <c r="AC451" i="14"/>
  <c r="AO451" i="14"/>
  <c r="AD453" i="14"/>
  <c r="AL454" i="14"/>
  <c r="AM456" i="14"/>
  <c r="AN457" i="14"/>
  <c r="AM457" i="14"/>
  <c r="AS457" i="14"/>
  <c r="AK457" i="14"/>
  <c r="AR457" i="14"/>
  <c r="AJ457" i="14"/>
  <c r="AF457" i="14"/>
  <c r="AN458" i="14"/>
  <c r="AS459" i="14"/>
  <c r="AE459" i="14"/>
  <c r="V461" i="14"/>
  <c r="AM461" i="14"/>
  <c r="AP462" i="14"/>
  <c r="AC462" i="14"/>
  <c r="AF465" i="14"/>
  <c r="AA467" i="14"/>
  <c r="AH473" i="14"/>
  <c r="AN474" i="14"/>
  <c r="AM474" i="14"/>
  <c r="AL474" i="14"/>
  <c r="AS474" i="14"/>
  <c r="AK474" i="14"/>
  <c r="AR474" i="14"/>
  <c r="AJ474" i="14"/>
  <c r="AQ474" i="14"/>
  <c r="AI474" i="14"/>
  <c r="AP474" i="14"/>
  <c r="W475" i="14"/>
  <c r="AI481" i="14"/>
  <c r="AE487" i="14"/>
  <c r="W487" i="14"/>
  <c r="AD487" i="14"/>
  <c r="V487" i="14"/>
  <c r="AK487" i="14"/>
  <c r="X487" i="14"/>
  <c r="AJ487" i="14"/>
  <c r="U487" i="14"/>
  <c r="T487" i="14"/>
  <c r="Y487" i="14" s="1"/>
  <c r="AS487" i="14"/>
  <c r="AF487" i="14"/>
  <c r="AC487" i="14"/>
  <c r="AB487" i="14"/>
  <c r="AA488" i="14"/>
  <c r="Y413" i="14"/>
  <c r="AH413" i="14"/>
  <c r="AC417" i="14"/>
  <c r="AA419" i="14"/>
  <c r="AJ419" i="14"/>
  <c r="Z420" i="14"/>
  <c r="AI420" i="14"/>
  <c r="Y421" i="14"/>
  <c r="AH421" i="14"/>
  <c r="U425" i="14"/>
  <c r="AC425" i="14"/>
  <c r="AA427" i="14"/>
  <c r="AJ427" i="14"/>
  <c r="Z428" i="14"/>
  <c r="AI428" i="14"/>
  <c r="Y429" i="14"/>
  <c r="AH429" i="14"/>
  <c r="U433" i="14"/>
  <c r="AC433" i="14"/>
  <c r="AA435" i="14"/>
  <c r="AJ435" i="14"/>
  <c r="Z436" i="14"/>
  <c r="AI436" i="14"/>
  <c r="Z437" i="14"/>
  <c r="AJ437" i="14"/>
  <c r="AS437" i="14"/>
  <c r="AB438" i="14"/>
  <c r="AL438" i="14"/>
  <c r="U439" i="14"/>
  <c r="AE439" i="14"/>
  <c r="AO439" i="14"/>
  <c r="AH440" i="14"/>
  <c r="AQ440" i="14"/>
  <c r="AA441" i="14"/>
  <c r="AL441" i="14"/>
  <c r="AD442" i="14"/>
  <c r="AN442" i="14"/>
  <c r="AJ446" i="14"/>
  <c r="AM448" i="14"/>
  <c r="AD449" i="14"/>
  <c r="V449" i="14"/>
  <c r="AB449" i="14"/>
  <c r="T449" i="14"/>
  <c r="Y449" i="14" s="1"/>
  <c r="AA449" i="14"/>
  <c r="AL450" i="14"/>
  <c r="AR450" i="14"/>
  <c r="AJ450" i="14"/>
  <c r="AQ450" i="14"/>
  <c r="AI450" i="14"/>
  <c r="AB450" i="14"/>
  <c r="AO450" i="14"/>
  <c r="AD451" i="14"/>
  <c r="AR451" i="14"/>
  <c r="AH453" i="14"/>
  <c r="AO454" i="14"/>
  <c r="AH457" i="14"/>
  <c r="AO458" i="14"/>
  <c r="AF459" i="14"/>
  <c r="Y461" i="14"/>
  <c r="AP461" i="14"/>
  <c r="AF462" i="14"/>
  <c r="AO465" i="14"/>
  <c r="AN465" i="14"/>
  <c r="AM465" i="14"/>
  <c r="AS465" i="14"/>
  <c r="AK465" i="14"/>
  <c r="AR465" i="14"/>
  <c r="AJ465" i="14"/>
  <c r="AI465" i="14"/>
  <c r="AE466" i="14"/>
  <c r="AD466" i="14"/>
  <c r="AC466" i="14"/>
  <c r="AA466" i="14"/>
  <c r="Z466" i="14"/>
  <c r="AF466" i="14"/>
  <c r="AE467" i="14"/>
  <c r="AI473" i="14"/>
  <c r="AF481" i="14"/>
  <c r="AP481" i="14"/>
  <c r="AN488" i="14"/>
  <c r="AD499" i="14"/>
  <c r="V499" i="14"/>
  <c r="AC499" i="14"/>
  <c r="U499" i="14"/>
  <c r="AA499" i="14"/>
  <c r="Z499" i="14"/>
  <c r="X499" i="14"/>
  <c r="W499" i="14"/>
  <c r="T499" i="14"/>
  <c r="Y499" i="14" s="1"/>
  <c r="AF499" i="14"/>
  <c r="T528" i="14"/>
  <c r="AB528" i="14" s="1"/>
  <c r="Y528" i="14"/>
  <c r="AM528" i="14"/>
  <c r="X528" i="14"/>
  <c r="AL528" i="14"/>
  <c r="W528" i="14"/>
  <c r="AI528" i="14"/>
  <c r="V528" i="14"/>
  <c r="AF528" i="14"/>
  <c r="U528" i="14"/>
  <c r="AE528" i="14"/>
  <c r="AQ528" i="14"/>
  <c r="AD528" i="14"/>
  <c r="AO528" i="14"/>
  <c r="AN528" i="14"/>
  <c r="Z528" i="14"/>
  <c r="AN506" i="14"/>
  <c r="AM506" i="14"/>
  <c r="AL506" i="14"/>
  <c r="AS506" i="14"/>
  <c r="AK506" i="14"/>
  <c r="AR506" i="14"/>
  <c r="AJ506" i="14"/>
  <c r="AQ506" i="14"/>
  <c r="AI506" i="14"/>
  <c r="AP506" i="14"/>
  <c r="AH443" i="14"/>
  <c r="AP443" i="14"/>
  <c r="AF444" i="14"/>
  <c r="AO444" i="14"/>
  <c r="AH451" i="14"/>
  <c r="AP451" i="14"/>
  <c r="AF452" i="14"/>
  <c r="AO452" i="14"/>
  <c r="U455" i="14"/>
  <c r="AC455" i="14"/>
  <c r="AL455" i="14"/>
  <c r="T456" i="14"/>
  <c r="Y456" i="14" s="1"/>
  <c r="AB456" i="14"/>
  <c r="AH459" i="14"/>
  <c r="AP459" i="14"/>
  <c r="X460" i="14"/>
  <c r="AF460" i="14"/>
  <c r="AO460" i="14"/>
  <c r="AC463" i="14"/>
  <c r="AL463" i="14"/>
  <c r="T464" i="14"/>
  <c r="U464" i="14" s="1"/>
  <c r="AB464" i="14"/>
  <c r="AK464" i="14"/>
  <c r="AS464" i="14"/>
  <c r="AA465" i="14"/>
  <c r="AH467" i="14"/>
  <c r="AP467" i="14"/>
  <c r="X468" i="14"/>
  <c r="AF468" i="14"/>
  <c r="AO468" i="14"/>
  <c r="AE469" i="14"/>
  <c r="AN469" i="14"/>
  <c r="V470" i="14"/>
  <c r="AD470" i="14"/>
  <c r="AM470" i="14"/>
  <c r="U471" i="14"/>
  <c r="AC471" i="14"/>
  <c r="AL471" i="14"/>
  <c r="T472" i="14"/>
  <c r="X472" i="14" s="1"/>
  <c r="AB472" i="14"/>
  <c r="AK472" i="14"/>
  <c r="AS472" i="14"/>
  <c r="AA473" i="14"/>
  <c r="AH475" i="14"/>
  <c r="AP475" i="14"/>
  <c r="AF476" i="14"/>
  <c r="AO476" i="14"/>
  <c r="W477" i="14"/>
  <c r="AE477" i="14"/>
  <c r="AN477" i="14"/>
  <c r="V478" i="14"/>
  <c r="AD478" i="14"/>
  <c r="AM478" i="14"/>
  <c r="U479" i="14"/>
  <c r="AC479" i="14"/>
  <c r="AL479" i="14"/>
  <c r="T480" i="14"/>
  <c r="V480" i="14" s="1"/>
  <c r="AB480" i="14"/>
  <c r="AK480" i="14"/>
  <c r="AS480" i="14"/>
  <c r="AA481" i="14"/>
  <c r="AD483" i="14"/>
  <c r="V483" i="14"/>
  <c r="AA483" i="14"/>
  <c r="AK483" i="14"/>
  <c r="AF484" i="14"/>
  <c r="AR484" i="14"/>
  <c r="AD485" i="14"/>
  <c r="AO485" i="14"/>
  <c r="AR486" i="14"/>
  <c r="AJ486" i="14"/>
  <c r="AA486" i="14"/>
  <c r="AO486" i="14"/>
  <c r="AN486" i="14"/>
  <c r="AE486" i="14"/>
  <c r="AB486" i="14"/>
  <c r="AP486" i="14"/>
  <c r="AQ487" i="14"/>
  <c r="AI487" i="14"/>
  <c r="AN487" i="14"/>
  <c r="AM487" i="14"/>
  <c r="AP487" i="14"/>
  <c r="AP488" i="14"/>
  <c r="AH490" i="14"/>
  <c r="U491" i="14"/>
  <c r="AH491" i="14"/>
  <c r="AL494" i="14"/>
  <c r="AL495" i="14"/>
  <c r="AO497" i="14"/>
  <c r="AN497" i="14"/>
  <c r="AE497" i="14"/>
  <c r="W497" i="14"/>
  <c r="AL497" i="14"/>
  <c r="AS497" i="14"/>
  <c r="AK497" i="14"/>
  <c r="AB497" i="14"/>
  <c r="T497" i="14"/>
  <c r="Y497" i="14" s="1"/>
  <c r="AH497" i="14"/>
  <c r="AP498" i="14"/>
  <c r="AI505" i="14"/>
  <c r="AR529" i="14"/>
  <c r="AJ529" i="14"/>
  <c r="AQ529" i="14"/>
  <c r="AI529" i="14"/>
  <c r="AO529" i="14"/>
  <c r="AM529" i="14"/>
  <c r="Y529" i="14"/>
  <c r="AL529" i="14"/>
  <c r="W529" i="14"/>
  <c r="AK529" i="14"/>
  <c r="V529" i="14"/>
  <c r="AH529" i="14"/>
  <c r="U529" i="14"/>
  <c r="AE529" i="14"/>
  <c r="T529" i="14"/>
  <c r="AB529" i="14" s="1"/>
  <c r="AS529" i="14"/>
  <c r="AD529" i="14"/>
  <c r="AP529" i="14"/>
  <c r="AC529" i="14"/>
  <c r="AI443" i="14"/>
  <c r="AQ443" i="14"/>
  <c r="AH444" i="14"/>
  <c r="X445" i="14"/>
  <c r="AN446" i="14"/>
  <c r="V447" i="14"/>
  <c r="AD447" i="14"/>
  <c r="AI451" i="14"/>
  <c r="AQ451" i="14"/>
  <c r="AH452" i="14"/>
  <c r="X453" i="14"/>
  <c r="AN454" i="14"/>
  <c r="V455" i="14"/>
  <c r="AD455" i="14"/>
  <c r="AM455" i="14"/>
  <c r="AC456" i="14"/>
  <c r="AI459" i="14"/>
  <c r="AQ459" i="14"/>
  <c r="Y460" i="14"/>
  <c r="AH460" i="14"/>
  <c r="X461" i="14"/>
  <c r="AN462" i="14"/>
  <c r="V463" i="14"/>
  <c r="AD463" i="14"/>
  <c r="AM463" i="14"/>
  <c r="AC464" i="14"/>
  <c r="AL464" i="14"/>
  <c r="T465" i="14"/>
  <c r="V465" i="14" s="1"/>
  <c r="AB465" i="14"/>
  <c r="AI467" i="14"/>
  <c r="AQ467" i="14"/>
  <c r="AH468" i="14"/>
  <c r="X469" i="14"/>
  <c r="AO469" i="14"/>
  <c r="AE470" i="14"/>
  <c r="AN470" i="14"/>
  <c r="V471" i="14"/>
  <c r="AD471" i="14"/>
  <c r="AM471" i="14"/>
  <c r="AC472" i="14"/>
  <c r="AL472" i="14"/>
  <c r="T473" i="14"/>
  <c r="X473" i="14" s="1"/>
  <c r="AB473" i="14"/>
  <c r="AI475" i="14"/>
  <c r="AQ475" i="14"/>
  <c r="Y476" i="14"/>
  <c r="AH476" i="14"/>
  <c r="AO477" i="14"/>
  <c r="W478" i="14"/>
  <c r="AE478" i="14"/>
  <c r="AN478" i="14"/>
  <c r="V479" i="14"/>
  <c r="AD479" i="14"/>
  <c r="AM479" i="14"/>
  <c r="AC480" i="14"/>
  <c r="AL480" i="14"/>
  <c r="T481" i="14"/>
  <c r="X481" i="14" s="1"/>
  <c r="AB481" i="14"/>
  <c r="AM483" i="14"/>
  <c r="AR483" i="14"/>
  <c r="AJ483" i="14"/>
  <c r="AL483" i="14"/>
  <c r="AH484" i="14"/>
  <c r="AS484" i="14"/>
  <c r="U485" i="14"/>
  <c r="AE485" i="14"/>
  <c r="AQ485" i="14"/>
  <c r="AC486" i="14"/>
  <c r="AQ486" i="14"/>
  <c r="AR487" i="14"/>
  <c r="AI490" i="14"/>
  <c r="AK491" i="14"/>
  <c r="W492" i="14"/>
  <c r="AF494" i="14"/>
  <c r="Z495" i="14"/>
  <c r="AE495" i="14"/>
  <c r="W495" i="14"/>
  <c r="AD495" i="14"/>
  <c r="V495" i="14"/>
  <c r="AA495" i="14"/>
  <c r="AO496" i="14"/>
  <c r="AD496" i="14"/>
  <c r="AL496" i="14"/>
  <c r="AC496" i="14"/>
  <c r="AA496" i="14"/>
  <c r="AQ496" i="14"/>
  <c r="AI497" i="14"/>
  <c r="AF505" i="14"/>
  <c r="Y469" i="14"/>
  <c r="AH469" i="14"/>
  <c r="AP469" i="14"/>
  <c r="X470" i="14"/>
  <c r="AF470" i="14"/>
  <c r="AO470" i="14"/>
  <c r="Y477" i="14"/>
  <c r="AH477" i="14"/>
  <c r="AP477" i="14"/>
  <c r="AF478" i="14"/>
  <c r="AO478" i="14"/>
  <c r="AR494" i="14"/>
  <c r="AJ494" i="14"/>
  <c r="AA494" i="14"/>
  <c r="AO494" i="14"/>
  <c r="AN494" i="14"/>
  <c r="AE494" i="14"/>
  <c r="AB494" i="14"/>
  <c r="AP494" i="14"/>
  <c r="AQ495" i="14"/>
  <c r="AI495" i="14"/>
  <c r="AN495" i="14"/>
  <c r="AM495" i="14"/>
  <c r="AB495" i="14"/>
  <c r="AP495" i="14"/>
  <c r="AE498" i="14"/>
  <c r="AD498" i="14"/>
  <c r="AB498" i="14"/>
  <c r="T498" i="14"/>
  <c r="Y498" i="14" s="1"/>
  <c r="AA498" i="14"/>
  <c r="AC498" i="14"/>
  <c r="AO505" i="14"/>
  <c r="AN505" i="14"/>
  <c r="AE505" i="14"/>
  <c r="W505" i="14"/>
  <c r="AM505" i="14"/>
  <c r="AD505" i="14"/>
  <c r="V505" i="14"/>
  <c r="AL505" i="14"/>
  <c r="AS505" i="14"/>
  <c r="AK505" i="14"/>
  <c r="AB505" i="14"/>
  <c r="T505" i="14"/>
  <c r="AA505" i="14" s="1"/>
  <c r="AR505" i="14"/>
  <c r="AJ505" i="14"/>
  <c r="AQ505" i="14"/>
  <c r="AO514" i="14"/>
  <c r="AN514" i="14"/>
  <c r="AM514" i="14"/>
  <c r="AL514" i="14"/>
  <c r="AS514" i="14"/>
  <c r="AK514" i="14"/>
  <c r="AR514" i="14"/>
  <c r="AJ514" i="14"/>
  <c r="AQ514" i="14"/>
  <c r="AI514" i="14"/>
  <c r="AA444" i="14"/>
  <c r="AJ444" i="14"/>
  <c r="AH446" i="14"/>
  <c r="X447" i="14"/>
  <c r="AK451" i="14"/>
  <c r="AA452" i="14"/>
  <c r="AJ452" i="14"/>
  <c r="AH454" i="14"/>
  <c r="X455" i="14"/>
  <c r="AO455" i="14"/>
  <c r="W456" i="14"/>
  <c r="AE456" i="14"/>
  <c r="AK459" i="14"/>
  <c r="AA460" i="14"/>
  <c r="AJ460" i="14"/>
  <c r="AH462" i="14"/>
  <c r="X463" i="14"/>
  <c r="AO463" i="14"/>
  <c r="AE464" i="14"/>
  <c r="AN464" i="14"/>
  <c r="AD465" i="14"/>
  <c r="AK467" i="14"/>
  <c r="AA468" i="14"/>
  <c r="AJ468" i="14"/>
  <c r="Z469" i="14"/>
  <c r="AI469" i="14"/>
  <c r="AQ469" i="14"/>
  <c r="Y470" i="14"/>
  <c r="AH470" i="14"/>
  <c r="AO471" i="14"/>
  <c r="AE472" i="14"/>
  <c r="AN472" i="14"/>
  <c r="V473" i="14"/>
  <c r="AD473" i="14"/>
  <c r="AK475" i="14"/>
  <c r="AA476" i="14"/>
  <c r="AJ476" i="14"/>
  <c r="Z477" i="14"/>
  <c r="AI477" i="14"/>
  <c r="AQ477" i="14"/>
  <c r="Y478" i="14"/>
  <c r="AH478" i="14"/>
  <c r="AO479" i="14"/>
  <c r="AE480" i="14"/>
  <c r="AN480" i="14"/>
  <c r="V481" i="14"/>
  <c r="AD481" i="14"/>
  <c r="AC483" i="14"/>
  <c r="AO483" i="14"/>
  <c r="AC484" i="14"/>
  <c r="W485" i="14"/>
  <c r="AI485" i="14"/>
  <c r="T486" i="14"/>
  <c r="W486" i="14" s="1"/>
  <c r="AH486" i="14"/>
  <c r="AH487" i="14"/>
  <c r="AD491" i="14"/>
  <c r="V491" i="14"/>
  <c r="AA491" i="14"/>
  <c r="AC492" i="14"/>
  <c r="U492" i="14"/>
  <c r="AA492" i="14"/>
  <c r="AN492" i="14"/>
  <c r="AC494" i="14"/>
  <c r="AQ494" i="14"/>
  <c r="AC495" i="14"/>
  <c r="AR495" i="14"/>
  <c r="V497" i="14"/>
  <c r="AM497" i="14"/>
  <c r="AN498" i="14"/>
  <c r="AM498" i="14"/>
  <c r="AS498" i="14"/>
  <c r="AK498" i="14"/>
  <c r="AR498" i="14"/>
  <c r="AJ498" i="14"/>
  <c r="AF498" i="14"/>
  <c r="AD507" i="14"/>
  <c r="V507" i="14"/>
  <c r="AC507" i="14"/>
  <c r="U507" i="14"/>
  <c r="AS507" i="14"/>
  <c r="AK507" i="14"/>
  <c r="AB507" i="14"/>
  <c r="T507" i="14"/>
  <c r="AA507" i="14" s="1"/>
  <c r="Z507" i="14"/>
  <c r="Y507" i="14"/>
  <c r="AN507" i="14"/>
  <c r="AN515" i="14"/>
  <c r="AE515" i="14"/>
  <c r="W515" i="14"/>
  <c r="AD515" i="14"/>
  <c r="V515" i="14"/>
  <c r="AC515" i="14"/>
  <c r="U515" i="14"/>
  <c r="AS515" i="14"/>
  <c r="AK515" i="14"/>
  <c r="AB515" i="14"/>
  <c r="T515" i="14"/>
  <c r="AA515" i="14" s="1"/>
  <c r="Z515" i="14"/>
  <c r="Y515" i="14"/>
  <c r="AD534" i="14"/>
  <c r="V534" i="14"/>
  <c r="U534" i="14"/>
  <c r="Z534" i="14"/>
  <c r="Y534" i="14"/>
  <c r="X534" i="14"/>
  <c r="W534" i="14"/>
  <c r="T534" i="14"/>
  <c r="AB534" i="14" s="1"/>
  <c r="AF534" i="14"/>
  <c r="AE534" i="14"/>
  <c r="AD542" i="14"/>
  <c r="V542" i="14"/>
  <c r="U542" i="14"/>
  <c r="Z542" i="14"/>
  <c r="Y542" i="14"/>
  <c r="AB542" i="14"/>
  <c r="X542" i="14"/>
  <c r="AS542" i="14"/>
  <c r="W542" i="14"/>
  <c r="AO542" i="14"/>
  <c r="T542" i="14"/>
  <c r="AC542" i="14" s="1"/>
  <c r="AN542" i="14"/>
  <c r="AK542" i="14"/>
  <c r="AF542" i="14"/>
  <c r="Y455" i="14"/>
  <c r="AH455" i="14"/>
  <c r="Y463" i="14"/>
  <c r="AH463" i="14"/>
  <c r="X464" i="14"/>
  <c r="AO464" i="14"/>
  <c r="W465" i="14"/>
  <c r="AE465" i="14"/>
  <c r="AA469" i="14"/>
  <c r="AJ469" i="14"/>
  <c r="AR469" i="14"/>
  <c r="Z470" i="14"/>
  <c r="AI470" i="14"/>
  <c r="AQ470" i="14"/>
  <c r="Y471" i="14"/>
  <c r="AH471" i="14"/>
  <c r="AO472" i="14"/>
  <c r="W473" i="14"/>
  <c r="AE473" i="14"/>
  <c r="AA477" i="14"/>
  <c r="AJ477" i="14"/>
  <c r="AR477" i="14"/>
  <c r="Z478" i="14"/>
  <c r="AI478" i="14"/>
  <c r="AQ478" i="14"/>
  <c r="Y479" i="14"/>
  <c r="AH479" i="14"/>
  <c r="AO480" i="14"/>
  <c r="W481" i="14"/>
  <c r="AE481" i="14"/>
  <c r="T483" i="14"/>
  <c r="Z483" i="14" s="1"/>
  <c r="AE483" i="14"/>
  <c r="AP483" i="14"/>
  <c r="AL484" i="14"/>
  <c r="AQ484" i="14"/>
  <c r="AI484" i="14"/>
  <c r="AA484" i="14"/>
  <c r="AM484" i="14"/>
  <c r="X485" i="14"/>
  <c r="AI486" i="14"/>
  <c r="AE490" i="14"/>
  <c r="AB490" i="14"/>
  <c r="T490" i="14"/>
  <c r="Y490" i="14" s="1"/>
  <c r="AA490" i="14"/>
  <c r="AO490" i="14"/>
  <c r="AM491" i="14"/>
  <c r="AR491" i="14"/>
  <c r="AJ491" i="14"/>
  <c r="AQ491" i="14"/>
  <c r="AI491" i="14"/>
  <c r="AB491" i="14"/>
  <c r="AO491" i="14"/>
  <c r="AD494" i="14"/>
  <c r="AS494" i="14"/>
  <c r="AF495" i="14"/>
  <c r="AS495" i="14"/>
  <c r="AP497" i="14"/>
  <c r="AH498" i="14"/>
  <c r="AO540" i="14"/>
  <c r="AN540" i="14"/>
  <c r="AE540" i="14"/>
  <c r="W540" i="14"/>
  <c r="AL540" i="14"/>
  <c r="AC540" i="14"/>
  <c r="U540" i="14"/>
  <c r="AS540" i="14"/>
  <c r="AK540" i="14"/>
  <c r="T540" i="14"/>
  <c r="AB540" i="14" s="1"/>
  <c r="AR540" i="14"/>
  <c r="AJ540" i="14"/>
  <c r="AA540" i="14"/>
  <c r="AH540" i="14"/>
  <c r="AD540" i="14"/>
  <c r="Z540" i="14"/>
  <c r="Y540" i="14"/>
  <c r="AQ540" i="14"/>
  <c r="V540" i="14"/>
  <c r="AP540" i="14"/>
  <c r="AM540" i="14"/>
  <c r="AN541" i="14"/>
  <c r="AM541" i="14"/>
  <c r="AS541" i="14"/>
  <c r="AK541" i="14"/>
  <c r="AR541" i="14"/>
  <c r="AJ541" i="14"/>
  <c r="AQ541" i="14"/>
  <c r="AI541" i="14"/>
  <c r="Y541" i="14"/>
  <c r="AP541" i="14"/>
  <c r="AO541" i="14"/>
  <c r="AL541" i="14"/>
  <c r="AH464" i="14"/>
  <c r="X465" i="14"/>
  <c r="T469" i="14"/>
  <c r="W469" i="14" s="1"/>
  <c r="AB469" i="14"/>
  <c r="AK469" i="14"/>
  <c r="AA470" i="14"/>
  <c r="AJ470" i="14"/>
  <c r="AH472" i="14"/>
  <c r="T477" i="14"/>
  <c r="X477" i="14" s="1"/>
  <c r="AB477" i="14"/>
  <c r="AK477" i="14"/>
  <c r="AA478" i="14"/>
  <c r="AJ478" i="14"/>
  <c r="AH480" i="14"/>
  <c r="AS485" i="14"/>
  <c r="AK485" i="14"/>
  <c r="AB485" i="14"/>
  <c r="T485" i="14"/>
  <c r="Z485" i="14" s="1"/>
  <c r="AL485" i="14"/>
  <c r="AN490" i="14"/>
  <c r="AS490" i="14"/>
  <c r="AK490" i="14"/>
  <c r="AR490" i="14"/>
  <c r="AJ490" i="14"/>
  <c r="AC490" i="14"/>
  <c r="AP490" i="14"/>
  <c r="AC491" i="14"/>
  <c r="AP491" i="14"/>
  <c r="AD492" i="14"/>
  <c r="AR492" i="14"/>
  <c r="T494" i="14"/>
  <c r="Y494" i="14" s="1"/>
  <c r="AH494" i="14"/>
  <c r="T495" i="14"/>
  <c r="Y495" i="14" s="1"/>
  <c r="AH495" i="14"/>
  <c r="T496" i="14"/>
  <c r="Y496" i="14" s="1"/>
  <c r="AI496" i="14"/>
  <c r="Z497" i="14"/>
  <c r="AQ497" i="14"/>
  <c r="AI498" i="14"/>
  <c r="Y505" i="14"/>
  <c r="AH506" i="14"/>
  <c r="AD526" i="14"/>
  <c r="V526" i="14"/>
  <c r="AC526" i="14"/>
  <c r="U526" i="14"/>
  <c r="AJ526" i="14"/>
  <c r="Y526" i="14"/>
  <c r="X526" i="14"/>
  <c r="W526" i="14"/>
  <c r="AF526" i="14"/>
  <c r="T526" i="14"/>
  <c r="AB526" i="14" s="1"/>
  <c r="AE526" i="14"/>
  <c r="AF500" i="14"/>
  <c r="AO500" i="14"/>
  <c r="V502" i="14"/>
  <c r="AD502" i="14"/>
  <c r="AM502" i="14"/>
  <c r="U503" i="14"/>
  <c r="AC503" i="14"/>
  <c r="AL503" i="14"/>
  <c r="AH507" i="14"/>
  <c r="AP507" i="14"/>
  <c r="X508" i="14"/>
  <c r="AF508" i="14"/>
  <c r="AO508" i="14"/>
  <c r="V510" i="14"/>
  <c r="AD510" i="14"/>
  <c r="AM510" i="14"/>
  <c r="U511" i="14"/>
  <c r="AC511" i="14"/>
  <c r="AL511" i="14"/>
  <c r="AJ513" i="14"/>
  <c r="AR513" i="14"/>
  <c r="AH515" i="14"/>
  <c r="AP515" i="14"/>
  <c r="X516" i="14"/>
  <c r="AF516" i="14"/>
  <c r="AO516" i="14"/>
  <c r="AD518" i="14"/>
  <c r="AM518" i="14"/>
  <c r="U519" i="14"/>
  <c r="AC519" i="14"/>
  <c r="AL519" i="14"/>
  <c r="AB521" i="14"/>
  <c r="AL521" i="14"/>
  <c r="U522" i="14"/>
  <c r="AE522" i="14"/>
  <c r="AR522" i="14"/>
  <c r="AM526" i="14"/>
  <c r="AL526" i="14"/>
  <c r="AN526" i="14"/>
  <c r="AS528" i="14"/>
  <c r="AC530" i="14"/>
  <c r="AR530" i="14"/>
  <c r="X533" i="14"/>
  <c r="AO533" i="14"/>
  <c r="AM534" i="14"/>
  <c r="AL534" i="14"/>
  <c r="AR534" i="14"/>
  <c r="AJ534" i="14"/>
  <c r="AQ534" i="14"/>
  <c r="AI534" i="14"/>
  <c r="W535" i="14"/>
  <c r="AN535" i="14"/>
  <c r="Y537" i="14"/>
  <c r="T538" i="14"/>
  <c r="AB538" i="14" s="1"/>
  <c r="AR538" i="14"/>
  <c r="AM542" i="14"/>
  <c r="AO565" i="14"/>
  <c r="AN565" i="14"/>
  <c r="AM565" i="14"/>
  <c r="AL565" i="14"/>
  <c r="AC565" i="14"/>
  <c r="U565" i="14"/>
  <c r="AS565" i="14"/>
  <c r="AK565" i="14"/>
  <c r="AR565" i="14"/>
  <c r="AJ565" i="14"/>
  <c r="AQ565" i="14"/>
  <c r="AI565" i="14"/>
  <c r="AH492" i="14"/>
  <c r="AP492" i="14"/>
  <c r="X493" i="14"/>
  <c r="AF493" i="14"/>
  <c r="AO493" i="14"/>
  <c r="AH500" i="14"/>
  <c r="AP500" i="14"/>
  <c r="X501" i="14"/>
  <c r="AF501" i="14"/>
  <c r="AO501" i="14"/>
  <c r="W502" i="14"/>
  <c r="AE502" i="14"/>
  <c r="AN502" i="14"/>
  <c r="V503" i="14"/>
  <c r="AD503" i="14"/>
  <c r="AM503" i="14"/>
  <c r="U504" i="14"/>
  <c r="AC504" i="14"/>
  <c r="AL504" i="14"/>
  <c r="AI507" i="14"/>
  <c r="AQ507" i="14"/>
  <c r="Y508" i="14"/>
  <c r="AH508" i="14"/>
  <c r="AP508" i="14"/>
  <c r="X509" i="14"/>
  <c r="AF509" i="14"/>
  <c r="AO509" i="14"/>
  <c r="W510" i="14"/>
  <c r="AE510" i="14"/>
  <c r="AN510" i="14"/>
  <c r="V511" i="14"/>
  <c r="AD511" i="14"/>
  <c r="AM511" i="14"/>
  <c r="U512" i="14"/>
  <c r="AC512" i="14"/>
  <c r="AL512" i="14"/>
  <c r="T513" i="14"/>
  <c r="AA513" i="14" s="1"/>
  <c r="AB513" i="14"/>
  <c r="AK513" i="14"/>
  <c r="AS513" i="14"/>
  <c r="AI515" i="14"/>
  <c r="AQ515" i="14"/>
  <c r="Y516" i="14"/>
  <c r="AH516" i="14"/>
  <c r="AP516" i="14"/>
  <c r="X517" i="14"/>
  <c r="AF517" i="14"/>
  <c r="AO517" i="14"/>
  <c r="W518" i="14"/>
  <c r="AE518" i="14"/>
  <c r="AN518" i="14"/>
  <c r="V519" i="14"/>
  <c r="AD519" i="14"/>
  <c r="AM519" i="14"/>
  <c r="U520" i="14"/>
  <c r="AC520" i="14"/>
  <c r="AL520" i="14"/>
  <c r="T521" i="14"/>
  <c r="AA521" i="14" s="1"/>
  <c r="AC521" i="14"/>
  <c r="AM521" i="14"/>
  <c r="V522" i="14"/>
  <c r="AF522" i="14"/>
  <c r="AS522" i="14"/>
  <c r="U525" i="14"/>
  <c r="AH525" i="14"/>
  <c r="AR525" i="14"/>
  <c r="AO526" i="14"/>
  <c r="AC527" i="14"/>
  <c r="U527" i="14"/>
  <c r="T527" i="14"/>
  <c r="AB527" i="14" s="1"/>
  <c r="Z527" i="14"/>
  <c r="AA527" i="14"/>
  <c r="AO527" i="14"/>
  <c r="AD530" i="14"/>
  <c r="AS530" i="14"/>
  <c r="AO532" i="14"/>
  <c r="AN532" i="14"/>
  <c r="AE532" i="14"/>
  <c r="W532" i="14"/>
  <c r="AL532" i="14"/>
  <c r="AC532" i="14"/>
  <c r="U532" i="14"/>
  <c r="AS532" i="14"/>
  <c r="AK532" i="14"/>
  <c r="T532" i="14"/>
  <c r="AB532" i="14" s="1"/>
  <c r="AH532" i="14"/>
  <c r="Y533" i="14"/>
  <c r="AP533" i="14"/>
  <c r="X535" i="14"/>
  <c r="AO535" i="14"/>
  <c r="X538" i="14"/>
  <c r="AS538" i="14"/>
  <c r="AF558" i="14"/>
  <c r="AN566" i="14"/>
  <c r="AE566" i="14"/>
  <c r="W566" i="14"/>
  <c r="V566" i="14"/>
  <c r="U566" i="14"/>
  <c r="AS566" i="14"/>
  <c r="AK566" i="14"/>
  <c r="T566" i="14"/>
  <c r="AD566" i="14" s="1"/>
  <c r="Z566" i="14"/>
  <c r="Y566" i="14"/>
  <c r="AA577" i="14"/>
  <c r="W577" i="14"/>
  <c r="AD577" i="14"/>
  <c r="V577" i="14"/>
  <c r="AC577" i="14"/>
  <c r="U577" i="14"/>
  <c r="AB577" i="14"/>
  <c r="T577" i="14"/>
  <c r="AE577" i="14" s="1"/>
  <c r="AF577" i="14"/>
  <c r="Z577" i="14"/>
  <c r="Y577" i="14"/>
  <c r="AQ577" i="14"/>
  <c r="X577" i="14"/>
  <c r="V578" i="14"/>
  <c r="U578" i="14"/>
  <c r="T578" i="14"/>
  <c r="AE578" i="14" s="1"/>
  <c r="X578" i="14"/>
  <c r="AP578" i="14"/>
  <c r="W578" i="14"/>
  <c r="Y579" i="14"/>
  <c r="AL579" i="14"/>
  <c r="AC579" i="14"/>
  <c r="U579" i="14"/>
  <c r="AS579" i="14"/>
  <c r="AK579" i="14"/>
  <c r="AB579" i="14"/>
  <c r="T579" i="14"/>
  <c r="AE579" i="14" s="1"/>
  <c r="AR579" i="14"/>
  <c r="AJ579" i="14"/>
  <c r="AA579" i="14"/>
  <c r="Z579" i="14"/>
  <c r="AD579" i="14"/>
  <c r="X579" i="14"/>
  <c r="W579" i="14"/>
  <c r="AO579" i="14"/>
  <c r="V579" i="14"/>
  <c r="AN579" i="14"/>
  <c r="AM579" i="14"/>
  <c r="AF579" i="14"/>
  <c r="AH485" i="14"/>
  <c r="AM488" i="14"/>
  <c r="U489" i="14"/>
  <c r="AC489" i="14"/>
  <c r="AI492" i="14"/>
  <c r="AQ492" i="14"/>
  <c r="AH493" i="14"/>
  <c r="X494" i="14"/>
  <c r="AM496" i="14"/>
  <c r="U497" i="14"/>
  <c r="AC497" i="14"/>
  <c r="AI500" i="14"/>
  <c r="AQ500" i="14"/>
  <c r="AH501" i="14"/>
  <c r="X502" i="14"/>
  <c r="AO502" i="14"/>
  <c r="W503" i="14"/>
  <c r="AE503" i="14"/>
  <c r="AN503" i="14"/>
  <c r="V504" i="14"/>
  <c r="AD504" i="14"/>
  <c r="AM504" i="14"/>
  <c r="U505" i="14"/>
  <c r="AC505" i="14"/>
  <c r="AJ507" i="14"/>
  <c r="AR507" i="14"/>
  <c r="Z508" i="14"/>
  <c r="AI508" i="14"/>
  <c r="AQ508" i="14"/>
  <c r="Y509" i="14"/>
  <c r="AH509" i="14"/>
  <c r="X510" i="14"/>
  <c r="AO510" i="14"/>
  <c r="W511" i="14"/>
  <c r="AE511" i="14"/>
  <c r="AN511" i="14"/>
  <c r="V512" i="14"/>
  <c r="AD512" i="14"/>
  <c r="AM512" i="14"/>
  <c r="U513" i="14"/>
  <c r="AC513" i="14"/>
  <c r="AL513" i="14"/>
  <c r="T514" i="14"/>
  <c r="AA514" i="14" s="1"/>
  <c r="AJ515" i="14"/>
  <c r="AR515" i="14"/>
  <c r="AI516" i="14"/>
  <c r="AQ516" i="14"/>
  <c r="Y517" i="14"/>
  <c r="AH517" i="14"/>
  <c r="AO518" i="14"/>
  <c r="W519" i="14"/>
  <c r="AE519" i="14"/>
  <c r="AN519" i="14"/>
  <c r="V520" i="14"/>
  <c r="AD520" i="14"/>
  <c r="AM520" i="14"/>
  <c r="U521" i="14"/>
  <c r="AN521" i="14"/>
  <c r="W522" i="14"/>
  <c r="AO524" i="14"/>
  <c r="AN524" i="14"/>
  <c r="AE524" i="14"/>
  <c r="W524" i="14"/>
  <c r="AL524" i="14"/>
  <c r="AI525" i="14"/>
  <c r="AP526" i="14"/>
  <c r="AL527" i="14"/>
  <c r="AS527" i="14"/>
  <c r="AK527" i="14"/>
  <c r="AQ527" i="14"/>
  <c r="AI527" i="14"/>
  <c r="AD527" i="14"/>
  <c r="AP527" i="14"/>
  <c r="T530" i="14"/>
  <c r="AB530" i="14" s="1"/>
  <c r="AF530" i="14"/>
  <c r="AI532" i="14"/>
  <c r="AH534" i="14"/>
  <c r="AA535" i="14"/>
  <c r="AA537" i="14"/>
  <c r="AA538" i="14"/>
  <c r="U541" i="14"/>
  <c r="X550" i="14"/>
  <c r="AF557" i="14"/>
  <c r="AM566" i="14"/>
  <c r="X568" i="14"/>
  <c r="Y502" i="14"/>
  <c r="AH502" i="14"/>
  <c r="AP502" i="14"/>
  <c r="X503" i="14"/>
  <c r="AF503" i="14"/>
  <c r="AO503" i="14"/>
  <c r="Y510" i="14"/>
  <c r="AH510" i="14"/>
  <c r="AP510" i="14"/>
  <c r="X511" i="14"/>
  <c r="AF511" i="14"/>
  <c r="AO511" i="14"/>
  <c r="V513" i="14"/>
  <c r="AD513" i="14"/>
  <c r="AM513" i="14"/>
  <c r="AH518" i="14"/>
  <c r="AP518" i="14"/>
  <c r="X519" i="14"/>
  <c r="AF519" i="14"/>
  <c r="AO519" i="14"/>
  <c r="V521" i="14"/>
  <c r="AE521" i="14"/>
  <c r="AO521" i="14"/>
  <c r="Z522" i="14"/>
  <c r="Y522" i="14"/>
  <c r="X522" i="14"/>
  <c r="AK522" i="14"/>
  <c r="AQ526" i="14"/>
  <c r="U530" i="14"/>
  <c r="AJ530" i="14"/>
  <c r="AE533" i="14"/>
  <c r="W533" i="14"/>
  <c r="AD533" i="14"/>
  <c r="V533" i="14"/>
  <c r="T533" i="14"/>
  <c r="AB533" i="14" s="1"/>
  <c r="AA533" i="14"/>
  <c r="AC533" i="14"/>
  <c r="AK534" i="14"/>
  <c r="AC535" i="14"/>
  <c r="U535" i="14"/>
  <c r="T535" i="14"/>
  <c r="AB535" i="14" s="1"/>
  <c r="Z535" i="14"/>
  <c r="Y535" i="14"/>
  <c r="AD535" i="14"/>
  <c r="AR537" i="14"/>
  <c r="AJ537" i="14"/>
  <c r="AQ537" i="14"/>
  <c r="AI537" i="14"/>
  <c r="AO537" i="14"/>
  <c r="AN537" i="14"/>
  <c r="AE537" i="14"/>
  <c r="W537" i="14"/>
  <c r="AM537" i="14"/>
  <c r="AD537" i="14"/>
  <c r="V537" i="14"/>
  <c r="AH537" i="14"/>
  <c r="X541" i="14"/>
  <c r="AF550" i="14"/>
  <c r="AO557" i="14"/>
  <c r="AN557" i="14"/>
  <c r="AM557" i="14"/>
  <c r="AL557" i="14"/>
  <c r="AS557" i="14"/>
  <c r="AK557" i="14"/>
  <c r="AR557" i="14"/>
  <c r="AJ557" i="14"/>
  <c r="AQ557" i="14"/>
  <c r="AI557" i="14"/>
  <c r="AL568" i="14"/>
  <c r="AR568" i="14"/>
  <c r="AI568" i="14"/>
  <c r="AQ568" i="14"/>
  <c r="AH568" i="14"/>
  <c r="AP568" i="14"/>
  <c r="AO568" i="14"/>
  <c r="AE568" i="14"/>
  <c r="V568" i="14"/>
  <c r="AN568" i="14"/>
  <c r="AM568" i="14"/>
  <c r="AK568" i="14"/>
  <c r="T500" i="14"/>
  <c r="Y500" i="14" s="1"/>
  <c r="AB500" i="14"/>
  <c r="AK500" i="14"/>
  <c r="AS500" i="14"/>
  <c r="AI502" i="14"/>
  <c r="AQ502" i="14"/>
  <c r="Y503" i="14"/>
  <c r="AH503" i="14"/>
  <c r="AP503" i="14"/>
  <c r="X504" i="14"/>
  <c r="AF504" i="14"/>
  <c r="AO504" i="14"/>
  <c r="AL507" i="14"/>
  <c r="AB508" i="14"/>
  <c r="AK508" i="14"/>
  <c r="AS508" i="14"/>
  <c r="Z510" i="14"/>
  <c r="AI510" i="14"/>
  <c r="AQ510" i="14"/>
  <c r="Y511" i="14"/>
  <c r="AH511" i="14"/>
  <c r="AP511" i="14"/>
  <c r="X512" i="14"/>
  <c r="AF512" i="14"/>
  <c r="AO512" i="14"/>
  <c r="W513" i="14"/>
  <c r="AE513" i="14"/>
  <c r="AN513" i="14"/>
  <c r="AD514" i="14"/>
  <c r="AL515" i="14"/>
  <c r="AS516" i="14"/>
  <c r="Z518" i="14"/>
  <c r="AI518" i="14"/>
  <c r="AQ518" i="14"/>
  <c r="Y519" i="14"/>
  <c r="AH519" i="14"/>
  <c r="AP519" i="14"/>
  <c r="X520" i="14"/>
  <c r="AF520" i="14"/>
  <c r="AO520" i="14"/>
  <c r="W521" i="14"/>
  <c r="AF521" i="14"/>
  <c r="AP521" i="14"/>
  <c r="AQ522" i="14"/>
  <c r="AL522" i="14"/>
  <c r="AE525" i="14"/>
  <c r="W525" i="14"/>
  <c r="AD525" i="14"/>
  <c r="V525" i="14"/>
  <c r="Z525" i="14"/>
  <c r="AK525" i="14"/>
  <c r="AH526" i="14"/>
  <c r="AR526" i="14"/>
  <c r="V530" i="14"/>
  <c r="AK530" i="14"/>
  <c r="AN533" i="14"/>
  <c r="AM533" i="14"/>
  <c r="AS533" i="14"/>
  <c r="AK533" i="14"/>
  <c r="AR533" i="14"/>
  <c r="AJ533" i="14"/>
  <c r="AF533" i="14"/>
  <c r="AN534" i="14"/>
  <c r="AL535" i="14"/>
  <c r="AE535" i="14"/>
  <c r="Z538" i="14"/>
  <c r="Y538" i="14"/>
  <c r="AN538" i="14"/>
  <c r="AE538" i="14"/>
  <c r="W538" i="14"/>
  <c r="AM538" i="14"/>
  <c r="AD538" i="14"/>
  <c r="V538" i="14"/>
  <c r="AL538" i="14"/>
  <c r="U538" i="14"/>
  <c r="AF538" i="14"/>
  <c r="AN558" i="14"/>
  <c r="AE558" i="14"/>
  <c r="W558" i="14"/>
  <c r="V558" i="14"/>
  <c r="U558" i="14"/>
  <c r="AS558" i="14"/>
  <c r="AK558" i="14"/>
  <c r="T558" i="14"/>
  <c r="AD558" i="14" s="1"/>
  <c r="Z558" i="14"/>
  <c r="Y558" i="14"/>
  <c r="AH488" i="14"/>
  <c r="X489" i="14"/>
  <c r="T493" i="14"/>
  <c r="Y493" i="14" s="1"/>
  <c r="AB493" i="14"/>
  <c r="AK493" i="14"/>
  <c r="AH496" i="14"/>
  <c r="X497" i="14"/>
  <c r="T501" i="14"/>
  <c r="Z501" i="14" s="1"/>
  <c r="AB501" i="14"/>
  <c r="AK501" i="14"/>
  <c r="AA502" i="14"/>
  <c r="AJ502" i="14"/>
  <c r="AI503" i="14"/>
  <c r="AH504" i="14"/>
  <c r="X505" i="14"/>
  <c r="U508" i="14"/>
  <c r="T509" i="14"/>
  <c r="AA509" i="14" s="1"/>
  <c r="AB509" i="14"/>
  <c r="AK509" i="14"/>
  <c r="AJ510" i="14"/>
  <c r="AI511" i="14"/>
  <c r="AH512" i="14"/>
  <c r="X513" i="14"/>
  <c r="AO513" i="14"/>
  <c r="W514" i="14"/>
  <c r="AE514" i="14"/>
  <c r="T517" i="14"/>
  <c r="AA517" i="14" s="1"/>
  <c r="AB517" i="14"/>
  <c r="AK517" i="14"/>
  <c r="AJ518" i="14"/>
  <c r="AI519" i="14"/>
  <c r="AH520" i="14"/>
  <c r="X521" i="14"/>
  <c r="AH521" i="14"/>
  <c r="AB522" i="14"/>
  <c r="AM522" i="14"/>
  <c r="AN525" i="14"/>
  <c r="AM525" i="14"/>
  <c r="AL525" i="14"/>
  <c r="AI526" i="14"/>
  <c r="AS526" i="14"/>
  <c r="V527" i="14"/>
  <c r="AH527" i="14"/>
  <c r="X530" i="14"/>
  <c r="Y532" i="14"/>
  <c r="AP532" i="14"/>
  <c r="AH533" i="14"/>
  <c r="AO534" i="14"/>
  <c r="AF535" i="14"/>
  <c r="AL537" i="14"/>
  <c r="AQ538" i="14"/>
  <c r="AJ538" i="14"/>
  <c r="AO549" i="14"/>
  <c r="AN549" i="14"/>
  <c r="AM549" i="14"/>
  <c r="AL549" i="14"/>
  <c r="AS549" i="14"/>
  <c r="AK549" i="14"/>
  <c r="AR549" i="14"/>
  <c r="AJ549" i="14"/>
  <c r="AQ549" i="14"/>
  <c r="AI549" i="14"/>
  <c r="AM558" i="14"/>
  <c r="AP565" i="14"/>
  <c r="X566" i="14"/>
  <c r="AH577" i="14"/>
  <c r="AF578" i="14"/>
  <c r="Y513" i="14"/>
  <c r="AH513" i="14"/>
  <c r="AR521" i="14"/>
  <c r="AJ521" i="14"/>
  <c r="Y521" i="14"/>
  <c r="AI521" i="14"/>
  <c r="AS521" i="14"/>
  <c r="AA529" i="14"/>
  <c r="Z530" i="14"/>
  <c r="Y530" i="14"/>
  <c r="AN530" i="14"/>
  <c r="AE530" i="14"/>
  <c r="W530" i="14"/>
  <c r="AA530" i="14"/>
  <c r="AM530" i="14"/>
  <c r="AP534" i="14"/>
  <c r="AJ535" i="14"/>
  <c r="T537" i="14"/>
  <c r="AB537" i="14" s="1"/>
  <c r="AP537" i="14"/>
  <c r="AK538" i="14"/>
  <c r="AF540" i="14"/>
  <c r="AE541" i="14"/>
  <c r="W541" i="14"/>
  <c r="AD541" i="14"/>
  <c r="V541" i="14"/>
  <c r="AB541" i="14"/>
  <c r="T541" i="14"/>
  <c r="AC541" i="14" s="1"/>
  <c r="AA541" i="14"/>
  <c r="Z541" i="14"/>
  <c r="AF541" i="14"/>
  <c r="AN550" i="14"/>
  <c r="AE550" i="14"/>
  <c r="W550" i="14"/>
  <c r="AD550" i="14"/>
  <c r="V550" i="14"/>
  <c r="U550" i="14"/>
  <c r="AS550" i="14"/>
  <c r="AK550" i="14"/>
  <c r="T550" i="14"/>
  <c r="AC550" i="14" s="1"/>
  <c r="Z550" i="14"/>
  <c r="Y550" i="14"/>
  <c r="AH542" i="14"/>
  <c r="AP542" i="14"/>
  <c r="X543" i="14"/>
  <c r="AF543" i="14"/>
  <c r="AO543" i="14"/>
  <c r="V545" i="14"/>
  <c r="AD545" i="14"/>
  <c r="AM545" i="14"/>
  <c r="U546" i="14"/>
  <c r="AL546" i="14"/>
  <c r="AA548" i="14"/>
  <c r="AJ548" i="14"/>
  <c r="AR548" i="14"/>
  <c r="Z549" i="14"/>
  <c r="AH550" i="14"/>
  <c r="AP550" i="14"/>
  <c r="X551" i="14"/>
  <c r="AF551" i="14"/>
  <c r="AO551" i="14"/>
  <c r="V553" i="14"/>
  <c r="AD553" i="14"/>
  <c r="AM553" i="14"/>
  <c r="U554" i="14"/>
  <c r="AL554" i="14"/>
  <c r="AJ556" i="14"/>
  <c r="AR556" i="14"/>
  <c r="Z557" i="14"/>
  <c r="AH558" i="14"/>
  <c r="AP558" i="14"/>
  <c r="X559" i="14"/>
  <c r="AF559" i="14"/>
  <c r="AO559" i="14"/>
  <c r="V561" i="14"/>
  <c r="AM561" i="14"/>
  <c r="U562" i="14"/>
  <c r="AC562" i="14"/>
  <c r="AL562" i="14"/>
  <c r="AJ564" i="14"/>
  <c r="AR564" i="14"/>
  <c r="Z565" i="14"/>
  <c r="AH566" i="14"/>
  <c r="AP566" i="14"/>
  <c r="V567" i="14"/>
  <c r="Y567" i="14"/>
  <c r="AI567" i="14"/>
  <c r="V569" i="14"/>
  <c r="AE569" i="14"/>
  <c r="AO569" i="14"/>
  <c r="Z570" i="14"/>
  <c r="X570" i="14"/>
  <c r="U571" i="14"/>
  <c r="AE571" i="14"/>
  <c r="AR571" i="14"/>
  <c r="AS576" i="14"/>
  <c r="AK576" i="14"/>
  <c r="AO576" i="14"/>
  <c r="AN576" i="14"/>
  <c r="AM576" i="14"/>
  <c r="AL576" i="14"/>
  <c r="AJ576" i="14"/>
  <c r="AR577" i="14"/>
  <c r="AJ577" i="14"/>
  <c r="AN577" i="14"/>
  <c r="AM577" i="14"/>
  <c r="AL577" i="14"/>
  <c r="AS577" i="14"/>
  <c r="AK577" i="14"/>
  <c r="AI577" i="14"/>
  <c r="AQ578" i="14"/>
  <c r="AI578" i="14"/>
  <c r="AM578" i="14"/>
  <c r="AL578" i="14"/>
  <c r="AS578" i="14"/>
  <c r="AK578" i="14"/>
  <c r="AR578" i="14"/>
  <c r="AJ578" i="14"/>
  <c r="AH578" i="14"/>
  <c r="AP579" i="14"/>
  <c r="AH535" i="14"/>
  <c r="AP535" i="14"/>
  <c r="X536" i="14"/>
  <c r="AF536" i="14"/>
  <c r="AO536" i="14"/>
  <c r="AI542" i="14"/>
  <c r="AQ542" i="14"/>
  <c r="Y543" i="14"/>
  <c r="AH543" i="14"/>
  <c r="AP543" i="14"/>
  <c r="X544" i="14"/>
  <c r="AF544" i="14"/>
  <c r="AO544" i="14"/>
  <c r="W545" i="14"/>
  <c r="AE545" i="14"/>
  <c r="AN545" i="14"/>
  <c r="V546" i="14"/>
  <c r="AD546" i="14"/>
  <c r="AM546" i="14"/>
  <c r="T548" i="14"/>
  <c r="AC548" i="14" s="1"/>
  <c r="AK548" i="14"/>
  <c r="AS548" i="14"/>
  <c r="AA549" i="14"/>
  <c r="AI550" i="14"/>
  <c r="AQ550" i="14"/>
  <c r="Y551" i="14"/>
  <c r="AH551" i="14"/>
  <c r="AP551" i="14"/>
  <c r="X552" i="14"/>
  <c r="AF552" i="14"/>
  <c r="AO552" i="14"/>
  <c r="W553" i="14"/>
  <c r="AE553" i="14"/>
  <c r="AN553" i="14"/>
  <c r="V554" i="14"/>
  <c r="AD554" i="14"/>
  <c r="AM554" i="14"/>
  <c r="T556" i="14"/>
  <c r="AD556" i="14" s="1"/>
  <c r="AK556" i="14"/>
  <c r="AS556" i="14"/>
  <c r="AA557" i="14"/>
  <c r="AI558" i="14"/>
  <c r="AQ558" i="14"/>
  <c r="Y559" i="14"/>
  <c r="AH559" i="14"/>
  <c r="AP559" i="14"/>
  <c r="X560" i="14"/>
  <c r="AF560" i="14"/>
  <c r="AO560" i="14"/>
  <c r="W561" i="14"/>
  <c r="AE561" i="14"/>
  <c r="AN561" i="14"/>
  <c r="V562" i="14"/>
  <c r="AM562" i="14"/>
  <c r="T564" i="14"/>
  <c r="AD564" i="14" s="1"/>
  <c r="AK564" i="14"/>
  <c r="AS564" i="14"/>
  <c r="AA565" i="14"/>
  <c r="AI566" i="14"/>
  <c r="AQ566" i="14"/>
  <c r="AM567" i="14"/>
  <c r="Z567" i="14"/>
  <c r="AJ567" i="14"/>
  <c r="AS567" i="14"/>
  <c r="W569" i="14"/>
  <c r="AF569" i="14"/>
  <c r="AP569" i="14"/>
  <c r="AQ570" i="14"/>
  <c r="AI570" i="14"/>
  <c r="AR570" i="14"/>
  <c r="AJ570" i="14"/>
  <c r="Y570" i="14"/>
  <c r="AL570" i="14"/>
  <c r="V571" i="14"/>
  <c r="AF571" i="14"/>
  <c r="AS571" i="14"/>
  <c r="AP576" i="14"/>
  <c r="AO577" i="14"/>
  <c r="AN578" i="14"/>
  <c r="AH528" i="14"/>
  <c r="AP528" i="14"/>
  <c r="X529" i="14"/>
  <c r="AF529" i="14"/>
  <c r="AI535" i="14"/>
  <c r="AQ535" i="14"/>
  <c r="Y536" i="14"/>
  <c r="AH536" i="14"/>
  <c r="AP536" i="14"/>
  <c r="X537" i="14"/>
  <c r="AF537" i="14"/>
  <c r="AJ542" i="14"/>
  <c r="AR542" i="14"/>
  <c r="Z543" i="14"/>
  <c r="AI543" i="14"/>
  <c r="AQ543" i="14"/>
  <c r="Y544" i="14"/>
  <c r="AH544" i="14"/>
  <c r="AP544" i="14"/>
  <c r="X545" i="14"/>
  <c r="AF545" i="14"/>
  <c r="AO545" i="14"/>
  <c r="W546" i="14"/>
  <c r="AE546" i="14"/>
  <c r="AN546" i="14"/>
  <c r="U548" i="14"/>
  <c r="AL548" i="14"/>
  <c r="T549" i="14"/>
  <c r="AC549" i="14" s="1"/>
  <c r="AB549" i="14"/>
  <c r="AJ550" i="14"/>
  <c r="AR550" i="14"/>
  <c r="Z551" i="14"/>
  <c r="AI551" i="14"/>
  <c r="AQ551" i="14"/>
  <c r="Y552" i="14"/>
  <c r="AH552" i="14"/>
  <c r="AP552" i="14"/>
  <c r="X553" i="14"/>
  <c r="AF553" i="14"/>
  <c r="AO553" i="14"/>
  <c r="W554" i="14"/>
  <c r="AE554" i="14"/>
  <c r="AN554" i="14"/>
  <c r="U556" i="14"/>
  <c r="AL556" i="14"/>
  <c r="T557" i="14"/>
  <c r="AD557" i="14" s="1"/>
  <c r="AB557" i="14"/>
  <c r="AJ558" i="14"/>
  <c r="AR558" i="14"/>
  <c r="Z559" i="14"/>
  <c r="AI559" i="14"/>
  <c r="AQ559" i="14"/>
  <c r="Y560" i="14"/>
  <c r="AH560" i="14"/>
  <c r="AP560" i="14"/>
  <c r="X561" i="14"/>
  <c r="AF561" i="14"/>
  <c r="AO561" i="14"/>
  <c r="W562" i="14"/>
  <c r="AE562" i="14"/>
  <c r="AN562" i="14"/>
  <c r="U564" i="14"/>
  <c r="AL564" i="14"/>
  <c r="T565" i="14"/>
  <c r="AD565" i="14" s="1"/>
  <c r="AB565" i="14"/>
  <c r="AJ566" i="14"/>
  <c r="AR566" i="14"/>
  <c r="AA567" i="14"/>
  <c r="AK567" i="14"/>
  <c r="T568" i="14"/>
  <c r="AD568" i="14" s="1"/>
  <c r="AH569" i="14"/>
  <c r="AM570" i="14"/>
  <c r="W571" i="14"/>
  <c r="AN573" i="14"/>
  <c r="W573" i="14"/>
  <c r="AQ573" i="14"/>
  <c r="AI573" i="14"/>
  <c r="Z573" i="14"/>
  <c r="AO573" i="14"/>
  <c r="AB573" i="14"/>
  <c r="AP573" i="14"/>
  <c r="AQ576" i="14"/>
  <c r="AP577" i="14"/>
  <c r="AO578" i="14"/>
  <c r="Y545" i="14"/>
  <c r="AH545" i="14"/>
  <c r="AP545" i="14"/>
  <c r="X546" i="14"/>
  <c r="AF546" i="14"/>
  <c r="AO546" i="14"/>
  <c r="V548" i="14"/>
  <c r="AD548" i="14"/>
  <c r="AM548" i="14"/>
  <c r="U549" i="14"/>
  <c r="Y553" i="14"/>
  <c r="AH553" i="14"/>
  <c r="AP553" i="14"/>
  <c r="X554" i="14"/>
  <c r="AF554" i="14"/>
  <c r="AO554" i="14"/>
  <c r="V556" i="14"/>
  <c r="AM556" i="14"/>
  <c r="U557" i="14"/>
  <c r="AC557" i="14"/>
  <c r="Y561" i="14"/>
  <c r="AH561" i="14"/>
  <c r="AP561" i="14"/>
  <c r="X562" i="14"/>
  <c r="AF562" i="14"/>
  <c r="AO562" i="14"/>
  <c r="V564" i="14"/>
  <c r="AM564" i="14"/>
  <c r="AB569" i="14"/>
  <c r="T569" i="14"/>
  <c r="AD569" i="14" s="1"/>
  <c r="Y569" i="14"/>
  <c r="AI569" i="14"/>
  <c r="AR569" i="14"/>
  <c r="Y571" i="14"/>
  <c r="Z571" i="14"/>
  <c r="X571" i="14"/>
  <c r="AK571" i="14"/>
  <c r="AO582" i="14"/>
  <c r="AM582" i="14"/>
  <c r="AC582" i="14"/>
  <c r="T582" i="14"/>
  <c r="AE582" i="14" s="1"/>
  <c r="AL582" i="14"/>
  <c r="AB582" i="14"/>
  <c r="AK582" i="14"/>
  <c r="AR582" i="14"/>
  <c r="AI582" i="14"/>
  <c r="Y582" i="14"/>
  <c r="AQ582" i="14"/>
  <c r="AH582" i="14"/>
  <c r="W582" i="14"/>
  <c r="AP582" i="14"/>
  <c r="V582" i="14"/>
  <c r="AN582" i="14"/>
  <c r="AD582" i="14"/>
  <c r="U582" i="14"/>
  <c r="AH522" i="14"/>
  <c r="AP522" i="14"/>
  <c r="X523" i="14"/>
  <c r="AF523" i="14"/>
  <c r="AO523" i="14"/>
  <c r="AJ528" i="14"/>
  <c r="AR528" i="14"/>
  <c r="Z529" i="14"/>
  <c r="AH530" i="14"/>
  <c r="AP530" i="14"/>
  <c r="X531" i="14"/>
  <c r="AF531" i="14"/>
  <c r="AO531" i="14"/>
  <c r="AK535" i="14"/>
  <c r="AS535" i="14"/>
  <c r="AA536" i="14"/>
  <c r="AJ536" i="14"/>
  <c r="AR536" i="14"/>
  <c r="Z537" i="14"/>
  <c r="AH538" i="14"/>
  <c r="AP538" i="14"/>
  <c r="X539" i="14"/>
  <c r="AF539" i="14"/>
  <c r="AO539" i="14"/>
  <c r="AL542" i="14"/>
  <c r="T543" i="14"/>
  <c r="AC543" i="14" s="1"/>
  <c r="AB543" i="14"/>
  <c r="AK543" i="14"/>
  <c r="AS543" i="14"/>
  <c r="AA544" i="14"/>
  <c r="AJ544" i="14"/>
  <c r="AR544" i="14"/>
  <c r="Z545" i="14"/>
  <c r="AI545" i="14"/>
  <c r="AQ545" i="14"/>
  <c r="Y546" i="14"/>
  <c r="AH546" i="14"/>
  <c r="AP546" i="14"/>
  <c r="X547" i="14"/>
  <c r="AF547" i="14"/>
  <c r="AO547" i="14"/>
  <c r="W548" i="14"/>
  <c r="AE548" i="14"/>
  <c r="AN548" i="14"/>
  <c r="V549" i="14"/>
  <c r="AD549" i="14"/>
  <c r="AL550" i="14"/>
  <c r="T551" i="14"/>
  <c r="AC551" i="14" s="1"/>
  <c r="AB551" i="14"/>
  <c r="AK551" i="14"/>
  <c r="AS551" i="14"/>
  <c r="AJ552" i="14"/>
  <c r="AR552" i="14"/>
  <c r="Z553" i="14"/>
  <c r="AI553" i="14"/>
  <c r="AQ553" i="14"/>
  <c r="Y554" i="14"/>
  <c r="AH554" i="14"/>
  <c r="AP554" i="14"/>
  <c r="X555" i="14"/>
  <c r="AF555" i="14"/>
  <c r="AO555" i="14"/>
  <c r="W556" i="14"/>
  <c r="AE556" i="14"/>
  <c r="AN556" i="14"/>
  <c r="V557" i="14"/>
  <c r="AL558" i="14"/>
  <c r="T559" i="14"/>
  <c r="AD559" i="14" s="1"/>
  <c r="AB559" i="14"/>
  <c r="AK559" i="14"/>
  <c r="AS559" i="14"/>
  <c r="AJ560" i="14"/>
  <c r="AR560" i="14"/>
  <c r="Z561" i="14"/>
  <c r="AI561" i="14"/>
  <c r="AQ561" i="14"/>
  <c r="Y562" i="14"/>
  <c r="AH562" i="14"/>
  <c r="AP562" i="14"/>
  <c r="X563" i="14"/>
  <c r="AF563" i="14"/>
  <c r="AO563" i="14"/>
  <c r="W564" i="14"/>
  <c r="AN564" i="14"/>
  <c r="V565" i="14"/>
  <c r="AL566" i="14"/>
  <c r="T567" i="14"/>
  <c r="AD567" i="14" s="1"/>
  <c r="AC567" i="14"/>
  <c r="AN567" i="14"/>
  <c r="W568" i="14"/>
  <c r="AF568" i="14"/>
  <c r="AS569" i="14"/>
  <c r="AK569" i="14"/>
  <c r="Z569" i="14"/>
  <c r="AJ569" i="14"/>
  <c r="T570" i="14"/>
  <c r="AD570" i="14" s="1"/>
  <c r="AO570" i="14"/>
  <c r="AP571" i="14"/>
  <c r="AA571" i="14"/>
  <c r="AL571" i="14"/>
  <c r="AS573" i="14"/>
  <c r="Z576" i="14"/>
  <c r="AI522" i="14"/>
  <c r="AH523" i="14"/>
  <c r="AK528" i="14"/>
  <c r="AI530" i="14"/>
  <c r="AH531" i="14"/>
  <c r="X532" i="14"/>
  <c r="T536" i="14"/>
  <c r="AB536" i="14" s="1"/>
  <c r="AK536" i="14"/>
  <c r="AI538" i="14"/>
  <c r="AH539" i="14"/>
  <c r="X540" i="14"/>
  <c r="U543" i="14"/>
  <c r="T544" i="14"/>
  <c r="AC544" i="14" s="1"/>
  <c r="AK544" i="14"/>
  <c r="AJ545" i="14"/>
  <c r="AI546" i="14"/>
  <c r="AH547" i="14"/>
  <c r="X548" i="14"/>
  <c r="AO548" i="14"/>
  <c r="W549" i="14"/>
  <c r="AE549" i="14"/>
  <c r="U551" i="14"/>
  <c r="T552" i="14"/>
  <c r="AC552" i="14" s="1"/>
  <c r="AK552" i="14"/>
  <c r="AJ553" i="14"/>
  <c r="AI554" i="14"/>
  <c r="AH555" i="14"/>
  <c r="X556" i="14"/>
  <c r="AO556" i="14"/>
  <c r="W557" i="14"/>
  <c r="AE557" i="14"/>
  <c r="U559" i="14"/>
  <c r="T560" i="14"/>
  <c r="AD560" i="14" s="1"/>
  <c r="AK560" i="14"/>
  <c r="AJ561" i="14"/>
  <c r="Z562" i="14"/>
  <c r="AI562" i="14"/>
  <c r="AH563" i="14"/>
  <c r="X564" i="14"/>
  <c r="AO564" i="14"/>
  <c r="W565" i="14"/>
  <c r="AE565" i="14"/>
  <c r="U567" i="14"/>
  <c r="AE567" i="14"/>
  <c r="AO567" i="14"/>
  <c r="AA569" i="14"/>
  <c r="AL569" i="14"/>
  <c r="U570" i="14"/>
  <c r="AE570" i="14"/>
  <c r="AP570" i="14"/>
  <c r="AB571" i="14"/>
  <c r="AM571" i="14"/>
  <c r="T573" i="14"/>
  <c r="AE573" i="14" s="1"/>
  <c r="AH573" i="14"/>
  <c r="Y548" i="14"/>
  <c r="AH548" i="14"/>
  <c r="X549" i="14"/>
  <c r="Y556" i="14"/>
  <c r="AH556" i="14"/>
  <c r="X557" i="14"/>
  <c r="Y564" i="14"/>
  <c r="AH564" i="14"/>
  <c r="X565" i="14"/>
  <c r="U568" i="14"/>
  <c r="Y568" i="14"/>
  <c r="AC569" i="14"/>
  <c r="AM569" i="14"/>
  <c r="AC571" i="14"/>
  <c r="AN571" i="14"/>
  <c r="Z582" i="14"/>
  <c r="AI571" i="14"/>
  <c r="AQ571" i="14"/>
  <c r="Y572" i="14"/>
  <c r="AH572" i="14"/>
  <c r="X573" i="14"/>
  <c r="W574" i="14"/>
  <c r="AN574" i="14"/>
  <c r="V575" i="14"/>
  <c r="AD575" i="14"/>
  <c r="AM575" i="14"/>
  <c r="U576" i="14"/>
  <c r="AC576" i="14"/>
  <c r="AI579" i="14"/>
  <c r="AQ579" i="14"/>
  <c r="AQ580" i="14"/>
  <c r="AI580" i="14"/>
  <c r="Y580" i="14"/>
  <c r="AJ580" i="14"/>
  <c r="AS580" i="14"/>
  <c r="AB581" i="14"/>
  <c r="AL581" i="14"/>
  <c r="AH583" i="14"/>
  <c r="AM584" i="14"/>
  <c r="AJ584" i="14"/>
  <c r="AS584" i="14"/>
  <c r="AB585" i="14"/>
  <c r="AM585" i="14"/>
  <c r="AL586" i="14"/>
  <c r="X588" i="14"/>
  <c r="U590" i="14"/>
  <c r="AI590" i="14"/>
  <c r="U591" i="14"/>
  <c r="AJ591" i="14"/>
  <c r="W592" i="14"/>
  <c r="AJ592" i="14"/>
  <c r="Y593" i="14"/>
  <c r="AM593" i="14"/>
  <c r="T595" i="14"/>
  <c r="AE595" i="14" s="1"/>
  <c r="AK595" i="14"/>
  <c r="Y598" i="14"/>
  <c r="T599" i="14"/>
  <c r="AF599" i="14" s="1"/>
  <c r="AP599" i="14"/>
  <c r="X574" i="14"/>
  <c r="AF574" i="14"/>
  <c r="AO574" i="14"/>
  <c r="W575" i="14"/>
  <c r="AN575" i="14"/>
  <c r="V576" i="14"/>
  <c r="AD576" i="14"/>
  <c r="T581" i="14"/>
  <c r="AE581" i="14" s="1"/>
  <c r="AC581" i="14"/>
  <c r="AM581" i="14"/>
  <c r="W583" i="14"/>
  <c r="Y583" i="14"/>
  <c r="AI583" i="14"/>
  <c r="AR583" i="14"/>
  <c r="T585" i="14"/>
  <c r="AE585" i="14" s="1"/>
  <c r="AD585" i="14"/>
  <c r="AN585" i="14"/>
  <c r="Y586" i="14"/>
  <c r="AM586" i="14"/>
  <c r="AD587" i="14"/>
  <c r="V587" i="14"/>
  <c r="AA587" i="14"/>
  <c r="Z587" i="14"/>
  <c r="Y587" i="14"/>
  <c r="AN587" i="14"/>
  <c r="AL588" i="14"/>
  <c r="AC588" i="14"/>
  <c r="U588" i="14"/>
  <c r="Z588" i="14"/>
  <c r="Y588" i="14"/>
  <c r="AN588" i="14"/>
  <c r="V590" i="14"/>
  <c r="AK590" i="14"/>
  <c r="X591" i="14"/>
  <c r="AK591" i="14"/>
  <c r="X592" i="14"/>
  <c r="AK592" i="14"/>
  <c r="Z593" i="14"/>
  <c r="AN593" i="14"/>
  <c r="AN594" i="14"/>
  <c r="AS594" i="14"/>
  <c r="AK594" i="14"/>
  <c r="AR594" i="14"/>
  <c r="AJ594" i="14"/>
  <c r="AO594" i="14"/>
  <c r="AD594" i="14"/>
  <c r="U595" i="14"/>
  <c r="AL595" i="14"/>
  <c r="AC596" i="14"/>
  <c r="U596" i="14"/>
  <c r="Z596" i="14"/>
  <c r="Y596" i="14"/>
  <c r="AO596" i="14"/>
  <c r="AF596" i="14"/>
  <c r="AM596" i="14"/>
  <c r="AD596" i="14"/>
  <c r="V596" i="14"/>
  <c r="Z598" i="14"/>
  <c r="X599" i="14"/>
  <c r="W600" i="14"/>
  <c r="AO627" i="14"/>
  <c r="AN627" i="14"/>
  <c r="AM627" i="14"/>
  <c r="AL627" i="14"/>
  <c r="AC627" i="14"/>
  <c r="U627" i="14"/>
  <c r="AS627" i="14"/>
  <c r="AK627" i="14"/>
  <c r="AR627" i="14"/>
  <c r="AJ627" i="14"/>
  <c r="AQ627" i="14"/>
  <c r="AI627" i="14"/>
  <c r="AP627" i="14"/>
  <c r="AH627" i="14"/>
  <c r="Y627" i="14"/>
  <c r="Y574" i="14"/>
  <c r="AH574" i="14"/>
  <c r="AP574" i="14"/>
  <c r="X575" i="14"/>
  <c r="AF575" i="14"/>
  <c r="AO575" i="14"/>
  <c r="W576" i="14"/>
  <c r="U581" i="14"/>
  <c r="AD581" i="14"/>
  <c r="AN581" i="14"/>
  <c r="AN583" i="14"/>
  <c r="Z583" i="14"/>
  <c r="AJ583" i="14"/>
  <c r="AS583" i="14"/>
  <c r="V585" i="14"/>
  <c r="AO585" i="14"/>
  <c r="W586" i="14"/>
  <c r="AB586" i="14"/>
  <c r="T586" i="14"/>
  <c r="AE586" i="14" s="1"/>
  <c r="Z586" i="14"/>
  <c r="AM587" i="14"/>
  <c r="AR587" i="14"/>
  <c r="AJ587" i="14"/>
  <c r="AQ587" i="14"/>
  <c r="AI587" i="14"/>
  <c r="AB587" i="14"/>
  <c r="AO587" i="14"/>
  <c r="AQ588" i="14"/>
  <c r="AB588" i="14"/>
  <c r="AO588" i="14"/>
  <c r="Y590" i="14"/>
  <c r="AL590" i="14"/>
  <c r="AL591" i="14"/>
  <c r="Z592" i="14"/>
  <c r="AF593" i="14"/>
  <c r="AA593" i="14"/>
  <c r="AH594" i="14"/>
  <c r="X595" i="14"/>
  <c r="AO595" i="14"/>
  <c r="AL596" i="14"/>
  <c r="X600" i="14"/>
  <c r="AA616" i="14"/>
  <c r="Y575" i="14"/>
  <c r="AH575" i="14"/>
  <c r="AP575" i="14"/>
  <c r="X576" i="14"/>
  <c r="AF576" i="14"/>
  <c r="V581" i="14"/>
  <c r="AO581" i="14"/>
  <c r="AF582" i="14"/>
  <c r="W585" i="14"/>
  <c r="AP585" i="14"/>
  <c r="AN586" i="14"/>
  <c r="AS586" i="14"/>
  <c r="AK586" i="14"/>
  <c r="AR586" i="14"/>
  <c r="AJ586" i="14"/>
  <c r="AC586" i="14"/>
  <c r="AP586" i="14"/>
  <c r="AF590" i="14"/>
  <c r="Z590" i="14"/>
  <c r="Z591" i="14"/>
  <c r="W591" i="14"/>
  <c r="AD591" i="14"/>
  <c r="V591" i="14"/>
  <c r="AA591" i="14"/>
  <c r="Y592" i="14"/>
  <c r="AD592" i="14"/>
  <c r="V592" i="14"/>
  <c r="U592" i="14"/>
  <c r="AO592" i="14"/>
  <c r="AO593" i="14"/>
  <c r="AL593" i="14"/>
  <c r="AS593" i="14"/>
  <c r="AK593" i="14"/>
  <c r="AB593" i="14"/>
  <c r="T593" i="14"/>
  <c r="AE593" i="14" s="1"/>
  <c r="AD593" i="14"/>
  <c r="AQ593" i="14"/>
  <c r="AI594" i="14"/>
  <c r="AP595" i="14"/>
  <c r="AF598" i="14"/>
  <c r="X611" i="14"/>
  <c r="AQ616" i="14"/>
  <c r="AI616" i="14"/>
  <c r="AN616" i="14"/>
  <c r="AM616" i="14"/>
  <c r="AL616" i="14"/>
  <c r="AH616" i="14"/>
  <c r="AS616" i="14"/>
  <c r="AR616" i="14"/>
  <c r="AP616" i="14"/>
  <c r="AO616" i="14"/>
  <c r="AK616" i="14"/>
  <c r="AJ616" i="14"/>
  <c r="AO635" i="14"/>
  <c r="AN635" i="14"/>
  <c r="AM635" i="14"/>
  <c r="AL635" i="14"/>
  <c r="AC635" i="14"/>
  <c r="AS635" i="14"/>
  <c r="AK635" i="14"/>
  <c r="AR635" i="14"/>
  <c r="AJ635" i="14"/>
  <c r="AQ635" i="14"/>
  <c r="AI635" i="14"/>
  <c r="AP635" i="14"/>
  <c r="Y635" i="14"/>
  <c r="AR590" i="14"/>
  <c r="AJ590" i="14"/>
  <c r="AA590" i="14"/>
  <c r="AO590" i="14"/>
  <c r="AN590" i="14"/>
  <c r="W590" i="14"/>
  <c r="AP590" i="14"/>
  <c r="AQ591" i="14"/>
  <c r="AI591" i="14"/>
  <c r="AN591" i="14"/>
  <c r="AM591" i="14"/>
  <c r="AB591" i="14"/>
  <c r="AP591" i="14"/>
  <c r="AD595" i="14"/>
  <c r="V595" i="14"/>
  <c r="AA595" i="14"/>
  <c r="Z595" i="14"/>
  <c r="W595" i="14"/>
  <c r="AB595" i="14"/>
  <c r="AR598" i="14"/>
  <c r="AJ598" i="14"/>
  <c r="AO598" i="14"/>
  <c r="AN598" i="14"/>
  <c r="W598" i="14"/>
  <c r="AM598" i="14"/>
  <c r="AD598" i="14"/>
  <c r="V598" i="14"/>
  <c r="AS598" i="14"/>
  <c r="AK598" i="14"/>
  <c r="T598" i="14"/>
  <c r="AE598" i="14" s="1"/>
  <c r="AI598" i="14"/>
  <c r="Z599" i="14"/>
  <c r="AE599" i="14"/>
  <c r="W599" i="14"/>
  <c r="AD599" i="14"/>
  <c r="V599" i="14"/>
  <c r="AC599" i="14"/>
  <c r="U599" i="14"/>
  <c r="AA599" i="14"/>
  <c r="AN611" i="14"/>
  <c r="AR611" i="14"/>
  <c r="AJ611" i="14"/>
  <c r="AQ611" i="14"/>
  <c r="AI611" i="14"/>
  <c r="AP611" i="14"/>
  <c r="AM611" i="14"/>
  <c r="AL611" i="14"/>
  <c r="AK611" i="14"/>
  <c r="AH611" i="14"/>
  <c r="AS611" i="14"/>
  <c r="X581" i="14"/>
  <c r="AI581" i="14"/>
  <c r="AR581" i="14"/>
  <c r="AC585" i="14"/>
  <c r="U585" i="14"/>
  <c r="Y585" i="14"/>
  <c r="AI585" i="14"/>
  <c r="AR585" i="14"/>
  <c r="AC590" i="14"/>
  <c r="AQ590" i="14"/>
  <c r="AC591" i="14"/>
  <c r="AR591" i="14"/>
  <c r="AM595" i="14"/>
  <c r="AR595" i="14"/>
  <c r="AJ595" i="14"/>
  <c r="AQ595" i="14"/>
  <c r="AI595" i="14"/>
  <c r="AN595" i="14"/>
  <c r="AC595" i="14"/>
  <c r="AL598" i="14"/>
  <c r="AQ599" i="14"/>
  <c r="AI599" i="14"/>
  <c r="AN599" i="14"/>
  <c r="AM599" i="14"/>
  <c r="AL599" i="14"/>
  <c r="AR599" i="14"/>
  <c r="AJ599" i="14"/>
  <c r="AH599" i="14"/>
  <c r="Y600" i="14"/>
  <c r="AD600" i="14"/>
  <c r="V600" i="14"/>
  <c r="AL600" i="14"/>
  <c r="U600" i="14"/>
  <c r="AS600" i="14"/>
  <c r="AK600" i="14"/>
  <c r="T600" i="14"/>
  <c r="AF600" i="14" s="1"/>
  <c r="AR600" i="14"/>
  <c r="AJ600" i="14"/>
  <c r="AQ600" i="14"/>
  <c r="AI600" i="14"/>
  <c r="Z600" i="14"/>
  <c r="AN600" i="14"/>
  <c r="Z608" i="14"/>
  <c r="AD608" i="14"/>
  <c r="V608" i="14"/>
  <c r="AA608" i="14"/>
  <c r="AJ608" i="14"/>
  <c r="X608" i="14"/>
  <c r="W608" i="14"/>
  <c r="U608" i="14"/>
  <c r="AP608" i="14"/>
  <c r="AE608" i="14"/>
  <c r="T608" i="14"/>
  <c r="AF608" i="14" s="1"/>
  <c r="AO608" i="14"/>
  <c r="AN608" i="14"/>
  <c r="AB608" i="14"/>
  <c r="AS581" i="14"/>
  <c r="Z585" i="14"/>
  <c r="AJ585" i="14"/>
  <c r="AS585" i="14"/>
  <c r="AD590" i="14"/>
  <c r="AS590" i="14"/>
  <c r="AF591" i="14"/>
  <c r="AS591" i="14"/>
  <c r="AF595" i="14"/>
  <c r="AH571" i="14"/>
  <c r="X572" i="14"/>
  <c r="AF572" i="14"/>
  <c r="V574" i="14"/>
  <c r="U575" i="14"/>
  <c r="T576" i="14"/>
  <c r="AE576" i="14" s="1"/>
  <c r="AH579" i="14"/>
  <c r="X580" i="14"/>
  <c r="AH580" i="14"/>
  <c r="AR580" i="14"/>
  <c r="AA581" i="14"/>
  <c r="AK581" i="14"/>
  <c r="V583" i="14"/>
  <c r="AF583" i="14"/>
  <c r="AP583" i="14"/>
  <c r="AD584" i="14"/>
  <c r="V584" i="14"/>
  <c r="Y584" i="14"/>
  <c r="AI584" i="14"/>
  <c r="AR584" i="14"/>
  <c r="AA585" i="14"/>
  <c r="AK585" i="14"/>
  <c r="V586" i="14"/>
  <c r="AI586" i="14"/>
  <c r="W587" i="14"/>
  <c r="AK587" i="14"/>
  <c r="W588" i="14"/>
  <c r="AK588" i="14"/>
  <c r="T590" i="14"/>
  <c r="AE590" i="14" s="1"/>
  <c r="AH590" i="14"/>
  <c r="T591" i="14"/>
  <c r="AE591" i="14" s="1"/>
  <c r="AH591" i="14"/>
  <c r="T592" i="14"/>
  <c r="AE592" i="14" s="1"/>
  <c r="AI592" i="14"/>
  <c r="W593" i="14"/>
  <c r="AJ593" i="14"/>
  <c r="Z594" i="14"/>
  <c r="AQ594" i="14"/>
  <c r="AH595" i="14"/>
  <c r="X596" i="14"/>
  <c r="AS596" i="14"/>
  <c r="U598" i="14"/>
  <c r="AQ598" i="14"/>
  <c r="AO599" i="14"/>
  <c r="AB611" i="14"/>
  <c r="X594" i="14"/>
  <c r="AF594" i="14"/>
  <c r="Y601" i="14"/>
  <c r="AH601" i="14"/>
  <c r="AP601" i="14"/>
  <c r="X602" i="14"/>
  <c r="AO602" i="14"/>
  <c r="W603" i="14"/>
  <c r="AE603" i="14"/>
  <c r="AN603" i="14"/>
  <c r="V604" i="14"/>
  <c r="AE604" i="14"/>
  <c r="AO604" i="14"/>
  <c r="X605" i="14"/>
  <c r="AI605" i="14"/>
  <c r="AR605" i="14"/>
  <c r="Y609" i="14"/>
  <c r="AC609" i="14"/>
  <c r="U609" i="14"/>
  <c r="AS609" i="14"/>
  <c r="AK609" i="14"/>
  <c r="AB609" i="14"/>
  <c r="T609" i="14"/>
  <c r="AF609" i="14" s="1"/>
  <c r="AA609" i="14"/>
  <c r="AO609" i="14"/>
  <c r="AD611" i="14"/>
  <c r="AE612" i="14"/>
  <c r="AS612" i="14"/>
  <c r="AA615" i="14"/>
  <c r="AB615" i="14"/>
  <c r="AA617" i="14"/>
  <c r="V618" i="14"/>
  <c r="AM618" i="14"/>
  <c r="AN619" i="14"/>
  <c r="AM619" i="14"/>
  <c r="AS619" i="14"/>
  <c r="AK619" i="14"/>
  <c r="AR619" i="14"/>
  <c r="AJ619" i="14"/>
  <c r="AQ619" i="14"/>
  <c r="AI619" i="14"/>
  <c r="U623" i="14"/>
  <c r="AA651" i="14"/>
  <c r="Y602" i="14"/>
  <c r="AH602" i="14"/>
  <c r="AP602" i="14"/>
  <c r="X603" i="14"/>
  <c r="AO603" i="14"/>
  <c r="T611" i="14"/>
  <c r="AF611" i="14" s="1"/>
  <c r="T612" i="14"/>
  <c r="AF612" i="14" s="1"/>
  <c r="AR615" i="14"/>
  <c r="AJ615" i="14"/>
  <c r="AO615" i="14"/>
  <c r="AN615" i="14"/>
  <c r="AM615" i="14"/>
  <c r="AC615" i="14"/>
  <c r="T616" i="14"/>
  <c r="AF616" i="14" s="1"/>
  <c r="Y617" i="14"/>
  <c r="AM617" i="14"/>
  <c r="AD617" i="14"/>
  <c r="V617" i="14"/>
  <c r="AC617" i="14"/>
  <c r="U617" i="14"/>
  <c r="AS617" i="14"/>
  <c r="AK617" i="14"/>
  <c r="AB617" i="14"/>
  <c r="T617" i="14"/>
  <c r="AF617" i="14" s="1"/>
  <c r="AE617" i="14"/>
  <c r="W618" i="14"/>
  <c r="AN618" i="14"/>
  <c r="AD620" i="14"/>
  <c r="V620" i="14"/>
  <c r="AL620" i="14"/>
  <c r="U620" i="14"/>
  <c r="AR620" i="14"/>
  <c r="AJ620" i="14"/>
  <c r="AA620" i="14"/>
  <c r="Z620" i="14"/>
  <c r="Y620" i="14"/>
  <c r="AE620" i="14"/>
  <c r="Y623" i="14"/>
  <c r="Z602" i="14"/>
  <c r="AI602" i="14"/>
  <c r="AQ602" i="14"/>
  <c r="Y603" i="14"/>
  <c r="AH603" i="14"/>
  <c r="AP603" i="14"/>
  <c r="X604" i="14"/>
  <c r="AH604" i="14"/>
  <c r="AR604" i="14"/>
  <c r="AA605" i="14"/>
  <c r="AK605" i="14"/>
  <c r="AE609" i="14"/>
  <c r="AR609" i="14"/>
  <c r="U611" i="14"/>
  <c r="U612" i="14"/>
  <c r="AJ612" i="14"/>
  <c r="AH615" i="14"/>
  <c r="X616" i="14"/>
  <c r="AP617" i="14"/>
  <c r="Y618" i="14"/>
  <c r="AP618" i="14"/>
  <c r="AM620" i="14"/>
  <c r="AC623" i="14"/>
  <c r="AR624" i="14"/>
  <c r="AJ624" i="14"/>
  <c r="AA624" i="14"/>
  <c r="Z624" i="14"/>
  <c r="Y624" i="14"/>
  <c r="AE624" i="14"/>
  <c r="W624" i="14"/>
  <c r="AD624" i="14"/>
  <c r="V624" i="14"/>
  <c r="AC624" i="14"/>
  <c r="U624" i="14"/>
  <c r="AK624" i="14"/>
  <c r="AH588" i="14"/>
  <c r="AP588" i="14"/>
  <c r="X589" i="14"/>
  <c r="AF589" i="14"/>
  <c r="AO589" i="14"/>
  <c r="AL592" i="14"/>
  <c r="AA594" i="14"/>
  <c r="AH596" i="14"/>
  <c r="AP596" i="14"/>
  <c r="X597" i="14"/>
  <c r="AF597" i="14"/>
  <c r="AO597" i="14"/>
  <c r="T601" i="14"/>
  <c r="AF601" i="14" s="1"/>
  <c r="AB601" i="14"/>
  <c r="AK601" i="14"/>
  <c r="AS601" i="14"/>
  <c r="AA602" i="14"/>
  <c r="AJ602" i="14"/>
  <c r="AR602" i="14"/>
  <c r="Z603" i="14"/>
  <c r="AI603" i="14"/>
  <c r="AQ603" i="14"/>
  <c r="AQ604" i="14"/>
  <c r="AI604" i="14"/>
  <c r="Y604" i="14"/>
  <c r="AJ604" i="14"/>
  <c r="AS604" i="14"/>
  <c r="AB605" i="14"/>
  <c r="AL605" i="14"/>
  <c r="U606" i="14"/>
  <c r="AD606" i="14"/>
  <c r="AN606" i="14"/>
  <c r="AA607" i="14"/>
  <c r="AE607" i="14"/>
  <c r="W607" i="14"/>
  <c r="Y607" i="14"/>
  <c r="AK607" i="14"/>
  <c r="AR608" i="14"/>
  <c r="V610" i="14"/>
  <c r="AI610" i="14"/>
  <c r="V611" i="14"/>
  <c r="W612" i="14"/>
  <c r="AK612" i="14"/>
  <c r="AI615" i="14"/>
  <c r="Y616" i="14"/>
  <c r="AI617" i="14"/>
  <c r="Z618" i="14"/>
  <c r="AQ618" i="14"/>
  <c r="U619" i="14"/>
  <c r="AO619" i="14"/>
  <c r="AK620" i="14"/>
  <c r="AH623" i="14"/>
  <c r="AQ624" i="14"/>
  <c r="AO624" i="14"/>
  <c r="X628" i="14"/>
  <c r="X636" i="14"/>
  <c r="AO643" i="14"/>
  <c r="AN643" i="14"/>
  <c r="AM643" i="14"/>
  <c r="AL643" i="14"/>
  <c r="AC643" i="14"/>
  <c r="AS643" i="14"/>
  <c r="AK643" i="14"/>
  <c r="AR643" i="14"/>
  <c r="AJ643" i="14"/>
  <c r="AQ643" i="14"/>
  <c r="AI643" i="14"/>
  <c r="AH581" i="14"/>
  <c r="X582" i="14"/>
  <c r="AI588" i="14"/>
  <c r="AH589" i="14"/>
  <c r="X590" i="14"/>
  <c r="AM592" i="14"/>
  <c r="U593" i="14"/>
  <c r="AC593" i="14"/>
  <c r="T594" i="14"/>
  <c r="AE594" i="14" s="1"/>
  <c r="AI596" i="14"/>
  <c r="AQ596" i="14"/>
  <c r="Y597" i="14"/>
  <c r="AH597" i="14"/>
  <c r="X598" i="14"/>
  <c r="AM600" i="14"/>
  <c r="U601" i="14"/>
  <c r="AC601" i="14"/>
  <c r="AL601" i="14"/>
  <c r="T602" i="14"/>
  <c r="AF602" i="14" s="1"/>
  <c r="AK602" i="14"/>
  <c r="AS602" i="14"/>
  <c r="AA603" i="14"/>
  <c r="AJ603" i="14"/>
  <c r="AR603" i="14"/>
  <c r="AA604" i="14"/>
  <c r="AK604" i="14"/>
  <c r="T605" i="14"/>
  <c r="AF605" i="14" s="1"/>
  <c r="AC605" i="14"/>
  <c r="AM605" i="14"/>
  <c r="V606" i="14"/>
  <c r="AE606" i="14"/>
  <c r="AR607" i="14"/>
  <c r="AJ607" i="14"/>
  <c r="AN607" i="14"/>
  <c r="Z607" i="14"/>
  <c r="AL607" i="14"/>
  <c r="AH608" i="14"/>
  <c r="V609" i="14"/>
  <c r="AI609" i="14"/>
  <c r="W610" i="14"/>
  <c r="X612" i="14"/>
  <c r="T615" i="14"/>
  <c r="AF615" i="14" s="1"/>
  <c r="AK615" i="14"/>
  <c r="AJ617" i="14"/>
  <c r="AP619" i="14"/>
  <c r="AN620" i="14"/>
  <c r="AA623" i="14"/>
  <c r="AS624" i="14"/>
  <c r="AN644" i="14"/>
  <c r="AE644" i="14"/>
  <c r="W644" i="14"/>
  <c r="AD644" i="14"/>
  <c r="V644" i="14"/>
  <c r="AL644" i="14"/>
  <c r="AS644" i="14"/>
  <c r="AK644" i="14"/>
  <c r="T644" i="14"/>
  <c r="AC644" i="14" s="1"/>
  <c r="AR644" i="14"/>
  <c r="AJ644" i="14"/>
  <c r="Z644" i="14"/>
  <c r="Y644" i="14"/>
  <c r="Y651" i="14"/>
  <c r="AE611" i="14"/>
  <c r="W611" i="14"/>
  <c r="AA611" i="14"/>
  <c r="Z611" i="14"/>
  <c r="Y611" i="14"/>
  <c r="AD612" i="14"/>
  <c r="V612" i="14"/>
  <c r="Z612" i="14"/>
  <c r="Y612" i="14"/>
  <c r="AA612" i="14"/>
  <c r="AN612" i="14"/>
  <c r="Z616" i="14"/>
  <c r="AE616" i="14"/>
  <c r="W616" i="14"/>
  <c r="AD616" i="14"/>
  <c r="V616" i="14"/>
  <c r="AC616" i="14"/>
  <c r="U616" i="14"/>
  <c r="AB616" i="14"/>
  <c r="AO618" i="14"/>
  <c r="AL618" i="14"/>
  <c r="AC618" i="14"/>
  <c r="U618" i="14"/>
  <c r="AS618" i="14"/>
  <c r="AK618" i="14"/>
  <c r="AR618" i="14"/>
  <c r="AJ618" i="14"/>
  <c r="AA618" i="14"/>
  <c r="AE618" i="14"/>
  <c r="T620" i="14"/>
  <c r="AF620" i="14" s="1"/>
  <c r="AO620" i="14"/>
  <c r="AS623" i="14"/>
  <c r="AK623" i="14"/>
  <c r="AB623" i="14"/>
  <c r="T623" i="14"/>
  <c r="AF623" i="14" s="1"/>
  <c r="AR623" i="14"/>
  <c r="AJ623" i="14"/>
  <c r="AQ623" i="14"/>
  <c r="AI623" i="14"/>
  <c r="Z623" i="14"/>
  <c r="AO623" i="14"/>
  <c r="AN623" i="14"/>
  <c r="AM623" i="14"/>
  <c r="AP623" i="14"/>
  <c r="AF635" i="14"/>
  <c r="AN651" i="14"/>
  <c r="AM651" i="14"/>
  <c r="AK651" i="14"/>
  <c r="AJ651" i="14"/>
  <c r="AS651" i="14"/>
  <c r="AI651" i="14"/>
  <c r="AR651" i="14"/>
  <c r="AQ651" i="14"/>
  <c r="AP651" i="14"/>
  <c r="AO651" i="14"/>
  <c r="AH592" i="14"/>
  <c r="X593" i="14"/>
  <c r="W594" i="14"/>
  <c r="AH600" i="14"/>
  <c r="X601" i="14"/>
  <c r="W602" i="14"/>
  <c r="V603" i="14"/>
  <c r="U604" i="14"/>
  <c r="AD604" i="14"/>
  <c r="AN604" i="14"/>
  <c r="W605" i="14"/>
  <c r="AQ605" i="14"/>
  <c r="AS606" i="14"/>
  <c r="AO606" i="14"/>
  <c r="Z606" i="14"/>
  <c r="AJ606" i="14"/>
  <c r="T607" i="14"/>
  <c r="AF607" i="14" s="1"/>
  <c r="AD607" i="14"/>
  <c r="AP607" i="14"/>
  <c r="AQ608" i="14"/>
  <c r="AI608" i="14"/>
  <c r="AM608" i="14"/>
  <c r="AL608" i="14"/>
  <c r="Z609" i="14"/>
  <c r="AN609" i="14"/>
  <c r="AO610" i="14"/>
  <c r="AS610" i="14"/>
  <c r="AK610" i="14"/>
  <c r="AR610" i="14"/>
  <c r="AJ610" i="14"/>
  <c r="AP610" i="14"/>
  <c r="AC611" i="14"/>
  <c r="AC612" i="14"/>
  <c r="AR612" i="14"/>
  <c r="Z615" i="14"/>
  <c r="AQ615" i="14"/>
  <c r="Z617" i="14"/>
  <c r="AQ617" i="14"/>
  <c r="AI618" i="14"/>
  <c r="AE619" i="14"/>
  <c r="W619" i="14"/>
  <c r="AD619" i="14"/>
  <c r="AB619" i="14"/>
  <c r="T619" i="14"/>
  <c r="AF619" i="14" s="1"/>
  <c r="AA619" i="14"/>
  <c r="Z619" i="14"/>
  <c r="AC619" i="14"/>
  <c r="X620" i="14"/>
  <c r="X624" i="14"/>
  <c r="AN628" i="14"/>
  <c r="AE628" i="14"/>
  <c r="W628" i="14"/>
  <c r="AD628" i="14"/>
  <c r="V628" i="14"/>
  <c r="AL628" i="14"/>
  <c r="AC628" i="14"/>
  <c r="U628" i="14"/>
  <c r="AS628" i="14"/>
  <c r="AK628" i="14"/>
  <c r="AB628" i="14"/>
  <c r="T628" i="14"/>
  <c r="AF628" i="14" s="1"/>
  <c r="AR628" i="14"/>
  <c r="AJ628" i="14"/>
  <c r="Z628" i="14"/>
  <c r="Y628" i="14"/>
  <c r="AN636" i="14"/>
  <c r="AE636" i="14"/>
  <c r="W636" i="14"/>
  <c r="AD636" i="14"/>
  <c r="V636" i="14"/>
  <c r="AL636" i="14"/>
  <c r="AS636" i="14"/>
  <c r="AK636" i="14"/>
  <c r="T636" i="14"/>
  <c r="AH636" i="14" s="1"/>
  <c r="AR636" i="14"/>
  <c r="AJ636" i="14"/>
  <c r="Z636" i="14"/>
  <c r="Y636" i="14"/>
  <c r="AH612" i="14"/>
  <c r="AP612" i="14"/>
  <c r="X613" i="14"/>
  <c r="AO613" i="14"/>
  <c r="W614" i="14"/>
  <c r="AE614" i="14"/>
  <c r="AN614" i="14"/>
  <c r="V615" i="14"/>
  <c r="AD615" i="14"/>
  <c r="AH620" i="14"/>
  <c r="AP620" i="14"/>
  <c r="X621" i="14"/>
  <c r="AO621" i="14"/>
  <c r="W622" i="14"/>
  <c r="AE622" i="14"/>
  <c r="AN622" i="14"/>
  <c r="V623" i="14"/>
  <c r="AD623" i="14"/>
  <c r="AL624" i="14"/>
  <c r="T625" i="14"/>
  <c r="AF625" i="14" s="1"/>
  <c r="AB625" i="14"/>
  <c r="AK625" i="14"/>
  <c r="AS625" i="14"/>
  <c r="AA626" i="14"/>
  <c r="AJ626" i="14"/>
  <c r="AR626" i="14"/>
  <c r="Z627" i="14"/>
  <c r="AH628" i="14"/>
  <c r="AP628" i="14"/>
  <c r="X629" i="14"/>
  <c r="AO629" i="14"/>
  <c r="W630" i="14"/>
  <c r="AE630" i="14"/>
  <c r="AN630" i="14"/>
  <c r="V631" i="14"/>
  <c r="AD631" i="14"/>
  <c r="AM631" i="14"/>
  <c r="AC632" i="14"/>
  <c r="AL632" i="14"/>
  <c r="T633" i="14"/>
  <c r="AH633" i="14" s="1"/>
  <c r="AB633" i="14"/>
  <c r="AK633" i="14"/>
  <c r="AS633" i="14"/>
  <c r="AJ634" i="14"/>
  <c r="AR634" i="14"/>
  <c r="Z635" i="14"/>
  <c r="AP636" i="14"/>
  <c r="X637" i="14"/>
  <c r="AF637" i="14"/>
  <c r="AO637" i="14"/>
  <c r="AE638" i="14"/>
  <c r="AN638" i="14"/>
  <c r="AD639" i="14"/>
  <c r="AM639" i="14"/>
  <c r="AL640" i="14"/>
  <c r="T641" i="14"/>
  <c r="V641" i="14" s="1"/>
  <c r="AB641" i="14"/>
  <c r="AK641" i="14"/>
  <c r="AS641" i="14"/>
  <c r="AJ642" i="14"/>
  <c r="AR642" i="14"/>
  <c r="Z643" i="14"/>
  <c r="AP644" i="14"/>
  <c r="X645" i="14"/>
  <c r="AF645" i="14"/>
  <c r="AO645" i="14"/>
  <c r="W646" i="14"/>
  <c r="AE646" i="14"/>
  <c r="AN646" i="14"/>
  <c r="V647" i="14"/>
  <c r="AD647" i="14"/>
  <c r="AM647" i="14"/>
  <c r="AD648" i="14"/>
  <c r="AN648" i="14"/>
  <c r="AH650" i="14"/>
  <c r="AR650" i="14"/>
  <c r="AB651" i="14"/>
  <c r="Y652" i="14"/>
  <c r="AJ652" i="14"/>
  <c r="W653" i="14"/>
  <c r="AR653" i="14"/>
  <c r="V655" i="14"/>
  <c r="AM655" i="14"/>
  <c r="AR658" i="14"/>
  <c r="AJ658" i="14"/>
  <c r="AA658" i="14"/>
  <c r="AQ658" i="14"/>
  <c r="AI658" i="14"/>
  <c r="Z658" i="14"/>
  <c r="AO658" i="14"/>
  <c r="AN658" i="14"/>
  <c r="AM658" i="14"/>
  <c r="AD658" i="14"/>
  <c r="AH658" i="14"/>
  <c r="AO662" i="14"/>
  <c r="AN662" i="14"/>
  <c r="AM662" i="14"/>
  <c r="AS662" i="14"/>
  <c r="AK662" i="14"/>
  <c r="AR662" i="14"/>
  <c r="AQ662" i="14"/>
  <c r="AP662" i="14"/>
  <c r="AH605" i="14"/>
  <c r="X606" i="14"/>
  <c r="AL609" i="14"/>
  <c r="T610" i="14"/>
  <c r="AF610" i="14" s="1"/>
  <c r="AI612" i="14"/>
  <c r="AQ612" i="14"/>
  <c r="Y613" i="14"/>
  <c r="AH613" i="14"/>
  <c r="X614" i="14"/>
  <c r="AO614" i="14"/>
  <c r="W615" i="14"/>
  <c r="AE615" i="14"/>
  <c r="AL617" i="14"/>
  <c r="T618" i="14"/>
  <c r="AF618" i="14" s="1"/>
  <c r="AI620" i="14"/>
  <c r="AQ620" i="14"/>
  <c r="Y621" i="14"/>
  <c r="AH621" i="14"/>
  <c r="X622" i="14"/>
  <c r="AO622" i="14"/>
  <c r="W623" i="14"/>
  <c r="AE623" i="14"/>
  <c r="AM624" i="14"/>
  <c r="U625" i="14"/>
  <c r="AC625" i="14"/>
  <c r="AL625" i="14"/>
  <c r="T626" i="14"/>
  <c r="AF626" i="14" s="1"/>
  <c r="AK626" i="14"/>
  <c r="AS626" i="14"/>
  <c r="AA627" i="14"/>
  <c r="AI628" i="14"/>
  <c r="AQ628" i="14"/>
  <c r="Y629" i="14"/>
  <c r="AH629" i="14"/>
  <c r="X630" i="14"/>
  <c r="AO630" i="14"/>
  <c r="W631" i="14"/>
  <c r="AE631" i="14"/>
  <c r="AN631" i="14"/>
  <c r="V632" i="14"/>
  <c r="AD632" i="14"/>
  <c r="AM632" i="14"/>
  <c r="AC633" i="14"/>
  <c r="AL633" i="14"/>
  <c r="T634" i="14"/>
  <c r="U634" i="14" s="1"/>
  <c r="AK634" i="14"/>
  <c r="AS634" i="14"/>
  <c r="AA635" i="14"/>
  <c r="AI636" i="14"/>
  <c r="AQ636" i="14"/>
  <c r="Y637" i="14"/>
  <c r="X638" i="14"/>
  <c r="AO638" i="14"/>
  <c r="AE639" i="14"/>
  <c r="AN639" i="14"/>
  <c r="V640" i="14"/>
  <c r="AD640" i="14"/>
  <c r="AM640" i="14"/>
  <c r="AC641" i="14"/>
  <c r="AL641" i="14"/>
  <c r="T642" i="14"/>
  <c r="U642" i="14" s="1"/>
  <c r="AK642" i="14"/>
  <c r="AS642" i="14"/>
  <c r="AA643" i="14"/>
  <c r="AI644" i="14"/>
  <c r="AQ644" i="14"/>
  <c r="Y645" i="14"/>
  <c r="AH645" i="14"/>
  <c r="X646" i="14"/>
  <c r="AO646" i="14"/>
  <c r="W647" i="14"/>
  <c r="AE647" i="14"/>
  <c r="AN647" i="14"/>
  <c r="V648" i="14"/>
  <c r="AE648" i="14"/>
  <c r="AO648" i="14"/>
  <c r="V650" i="14"/>
  <c r="AI650" i="14"/>
  <c r="AS650" i="14"/>
  <c r="AC651" i="14"/>
  <c r="AD652" i="14"/>
  <c r="V652" i="14"/>
  <c r="Z652" i="14"/>
  <c r="X653" i="14"/>
  <c r="AI653" i="14"/>
  <c r="V654" i="14"/>
  <c r="W655" i="14"/>
  <c r="AN655" i="14"/>
  <c r="AK658" i="14"/>
  <c r="AQ659" i="14"/>
  <c r="Z659" i="14"/>
  <c r="Y659" i="14"/>
  <c r="AE659" i="14"/>
  <c r="AD659" i="14"/>
  <c r="AL659" i="14"/>
  <c r="AC659" i="14"/>
  <c r="AF659" i="14"/>
  <c r="T663" i="14"/>
  <c r="W663" i="14" s="1"/>
  <c r="Y614" i="14"/>
  <c r="AH614" i="14"/>
  <c r="AP614" i="14"/>
  <c r="X615" i="14"/>
  <c r="Y622" i="14"/>
  <c r="AH622" i="14"/>
  <c r="AP622" i="14"/>
  <c r="X623" i="14"/>
  <c r="AN624" i="14"/>
  <c r="V625" i="14"/>
  <c r="AD625" i="14"/>
  <c r="AM625" i="14"/>
  <c r="U626" i="14"/>
  <c r="AC626" i="14"/>
  <c r="AL626" i="14"/>
  <c r="T627" i="14"/>
  <c r="AF627" i="14" s="1"/>
  <c r="AB627" i="14"/>
  <c r="Y630" i="14"/>
  <c r="AP630" i="14"/>
  <c r="X631" i="14"/>
  <c r="AF631" i="14"/>
  <c r="AO631" i="14"/>
  <c r="W632" i="14"/>
  <c r="AE632" i="14"/>
  <c r="AN632" i="14"/>
  <c r="V633" i="14"/>
  <c r="AD633" i="14"/>
  <c r="AM633" i="14"/>
  <c r="AL634" i="14"/>
  <c r="T635" i="14"/>
  <c r="U635" i="14" s="1"/>
  <c r="AB635" i="14"/>
  <c r="Y638" i="14"/>
  <c r="AP638" i="14"/>
  <c r="X639" i="14"/>
  <c r="AF639" i="14"/>
  <c r="AO639" i="14"/>
  <c r="W640" i="14"/>
  <c r="AE640" i="14"/>
  <c r="AN640" i="14"/>
  <c r="AD641" i="14"/>
  <c r="AM641" i="14"/>
  <c r="AL642" i="14"/>
  <c r="T643" i="14"/>
  <c r="AH643" i="14" s="1"/>
  <c r="AB643" i="14"/>
  <c r="Y646" i="14"/>
  <c r="AP646" i="14"/>
  <c r="X647" i="14"/>
  <c r="AF647" i="14"/>
  <c r="AO647" i="14"/>
  <c r="W648" i="14"/>
  <c r="AF648" i="14"/>
  <c r="Y650" i="14"/>
  <c r="T651" i="14"/>
  <c r="AH651" i="14" s="1"/>
  <c r="AF651" i="14"/>
  <c r="AM652" i="14"/>
  <c r="AL652" i="14"/>
  <c r="AN652" i="14"/>
  <c r="W654" i="14"/>
  <c r="X655" i="14"/>
  <c r="AJ657" i="14"/>
  <c r="Y631" i="14"/>
  <c r="AP631" i="14"/>
  <c r="X632" i="14"/>
  <c r="AF632" i="14"/>
  <c r="AO632" i="14"/>
  <c r="Y639" i="14"/>
  <c r="AP639" i="14"/>
  <c r="X640" i="14"/>
  <c r="AF640" i="14"/>
  <c r="AO640" i="14"/>
  <c r="Y647" i="14"/>
  <c r="AP647" i="14"/>
  <c r="X648" i="14"/>
  <c r="AI648" i="14"/>
  <c r="AS648" i="14"/>
  <c r="AC653" i="14"/>
  <c r="AB653" i="14"/>
  <c r="T653" i="14"/>
  <c r="Z653" i="14"/>
  <c r="AM653" i="14"/>
  <c r="AL655" i="14"/>
  <c r="AC655" i="14"/>
  <c r="AA655" i="14"/>
  <c r="Z655" i="14"/>
  <c r="Y655" i="14"/>
  <c r="AB655" i="14"/>
  <c r="AS655" i="14"/>
  <c r="AS697" i="14"/>
  <c r="AK697" i="14"/>
  <c r="AB697" i="14"/>
  <c r="T697" i="14"/>
  <c r="V697" i="14" s="1"/>
  <c r="Y697" i="14"/>
  <c r="AN697" i="14"/>
  <c r="AE697" i="14"/>
  <c r="W697" i="14"/>
  <c r="AD697" i="14"/>
  <c r="AR697" i="14"/>
  <c r="AA697" i="14"/>
  <c r="AQ697" i="14"/>
  <c r="Z697" i="14"/>
  <c r="AO697" i="14"/>
  <c r="X697" i="14"/>
  <c r="AL697" i="14"/>
  <c r="U697" i="14"/>
  <c r="AJ697" i="14"/>
  <c r="AF697" i="14"/>
  <c r="AC697" i="14"/>
  <c r="AH624" i="14"/>
  <c r="AP624" i="14"/>
  <c r="X625" i="14"/>
  <c r="AO625" i="14"/>
  <c r="W626" i="14"/>
  <c r="AE626" i="14"/>
  <c r="AN626" i="14"/>
  <c r="V627" i="14"/>
  <c r="AD627" i="14"/>
  <c r="Z631" i="14"/>
  <c r="AI631" i="14"/>
  <c r="AQ631" i="14"/>
  <c r="Y632" i="14"/>
  <c r="AH632" i="14"/>
  <c r="AP632" i="14"/>
  <c r="X633" i="14"/>
  <c r="AF633" i="14"/>
  <c r="AO633" i="14"/>
  <c r="W634" i="14"/>
  <c r="AE634" i="14"/>
  <c r="AN634" i="14"/>
  <c r="V635" i="14"/>
  <c r="AD635" i="14"/>
  <c r="Z639" i="14"/>
  <c r="AQ639" i="14"/>
  <c r="Y640" i="14"/>
  <c r="AH640" i="14"/>
  <c r="AP640" i="14"/>
  <c r="X641" i="14"/>
  <c r="AF641" i="14"/>
  <c r="AO641" i="14"/>
  <c r="W642" i="14"/>
  <c r="AE642" i="14"/>
  <c r="AN642" i="14"/>
  <c r="V643" i="14"/>
  <c r="AD643" i="14"/>
  <c r="Z647" i="14"/>
  <c r="AI647" i="14"/>
  <c r="AQ647" i="14"/>
  <c r="AQ648" i="14"/>
  <c r="AP648" i="14"/>
  <c r="AH648" i="14"/>
  <c r="Z648" i="14"/>
  <c r="AJ648" i="14"/>
  <c r="AO650" i="14"/>
  <c r="AN650" i="14"/>
  <c r="AA650" i="14"/>
  <c r="AL650" i="14"/>
  <c r="X651" i="14"/>
  <c r="AL653" i="14"/>
  <c r="AS653" i="14"/>
  <c r="AK653" i="14"/>
  <c r="AA653" i="14"/>
  <c r="AN653" i="14"/>
  <c r="AB654" i="14"/>
  <c r="T654" i="14"/>
  <c r="AH654" i="14" s="1"/>
  <c r="AA654" i="14"/>
  <c r="Z654" i="14"/>
  <c r="Y654" i="14"/>
  <c r="AN654" i="14"/>
  <c r="AR655" i="14"/>
  <c r="AD655" i="14"/>
  <c r="Y662" i="14"/>
  <c r="AH609" i="14"/>
  <c r="X610" i="14"/>
  <c r="U613" i="14"/>
  <c r="AC613" i="14"/>
  <c r="T614" i="14"/>
  <c r="AF614" i="14" s="1"/>
  <c r="AK614" i="14"/>
  <c r="AH617" i="14"/>
  <c r="X618" i="14"/>
  <c r="U621" i="14"/>
  <c r="AC621" i="14"/>
  <c r="T622" i="14"/>
  <c r="AF622" i="14" s="1"/>
  <c r="AK622" i="14"/>
  <c r="AI624" i="14"/>
  <c r="AH625" i="14"/>
  <c r="X626" i="14"/>
  <c r="AO626" i="14"/>
  <c r="W627" i="14"/>
  <c r="AE627" i="14"/>
  <c r="AC629" i="14"/>
  <c r="T630" i="14"/>
  <c r="U630" i="14" s="1"/>
  <c r="AK630" i="14"/>
  <c r="AJ631" i="14"/>
  <c r="AR631" i="14"/>
  <c r="Z632" i="14"/>
  <c r="AI632" i="14"/>
  <c r="X634" i="14"/>
  <c r="AO634" i="14"/>
  <c r="W635" i="14"/>
  <c r="AE635" i="14"/>
  <c r="AC637" i="14"/>
  <c r="T638" i="14"/>
  <c r="U638" i="14" s="1"/>
  <c r="AK638" i="14"/>
  <c r="AR639" i="14"/>
  <c r="Z640" i="14"/>
  <c r="AI640" i="14"/>
  <c r="X642" i="14"/>
  <c r="AO642" i="14"/>
  <c r="W643" i="14"/>
  <c r="AE643" i="14"/>
  <c r="AC645" i="14"/>
  <c r="T646" i="14"/>
  <c r="U646" i="14" s="1"/>
  <c r="AK646" i="14"/>
  <c r="AJ647" i="14"/>
  <c r="AR647" i="14"/>
  <c r="AA648" i="14"/>
  <c r="AK648" i="14"/>
  <c r="AB650" i="14"/>
  <c r="AM650" i="14"/>
  <c r="T652" i="14"/>
  <c r="AH652" i="14" s="1"/>
  <c r="AF652" i="14"/>
  <c r="AQ652" i="14"/>
  <c r="AD653" i="14"/>
  <c r="AO653" i="14"/>
  <c r="AS654" i="14"/>
  <c r="AK654" i="14"/>
  <c r="AR654" i="14"/>
  <c r="AJ654" i="14"/>
  <c r="AQ654" i="14"/>
  <c r="AI654" i="14"/>
  <c r="AO654" i="14"/>
  <c r="AE655" i="14"/>
  <c r="Y658" i="14"/>
  <c r="T659" i="14"/>
  <c r="AJ659" i="14" s="1"/>
  <c r="AR659" i="14"/>
  <c r="AN663" i="14"/>
  <c r="AE663" i="14"/>
  <c r="AD663" i="14"/>
  <c r="AC663" i="14"/>
  <c r="U663" i="14"/>
  <c r="AA663" i="14"/>
  <c r="Z663" i="14"/>
  <c r="Y663" i="14"/>
  <c r="AK663" i="14"/>
  <c r="Y626" i="14"/>
  <c r="AH626" i="14"/>
  <c r="X627" i="14"/>
  <c r="T631" i="14"/>
  <c r="AB631" i="14"/>
  <c r="AK631" i="14"/>
  <c r="AA632" i="14"/>
  <c r="AJ632" i="14"/>
  <c r="Y634" i="14"/>
  <c r="X635" i="14"/>
  <c r="T639" i="14"/>
  <c r="AB639" i="14"/>
  <c r="AK639" i="14"/>
  <c r="AJ640" i="14"/>
  <c r="Y642" i="14"/>
  <c r="X643" i="14"/>
  <c r="T647" i="14"/>
  <c r="U647" i="14" s="1"/>
  <c r="AB647" i="14"/>
  <c r="AK647" i="14"/>
  <c r="AB648" i="14"/>
  <c r="AL648" i="14"/>
  <c r="AE651" i="14"/>
  <c r="W651" i="14"/>
  <c r="AD651" i="14"/>
  <c r="V651" i="14"/>
  <c r="Z651" i="14"/>
  <c r="AE653" i="14"/>
  <c r="AP653" i="14"/>
  <c r="AF655" i="14"/>
  <c r="AH655" i="14"/>
  <c r="AP655" i="14"/>
  <c r="X656" i="14"/>
  <c r="AF656" i="14"/>
  <c r="AO656" i="14"/>
  <c r="T660" i="14"/>
  <c r="V660" i="14" s="1"/>
  <c r="AB660" i="14"/>
  <c r="AK660" i="14"/>
  <c r="AS660" i="14"/>
  <c r="AA661" i="14"/>
  <c r="AR661" i="14"/>
  <c r="Z662" i="14"/>
  <c r="AH663" i="14"/>
  <c r="AP663" i="14"/>
  <c r="X664" i="14"/>
  <c r="AF664" i="14"/>
  <c r="AO664" i="14"/>
  <c r="AM666" i="14"/>
  <c r="U667" i="14"/>
  <c r="AD667" i="14"/>
  <c r="AN667" i="14"/>
  <c r="AC669" i="14"/>
  <c r="AN669" i="14"/>
  <c r="Y670" i="14"/>
  <c r="W670" i="14"/>
  <c r="Z670" i="14"/>
  <c r="AK670" i="14"/>
  <c r="AJ672" i="14"/>
  <c r="AA677" i="14"/>
  <c r="Z678" i="14"/>
  <c r="X680" i="14"/>
  <c r="W681" i="14"/>
  <c r="AO688" i="14"/>
  <c r="AN688" i="14"/>
  <c r="AM688" i="14"/>
  <c r="AD688" i="14"/>
  <c r="V688" i="14"/>
  <c r="AL688" i="14"/>
  <c r="AS688" i="14"/>
  <c r="AK688" i="14"/>
  <c r="AR688" i="14"/>
  <c r="AQ688" i="14"/>
  <c r="AI688" i="14"/>
  <c r="AE719" i="14"/>
  <c r="W719" i="14"/>
  <c r="AF719" i="14"/>
  <c r="V719" i="14"/>
  <c r="AO719" i="14"/>
  <c r="AD719" i="14"/>
  <c r="U719" i="14"/>
  <c r="AC719" i="14"/>
  <c r="T719" i="14"/>
  <c r="Z719" i="14"/>
  <c r="AB719" i="14"/>
  <c r="AA719" i="14"/>
  <c r="AR719" i="14"/>
  <c r="Y719" i="14"/>
  <c r="AQ719" i="14"/>
  <c r="AL719" i="14"/>
  <c r="AI719" i="14"/>
  <c r="AH719" i="14"/>
  <c r="X649" i="14"/>
  <c r="AF649" i="14"/>
  <c r="AO649" i="14"/>
  <c r="W650" i="14"/>
  <c r="AE650" i="14"/>
  <c r="AI655" i="14"/>
  <c r="AQ655" i="14"/>
  <c r="Y656" i="14"/>
  <c r="AH656" i="14"/>
  <c r="AP656" i="14"/>
  <c r="X657" i="14"/>
  <c r="AF657" i="14"/>
  <c r="AO657" i="14"/>
  <c r="AE658" i="14"/>
  <c r="AM659" i="14"/>
  <c r="AC660" i="14"/>
  <c r="AL660" i="14"/>
  <c r="T661" i="14"/>
  <c r="AH661" i="14" s="1"/>
  <c r="AB661" i="14"/>
  <c r="AK661" i="14"/>
  <c r="AS661" i="14"/>
  <c r="AA662" i="14"/>
  <c r="AQ663" i="14"/>
  <c r="Y664" i="14"/>
  <c r="AH664" i="14"/>
  <c r="AP664" i="14"/>
  <c r="X665" i="14"/>
  <c r="AF665" i="14"/>
  <c r="AO665" i="14"/>
  <c r="W666" i="14"/>
  <c r="AN666" i="14"/>
  <c r="AE667" i="14"/>
  <c r="AO667" i="14"/>
  <c r="AR668" i="14"/>
  <c r="AJ668" i="14"/>
  <c r="Y668" i="14"/>
  <c r="X668" i="14"/>
  <c r="T669" i="14"/>
  <c r="V669" i="14" s="1"/>
  <c r="AD669" i="14"/>
  <c r="AP669" i="14"/>
  <c r="AP670" i="14"/>
  <c r="AA670" i="14"/>
  <c r="AL670" i="14"/>
  <c r="W671" i="14"/>
  <c r="AK671" i="14"/>
  <c r="X672" i="14"/>
  <c r="AK672" i="14"/>
  <c r="Z673" i="14"/>
  <c r="AB677" i="14"/>
  <c r="AA678" i="14"/>
  <c r="Y680" i="14"/>
  <c r="X681" i="14"/>
  <c r="AN689" i="14"/>
  <c r="AE689" i="14"/>
  <c r="AD689" i="14"/>
  <c r="V689" i="14"/>
  <c r="AL689" i="14"/>
  <c r="AC689" i="14"/>
  <c r="U689" i="14"/>
  <c r="AB689" i="14"/>
  <c r="T689" i="14"/>
  <c r="AJ689" i="14" s="1"/>
  <c r="AR689" i="14"/>
  <c r="AA689" i="14"/>
  <c r="AQ689" i="14"/>
  <c r="AI689" i="14"/>
  <c r="Z689" i="14"/>
  <c r="Y689" i="14"/>
  <c r="Z699" i="14"/>
  <c r="AE699" i="14"/>
  <c r="AC699" i="14"/>
  <c r="U699" i="14"/>
  <c r="AB699" i="14"/>
  <c r="T699" i="14"/>
  <c r="W699" i="14" s="1"/>
  <c r="AR699" i="14"/>
  <c r="AA699" i="14"/>
  <c r="Y699" i="14"/>
  <c r="AO699" i="14"/>
  <c r="X699" i="14"/>
  <c r="AF699" i="14"/>
  <c r="AH649" i="14"/>
  <c r="X650" i="14"/>
  <c r="AJ655" i="14"/>
  <c r="AI656" i="14"/>
  <c r="AH657" i="14"/>
  <c r="X658" i="14"/>
  <c r="AN659" i="14"/>
  <c r="AD660" i="14"/>
  <c r="AM660" i="14"/>
  <c r="AC661" i="14"/>
  <c r="AL661" i="14"/>
  <c r="T662" i="14"/>
  <c r="AD662" i="14" s="1"/>
  <c r="AB662" i="14"/>
  <c r="AR663" i="14"/>
  <c r="Z664" i="14"/>
  <c r="AH665" i="14"/>
  <c r="X666" i="14"/>
  <c r="AO666" i="14"/>
  <c r="W667" i="14"/>
  <c r="AF667" i="14"/>
  <c r="Z668" i="14"/>
  <c r="AK668" i="14"/>
  <c r="U669" i="14"/>
  <c r="AE669" i="14"/>
  <c r="AR669" i="14"/>
  <c r="AB670" i="14"/>
  <c r="AM670" i="14"/>
  <c r="Y671" i="14"/>
  <c r="AD673" i="14"/>
  <c r="AB673" i="14"/>
  <c r="T673" i="14"/>
  <c r="AI673" i="14" s="1"/>
  <c r="AR673" i="14"/>
  <c r="AQ673" i="14"/>
  <c r="Y673" i="14"/>
  <c r="AA673" i="14"/>
  <c r="Z677" i="14"/>
  <c r="AM689" i="14"/>
  <c r="Y666" i="14"/>
  <c r="AH666" i="14"/>
  <c r="AP666" i="14"/>
  <c r="X667" i="14"/>
  <c r="AH667" i="14"/>
  <c r="AR667" i="14"/>
  <c r="AE672" i="14"/>
  <c r="W672" i="14"/>
  <c r="AC672" i="14"/>
  <c r="U672" i="14"/>
  <c r="Z672" i="14"/>
  <c r="AA672" i="14"/>
  <c r="AO672" i="14"/>
  <c r="AQ677" i="14"/>
  <c r="AI677" i="14"/>
  <c r="AO677" i="14"/>
  <c r="AN677" i="14"/>
  <c r="AE677" i="14"/>
  <c r="AM677" i="14"/>
  <c r="AD677" i="14"/>
  <c r="V677" i="14"/>
  <c r="AL677" i="14"/>
  <c r="AC677" i="14"/>
  <c r="U677" i="14"/>
  <c r="Y678" i="14"/>
  <c r="W678" i="14"/>
  <c r="AM678" i="14"/>
  <c r="AL678" i="14"/>
  <c r="U678" i="14"/>
  <c r="AS678" i="14"/>
  <c r="AK678" i="14"/>
  <c r="AB678" i="14"/>
  <c r="T678" i="14"/>
  <c r="U680" i="14"/>
  <c r="AB680" i="14"/>
  <c r="T680" i="14"/>
  <c r="AF680" i="14" s="1"/>
  <c r="AA680" i="14"/>
  <c r="Z680" i="14"/>
  <c r="AD681" i="14"/>
  <c r="AB681" i="14"/>
  <c r="T681" i="14"/>
  <c r="AI681" i="14" s="1"/>
  <c r="AR681" i="14"/>
  <c r="AJ681" i="14"/>
  <c r="AA681" i="14"/>
  <c r="AQ681" i="14"/>
  <c r="Z681" i="14"/>
  <c r="Y681" i="14"/>
  <c r="AE681" i="14"/>
  <c r="AC693" i="14"/>
  <c r="U693" i="14"/>
  <c r="Z693" i="14"/>
  <c r="X693" i="14"/>
  <c r="AR693" i="14"/>
  <c r="AF693" i="14"/>
  <c r="AE693" i="14"/>
  <c r="T693" i="14"/>
  <c r="W693" i="14" s="1"/>
  <c r="AD693" i="14"/>
  <c r="AB693" i="14"/>
  <c r="AA693" i="14"/>
  <c r="AH659" i="14"/>
  <c r="X660" i="14"/>
  <c r="AO660" i="14"/>
  <c r="AE661" i="14"/>
  <c r="AN661" i="14"/>
  <c r="AL663" i="14"/>
  <c r="AK664" i="14"/>
  <c r="AS664" i="14"/>
  <c r="Z666" i="14"/>
  <c r="AQ666" i="14"/>
  <c r="AQ667" i="14"/>
  <c r="Y667" i="14"/>
  <c r="AJ667" i="14"/>
  <c r="AS667" i="14"/>
  <c r="W669" i="14"/>
  <c r="AJ669" i="14"/>
  <c r="T670" i="14"/>
  <c r="AD670" i="14" s="1"/>
  <c r="AQ670" i="14"/>
  <c r="AO671" i="14"/>
  <c r="AM671" i="14"/>
  <c r="AR671" i="14"/>
  <c r="AJ671" i="14"/>
  <c r="AA671" i="14"/>
  <c r="AB671" i="14"/>
  <c r="AP671" i="14"/>
  <c r="AN672" i="14"/>
  <c r="AL672" i="14"/>
  <c r="AQ672" i="14"/>
  <c r="AB672" i="14"/>
  <c r="AP672" i="14"/>
  <c r="AE673" i="14"/>
  <c r="AK677" i="14"/>
  <c r="AP678" i="14"/>
  <c r="AJ678" i="14"/>
  <c r="AO679" i="14"/>
  <c r="AM679" i="14"/>
  <c r="AL679" i="14"/>
  <c r="AC679" i="14"/>
  <c r="U679" i="14"/>
  <c r="AS679" i="14"/>
  <c r="AK679" i="14"/>
  <c r="AB679" i="14"/>
  <c r="T679" i="14"/>
  <c r="W679" i="14" s="1"/>
  <c r="AR679" i="14"/>
  <c r="AA679" i="14"/>
  <c r="AI679" i="14"/>
  <c r="AN680" i="14"/>
  <c r="AL680" i="14"/>
  <c r="AS680" i="14"/>
  <c r="AK680" i="14"/>
  <c r="AR680" i="14"/>
  <c r="AJ680" i="14"/>
  <c r="AQ680" i="14"/>
  <c r="AH680" i="14"/>
  <c r="AM681" i="14"/>
  <c r="AF681" i="14"/>
  <c r="AH688" i="14"/>
  <c r="Y660" i="14"/>
  <c r="X661" i="14"/>
  <c r="AO661" i="14"/>
  <c r="AA666" i="14"/>
  <c r="AJ666" i="14"/>
  <c r="AR666" i="14"/>
  <c r="AA667" i="14"/>
  <c r="AK667" i="14"/>
  <c r="AF669" i="14"/>
  <c r="Y669" i="14"/>
  <c r="AD672" i="14"/>
  <c r="AR672" i="14"/>
  <c r="AP677" i="14"/>
  <c r="AO678" i="14"/>
  <c r="AN679" i="14"/>
  <c r="AM680" i="14"/>
  <c r="AL681" i="14"/>
  <c r="AP688" i="14"/>
  <c r="X689" i="14"/>
  <c r="Y661" i="14"/>
  <c r="X662" i="14"/>
  <c r="T666" i="14"/>
  <c r="AB666" i="14"/>
  <c r="AK666" i="14"/>
  <c r="AB667" i="14"/>
  <c r="AL667" i="14"/>
  <c r="AQ669" i="14"/>
  <c r="Z669" i="14"/>
  <c r="AO669" i="14"/>
  <c r="AA669" i="14"/>
  <c r="AL669" i="14"/>
  <c r="AF672" i="14"/>
  <c r="AS672" i="14"/>
  <c r="T677" i="14"/>
  <c r="W677" i="14" s="1"/>
  <c r="AR677" i="14"/>
  <c r="AQ678" i="14"/>
  <c r="AO680" i="14"/>
  <c r="AN681" i="14"/>
  <c r="AH673" i="14"/>
  <c r="AP673" i="14"/>
  <c r="X674" i="14"/>
  <c r="AF674" i="14"/>
  <c r="AO674" i="14"/>
  <c r="AE675" i="14"/>
  <c r="AN675" i="14"/>
  <c r="V676" i="14"/>
  <c r="AD676" i="14"/>
  <c r="AM676" i="14"/>
  <c r="AH681" i="14"/>
  <c r="AP681" i="14"/>
  <c r="X682" i="14"/>
  <c r="AF682" i="14"/>
  <c r="AO682" i="14"/>
  <c r="AE683" i="14"/>
  <c r="AN683" i="14"/>
  <c r="V684" i="14"/>
  <c r="AD684" i="14"/>
  <c r="AM684" i="14"/>
  <c r="U685" i="14"/>
  <c r="AC685" i="14"/>
  <c r="AL685" i="14"/>
  <c r="T686" i="14"/>
  <c r="V686" i="14" s="1"/>
  <c r="AB686" i="14"/>
  <c r="AK686" i="14"/>
  <c r="AS686" i="14"/>
  <c r="AA687" i="14"/>
  <c r="AR687" i="14"/>
  <c r="Z688" i="14"/>
  <c r="AH689" i="14"/>
  <c r="AP689" i="14"/>
  <c r="X690" i="14"/>
  <c r="AF690" i="14"/>
  <c r="AO690" i="14"/>
  <c r="AE691" i="14"/>
  <c r="AO691" i="14"/>
  <c r="AH692" i="14"/>
  <c r="AQ692" i="14"/>
  <c r="AL693" i="14"/>
  <c r="AQ693" i="14"/>
  <c r="AI693" i="14"/>
  <c r="AM693" i="14"/>
  <c r="X694" i="14"/>
  <c r="U695" i="14"/>
  <c r="AI695" i="14"/>
  <c r="V696" i="14"/>
  <c r="AM696" i="14"/>
  <c r="AP697" i="14"/>
  <c r="W698" i="14"/>
  <c r="AN698" i="14"/>
  <c r="AQ699" i="14"/>
  <c r="AI699" i="14"/>
  <c r="AN699" i="14"/>
  <c r="AL699" i="14"/>
  <c r="AS699" i="14"/>
  <c r="AK699" i="14"/>
  <c r="AN701" i="14"/>
  <c r="AO709" i="14"/>
  <c r="AN709" i="14"/>
  <c r="AE709" i="14"/>
  <c r="W709" i="14"/>
  <c r="AM709" i="14"/>
  <c r="AD709" i="14"/>
  <c r="V709" i="14"/>
  <c r="AL709" i="14"/>
  <c r="AS709" i="14"/>
  <c r="AB709" i="14"/>
  <c r="T709" i="14"/>
  <c r="AK709" i="14" s="1"/>
  <c r="AR709" i="14"/>
  <c r="AJ709" i="14"/>
  <c r="AA709" i="14"/>
  <c r="AQ709" i="14"/>
  <c r="AI709" i="14"/>
  <c r="Y674" i="14"/>
  <c r="AH674" i="14"/>
  <c r="AP674" i="14"/>
  <c r="X675" i="14"/>
  <c r="AF675" i="14"/>
  <c r="AO675" i="14"/>
  <c r="AE676" i="14"/>
  <c r="AN676" i="14"/>
  <c r="Y682" i="14"/>
  <c r="AH682" i="14"/>
  <c r="AP682" i="14"/>
  <c r="X683" i="14"/>
  <c r="AF683" i="14"/>
  <c r="AO683" i="14"/>
  <c r="AE684" i="14"/>
  <c r="AN684" i="14"/>
  <c r="AD685" i="14"/>
  <c r="AM685" i="14"/>
  <c r="U686" i="14"/>
  <c r="AL686" i="14"/>
  <c r="T687" i="14"/>
  <c r="W687" i="14" s="1"/>
  <c r="AB687" i="14"/>
  <c r="AK687" i="14"/>
  <c r="AS687" i="14"/>
  <c r="AA688" i="14"/>
  <c r="Y690" i="14"/>
  <c r="AH690" i="14"/>
  <c r="AP690" i="14"/>
  <c r="X691" i="14"/>
  <c r="AF691" i="14"/>
  <c r="AP691" i="14"/>
  <c r="AD692" i="14"/>
  <c r="Y692" i="14"/>
  <c r="AR692" i="14"/>
  <c r="AN693" i="14"/>
  <c r="AB694" i="14"/>
  <c r="T694" i="14"/>
  <c r="AC694" i="14" s="1"/>
  <c r="Y694" i="14"/>
  <c r="Z694" i="14"/>
  <c r="AL694" i="14"/>
  <c r="AK695" i="14"/>
  <c r="Y696" i="14"/>
  <c r="AP696" i="14"/>
  <c r="Y698" i="14"/>
  <c r="AP698" i="14"/>
  <c r="AH699" i="14"/>
  <c r="AP701" i="14"/>
  <c r="W710" i="14"/>
  <c r="AM710" i="14"/>
  <c r="AL710" i="14"/>
  <c r="AC710" i="14"/>
  <c r="U710" i="14"/>
  <c r="AB710" i="14"/>
  <c r="T710" i="14"/>
  <c r="AD710" i="14" s="1"/>
  <c r="AR710" i="14"/>
  <c r="AJ710" i="14"/>
  <c r="AA710" i="14"/>
  <c r="AQ710" i="14"/>
  <c r="Z710" i="14"/>
  <c r="Y710" i="14"/>
  <c r="Z674" i="14"/>
  <c r="AI674" i="14"/>
  <c r="AQ674" i="14"/>
  <c r="Y675" i="14"/>
  <c r="AH675" i="14"/>
  <c r="AP675" i="14"/>
  <c r="X676" i="14"/>
  <c r="AF676" i="14"/>
  <c r="AO676" i="14"/>
  <c r="Z682" i="14"/>
  <c r="AI682" i="14"/>
  <c r="AQ682" i="14"/>
  <c r="Y683" i="14"/>
  <c r="AH683" i="14"/>
  <c r="AP683" i="14"/>
  <c r="X684" i="14"/>
  <c r="AF684" i="14"/>
  <c r="AO684" i="14"/>
  <c r="W685" i="14"/>
  <c r="AE685" i="14"/>
  <c r="AN685" i="14"/>
  <c r="AD686" i="14"/>
  <c r="AM686" i="14"/>
  <c r="U687" i="14"/>
  <c r="AC687" i="14"/>
  <c r="AL687" i="14"/>
  <c r="T688" i="14"/>
  <c r="AJ688" i="14" s="1"/>
  <c r="AB688" i="14"/>
  <c r="AI690" i="14"/>
  <c r="AQ690" i="14"/>
  <c r="Y691" i="14"/>
  <c r="AH691" i="14"/>
  <c r="AQ691" i="14"/>
  <c r="Z692" i="14"/>
  <c r="AJ692" i="14"/>
  <c r="AS692" i="14"/>
  <c r="AO693" i="14"/>
  <c r="AS694" i="14"/>
  <c r="AA694" i="14"/>
  <c r="AM694" i="14"/>
  <c r="Y695" i="14"/>
  <c r="AL695" i="14"/>
  <c r="AA696" i="14"/>
  <c r="AR696" i="14"/>
  <c r="Z698" i="14"/>
  <c r="AQ698" i="14"/>
  <c r="Y700" i="14"/>
  <c r="V700" i="14"/>
  <c r="AS700" i="14"/>
  <c r="AK700" i="14"/>
  <c r="AB700" i="14"/>
  <c r="T700" i="14"/>
  <c r="AD700" i="14" s="1"/>
  <c r="AA700" i="14"/>
  <c r="AC700" i="14"/>
  <c r="AN710" i="14"/>
  <c r="AH668" i="14"/>
  <c r="X669" i="14"/>
  <c r="AN670" i="14"/>
  <c r="AD671" i="14"/>
  <c r="AK673" i="14"/>
  <c r="AS673" i="14"/>
  <c r="AA674" i="14"/>
  <c r="AJ674" i="14"/>
  <c r="AR674" i="14"/>
  <c r="Z675" i="14"/>
  <c r="AI675" i="14"/>
  <c r="AQ675" i="14"/>
  <c r="Y676" i="14"/>
  <c r="AH676" i="14"/>
  <c r="AP676" i="14"/>
  <c r="X677" i="14"/>
  <c r="AF677" i="14"/>
  <c r="AN678" i="14"/>
  <c r="V679" i="14"/>
  <c r="AD679" i="14"/>
  <c r="AK681" i="14"/>
  <c r="AS681" i="14"/>
  <c r="AA682" i="14"/>
  <c r="AR682" i="14"/>
  <c r="Z683" i="14"/>
  <c r="AI683" i="14"/>
  <c r="AQ683" i="14"/>
  <c r="Y684" i="14"/>
  <c r="AH684" i="14"/>
  <c r="AP684" i="14"/>
  <c r="X685" i="14"/>
  <c r="AF685" i="14"/>
  <c r="AO685" i="14"/>
  <c r="W686" i="14"/>
  <c r="AE686" i="14"/>
  <c r="AN686" i="14"/>
  <c r="AD687" i="14"/>
  <c r="AM687" i="14"/>
  <c r="U688" i="14"/>
  <c r="AK689" i="14"/>
  <c r="AS689" i="14"/>
  <c r="AA690" i="14"/>
  <c r="AR690" i="14"/>
  <c r="Z691" i="14"/>
  <c r="AI691" i="14"/>
  <c r="AR691" i="14"/>
  <c r="AA692" i="14"/>
  <c r="AK692" i="14"/>
  <c r="AP693" i="14"/>
  <c r="AN694" i="14"/>
  <c r="AA695" i="14"/>
  <c r="Z695" i="14"/>
  <c r="AC696" i="14"/>
  <c r="AB696" i="14"/>
  <c r="AF698" i="14"/>
  <c r="AB698" i="14"/>
  <c r="AM699" i="14"/>
  <c r="AP700" i="14"/>
  <c r="Y701" i="14"/>
  <c r="Y709" i="14"/>
  <c r="Y685" i="14"/>
  <c r="AH685" i="14"/>
  <c r="AP685" i="14"/>
  <c r="X686" i="14"/>
  <c r="AF686" i="14"/>
  <c r="AO686" i="14"/>
  <c r="AE687" i="14"/>
  <c r="AN687" i="14"/>
  <c r="AM695" i="14"/>
  <c r="AD695" i="14"/>
  <c r="V695" i="14"/>
  <c r="AR695" i="14"/>
  <c r="AO695" i="14"/>
  <c r="AB695" i="14"/>
  <c r="AP695" i="14"/>
  <c r="AL696" i="14"/>
  <c r="AQ696" i="14"/>
  <c r="AI696" i="14"/>
  <c r="AO696" i="14"/>
  <c r="AN696" i="14"/>
  <c r="AD696" i="14"/>
  <c r="AR698" i="14"/>
  <c r="AJ698" i="14"/>
  <c r="AA698" i="14"/>
  <c r="AO698" i="14"/>
  <c r="AM698" i="14"/>
  <c r="AD698" i="14"/>
  <c r="AL698" i="14"/>
  <c r="AC698" i="14"/>
  <c r="U698" i="14"/>
  <c r="AE698" i="14"/>
  <c r="AD701" i="14"/>
  <c r="AH670" i="14"/>
  <c r="X671" i="14"/>
  <c r="U674" i="14"/>
  <c r="T675" i="14"/>
  <c r="V675" i="14" s="1"/>
  <c r="AK675" i="14"/>
  <c r="AH678" i="14"/>
  <c r="X679" i="14"/>
  <c r="U682" i="14"/>
  <c r="T683" i="14"/>
  <c r="AJ683" i="14" s="1"/>
  <c r="AK683" i="14"/>
  <c r="AQ685" i="14"/>
  <c r="Y686" i="14"/>
  <c r="AH686" i="14"/>
  <c r="X687" i="14"/>
  <c r="AO687" i="14"/>
  <c r="AE688" i="14"/>
  <c r="U690" i="14"/>
  <c r="T691" i="14"/>
  <c r="AJ691" i="14" s="1"/>
  <c r="AK691" i="14"/>
  <c r="T692" i="14"/>
  <c r="V692" i="14" s="1"/>
  <c r="AN692" i="14"/>
  <c r="AH693" i="14"/>
  <c r="AS693" i="14"/>
  <c r="U694" i="14"/>
  <c r="AE694" i="14"/>
  <c r="AQ694" i="14"/>
  <c r="AC695" i="14"/>
  <c r="AQ695" i="14"/>
  <c r="AH696" i="14"/>
  <c r="AH698" i="14"/>
  <c r="AP699" i="14"/>
  <c r="AI700" i="14"/>
  <c r="AF701" i="14"/>
  <c r="AN702" i="14"/>
  <c r="W702" i="14"/>
  <c r="AB702" i="14"/>
  <c r="T702" i="14"/>
  <c r="AE702" i="14" s="1"/>
  <c r="AR702" i="14"/>
  <c r="AJ702" i="14"/>
  <c r="AA702" i="14"/>
  <c r="AQ702" i="14"/>
  <c r="AI702" i="14"/>
  <c r="Z702" i="14"/>
  <c r="Y702" i="14"/>
  <c r="AP709" i="14"/>
  <c r="AA685" i="14"/>
  <c r="AJ685" i="14"/>
  <c r="Z686" i="14"/>
  <c r="Y687" i="14"/>
  <c r="AH687" i="14"/>
  <c r="X688" i="14"/>
  <c r="AO701" i="14"/>
  <c r="AL701" i="14"/>
  <c r="AS701" i="14"/>
  <c r="AK701" i="14"/>
  <c r="AB701" i="14"/>
  <c r="T701" i="14"/>
  <c r="AI701" i="14" s="1"/>
  <c r="AR701" i="14"/>
  <c r="AJ701" i="14"/>
  <c r="AA701" i="14"/>
  <c r="AQ701" i="14"/>
  <c r="AH701" i="14"/>
  <c r="AH694" i="14"/>
  <c r="AP694" i="14"/>
  <c r="X695" i="14"/>
  <c r="AF695" i="14"/>
  <c r="AE696" i="14"/>
  <c r="AM697" i="14"/>
  <c r="AR700" i="14"/>
  <c r="Z701" i="14"/>
  <c r="AH702" i="14"/>
  <c r="AP702" i="14"/>
  <c r="AF703" i="14"/>
  <c r="AO703" i="14"/>
  <c r="W704" i="14"/>
  <c r="AE704" i="14"/>
  <c r="AN704" i="14"/>
  <c r="V705" i="14"/>
  <c r="AD705" i="14"/>
  <c r="AM705" i="14"/>
  <c r="U706" i="14"/>
  <c r="AC706" i="14"/>
  <c r="T707" i="14"/>
  <c r="AL707" i="14" s="1"/>
  <c r="AB707" i="14"/>
  <c r="AK707" i="14"/>
  <c r="AS707" i="14"/>
  <c r="AA708" i="14"/>
  <c r="AJ708" i="14"/>
  <c r="AR708" i="14"/>
  <c r="Z709" i="14"/>
  <c r="AH710" i="14"/>
  <c r="AP710" i="14"/>
  <c r="X711" i="14"/>
  <c r="AF711" i="14"/>
  <c r="AO711" i="14"/>
  <c r="AE712" i="14"/>
  <c r="AN712" i="14"/>
  <c r="V713" i="14"/>
  <c r="AE713" i="14"/>
  <c r="AP713" i="14"/>
  <c r="AE714" i="14"/>
  <c r="W714" i="14"/>
  <c r="AI714" i="14"/>
  <c r="U715" i="14"/>
  <c r="Y716" i="14"/>
  <c r="AN716" i="14"/>
  <c r="U718" i="14"/>
  <c r="AN718" i="14"/>
  <c r="X696" i="14"/>
  <c r="AF696" i="14"/>
  <c r="Y703" i="14"/>
  <c r="AH703" i="14"/>
  <c r="AP703" i="14"/>
  <c r="AF704" i="14"/>
  <c r="AO704" i="14"/>
  <c r="W705" i="14"/>
  <c r="AE705" i="14"/>
  <c r="AN705" i="14"/>
  <c r="V706" i="14"/>
  <c r="AD706" i="14"/>
  <c r="AM706" i="14"/>
  <c r="U707" i="14"/>
  <c r="AC707" i="14"/>
  <c r="T708" i="14"/>
  <c r="AL708" i="14" s="1"/>
  <c r="AB708" i="14"/>
  <c r="AK708" i="14"/>
  <c r="AS708" i="14"/>
  <c r="Y711" i="14"/>
  <c r="AH711" i="14"/>
  <c r="AP711" i="14"/>
  <c r="X712" i="14"/>
  <c r="AF712" i="14"/>
  <c r="AO712" i="14"/>
  <c r="W713" i="14"/>
  <c r="AH713" i="14"/>
  <c r="AN714" i="14"/>
  <c r="Z714" i="14"/>
  <c r="AJ714" i="14"/>
  <c r="W715" i="14"/>
  <c r="AB716" i="14"/>
  <c r="AA716" i="14"/>
  <c r="V718" i="14"/>
  <c r="AP718" i="14"/>
  <c r="AS722" i="14"/>
  <c r="AO722" i="14"/>
  <c r="AN722" i="14"/>
  <c r="U722" i="14"/>
  <c r="AM722" i="14"/>
  <c r="AL722" i="14"/>
  <c r="AA722" i="14"/>
  <c r="AR722" i="14"/>
  <c r="AI722" i="14"/>
  <c r="AQ722" i="14"/>
  <c r="AH722" i="14"/>
  <c r="T723" i="14"/>
  <c r="AK723" i="14" s="1"/>
  <c r="Y704" i="14"/>
  <c r="AH704" i="14"/>
  <c r="AP704" i="14"/>
  <c r="AF705" i="14"/>
  <c r="AO705" i="14"/>
  <c r="W706" i="14"/>
  <c r="AE706" i="14"/>
  <c r="AN706" i="14"/>
  <c r="V707" i="14"/>
  <c r="AD707" i="14"/>
  <c r="AM707" i="14"/>
  <c r="U708" i="14"/>
  <c r="AC708" i="14"/>
  <c r="AH712" i="14"/>
  <c r="AP712" i="14"/>
  <c r="AF713" i="14"/>
  <c r="X713" i="14"/>
  <c r="AI713" i="14"/>
  <c r="AR713" i="14"/>
  <c r="AA714" i="14"/>
  <c r="AK714" i="14"/>
  <c r="AN715" i="14"/>
  <c r="AQ716" i="14"/>
  <c r="AI716" i="14"/>
  <c r="AR716" i="14"/>
  <c r="AH716" i="14"/>
  <c r="AO716" i="14"/>
  <c r="AE716" i="14"/>
  <c r="V716" i="14"/>
  <c r="AL716" i="14"/>
  <c r="AC716" i="14"/>
  <c r="AS716" i="14"/>
  <c r="Y718" i="14"/>
  <c r="AR718" i="14"/>
  <c r="AM720" i="14"/>
  <c r="AR720" i="14"/>
  <c r="AI720" i="14"/>
  <c r="AQ720" i="14"/>
  <c r="AH720" i="14"/>
  <c r="AP720" i="14"/>
  <c r="AF720" i="14"/>
  <c r="W720" i="14"/>
  <c r="AO720" i="14"/>
  <c r="AE720" i="14"/>
  <c r="U720" i="14"/>
  <c r="AL720" i="14"/>
  <c r="AA720" i="14"/>
  <c r="AS720" i="14"/>
  <c r="Y725" i="14"/>
  <c r="AN725" i="14"/>
  <c r="AD725" i="14"/>
  <c r="U725" i="14"/>
  <c r="AM725" i="14"/>
  <c r="AC725" i="14"/>
  <c r="T725" i="14"/>
  <c r="AK725" i="14" s="1"/>
  <c r="AL725" i="14"/>
  <c r="AB725" i="14"/>
  <c r="AA725" i="14"/>
  <c r="AS725" i="14"/>
  <c r="AJ725" i="14"/>
  <c r="Z725" i="14"/>
  <c r="AQ725" i="14"/>
  <c r="AF725" i="14"/>
  <c r="W725" i="14"/>
  <c r="AO725" i="14"/>
  <c r="AE725" i="14"/>
  <c r="V725" i="14"/>
  <c r="AK694" i="14"/>
  <c r="Z696" i="14"/>
  <c r="AH697" i="14"/>
  <c r="X698" i="14"/>
  <c r="AM700" i="14"/>
  <c r="U701" i="14"/>
  <c r="AC701" i="14"/>
  <c r="AJ703" i="14"/>
  <c r="AR703" i="14"/>
  <c r="Z704" i="14"/>
  <c r="AI704" i="14"/>
  <c r="AQ704" i="14"/>
  <c r="AH705" i="14"/>
  <c r="X706" i="14"/>
  <c r="AO706" i="14"/>
  <c r="W707" i="14"/>
  <c r="AE707" i="14"/>
  <c r="AN707" i="14"/>
  <c r="V708" i="14"/>
  <c r="AD708" i="14"/>
  <c r="AM708" i="14"/>
  <c r="U709" i="14"/>
  <c r="AC709" i="14"/>
  <c r="AS710" i="14"/>
  <c r="AR711" i="14"/>
  <c r="Z712" i="14"/>
  <c r="AI712" i="14"/>
  <c r="AQ712" i="14"/>
  <c r="AO713" i="14"/>
  <c r="Z713" i="14"/>
  <c r="AJ713" i="14"/>
  <c r="AS713" i="14"/>
  <c r="AB714" i="14"/>
  <c r="AM714" i="14"/>
  <c r="Z715" i="14"/>
  <c r="AD716" i="14"/>
  <c r="Z718" i="14"/>
  <c r="AS718" i="14"/>
  <c r="AH706" i="14"/>
  <c r="AP706" i="14"/>
  <c r="X707" i="14"/>
  <c r="AF707" i="14"/>
  <c r="AO707" i="14"/>
  <c r="W708" i="14"/>
  <c r="AN708" i="14"/>
  <c r="AA715" i="14"/>
  <c r="AE715" i="14"/>
  <c r="V715" i="14"/>
  <c r="AC715" i="14"/>
  <c r="T715" i="14"/>
  <c r="X715" i="14" s="1"/>
  <c r="AB715" i="14"/>
  <c r="AQ715" i="14"/>
  <c r="AH707" i="14"/>
  <c r="AP707" i="14"/>
  <c r="X708" i="14"/>
  <c r="AF708" i="14"/>
  <c r="AO708" i="14"/>
  <c r="AO718" i="14"/>
  <c r="AM718" i="14"/>
  <c r="AC718" i="14"/>
  <c r="T718" i="14"/>
  <c r="AL718" i="14"/>
  <c r="AB718" i="14"/>
  <c r="AA718" i="14"/>
  <c r="AQ718" i="14"/>
  <c r="AH718" i="14"/>
  <c r="W718" i="14"/>
  <c r="AC729" i="14"/>
  <c r="U729" i="14"/>
  <c r="AO729" i="14"/>
  <c r="AE729" i="14"/>
  <c r="V729" i="14"/>
  <c r="AD729" i="14"/>
  <c r="T729" i="14"/>
  <c r="Y729" i="14" s="1"/>
  <c r="AB729" i="14"/>
  <c r="AA729" i="14"/>
  <c r="Z729" i="14"/>
  <c r="AR729" i="14"/>
  <c r="X729" i="14"/>
  <c r="AP729" i="14"/>
  <c r="AF729" i="14"/>
  <c r="W729" i="14"/>
  <c r="U696" i="14"/>
  <c r="AH700" i="14"/>
  <c r="X701" i="14"/>
  <c r="V703" i="14"/>
  <c r="AD703" i="14"/>
  <c r="U704" i="14"/>
  <c r="T705" i="14"/>
  <c r="AL705" i="14" s="1"/>
  <c r="AB705" i="14"/>
  <c r="AA706" i="14"/>
  <c r="AJ706" i="14"/>
  <c r="AI707" i="14"/>
  <c r="AH708" i="14"/>
  <c r="V711" i="14"/>
  <c r="AD711" i="14"/>
  <c r="U712" i="14"/>
  <c r="T713" i="14"/>
  <c r="AL713" i="14" s="1"/>
  <c r="AC713" i="14"/>
  <c r="AM713" i="14"/>
  <c r="V714" i="14"/>
  <c r="AF714" i="14"/>
  <c r="AQ714" i="14"/>
  <c r="AF715" i="14"/>
  <c r="U716" i="14"/>
  <c r="AI718" i="14"/>
  <c r="Z720" i="14"/>
  <c r="AR723" i="14"/>
  <c r="AJ723" i="14"/>
  <c r="AS723" i="14"/>
  <c r="AI723" i="14"/>
  <c r="AQ723" i="14"/>
  <c r="AH723" i="14"/>
  <c r="AP723" i="14"/>
  <c r="AF723" i="14"/>
  <c r="W723" i="14"/>
  <c r="AO723" i="14"/>
  <c r="AE723" i="14"/>
  <c r="V723" i="14"/>
  <c r="AN723" i="14"/>
  <c r="AD723" i="14"/>
  <c r="U723" i="14"/>
  <c r="AL723" i="14"/>
  <c r="AB723" i="14"/>
  <c r="Z723" i="14"/>
  <c r="AQ729" i="14"/>
  <c r="AA727" i="14"/>
  <c r="AK727" i="14"/>
  <c r="AS730" i="14"/>
  <c r="AK730" i="14"/>
  <c r="Z730" i="14"/>
  <c r="AJ730" i="14"/>
  <c r="V732" i="14"/>
  <c r="AO732" i="14"/>
  <c r="X733" i="14"/>
  <c r="AI733" i="14"/>
  <c r="AR733" i="14"/>
  <c r="AA734" i="14"/>
  <c r="AK734" i="14"/>
  <c r="W736" i="14"/>
  <c r="AP736" i="14"/>
  <c r="AC737" i="14"/>
  <c r="U737" i="14"/>
  <c r="AI737" i="14"/>
  <c r="AR737" i="14"/>
  <c r="AM738" i="14"/>
  <c r="AP739" i="14"/>
  <c r="AR715" i="14"/>
  <c r="AJ715" i="14"/>
  <c r="AI715" i="14"/>
  <c r="AS715" i="14"/>
  <c r="U717" i="14"/>
  <c r="AD717" i="14"/>
  <c r="AN717" i="14"/>
  <c r="AN719" i="14"/>
  <c r="AJ719" i="14"/>
  <c r="AS719" i="14"/>
  <c r="V721" i="14"/>
  <c r="AO721" i="14"/>
  <c r="AB722" i="14"/>
  <c r="T722" i="14"/>
  <c r="AD722" i="14" s="1"/>
  <c r="Y722" i="14"/>
  <c r="U724" i="14"/>
  <c r="AN724" i="14"/>
  <c r="Z726" i="14"/>
  <c r="AJ726" i="14"/>
  <c r="AS726" i="14"/>
  <c r="AB727" i="14"/>
  <c r="U728" i="14"/>
  <c r="AO728" i="14"/>
  <c r="AH729" i="14"/>
  <c r="AA730" i="14"/>
  <c r="U731" i="14"/>
  <c r="AD731" i="14"/>
  <c r="AN731" i="14"/>
  <c r="W732" i="14"/>
  <c r="AP733" i="14"/>
  <c r="Z733" i="14"/>
  <c r="AJ733" i="14"/>
  <c r="AS733" i="14"/>
  <c r="AB734" i="14"/>
  <c r="U735" i="14"/>
  <c r="AO735" i="14"/>
  <c r="AH736" i="14"/>
  <c r="Z737" i="14"/>
  <c r="AJ737" i="14"/>
  <c r="AS737" i="14"/>
  <c r="U738" i="14"/>
  <c r="AN738" i="14"/>
  <c r="AP740" i="14"/>
  <c r="X732" i="14"/>
  <c r="AH732" i="14"/>
  <c r="AR732" i="14"/>
  <c r="V736" i="14"/>
  <c r="AI736" i="14"/>
  <c r="AR736" i="14"/>
  <c r="AP725" i="14"/>
  <c r="U727" i="14"/>
  <c r="AD727" i="14"/>
  <c r="AO727" i="14"/>
  <c r="AJ729" i="14"/>
  <c r="AS729" i="14"/>
  <c r="U730" i="14"/>
  <c r="AN730" i="14"/>
  <c r="AQ732" i="14"/>
  <c r="AI732" i="14"/>
  <c r="AJ732" i="14"/>
  <c r="AS732" i="14"/>
  <c r="AB733" i="14"/>
  <c r="U734" i="14"/>
  <c r="AN734" i="14"/>
  <c r="AM736" i="14"/>
  <c r="Z736" i="14"/>
  <c r="AJ736" i="14"/>
  <c r="AS736" i="14"/>
  <c r="AB737" i="14"/>
  <c r="AM737" i="14"/>
  <c r="W738" i="14"/>
  <c r="AP738" i="14"/>
  <c r="AR739" i="14"/>
  <c r="AJ739" i="14"/>
  <c r="AO739" i="14"/>
  <c r="AH739" i="14"/>
  <c r="AM715" i="14"/>
  <c r="AI717" i="14"/>
  <c r="AR717" i="14"/>
  <c r="AM719" i="14"/>
  <c r="AC721" i="14"/>
  <c r="U721" i="14"/>
  <c r="Y721" i="14"/>
  <c r="AI721" i="14"/>
  <c r="AR721" i="14"/>
  <c r="AC722" i="14"/>
  <c r="Z724" i="14"/>
  <c r="AH724" i="14"/>
  <c r="T726" i="14"/>
  <c r="AE726" i="14" s="1"/>
  <c r="AC726" i="14"/>
  <c r="AM726" i="14"/>
  <c r="V727" i="14"/>
  <c r="AP727" i="14"/>
  <c r="AD728" i="14"/>
  <c r="V728" i="14"/>
  <c r="AI728" i="14"/>
  <c r="AR728" i="14"/>
  <c r="AK729" i="14"/>
  <c r="V730" i="14"/>
  <c r="AO730" i="14"/>
  <c r="AA731" i="14"/>
  <c r="X731" i="14"/>
  <c r="AH731" i="14"/>
  <c r="AA732" i="14"/>
  <c r="AK732" i="14"/>
  <c r="T733" i="14"/>
  <c r="AL733" i="14" s="1"/>
  <c r="AC733" i="14"/>
  <c r="AM733" i="14"/>
  <c r="V734" i="14"/>
  <c r="AP734" i="14"/>
  <c r="AE735" i="14"/>
  <c r="W735" i="14"/>
  <c r="AI735" i="14"/>
  <c r="AR735" i="14"/>
  <c r="AA736" i="14"/>
  <c r="AK736" i="14"/>
  <c r="T737" i="14"/>
  <c r="Y737" i="14" s="1"/>
  <c r="AD737" i="14"/>
  <c r="AN737" i="14"/>
  <c r="AH738" i="14"/>
  <c r="AQ738" i="14"/>
  <c r="AI739" i="14"/>
  <c r="Z721" i="14"/>
  <c r="AJ721" i="14"/>
  <c r="AS721" i="14"/>
  <c r="AQ724" i="14"/>
  <c r="AI724" i="14"/>
  <c r="Y724" i="14"/>
  <c r="AJ724" i="14"/>
  <c r="AS724" i="14"/>
  <c r="X727" i="14"/>
  <c r="AH727" i="14"/>
  <c r="AQ727" i="14"/>
  <c r="Z728" i="14"/>
  <c r="AJ728" i="14"/>
  <c r="AS728" i="14"/>
  <c r="AM729" i="14"/>
  <c r="W730" i="14"/>
  <c r="AP730" i="14"/>
  <c r="AR731" i="14"/>
  <c r="AJ731" i="14"/>
  <c r="AI731" i="14"/>
  <c r="AS731" i="14"/>
  <c r="AB732" i="14"/>
  <c r="U733" i="14"/>
  <c r="AD733" i="14"/>
  <c r="AN733" i="14"/>
  <c r="W734" i="14"/>
  <c r="AH734" i="14"/>
  <c r="AQ734" i="14"/>
  <c r="Z735" i="14"/>
  <c r="AJ735" i="14"/>
  <c r="AS735" i="14"/>
  <c r="AB736" i="14"/>
  <c r="V737" i="14"/>
  <c r="AE737" i="14"/>
  <c r="AO737" i="14"/>
  <c r="T738" i="14"/>
  <c r="AD738" i="14" s="1"/>
  <c r="AI738" i="14"/>
  <c r="AK739" i="14"/>
  <c r="AO715" i="14"/>
  <c r="Z716" i="14"/>
  <c r="AA717" i="14"/>
  <c r="AP719" i="14"/>
  <c r="AD720" i="14"/>
  <c r="V720" i="14"/>
  <c r="Y720" i="14"/>
  <c r="AA721" i="14"/>
  <c r="V722" i="14"/>
  <c r="AE722" i="14"/>
  <c r="AA723" i="14"/>
  <c r="AA724" i="14"/>
  <c r="V726" i="14"/>
  <c r="AP726" i="14"/>
  <c r="AE727" i="14"/>
  <c r="W727" i="14"/>
  <c r="AI727" i="14"/>
  <c r="AR727" i="14"/>
  <c r="AA728" i="14"/>
  <c r="AK728" i="14"/>
  <c r="AN729" i="14"/>
  <c r="AH730" i="14"/>
  <c r="AQ730" i="14"/>
  <c r="Z731" i="14"/>
  <c r="AK731" i="14"/>
  <c r="T732" i="14"/>
  <c r="AE732" i="14" s="1"/>
  <c r="AC732" i="14"/>
  <c r="AM732" i="14"/>
  <c r="V733" i="14"/>
  <c r="AE733" i="14"/>
  <c r="AO733" i="14"/>
  <c r="AF734" i="14"/>
  <c r="AI734" i="14"/>
  <c r="AR734" i="14"/>
  <c r="AA735" i="14"/>
  <c r="AK735" i="14"/>
  <c r="T736" i="14"/>
  <c r="Y736" i="14" s="1"/>
  <c r="AC736" i="14"/>
  <c r="AN736" i="14"/>
  <c r="W737" i="14"/>
  <c r="AF737" i="14"/>
  <c r="AP737" i="14"/>
  <c r="AS738" i="14"/>
  <c r="AK738" i="14"/>
  <c r="Z738" i="14"/>
  <c r="AJ738" i="14"/>
  <c r="T739" i="14"/>
  <c r="AM739" i="14" s="1"/>
  <c r="T740" i="14"/>
  <c r="Z727" i="14"/>
  <c r="AJ727" i="14"/>
  <c r="AS727" i="14"/>
  <c r="AB730" i="14"/>
  <c r="T730" i="14"/>
  <c r="Y730" i="14" s="1"/>
  <c r="AI730" i="14"/>
  <c r="AR730" i="14"/>
  <c r="U732" i="14"/>
  <c r="AN732" i="14"/>
  <c r="Z734" i="14"/>
  <c r="AJ734" i="14"/>
  <c r="AS734" i="14"/>
  <c r="U736" i="14"/>
  <c r="AO736" i="14"/>
  <c r="AQ737" i="14"/>
  <c r="AA738" i="14"/>
  <c r="AL740" i="14"/>
  <c r="AS740" i="14"/>
  <c r="AK740" i="14"/>
  <c r="AQ740" i="14"/>
  <c r="AI740" i="14"/>
  <c r="AO740" i="14"/>
  <c r="AN740" i="14"/>
  <c r="AJ740" i="14"/>
  <c r="AN741" i="14"/>
  <c r="AO741" i="14"/>
  <c r="AH717" i="14"/>
  <c r="AH725" i="14"/>
  <c r="AH733" i="14"/>
  <c r="X734" i="14"/>
  <c r="AH741" i="14"/>
  <c r="AP741" i="14"/>
  <c r="AJ741" i="14"/>
  <c r="AR741" i="14"/>
  <c r="T741" i="14"/>
  <c r="Z741" i="14" s="1"/>
  <c r="AK741" i="14"/>
  <c r="AS741" i="14"/>
  <c r="AT993" i="14" l="1"/>
  <c r="AT995" i="14"/>
  <c r="AT994" i="14"/>
  <c r="AT996" i="14"/>
  <c r="AT997" i="14"/>
  <c r="D2" i="18"/>
  <c r="Y160" i="14"/>
  <c r="P106" i="7"/>
  <c r="Y19" i="9"/>
  <c r="Q82" i="7"/>
  <c r="Y260" i="7"/>
  <c r="R35" i="22"/>
  <c r="W19" i="9"/>
  <c r="Z260" i="7"/>
  <c r="AA241" i="7"/>
  <c r="Q48" i="7"/>
  <c r="D5" i="18"/>
  <c r="AA65" i="9"/>
  <c r="U66" i="7"/>
  <c r="T65" i="9"/>
  <c r="X65" i="9"/>
  <c r="Y65" i="9"/>
  <c r="V65" i="9"/>
  <c r="Z65" i="9"/>
  <c r="U65" i="9"/>
  <c r="T30" i="9"/>
  <c r="U19" i="9"/>
  <c r="V57" i="9"/>
  <c r="Z57" i="9"/>
  <c r="U90" i="9"/>
  <c r="Z14" i="9"/>
  <c r="T14" i="9"/>
  <c r="Z90" i="9"/>
  <c r="X90" i="9"/>
  <c r="Z30" i="9"/>
  <c r="AA19" i="9"/>
  <c r="X19" i="9"/>
  <c r="U20" i="9"/>
  <c r="Y25" i="9"/>
  <c r="S36" i="7"/>
  <c r="Y11" i="9"/>
  <c r="R66" i="7"/>
  <c r="T66" i="7"/>
  <c r="T97" i="3"/>
  <c r="S66" i="7"/>
  <c r="S106" i="7"/>
  <c r="P20" i="3"/>
  <c r="Q20" i="3"/>
  <c r="W67" i="9"/>
  <c r="Q33" i="22"/>
  <c r="Y67" i="9"/>
  <c r="U4" i="9"/>
  <c r="R64" i="7"/>
  <c r="Y51" i="9"/>
  <c r="P122" i="7"/>
  <c r="W64" i="7"/>
  <c r="Y95" i="9"/>
  <c r="U120" i="7"/>
  <c r="Y233" i="7"/>
  <c r="W159" i="7"/>
  <c r="V60" i="9"/>
  <c r="Z233" i="7"/>
  <c r="T119" i="9"/>
  <c r="D4" i="18"/>
  <c r="U3" i="9"/>
  <c r="R132" i="7"/>
  <c r="W3" i="9"/>
  <c r="AA211" i="7"/>
  <c r="Y3" i="9"/>
  <c r="Y211" i="7"/>
  <c r="Q132" i="7"/>
  <c r="U67" i="9"/>
  <c r="AA67" i="9"/>
  <c r="Z67" i="9"/>
  <c r="X3" i="9"/>
  <c r="Z211" i="7"/>
  <c r="U12" i="9"/>
  <c r="W63" i="7"/>
  <c r="V189" i="22"/>
  <c r="V192" i="22"/>
  <c r="X12" i="9"/>
  <c r="T105" i="9"/>
  <c r="U119" i="7"/>
  <c r="P95" i="7"/>
  <c r="T111" i="9"/>
  <c r="S87" i="7"/>
  <c r="T75" i="9"/>
  <c r="V75" i="9"/>
  <c r="P119" i="7"/>
  <c r="X87" i="7"/>
  <c r="U75" i="9"/>
  <c r="S26" i="7"/>
  <c r="S95" i="7"/>
  <c r="P96" i="7"/>
  <c r="R33" i="3"/>
  <c r="X75" i="9"/>
  <c r="Z75" i="9"/>
  <c r="P140" i="7"/>
  <c r="S42" i="7"/>
  <c r="Z68" i="9"/>
  <c r="V4" i="9"/>
  <c r="U95" i="7"/>
  <c r="U140" i="7"/>
  <c r="Q96" i="7"/>
  <c r="Q26" i="7"/>
  <c r="Q87" i="7"/>
  <c r="Q140" i="7"/>
  <c r="AA75" i="9"/>
  <c r="Z41" i="9"/>
  <c r="Y4" i="9"/>
  <c r="Y41" i="9"/>
  <c r="W87" i="7"/>
  <c r="S114" i="7"/>
  <c r="T140" i="7"/>
  <c r="T26" i="7"/>
  <c r="U87" i="7"/>
  <c r="AD379" i="14"/>
  <c r="X204" i="7"/>
  <c r="T4" i="9"/>
  <c r="R140" i="7"/>
  <c r="W204" i="7"/>
  <c r="S119" i="7"/>
  <c r="Y121" i="9"/>
  <c r="W121" i="9"/>
  <c r="AA121" i="9"/>
  <c r="Z105" i="9"/>
  <c r="X63" i="7"/>
  <c r="AA91" i="9"/>
  <c r="V121" i="9"/>
  <c r="U121" i="9"/>
  <c r="Z111" i="9"/>
  <c r="V91" i="9"/>
  <c r="X111" i="9"/>
  <c r="P63" i="7"/>
  <c r="V658" i="14"/>
  <c r="T121" i="9"/>
  <c r="W105" i="9"/>
  <c r="Q63" i="7"/>
  <c r="S91" i="7"/>
  <c r="U63" i="7"/>
  <c r="W111" i="9"/>
  <c r="Z17" i="9"/>
  <c r="Z262" i="7"/>
  <c r="Z121" i="9"/>
  <c r="W658" i="14"/>
  <c r="Z91" i="9"/>
  <c r="AA17" i="9"/>
  <c r="P135" i="7"/>
  <c r="V111" i="9"/>
  <c r="AT820" i="14"/>
  <c r="Y257" i="7"/>
  <c r="S47" i="7"/>
  <c r="AA257" i="7"/>
  <c r="P47" i="7"/>
  <c r="U47" i="7"/>
  <c r="T6" i="9"/>
  <c r="W193" i="22"/>
  <c r="V201" i="7"/>
  <c r="Z6" i="9"/>
  <c r="U135" i="7"/>
  <c r="S135" i="7"/>
  <c r="S132" i="7"/>
  <c r="AT821" i="14"/>
  <c r="AT819" i="14"/>
  <c r="AT817" i="14"/>
  <c r="R119" i="7"/>
  <c r="AT815" i="14"/>
  <c r="R29" i="7"/>
  <c r="T119" i="7"/>
  <c r="AT816" i="14"/>
  <c r="AT818" i="14"/>
  <c r="W161" i="22"/>
  <c r="U80" i="9"/>
  <c r="R63" i="7"/>
  <c r="W191" i="22"/>
  <c r="Y44" i="9"/>
  <c r="U44" i="9"/>
  <c r="U82" i="7"/>
  <c r="Q131" i="7"/>
  <c r="Y194" i="22"/>
  <c r="AD83" i="14"/>
  <c r="X44" i="9"/>
  <c r="V44" i="9"/>
  <c r="P82" i="7"/>
  <c r="R82" i="7"/>
  <c r="T82" i="7"/>
  <c r="T103" i="9"/>
  <c r="Z44" i="9"/>
  <c r="Y90" i="7"/>
  <c r="T36" i="7"/>
  <c r="T44" i="9"/>
  <c r="AA44" i="9"/>
  <c r="AA41" i="9"/>
  <c r="P103" i="7"/>
  <c r="R90" i="7"/>
  <c r="T80" i="9"/>
  <c r="Y206" i="7"/>
  <c r="AA87" i="7"/>
  <c r="T120" i="7"/>
  <c r="P48" i="7"/>
  <c r="P50" i="7"/>
  <c r="Y254" i="7"/>
  <c r="Q111" i="7"/>
  <c r="P26" i="7"/>
  <c r="X162" i="22"/>
  <c r="S50" i="7"/>
  <c r="P120" i="7"/>
  <c r="U36" i="7"/>
  <c r="AA105" i="9"/>
  <c r="W91" i="9"/>
  <c r="Z25" i="9"/>
  <c r="W80" i="9"/>
  <c r="S103" i="7"/>
  <c r="T91" i="9"/>
  <c r="U111" i="9"/>
  <c r="Y80" i="9"/>
  <c r="U81" i="9"/>
  <c r="X206" i="7"/>
  <c r="AA111" i="9"/>
  <c r="U91" i="9"/>
  <c r="Z81" i="9"/>
  <c r="Z22" i="9"/>
  <c r="X4" i="9"/>
  <c r="AA251" i="7"/>
  <c r="Z206" i="7"/>
  <c r="V25" i="9"/>
  <c r="Q120" i="7"/>
  <c r="R96" i="7"/>
  <c r="Q36" i="7"/>
  <c r="R48" i="7"/>
  <c r="Z80" i="9"/>
  <c r="T25" i="9"/>
  <c r="R26" i="7"/>
  <c r="S120" i="7"/>
  <c r="AA22" i="9"/>
  <c r="AA25" i="9"/>
  <c r="AA80" i="9"/>
  <c r="Y91" i="9"/>
  <c r="P87" i="7"/>
  <c r="R50" i="7"/>
  <c r="T96" i="7"/>
  <c r="R36" i="7"/>
  <c r="T48" i="7"/>
  <c r="X80" i="9"/>
  <c r="X164" i="22"/>
  <c r="Y249" i="7"/>
  <c r="Z251" i="7"/>
  <c r="U103" i="7"/>
  <c r="U96" i="7"/>
  <c r="Q50" i="7"/>
  <c r="U48" i="7"/>
  <c r="W113" i="9"/>
  <c r="V12" i="9"/>
  <c r="AA217" i="7"/>
  <c r="Q59" i="7"/>
  <c r="Z12" i="9"/>
  <c r="R88" i="7"/>
  <c r="P12" i="22"/>
  <c r="X113" i="9"/>
  <c r="X188" i="22"/>
  <c r="W188" i="22"/>
  <c r="V188" i="22"/>
  <c r="AA119" i="9"/>
  <c r="W119" i="9"/>
  <c r="X11" i="9"/>
  <c r="P79" i="7"/>
  <c r="X217" i="7"/>
  <c r="T88" i="7"/>
  <c r="R52" i="7"/>
  <c r="V190" i="22"/>
  <c r="U11" i="9"/>
  <c r="AA11" i="9"/>
  <c r="W74" i="9"/>
  <c r="Y217" i="7"/>
  <c r="U88" i="7"/>
  <c r="T113" i="9"/>
  <c r="AA113" i="9"/>
  <c r="T12" i="9"/>
  <c r="P88" i="7"/>
  <c r="Y113" i="9"/>
  <c r="X119" i="9"/>
  <c r="W11" i="9"/>
  <c r="V119" i="9"/>
  <c r="V113" i="9"/>
  <c r="W12" i="9"/>
  <c r="U113" i="9"/>
  <c r="Y228" i="7"/>
  <c r="Q88" i="7"/>
  <c r="AA12" i="9"/>
  <c r="Z119" i="9"/>
  <c r="Y119" i="9"/>
  <c r="Q80" i="7"/>
  <c r="R7" i="7"/>
  <c r="W89" i="9"/>
  <c r="Z33" i="9"/>
  <c r="AA235" i="7"/>
  <c r="P66" i="7"/>
  <c r="Q106" i="7"/>
  <c r="Z74" i="9"/>
  <c r="U65" i="3"/>
  <c r="R80" i="7"/>
  <c r="S7" i="7"/>
  <c r="Y235" i="7"/>
  <c r="P55" i="7"/>
  <c r="S34" i="7"/>
  <c r="AA63" i="7"/>
  <c r="T7" i="7"/>
  <c r="T74" i="9"/>
  <c r="V174" i="7"/>
  <c r="S71" i="7"/>
  <c r="S63" i="7"/>
  <c r="T80" i="7"/>
  <c r="AA114" i="9"/>
  <c r="AA74" i="9"/>
  <c r="AA230" i="7"/>
  <c r="T58" i="7"/>
  <c r="U80" i="7"/>
  <c r="T106" i="7"/>
  <c r="AA89" i="9"/>
  <c r="Y89" i="9"/>
  <c r="AA55" i="7"/>
  <c r="P80" i="7"/>
  <c r="AC556" i="14"/>
  <c r="X435" i="14"/>
  <c r="AC310" i="14"/>
  <c r="AC304" i="14"/>
  <c r="AC312" i="14"/>
  <c r="AB272" i="14"/>
  <c r="AB287" i="14"/>
  <c r="AB211" i="14"/>
  <c r="W397" i="14"/>
  <c r="AC199" i="14"/>
  <c r="AF125" i="14"/>
  <c r="W421" i="14"/>
  <c r="V453" i="14"/>
  <c r="U436" i="14"/>
  <c r="AK710" i="14"/>
  <c r="AF342" i="14"/>
  <c r="AC211" i="14"/>
  <c r="AB266" i="14"/>
  <c r="AC275" i="14"/>
  <c r="V469" i="14"/>
  <c r="AE125" i="14"/>
  <c r="W439" i="14"/>
  <c r="U453" i="14"/>
  <c r="AT751" i="14"/>
  <c r="V702" i="14"/>
  <c r="W680" i="14"/>
  <c r="AL739" i="14"/>
  <c r="AT739" i="14" s="1"/>
  <c r="W712" i="14"/>
  <c r="W701" i="14"/>
  <c r="AF629" i="14"/>
  <c r="X451" i="14"/>
  <c r="X441" i="14"/>
  <c r="U411" i="14"/>
  <c r="AC287" i="14"/>
  <c r="V638" i="14"/>
  <c r="V682" i="14"/>
  <c r="U394" i="14"/>
  <c r="AC306" i="14"/>
  <c r="AD199" i="14"/>
  <c r="AB199" i="14"/>
  <c r="W692" i="14"/>
  <c r="X705" i="14"/>
  <c r="V699" i="14"/>
  <c r="V687" i="14"/>
  <c r="V693" i="14"/>
  <c r="Y451" i="14"/>
  <c r="AB305" i="14"/>
  <c r="AA296" i="14"/>
  <c r="AF214" i="14"/>
  <c r="AF211" i="14"/>
  <c r="AE214" i="14"/>
  <c r="Y739" i="14"/>
  <c r="AC298" i="14"/>
  <c r="AD125" i="14"/>
  <c r="AB328" i="14"/>
  <c r="AK705" i="14"/>
  <c r="AT705" i="14" s="1"/>
  <c r="AD573" i="14"/>
  <c r="Y501" i="14"/>
  <c r="V443" i="14"/>
  <c r="AC266" i="14"/>
  <c r="AE199" i="14"/>
  <c r="Z493" i="14"/>
  <c r="Z505" i="14"/>
  <c r="W389" i="14"/>
  <c r="Y715" i="14"/>
  <c r="AL715" i="14"/>
  <c r="X710" i="14"/>
  <c r="W638" i="14"/>
  <c r="Z459" i="14"/>
  <c r="Y457" i="14"/>
  <c r="X433" i="14"/>
  <c r="W402" i="14"/>
  <c r="AB311" i="14"/>
  <c r="AA328" i="14"/>
  <c r="AC271" i="14"/>
  <c r="W425" i="14"/>
  <c r="U465" i="14"/>
  <c r="AB270" i="14"/>
  <c r="AA199" i="14"/>
  <c r="W694" i="14"/>
  <c r="W664" i="14"/>
  <c r="U662" i="14"/>
  <c r="W471" i="14"/>
  <c r="AB578" i="14"/>
  <c r="Z706" i="14"/>
  <c r="AB738" i="14"/>
  <c r="AC514" i="14"/>
  <c r="AF379" i="14"/>
  <c r="AT788" i="14"/>
  <c r="AT789" i="14"/>
  <c r="W422" i="14"/>
  <c r="V450" i="14"/>
  <c r="X386" i="14"/>
  <c r="V386" i="14"/>
  <c r="X376" i="14"/>
  <c r="X274" i="14"/>
  <c r="U370" i="14"/>
  <c r="AF246" i="14"/>
  <c r="AF658" i="14"/>
  <c r="W444" i="14"/>
  <c r="V426" i="14"/>
  <c r="AD732" i="14"/>
  <c r="W464" i="14"/>
  <c r="AA588" i="14"/>
  <c r="X518" i="14"/>
  <c r="U484" i="14"/>
  <c r="W386" i="14"/>
  <c r="X276" i="14"/>
  <c r="Y274" i="14"/>
  <c r="U274" i="14"/>
  <c r="AF132" i="14"/>
  <c r="AE656" i="14"/>
  <c r="Y512" i="14"/>
  <c r="W484" i="14"/>
  <c r="W468" i="14"/>
  <c r="AC158" i="14"/>
  <c r="W450" i="14"/>
  <c r="AD702" i="14"/>
  <c r="AA628" i="14"/>
  <c r="Y518" i="14"/>
  <c r="U466" i="14"/>
  <c r="Y386" i="14"/>
  <c r="W292" i="14"/>
  <c r="Y350" i="14"/>
  <c r="AD656" i="14"/>
  <c r="AC656" i="14"/>
  <c r="V396" i="14"/>
  <c r="X278" i="14"/>
  <c r="AB132" i="14"/>
  <c r="V518" i="14"/>
  <c r="X456" i="14"/>
  <c r="V484" i="14"/>
  <c r="X444" i="14"/>
  <c r="W310" i="14"/>
  <c r="Z276" i="14"/>
  <c r="Z272" i="14"/>
  <c r="U276" i="14"/>
  <c r="X484" i="14"/>
  <c r="AD246" i="14"/>
  <c r="X524" i="14"/>
  <c r="Z506" i="14"/>
  <c r="Y466" i="14"/>
  <c r="Y276" i="14"/>
  <c r="AA156" i="14"/>
  <c r="W278" i="14"/>
  <c r="AB232" i="14"/>
  <c r="Y468" i="14"/>
  <c r="U450" i="14"/>
  <c r="Z386" i="14"/>
  <c r="V276" i="14"/>
  <c r="U426" i="14"/>
  <c r="AF232" i="14"/>
  <c r="AT790" i="14"/>
  <c r="AF384" i="14"/>
  <c r="X160" i="14"/>
  <c r="V160" i="14"/>
  <c r="X163" i="22"/>
  <c r="Q12" i="22"/>
  <c r="X6" i="9"/>
  <c r="Q53" i="7"/>
  <c r="P16" i="7"/>
  <c r="X59" i="9"/>
  <c r="T52" i="9"/>
  <c r="U132" i="7"/>
  <c r="S63" i="3"/>
  <c r="Y59" i="7"/>
  <c r="Z52" i="9"/>
  <c r="Y52" i="9"/>
  <c r="Z246" i="7"/>
  <c r="X35" i="9"/>
  <c r="T132" i="7"/>
  <c r="V52" i="9"/>
  <c r="Y35" i="9"/>
  <c r="AA52" i="9"/>
  <c r="R74" i="7"/>
  <c r="T103" i="3"/>
  <c r="X52" i="9"/>
  <c r="U52" i="9"/>
  <c r="W35" i="9"/>
  <c r="S74" i="7"/>
  <c r="AA246" i="7"/>
  <c r="U15" i="7"/>
  <c r="Y59" i="9"/>
  <c r="Z60" i="9"/>
  <c r="Y60" i="9"/>
  <c r="U28" i="9"/>
  <c r="Z90" i="7"/>
  <c r="Y64" i="7"/>
  <c r="T90" i="7"/>
  <c r="Y28" i="9"/>
  <c r="Y252" i="7"/>
  <c r="U60" i="9"/>
  <c r="S90" i="7"/>
  <c r="R122" i="7"/>
  <c r="R114" i="7"/>
  <c r="S15" i="7"/>
  <c r="AA90" i="7"/>
  <c r="Z64" i="7"/>
  <c r="P15" i="7"/>
  <c r="Q90" i="7"/>
  <c r="Q114" i="7"/>
  <c r="Z28" i="9"/>
  <c r="T60" i="9"/>
  <c r="T28" i="9"/>
  <c r="U111" i="7"/>
  <c r="S122" i="7"/>
  <c r="T114" i="7"/>
  <c r="T64" i="7"/>
  <c r="X90" i="7"/>
  <c r="P33" i="22"/>
  <c r="V90" i="7"/>
  <c r="U114" i="7"/>
  <c r="Y731" i="14"/>
  <c r="Y120" i="9"/>
  <c r="S111" i="7"/>
  <c r="U64" i="7"/>
  <c r="R111" i="7"/>
  <c r="U74" i="7"/>
  <c r="X60" i="9"/>
  <c r="W90" i="7"/>
  <c r="AA28" i="9"/>
  <c r="P64" i="7"/>
  <c r="V64" i="7"/>
  <c r="U122" i="7"/>
  <c r="R15" i="7"/>
  <c r="T15" i="7"/>
  <c r="Q122" i="7"/>
  <c r="V28" i="9"/>
  <c r="P90" i="7"/>
  <c r="P111" i="7"/>
  <c r="X64" i="7"/>
  <c r="W60" i="9"/>
  <c r="W152" i="14"/>
  <c r="X28" i="9"/>
  <c r="Q64" i="7"/>
  <c r="S64" i="7"/>
  <c r="Z85" i="7"/>
  <c r="P43" i="7"/>
  <c r="R2" i="7"/>
  <c r="P51" i="7"/>
  <c r="Q45" i="7"/>
  <c r="U123" i="22"/>
  <c r="X15" i="9"/>
  <c r="S51" i="7"/>
  <c r="S85" i="7"/>
  <c r="U2" i="7"/>
  <c r="T2" i="7"/>
  <c r="T51" i="7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AA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D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U231" i="14"/>
  <c r="Y123" i="14"/>
  <c r="U140" i="14"/>
  <c r="Y50" i="14"/>
  <c r="AD50" i="14"/>
  <c r="AA115" i="14"/>
  <c r="X140" i="14"/>
  <c r="AD115" i="14"/>
  <c r="AA50" i="14"/>
  <c r="Y140" i="14"/>
  <c r="AE50" i="14"/>
  <c r="Z140" i="14"/>
  <c r="Y209" i="14"/>
  <c r="AE84" i="14"/>
  <c r="V140" i="14"/>
  <c r="Z50" i="14"/>
  <c r="Y48" i="14"/>
  <c r="U500" i="14"/>
  <c r="W458" i="14"/>
  <c r="X400" i="14"/>
  <c r="W408" i="14"/>
  <c r="Z312" i="14"/>
  <c r="AF144" i="14"/>
  <c r="AC136" i="14"/>
  <c r="AA144" i="14"/>
  <c r="U438" i="14"/>
  <c r="V384" i="14"/>
  <c r="AC238" i="14"/>
  <c r="AD158" i="14"/>
  <c r="AC686" i="14"/>
  <c r="AC568" i="14"/>
  <c r="X514" i="14"/>
  <c r="X458" i="14"/>
  <c r="X422" i="14"/>
  <c r="X414" i="14"/>
  <c r="AE422" i="14"/>
  <c r="X466" i="14"/>
  <c r="U422" i="14"/>
  <c r="V400" i="14"/>
  <c r="V398" i="14"/>
  <c r="X350" i="14"/>
  <c r="V350" i="14"/>
  <c r="V334" i="14"/>
  <c r="U334" i="14"/>
  <c r="Z264" i="14"/>
  <c r="AF238" i="14"/>
  <c r="AA350" i="14"/>
  <c r="AE228" i="14"/>
  <c r="AA158" i="14"/>
  <c r="AC350" i="14"/>
  <c r="AF164" i="14"/>
  <c r="AB646" i="14"/>
  <c r="AC636" i="14"/>
  <c r="Y408" i="14"/>
  <c r="X268" i="14"/>
  <c r="U350" i="14"/>
  <c r="AC220" i="14"/>
  <c r="AB228" i="14"/>
  <c r="AE158" i="14"/>
  <c r="W350" i="14"/>
  <c r="Z350" i="14"/>
  <c r="AB158" i="14"/>
  <c r="AB626" i="14"/>
  <c r="AB610" i="14"/>
  <c r="W400" i="14"/>
  <c r="AE144" i="14"/>
  <c r="AB220" i="14"/>
  <c r="AB190" i="14"/>
  <c r="W498" i="14"/>
  <c r="U424" i="14"/>
  <c r="AA238" i="14"/>
  <c r="AB238" i="14"/>
  <c r="AC206" i="14"/>
  <c r="AE736" i="14"/>
  <c r="AE662" i="14"/>
  <c r="AA636" i="14"/>
  <c r="X486" i="14"/>
  <c r="W472" i="14"/>
  <c r="W466" i="14"/>
  <c r="V448" i="14"/>
  <c r="V380" i="14"/>
  <c r="AC372" i="14"/>
  <c r="X310" i="14"/>
  <c r="W318" i="14"/>
  <c r="V310" i="14"/>
  <c r="AC356" i="14"/>
  <c r="U294" i="14"/>
  <c r="AF242" i="14"/>
  <c r="Y294" i="14"/>
  <c r="AE170" i="14"/>
  <c r="AF216" i="14"/>
  <c r="AD196" i="14"/>
  <c r="X336" i="14"/>
  <c r="AC228" i="14"/>
  <c r="AE164" i="14"/>
  <c r="U476" i="14"/>
  <c r="V444" i="14"/>
  <c r="AB418" i="14"/>
  <c r="U468" i="14"/>
  <c r="V332" i="14"/>
  <c r="V284" i="14"/>
  <c r="AD216" i="14"/>
  <c r="AA166" i="14"/>
  <c r="AC240" i="14"/>
  <c r="AF152" i="14"/>
  <c r="AB240" i="14"/>
  <c r="AF158" i="14"/>
  <c r="AB596" i="14"/>
  <c r="V514" i="14"/>
  <c r="U514" i="14"/>
  <c r="X452" i="14"/>
  <c r="X430" i="14"/>
  <c r="U372" i="14"/>
  <c r="AE152" i="14"/>
  <c r="AC224" i="14"/>
  <c r="AF166" i="14"/>
  <c r="AC564" i="14"/>
  <c r="AB564" i="14"/>
  <c r="Z516" i="14"/>
  <c r="X454" i="14"/>
  <c r="V424" i="14"/>
  <c r="AC424" i="14"/>
  <c r="AE414" i="14"/>
  <c r="V506" i="14"/>
  <c r="AB424" i="14"/>
  <c r="AC422" i="14"/>
  <c r="AB422" i="14"/>
  <c r="X380" i="14"/>
  <c r="X372" i="14"/>
  <c r="V372" i="14"/>
  <c r="AC380" i="14"/>
  <c r="U310" i="14"/>
  <c r="AC196" i="14"/>
  <c r="AE418" i="14"/>
  <c r="U516" i="14"/>
  <c r="U472" i="14"/>
  <c r="Y416" i="14"/>
  <c r="U380" i="14"/>
  <c r="U374" i="14"/>
  <c r="AA356" i="14"/>
  <c r="AC418" i="14"/>
  <c r="AC634" i="14"/>
  <c r="AA566" i="14"/>
  <c r="Y472" i="14"/>
  <c r="Y464" i="14"/>
  <c r="Y452" i="14"/>
  <c r="U446" i="14"/>
  <c r="U454" i="14"/>
  <c r="X506" i="14"/>
  <c r="AF418" i="14"/>
  <c r="Z416" i="14"/>
  <c r="V388" i="14"/>
  <c r="V274" i="14"/>
  <c r="Z294" i="14"/>
  <c r="X290" i="14"/>
  <c r="AB216" i="14"/>
  <c r="AC194" i="14"/>
  <c r="AA216" i="14"/>
  <c r="Y384" i="14"/>
  <c r="AC222" i="14"/>
  <c r="AE734" i="14"/>
  <c r="AD734" i="14"/>
  <c r="AD724" i="14"/>
  <c r="AA640" i="14"/>
  <c r="AC640" i="14"/>
  <c r="V498" i="14"/>
  <c r="U456" i="14"/>
  <c r="Y418" i="14"/>
  <c r="X418" i="14"/>
  <c r="W390" i="14"/>
  <c r="Y290" i="14"/>
  <c r="AE216" i="14"/>
  <c r="AF222" i="14"/>
  <c r="AD194" i="14"/>
  <c r="U478" i="14"/>
  <c r="AA230" i="14"/>
  <c r="AA222" i="14"/>
  <c r="W382" i="14"/>
  <c r="V390" i="14"/>
  <c r="V382" i="14"/>
  <c r="AB372" i="14"/>
  <c r="Z290" i="14"/>
  <c r="AC172" i="14"/>
  <c r="AD152" i="14"/>
  <c r="AC682" i="14"/>
  <c r="AD418" i="14"/>
  <c r="V292" i="14"/>
  <c r="AE222" i="14"/>
  <c r="AD222" i="14"/>
  <c r="AB222" i="14"/>
  <c r="X182" i="14"/>
  <c r="Z30" i="14"/>
  <c r="AB67" i="14"/>
  <c r="U640" i="14"/>
  <c r="Y734" i="14"/>
  <c r="X199" i="14"/>
  <c r="AC352" i="14"/>
  <c r="AB236" i="14"/>
  <c r="V392" i="14"/>
  <c r="Z376" i="14"/>
  <c r="V282" i="14"/>
  <c r="AB224" i="14"/>
  <c r="AC200" i="14"/>
  <c r="AC246" i="14"/>
  <c r="AC538" i="14"/>
  <c r="U486" i="14"/>
  <c r="U432" i="14"/>
  <c r="AC414" i="14"/>
  <c r="V352" i="14"/>
  <c r="AC170" i="14"/>
  <c r="AA190" i="14"/>
  <c r="AF716" i="14"/>
  <c r="V340" i="14"/>
  <c r="Y376" i="14"/>
  <c r="AA560" i="14"/>
  <c r="U442" i="14"/>
  <c r="AB414" i="14"/>
  <c r="U318" i="14"/>
  <c r="U296" i="14"/>
  <c r="AC362" i="14"/>
  <c r="AC242" i="14"/>
  <c r="AC188" i="14"/>
  <c r="AC162" i="14"/>
  <c r="AB144" i="14"/>
  <c r="W392" i="14"/>
  <c r="Y278" i="14"/>
  <c r="W480" i="14"/>
  <c r="AA574" i="14"/>
  <c r="V508" i="14"/>
  <c r="AC604" i="14"/>
  <c r="W476" i="14"/>
  <c r="Z434" i="14"/>
  <c r="Z384" i="14"/>
  <c r="Z340" i="14"/>
  <c r="U266" i="14"/>
  <c r="AE708" i="14"/>
  <c r="AC688" i="14"/>
  <c r="X388" i="14"/>
  <c r="U382" i="14"/>
  <c r="U398" i="14"/>
  <c r="U388" i="14"/>
  <c r="V440" i="14"/>
  <c r="U270" i="14"/>
  <c r="Y326" i="14"/>
  <c r="V362" i="14"/>
  <c r="AD242" i="14"/>
  <c r="AD162" i="14"/>
  <c r="AB634" i="14"/>
  <c r="AB594" i="14"/>
  <c r="AE564" i="14"/>
  <c r="Y480" i="14"/>
  <c r="V432" i="14"/>
  <c r="AB356" i="14"/>
  <c r="V270" i="14"/>
  <c r="U354" i="14"/>
  <c r="AA362" i="14"/>
  <c r="AB242" i="14"/>
  <c r="W352" i="14"/>
  <c r="AD190" i="14"/>
  <c r="AB134" i="14"/>
  <c r="AC684" i="14"/>
  <c r="AA558" i="14"/>
  <c r="U480" i="14"/>
  <c r="X352" i="14"/>
  <c r="AB188" i="14"/>
  <c r="AA236" i="14"/>
  <c r="AB604" i="14"/>
  <c r="AA580" i="14"/>
  <c r="V438" i="14"/>
  <c r="Z392" i="14"/>
  <c r="U376" i="14"/>
  <c r="W266" i="14"/>
  <c r="AD232" i="14"/>
  <c r="X222" i="14"/>
  <c r="Y222" i="14"/>
  <c r="Z222" i="14"/>
  <c r="Z40" i="14"/>
  <c r="U222" i="14"/>
  <c r="AD185" i="14"/>
  <c r="X185" i="14"/>
  <c r="AA185" i="14"/>
  <c r="AE40" i="14"/>
  <c r="AF40" i="14"/>
  <c r="W222" i="14"/>
  <c r="AD123" i="14"/>
  <c r="AD107" i="14"/>
  <c r="U152" i="14"/>
  <c r="Y152" i="14"/>
  <c r="Z123" i="14"/>
  <c r="X152" i="14"/>
  <c r="Y107" i="14"/>
  <c r="V152" i="14"/>
  <c r="AE123" i="14"/>
  <c r="AB123" i="14"/>
  <c r="AF123" i="14"/>
  <c r="AA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I672" i="14"/>
  <c r="AT672" i="14" s="1"/>
  <c r="W193" i="14"/>
  <c r="W175" i="14"/>
  <c r="AC738" i="14"/>
  <c r="AD578" i="14"/>
  <c r="AF322" i="14"/>
  <c r="AC610" i="14"/>
  <c r="Z578" i="14"/>
  <c r="AC482" i="14"/>
  <c r="AD322" i="14"/>
  <c r="Z642" i="14"/>
  <c r="AE290" i="14"/>
  <c r="AA610" i="14"/>
  <c r="Y578" i="14"/>
  <c r="AF514" i="14"/>
  <c r="AD482" i="14"/>
  <c r="AF194" i="14"/>
  <c r="Z546" i="14"/>
  <c r="Y610" i="14"/>
  <c r="AD642" i="14"/>
  <c r="AF482" i="14"/>
  <c r="AA482" i="14"/>
  <c r="AF450" i="14"/>
  <c r="AF290" i="14"/>
  <c r="Z610" i="14"/>
  <c r="AB386" i="14"/>
  <c r="AC386" i="14"/>
  <c r="AA258" i="14"/>
  <c r="AB706" i="14"/>
  <c r="AE322" i="14"/>
  <c r="AB514" i="14"/>
  <c r="AB482" i="14"/>
  <c r="AE610" i="14"/>
  <c r="AC578" i="14"/>
  <c r="AE482" i="14"/>
  <c r="AF706" i="14"/>
  <c r="AE450" i="14"/>
  <c r="AD610" i="14"/>
  <c r="AD450" i="14"/>
  <c r="AF642" i="14"/>
  <c r="Z132" i="14"/>
  <c r="X225" i="14"/>
  <c r="AD14" i="14"/>
  <c r="AD40" i="14"/>
  <c r="X224" i="14"/>
  <c r="W231" i="14"/>
  <c r="Z231" i="14"/>
  <c r="AF107" i="14"/>
  <c r="Y231" i="14"/>
  <c r="AE107" i="14"/>
  <c r="AB107" i="14"/>
  <c r="Y735" i="14"/>
  <c r="Y132" i="14"/>
  <c r="AC107" i="14"/>
  <c r="X231" i="14"/>
  <c r="X132" i="14"/>
  <c r="V132" i="14"/>
  <c r="U132" i="14"/>
  <c r="AA84" i="14"/>
  <c r="Y40" i="14"/>
  <c r="AC40" i="14"/>
  <c r="X703" i="14"/>
  <c r="AJ695" i="14"/>
  <c r="AT695" i="14" s="1"/>
  <c r="Y182" i="14"/>
  <c r="V240" i="14"/>
  <c r="AE99" i="14"/>
  <c r="AA99" i="14"/>
  <c r="AB99" i="14"/>
  <c r="W657" i="14"/>
  <c r="W240" i="14"/>
  <c r="Z240" i="14"/>
  <c r="AF99" i="14"/>
  <c r="AC99" i="14"/>
  <c r="Z209" i="14"/>
  <c r="Z99" i="14"/>
  <c r="AD99" i="14"/>
  <c r="Z248" i="14"/>
  <c r="V209" i="14"/>
  <c r="AC300" i="14"/>
  <c r="Y213" i="14"/>
  <c r="Y240" i="14"/>
  <c r="X240" i="14"/>
  <c r="AF213" i="14"/>
  <c r="AC16" i="14"/>
  <c r="X183" i="14"/>
  <c r="AA183" i="14"/>
  <c r="V418" i="14"/>
  <c r="Z262" i="14"/>
  <c r="W261" i="14"/>
  <c r="Y224" i="14"/>
  <c r="W224" i="14"/>
  <c r="X209" i="14"/>
  <c r="Z54" i="14"/>
  <c r="Y16" i="14"/>
  <c r="AF54" i="14"/>
  <c r="AD16" i="14"/>
  <c r="Z182" i="14"/>
  <c r="AB54" i="14"/>
  <c r="AE54" i="14"/>
  <c r="AE16" i="14"/>
  <c r="AB16" i="14"/>
  <c r="AD182" i="14"/>
  <c r="AC54" i="14"/>
  <c r="AB182" i="14"/>
  <c r="Z261" i="14"/>
  <c r="V261" i="14"/>
  <c r="V224" i="14"/>
  <c r="V161" i="14"/>
  <c r="X261" i="14"/>
  <c r="AD64" i="14"/>
  <c r="AF16" i="14"/>
  <c r="W199" i="14"/>
  <c r="AE182" i="14"/>
  <c r="V199" i="14"/>
  <c r="U199" i="14"/>
  <c r="V182" i="14"/>
  <c r="AC182" i="14"/>
  <c r="U261" i="14"/>
  <c r="X238" i="14"/>
  <c r="W160" i="14"/>
  <c r="Y54" i="14"/>
  <c r="Y238" i="14"/>
  <c r="AA182" i="14"/>
  <c r="W209" i="14"/>
  <c r="AA54" i="14"/>
  <c r="U212" i="14"/>
  <c r="Z151" i="14"/>
  <c r="AE341" i="14"/>
  <c r="AF341" i="14"/>
  <c r="Y450" i="14"/>
  <c r="Z450" i="14"/>
  <c r="X169" i="14"/>
  <c r="W183" i="14"/>
  <c r="AF41" i="14"/>
  <c r="AB183" i="14"/>
  <c r="V146" i="14"/>
  <c r="U183" i="14"/>
  <c r="Y41" i="14"/>
  <c r="AD41" i="14"/>
  <c r="AE355" i="14"/>
  <c r="AB276" i="14"/>
  <c r="U193" i="14"/>
  <c r="AC183" i="14"/>
  <c r="X434" i="14"/>
  <c r="U418" i="14"/>
  <c r="Z193" i="14"/>
  <c r="X193" i="14"/>
  <c r="V183" i="14"/>
  <c r="AE34" i="14"/>
  <c r="W418" i="14"/>
  <c r="AJ711" i="14"/>
  <c r="AT711" i="14" s="1"/>
  <c r="AA276" i="14"/>
  <c r="V262" i="14"/>
  <c r="AD283" i="14"/>
  <c r="V193" i="14"/>
  <c r="AD183" i="14"/>
  <c r="AC100" i="14"/>
  <c r="AE18" i="14"/>
  <c r="AD355" i="14"/>
  <c r="AF183" i="14"/>
  <c r="Z183" i="14"/>
  <c r="AC124" i="14"/>
  <c r="Z159" i="14"/>
  <c r="AC41" i="14"/>
  <c r="Y169" i="14"/>
  <c r="W169" i="14"/>
  <c r="V169" i="14"/>
  <c r="AE183" i="14"/>
  <c r="U169" i="14"/>
  <c r="AE41" i="14"/>
  <c r="W239" i="14"/>
  <c r="AA300" i="14"/>
  <c r="Y255" i="14"/>
  <c r="W255" i="14"/>
  <c r="AB300" i="14"/>
  <c r="U255" i="14"/>
  <c r="W438" i="14"/>
  <c r="X230" i="14"/>
  <c r="V177" i="14"/>
  <c r="AF376" i="14"/>
  <c r="Y230" i="14"/>
  <c r="Z230" i="14"/>
  <c r="X255" i="14"/>
  <c r="AC177" i="14"/>
  <c r="AA316" i="14"/>
  <c r="U230" i="14"/>
  <c r="U194" i="14"/>
  <c r="V188" i="14"/>
  <c r="AD210" i="14"/>
  <c r="U232" i="14"/>
  <c r="X174" i="14"/>
  <c r="V223" i="14"/>
  <c r="U223" i="14"/>
  <c r="V232" i="14"/>
  <c r="X232" i="14"/>
  <c r="AD49" i="14"/>
  <c r="Z232" i="14"/>
  <c r="Y232" i="14"/>
  <c r="W232" i="14"/>
  <c r="AK716" i="14"/>
  <c r="AT716" i="14" s="1"/>
  <c r="V167" i="14"/>
  <c r="W470" i="14"/>
  <c r="AD360" i="14"/>
  <c r="X151" i="14"/>
  <c r="AC9" i="14"/>
  <c r="Y151" i="14"/>
  <c r="Z38" i="14"/>
  <c r="AE9" i="14"/>
  <c r="W151" i="14"/>
  <c r="U151" i="14"/>
  <c r="AF9" i="14"/>
  <c r="Y9" i="14"/>
  <c r="AD9" i="14"/>
  <c r="AL706" i="14"/>
  <c r="AT706" i="14" s="1"/>
  <c r="Y249" i="14"/>
  <c r="U167" i="14"/>
  <c r="AF49" i="14"/>
  <c r="AF339" i="14"/>
  <c r="X167" i="14"/>
  <c r="Z167" i="14"/>
  <c r="AC339" i="14"/>
  <c r="Y49" i="14"/>
  <c r="AC68" i="14"/>
  <c r="AD356" i="14"/>
  <c r="AD339" i="14"/>
  <c r="Y59" i="14"/>
  <c r="AK720" i="14"/>
  <c r="AT720" i="14" s="1"/>
  <c r="X249" i="14"/>
  <c r="V249" i="14"/>
  <c r="X223" i="14"/>
  <c r="AF33" i="14"/>
  <c r="AE49" i="14"/>
  <c r="U249" i="14"/>
  <c r="W223" i="14"/>
  <c r="W167" i="14"/>
  <c r="AE333" i="14"/>
  <c r="Z249" i="14"/>
  <c r="Z223" i="14"/>
  <c r="AF59" i="14"/>
  <c r="Z474" i="14"/>
  <c r="W474" i="14"/>
  <c r="Z374" i="14"/>
  <c r="AB354" i="14"/>
  <c r="Z288" i="14"/>
  <c r="Z344" i="14"/>
  <c r="V336" i="14"/>
  <c r="AC234" i="14"/>
  <c r="U396" i="14"/>
  <c r="AB644" i="14"/>
  <c r="AA528" i="14"/>
  <c r="W336" i="14"/>
  <c r="AB170" i="14"/>
  <c r="AE234" i="14"/>
  <c r="AA196" i="14"/>
  <c r="U284" i="14"/>
  <c r="AB606" i="14"/>
  <c r="AF412" i="14"/>
  <c r="U290" i="14"/>
  <c r="Z284" i="14"/>
  <c r="AB166" i="14"/>
  <c r="AE680" i="14"/>
  <c r="W506" i="14"/>
  <c r="V354" i="14"/>
  <c r="Y302" i="14"/>
  <c r="AA352" i="14"/>
  <c r="AB244" i="14"/>
  <c r="AD192" i="14"/>
  <c r="Y336" i="14"/>
  <c r="AD226" i="14"/>
  <c r="AC236" i="14"/>
  <c r="AB196" i="14"/>
  <c r="V324" i="14"/>
  <c r="W290" i="14"/>
  <c r="U474" i="14"/>
  <c r="Z356" i="14"/>
  <c r="V374" i="14"/>
  <c r="V304" i="14"/>
  <c r="X354" i="14"/>
  <c r="V296" i="14"/>
  <c r="Y320" i="14"/>
  <c r="V364" i="14"/>
  <c r="U344" i="14"/>
  <c r="AE244" i="14"/>
  <c r="Z336" i="14"/>
  <c r="AE226" i="14"/>
  <c r="AE236" i="14"/>
  <c r="AC144" i="14"/>
  <c r="AA164" i="14"/>
  <c r="Y396" i="14"/>
  <c r="AD410" i="14"/>
  <c r="AC654" i="14"/>
  <c r="AB636" i="14"/>
  <c r="AA644" i="14"/>
  <c r="AB598" i="14"/>
  <c r="AA586" i="14"/>
  <c r="AA582" i="14"/>
  <c r="AA578" i="14"/>
  <c r="AB380" i="14"/>
  <c r="W374" i="14"/>
  <c r="V312" i="14"/>
  <c r="Y280" i="14"/>
  <c r="W362" i="14"/>
  <c r="Z320" i="14"/>
  <c r="V344" i="14"/>
  <c r="V460" i="14"/>
  <c r="AC412" i="14"/>
  <c r="Y392" i="14"/>
  <c r="Z292" i="14"/>
  <c r="U292" i="14"/>
  <c r="AE166" i="14"/>
  <c r="AD240" i="14"/>
  <c r="V474" i="14"/>
  <c r="AD228" i="14"/>
  <c r="AF730" i="14"/>
  <c r="AB622" i="14"/>
  <c r="AA526" i="14"/>
  <c r="U506" i="14"/>
  <c r="U356" i="14"/>
  <c r="AA354" i="14"/>
  <c r="V320" i="14"/>
  <c r="Y272" i="14"/>
  <c r="AF236" i="14"/>
  <c r="AB234" i="14"/>
  <c r="AA228" i="14"/>
  <c r="AD142" i="14"/>
  <c r="AC156" i="14"/>
  <c r="AC190" i="14"/>
  <c r="AD144" i="14"/>
  <c r="U502" i="14"/>
  <c r="AF17" i="14"/>
  <c r="Z191" i="14"/>
  <c r="AE191" i="14"/>
  <c r="U632" i="14"/>
  <c r="X191" i="14"/>
  <c r="U191" i="14"/>
  <c r="AD191" i="14"/>
  <c r="X149" i="14"/>
  <c r="Y17" i="14"/>
  <c r="AE17" i="14"/>
  <c r="AC17" i="14"/>
  <c r="U410" i="14"/>
  <c r="AF191" i="14"/>
  <c r="Y155" i="14"/>
  <c r="Y149" i="14"/>
  <c r="Y175" i="14"/>
  <c r="V175" i="14"/>
  <c r="AA284" i="14"/>
  <c r="AB284" i="14"/>
  <c r="U149" i="14"/>
  <c r="Y239" i="14"/>
  <c r="W153" i="14"/>
  <c r="V191" i="14"/>
  <c r="AC191" i="14"/>
  <c r="X155" i="14"/>
  <c r="Z149" i="14"/>
  <c r="V149" i="14"/>
  <c r="X239" i="14"/>
  <c r="Y191" i="14"/>
  <c r="W191" i="14"/>
  <c r="AD17" i="14"/>
  <c r="AB191" i="14"/>
  <c r="Z257" i="14"/>
  <c r="Y257" i="14"/>
  <c r="Z84" i="14"/>
  <c r="AB62" i="14"/>
  <c r="AA14" i="14"/>
  <c r="AC316" i="14"/>
  <c r="W230" i="14"/>
  <c r="AF182" i="14"/>
  <c r="V230" i="14"/>
  <c r="AA48" i="14"/>
  <c r="AB14" i="14"/>
  <c r="Y728" i="14"/>
  <c r="V420" i="14"/>
  <c r="W233" i="14"/>
  <c r="V194" i="14"/>
  <c r="X194" i="14"/>
  <c r="Z174" i="14"/>
  <c r="AE176" i="14"/>
  <c r="AF84" i="14"/>
  <c r="AI668" i="14"/>
  <c r="AT668" i="14" s="1"/>
  <c r="AD562" i="14"/>
  <c r="X257" i="14"/>
  <c r="Y84" i="14"/>
  <c r="AD84" i="14"/>
  <c r="AC84" i="14"/>
  <c r="Y14" i="14"/>
  <c r="AD116" i="14"/>
  <c r="Z14" i="14"/>
  <c r="W420" i="14"/>
  <c r="AF386" i="14"/>
  <c r="V168" i="14"/>
  <c r="AC14" i="14"/>
  <c r="AD48" i="14"/>
  <c r="AB316" i="14"/>
  <c r="AF14" i="14"/>
  <c r="W257" i="14"/>
  <c r="V257" i="14"/>
  <c r="Y61" i="14"/>
  <c r="X139" i="14"/>
  <c r="AC48" i="14"/>
  <c r="AA16" i="14"/>
  <c r="V255" i="14"/>
  <c r="U182" i="14"/>
  <c r="Z194" i="14"/>
  <c r="Y174" i="14"/>
  <c r="V404" i="14"/>
  <c r="Y241" i="14"/>
  <c r="X724" i="14"/>
  <c r="U648" i="14"/>
  <c r="AB325" i="14"/>
  <c r="AC325" i="14"/>
  <c r="Z233" i="14"/>
  <c r="Z241" i="14"/>
  <c r="X241" i="14"/>
  <c r="Y246" i="14"/>
  <c r="X246" i="14"/>
  <c r="V241" i="14"/>
  <c r="AK724" i="14"/>
  <c r="AT724" i="14" s="1"/>
  <c r="U241" i="14"/>
  <c r="AA110" i="14"/>
  <c r="V671" i="14"/>
  <c r="Z246" i="14"/>
  <c r="U405" i="14"/>
  <c r="X248" i="14"/>
  <c r="W248" i="14"/>
  <c r="V248" i="14"/>
  <c r="AC213" i="14"/>
  <c r="Y161" i="14"/>
  <c r="W200" i="14"/>
  <c r="U196" i="14"/>
  <c r="Z158" i="14"/>
  <c r="X143" i="14"/>
  <c r="V200" i="14"/>
  <c r="V213" i="14"/>
  <c r="V159" i="14"/>
  <c r="AC10" i="14"/>
  <c r="AF370" i="14"/>
  <c r="AF350" i="14"/>
  <c r="Y247" i="14"/>
  <c r="X213" i="14"/>
  <c r="AD22" i="14"/>
  <c r="AJ676" i="14"/>
  <c r="AT676" i="14" s="1"/>
  <c r="W676" i="14"/>
  <c r="V405" i="14"/>
  <c r="AB213" i="14"/>
  <c r="U188" i="14"/>
  <c r="Z213" i="14"/>
  <c r="W159" i="14"/>
  <c r="AC554" i="14"/>
  <c r="X200" i="14"/>
  <c r="AA213" i="14"/>
  <c r="W143" i="14"/>
  <c r="X717" i="14"/>
  <c r="AE370" i="14"/>
  <c r="Y256" i="14"/>
  <c r="X161" i="14"/>
  <c r="W213" i="14"/>
  <c r="U145" i="14"/>
  <c r="V663" i="14"/>
  <c r="Z200" i="14"/>
  <c r="Y159" i="14"/>
  <c r="U213" i="14"/>
  <c r="AF10" i="14"/>
  <c r="AE350" i="14"/>
  <c r="Y248" i="14"/>
  <c r="Y200" i="14"/>
  <c r="X159" i="14"/>
  <c r="AE213" i="14"/>
  <c r="AE6" i="14"/>
  <c r="AE386" i="14"/>
  <c r="AD386" i="14"/>
  <c r="Z238" i="14"/>
  <c r="W225" i="14"/>
  <c r="U225" i="14"/>
  <c r="X177" i="14"/>
  <c r="Y166" i="14"/>
  <c r="U177" i="14"/>
  <c r="X166" i="14"/>
  <c r="AA177" i="14"/>
  <c r="AB177" i="14"/>
  <c r="AF100" i="14"/>
  <c r="Y143" i="14"/>
  <c r="AF177" i="14"/>
  <c r="AF24" i="14"/>
  <c r="AE48" i="14"/>
  <c r="AE24" i="14"/>
  <c r="AD24" i="14"/>
  <c r="Z143" i="14"/>
  <c r="Z48" i="14"/>
  <c r="Y491" i="14"/>
  <c r="AD341" i="14"/>
  <c r="AD333" i="14"/>
  <c r="X233" i="14"/>
  <c r="X254" i="14"/>
  <c r="Y177" i="14"/>
  <c r="AE177" i="14"/>
  <c r="W161" i="14"/>
  <c r="W144" i="14"/>
  <c r="AA78" i="14"/>
  <c r="AE72" i="14"/>
  <c r="AD67" i="14"/>
  <c r="AC72" i="14"/>
  <c r="AF42" i="14"/>
  <c r="AF34" i="14"/>
  <c r="Z60" i="14"/>
  <c r="AD2" i="14"/>
  <c r="AA59" i="14"/>
  <c r="AD59" i="14"/>
  <c r="U416" i="14"/>
  <c r="W416" i="14"/>
  <c r="AE366" i="14"/>
  <c r="Z254" i="14"/>
  <c r="AF333" i="14"/>
  <c r="X228" i="14"/>
  <c r="W177" i="14"/>
  <c r="AA301" i="14"/>
  <c r="AD120" i="14"/>
  <c r="Y124" i="14"/>
  <c r="AE110" i="14"/>
  <c r="AD124" i="14"/>
  <c r="Z59" i="14"/>
  <c r="Z177" i="14"/>
  <c r="Y262" i="14"/>
  <c r="V233" i="14"/>
  <c r="V172" i="14"/>
  <c r="Z207" i="14"/>
  <c r="X175" i="14"/>
  <c r="AB301" i="14"/>
  <c r="X133" i="14"/>
  <c r="Y100" i="14"/>
  <c r="AF124" i="14"/>
  <c r="X146" i="14"/>
  <c r="U175" i="14"/>
  <c r="AE67" i="14"/>
  <c r="AC59" i="14"/>
  <c r="Y24" i="14"/>
  <c r="AD33" i="14"/>
  <c r="AE60" i="14"/>
  <c r="U460" i="14"/>
  <c r="Z146" i="14"/>
  <c r="AB124" i="14"/>
  <c r="AB24" i="14"/>
  <c r="AE358" i="14"/>
  <c r="X260" i="14"/>
  <c r="AE283" i="14"/>
  <c r="W146" i="14"/>
  <c r="AA24" i="14"/>
  <c r="AF283" i="14"/>
  <c r="Y254" i="14"/>
  <c r="AE186" i="14"/>
  <c r="Z166" i="14"/>
  <c r="V207" i="14"/>
  <c r="U161" i="14"/>
  <c r="AC283" i="14"/>
  <c r="U146" i="14"/>
  <c r="AF2" i="14"/>
  <c r="AF48" i="14"/>
  <c r="U143" i="14"/>
  <c r="AC24" i="14"/>
  <c r="AA324" i="14"/>
  <c r="V239" i="14"/>
  <c r="X144" i="14"/>
  <c r="Z100" i="14"/>
  <c r="AA512" i="14"/>
  <c r="X704" i="14"/>
  <c r="U243" i="14"/>
  <c r="X247" i="14"/>
  <c r="U172" i="14"/>
  <c r="V170" i="14"/>
  <c r="U170" i="14"/>
  <c r="AC105" i="14"/>
  <c r="AB317" i="14"/>
  <c r="V665" i="14"/>
  <c r="Z484" i="14"/>
  <c r="X215" i="14"/>
  <c r="W155" i="14"/>
  <c r="Y32" i="14"/>
  <c r="AA317" i="14"/>
  <c r="AF83" i="14"/>
  <c r="AT750" i="14"/>
  <c r="W215" i="14"/>
  <c r="AD349" i="14"/>
  <c r="W247" i="14"/>
  <c r="Z202" i="14"/>
  <c r="AE83" i="14"/>
  <c r="AF68" i="14"/>
  <c r="AD68" i="14"/>
  <c r="AF32" i="14"/>
  <c r="AE25" i="14"/>
  <c r="AC32" i="14"/>
  <c r="U202" i="14"/>
  <c r="Y83" i="14"/>
  <c r="AE68" i="14"/>
  <c r="AD32" i="14"/>
  <c r="W202" i="14"/>
  <c r="AF349" i="14"/>
  <c r="Z83" i="14"/>
  <c r="Y68" i="14"/>
  <c r="AE32" i="14"/>
  <c r="AA32" i="14"/>
  <c r="X202" i="14"/>
  <c r="V202" i="14"/>
  <c r="AA83" i="14"/>
  <c r="Z68" i="14"/>
  <c r="Y202" i="14"/>
  <c r="V174" i="14"/>
  <c r="AC83" i="14"/>
  <c r="AB68" i="14"/>
  <c r="AC25" i="14"/>
  <c r="AB32" i="14"/>
  <c r="Y712" i="14"/>
  <c r="V185" i="14"/>
  <c r="AB184" i="14"/>
  <c r="Y69" i="14"/>
  <c r="AB30" i="14"/>
  <c r="Y184" i="14"/>
  <c r="AE185" i="14"/>
  <c r="Y131" i="14"/>
  <c r="AB323" i="14"/>
  <c r="AA524" i="14"/>
  <c r="V406" i="14"/>
  <c r="W185" i="14"/>
  <c r="AE184" i="14"/>
  <c r="AC185" i="14"/>
  <c r="Y125" i="14"/>
  <c r="Z131" i="14"/>
  <c r="W131" i="14"/>
  <c r="AD30" i="14"/>
  <c r="W198" i="14"/>
  <c r="W184" i="14"/>
  <c r="U185" i="14"/>
  <c r="Y77" i="14"/>
  <c r="X131" i="14"/>
  <c r="V131" i="14"/>
  <c r="AC108" i="14"/>
  <c r="AA30" i="14"/>
  <c r="AC323" i="14"/>
  <c r="AF30" i="14"/>
  <c r="Z185" i="14"/>
  <c r="Y727" i="14"/>
  <c r="X198" i="14"/>
  <c r="X184" i="14"/>
  <c r="AB185" i="14"/>
  <c r="Z46" i="14"/>
  <c r="Y30" i="14"/>
  <c r="AI667" i="14"/>
  <c r="AT667" i="14" s="1"/>
  <c r="Y198" i="14"/>
  <c r="AF198" i="14"/>
  <c r="V263" i="14"/>
  <c r="AD184" i="14"/>
  <c r="AF185" i="14"/>
  <c r="AC46" i="14"/>
  <c r="Y46" i="14"/>
  <c r="Y12" i="14"/>
  <c r="AE30" i="14"/>
  <c r="V416" i="14"/>
  <c r="AA282" i="14"/>
  <c r="Z198" i="14"/>
  <c r="W194" i="14"/>
  <c r="V184" i="14"/>
  <c r="AA46" i="14"/>
  <c r="V685" i="14"/>
  <c r="AF380" i="14"/>
  <c r="X211" i="14"/>
  <c r="X153" i="14"/>
  <c r="Y117" i="14"/>
  <c r="AA118" i="14"/>
  <c r="Z67" i="14"/>
  <c r="Z64" i="14"/>
  <c r="AB40" i="14"/>
  <c r="U160" i="14"/>
  <c r="AI686" i="14"/>
  <c r="AT686" i="14" s="1"/>
  <c r="AD380" i="14"/>
  <c r="U210" i="14"/>
  <c r="W211" i="14"/>
  <c r="X134" i="14"/>
  <c r="Y101" i="14"/>
  <c r="AE118" i="14"/>
  <c r="AE62" i="14"/>
  <c r="AA67" i="14"/>
  <c r="AE58" i="14"/>
  <c r="AC64" i="14"/>
  <c r="AF52" i="14"/>
  <c r="AE42" i="14"/>
  <c r="AD42" i="14"/>
  <c r="V225" i="14"/>
  <c r="AC210" i="14"/>
  <c r="V196" i="14"/>
  <c r="V211" i="14"/>
  <c r="V153" i="14"/>
  <c r="AC73" i="14"/>
  <c r="W134" i="14"/>
  <c r="AA58" i="14"/>
  <c r="AB72" i="14"/>
  <c r="AF62" i="14"/>
  <c r="AA72" i="14"/>
  <c r="AA43" i="14"/>
  <c r="AF20" i="14"/>
  <c r="Y20" i="14"/>
  <c r="U164" i="14"/>
  <c r="X480" i="14"/>
  <c r="V452" i="14"/>
  <c r="U452" i="14"/>
  <c r="AD382" i="14"/>
  <c r="Z214" i="14"/>
  <c r="V210" i="14"/>
  <c r="X210" i="14"/>
  <c r="Z72" i="14"/>
  <c r="W242" i="14"/>
  <c r="U242" i="14"/>
  <c r="U189" i="14"/>
  <c r="AC120" i="14"/>
  <c r="AB64" i="14"/>
  <c r="AA64" i="14"/>
  <c r="AA518" i="14"/>
  <c r="X242" i="14"/>
  <c r="Y58" i="14"/>
  <c r="AF18" i="14"/>
  <c r="Y43" i="14"/>
  <c r="U657" i="14"/>
  <c r="AI664" i="14"/>
  <c r="AT664" i="14" s="1"/>
  <c r="Y444" i="14"/>
  <c r="Z116" i="14"/>
  <c r="AB116" i="14"/>
  <c r="Z22" i="14"/>
  <c r="AE8" i="14"/>
  <c r="AA25" i="14"/>
  <c r="AE38" i="14"/>
  <c r="AJ682" i="14"/>
  <c r="AT682" i="14" s="1"/>
  <c r="Y492" i="14"/>
  <c r="X256" i="14"/>
  <c r="W256" i="14"/>
  <c r="Y207" i="14"/>
  <c r="AE207" i="14"/>
  <c r="Z139" i="14"/>
  <c r="V139" i="14"/>
  <c r="AC38" i="14"/>
  <c r="AC76" i="14"/>
  <c r="Y8" i="14"/>
  <c r="AF8" i="14"/>
  <c r="AD25" i="14"/>
  <c r="AA11" i="14"/>
  <c r="AD8" i="14"/>
  <c r="AF6" i="14"/>
  <c r="AD38" i="14"/>
  <c r="Z492" i="14"/>
  <c r="U207" i="14"/>
  <c r="AA207" i="14"/>
  <c r="Y139" i="14"/>
  <c r="AF116" i="14"/>
  <c r="AC22" i="14"/>
  <c r="AC6" i="14"/>
  <c r="AC60" i="14"/>
  <c r="Y22" i="14"/>
  <c r="AL714" i="14"/>
  <c r="AT714" i="14" s="1"/>
  <c r="X158" i="14"/>
  <c r="X190" i="14"/>
  <c r="AC116" i="14"/>
  <c r="Y25" i="14"/>
  <c r="Y60" i="14"/>
  <c r="AA38" i="14"/>
  <c r="Z224" i="14"/>
  <c r="AJ700" i="14"/>
  <c r="AT700" i="14" s="1"/>
  <c r="AJ684" i="14"/>
  <c r="AT684" i="14" s="1"/>
  <c r="U633" i="14"/>
  <c r="AF368" i="14"/>
  <c r="AE356" i="14"/>
  <c r="W258" i="14"/>
  <c r="AA290" i="14"/>
  <c r="U250" i="14"/>
  <c r="AF207" i="14"/>
  <c r="AE198" i="14"/>
  <c r="V256" i="14"/>
  <c r="W139" i="14"/>
  <c r="AB60" i="14"/>
  <c r="AA6" i="14"/>
  <c r="AB22" i="14"/>
  <c r="AE22" i="14"/>
  <c r="AB25" i="14"/>
  <c r="Y714" i="14"/>
  <c r="W688" i="14"/>
  <c r="AA510" i="14"/>
  <c r="X207" i="14"/>
  <c r="U221" i="14"/>
  <c r="W207" i="14"/>
  <c r="Z256" i="14"/>
  <c r="AA22" i="14"/>
  <c r="Z6" i="14"/>
  <c r="Y6" i="14"/>
  <c r="AB207" i="14"/>
  <c r="U650" i="14"/>
  <c r="Y158" i="14"/>
  <c r="AD207" i="14"/>
  <c r="AF25" i="14"/>
  <c r="Y38" i="14"/>
  <c r="AB308" i="14"/>
  <c r="AD730" i="14"/>
  <c r="X702" i="14"/>
  <c r="AF702" i="14"/>
  <c r="V678" i="14"/>
  <c r="AD678" i="14"/>
  <c r="AF678" i="14"/>
  <c r="AE678" i="14"/>
  <c r="AK726" i="14"/>
  <c r="AT726" i="14" s="1"/>
  <c r="AD726" i="14"/>
  <c r="AF726" i="14"/>
  <c r="AF722" i="14"/>
  <c r="AC692" i="14"/>
  <c r="V680" i="14"/>
  <c r="AD680" i="14"/>
  <c r="AD736" i="14"/>
  <c r="W700" i="14"/>
  <c r="AF700" i="14"/>
  <c r="X718" i="14"/>
  <c r="AD718" i="14"/>
  <c r="AI662" i="14"/>
  <c r="AC662" i="14"/>
  <c r="AF662" i="14"/>
  <c r="AE718" i="14"/>
  <c r="AF718" i="14"/>
  <c r="AE666" i="14"/>
  <c r="AF666" i="14"/>
  <c r="AD666" i="14"/>
  <c r="AC666" i="14"/>
  <c r="AC680" i="14"/>
  <c r="AC678" i="14"/>
  <c r="Z740" i="14"/>
  <c r="AE740" i="14"/>
  <c r="AF740" i="14"/>
  <c r="AD740" i="14"/>
  <c r="Y738" i="14"/>
  <c r="AE738" i="14"/>
  <c r="AE730" i="14"/>
  <c r="AE700" i="14"/>
  <c r="V710" i="14"/>
  <c r="AF710" i="14"/>
  <c r="AE710" i="14"/>
  <c r="AC670" i="14"/>
  <c r="AF670" i="14"/>
  <c r="AE670" i="14"/>
  <c r="AF738" i="14"/>
  <c r="AF732" i="14"/>
  <c r="AF736" i="14"/>
  <c r="AC592" i="14"/>
  <c r="Y514" i="14"/>
  <c r="V496" i="14"/>
  <c r="V456" i="14"/>
  <c r="U482" i="14"/>
  <c r="W446" i="14"/>
  <c r="Z414" i="14"/>
  <c r="Z422" i="14"/>
  <c r="Z408" i="14"/>
  <c r="Y322" i="14"/>
  <c r="W288" i="14"/>
  <c r="V264" i="14"/>
  <c r="Y334" i="14"/>
  <c r="W286" i="14"/>
  <c r="AF188" i="14"/>
  <c r="AB194" i="14"/>
  <c r="AC164" i="14"/>
  <c r="AE724" i="14"/>
  <c r="AB624" i="14"/>
  <c r="AC638" i="14"/>
  <c r="X490" i="14"/>
  <c r="V486" i="14"/>
  <c r="Z480" i="14"/>
  <c r="Z468" i="14"/>
  <c r="U444" i="14"/>
  <c r="Y380" i="14"/>
  <c r="AA368" i="14"/>
  <c r="U384" i="14"/>
  <c r="Z380" i="14"/>
  <c r="AF414" i="14"/>
  <c r="Y356" i="14"/>
  <c r="AF220" i="14"/>
  <c r="AE220" i="14"/>
  <c r="AC166" i="14"/>
  <c r="AB246" i="14"/>
  <c r="AF174" i="14"/>
  <c r="AA168" i="14"/>
  <c r="AB140" i="14"/>
  <c r="AA174" i="14"/>
  <c r="Z418" i="14"/>
  <c r="W306" i="14"/>
  <c r="AB152" i="14"/>
  <c r="X406" i="14"/>
  <c r="Z512" i="14"/>
  <c r="U314" i="14"/>
  <c r="AA152" i="14"/>
  <c r="AB614" i="14"/>
  <c r="AC608" i="14"/>
  <c r="AA598" i="14"/>
  <c r="AB590" i="14"/>
  <c r="AA552" i="14"/>
  <c r="AB556" i="14"/>
  <c r="AB550" i="14"/>
  <c r="Z500" i="14"/>
  <c r="Z494" i="14"/>
  <c r="U490" i="14"/>
  <c r="Z432" i="14"/>
  <c r="Y424" i="14"/>
  <c r="X488" i="14"/>
  <c r="W448" i="14"/>
  <c r="V422" i="14"/>
  <c r="Z322" i="14"/>
  <c r="AA370" i="14"/>
  <c r="W280" i="14"/>
  <c r="W264" i="14"/>
  <c r="Y328" i="14"/>
  <c r="W304" i="14"/>
  <c r="V280" i="14"/>
  <c r="AB364" i="14"/>
  <c r="Y310" i="14"/>
  <c r="U280" i="14"/>
  <c r="AB218" i="14"/>
  <c r="AB204" i="14"/>
  <c r="U336" i="14"/>
  <c r="X286" i="14"/>
  <c r="AF226" i="14"/>
  <c r="AB162" i="14"/>
  <c r="AD234" i="14"/>
  <c r="AB148" i="14"/>
  <c r="AA170" i="14"/>
  <c r="AB154" i="14"/>
  <c r="AB128" i="14"/>
  <c r="AF156" i="14"/>
  <c r="AB126" i="14"/>
  <c r="AD134" i="14"/>
  <c r="AC4" i="14"/>
  <c r="AD164" i="14"/>
  <c r="AA646" i="14"/>
  <c r="AA630" i="14"/>
  <c r="Y524" i="14"/>
  <c r="AD424" i="14"/>
  <c r="W520" i="14"/>
  <c r="W460" i="14"/>
  <c r="V346" i="14"/>
  <c r="U332" i="14"/>
  <c r="AB360" i="14"/>
  <c r="AB358" i="14"/>
  <c r="V338" i="14"/>
  <c r="Z396" i="14"/>
  <c r="U338" i="14"/>
  <c r="U360" i="14"/>
  <c r="W298" i="14"/>
  <c r="V356" i="14"/>
  <c r="U322" i="14"/>
  <c r="AE150" i="14"/>
  <c r="AF134" i="14"/>
  <c r="AA364" i="14"/>
  <c r="AE246" i="14"/>
  <c r="AF240" i="14"/>
  <c r="AB174" i="14"/>
  <c r="AE140" i="14"/>
  <c r="AC138" i="14"/>
  <c r="W508" i="14"/>
  <c r="V308" i="14"/>
  <c r="X374" i="14"/>
  <c r="AF126" i="14"/>
  <c r="AC232" i="14"/>
  <c r="V330" i="14"/>
  <c r="Z388" i="14"/>
  <c r="AF162" i="14"/>
  <c r="AD674" i="14"/>
  <c r="U378" i="14"/>
  <c r="AA652" i="14"/>
  <c r="AC642" i="14"/>
  <c r="AA634" i="14"/>
  <c r="AA600" i="14"/>
  <c r="AC600" i="14"/>
  <c r="AA556" i="14"/>
  <c r="AA534" i="14"/>
  <c r="V482" i="14"/>
  <c r="Y446" i="14"/>
  <c r="V454" i="14"/>
  <c r="Y430" i="14"/>
  <c r="AD422" i="14"/>
  <c r="Z398" i="14"/>
  <c r="X382" i="14"/>
  <c r="Z346" i="14"/>
  <c r="Z330" i="14"/>
  <c r="Y314" i="14"/>
  <c r="Y306" i="14"/>
  <c r="Y298" i="14"/>
  <c r="X330" i="14"/>
  <c r="X322" i="14"/>
  <c r="X314" i="14"/>
  <c r="U304" i="14"/>
  <c r="Y370" i="14"/>
  <c r="U362" i="14"/>
  <c r="Y312" i="14"/>
  <c r="X288" i="14"/>
  <c r="Z328" i="14"/>
  <c r="W364" i="14"/>
  <c r="U364" i="14"/>
  <c r="U358" i="14"/>
  <c r="AC218" i="14"/>
  <c r="AB352" i="14"/>
  <c r="Y270" i="14"/>
  <c r="AC192" i="14"/>
  <c r="AA188" i="14"/>
  <c r="AA162" i="14"/>
  <c r="AC154" i="14"/>
  <c r="AE194" i="14"/>
  <c r="AC142" i="14"/>
  <c r="AA136" i="14"/>
  <c r="AE138" i="14"/>
  <c r="AF128" i="14"/>
  <c r="AC664" i="14"/>
  <c r="AC646" i="14"/>
  <c r="AC630" i="14"/>
  <c r="Y504" i="14"/>
  <c r="AB592" i="14"/>
  <c r="Z496" i="14"/>
  <c r="V472" i="14"/>
  <c r="X344" i="14"/>
  <c r="AA372" i="14"/>
  <c r="U340" i="14"/>
  <c r="Z360" i="14"/>
  <c r="V368" i="14"/>
  <c r="Z296" i="14"/>
  <c r="W356" i="14"/>
  <c r="V322" i="14"/>
  <c r="AA214" i="14"/>
  <c r="AB150" i="14"/>
  <c r="AC204" i="14"/>
  <c r="AA150" i="14"/>
  <c r="X272" i="14"/>
  <c r="AC174" i="14"/>
  <c r="AB168" i="14"/>
  <c r="AD138" i="14"/>
  <c r="Z324" i="14"/>
  <c r="W372" i="14"/>
  <c r="AD172" i="14"/>
  <c r="V268" i="14"/>
  <c r="Y374" i="14"/>
  <c r="Z326" i="14"/>
  <c r="U306" i="14"/>
  <c r="AB130" i="14"/>
  <c r="AC370" i="14"/>
  <c r="AF146" i="14"/>
  <c r="AE156" i="14"/>
  <c r="X264" i="14"/>
  <c r="AA132" i="14"/>
  <c r="Y304" i="14"/>
  <c r="Z464" i="14"/>
  <c r="Z362" i="14"/>
  <c r="AB638" i="14"/>
  <c r="AB602" i="14"/>
  <c r="AA576" i="14"/>
  <c r="AB570" i="14"/>
  <c r="AA568" i="14"/>
  <c r="AC558" i="14"/>
  <c r="AC566" i="14"/>
  <c r="X500" i="14"/>
  <c r="X482" i="14"/>
  <c r="Y442" i="14"/>
  <c r="Y432" i="14"/>
  <c r="U488" i="14"/>
  <c r="AA414" i="14"/>
  <c r="AA422" i="14"/>
  <c r="V408" i="14"/>
  <c r="Z306" i="14"/>
  <c r="X338" i="14"/>
  <c r="AB370" i="14"/>
  <c r="W354" i="14"/>
  <c r="U312" i="14"/>
  <c r="U288" i="14"/>
  <c r="Y264" i="14"/>
  <c r="X362" i="14"/>
  <c r="AC364" i="14"/>
  <c r="V358" i="14"/>
  <c r="Z302" i="14"/>
  <c r="AD218" i="14"/>
  <c r="U352" i="14"/>
  <c r="AA244" i="14"/>
  <c r="AB172" i="14"/>
  <c r="X270" i="14"/>
  <c r="Y286" i="14"/>
  <c r="AB226" i="14"/>
  <c r="AD214" i="14"/>
  <c r="AD154" i="14"/>
  <c r="AA572" i="14"/>
  <c r="V500" i="14"/>
  <c r="AC368" i="14"/>
  <c r="AD220" i="14"/>
  <c r="AF150" i="14"/>
  <c r="W274" i="14"/>
  <c r="AA224" i="14"/>
  <c r="AB138" i="14"/>
  <c r="AA554" i="14"/>
  <c r="Z524" i="14"/>
  <c r="AA380" i="14"/>
  <c r="Z372" i="14"/>
  <c r="AA242" i="14"/>
  <c r="AC130" i="14"/>
  <c r="Y318" i="14"/>
  <c r="X492" i="14"/>
  <c r="U524" i="14"/>
  <c r="W296" i="14"/>
  <c r="W496" i="14"/>
  <c r="AB642" i="14"/>
  <c r="AB568" i="14"/>
  <c r="AB548" i="14"/>
  <c r="AA564" i="14"/>
  <c r="AC534" i="14"/>
  <c r="U458" i="14"/>
  <c r="AF424" i="14"/>
  <c r="AF422" i="14"/>
  <c r="Y390" i="14"/>
  <c r="Y382" i="14"/>
  <c r="Z338" i="14"/>
  <c r="X346" i="14"/>
  <c r="X298" i="14"/>
  <c r="X312" i="14"/>
  <c r="Y296" i="14"/>
  <c r="X364" i="14"/>
  <c r="Y364" i="14"/>
  <c r="Y354" i="14"/>
  <c r="X296" i="14"/>
  <c r="U264" i="14"/>
  <c r="AC226" i="14"/>
  <c r="AA192" i="14"/>
  <c r="AE154" i="14"/>
  <c r="AB136" i="14"/>
  <c r="AB156" i="14"/>
  <c r="AA128" i="14"/>
  <c r="AF130" i="14"/>
  <c r="AF218" i="14"/>
  <c r="AC126" i="14"/>
  <c r="AC148" i="14"/>
  <c r="AD148" i="14"/>
  <c r="AE654" i="14"/>
  <c r="Y520" i="14"/>
  <c r="U494" i="14"/>
  <c r="U498" i="14"/>
  <c r="W500" i="14"/>
  <c r="W434" i="14"/>
  <c r="AD414" i="14"/>
  <c r="W338" i="14"/>
  <c r="W384" i="14"/>
  <c r="U368" i="14"/>
  <c r="W344" i="14"/>
  <c r="U324" i="14"/>
  <c r="AE172" i="14"/>
  <c r="AF244" i="14"/>
  <c r="AF224" i="14"/>
  <c r="AE188" i="14"/>
  <c r="AD174" i="14"/>
  <c r="AE136" i="14"/>
  <c r="V476" i="14"/>
  <c r="AD712" i="14"/>
  <c r="W368" i="14"/>
  <c r="W282" i="14"/>
  <c r="Z456" i="14"/>
  <c r="AD200" i="14"/>
  <c r="AD130" i="14"/>
  <c r="Y406" i="14"/>
  <c r="AB160" i="14"/>
  <c r="AD238" i="14"/>
  <c r="W358" i="14"/>
  <c r="AA584" i="14"/>
  <c r="AE424" i="14"/>
  <c r="AF654" i="14"/>
  <c r="Z514" i="14"/>
  <c r="W494" i="14"/>
  <c r="U496" i="14"/>
  <c r="V446" i="14"/>
  <c r="X442" i="14"/>
  <c r="W454" i="14"/>
  <c r="X424" i="14"/>
  <c r="Y400" i="14"/>
  <c r="X390" i="14"/>
  <c r="Y346" i="14"/>
  <c r="V288" i="14"/>
  <c r="U286" i="14"/>
  <c r="AF204" i="14"/>
  <c r="AE192" i="14"/>
  <c r="AF172" i="14"/>
  <c r="AA194" i="14"/>
  <c r="AE218" i="14"/>
  <c r="AE130" i="14"/>
  <c r="AF660" i="14"/>
  <c r="AD654" i="14"/>
  <c r="AF564" i="14"/>
  <c r="X498" i="14"/>
  <c r="W442" i="14"/>
  <c r="Y372" i="14"/>
  <c r="W346" i="14"/>
  <c r="AB368" i="14"/>
  <c r="Y362" i="14"/>
  <c r="W328" i="14"/>
  <c r="Z368" i="14"/>
  <c r="U330" i="14"/>
  <c r="W380" i="14"/>
  <c r="U366" i="14"/>
  <c r="U346" i="14"/>
  <c r="W320" i="14"/>
  <c r="U298" i="14"/>
  <c r="AA234" i="14"/>
  <c r="AD204" i="14"/>
  <c r="U272" i="14"/>
  <c r="AD188" i="14"/>
  <c r="W504" i="14"/>
  <c r="AA532" i="14"/>
  <c r="X496" i="14"/>
  <c r="X328" i="14"/>
  <c r="Y368" i="14"/>
  <c r="W432" i="14"/>
  <c r="U282" i="14"/>
  <c r="Y268" i="14"/>
  <c r="AE146" i="14"/>
  <c r="AA154" i="14"/>
  <c r="U348" i="14"/>
  <c r="W314" i="14"/>
  <c r="U434" i="14"/>
  <c r="U316" i="14"/>
  <c r="AC152" i="14"/>
  <c r="AE238" i="14"/>
  <c r="V298" i="14"/>
  <c r="AC652" i="14"/>
  <c r="AA642" i="14"/>
  <c r="AC620" i="14"/>
  <c r="AB600" i="14"/>
  <c r="AA592" i="14"/>
  <c r="AC598" i="14"/>
  <c r="AA570" i="14"/>
  <c r="V490" i="14"/>
  <c r="AC528" i="14"/>
  <c r="W482" i="14"/>
  <c r="Y474" i="14"/>
  <c r="V488" i="14"/>
  <c r="V458" i="14"/>
  <c r="Z430" i="14"/>
  <c r="W440" i="14"/>
  <c r="Z406" i="14"/>
  <c r="Z390" i="14"/>
  <c r="Z382" i="14"/>
  <c r="Z400" i="14"/>
  <c r="Y338" i="14"/>
  <c r="Y330" i="14"/>
  <c r="X304" i="14"/>
  <c r="Z334" i="14"/>
  <c r="U328" i="14"/>
  <c r="Z310" i="14"/>
  <c r="Z364" i="14"/>
  <c r="AC358" i="14"/>
  <c r="W312" i="14"/>
  <c r="W268" i="14"/>
  <c r="Y352" i="14"/>
  <c r="AC244" i="14"/>
  <c r="AA172" i="14"/>
  <c r="Y342" i="14"/>
  <c r="V286" i="14"/>
  <c r="AB192" i="14"/>
  <c r="AA138" i="14"/>
  <c r="AD156" i="14"/>
  <c r="AB142" i="14"/>
  <c r="AF138" i="14"/>
  <c r="AE190" i="14"/>
  <c r="AE148" i="14"/>
  <c r="AA142" i="14"/>
  <c r="AF136" i="14"/>
  <c r="AD126" i="14"/>
  <c r="AF148" i="14"/>
  <c r="AE664" i="14"/>
  <c r="AD664" i="14"/>
  <c r="AB652" i="14"/>
  <c r="AC570" i="14"/>
  <c r="Z354" i="14"/>
  <c r="V360" i="14"/>
  <c r="X320" i="14"/>
  <c r="Z332" i="14"/>
  <c r="AE204" i="14"/>
  <c r="AF234" i="14"/>
  <c r="W272" i="14"/>
  <c r="Y458" i="14"/>
  <c r="Y340" i="14"/>
  <c r="Z268" i="14"/>
  <c r="U268" i="14"/>
  <c r="V348" i="14"/>
  <c r="AE132" i="14"/>
  <c r="Y288" i="14"/>
  <c r="X280" i="14"/>
  <c r="V494" i="14"/>
  <c r="Z452" i="14"/>
  <c r="Y360" i="14"/>
  <c r="AC168" i="14"/>
  <c r="W516" i="14"/>
  <c r="AB630" i="14"/>
  <c r="AB618" i="14"/>
  <c r="AA550" i="14"/>
  <c r="AB558" i="14"/>
  <c r="AB566" i="14"/>
  <c r="W490" i="14"/>
  <c r="AA542" i="14"/>
  <c r="Y506" i="14"/>
  <c r="Z442" i="14"/>
  <c r="AA424" i="14"/>
  <c r="Z424" i="14"/>
  <c r="W488" i="14"/>
  <c r="Y454" i="14"/>
  <c r="U448" i="14"/>
  <c r="V430" i="14"/>
  <c r="Z440" i="14"/>
  <c r="Y414" i="14"/>
  <c r="Z314" i="14"/>
  <c r="Z298" i="14"/>
  <c r="X306" i="14"/>
  <c r="Z304" i="14"/>
  <c r="Z370" i="14"/>
  <c r="AC354" i="14"/>
  <c r="AB362" i="14"/>
  <c r="U320" i="14"/>
  <c r="V328" i="14"/>
  <c r="Y344" i="14"/>
  <c r="AA218" i="14"/>
  <c r="AA204" i="14"/>
  <c r="Z352" i="14"/>
  <c r="AB350" i="14"/>
  <c r="AD244" i="14"/>
  <c r="Z342" i="14"/>
  <c r="AF192" i="14"/>
  <c r="AA148" i="14"/>
  <c r="AF154" i="14"/>
  <c r="AA130" i="14"/>
  <c r="AF190" i="14"/>
  <c r="AC134" i="14"/>
  <c r="AD704" i="14"/>
  <c r="AE660" i="14"/>
  <c r="AB560" i="14"/>
  <c r="AA638" i="14"/>
  <c r="Z472" i="14"/>
  <c r="Z498" i="14"/>
  <c r="V464" i="14"/>
  <c r="Y388" i="14"/>
  <c r="AC360" i="14"/>
  <c r="AA360" i="14"/>
  <c r="X356" i="14"/>
  <c r="AA226" i="14"/>
  <c r="AF170" i="14"/>
  <c r="AD150" i="14"/>
  <c r="AC150" i="14"/>
  <c r="AC214" i="14"/>
  <c r="AC216" i="14"/>
  <c r="V272" i="14"/>
  <c r="AE174" i="14"/>
  <c r="AF168" i="14"/>
  <c r="AA140" i="14"/>
  <c r="W360" i="14"/>
  <c r="V376" i="14"/>
  <c r="V314" i="14"/>
  <c r="Z348" i="14"/>
  <c r="Z446" i="14"/>
  <c r="AD166" i="14"/>
  <c r="AC560" i="14"/>
  <c r="V306" i="14"/>
  <c r="W330" i="14"/>
  <c r="AE128" i="14"/>
  <c r="AB214" i="14"/>
  <c r="W376" i="14"/>
  <c r="AI657" i="14"/>
  <c r="AT657" i="14" s="1"/>
  <c r="AB94" i="14"/>
  <c r="U127" i="14"/>
  <c r="Y489" i="14"/>
  <c r="AI692" i="14"/>
  <c r="AT692" i="14" s="1"/>
  <c r="Z490" i="14"/>
  <c r="Y245" i="14"/>
  <c r="AE80" i="14"/>
  <c r="AF360" i="14"/>
  <c r="AF375" i="14"/>
  <c r="AE375" i="14"/>
  <c r="V251" i="14"/>
  <c r="AB206" i="14"/>
  <c r="X197" i="14"/>
  <c r="W176" i="14"/>
  <c r="AB176" i="14"/>
  <c r="Z92" i="14"/>
  <c r="Y108" i="14"/>
  <c r="AC187" i="14"/>
  <c r="AD91" i="14"/>
  <c r="Y33" i="14"/>
  <c r="AE26" i="14"/>
  <c r="AF80" i="14"/>
  <c r="AA80" i="14"/>
  <c r="AB91" i="14"/>
  <c r="U262" i="14"/>
  <c r="V166" i="14"/>
  <c r="U166" i="14"/>
  <c r="W662" i="14"/>
  <c r="U251" i="14"/>
  <c r="AC278" i="14"/>
  <c r="Y176" i="14"/>
  <c r="Z197" i="14"/>
  <c r="X206" i="14"/>
  <c r="V187" i="14"/>
  <c r="AD92" i="14"/>
  <c r="AD76" i="14"/>
  <c r="AA76" i="14"/>
  <c r="AC91" i="14"/>
  <c r="AD6" i="14"/>
  <c r="U661" i="14"/>
  <c r="AD334" i="14"/>
  <c r="X170" i="14"/>
  <c r="W228" i="14"/>
  <c r="X176" i="14"/>
  <c r="Y150" i="14"/>
  <c r="Y206" i="14"/>
  <c r="AD176" i="14"/>
  <c r="X150" i="14"/>
  <c r="Y92" i="14"/>
  <c r="Y91" i="14"/>
  <c r="AB108" i="14"/>
  <c r="AE76" i="14"/>
  <c r="AF26" i="14"/>
  <c r="AC26" i="14"/>
  <c r="AC33" i="14"/>
  <c r="AA33" i="14"/>
  <c r="AF176" i="14"/>
  <c r="U654" i="14"/>
  <c r="AE340" i="14"/>
  <c r="W170" i="14"/>
  <c r="AA206" i="14"/>
  <c r="V176" i="14"/>
  <c r="Y187" i="14"/>
  <c r="Y76" i="14"/>
  <c r="Y88" i="14"/>
  <c r="AC282" i="14"/>
  <c r="AA176" i="14"/>
  <c r="X709" i="14"/>
  <c r="AK702" i="14"/>
  <c r="AT702" i="14" s="1"/>
  <c r="W696" i="14"/>
  <c r="AI697" i="14"/>
  <c r="AT697" i="14" s="1"/>
  <c r="Y448" i="14"/>
  <c r="X448" i="14"/>
  <c r="W414" i="14"/>
  <c r="V419" i="14"/>
  <c r="AA278" i="14"/>
  <c r="V242" i="14"/>
  <c r="Z210" i="14"/>
  <c r="AE212" i="14"/>
  <c r="V198" i="14"/>
  <c r="V245" i="14"/>
  <c r="Z201" i="14"/>
  <c r="AC89" i="14"/>
  <c r="W126" i="14"/>
  <c r="Z205" i="14"/>
  <c r="Z187" i="14"/>
  <c r="Z156" i="14"/>
  <c r="U197" i="14"/>
  <c r="AE91" i="14"/>
  <c r="Z76" i="14"/>
  <c r="AC42" i="14"/>
  <c r="AC34" i="14"/>
  <c r="U134" i="14"/>
  <c r="AA27" i="14"/>
  <c r="Z13" i="14"/>
  <c r="AC27" i="14"/>
  <c r="V637" i="14"/>
  <c r="AC176" i="14"/>
  <c r="U176" i="14"/>
  <c r="Z449" i="14"/>
  <c r="AE334" i="14"/>
  <c r="AF340" i="14"/>
  <c r="AE332" i="14"/>
  <c r="AC332" i="14"/>
  <c r="W197" i="14"/>
  <c r="X126" i="14"/>
  <c r="Z91" i="14"/>
  <c r="V197" i="14"/>
  <c r="AD108" i="14"/>
  <c r="AC92" i="14"/>
  <c r="AB76" i="14"/>
  <c r="AA91" i="14"/>
  <c r="AE33" i="14"/>
  <c r="AB92" i="14"/>
  <c r="AJ690" i="14"/>
  <c r="AT690" i="14" s="1"/>
  <c r="W419" i="14"/>
  <c r="AD332" i="14"/>
  <c r="Z108" i="14"/>
  <c r="AD26" i="14"/>
  <c r="Z33" i="14"/>
  <c r="AB43" i="14"/>
  <c r="AE336" i="14"/>
  <c r="AC336" i="14"/>
  <c r="Z220" i="14"/>
  <c r="X48" i="9"/>
  <c r="R128" i="7"/>
  <c r="AF46" i="14"/>
  <c r="AF334" i="14"/>
  <c r="AF336" i="14"/>
  <c r="Z111" i="14"/>
  <c r="W120" i="9"/>
  <c r="W101" i="9"/>
  <c r="W53" i="7"/>
  <c r="U136" i="7"/>
  <c r="W158" i="14"/>
  <c r="AE364" i="14"/>
  <c r="V227" i="14"/>
  <c r="AC80" i="14"/>
  <c r="W118" i="9"/>
  <c r="AC20" i="14"/>
  <c r="W40" i="9"/>
  <c r="X215" i="7"/>
  <c r="X17" i="9"/>
  <c r="Y190" i="14"/>
  <c r="Z118" i="14"/>
  <c r="AB110" i="14"/>
  <c r="W88" i="9"/>
  <c r="V48" i="9"/>
  <c r="AM740" i="14"/>
  <c r="AT740" i="14" s="1"/>
  <c r="AJ699" i="14"/>
  <c r="AT699" i="14" s="1"/>
  <c r="AJ663" i="14"/>
  <c r="AF374" i="14"/>
  <c r="AA327" i="14"/>
  <c r="AF364" i="14"/>
  <c r="AB85" i="14"/>
  <c r="AE52" i="14"/>
  <c r="Z41" i="14"/>
  <c r="AJ662" i="14"/>
  <c r="W85" i="9"/>
  <c r="W99" i="9"/>
  <c r="X40" i="9"/>
  <c r="W48" i="9"/>
  <c r="Y199" i="14"/>
  <c r="AJ687" i="14"/>
  <c r="AT687" i="14" s="1"/>
  <c r="AF362" i="14"/>
  <c r="AD358" i="14"/>
  <c r="AC103" i="14"/>
  <c r="Y21" i="14"/>
  <c r="X98" i="9"/>
  <c r="U72" i="9"/>
  <c r="Z134" i="14"/>
  <c r="V72" i="9"/>
  <c r="W161" i="7"/>
  <c r="AI663" i="14"/>
  <c r="U659" i="14"/>
  <c r="U233" i="14"/>
  <c r="AA210" i="14"/>
  <c r="W123" i="9"/>
  <c r="Y13" i="9"/>
  <c r="P65" i="7"/>
  <c r="W4" i="9"/>
  <c r="AM741" i="14"/>
  <c r="AT741" i="14" s="1"/>
  <c r="V662" i="14"/>
  <c r="Y488" i="14"/>
  <c r="AE352" i="14"/>
  <c r="AC178" i="14"/>
  <c r="X203" i="14"/>
  <c r="U228" i="14"/>
  <c r="U211" i="14"/>
  <c r="AC329" i="14"/>
  <c r="AD112" i="14"/>
  <c r="U154" i="14"/>
  <c r="AD103" i="14"/>
  <c r="AA100" i="9"/>
  <c r="V96" i="9"/>
  <c r="V99" i="9"/>
  <c r="AF55" i="14"/>
  <c r="Y98" i="9"/>
  <c r="X199" i="7"/>
  <c r="Y37" i="9"/>
  <c r="Z248" i="7"/>
  <c r="U73" i="7"/>
  <c r="AD384" i="14"/>
  <c r="AE376" i="14"/>
  <c r="AD366" i="14"/>
  <c r="W254" i="14"/>
  <c r="W174" i="14"/>
  <c r="AA8" i="14"/>
  <c r="T35" i="9"/>
  <c r="V6" i="9"/>
  <c r="X33" i="9"/>
  <c r="Z63" i="7"/>
  <c r="AD381" i="14"/>
  <c r="AE385" i="14"/>
  <c r="AE382" i="14"/>
  <c r="AE373" i="14"/>
  <c r="AE363" i="14"/>
  <c r="Z245" i="14"/>
  <c r="Z120" i="14"/>
  <c r="AC118" i="14"/>
  <c r="AB111" i="14"/>
  <c r="AF53" i="14"/>
  <c r="AF67" i="14"/>
  <c r="Y67" i="14"/>
  <c r="X85" i="9"/>
  <c r="AB21" i="14"/>
  <c r="V37" i="9"/>
  <c r="V5" i="9"/>
  <c r="AD44" i="14"/>
  <c r="Z88" i="9"/>
  <c r="AA21" i="9"/>
  <c r="V84" i="9"/>
  <c r="W164" i="14"/>
  <c r="W93" i="9"/>
  <c r="W16" i="9"/>
  <c r="T54" i="7"/>
  <c r="V56" i="7"/>
  <c r="AE368" i="14"/>
  <c r="AB283" i="14"/>
  <c r="W262" i="14"/>
  <c r="X38" i="9"/>
  <c r="Y260" i="14"/>
  <c r="V228" i="14"/>
  <c r="V154" i="14"/>
  <c r="Z102" i="9"/>
  <c r="X110" i="9"/>
  <c r="Z13" i="9"/>
  <c r="X164" i="14"/>
  <c r="Q137" i="7"/>
  <c r="T44" i="7"/>
  <c r="V246" i="14"/>
  <c r="V215" i="14"/>
  <c r="AL738" i="14"/>
  <c r="AT738" i="14" s="1"/>
  <c r="AK718" i="14"/>
  <c r="AT718" i="14" s="1"/>
  <c r="W689" i="14"/>
  <c r="AB327" i="14"/>
  <c r="U260" i="14"/>
  <c r="U227" i="14"/>
  <c r="Z203" i="14"/>
  <c r="AA212" i="14"/>
  <c r="AC97" i="14"/>
  <c r="Z114" i="14"/>
  <c r="Y144" i="14"/>
  <c r="V120" i="9"/>
  <c r="Z85" i="9"/>
  <c r="T102" i="9"/>
  <c r="W23" i="9"/>
  <c r="X217" i="14"/>
  <c r="Z245" i="7"/>
  <c r="W98" i="9"/>
  <c r="Z263" i="7"/>
  <c r="Q121" i="7"/>
  <c r="X24" i="9"/>
  <c r="U133" i="7"/>
  <c r="P128" i="7"/>
  <c r="W246" i="14"/>
  <c r="AD46" i="14"/>
  <c r="Z9" i="14"/>
  <c r="V158" i="14"/>
  <c r="T33" i="9"/>
  <c r="AJ679" i="14"/>
  <c r="AT679" i="14" s="1"/>
  <c r="U153" i="14"/>
  <c r="Z228" i="14"/>
  <c r="Y153" i="14"/>
  <c r="Y239" i="7"/>
  <c r="Y234" i="7"/>
  <c r="U51" i="7"/>
  <c r="Y74" i="9"/>
  <c r="AE92" i="14"/>
  <c r="AA92" i="14"/>
  <c r="AE374" i="14"/>
  <c r="AD371" i="14"/>
  <c r="AC321" i="14"/>
  <c r="Y148" i="14"/>
  <c r="U155" i="14"/>
  <c r="AB29" i="14"/>
  <c r="AA55" i="14"/>
  <c r="AA231" i="7"/>
  <c r="Y24" i="9"/>
  <c r="Q101" i="7"/>
  <c r="Z89" i="7"/>
  <c r="AF93" i="14"/>
  <c r="AF77" i="14"/>
  <c r="AE11" i="14"/>
  <c r="X96" i="9"/>
  <c r="T121" i="7"/>
  <c r="U67" i="7"/>
  <c r="T65" i="7"/>
  <c r="AC184" i="14"/>
  <c r="AF38" i="14"/>
  <c r="X57" i="9"/>
  <c r="Q33" i="3"/>
  <c r="AT247" i="14"/>
  <c r="AT523" i="14"/>
  <c r="AT143" i="14"/>
  <c r="AT207" i="14"/>
  <c r="AL730" i="14"/>
  <c r="AT730" i="14" s="1"/>
  <c r="AH638" i="14"/>
  <c r="AT638" i="14" s="1"/>
  <c r="AD378" i="14"/>
  <c r="AT332" i="14"/>
  <c r="AE359" i="14"/>
  <c r="V180" i="14"/>
  <c r="AE178" i="14"/>
  <c r="AD331" i="14"/>
  <c r="Z244" i="14"/>
  <c r="W244" i="14"/>
  <c r="Z115" i="14"/>
  <c r="AE102" i="14"/>
  <c r="AE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Z739" i="14"/>
  <c r="AD206" i="14"/>
  <c r="V206" i="14"/>
  <c r="U206" i="14"/>
  <c r="W206" i="14"/>
  <c r="V150" i="14"/>
  <c r="U150" i="14"/>
  <c r="W150" i="14"/>
  <c r="AE108" i="14"/>
  <c r="AA108" i="14"/>
  <c r="U216" i="14"/>
  <c r="T46" i="9"/>
  <c r="V247" i="14"/>
  <c r="AA184" i="14"/>
  <c r="X62" i="9"/>
  <c r="AA60" i="14"/>
  <c r="AD60" i="14"/>
  <c r="T70" i="9"/>
  <c r="Y6" i="9"/>
  <c r="P34" i="7"/>
  <c r="U34" i="7"/>
  <c r="Q34" i="7"/>
  <c r="Q135" i="7"/>
  <c r="R135" i="7"/>
  <c r="X103" i="9"/>
  <c r="X25" i="9"/>
  <c r="T34" i="7"/>
  <c r="T95" i="7"/>
  <c r="AF70" i="14"/>
  <c r="AT572" i="14"/>
  <c r="AF378" i="14"/>
  <c r="AF353" i="14"/>
  <c r="X243" i="14"/>
  <c r="AA320" i="14"/>
  <c r="X208" i="14"/>
  <c r="U258" i="14"/>
  <c r="V208" i="14"/>
  <c r="X178" i="14"/>
  <c r="U208" i="14"/>
  <c r="W178" i="14"/>
  <c r="AE331" i="14"/>
  <c r="Z216" i="14"/>
  <c r="AB180" i="14"/>
  <c r="AB178" i="14"/>
  <c r="X188" i="14"/>
  <c r="Z147" i="14"/>
  <c r="AA186" i="14"/>
  <c r="Z218" i="14"/>
  <c r="AB86" i="14"/>
  <c r="AC45" i="14"/>
  <c r="Y109" i="9"/>
  <c r="AA87" i="14"/>
  <c r="AE87" i="14"/>
  <c r="Y45" i="14"/>
  <c r="Z35" i="14"/>
  <c r="Y13" i="14"/>
  <c r="AB13" i="14"/>
  <c r="AF88" i="14"/>
  <c r="AB88" i="14"/>
  <c r="AB11" i="14"/>
  <c r="W92" i="9"/>
  <c r="Y78" i="14"/>
  <c r="AB78" i="14"/>
  <c r="V94" i="9"/>
  <c r="X76" i="9"/>
  <c r="W71" i="9"/>
  <c r="AE104" i="14"/>
  <c r="AD104" i="14"/>
  <c r="AB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AA41" i="14"/>
  <c r="AA9" i="14"/>
  <c r="U22" i="9"/>
  <c r="AA79" i="9"/>
  <c r="U14" i="9"/>
  <c r="X95" i="9"/>
  <c r="Y87" i="7"/>
  <c r="Z87" i="7"/>
  <c r="R87" i="7"/>
  <c r="V54" i="9"/>
  <c r="V87" i="7"/>
  <c r="T61" i="9"/>
  <c r="AK721" i="14"/>
  <c r="AT721" i="14" s="1"/>
  <c r="W661" i="14"/>
  <c r="AF372" i="14"/>
  <c r="AT331" i="14"/>
  <c r="AB280" i="14"/>
  <c r="AB279" i="14"/>
  <c r="V235" i="14"/>
  <c r="AD362" i="14"/>
  <c r="AF359" i="14"/>
  <c r="AB320" i="14"/>
  <c r="V258" i="14"/>
  <c r="U235" i="14"/>
  <c r="AT223" i="14"/>
  <c r="X186" i="14"/>
  <c r="W260" i="14"/>
  <c r="Y252" i="14"/>
  <c r="U192" i="14"/>
  <c r="W186" i="14"/>
  <c r="AB181" i="14"/>
  <c r="Y168" i="14"/>
  <c r="AD186" i="14"/>
  <c r="Z263" i="14"/>
  <c r="U198" i="14"/>
  <c r="U178" i="14"/>
  <c r="AF210" i="14"/>
  <c r="U252" i="14"/>
  <c r="U171" i="14"/>
  <c r="Y130" i="14"/>
  <c r="AF115" i="14"/>
  <c r="W201" i="14"/>
  <c r="AA70" i="14"/>
  <c r="V155" i="14"/>
  <c r="AB102" i="14"/>
  <c r="AD45" i="14"/>
  <c r="Y72" i="14"/>
  <c r="AD72" i="14"/>
  <c r="AB70" i="14"/>
  <c r="AD65" i="14"/>
  <c r="AB57" i="14"/>
  <c r="Y112" i="9"/>
  <c r="AD34" i="14"/>
  <c r="AD18" i="14"/>
  <c r="AB87" i="14"/>
  <c r="AA35" i="14"/>
  <c r="AE71" i="14"/>
  <c r="AB96" i="14"/>
  <c r="Y5" i="14"/>
  <c r="AB5" i="14"/>
  <c r="V85" i="9"/>
  <c r="Z80" i="14"/>
  <c r="U27" i="9"/>
  <c r="Z88" i="14"/>
  <c r="Z21" i="14"/>
  <c r="X71" i="9"/>
  <c r="Z78" i="14"/>
  <c r="W94" i="9"/>
  <c r="AA43" i="9"/>
  <c r="Y104" i="14"/>
  <c r="AB104" i="14"/>
  <c r="Y44" i="14"/>
  <c r="AE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V254" i="14"/>
  <c r="W95" i="9"/>
  <c r="Z215" i="14"/>
  <c r="AA46" i="9"/>
  <c r="T43" i="9"/>
  <c r="U168" i="14"/>
  <c r="W41" i="9"/>
  <c r="X41" i="9"/>
  <c r="AB8" i="14"/>
  <c r="V68" i="9"/>
  <c r="R23" i="7"/>
  <c r="AA73" i="9"/>
  <c r="Y75" i="9"/>
  <c r="V46" i="9"/>
  <c r="P20" i="7"/>
  <c r="R20" i="7"/>
  <c r="Q20" i="7"/>
  <c r="V114" i="9"/>
  <c r="Z35" i="9"/>
  <c r="AF104" i="14"/>
  <c r="AI637" i="14"/>
  <c r="W637" i="14"/>
  <c r="Y55" i="7"/>
  <c r="V55" i="7"/>
  <c r="Y705" i="14"/>
  <c r="U660" i="14"/>
  <c r="AJ661" i="14"/>
  <c r="U637" i="14"/>
  <c r="AH635" i="14"/>
  <c r="AT635" i="14" s="1"/>
  <c r="AF377" i="14"/>
  <c r="AB321" i="14"/>
  <c r="AE371" i="14"/>
  <c r="AD354" i="14"/>
  <c r="V250" i="14"/>
  <c r="AB268" i="14"/>
  <c r="W216" i="14"/>
  <c r="AF212" i="14"/>
  <c r="Z204" i="14"/>
  <c r="W214" i="14"/>
  <c r="U244" i="14"/>
  <c r="V186" i="14"/>
  <c r="AD178" i="14"/>
  <c r="X168" i="14"/>
  <c r="Y216" i="14"/>
  <c r="AC212" i="14"/>
  <c r="U226" i="14"/>
  <c r="Z212" i="14"/>
  <c r="Y171" i="14"/>
  <c r="U147" i="14"/>
  <c r="V136" i="14"/>
  <c r="Y93" i="14"/>
  <c r="AD180" i="14"/>
  <c r="U136" i="14"/>
  <c r="AA106" i="14"/>
  <c r="AE86" i="14"/>
  <c r="AB53" i="14"/>
  <c r="Y118" i="14"/>
  <c r="AE65" i="14"/>
  <c r="AB90" i="14"/>
  <c r="AC111" i="14"/>
  <c r="AC18" i="14"/>
  <c r="AB18" i="14"/>
  <c r="V112" i="9"/>
  <c r="Z92" i="9"/>
  <c r="AF96" i="14"/>
  <c r="Z5" i="14"/>
  <c r="Y27" i="14"/>
  <c r="U95" i="9"/>
  <c r="Y35" i="14"/>
  <c r="W77" i="9"/>
  <c r="X55" i="9"/>
  <c r="X39" i="9"/>
  <c r="X99" i="9"/>
  <c r="Z62" i="9"/>
  <c r="W55" i="9"/>
  <c r="Z55" i="14"/>
  <c r="Z104" i="14"/>
  <c r="AA44" i="14"/>
  <c r="AD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E124" i="14"/>
  <c r="AA124" i="14"/>
  <c r="AE100" i="14"/>
  <c r="AB100" i="14"/>
  <c r="AA100" i="14"/>
  <c r="W38" i="9"/>
  <c r="V38" i="9"/>
  <c r="Y215" i="14"/>
  <c r="AA17" i="14"/>
  <c r="AB17" i="14"/>
  <c r="AC8" i="14"/>
  <c r="X49" i="9"/>
  <c r="Q23" i="7"/>
  <c r="V62" i="9"/>
  <c r="P74" i="7"/>
  <c r="Q74" i="7"/>
  <c r="Y22" i="9"/>
  <c r="P7" i="7"/>
  <c r="Y708" i="14"/>
  <c r="AH660" i="14"/>
  <c r="AH637" i="14"/>
  <c r="U636" i="14"/>
  <c r="AD367" i="14"/>
  <c r="AF331" i="14"/>
  <c r="AE361" i="14"/>
  <c r="X250" i="14"/>
  <c r="V212" i="14"/>
  <c r="V192" i="14"/>
  <c r="U173" i="14"/>
  <c r="X252" i="14"/>
  <c r="V214" i="14"/>
  <c r="AD212" i="14"/>
  <c r="V178" i="14"/>
  <c r="AC186" i="14"/>
  <c r="V252" i="14"/>
  <c r="Z171" i="14"/>
  <c r="V171" i="14"/>
  <c r="U165" i="14"/>
  <c r="AA66" i="14"/>
  <c r="AB210" i="14"/>
  <c r="U157" i="14"/>
  <c r="AA102" i="14"/>
  <c r="AA86" i="14"/>
  <c r="AC86" i="14"/>
  <c r="AD37" i="14"/>
  <c r="AA109" i="9"/>
  <c r="AA95" i="9"/>
  <c r="AF118" i="14"/>
  <c r="AC87" i="14"/>
  <c r="Z95" i="9"/>
  <c r="Y96" i="14"/>
  <c r="AA13" i="14"/>
  <c r="AC13" i="14"/>
  <c r="U93" i="9"/>
  <c r="X66" i="9"/>
  <c r="AC11" i="14"/>
  <c r="Y76" i="9"/>
  <c r="X31" i="9"/>
  <c r="AC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AB49" i="14"/>
  <c r="AA49" i="14"/>
  <c r="W68" i="9"/>
  <c r="AE206" i="14"/>
  <c r="Y38" i="9"/>
  <c r="AE46" i="14"/>
  <c r="V22" i="9"/>
  <c r="V14" i="9"/>
  <c r="Q47" i="7"/>
  <c r="R47" i="7"/>
  <c r="T23" i="7"/>
  <c r="AT717" i="14"/>
  <c r="AL736" i="14"/>
  <c r="AT736" i="14" s="1"/>
  <c r="Y713" i="14"/>
  <c r="V698" i="14"/>
  <c r="AI678" i="14"/>
  <c r="AT678" i="14" s="1"/>
  <c r="AH642" i="14"/>
  <c r="AT642" i="14" s="1"/>
  <c r="AH634" i="14"/>
  <c r="AT634" i="14" s="1"/>
  <c r="AE367" i="14"/>
  <c r="AC303" i="14"/>
  <c r="AF354" i="14"/>
  <c r="W250" i="14"/>
  <c r="AD351" i="14"/>
  <c r="X216" i="14"/>
  <c r="X214" i="14"/>
  <c r="AC181" i="14"/>
  <c r="Y204" i="14"/>
  <c r="U180" i="14"/>
  <c r="V244" i="14"/>
  <c r="U186" i="14"/>
  <c r="W168" i="14"/>
  <c r="V226" i="14"/>
  <c r="Y188" i="14"/>
  <c r="Z211" i="14"/>
  <c r="V142" i="14"/>
  <c r="U129" i="14"/>
  <c r="U142" i="14"/>
  <c r="AC112" i="14"/>
  <c r="AE94" i="14"/>
  <c r="AB120" i="14"/>
  <c r="Y115" i="14"/>
  <c r="AA94" i="14"/>
  <c r="AC94" i="14"/>
  <c r="AF78" i="14"/>
  <c r="AB74" i="14"/>
  <c r="AA65" i="14"/>
  <c r="AE10" i="14"/>
  <c r="Z109" i="9"/>
  <c r="AB118" i="14"/>
  <c r="AB115" i="14"/>
  <c r="AB103" i="14"/>
  <c r="W148" i="14"/>
  <c r="Y77" i="9"/>
  <c r="U43" i="9"/>
  <c r="Y31" i="9"/>
  <c r="AA21" i="14"/>
  <c r="AA94" i="9"/>
  <c r="X86" i="9"/>
  <c r="V69" i="9"/>
  <c r="AA99" i="9"/>
  <c r="Z99" i="9"/>
  <c r="U86" i="9"/>
  <c r="AA27" i="9"/>
  <c r="Z214" i="7"/>
  <c r="AB55" i="14"/>
  <c r="AB27" i="14"/>
  <c r="T123" i="9"/>
  <c r="AB44" i="14"/>
  <c r="AE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E116" i="14"/>
  <c r="AA116" i="14"/>
  <c r="U238" i="14"/>
  <c r="V238" i="14"/>
  <c r="Z49" i="14"/>
  <c r="U184" i="14"/>
  <c r="U38" i="9"/>
  <c r="AC50" i="14"/>
  <c r="AB50" i="14"/>
  <c r="Z27" i="9"/>
  <c r="W30" i="9"/>
  <c r="Y30" i="9"/>
  <c r="AB59" i="14"/>
  <c r="T71" i="7"/>
  <c r="P42" i="7"/>
  <c r="U42" i="7"/>
  <c r="Z55" i="7"/>
  <c r="V90" i="9"/>
  <c r="X723" i="14"/>
  <c r="W691" i="14"/>
  <c r="AI669" i="14"/>
  <c r="AT669" i="14" s="1"/>
  <c r="Y482" i="14"/>
  <c r="AE381" i="14"/>
  <c r="AD372" i="14"/>
  <c r="AD363" i="14"/>
  <c r="X258" i="14"/>
  <c r="V243" i="14"/>
  <c r="AC268" i="14"/>
  <c r="X192" i="14"/>
  <c r="U218" i="14"/>
  <c r="Y214" i="14"/>
  <c r="U181" i="14"/>
  <c r="AD208" i="14"/>
  <c r="AA180" i="14"/>
  <c r="Z196" i="14"/>
  <c r="AB186" i="14"/>
  <c r="Y212" i="14"/>
  <c r="W171" i="14"/>
  <c r="AE78" i="14"/>
  <c r="Z90" i="14"/>
  <c r="AE115" i="14"/>
  <c r="Z112" i="14"/>
  <c r="V190" i="14"/>
  <c r="AD70" i="14"/>
  <c r="T95" i="9"/>
  <c r="AD10" i="14"/>
  <c r="AD87" i="14"/>
  <c r="AA92" i="9"/>
  <c r="W109" i="9"/>
  <c r="AA75" i="14"/>
  <c r="AA5" i="14"/>
  <c r="AC5" i="14"/>
  <c r="Y71" i="9"/>
  <c r="X42" i="9"/>
  <c r="X10" i="9"/>
  <c r="Z46" i="9"/>
  <c r="W39" i="9"/>
  <c r="AE27" i="14"/>
  <c r="AA104" i="14"/>
  <c r="AA4" i="14"/>
  <c r="AC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AB324" i="14"/>
  <c r="AF206" i="14"/>
  <c r="U239" i="14"/>
  <c r="Y46" i="9"/>
  <c r="U247" i="14"/>
  <c r="AF184" i="14"/>
  <c r="T27" i="9"/>
  <c r="Y70" i="9"/>
  <c r="P138" i="7"/>
  <c r="U138" i="7"/>
  <c r="R95" i="7"/>
  <c r="V70" i="9"/>
  <c r="AT539" i="14"/>
  <c r="AT291" i="14"/>
  <c r="AT77" i="14"/>
  <c r="AT267" i="14"/>
  <c r="AT168" i="14"/>
  <c r="AT152" i="14"/>
  <c r="AT292" i="14"/>
  <c r="AT109" i="14"/>
  <c r="AT177" i="14"/>
  <c r="AT161" i="14"/>
  <c r="AT649" i="14"/>
  <c r="AT547" i="14"/>
  <c r="AT471" i="14"/>
  <c r="AT194" i="14"/>
  <c r="AT227" i="14"/>
  <c r="AT283" i="14"/>
  <c r="AT613" i="14"/>
  <c r="AT429" i="14"/>
  <c r="AT414" i="14"/>
  <c r="AT199" i="14"/>
  <c r="AT170" i="14"/>
  <c r="AT483" i="14"/>
  <c r="AT324" i="14"/>
  <c r="AT284" i="14"/>
  <c r="AT232" i="14"/>
  <c r="AT262" i="14"/>
  <c r="AT86" i="14"/>
  <c r="AT42" i="14"/>
  <c r="AT75" i="14"/>
  <c r="AT19" i="14"/>
  <c r="AT141" i="14"/>
  <c r="AT84" i="14"/>
  <c r="AT102" i="14"/>
  <c r="AT34" i="14"/>
  <c r="AT388" i="14"/>
  <c r="AT248" i="14"/>
  <c r="AT255" i="14"/>
  <c r="AT231" i="14"/>
  <c r="AT252" i="14"/>
  <c r="AT286" i="14"/>
  <c r="AT219" i="14"/>
  <c r="AT270" i="14"/>
  <c r="AT183" i="14"/>
  <c r="AT149" i="14"/>
  <c r="AT60" i="14"/>
  <c r="AT671" i="14"/>
  <c r="AT648" i="14"/>
  <c r="AT546" i="14"/>
  <c r="AT529" i="14"/>
  <c r="AT441" i="14"/>
  <c r="AT275" i="14"/>
  <c r="AT326" i="14"/>
  <c r="AT185" i="14"/>
  <c r="AT618" i="14"/>
  <c r="AT510" i="14"/>
  <c r="AT565" i="14"/>
  <c r="AT455" i="14"/>
  <c r="AT396" i="14"/>
  <c r="AT370" i="14"/>
  <c r="AT319" i="14"/>
  <c r="AT278" i="14"/>
  <c r="AT239" i="14"/>
  <c r="AT293" i="14"/>
  <c r="AT268" i="14"/>
  <c r="AT253" i="14"/>
  <c r="AT175" i="14"/>
  <c r="AT220" i="14"/>
  <c r="AT217" i="14"/>
  <c r="AT125" i="14"/>
  <c r="AT94" i="14"/>
  <c r="AT62" i="14"/>
  <c r="AT14" i="14"/>
  <c r="AT12" i="14"/>
  <c r="AT628" i="14"/>
  <c r="AT597" i="14"/>
  <c r="AT580" i="14"/>
  <c r="AT571" i="14"/>
  <c r="AT583" i="14"/>
  <c r="AT369" i="14"/>
  <c r="AT317" i="14"/>
  <c r="AT310" i="14"/>
  <c r="AT335" i="14"/>
  <c r="AT202" i="14"/>
  <c r="AT92" i="14"/>
  <c r="AT10" i="14"/>
  <c r="AT709" i="14"/>
  <c r="AT573" i="14"/>
  <c r="AT563" i="14"/>
  <c r="AT434" i="14"/>
  <c r="AT403" i="14"/>
  <c r="AT282" i="14"/>
  <c r="AT151" i="14"/>
  <c r="AT142" i="14"/>
  <c r="AT216" i="14"/>
  <c r="AT93" i="14"/>
  <c r="AT69" i="14"/>
  <c r="AT124" i="14"/>
  <c r="AT76" i="14"/>
  <c r="AT112" i="14"/>
  <c r="AT63" i="14"/>
  <c r="AT22" i="14"/>
  <c r="AT65" i="14"/>
  <c r="AT21" i="14"/>
  <c r="AT13" i="14"/>
  <c r="AT5" i="14"/>
  <c r="AT20" i="14"/>
  <c r="AT35" i="14"/>
  <c r="AT632" i="14"/>
  <c r="AT446" i="14"/>
  <c r="AT452" i="14"/>
  <c r="AT444" i="14"/>
  <c r="AT505" i="14"/>
  <c r="AT425" i="14"/>
  <c r="AT392" i="14"/>
  <c r="AT356" i="14"/>
  <c r="AT184" i="14"/>
  <c r="AT159" i="14"/>
  <c r="AT126" i="14"/>
  <c r="AT665" i="14"/>
  <c r="AT633" i="14"/>
  <c r="AT606" i="14"/>
  <c r="AT575" i="14"/>
  <c r="AT549" i="14"/>
  <c r="AT494" i="14"/>
  <c r="AT447" i="14"/>
  <c r="AT372" i="14"/>
  <c r="AT397" i="14"/>
  <c r="AT266" i="14"/>
  <c r="AT160" i="14"/>
  <c r="AT154" i="14"/>
  <c r="AT85" i="14"/>
  <c r="AT108" i="14"/>
  <c r="AT56" i="14"/>
  <c r="AT74" i="14"/>
  <c r="AT134" i="14"/>
  <c r="AT38" i="14"/>
  <c r="AT735" i="14"/>
  <c r="AT621" i="14"/>
  <c r="AT524" i="14"/>
  <c r="AT541" i="14"/>
  <c r="AT465" i="14"/>
  <c r="AT453" i="14"/>
  <c r="AT418" i="14"/>
  <c r="AT433" i="14"/>
  <c r="AT236" i="14"/>
  <c r="AT196" i="14"/>
  <c r="AT193" i="14"/>
  <c r="AT164" i="14"/>
  <c r="AT15" i="14"/>
  <c r="AT723" i="14"/>
  <c r="AT643" i="14"/>
  <c r="AT612" i="14"/>
  <c r="AT607" i="14"/>
  <c r="AT586" i="14"/>
  <c r="AT551" i="14"/>
  <c r="AT576" i="14"/>
  <c r="AT514" i="14"/>
  <c r="AT349" i="14"/>
  <c r="AT224" i="14"/>
  <c r="AT203" i="14"/>
  <c r="AT200" i="14"/>
  <c r="AT190" i="14"/>
  <c r="AT61" i="14"/>
  <c r="AT96" i="14"/>
  <c r="AT59" i="14"/>
  <c r="AT6" i="14"/>
  <c r="V236" i="14"/>
  <c r="Y236" i="14"/>
  <c r="W236" i="14"/>
  <c r="X236" i="14"/>
  <c r="U236" i="14"/>
  <c r="Z236" i="14"/>
  <c r="AA81" i="14"/>
  <c r="AE81" i="14"/>
  <c r="AD81" i="14"/>
  <c r="Z81" i="14"/>
  <c r="AC81" i="14"/>
  <c r="AB81" i="14"/>
  <c r="AE109" i="14"/>
  <c r="AD109" i="14"/>
  <c r="AC109" i="14"/>
  <c r="AA109" i="14"/>
  <c r="Z109" i="14"/>
  <c r="AF109" i="14"/>
  <c r="Y109" i="14"/>
  <c r="AB109" i="14"/>
  <c r="AT51" i="14"/>
  <c r="Z50" i="9"/>
  <c r="U50" i="9"/>
  <c r="Y50" i="9"/>
  <c r="AA50" i="9"/>
  <c r="V50" i="9"/>
  <c r="X50" i="9"/>
  <c r="T50" i="9"/>
  <c r="W50" i="9"/>
  <c r="AL732" i="14"/>
  <c r="AT732" i="14" s="1"/>
  <c r="Y732" i="14"/>
  <c r="AJ675" i="14"/>
  <c r="AT675" i="14" s="1"/>
  <c r="W675" i="14"/>
  <c r="V666" i="14"/>
  <c r="AI666" i="14"/>
  <c r="AT666" i="14" s="1"/>
  <c r="AT593" i="14"/>
  <c r="AT567" i="14"/>
  <c r="AT474" i="14"/>
  <c r="AT439" i="14"/>
  <c r="AT353" i="14"/>
  <c r="AA318" i="14"/>
  <c r="AC318" i="14"/>
  <c r="AB318" i="14"/>
  <c r="AT238" i="14"/>
  <c r="AT235" i="14"/>
  <c r="AD98" i="14"/>
  <c r="AC98" i="14"/>
  <c r="AE98" i="14"/>
  <c r="AF98" i="14"/>
  <c r="AA98" i="14"/>
  <c r="AB98" i="14"/>
  <c r="Y98" i="14"/>
  <c r="AD56" i="14"/>
  <c r="AB56" i="14"/>
  <c r="AA56" i="14"/>
  <c r="AF56" i="14"/>
  <c r="AC56" i="14"/>
  <c r="Z56" i="14"/>
  <c r="AE56" i="14"/>
  <c r="AD119" i="14"/>
  <c r="Y119" i="14"/>
  <c r="AC119" i="14"/>
  <c r="AF119" i="14"/>
  <c r="AB119" i="14"/>
  <c r="AE119" i="14"/>
  <c r="AA119" i="14"/>
  <c r="Z119" i="14"/>
  <c r="AF95" i="14"/>
  <c r="Y95" i="14"/>
  <c r="AD95" i="14"/>
  <c r="AC95" i="14"/>
  <c r="AB95" i="14"/>
  <c r="AE95" i="14"/>
  <c r="AA95" i="14"/>
  <c r="Z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W237" i="14"/>
  <c r="U237" i="14"/>
  <c r="X237" i="14"/>
  <c r="Y237" i="14"/>
  <c r="V237" i="14"/>
  <c r="Z237" i="14"/>
  <c r="AH653" i="14"/>
  <c r="AT653" i="14" s="1"/>
  <c r="U653" i="14"/>
  <c r="AT650" i="14"/>
  <c r="U644" i="14"/>
  <c r="AH644" i="14"/>
  <c r="AT644" i="14" s="1"/>
  <c r="AT585" i="14"/>
  <c r="AT584" i="14"/>
  <c r="AT557" i="14"/>
  <c r="AT466" i="14"/>
  <c r="AT279" i="14"/>
  <c r="W219" i="14"/>
  <c r="V219" i="14"/>
  <c r="X219" i="14"/>
  <c r="U219" i="14"/>
  <c r="Z219" i="14"/>
  <c r="AF63" i="14"/>
  <c r="AC63" i="14"/>
  <c r="AA63" i="14"/>
  <c r="Y63" i="14"/>
  <c r="AE63" i="14"/>
  <c r="AB63" i="14"/>
  <c r="Z63" i="14"/>
  <c r="AF28" i="14"/>
  <c r="AD28" i="14"/>
  <c r="AC28" i="14"/>
  <c r="Y28" i="14"/>
  <c r="AB28" i="14"/>
  <c r="AE28" i="14"/>
  <c r="AA28" i="14"/>
  <c r="Z28" i="14"/>
  <c r="AD36" i="14"/>
  <c r="AF36" i="14"/>
  <c r="Y36" i="14"/>
  <c r="AC36" i="14"/>
  <c r="AB36" i="14"/>
  <c r="AE36" i="14"/>
  <c r="AA36" i="14"/>
  <c r="Z36" i="14"/>
  <c r="Z3" i="14"/>
  <c r="Y3" i="14"/>
  <c r="AC3" i="14"/>
  <c r="AA3" i="14"/>
  <c r="AE3" i="14"/>
  <c r="AF3" i="14"/>
  <c r="AB3" i="14"/>
  <c r="AT27" i="14"/>
  <c r="U639" i="14"/>
  <c r="V639" i="14"/>
  <c r="AI639" i="14"/>
  <c r="W639" i="14"/>
  <c r="AH639" i="14"/>
  <c r="AJ639" i="14"/>
  <c r="AT728" i="14"/>
  <c r="AH647" i="14"/>
  <c r="AT647" i="14" s="1"/>
  <c r="AT570" i="14"/>
  <c r="AT534" i="14"/>
  <c r="AT431" i="14"/>
  <c r="AT430" i="14"/>
  <c r="AT373" i="14"/>
  <c r="AT327" i="14"/>
  <c r="AT288" i="14"/>
  <c r="Y81" i="14"/>
  <c r="AF81" i="14"/>
  <c r="AT53" i="14"/>
  <c r="Y5" i="9"/>
  <c r="AA5" i="9"/>
  <c r="X5" i="9"/>
  <c r="W5" i="9"/>
  <c r="U5" i="9"/>
  <c r="T5" i="9"/>
  <c r="AT11" i="14"/>
  <c r="AT4" i="14"/>
  <c r="AC297" i="14"/>
  <c r="AB297" i="14"/>
  <c r="AA297" i="14"/>
  <c r="AF179" i="14"/>
  <c r="X179" i="14"/>
  <c r="AD179" i="14"/>
  <c r="V179" i="14"/>
  <c r="Z179" i="14"/>
  <c r="AC179" i="14"/>
  <c r="Y179" i="14"/>
  <c r="U179" i="14"/>
  <c r="AB179" i="14"/>
  <c r="AE179" i="14"/>
  <c r="AA179" i="14"/>
  <c r="W179" i="14"/>
  <c r="AT703" i="14"/>
  <c r="AT516" i="14"/>
  <c r="AT469" i="14"/>
  <c r="AT491" i="14"/>
  <c r="AC322" i="14"/>
  <c r="AA322" i="14"/>
  <c r="AB322" i="14"/>
  <c r="AT289" i="14"/>
  <c r="AA326" i="14"/>
  <c r="AB326" i="14"/>
  <c r="AC281" i="14"/>
  <c r="AB281" i="14"/>
  <c r="AA281" i="14"/>
  <c r="AT212" i="14"/>
  <c r="AT209" i="14"/>
  <c r="V234" i="14"/>
  <c r="Z234" i="14"/>
  <c r="U234" i="14"/>
  <c r="W234" i="14"/>
  <c r="X234" i="14"/>
  <c r="W141" i="14"/>
  <c r="V141" i="14"/>
  <c r="U141" i="14"/>
  <c r="Y141" i="14"/>
  <c r="Z141" i="14"/>
  <c r="X141" i="14"/>
  <c r="AT82" i="14"/>
  <c r="AT118" i="14"/>
  <c r="AT103" i="14"/>
  <c r="Y135" i="14"/>
  <c r="V135" i="14"/>
  <c r="U135" i="14"/>
  <c r="X135" i="14"/>
  <c r="W135" i="14"/>
  <c r="Z135" i="14"/>
  <c r="Z45" i="9"/>
  <c r="X722" i="14"/>
  <c r="AK722" i="14"/>
  <c r="AT722" i="14" s="1"/>
  <c r="X719" i="14"/>
  <c r="AK719" i="14"/>
  <c r="AT719" i="14" s="1"/>
  <c r="Y162" i="14"/>
  <c r="W162" i="14"/>
  <c r="X162" i="14"/>
  <c r="AT651" i="14"/>
  <c r="AT636" i="14"/>
  <c r="AT619" i="14"/>
  <c r="AT598" i="14"/>
  <c r="AT574" i="14"/>
  <c r="AT498" i="14"/>
  <c r="AT357" i="14"/>
  <c r="AF357" i="14"/>
  <c r="AE357" i="14"/>
  <c r="AD357" i="14"/>
  <c r="AF335" i="14"/>
  <c r="AD335" i="14"/>
  <c r="AC335" i="14"/>
  <c r="AE335" i="14"/>
  <c r="AT263" i="14"/>
  <c r="Y195" i="14"/>
  <c r="U195" i="14"/>
  <c r="X195" i="14"/>
  <c r="Z195" i="14"/>
  <c r="V195" i="14"/>
  <c r="W195" i="14"/>
  <c r="AT100" i="14"/>
  <c r="AT130" i="14"/>
  <c r="AA31" i="14"/>
  <c r="AD31" i="14"/>
  <c r="AC31" i="14"/>
  <c r="AE31" i="14"/>
  <c r="Y31" i="14"/>
  <c r="AB31" i="14"/>
  <c r="AF31" i="14"/>
  <c r="AA23" i="14"/>
  <c r="AD23" i="14"/>
  <c r="AC23" i="14"/>
  <c r="AB23" i="14"/>
  <c r="AF23" i="14"/>
  <c r="Z23" i="14"/>
  <c r="Y23" i="14"/>
  <c r="AE23" i="14"/>
  <c r="AA15" i="14"/>
  <c r="AD15" i="14"/>
  <c r="AC15" i="14"/>
  <c r="AF15" i="14"/>
  <c r="AE15" i="14"/>
  <c r="Z15" i="14"/>
  <c r="AB15" i="14"/>
  <c r="Y15" i="14"/>
  <c r="AA7" i="14"/>
  <c r="AD7" i="14"/>
  <c r="AC7" i="14"/>
  <c r="AE7" i="14"/>
  <c r="AF7" i="14"/>
  <c r="Z7" i="14"/>
  <c r="AB7" i="14"/>
  <c r="Y7" i="14"/>
  <c r="V116" i="9"/>
  <c r="Y116" i="9"/>
  <c r="X116" i="9"/>
  <c r="T116" i="9"/>
  <c r="W116" i="9"/>
  <c r="Z116" i="9"/>
  <c r="U116" i="9"/>
  <c r="AA116" i="9"/>
  <c r="Y19" i="14"/>
  <c r="Z19" i="14"/>
  <c r="AC19" i="14"/>
  <c r="AE19" i="14"/>
  <c r="AF19" i="14"/>
  <c r="AB19" i="14"/>
  <c r="AA19" i="14"/>
  <c r="U631" i="14"/>
  <c r="AH631" i="14"/>
  <c r="AT631" i="14" s="1"/>
  <c r="W417" i="14"/>
  <c r="V417" i="14"/>
  <c r="U417" i="14"/>
  <c r="AT269" i="14"/>
  <c r="V162" i="14"/>
  <c r="Z162" i="14"/>
  <c r="Z31" i="14"/>
  <c r="V83" i="9"/>
  <c r="U83" i="9"/>
  <c r="T83" i="9"/>
  <c r="W83" i="9"/>
  <c r="Y83" i="9"/>
  <c r="AA83" i="9"/>
  <c r="X83" i="9"/>
  <c r="P32" i="22"/>
  <c r="R32" i="22"/>
  <c r="Q32" i="22"/>
  <c r="AL737" i="14"/>
  <c r="AT737" i="14" s="1"/>
  <c r="AT707" i="14"/>
  <c r="AL729" i="14"/>
  <c r="AT729" i="14" s="1"/>
  <c r="AT708" i="14"/>
  <c r="AT685" i="14"/>
  <c r="AT674" i="14"/>
  <c r="W683" i="14"/>
  <c r="AT673" i="14"/>
  <c r="AI680" i="14"/>
  <c r="AT680" i="14" s="1"/>
  <c r="AI670" i="14"/>
  <c r="AT670" i="14" s="1"/>
  <c r="V670" i="14"/>
  <c r="AJ693" i="14"/>
  <c r="AT693" i="14" s="1"/>
  <c r="AJ677" i="14"/>
  <c r="AT677" i="14" s="1"/>
  <c r="AT625" i="14"/>
  <c r="AT617" i="14"/>
  <c r="AT624" i="14"/>
  <c r="AT605" i="14"/>
  <c r="AT620" i="14"/>
  <c r="AT596" i="14"/>
  <c r="AT603" i="14"/>
  <c r="AT590" i="14"/>
  <c r="AT555" i="14"/>
  <c r="AT562" i="14"/>
  <c r="AT530" i="14"/>
  <c r="AT522" i="14"/>
  <c r="AT582" i="14"/>
  <c r="AT553" i="14"/>
  <c r="AT560" i="14"/>
  <c r="AT536" i="14"/>
  <c r="AT513" i="14"/>
  <c r="AT533" i="14"/>
  <c r="AT502" i="14"/>
  <c r="AT517" i="14"/>
  <c r="AT508" i="14"/>
  <c r="AT507" i="14"/>
  <c r="AT506" i="14"/>
  <c r="Y485" i="14"/>
  <c r="AT468" i="14"/>
  <c r="AT443" i="14"/>
  <c r="AT413" i="14"/>
  <c r="Z487" i="14"/>
  <c r="AT445" i="14"/>
  <c r="AT437" i="14"/>
  <c r="AT412" i="14"/>
  <c r="AT481" i="14"/>
  <c r="AT410" i="14"/>
  <c r="AT450" i="14"/>
  <c r="AT417" i="14"/>
  <c r="AT499" i="14"/>
  <c r="AT364" i="14"/>
  <c r="W415" i="14"/>
  <c r="W409" i="14"/>
  <c r="V409" i="14"/>
  <c r="AT393" i="14"/>
  <c r="AT399" i="14"/>
  <c r="AT368" i="14"/>
  <c r="AE377" i="14"/>
  <c r="AE369" i="14"/>
  <c r="AT341" i="14"/>
  <c r="AF385" i="14"/>
  <c r="AT340" i="14"/>
  <c r="AT315" i="14"/>
  <c r="AT299" i="14"/>
  <c r="AT374" i="14"/>
  <c r="AT338" i="14"/>
  <c r="AT290" i="14"/>
  <c r="AT305" i="14"/>
  <c r="AB303" i="14"/>
  <c r="AT296" i="14"/>
  <c r="V259" i="14"/>
  <c r="AC319" i="14"/>
  <c r="AT264" i="14"/>
  <c r="AT215" i="14"/>
  <c r="AF328" i="14"/>
  <c r="AE328" i="14"/>
  <c r="AT318" i="14"/>
  <c r="AT254" i="14"/>
  <c r="AT230" i="14"/>
  <c r="AT245" i="14"/>
  <c r="AT221" i="14"/>
  <c r="AT260" i="14"/>
  <c r="Y253" i="14"/>
  <c r="V253" i="14"/>
  <c r="AC180" i="14"/>
  <c r="AT265" i="14"/>
  <c r="AC265" i="14"/>
  <c r="Y259" i="14"/>
  <c r="AT204" i="14"/>
  <c r="AT150" i="14"/>
  <c r="W218" i="14"/>
  <c r="V204" i="14"/>
  <c r="Z188" i="14"/>
  <c r="AT181" i="14"/>
  <c r="Z172" i="14"/>
  <c r="AT165" i="14"/>
  <c r="AT251" i="14"/>
  <c r="W192" i="14"/>
  <c r="X196" i="14"/>
  <c r="AE181" i="14"/>
  <c r="AT171" i="14"/>
  <c r="Y165" i="14"/>
  <c r="AT145" i="14"/>
  <c r="V138" i="14"/>
  <c r="U138" i="14"/>
  <c r="V128" i="14"/>
  <c r="AD122" i="14"/>
  <c r="AC122" i="14"/>
  <c r="AD106" i="14"/>
  <c r="AC106" i="14"/>
  <c r="AA114" i="14"/>
  <c r="AA74" i="14"/>
  <c r="AT83" i="14"/>
  <c r="AB187" i="14"/>
  <c r="Y157" i="14"/>
  <c r="Y138" i="14"/>
  <c r="AT114" i="14"/>
  <c r="Y90" i="14"/>
  <c r="V201" i="14"/>
  <c r="Z136" i="14"/>
  <c r="AT105" i="14"/>
  <c r="AT89" i="14"/>
  <c r="AF66" i="14"/>
  <c r="Y218" i="14"/>
  <c r="AF186" i="14"/>
  <c r="Z145" i="14"/>
  <c r="AT136" i="14"/>
  <c r="W133" i="14"/>
  <c r="V133" i="14"/>
  <c r="U133" i="14"/>
  <c r="Z133" i="14"/>
  <c r="AT104" i="14"/>
  <c r="AE85" i="14"/>
  <c r="AC85" i="14"/>
  <c r="AD85" i="14"/>
  <c r="AA85" i="14"/>
  <c r="Z85" i="14"/>
  <c r="AE74" i="14"/>
  <c r="AT127" i="14"/>
  <c r="AT70" i="14"/>
  <c r="AA39" i="14"/>
  <c r="AD39" i="14"/>
  <c r="AC39" i="14"/>
  <c r="V124" i="9"/>
  <c r="Y124" i="9"/>
  <c r="X124" i="9"/>
  <c r="AT41" i="14"/>
  <c r="AT16" i="14"/>
  <c r="AD52" i="14"/>
  <c r="AT39" i="14"/>
  <c r="AT31" i="14"/>
  <c r="T100" i="9"/>
  <c r="Y74" i="14"/>
  <c r="AT54" i="14"/>
  <c r="AF85" i="14"/>
  <c r="AA2" i="14"/>
  <c r="Z2" i="14"/>
  <c r="V148" i="14"/>
  <c r="AE75" i="14"/>
  <c r="AD71" i="14"/>
  <c r="AE96" i="14"/>
  <c r="AD96" i="14"/>
  <c r="W29" i="9"/>
  <c r="AC70" i="14"/>
  <c r="T85" i="9"/>
  <c r="Z58" i="9"/>
  <c r="U58" i="9"/>
  <c r="Z26" i="9"/>
  <c r="U26" i="9"/>
  <c r="V13" i="9"/>
  <c r="AE13" i="14"/>
  <c r="T107" i="9"/>
  <c r="Y107" i="9"/>
  <c r="U69" i="9"/>
  <c r="W63" i="9"/>
  <c r="U53" i="9"/>
  <c r="W47" i="9"/>
  <c r="U37" i="9"/>
  <c r="W31" i="9"/>
  <c r="U21" i="9"/>
  <c r="W15" i="9"/>
  <c r="Z58" i="14"/>
  <c r="AC44" i="14"/>
  <c r="AB4" i="14"/>
  <c r="U101" i="9"/>
  <c r="AA101" i="9"/>
  <c r="V101" i="9"/>
  <c r="T101" i="9"/>
  <c r="U71" i="9"/>
  <c r="U55" i="9"/>
  <c r="U39" i="9"/>
  <c r="AA261" i="7"/>
  <c r="AD43" i="14"/>
  <c r="AA88" i="9"/>
  <c r="Z61" i="9"/>
  <c r="T47" i="9"/>
  <c r="Z261" i="7"/>
  <c r="AB58" i="14"/>
  <c r="AT58" i="14"/>
  <c r="AF43" i="14"/>
  <c r="AB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T734" i="14"/>
  <c r="Y733" i="14"/>
  <c r="AT713" i="14"/>
  <c r="AT691" i="14"/>
  <c r="AH646" i="14"/>
  <c r="AT646" i="14" s="1"/>
  <c r="AT622" i="14"/>
  <c r="AI641" i="14"/>
  <c r="W641" i="14"/>
  <c r="AJ641" i="14"/>
  <c r="AT592" i="14"/>
  <c r="AT581" i="14"/>
  <c r="U643" i="14"/>
  <c r="AT654" i="14"/>
  <c r="AT599" i="14"/>
  <c r="AT548" i="14"/>
  <c r="AT520" i="14"/>
  <c r="AT500" i="14"/>
  <c r="AT515" i="14"/>
  <c r="AT475" i="14"/>
  <c r="AT459" i="14"/>
  <c r="AT482" i="14"/>
  <c r="AT427" i="14"/>
  <c r="U414" i="14"/>
  <c r="AT424" i="14"/>
  <c r="AT408" i="14"/>
  <c r="W406" i="14"/>
  <c r="AT365" i="14"/>
  <c r="AT301" i="14"/>
  <c r="AT316" i="14"/>
  <c r="AT339" i="14"/>
  <c r="AT323" i="14"/>
  <c r="AT314" i="14"/>
  <c r="AT306" i="14"/>
  <c r="AT298" i="14"/>
  <c r="AF361" i="14"/>
  <c r="AT344" i="14"/>
  <c r="AT320" i="14"/>
  <c r="AT294" i="14"/>
  <c r="AT311" i="14"/>
  <c r="AT241" i="14"/>
  <c r="AT334" i="14"/>
  <c r="U259" i="14"/>
  <c r="AT191" i="14"/>
  <c r="AC285" i="14"/>
  <c r="AT272" i="14"/>
  <c r="AT246" i="14"/>
  <c r="AT198" i="14"/>
  <c r="AB285" i="14"/>
  <c r="AT302" i="14"/>
  <c r="AT271" i="14"/>
  <c r="Y250" i="14"/>
  <c r="Z253" i="14"/>
  <c r="AT208" i="14"/>
  <c r="AT201" i="14"/>
  <c r="AA265" i="14"/>
  <c r="W229" i="14"/>
  <c r="V229" i="14"/>
  <c r="U229" i="14"/>
  <c r="W204" i="14"/>
  <c r="Z189" i="14"/>
  <c r="AT174" i="14"/>
  <c r="X253" i="14"/>
  <c r="X229" i="14"/>
  <c r="AT213" i="14"/>
  <c r="Y181" i="14"/>
  <c r="AT188" i="14"/>
  <c r="W221" i="14"/>
  <c r="W181" i="14"/>
  <c r="AT277" i="14"/>
  <c r="AT233" i="14"/>
  <c r="Z165" i="14"/>
  <c r="Y186" i="14"/>
  <c r="U128" i="14"/>
  <c r="AA121" i="14"/>
  <c r="Z121" i="14"/>
  <c r="AE121" i="14"/>
  <c r="AD121" i="14"/>
  <c r="AT116" i="14"/>
  <c r="AT68" i="14"/>
  <c r="AT52" i="14"/>
  <c r="Z138" i="14"/>
  <c r="AT123" i="14"/>
  <c r="Z106" i="14"/>
  <c r="W205" i="14"/>
  <c r="U187" i="14"/>
  <c r="Z157" i="14"/>
  <c r="X156" i="14"/>
  <c r="W156" i="14"/>
  <c r="AA120" i="14"/>
  <c r="AT98" i="14"/>
  <c r="Z128" i="14"/>
  <c r="Y105" i="14"/>
  <c r="Y89" i="14"/>
  <c r="AT81" i="14"/>
  <c r="U190" i="14"/>
  <c r="AF178" i="14"/>
  <c r="V145" i="14"/>
  <c r="Y136" i="14"/>
  <c r="W130" i="14"/>
  <c r="AF121" i="14"/>
  <c r="AT80" i="14"/>
  <c r="AC69" i="14"/>
  <c r="Z69" i="14"/>
  <c r="AE69" i="14"/>
  <c r="AD69" i="14"/>
  <c r="AA69" i="14"/>
  <c r="X136" i="14"/>
  <c r="AF112" i="14"/>
  <c r="Y147" i="14"/>
  <c r="AT110" i="14"/>
  <c r="Y57" i="14"/>
  <c r="AE57" i="14"/>
  <c r="AD57" i="14"/>
  <c r="AB51" i="14"/>
  <c r="AT33" i="14"/>
  <c r="AT66" i="14"/>
  <c r="AA51" i="14"/>
  <c r="Z39" i="14"/>
  <c r="Y39" i="14"/>
  <c r="AD110" i="14"/>
  <c r="AD79" i="14"/>
  <c r="Y65" i="14"/>
  <c r="Z53" i="14"/>
  <c r="AD51" i="14"/>
  <c r="Z45" i="14"/>
  <c r="AC71" i="14"/>
  <c r="AF64" i="14"/>
  <c r="AE64" i="14"/>
  <c r="AT45" i="14"/>
  <c r="AA42" i="14"/>
  <c r="Z42" i="14"/>
  <c r="AE39" i="14"/>
  <c r="Z124" i="9"/>
  <c r="V88" i="9"/>
  <c r="AT148" i="14"/>
  <c r="Z75" i="14"/>
  <c r="Z52" i="14"/>
  <c r="AT44" i="14"/>
  <c r="U120" i="9"/>
  <c r="AC66" i="14"/>
  <c r="T92" i="9"/>
  <c r="V92" i="9"/>
  <c r="T84" i="9"/>
  <c r="X84" i="9"/>
  <c r="AC74" i="14"/>
  <c r="AF29" i="14"/>
  <c r="AE29" i="14"/>
  <c r="AD29" i="14"/>
  <c r="V58" i="9"/>
  <c r="V42" i="9"/>
  <c r="V26" i="9"/>
  <c r="V10" i="9"/>
  <c r="V147" i="14"/>
  <c r="AF47" i="14"/>
  <c r="AD35" i="14"/>
  <c r="X120" i="9"/>
  <c r="U82" i="9"/>
  <c r="AA69" i="9"/>
  <c r="AA53" i="9"/>
  <c r="AA37" i="9"/>
  <c r="U23" i="9"/>
  <c r="W217" i="14"/>
  <c r="AA85" i="9"/>
  <c r="T76" i="9"/>
  <c r="Z53" i="9"/>
  <c r="T39" i="9"/>
  <c r="T31" i="9"/>
  <c r="T23" i="9"/>
  <c r="T15" i="9"/>
  <c r="T7" i="9"/>
  <c r="Y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K715" i="14"/>
  <c r="AT698" i="14"/>
  <c r="V673" i="14"/>
  <c r="V661" i="14"/>
  <c r="AI661" i="14"/>
  <c r="AH630" i="14"/>
  <c r="AT630" i="14" s="1"/>
  <c r="AI659" i="14"/>
  <c r="AT659" i="14" s="1"/>
  <c r="AT658" i="14"/>
  <c r="AT608" i="14"/>
  <c r="AT623" i="14"/>
  <c r="AT594" i="14"/>
  <c r="AT564" i="14"/>
  <c r="AT545" i="14"/>
  <c r="AT552" i="14"/>
  <c r="AT542" i="14"/>
  <c r="AT503" i="14"/>
  <c r="AT568" i="14"/>
  <c r="AT540" i="14"/>
  <c r="Y483" i="14"/>
  <c r="AT451" i="14"/>
  <c r="AT436" i="14"/>
  <c r="AT428" i="14"/>
  <c r="AT420" i="14"/>
  <c r="AT426" i="14"/>
  <c r="AT432" i="14"/>
  <c r="AT380" i="14"/>
  <c r="AT422" i="14"/>
  <c r="AE365" i="14"/>
  <c r="AD365" i="14"/>
  <c r="AT411" i="14"/>
  <c r="AF383" i="14"/>
  <c r="AT381" i="14"/>
  <c r="AE330" i="14"/>
  <c r="AD330" i="14"/>
  <c r="AC330" i="14"/>
  <c r="AT309" i="14"/>
  <c r="AT366" i="14"/>
  <c r="AT348" i="14"/>
  <c r="AT330" i="14"/>
  <c r="AT345" i="14"/>
  <c r="AT337" i="14"/>
  <c r="AT329" i="14"/>
  <c r="AT321" i="14"/>
  <c r="AT313" i="14"/>
  <c r="AF337" i="14"/>
  <c r="AT328" i="14"/>
  <c r="AT312" i="14"/>
  <c r="AT250" i="14"/>
  <c r="AT234" i="14"/>
  <c r="AA280" i="14"/>
  <c r="AT249" i="14"/>
  <c r="AE351" i="14"/>
  <c r="AT295" i="14"/>
  <c r="AT358" i="14"/>
  <c r="AT281" i="14"/>
  <c r="AE180" i="14"/>
  <c r="W180" i="14"/>
  <c r="AT244" i="14"/>
  <c r="AT182" i="14"/>
  <c r="Y189" i="14"/>
  <c r="X173" i="14"/>
  <c r="AF180" i="14"/>
  <c r="W173" i="14"/>
  <c r="X204" i="14"/>
  <c r="AT186" i="14"/>
  <c r="Y178" i="14"/>
  <c r="AT140" i="14"/>
  <c r="AA113" i="14"/>
  <c r="Z113" i="14"/>
  <c r="AE113" i="14"/>
  <c r="AD113" i="14"/>
  <c r="AT131" i="14"/>
  <c r="AT106" i="14"/>
  <c r="AF122" i="14"/>
  <c r="AF74" i="14"/>
  <c r="W138" i="14"/>
  <c r="Y112" i="14"/>
  <c r="AT88" i="14"/>
  <c r="AE66" i="14"/>
  <c r="AA61" i="14"/>
  <c r="Z61" i="14"/>
  <c r="AE61" i="14"/>
  <c r="AD61" i="14"/>
  <c r="AC61" i="14"/>
  <c r="X218" i="14"/>
  <c r="AT135" i="14"/>
  <c r="AF120" i="14"/>
  <c r="Z126" i="14"/>
  <c r="AD74" i="14"/>
  <c r="AC65" i="14"/>
  <c r="AC37" i="14"/>
  <c r="AT9" i="14"/>
  <c r="AF65" i="14"/>
  <c r="AT48" i="14"/>
  <c r="AB45" i="14"/>
  <c r="AT24" i="14"/>
  <c r="Y111" i="14"/>
  <c r="AD111" i="14"/>
  <c r="AC79" i="14"/>
  <c r="AT71" i="14"/>
  <c r="AA53" i="14"/>
  <c r="Z51" i="14"/>
  <c r="AA45" i="14"/>
  <c r="U144" i="14"/>
  <c r="Z144" i="14"/>
  <c r="AE79" i="14"/>
  <c r="AF71" i="14"/>
  <c r="AT30" i="14"/>
  <c r="AC2" i="14"/>
  <c r="AA108" i="9"/>
  <c r="Z62" i="14"/>
  <c r="Y62" i="14"/>
  <c r="AD62" i="14"/>
  <c r="AC62" i="14"/>
  <c r="AC58" i="14"/>
  <c r="AA34" i="14"/>
  <c r="Z34" i="14"/>
  <c r="AB26" i="14"/>
  <c r="V117" i="9"/>
  <c r="U117" i="9"/>
  <c r="V104" i="9"/>
  <c r="AC52" i="14"/>
  <c r="AF37" i="14"/>
  <c r="Z96" i="14"/>
  <c r="AT67" i="14"/>
  <c r="AD58" i="14"/>
  <c r="U124" i="9"/>
  <c r="Y80" i="14"/>
  <c r="AD80" i="14"/>
  <c r="AD13" i="14"/>
  <c r="X123" i="9"/>
  <c r="Y82" i="9"/>
  <c r="W69" i="9"/>
  <c r="W21" i="9"/>
  <c r="AA88" i="14"/>
  <c r="AC88" i="14"/>
  <c r="AE5" i="14"/>
  <c r="T120" i="9"/>
  <c r="X118" i="9"/>
  <c r="X82" i="9"/>
  <c r="Z29" i="14"/>
  <c r="X107" i="9"/>
  <c r="V102" i="9"/>
  <c r="T99" i="9"/>
  <c r="Y99" i="9"/>
  <c r="Z94" i="9"/>
  <c r="V77" i="9"/>
  <c r="AC55" i="14"/>
  <c r="Z44" i="14"/>
  <c r="Z120" i="9"/>
  <c r="Y115" i="9"/>
  <c r="X101" i="9"/>
  <c r="W84" i="9"/>
  <c r="T77" i="9"/>
  <c r="U7" i="9"/>
  <c r="Y217" i="14"/>
  <c r="AT163" i="14"/>
  <c r="U163" i="14"/>
  <c r="Z43" i="14"/>
  <c r="AE43" i="14"/>
  <c r="AD12" i="14"/>
  <c r="U84" i="9"/>
  <c r="AA66" i="9"/>
  <c r="Y164" i="14"/>
  <c r="V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T696" i="14"/>
  <c r="AT683" i="14"/>
  <c r="AI710" i="14"/>
  <c r="V701" i="14"/>
  <c r="AT688" i="14"/>
  <c r="AT655" i="14"/>
  <c r="AT626" i="14"/>
  <c r="AT652" i="14"/>
  <c r="AH641" i="14"/>
  <c r="AT640" i="14"/>
  <c r="U652" i="14"/>
  <c r="AT645" i="14"/>
  <c r="AT629" i="14"/>
  <c r="AT615" i="14"/>
  <c r="AT601" i="14"/>
  <c r="AT550" i="14"/>
  <c r="AT577" i="14"/>
  <c r="AT527" i="14"/>
  <c r="AT488" i="14"/>
  <c r="AT509" i="14"/>
  <c r="AT477" i="14"/>
  <c r="AT484" i="14"/>
  <c r="AT497" i="14"/>
  <c r="AT490" i="14"/>
  <c r="AT467" i="14"/>
  <c r="AT440" i="14"/>
  <c r="AT404" i="14"/>
  <c r="AT419" i="14"/>
  <c r="AT442" i="14"/>
  <c r="AT387" i="14"/>
  <c r="AT402" i="14"/>
  <c r="AT395" i="14"/>
  <c r="AT377" i="14"/>
  <c r="AT376" i="14"/>
  <c r="AT449" i="14"/>
  <c r="AT391" i="14"/>
  <c r="AE338" i="14"/>
  <c r="AD338" i="14"/>
  <c r="AC338" i="14"/>
  <c r="AT308" i="14"/>
  <c r="AT363" i="14"/>
  <c r="AT307" i="14"/>
  <c r="AT352" i="14"/>
  <c r="AC279" i="14"/>
  <c r="AT343" i="14"/>
  <c r="AA319" i="14"/>
  <c r="AT285" i="14"/>
  <c r="AT351" i="14"/>
  <c r="AT206" i="14"/>
  <c r="AT287" i="14"/>
  <c r="V260" i="14"/>
  <c r="AT211" i="14"/>
  <c r="AT192" i="14"/>
  <c r="AD352" i="14"/>
  <c r="Z243" i="14"/>
  <c r="Z227" i="14"/>
  <c r="W203" i="14"/>
  <c r="V203" i="14"/>
  <c r="AT304" i="14"/>
  <c r="Y243" i="14"/>
  <c r="AC208" i="14"/>
  <c r="AB286" i="14"/>
  <c r="AC286" i="14"/>
  <c r="X227" i="14"/>
  <c r="U220" i="14"/>
  <c r="X220" i="14"/>
  <c r="W220" i="14"/>
  <c r="V220" i="14"/>
  <c r="Z180" i="14"/>
  <c r="AT173" i="14"/>
  <c r="AF181" i="14"/>
  <c r="Z252" i="14"/>
  <c r="AT187" i="14"/>
  <c r="X180" i="14"/>
  <c r="Z148" i="14"/>
  <c r="V130" i="14"/>
  <c r="U130" i="14"/>
  <c r="AD114" i="14"/>
  <c r="AC114" i="14"/>
  <c r="AT101" i="14"/>
  <c r="AD90" i="14"/>
  <c r="AC90" i="14"/>
  <c r="Z170" i="14"/>
  <c r="Y145" i="14"/>
  <c r="X145" i="14"/>
  <c r="AB97" i="14"/>
  <c r="AE73" i="14"/>
  <c r="AD73" i="14"/>
  <c r="AA73" i="14"/>
  <c r="Z73" i="14"/>
  <c r="AE210" i="14"/>
  <c r="AD187" i="14"/>
  <c r="AA112" i="14"/>
  <c r="Y106" i="14"/>
  <c r="Z178" i="14"/>
  <c r="AT155" i="14"/>
  <c r="AT137" i="14"/>
  <c r="AF114" i="14"/>
  <c r="AT97" i="14"/>
  <c r="X129" i="14"/>
  <c r="AT120" i="14"/>
  <c r="AE117" i="14"/>
  <c r="AD117" i="14"/>
  <c r="AC117" i="14"/>
  <c r="AA117" i="14"/>
  <c r="Z117" i="14"/>
  <c r="AE114" i="14"/>
  <c r="AT72" i="14"/>
  <c r="X142" i="14"/>
  <c r="AT111" i="14"/>
  <c r="V127" i="14"/>
  <c r="AF61" i="14"/>
  <c r="V108" i="9"/>
  <c r="Y108" i="9"/>
  <c r="X108" i="9"/>
  <c r="U126" i="14"/>
  <c r="Z57" i="14"/>
  <c r="AC53" i="14"/>
  <c r="AT144" i="14"/>
  <c r="Z110" i="14"/>
  <c r="AB52" i="14"/>
  <c r="AF110" i="14"/>
  <c r="AA26" i="14"/>
  <c r="Z26" i="14"/>
  <c r="AB122" i="14"/>
  <c r="AB75" i="14"/>
  <c r="AB71" i="14"/>
  <c r="Y52" i="14"/>
  <c r="Y10" i="14"/>
  <c r="AT28" i="14"/>
  <c r="AT43" i="14"/>
  <c r="V61" i="9"/>
  <c r="Z42" i="9"/>
  <c r="U42" i="9"/>
  <c r="V29" i="9"/>
  <c r="Z10" i="9"/>
  <c r="U10" i="9"/>
  <c r="Y42" i="14"/>
  <c r="T94" i="9"/>
  <c r="U92" i="9"/>
  <c r="V86" i="9"/>
  <c r="W82" i="9"/>
  <c r="U61" i="9"/>
  <c r="U29" i="9"/>
  <c r="U13" i="9"/>
  <c r="V2" i="9"/>
  <c r="AD55" i="14"/>
  <c r="W147" i="14"/>
  <c r="AE35" i="14"/>
  <c r="U115" i="9"/>
  <c r="U63" i="9"/>
  <c r="U47" i="9"/>
  <c r="U31" i="9"/>
  <c r="Z217" i="14"/>
  <c r="X163" i="14"/>
  <c r="Z12" i="14"/>
  <c r="T82" i="9"/>
  <c r="AA58" i="9"/>
  <c r="Z253" i="7"/>
  <c r="AD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V659" i="14"/>
  <c r="U651" i="14"/>
  <c r="AT604" i="14"/>
  <c r="AT627" i="14"/>
  <c r="AT538" i="14"/>
  <c r="AT561" i="14"/>
  <c r="AT569" i="14"/>
  <c r="AT543" i="14"/>
  <c r="AT535" i="14"/>
  <c r="AT558" i="14"/>
  <c r="AT512" i="14"/>
  <c r="AT526" i="14"/>
  <c r="AT537" i="14"/>
  <c r="AT501" i="14"/>
  <c r="AT525" i="14"/>
  <c r="AT487" i="14"/>
  <c r="AT462" i="14"/>
  <c r="AT454" i="14"/>
  <c r="AT473" i="14"/>
  <c r="AT458" i="14"/>
  <c r="AT448" i="14"/>
  <c r="AT456" i="14"/>
  <c r="AT401" i="14"/>
  <c r="AT415" i="14"/>
  <c r="AT406" i="14"/>
  <c r="AT400" i="14"/>
  <c r="AT398" i="14"/>
  <c r="AT383" i="14"/>
  <c r="AT390" i="14"/>
  <c r="AT389" i="14"/>
  <c r="AE329" i="14"/>
  <c r="AD329" i="14"/>
  <c r="AT362" i="14"/>
  <c r="AT346" i="14"/>
  <c r="AT297" i="14"/>
  <c r="AT354" i="14"/>
  <c r="AT257" i="14"/>
  <c r="AD328" i="14"/>
  <c r="Z251" i="14"/>
  <c r="Y251" i="14"/>
  <c r="AT222" i="14"/>
  <c r="AT276" i="14"/>
  <c r="U253" i="14"/>
  <c r="Z259" i="14"/>
  <c r="AT228" i="14"/>
  <c r="W210" i="14"/>
  <c r="Z173" i="14"/>
  <c r="AT158" i="14"/>
  <c r="AT342" i="14"/>
  <c r="Y242" i="14"/>
  <c r="Y173" i="14"/>
  <c r="X245" i="14"/>
  <c r="W245" i="14"/>
  <c r="Y244" i="14"/>
  <c r="X221" i="14"/>
  <c r="AA208" i="14"/>
  <c r="Y196" i="14"/>
  <c r="AT172" i="14"/>
  <c r="Z208" i="14"/>
  <c r="AT178" i="14"/>
  <c r="AC113" i="14"/>
  <c r="AD82" i="14"/>
  <c r="AC82" i="14"/>
  <c r="Y82" i="14"/>
  <c r="Z137" i="14"/>
  <c r="W137" i="14"/>
  <c r="V137" i="14"/>
  <c r="AT132" i="14"/>
  <c r="AA105" i="14"/>
  <c r="Z105" i="14"/>
  <c r="AE105" i="14"/>
  <c r="AD105" i="14"/>
  <c r="AA97" i="14"/>
  <c r="Z97" i="14"/>
  <c r="AE97" i="14"/>
  <c r="AD97" i="14"/>
  <c r="AA89" i="14"/>
  <c r="Z89" i="14"/>
  <c r="AE89" i="14"/>
  <c r="AD89" i="14"/>
  <c r="AT156" i="14"/>
  <c r="AT139" i="14"/>
  <c r="Z122" i="14"/>
  <c r="AT107" i="14"/>
  <c r="U205" i="14"/>
  <c r="W187" i="14"/>
  <c r="V156" i="14"/>
  <c r="AT122" i="14"/>
  <c r="Y225" i="14"/>
  <c r="U201" i="14"/>
  <c r="AT153" i="14"/>
  <c r="Y137" i="14"/>
  <c r="AT129" i="14"/>
  <c r="AF106" i="14"/>
  <c r="Y97" i="14"/>
  <c r="AF90" i="14"/>
  <c r="AT218" i="14"/>
  <c r="W190" i="14"/>
  <c r="Y120" i="14"/>
  <c r="AF105" i="14"/>
  <c r="AE101" i="14"/>
  <c r="AD101" i="14"/>
  <c r="AC101" i="14"/>
  <c r="AA101" i="14"/>
  <c r="Z101" i="14"/>
  <c r="AE82" i="14"/>
  <c r="Y142" i="14"/>
  <c r="Y127" i="14"/>
  <c r="Z82" i="14"/>
  <c r="AB47" i="14"/>
  <c r="AT79" i="14"/>
  <c r="AT17" i="14"/>
  <c r="AF89" i="14"/>
  <c r="AF57" i="14"/>
  <c r="AT40" i="14"/>
  <c r="AB37" i="14"/>
  <c r="AT8" i="14"/>
  <c r="AA111" i="14"/>
  <c r="AE111" i="14"/>
  <c r="AT50" i="14"/>
  <c r="AA37" i="14"/>
  <c r="AT23" i="14"/>
  <c r="T124" i="9"/>
  <c r="T108" i="9"/>
  <c r="Z103" i="14"/>
  <c r="AF87" i="14"/>
  <c r="Y87" i="14"/>
  <c r="AB79" i="14"/>
  <c r="Y70" i="14"/>
  <c r="AT46" i="14"/>
  <c r="Z37" i="14"/>
  <c r="AA124" i="9"/>
  <c r="W112" i="9"/>
  <c r="V134" i="14"/>
  <c r="AC75" i="14"/>
  <c r="Z66" i="14"/>
  <c r="AT57" i="14"/>
  <c r="Y53" i="14"/>
  <c r="AT37" i="14"/>
  <c r="AA18" i="14"/>
  <c r="Z18" i="14"/>
  <c r="AB121" i="14"/>
  <c r="Z71" i="14"/>
  <c r="AD5" i="14"/>
  <c r="U108" i="9"/>
  <c r="Y123" i="9"/>
  <c r="W61" i="9"/>
  <c r="AE88" i="14"/>
  <c r="AT36" i="14"/>
  <c r="AF21" i="14"/>
  <c r="AE21" i="14"/>
  <c r="AD21" i="14"/>
  <c r="Z11" i="14"/>
  <c r="Y11" i="14"/>
  <c r="AD11" i="14"/>
  <c r="T118" i="9"/>
  <c r="Y118" i="9"/>
  <c r="W66" i="9"/>
  <c r="W34" i="9"/>
  <c r="AA107" i="9"/>
  <c r="Z107" i="9"/>
  <c r="W102" i="9"/>
  <c r="U94" i="9"/>
  <c r="V34" i="9"/>
  <c r="AE55" i="14"/>
  <c r="AD27" i="14"/>
  <c r="AT147" i="14"/>
  <c r="AF69" i="14"/>
  <c r="V115" i="9"/>
  <c r="Y101" i="9"/>
  <c r="Z77" i="9"/>
  <c r="AA61" i="9"/>
  <c r="AA29" i="9"/>
  <c r="U217" i="14"/>
  <c r="Y163" i="14"/>
  <c r="V163" i="14"/>
  <c r="AA12" i="14"/>
  <c r="AE12" i="14"/>
  <c r="AA82" i="9"/>
  <c r="T71" i="9"/>
  <c r="X148" i="14"/>
  <c r="Z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T731" i="14"/>
  <c r="X725" i="14"/>
  <c r="AT727" i="14"/>
  <c r="AT701" i="14"/>
  <c r="X726" i="14"/>
  <c r="Y707" i="14"/>
  <c r="AT712" i="14"/>
  <c r="V681" i="14"/>
  <c r="AT656" i="14"/>
  <c r="W660" i="14"/>
  <c r="AJ660" i="14"/>
  <c r="AI660" i="14"/>
  <c r="AT614" i="14"/>
  <c r="AT600" i="14"/>
  <c r="AT589" i="14"/>
  <c r="AT602" i="14"/>
  <c r="AT591" i="14"/>
  <c r="AT556" i="14"/>
  <c r="AT531" i="14"/>
  <c r="AT554" i="14"/>
  <c r="AT544" i="14"/>
  <c r="AT566" i="14"/>
  <c r="AT521" i="14"/>
  <c r="AT504" i="14"/>
  <c r="AT519" i="14"/>
  <c r="AT511" i="14"/>
  <c r="AT493" i="14"/>
  <c r="AT485" i="14"/>
  <c r="AT532" i="14"/>
  <c r="AT480" i="14"/>
  <c r="AT472" i="14"/>
  <c r="AT464" i="14"/>
  <c r="AT479" i="14"/>
  <c r="AT463" i="14"/>
  <c r="AT486" i="14"/>
  <c r="AT470" i="14"/>
  <c r="AT460" i="14"/>
  <c r="V451" i="14"/>
  <c r="U451" i="14"/>
  <c r="AT435" i="14"/>
  <c r="AT438" i="14"/>
  <c r="AT379" i="14"/>
  <c r="V415" i="14"/>
  <c r="AT385" i="14"/>
  <c r="AT360" i="14"/>
  <c r="X449" i="14"/>
  <c r="AT375" i="14"/>
  <c r="AT367" i="14"/>
  <c r="AT359" i="14"/>
  <c r="AT382" i="14"/>
  <c r="AD353" i="14"/>
  <c r="AT325" i="14"/>
  <c r="AT361" i="14"/>
  <c r="AT347" i="14"/>
  <c r="AF369" i="14"/>
  <c r="AT322" i="14"/>
  <c r="AF373" i="14"/>
  <c r="AT336" i="14"/>
  <c r="X259" i="14"/>
  <c r="AT256" i="14"/>
  <c r="AT240" i="14"/>
  <c r="AT280" i="14"/>
  <c r="AT273" i="14"/>
  <c r="AT237" i="14"/>
  <c r="AT229" i="14"/>
  <c r="AT169" i="14"/>
  <c r="AT259" i="14"/>
  <c r="AT243" i="14"/>
  <c r="AD181" i="14"/>
  <c r="V181" i="14"/>
  <c r="W251" i="14"/>
  <c r="U203" i="14"/>
  <c r="AT167" i="14"/>
  <c r="Y263" i="14"/>
  <c r="X263" i="14"/>
  <c r="U263" i="14"/>
  <c r="Y229" i="14"/>
  <c r="Y227" i="14"/>
  <c r="Y258" i="14"/>
  <c r="X226" i="14"/>
  <c r="Z226" i="14"/>
  <c r="Y226" i="14"/>
  <c r="AB208" i="14"/>
  <c r="AC198" i="14"/>
  <c r="AB198" i="14"/>
  <c r="AA198" i="14"/>
  <c r="AT157" i="14"/>
  <c r="Y221" i="14"/>
  <c r="AB212" i="14"/>
  <c r="W208" i="14"/>
  <c r="AT189" i="14"/>
  <c r="Y172" i="14"/>
  <c r="AF208" i="14"/>
  <c r="Z192" i="14"/>
  <c r="AT179" i="14"/>
  <c r="X172" i="14"/>
  <c r="AT303" i="14"/>
  <c r="AT162" i="14"/>
  <c r="AT133" i="14"/>
  <c r="AT117" i="14"/>
  <c r="AT225" i="14"/>
  <c r="Z154" i="14"/>
  <c r="Y154" i="14"/>
  <c r="X154" i="14"/>
  <c r="AA122" i="14"/>
  <c r="AA82" i="14"/>
  <c r="AB112" i="14"/>
  <c r="AT99" i="14"/>
  <c r="AA187" i="14"/>
  <c r="Y122" i="14"/>
  <c r="X201" i="14"/>
  <c r="AT121" i="14"/>
  <c r="AF82" i="14"/>
  <c r="AT73" i="14"/>
  <c r="AT146" i="14"/>
  <c r="X137" i="14"/>
  <c r="AT128" i="14"/>
  <c r="W125" i="14"/>
  <c r="V125" i="14"/>
  <c r="U125" i="14"/>
  <c r="Z125" i="14"/>
  <c r="AE122" i="14"/>
  <c r="AC77" i="14"/>
  <c r="AE77" i="14"/>
  <c r="AD77" i="14"/>
  <c r="AA77" i="14"/>
  <c r="Z77" i="14"/>
  <c r="AT64" i="14"/>
  <c r="Z142" i="14"/>
  <c r="X128" i="14"/>
  <c r="AT119" i="14"/>
  <c r="Z127" i="14"/>
  <c r="W127" i="14"/>
  <c r="Z102" i="14"/>
  <c r="Y102" i="14"/>
  <c r="AD102" i="14"/>
  <c r="Z94" i="14"/>
  <c r="Y94" i="14"/>
  <c r="AD94" i="14"/>
  <c r="Z86" i="14"/>
  <c r="Y86" i="14"/>
  <c r="AD86" i="14"/>
  <c r="AF51" i="14"/>
  <c r="AE51" i="14"/>
  <c r="AA47" i="14"/>
  <c r="AD47" i="14"/>
  <c r="AC47" i="14"/>
  <c r="AT26" i="14"/>
  <c r="AT18" i="14"/>
  <c r="AT2" i="14"/>
  <c r="Y100" i="9"/>
  <c r="X100" i="9"/>
  <c r="V100" i="9"/>
  <c r="AB106" i="14"/>
  <c r="AT55" i="14"/>
  <c r="AT49" i="14"/>
  <c r="AF79" i="14"/>
  <c r="AT32" i="14"/>
  <c r="AT47" i="14"/>
  <c r="AC110" i="14"/>
  <c r="AA103" i="14"/>
  <c r="Z79" i="14"/>
  <c r="AF75" i="14"/>
  <c r="AF39" i="14"/>
  <c r="U112" i="9"/>
  <c r="T112" i="9"/>
  <c r="Z96" i="9"/>
  <c r="U96" i="9"/>
  <c r="T96" i="9"/>
  <c r="AT95" i="14"/>
  <c r="AF73" i="14"/>
  <c r="Y37" i="14"/>
  <c r="V109" i="9"/>
  <c r="U109" i="9"/>
  <c r="Z100" i="9"/>
  <c r="AF117" i="14"/>
  <c r="AD75" i="14"/>
  <c r="AA71" i="14"/>
  <c r="AF45" i="14"/>
  <c r="AA96" i="14"/>
  <c r="U123" i="9"/>
  <c r="W13" i="9"/>
  <c r="U118" i="9"/>
  <c r="T117" i="9"/>
  <c r="Z66" i="9"/>
  <c r="U66" i="9"/>
  <c r="V53" i="9"/>
  <c r="Z34" i="9"/>
  <c r="U34" i="9"/>
  <c r="V21" i="9"/>
  <c r="Z2" i="9"/>
  <c r="U2" i="9"/>
  <c r="AT78" i="14"/>
  <c r="AA29" i="14"/>
  <c r="AC29" i="14"/>
  <c r="U107" i="9"/>
  <c r="AB113" i="14"/>
  <c r="AB114" i="14"/>
  <c r="AC35" i="14"/>
  <c r="T115" i="9"/>
  <c r="AA115" i="9"/>
  <c r="V76" i="9"/>
  <c r="U15" i="9"/>
  <c r="Z163" i="14"/>
  <c r="AB39" i="14"/>
  <c r="T63" i="9"/>
  <c r="AA42" i="9"/>
  <c r="AA34" i="9"/>
  <c r="AA26" i="9"/>
  <c r="AA10" i="9"/>
  <c r="AA2" i="9"/>
  <c r="AA250" i="7"/>
  <c r="AA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T733" i="14"/>
  <c r="AT704" i="14"/>
  <c r="AT681" i="14"/>
  <c r="AT725" i="14"/>
  <c r="V694" i="14"/>
  <c r="AI694" i="14"/>
  <c r="AT694" i="14" s="1"/>
  <c r="AT689" i="14"/>
  <c r="AT609" i="14"/>
  <c r="W659" i="14"/>
  <c r="U641" i="14"/>
  <c r="AT610" i="14"/>
  <c r="AT588" i="14"/>
  <c r="AT595" i="14"/>
  <c r="AT579" i="14"/>
  <c r="AT611" i="14"/>
  <c r="AT616" i="14"/>
  <c r="AT587" i="14"/>
  <c r="AT528" i="14"/>
  <c r="AT559" i="14"/>
  <c r="AT578" i="14"/>
  <c r="AT496" i="14"/>
  <c r="AT518" i="14"/>
  <c r="AT492" i="14"/>
  <c r="AT495" i="14"/>
  <c r="Z486" i="14"/>
  <c r="Y486" i="14"/>
  <c r="AT478" i="14"/>
  <c r="AT476" i="14"/>
  <c r="AT457" i="14"/>
  <c r="AT421" i="14"/>
  <c r="AT489" i="14"/>
  <c r="AT461" i="14"/>
  <c r="AT409" i="14"/>
  <c r="AT416" i="14"/>
  <c r="AT423" i="14"/>
  <c r="AT405" i="14"/>
  <c r="AD383" i="14"/>
  <c r="AT371" i="14"/>
  <c r="AT407" i="14"/>
  <c r="AT394" i="14"/>
  <c r="AT386" i="14"/>
  <c r="AT378" i="14"/>
  <c r="AT384" i="14"/>
  <c r="AT333" i="14"/>
  <c r="AT355" i="14"/>
  <c r="AE337" i="14"/>
  <c r="AD337" i="14"/>
  <c r="AT300" i="14"/>
  <c r="AT274" i="14"/>
  <c r="AT258" i="14"/>
  <c r="AT242" i="14"/>
  <c r="AT261" i="14"/>
  <c r="Y235" i="14"/>
  <c r="W235" i="14"/>
  <c r="Z235" i="14"/>
  <c r="AT214" i="14"/>
  <c r="AT205" i="14"/>
  <c r="AT195" i="14"/>
  <c r="AT176" i="14"/>
  <c r="AT350" i="14"/>
  <c r="AA181" i="14"/>
  <c r="Z229" i="14"/>
  <c r="AT226" i="14"/>
  <c r="Z181" i="14"/>
  <c r="AT166" i="14"/>
  <c r="AT197" i="14"/>
  <c r="Z221" i="14"/>
  <c r="AE208" i="14"/>
  <c r="X189" i="14"/>
  <c r="AT180" i="14"/>
  <c r="X212" i="14"/>
  <c r="W189" i="14"/>
  <c r="X165" i="14"/>
  <c r="V165" i="14"/>
  <c r="Z129" i="14"/>
  <c r="W129" i="14"/>
  <c r="V129" i="14"/>
  <c r="Z130" i="14"/>
  <c r="AT115" i="14"/>
  <c r="AT91" i="14"/>
  <c r="AT210" i="14"/>
  <c r="Y205" i="14"/>
  <c r="V205" i="14"/>
  <c r="AF187" i="14"/>
  <c r="X187" i="14"/>
  <c r="W157" i="14"/>
  <c r="V157" i="14"/>
  <c r="AT138" i="14"/>
  <c r="AT90" i="14"/>
  <c r="Y121" i="14"/>
  <c r="AT113" i="14"/>
  <c r="Y73" i="14"/>
  <c r="Y156" i="14"/>
  <c r="Y128" i="14"/>
  <c r="AF113" i="14"/>
  <c r="AE93" i="14"/>
  <c r="AD93" i="14"/>
  <c r="AC93" i="14"/>
  <c r="AA93" i="14"/>
  <c r="Z93" i="14"/>
  <c r="AE90" i="14"/>
  <c r="AE53" i="14"/>
  <c r="V126" i="14"/>
  <c r="AF102" i="14"/>
  <c r="AB65" i="14"/>
  <c r="AA57" i="14"/>
  <c r="AT25" i="14"/>
  <c r="Z47" i="14"/>
  <c r="AD66" i="14"/>
  <c r="Y47" i="14"/>
  <c r="AT7" i="14"/>
  <c r="AF103" i="14"/>
  <c r="Y103" i="14"/>
  <c r="AF101" i="14"/>
  <c r="AA79" i="14"/>
  <c r="AB66" i="14"/>
  <c r="Y51" i="14"/>
  <c r="Z104" i="9"/>
  <c r="U104" i="9"/>
  <c r="T104" i="9"/>
  <c r="AT87" i="14"/>
  <c r="AT29" i="14"/>
  <c r="AA10" i="14"/>
  <c r="Z10" i="14"/>
  <c r="AB2" i="14"/>
  <c r="Z108" i="9"/>
  <c r="U100" i="9"/>
  <c r="V123" i="9"/>
  <c r="Z112" i="9"/>
  <c r="V118" i="9"/>
  <c r="AA112" i="9"/>
  <c r="W58" i="9"/>
  <c r="W26" i="9"/>
  <c r="Y34" i="14"/>
  <c r="V107" i="9"/>
  <c r="X104" i="9"/>
  <c r="Z86" i="9"/>
  <c r="Y86" i="9"/>
  <c r="AA86" i="9"/>
  <c r="AT3" i="14"/>
  <c r="AF27" i="14"/>
  <c r="Y4" i="14"/>
  <c r="AF4" i="14"/>
  <c r="W115" i="9"/>
  <c r="AA13" i="9"/>
  <c r="AB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D10" i="18" l="1"/>
  <c r="AT710" i="14"/>
  <c r="AT715" i="14"/>
  <c r="AT662" i="14"/>
  <c r="AT663" i="14"/>
  <c r="AT661" i="14"/>
  <c r="AT637" i="14"/>
  <c r="AT660" i="14"/>
  <c r="D13" i="18" s="1"/>
  <c r="AT641" i="14"/>
  <c r="AT639" i="14"/>
  <c r="D9" i="18" s="1"/>
  <c r="D3" i="18" l="1"/>
  <c r="D12" i="18"/>
  <c r="D8" i="18"/>
  <c r="D7" i="18"/>
  <c r="D6" i="18"/>
  <c r="D11" i="18"/>
  <c r="I4" i="25" l="1"/>
  <c r="G2" i="25"/>
  <c r="F6" i="25"/>
  <c r="G3" i="25"/>
  <c r="B6" i="25"/>
  <c r="H5" i="25"/>
  <c r="I3" i="25"/>
  <c r="E3" i="25"/>
  <c r="E2" i="25"/>
  <c r="D6" i="25"/>
  <c r="J4" i="25"/>
  <c r="I6" i="25"/>
  <c r="M4" i="25"/>
  <c r="G4" i="25"/>
  <c r="M3" i="25"/>
  <c r="K4" i="25"/>
  <c r="F2" i="25"/>
  <c r="H3" i="25"/>
  <c r="F5" i="25"/>
  <c r="H4" i="25"/>
  <c r="L4" i="25"/>
  <c r="M5" i="25"/>
  <c r="E6" i="25"/>
  <c r="M6" i="25"/>
  <c r="L5" i="25"/>
  <c r="G6" i="25"/>
  <c r="I5" i="25"/>
  <c r="M2" i="25"/>
  <c r="K6" i="25"/>
  <c r="J5" i="25"/>
  <c r="E4" i="25"/>
  <c r="H2" i="25"/>
  <c r="K2" i="25"/>
  <c r="J6" i="25"/>
  <c r="G5" i="25"/>
  <c r="F3" i="25"/>
  <c r="I2" i="25"/>
  <c r="K3" i="25"/>
  <c r="F4" i="25"/>
  <c r="K5" i="25"/>
  <c r="H6" i="25"/>
  <c r="J3" i="25"/>
  <c r="L3" i="25"/>
  <c r="E5" i="25"/>
  <c r="L6" i="25"/>
  <c r="C6" i="25"/>
  <c r="L2" i="25"/>
  <c r="J2" i="2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6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  <s v="{[DASHBOARD FO].[FO.PortfolioName].&amp;[FY2025 PCHP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<sst xmlns="http://schemas.openxmlformats.org/spreadsheetml/2006/main" count="34582" uniqueCount="3077">
  <si>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</si>
  <si>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</si>
  <si>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</si>
  <si>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</si>
  <si>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</si>
  <si>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</si>
  <si>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</si>
  <si>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</si>
  <si>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</si>
  <si>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</si>
  <si>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</si>
  <si>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</si>
  <si>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</si>
  <si>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</si>
  <si>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</si>
  <si>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</si>
  <si>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</si>
  <si>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</si>
  <si>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</si>
  <si>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</si>
  <si>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</si>
  <si>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</si>
  <si>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</si>
  <si>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</si>
  <si>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</si>
  <si>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</si>
  <si>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</si>
  <si>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</si>
  <si>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</si>
  <si>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</si>
  <si>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</si>
  <si>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</si>
  <si>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</si>
  <si>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</si>
  <si>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</si>
  <si>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</si>
  <si>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</si>
  <si>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</si>
  <si>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</si>
  <si>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</si>
  <si>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</si>
  <si>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</si>
  <si>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</si>
  <si>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</si>
  <si>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</si>
  <si>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</si>
  <si>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</si>
  <si>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</si>
  <si>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</si>
  <si>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</si>
  <si>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</si>
  <si>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</si>
  <si>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</si>
  <si>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</si>
  <si>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</si>
  <si>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</si>
  <si>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</si>
  <si>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</si>
  <si>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</si>
  <si>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</si>
  <si>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</si>
  <si>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</si>
  <si>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</si>
  <si>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</si>
  <si>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</si>
  <si>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</si>
  <si>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</si>
  <si>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</si>
  <si>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</si>
  <si>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</si>
  <si>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</si>
  <si>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</si>
  <si>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</si>
  <si>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</si>
  <si>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</si>
  <si>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</si>
  <si>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</si>
  <si>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</si>
  <si>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</si>
  <si>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</si>
  <si>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</si>
  <si>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</si>
  <si>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</si>
  <si>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</si>
  <si>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</si>
  <si>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</si>
  <si>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</si>
  <si>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</si>
  <si>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</si>
  <si>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</si>
  <si>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</si>
  <si>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</si>
  <si>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</si>
  <si>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</si>
  <si>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</si>
  <si>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</si>
  <si>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</si>
  <si>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</si>
  <si>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</si>
  <si>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</si>
  <si>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</si>
  <si>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</si>
  <si>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</si>
  <si>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</si>
  <si>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</si>
  <si>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</si>
  <si>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</si>
  <si>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</si>
  <si>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</si>
  <si>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</si>
  <si>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</si>
  <si>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</si>
  <si>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</si>
  <si>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</si>
  <si>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</si>
  <si>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</si>
  <si>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</si>
  <si>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</si>
  <si>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</si>
  <si>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</si>
  <si>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</si>
  <si>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</si>
  <si>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</si>
  <si>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</si>
  <si>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</si>
  <si>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</si>
  <si>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</si>
  <si>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</si>
  <si>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</si>
  <si>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</si>
  <si>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</si>
  <si>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</si>
  <si>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</si>
  <si>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</si>
  <si>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</si>
  <si>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</si>
  <si>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</si>
  <si>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</si>
  <si>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</si>
  <si>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</si>
  <si>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</si>
  <si>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</si>
  <si>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</si>
  <si>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</si>
  <si>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</si>
  <si>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</si>
  <si>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</si>
  <si>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</si>
  <si>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</si>
  <si>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</si>
  <si>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</si>
  <si>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</si>
  <si>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</si>
  <si>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</si>
  <si>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</si>
  <si>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</si>
  <si>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</si>
  <si>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</si>
  <si>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</si>
  <si>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</si>
  <si>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</si>
  <si>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</si>
  <si>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</si>
  <si>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</si>
  <si>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</si>
  <si>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</si>
  <si>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</si>
  <si>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</si>
  <si>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</si>
  <si>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</si>
  <si>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</si>
  <si>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</si>
  <si>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</si>
  <si>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</si>
  <si>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</si>
  <si>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</si>
  <si>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</si>
  <si>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</si>
  <si>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</si>
  <si>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</si>
  <si>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</si>
  <si>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</si>
  <si>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</si>
  <si>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</si>
  <si>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</si>
  <si>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</si>
  <si>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</si>
  <si>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</si>
  <si>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</si>
  <si>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</si>
  <si>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</si>
  <si>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</si>
  <si>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</si>
  <si>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</si>
  <si>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</si>
  <si>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</si>
  <si>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</si>
  <si>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</si>
  <si>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</si>
  <si>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</si>
  <si>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</si>
  <si>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</si>
  <si>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</si>
  <si>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</si>
  <si>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</si>
  <si>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</si>
  <si>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</si>
  <si>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</si>
  <si>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</si>
  <si>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</si>
  <si>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</si>
  <si>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</si>
  <si>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</si>
  <si>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</si>
  <si>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</si>
  <si>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</si>
  <si>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</si>
  <si>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</si>
  <si>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</si>
  <si>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</si>
  <si>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</si>
  <si>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</si>
  <si>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</si>
  <si>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</si>
  <si>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</si>
  <si>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</si>
  <si>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</si>
  <si>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</si>
  <si>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</si>
  <si>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</si>
  <si>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</si>
  <si>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</si>
  <si>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</si>
  <si>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</si>
  <si>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</si>
  <si>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</si>
  <si>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</si>
  <si>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</si>
  <si>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</si>
  <si>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</si>
  <si>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</si>
  <si>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</si>
  <si>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</si>
  <si>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</si>
  <si>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</si>
  <si>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</si>
  <si>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</si>
  <si>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</si>
  <si>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</si>
  <si>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</si>
  <si>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</si>
  <si>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</si>
  <si>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</si>
  <si>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</si>
  <si>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</si>
  <si>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</si>
  <si>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</si>
  <si>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</si>
  <si>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</si>
  <si>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</si>
  <si>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</si>
  <si>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</si>
  <si>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</si>
  <si>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</si>
  <si>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</si>
  <si>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</si>
  <si>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</si>
  <si>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</si>
  <si>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</si>
  <si>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</si>
  <si>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</si>
  <si>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</si>
  <si>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</si>
  <si>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</si>
  <si>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</si>
  <si>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</si>
  <si>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</si>
  <si>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</si>
  <si>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</si>
  <si>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</si>
  <si>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</si>
  <si>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</si>
  <si>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</si>
  <si>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</si>
  <si>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</si>
  <si>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</si>
  <si>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</si>
  <si>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</si>
  <si>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</si>
  <si>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</si>
  <si>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</si>
  <si>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</si>
  <si>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</si>
  <si>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</si>
  <si>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</si>
  <si>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</si>
  <si>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</si>
  <si>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</si>
  <si>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</si>
  <si>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</si>
  <si>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</si>
  <si>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</si>
  <si>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</si>
  <si>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</si>
  <si>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</si>
  <si>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</si>
  <si>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</si>
  <si>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</si>
  <si>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</si>
  <si>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</si>
  <si>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</si>
  <si>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</si>
  <si>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</si>
  <si>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</si>
  <si>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</si>
  <si>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</si>
  <si>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</si>
  <si>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</si>
  <si>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</si>
  <si>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</si>
  <si>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</si>
  <si>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</si>
  <si>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</si>
  <si>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</si>
  <si>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</si>
  <si>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</si>
  <si>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</si>
  <si>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</si>
  <si>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</si>
  <si>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</si>
  <si>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</si>
  <si>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</si>
  <si>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</si>
  <si>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</si>
  <si>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</si>
  <si>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</si>
  <si>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</si>
  <si>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</si>
  <si>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</si>
  <si>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</si>
  <si>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</si>
  <si>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</si>
  <si>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</si>
  <si>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</si>
  <si>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</si>
  <si>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</si>
  <si>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</si>
  <si>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</si>
  <si>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</si>
  <si>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</si>
  <si>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</si>
  <si>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</si>
  <si>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</si>
  <si>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</si>
  <si>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</si>
  <si>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</si>
  <si>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</si>
  <si>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</si>
  <si>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</si>
  <si>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</si>
  <si>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</si>
  <si>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</si>
  <si>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</si>
  <si>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</si>
  <si>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</si>
  <si>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</si>
  <si>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</si>
  <si>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</si>
  <si>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</si>
  <si>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</si>
  <si>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</si>
  <si>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</si>
  <si>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</si>
  <si>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</si>
  <si>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</si>
  <si>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</si>
  <si>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</si>
  <si>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</si>
  <si>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</si>
  <si>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</si>
  <si>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</si>
  <si>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</si>
  <si>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</si>
  <si>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</si>
  <si>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</si>
  <si>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</si>
  <si>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</si>
  <si>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</si>
  <si>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</si>
  <si>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</si>
  <si>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</si>
  <si>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</si>
  <si>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</si>
  <si>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</si>
  <si>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</si>
  <si>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</si>
  <si>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</si>
  <si>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</si>
  <si>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</si>
  <si>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</si>
  <si>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</si>
  <si>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</si>
  <si>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</si>
  <si>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</si>
  <si>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</si>
  <si>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</si>
  <si>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</si>
  <si>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</si>
  <si>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</si>
  <si>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</si>
  <si>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</si>
  <si>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</si>
  <si>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</si>
  <si>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</si>
  <si>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</si>
  <si>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</si>
  <si>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</si>
  <si>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</si>
  <si>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</si>
  <si>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</si>
  <si>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</si>
  <si>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</si>
  <si>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</si>
  <si>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</si>
  <si>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</si>
  <si>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</si>
  <si>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</si>
  <si>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</si>
  <si>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</si>
  <si>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</si>
  <si>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</si>
  <si>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</si>
  <si>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</si>
  <si>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</si>
  <si>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</si>
  <si>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</si>
  <si>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</si>
  <si>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</si>
  <si>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</si>
  <si>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</si>
  <si>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</si>
  <si>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</si>
  <si>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</si>
  <si>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</si>
  <si>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</si>
  <si>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</si>
  <si>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</si>
  <si>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</si>
  <si>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</si>
  <si>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</si>
  <si>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</si>
  <si>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</si>
  <si>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</si>
  <si>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</si>
  <si>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</si>
  <si>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</si>
  <si>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</si>
  <si>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</si>
  <si>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</si>
  <si>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</si>
  <si>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</si>
  <si>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</si>
  <si>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</si>
  <si>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</si>
  <si>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</si>
  <si>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</si>
  <si>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</si>
  <si>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</si>
  <si>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</si>
  <si>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</si>
  <si>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</si>
  <si>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</si>
  <si>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</si>
  <si>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</si>
  <si>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</si>
  <si>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</si>
  <si>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</si>
  <si>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</si>
  <si>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</si>
  <si>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</si>
  <si>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</si>
  <si>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</si>
  <si>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</si>
  <si>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</si>
  <si>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</si>
  <si>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</si>
  <si>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</si>
  <si>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</si>
  <si>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</si>
  <si>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</si>
  <si>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</si>
  <si>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</si>
  <si>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</si>
  <si>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</si>
  <si>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</si>
  <si>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</si>
  <si>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</si>
  <si>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</si>
  <si>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</si>
  <si>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</si>
  <si>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</si>
  <si>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</si>
  <si>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</si>
  <si>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</si>
  <si>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</si>
  <si>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</si>
  <si>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</si>
  <si>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</si>
  <si>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</si>
  <si>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</si>
  <si>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</si>
  <si>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</si>
  <si>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</si>
  <si>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</si>
  <si>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</si>
  <si>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</si>
  <si>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</si>
  <si>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</si>
  <si>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</si>
  <si>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</si>
  <si>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</si>
  <si>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</si>
  <si>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</si>
  <si>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</si>
  <si>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</si>
  <si>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</si>
  <si>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</si>
  <si>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</si>
  <si>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</si>
  <si>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</si>
  <si>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</si>
  <si>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</si>
  <si>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</si>
  <si>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</si>
  <si>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</si>
  <si>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</si>
  <si>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</si>
  <si>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</si>
  <si>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</si>
  <si>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</si>
  <si>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</si>
  <si>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</si>
  <si>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</si>
  <si>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</si>
  <si>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</si>
  <si>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</si>
  <si>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</si>
  <si>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</si>
  <si>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</si>
  <si>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</si>
  <si>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</si>
  <si>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</si>
  <si>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</si>
  <si>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</si>
  <si>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</si>
  <si>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</si>
  <si>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</si>
  <si>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</si>
  <si>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</si>
  <si>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</si>
  <si>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</si>
  <si>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</si>
  <si>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</si>
  <si>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</si>
  <si>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</si>
  <si>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</si>
  <si>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</si>
  <si>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</si>
  <si>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</si>
  <si>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</si>
  <si>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</si>
  <si>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</si>
  <si>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</si>
  <si>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</si>
  <si>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</si>
  <si>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</si>
  <si>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</si>
  <si>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</si>
  <si>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</si>
  <si>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</si>
  <si>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</si>
  <si>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</si>
  <si>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</si>
  <si>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</si>
  <si>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</si>
  <si>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</si>
  <si>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</si>
  <si>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</si>
  <si>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</si>
  <si>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</si>
  <si>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</si>
  <si>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</si>
  <si>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</si>
  <si>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</si>
  <si>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</si>
  <si>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</si>
  <si>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</si>
  <si>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</si>
  <si>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</si>
  <si>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</si>
  <si>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</si>
  <si>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</si>
  <si>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</si>
  <si>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</si>
  <si>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</si>
  <si>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</si>
  <si>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</si>
  <si>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</si>
  <si>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</si>
  <si>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</si>
  <si>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</si>
  <si>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</si>
  <si>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</si>
  <si>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</si>
  <si>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</si>
  <si>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</si>
  <si>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</si>
  <si>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</si>
  <si>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</si>
  <si>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</si>
  <si>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</si>
  <si>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</si>
  <si>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</si>
  <si>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</si>
  <si>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</si>
  <si>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</si>
  <si>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</si>
  <si>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</si>
  <si>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</si>
  <si>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</si>
  <si>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</si>
  <si>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</si>
  <si>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</si>
  <si>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</si>
  <si>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</si>
  <si>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</si>
  <si>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</si>
  <si>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</si>
  <si>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</si>
  <si>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</si>
  <si>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</si>
  <si>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</si>
  <si>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</si>
  <si>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</si>
  <si>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</si>
  <si>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</si>
  <si>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</si>
  <si>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</si>
  <si>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</si>
  <si>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</si>
  <si>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</si>
  <si>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</si>
  <si>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</si>
  <si>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</si>
  <si>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</si>
  <si>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</si>
  <si>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</si>
  <si>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</si>
  <si>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</si>
  <si>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</si>
  <si>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</si>
  <si>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</si>
  <si>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</si>
  <si>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</si>
  <si>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</si>
  <si>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</si>
  <si>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</si>
  <si>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</si>
  <si>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</si>
  <si>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</si>
  <si>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</si>
  <si>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</si>
  <si>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</si>
  <si>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</si>
  <si>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</si>
  <si>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</si>
  <si>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</si>
  <si>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</si>
  <si>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</si>
  <si>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</si>
  <si>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</si>
  <si>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</si>
  <si>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</si>
  <si>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</si>
  <si>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</si>
  <si>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</si>
  <si>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</si>
  <si>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</si>
  <si>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</si>
  <si>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</si>
  <si>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</si>
  <si>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</si>
  <si>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</si>
  <si>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</si>
  <si>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</si>
  <si>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</si>
  <si>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</si>
  <si>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</si>
  <si>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</si>
  <si>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</si>
  <si>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</si>
  <si>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</si>
  <si>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</si>
  <si>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</si>
  <si>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</si>
  <si>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</si>
  <si>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</si>
  <si>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</si>
  <si>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</si>
  <si>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</si>
  <si>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</si>
  <si>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</si>
  <si>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</si>
  <si>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</si>
  <si>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</si>
  <si>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</si>
  <si>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</si>
  <si>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</si>
  <si>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</si>
  <si>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</si>
  <si>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</si>
  <si>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</si>
  <si>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</si>
  <si>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</si>
  <si>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</si>
  <si>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</si>
  <si>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</si>
  <si>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</si>
  <si>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</si>
  <si>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</si>
  <si>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</si>
  <si>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</si>
  <si>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</si>
  <si>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</si>
  <si>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</si>
  <si>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</si>
  <si>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</si>
  <si>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</si>
  <si>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</si>
  <si>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</si>
  <si>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</si>
  <si>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</si>
  <si>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</si>
  <si>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</si>
  <si>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</si>
  <si>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</si>
  <si>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</si>
  <si>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</si>
  <si>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</si>
  <si>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</si>
  <si>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</si>
  <si>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</si>
  <si>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</si>
  <si>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</si>
  <si>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</si>
  <si>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</si>
  <si>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</si>
  <si>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</si>
  <si>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</si>
  <si>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</si>
  <si>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</si>
  <si>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</si>
  <si>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</si>
  <si>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</si>
  <si>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</si>
  <si>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</si>
  <si>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</si>
  <si>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</si>
  <si>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</si>
  <si>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</si>
  <si>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</si>
  <si>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</si>
  <si>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</si>
  <si>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</si>
  <si>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</si>
  <si>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</si>
  <si>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</si>
  <si>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</si>
  <si>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</si>
  <si>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</si>
  <si>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</si>
  <si>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</si>
  <si>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</si>
  <si>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</si>
  <si>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</si>
  <si>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</si>
  <si>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</si>
  <si>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</si>
  <si>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</si>
  <si>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</si>
  <si>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</si>
  <si>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</si>
  <si>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</si>
  <si>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</si>
  <si>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</si>
  <si>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</si>
  <si>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</si>
  <si>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</si>
  <si>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</si>
  <si>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</si>
  <si>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</si>
  <si>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</si>
  <si>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</si>
  <si>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</si>
  <si>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</si>
  <si>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</si>
  <si>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</si>
  <si>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</si>
  <si>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</si>
  <si>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</si>
  <si>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</si>
  <si>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</si>
  <si>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</si>
  <si>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</si>
  <si>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</si>
  <si>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</si>
  <si>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</si>
  <si>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</si>
  <si>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</si>
  <si>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</si>
  <si>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</si>
  <si>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</si>
  <si>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</si>
  <si>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</si>
  <si>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</si>
  <si>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</si>
  <si>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</si>
  <si>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</si>
  <si>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</si>
  <si>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</si>
  <si>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</si>
  <si>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</si>
  <si>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</si>
  <si>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</si>
  <si>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</si>
  <si>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</si>
  <si>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</si>
  <si>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</si>
  <si>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</si>
  <si>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</si>
  <si>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</si>
  <si>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</si>
  <si>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</si>
  <si>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</si>
  <si>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</si>
  <si>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</si>
  <si>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</si>
  <si>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</si>
  <si>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</si>
  <si>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</si>
  <si>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</si>
  <si>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</si>
  <si>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</si>
  <si>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</si>
  <si>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</si>
  <si>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</si>
  <si>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</si>
  <si>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</si>
  <si>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</si>
  <si>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</si>
  <si>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</si>
  <si>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</si>
  <si>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</si>
  <si>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</si>
  <si>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</si>
  <si>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</si>
  <si>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</si>
  <si>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</si>
  <si>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</si>
  <si>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</si>
  <si>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</si>
  <si>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</si>
  <si>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</si>
  <si>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</si>
  <si>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</si>
  <si>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</si>
  <si>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</si>
  <si>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FO.EndFixDate_MaturityDate</t>
  </si>
  <si>
    <t>FO.EndFixDate</t>
  </si>
  <si>
    <t>22-1110-0111-21CIMB-PS-AS-001</t>
  </si>
  <si>
    <t>300000</t>
  </si>
  <si>
    <t>2.52</t>
  </si>
  <si>
    <t>0.32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</si>
  <si>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</si>
  <si>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</si>
  <si>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</si>
  <si>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</si>
  <si>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</si>
  <si>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</si>
  <si>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</si>
  <si>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</si>
  <si>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</si>
  <si>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</si>
  <si>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</si>
  <si>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</si>
  <si>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</si>
  <si>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</si>
  <si>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</si>
  <si>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</si>
  <si>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</si>
  <si>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</si>
  <si>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</si>
  <si>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</si>
  <si>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</si>
  <si>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</si>
  <si>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</si>
  <si>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</si>
  <si>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</si>
  <si>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</si>
  <si>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</si>
  <si>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</si>
  <si>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</si>
  <si>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</si>
  <si>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</si>
  <si>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</si>
  <si>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</si>
  <si>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</si>
  <si>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</si>
  <si>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</si>
  <si>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</si>
  <si>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</si>
  <si>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</si>
  <si>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</si>
  <si>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</si>
  <si>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</si>
  <si>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</si>
  <si>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</si>
  <si>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</si>
  <si>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</si>
  <si>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</si>
  <si>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</si>
  <si>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</si>
  <si>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</si>
  <si>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</si>
  <si>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</si>
  <si>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</si>
  <si>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</si>
  <si>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</si>
  <si>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</si>
  <si>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</si>
  <si>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</si>
  <si>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</si>
  <si>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</si>
  <si>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</si>
  <si>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</si>
  <si>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</si>
  <si>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</si>
  <si>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</si>
  <si>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</si>
  <si>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</si>
  <si>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</si>
  <si>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</si>
  <si>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</si>
  <si>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</si>
  <si>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</si>
  <si>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</si>
  <si>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</si>
  <si>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</si>
  <si>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</si>
  <si>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</si>
  <si>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</si>
  <si>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</si>
  <si>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</si>
  <si>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</si>
  <si>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</si>
  <si>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</si>
  <si>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</si>
  <si>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</si>
  <si>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</si>
  <si>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22-1410-0511-21CITI-PS-EG-053</t>
  </si>
  <si>
    <t>0.71</t>
  </si>
  <si>
    <t>2.88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</si>
  <si>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</si>
  <si>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</si>
  <si>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</si>
  <si>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</si>
  <si>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</si>
  <si>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</si>
  <si>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</si>
  <si>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</si>
  <si>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</si>
  <si>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</si>
  <si>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</si>
  <si>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</si>
  <si>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</si>
  <si>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</si>
  <si>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</si>
  <si>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</si>
  <si>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22-1810-0911-21MACQ-PS-HZ-065</t>
  </si>
  <si>
    <t>22-1910-1011-21BNPP-PS-AS-066</t>
  </si>
  <si>
    <t>2.26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</si>
  <si>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</si>
  <si>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</si>
  <si>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</si>
  <si>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</si>
  <si>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</si>
  <si>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</si>
  <si>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</si>
  <si>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</si>
  <si>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</si>
  <si>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</si>
  <si>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</si>
  <si>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</si>
  <si>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</si>
  <si>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</si>
  <si>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</si>
  <si>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</si>
  <si>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</si>
  <si>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</si>
  <si>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</si>
  <si>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</si>
  <si>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</si>
  <si>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</si>
  <si>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</si>
  <si>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</si>
  <si>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</si>
  <si>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</si>
  <si>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</si>
  <si>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</si>
  <si>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</si>
  <si>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</si>
  <si>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</si>
  <si>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</si>
  <si>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</si>
  <si>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</si>
  <si>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</si>
  <si>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</si>
  <si>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</si>
  <si>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</si>
  <si>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</si>
  <si>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</si>
  <si>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</si>
  <si>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</si>
  <si>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</si>
  <si>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</si>
  <si>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</si>
  <si>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</si>
  <si>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</si>
  <si>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</si>
  <si>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</si>
  <si>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</si>
  <si>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</si>
  <si>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</si>
  <si>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</si>
  <si>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</si>
  <si>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</si>
  <si>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</si>
  <si>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</si>
  <si>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</si>
  <si>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</si>
  <si>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</si>
  <si>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</si>
  <si>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</si>
  <si>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</si>
  <si>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</si>
  <si>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</si>
  <si>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</si>
  <si>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</si>
  <si>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22-2710-1911-21BNPP-PS-HZ-113</t>
  </si>
  <si>
    <t>22-2710-1911-21CIMB-VP-AS-114</t>
  </si>
  <si>
    <t>22-2710-1911-21SCBB-VP-EJ-115</t>
  </si>
  <si>
    <t>22-2810-2211-21JPMC-VP-HZ-116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</si>
  <si>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</si>
  <si>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</si>
  <si>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</si>
  <si>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</si>
  <si>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</si>
  <si>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</si>
  <si>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</si>
  <si>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</si>
  <si>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</si>
  <si>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</si>
  <si>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</si>
  <si>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</si>
  <si>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</si>
  <si>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</si>
  <si>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</si>
  <si>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</si>
  <si>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</si>
  <si>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</si>
  <si>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</si>
  <si>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</si>
  <si>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</si>
  <si>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</si>
  <si>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</si>
  <si>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</si>
  <si>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</si>
  <si>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</si>
  <si>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</si>
  <si>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</si>
  <si>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22-0211-2611-21BNPP-PS-HZ-141</t>
  </si>
  <si>
    <t>4.46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</si>
  <si>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</si>
  <si>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</si>
  <si>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</si>
  <si>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</si>
  <si>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</si>
  <si>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</si>
  <si>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22-0411-3011-21BNPP-PS-EJ-146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</si>
  <si>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</si>
  <si>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</si>
  <si>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</si>
  <si>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</si>
  <si>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</si>
  <si>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</si>
  <si>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</si>
  <si>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</si>
  <si>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</si>
  <si>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</si>
  <si>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</si>
  <si>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</si>
  <si>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</si>
  <si>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</si>
  <si>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</si>
  <si>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</si>
  <si>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</si>
  <si>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</si>
  <si>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</si>
  <si>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</si>
  <si>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</si>
  <si>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</si>
  <si>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</si>
  <si>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</si>
  <si>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</si>
  <si>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</si>
  <si>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</si>
  <si>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</si>
  <si>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</si>
  <si>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</si>
  <si>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</si>
  <si>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</si>
  <si>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</si>
  <si>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</si>
  <si>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</si>
  <si>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</si>
  <si>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</si>
  <si>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</si>
  <si>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</si>
  <si>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</si>
  <si>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</si>
  <si>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</si>
  <si>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</si>
  <si>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</si>
  <si>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</si>
  <si>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</si>
  <si>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</si>
  <si>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</si>
  <si>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</si>
  <si>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</si>
  <si>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</si>
  <si>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</si>
  <si>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</si>
  <si>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</si>
  <si>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</si>
  <si>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</si>
  <si>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</si>
  <si>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</si>
  <si>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</si>
  <si>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</si>
  <si>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</si>
  <si>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</si>
  <si>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</si>
  <si>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</si>
  <si>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</si>
  <si>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</si>
  <si>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</si>
  <si>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</si>
  <si>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</si>
  <si>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</si>
  <si>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</si>
  <si>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</si>
  <si>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</si>
  <si>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</si>
  <si>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</si>
  <si>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</si>
  <si>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</si>
  <si>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</si>
  <si>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</si>
  <si>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</si>
  <si>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</si>
  <si>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</si>
  <si>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</si>
  <si>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</si>
  <si>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</si>
  <si>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</si>
  <si>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</si>
  <si>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</si>
  <si>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</si>
  <si>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</si>
  <si>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</si>
  <si>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</si>
  <si>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</si>
  <si>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22-1611-1012-21BNPP-PS-EJ-201</t>
  </si>
  <si>
    <t>4.96</t>
  </si>
  <si>
    <t>22-1711-1312-21BNPP-PS-EG-202</t>
  </si>
  <si>
    <t>1050000</t>
  </si>
  <si>
    <t>5.09</t>
  </si>
  <si>
    <t>4.09</t>
  </si>
  <si>
    <t>22-1711-1312-21JPMC-PS-EJ-203</t>
  </si>
  <si>
    <t>0.68</t>
  </si>
  <si>
    <t>22-1101-0702-22BNPP-PS-EG-204</t>
  </si>
  <si>
    <t>800000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</si>
  <si>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</si>
  <si>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</si>
  <si>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</si>
  <si>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</si>
  <si>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</si>
  <si>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</si>
  <si>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</si>
  <si>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</si>
  <si>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</si>
  <si>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</si>
  <si>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</si>
  <si>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</si>
  <si>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</si>
  <si>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</si>
  <si>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</si>
  <si>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</si>
  <si>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</si>
  <si>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</si>
  <si>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</si>
  <si>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</si>
  <si>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</si>
  <si>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22-1401-1002-22BNPP-PS-EJ-219</t>
  </si>
  <si>
    <t>6.81</t>
  </si>
  <si>
    <t>5.81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</si>
  <si>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</si>
  <si>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</si>
  <si>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</si>
  <si>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</si>
  <si>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</si>
  <si>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</si>
  <si>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</si>
  <si>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</si>
  <si>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</si>
  <si>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</si>
  <si>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22-1701-1102-22MLIL-PS-EG-226</t>
  </si>
  <si>
    <t>6.06</t>
  </si>
  <si>
    <t>22-1701-1102-22BNPP-PS-AS-227</t>
  </si>
  <si>
    <t>22-1701-1102-22MLIL-PS-EJ-228</t>
  </si>
  <si>
    <t>5.47</t>
  </si>
  <si>
    <t>22-1901-1502-22CITI-PS-EG-229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</si>
  <si>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</si>
  <si>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</si>
  <si>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</si>
  <si>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</si>
  <si>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</si>
  <si>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</si>
  <si>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</si>
  <si>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</si>
  <si>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</si>
  <si>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22-2001-1602-22CITI-PS-EJ-234</t>
  </si>
  <si>
    <t>5.14</t>
  </si>
  <si>
    <t>0.64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</si>
  <si>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</si>
  <si>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</si>
  <si>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</si>
  <si>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</si>
  <si>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</si>
  <si>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</si>
  <si>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</si>
  <si>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</si>
  <si>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</si>
  <si>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</si>
  <si>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</si>
  <si>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</si>
  <si>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</si>
  <si>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22-2501-2202-22MSCG-PS-EJ-241</t>
  </si>
  <si>
    <t>5.27</t>
  </si>
  <si>
    <t>4.37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</si>
  <si>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</si>
  <si>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</si>
  <si>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</si>
  <si>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</si>
  <si>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</si>
  <si>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</si>
  <si>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</si>
  <si>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</si>
  <si>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</si>
  <si>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</si>
  <si>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</si>
  <si>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</si>
  <si>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</si>
  <si>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</si>
  <si>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</si>
  <si>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</si>
  <si>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</si>
  <si>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</si>
  <si>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</si>
  <si>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</si>
  <si>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</si>
  <si>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</si>
  <si>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</si>
  <si>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</si>
  <si>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</si>
  <si>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</si>
  <si>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</si>
  <si>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</si>
  <si>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</si>
  <si>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</si>
  <si>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</si>
  <si>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</si>
  <si>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</si>
  <si>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</si>
  <si>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</si>
  <si>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</si>
  <si>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</si>
  <si>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</si>
  <si>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</si>
  <si>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</si>
  <si>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</si>
  <si>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</si>
  <si>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</si>
  <si>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</si>
  <si>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</si>
  <si>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</si>
  <si>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</si>
  <si>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</si>
  <si>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</si>
  <si>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</si>
  <si>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</si>
  <si>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</si>
  <si>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</si>
  <si>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</si>
  <si>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</si>
  <si>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</si>
  <si>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</si>
  <si>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</si>
  <si>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</si>
  <si>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</si>
  <si>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</si>
  <si>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</si>
  <si>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</si>
  <si>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</si>
  <si>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</si>
  <si>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</si>
  <si>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</si>
  <si>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</si>
  <si>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</si>
  <si>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</si>
  <si>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</si>
  <si>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</si>
  <si>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21-1504-0505-21BNPP-PS-EG-009</t>
  </si>
  <si>
    <t>1600000</t>
  </si>
  <si>
    <t>21-1604-0605-21SCBB-PS-EJ-010</t>
  </si>
  <si>
    <t>21-1604-0605-21SCBB-PS-EJ-011</t>
  </si>
  <si>
    <t>21-1604-0605-21BNPP-PS-AS-012</t>
  </si>
  <si>
    <t>21-1904-0705-21BNPP-PS-EJ-013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</si>
  <si>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</si>
  <si>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</si>
  <si>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</si>
  <si>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</si>
  <si>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</si>
  <si>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</si>
  <si>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21-1904-0705-21BNPP-PS-EJ-020</t>
  </si>
  <si>
    <t>21-2004-0705-21JPMC-PS-AS-021</t>
  </si>
  <si>
    <t>21-2004-1005-21BNPP-PS-EJ-022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</si>
  <si>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</si>
  <si>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</si>
  <si>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</si>
  <si>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</si>
  <si>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</si>
  <si>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</si>
  <si>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</si>
  <si>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</si>
  <si>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</si>
  <si>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</si>
  <si>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</si>
  <si>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</si>
  <si>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</si>
  <si>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</si>
  <si>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</si>
  <si>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</si>
  <si>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</si>
  <si>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</si>
  <si>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</si>
  <si>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</si>
  <si>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</si>
  <si>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</si>
  <si>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</si>
  <si>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</si>
  <si>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</si>
  <si>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</si>
  <si>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</si>
  <si>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</si>
  <si>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</si>
  <si>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</si>
  <si>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</si>
  <si>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</si>
  <si>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</si>
  <si>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</si>
  <si>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</si>
  <si>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</si>
  <si>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</si>
  <si>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</si>
  <si>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</si>
  <si>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</si>
  <si>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</si>
  <si>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</si>
  <si>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</si>
  <si>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</si>
  <si>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</si>
  <si>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</si>
  <si>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</si>
  <si>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</si>
  <si>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</si>
  <si>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</si>
  <si>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</si>
  <si>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</si>
  <si>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</si>
  <si>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</si>
  <si>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</si>
  <si>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</si>
  <si>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</si>
  <si>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</si>
  <si>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</si>
  <si>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</si>
  <si>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</si>
  <si>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</si>
  <si>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</si>
  <si>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</si>
  <si>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</si>
  <si>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</si>
  <si>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</si>
  <si>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</si>
  <si>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</si>
  <si>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</si>
  <si>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21-2704-1705-21BNPP-PS-AS-088</t>
  </si>
  <si>
    <t>21-2704-1705-21BNPP-PS-AS-089</t>
  </si>
  <si>
    <t>21-2804-2005-21SCBB-PS-EJ-090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</si>
  <si>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</si>
  <si>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</si>
  <si>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</si>
  <si>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</si>
  <si>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</si>
  <si>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</si>
  <si>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</si>
  <si>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</si>
  <si>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</si>
  <si>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</si>
  <si>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</si>
  <si>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</si>
  <si>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</si>
  <si>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</si>
  <si>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</si>
  <si>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</si>
  <si>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</si>
  <si>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</si>
  <si>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</si>
  <si>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</si>
  <si>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</si>
  <si>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</si>
  <si>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</si>
  <si>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</si>
  <si>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</si>
  <si>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</si>
  <si>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</si>
  <si>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</si>
  <si>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</si>
  <si>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</si>
  <si>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</si>
  <si>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</si>
  <si>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</si>
  <si>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</si>
  <si>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</si>
  <si>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</si>
  <si>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</si>
  <si>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</si>
  <si>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</si>
  <si>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</si>
  <si>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</si>
  <si>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</si>
  <si>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</si>
  <si>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</si>
  <si>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</si>
  <si>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</si>
  <si>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</si>
  <si>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</si>
  <si>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</si>
  <si>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Total Outstanding</t>
  </si>
  <si>
    <t>Refresh_Date</t>
  </si>
  <si>
    <t>Refresh_Time</t>
  </si>
  <si>
    <t>Date_today</t>
  </si>
  <si>
    <t>0</t>
  </si>
  <si>
    <t>FY2024 PCHP</t>
  </si>
  <si>
    <t>24-0111-2211-23TOTS-PS-HZ-001</t>
  </si>
  <si>
    <t>24-0111-2211-23CITI-PS-HZ-002</t>
  </si>
  <si>
    <t>24-0211-2411-23SCBB-PS-AS-003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</si>
  <si>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</si>
  <si>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</si>
  <si>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</si>
  <si>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</si>
  <si>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</si>
  <si>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</si>
  <si>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24-0311-2711-23CITI-PS-DS-010</t>
  </si>
  <si>
    <t>0.21</t>
  </si>
  <si>
    <t>24-0311-2711-23MLIL-PS-EG-011</t>
  </si>
  <si>
    <t>24-0311-2711-23BNPP-PS-EG-013</t>
  </si>
  <si>
    <t>24-0211-2411-23MLIL-PS-HZ-004</t>
  </si>
  <si>
    <t>24-0311-2711-23CIMB-PS-DS-012</t>
  </si>
  <si>
    <t>24-0611-2811-23BNPP-PS-HZ-014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</si>
  <si>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</si>
  <si>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</si>
  <si>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</si>
  <si>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</si>
  <si>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</si>
  <si>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</si>
  <si>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24-1011-0412-23TOTS-PS-EG-021</t>
  </si>
  <si>
    <t>24-1411-0512-23BNPP-PS-HZ-022</t>
  </si>
  <si>
    <t>24-1411-0512-23MSCG-PS-HZ-023</t>
  </si>
  <si>
    <t>24-1411-0512-23BNPP-PS-AS-024</t>
  </si>
  <si>
    <t>24-1411-0512-23MLIL-PS-AS-025</t>
  </si>
  <si>
    <t>24-1611-0812-23SCBB-PS-EG-026</t>
  </si>
  <si>
    <t>24-1611-0812-23BNPP-PS-EG-027</t>
  </si>
  <si>
    <t>24-1611-0812-23TOTS-PS-HZ-028</t>
  </si>
  <si>
    <t>3.04</t>
  </si>
  <si>
    <t>24-1711-1112-23SCBB-PS-DS-029</t>
  </si>
  <si>
    <t>0.77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</si>
  <si>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</si>
  <si>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</si>
  <si>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</si>
  <si>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</si>
  <si>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</si>
  <si>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</si>
  <si>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</si>
  <si>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</si>
  <si>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</si>
  <si>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24-1711-1112-23JPMC-PS-AS-035</t>
  </si>
  <si>
    <t>3.51</t>
  </si>
  <si>
    <t>1575000</t>
  </si>
  <si>
    <t>24-2011-1112-23SCBB-PS-HZ-036</t>
  </si>
  <si>
    <t>3.02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</si>
  <si>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</si>
  <si>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</si>
  <si>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</si>
  <si>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</si>
  <si>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</si>
  <si>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</si>
  <si>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</si>
  <si>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</si>
  <si>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</si>
  <si>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</si>
  <si>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</si>
  <si>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</si>
  <si>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</si>
  <si>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24-2111-1212-23JPMC-PS-HZ-046</t>
  </si>
  <si>
    <t>24-2111-1212-23MSCG-PS-HZ-047</t>
  </si>
  <si>
    <t>24-2111-1212-23MLIL-PS-HZ-048</t>
  </si>
  <si>
    <t>24-2111-1212-23SCBB-PS-DS-049</t>
  </si>
  <si>
    <t>24-2111-1212-23MLIL-PS-DS-050</t>
  </si>
  <si>
    <t>24-2711-1512-23BNPP-PS-EG-051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</si>
  <si>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</si>
  <si>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</si>
  <si>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</si>
  <si>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</si>
  <si>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</si>
  <si>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</si>
  <si>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</si>
  <si>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</si>
  <si>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</si>
  <si>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</si>
  <si>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</si>
  <si>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</si>
  <si>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</si>
  <si>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</si>
  <si>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</si>
  <si>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</si>
  <si>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</si>
  <si>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</si>
  <si>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</si>
  <si>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</si>
  <si>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</si>
  <si>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</si>
  <si>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</si>
  <si>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</si>
  <si>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</si>
  <si>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</si>
  <si>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24-0612-2712-23MLIL-PS-AS-073</t>
  </si>
  <si>
    <t>24-0201-2301-24SCBB-PS-DS-074</t>
  </si>
  <si>
    <t>24-0201-2301-24BNPP-PS-HZ-075</t>
  </si>
  <si>
    <t>24-0201-2301-24JPMC-PS-AS-076</t>
  </si>
  <si>
    <t>4.19</t>
  </si>
  <si>
    <t>24-0201-2301-24MLIL-PS-HZ-077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</si>
  <si>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</si>
  <si>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</si>
  <si>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</si>
  <si>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</si>
  <si>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</si>
  <si>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</si>
  <si>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</si>
  <si>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</si>
  <si>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</si>
  <si>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</si>
  <si>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</si>
  <si>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</si>
  <si>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</si>
  <si>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</si>
  <si>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</si>
  <si>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</si>
  <si>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</si>
  <si>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</si>
  <si>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</si>
  <si>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</si>
  <si>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</si>
  <si>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</si>
  <si>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</si>
  <si>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</si>
  <si>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</si>
  <si>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</si>
  <si>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</si>
  <si>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</si>
  <si>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</si>
  <si>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</si>
  <si>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</si>
  <si>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24-1801-1302-24MSCG-PS-AS-099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</si>
  <si>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</si>
  <si>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</si>
  <si>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</si>
  <si>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</si>
  <si>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</si>
  <si>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</si>
  <si>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</si>
  <si>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24-1901-1302-24BNPP-PS-HZ-105</t>
  </si>
  <si>
    <t>24-1901-1302-24TOTS-PS-DS-106</t>
  </si>
  <si>
    <t>24-2201-1402-24SCBB-PS-EG-107</t>
  </si>
  <si>
    <t>24-2201-1402-24TOTS-PS-EG-108</t>
  </si>
  <si>
    <t>24-2201-1402-24JPMC-PS-EG-109</t>
  </si>
  <si>
    <t>4.74</t>
  </si>
  <si>
    <t>24-2201-1402-24MLIL-PS-EG-110</t>
  </si>
  <si>
    <t>24-2401-1602-24CITI-PS-HZ-111</t>
  </si>
  <si>
    <t>4.82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</si>
  <si>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</si>
  <si>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</si>
  <si>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</si>
  <si>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</si>
  <si>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</si>
  <si>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</si>
  <si>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</si>
  <si>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</si>
  <si>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</si>
  <si>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</si>
  <si>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</si>
  <si>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24-3001-2202-24SCBB-PS-AS-121</t>
  </si>
  <si>
    <t>24-3101-2302-24JPMC-PS-HZ-122</t>
  </si>
  <si>
    <t>1080000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</si>
  <si>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</si>
  <si>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</si>
  <si>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</si>
  <si>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</si>
  <si>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</si>
  <si>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</si>
  <si>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</si>
  <si>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</si>
  <si>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</si>
  <si>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</si>
  <si>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</si>
  <si>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</si>
  <si>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</si>
  <si>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</si>
  <si>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</si>
  <si>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</si>
  <si>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</si>
  <si>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</si>
  <si>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</si>
  <si>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</si>
  <si>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</si>
  <si>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</si>
  <si>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</si>
  <si>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</si>
  <si>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</si>
  <si>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</si>
  <si>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</si>
  <si>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24-0403-2603-24MSCG-PS-HZ-132</t>
  </si>
  <si>
    <t>24-0403-2603-24SCBB-PS-HZ-133</t>
  </si>
  <si>
    <t>24-0403-2603-24TOTS-PS-AS-134</t>
  </si>
  <si>
    <t>24-0503-2703-24CIMBI-PS-EG-135</t>
  </si>
  <si>
    <t>CIMB Islamic Bank Berhad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</si>
  <si>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</si>
  <si>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</si>
  <si>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</si>
  <si>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</si>
  <si>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</si>
  <si>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</si>
  <si>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</si>
  <si>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</si>
  <si>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</si>
  <si>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24-1203-0304-24CITI-PS-EG-143</t>
  </si>
  <si>
    <t>24-1203-0304-24SCBB-PS-HZ-144</t>
  </si>
  <si>
    <t>3.36</t>
  </si>
  <si>
    <t>24-1203-0304-24JPMC-PS-DS-146</t>
  </si>
  <si>
    <t>24-1203-0304-24MLIL-PS-HZ-147</t>
  </si>
  <si>
    <t>CIMI</t>
  </si>
  <si>
    <t>24-1203-0304-24TOTS-PS-EG-145</t>
  </si>
  <si>
    <t>24-1403-0504-24SCBB-PS-HZ-148</t>
  </si>
  <si>
    <t>24-1403-0504-24MSCG-PS-HZ-149</t>
  </si>
  <si>
    <t>24-1403-0504-24CIMI-PS-HZ-150</t>
  </si>
  <si>
    <t>24-1403-0504-24MLIL-PS-HZ-151</t>
  </si>
  <si>
    <t>24-1403-0504-24JPMC-PS-EG-152</t>
  </si>
  <si>
    <t>24-1403-0504-24TOTS-PS-AS-153</t>
  </si>
  <si>
    <t>24-1803-0904-24SCBB-PS-AS-154</t>
  </si>
  <si>
    <t>24-1803-0904-24MSCG-PS-EG-155</t>
  </si>
  <si>
    <t>24-1803-0904-24JPMC-PS-HZ-156</t>
  </si>
  <si>
    <t>24-1803-0904-24BNPP-PS-DS-157</t>
  </si>
  <si>
    <t>24-1803-0904-24MLIL-PS-DS-158</t>
  </si>
  <si>
    <t>O.January</t>
  </si>
  <si>
    <t>O.February</t>
  </si>
  <si>
    <t>O.March</t>
  </si>
  <si>
    <t>O.April</t>
  </si>
  <si>
    <t>O.May</t>
  </si>
  <si>
    <t>O.June</t>
  </si>
  <si>
    <t>O.July</t>
  </si>
  <si>
    <t>O.August</t>
  </si>
  <si>
    <t>O.September</t>
  </si>
  <si>
    <t>O.October</t>
  </si>
  <si>
    <t>O.November</t>
  </si>
  <si>
    <t>O.December</t>
  </si>
  <si>
    <t>24-0104-2304-24SCBB-PS-EG-159</t>
  </si>
  <si>
    <t>24-0204-2404-24SCBB-PS-AS-160</t>
  </si>
  <si>
    <t>24-0204-2404-24MSCG-PS-AS-161</t>
  </si>
  <si>
    <t>24-0204-2404-24BNPP-PS-HZ-162</t>
  </si>
  <si>
    <t>24-0204-2404-24CITI-PS-EG-163</t>
  </si>
  <si>
    <t>FO.Tenor</t>
  </si>
  <si>
    <t>May-Dec</t>
  </si>
  <si>
    <t>Jan-Jun</t>
  </si>
  <si>
    <t>Jan-Dec</t>
  </si>
  <si>
    <t>Jul</t>
  </si>
  <si>
    <t>Jul-Sep</t>
  </si>
  <si>
    <t>Aug</t>
  </si>
  <si>
    <t>Sep</t>
  </si>
  <si>
    <t>Jul-Dec</t>
  </si>
  <si>
    <t>Sep-Dec</t>
  </si>
  <si>
    <t>Oct-Dec</t>
  </si>
  <si>
    <t>Feb</t>
  </si>
  <si>
    <t>Mar</t>
  </si>
  <si>
    <t>Jan</t>
  </si>
  <si>
    <t>Apr</t>
  </si>
  <si>
    <t>Jan-Mar</t>
  </si>
  <si>
    <t>Apr-Jun</t>
  </si>
  <si>
    <t>Jun</t>
  </si>
  <si>
    <t>May-Jun</t>
  </si>
  <si>
    <t>Oct</t>
  </si>
  <si>
    <t>Nov</t>
  </si>
  <si>
    <t>Dec</t>
  </si>
  <si>
    <t>Feb-Mar</t>
  </si>
  <si>
    <t>Jun-Jul</t>
  </si>
  <si>
    <t>Aug-Sep</t>
  </si>
  <si>
    <t>Tenor</t>
  </si>
  <si>
    <t>24-0404-2604-24MSCG-PS-AS-164</t>
  </si>
  <si>
    <t>24-0404-2604-24JPMC-PS-DS-165</t>
  </si>
  <si>
    <t>24-0404-2604-24MLIL-PS-EG-166</t>
  </si>
  <si>
    <t>24-0404-2604-24CITI-PS-HZ-167</t>
  </si>
  <si>
    <t>24-0404-2604-24MACQ-PS-HZ-168</t>
  </si>
  <si>
    <t>24-0404-2604-24SCBB-PS-HZ-169</t>
  </si>
  <si>
    <t>24-0404-2604-24TOTS-PS-EG-170</t>
  </si>
  <si>
    <t>24-0404-2604-24BNPP-PS-DS-171</t>
  </si>
  <si>
    <t>3.08</t>
  </si>
  <si>
    <t>24-0404-2604-24CIMI-PS-AS-172</t>
  </si>
  <si>
    <t>24-0404-2604-24CIMB-PS-AS-173</t>
  </si>
  <si>
    <t>24-0504-2904-24BNPP-PS-DS-174</t>
  </si>
  <si>
    <t>24-0504-2904-24SCBB-PS-AS-175</t>
  </si>
  <si>
    <t>24-0504-2904-24TOTS-PS-HZ-176</t>
  </si>
  <si>
    <t>3.39</t>
  </si>
  <si>
    <t>2.89</t>
  </si>
  <si>
    <t>24-0504-2904-24JPMC-PS-EG-177</t>
  </si>
  <si>
    <t>24-0504-2904-24CITI-PS-DS-178</t>
  </si>
  <si>
    <t>24-0504-2904-24SCBB-PS-AS-179</t>
  </si>
  <si>
    <t>0.39</t>
  </si>
  <si>
    <t>24-0504-2904-24BNPP-PS-EG-180</t>
  </si>
  <si>
    <t>24-0504-2904-24MSCG-PS-HZ-181</t>
  </si>
  <si>
    <t>24-0804-3004-24CITI-PS-EG-182</t>
  </si>
  <si>
    <t>24-1204-0305-24MSCG-PS-HZ-183</t>
  </si>
  <si>
    <t>24-1204-0305-24MLIL-PS-HZ-184</t>
  </si>
  <si>
    <t>24-1204-0305-24TOTS-PS-HZ-185</t>
  </si>
  <si>
    <t>24-1204-0305-24CITI-PS-HZ-186</t>
  </si>
  <si>
    <t>24-2504-1605-24MACQ-PS-AS-187</t>
  </si>
  <si>
    <t>24-2604-1705-24SCBB-PS-EG-188</t>
  </si>
  <si>
    <t>24-2604-1705-24MACQ-PS-EG-189</t>
  </si>
  <si>
    <t>24-2604-1705-24MACQ-PS-EG-190</t>
  </si>
  <si>
    <t>24-2604-1705-24SCBB-PS-EG-191</t>
  </si>
  <si>
    <t>24-2604-1705-24BNPP-PS-HZ-192</t>
  </si>
  <si>
    <t>24-2604-1705-24MLIL-PS-HZ-193</t>
  </si>
  <si>
    <t>24-2604-1705-24JPMC-PS-DS-194</t>
  </si>
  <si>
    <t>1.48</t>
  </si>
  <si>
    <t>24-2604-1705-24MSCG-PS-DS-195</t>
  </si>
  <si>
    <t>Jul-Aug</t>
  </si>
  <si>
    <t>Sep-Oct</t>
  </si>
  <si>
    <t>24-0705-2905-24JPMC-PS-EG-196</t>
  </si>
  <si>
    <t>24-0805-3005-24SCBB-PS-AS-197</t>
  </si>
  <si>
    <t>24-0805-3005-24TOTS-PS-AS-198</t>
  </si>
  <si>
    <t>24-0805-3005-24MACQ-PS-AS-199</t>
  </si>
  <si>
    <t>24-0805-3005-24BNPP-PS-AS-200</t>
  </si>
  <si>
    <t>24-0905-3105-24MSCG-PS-EG-201</t>
  </si>
  <si>
    <t>24-0905-3105-24CITI-PS-DS-202</t>
  </si>
  <si>
    <t>24-0905-3105-24JPMC-PS-EG-203</t>
  </si>
  <si>
    <t>24-0905-3105-24MLIL-PS-DS-204</t>
  </si>
  <si>
    <t>24-1005-0406-24CIMI-PS-DS-205</t>
  </si>
  <si>
    <t>24-1605-1006-24TOTS-PS-DS-206</t>
  </si>
  <si>
    <t>150000</t>
  </si>
  <si>
    <t>24-1605-1006-24BNPP-PS-DS-207</t>
  </si>
  <si>
    <t>24-1605-1006-24MACQ-PS-DS-208</t>
  </si>
  <si>
    <t>24-1605-1006-24MSCG-PS-DS-209</t>
  </si>
  <si>
    <t>0.07</t>
  </si>
  <si>
    <t>1.67</t>
  </si>
  <si>
    <t>24-1705-1106-24MLIL-PS-AS-210</t>
  </si>
  <si>
    <t>24-1705-1106-24SCBB-PS-EG-211</t>
  </si>
  <si>
    <t>0.04</t>
  </si>
  <si>
    <t>24-1705-1106-24CITI-PS-EG-212</t>
  </si>
  <si>
    <t>0.06</t>
  </si>
  <si>
    <t>24-1705-1106-24JPMC-PS-EG-213</t>
  </si>
  <si>
    <t>24-1705-1106-24TOTS-PS-AS-214</t>
  </si>
  <si>
    <t>1.63</t>
  </si>
  <si>
    <t>24-1705-1106-24CIMB-PS-AS-215</t>
  </si>
  <si>
    <t>24-1705-1106-24CIMI-PS-AS-216</t>
  </si>
  <si>
    <t>24-2405-1806-24JPMC-PS-EG-217</t>
  </si>
  <si>
    <t>24-2405-1806-24SCBB-PS-EG-218</t>
  </si>
  <si>
    <t>650000</t>
  </si>
  <si>
    <t>2.56</t>
  </si>
  <si>
    <t>24-2405-1806-24TOTS-PS-HZ-219</t>
  </si>
  <si>
    <t>24-2405-1806-24CITI-PS-HZ-220</t>
  </si>
  <si>
    <t>24-2405-1806-24MSCG-PS-HZ-221</t>
  </si>
  <si>
    <t>24-2405-1806-24BNPP-PS-EG-222</t>
  </si>
  <si>
    <t>FO.SwapRef</t>
  </si>
  <si>
    <t>80.05</t>
  </si>
  <si>
    <t>80.04</t>
  </si>
  <si>
    <t>80.2</t>
  </si>
  <si>
    <t>80.235</t>
  </si>
  <si>
    <t>79.9</t>
  </si>
  <si>
    <t>79.8</t>
  </si>
  <si>
    <t>79.78</t>
  </si>
  <si>
    <t>79.888</t>
  </si>
  <si>
    <t>79.85</t>
  </si>
  <si>
    <t>79.75</t>
  </si>
  <si>
    <t>79.5</t>
  </si>
  <si>
    <t>79.7</t>
  </si>
  <si>
    <t>79.6</t>
  </si>
  <si>
    <t>79.93</t>
  </si>
  <si>
    <t>79.62</t>
  </si>
  <si>
    <t>79.61</t>
  </si>
  <si>
    <t>79.63</t>
  </si>
  <si>
    <t>79.41</t>
  </si>
  <si>
    <t>79.4</t>
  </si>
  <si>
    <t>79.42</t>
  </si>
  <si>
    <t>79.47</t>
  </si>
  <si>
    <t>79.45</t>
  </si>
  <si>
    <t>79.1</t>
  </si>
  <si>
    <t>79.13</t>
  </si>
  <si>
    <t>79.05</t>
  </si>
  <si>
    <t>79.18</t>
  </si>
  <si>
    <t>79.042</t>
  </si>
  <si>
    <t>77.75</t>
  </si>
  <si>
    <t>78.3</t>
  </si>
  <si>
    <t>78.5</t>
  </si>
  <si>
    <t>78.18</t>
  </si>
  <si>
    <t>78.35</t>
  </si>
  <si>
    <t>78.327</t>
  </si>
  <si>
    <t>78.32</t>
  </si>
  <si>
    <t>81.55</t>
  </si>
  <si>
    <t>81.14</t>
  </si>
  <si>
    <t>79.91</t>
  </si>
  <si>
    <t>78.4</t>
  </si>
  <si>
    <t>80.3</t>
  </si>
  <si>
    <t>80.8</t>
  </si>
  <si>
    <t>80.95</t>
  </si>
  <si>
    <t>80.134</t>
  </si>
  <si>
    <t>78.16</t>
  </si>
  <si>
    <t>80.15</t>
  </si>
  <si>
    <t>80.009</t>
  </si>
  <si>
    <t>80.12</t>
  </si>
  <si>
    <t>80.27</t>
  </si>
  <si>
    <t>80.25</t>
  </si>
  <si>
    <t>81.12</t>
  </si>
  <si>
    <t>80.89</t>
  </si>
  <si>
    <t>79.25</t>
  </si>
  <si>
    <t>79.55</t>
  </si>
  <si>
    <t>80.75</t>
  </si>
  <si>
    <t>78.851</t>
  </si>
  <si>
    <t>80.78</t>
  </si>
  <si>
    <t>78.765</t>
  </si>
  <si>
    <t>78.749</t>
  </si>
  <si>
    <t>81.16</t>
  </si>
  <si>
    <t>81.063</t>
  </si>
  <si>
    <t>81.036</t>
  </si>
  <si>
    <t>81.25</t>
  </si>
  <si>
    <t>81.02</t>
  </si>
  <si>
    <t>80.81</t>
  </si>
  <si>
    <t>81.05</t>
  </si>
  <si>
    <t>81.285</t>
  </si>
  <si>
    <t>81.1</t>
  </si>
  <si>
    <t>81.23</t>
  </si>
  <si>
    <t>81.2</t>
  </si>
  <si>
    <t>81.33</t>
  </si>
  <si>
    <t>81.34</t>
  </si>
  <si>
    <t>81.39</t>
  </si>
  <si>
    <t>81.32</t>
  </si>
  <si>
    <t>81.263</t>
  </si>
  <si>
    <t>81.35</t>
  </si>
  <si>
    <t>80.6</t>
  </si>
  <si>
    <t>80.58</t>
  </si>
  <si>
    <t>80.55</t>
  </si>
  <si>
    <t>79.28</t>
  </si>
  <si>
    <t>79.27</t>
  </si>
  <si>
    <t>79.15</t>
  </si>
  <si>
    <t>79.176</t>
  </si>
  <si>
    <t>79.32</t>
  </si>
  <si>
    <t>79.3</t>
  </si>
  <si>
    <t>78.8</t>
  </si>
  <si>
    <t>78.775</t>
  </si>
  <si>
    <t>79.58</t>
  </si>
  <si>
    <t>79.79</t>
  </si>
  <si>
    <t>79.601</t>
  </si>
  <si>
    <t>79.84</t>
  </si>
  <si>
    <t>79.95</t>
  </si>
  <si>
    <t>80.083</t>
  </si>
  <si>
    <t>76.76</t>
  </si>
  <si>
    <t>76.24</t>
  </si>
  <si>
    <t>76.77</t>
  </si>
  <si>
    <t>76.2</t>
  </si>
  <si>
    <t>76.55</t>
  </si>
  <si>
    <t>76.01</t>
  </si>
  <si>
    <t>76.5</t>
  </si>
  <si>
    <t>76.66</t>
  </si>
  <si>
    <t>75.6</t>
  </si>
  <si>
    <t>74.35</t>
  </si>
  <si>
    <t>74.73</t>
  </si>
  <si>
    <t>75.22</t>
  </si>
  <si>
    <t>74.86</t>
  </si>
  <si>
    <t>75.051</t>
  </si>
  <si>
    <t>75.58</t>
  </si>
  <si>
    <t>75.7</t>
  </si>
  <si>
    <t>75.819</t>
  </si>
  <si>
    <t>75.42</t>
  </si>
  <si>
    <t>76.18</t>
  </si>
  <si>
    <t>76.15</t>
  </si>
  <si>
    <t>76.22</t>
  </si>
  <si>
    <t>77.47</t>
  </si>
  <si>
    <t>77.48</t>
  </si>
  <si>
    <t>77.46</t>
  </si>
  <si>
    <t>76.96</t>
  </si>
  <si>
    <t>76.95</t>
  </si>
  <si>
    <t>77.1</t>
  </si>
  <si>
    <t>77.31</t>
  </si>
  <si>
    <t>77.2</t>
  </si>
  <si>
    <t>77.09</t>
  </si>
  <si>
    <t>77.13</t>
  </si>
  <si>
    <t>77.33</t>
  </si>
  <si>
    <t>77.27</t>
  </si>
  <si>
    <t>77.23</t>
  </si>
  <si>
    <t>77.35</t>
  </si>
  <si>
    <t>77.26</t>
  </si>
  <si>
    <t>77.25</t>
  </si>
  <si>
    <t>76.75</t>
  </si>
  <si>
    <t>76.8</t>
  </si>
  <si>
    <t>77.4</t>
  </si>
  <si>
    <t>76.9</t>
  </si>
  <si>
    <t>75.48</t>
  </si>
  <si>
    <t>76.3</t>
  </si>
  <si>
    <t>75.55</t>
  </si>
  <si>
    <t>75.3</t>
  </si>
  <si>
    <t>75.25</t>
  </si>
  <si>
    <t>75.2</t>
  </si>
  <si>
    <t>74.93</t>
  </si>
  <si>
    <t>75.56</t>
  </si>
  <si>
    <t>75.5</t>
  </si>
  <si>
    <t>76.27</t>
  </si>
  <si>
    <t>76.4</t>
  </si>
  <si>
    <t>76.7</t>
  </si>
  <si>
    <t>76.85</t>
  </si>
  <si>
    <t>77.538</t>
  </si>
  <si>
    <t>77.6</t>
  </si>
  <si>
    <t>77.65</t>
  </si>
  <si>
    <t>77.93</t>
  </si>
  <si>
    <t>77.76</t>
  </si>
  <si>
    <t>77.9</t>
  </si>
  <si>
    <t>78.15</t>
  </si>
  <si>
    <t>78.25</t>
  </si>
  <si>
    <t>79.2</t>
  </si>
  <si>
    <t>79.35</t>
  </si>
  <si>
    <t>79.37</t>
  </si>
  <si>
    <t>79.83</t>
  </si>
  <si>
    <t>78.85</t>
  </si>
  <si>
    <t>78.87</t>
  </si>
  <si>
    <t>80.83</t>
  </si>
  <si>
    <t>80.5</t>
  </si>
  <si>
    <t>80.97</t>
  </si>
  <si>
    <t>80.03</t>
  </si>
  <si>
    <t>79.97</t>
  </si>
  <si>
    <t>80.1</t>
  </si>
  <si>
    <t>80.11</t>
  </si>
  <si>
    <t>81.15</t>
  </si>
  <si>
    <t>81.37</t>
  </si>
  <si>
    <t>81.29</t>
  </si>
  <si>
    <t>81.4</t>
  </si>
  <si>
    <t>81.28</t>
  </si>
  <si>
    <t>81.38</t>
  </si>
  <si>
    <t>81.42</t>
  </si>
  <si>
    <t>81.8</t>
  </si>
  <si>
    <t>81.67</t>
  </si>
  <si>
    <t>81.86</t>
  </si>
  <si>
    <t>80.7</t>
  </si>
  <si>
    <t>86.543</t>
  </si>
  <si>
    <t>85.745</t>
  </si>
  <si>
    <t>87.85</t>
  </si>
  <si>
    <t>87.72</t>
  </si>
  <si>
    <t>84.095</t>
  </si>
  <si>
    <t>88.454</t>
  </si>
  <si>
    <t>89.034</t>
  </si>
  <si>
    <t>85.923</t>
  </si>
  <si>
    <t>89.184</t>
  </si>
  <si>
    <t>87.143</t>
  </si>
  <si>
    <t>86.013</t>
  </si>
  <si>
    <t>85.124</t>
  </si>
  <si>
    <t>88.15</t>
  </si>
  <si>
    <t>88.84</t>
  </si>
  <si>
    <t>85.55</t>
  </si>
  <si>
    <t>86.55</t>
  </si>
  <si>
    <t>85.45</t>
  </si>
  <si>
    <t>86.05</t>
  </si>
  <si>
    <t>85.1</t>
  </si>
  <si>
    <t>85.11</t>
  </si>
  <si>
    <t>85.72</t>
  </si>
  <si>
    <t>85.95</t>
  </si>
  <si>
    <t>85.25</t>
  </si>
  <si>
    <t>86.3</t>
  </si>
  <si>
    <t>85.14</t>
  </si>
  <si>
    <t>85.18</t>
  </si>
  <si>
    <t>85.33</t>
  </si>
  <si>
    <t>84.91</t>
  </si>
  <si>
    <t>84.95</t>
  </si>
  <si>
    <t>85.85</t>
  </si>
  <si>
    <t>84.39</t>
  </si>
  <si>
    <t>85.6</t>
  </si>
  <si>
    <t>84.84</t>
  </si>
  <si>
    <t>85.439</t>
  </si>
  <si>
    <t>84.14</t>
  </si>
  <si>
    <t>86.6</t>
  </si>
  <si>
    <t>85.4</t>
  </si>
  <si>
    <t>85.349</t>
  </si>
  <si>
    <t>87.1</t>
  </si>
  <si>
    <t>83.98</t>
  </si>
  <si>
    <t>84.4</t>
  </si>
  <si>
    <t>85.32</t>
  </si>
  <si>
    <t>88.67</t>
  </si>
  <si>
    <t>86.28</t>
  </si>
  <si>
    <t>86.77</t>
  </si>
  <si>
    <t>87.88</t>
  </si>
  <si>
    <t>85.919</t>
  </si>
  <si>
    <t>88.2</t>
  </si>
  <si>
    <t>86.25</t>
  </si>
  <si>
    <t>86.98</t>
  </si>
  <si>
    <t>86.2</t>
  </si>
  <si>
    <t>89.52</t>
  </si>
  <si>
    <t>89.1</t>
  </si>
  <si>
    <t>93.85</t>
  </si>
  <si>
    <t>93.6</t>
  </si>
  <si>
    <t>89.09</t>
  </si>
  <si>
    <t>89.4</t>
  </si>
  <si>
    <t>85.925</t>
  </si>
  <si>
    <t>88.32</t>
  </si>
  <si>
    <t>87.92</t>
  </si>
  <si>
    <t>89.05</t>
  </si>
  <si>
    <t>86.65</t>
  </si>
  <si>
    <t>86.95</t>
  </si>
  <si>
    <t>88.45</t>
  </si>
  <si>
    <t>88.4</t>
  </si>
  <si>
    <t>88.745</t>
  </si>
  <si>
    <t>79.96</t>
  </si>
  <si>
    <t>80.48</t>
  </si>
  <si>
    <t>77.55</t>
  </si>
  <si>
    <t>80.448</t>
  </si>
  <si>
    <t>80.688</t>
  </si>
  <si>
    <t>80.787</t>
  </si>
  <si>
    <t>80.85</t>
  </si>
  <si>
    <t>80.274</t>
  </si>
  <si>
    <t>80.45</t>
  </si>
  <si>
    <t>80.4</t>
  </si>
  <si>
    <t>80.35</t>
  </si>
  <si>
    <t>82.48</t>
  </si>
  <si>
    <t>82.3</t>
  </si>
  <si>
    <t>83.04</t>
  </si>
  <si>
    <t>82.52</t>
  </si>
  <si>
    <t>82.84</t>
  </si>
  <si>
    <t>82.95</t>
  </si>
  <si>
    <t>82.98</t>
  </si>
  <si>
    <t>83.1</t>
  </si>
  <si>
    <t>83.27</t>
  </si>
  <si>
    <t>83.36</t>
  </si>
  <si>
    <t>84.05</t>
  </si>
  <si>
    <t>83.9</t>
  </si>
  <si>
    <t>83.74</t>
  </si>
  <si>
    <t>84.13</t>
  </si>
  <si>
    <t>83.99</t>
  </si>
  <si>
    <t>83.75</t>
  </si>
  <si>
    <t>83.85</t>
  </si>
  <si>
    <t>83.91</t>
  </si>
  <si>
    <t>84.8</t>
  </si>
  <si>
    <t>85.02</t>
  </si>
  <si>
    <t>85.96</t>
  </si>
  <si>
    <t>85.425</t>
  </si>
  <si>
    <t>85.645</t>
  </si>
  <si>
    <t>84.76</t>
  </si>
  <si>
    <t>84.375</t>
  </si>
  <si>
    <t>84.58</t>
  </si>
  <si>
    <t>85.2</t>
  </si>
  <si>
    <t>85.65</t>
  </si>
  <si>
    <t>85.82</t>
  </si>
  <si>
    <t>85.97</t>
  </si>
  <si>
    <t>82.24</t>
  </si>
  <si>
    <t>81.91</t>
  </si>
  <si>
    <t>82.63</t>
  </si>
  <si>
    <t>82.71</t>
  </si>
  <si>
    <t>82.776</t>
  </si>
  <si>
    <t>83.71</t>
  </si>
  <si>
    <t>83.595</t>
  </si>
  <si>
    <t>83.54</t>
  </si>
  <si>
    <t>83.64</t>
  </si>
  <si>
    <t>83.586</t>
  </si>
  <si>
    <t>82.08</t>
  </si>
  <si>
    <t>82.15</t>
  </si>
  <si>
    <t>83.05</t>
  </si>
  <si>
    <t>83.02</t>
  </si>
  <si>
    <t>82.65</t>
  </si>
  <si>
    <t>83.7</t>
  </si>
  <si>
    <t>83.51</t>
  </si>
  <si>
    <t>83.52</t>
  </si>
  <si>
    <t>82.217</t>
  </si>
  <si>
    <t>82.167</t>
  </si>
  <si>
    <t>82.666</t>
  </si>
  <si>
    <t>82.765</t>
  </si>
  <si>
    <t>82.26</t>
  </si>
  <si>
    <t>82.33</t>
  </si>
  <si>
    <t>82.27</t>
  </si>
  <si>
    <t>82.29</t>
  </si>
  <si>
    <t>83.57</t>
  </si>
  <si>
    <t>83.55</t>
  </si>
  <si>
    <t>83.56</t>
  </si>
  <si>
    <t>83.72</t>
  </si>
  <si>
    <t>83.66</t>
  </si>
  <si>
    <t>75.9</t>
  </si>
  <si>
    <t>75.95</t>
  </si>
  <si>
    <t>75.98</t>
  </si>
  <si>
    <t>76.58</t>
  </si>
  <si>
    <t>76.48</t>
  </si>
  <si>
    <t>79.522</t>
  </si>
  <si>
    <t>79.31</t>
  </si>
  <si>
    <t>78.7</t>
  </si>
  <si>
    <t>79.09</t>
  </si>
  <si>
    <t>78.95</t>
  </si>
  <si>
    <t>81.3</t>
  </si>
  <si>
    <t>81.36</t>
  </si>
  <si>
    <t>81.7</t>
  </si>
  <si>
    <t>81.6</t>
  </si>
  <si>
    <t>81.9</t>
  </si>
  <si>
    <t>82.85</t>
  </si>
  <si>
    <t>83.4</t>
  </si>
  <si>
    <t>83.8</t>
  </si>
  <si>
    <t>85.15</t>
  </si>
  <si>
    <t>85.16</t>
  </si>
  <si>
    <t>85.5</t>
  </si>
  <si>
    <t>84.15</t>
  </si>
  <si>
    <t>84.35</t>
  </si>
  <si>
    <t>84.56</t>
  </si>
  <si>
    <t>82.7</t>
  </si>
  <si>
    <t>82.68</t>
  </si>
  <si>
    <t>82.05</t>
  </si>
  <si>
    <t>82.86</t>
  </si>
  <si>
    <t>82.88</t>
  </si>
  <si>
    <t>82.2</t>
  </si>
  <si>
    <t>82.93</t>
  </si>
  <si>
    <t>83.33</t>
  </si>
  <si>
    <t>83.22</t>
  </si>
  <si>
    <t>83.18</t>
  </si>
  <si>
    <t>83.08</t>
  </si>
  <si>
    <t>82.77</t>
  </si>
  <si>
    <t>83.13</t>
  </si>
  <si>
    <t>83.11</t>
  </si>
  <si>
    <t>83.15</t>
  </si>
  <si>
    <t>83.81</t>
  </si>
  <si>
    <t>84.23</t>
  </si>
  <si>
    <t>84.37</t>
  </si>
  <si>
    <t>84.7</t>
  </si>
  <si>
    <t>85.21</t>
  </si>
  <si>
    <t>85.48</t>
  </si>
  <si>
    <t>86.06</t>
  </si>
  <si>
    <t>85.29</t>
  </si>
  <si>
    <t>84.6</t>
  </si>
  <si>
    <t>85.3</t>
  </si>
  <si>
    <t>85.22</t>
  </si>
  <si>
    <t>81.04</t>
  </si>
  <si>
    <t>82.1</t>
  </si>
  <si>
    <t>82.72</t>
  </si>
  <si>
    <t>80.87</t>
  </si>
  <si>
    <t>78.2</t>
  </si>
  <si>
    <t>78.27</t>
  </si>
  <si>
    <t>78.28</t>
  </si>
  <si>
    <t>78.73</t>
  </si>
  <si>
    <t>78.77</t>
  </si>
  <si>
    <t>80.74</t>
  </si>
  <si>
    <t>82.45</t>
  </si>
  <si>
    <t>81.75</t>
  </si>
  <si>
    <t>81.74</t>
  </si>
  <si>
    <t>81.65</t>
  </si>
  <si>
    <t>81.71</t>
  </si>
  <si>
    <t>79.43</t>
  </si>
  <si>
    <t>79.66</t>
  </si>
  <si>
    <t>82.6</t>
  </si>
  <si>
    <t>82.28</t>
  </si>
  <si>
    <t>82.89</t>
  </si>
  <si>
    <t>82.46</t>
  </si>
  <si>
    <t>82.62</t>
  </si>
  <si>
    <t>82.91</t>
  </si>
  <si>
    <t>83.25</t>
  </si>
  <si>
    <t>77.12</t>
  </si>
  <si>
    <t>77.99</t>
  </si>
  <si>
    <t>77.98</t>
  </si>
  <si>
    <t>77.92</t>
  </si>
  <si>
    <t>77.45</t>
  </si>
  <si>
    <t>78.1</t>
  </si>
  <si>
    <t>78.37</t>
  </si>
  <si>
    <t>78.05</t>
  </si>
  <si>
    <t>78.13</t>
  </si>
  <si>
    <t>78.08</t>
  </si>
  <si>
    <t>78.43</t>
  </si>
  <si>
    <t>78.59</t>
  </si>
  <si>
    <t>78.45</t>
  </si>
  <si>
    <t>78.49</t>
  </si>
  <si>
    <t>77.05</t>
  </si>
  <si>
    <t>77.03</t>
  </si>
  <si>
    <t>77.15</t>
  </si>
  <si>
    <t>77.18</t>
  </si>
  <si>
    <t>78.26</t>
  </si>
  <si>
    <t>78.29</t>
  </si>
  <si>
    <t>78.48</t>
  </si>
  <si>
    <t>78.04</t>
  </si>
  <si>
    <t>80.18</t>
  </si>
  <si>
    <t>81.54</t>
  </si>
  <si>
    <t>80.44</t>
  </si>
  <si>
    <t>80.63</t>
  </si>
  <si>
    <t>80.62</t>
  </si>
  <si>
    <t>80.68</t>
  </si>
  <si>
    <t>80.65</t>
  </si>
  <si>
    <t>80.49</t>
  </si>
  <si>
    <t>80.53</t>
  </si>
  <si>
    <t>79.69</t>
  </si>
  <si>
    <t>80.72</t>
  </si>
  <si>
    <t>80.86</t>
  </si>
  <si>
    <t>80.9</t>
  </si>
  <si>
    <t>80.33</t>
  </si>
  <si>
    <t>80.39</t>
  </si>
  <si>
    <t>80.92</t>
  </si>
  <si>
    <t>81.13</t>
  </si>
  <si>
    <t>82.49</t>
  </si>
  <si>
    <t>82.64</t>
  </si>
  <si>
    <t>82.58</t>
  </si>
  <si>
    <t>84.1</t>
  </si>
  <si>
    <t>84.69</t>
  </si>
  <si>
    <t>85.08</t>
  </si>
  <si>
    <t>84.68</t>
  </si>
  <si>
    <t>85.23</t>
  </si>
  <si>
    <t>85.24</t>
  </si>
  <si>
    <t>85.05</t>
  </si>
  <si>
    <t>85.88</t>
  </si>
  <si>
    <t>85.01</t>
  </si>
  <si>
    <t>87.52</t>
  </si>
  <si>
    <t>87.65</t>
  </si>
  <si>
    <t>87.48</t>
  </si>
  <si>
    <t>86.7</t>
  </si>
  <si>
    <t>86.68</t>
  </si>
  <si>
    <t>86.69</t>
  </si>
  <si>
    <t>86.4</t>
  </si>
  <si>
    <t>87.05</t>
  </si>
  <si>
    <t>87.2</t>
  </si>
  <si>
    <t>84.48</t>
  </si>
  <si>
    <t>85.9</t>
  </si>
  <si>
    <t>85.92</t>
  </si>
  <si>
    <t>84.9</t>
  </si>
  <si>
    <t>86.75</t>
  </si>
  <si>
    <t>86.1</t>
  </si>
  <si>
    <t>81.52</t>
  </si>
  <si>
    <t>81.58</t>
  </si>
  <si>
    <t>81.57</t>
  </si>
  <si>
    <t>82.03</t>
  </si>
  <si>
    <t>82.25</t>
  </si>
  <si>
    <t>82.32</t>
  </si>
  <si>
    <t>82.34</t>
  </si>
  <si>
    <t>82.47</t>
  </si>
  <si>
    <t>25-1909-0910-24SCBS-PS-HZ-001</t>
  </si>
  <si>
    <t>Standard Chartered Saadiq Berhad</t>
  </si>
  <si>
    <t>25-1909-0910-24ANZB-PS-AS-002</t>
  </si>
  <si>
    <t>Australia And New Zealand Banking Group Limited</t>
  </si>
  <si>
    <t>6.75</t>
  </si>
  <si>
    <t>25-1909-0910-24SCBB-PS-AS-003</t>
  </si>
  <si>
    <t>25-1909-0910-24MLIL-PS-HZ-004</t>
  </si>
  <si>
    <t>25-1909-0910-24JPMC-PS-EG-005</t>
  </si>
  <si>
    <t>1.47</t>
  </si>
  <si>
    <t>5.23</t>
  </si>
  <si>
    <t>25-1909-0910-24TOTS-PS-EG-006</t>
  </si>
  <si>
    <t>6.67</t>
  </si>
  <si>
    <t>25-1909-0910-24MSCG-PS-EG-007</t>
  </si>
  <si>
    <t>1.43</t>
  </si>
  <si>
    <t>FY2025 PCHP</t>
  </si>
  <si>
    <t>SCBS</t>
  </si>
  <si>
    <t>72.54</t>
  </si>
  <si>
    <t>ANZB</t>
  </si>
  <si>
    <t>72.88</t>
  </si>
  <si>
    <t>72.8</t>
  </si>
  <si>
    <t>72.84</t>
  </si>
  <si>
    <t>73.05</t>
  </si>
  <si>
    <t>73.15</t>
  </si>
  <si>
    <t>73.25</t>
  </si>
  <si>
    <t>25-2409-1510-24BNPP-PS-HZ-008</t>
  </si>
  <si>
    <t>5.04</t>
  </si>
  <si>
    <t>73.39</t>
  </si>
  <si>
    <t>25-2409-1510-24MSCG-PS-HZ-009</t>
  </si>
  <si>
    <t>73.43</t>
  </si>
  <si>
    <t>25-2409-1510-24SCBB-PS-AS-010</t>
  </si>
  <si>
    <t>6.1</t>
  </si>
  <si>
    <t>25-2409-1510-24ANZB-PS-AS-011</t>
  </si>
  <si>
    <t>6.08</t>
  </si>
  <si>
    <t>25-2409-1510-24JPMC-PS-EG-012</t>
  </si>
  <si>
    <t>25-2409-1510-24MACQ-PS-DS-013</t>
  </si>
  <si>
    <t>73.7</t>
  </si>
  <si>
    <t>73.74</t>
  </si>
  <si>
    <t>73.98</t>
  </si>
  <si>
    <t>74.03</t>
  </si>
  <si>
    <t>25-0110-2210-24SCBB-PS-AS-014</t>
  </si>
  <si>
    <t>25-0110-2210-24MLIL-PS-AS-015</t>
  </si>
  <si>
    <t>7.48</t>
  </si>
  <si>
    <t>2.05</t>
  </si>
  <si>
    <t>25-0110-2210-24SCBS-PS-AS-016</t>
  </si>
  <si>
    <t>5.37</t>
  </si>
  <si>
    <t>25-0110-2210-24JPMC-PS-AS-017</t>
  </si>
  <si>
    <t>25-0110-2210-24CITI-PS-AS-018</t>
  </si>
  <si>
    <t>6.84</t>
  </si>
  <si>
    <t>1.46</t>
  </si>
  <si>
    <t>5.38</t>
  </si>
  <si>
    <t>25-0110-2210-24BNPP-PS-AS-019</t>
  </si>
  <si>
    <t>7.38</t>
  </si>
  <si>
    <t>25-0110-2210-24JPMC-PS-AS-020</t>
  </si>
  <si>
    <t>7.07</t>
  </si>
  <si>
    <t>25-0110-2210-24BNPP-PS-AS-021</t>
  </si>
  <si>
    <t>7.19</t>
  </si>
  <si>
    <t>25-0110-2210-24MSCG-PS-AS-022</t>
  </si>
  <si>
    <t>72.7</t>
  </si>
  <si>
    <t>72.9</t>
  </si>
  <si>
    <t>72.75</t>
  </si>
  <si>
    <t>72.82</t>
  </si>
  <si>
    <t>73.6</t>
  </si>
  <si>
    <t>73.58</t>
  </si>
  <si>
    <t>73.56</t>
  </si>
  <si>
    <t>25-0210-2310-24BNPP-PS-AS-023</t>
  </si>
  <si>
    <t>74.4</t>
  </si>
  <si>
    <t>25-0210-2310-24JPMC-PS-HZ-024</t>
  </si>
  <si>
    <t>74.37</t>
  </si>
  <si>
    <t>25-0210-2310-24MSCG-PS-EG-025</t>
  </si>
  <si>
    <t>6.85</t>
  </si>
  <si>
    <t>74.41</t>
  </si>
  <si>
    <t>25-0210-2310-24SCBB-PS-HZ-026</t>
  </si>
  <si>
    <t>74.5</t>
  </si>
  <si>
    <t>25-0210-2310-24MLIL-PS-DS-027</t>
  </si>
  <si>
    <t>74.55</t>
  </si>
  <si>
    <t>25-0210-2310-24CITI-PS-DS-028</t>
  </si>
  <si>
    <t>76.42</t>
  </si>
  <si>
    <t>25-0310-2410-24JPMC-PS-HZ-029</t>
  </si>
  <si>
    <t>7.4</t>
  </si>
  <si>
    <t>74.3</t>
  </si>
  <si>
    <t>25-0310-2410-24MLIL-PS-HZ-030</t>
  </si>
  <si>
    <t>25-0310-2410-24TOTS-PS-HZ-031</t>
  </si>
  <si>
    <t>7.42</t>
  </si>
  <si>
    <t>25-0310-2410-24SCBB-PS-HZ-032</t>
  </si>
  <si>
    <t>7.57</t>
  </si>
  <si>
    <t>74.2</t>
  </si>
  <si>
    <t>25-0310-2410-24CITI-PS-HZ-033</t>
  </si>
  <si>
    <t>25-0310-2410-24MSCG-PS-HZ-034</t>
  </si>
  <si>
    <t>7.05</t>
  </si>
  <si>
    <t>25-0310-2410-24MACQ-PS-HZ-035</t>
  </si>
  <si>
    <t>74.9</t>
  </si>
  <si>
    <t>25-0310-2410-24ANZB-PS-HZ-036</t>
  </si>
  <si>
    <t>6.79</t>
  </si>
  <si>
    <t>25-2111-1212-24JPMC-PS-EG-037</t>
  </si>
  <si>
    <t>25-2111-1212-24MLIL-PS-HZ-038</t>
  </si>
  <si>
    <t>6.93</t>
  </si>
  <si>
    <t>72.91</t>
  </si>
  <si>
    <t>25-2111-1212-24SCBB-PS-HZ-039</t>
  </si>
  <si>
    <t>25-2111-1212-24TOTS-PS-AS-040</t>
  </si>
  <si>
    <t>73.22</t>
  </si>
  <si>
    <t>25-2211-1312-24SCBB-PS-AS-041</t>
  </si>
  <si>
    <t>73.4</t>
  </si>
  <si>
    <t>25-2211-1312-24JPMC-PS-AS-042</t>
  </si>
  <si>
    <t>73.5</t>
  </si>
  <si>
    <t>Price</t>
  </si>
  <si>
    <t>Year</t>
  </si>
  <si>
    <t>Month</t>
  </si>
  <si>
    <t>25-2511-1612-24MSCG-PS-AS-043</t>
  </si>
  <si>
    <t>25-2511-1612-24CIMI-PS-AS-044</t>
  </si>
  <si>
    <t>1.39</t>
  </si>
  <si>
    <t>25-2511-1612-24SCBS-PS-AS-045</t>
  </si>
  <si>
    <t>5.12</t>
  </si>
  <si>
    <t>25-2511-1612-24SCBB-PS-AS-046</t>
  </si>
  <si>
    <t>73.57</t>
  </si>
  <si>
    <t>73.65</t>
  </si>
  <si>
    <t>60000000</t>
  </si>
  <si>
    <t>25-0312-2312-24SCBB-PS-EG-047</t>
  </si>
  <si>
    <t>25-0312-2312-24TOTS-PS-EG-048</t>
  </si>
  <si>
    <t>1.24</t>
  </si>
  <si>
    <t>5.41</t>
  </si>
  <si>
    <t>25-0312-2312-24MLIL-PS-EG-049</t>
  </si>
  <si>
    <t>25-0312-2312-24SCBS-PS-EG-050</t>
  </si>
  <si>
    <t>4.93</t>
  </si>
  <si>
    <t>25-0312-2312-24JPMC-PS-EG-051</t>
  </si>
  <si>
    <t>1.31</t>
  </si>
  <si>
    <t>5.54</t>
  </si>
  <si>
    <t>25-0312-2312-24MSCG-PS-EG-052</t>
  </si>
  <si>
    <t>6.25</t>
  </si>
  <si>
    <t>72.2</t>
  </si>
  <si>
    <t>72.4</t>
  </si>
  <si>
    <t>72.48</t>
  </si>
  <si>
    <t>72.65</t>
  </si>
  <si>
    <t>25-1012-3112-24CIMI-PS-HZ-053</t>
  </si>
  <si>
    <t>71.81</t>
  </si>
  <si>
    <t>25-1012-3112-24SCBS-PS-DS-054</t>
  </si>
  <si>
    <t>71.75</t>
  </si>
  <si>
    <t>25-1212-0301-24CITI-PS-HZ-055</t>
  </si>
  <si>
    <t>25-1212-0301-24SCBS-PS-HZ-056</t>
  </si>
  <si>
    <t>6.48</t>
  </si>
  <si>
    <t>25-1212-0301-24SCBB-PS-HZ-057</t>
  </si>
  <si>
    <t>25-1212-0301-24CIMI-PS-HZ-058</t>
  </si>
  <si>
    <t>25-1212-0301-24CIMB-PS-HZ-059</t>
  </si>
  <si>
    <t>6.61</t>
  </si>
  <si>
    <t>0.95</t>
  </si>
  <si>
    <t>25-1212-0301-24CIMI-PS-HZ-060</t>
  </si>
  <si>
    <t>6.87</t>
  </si>
  <si>
    <t>0.99</t>
  </si>
  <si>
    <t>5.88</t>
  </si>
  <si>
    <t>72.53</t>
  </si>
  <si>
    <t>72.17</t>
  </si>
  <si>
    <t>72.39</t>
  </si>
  <si>
    <t>72.23</t>
  </si>
  <si>
    <t>71.73</t>
  </si>
  <si>
    <t>31200000</t>
  </si>
  <si>
    <t>48000000</t>
  </si>
  <si>
    <t>30000000</t>
  </si>
  <si>
    <t>36000000</t>
  </si>
  <si>
    <t>25-0201-2301-25MLIL-PS-HZ-061</t>
  </si>
  <si>
    <t>5.78</t>
  </si>
  <si>
    <t>25-0201-2301-25BNPP-PS-DS-062</t>
  </si>
  <si>
    <t>25-0201-2301-25JPMC-PS-DS-063</t>
  </si>
  <si>
    <t>6.57</t>
  </si>
  <si>
    <t>25-0201-2301-25TOTS-PS-HZ-064</t>
  </si>
  <si>
    <t>1.69</t>
  </si>
  <si>
    <t>74.07</t>
  </si>
  <si>
    <t>25-0801-0302-25MSCG-PS-DS-065</t>
  </si>
  <si>
    <t>25-0801-0302-25SCBS-PS-HZ-066</t>
  </si>
  <si>
    <t>75.88</t>
  </si>
  <si>
    <t>25-0801-0302-25SCBB-PS-HZ-067</t>
  </si>
  <si>
    <t>1.13</t>
  </si>
  <si>
    <t>75.46</t>
  </si>
  <si>
    <t>25-0801-0302-25CITI-PS-DS-068</t>
  </si>
  <si>
    <t>25-1001-0402-25SCBS-PS-DS-069</t>
  </si>
  <si>
    <t>3.56</t>
  </si>
  <si>
    <t>25-1001-0402-25SCBB-PS-DS-070</t>
  </si>
  <si>
    <t>25-1001-0402-25CIMI-PS-DS-071</t>
  </si>
  <si>
    <t>25-1001-0402-25CITI-PS-DS-072</t>
  </si>
  <si>
    <t>25-1001-0402-25TOTS-PS-DS-073</t>
  </si>
  <si>
    <t>77.41</t>
  </si>
  <si>
    <t>25-1002-0403-25SCBS-PS-HZ-074</t>
  </si>
  <si>
    <t>25-1002-0403-25SCBB-PS-HZ-075</t>
  </si>
  <si>
    <t>74.67</t>
  </si>
  <si>
    <t>25-1002-0403-25JPMC-PS-HZ-076</t>
  </si>
  <si>
    <t>74.25</t>
  </si>
  <si>
    <t>25-1002-0403-25TOTS-PS-HZ-077</t>
  </si>
  <si>
    <t>25-1002-0403-25MLIL-PS-HZ-078</t>
  </si>
  <si>
    <t>74.26</t>
  </si>
  <si>
    <t>25-1002-0403-25CITI-PS-HZ-079</t>
  </si>
  <si>
    <t>74.71</t>
  </si>
  <si>
    <t>25-1002-0403-25MACQ-PS-HZ-080</t>
  </si>
  <si>
    <t>0.38</t>
  </si>
  <si>
    <t>74.62</t>
  </si>
  <si>
    <t>25-1202-0503-25CIMI-PS-HZ-081</t>
  </si>
  <si>
    <t>25-1202-0503-25MSCG-PS-HZ-082</t>
  </si>
  <si>
    <t>25-1202-0503-25SCBS-PS-DS-083</t>
  </si>
  <si>
    <t>25-1202-0503-25MACQ-PS-DS-084</t>
  </si>
  <si>
    <t>74.64</t>
  </si>
  <si>
    <t>74.59</t>
  </si>
  <si>
    <t>74.63</t>
  </si>
  <si>
    <t>74.7</t>
  </si>
  <si>
    <t>25-1402-0703-25ANZB-PS-EG-085</t>
  </si>
  <si>
    <t>73.66</t>
  </si>
  <si>
    <t>25-1402-0703-25SCBS-PS-HZ-086</t>
  </si>
  <si>
    <t>73.73</t>
  </si>
  <si>
    <t>25-1402-0703-25JPMC-PS-EG-087</t>
  </si>
  <si>
    <t>25-1402-0703-25MACQ-PS-HZ-088</t>
  </si>
  <si>
    <t>6.02</t>
  </si>
  <si>
    <t>73.75</t>
  </si>
  <si>
    <t>25-1402-0703-25MSCG-PS-DS-089</t>
  </si>
  <si>
    <t>5.89</t>
  </si>
  <si>
    <t>74.02</t>
  </si>
  <si>
    <t>25-1802-1003-25SCBS-PS-DS-090</t>
  </si>
  <si>
    <t>25-1802-1003-25CIMI-PS-HZ-091</t>
  </si>
  <si>
    <t>25-1802-1003-25SCBB-PS-DS-092</t>
  </si>
  <si>
    <t>25-1802-1003-25CIMB-PS-HZ-093</t>
  </si>
  <si>
    <t>25-1802-1003-25TOTS-PS-DS-095</t>
  </si>
  <si>
    <t>73.77</t>
  </si>
  <si>
    <t>74.1</t>
  </si>
  <si>
    <t>73.76</t>
  </si>
  <si>
    <t>73.8</t>
  </si>
  <si>
    <t>73.83</t>
  </si>
  <si>
    <t>59000000</t>
  </si>
  <si>
    <t>25-1802-1003-25MLIL-PS-HZ-094</t>
  </si>
  <si>
    <t>25-0303-2403-25BNPP-PS-EG-096</t>
  </si>
  <si>
    <t>4.79</t>
  </si>
  <si>
    <t>25-0303-2403-25SCBB-PS-EG-097</t>
  </si>
  <si>
    <t>25-0303-2403-25SCBS-PS-EG-098</t>
  </si>
  <si>
    <t>25-0303-2403-25TOTS-PS-EG-099</t>
  </si>
  <si>
    <t>25-0303-2403-25MLIL-PS-EG-100</t>
  </si>
  <si>
    <t>72.73</t>
  </si>
  <si>
    <t>72.85</t>
  </si>
  <si>
    <t>25-0603-2703-25JPMC-PS-EG-101</t>
  </si>
  <si>
    <t>7.9</t>
  </si>
  <si>
    <t>7.28</t>
  </si>
  <si>
    <t>69.41</t>
  </si>
  <si>
    <t>25-0603-2703-25CIMI-PS-HZ-102</t>
  </si>
  <si>
    <t>7.92</t>
  </si>
  <si>
    <t>7.27</t>
  </si>
  <si>
    <t>69.43</t>
  </si>
  <si>
    <t>25-0603-2703-25SCBB-PS-DS-103</t>
  </si>
  <si>
    <t>69.38</t>
  </si>
  <si>
    <t>25-0603-2703-25MSCG-PS-DS-104</t>
  </si>
  <si>
    <t>7.29</t>
  </si>
  <si>
    <t>69.34</t>
  </si>
  <si>
    <t>25-0603-2703-25SCBB-PS-HZ-105</t>
  </si>
  <si>
    <t>7.95</t>
  </si>
  <si>
    <t>7.33</t>
  </si>
  <si>
    <t>69.31</t>
  </si>
  <si>
    <t>25-0703-2803-25MLIL-PS-DS-106</t>
  </si>
  <si>
    <t>8.29</t>
  </si>
  <si>
    <t>6.72</t>
  </si>
  <si>
    <t>69.93</t>
  </si>
  <si>
    <t>25-0703-2803-25SCBB-PS-DS-107</t>
  </si>
  <si>
    <t>7.5</t>
  </si>
  <si>
    <t>70.3</t>
  </si>
  <si>
    <t>25-1403-0804-25BNPP-PS-EG-108</t>
  </si>
  <si>
    <t>8.2</t>
  </si>
  <si>
    <t>25-1403-0804-25SCBB-PS-EG-109</t>
  </si>
  <si>
    <t>7.11</t>
  </si>
  <si>
    <t>25-1403-0804-25MLIL-PS-EG-110</t>
  </si>
  <si>
    <t>25-1403-0804-25JPMC-PS-HZ-111</t>
  </si>
  <si>
    <t>8.01</t>
  </si>
  <si>
    <t>7.01</t>
  </si>
  <si>
    <t>25-1403-0804-25MSCG-PS-HZ-112</t>
  </si>
  <si>
    <t>8.03</t>
  </si>
  <si>
    <t>7.02</t>
  </si>
  <si>
    <t>25-1403-0804-25CITI-PS-DS-113</t>
  </si>
  <si>
    <t>8.06</t>
  </si>
  <si>
    <t>25-1403-0804-25CIMB-PS-HZ-114</t>
  </si>
  <si>
    <t>8.02</t>
  </si>
  <si>
    <t>25-1403-0804-25SCBS-PS-DS-115</t>
  </si>
  <si>
    <t>25-1403-0804-25CIMI-PS-DS-116</t>
  </si>
  <si>
    <t>25-1703-0904-25MSCG-PS-EG-117</t>
  </si>
  <si>
    <t>8.4</t>
  </si>
  <si>
    <t>25-1703-0904-25JPMC-PS-EG-118</t>
  </si>
  <si>
    <t>8.45</t>
  </si>
  <si>
    <t>8.35</t>
  </si>
  <si>
    <t>6.89</t>
  </si>
  <si>
    <t>25-1703-0904-25CITI-PS-EG-120</t>
  </si>
  <si>
    <t>25-1703-0904-25BNPP-PS-EG-121</t>
  </si>
  <si>
    <t>8.49</t>
  </si>
  <si>
    <t>69.4</t>
  </si>
  <si>
    <t>69.35</t>
  </si>
  <si>
    <t>69.53</t>
  </si>
  <si>
    <t>69.58</t>
  </si>
  <si>
    <t>69.5</t>
  </si>
  <si>
    <t>69.54</t>
  </si>
  <si>
    <t>69.65</t>
  </si>
  <si>
    <t>69.64</t>
  </si>
  <si>
    <t>25-1703-0904-25SCBB-PS-EG-119</t>
  </si>
  <si>
    <t>25-2103-1404-25MLIL-PS-HZ-122</t>
  </si>
  <si>
    <t>9.12</t>
  </si>
  <si>
    <t>6.82</t>
  </si>
  <si>
    <t>69.78</t>
  </si>
  <si>
    <t>25-2103-1404-25JPMC-PS-HZ-123</t>
  </si>
  <si>
    <t>9.65</t>
  </si>
  <si>
    <t>69.45</t>
  </si>
  <si>
    <t>25-2103-1404-25BNPP-PS-EG-124</t>
  </si>
  <si>
    <t>9.1</t>
  </si>
  <si>
    <t>2.25</t>
  </si>
  <si>
    <t>69.97</t>
  </si>
  <si>
    <t>25-2103-1404-25CIMI-PS-EG-125</t>
  </si>
  <si>
    <t>9.66</t>
  </si>
  <si>
    <t>69.32</t>
  </si>
  <si>
    <t>25-2103-1404-25TOTS-PS-EG-126</t>
  </si>
  <si>
    <t>9.14</t>
  </si>
  <si>
    <t>69.73</t>
  </si>
  <si>
    <t>25-2103-1404-25MSCG-PS-EG-127</t>
  </si>
  <si>
    <t>69.3</t>
  </si>
  <si>
    <t>25-2103-1404-25CITI-PS-EG-128</t>
  </si>
  <si>
    <t>25-2103-1404-25SCBB-PS-EG-129</t>
  </si>
  <si>
    <t>25-2103-1404-25CIMB-PS-EG-130</t>
  </si>
  <si>
    <t>9.63</t>
  </si>
  <si>
    <t>69.37</t>
  </si>
  <si>
    <t>25-2103-1404-25SCBS-PS-EG-131</t>
  </si>
  <si>
    <t>9.05</t>
  </si>
  <si>
    <t>69.7</t>
  </si>
  <si>
    <t>25-2403-1504-25SCBB-PS-DS-132</t>
  </si>
  <si>
    <t>9.15</t>
  </si>
  <si>
    <t>6.29</t>
  </si>
  <si>
    <t>25-2403-1504-25BNPP-PS-DS-133</t>
  </si>
  <si>
    <t>7.8</t>
  </si>
  <si>
    <t>25-2503-1604-25MLIL-PS-EG-134</t>
  </si>
  <si>
    <t>7.78</t>
  </si>
  <si>
    <t>6.28</t>
  </si>
  <si>
    <t>25-2503-1604-25TOTS-PS-HZ-135</t>
  </si>
  <si>
    <t>25-2503-1604-25MSCG-PS-HZ-136</t>
  </si>
  <si>
    <t>7.65</t>
  </si>
  <si>
    <t>6.26</t>
  </si>
  <si>
    <t>70.91</t>
  </si>
  <si>
    <t>70.87</t>
  </si>
  <si>
    <t>70.95</t>
  </si>
  <si>
    <t>58500000</t>
  </si>
  <si>
    <t>25-2803-2204-25MSCG-PS-HZ-137</t>
  </si>
  <si>
    <t>7.22</t>
  </si>
  <si>
    <t>1.26</t>
  </si>
  <si>
    <t>71.53</t>
  </si>
  <si>
    <t>25-2803-2204-25SCBB-PS-EG-138</t>
  </si>
  <si>
    <t>71.5</t>
  </si>
  <si>
    <t>25-2803-2204-25ANZB-PS-EG-139</t>
  </si>
  <si>
    <t>5.98</t>
  </si>
  <si>
    <t>25-2803-2204-25BNPP-PS-DS-140</t>
  </si>
  <si>
    <t>71.54</t>
  </si>
  <si>
    <t>25-2803-2204-25MACQ-PS-HZ-141</t>
  </si>
  <si>
    <t>25-2803-2204-25CIMI-PS-HZ-142</t>
  </si>
  <si>
    <t>25-1504-0705-25MLIL-PS-EG-143</t>
  </si>
  <si>
    <t>14.96</t>
  </si>
  <si>
    <t>8.96</t>
  </si>
  <si>
    <t>62.9</t>
  </si>
  <si>
    <t>25-1504-0705-25SCBB-PS-EG-144</t>
  </si>
  <si>
    <t>6.04</t>
  </si>
  <si>
    <t>25-1504-0705-25SCBS-PS-EG-145</t>
  </si>
  <si>
    <t>25-1604-0805-25MSCG-PS-HZ-146</t>
  </si>
  <si>
    <t>14.98</t>
  </si>
  <si>
    <t>8.98</t>
  </si>
  <si>
    <t>63.06</t>
  </si>
  <si>
    <t>25-1604-0805-25MLIL-PS-DS-147</t>
  </si>
  <si>
    <t>6.01</t>
  </si>
  <si>
    <t>8.99</t>
  </si>
  <si>
    <t>63.15</t>
  </si>
  <si>
    <t>01 January 2025</t>
  </si>
  <si>
    <t>31 January 2025</t>
  </si>
  <si>
    <t>09 October 2024</t>
  </si>
  <si>
    <t>19 September 2024</t>
  </si>
  <si>
    <t>15 October 2024</t>
  </si>
  <si>
    <t>24 September 2024</t>
  </si>
  <si>
    <t>22 October 2024</t>
  </si>
  <si>
    <t>01 October 2024</t>
  </si>
  <si>
    <t>01 February 2025</t>
  </si>
  <si>
    <t>28 February 2025</t>
  </si>
  <si>
    <t>23 October 2024</t>
  </si>
  <si>
    <t>02 October 2024</t>
  </si>
  <si>
    <t>01 March 2025</t>
  </si>
  <si>
    <t>31 March 2025</t>
  </si>
  <si>
    <t>24 October 2024</t>
  </si>
  <si>
    <t>03 October 2024</t>
  </si>
  <si>
    <t>12 December 2024</t>
  </si>
  <si>
    <t>21 November 2024</t>
  </si>
  <si>
    <t>13 December 2024</t>
  </si>
  <si>
    <t>22 November 2024</t>
  </si>
  <si>
    <t>16 December 2024</t>
  </si>
  <si>
    <t>25 November 2024</t>
  </si>
  <si>
    <t>23 December 2024</t>
  </si>
  <si>
    <t>03 December 2024</t>
  </si>
  <si>
    <t>31 December 2024</t>
  </si>
  <si>
    <t>10 December 2024</t>
  </si>
  <si>
    <t>03 January 2025</t>
  </si>
  <si>
    <t>01 April 2025</t>
  </si>
  <si>
    <t>30 April 2025</t>
  </si>
  <si>
    <t>23 January 2025</t>
  </si>
  <si>
    <t>02 January 2025</t>
  </si>
  <si>
    <t>01 May 2025</t>
  </si>
  <si>
    <t>31 May 2025</t>
  </si>
  <si>
    <t>03 February 2025</t>
  </si>
  <si>
    <t>08 January 2025</t>
  </si>
  <si>
    <t>04 February 2025</t>
  </si>
  <si>
    <t>10 January 2025</t>
  </si>
  <si>
    <t>04 March 2025</t>
  </si>
  <si>
    <t>10 February 2025</t>
  </si>
  <si>
    <t>01 June 2025</t>
  </si>
  <si>
    <t>30 June 2025</t>
  </si>
  <si>
    <t>05 March 2025</t>
  </si>
  <si>
    <t>12 February 2025</t>
  </si>
  <si>
    <t>07 March 2025</t>
  </si>
  <si>
    <t>14 February 2025</t>
  </si>
  <si>
    <t>01 July 2025</t>
  </si>
  <si>
    <t>31 July 2025</t>
  </si>
  <si>
    <t>10 March 2025</t>
  </si>
  <si>
    <t>18 February 2025</t>
  </si>
  <si>
    <t>24 March 2025</t>
  </si>
  <si>
    <t>03 March 2025</t>
  </si>
  <si>
    <t>27 March 2025</t>
  </si>
  <si>
    <t>06 March 2025</t>
  </si>
  <si>
    <t>28 March 2025</t>
  </si>
  <si>
    <t>08 April 2025</t>
  </si>
  <si>
    <t>14 March 2025</t>
  </si>
  <si>
    <t>09 April 2025</t>
  </si>
  <si>
    <t>17 March 2025</t>
  </si>
  <si>
    <t>01 August 2025</t>
  </si>
  <si>
    <t>31 August 2025</t>
  </si>
  <si>
    <t>14 April 2025</t>
  </si>
  <si>
    <t>21 March 2025</t>
  </si>
  <si>
    <t>01 September 2025</t>
  </si>
  <si>
    <t>30 September 2025</t>
  </si>
  <si>
    <t>15 April 2025</t>
  </si>
  <si>
    <t>16 April 2025</t>
  </si>
  <si>
    <t>25 March 2025</t>
  </si>
  <si>
    <t>22 April 2025</t>
  </si>
  <si>
    <t>01 October 2025</t>
  </si>
  <si>
    <t>31 December 2025</t>
  </si>
  <si>
    <t>07 May 2025</t>
  </si>
  <si>
    <t>08 May 2025</t>
  </si>
  <si>
    <t>01 February 2023</t>
  </si>
  <si>
    <t>28 February 2023</t>
  </si>
  <si>
    <t>03 November 2022</t>
  </si>
  <si>
    <t>13 October 2022</t>
  </si>
  <si>
    <t>01 March 2023</t>
  </si>
  <si>
    <t>31 March 2023</t>
  </si>
  <si>
    <t>01 January 2023</t>
  </si>
  <si>
    <t>31 January 2023</t>
  </si>
  <si>
    <t>01 May 2023</t>
  </si>
  <si>
    <t>31 May 2023</t>
  </si>
  <si>
    <t>01 April 2023</t>
  </si>
  <si>
    <t>30 April 2023</t>
  </si>
  <si>
    <t>07 November 2022</t>
  </si>
  <si>
    <t>17 October 2022</t>
  </si>
  <si>
    <t>08 November 2022</t>
  </si>
  <si>
    <t>18 October 2022</t>
  </si>
  <si>
    <t>09 November 2022</t>
  </si>
  <si>
    <t>19 October 2022</t>
  </si>
  <si>
    <t>10 November 2022</t>
  </si>
  <si>
    <t>20 October 2022</t>
  </si>
  <si>
    <t>14 November 2022</t>
  </si>
  <si>
    <t>21 October 2022</t>
  </si>
  <si>
    <t>15 November 2022</t>
  </si>
  <si>
    <t>25 October 2022</t>
  </si>
  <si>
    <t>16 November 2022</t>
  </si>
  <si>
    <t>26 October 2022</t>
  </si>
  <si>
    <t>30 June 2023</t>
  </si>
  <si>
    <t>28 November 2022</t>
  </si>
  <si>
    <t>04 November 2022</t>
  </si>
  <si>
    <t>01 June 2023</t>
  </si>
  <si>
    <t>30 November 2022</t>
  </si>
  <si>
    <t>02 December 2022</t>
  </si>
  <si>
    <t>05 December 2022</t>
  </si>
  <si>
    <t>11 November 2022</t>
  </si>
  <si>
    <t>20 December 2022</t>
  </si>
  <si>
    <t>21 December 2022</t>
  </si>
  <si>
    <t>01 December 2022</t>
  </si>
  <si>
    <t>28 December 2022</t>
  </si>
  <si>
    <t>07 December 2022</t>
  </si>
  <si>
    <t>29 December 2022</t>
  </si>
  <si>
    <t>08 December 2022</t>
  </si>
  <si>
    <t>03 January 2023</t>
  </si>
  <si>
    <t>09 December 2022</t>
  </si>
  <si>
    <t>02 February 2023</t>
  </si>
  <si>
    <t>09 January 2023</t>
  </si>
  <si>
    <t>07 February 2023</t>
  </si>
  <si>
    <t>11 January 2023</t>
  </si>
  <si>
    <t>08 February 2023</t>
  </si>
  <si>
    <t>12 January 2023</t>
  </si>
  <si>
    <t>09 February 2023</t>
  </si>
  <si>
    <t>13 January 2023</t>
  </si>
  <si>
    <t>10 February 2023</t>
  </si>
  <si>
    <t>16 January 2023</t>
  </si>
  <si>
    <t>13 February 2023</t>
  </si>
  <si>
    <t>17 January 2023</t>
  </si>
  <si>
    <t>14 February 2023</t>
  </si>
  <si>
    <t>18 January 2023</t>
  </si>
  <si>
    <t>01 July 2023</t>
  </si>
  <si>
    <t>31 July 2023</t>
  </si>
  <si>
    <t>16 February 2023</t>
  </si>
  <si>
    <t>25 January 2023</t>
  </si>
  <si>
    <t>17 February 2023</t>
  </si>
  <si>
    <t>26 January 2023</t>
  </si>
  <si>
    <t>21 February 2023</t>
  </si>
  <si>
    <t>27 January 2023</t>
  </si>
  <si>
    <t>02 March 2023</t>
  </si>
  <si>
    <t>03 March 2023</t>
  </si>
  <si>
    <t>06 March 2023</t>
  </si>
  <si>
    <t>01 August 2023</t>
  </si>
  <si>
    <t>31 August 2023</t>
  </si>
  <si>
    <t>22 March 2023</t>
  </si>
  <si>
    <t>24 March 2023</t>
  </si>
  <si>
    <t>27 March 2023</t>
  </si>
  <si>
    <t>07 March 2023</t>
  </si>
  <si>
    <t>25 April 2023</t>
  </si>
  <si>
    <t>03 April 2023</t>
  </si>
  <si>
    <t>01 September 2023</t>
  </si>
  <si>
    <t>30 September 2023</t>
  </si>
  <si>
    <t>26 April 2023</t>
  </si>
  <si>
    <t>04 April 2023</t>
  </si>
  <si>
    <t>02 May 2023</t>
  </si>
  <si>
    <t>10 April 2023</t>
  </si>
  <si>
    <t>03 May 2023</t>
  </si>
  <si>
    <t>11 April 2023</t>
  </si>
  <si>
    <t>05 May 2023</t>
  </si>
  <si>
    <t>12 April 2023</t>
  </si>
  <si>
    <t>08 May 2023</t>
  </si>
  <si>
    <t>13 April 2023</t>
  </si>
  <si>
    <t>01 October 2023</t>
  </si>
  <si>
    <t>31 October 2023</t>
  </si>
  <si>
    <t>27 July 2023</t>
  </si>
  <si>
    <t>06 July 2023</t>
  </si>
  <si>
    <t>28 July 2023</t>
  </si>
  <si>
    <t>07 July 2023</t>
  </si>
  <si>
    <t>14 July 2023</t>
  </si>
  <si>
    <t>03 August 2023</t>
  </si>
  <si>
    <t>21 July 2023</t>
  </si>
  <si>
    <t>18 July 2023</t>
  </si>
  <si>
    <t>20 July 2023</t>
  </si>
  <si>
    <t>08 August 2023</t>
  </si>
  <si>
    <t>09 August 2023</t>
  </si>
  <si>
    <t>25 July 2023</t>
  </si>
  <si>
    <t>24 July 2023</t>
  </si>
  <si>
    <t>01 November 2023</t>
  </si>
  <si>
    <t>30 November 2023</t>
  </si>
  <si>
    <t>14 August 2023</t>
  </si>
  <si>
    <t>15 August 2023</t>
  </si>
  <si>
    <t>26 July 2023</t>
  </si>
  <si>
    <t>16 August 2023</t>
  </si>
  <si>
    <t>17 August 2023</t>
  </si>
  <si>
    <t>18 August 2023</t>
  </si>
  <si>
    <t>21 August 2023</t>
  </si>
  <si>
    <t>24 August 2023</t>
  </si>
  <si>
    <t>04 August 2023</t>
  </si>
  <si>
    <t>29 August 2023</t>
  </si>
  <si>
    <t>12 September 2023</t>
  </si>
  <si>
    <t>01 December 2023</t>
  </si>
  <si>
    <t>31 December 2023</t>
  </si>
  <si>
    <t>19 September 2023</t>
  </si>
  <si>
    <t>25 August 2023</t>
  </si>
  <si>
    <t>20 September 2023</t>
  </si>
  <si>
    <t>28 August 2023</t>
  </si>
  <si>
    <t>21 September 2023</t>
  </si>
  <si>
    <t>30 August 2023</t>
  </si>
  <si>
    <t>22 September 2023</t>
  </si>
  <si>
    <t>01 January 2024</t>
  </si>
  <si>
    <t>31 January 2024</t>
  </si>
  <si>
    <t>22 November 2023</t>
  </si>
  <si>
    <t>24 November 2023</t>
  </si>
  <si>
    <t>02 November 2023</t>
  </si>
  <si>
    <t>31 March 2024</t>
  </si>
  <si>
    <t>27 November 2023</t>
  </si>
  <si>
    <t>03 November 2023</t>
  </si>
  <si>
    <t>28 November 2023</t>
  </si>
  <si>
    <t>06 November 2023</t>
  </si>
  <si>
    <t>04 December 2023</t>
  </si>
  <si>
    <t>10 November 2023</t>
  </si>
  <si>
    <t>05 December 2023</t>
  </si>
  <si>
    <t>14 November 2023</t>
  </si>
  <si>
    <t>08 December 2023</t>
  </si>
  <si>
    <t>16 November 2023</t>
  </si>
  <si>
    <t>11 December 2023</t>
  </si>
  <si>
    <t>17 November 2023</t>
  </si>
  <si>
    <t>01 February 2024</t>
  </si>
  <si>
    <t>29 February 2024</t>
  </si>
  <si>
    <t>20 November 2023</t>
  </si>
  <si>
    <t>12 December 2023</t>
  </si>
  <si>
    <t>21 November 2023</t>
  </si>
  <si>
    <t>01 March 2024</t>
  </si>
  <si>
    <t>15 December 2023</t>
  </si>
  <si>
    <t>20 December 2023</t>
  </si>
  <si>
    <t>27 December 2023</t>
  </si>
  <si>
    <t>06 December 2023</t>
  </si>
  <si>
    <t>01 April 2024</t>
  </si>
  <si>
    <t>30 April 2024</t>
  </si>
  <si>
    <t>23 January 2024</t>
  </si>
  <si>
    <t>02 January 2024</t>
  </si>
  <si>
    <t>01 May 2024</t>
  </si>
  <si>
    <t>31 May 2024</t>
  </si>
  <si>
    <t>26 January 2024</t>
  </si>
  <si>
    <t>04 January 2024</t>
  </si>
  <si>
    <t>06 February 2024</t>
  </si>
  <si>
    <t>12 January 2024</t>
  </si>
  <si>
    <t>13 February 2024</t>
  </si>
  <si>
    <t>18 January 2024</t>
  </si>
  <si>
    <t>19 January 2024</t>
  </si>
  <si>
    <t>14 February 2024</t>
  </si>
  <si>
    <t>22 January 2024</t>
  </si>
  <si>
    <t>01 June 2024</t>
  </si>
  <si>
    <t>30 June 2024</t>
  </si>
  <si>
    <t>16 February 2024</t>
  </si>
  <si>
    <t>24 January 2024</t>
  </si>
  <si>
    <t>20 February 2024</t>
  </si>
  <si>
    <t>21 February 2024</t>
  </si>
  <si>
    <t>29 January 2024</t>
  </si>
  <si>
    <t>22 February 2024</t>
  </si>
  <si>
    <t>30 January 2024</t>
  </si>
  <si>
    <t>31 July 2024</t>
  </si>
  <si>
    <t>23 February 2024</t>
  </si>
  <si>
    <t>01 July 2024</t>
  </si>
  <si>
    <t>06 March 2024</t>
  </si>
  <si>
    <t>08 March 2024</t>
  </si>
  <si>
    <t>26 March 2024</t>
  </si>
  <si>
    <t>04 March 2024</t>
  </si>
  <si>
    <t>27 March 2024</t>
  </si>
  <si>
    <t>05 March 2024</t>
  </si>
  <si>
    <t>03 April 2024</t>
  </si>
  <si>
    <t>12 March 2024</t>
  </si>
  <si>
    <t>01 August 2024</t>
  </si>
  <si>
    <t>31 August 2024</t>
  </si>
  <si>
    <t>05 April 2024</t>
  </si>
  <si>
    <t>14 March 2024</t>
  </si>
  <si>
    <t>09 April 2024</t>
  </si>
  <si>
    <t>18 March 2024</t>
  </si>
  <si>
    <t>23 April 2024</t>
  </si>
  <si>
    <t>30 September 2024</t>
  </si>
  <si>
    <t>24 April 2024</t>
  </si>
  <si>
    <t>02 April 2024</t>
  </si>
  <si>
    <t>01 September 2024</t>
  </si>
  <si>
    <t>26 April 2024</t>
  </si>
  <si>
    <t>04 April 2024</t>
  </si>
  <si>
    <t>29 April 2024</t>
  </si>
  <si>
    <t>08 April 2024</t>
  </si>
  <si>
    <t>03 May 2024</t>
  </si>
  <si>
    <t>12 April 2024</t>
  </si>
  <si>
    <t>16 May 2024</t>
  </si>
  <si>
    <t>25 April 2024</t>
  </si>
  <si>
    <t>17 May 2024</t>
  </si>
  <si>
    <t>31 October 2024</t>
  </si>
  <si>
    <t>29 May 2024</t>
  </si>
  <si>
    <t>07 May 2024</t>
  </si>
  <si>
    <t>30 May 2024</t>
  </si>
  <si>
    <t>08 May 2024</t>
  </si>
  <si>
    <t>09 May 2024</t>
  </si>
  <si>
    <t>04 June 2024</t>
  </si>
  <si>
    <t>10 May 2024</t>
  </si>
  <si>
    <t>10 June 2024</t>
  </si>
  <si>
    <t>11 June 2024</t>
  </si>
  <si>
    <t>18 June 2024</t>
  </si>
  <si>
    <t>24 May 2024</t>
  </si>
  <si>
    <t>01 January 2022</t>
  </si>
  <si>
    <t>30 June 2022</t>
  </si>
  <si>
    <t>01 November 2021</t>
  </si>
  <si>
    <t>11 October 2021</t>
  </si>
  <si>
    <t>02 November 2021</t>
  </si>
  <si>
    <t>12 October 2021</t>
  </si>
  <si>
    <t>03 November 2021</t>
  </si>
  <si>
    <t>13 October 2021</t>
  </si>
  <si>
    <t>31 December 2022</t>
  </si>
  <si>
    <t>05 November 2021</t>
  </si>
  <si>
    <t>14 October 2021</t>
  </si>
  <si>
    <t>09 November 2021</t>
  </si>
  <si>
    <t>18 October 2021</t>
  </si>
  <si>
    <t>10 November 2021</t>
  </si>
  <si>
    <t>19 October 2021</t>
  </si>
  <si>
    <t>12 November 2021</t>
  </si>
  <si>
    <t>20 October 2021</t>
  </si>
  <si>
    <t>15 November 2021</t>
  </si>
  <si>
    <t>21 October 2021</t>
  </si>
  <si>
    <t>17 November 2021</t>
  </si>
  <si>
    <t>25 October 2021</t>
  </si>
  <si>
    <t>18 November 2021</t>
  </si>
  <si>
    <t>26 October 2021</t>
  </si>
  <si>
    <t>19 November 2021</t>
  </si>
  <si>
    <t>27 October 2021</t>
  </si>
  <si>
    <t>22 November 2021</t>
  </si>
  <si>
    <t>28 October 2021</t>
  </si>
  <si>
    <t>23 November 2021</t>
  </si>
  <si>
    <t>29 October 2021</t>
  </si>
  <si>
    <t>24 November 2021</t>
  </si>
  <si>
    <t>01 July 2022</t>
  </si>
  <si>
    <t>31 July 2022</t>
  </si>
  <si>
    <t>26 November 2021</t>
  </si>
  <si>
    <t>30 September 2022</t>
  </si>
  <si>
    <t>01 August 2022</t>
  </si>
  <si>
    <t>31 August 2022</t>
  </si>
  <si>
    <t>30 November 2021</t>
  </si>
  <si>
    <t>04 November 2021</t>
  </si>
  <si>
    <t>01 September 2022</t>
  </si>
  <si>
    <t>01 December 2021</t>
  </si>
  <si>
    <t>02 December 2021</t>
  </si>
  <si>
    <t>08 November 2021</t>
  </si>
  <si>
    <t>03 December 2021</t>
  </si>
  <si>
    <t>06 December 2021</t>
  </si>
  <si>
    <t>07 December 2021</t>
  </si>
  <si>
    <t>11 November 2021</t>
  </si>
  <si>
    <t>08 December 2021</t>
  </si>
  <si>
    <t>09 December 2021</t>
  </si>
  <si>
    <t>10 December 2021</t>
  </si>
  <si>
    <t>16 November 2021</t>
  </si>
  <si>
    <t>13 December 2021</t>
  </si>
  <si>
    <t>07 February 2022</t>
  </si>
  <si>
    <t>11 January 2022</t>
  </si>
  <si>
    <t>08 February 2022</t>
  </si>
  <si>
    <t>12 January 2022</t>
  </si>
  <si>
    <t>09 February 2022</t>
  </si>
  <si>
    <t>13 January 2022</t>
  </si>
  <si>
    <t>10 February 2022</t>
  </si>
  <si>
    <t>14 January 2022</t>
  </si>
  <si>
    <t>01 October 2022</t>
  </si>
  <si>
    <t>11 February 2022</t>
  </si>
  <si>
    <t>17 January 2022</t>
  </si>
  <si>
    <t>15 February 2022</t>
  </si>
  <si>
    <t>19 January 2022</t>
  </si>
  <si>
    <t>20 January 2022</t>
  </si>
  <si>
    <t>16 February 2022</t>
  </si>
  <si>
    <t>17 February 2022</t>
  </si>
  <si>
    <t>21 January 2022</t>
  </si>
  <si>
    <t>18 February 2022</t>
  </si>
  <si>
    <t>24 January 2022</t>
  </si>
  <si>
    <t>22 February 2022</t>
  </si>
  <si>
    <t>25 January 2022</t>
  </si>
  <si>
    <t>23 February 2022</t>
  </si>
  <si>
    <t>26 January 2022</t>
  </si>
  <si>
    <t>24 February 2022</t>
  </si>
  <si>
    <t>27 January 2022</t>
  </si>
  <si>
    <t>01 May 2021</t>
  </si>
  <si>
    <t>31 December 2021</t>
  </si>
  <si>
    <t>05 May 2021</t>
  </si>
  <si>
    <t>15 April 2021</t>
  </si>
  <si>
    <t>16 April 2021</t>
  </si>
  <si>
    <t>06 May 2021</t>
  </si>
  <si>
    <t>07 May 2021</t>
  </si>
  <si>
    <t>19 April 2021</t>
  </si>
  <si>
    <t>20 April 2021</t>
  </si>
  <si>
    <t>10 May 2021</t>
  </si>
  <si>
    <t>12 May 2021</t>
  </si>
  <si>
    <t>22 April 2021</t>
  </si>
  <si>
    <t>17 May 2021</t>
  </si>
  <si>
    <t>23 April 2021</t>
  </si>
  <si>
    <t>26 April 2021</t>
  </si>
  <si>
    <t>27 April 2021</t>
  </si>
  <si>
    <t>28 April 2021</t>
  </si>
  <si>
    <t>20 May 2021</t>
  </si>
  <si>
    <t>21 May 2021</t>
  </si>
  <si>
    <t>29 April 2021</t>
  </si>
  <si>
    <t>57500000</t>
  </si>
  <si>
    <t>2500000</t>
  </si>
  <si>
    <t>46500000</t>
  </si>
  <si>
    <t>58000000</t>
  </si>
  <si>
    <t>2000000</t>
  </si>
  <si>
    <t>29700000</t>
  </si>
  <si>
    <t>55000000</t>
  </si>
  <si>
    <t>5000000</t>
  </si>
  <si>
    <t>25500000</t>
  </si>
  <si>
    <t>4500000</t>
  </si>
  <si>
    <t>4900000</t>
  </si>
  <si>
    <t>3500000</t>
  </si>
  <si>
    <t>34500000</t>
  </si>
  <si>
    <t>25-0406-2506-25JPMC-PS-HZ-148</t>
  </si>
  <si>
    <t>25 June 2025</t>
  </si>
  <si>
    <t>04 June 2025</t>
  </si>
  <si>
    <t>25-0406-2506-25MLIL-PS-HZ-149</t>
  </si>
  <si>
    <t>26 June 2025</t>
  </si>
  <si>
    <t>25-0506-2606-25CIMI-PS-DS-151</t>
  </si>
  <si>
    <t>05 June 2025</t>
  </si>
  <si>
    <t>64.3</t>
  </si>
  <si>
    <t>64.65</t>
  </si>
  <si>
    <t>64.57</t>
  </si>
  <si>
    <t>64.5</t>
  </si>
  <si>
    <t>25-0506-2606-25TOTS-PS-DS-150</t>
  </si>
  <si>
    <t>25-1206-0707-25SCBB-PS-DS-152</t>
  </si>
  <si>
    <t>0.02</t>
  </si>
  <si>
    <t>07 July 2025</t>
  </si>
  <si>
    <t>12 June 2025</t>
  </si>
  <si>
    <t>68.25</t>
  </si>
  <si>
    <t>25-1206-0707-25ANZB-PS-DS-153</t>
  </si>
  <si>
    <t>0.03</t>
  </si>
  <si>
    <t>68.3</t>
  </si>
  <si>
    <t>25-1206-0707-25CITI-PS-DS-154</t>
  </si>
  <si>
    <t>67.66</t>
  </si>
  <si>
    <t>25-1206-0707-25JPMC-PS-DS-155</t>
  </si>
  <si>
    <t>67.95</t>
  </si>
  <si>
    <t>25-1206-0707-25CIMI-PS-DS-156</t>
  </si>
  <si>
    <t>67.85</t>
  </si>
  <si>
    <t>25-1206-0707-25MLIL-PS-DS-157</t>
  </si>
  <si>
    <t>0.08</t>
  </si>
  <si>
    <t>67.9</t>
  </si>
  <si>
    <t>16 June 2025</t>
  </si>
  <si>
    <t>01:03:29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</si>
</sst>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  <xf numFmtId="0" fontId="2" fillId="2" borderId="0" xfId="0" applyFont="1" applyFill="1" applyAlignment="1">
      <alignment horizontal="left"/>
    </xf>
    <xf numFmtId="2" fontId="0" fillId="0" borderId="0" xfId="0" applyNumberFormat="1" applyAlignment="1">
      <alignment horizontal="left"/>
    </xf>
    <xf numFmtId="43" fontId="0" fillId="0" borderId="0" xfId="1" applyFont="1" applyAlignment="1">
      <alignment horizontal="center" vertical="center"/>
    </xf>
    <xf numFmtId="43" fontId="2" fillId="2" borderId="1" xfId="1" applyFont="1" applyFill="1" applyBorder="1" applyAlignment="1">
      <alignment horizontal="center" vertical="center"/>
    </xf>
    <xf numFmtId="0" fontId="5" fillId="0" borderId="0" xfId="0" applyFont="1"/>
    <xf numFmtId="43" fontId="5" fillId="0" borderId="0" xfId="1" applyFont="1"/>
    <xf numFmtId="43" fontId="0" fillId="0" borderId="0" xfId="0" applyNumberFormat="1"/>
  </cellXfs>
  <cellStyles count="2">
    <cellStyle name="Comma" xfId="1" builtinId="3"/>
    <cellStyle name="Normal" xfId="0" builtinId="0"/>
  </cellStyles>
  <dxfs count="13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BDH|13484741598305179288</stp>
        <tr r="C2" s="15"/>
      </tp>
      <tp t="s">
        <v>#N/A N/A</v>
        <stp/>
        <stp>BDH|10944606178526936965</stp>
        <tr r="A2" s="26"/>
      </tp>
    </main>
  </volType>
</volType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34" Type="http://schemas.openxmlformats.org/officeDocument/2006/relationships/volatileDependencies" Target="volatileDependenci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17.439343402781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1" level="1">
      <sharedItems count="15">
        <s v="[DASHBOARD RL].[RL.AvailableVolumeLimit].&amp;[59000000]" c="59000000"/>
        <s v="[DASHBOARD RL].[RL.AvailableVolumeLimit].&amp;[57500000]" c="57500000"/>
        <s v="[DASHBOARD RL].[RL.AvailableVolumeLimit].&amp;[60000000]" c="60000000"/>
        <s v="[DASHBOARD RL].[RL.AvailableVolumeLimit].&amp;[58000000]" c="58000000"/>
        <s v="[DASHBOARD RL].[RL.AvailableVolumeLimit].&amp;[29700000]" c="29700000"/>
        <s v="[DASHBOARD RL].[RL.AvailableVolumeLimit].&amp;[31200000]" c="31200000"/>
        <s v="[DASHBOARD RL].[RL.AvailableVolumeLimit].&amp;[58500000]" c="58500000"/>
        <s v="[DASHBOARD RL].[RL.AvailableVolumeLimit].&amp;[46500000]" c="46500000"/>
        <s v="[DASHBOARD RL].[RL.AvailableVolumeLimit].&amp;[48000000]" c="48000000"/>
        <s v="[DASHBOARD RL].[RL.AvailableVolumeLimit].&amp;[55000000]" c="55000000"/>
        <s v="[DASHBOARD RL].[RL.AvailableVolumeLimit].&amp;[25500000]" c="25500000"/>
        <s v="[DASHBOARD RL].[RL.AvailableVolumeLimit].&amp;[30000000]" c="30000000"/>
        <s v="[DASHBOARD RL].[RL.AvailableVolumeLimit].&amp;[4900000]" c="4900000"/>
        <s v="[DASHBOARD RL].[RL.AvailableVolumeLimit].&amp;[34500000]" c="34500000"/>
        <s v="[DASHBOARD RL].[RL.AvailableVolumeLimit].&amp;[36000000]" c="36000000"/>
      </sharedItems>
    </cacheField>
    <cacheField name="[DASHBOARD RL].[RL.CounterpartyName].[RL.CounterpartyName]" caption="RL.CounterpartyName" numFmtId="0" hierarchy="173" level="1">
      <sharedItems count="12">
        <s v="[DASHBOARD RL].[RL.CounterpartyName].&amp;[Australia And New Zealand Banking Group Limited]" c="Australia And New Zealand Banking Group Limited"/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Standard Chartered Saadiq Berhad]" c="Standard Chartered Saadiq Berha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7" level="1">
      <sharedItems count="8">
        <s v="[DASHBOARD RL].[RL.VolumeUtilisationCurrentYear].&amp;[1000000]" c="1000000"/>
        <s v="[DASHBOARD RL].[RL.VolumeUtilisationCurrentYear].&amp;[2500000]" c="2500000"/>
        <s v="[DASHBOARD RL].[RL.VolumeUtilisationCurrentYear].&amp;" c=""/>
        <s v="[DASHBOARD RL].[RL.VolumeUtilisationCurrentYear].&amp;[2000000]" c="2000000"/>
        <s v="[DASHBOARD RL].[RL.VolumeUtilisationCurrentYear].&amp;[1500000]" c="1500000"/>
        <s v="[DASHBOARD RL].[RL.VolumeUtilisationCurrentYear].&amp;[5000000]" c="5000000"/>
        <s v="[DASHBOARD RL].[RL.VolumeUtilisationCurrentYear].&amp;[4500000]" c="4500000"/>
        <s v="[DASHBOARD RL].[RL.VolumeUtilisationCurrentYear].&amp;[3500000]" c="3500000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24.397983796298" backgroundQuery="1" createdVersion="8" refreshedVersion="8" minRefreshableVersion="3" recordCount="0" supportSubquery="1" supportAdvancedDrill="1" xr:uid="{D5222783-89CD-4E30-8BB6-B6B4EC8B9AC1}">
  <cacheSource type="external" connectionId="1"/>
  <cacheFields count="20">
    <cacheField name="[DASHBOARD FO].[FO.PortfolioName].[FO.PortfolioName]" caption="FO.PortfolioName" numFmtId="0" hierarchy="71" level="1">
      <sharedItems count="5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  <s v="[DASHBOARD FO].[FO.PortfolioName].&amp;[FY2025 PCHP]" c="FY2025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2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  <s v="[DASHBOARD FO].[FO.CounterpartyName].&amp;[Standard Chartered Saadiq Berhad]" c="Standard Chartered Saadiq Berhad"/>
        <s v="[DASHBOARD FO].[FO.CounterpartyName].&amp;[Australia And New Zealand Banking Group Limited]" c="Australia And New Zealand Banking Group Limited"/>
      </sharedItems>
    </cacheField>
    <cacheField name="[DASHBOARD FO].[FO.NetPremium].[FO.NetPremium]" caption="FO.NetPremium" numFmtId="0" hierarchy="63" level="1">
      <sharedItems count="351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  <s v="[DASHBOARD FO].[FO.NetPremium].&amp;[2.89]" c="2.89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1.38]" c="1.38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  <s v="[DASHBOARD FO].[FO.NetPremium].&amp;[2.59]" c="2.59"/>
        <s v="[DASHBOARD FO].[FO.NetPremium].&amp;[2.56]" c="2.56"/>
        <s v="[DASHBOARD FO].[FO.NetPremium].&amp;[5.35]" c="5.35"/>
        <s v="[DASHBOARD FO].[FO.NetPremium].&amp;[5.3]" c="5.3"/>
        <s v="[DASHBOARD FO].[FO.NetPremium].&amp;[5.25]" c="5.25"/>
        <s v="[DASHBOARD FO].[FO.NetPremium].&amp;[5.29]" c="5.29"/>
        <s v="[DASHBOARD FO].[FO.NetPremium].&amp;[5.23]" c="5.23"/>
        <s v="[DASHBOARD FO].[FO.NetPremium].&amp;[5.04]" c="5.04"/>
        <s v="[DASHBOARD FO].[FO.NetPremium].&amp;[4.95]" c="4.95"/>
        <s v="[DASHBOARD FO].[FO.NetPremium].&amp;[4.98]" c="4.98"/>
        <s v="[DASHBOARD FO].[FO.NetPremium].&amp;[5.4]" c="5.4"/>
        <s v="[DASHBOARD FO].[FO.NetPremium].&amp;[5.43]" c="5.43"/>
        <s v="[DASHBOARD FO].[FO.NetPremium].&amp;[5.37]" c="5.37"/>
        <s v="[DASHBOARD FO].[FO.NetPremium].&amp;[5.48]" c="5.48"/>
        <s v="[DASHBOARD FO].[FO.NetPremium].&amp;[5.38]" c="5.38"/>
        <s v="[DASHBOARD FO].[FO.NetPremium].&amp;[5.19]" c="5.19"/>
        <s v="[DASHBOARD FO].[FO.NetPremium].&amp;[5.1]" c="5.1"/>
        <s v="[DASHBOARD FO].[FO.NetPremium].&amp;[5.2]" c="5.2"/>
        <s v="[DASHBOARD FO].[FO.NetPremium].&amp;[5.15]" c="5.15"/>
        <s v="[DASHBOARD FO].[FO.NetPremium].&amp;[5.22]" c="5.22"/>
        <s v="[DASHBOARD FO].[FO.NetPremium].&amp;[5.24]" c="5.24"/>
        <s v="[DASHBOARD FO].[FO.NetPremium].&amp;[5.47]" c="5.47"/>
        <s v="[DASHBOARD FO].[FO.NetPremium].&amp;[5.45]" c="5.45"/>
        <s v="[DASHBOARD FO].[FO.NetPremium].&amp;[5.18]" c="5.18"/>
        <s v="[DASHBOARD FO].[FO.NetPremium].&amp;[5.12]" c="5.12"/>
        <s v="[DASHBOARD FO].[FO.NetPremium].&amp;[5.65]" c="5.65"/>
        <s v="[DASHBOARD FO].[FO.NetPremium].&amp;[5.41]" c="5.41"/>
        <s v="[DASHBOARD FO].[FO.NetPremium].&amp;[5.05]" c="5.05"/>
        <s v="[DASHBOARD FO].[FO.NetPremium].&amp;[4.93]" c="4.93"/>
        <s v="[DASHBOARD FO].[FO.NetPremium].&amp;[5.54]" c="5.54"/>
        <s v="[DASHBOARD FO].[FO.NetPremium].&amp;[5.34]" c="5.34"/>
        <s v="[DASHBOARD FO].[FO.NetPremium].&amp;[5.5]" c="5.5"/>
        <s v="[DASHBOARD FO].[FO.NetPremium].&amp;[5.7]" c="5.7"/>
        <s v="[DASHBOARD FO].[FO.NetPremium].&amp;[5.66]" c="5.66"/>
        <s v="[DASHBOARD FO].[FO.NetPremium].&amp;[5.88]" c="5.88"/>
        <s v="[DASHBOARD FO].[FO.NetPremium].&amp;[5.07]" c="5.07"/>
        <s v="[DASHBOARD FO].[FO.NetPremium].&amp;[3.56]" c="3.56"/>
        <s v="[DASHBOARD FO].[FO.NetPremium].&amp;[4.48]" c="4.48"/>
        <s v="[DASHBOARD FO].[FO.NetPremium].&amp;[4.58]" c="4.58"/>
        <s v="[DASHBOARD FO].[FO.NetPremium].&amp;[4.55]" c="4.55"/>
        <s v="[DASHBOARD FO].[FO.NetPremium].&amp;[4.84]" c="4.84"/>
        <s v="[DASHBOARD FO].[FO.NetPremium].&amp;[4.62]" c="4.62"/>
        <s v="[DASHBOARD FO].[FO.NetPremium].&amp;[4.79]" c="4.79"/>
        <s v="[DASHBOARD FO].[FO.NetPremium].&amp;[4.82]" c="4.82"/>
        <s v="[DASHBOARD FO].[FO.NetPremium].&amp;[4.8]" c="4.8"/>
        <s v="[DASHBOARD FO].[FO.NetPremium].&amp;[7.28]" c="7.28"/>
        <s v="[DASHBOARD FO].[FO.NetPremium].&amp;[7.27]" c="7.27"/>
        <s v="[DASHBOARD FO].[FO.NetPremium].&amp;[7.29]" c="7.29"/>
        <s v="[DASHBOARD FO].[FO.NetPremium].&amp;[7.33]" c="7.33"/>
        <s v="[DASHBOARD FO].[FO.NetPremium].&amp;[6.72]" c="6.72"/>
        <s v="[DASHBOARD FO].[FO.NetPremium].&amp;[6.55]" c="6.55"/>
        <s v="[DASHBOARD FO].[FO.NetPremium].&amp;[7.1]" c="7.1"/>
        <s v="[DASHBOARD FO].[FO.NetPremium].&amp;[7.11]" c="7.11"/>
        <s v="[DASHBOARD FO].[FO.NetPremium].&amp;[7.01]" c="7.01"/>
        <s v="[DASHBOARD FO].[FO.NetPremium].&amp;[7.02]" c="7.02"/>
        <s v="[DASHBOARD FO].[FO.NetPremium].&amp;[7]" c="7"/>
        <s v="[DASHBOARD FO].[FO.NetPremium].&amp;[6.9]" c="6.9"/>
        <s v="[DASHBOARD FO].[FO.NetPremium].&amp;[6.89]" c="6.89"/>
        <s v="[DASHBOARD FO].[FO.NetPremium].&amp;[6.82]" c="6.82"/>
        <s v="[DASHBOARD FO].[FO.NetPremium].&amp;[6.85]" c="6.85"/>
        <s v="[DASHBOARD FO].[FO.NetPremium].&amp;[6.93]" c="6.93"/>
        <s v="[DASHBOARD FO].[FO.NetPremium].&amp;[6.83]" c="6.83"/>
        <s v="[DASHBOARD FO].[FO.NetPremium].&amp;[6.29]" c="6.29"/>
        <s v="[DASHBOARD FO].[FO.NetPremium].&amp;[6.3]" c="6.3"/>
        <s v="[DASHBOARD FO].[FO.NetPremium].&amp;[6.28]" c="6.28"/>
        <s v="[DASHBOARD FO].[FO.NetPremium].&amp;[6.26]" c="6.26"/>
        <s v="[DASHBOARD FO].[FO.NetPremium].&amp;[5.96]" c="5.96"/>
        <s v="[DASHBOARD FO].[FO.NetPremium].&amp;[5.98]" c="5.98"/>
        <s v="[DASHBOARD FO].[FO.NetPremium].&amp;[5.99]" c="5.99"/>
        <s v="[DASHBOARD FO].[FO.NetPremium].&amp;[8.96]" c="8.96"/>
        <s v="[DASHBOARD FO].[FO.NetPremium].&amp;[8.98]" c="8.98"/>
        <s v="[DASHBOARD FO].[FO.NetPremium].&amp;[8.99]" c="8.99"/>
        <s v="[DASHBOARD FO].[FO.NetPremium].&amp;[1.75]" c="1.75"/>
        <s v="[DASHBOARD FO].[FO.NetPremium].&amp;[1.39]" c="1.39"/>
        <s v="[DASHBOARD FO].[FO.NetPremium].&amp;[1.37]" c="1.37"/>
        <s v="[DASHBOARD FO].[FO.NetPremium].&amp;[0.38]" c="0.38"/>
        <s v="[DASHBOARD FO].[FO.NetPremium].&amp;[0.36]" c="0.36"/>
        <s v="[DASHBOARD FO].[FO.NetPremium].&amp;[0.91]" c="0.91"/>
        <s v="[DASHBOARD FO].[FO.NetPremium].&amp;[0.9]" c="0.9"/>
        <s v="[DASHBOARD FO].[FO.NetPremium].&amp;[0.92]" c="0.92"/>
      </sharedItems>
    </cacheField>
    <cacheField name="[DASHBOARD FO].[FO.Position_Quantity].[FO.Position_Quantity]" caption="FO.Position_Quantity" numFmtId="0" hierarchy="72" level="1">
      <sharedItems count="38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150000]" c="150000"/>
        <s v="[DASHBOARD FO].[FO.Position_Quantity].&amp;[650000]" c="650000"/>
      </sharedItems>
    </cacheField>
    <cacheField name="[DASHBOARD FO].[FO.PremiumStrike1].[FO.PremiumStrike1]" caption="FO.PremiumStrike1" numFmtId="0" hierarchy="73" level="1">
      <sharedItems count="41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48]" c="3.48"/>
        <s v="[DASHBOARD FO].[FO.PremiumStrike1].&amp;[3.08]" c="3.08"/>
        <s v="[DASHBOARD FO].[FO.PremiumStrike1].&amp;[3.39]" c="3.39"/>
        <s v="[DASHBOARD FO].[FO.PremiumStrike1].&amp;[3.32]" c="3.32"/>
        <s v="[DASHBOARD FO].[FO.PremiumStrike1].&amp;[3.2]" c="3.2"/>
        <s v="[DASHBOARD FO].[FO.PremiumStrike1].&amp;[3.23]" c="3.23"/>
        <s v="[DASHBOARD FO].[FO.PremiumStrike1].&amp;[3.13]" c="3.13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1.82]" c="1.82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  <s v="[DASHBOARD FO].[FO.PremiumStrike1].&amp;[2.21]" c="2.21"/>
        <s v="[DASHBOARD FO].[FO.PremiumStrike1].&amp;[2.89]" c="2.89"/>
        <s v="[DASHBOARD FO].[FO.PremiumStrike1].&amp;[6.75]" c="6.75"/>
        <s v="[DASHBOARD FO].[FO.PremiumStrike1].&amp;[6.67]" c="6.67"/>
        <s v="[DASHBOARD FO].[FO.PremiumStrike1].&amp;[6.1]" c="6.1"/>
        <s v="[DASHBOARD FO].[FO.PremiumStrike1].&amp;[6.08]" c="6.08"/>
        <s v="[DASHBOARD FO].[FO.PremiumStrike1].&amp;[6.]" c="6"/>
        <s v="[DASHBOARD FO].[FO.PremiumStrike1].&amp;[7.48]" c="7.48"/>
        <s v="[DASHBOARD FO].[FO.PremiumStrike1].&amp;[6.84]" c="6.84"/>
        <s v="[DASHBOARD FO].[FO.PremiumStrike1].&amp;[7.38]" c="7.38"/>
        <s v="[DASHBOARD FO].[FO.PremiumStrike1].&amp;[7.07]" c="7.07"/>
        <s v="[DASHBOARD FO].[FO.PremiumStrike1].&amp;[7.19]" c="7.19"/>
        <s v="[DASHBOARD FO].[FO.PremiumStrike1].&amp;[6.85]" c="6.85"/>
        <s v="[DASHBOARD FO].[FO.PremiumStrike1].&amp;[7.4]" c="7.4"/>
        <s v="[DASHBOARD FO].[FO.PremiumStrike1].&amp;[7.]" c="7"/>
        <s v="[DASHBOARD FO].[FO.PremiumStrike1].&amp;[7.42]" c="7.42"/>
        <s v="[DASHBOARD FO].[FO.PremiumStrike1].&amp;[7.57]" c="7.57"/>
        <s v="[DASHBOARD FO].[FO.PremiumStrike1].&amp;[7.05]" c="7.05"/>
        <s v="[DASHBOARD FO].[FO.PremiumStrike1].&amp;[6.79]" c="6.79"/>
        <s v="[DASHBOARD FO].[FO.PremiumStrike1].&amp;[6.93]" c="6.93"/>
        <s v="[DASHBOARD FO].[FO.PremiumStrike1].&amp;[6.25]" c="6.25"/>
        <s v="[DASHBOARD FO].[FO.PremiumStrike1].&amp;[6.48]" c="6.48"/>
        <s v="[DASHBOARD FO].[FO.PremiumStrike1].&amp;[6.61]" c="6.61"/>
        <s v="[DASHBOARD FO].[FO.PremiumStrike1].&amp;[6.87]" c="6.87"/>
        <s v="[DASHBOARD FO].[FO.PremiumStrike1].&amp;[5.78]" c="5.78"/>
        <s v="[DASHBOARD FO].[FO.PremiumStrike1].&amp;[6.57]" c="6.57"/>
        <s v="[DASHBOARD FO].[FO.PremiumStrike1].&amp;[4.04]" c="4.04"/>
        <s v="[DASHBOARD FO].[FO.PremiumStrike1].&amp;[6.02]" c="6.02"/>
        <s v="[DASHBOARD FO].[FO.PremiumStrike1].&amp;[5.89]" c="5.89"/>
        <s v="[DASHBOARD FO].[FO.PremiumStrike1].&amp;[7.9]" c="7.9"/>
        <s v="[DASHBOARD FO].[FO.PremiumStrike1].&amp;[7.92]" c="7.92"/>
        <s v="[DASHBOARD FO].[FO.PremiumStrike1].&amp;[7.95]" c="7.95"/>
        <s v="[DASHBOARD FO].[FO.PremiumStrike1].&amp;[8.29]" c="8.29"/>
        <s v="[DASHBOARD FO].[FO.PremiumStrike1].&amp;[7.5]" c="7.5"/>
        <s v="[DASHBOARD FO].[FO.PremiumStrike1].&amp;[8.2]" c="8.2"/>
        <s v="[DASHBOARD FO].[FO.PremiumStrike1].&amp;[8.01]" c="8.01"/>
        <s v="[DASHBOARD FO].[FO.PremiumStrike1].&amp;[8.03]" c="8.03"/>
        <s v="[DASHBOARD FO].[FO.PremiumStrike1].&amp;[8.06]" c="8.06"/>
        <s v="[DASHBOARD FO].[FO.PremiumStrike1].&amp;[8.02]" c="8.02"/>
        <s v="[DASHBOARD FO].[FO.PremiumStrike1].&amp;[8.4]" c="8.4"/>
        <s v="[DASHBOARD FO].[FO.PremiumStrike1].&amp;[8.45]" c="8.45"/>
        <s v="[DASHBOARD FO].[FO.PremiumStrike1].&amp;[8.35]" c="8.35"/>
        <s v="[DASHBOARD FO].[FO.PremiumStrike1].&amp;[8.49]" c="8.49"/>
        <s v="[DASHBOARD FO].[FO.PremiumStrike1].&amp;[9.12]" c="9.12"/>
        <s v="[DASHBOARD FO].[FO.PremiumStrike1].&amp;[9.65]" c="9.65"/>
        <s v="[DASHBOARD FO].[FO.PremiumStrike1].&amp;[9.1]" c="9.1"/>
        <s v="[DASHBOARD FO].[FO.PremiumStrike1].&amp;[9.66]" c="9.66"/>
        <s v="[DASHBOARD FO].[FO.PremiumStrike1].&amp;[9.14]" c="9.14"/>
        <s v="[DASHBOARD FO].[FO.PremiumStrike1].&amp;[9.63]" c="9.63"/>
        <s v="[DASHBOARD FO].[FO.PremiumStrike1].&amp;[9.05]" c="9.05"/>
        <s v="[DASHBOARD FO].[FO.PremiumStrike1].&amp;[9.15]" c="9.15"/>
        <s v="[DASHBOARD FO].[FO.PremiumStrike1].&amp;[7.8]" c="7.8"/>
        <s v="[DASHBOARD FO].[FO.PremiumStrike1].&amp;[7.78]" c="7.78"/>
        <s v="[DASHBOARD FO].[FO.PremiumStrike1].&amp;[7.28]" c="7.28"/>
        <s v="[DASHBOARD FO].[FO.PremiumStrike1].&amp;[7.65]" c="7.65"/>
        <s v="[DASHBOARD FO].[FO.PremiumStrike1].&amp;[7.22]" c="7.22"/>
        <s v="[DASHBOARD FO].[FO.PremiumStrike1].&amp;[7.29]" c="7.29"/>
        <s v="[DASHBOARD FO].[FO.PremiumStrike1].&amp;[7.27]" c="7.27"/>
        <s v="[DASHBOARD FO].[FO.PremiumStrike1].&amp;[1.496E1]" c="14.96"/>
        <s v="[DASHBOARD FO].[FO.PremiumStrike1].&amp;[1.5E1]" c="15"/>
        <s v="[DASHBOARD FO].[FO.PremiumStrike1].&amp;[1.498E1]" c="14.98"/>
        <s v="[DASHBOARD FO].[FO.PremiumStrike1].&amp;[2.25]" c="2.25"/>
        <s v="[DASHBOARD FO].[FO.PremiumStrike1].&amp;[1.69]" c="1.69"/>
        <s v="[DASHBOARD FO].[FO.PremiumStrike1].&amp;[1.67]" c="1.67"/>
        <s v="[DASHBOARD FO].[FO.PremiumStrike1].&amp;[4.E-1]" c="0.4"/>
        <s v="[DASHBOARD FO].[FO.PremiumStrike1].&amp;[3.9E-1]" c="0.39"/>
        <s v="[DASHBOARD FO].[FO.PremiumStrike1].&amp;[1.05]" c="1.05"/>
        <s v="[DASHBOARD FO].[FO.PremiumStrike1].&amp;[1.]" c="1"/>
        <s v="[DASHBOARD FO].[FO.PremiumStrike1].&amp;[1.03]" c="1.03"/>
      </sharedItems>
    </cacheField>
    <cacheField name="[DASHBOARD FO].[FO.PremiumStrike2].[FO.PremiumStrike2]" caption="FO.PremiumStrike2" numFmtId="0" hierarchy="74" level="1">
      <sharedItems count="227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  <s v="[DASHBOARD FO].[FO.PremiumStrike2].&amp;[3.9E-1]" c="0.39"/>
        <s v="[DASHBOARD FO].[FO.PremiumStrike2].&amp;[7.E-2]" c="0.07"/>
        <s v="[DASHBOARD FO].[FO.PremiumStrike2].&amp;[4.E-2]" c="0.04"/>
        <s v="[DASHBOARD FO].[FO.PremiumStrike2].&amp;[6.E-2]" c="0.06"/>
        <s v="[DASHBOARD FO].[FO.PremiumStrike2].&amp;[1.47]" c="1.47"/>
        <s v="[DASHBOARD FO].[FO.PremiumStrike2].&amp;[1.43]" c="1.43"/>
        <s v="[DASHBOARD FO].[FO.PremiumStrike2].&amp;[1.85]" c="1.85"/>
        <s v="[DASHBOARD FO].[FO.PremiumStrike2].&amp;[2.05]" c="2.05"/>
        <s v="[DASHBOARD FO].[FO.PremiumStrike2].&amp;[1.46]" c="1.46"/>
        <s v="[DASHBOARD FO].[FO.PremiumStrike2].&amp;[1.91]" c="1.91"/>
        <s v="[DASHBOARD FO].[FO.PremiumStrike2].&amp;[2.32]" c="2.32"/>
        <s v="[DASHBOARD FO].[FO.PremiumStrike2].&amp;[2.16]" c="2.16"/>
        <s v="[DASHBOARD FO].[FO.PremiumStrike2].&amp;[1.48]" c="1.48"/>
        <s v="[DASHBOARD FO].[FO.PremiumStrike2].&amp;[1.39]" c="1.39"/>
        <s v="[DASHBOARD FO].[FO.PremiumStrike2].&amp;[1.24]" c="1.24"/>
        <s v="[DASHBOARD FO].[FO.PremiumStrike2].&amp;[1.31]" c="1.31"/>
        <s v="[DASHBOARD FO].[FO.PremiumStrike2].&amp;[9.5E-1]" c="0.95"/>
        <s v="[DASHBOARD FO].[FO.PremiumStrike2].&amp;[9.9E-1]" c="0.99"/>
        <s v="[DASHBOARD FO].[FO.PremiumStrike2].&amp;[1.69]" c="1.69"/>
        <s v="[DASHBOARD FO].[FO.PremiumStrike2].&amp;[1.13]" c="1.13"/>
        <s v="[DASHBOARD FO].[FO.PremiumStrike2].&amp;[3.8E-1]" c="0.38"/>
        <s v="[DASHBOARD FO].[FO.PremiumStrike2].&amp;[2.3]" c="2.3"/>
        <s v="[DASHBOARD FO].[FO.PremiumStrike2].&amp;[2.25]" c="2.25"/>
        <s v="[DASHBOARD FO].[FO.PremiumStrike2].&amp;[2.31]" c="2.31"/>
        <s v="[DASHBOARD FO].[FO.PremiumStrike2].&amp;[2.72]" c="2.72"/>
        <s v="[DASHBOARD FO].[FO.PremiumStrike2].&amp;[2.7]" c="2.7"/>
        <s v="[DASHBOARD FO].[FO.PremiumStrike2].&amp;[1.26]" c="1.26"/>
        <s v="[DASHBOARD FO].[FO.PremiumStrike2].&amp;[6.]" c="6"/>
        <s v="[DASHBOARD FO].[FO.PremiumStrike2].&amp;[6.04]" c="6.04"/>
        <s v="[DASHBOARD FO].[FO.PremiumStrike2].&amp;[6.01]" c="6.01"/>
        <s v="[DASHBOARD FO].[FO.PremiumStrike2].&amp;[2.E-2]" c="0.02"/>
        <s v="[DASHBOARD FO].[FO.PremiumStrike2].&amp;[3.E-2]" c="0.03"/>
        <s v="[DASHBOARD FO].[FO.PremiumStrike2].&amp;[8.E-2]" c="0.08"/>
      </sharedItems>
    </cacheField>
    <cacheField name="[DASHBOARD FO].[FO.StartFixDate].[FO.StartFixDate]" caption="FO.StartFixDate" numFmtId="0" hierarchy="87" level="1">
      <sharedItems count="37">
        <s v="[DASHBOARD FO].[FO.StartFixDate].&amp;[2021-05-01T00:00:00]" c="01 May 2021"/>
        <s v="[DASHBOARD FO].[FO.StartFixDate].&amp;[2022-01-01T00:00:00]" c="01 January 2022"/>
        <s v="[DASHBOARD FO].[FO.StartFixDate].&amp;[2022-07-01T00:00:00]" c="01 July 2022"/>
        <s v="[DASHBOARD FO].[FO.StartFixDate].&amp;[2022-08-01T00:00:00]" c="01 August 2022"/>
        <s v="[DASHBOARD FO].[FO.StartFixDate].&amp;[2022-09-01T00:00:00]" c="01 September 2022"/>
        <s v="[DASHBOARD FO].[FO.StartFixDate].&amp;[2022-10-01T00:00:00]" c="01 October 2022"/>
        <s v="[DASHBOARD FO].[FO.StartFixDate].&amp;[2023-02-01T00:00:00]" c="01 February 2023"/>
        <s v="[DASHBOARD FO].[FO.StartFixDate].&amp;[2023-03-01T00:00:00]" c="01 March 2023"/>
        <s v="[DASHBOARD FO].[FO.StartFixDate].&amp;[2023-01-01T00:00:00]" c="01 January 2023"/>
        <s v="[DASHBOARD FO].[FO.StartFixDate].&amp;[2023-05-01T00:00:00]" c="01 May 2023"/>
        <s v="[DASHBOARD FO].[FO.StartFixDate].&amp;[2023-04-01T00:00:00]" c="01 April 2023"/>
        <s v="[DASHBOARD FO].[FO.StartFixDate].&amp;[2023-06-01T00:00:00]" c="01 June 2023"/>
        <s v="[DASHBOARD FO].[FO.StartFixDate].&amp;[2023-07-01T00:00:00]" c="01 July 2023"/>
        <s v="[DASHBOARD FO].[FO.StartFixDate].&amp;[2023-08-01T00:00:00]" c="01 August 2023"/>
        <s v="[DASHBOARD FO].[FO.StartFixDate].&amp;[2023-09-01T00:00:00]" c="01 September 2023"/>
        <s v="[DASHBOARD FO].[FO.StartFixDate].&amp;[2023-10-01T00:00:00]" c="01 October 2023"/>
        <s v="[DASHBOARD FO].[FO.StartFixDate].&amp;[2023-11-01T00:00:00]" c="01 November 2023"/>
        <s v="[DASHBOARD FO].[FO.StartFixDate].&amp;[2023-12-01T00:00:00]" c="01 December 2023"/>
        <s v="[DASHBOARD FO].[FO.StartFixDate].&amp;[2024-01-01T00:00:00]" c="01 January 2024"/>
        <s v="[DASHBOARD FO].[FO.StartFixDate].&amp;[2024-02-01T00:00:00]" c="01 February 2024"/>
        <s v="[DASHBOARD FO].[FO.StartFixDate].&amp;[2024-03-01T00:00:00]" c="01 March 2024"/>
        <s v="[DASHBOARD FO].[FO.StartFixDate].&amp;[2024-04-01T00:00:00]" c="01 April 2024"/>
        <s v="[DASHBOARD FO].[FO.StartFixDate].&amp;[2024-05-01T00:00:00]" c="01 May 2024"/>
        <s v="[DASHBOARD FO].[FO.StartFixDate].&amp;[2024-06-01T00:00:00]" c="01 June 2024"/>
        <s v="[DASHBOARD FO].[FO.StartFixDate].&amp;[2024-07-01T00:00:00]" c="01 July 2024"/>
        <s v="[DASHBOARD FO].[FO.StartFixDate].&amp;[2024-08-01T00:00:00]" c="01 August 2024"/>
        <s v="[DASHBOARD FO].[FO.StartFixDate].&amp;[2024-09-01T00:00:00]" c="01 September 2024"/>
        <s v="[DASHBOARD FO].[FO.StartFixDate].&amp;[2025-01-01T00:00:00]" c="01 January 2025"/>
        <s v="[DASHBOARD FO].[FO.StartFixDate].&amp;[2025-02-01T00:00:00]" c="01 February 2025"/>
        <s v="[DASHBOARD FO].[FO.StartFixDate].&amp;[2025-03-01T00:00:00]" c="01 March 2025"/>
        <s v="[DASHBOARD FO].[FO.StartFixDate].&amp;[2025-04-01T00:00:00]" c="01 April 2025"/>
        <s v="[DASHBOARD FO].[FO.StartFixDate].&amp;[2025-05-01T00:00:00]" c="01 May 2025"/>
        <s v="[DASHBOARD FO].[FO.StartFixDate].&amp;[2025-06-01T00:00:00]" c="01 June 2025"/>
        <s v="[DASHBOARD FO].[FO.StartFixDate].&amp;[2025-07-01T00:00:00]" c="01 July 2025"/>
        <s v="[DASHBOARD FO].[FO.StartFixDate].&amp;[2025-08-01T00:00:00]" c="01 August 2025"/>
        <s v="[DASHBOARD FO].[FO.StartFixDate].&amp;[2025-09-01T00:00:00]" c="01 September 2025"/>
        <s v="[DASHBOARD FO].[FO.StartFixDate].&amp;[2025-10-01T00:00:00]" c="01 October 2025"/>
      </sharedItems>
    </cacheField>
    <cacheField name="[DASHBOARD FO].[FO.Settlement_DeliveryDate].[FO.Settlement_DeliveryDate]" caption="FO.Settlement_DeliveryDate" numFmtId="0" hierarchy="86" level="1">
      <sharedItems count="180">
        <s v="[DASHBOARD FO].[FO.Settlement_DeliveryDate].&amp;[2021-05-05T00:00:00]" c="05 May 2021"/>
        <s v="[DASHBOARD FO].[FO.Settlement_DeliveryDate].&amp;[2021-05-06T00:00:00]" c="06 May 2021"/>
        <s v="[DASHBOARD FO].[FO.Settlement_DeliveryDate].&amp;[2021-05-07T00:00:00]" c="07 May 2021"/>
        <s v="[DASHBOARD FO].[FO.Settlement_DeliveryDate].&amp;[2021-05-10T00:00:00]" c="10 May 2021"/>
        <s v="[DASHBOARD FO].[FO.Settlement_DeliveryDate].&amp;[2021-05-12T00:00:00]" c="12 May 2021"/>
        <s v="[DASHBOARD FO].[FO.Settlement_DeliveryDate].&amp;[2021-05-17T00:00:00]" c="17 May 2021"/>
        <s v="[DASHBOARD FO].[FO.Settlement_DeliveryDate].&amp;[2021-05-20T00:00:00]" c="20 May 2021"/>
        <s v="[DASHBOARD FO].[FO.Settlement_DeliveryDate].&amp;[2021-05-21T00:00:00]" c="21 May 2021"/>
        <s v="[DASHBOARD FO].[FO.Settlement_DeliveryDate].&amp;[2021-11-01T00:00:00]" c="01 November 2021"/>
        <s v="[DASHBOARD FO].[FO.Settlement_DeliveryDate].&amp;[2021-11-02T00:00:00]" c="02 November 2021"/>
        <s v="[DASHBOARD FO].[FO.Settlement_DeliveryDate].&amp;[2021-11-03T00:00:00]" c="03 November 2021"/>
        <s v="[DASHBOARD FO].[FO.Settlement_DeliveryDate].&amp;[2021-11-05T00:00:00]" c="05 November 2021"/>
        <s v="[DASHBOARD FO].[FO.Settlement_DeliveryDate].&amp;[2021-11-09T00:00:00]" c="09 November 2021"/>
        <s v="[DASHBOARD FO].[FO.Settlement_DeliveryDate].&amp;[2021-11-10T00:00:00]" c="10 November 2021"/>
        <s v="[DASHBOARD FO].[FO.Settlement_DeliveryDate].&amp;[2021-11-12T00:00:00]" c="12 November 2021"/>
        <s v="[DASHBOARD FO].[FO.Settlement_DeliveryDate].&amp;[2021-11-15T00:00:00]" c="15 November 2021"/>
        <s v="[DASHBOARD FO].[FO.Settlement_DeliveryDate].&amp;[2021-11-17T00:00:00]" c="17 November 2021"/>
        <s v="[DASHBOARD FO].[FO.Settlement_DeliveryDate].&amp;[2021-11-18T00:00:00]" c="18 November 2021"/>
        <s v="[DASHBOARD FO].[FO.Settlement_DeliveryDate].&amp;[2021-11-19T00:00:00]" c="19 November 2021"/>
        <s v="[DASHBOARD FO].[FO.Settlement_DeliveryDate].&amp;[2021-11-22T00:00:00]" c="22 November 2021"/>
        <s v="[DASHBOARD FO].[FO.Settlement_DeliveryDate].&amp;[2021-11-23T00:00:00]" c="23 November 2021"/>
        <s v="[DASHBOARD FO].[FO.Settlement_DeliveryDate].&amp;[2021-11-24T00:00:00]" c="24 November 2021"/>
        <s v="[DASHBOARD FO].[FO.Settlement_DeliveryDate].&amp;[2021-11-26T00:00:00]" c="26 November 2021"/>
        <s v="[DASHBOARD FO].[FO.Settlement_DeliveryDate].&amp;[2021-11-30T00:00:00]" c="30 November 2021"/>
        <s v="[DASHBOARD FO].[FO.Settlement_DeliveryDate].&amp;[2021-12-01T00:00:00]" c="01 December 2021"/>
        <s v="[DASHBOARD FO].[FO.Settlement_DeliveryDate].&amp;[2021-12-02T00:00:00]" c="02 December 2021"/>
        <s v="[DASHBOARD FO].[FO.Settlement_DeliveryDate].&amp;[2021-12-03T00:00:00]" c="03 December 2021"/>
        <s v="[DASHBOARD FO].[FO.Settlement_DeliveryDate].&amp;[2021-12-06T00:00:00]" c="06 December 2021"/>
        <s v="[DASHBOARD FO].[FO.Settlement_DeliveryDate].&amp;[2021-12-07T00:00:00]" c="07 December 2021"/>
        <s v="[DASHBOARD FO].[FO.Settlement_DeliveryDate].&amp;[2021-12-08T00:00:00]" c="08 December 2021"/>
        <s v="[DASHBOARD FO].[FO.Settlement_DeliveryDate].&amp;[2021-12-09T00:00:00]" c="09 December 2021"/>
        <s v="[DASHBOARD FO].[FO.Settlement_DeliveryDate].&amp;[2021-12-10T00:00:00]" c="10 December 2021"/>
        <s v="[DASHBOARD FO].[FO.Settlement_DeliveryDate].&amp;[2021-12-13T00:00:00]" c="13 December 2021"/>
        <s v="[DASHBOARD FO].[FO.Settlement_DeliveryDate].&amp;[2022-02-07T00:00:00]" c="07 February 2022"/>
        <s v="[DASHBOARD FO].[FO.Settlement_DeliveryDate].&amp;[2022-02-08T00:00:00]" c="08 February 2022"/>
        <s v="[DASHBOARD FO].[FO.Settlement_DeliveryDate].&amp;[2022-02-09T00:00:00]" c="09 February 2022"/>
        <s v="[DASHBOARD FO].[FO.Settlement_DeliveryDate].&amp;[2022-02-10T00:00:00]" c="10 February 2022"/>
        <s v="[DASHBOARD FO].[FO.Settlement_DeliveryDate].&amp;[2022-02-11T00:00:00]" c="11 February 2022"/>
        <s v="[DASHBOARD FO].[FO.Settlement_DeliveryDate].&amp;[2022-02-15T00:00:00]" c="15 February 2022"/>
        <s v="[DASHBOARD FO].[FO.Settlement_DeliveryDate].&amp;[2022-02-16T00:00:00]" c="16 February 2022"/>
        <s v="[DASHBOARD FO].[FO.Settlement_DeliveryDate].&amp;[2022-02-17T00:00:00]" c="17 February 2022"/>
        <s v="[DASHBOARD FO].[FO.Settlement_DeliveryDate].&amp;[2022-02-18T00:00:00]" c="18 February 2022"/>
        <s v="[DASHBOARD FO].[FO.Settlement_DeliveryDate].&amp;[2022-02-22T00:00:00]" c="22 February 2022"/>
        <s v="[DASHBOARD FO].[FO.Settlement_DeliveryDate].&amp;[2022-02-23T00:00:00]" c="23 February 2022"/>
        <s v="[DASHBOARD FO].[FO.Settlement_DeliveryDate].&amp;[2022-02-24T00:00:00]" c="24 February 2022"/>
        <s v="[DASHBOARD FO].[FO.Settlement_DeliveryDate].&amp;[2022-11-03T00:00:00]" c="03 November 2022"/>
        <s v="[DASHBOARD FO].[FO.Settlement_DeliveryDate].&amp;[2022-11-07T00:00:00]" c="07 November 2022"/>
        <s v="[DASHBOARD FO].[FO.Settlement_DeliveryDate].&amp;[2022-11-08T00:00:00]" c="08 November 2022"/>
        <s v="[DASHBOARD FO].[FO.Settlement_DeliveryDate].&amp;[2022-11-09T00:00:00]" c="09 November 2022"/>
        <s v="[DASHBOARD FO].[FO.Settlement_DeliveryDate].&amp;[2022-11-10T00:00:00]" c="10 November 2022"/>
        <s v="[DASHBOARD FO].[FO.Settlement_DeliveryDate].&amp;[2022-11-14T00:00:00]" c="14 November 2022"/>
        <s v="[DASHBOARD FO].[FO.Settlement_DeliveryDate].&amp;[2022-11-15T00:00:00]" c="15 November 2022"/>
        <s v="[DASHBOARD FO].[FO.Settlement_DeliveryDate].&amp;[2022-11-16T00:00:00]" c="16 November 2022"/>
        <s v="[DASHBOARD FO].[FO.Settlement_DeliveryDate].&amp;[2022-11-28T00:00:00]" c="28 November 2022"/>
        <s v="[DASHBOARD FO].[FO.Settlement_DeliveryDate].&amp;[2022-11-30T00:00:00]" c="30 November 2022"/>
        <s v="[DASHBOARD FO].[FO.Settlement_DeliveryDate].&amp;[2022-12-02T00:00:00]" c="02 December 2022"/>
        <s v="[DASHBOARD FO].[FO.Settlement_DeliveryDate].&amp;[2022-12-05T00:00:00]" c="05 December 2022"/>
        <s v="[DASHBOARD FO].[FO.Settlement_DeliveryDate].&amp;[2022-12-20T00:00:00]" c="20 December 2022"/>
        <s v="[DASHBOARD FO].[FO.Settlement_DeliveryDate].&amp;[2022-12-21T00:00:00]" c="21 December 2022"/>
        <s v="[DASHBOARD FO].[FO.Settlement_DeliveryDate].&amp;[2022-12-28T00:00:00]" c="28 December 2022"/>
        <s v="[DASHBOARD FO].[FO.Settlement_DeliveryDate].&amp;[2022-12-29T00:00:00]" c="29 December 2022"/>
        <s v="[DASHBOARD FO].[FO.Settlement_DeliveryDate].&amp;[2023-01-03T00:00:00]" c="03 January 2023"/>
        <s v="[DASHBOARD FO].[FO.Settlement_DeliveryDate].&amp;[2023-02-02T00:00:00]" c="02 February 2023"/>
        <s v="[DASHBOARD FO].[FO.Settlement_DeliveryDate].&amp;[2023-02-07T00:00:00]" c="07 February 2023"/>
        <s v="[DASHBOARD FO].[FO.Settlement_DeliveryDate].&amp;[2023-02-08T00:00:00]" c="08 February 2023"/>
        <s v="[DASHBOARD FO].[FO.Settlement_DeliveryDate].&amp;[2023-02-09T00:00:00]" c="09 February 2023"/>
        <s v="[DASHBOARD FO].[FO.Settlement_DeliveryDate].&amp;[2023-02-10T00:00:00]" c="10 February 2023"/>
        <s v="[DASHBOARD FO].[FO.Settlement_DeliveryDate].&amp;[2023-02-13T00:00:00]" c="13 February 2023"/>
        <s v="[DASHBOARD FO].[FO.Settlement_DeliveryDate].&amp;[2023-02-14T00:00:00]" c="14 February 2023"/>
        <s v="[DASHBOARD FO].[FO.Settlement_DeliveryDate].&amp;[2023-02-16T00:00:00]" c="16 February 2023"/>
        <s v="[DASHBOARD FO].[FO.Settlement_DeliveryDate].&amp;[2023-02-17T00:00:00]" c="17 February 2023"/>
        <s v="[DASHBOARD FO].[FO.Settlement_DeliveryDate].&amp;[2023-02-21T00:00:00]" c="21 February 2023"/>
        <s v="[DASHBOARD FO].[FO.Settlement_DeliveryDate].&amp;[2023-03-01T00:00:00]" c="01 March 2023"/>
        <s v="[DASHBOARD FO].[FO.Settlement_DeliveryDate].&amp;[2023-03-02T00:00:00]" c="02 March 2023"/>
        <s v="[DASHBOARD FO].[FO.Settlement_DeliveryDate].&amp;[2023-03-03T00:00:00]" c="03 March 2023"/>
        <s v="[DASHBOARD FO].[FO.Settlement_DeliveryDate].&amp;[2023-03-06T00:00:00]" c="06 March 2023"/>
        <s v="[DASHBOARD FO].[FO.Settlement_DeliveryDate].&amp;[2023-03-22T00:00:00]" c="22 March 2023"/>
        <s v="[DASHBOARD FO].[FO.Settlement_DeliveryDate].&amp;[2023-03-24T00:00:00]" c="24 March 2023"/>
        <s v="[DASHBOARD FO].[FO.Settlement_DeliveryDate].&amp;[2023-03-27T00:00:00]" c="27 March 2023"/>
        <s v="[DASHBOARD FO].[FO.Settlement_DeliveryDate].&amp;[2023-04-25T00:00:00]" c="25 April 2023"/>
        <s v="[DASHBOARD FO].[FO.Settlement_DeliveryDate].&amp;[2023-04-26T00:00:00]" c="26 April 2023"/>
        <s v="[DASHBOARD FO].[FO.Settlement_DeliveryDate].&amp;[2023-05-02T00:00:00]" c="02 May 2023"/>
        <s v="[DASHBOARD FO].[FO.Settlement_DeliveryDate].&amp;[2023-05-03T00:00:00]" c="03 May 2023"/>
        <s v="[DASHBOARD FO].[FO.Settlement_DeliveryDate].&amp;[2023-05-05T00:00:00]" c="05 May 2023"/>
        <s v="[DASHBOARD FO].[FO.Settlement_DeliveryDate].&amp;[2023-05-08T00:00:00]" c="08 May 2023"/>
        <s v="[DASHBOARD FO].[FO.Settlement_DeliveryDate].&amp;[2023-07-27T00:00:00]" c="27 July 2023"/>
        <s v="[DASHBOARD FO].[FO.Settlement_DeliveryDate].&amp;[2023-07-28T00:00:00]" c="28 July 2023"/>
        <s v="[DASHBOARD FO].[FO.Settlement_DeliveryDate].&amp;[2023-08-03T00:00:00]" c="03 August 2023"/>
        <s v="[DASHBOARD FO].[FO.Settlement_DeliveryDate].&amp;[2023-08-08T00:00:00]" c="08 August 2023"/>
        <s v="[DASHBOARD FO].[FO.Settlement_DeliveryDate].&amp;[2023-08-09T00:00:00]" c="09 August 2023"/>
        <s v="[DASHBOARD FO].[FO.Settlement_DeliveryDate].&amp;[2023-08-14T00:00:00]" c="14 August 2023"/>
        <s v="[DASHBOARD FO].[FO.Settlement_DeliveryDate].&amp;[2023-08-15T00:00:00]" c="15 August 2023"/>
        <s v="[DASHBOARD FO].[FO.Settlement_DeliveryDate].&amp;[2023-08-16T00:00:00]" c="16 August 2023"/>
        <s v="[DASHBOARD FO].[FO.Settlement_DeliveryDate].&amp;[2023-08-17T00:00:00]" c="17 August 2023"/>
        <s v="[DASHBOARD FO].[FO.Settlement_DeliveryDate].&amp;[2023-08-18T00:00:00]" c="18 August 2023"/>
        <s v="[DASHBOARD FO].[FO.Settlement_DeliveryDate].&amp;[2023-08-21T00:00:00]" c="21 August 2023"/>
        <s v="[DASHBOARD FO].[FO.Settlement_DeliveryDate].&amp;[2023-08-24T00:00:00]" c="24 August 2023"/>
        <s v="[DASHBOARD FO].[FO.Settlement_DeliveryDate].&amp;[2023-08-29T00:00:00]" c="29 August 2023"/>
        <s v="[DASHBOARD FO].[FO.Settlement_DeliveryDate].&amp;[2023-09-12T00:00:00]" c="12 September 2023"/>
        <s v="[DASHBOARD FO].[FO.Settlement_DeliveryDate].&amp;[2023-09-19T00:00:00]" c="19 September 2023"/>
        <s v="[DASHBOARD FO].[FO.Settlement_DeliveryDate].&amp;[2023-09-20T00:00:00]" c="20 September 2023"/>
        <s v="[DASHBOARD FO].[FO.Settlement_DeliveryDate].&amp;[2023-09-21T00:00:00]" c="21 September 2023"/>
        <s v="[DASHBOARD FO].[FO.Settlement_DeliveryDate].&amp;[2023-09-22T00:00:00]" c="22 September 2023"/>
        <s v="[DASHBOARD FO].[FO.Settlement_DeliveryDate].&amp;[2023-11-22T00:00:00]" c="22 November 2023"/>
        <s v="[DASHBOARD FO].[FO.Settlement_DeliveryDate].&amp;[2023-11-24T00:00:00]" c="24 November 2023"/>
        <s v="[DASHBOARD FO].[FO.Settlement_DeliveryDate].&amp;[2023-11-27T00:00:00]" c="27 November 2023"/>
        <s v="[DASHBOARD FO].[FO.Settlement_DeliveryDate].&amp;[2023-11-28T00:00:00]" c="28 November 2023"/>
        <s v="[DASHBOARD FO].[FO.Settlement_DeliveryDate].&amp;[2023-12-04T00:00:00]" c="04 December 2023"/>
        <s v="[DASHBOARD FO].[FO.Settlement_DeliveryDate].&amp;[2023-12-05T00:00:00]" c="05 December 2023"/>
        <s v="[DASHBOARD FO].[FO.Settlement_DeliveryDate].&amp;[2023-12-08T00:00:00]" c="08 December 2023"/>
        <s v="[DASHBOARD FO].[FO.Settlement_DeliveryDate].&amp;[2023-12-11T00:00:00]" c="11 December 2023"/>
        <s v="[DASHBOARD FO].[FO.Settlement_DeliveryDate].&amp;[2023-12-12T00:00:00]" c="12 December 2023"/>
        <s v="[DASHBOARD FO].[FO.Settlement_DeliveryDate].&amp;[2023-12-15T00:00:00]" c="15 December 2023"/>
        <s v="[DASHBOARD FO].[FO.Settlement_DeliveryDate].&amp;[2023-12-20T00:00:00]" c="20 December 2023"/>
        <s v="[DASHBOARD FO].[FO.Settlement_DeliveryDate].&amp;[2023-12-27T00:00:00]" c="27 December 2023"/>
        <s v="[DASHBOARD FO].[FO.Settlement_DeliveryDate].&amp;[2024-01-23T00:00:00]" c="23 January 2024"/>
        <s v="[DASHBOARD FO].[FO.Settlement_DeliveryDate].&amp;[2024-01-26T00:00:00]" c="26 January 2024"/>
        <s v="[DASHBOARD FO].[FO.Settlement_DeliveryDate].&amp;[2024-02-06T00:00:00]" c="06 February 2024"/>
        <s v="[DASHBOARD FO].[FO.Settlement_DeliveryDate].&amp;[2024-02-13T00:00:00]" c="13 February 2024"/>
        <s v="[DASHBOARD FO].[FO.Settlement_DeliveryDate].&amp;[2024-02-14T00:00:00]" c="14 February 2024"/>
        <s v="[DASHBOARD FO].[FO.Settlement_DeliveryDate].&amp;[2024-02-16T00:00:00]" c="16 February 2024"/>
        <s v="[DASHBOARD FO].[FO.Settlement_DeliveryDate].&amp;[2024-02-20T00:00:00]" c="20 February 2024"/>
        <s v="[DASHBOARD FO].[FO.Settlement_DeliveryDate].&amp;[2024-02-21T00:00:00]" c="21 February 2024"/>
        <s v="[DASHBOARD FO].[FO.Settlement_DeliveryDate].&amp;[2024-02-22T00:00:00]" c="22 February 2024"/>
        <s v="[DASHBOARD FO].[FO.Settlement_DeliveryDate].&amp;[2024-02-23T00:00:00]" c="23 February 2024"/>
        <s v="[DASHBOARD FO].[FO.Settlement_DeliveryDate].&amp;[2024-03-06T00:00:00]" c="06 March 2024"/>
        <s v="[DASHBOARD FO].[FO.Settlement_DeliveryDate].&amp;[2024-03-08T00:00:00]" c="08 March 2024"/>
        <s v="[DASHBOARD FO].[FO.Settlement_DeliveryDate].&amp;[2024-03-26T00:00:00]" c="26 March 2024"/>
        <s v="[DASHBOARD FO].[FO.Settlement_DeliveryDate].&amp;[2024-03-27T00:00:00]" c="27 March 2024"/>
        <s v="[DASHBOARD FO].[FO.Settlement_DeliveryDate].&amp;[2024-04-01T00:00:00]" c="01 April 2024"/>
        <s v="[DASHBOARD FO].[FO.Settlement_DeliveryDate].&amp;[2024-04-03T00:00:00]" c="03 April 2024"/>
        <s v="[DASHBOARD FO].[FO.Settlement_DeliveryDate].&amp;[2024-04-05T00:00:00]" c="05 April 2024"/>
        <s v="[DASHBOARD FO].[FO.Settlement_DeliveryDate].&amp;[2024-04-09T00:00:00]" c="09 April 2024"/>
        <s v="[DASHBOARD FO].[FO.Settlement_DeliveryDate].&amp;[2024-04-23T00:00:00]" c="23 April 2024"/>
        <s v="[DASHBOARD FO].[FO.Settlement_DeliveryDate].&amp;[2024-04-24T00:00:00]" c="24 April 2024"/>
        <s v="[DASHBOARD FO].[FO.Settlement_DeliveryDate].&amp;[2024-04-26T00:00:00]" c="26 April 2024"/>
        <s v="[DASHBOARD FO].[FO.Settlement_DeliveryDate].&amp;[2024-04-29T00:00:00]" c="29 April 2024"/>
        <s v="[DASHBOARD FO].[FO.Settlement_DeliveryDate].&amp;[2024-04-30T00:00:00]" c="30 April 2024"/>
        <s v="[DASHBOARD FO].[FO.Settlement_DeliveryDate].&amp;[2024-05-03T00:00:00]" c="03 May 2024"/>
        <s v="[DASHBOARD FO].[FO.Settlement_DeliveryDate].&amp;[2024-05-16T00:00:00]" c="16 May 2024"/>
        <s v="[DASHBOARD FO].[FO.Settlement_DeliveryDate].&amp;[2024-05-17T00:00:00]" c="17 May 2024"/>
        <s v="[DASHBOARD FO].[FO.Settlement_DeliveryDate].&amp;[2024-05-29T00:00:00]" c="29 May 2024"/>
        <s v="[DASHBOARD FO].[FO.Settlement_DeliveryDate].&amp;[2024-05-30T00:00:00]" c="30 May 2024"/>
        <s v="[DASHBOARD FO].[FO.Settlement_DeliveryDate].&amp;[2024-05-31T00:00:00]" c="31 May 2024"/>
        <s v="[DASHBOARD FO].[FO.Settlement_DeliveryDate].&amp;[2024-06-04T00:00:00]" c="04 June 2024"/>
        <s v="[DASHBOARD FO].[FO.Settlement_DeliveryDate].&amp;[2024-06-10T00:00:00]" c="10 June 2024"/>
        <s v="[DASHBOARD FO].[FO.Settlement_DeliveryDate].&amp;[2024-06-11T00:00:00]" c="11 June 2024"/>
        <s v="[DASHBOARD FO].[FO.Settlement_DeliveryDate].&amp;[2024-06-18T00:00:00]" c="18 June 2024"/>
        <s v="[DASHBOARD FO].[FO.Settlement_DeliveryDate].&amp;[2024-10-09T00:00:00]" c="09 October 2024"/>
        <s v="[DASHBOARD FO].[FO.Settlement_DeliveryDate].&amp;[2024-10-15T00:00:00]" c="15 October 2024"/>
        <s v="[DASHBOARD FO].[FO.Settlement_DeliveryDate].&amp;[2024-10-22T00:00:00]" c="22 October 2024"/>
        <s v="[DASHBOARD FO].[FO.Settlement_DeliveryDate].&amp;[2024-10-23T00:00:00]" c="23 October 2024"/>
        <s v="[DASHBOARD FO].[FO.Settlement_DeliveryDate].&amp;[2024-10-24T00:00:00]" c="24 October 2024"/>
        <s v="[DASHBOARD FO].[FO.Settlement_DeliveryDate].&amp;[2024-12-12T00:00:00]" c="12 December 2024"/>
        <s v="[DASHBOARD FO].[FO.Settlement_DeliveryDate].&amp;[2024-12-13T00:00:00]" c="13 December 2024"/>
        <s v="[DASHBOARD FO].[FO.Settlement_DeliveryDate].&amp;[2024-12-16T00:00:00]" c="16 December 2024"/>
        <s v="[DASHBOARD FO].[FO.Settlement_DeliveryDate].&amp;[2024-12-23T00:00:00]" c="23 December 2024"/>
        <s v="[DASHBOARD FO].[FO.Settlement_DeliveryDate].&amp;[2024-12-31T00:00:00]" c="31 December 2024"/>
        <s v="[DASHBOARD FO].[FO.Settlement_DeliveryDate].&amp;[2025-01-03T00:00:00]" c="03 January 2025"/>
        <s v="[DASHBOARD FO].[FO.Settlement_DeliveryDate].&amp;[2025-01-23T00:00:00]" c="23 January 2025"/>
        <s v="[DASHBOARD FO].[FO.Settlement_DeliveryDate].&amp;[2025-02-03T00:00:00]" c="03 February 2025"/>
        <s v="[DASHBOARD FO].[FO.Settlement_DeliveryDate].&amp;[2025-02-04T00:00:00]" c="04 February 2025"/>
        <s v="[DASHBOARD FO].[FO.Settlement_DeliveryDate].&amp;[2025-03-04T00:00:00]" c="04 March 2025"/>
        <s v="[DASHBOARD FO].[FO.Settlement_DeliveryDate].&amp;[2025-03-05T00:00:00]" c="05 March 2025"/>
        <s v="[DASHBOARD FO].[FO.Settlement_DeliveryDate].&amp;[2025-03-07T00:00:00]" c="07 March 2025"/>
        <s v="[DASHBOARD FO].[FO.Settlement_DeliveryDate].&amp;[2025-03-10T00:00:00]" c="10 March 2025"/>
        <s v="[DASHBOARD FO].[FO.Settlement_DeliveryDate].&amp;[2025-03-24T00:00:00]" c="24 March 2025"/>
        <s v="[DASHBOARD FO].[FO.Settlement_DeliveryDate].&amp;[2025-03-27T00:00:00]" c="27 March 2025"/>
        <s v="[DASHBOARD FO].[FO.Settlement_DeliveryDate].&amp;[2025-03-28T00:00:00]" c="28 March 2025"/>
        <s v="[DASHBOARD FO].[FO.Settlement_DeliveryDate].&amp;[2025-04-08T00:00:00]" c="08 April 2025"/>
        <s v="[DASHBOARD FO].[FO.Settlement_DeliveryDate].&amp;[2025-04-09T00:00:00]" c="09 April 2025"/>
        <s v="[DASHBOARD FO].[FO.Settlement_DeliveryDate].&amp;[2025-04-14T00:00:00]" c="14 April 2025"/>
        <s v="[DASHBOARD FO].[FO.Settlement_DeliveryDate].&amp;[2025-04-15T00:00:00]" c="15 April 2025"/>
        <s v="[DASHBOARD FO].[FO.Settlement_DeliveryDate].&amp;[2025-04-16T00:00:00]" c="16 April 2025"/>
        <s v="[DASHBOARD FO].[FO.Settlement_DeliveryDate].&amp;[2025-04-22T00:00:00]" c="22 April 2025"/>
        <s v="[DASHBOARD FO].[FO.Settlement_DeliveryDate].&amp;[2025-05-07T00:00:00]" c="07 May 2025"/>
        <s v="[DASHBOARD FO].[FO.Settlement_DeliveryDate].&amp;[2025-05-08T00:00:00]" c="08 May 2025"/>
        <s v="[DASHBOARD FO].[FO.Settlement_DeliveryDate].&amp;[2025-06-25T00:00:00]" c="25 June 2025"/>
        <s v="[DASHBOARD FO].[FO.Settlement_DeliveryDate].&amp;[2025-06-26T00:00:00]" c="26 June 2025"/>
        <s v="[DASHBOARD FO].[FO.Settlement_DeliveryDate].&amp;[2025-07-07T00:00:00]" c="07 July 2025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10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  <s v="[DASHBOARD FO].[FO.StrikePrice2].&amp;[50]" c="50"/>
      </sharedItems>
    </cacheField>
    <cacheField name="[DASHBOARD FO].[FO.TradeDate].[FO.TradeDate]" caption="FO.TradeDate" numFmtId="0" hierarchy="106" level="1">
      <sharedItems count="187">
        <s v="[DASHBOARD FO].[FO.TradeDate].&amp;[2021-04-15T00:00:00]" c="15 April 2021"/>
        <s v="[DASHBOARD FO].[FO.TradeDate].&amp;[2021-04-16T00:00:00]" c="16 April 2021"/>
        <s v="[DASHBOARD FO].[FO.TradeDate].&amp;[2021-04-19T00:00:00]" c="19 April 2021"/>
        <s v="[DASHBOARD FO].[FO.TradeDate].&amp;[2021-04-20T00:00:00]" c="20 April 2021"/>
        <s v="[DASHBOARD FO].[FO.TradeDate].&amp;[2021-04-22T00:00:00]" c="22 April 2021"/>
        <s v="[DASHBOARD FO].[FO.TradeDate].&amp;[2021-04-23T00:00:00]" c="23 April 2021"/>
        <s v="[DASHBOARD FO].[FO.TradeDate].&amp;[2021-04-26T00:00:00]" c="26 April 2021"/>
        <s v="[DASHBOARD FO].[FO.TradeDate].&amp;[2021-04-27T00:00:00]" c="27 April 2021"/>
        <s v="[DASHBOARD FO].[FO.TradeDate].&amp;[2021-04-28T00:00:00]" c="28 April 2021"/>
        <s v="[DASHBOARD FO].[FO.TradeDate].&amp;[2021-04-29T00:00:00]" c="29 April 2021"/>
        <s v="[DASHBOARD FO].[FO.TradeDate].&amp;[2021-10-11T00:00:00]" c="11 October 2021"/>
        <s v="[DASHBOARD FO].[FO.TradeDate].&amp;[2021-10-12T00:00:00]" c="12 October 2021"/>
        <s v="[DASHBOARD FO].[FO.TradeDate].&amp;[2021-10-13T00:00:00]" c="13 October 2021"/>
        <s v="[DASHBOARD FO].[FO.TradeDate].&amp;[2021-10-14T00:00:00]" c="14 October 2021"/>
        <s v="[DASHBOARD FO].[FO.TradeDate].&amp;[2021-10-18T00:00:00]" c="18 October 2021"/>
        <s v="[DASHBOARD FO].[FO.TradeDate].&amp;[2021-10-19T00:00:00]" c="19 October 2021"/>
        <s v="[DASHBOARD FO].[FO.TradeDate].&amp;[2021-10-20T00:00:00]" c="20 October 2021"/>
        <s v="[DASHBOARD FO].[FO.TradeDate].&amp;[2021-10-21T00:00:00]" c="21 October 2021"/>
        <s v="[DASHBOARD FO].[FO.TradeDate].&amp;[2021-10-25T00:00:00]" c="25 October 2021"/>
        <s v="[DASHBOARD FO].[FO.TradeDate].&amp;[2021-10-26T00:00:00]" c="26 October 2021"/>
        <s v="[DASHBOARD FO].[FO.TradeDate].&amp;[2021-10-27T00:00:00]" c="27 October 2021"/>
        <s v="[DASHBOARD FO].[FO.TradeDate].&amp;[2021-10-28T00:00:00]" c="28 October 2021"/>
        <s v="[DASHBOARD FO].[FO.TradeDate].&amp;[2021-10-29T00:00:00]" c="29 October 2021"/>
        <s v="[DASHBOARD FO].[FO.TradeDate].&amp;[2021-11-01T00:00:00]" c="01 November 2021"/>
        <s v="[DASHBOARD FO].[FO.TradeDate].&amp;[2021-11-02T00:00:00]" c="02 November 2021"/>
        <s v="[DASHBOARD FO].[FO.TradeDate].&amp;[2021-11-04T00:00:00]" c="04 November 2021"/>
        <s v="[DASHBOARD FO].[FO.TradeDate].&amp;[2021-11-05T00:00:00]" c="05 November 2021"/>
        <s v="[DASHBOARD FO].[FO.TradeDate].&amp;[2021-11-08T00:00:00]" c="08 November 2021"/>
        <s v="[DASHBOARD FO].[FO.TradeDate].&amp;[2021-11-09T00:00:00]" c="09 November 2021"/>
        <s v="[DASHBOARD FO].[FO.TradeDate].&amp;[2021-11-10T00:00:00]" c="10 November 2021"/>
        <s v="[DASHBOARD FO].[FO.TradeDate].&amp;[2021-11-11T00:00:00]" c="11 November 2021"/>
        <s v="[DASHBOARD FO].[FO.TradeDate].&amp;[2021-11-12T00:00:00]" c="12 November 2021"/>
        <s v="[DASHBOARD FO].[FO.TradeDate].&amp;[2021-11-15T00:00:00]" c="15 November 2021"/>
        <s v="[DASHBOARD FO].[FO.TradeDate].&amp;[2021-11-16T00:00:00]" c="16 November 2021"/>
        <s v="[DASHBOARD FO].[FO.TradeDate].&amp;[2021-11-17T00:00:00]" c="17 November 2021"/>
        <s v="[DASHBOARD FO].[FO.TradeDate].&amp;[2022-01-11T00:00:00]" c="11 January 2022"/>
        <s v="[DASHBOARD FO].[FO.TradeDate].&amp;[2022-01-12T00:00:00]" c="12 January 2022"/>
        <s v="[DASHBOARD FO].[FO.TradeDate].&amp;[2022-01-13T00:00:00]" c="13 January 2022"/>
        <s v="[DASHBOARD FO].[FO.TradeDate].&amp;[2022-01-14T00:00:00]" c="14 January 2022"/>
        <s v="[DASHBOARD FO].[FO.TradeDate].&amp;[2022-01-17T00:00:00]" c="17 January 2022"/>
        <s v="[DASHBOARD FO].[FO.TradeDate].&amp;[2022-01-19T00:00:00]" c="19 January 2022"/>
        <s v="[DASHBOARD FO].[FO.TradeDate].&amp;[2022-01-20T00:00:00]" c="20 January 2022"/>
        <s v="[DASHBOARD FO].[FO.TradeDate].&amp;[2022-01-21T00:00:00]" c="21 January 2022"/>
        <s v="[DASHBOARD FO].[FO.TradeDate].&amp;[2022-01-24T00:00:00]" c="24 January 2022"/>
        <s v="[DASHBOARD FO].[FO.TradeDate].&amp;[2022-01-25T00:00:00]" c="25 January 2022"/>
        <s v="[DASHBOARD FO].[FO.TradeDate].&amp;[2022-01-26T00:00:00]" c="26 January 2022"/>
        <s v="[DASHBOARD FO].[FO.TradeDate].&amp;[2022-01-27T00:00:00]" c="27 January 2022"/>
        <s v="[DASHBOARD FO].[FO.TradeDate].&amp;[2022-10-13T00:00:00]" c="13 October 2022"/>
        <s v="[DASHBOARD FO].[FO.TradeDate].&amp;[2022-10-17T00:00:00]" c="17 October 2022"/>
        <s v="[DASHBOARD FO].[FO.TradeDate].&amp;[2022-10-18T00:00:00]" c="18 October 2022"/>
        <s v="[DASHBOARD FO].[FO.TradeDate].&amp;[2022-10-19T00:00:00]" c="19 October 2022"/>
        <s v="[DASHBOARD FO].[FO.TradeDate].&amp;[2022-10-20T00:00:00]" c="20 October 2022"/>
        <s v="[DASHBOARD FO].[FO.TradeDate].&amp;[2022-10-21T00:00:00]" c="21 October 2022"/>
        <s v="[DASHBOARD FO].[FO.TradeDate].&amp;[2022-10-25T00:00:00]" c="25 October 2022"/>
        <s v="[DASHBOARD FO].[FO.TradeDate].&amp;[2022-10-26T00:00:00]" c="26 October 2022"/>
        <s v="[DASHBOARD FO].[FO.TradeDate].&amp;[2022-11-04T00:00:00]" c="04 November 2022"/>
        <s v="[DASHBOARD FO].[FO.TradeDate].&amp;[2022-11-08T00:00:00]" c="08 November 2022"/>
        <s v="[DASHBOARD FO].[FO.TradeDate].&amp;[2022-11-10T00:00:00]" c="10 November 2022"/>
        <s v="[DASHBOARD FO].[FO.TradeDate].&amp;[2022-11-11T00:00:00]" c="11 November 2022"/>
        <s v="[DASHBOARD FO].[FO.TradeDate].&amp;[2022-11-30T00:00:00]" c="30 November 2022"/>
        <s v="[DASHBOARD FO].[FO.TradeDate].&amp;[2022-12-01T00:00:00]" c="01 December 2022"/>
        <s v="[DASHBOARD FO].[FO.TradeDate].&amp;[2022-12-07T00:00:00]" c="07 December 2022"/>
        <s v="[DASHBOARD FO].[FO.TradeDate].&amp;[2022-12-08T00:00:00]" c="08 December 2022"/>
        <s v="[DASHBOARD FO].[FO.TradeDate].&amp;[2022-12-09T00:00:00]" c="09 December 2022"/>
        <s v="[DASHBOARD FO].[FO.TradeDate].&amp;[2023-01-09T00:00:00]" c="09 January 2023"/>
        <s v="[DASHBOARD FO].[FO.TradeDate].&amp;[2023-01-11T00:00:00]" c="11 January 2023"/>
        <s v="[DASHBOARD FO].[FO.TradeDate].&amp;[2023-01-12T00:00:00]" c="12 January 2023"/>
        <s v="[DASHBOARD FO].[FO.TradeDate].&amp;[2023-01-13T00:00:00]" c="13 January 2023"/>
        <s v="[DASHBOARD FO].[FO.TradeDate].&amp;[2023-01-16T00:00:00]" c="16 January 2023"/>
        <s v="[DASHBOARD FO].[FO.TradeDate].&amp;[2023-01-17T00:00:00]" c="17 January 2023"/>
        <s v="[DASHBOARD FO].[FO.TradeDate].&amp;[2023-01-18T00:00:00]" c="18 January 2023"/>
        <s v="[DASHBOARD FO].[FO.TradeDate].&amp;[2023-01-25T00:00:00]" c="25 January 2023"/>
        <s v="[DASHBOARD FO].[FO.TradeDate].&amp;[2023-01-26T00:00:00]" c="26 January 2023"/>
        <s v="[DASHBOARD FO].[FO.TradeDate].&amp;[2023-01-27T00:00:00]" c="27 January 2023"/>
        <s v="[DASHBOARD FO].[FO.TradeDate].&amp;[2023-02-08T00:00:00]" c="08 February 2023"/>
        <s v="[DASHBOARD FO].[FO.TradeDate].&amp;[2023-02-09T00:00:00]" c="09 February 2023"/>
        <s v="[DASHBOARD FO].[FO.TradeDate].&amp;[2023-02-10T00:00:00]" c="10 February 2023"/>
        <s v="[DASHBOARD FO].[FO.TradeDate].&amp;[2023-02-13T00:00:00]" c="13 February 2023"/>
        <s v="[DASHBOARD FO].[FO.TradeDate].&amp;[2023-03-02T00:00:00]" c="02 March 2023"/>
        <s v="[DASHBOARD FO].[FO.TradeDate].&amp;[2023-03-06T00:00:00]" c="06 March 2023"/>
        <s v="[DASHBOARD FO].[FO.TradeDate].&amp;[2023-03-07T00:00:00]" c="07 March 2023"/>
        <s v="[DASHBOARD FO].[FO.TradeDate].&amp;[2023-04-03T00:00:00]" c="03 April 2023"/>
        <s v="[DASHBOARD FO].[FO.TradeDate].&amp;[2023-04-04T00:00:00]" c="04 April 2023"/>
        <s v="[DASHBOARD FO].[FO.TradeDate].&amp;[2023-04-10T00:00:00]" c="10 April 2023"/>
        <s v="[DASHBOARD FO].[FO.TradeDate].&amp;[2023-04-11T00:00:00]" c="11 April 2023"/>
        <s v="[DASHBOARD FO].[FO.TradeDate].&amp;[2023-04-12T00:00:00]" c="12 April 2023"/>
        <s v="[DASHBOARD FO].[FO.TradeDate].&amp;[2023-04-13T00:00:00]" c="13 April 2023"/>
        <s v="[DASHBOARD FO].[FO.TradeDate].&amp;[2023-07-06T00:00:00]" c="06 July 2023"/>
        <s v="[DASHBOARD FO].[FO.TradeDate].&amp;[2023-07-07T00:00:00]" c="07 July 2023"/>
        <s v="[DASHBOARD FO].[FO.TradeDate].&amp;[2023-07-14T00:00:00]" c="14 July 2023"/>
        <s v="[DASHBOARD FO].[FO.TradeDate].&amp;[2023-07-21T00:00:00]" c="21 July 2023"/>
        <s v="[DASHBOARD FO].[FO.TradeDate].&amp;[2023-07-18T00:00:00]" c="18 July 2023"/>
        <s v="[DASHBOARD FO].[FO.TradeDate].&amp;[2023-07-20T00:00:00]" c="20 July 2023"/>
        <s v="[DASHBOARD FO].[FO.TradeDate].&amp;[2023-07-28T00:00:00]" c="28 July 2023"/>
        <s v="[DASHBOARD FO].[FO.TradeDate].&amp;[2023-07-27T00:00:00]" c="27 July 2023"/>
        <s v="[DASHBOARD FO].[FO.TradeDate].&amp;[2023-07-25T00:00:00]" c="25 July 2023"/>
        <s v="[DASHBOARD FO].[FO.TradeDate].&amp;[2023-07-24T00:00:00]" c="24 July 2023"/>
        <s v="[DASHBOARD FO].[FO.TradeDate].&amp;[2023-07-26T00:00:00]" c="26 July 2023"/>
        <s v="[DASHBOARD FO].[FO.TradeDate].&amp;[2023-07-31T00:00:00]" c="31 July 2023"/>
        <s v="[DASHBOARD FO].[FO.TradeDate].&amp;[2023-08-01T00:00:00]" c="01 August 2023"/>
        <s v="[DASHBOARD FO].[FO.TradeDate].&amp;[2023-08-04T00:00:00]" c="04 August 2023"/>
        <s v="[DASHBOARD FO].[FO.TradeDate].&amp;[2023-08-09T00:00:00]" c="09 August 2023"/>
        <s v="[DASHBOARD FO].[FO.TradeDate].&amp;[2023-08-21T00:00:00]" c="21 August 2023"/>
        <s v="[DASHBOARD FO].[FO.TradeDate].&amp;[2023-08-25T00:00:00]" c="25 August 2023"/>
        <s v="[DASHBOARD FO].[FO.TradeDate].&amp;[2023-08-28T00:00:00]" c="28 August 2023"/>
        <s v="[DASHBOARD FO].[FO.TradeDate].&amp;[2023-08-29T00:00:00]" c="29 August 2023"/>
        <s v="[DASHBOARD FO].[FO.TradeDate].&amp;[2023-08-30T00:00:00]" c="30 August 2023"/>
        <s v="[DASHBOARD FO].[FO.TradeDate].&amp;[2023-11-01T00:00:00]" c="01 November 2023"/>
        <s v="[DASHBOARD FO].[FO.TradeDate].&amp;[2023-11-02T00:00:00]" c="02 November 2023"/>
        <s v="[DASHBOARD FO].[FO.TradeDate].&amp;[2023-11-03T00:00:00]" c="03 November 2023"/>
        <s v="[DASHBOARD FO].[FO.TradeDate].&amp;[2023-11-06T00:00:00]" c="06 November 2023"/>
        <s v="[DASHBOARD FO].[FO.TradeDate].&amp;[2023-11-10T00:00:00]" c="10 November 2023"/>
        <s v="[DASHBOARD FO].[FO.TradeDate].&amp;[2023-11-14T00:00:00]" c="14 November 2023"/>
        <s v="[DASHBOARD FO].[FO.TradeDate].&amp;[2023-11-16T00:00:00]" c="16 November 2023"/>
        <s v="[DASHBOARD FO].[FO.TradeDate].&amp;[2023-11-17T00:00:00]" c="17 November 2023"/>
        <s v="[DASHBOARD FO].[FO.TradeDate].&amp;[2023-11-20T00:00:00]" c="20 November 2023"/>
        <s v="[DASHBOARD FO].[FO.TradeDate].&amp;[2023-11-21T00:00:00]" c="21 November 2023"/>
        <s v="[DASHBOARD FO].[FO.TradeDate].&amp;[2023-11-27T00:00:00]" c="27 November 2023"/>
        <s v="[DASHBOARD FO].[FO.TradeDate].&amp;[2023-11-30T00:00:00]" c="30 November 2023"/>
        <s v="[DASHBOARD FO].[FO.TradeDate].&amp;[2023-12-06T00:00:00]" c="06 December 2023"/>
        <s v="[DASHBOARD FO].[FO.TradeDate].&amp;[2024-01-02T00:00:00]" c="02 January 2024"/>
        <s v="[DASHBOARD FO].[FO.TradeDate].&amp;[2024-01-04T00:00:00]" c="04 January 2024"/>
        <s v="[DASHBOARD FO].[FO.TradeDate].&amp;[2024-01-12T00:00:00]" c="12 January 2024"/>
        <s v="[DASHBOARD FO].[FO.TradeDate].&amp;[2024-01-18T00:00:00]" c="18 January 2024"/>
        <s v="[DASHBOARD FO].[FO.TradeDate].&amp;[2024-01-19T00:00:00]" c="19 January 2024"/>
        <s v="[DASHBOARD FO].[FO.TradeDate].&amp;[2024-01-22T00:00:00]" c="22 January 2024"/>
        <s v="[DASHBOARD FO].[FO.TradeDate].&amp;[2024-01-24T00:00:00]" c="24 January 2024"/>
        <s v="[DASHBOARD FO].[FO.TradeDate].&amp;[2024-01-26T00:00:00]" c="26 January 2024"/>
        <s v="[DASHBOARD FO].[FO.TradeDate].&amp;[2024-01-29T00:00:00]" c="29 January 2024"/>
        <s v="[DASHBOARD FO].[FO.TradeDate].&amp;[2024-01-30T00:00:00]" c="30 January 2024"/>
        <s v="[DASHBOARD FO].[FO.TradeDate].&amp;[2024-01-31T00:00:00]" c="31 January 2024"/>
        <s v="[DASHBOARD FO].[FO.TradeDate].&amp;[2024-02-14T00:00:00]" c="14 February 2024"/>
        <s v="[DASHBOARD FO].[FO.TradeDate].&amp;[2024-02-16T00:00:00]" c="16 February 2024"/>
        <s v="[DASHBOARD FO].[FO.TradeDate].&amp;[2024-03-04T00:00:00]" c="04 March 2024"/>
        <s v="[DASHBOARD FO].[FO.TradeDate].&amp;[2024-03-05T00:00:00]" c="05 March 2024"/>
        <s v="[DASHBOARD FO].[FO.TradeDate].&amp;[2024-03-06T00:00:00]" c="06 March 2024"/>
        <s v="[DASHBOARD FO].[FO.TradeDate].&amp;[2024-03-08T00:00:00]" c="08 March 2024"/>
        <s v="[DASHBOARD FO].[FO.TradeDate].&amp;[2024-03-12T00:00:00]" c="12 March 2024"/>
        <s v="[DASHBOARD FO].[FO.TradeDate].&amp;[2024-03-14T00:00:00]" c="14 March 2024"/>
        <s v="[DASHBOARD FO].[FO.TradeDate].&amp;[2024-03-18T00:00:00]" c="18 March 2024"/>
        <s v="[DASHBOARD FO].[FO.TradeDate].&amp;[2024-04-01T00:00:00]" c="01 April 2024"/>
        <s v="[DASHBOARD FO].[FO.TradeDate].&amp;[2024-04-02T00:00:00]" c="02 April 2024"/>
        <s v="[DASHBOARD FO].[FO.TradeDate].&amp;[2024-04-04T00:00:00]" c="04 April 2024"/>
        <s v="[DASHBOARD FO].[FO.TradeDate].&amp;[2024-04-05T00:00:00]" c="05 April 2024"/>
        <s v="[DASHBOARD FO].[FO.TradeDate].&amp;[2024-04-08T00:00:00]" c="08 April 2024"/>
        <s v="[DASHBOARD FO].[FO.TradeDate].&amp;[2024-04-12T00:00:00]" c="12 April 2024"/>
        <s v="[DASHBOARD FO].[FO.TradeDate].&amp;[2024-04-25T00:00:00]" c="25 April 2024"/>
        <s v="[DASHBOARD FO].[FO.TradeDate].&amp;[2024-04-26T00:00:00]" c="26 April 2024"/>
        <s v="[DASHBOARD FO].[FO.TradeDate].&amp;[2024-05-07T00:00:00]" c="07 May 2024"/>
        <s v="[DASHBOARD FO].[FO.TradeDate].&amp;[2024-05-08T00:00:00]" c="08 May 2024"/>
        <s v="[DASHBOARD FO].[FO.TradeDate].&amp;[2024-05-09T00:00:00]" c="09 May 2024"/>
        <s v="[DASHBOARD FO].[FO.TradeDate].&amp;[2024-05-10T00:00:00]" c="10 May 2024"/>
        <s v="[DASHBOARD FO].[FO.TradeDate].&amp;[2024-05-16T00:00:00]" c="16 May 2024"/>
        <s v="[DASHBOARD FO].[FO.TradeDate].&amp;[2024-05-17T00:00:00]" c="17 May 2024"/>
        <s v="[DASHBOARD FO].[FO.TradeDate].&amp;[2024-05-24T00:00:00]" c="24 May 2024"/>
        <s v="[DASHBOARD FO].[FO.TradeDate].&amp;[2024-09-19T00:00:00]" c="19 September 2024"/>
        <s v="[DASHBOARD FO].[FO.TradeDate].&amp;[2024-09-24T00:00:00]" c="24 September 2024"/>
        <s v="[DASHBOARD FO].[FO.TradeDate].&amp;[2024-10-01T00:00:00]" c="01 October 2024"/>
        <s v="[DASHBOARD FO].[FO.TradeDate].&amp;[2024-10-02T00:00:00]" c="02 October 2024"/>
        <s v="[DASHBOARD FO].[FO.TradeDate].&amp;[2024-10-03T00:00:00]" c="03 October 2024"/>
        <s v="[DASHBOARD FO].[FO.TradeDate].&amp;[2024-11-21T00:00:00]" c="21 November 2024"/>
        <s v="[DASHBOARD FO].[FO.TradeDate].&amp;[2024-11-22T00:00:00]" c="22 November 2024"/>
        <s v="[DASHBOARD FO].[FO.TradeDate].&amp;[2024-11-25T00:00:00]" c="25 November 2024"/>
        <s v="[DASHBOARD FO].[FO.TradeDate].&amp;[2024-12-03T00:00:00]" c="03 December 2024"/>
        <s v="[DASHBOARD FO].[FO.TradeDate].&amp;[2024-12-10T00:00:00]" c="10 December 2024"/>
        <s v="[DASHBOARD FO].[FO.TradeDate].&amp;[2024-12-12T00:00:00]" c="12 December 2024"/>
        <s v="[DASHBOARD FO].[FO.TradeDate].&amp;[2025-01-02T00:00:00]" c="02 January 2025"/>
        <s v="[DASHBOARD FO].[FO.TradeDate].&amp;[2025-01-08T00:00:00]" c="08 January 2025"/>
        <s v="[DASHBOARD FO].[FO.TradeDate].&amp;[2025-01-10T00:00:00]" c="10 January 2025"/>
        <s v="[DASHBOARD FO].[FO.TradeDate].&amp;[2025-02-10T00:00:00]" c="10 February 2025"/>
        <s v="[DASHBOARD FO].[FO.TradeDate].&amp;[2025-02-12T00:00:00]" c="12 February 2025"/>
        <s v="[DASHBOARD FO].[FO.TradeDate].&amp;[2025-02-14T00:00:00]" c="14 February 2025"/>
        <s v="[DASHBOARD FO].[FO.TradeDate].&amp;[2025-02-18T00:00:00]" c="18 February 2025"/>
        <s v="[DASHBOARD FO].[FO.TradeDate].&amp;[2025-03-03T00:00:00]" c="03 March 2025"/>
        <s v="[DASHBOARD FO].[FO.TradeDate].&amp;[2025-03-06T00:00:00]" c="06 March 2025"/>
        <s v="[DASHBOARD FO].[FO.TradeDate].&amp;[2025-03-07T00:00:00]" c="07 March 2025"/>
        <s v="[DASHBOARD FO].[FO.TradeDate].&amp;[2025-03-14T00:00:00]" c="14 March 2025"/>
        <s v="[DASHBOARD FO].[FO.TradeDate].&amp;[2025-03-17T00:00:00]" c="17 March 2025"/>
        <s v="[DASHBOARD FO].[FO.TradeDate].&amp;[2025-03-21T00:00:00]" c="21 March 2025"/>
        <s v="[DASHBOARD FO].[FO.TradeDate].&amp;[2025-03-24T00:00:00]" c="24 March 2025"/>
        <s v="[DASHBOARD FO].[FO.TradeDate].&amp;[2025-03-25T00:00:00]" c="25 March 2025"/>
        <s v="[DASHBOARD FO].[FO.TradeDate].&amp;[2025-03-28T00:00:00]" c="28 March 2025"/>
        <s v="[DASHBOARD FO].[FO.TradeDate].&amp;[2025-04-15T00:00:00]" c="15 April 2025"/>
        <s v="[DASHBOARD FO].[FO.TradeDate].&amp;[2025-04-16T00:00:00]" c="16 April 2025"/>
        <s v="[DASHBOARD FO].[FO.TradeDate].&amp;[2025-06-04T00:00:00]" c="04 June 2025"/>
        <s v="[DASHBOARD FO].[FO.TradeDate].&amp;[2025-06-05T00:00:00]" c="05 June 2025"/>
        <s v="[DASHBOARD FO].[FO.TradeDate].&amp;[2025-06-12T00:00:00]" c="12 June 2025"/>
      </sharedItems>
    </cacheField>
    <cacheField name="[DASHBOARD FO].[FO.TransactionNumber].[FO.TransactionNumber]" caption="FO.TransactionNumber" numFmtId="0" hierarchy="110" level="1">
      <sharedItems count="1006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  <s v="[DASHBOARD FO].[FO.TransactionNumber].&amp;[24-2405-1806-24JPMC-PS-EG-217]" c="24-2405-1806-24JPMC-PS-EG-217"/>
        <s v="[DASHBOARD FO].[FO.TransactionNumber].&amp;[24-2405-1806-24SCBB-PS-EG-218]" c="24-2405-1806-24SCBB-PS-EG-218"/>
        <s v="[DASHBOARD FO].[FO.TransactionNumber].&amp;[24-2405-1806-24TOTS-PS-HZ-219]" c="24-2405-1806-24TOTS-PS-HZ-219"/>
        <s v="[DASHBOARD FO].[FO.TransactionNumber].&amp;[24-2405-1806-24CITI-PS-HZ-220]" c="24-2405-1806-24CITI-PS-HZ-220"/>
        <s v="[DASHBOARD FO].[FO.TransactionNumber].&amp;[24-2405-1806-24MSCG-PS-HZ-221]" c="24-2405-1806-24MSCG-PS-HZ-221"/>
        <s v="[DASHBOARD FO].[FO.TransactionNumber].&amp;[24-2405-1806-24BNPP-PS-EG-222]" c="24-2405-1806-24BNPP-PS-EG-222"/>
        <s v="[DASHBOARD FO].[FO.TransactionNumber].&amp;[25-1909-0910-24SCBS-PS-HZ-001]" c="25-1909-0910-24SCBS-PS-HZ-001"/>
        <s v="[DASHBOARD FO].[FO.TransactionNumber].&amp;[25-1909-0910-24ANZB-PS-AS-002]" c="25-1909-0910-24ANZB-PS-AS-002"/>
        <s v="[DASHBOARD FO].[FO.TransactionNumber].&amp;[25-1909-0910-24SCBB-PS-AS-003]" c="25-1909-0910-24SCBB-PS-AS-003"/>
        <s v="[DASHBOARD FO].[FO.TransactionNumber].&amp;[25-1909-0910-24MLIL-PS-HZ-004]" c="25-1909-0910-24MLIL-PS-HZ-004"/>
        <s v="[DASHBOARD FO].[FO.TransactionNumber].&amp;[25-1909-0910-24JPMC-PS-EG-005]" c="25-1909-0910-24JPMC-PS-EG-005"/>
        <s v="[DASHBOARD FO].[FO.TransactionNumber].&amp;[25-1909-0910-24TOTS-PS-EG-006]" c="25-1909-0910-24TOTS-PS-EG-006"/>
        <s v="[DASHBOARD FO].[FO.TransactionNumber].&amp;[25-1909-0910-24MSCG-PS-EG-007]" c="25-1909-0910-24MSCG-PS-EG-007"/>
        <s v="[DASHBOARD FO].[FO.TransactionNumber].&amp;[25-2409-1510-24BNPP-PS-HZ-008]" c="25-2409-1510-24BNPP-PS-HZ-008"/>
        <s v="[DASHBOARD FO].[FO.TransactionNumber].&amp;[25-2409-1510-24MSCG-PS-HZ-009]" c="25-2409-1510-24MSCG-PS-HZ-009"/>
        <s v="[DASHBOARD FO].[FO.TransactionNumber].&amp;[25-2409-1510-24SCBB-PS-AS-010]" c="25-2409-1510-24SCBB-PS-AS-010"/>
        <s v="[DASHBOARD FO].[FO.TransactionNumber].&amp;[25-2409-1510-24ANZB-PS-AS-011]" c="25-2409-1510-24ANZB-PS-AS-011"/>
        <s v="[DASHBOARD FO].[FO.TransactionNumber].&amp;[25-2409-1510-24JPMC-PS-EG-012]" c="25-2409-1510-24JPMC-PS-EG-012"/>
        <s v="[DASHBOARD FO].[FO.TransactionNumber].&amp;[25-2409-1510-24MACQ-PS-DS-013]" c="25-2409-1510-24MACQ-PS-DS-013"/>
        <s v="[DASHBOARD FO].[FO.TransactionNumber].&amp;[25-0110-2210-24SCBB-PS-AS-014]" c="25-0110-2210-24SCBB-PS-AS-014"/>
        <s v="[DASHBOARD FO].[FO.TransactionNumber].&amp;[25-0110-2210-24MLIL-PS-AS-015]" c="25-0110-2210-24MLIL-PS-AS-015"/>
        <s v="[DASHBOARD FO].[FO.TransactionNumber].&amp;[25-0110-2210-24SCBS-PS-AS-016]" c="25-0110-2210-24SCBS-PS-AS-016"/>
        <s v="[DASHBOARD FO].[FO.TransactionNumber].&amp;[25-0110-2210-24JPMC-PS-AS-017]" c="25-0110-2210-24JPMC-PS-AS-017"/>
        <s v="[DASHBOARD FO].[FO.TransactionNumber].&amp;[25-0110-2210-24CITI-PS-AS-018]" c="25-0110-2210-24CITI-PS-AS-018"/>
        <s v="[DASHBOARD FO].[FO.TransactionNumber].&amp;[25-0110-2210-24BNPP-PS-AS-019]" c="25-0110-2210-24BNPP-PS-AS-019"/>
        <s v="[DASHBOARD FO].[FO.TransactionNumber].&amp;[25-0110-2210-24JPMC-PS-AS-020]" c="25-0110-2210-24JPMC-PS-AS-020"/>
        <s v="[DASHBOARD FO].[FO.TransactionNumber].&amp;[25-0110-2210-24BNPP-PS-AS-021]" c="25-0110-2210-24BNPP-PS-AS-021"/>
        <s v="[DASHBOARD FO].[FO.TransactionNumber].&amp;[25-0110-2210-24MSCG-PS-AS-022]" c="25-0110-2210-24MSCG-PS-AS-022"/>
        <s v="[DASHBOARD FO].[FO.TransactionNumber].&amp;[25-0210-2310-24BNPP-PS-AS-023]" c="25-0210-2310-24BNPP-PS-AS-023"/>
        <s v="[DASHBOARD FO].[FO.TransactionNumber].&amp;[25-0210-2310-24JPMC-PS-HZ-024]" c="25-0210-2310-24JPMC-PS-HZ-024"/>
        <s v="[DASHBOARD FO].[FO.TransactionNumber].&amp;[25-0210-2310-24MSCG-PS-EG-025]" c="25-0210-2310-24MSCG-PS-EG-025"/>
        <s v="[DASHBOARD FO].[FO.TransactionNumber].&amp;[25-0210-2310-24SCBB-PS-HZ-026]" c="25-0210-2310-24SCBB-PS-HZ-026"/>
        <s v="[DASHBOARD FO].[FO.TransactionNumber].&amp;[25-0210-2310-24MLIL-PS-DS-027]" c="25-0210-2310-24MLIL-PS-DS-027"/>
        <s v="[DASHBOARD FO].[FO.TransactionNumber].&amp;[25-0210-2310-24CITI-PS-DS-028]" c="25-0210-2310-24CITI-PS-DS-028"/>
        <s v="[DASHBOARD FO].[FO.TransactionNumber].&amp;[25-0310-2410-24JPMC-PS-HZ-029]" c="25-0310-2410-24JPMC-PS-HZ-029"/>
        <s v="[DASHBOARD FO].[FO.TransactionNumber].&amp;[25-0310-2410-24MLIL-PS-HZ-030]" c="25-0310-2410-24MLIL-PS-HZ-030"/>
        <s v="[DASHBOARD FO].[FO.TransactionNumber].&amp;[25-0310-2410-24TOTS-PS-HZ-031]" c="25-0310-2410-24TOTS-PS-HZ-031"/>
        <s v="[DASHBOARD FO].[FO.TransactionNumber].&amp;[25-0310-2410-24SCBB-PS-HZ-032]" c="25-0310-2410-24SCBB-PS-HZ-032"/>
        <s v="[DASHBOARD FO].[FO.TransactionNumber].&amp;[25-0310-2410-24CITI-PS-HZ-033]" c="25-0310-2410-24CITI-PS-HZ-033"/>
        <s v="[DASHBOARD FO].[FO.TransactionNumber].&amp;[25-0310-2410-24MSCG-PS-HZ-034]" c="25-0310-2410-24MSCG-PS-HZ-034"/>
        <s v="[DASHBOARD FO].[FO.TransactionNumber].&amp;[25-0310-2410-24MACQ-PS-HZ-035]" c="25-0310-2410-24MACQ-PS-HZ-035"/>
        <s v="[DASHBOARD FO].[FO.TransactionNumber].&amp;[25-0310-2410-24ANZB-PS-HZ-036]" c="25-0310-2410-24ANZB-PS-HZ-036"/>
        <s v="[DASHBOARD FO].[FO.TransactionNumber].&amp;[25-2111-1212-24JPMC-PS-EG-037]" c="25-2111-1212-24JPMC-PS-EG-037"/>
        <s v="[DASHBOARD FO].[FO.TransactionNumber].&amp;[25-2111-1212-24MLIL-PS-HZ-038]" c="25-2111-1212-24MLIL-PS-HZ-038"/>
        <s v="[DASHBOARD FO].[FO.TransactionNumber].&amp;[25-2111-1212-24SCBB-PS-HZ-039]" c="25-2111-1212-24SCBB-PS-HZ-039"/>
        <s v="[DASHBOARD FO].[FO.TransactionNumber].&amp;[25-2111-1212-24TOTS-PS-AS-040]" c="25-2111-1212-24TOTS-PS-AS-040"/>
        <s v="[DASHBOARD FO].[FO.TransactionNumber].&amp;[25-2211-1312-24SCBB-PS-AS-041]" c="25-2211-1312-24SCBB-PS-AS-041"/>
        <s v="[DASHBOARD FO].[FO.TransactionNumber].&amp;[25-2211-1312-24JPMC-PS-AS-042]" c="25-2211-1312-24JPMC-PS-AS-042"/>
        <s v="[DASHBOARD FO].[FO.TransactionNumber].&amp;[25-2511-1612-24MSCG-PS-AS-043]" c="25-2511-1612-24MSCG-PS-AS-043"/>
        <s v="[DASHBOARD FO].[FO.TransactionNumber].&amp;[25-2511-1612-24CIMI-PS-AS-044]" c="25-2511-1612-24CIMI-PS-AS-044"/>
        <s v="[DASHBOARD FO].[FO.TransactionNumber].&amp;[25-2511-1612-24SCBS-PS-AS-045]" c="25-2511-1612-24SCBS-PS-AS-045"/>
        <s v="[DASHBOARD FO].[FO.TransactionNumber].&amp;[25-2511-1612-24SCBB-PS-AS-046]" c="25-2511-1612-24SCBB-PS-AS-046"/>
        <s v="[DASHBOARD FO].[FO.TransactionNumber].&amp;[25-0312-2312-24SCBB-PS-EG-047]" c="25-0312-2312-24SCBB-PS-EG-047"/>
        <s v="[DASHBOARD FO].[FO.TransactionNumber].&amp;[25-0312-2312-24TOTS-PS-EG-048]" c="25-0312-2312-24TOTS-PS-EG-048"/>
        <s v="[DASHBOARD FO].[FO.TransactionNumber].&amp;[25-0312-2312-24MLIL-PS-EG-049]" c="25-0312-2312-24MLIL-PS-EG-049"/>
        <s v="[DASHBOARD FO].[FO.TransactionNumber].&amp;[25-0312-2312-24SCBS-PS-EG-050]" c="25-0312-2312-24SCBS-PS-EG-050"/>
        <s v="[DASHBOARD FO].[FO.TransactionNumber].&amp;[25-0312-2312-24JPMC-PS-EG-051]" c="25-0312-2312-24JPMC-PS-EG-051"/>
        <s v="[DASHBOARD FO].[FO.TransactionNumber].&amp;[25-0312-2312-24MSCG-PS-EG-052]" c="25-0312-2312-24MSCG-PS-EG-052"/>
        <s v="[DASHBOARD FO].[FO.TransactionNumber].&amp;[25-1012-3112-24CIMI-PS-HZ-053]" c="25-1012-3112-24CIMI-PS-HZ-053"/>
        <s v="[DASHBOARD FO].[FO.TransactionNumber].&amp;[25-1012-3112-24SCBS-PS-DS-054]" c="25-1012-3112-24SCBS-PS-DS-054"/>
        <s v="[DASHBOARD FO].[FO.TransactionNumber].&amp;[25-1212-0301-24CITI-PS-HZ-055]" c="25-1212-0301-24CITI-PS-HZ-055"/>
        <s v="[DASHBOARD FO].[FO.TransactionNumber].&amp;[25-1212-0301-24SCBS-PS-HZ-056]" c="25-1212-0301-24SCBS-PS-HZ-056"/>
        <s v="[DASHBOARD FO].[FO.TransactionNumber].&amp;[25-1212-0301-24SCBB-PS-HZ-057]" c="25-1212-0301-24SCBB-PS-HZ-057"/>
        <s v="[DASHBOARD FO].[FO.TransactionNumber].&amp;[25-1212-0301-24CIMI-PS-HZ-058]" c="25-1212-0301-24CIMI-PS-HZ-058"/>
        <s v="[DASHBOARD FO].[FO.TransactionNumber].&amp;[25-1212-0301-24CIMB-PS-HZ-059]" c="25-1212-0301-24CIMB-PS-HZ-059"/>
        <s v="[DASHBOARD FO].[FO.TransactionNumber].&amp;[25-1212-0301-24CIMI-PS-HZ-060]" c="25-1212-0301-24CIMI-PS-HZ-060"/>
        <s v="[DASHBOARD FO].[FO.TransactionNumber].&amp;[25-0201-2301-25MLIL-PS-HZ-061]" c="25-0201-2301-25MLIL-PS-HZ-061"/>
        <s v="[DASHBOARD FO].[FO.TransactionNumber].&amp;[25-0201-2301-25BNPP-PS-DS-062]" c="25-0201-2301-25BNPP-PS-DS-062"/>
        <s v="[DASHBOARD FO].[FO.TransactionNumber].&amp;[25-0201-2301-25JPMC-PS-DS-063]" c="25-0201-2301-25JPMC-PS-DS-063"/>
        <s v="[DASHBOARD FO].[FO.TransactionNumber].&amp;[25-0201-2301-25TOTS-PS-HZ-064]" c="25-0201-2301-25TOTS-PS-HZ-064"/>
        <s v="[DASHBOARD FO].[FO.TransactionNumber].&amp;[25-0801-0302-25MSCG-PS-DS-065]" c="25-0801-0302-25MSCG-PS-DS-065"/>
        <s v="[DASHBOARD FO].[FO.TransactionNumber].&amp;[25-0801-0302-25SCBS-PS-HZ-066]" c="25-0801-0302-25SCBS-PS-HZ-066"/>
        <s v="[DASHBOARD FO].[FO.TransactionNumber].&amp;[25-0801-0302-25SCBB-PS-HZ-067]" c="25-0801-0302-25SCBB-PS-HZ-067"/>
        <s v="[DASHBOARD FO].[FO.TransactionNumber].&amp;[25-0801-0302-25CITI-PS-DS-068]" c="25-0801-0302-25CITI-PS-DS-068"/>
        <s v="[DASHBOARD FO].[FO.TransactionNumber].&amp;[25-1001-0402-25SCBS-PS-DS-069]" c="25-1001-0402-25SCBS-PS-DS-069"/>
        <s v="[DASHBOARD FO].[FO.TransactionNumber].&amp;[25-1001-0402-25SCBB-PS-DS-070]" c="25-1001-0402-25SCBB-PS-DS-070"/>
        <s v="[DASHBOARD FO].[FO.TransactionNumber].&amp;[25-1001-0402-25CIMI-PS-DS-071]" c="25-1001-0402-25CIMI-PS-DS-071"/>
        <s v="[DASHBOARD FO].[FO.TransactionNumber].&amp;[25-1001-0402-25CITI-PS-DS-072]" c="25-1001-0402-25CITI-PS-DS-072"/>
        <s v="[DASHBOARD FO].[FO.TransactionNumber].&amp;[25-1001-0402-25TOTS-PS-DS-073]" c="25-1001-0402-25TOTS-PS-DS-073"/>
        <s v="[DASHBOARD FO].[FO.TransactionNumber].&amp;[25-1002-0403-25SCBS-PS-HZ-074]" c="25-1002-0403-25SCBS-PS-HZ-074"/>
        <s v="[DASHBOARD FO].[FO.TransactionNumber].&amp;[25-1002-0403-25SCBB-PS-HZ-075]" c="25-1002-0403-25SCBB-PS-HZ-075"/>
        <s v="[DASHBOARD FO].[FO.TransactionNumber].&amp;[25-1002-0403-25JPMC-PS-HZ-076]" c="25-1002-0403-25JPMC-PS-HZ-076"/>
        <s v="[DASHBOARD FO].[FO.TransactionNumber].&amp;[25-1002-0403-25TOTS-PS-HZ-077]" c="25-1002-0403-25TOTS-PS-HZ-077"/>
        <s v="[DASHBOARD FO].[FO.TransactionNumber].&amp;[25-1002-0403-25MLIL-PS-HZ-078]" c="25-1002-0403-25MLIL-PS-HZ-078"/>
        <s v="[DASHBOARD FO].[FO.TransactionNumber].&amp;[25-1002-0403-25CITI-PS-HZ-079]" c="25-1002-0403-25CITI-PS-HZ-079"/>
        <s v="[DASHBOARD FO].[FO.TransactionNumber].&amp;[25-1002-0403-25MACQ-PS-HZ-080]" c="25-1002-0403-25MACQ-PS-HZ-080"/>
        <s v="[DASHBOARD FO].[FO.TransactionNumber].&amp;[25-1202-0503-25CIMI-PS-HZ-081]" c="25-1202-0503-25CIMI-PS-HZ-081"/>
        <s v="[DASHBOARD FO].[FO.TransactionNumber].&amp;[25-1202-0503-25MSCG-PS-HZ-082]" c="25-1202-0503-25MSCG-PS-HZ-082"/>
        <s v="[DASHBOARD FO].[FO.TransactionNumber].&amp;[25-1202-0503-25SCBS-PS-DS-083]" c="25-1202-0503-25SCBS-PS-DS-083"/>
        <s v="[DASHBOARD FO].[FO.TransactionNumber].&amp;[25-1202-0503-25MACQ-PS-DS-084]" c="25-1202-0503-25MACQ-PS-DS-084"/>
        <s v="[DASHBOARD FO].[FO.TransactionNumber].&amp;[25-1402-0703-25ANZB-PS-EG-085]" c="25-1402-0703-25ANZB-PS-EG-085"/>
        <s v="[DASHBOARD FO].[FO.TransactionNumber].&amp;[25-1402-0703-25SCBS-PS-HZ-086]" c="25-1402-0703-25SCBS-PS-HZ-086"/>
        <s v="[DASHBOARD FO].[FO.TransactionNumber].&amp;[25-1402-0703-25JPMC-PS-EG-087]" c="25-1402-0703-25JPMC-PS-EG-087"/>
        <s v="[DASHBOARD FO].[FO.TransactionNumber].&amp;[25-1402-0703-25MACQ-PS-HZ-088]" c="25-1402-0703-25MACQ-PS-HZ-088"/>
        <s v="[DASHBOARD FO].[FO.TransactionNumber].&amp;[25-1402-0703-25MSCG-PS-DS-089]" c="25-1402-0703-25MSCG-PS-DS-089"/>
        <s v="[DASHBOARD FO].[FO.TransactionNumber].&amp;[25-1802-1003-25SCBS-PS-DS-090]" c="25-1802-1003-25SCBS-PS-DS-090"/>
        <s v="[DASHBOARD FO].[FO.TransactionNumber].&amp;[25-1802-1003-25CIMI-PS-HZ-091]" c="25-1802-1003-25CIMI-PS-HZ-091"/>
        <s v="[DASHBOARD FO].[FO.TransactionNumber].&amp;[25-1802-1003-25SCBB-PS-DS-092]" c="25-1802-1003-25SCBB-PS-DS-092"/>
        <s v="[DASHBOARD FO].[FO.TransactionNumber].&amp;[25-1802-1003-25CIMB-PS-HZ-093]" c="25-1802-1003-25CIMB-PS-HZ-093"/>
        <s v="[DASHBOARD FO].[FO.TransactionNumber].&amp;[25-1802-1003-25MLIL-PS-HZ-094]" c="25-1802-1003-25MLIL-PS-HZ-094"/>
        <s v="[DASHBOARD FO].[FO.TransactionNumber].&amp;[25-1802-1003-25TOTS-PS-DS-095]" c="25-1802-1003-25TOTS-PS-DS-095"/>
        <s v="[DASHBOARD FO].[FO.TransactionNumber].&amp;[25-0303-2403-25BNPP-PS-EG-096]" c="25-0303-2403-25BNPP-PS-EG-096"/>
        <s v="[DASHBOARD FO].[FO.TransactionNumber].&amp;[25-0303-2403-25SCBB-PS-EG-097]" c="25-0303-2403-25SCBB-PS-EG-097"/>
        <s v="[DASHBOARD FO].[FO.TransactionNumber].&amp;[25-0303-2403-25SCBS-PS-EG-098]" c="25-0303-2403-25SCBS-PS-EG-098"/>
        <s v="[DASHBOARD FO].[FO.TransactionNumber].&amp;[25-0303-2403-25TOTS-PS-EG-099]" c="25-0303-2403-25TOTS-PS-EG-099"/>
        <s v="[DASHBOARD FO].[FO.TransactionNumber].&amp;[25-0303-2403-25MLIL-PS-EG-100]" c="25-0303-2403-25MLIL-PS-EG-100"/>
        <s v="[DASHBOARD FO].[FO.TransactionNumber].&amp;[25-0603-2703-25JPMC-PS-EG-101]" c="25-0603-2703-25JPMC-PS-EG-101"/>
        <s v="[DASHBOARD FO].[FO.TransactionNumber].&amp;[25-0603-2703-25CIMI-PS-HZ-102]" c="25-0603-2703-25CIMI-PS-HZ-102"/>
        <s v="[DASHBOARD FO].[FO.TransactionNumber].&amp;[25-0603-2703-25SCBB-PS-DS-103]" c="25-0603-2703-25SCBB-PS-DS-103"/>
        <s v="[DASHBOARD FO].[FO.TransactionNumber].&amp;[25-0603-2703-25MSCG-PS-DS-104]" c="25-0603-2703-25MSCG-PS-DS-104"/>
        <s v="[DASHBOARD FO].[FO.TransactionNumber].&amp;[25-0603-2703-25SCBB-PS-HZ-105]" c="25-0603-2703-25SCBB-PS-HZ-105"/>
        <s v="[DASHBOARD FO].[FO.TransactionNumber].&amp;[25-0703-2803-25MLIL-PS-DS-106]" c="25-0703-2803-25MLIL-PS-DS-106"/>
        <s v="[DASHBOARD FO].[FO.TransactionNumber].&amp;[25-0703-2803-25SCBB-PS-DS-107]" c="25-0703-2803-25SCBB-PS-DS-107"/>
        <s v="[DASHBOARD FO].[FO.TransactionNumber].&amp;[25-1403-0804-25BNPP-PS-EG-108]" c="25-1403-0804-25BNPP-PS-EG-108"/>
        <s v="[DASHBOARD FO].[FO.TransactionNumber].&amp;[25-1403-0804-25SCBB-PS-EG-109]" c="25-1403-0804-25SCBB-PS-EG-109"/>
        <s v="[DASHBOARD FO].[FO.TransactionNumber].&amp;[25-1403-0804-25MLIL-PS-EG-110]" c="25-1403-0804-25MLIL-PS-EG-110"/>
        <s v="[DASHBOARD FO].[FO.TransactionNumber].&amp;[25-1403-0804-25JPMC-PS-HZ-111]" c="25-1403-0804-25JPMC-PS-HZ-111"/>
        <s v="[DASHBOARD FO].[FO.TransactionNumber].&amp;[25-1403-0804-25MSCG-PS-HZ-112]" c="25-1403-0804-25MSCG-PS-HZ-112"/>
        <s v="[DASHBOARD FO].[FO.TransactionNumber].&amp;[25-1403-0804-25CITI-PS-DS-113]" c="25-1403-0804-25CITI-PS-DS-113"/>
        <s v="[DASHBOARD FO].[FO.TransactionNumber].&amp;[25-1403-0804-25CIMB-PS-HZ-114]" c="25-1403-0804-25CIMB-PS-HZ-114"/>
        <s v="[DASHBOARD FO].[FO.TransactionNumber].&amp;[25-1403-0804-25SCBS-PS-DS-115]" c="25-1403-0804-25SCBS-PS-DS-115"/>
        <s v="[DASHBOARD FO].[FO.TransactionNumber].&amp;[25-1403-0804-25CIMI-PS-DS-116]" c="25-1403-0804-25CIMI-PS-DS-116"/>
        <s v="[DASHBOARD FO].[FO.TransactionNumber].&amp;[25-1703-0904-25MSCG-PS-EG-117]" c="25-1703-0904-25MSCG-PS-EG-117"/>
        <s v="[DASHBOARD FO].[FO.TransactionNumber].&amp;[25-1703-0904-25JPMC-PS-EG-118]" c="25-1703-0904-25JPMC-PS-EG-118"/>
        <s v="[DASHBOARD FO].[FO.TransactionNumber].&amp;[25-1703-0904-25SCBB-PS-EG-119]" c="25-1703-0904-25SCBB-PS-EG-119"/>
        <s v="[DASHBOARD FO].[FO.TransactionNumber].&amp;[25-1703-0904-25CITI-PS-EG-120]" c="25-1703-0904-25CITI-PS-EG-120"/>
        <s v="[DASHBOARD FO].[FO.TransactionNumber].&amp;[25-1703-0904-25BNPP-PS-EG-121]" c="25-1703-0904-25BNPP-PS-EG-121"/>
        <s v="[DASHBOARD FO].[FO.TransactionNumber].&amp;[25-2103-1404-25MLIL-PS-HZ-122]" c="25-2103-1404-25MLIL-PS-HZ-122"/>
        <s v="[DASHBOARD FO].[FO.TransactionNumber].&amp;[25-2103-1404-25JPMC-PS-HZ-123]" c="25-2103-1404-25JPMC-PS-HZ-123"/>
        <s v="[DASHBOARD FO].[FO.TransactionNumber].&amp;[25-2103-1404-25BNPP-PS-EG-124]" c="25-2103-1404-25BNPP-PS-EG-124"/>
        <s v="[DASHBOARD FO].[FO.TransactionNumber].&amp;[25-2103-1404-25CIMI-PS-EG-125]" c="25-2103-1404-25CIMI-PS-EG-125"/>
        <s v="[DASHBOARD FO].[FO.TransactionNumber].&amp;[25-2103-1404-25TOTS-PS-EG-126]" c="25-2103-1404-25TOTS-PS-EG-126"/>
        <s v="[DASHBOARD FO].[FO.TransactionNumber].&amp;[25-2103-1404-25MSCG-PS-EG-127]" c="25-2103-1404-25MSCG-PS-EG-127"/>
        <s v="[DASHBOARD FO].[FO.TransactionNumber].&amp;[25-2103-1404-25CITI-PS-EG-128]" c="25-2103-1404-25CITI-PS-EG-128"/>
        <s v="[DASHBOARD FO].[FO.TransactionNumber].&amp;[25-2103-1404-25SCBB-PS-EG-129]" c="25-2103-1404-25SCBB-PS-EG-129"/>
        <s v="[DASHBOARD FO].[FO.TransactionNumber].&amp;[25-2103-1404-25CIMB-PS-EG-130]" c="25-2103-1404-25CIMB-PS-EG-130"/>
        <s v="[DASHBOARD FO].[FO.TransactionNumber].&amp;[25-2103-1404-25SCBS-PS-EG-131]" c="25-2103-1404-25SCBS-PS-EG-131"/>
        <s v="[DASHBOARD FO].[FO.TransactionNumber].&amp;[25-2403-1504-25SCBB-PS-DS-132]" c="25-2403-1504-25SCBB-PS-DS-132"/>
        <s v="[DASHBOARD FO].[FO.TransactionNumber].&amp;[25-2403-1504-25BNPP-PS-DS-133]" c="25-2403-1504-25BNPP-PS-DS-133"/>
        <s v="[DASHBOARD FO].[FO.TransactionNumber].&amp;[25-2503-1604-25MLIL-PS-EG-134]" c="25-2503-1604-25MLIL-PS-EG-134"/>
        <s v="[DASHBOARD FO].[FO.TransactionNumber].&amp;[25-2503-1604-25TOTS-PS-HZ-135]" c="25-2503-1604-25TOTS-PS-HZ-135"/>
        <s v="[DASHBOARD FO].[FO.TransactionNumber].&amp;[25-2503-1604-25MSCG-PS-HZ-136]" c="25-2503-1604-25MSCG-PS-HZ-136"/>
        <s v="[DASHBOARD FO].[FO.TransactionNumber].&amp;[25-2803-2204-25MSCG-PS-HZ-137]" c="25-2803-2204-25MSCG-PS-HZ-137"/>
        <s v="[DASHBOARD FO].[FO.TransactionNumber].&amp;[25-2803-2204-25SCBB-PS-EG-138]" c="25-2803-2204-25SCBB-PS-EG-138"/>
        <s v="[DASHBOARD FO].[FO.TransactionNumber].&amp;[25-2803-2204-25ANZB-PS-EG-139]" c="25-2803-2204-25ANZB-PS-EG-139"/>
        <s v="[DASHBOARD FO].[FO.TransactionNumber].&amp;[25-2803-2204-25BNPP-PS-DS-140]" c="25-2803-2204-25BNPP-PS-DS-140"/>
        <s v="[DASHBOARD FO].[FO.TransactionNumber].&amp;[25-2803-2204-25MACQ-PS-HZ-141]" c="25-2803-2204-25MACQ-PS-HZ-141"/>
        <s v="[DASHBOARD FO].[FO.TransactionNumber].&amp;[25-2803-2204-25CIMI-PS-HZ-142]" c="25-2803-2204-25CIMI-PS-HZ-142"/>
        <s v="[DASHBOARD FO].[FO.TransactionNumber].&amp;[25-1504-0705-25MLIL-PS-EG-143]" c="25-1504-0705-25MLIL-PS-EG-143"/>
        <s v="[DASHBOARD FO].[FO.TransactionNumber].&amp;[25-1504-0705-25SCBB-PS-EG-144]" c="25-1504-0705-25SCBB-PS-EG-144"/>
        <s v="[DASHBOARD FO].[FO.TransactionNumber].&amp;[25-1504-0705-25SCBS-PS-EG-145]" c="25-1504-0705-25SCBS-PS-EG-145"/>
        <s v="[DASHBOARD FO].[FO.TransactionNumber].&amp;[25-1604-0805-25MSCG-PS-HZ-146]" c="25-1604-0805-25MSCG-PS-HZ-146"/>
        <s v="[DASHBOARD FO].[FO.TransactionNumber].&amp;[25-1604-0805-25MLIL-PS-DS-147]" c="25-1604-0805-25MLIL-PS-DS-147"/>
        <s v="[DASHBOARD FO].[FO.TransactionNumber].&amp;[25-0406-2506-25JPMC-PS-HZ-148]" c="25-0406-2506-25JPMC-PS-HZ-148"/>
        <s v="[DASHBOARD FO].[FO.TransactionNumber].&amp;[25-0406-2506-25MLIL-PS-HZ-149]" c="25-0406-2506-25MLIL-PS-HZ-149"/>
        <s v="[DASHBOARD FO].[FO.TransactionNumber].&amp;[25-0506-2606-25TOTS-PS-DS-150]" c="25-0506-2606-25TOTS-PS-DS-150"/>
        <s v="[DASHBOARD FO].[FO.TransactionNumber].&amp;[25-0506-2606-25CIMI-PS-DS-151]" c="25-0506-2606-25CIMI-PS-DS-151"/>
        <s v="[DASHBOARD FO].[FO.TransactionNumber].&amp;[25-1206-0707-25SCBB-PS-DS-152]" c="25-1206-0707-25SCBB-PS-DS-152"/>
        <s v="[DASHBOARD FO].[FO.TransactionNumber].&amp;[25-1206-0707-25ANZB-PS-DS-153]" c="25-1206-0707-25ANZB-PS-DS-153"/>
        <s v="[DASHBOARD FO].[FO.TransactionNumber].&amp;[25-1206-0707-25CITI-PS-DS-154]" c="25-1206-0707-25CITI-PS-DS-154"/>
        <s v="[DASHBOARD FO].[FO.TransactionNumber].&amp;[25-1206-0707-25JPMC-PS-DS-155]" c="25-1206-0707-25JPMC-PS-DS-155"/>
        <s v="[DASHBOARD FO].[FO.TransactionNumber].&amp;[25-1206-0707-25CIMI-PS-DS-156]" c="25-1206-0707-25CIMI-PS-DS-156"/>
        <s v="[DASHBOARD FO].[FO.TransactionNumber].&amp;[25-1206-0707-25MLIL-PS-DS-157]" c="25-1206-0707-25MLIL-PS-DS-157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38">
        <s v="[DASHBOARD FO].[FO.EndFixDate_MaturityDate].&amp;[2021-12-31T00:00:00]" c="31 December 2021"/>
        <s v="[DASHBOARD FO].[FO.EndFixDate_MaturityDate].&amp;[2022-06-30T00:00:00]" c="30 June 2022"/>
        <s v="[DASHBOARD FO].[FO.EndFixDate_MaturityDate].&amp;[2022-12-31T00:00:00]" c="31 December 2022"/>
        <s v="[DASHBOARD FO].[FO.EndFixDate_MaturityDate].&amp;[2022-07-31T00:00:00]" c="31 July 2022"/>
        <s v="[DASHBOARD FO].[FO.EndFixDate_MaturityDate].&amp;[2022-09-30T00:00:00]" c="30 September 2022"/>
        <s v="[DASHBOARD FO].[FO.EndFixDate_MaturityDate].&amp;[2022-08-31T00:00:00]" c="31 August 2022"/>
        <s v="[DASHBOARD FO].[FO.EndFixDate_MaturityDate].&amp;[2023-02-28T00:00:00]" c="28 February 2023"/>
        <s v="[DASHBOARD FO].[FO.EndFixDate_MaturityDate].&amp;[2023-03-31T00:00:00]" c="31 March 2023"/>
        <s v="[DASHBOARD FO].[FO.EndFixDate_MaturityDate].&amp;[2023-01-31T00:00:00]" c="31 January 2023"/>
        <s v="[DASHBOARD FO].[FO.EndFixDate_MaturityDate].&amp;[2023-05-31T00:00:00]" c="31 May 2023"/>
        <s v="[DASHBOARD FO].[FO.EndFixDate_MaturityDate].&amp;[2023-04-30T00:00:00]" c="30 April 2023"/>
        <s v="[DASHBOARD FO].[FO.EndFixDate_MaturityDate].&amp;[2023-06-30T00:00:00]" c="30 June 2023"/>
        <s v="[DASHBOARD FO].[FO.EndFixDate_MaturityDate].&amp;[2023-07-31T00:00:00]" c="31 July 2023"/>
        <s v="[DASHBOARD FO].[FO.EndFixDate_MaturityDate].&amp;[2023-08-31T00:00:00]" c="31 August 2023"/>
        <s v="[DASHBOARD FO].[FO.EndFixDate_MaturityDate].&amp;[2023-09-30T00:00:00]" c="30 September 2023"/>
        <s v="[DASHBOARD FO].[FO.EndFixDate_MaturityDate].&amp;[2023-10-31T00:00:00]" c="31 October 2023"/>
        <s v="[DASHBOARD FO].[FO.EndFixDate_MaturityDate].&amp;[2023-11-30T00:00:00]" c="30 November 2023"/>
        <s v="[DASHBOARD FO].[FO.EndFixDate_MaturityDate].&amp;[2023-12-31T00:00:00]" c="31 December 2023"/>
        <s v="[DASHBOARD FO].[FO.EndFixDate_MaturityDate].&amp;[2024-01-31T00:00:00]" c="31 January 2024"/>
        <s v="[DASHBOARD FO].[FO.EndFixDate_MaturityDate].&amp;[2024-03-31T00:00:00]" c="31 March 2024"/>
        <s v="[DASHBOARD FO].[FO.EndFixDate_MaturityDate].&amp;[2024-02-29T00:00:00]" c="29 February 2024"/>
        <s v="[DASHBOARD FO].[FO.EndFixDate_MaturityDate].&amp;[2024-04-30T00:00:00]" c="30 April 2024"/>
        <s v="[DASHBOARD FO].[FO.EndFixDate_MaturityDate].&amp;[2024-05-31T00:00:00]" c="31 May 2024"/>
        <s v="[DASHBOARD FO].[FO.EndFixDate_MaturityDate].&amp;[2024-06-30T00:00:00]" c="30 June 2024"/>
        <s v="[DASHBOARD FO].[FO.EndFixDate_MaturityDate].&amp;[2024-07-31T00:00:00]" c="31 July 2024"/>
        <s v="[DASHBOARD FO].[FO.EndFixDate_MaturityDate].&amp;[2024-08-31T00:00:00]" c="31 August 2024"/>
        <s v="[DASHBOARD FO].[FO.EndFixDate_MaturityDate].&amp;[2024-09-30T00:00:00]" c="30 September 2024"/>
        <s v="[DASHBOARD FO].[FO.EndFixDate_MaturityDate].&amp;[2024-10-31T00:00:00]" c="31 October 2024"/>
        <s v="[DASHBOARD FO].[FO.EndFixDate_MaturityDate].&amp;[2025-01-31T00:00:00]" c="31 January 2025"/>
        <s v="[DASHBOARD FO].[FO.EndFixDate_MaturityDate].&amp;[2025-02-28T00:00:00]" c="28 February 2025"/>
        <s v="[DASHBOARD FO].[FO.EndFixDate_MaturityDate].&amp;[2025-03-31T00:00:00]" c="31 March 2025"/>
        <s v="[DASHBOARD FO].[FO.EndFixDate_MaturityDate].&amp;[2025-04-30T00:00:00]" c="30 April 2025"/>
        <s v="[DASHBOARD FO].[FO.EndFixDate_MaturityDate].&amp;[2025-05-31T00:00:00]" c="31 May 2025"/>
        <s v="[DASHBOARD FO].[FO.EndFixDate_MaturityDate].&amp;[2025-06-30T00:00:00]" c="30 June 2025"/>
        <s v="[DASHBOARD FO].[FO.EndFixDate_MaturityDate].&amp;[2025-07-31T00:00:00]" c="31 July 2025"/>
        <s v="[DASHBOARD FO].[FO.EndFixDate_MaturityDate].&amp;[2025-08-31T00:00:00]" c="31 August 2025"/>
        <s v="[DASHBOARD FO].[FO.EndFixDate_MaturityDate].&amp;[2025-09-30T00:00:00]" c="30 September 2025"/>
        <s v="[DASHBOARD FO].[FO.EndFixDate_MaturityDate].&amp;[2025-12-31T00:00:00]" c="31 December 2025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2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I]" c="CIMI"/>
        <s v="[DASHBOARD FO].[FO.Acronym].&amp;[SCBS]" c="SCBS"/>
        <s v="[DASHBOARD FO].[FO.Acronym].&amp;[ANZB]" c="ANZB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  <cacheField name="[DASHBOARD FO].[FO.Tenor].[FO.Tenor]" caption="FO.Tenor" numFmtId="0" hierarchy="100" level="1">
      <sharedItems count="27">
        <s v="[DASHBOARD FO].[FO.Tenor].&amp;[May-Dec]" c="May-Dec"/>
        <s v="[DASHBOARD FO].[FO.Tenor].&amp;[Jan-Jun]" c="Jan-Jun"/>
        <s v="[DASHBOARD FO].[FO.Tenor].&amp;[Jan-Dec]" c="Jan-Dec"/>
        <s v="[DASHBOARD FO].[FO.Tenor].&amp;[Jul]" c="Jul"/>
        <s v="[DASHBOARD FO].[FO.Tenor].&amp;[Jul-Sep]" c="Jul-Sep"/>
        <s v="[DASHBOARD FO].[FO.Tenor].&amp;[Aug]" c="Aug"/>
        <s v="[DASHBOARD FO].[FO.Tenor].&amp;[Sep]" c="Sep"/>
        <s v="[DASHBOARD FO].[FO.Tenor].&amp;[Jul-Dec]" c="Jul-Dec"/>
        <s v="[DASHBOARD FO].[FO.Tenor].&amp;[Sep-Dec]" c="Sep-Dec"/>
        <s v="[DASHBOARD FO].[FO.Tenor].&amp;[Oct-Dec]" c="Oct-Dec"/>
        <s v="[DASHBOARD FO].[FO.Tenor].&amp;[Feb]" c="Feb"/>
        <s v="[DASHBOARD FO].[FO.Tenor].&amp;[Mar]" c="Mar"/>
        <s v="[DASHBOARD FO].[FO.Tenor].&amp;[Jan]" c="Jan"/>
        <s v="[DASHBOARD FO].[FO.Tenor].&amp;[May]" c="May"/>
        <s v="[DASHBOARD FO].[FO.Tenor].&amp;[Apr]" c="Apr"/>
        <s v="[DASHBOARD FO].[FO.Tenor].&amp;[Jan-Mar]" c="Jan-Mar"/>
        <s v="[DASHBOARD FO].[FO.Tenor].&amp;[Apr-Jun]" c="Apr-Jun"/>
        <s v="[DASHBOARD FO].[FO.Tenor].&amp;[Jun]" c="Jun"/>
        <s v="[DASHBOARD FO].[FO.Tenor].&amp;[May-Jun]" c="May-Jun"/>
        <s v="[DASHBOARD FO].[FO.Tenor].&amp;[Oct]" c="Oct"/>
        <s v="[DASHBOARD FO].[FO.Tenor].&amp;[Nov]" c="Nov"/>
        <s v="[DASHBOARD FO].[FO.Tenor].&amp;[Dec]" c="Dec"/>
        <s v="[DASHBOARD FO].[FO.Tenor].&amp;[Feb-Mar]" c="Feb-Mar"/>
        <s v="[DASHBOARD FO].[FO.Tenor].&amp;[Jun-Jul]" c="Jun-Jul"/>
        <s v="[DASHBOARD FO].[FO.Tenor].&amp;[Aug-Sep]" c="Aug-Sep"/>
        <s v="[DASHBOARD FO].[FO.Tenor].&amp;[Jul-Aug]" c="Jul-Aug"/>
        <s v="[DASHBOARD FO].[FO.Tenor].&amp;[Sep-Oct]" c="Sep-Oct"/>
      </sharedItems>
    </cacheField>
    <cacheField name="[DASHBOARD FO].[FO.SwapRef].[FO.SwapRef]" caption="FO.SwapRef" numFmtId="0" hierarchy="99" level="1">
      <sharedItems count="590">
        <s v="[DASHBOARD FO].[FO.SwapRef].&amp;[0]" c="0"/>
        <s v="[DASHBOARD FO].[FO.SwapRef].&amp;[80.05]" c="80.05"/>
        <s v="[DASHBOARD FO].[FO.SwapRef].&amp;[80]" c="80"/>
        <s v="[DASHBOARD FO].[FO.SwapRef].&amp;[80.04]" c="80.04"/>
        <s v="[DASHBOARD FO].[FO.SwapRef].&amp;[80.2]" c="80.2"/>
        <s v="[DASHBOARD FO].[FO.SwapRef].&amp;[80.235]" c="80.235"/>
        <s v="[DASHBOARD FO].[FO.SwapRef].&amp;[79.9]" c="79.9"/>
        <s v="[DASHBOARD FO].[FO.SwapRef].&amp;[79.8]" c="79.8"/>
        <s v="[DASHBOARD FO].[FO.SwapRef].&amp;[79.78]" c="79.78"/>
        <s v="[DASHBOARD FO].[FO.SwapRef].&amp;[79.888]" c="79.888"/>
        <s v="[DASHBOARD FO].[FO.SwapRef].&amp;[79.85]" c="79.85"/>
        <s v="[DASHBOARD FO].[FO.SwapRef].&amp;[79.75]" c="79.75"/>
        <s v="[DASHBOARD FO].[FO.SwapRef].&amp;[79.5]" c="79.5"/>
        <s v="[DASHBOARD FO].[FO.SwapRef].&amp;[79.7]" c="79.7"/>
        <s v="[DASHBOARD FO].[FO.SwapRef].&amp;[79.6]" c="79.6"/>
        <s v="[DASHBOARD FO].[FO.SwapRef].&amp;[79.93]" c="79.93"/>
        <s v="[DASHBOARD FO].[FO.SwapRef].&amp;[79.62]" c="79.62"/>
        <s v="[DASHBOARD FO].[FO.SwapRef].&amp;[79.61]" c="79.61"/>
        <s v="[DASHBOARD FO].[FO.SwapRef].&amp;[79.63]" c="79.63"/>
        <s v="[DASHBOARD FO].[FO.SwapRef].&amp;[79.41]" c="79.41"/>
        <s v="[DASHBOARD FO].[FO.SwapRef].&amp;[79.4]" c="79.4"/>
        <s v="[DASHBOARD FO].[FO.SwapRef].&amp;[79.42]" c="79.42"/>
        <s v="[DASHBOARD FO].[FO.SwapRef].&amp;[79.47]" c="79.47"/>
        <s v="[DASHBOARD FO].[FO.SwapRef].&amp;[79.45]" c="79.45"/>
        <s v="[DASHBOARD FO].[FO.SwapRef].&amp;[79]" c="79"/>
        <s v="[DASHBOARD FO].[FO.SwapRef].&amp;[79.1]" c="79.1"/>
        <s v="[DASHBOARD FO].[FO.SwapRef].&amp;[79.13]" c="79.13"/>
        <s v="[DASHBOARD FO].[FO.SwapRef].&amp;[79.05]" c="79.05"/>
        <s v="[DASHBOARD FO].[FO.SwapRef].&amp;[79.18]" c="79.18"/>
        <s v="[DASHBOARD FO].[FO.SwapRef].&amp;[79.042]" c="79.042"/>
        <s v="[DASHBOARD FO].[FO.SwapRef].&amp;[77.75]" c="77.75"/>
        <s v="[DASHBOARD FO].[FO.SwapRef].&amp;[78.3]" c="78.3"/>
        <s v="[DASHBOARD FO].[FO.SwapRef].&amp;[78.5]" c="78.5"/>
        <s v="[DASHBOARD FO].[FO.SwapRef].&amp;[78.18]" c="78.18"/>
        <s v="[DASHBOARD FO].[FO.SwapRef].&amp;[78.35]" c="78.35"/>
        <s v="[DASHBOARD FO].[FO.SwapRef].&amp;[78.327]" c="78.327"/>
        <s v="[DASHBOARD FO].[FO.SwapRef].&amp;[78.32]" c="78.32"/>
        <s v="[DASHBOARD FO].[FO.SwapRef].&amp;[81.55]" c="81.55"/>
        <s v="[DASHBOARD FO].[FO.SwapRef].&amp;[81.14]" c="81.14"/>
        <s v="[DASHBOARD FO].[FO.SwapRef].&amp;[79.91]" c="79.91"/>
        <s v="[DASHBOARD FO].[FO.SwapRef].&amp;[78.4]" c="78.4"/>
        <s v="[DASHBOARD FO].[FO.SwapRef].&amp;[80.3]" c="80.3"/>
        <s v="[DASHBOARD FO].[FO.SwapRef].&amp;[80.8]" c="80.8"/>
        <s v="[DASHBOARD FO].[FO.SwapRef].&amp;[81]" c="81"/>
        <s v="[DASHBOARD FO].[FO.SwapRef].&amp;[80.95]" c="80.95"/>
        <s v="[DASHBOARD FO].[FO.SwapRef].&amp;[80.134]" c="80.134"/>
        <s v="[DASHBOARD FO].[FO.SwapRef].&amp;[78.16]" c="78.16"/>
        <s v="[DASHBOARD FO].[FO.SwapRef].&amp;[80.15]" c="80.15"/>
        <s v="[DASHBOARD FO].[FO.SwapRef].&amp;[80.009]" c="80.009"/>
        <s v="[DASHBOARD FO].[FO.SwapRef].&amp;[80.12]" c="80.12"/>
        <s v="[DASHBOARD FO].[FO.SwapRef].&amp;[80.27]" c="80.27"/>
        <s v="[DASHBOARD FO].[FO.SwapRef].&amp;[80.25]" c="80.25"/>
        <s v="[DASHBOARD FO].[FO.SwapRef].&amp;[81.12]" c="81.12"/>
        <s v="[DASHBOARD FO].[FO.SwapRef].&amp;[80.89]" c="80.89"/>
        <s v="[DASHBOARD FO].[FO.SwapRef].&amp;[79.25]" c="79.25"/>
        <s v="[DASHBOARD FO].[FO.SwapRef].&amp;[79.55]" c="79.55"/>
        <s v="[DASHBOARD FO].[FO.SwapRef].&amp;[80.75]" c="80.75"/>
        <s v="[DASHBOARD FO].[FO.SwapRef].&amp;[78.851]" c="78.851"/>
        <s v="[DASHBOARD FO].[FO.SwapRef].&amp;[80.78]" c="80.78"/>
        <s v="[DASHBOARD FO].[FO.SwapRef].&amp;[78.765]" c="78.765"/>
        <s v="[DASHBOARD FO].[FO.SwapRef].&amp;[78.749]" c="78.749"/>
        <s v="[DASHBOARD FO].[FO.SwapRef].&amp;[81.16]" c="81.16"/>
        <s v="[DASHBOARD FO].[FO.SwapRef].&amp;[81.063]" c="81.063"/>
        <s v="[DASHBOARD FO].[FO.SwapRef].&amp;[81.036]" c="81.036"/>
        <s v="[DASHBOARD FO].[FO.SwapRef].&amp;[81.25]" c="81.25"/>
        <s v="[DASHBOARD FO].[FO.SwapRef].&amp;[81.02]" c="81.02"/>
        <s v="[DASHBOARD FO].[FO.SwapRef].&amp;[80.81]" c="80.81"/>
        <s v="[DASHBOARD FO].[FO.SwapRef].&amp;[81.05]" c="81.05"/>
        <s v="[DASHBOARD FO].[FO.SwapRef].&amp;[81.285]" c="81.285"/>
        <s v="[DASHBOARD FO].[FO.SwapRef].&amp;[81.1]" c="81.1"/>
        <s v="[DASHBOARD FO].[FO.SwapRef].&amp;[81.23]" c="81.23"/>
        <s v="[DASHBOARD FO].[FO.SwapRef].&amp;[81.2]" c="81.2"/>
        <s v="[DASHBOARD FO].[FO.SwapRef].&amp;[81.33]" c="81.33"/>
        <s v="[DASHBOARD FO].[FO.SwapRef].&amp;[81.34]" c="81.34"/>
        <s v="[DASHBOARD FO].[FO.SwapRef].&amp;[81.39]" c="81.39"/>
        <s v="[DASHBOARD FO].[FO.SwapRef].&amp;[81.32]" c="81.32"/>
        <s v="[DASHBOARD FO].[FO.SwapRef].&amp;[81.263]" c="81.263"/>
        <s v="[DASHBOARD FO].[FO.SwapRef].&amp;[81.35]" c="81.35"/>
        <s v="[DASHBOARD FO].[FO.SwapRef].&amp;[80.6]" c="80.6"/>
        <s v="[DASHBOARD FO].[FO.SwapRef].&amp;[80.58]" c="80.58"/>
        <s v="[DASHBOARD FO].[FO.SwapRef].&amp;[80.55]" c="80.55"/>
        <s v="[DASHBOARD FO].[FO.SwapRef].&amp;[79.28]" c="79.28"/>
        <s v="[DASHBOARD FO].[FO.SwapRef].&amp;[79.27]" c="79.27"/>
        <s v="[DASHBOARD FO].[FO.SwapRef].&amp;[79.15]" c="79.15"/>
        <s v="[DASHBOARD FO].[FO.SwapRef].&amp;[79.176]" c="79.176"/>
        <s v="[DASHBOARD FO].[FO.SwapRef].&amp;[79.32]" c="79.32"/>
        <s v="[DASHBOARD FO].[FO.SwapRef].&amp;[79.3]" c="79.3"/>
        <s v="[DASHBOARD FO].[FO.SwapRef].&amp;[78.8]" c="78.8"/>
        <s v="[DASHBOARD FO].[FO.SwapRef].&amp;[78.775]" c="78.775"/>
        <s v="[DASHBOARD FO].[FO.SwapRef].&amp;[79.58]" c="79.58"/>
        <s v="[DASHBOARD FO].[FO.SwapRef].&amp;[79.79]" c="79.79"/>
        <s v="[DASHBOARD FO].[FO.SwapRef].&amp;[79.601]" c="79.601"/>
        <s v="[DASHBOARD FO].[FO.SwapRef].&amp;[79.84]" c="79.84"/>
        <s v="[DASHBOARD FO].[FO.SwapRef].&amp;[79.95]" c="79.95"/>
        <s v="[DASHBOARD FO].[FO.SwapRef].&amp;[80.083]" c="80.083"/>
        <s v="[DASHBOARD FO].[FO.SwapRef].&amp;[76.76]" c="76.76"/>
        <s v="[DASHBOARD FO].[FO.SwapRef].&amp;[76.24]" c="76.24"/>
        <s v="[DASHBOARD FO].[FO.SwapRef].&amp;[76.77]" c="76.77"/>
        <s v="[DASHBOARD FO].[FO.SwapRef].&amp;[76.2]" c="76.2"/>
        <s v="[DASHBOARD FO].[FO.SwapRef].&amp;[76.55]" c="76.55"/>
        <s v="[DASHBOARD FO].[FO.SwapRef].&amp;[76.01]" c="76.01"/>
        <s v="[DASHBOARD FO].[FO.SwapRef].&amp;[76.5]" c="76.5"/>
        <s v="[DASHBOARD FO].[FO.SwapRef].&amp;[76.66]" c="76.66"/>
        <s v="[DASHBOARD FO].[FO.SwapRef].&amp;[75.6]" c="75.6"/>
        <s v="[DASHBOARD FO].[FO.SwapRef].&amp;[74.35]" c="74.35"/>
        <s v="[DASHBOARD FO].[FO.SwapRef].&amp;[74.73]" c="74.73"/>
        <s v="[DASHBOARD FO].[FO.SwapRef].&amp;[75.22]" c="75.22"/>
        <s v="[DASHBOARD FO].[FO.SwapRef].&amp;[74.86]" c="74.86"/>
        <s v="[DASHBOARD FO].[FO.SwapRef].&amp;[75.051]" c="75.051"/>
        <s v="[DASHBOARD FO].[FO.SwapRef].&amp;[75.58]" c="75.58"/>
        <s v="[DASHBOARD FO].[FO.SwapRef].&amp;[75.7]" c="75.7"/>
        <s v="[DASHBOARD FO].[FO.SwapRef].&amp;[75.819]" c="75.819"/>
        <s v="[DASHBOARD FO].[FO.SwapRef].&amp;[75.42]" c="75.42"/>
        <s v="[DASHBOARD FO].[FO.SwapRef].&amp;[76.18]" c="76.18"/>
        <s v="[DASHBOARD FO].[FO.SwapRef].&amp;[76.15]" c="76.15"/>
        <s v="[DASHBOARD FO].[FO.SwapRef].&amp;[76.22]" c="76.22"/>
        <s v="[DASHBOARD FO].[FO.SwapRef].&amp;[77.47]" c="77.47"/>
        <s v="[DASHBOARD FO].[FO.SwapRef].&amp;[77.48]" c="77.48"/>
        <s v="[DASHBOARD FO].[FO.SwapRef].&amp;[77.46]" c="77.46"/>
        <s v="[DASHBOARD FO].[FO.SwapRef].&amp;[76.96]" c="76.96"/>
        <s v="[DASHBOARD FO].[FO.SwapRef].&amp;[76.95]" c="76.95"/>
        <s v="[DASHBOARD FO].[FO.SwapRef].&amp;[77.1]" c="77.1"/>
        <s v="[DASHBOARD FO].[FO.SwapRef].&amp;[77.31]" c="77.31"/>
        <s v="[DASHBOARD FO].[FO.SwapRef].&amp;[77.2]" c="77.2"/>
        <s v="[DASHBOARD FO].[FO.SwapRef].&amp;[77.09]" c="77.09"/>
        <s v="[DASHBOARD FO].[FO.SwapRef].&amp;[77.13]" c="77.13"/>
        <s v="[DASHBOARD FO].[FO.SwapRef].&amp;[77]" c="77"/>
        <s v="[DASHBOARD FO].[FO.SwapRef].&amp;[77.33]" c="77.33"/>
        <s v="[DASHBOARD FO].[FO.SwapRef].&amp;[77.27]" c="77.27"/>
        <s v="[DASHBOARD FO].[FO.SwapRef].&amp;[77.23]" c="77.23"/>
        <s v="[DASHBOARD FO].[FO.SwapRef].&amp;[77.35]" c="77.35"/>
        <s v="[DASHBOARD FO].[FO.SwapRef].&amp;[77.26]" c="77.26"/>
        <s v="[DASHBOARD FO].[FO.SwapRef].&amp;[77.25]" c="77.25"/>
        <s v="[DASHBOARD FO].[FO.SwapRef].&amp;[76.75]" c="76.75"/>
        <s v="[DASHBOARD FO].[FO.SwapRef].&amp;[76.8]" c="76.8"/>
        <s v="[DASHBOARD FO].[FO.SwapRef].&amp;[77.4]" c="77.4"/>
        <s v="[DASHBOARD FO].[FO.SwapRef].&amp;[76.9]" c="76.9"/>
        <s v="[DASHBOARD FO].[FO.SwapRef].&amp;[75.48]" c="75.48"/>
        <s v="[DASHBOARD FO].[FO.SwapRef].&amp;[76.3]" c="76.3"/>
        <s v="[DASHBOARD FO].[FO.SwapRef].&amp;[75.55]" c="75.55"/>
        <s v="[DASHBOARD FO].[FO.SwapRef].&amp;[75.3]" c="75.3"/>
        <s v="[DASHBOARD FO].[FO.SwapRef].&amp;[75.25]" c="75.25"/>
        <s v="[DASHBOARD FO].[FO.SwapRef].&amp;[75.2]" c="75.2"/>
        <s v="[DASHBOARD FO].[FO.SwapRef].&amp;[74.93]" c="74.93"/>
        <s v="[DASHBOARD FO].[FO.SwapRef].&amp;[75.56]" c="75.56"/>
        <s v="[DASHBOARD FO].[FO.SwapRef].&amp;[75.5]" c="75.5"/>
        <s v="[DASHBOARD FO].[FO.SwapRef].&amp;[76.27]" c="76.27"/>
        <s v="[DASHBOARD FO].[FO.SwapRef].&amp;[76.4]" c="76.4"/>
        <s v="[DASHBOARD FO].[FO.SwapRef].&amp;[76.7]" c="76.7"/>
        <s v="[DASHBOARD FO].[FO.SwapRef].&amp;[76.85]" c="76.85"/>
        <s v="[DASHBOARD FO].[FO.SwapRef].&amp;[77.538]" c="77.538"/>
        <s v="[DASHBOARD FO].[FO.SwapRef].&amp;[77.6]" c="77.6"/>
        <s v="[DASHBOARD FO].[FO.SwapRef].&amp;[77.65]" c="77.65"/>
        <s v="[DASHBOARD FO].[FO.SwapRef].&amp;[77.93]" c="77.93"/>
        <s v="[DASHBOARD FO].[FO.SwapRef].&amp;[77.76]" c="77.76"/>
        <s v="[DASHBOARD FO].[FO.SwapRef].&amp;[77.9]" c="77.9"/>
        <s v="[DASHBOARD FO].[FO.SwapRef].&amp;[78.15]" c="78.15"/>
        <s v="[DASHBOARD FO].[FO.SwapRef].&amp;[78.25]" c="78.25"/>
        <s v="[DASHBOARD FO].[FO.SwapRef].&amp;[79.2]" c="79.2"/>
        <s v="[DASHBOARD FO].[FO.SwapRef].&amp;[79.35]" c="79.35"/>
        <s v="[DASHBOARD FO].[FO.SwapRef].&amp;[79.37]" c="79.37"/>
        <s v="[DASHBOARD FO].[FO.SwapRef].&amp;[79.83]" c="79.83"/>
        <s v="[DASHBOARD FO].[FO.SwapRef].&amp;[78.85]" c="78.85"/>
        <s v="[DASHBOARD FO].[FO.SwapRef].&amp;[78.87]" c="78.87"/>
        <s v="[DASHBOARD FO].[FO.SwapRef].&amp;[80.83]" c="80.83"/>
        <s v="[DASHBOARD FO].[FO.SwapRef].&amp;[80.5]" c="80.5"/>
        <s v="[DASHBOARD FO].[FO.SwapRef].&amp;[80.97]" c="80.97"/>
        <s v="[DASHBOARD FO].[FO.SwapRef].&amp;[80.03]" c="80.03"/>
        <s v="[DASHBOARD FO].[FO.SwapRef].&amp;[79.97]" c="79.97"/>
        <s v="[DASHBOARD FO].[FO.SwapRef].&amp;[80.1]" c="80.1"/>
        <s v="[DASHBOARD FO].[FO.SwapRef].&amp;[80.11]" c="80.11"/>
        <s v="[DASHBOARD FO].[FO.SwapRef].&amp;[81.15]" c="81.15"/>
        <s v="[DASHBOARD FO].[FO.SwapRef].&amp;[81.37]" c="81.37"/>
        <s v="[DASHBOARD FO].[FO.SwapRef].&amp;[81.29]" c="81.29"/>
        <s v="[DASHBOARD FO].[FO.SwapRef].&amp;[81.4]" c="81.4"/>
        <s v="[DASHBOARD FO].[FO.SwapRef].&amp;[81.28]" c="81.28"/>
        <s v="[DASHBOARD FO].[FO.SwapRef].&amp;[81.38]" c="81.38"/>
        <s v="[DASHBOARD FO].[FO.SwapRef].&amp;[81.42]" c="81.42"/>
        <s v="[DASHBOARD FO].[FO.SwapRef].&amp;[81.8]" c="81.8"/>
        <s v="[DASHBOARD FO].[FO.SwapRef].&amp;[81.67]" c="81.67"/>
        <s v="[DASHBOARD FO].[FO.SwapRef].&amp;[81.86]" c="81.86"/>
        <s v="[DASHBOARD FO].[FO.SwapRef].&amp;[80.7]" c="80.7"/>
        <s v="[DASHBOARD FO].[FO.SwapRef].&amp;[86.543]" c="86.543"/>
        <s v="[DASHBOARD FO].[FO.SwapRef].&amp;[85.745]" c="85.745"/>
        <s v="[DASHBOARD FO].[FO.SwapRef].&amp;[87.85]" c="87.85"/>
        <s v="[DASHBOARD FO].[FO.SwapRef].&amp;[87.72]" c="87.72"/>
        <s v="[DASHBOARD FO].[FO.SwapRef].&amp;[84.095]" c="84.095"/>
        <s v="[DASHBOARD FO].[FO.SwapRef].&amp;[88.454]" c="88.454"/>
        <s v="[DASHBOARD FO].[FO.SwapRef].&amp;[89.034]" c="89.034"/>
        <s v="[DASHBOARD FO].[FO.SwapRef].&amp;[85.923]" c="85.923"/>
        <s v="[DASHBOARD FO].[FO.SwapRef].&amp;[89.184]" c="89.184"/>
        <s v="[DASHBOARD FO].[FO.SwapRef].&amp;[87.143]" c="87.143"/>
        <s v="[DASHBOARD FO].[FO.SwapRef].&amp;[86.013]" c="86.013"/>
        <s v="[DASHBOARD FO].[FO.SwapRef].&amp;[85.124]" c="85.124"/>
        <s v="[DASHBOARD FO].[FO.SwapRef].&amp;[88.15]" c="88.15"/>
        <s v="[DASHBOARD FO].[FO.SwapRef].&amp;[88.84]" c="88.84"/>
        <s v="[DASHBOARD FO].[FO.SwapRef].&amp;[85.55]" c="85.55"/>
        <s v="[DASHBOARD FO].[FO.SwapRef].&amp;[86.55]" c="86.55"/>
        <s v="[DASHBOARD FO].[FO.SwapRef].&amp;[85.45]" c="85.45"/>
        <s v="[DASHBOARD FO].[FO.SwapRef].&amp;[86.05]" c="86.05"/>
        <s v="[DASHBOARD FO].[FO.SwapRef].&amp;[85.1]" c="85.1"/>
        <s v="[DASHBOARD FO].[FO.SwapRef].&amp;[85.11]" c="85.11"/>
        <s v="[DASHBOARD FO].[FO.SwapRef].&amp;[85.72]" c="85.72"/>
        <s v="[DASHBOARD FO].[FO.SwapRef].&amp;[85.95]" c="85.95"/>
        <s v="[DASHBOARD FO].[FO.SwapRef].&amp;[85.25]" c="85.25"/>
        <s v="[DASHBOARD FO].[FO.SwapRef].&amp;[86.3]" c="86.3"/>
        <s v="[DASHBOARD FO].[FO.SwapRef].&amp;[85.14]" c="85.14"/>
        <s v="[DASHBOARD FO].[FO.SwapRef].&amp;[85.18]" c="85.18"/>
        <s v="[DASHBOARD FO].[FO.SwapRef].&amp;[85.33]" c="85.33"/>
        <s v="[DASHBOARD FO].[FO.SwapRef].&amp;[84.91]" c="84.91"/>
        <s v="[DASHBOARD FO].[FO.SwapRef].&amp;[84.95]" c="84.95"/>
        <s v="[DASHBOARD FO].[FO.SwapRef].&amp;[85.85]" c="85.85"/>
        <s v="[DASHBOARD FO].[FO.SwapRef].&amp;[87]" c="87"/>
        <s v="[DASHBOARD FO].[FO.SwapRef].&amp;[84.39]" c="84.39"/>
        <s v="[DASHBOARD FO].[FO.SwapRef].&amp;[85.6]" c="85.6"/>
        <s v="[DASHBOARD FO].[FO.SwapRef].&amp;[84.84]" c="84.84"/>
        <s v="[DASHBOARD FO].[FO.SwapRef].&amp;[85.439]" c="85.439"/>
        <s v="[DASHBOARD FO].[FO.SwapRef].&amp;[84.14]" c="84.14"/>
        <s v="[DASHBOARD FO].[FO.SwapRef].&amp;[86.6]" c="86.6"/>
        <s v="[DASHBOARD FO].[FO.SwapRef].&amp;[85.4]" c="85.4"/>
        <s v="[DASHBOARD FO].[FO.SwapRef].&amp;[85.349]" c="85.349"/>
        <s v="[DASHBOARD FO].[FO.SwapRef].&amp;[87.1]" c="87.1"/>
        <s v="[DASHBOARD FO].[FO.SwapRef].&amp;[83.98]" c="83.98"/>
        <s v="[DASHBOARD FO].[FO.SwapRef].&amp;[84.4]" c="84.4"/>
        <s v="[DASHBOARD FO].[FO.SwapRef].&amp;[85.32]" c="85.32"/>
        <s v="[DASHBOARD FO].[FO.SwapRef].&amp;[88.67]" c="88.67"/>
        <s v="[DASHBOARD FO].[FO.SwapRef].&amp;[86.28]" c="86.28"/>
        <s v="[DASHBOARD FO].[FO.SwapRef].&amp;[86.77]" c="86.77"/>
        <s v="[DASHBOARD FO].[FO.SwapRef].&amp;[87.88]" c="87.88"/>
        <s v="[DASHBOARD FO].[FO.SwapRef].&amp;[85.919]" c="85.919"/>
        <s v="[DASHBOARD FO].[FO.SwapRef].&amp;[88.2]" c="88.2"/>
        <s v="[DASHBOARD FO].[FO.SwapRef].&amp;[86.25]" c="86.25"/>
        <s v="[DASHBOARD FO].[FO.SwapRef].&amp;[86]" c="86"/>
        <s v="[DASHBOARD FO].[FO.SwapRef].&amp;[88]" c="88"/>
        <s v="[DASHBOARD FO].[FO.SwapRef].&amp;[86.98]" c="86.98"/>
        <s v="[DASHBOARD FO].[FO.SwapRef].&amp;[86.2]" c="86.2"/>
        <s v="[DASHBOARD FO].[FO.SwapRef].&amp;[89.52]" c="89.52"/>
        <s v="[DASHBOARD FO].[FO.SwapRef].&amp;[89.1]" c="89.1"/>
        <s v="[DASHBOARD FO].[FO.SwapRef].&amp;[93.85]" c="93.85"/>
        <s v="[DASHBOARD FO].[FO.SwapRef].&amp;[93.6]" c="93.6"/>
        <s v="[DASHBOARD FO].[FO.SwapRef].&amp;[89.09]" c="89.09"/>
        <s v="[DASHBOARD FO].[FO.SwapRef].&amp;[89.4]" c="89.4"/>
        <s v="[DASHBOARD FO].[FO.SwapRef].&amp;[85.925]" c="85.925"/>
        <s v="[DASHBOARD FO].[FO.SwapRef].&amp;[88.32]" c="88.32"/>
        <s v="[DASHBOARD FO].[FO.SwapRef].&amp;[87.92]" c="87.92"/>
        <s v="[DASHBOARD FO].[FO.SwapRef].&amp;[89.05]" c="89.05"/>
        <s v="[DASHBOARD FO].[FO.SwapRef].&amp;[86.65]" c="86.65"/>
        <s v="[DASHBOARD FO].[FO.SwapRef].&amp;[86.95]" c="86.95"/>
        <s v="[DASHBOARD FO].[FO.SwapRef].&amp;[88.45]" c="88.45"/>
        <s v="[DASHBOARD FO].[FO.SwapRef].&amp;[88.4]" c="88.4"/>
        <s v="[DASHBOARD FO].[FO.SwapRef].&amp;[88.745]" c="88.745"/>
        <s v="[DASHBOARD FO].[FO.SwapRef].&amp;[79.96]" c="79.96"/>
        <s v="[DASHBOARD FO].[FO.SwapRef].&amp;[80.48]" c="80.48"/>
        <s v="[DASHBOARD FO].[FO.SwapRef].&amp;[77.55]" c="77.55"/>
        <s v="[DASHBOARD FO].[FO.SwapRef].&amp;[80.448]" c="80.448"/>
        <s v="[DASHBOARD FO].[FO.SwapRef].&amp;[80.688]" c="80.688"/>
        <s v="[DASHBOARD FO].[FO.SwapRef].&amp;[80.787]" c="80.787"/>
        <s v="[DASHBOARD FO].[FO.SwapRef].&amp;[80.85]" c="80.85"/>
        <s v="[DASHBOARD FO].[FO.SwapRef].&amp;[80.274]" c="80.274"/>
        <s v="[DASHBOARD FO].[FO.SwapRef].&amp;[80.45]" c="80.45"/>
        <s v="[DASHBOARD FO].[FO.SwapRef].&amp;[80.4]" c="80.4"/>
        <s v="[DASHBOARD FO].[FO.SwapRef].&amp;[80.35]" c="80.35"/>
        <s v="[DASHBOARD FO].[FO.SwapRef].&amp;[82.48]" c="82.48"/>
        <s v="[DASHBOARD FO].[FO.SwapRef].&amp;[82.3]" c="82.3"/>
        <s v="[DASHBOARD FO].[FO.SwapRef].&amp;[83.04]" c="83.04"/>
        <s v="[DASHBOARD FO].[FO.SwapRef].&amp;[82.52]" c="82.52"/>
        <s v="[DASHBOARD FO].[FO.SwapRef].&amp;[82.84]" c="82.84"/>
        <s v="[DASHBOARD FO].[FO.SwapRef].&amp;[82.95]" c="82.95"/>
        <s v="[DASHBOARD FO].[FO.SwapRef].&amp;[82.98]" c="82.98"/>
        <s v="[DASHBOARD FO].[FO.SwapRef].&amp;[83.1]" c="83.1"/>
        <s v="[DASHBOARD FO].[FO.SwapRef].&amp;[83.27]" c="83.27"/>
        <s v="[DASHBOARD FO].[FO.SwapRef].&amp;[83.36]" c="83.36"/>
        <s v="[DASHBOARD FO].[FO.SwapRef].&amp;[84.05]" c="84.05"/>
        <s v="[DASHBOARD FO].[FO.SwapRef].&amp;[83.9]" c="83.9"/>
        <s v="[DASHBOARD FO].[FO.SwapRef].&amp;[83.74]" c="83.74"/>
        <s v="[DASHBOARD FO].[FO.SwapRef].&amp;[84.13]" c="84.13"/>
        <s v="[DASHBOARD FO].[FO.SwapRef].&amp;[83.99]" c="83.99"/>
        <s v="[DASHBOARD FO].[FO.SwapRef].&amp;[83.75]" c="83.75"/>
        <s v="[DASHBOARD FO].[FO.SwapRef].&amp;[83.85]" c="83.85"/>
        <s v="[DASHBOARD FO].[FO.SwapRef].&amp;[83.91]" c="83.91"/>
        <s v="[DASHBOARD FO].[FO.SwapRef].&amp;[84.8]" c="84.8"/>
        <s v="[DASHBOARD FO].[FO.SwapRef].&amp;[85.02]" c="85.02"/>
        <s v="[DASHBOARD FO].[FO.SwapRef].&amp;[85.96]" c="85.96"/>
        <s v="[DASHBOARD FO].[FO.SwapRef].&amp;[85.425]" c="85.425"/>
        <s v="[DASHBOARD FO].[FO.SwapRef].&amp;[85.645]" c="85.645"/>
        <s v="[DASHBOARD FO].[FO.SwapRef].&amp;[84.76]" c="84.76"/>
        <s v="[DASHBOARD FO].[FO.SwapRef].&amp;[84.375]" c="84.375"/>
        <s v="[DASHBOARD FO].[FO.SwapRef].&amp;[84.58]" c="84.58"/>
        <s v="[DASHBOARD FO].[FO.SwapRef].&amp;[85.2]" c="85.2"/>
        <s v="[DASHBOARD FO].[FO.SwapRef].&amp;[85.65]" c="85.65"/>
        <s v="[DASHBOARD FO].[FO.SwapRef].&amp;[85.82]" c="85.82"/>
        <s v="[DASHBOARD FO].[FO.SwapRef].&amp;[85.97]" c="85.97"/>
        <s v="[DASHBOARD FO].[FO.SwapRef].&amp;[82.24]" c="82.24"/>
        <s v="[DASHBOARD FO].[FO.SwapRef].&amp;[81.91]" c="81.91"/>
        <s v="[DASHBOARD FO].[FO.SwapRef].&amp;[82.63]" c="82.63"/>
        <s v="[DASHBOARD FO].[FO.SwapRef].&amp;[82.71]" c="82.71"/>
        <s v="[DASHBOARD FO].[FO.SwapRef].&amp;[82.776]" c="82.776"/>
        <s v="[DASHBOARD FO].[FO.SwapRef].&amp;[83.71]" c="83.71"/>
        <s v="[DASHBOARD FO].[FO.SwapRef].&amp;[83.595]" c="83.595"/>
        <s v="[DASHBOARD FO].[FO.SwapRef].&amp;[83.54]" c="83.54"/>
        <s v="[DASHBOARD FO].[FO.SwapRef].&amp;[83.64]" c="83.64"/>
        <s v="[DASHBOARD FO].[FO.SwapRef].&amp;[84]" c="84"/>
        <s v="[DASHBOARD FO].[FO.SwapRef].&amp;[83.586]" c="83.586"/>
        <s v="[DASHBOARD FO].[FO.SwapRef].&amp;[82.08]" c="82.08"/>
        <s v="[DASHBOARD FO].[FO.SwapRef].&amp;[82.15]" c="82.15"/>
        <s v="[DASHBOARD FO].[FO.SwapRef].&amp;[83.05]" c="83.05"/>
        <s v="[DASHBOARD FO].[FO.SwapRef].&amp;[83.02]" c="83.02"/>
        <s v="[DASHBOARD FO].[FO.SwapRef].&amp;[82.65]" c="82.65"/>
        <s v="[DASHBOARD FO].[FO.SwapRef].&amp;[83.7]" c="83.7"/>
        <s v="[DASHBOARD FO].[FO.SwapRef].&amp;[83.51]" c="83.51"/>
        <s v="[DASHBOARD FO].[FO.SwapRef].&amp;[83.52]" c="83.52"/>
        <s v="[DASHBOARD FO].[FO.SwapRef].&amp;[82.217]" c="82.217"/>
        <s v="[DASHBOARD FO].[FO.SwapRef].&amp;[82.167]" c="82.167"/>
        <s v="[DASHBOARD FO].[FO.SwapRef].&amp;[82.666]" c="82.666"/>
        <s v="[DASHBOARD FO].[FO.SwapRef].&amp;[82.765]" c="82.765"/>
        <s v="[DASHBOARD FO].[FO.SwapRef].&amp;[82.26]" c="82.26"/>
        <s v="[DASHBOARD FO].[FO.SwapRef].&amp;[82.33]" c="82.33"/>
        <s v="[DASHBOARD FO].[FO.SwapRef].&amp;[82.27]" c="82.27"/>
        <s v="[DASHBOARD FO].[FO.SwapRef].&amp;[82.29]" c="82.29"/>
        <s v="[DASHBOARD FO].[FO.SwapRef].&amp;[83.57]" c="83.57"/>
        <s v="[DASHBOARD FO].[FO.SwapRef].&amp;[83.55]" c="83.55"/>
        <s v="[DASHBOARD FO].[FO.SwapRef].&amp;[83.56]" c="83.56"/>
        <s v="[DASHBOARD FO].[FO.SwapRef].&amp;[83.72]" c="83.72"/>
        <s v="[DASHBOARD FO].[FO.SwapRef].&amp;[83.66]" c="83.66"/>
        <s v="[DASHBOARD FO].[FO.SwapRef].&amp;[75.9]" c="75.9"/>
        <s v="[DASHBOARD FO].[FO.SwapRef].&amp;[75.95]" c="75.95"/>
        <s v="[DASHBOARD FO].[FO.SwapRef].&amp;[75.98]" c="75.98"/>
        <s v="[DASHBOARD FO].[FO.SwapRef].&amp;[76.58]" c="76.58"/>
        <s v="[DASHBOARD FO].[FO.SwapRef].&amp;[76.48]" c="76.48"/>
        <s v="[DASHBOARD FO].[FO.SwapRef].&amp;[79.522]" c="79.522"/>
        <s v="[DASHBOARD FO].[FO.SwapRef].&amp;[79.31]" c="79.31"/>
        <s v="[DASHBOARD FO].[FO.SwapRef].&amp;[78.7]" c="78.7"/>
        <s v="[DASHBOARD FO].[FO.SwapRef].&amp;[79.09]" c="79.09"/>
        <s v="[DASHBOARD FO].[FO.SwapRef].&amp;[78.95]" c="78.95"/>
        <s v="[DASHBOARD FO].[FO.SwapRef].&amp;[81.3]" c="81.3"/>
        <s v="[DASHBOARD FO].[FO.SwapRef].&amp;[81.36]" c="81.36"/>
        <s v="[DASHBOARD FO].[FO.SwapRef].&amp;[81.7]" c="81.7"/>
        <s v="[DASHBOARD FO].[FO.SwapRef].&amp;[81.6]" c="81.6"/>
        <s v="[DASHBOARD FO].[FO.SwapRef].&amp;[82]" c="82"/>
        <s v="[DASHBOARD FO].[FO.SwapRef].&amp;[81.9]" c="81.9"/>
        <s v="[DASHBOARD FO].[FO.SwapRef].&amp;[82.85]" c="82.85"/>
        <s v="[DASHBOARD FO].[FO.SwapRef].&amp;[83]" c="83"/>
        <s v="[DASHBOARD FO].[FO.SwapRef].&amp;[83.4]" c="83.4"/>
        <s v="[DASHBOARD FO].[FO.SwapRef].&amp;[83.8]" c="83.8"/>
        <s v="[DASHBOARD FO].[FO.SwapRef].&amp;[85.15]" c="85.15"/>
        <s v="[DASHBOARD FO].[FO.SwapRef].&amp;[85.16]" c="85.16"/>
        <s v="[DASHBOARD FO].[FO.SwapRef].&amp;[85.5]" c="85.5"/>
        <s v="[DASHBOARD FO].[FO.SwapRef].&amp;[84.15]" c="84.15"/>
        <s v="[DASHBOARD FO].[FO.SwapRef].&amp;[84.35]" c="84.35"/>
        <s v="[DASHBOARD FO].[FO.SwapRef].&amp;[84.56]" c="84.56"/>
        <s v="[DASHBOARD FO].[FO.SwapRef].&amp;[82.7]" c="82.7"/>
        <s v="[DASHBOARD FO].[FO.SwapRef].&amp;[82.68]" c="82.68"/>
        <s v="[DASHBOARD FO].[FO.SwapRef].&amp;[82.05]" c="82.05"/>
        <s v="[DASHBOARD FO].[FO.SwapRef].&amp;[82.86]" c="82.86"/>
        <s v="[DASHBOARD FO].[FO.SwapRef].&amp;[82.88]" c="82.88"/>
        <s v="[DASHBOARD FO].[FO.SwapRef].&amp;[82.2]" c="82.2"/>
        <s v="[DASHBOARD FO].[FO.SwapRef].&amp;[82.93]" c="82.93"/>
        <s v="[DASHBOARD FO].[FO.SwapRef].&amp;[83.33]" c="83.33"/>
        <s v="[DASHBOARD FO].[FO.SwapRef].&amp;[83.22]" c="83.22"/>
        <s v="[DASHBOARD FO].[FO.SwapRef].&amp;[83.18]" c="83.18"/>
        <s v="[DASHBOARD FO].[FO.SwapRef].&amp;[83.08]" c="83.08"/>
        <s v="[DASHBOARD FO].[FO.SwapRef].&amp;[82.77]" c="82.77"/>
        <s v="[DASHBOARD FO].[FO.SwapRef].&amp;[83.13]" c="83.13"/>
        <s v="[DASHBOARD FO].[FO.SwapRef].&amp;[83.11]" c="83.11"/>
        <s v="[DASHBOARD FO].[FO.SwapRef].&amp;[83.15]" c="83.15"/>
        <s v="[DASHBOARD FO].[FO.SwapRef].&amp;[83.81]" c="83.81"/>
        <s v="[DASHBOARD FO].[FO.SwapRef].&amp;[84.23]" c="84.23"/>
        <s v="[DASHBOARD FO].[FO.SwapRef].&amp;[84.37]" c="84.37"/>
        <s v="[DASHBOARD FO].[FO.SwapRef].&amp;[84.7]" c="84.7"/>
        <s v="[DASHBOARD FO].[FO.SwapRef].&amp;[85]" c="85"/>
        <s v="[DASHBOARD FO].[FO.SwapRef].&amp;[85.21]" c="85.21"/>
        <s v="[DASHBOARD FO].[FO.SwapRef].&amp;[85.48]" c="85.48"/>
        <s v="[DASHBOARD FO].[FO.SwapRef].&amp;[86.06]" c="86.06"/>
        <s v="[DASHBOARD FO].[FO.SwapRef].&amp;[85.29]" c="85.29"/>
        <s v="[DASHBOARD FO].[FO.SwapRef].&amp;[84.6]" c="84.6"/>
        <s v="[DASHBOARD FO].[FO.SwapRef].&amp;[85.3]" c="85.3"/>
        <s v="[DASHBOARD FO].[FO.SwapRef].&amp;[85.22]" c="85.22"/>
        <s v="[DASHBOARD FO].[FO.SwapRef].&amp;[81.04]" c="81.04"/>
        <s v="[DASHBOARD FO].[FO.SwapRef].&amp;[82.1]" c="82.1"/>
        <s v="[DASHBOARD FO].[FO.SwapRef].&amp;[82.72]" c="82.72"/>
        <s v="[DASHBOARD FO].[FO.SwapRef].&amp;[80.87]" c="80.87"/>
        <s v="[DASHBOARD FO].[FO.SwapRef].&amp;[78.2]" c="78.2"/>
        <s v="[DASHBOARD FO].[FO.SwapRef].&amp;[78.27]" c="78.27"/>
        <s v="[DASHBOARD FO].[FO.SwapRef].&amp;[78.28]" c="78.28"/>
        <s v="[DASHBOARD FO].[FO.SwapRef].&amp;[78.73]" c="78.73"/>
        <s v="[DASHBOARD FO].[FO.SwapRef].&amp;[78.77]" c="78.77"/>
        <s v="[DASHBOARD FO].[FO.SwapRef].&amp;[80.74]" c="80.74"/>
        <s v="[DASHBOARD FO].[FO.SwapRef].&amp;[82.45]" c="82.45"/>
        <s v="[DASHBOARD FO].[FO.SwapRef].&amp;[81.75]" c="81.75"/>
        <s v="[DASHBOARD FO].[FO.SwapRef].&amp;[81.74]" c="81.74"/>
        <s v="[DASHBOARD FO].[FO.SwapRef].&amp;[81.65]" c="81.65"/>
        <s v="[DASHBOARD FO].[FO.SwapRef].&amp;[81.71]" c="81.71"/>
        <s v="[DASHBOARD FO].[FO.SwapRef].&amp;[79.43]" c="79.43"/>
        <s v="[DASHBOARD FO].[FO.SwapRef].&amp;[79.66]" c="79.66"/>
        <s v="[DASHBOARD FO].[FO.SwapRef].&amp;[82.6]" c="82.6"/>
        <s v="[DASHBOARD FO].[FO.SwapRef].&amp;[82.28]" c="82.28"/>
        <s v="[DASHBOARD FO].[FO.SwapRef].&amp;[82.89]" c="82.89"/>
        <s v="[DASHBOARD FO].[FO.SwapRef].&amp;[82.46]" c="82.46"/>
        <s v="[DASHBOARD FO].[FO.SwapRef].&amp;[82.62]" c="82.62"/>
        <s v="[DASHBOARD FO].[FO.SwapRef].&amp;[82.91]" c="82.91"/>
        <s v="[DASHBOARD FO].[FO.SwapRef].&amp;[83.25]" c="83.25"/>
        <s v="[DASHBOARD FO].[FO.SwapRef].&amp;[77.12]" c="77.12"/>
        <s v="[DASHBOARD FO].[FO.SwapRef].&amp;[77.99]" c="77.99"/>
        <s v="[DASHBOARD FO].[FO.SwapRef].&amp;[77.98]" c="77.98"/>
        <s v="[DASHBOARD FO].[FO.SwapRef].&amp;[77.92]" c="77.92"/>
        <s v="[DASHBOARD FO].[FO.SwapRef].&amp;[77.45]" c="77.45"/>
        <s v="[DASHBOARD FO].[FO.SwapRef].&amp;[78.1]" c="78.1"/>
        <s v="[DASHBOARD FO].[FO.SwapRef].&amp;[78.37]" c="78.37"/>
        <s v="[DASHBOARD FO].[FO.SwapRef].&amp;[78.05]" c="78.05"/>
        <s v="[DASHBOARD FO].[FO.SwapRef].&amp;[78.13]" c="78.13"/>
        <s v="[DASHBOARD FO].[FO.SwapRef].&amp;[78.08]" c="78.08"/>
        <s v="[DASHBOARD FO].[FO.SwapRef].&amp;[78.43]" c="78.43"/>
        <s v="[DASHBOARD FO].[FO.SwapRef].&amp;[78.59]" c="78.59"/>
        <s v="[DASHBOARD FO].[FO.SwapRef].&amp;[78.45]" c="78.45"/>
        <s v="[DASHBOARD FO].[FO.SwapRef].&amp;[78.49]" c="78.49"/>
        <s v="[DASHBOARD FO].[FO.SwapRef].&amp;[77.05]" c="77.05"/>
        <s v="[DASHBOARD FO].[FO.SwapRef].&amp;[77.03]" c="77.03"/>
        <s v="[DASHBOARD FO].[FO.SwapRef].&amp;[77.15]" c="77.15"/>
        <s v="[DASHBOARD FO].[FO.SwapRef].&amp;[77.18]" c="77.18"/>
        <s v="[DASHBOARD FO].[FO.SwapRef].&amp;[78.26]" c="78.26"/>
        <s v="[DASHBOARD FO].[FO.SwapRef].&amp;[78.29]" c="78.29"/>
        <s v="[DASHBOARD FO].[FO.SwapRef].&amp;[78.48]" c="78.48"/>
        <s v="[DASHBOARD FO].[FO.SwapRef].&amp;[78.04]" c="78.04"/>
        <s v="[DASHBOARD FO].[FO.SwapRef].&amp;[80.18]" c="80.18"/>
        <s v="[DASHBOARD FO].[FO.SwapRef].&amp;[81.54]" c="81.54"/>
        <s v="[DASHBOARD FO].[FO.SwapRef].&amp;[80.44]" c="80.44"/>
        <s v="[DASHBOARD FO].[FO.SwapRef].&amp;[80.63]" c="80.63"/>
        <s v="[DASHBOARD FO].[FO.SwapRef].&amp;[80.62]" c="80.62"/>
        <s v="[DASHBOARD FO].[FO.SwapRef].&amp;[80.68]" c="80.68"/>
        <s v="[DASHBOARD FO].[FO.SwapRef].&amp;[80.65]" c="80.65"/>
        <s v="[DASHBOARD FO].[FO.SwapRef].&amp;[80.49]" c="80.49"/>
        <s v="[DASHBOARD FO].[FO.SwapRef].&amp;[80.53]" c="80.53"/>
        <s v="[DASHBOARD FO].[FO.SwapRef].&amp;[79.69]" c="79.69"/>
        <s v="[DASHBOARD FO].[FO.SwapRef].&amp;[80.72]" c="80.72"/>
        <s v="[DASHBOARD FO].[FO.SwapRef].&amp;[80.86]" c="80.86"/>
        <s v="[DASHBOARD FO].[FO.SwapRef].&amp;[80.9]" c="80.9"/>
        <s v="[DASHBOARD FO].[FO.SwapRef].&amp;[80.33]" c="80.33"/>
        <s v="[DASHBOARD FO].[FO.SwapRef].&amp;[80.39]" c="80.39"/>
        <s v="[DASHBOARD FO].[FO.SwapRef].&amp;[80.92]" c="80.92"/>
        <s v="[DASHBOARD FO].[FO.SwapRef].&amp;[81.13]" c="81.13"/>
        <s v="[DASHBOARD FO].[FO.SwapRef].&amp;[82.49]" c="82.49"/>
        <s v="[DASHBOARD FO].[FO.SwapRef].&amp;[82.64]" c="82.64"/>
        <s v="[DASHBOARD FO].[FO.SwapRef].&amp;[82.58]" c="82.58"/>
        <s v="[DASHBOARD FO].[FO.SwapRef].&amp;[84.1]" c="84.1"/>
        <s v="[DASHBOARD FO].[FO.SwapRef].&amp;[84.69]" c="84.69"/>
        <s v="[DASHBOARD FO].[FO.SwapRef].&amp;[85.08]" c="85.08"/>
        <s v="[DASHBOARD FO].[FO.SwapRef].&amp;[84.68]" c="84.68"/>
        <s v="[DASHBOARD FO].[FO.SwapRef].&amp;[85.23]" c="85.23"/>
        <s v="[DASHBOARD FO].[FO.SwapRef].&amp;[85.24]" c="85.24"/>
        <s v="[DASHBOARD FO].[FO.SwapRef].&amp;[85.05]" c="85.05"/>
        <s v="[DASHBOARD FO].[FO.SwapRef].&amp;[85.88]" c="85.88"/>
        <s v="[DASHBOARD FO].[FO.SwapRef].&amp;[85.01]" c="85.01"/>
        <s v="[DASHBOARD FO].[FO.SwapRef].&amp;[87.52]" c="87.52"/>
        <s v="[DASHBOARD FO].[FO.SwapRef].&amp;[87.65]" c="87.65"/>
        <s v="[DASHBOARD FO].[FO.SwapRef].&amp;[87.48]" c="87.48"/>
        <s v="[DASHBOARD FO].[FO.SwapRef].&amp;[86.7]" c="86.7"/>
        <s v="[DASHBOARD FO].[FO.SwapRef].&amp;[86.68]" c="86.68"/>
        <s v="[DASHBOARD FO].[FO.SwapRef].&amp;[86.69]" c="86.69"/>
        <s v="[DASHBOARD FO].[FO.SwapRef].&amp;[86.4]" c="86.4"/>
        <s v="[DASHBOARD FO].[FO.SwapRef].&amp;[87.05]" c="87.05"/>
        <s v="[DASHBOARD FO].[FO.SwapRef].&amp;[87.2]" c="87.2"/>
        <s v="[DASHBOARD FO].[FO.SwapRef].&amp;[84.48]" c="84.48"/>
        <s v="[DASHBOARD FO].[FO.SwapRef].&amp;[85.9]" c="85.9"/>
        <s v="[DASHBOARD FO].[FO.SwapRef].&amp;[85.92]" c="85.92"/>
        <s v="[DASHBOARD FO].[FO.SwapRef].&amp;[84.9]" c="84.9"/>
        <s v="[DASHBOARD FO].[FO.SwapRef].&amp;[86.75]" c="86.75"/>
        <s v="[DASHBOARD FO].[FO.SwapRef].&amp;[86.1]" c="86.1"/>
        <s v="[DASHBOARD FO].[FO.SwapRef].&amp;[81.52]" c="81.52"/>
        <s v="[DASHBOARD FO].[FO.SwapRef].&amp;[81.58]" c="81.58"/>
        <s v="[DASHBOARD FO].[FO.SwapRef].&amp;[81.57]" c="81.57"/>
        <s v="[DASHBOARD FO].[FO.SwapRef].&amp;[82.03]" c="82.03"/>
        <s v="[DASHBOARD FO].[FO.SwapRef].&amp;[82.25]" c="82.25"/>
        <s v="[DASHBOARD FO].[FO.SwapRef].&amp;[82.32]" c="82.32"/>
        <s v="[DASHBOARD FO].[FO.SwapRef].&amp;[82.34]" c="82.34"/>
        <s v="[DASHBOARD FO].[FO.SwapRef].&amp;[82.47]" c="82.47"/>
        <s v="[DASHBOARD FO].[FO.SwapRef].&amp;[72.54]" c="72.54"/>
        <s v="[DASHBOARD FO].[FO.SwapRef].&amp;[72.88]" c="72.88"/>
        <s v="[DASHBOARD FO].[FO.SwapRef].&amp;[72.8]" c="72.8"/>
        <s v="[DASHBOARD FO].[FO.SwapRef].&amp;[72.84]" c="72.84"/>
        <s v="[DASHBOARD FO].[FO.SwapRef].&amp;[73.05]" c="73.05"/>
        <s v="[DASHBOARD FO].[FO.SwapRef].&amp;[73.15]" c="73.15"/>
        <s v="[DASHBOARD FO].[FO.SwapRef].&amp;[73.25]" c="73.25"/>
        <s v="[DASHBOARD FO].[FO.SwapRef].&amp;[73.39]" c="73.39"/>
        <s v="[DASHBOARD FO].[FO.SwapRef].&amp;[73.43]" c="73.43"/>
        <s v="[DASHBOARD FO].[FO.SwapRef].&amp;[73.7]" c="73.7"/>
        <s v="[DASHBOARD FO].[FO.SwapRef].&amp;[73.74]" c="73.74"/>
        <s v="[DASHBOARD FO].[FO.SwapRef].&amp;[73.98]" c="73.98"/>
        <s v="[DASHBOARD FO].[FO.SwapRef].&amp;[74.03]" c="74.03"/>
        <s v="[DASHBOARD FO].[FO.SwapRef].&amp;[72.7]" c="72.7"/>
        <s v="[DASHBOARD FO].[FO.SwapRef].&amp;[72.9]" c="72.9"/>
        <s v="[DASHBOARD FO].[FO.SwapRef].&amp;[72.75]" c="72.75"/>
        <s v="[DASHBOARD FO].[FO.SwapRef].&amp;[72.82]" c="72.82"/>
        <s v="[DASHBOARD FO].[FO.SwapRef].&amp;[73]" c="73"/>
        <s v="[DASHBOARD FO].[FO.SwapRef].&amp;[73.6]" c="73.6"/>
        <s v="[DASHBOARD FO].[FO.SwapRef].&amp;[73.58]" c="73.58"/>
        <s v="[DASHBOARD FO].[FO.SwapRef].&amp;[73.56]" c="73.56"/>
        <s v="[DASHBOARD FO].[FO.SwapRef].&amp;[74.4]" c="74.4"/>
        <s v="[DASHBOARD FO].[FO.SwapRef].&amp;[74.37]" c="74.37"/>
        <s v="[DASHBOARD FO].[FO.SwapRef].&amp;[74.41]" c="74.41"/>
        <s v="[DASHBOARD FO].[FO.SwapRef].&amp;[74.5]" c="74.5"/>
        <s v="[DASHBOARD FO].[FO.SwapRef].&amp;[74.55]" c="74.55"/>
        <s v="[DASHBOARD FO].[FO.SwapRef].&amp;[76.42]" c="76.42"/>
        <s v="[DASHBOARD FO].[FO.SwapRef].&amp;[74.3]" c="74.3"/>
        <s v="[DASHBOARD FO].[FO.SwapRef].&amp;[74.2]" c="74.2"/>
        <s v="[DASHBOARD FO].[FO.SwapRef].&amp;[74.9]" c="74.9"/>
        <s v="[DASHBOARD FO].[FO.SwapRef].&amp;[72.91]" c="72.91"/>
        <s v="[DASHBOARD FO].[FO.SwapRef].&amp;[73.22]" c="73.22"/>
        <s v="[DASHBOARD FO].[FO.SwapRef].&amp;[73.4]" c="73.4"/>
        <s v="[DASHBOARD FO].[FO.SwapRef].&amp;[73.5]" c="73.5"/>
        <s v="[DASHBOARD FO].[FO.SwapRef].&amp;[73.57]" c="73.57"/>
        <s v="[DASHBOARD FO].[FO.SwapRef].&amp;[73.65]" c="73.65"/>
        <s v="[DASHBOARD FO].[FO.SwapRef].&amp;[72.2]" c="72.2"/>
        <s v="[DASHBOARD FO].[FO.SwapRef].&amp;[72.4]" c="72.4"/>
        <s v="[DASHBOARD FO].[FO.SwapRef].&amp;[72.48]" c="72.48"/>
        <s v="[DASHBOARD FO].[FO.SwapRef].&amp;[72.65]" c="72.65"/>
        <s v="[DASHBOARD FO].[FO.SwapRef].&amp;[71.81]" c="71.81"/>
        <s v="[DASHBOARD FO].[FO.SwapRef].&amp;[71.75]" c="71.75"/>
        <s v="[DASHBOARD FO].[FO.SwapRef].&amp;[72.53]" c="72.53"/>
        <s v="[DASHBOARD FO].[FO.SwapRef].&amp;[72.17]" c="72.17"/>
        <s v="[DASHBOARD FO].[FO.SwapRef].&amp;[72.39]" c="72.39"/>
        <s v="[DASHBOARD FO].[FO.SwapRef].&amp;[72.23]" c="72.23"/>
        <s v="[DASHBOARD FO].[FO.SwapRef].&amp;[71.73]" c="71.73"/>
        <s v="[DASHBOARD FO].[FO.SwapRef].&amp;[74.07]" c="74.07"/>
        <s v="[DASHBOARD FO].[FO.SwapRef].&amp;[74]" c="74"/>
        <s v="[DASHBOARD FO].[FO.SwapRef].&amp;[75.88]" c="75.88"/>
        <s v="[DASHBOARD FO].[FO.SwapRef].&amp;[75.46]" c="75.46"/>
        <s v="[DASHBOARD FO].[FO.SwapRef].&amp;[77.41]" c="77.41"/>
        <s v="[DASHBOARD FO].[FO.SwapRef].&amp;[74.67]" c="74.67"/>
        <s v="[DASHBOARD FO].[FO.SwapRef].&amp;[74.25]" c="74.25"/>
        <s v="[DASHBOARD FO].[FO.SwapRef].&amp;[74.26]" c="74.26"/>
        <s v="[DASHBOARD FO].[FO.SwapRef].&amp;[74.71]" c="74.71"/>
        <s v="[DASHBOARD FO].[FO.SwapRef].&amp;[74.62]" c="74.62"/>
        <s v="[DASHBOARD FO].[FO.SwapRef].&amp;[74.64]" c="74.64"/>
        <s v="[DASHBOARD FO].[FO.SwapRef].&amp;[74.59]" c="74.59"/>
        <s v="[DASHBOARD FO].[FO.SwapRef].&amp;[74.63]" c="74.63"/>
        <s v="[DASHBOARD FO].[FO.SwapRef].&amp;[74.7]" c="74.7"/>
        <s v="[DASHBOARD FO].[FO.SwapRef].&amp;[73.66]" c="73.66"/>
        <s v="[DASHBOARD FO].[FO.SwapRef].&amp;[73.73]" c="73.73"/>
        <s v="[DASHBOARD FO].[FO.SwapRef].&amp;[73.75]" c="73.75"/>
        <s v="[DASHBOARD FO].[FO.SwapRef].&amp;[74.02]" c="74.02"/>
        <s v="[DASHBOARD FO].[FO.SwapRef].&amp;[73.77]" c="73.77"/>
        <s v="[DASHBOARD FO].[FO.SwapRef].&amp;[74.1]" c="74.1"/>
        <s v="[DASHBOARD FO].[FO.SwapRef].&amp;[73.76]" c="73.76"/>
        <s v="[DASHBOARD FO].[FO.SwapRef].&amp;[73.8]" c="73.8"/>
        <s v="[DASHBOARD FO].[FO.SwapRef].&amp;[73.83]" c="73.83"/>
        <s v="[DASHBOARD FO].[FO.SwapRef].&amp;[72.73]" c="72.73"/>
        <s v="[DASHBOARD FO].[FO.SwapRef].&amp;[72.85]" c="72.85"/>
        <s v="[DASHBOARD FO].[FO.SwapRef].&amp;[69.41]" c="69.41"/>
        <s v="[DASHBOARD FO].[FO.SwapRef].&amp;[69.43]" c="69.43"/>
        <s v="[DASHBOARD FO].[FO.SwapRef].&amp;[69.38]" c="69.38"/>
        <s v="[DASHBOARD FO].[FO.SwapRef].&amp;[69.34]" c="69.34"/>
        <s v="[DASHBOARD FO].[FO.SwapRef].&amp;[69.31]" c="69.31"/>
        <s v="[DASHBOARD FO].[FO.SwapRef].&amp;[69.93]" c="69.93"/>
        <s v="[DASHBOARD FO].[FO.SwapRef].&amp;[70.3]" c="70.3"/>
        <s v="[DASHBOARD FO].[FO.SwapRef].&amp;[69.4]" c="69.4"/>
        <s v="[DASHBOARD FO].[FO.SwapRef].&amp;[69.35]" c="69.35"/>
        <s v="[DASHBOARD FO].[FO.SwapRef].&amp;[69.53]" c="69.53"/>
        <s v="[DASHBOARD FO].[FO.SwapRef].&amp;[69.58]" c="69.58"/>
        <s v="[DASHBOARD FO].[FO.SwapRef].&amp;[69.5]" c="69.5"/>
        <s v="[DASHBOARD FO].[FO.SwapRef].&amp;[69.54]" c="69.54"/>
        <s v="[DASHBOARD FO].[FO.SwapRef].&amp;[69.65]" c="69.65"/>
        <s v="[DASHBOARD FO].[FO.SwapRef].&amp;[69.64]" c="69.64"/>
        <s v="[DASHBOARD FO].[FO.SwapRef].&amp;[69.78]" c="69.78"/>
        <s v="[DASHBOARD FO].[FO.SwapRef].&amp;[69.45]" c="69.45"/>
        <s v="[DASHBOARD FO].[FO.SwapRef].&amp;[69.97]" c="69.97"/>
        <s v="[DASHBOARD FO].[FO.SwapRef].&amp;[69.32]" c="69.32"/>
        <s v="[DASHBOARD FO].[FO.SwapRef].&amp;[69.73]" c="69.73"/>
        <s v="[DASHBOARD FO].[FO.SwapRef].&amp;[69.3]" c="69.3"/>
        <s v="[DASHBOARD FO].[FO.SwapRef].&amp;[69.37]" c="69.37"/>
        <s v="[DASHBOARD FO].[FO.SwapRef].&amp;[69.7]" c="69.7"/>
        <s v="[DASHBOARD FO].[FO.SwapRef].&amp;[70.91]" c="70.91"/>
        <s v="[DASHBOARD FO].[FO.SwapRef].&amp;[70.87]" c="70.87"/>
        <s v="[DASHBOARD FO].[FO.SwapRef].&amp;[70.95]" c="70.95"/>
        <s v="[DASHBOARD FO].[FO.SwapRef].&amp;[71]" c="71"/>
        <s v="[DASHBOARD FO].[FO.SwapRef].&amp;[71.53]" c="71.53"/>
        <s v="[DASHBOARD FO].[FO.SwapRef].&amp;[71.5]" c="71.5"/>
        <s v="[DASHBOARD FO].[FO.SwapRef].&amp;[71.54]" c="71.54"/>
        <s v="[DASHBOARD FO].[FO.SwapRef].&amp;[62.9]" c="62.9"/>
        <s v="[DASHBOARD FO].[FO.SwapRef].&amp;[63.06]" c="63.06"/>
        <s v="[DASHBOARD FO].[FO.SwapRef].&amp;[63.15]" c="63.15"/>
        <s v="[DASHBOARD FO].[FO.SwapRef].&amp;[64.3]" c="64.3"/>
        <s v="[DASHBOARD FO].[FO.SwapRef].&amp;[64.65]" c="64.65"/>
        <s v="[DASHBOARD FO].[FO.SwapRef].&amp;[64.57]" c="64.57"/>
        <s v="[DASHBOARD FO].[FO.SwapRef].&amp;[64.5]" c="64.5"/>
        <s v="[DASHBOARD FO].[FO.SwapRef].&amp;[68.25]" c="68.25"/>
        <s v="[DASHBOARD FO].[FO.SwapRef].&amp;[68.3]" c="68.3"/>
        <s v="[DASHBOARD FO].[FO.SwapRef].&amp;[67.66]" c="67.66"/>
        <s v="[DASHBOARD FO].[FO.SwapRef].&amp;[67.95]" c="67.95"/>
        <s v="[DASHBOARD FO].[FO.SwapRef].&amp;[67.85]" c="67.85"/>
        <s v="[DASHBOARD FO].[FO.SwapRef].&amp;[67.9]" c="67.9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2" memberValueDatatype="130" unbalanced="0">
      <fieldsUsage count="2">
        <fieldUsage x="-1"/>
        <fieldUsage x="19"/>
      </fieldsUsage>
    </cacheHierarchy>
    <cacheHierarchy uniqueName="[DASHBOARD FO].[FO.Tenor]" caption="FO.Tenor" attribute="1" defaultMemberUniqueName="[DASHBOARD FO].[FO.Tenor].[All]" allUniqueName="[DASHBOARD FO].[FO.Tenor].[All]" dimensionUniqueName="[DASHBOARD FO]" displayFolder="" count="2" memberValueDatatype="130" unbalanced="0">
      <fieldsUsage count="2">
        <fieldUsage x="-1"/>
        <fieldUsage x="18"/>
      </fieldsUsage>
    </cacheHierarchy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24.398021875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01 May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05 May 2021"/>
        <s v="[DASHBOARD FO].[FO.Settlement_DeliveryDate].&amp;[2021-05-06T00:00:00]" c="06 May 2021"/>
        <s v="[DASHBOARD FO].[FO.Settlement_DeliveryDate].&amp;[2021-05-07T00:00:00]" c="07 May 2021"/>
        <s v="[DASHBOARD FO].[FO.Settlement_DeliveryDate].&amp;[2021-05-10T00:00:00]" c="10 May 2021"/>
        <s v="[DASHBOARD FO].[FO.Settlement_DeliveryDate].&amp;[2021-05-12T00:00:00]" c="12 May 2021"/>
        <s v="[DASHBOARD FO].[FO.Settlement_DeliveryDate].&amp;[2021-05-17T00:00:00]" c="17 May 2021"/>
        <s v="[DASHBOARD FO].[FO.Settlement_DeliveryDate].&amp;[2021-05-20T00:00:00]" c="20 May 2021"/>
        <s v="[DASHBOARD FO].[FO.Settlement_DeliveryDate].&amp;[2021-05-21T00:00:00]" c="21 May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15 April 2021"/>
        <s v="[DASHBOARD FO].[FO.TradeDate].&amp;[2021-04-16T00:00:00]" c="16 April 2021"/>
        <s v="[DASHBOARD FO].[FO.TradeDate].&amp;[2021-04-19T00:00:00]" c="19 April 2021"/>
        <s v="[DASHBOARD FO].[FO.TradeDate].&amp;[2021-04-20T00:00:00]" c="20 April 2021"/>
        <s v="[DASHBOARD FO].[FO.TradeDate].&amp;[2021-04-22T00:00:00]" c="22 April 2021"/>
        <s v="[DASHBOARD FO].[FO.TradeDate].&amp;[2021-04-23T00:00:00]" c="23 April 2021"/>
        <s v="[DASHBOARD FO].[FO.TradeDate].&amp;[2021-04-26T00:00:00]" c="26 April 2021"/>
        <s v="[DASHBOARD FO].[FO.TradeDate].&amp;[2021-04-27T00:00:00]" c="27 April 2021"/>
        <s v="[DASHBOARD FO].[FO.TradeDate].&amp;[2021-04-28T00:00:00]" c="28 April 2021"/>
        <s v="[DASHBOARD FO].[FO.TradeDate].&amp;[2021-04-29T00:00:00]" c="29 April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31 December 2021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24.398046296294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01 January 2022"/>
        <s v="[DASHBOARD FO].[FO.StartFixDate].&amp;[2022-07-01T00:00:00]" c="01 July 2022"/>
        <s v="[DASHBOARD FO].[FO.StartFixDate].&amp;[2022-08-01T00:00:00]" c="01 August 2022"/>
        <s v="[DASHBOARD FO].[FO.StartFixDate].&amp;[2022-09-01T00:00:00]" c="01 September 2022"/>
        <s v="[DASHBOARD FO].[FO.StartFixDate].&amp;[2022-10-01T00:00:00]" c="01 October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01 November 2021"/>
        <s v="[DASHBOARD FO].[FO.Settlement_DeliveryDate].&amp;[2021-11-02T00:00:00]" c="02 November 2021"/>
        <s v="[DASHBOARD FO].[FO.Settlement_DeliveryDate].&amp;[2021-11-03T00:00:00]" c="03 November 2021"/>
        <s v="[DASHBOARD FO].[FO.Settlement_DeliveryDate].&amp;[2021-11-05T00:00:00]" c="05 November 2021"/>
        <s v="[DASHBOARD FO].[FO.Settlement_DeliveryDate].&amp;[2021-11-09T00:00:00]" c="09 November 2021"/>
        <s v="[DASHBOARD FO].[FO.Settlement_DeliveryDate].&amp;[2021-11-10T00:00:00]" c="10 November 2021"/>
        <s v="[DASHBOARD FO].[FO.Settlement_DeliveryDate].&amp;[2021-11-12T00:00:00]" c="12 November 2021"/>
        <s v="[DASHBOARD FO].[FO.Settlement_DeliveryDate].&amp;[2021-11-15T00:00:00]" c="15 November 2021"/>
        <s v="[DASHBOARD FO].[FO.Settlement_DeliveryDate].&amp;[2021-11-17T00:00:00]" c="17 November 2021"/>
        <s v="[DASHBOARD FO].[FO.Settlement_DeliveryDate].&amp;[2021-11-18T00:00:00]" c="18 November 2021"/>
        <s v="[DASHBOARD FO].[FO.Settlement_DeliveryDate].&amp;[2021-11-19T00:00:00]" c="19 November 2021"/>
        <s v="[DASHBOARD FO].[FO.Settlement_DeliveryDate].&amp;[2021-11-22T00:00:00]" c="22 November 2021"/>
        <s v="[DASHBOARD FO].[FO.Settlement_DeliveryDate].&amp;[2021-11-23T00:00:00]" c="23 November 2021"/>
        <s v="[DASHBOARD FO].[FO.Settlement_DeliveryDate].&amp;[2021-11-24T00:00:00]" c="24 November 2021"/>
        <s v="[DASHBOARD FO].[FO.Settlement_DeliveryDate].&amp;[2021-11-26T00:00:00]" c="26 November 2021"/>
        <s v="[DASHBOARD FO].[FO.Settlement_DeliveryDate].&amp;[2021-11-30T00:00:00]" c="30 November 2021"/>
        <s v="[DASHBOARD FO].[FO.Settlement_DeliveryDate].&amp;[2021-12-01T00:00:00]" c="01 December 2021"/>
        <s v="[DASHBOARD FO].[FO.Settlement_DeliveryDate].&amp;[2021-12-02T00:00:00]" c="02 December 2021"/>
        <s v="[DASHBOARD FO].[FO.Settlement_DeliveryDate].&amp;[2021-12-03T00:00:00]" c="03 December 2021"/>
        <s v="[DASHBOARD FO].[FO.Settlement_DeliveryDate].&amp;[2021-12-06T00:00:00]" c="06 December 2021"/>
        <s v="[DASHBOARD FO].[FO.Settlement_DeliveryDate].&amp;[2021-12-07T00:00:00]" c="07 December 2021"/>
        <s v="[DASHBOARD FO].[FO.Settlement_DeliveryDate].&amp;[2021-12-08T00:00:00]" c="08 December 2021"/>
        <s v="[DASHBOARD FO].[FO.Settlement_DeliveryDate].&amp;[2021-12-09T00:00:00]" c="09 December 2021"/>
        <s v="[DASHBOARD FO].[FO.Settlement_DeliveryDate].&amp;[2021-12-10T00:00:00]" c="10 December 2021"/>
        <s v="[DASHBOARD FO].[FO.Settlement_DeliveryDate].&amp;[2021-12-13T00:00:00]" c="13 December 2021"/>
        <s v="[DASHBOARD FO].[FO.Settlement_DeliveryDate].&amp;[2022-02-07T00:00:00]" c="07 February 2022"/>
        <s v="[DASHBOARD FO].[FO.Settlement_DeliveryDate].&amp;[2022-02-08T00:00:00]" c="08 February 2022"/>
        <s v="[DASHBOARD FO].[FO.Settlement_DeliveryDate].&amp;[2022-02-09T00:00:00]" c="09 February 2022"/>
        <s v="[DASHBOARD FO].[FO.Settlement_DeliveryDate].&amp;[2022-02-10T00:00:00]" c="10 February 2022"/>
        <s v="[DASHBOARD FO].[FO.Settlement_DeliveryDate].&amp;[2022-02-11T00:00:00]" c="11 February 2022"/>
        <s v="[DASHBOARD FO].[FO.Settlement_DeliveryDate].&amp;[2022-02-15T00:00:00]" c="15 February 2022"/>
        <s v="[DASHBOARD FO].[FO.Settlement_DeliveryDate].&amp;[2022-02-16T00:00:00]" c="16 February 2022"/>
        <s v="[DASHBOARD FO].[FO.Settlement_DeliveryDate].&amp;[2022-02-17T00:00:00]" c="17 February 2022"/>
        <s v="[DASHBOARD FO].[FO.Settlement_DeliveryDate].&amp;[2022-02-18T00:00:00]" c="18 February 2022"/>
        <s v="[DASHBOARD FO].[FO.Settlement_DeliveryDate].&amp;[2022-02-22T00:00:00]" c="22 February 2022"/>
        <s v="[DASHBOARD FO].[FO.Settlement_DeliveryDate].&amp;[2022-02-23T00:00:00]" c="23 February 2022"/>
        <s v="[DASHBOARD FO].[FO.Settlement_DeliveryDate].&amp;[2022-02-24T00:00:00]" c="24 February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11 October 2021"/>
        <s v="[DASHBOARD FO].[FO.TradeDate].&amp;[2021-10-12T00:00:00]" c="12 October 2021"/>
        <s v="[DASHBOARD FO].[FO.TradeDate].&amp;[2021-10-13T00:00:00]" c="13 October 2021"/>
        <s v="[DASHBOARD FO].[FO.TradeDate].&amp;[2021-10-14T00:00:00]" c="14 October 2021"/>
        <s v="[DASHBOARD FO].[FO.TradeDate].&amp;[2021-10-18T00:00:00]" c="18 October 2021"/>
        <s v="[DASHBOARD FO].[FO.TradeDate].&amp;[2021-10-19T00:00:00]" c="19 October 2021"/>
        <s v="[DASHBOARD FO].[FO.TradeDate].&amp;[2021-10-20T00:00:00]" c="20 October 2021"/>
        <s v="[DASHBOARD FO].[FO.TradeDate].&amp;[2021-10-21T00:00:00]" c="21 October 2021"/>
        <s v="[DASHBOARD FO].[FO.TradeDate].&amp;[2021-10-25T00:00:00]" c="25 October 2021"/>
        <s v="[DASHBOARD FO].[FO.TradeDate].&amp;[2021-10-26T00:00:00]" c="26 October 2021"/>
        <s v="[DASHBOARD FO].[FO.TradeDate].&amp;[2021-10-27T00:00:00]" c="27 October 2021"/>
        <s v="[DASHBOARD FO].[FO.TradeDate].&amp;[2021-10-28T00:00:00]" c="28 October 2021"/>
        <s v="[DASHBOARD FO].[FO.TradeDate].&amp;[2021-10-29T00:00:00]" c="29 October 2021"/>
        <s v="[DASHBOARD FO].[FO.TradeDate].&amp;[2021-11-01T00:00:00]" c="01 November 2021"/>
        <s v="[DASHBOARD FO].[FO.TradeDate].&amp;[2021-11-02T00:00:00]" c="02 November 2021"/>
        <s v="[DASHBOARD FO].[FO.TradeDate].&amp;[2021-11-04T00:00:00]" c="04 November 2021"/>
        <s v="[DASHBOARD FO].[FO.TradeDate].&amp;[2021-11-05T00:00:00]" c="05 November 2021"/>
        <s v="[DASHBOARD FO].[FO.TradeDate].&amp;[2021-11-08T00:00:00]" c="08 November 2021"/>
        <s v="[DASHBOARD FO].[FO.TradeDate].&amp;[2021-11-09T00:00:00]" c="09 November 2021"/>
        <s v="[DASHBOARD FO].[FO.TradeDate].&amp;[2021-11-10T00:00:00]" c="10 November 2021"/>
        <s v="[DASHBOARD FO].[FO.TradeDate].&amp;[2021-11-11T00:00:00]" c="11 November 2021"/>
        <s v="[DASHBOARD FO].[FO.TradeDate].&amp;[2021-11-12T00:00:00]" c="12 November 2021"/>
        <s v="[DASHBOARD FO].[FO.TradeDate].&amp;[2021-11-15T00:00:00]" c="15 November 2021"/>
        <s v="[DASHBOARD FO].[FO.TradeDate].&amp;[2021-11-16T00:00:00]" c="16 November 2021"/>
        <s v="[DASHBOARD FO].[FO.TradeDate].&amp;[2021-11-17T00:00:00]" c="17 November 2021"/>
        <s v="[DASHBOARD FO].[FO.TradeDate].&amp;[2022-01-11T00:00:00]" c="11 January 2022"/>
        <s v="[DASHBOARD FO].[FO.TradeDate].&amp;[2022-01-12T00:00:00]" c="12 January 2022"/>
        <s v="[DASHBOARD FO].[FO.TradeDate].&amp;[2022-01-13T00:00:00]" c="13 January 2022"/>
        <s v="[DASHBOARD FO].[FO.TradeDate].&amp;[2022-01-14T00:00:00]" c="14 January 2022"/>
        <s v="[DASHBOARD FO].[FO.TradeDate].&amp;[2022-01-17T00:00:00]" c="17 January 2022"/>
        <s v="[DASHBOARD FO].[FO.TradeDate].&amp;[2022-01-19T00:00:00]" c="19 January 2022"/>
        <s v="[DASHBOARD FO].[FO.TradeDate].&amp;[2022-01-20T00:00:00]" c="20 January 2022"/>
        <s v="[DASHBOARD FO].[FO.TradeDate].&amp;[2022-01-21T00:00:00]" c="21 January 2022"/>
        <s v="[DASHBOARD FO].[FO.TradeDate].&amp;[2022-01-24T00:00:00]" c="24 January 2022"/>
        <s v="[DASHBOARD FO].[FO.TradeDate].&amp;[2022-01-25T00:00:00]" c="25 January 2022"/>
        <s v="[DASHBOARD FO].[FO.TradeDate].&amp;[2022-01-26T00:00:00]" c="26 January 2022"/>
        <s v="[DASHBOARD FO].[FO.TradeDate].&amp;[2022-01-27T00:00:00]" c="27 January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30 June 2022"/>
        <s v="[DASHBOARD FO].[FO.EndFixDate_MaturityDate].&amp;[2022-12-31T00:00:00]" c="31 December 2022"/>
        <s v="[DASHBOARD FO].[FO.EndFixDate_MaturityDate].&amp;[2022-07-31T00:00:00]" c="31 July 2022"/>
        <s v="[DASHBOARD FO].[FO.EndFixDate_MaturityDate].&amp;[2022-09-30T00:00:00]" c="30 September 2022"/>
        <s v="[DASHBOARD FO].[FO.EndFixDate_MaturityDate].&amp;[2022-08-31T00:00:00]" c="31 August 2022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24.398072685188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01 February 2023"/>
        <s v="[DASHBOARD FO].[FO.StartFixDate].&amp;[2023-03-01T00:00:00]" c="01 March 2023"/>
        <s v="[DASHBOARD FO].[FO.StartFixDate].&amp;[2023-01-01T00:00:00]" c="01 January 2023"/>
        <s v="[DASHBOARD FO].[FO.StartFixDate].&amp;[2023-05-01T00:00:00]" c="01 May 2023"/>
        <s v="[DASHBOARD FO].[FO.StartFixDate].&amp;[2023-04-01T00:00:00]" c="01 April 2023"/>
        <s v="[DASHBOARD FO].[FO.StartFixDate].&amp;[2023-06-01T00:00:00]" c="01 June 2023"/>
        <s v="[DASHBOARD FO].[FO.StartFixDate].&amp;[2023-07-01T00:00:00]" c="01 July 2023"/>
        <s v="[DASHBOARD FO].[FO.StartFixDate].&amp;[2023-08-01T00:00:00]" c="01 August 2023"/>
        <s v="[DASHBOARD FO].[FO.StartFixDate].&amp;[2023-09-01T00:00:00]" c="01 September 2023"/>
        <s v="[DASHBOARD FO].[FO.StartFixDate].&amp;[2023-10-01T00:00:00]" c="01 October 2023"/>
        <s v="[DASHBOARD FO].[FO.StartFixDate].&amp;[2023-11-01T00:00:00]" c="01 November 2023"/>
        <s v="[DASHBOARD FO].[FO.StartFixDate].&amp;[2023-12-01T00:00:00]" c="01 December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03 November 2022"/>
        <s v="[DASHBOARD FO].[FO.Settlement_DeliveryDate].&amp;[2022-11-07T00:00:00]" c="07 November 2022"/>
        <s v="[DASHBOARD FO].[FO.Settlement_DeliveryDate].&amp;[2022-11-08T00:00:00]" c="08 November 2022"/>
        <s v="[DASHBOARD FO].[FO.Settlement_DeliveryDate].&amp;[2022-11-09T00:00:00]" c="09 November 2022"/>
        <s v="[DASHBOARD FO].[FO.Settlement_DeliveryDate].&amp;[2022-11-10T00:00:00]" c="10 November 2022"/>
        <s v="[DASHBOARD FO].[FO.Settlement_DeliveryDate].&amp;[2022-11-14T00:00:00]" c="14 November 2022"/>
        <s v="[DASHBOARD FO].[FO.Settlement_DeliveryDate].&amp;[2022-11-15T00:00:00]" c="15 November 2022"/>
        <s v="[DASHBOARD FO].[FO.Settlement_DeliveryDate].&amp;[2022-11-16T00:00:00]" c="16 November 2022"/>
        <s v="[DASHBOARD FO].[FO.Settlement_DeliveryDate].&amp;[2022-11-28T00:00:00]" c="28 November 2022"/>
        <s v="[DASHBOARD FO].[FO.Settlement_DeliveryDate].&amp;[2022-11-30T00:00:00]" c="30 November 2022"/>
        <s v="[DASHBOARD FO].[FO.Settlement_DeliveryDate].&amp;[2022-12-02T00:00:00]" c="02 December 2022"/>
        <s v="[DASHBOARD FO].[FO.Settlement_DeliveryDate].&amp;[2022-12-05T00:00:00]" c="05 December 2022"/>
        <s v="[DASHBOARD FO].[FO.Settlement_DeliveryDate].&amp;[2022-12-20T00:00:00]" c="20 December 2022"/>
        <s v="[DASHBOARD FO].[FO.Settlement_DeliveryDate].&amp;[2022-12-21T00:00:00]" c="21 December 2022"/>
        <s v="[DASHBOARD FO].[FO.Settlement_DeliveryDate].&amp;[2022-12-28T00:00:00]" c="28 December 2022"/>
        <s v="[DASHBOARD FO].[FO.Settlement_DeliveryDate].&amp;[2022-12-29T00:00:00]" c="29 December 2022"/>
        <s v="[DASHBOARD FO].[FO.Settlement_DeliveryDate].&amp;[2023-01-03T00:00:00]" c="03 January 2023"/>
        <s v="[DASHBOARD FO].[FO.Settlement_DeliveryDate].&amp;[2023-02-02T00:00:00]" c="02 February 2023"/>
        <s v="[DASHBOARD FO].[FO.Settlement_DeliveryDate].&amp;[2023-02-07T00:00:00]" c="07 February 2023"/>
        <s v="[DASHBOARD FO].[FO.Settlement_DeliveryDate].&amp;[2023-02-08T00:00:00]" c="08 February 2023"/>
        <s v="[DASHBOARD FO].[FO.Settlement_DeliveryDate].&amp;[2023-02-09T00:00:00]" c="09 February 2023"/>
        <s v="[DASHBOARD FO].[FO.Settlement_DeliveryDate].&amp;[2023-02-10T00:00:00]" c="10 February 2023"/>
        <s v="[DASHBOARD FO].[FO.Settlement_DeliveryDate].&amp;[2023-02-13T00:00:00]" c="13 February 2023"/>
        <s v="[DASHBOARD FO].[FO.Settlement_DeliveryDate].&amp;[2023-02-14T00:00:00]" c="14 February 2023"/>
        <s v="[DASHBOARD FO].[FO.Settlement_DeliveryDate].&amp;[2023-02-16T00:00:00]" c="16 February 2023"/>
        <s v="[DASHBOARD FO].[FO.Settlement_DeliveryDate].&amp;[2023-02-17T00:00:00]" c="17 February 2023"/>
        <s v="[DASHBOARD FO].[FO.Settlement_DeliveryDate].&amp;[2023-02-21T00:00:00]" c="21 February 2023"/>
        <s v="[DASHBOARD FO].[FO.Settlement_DeliveryDate].&amp;[2023-03-01T00:00:00]" c="01 March 2023"/>
        <s v="[DASHBOARD FO].[FO.Settlement_DeliveryDate].&amp;[2023-03-02T00:00:00]" c="02 March 2023"/>
        <s v="[DASHBOARD FO].[FO.Settlement_DeliveryDate].&amp;[2023-03-03T00:00:00]" c="03 March 2023"/>
        <s v="[DASHBOARD FO].[FO.Settlement_DeliveryDate].&amp;[2023-03-06T00:00:00]" c="06 March 2023"/>
        <s v="[DASHBOARD FO].[FO.Settlement_DeliveryDate].&amp;[2023-03-22T00:00:00]" c="22 March 2023"/>
        <s v="[DASHBOARD FO].[FO.Settlement_DeliveryDate].&amp;[2023-03-24T00:00:00]" c="24 March 2023"/>
        <s v="[DASHBOARD FO].[FO.Settlement_DeliveryDate].&amp;[2023-03-27T00:00:00]" c="27 March 2023"/>
        <s v="[DASHBOARD FO].[FO.Settlement_DeliveryDate].&amp;[2023-04-25T00:00:00]" c="25 April 2023"/>
        <s v="[DASHBOARD FO].[FO.Settlement_DeliveryDate].&amp;[2023-04-26T00:00:00]" c="26 April 2023"/>
        <s v="[DASHBOARD FO].[FO.Settlement_DeliveryDate].&amp;[2023-05-02T00:00:00]" c="02 May 2023"/>
        <s v="[DASHBOARD FO].[FO.Settlement_DeliveryDate].&amp;[2023-05-03T00:00:00]" c="03 May 2023"/>
        <s v="[DASHBOARD FO].[FO.Settlement_DeliveryDate].&amp;[2023-05-05T00:00:00]" c="05 May 2023"/>
        <s v="[DASHBOARD FO].[FO.Settlement_DeliveryDate].&amp;[2023-05-08T00:00:00]" c="08 May 2023"/>
        <s v="[DASHBOARD FO].[FO.Settlement_DeliveryDate].&amp;[2023-07-27T00:00:00]" c="27 July 2023"/>
        <s v="[DASHBOARD FO].[FO.Settlement_DeliveryDate].&amp;[2023-07-28T00:00:00]" c="28 July 2023"/>
        <s v="[DASHBOARD FO].[FO.Settlement_DeliveryDate].&amp;[2023-08-03T00:00:00]" c="03 August 2023"/>
        <s v="[DASHBOARD FO].[FO.Settlement_DeliveryDate].&amp;[2023-08-08T00:00:00]" c="08 August 2023"/>
        <s v="[DASHBOARD FO].[FO.Settlement_DeliveryDate].&amp;[2023-08-09T00:00:00]" c="09 August 2023"/>
        <s v="[DASHBOARD FO].[FO.Settlement_DeliveryDate].&amp;[2023-08-14T00:00:00]" c="14 August 2023"/>
        <s v="[DASHBOARD FO].[FO.Settlement_DeliveryDate].&amp;[2023-08-15T00:00:00]" c="15 August 2023"/>
        <s v="[DASHBOARD FO].[FO.Settlement_DeliveryDate].&amp;[2023-08-16T00:00:00]" c="16 August 2023"/>
        <s v="[DASHBOARD FO].[FO.Settlement_DeliveryDate].&amp;[2023-08-17T00:00:00]" c="17 August 2023"/>
        <s v="[DASHBOARD FO].[FO.Settlement_DeliveryDate].&amp;[2023-08-18T00:00:00]" c="18 August 2023"/>
        <s v="[DASHBOARD FO].[FO.Settlement_DeliveryDate].&amp;[2023-08-21T00:00:00]" c="21 August 2023"/>
        <s v="[DASHBOARD FO].[FO.Settlement_DeliveryDate].&amp;[2023-08-24T00:00:00]" c="24 August 2023"/>
        <s v="[DASHBOARD FO].[FO.Settlement_DeliveryDate].&amp;[2023-08-29T00:00:00]" c="29 August 2023"/>
        <s v="[DASHBOARD FO].[FO.Settlement_DeliveryDate].&amp;[2023-09-12T00:00:00]" c="12 September 2023"/>
        <s v="[DASHBOARD FO].[FO.Settlement_DeliveryDate].&amp;[2023-09-19T00:00:00]" c="19 September 2023"/>
        <s v="[DASHBOARD FO].[FO.Settlement_DeliveryDate].&amp;[2023-09-20T00:00:00]" c="20 September 2023"/>
        <s v="[DASHBOARD FO].[FO.Settlement_DeliveryDate].&amp;[2023-09-21T00:00:00]" c="21 September 2023"/>
        <s v="[DASHBOARD FO].[FO.Settlement_DeliveryDate].&amp;[2023-09-22T00:00:00]" c="22 September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13 October 2022"/>
        <s v="[DASHBOARD FO].[FO.TradeDate].&amp;[2022-10-17T00:00:00]" c="17 October 2022"/>
        <s v="[DASHBOARD FO].[FO.TradeDate].&amp;[2022-10-18T00:00:00]" c="18 October 2022"/>
        <s v="[DASHBOARD FO].[FO.TradeDate].&amp;[2022-10-19T00:00:00]" c="19 October 2022"/>
        <s v="[DASHBOARD FO].[FO.TradeDate].&amp;[2022-10-20T00:00:00]" c="20 October 2022"/>
        <s v="[DASHBOARD FO].[FO.TradeDate].&amp;[2022-10-21T00:00:00]" c="21 October 2022"/>
        <s v="[DASHBOARD FO].[FO.TradeDate].&amp;[2022-10-25T00:00:00]" c="25 October 2022"/>
        <s v="[DASHBOARD FO].[FO.TradeDate].&amp;[2022-10-26T00:00:00]" c="26 October 2022"/>
        <s v="[DASHBOARD FO].[FO.TradeDate].&amp;[2022-11-04T00:00:00]" c="04 November 2022"/>
        <s v="[DASHBOARD FO].[FO.TradeDate].&amp;[2022-11-08T00:00:00]" c="08 November 2022"/>
        <s v="[DASHBOARD FO].[FO.TradeDate].&amp;[2022-11-10T00:00:00]" c="10 November 2022"/>
        <s v="[DASHBOARD FO].[FO.TradeDate].&amp;[2022-11-11T00:00:00]" c="11 November 2022"/>
        <s v="[DASHBOARD FO].[FO.TradeDate].&amp;[2022-11-30T00:00:00]" c="30 November 2022"/>
        <s v="[DASHBOARD FO].[FO.TradeDate].&amp;[2022-12-01T00:00:00]" c="01 December 2022"/>
        <s v="[DASHBOARD FO].[FO.TradeDate].&amp;[2022-12-07T00:00:00]" c="07 December 2022"/>
        <s v="[DASHBOARD FO].[FO.TradeDate].&amp;[2022-12-08T00:00:00]" c="08 December 2022"/>
        <s v="[DASHBOARD FO].[FO.TradeDate].&amp;[2022-12-09T00:00:00]" c="09 December 2022"/>
        <s v="[DASHBOARD FO].[FO.TradeDate].&amp;[2023-01-09T00:00:00]" c="09 January 2023"/>
        <s v="[DASHBOARD FO].[FO.TradeDate].&amp;[2023-01-11T00:00:00]" c="11 January 2023"/>
        <s v="[DASHBOARD FO].[FO.TradeDate].&amp;[2023-01-12T00:00:00]" c="12 January 2023"/>
        <s v="[DASHBOARD FO].[FO.TradeDate].&amp;[2023-01-13T00:00:00]" c="13 January 2023"/>
        <s v="[DASHBOARD FO].[FO.TradeDate].&amp;[2023-01-16T00:00:00]" c="16 January 2023"/>
        <s v="[DASHBOARD FO].[FO.TradeDate].&amp;[2023-01-17T00:00:00]" c="17 January 2023"/>
        <s v="[DASHBOARD FO].[FO.TradeDate].&amp;[2023-01-18T00:00:00]" c="18 January 2023"/>
        <s v="[DASHBOARD FO].[FO.TradeDate].&amp;[2023-01-25T00:00:00]" c="25 January 2023"/>
        <s v="[DASHBOARD FO].[FO.TradeDate].&amp;[2023-01-26T00:00:00]" c="26 January 2023"/>
        <s v="[DASHBOARD FO].[FO.TradeDate].&amp;[2023-01-27T00:00:00]" c="27 January 2023"/>
        <s v="[DASHBOARD FO].[FO.TradeDate].&amp;[2023-02-08T00:00:00]" c="08 February 2023"/>
        <s v="[DASHBOARD FO].[FO.TradeDate].&amp;[2023-02-09T00:00:00]" c="09 February 2023"/>
        <s v="[DASHBOARD FO].[FO.TradeDate].&amp;[2023-02-10T00:00:00]" c="10 February 2023"/>
        <s v="[DASHBOARD FO].[FO.TradeDate].&amp;[2023-02-13T00:00:00]" c="13 February 2023"/>
        <s v="[DASHBOARD FO].[FO.TradeDate].&amp;[2023-03-02T00:00:00]" c="02 March 2023"/>
        <s v="[DASHBOARD FO].[FO.TradeDate].&amp;[2023-03-06T00:00:00]" c="06 March 2023"/>
        <s v="[DASHBOARD FO].[FO.TradeDate].&amp;[2023-03-07T00:00:00]" c="07 March 2023"/>
        <s v="[DASHBOARD FO].[FO.TradeDate].&amp;[2023-04-03T00:00:00]" c="03 April 2023"/>
        <s v="[DASHBOARD FO].[FO.TradeDate].&amp;[2023-04-04T00:00:00]" c="04 April 2023"/>
        <s v="[DASHBOARD FO].[FO.TradeDate].&amp;[2023-04-10T00:00:00]" c="10 April 2023"/>
        <s v="[DASHBOARD FO].[FO.TradeDate].&amp;[2023-04-11T00:00:00]" c="11 April 2023"/>
        <s v="[DASHBOARD FO].[FO.TradeDate].&amp;[2023-04-12T00:00:00]" c="12 April 2023"/>
        <s v="[DASHBOARD FO].[FO.TradeDate].&amp;[2023-04-13T00:00:00]" c="13 April 2023"/>
        <s v="[DASHBOARD FO].[FO.TradeDate].&amp;[2023-07-06T00:00:00]" c="06 July 2023"/>
        <s v="[DASHBOARD FO].[FO.TradeDate].&amp;[2023-07-07T00:00:00]" c="07 July 2023"/>
        <s v="[DASHBOARD FO].[FO.TradeDate].&amp;[2023-07-14T00:00:00]" c="14 July 2023"/>
        <s v="[DASHBOARD FO].[FO.TradeDate].&amp;[2023-07-21T00:00:00]" c="21 July 2023"/>
        <s v="[DASHBOARD FO].[FO.TradeDate].&amp;[2023-07-18T00:00:00]" c="18 July 2023"/>
        <s v="[DASHBOARD FO].[FO.TradeDate].&amp;[2023-07-20T00:00:00]" c="20 July 2023"/>
        <s v="[DASHBOARD FO].[FO.TradeDate].&amp;[2023-07-28T00:00:00]" c="28 July 2023"/>
        <s v="[DASHBOARD FO].[FO.TradeDate].&amp;[2023-07-27T00:00:00]" c="27 July 2023"/>
        <s v="[DASHBOARD FO].[FO.TradeDate].&amp;[2023-07-25T00:00:00]" c="25 July 2023"/>
        <s v="[DASHBOARD FO].[FO.TradeDate].&amp;[2023-07-24T00:00:00]" c="24 July 2023"/>
        <s v="[DASHBOARD FO].[FO.TradeDate].&amp;[2023-07-26T00:00:00]" c="26 July 2023"/>
        <s v="[DASHBOARD FO].[FO.TradeDate].&amp;[2023-07-31T00:00:00]" c="31 July 2023"/>
        <s v="[DASHBOARD FO].[FO.TradeDate].&amp;[2023-08-01T00:00:00]" c="01 August 2023"/>
        <s v="[DASHBOARD FO].[FO.TradeDate].&amp;[2023-08-04T00:00:00]" c="04 August 2023"/>
        <s v="[DASHBOARD FO].[FO.TradeDate].&amp;[2023-08-09T00:00:00]" c="09 August 2023"/>
        <s v="[DASHBOARD FO].[FO.TradeDate].&amp;[2023-08-21T00:00:00]" c="21 August 2023"/>
        <s v="[DASHBOARD FO].[FO.TradeDate].&amp;[2023-08-25T00:00:00]" c="25 August 2023"/>
        <s v="[DASHBOARD FO].[FO.TradeDate].&amp;[2023-08-28T00:00:00]" c="28 August 2023"/>
        <s v="[DASHBOARD FO].[FO.TradeDate].&amp;[2023-08-29T00:00:00]" c="29 August 2023"/>
        <s v="[DASHBOARD FO].[FO.TradeDate].&amp;[2023-08-30T00:00:00]" c="30 August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28 February 2023"/>
        <s v="[DASHBOARD FO].[FO.EndFixDate_MaturityDate].&amp;[2023-03-31T00:00:00]" c="31 March 2023"/>
        <s v="[DASHBOARD FO].[FO.EndFixDate_MaturityDate].&amp;[2023-01-31T00:00:00]" c="31 January 2023"/>
        <s v="[DASHBOARD FO].[FO.EndFixDate_MaturityDate].&amp;[2023-05-31T00:00:00]" c="31 May 2023"/>
        <s v="[DASHBOARD FO].[FO.EndFixDate_MaturityDate].&amp;[2023-04-30T00:00:00]" c="30 April 2023"/>
        <s v="[DASHBOARD FO].[FO.EndFixDate_MaturityDate].&amp;[2023-06-30T00:00:00]" c="30 June 2023"/>
        <s v="[DASHBOARD FO].[FO.EndFixDate_MaturityDate].&amp;[2023-07-31T00:00:00]" c="31 July 2023"/>
        <s v="[DASHBOARD FO].[FO.EndFixDate_MaturityDate].&amp;[2023-08-31T00:00:00]" c="31 August 2023"/>
        <s v="[DASHBOARD FO].[FO.EndFixDate_MaturityDate].&amp;[2023-09-30T00:00:00]" c="30 September 2023"/>
        <s v="[DASHBOARD FO].[FO.EndFixDate_MaturityDate].&amp;[2023-10-31T00:00:00]" c="31 October 2023"/>
        <s v="[DASHBOARD FO].[FO.EndFixDate_MaturityDate].&amp;[2023-11-30T00:00:00]" c="30 November 2023"/>
        <s v="[DASHBOARD FO].[FO.EndFixDate_MaturityDate].&amp;[2023-12-31T00:00:00]" c="31 December 2023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24.398104513886" backgroundQuery="1" createdVersion="8" refreshedVersion="8" minRefreshableVersion="3" recordCount="0" supportSubquery="1" supportAdvancedDrill="1" xr:uid="{7E7078C1-3793-4279-83E7-560C0B592ABB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2">
        <s v="[DASHBOARD FO].[FO.CounterpartyName].&amp;[Standard Chartered Saadiq Berhad]" c="Standard Chartered Saadiq Berhad"/>
        <s v="[DASHBOARD FO].[FO.CounterpartyName].&amp;[Australia And New Zealand Banking Group Limited]" c="Australia And New Zealand Banking Group Limite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TOTSA TotalEnergies Trading SA]" c="TOTSA TotalEnergies Trading SA"/>
        <s v="[DASHBOARD FO].[FO.CounterpartyName].&amp;[Morgan Stanley Capital Group (Singapore) Pte]" c="Morgan Stanley Capital Group (Singapore) Pte"/>
        <s v="[DASHBOARD FO].[FO.CounterpartyName].&amp;[BNP Paribas SA]" c="BNP Paribas SA"/>
        <s v="[DASHBOARD FO].[FO.CounterpartyName].&amp;[Macquarie Bank Ltd]" c="Macquarie Bank Ltd"/>
        <s v="[DASHBOARD FO].[FO.CounterpartyName].&amp;[Citibank Bhd]" c="Citibank Bhd"/>
        <s v="[DASHBOARD FO].[FO.CounterpartyName].&amp;[CIMB Islamic Bank Berhad]" c="CIMB Islamic Bank Berhad"/>
        <s v="[DASHBOARD FO].[FO.CounterpartyName].&amp;[CIMB Bank Bhd]" c="CIMB Bank Bhd"/>
      </sharedItems>
    </cacheField>
    <cacheField name="[DASHBOARD FO].[FO.NetPremium].[FO.NetPremium]" caption="FO.NetPremium" numFmtId="0" hierarchy="63" level="1">
      <sharedItems count="100">
        <s v="[DASHBOARD FO].[FO.NetPremium].&amp;[5.35]" c="5.35"/>
        <s v="[DASHBOARD FO].[FO.NetPremium].&amp;[5.3]" c="5.3"/>
        <s v="[DASHBOARD FO].[FO.NetPremium].&amp;[5.25]" c="5.25"/>
        <s v="[DASHBOARD FO].[FO.NetPremium].&amp;[5.29]" c="5.29"/>
        <s v="[DASHBOARD FO].[FO.NetPremium].&amp;[5.23]" c="5.23"/>
        <s v="[DASHBOARD FO].[FO.NetPremium].&amp;[5.17]" c="5.17"/>
        <s v="[DASHBOARD FO].[FO.NetPremium].&amp;[5.04]" c="5.04"/>
        <s v="[DASHBOARD FO].[FO.NetPremium].&amp;[5.06]" c="5.06"/>
        <s v="[DASHBOARD FO].[FO.NetPremium].&amp;[4.95]" c="4.95"/>
        <s v="[DASHBOARD FO].[FO.NetPremium].&amp;[4.98]" c="4.98"/>
        <s v="[DASHBOARD FO].[FO.NetPremium].&amp;[4.85]" c="4.85"/>
        <s v="[DASHBOARD FO].[FO.NetPremium].&amp;[4.88]" c="4.88"/>
        <s v="[DASHBOARD FO].[FO.NetPremium].&amp;[5.4]" c="5.4"/>
        <s v="[DASHBOARD FO].[FO.NetPremium].&amp;[5.43]" c="5.43"/>
        <s v="[DASHBOARD FO].[FO.NetPremium].&amp;[5.37]" c="5.37"/>
        <s v="[DASHBOARD FO].[FO.NetPremium].&amp;[5.48]" c="5.48"/>
        <s v="[DASHBOARD FO].[FO.NetPremium].&amp;[5.38]" c="5.38"/>
        <s v="[DASHBOARD FO].[FO.NetPremium].&amp;[5.19]" c="5.19"/>
        <s v="[DASHBOARD FO].[FO.NetPremium].&amp;[5.1]" c="5.1"/>
        <s v="[DASHBOARD FO].[FO.NetPremium].&amp;[4.96]" c="4.96"/>
        <s v="[DASHBOARD FO].[FO.NetPremium].&amp;[4.94]" c="4.94"/>
        <s v="[DASHBOARD FO].[FO.NetPremium].&amp;[5.2]" c="5.2"/>
        <s v="[DASHBOARD FO].[FO.NetPremium].&amp;[5.15]" c="5.15"/>
        <s v="[DASHBOARD FO].[FO.NetPremium].&amp;[5.22]" c="5.22"/>
        <s v="[DASHBOARD FO].[FO.NetPremium].&amp;[5.24]" c="5.24"/>
        <s v="[DASHBOARD FO].[FO.NetPremium].&amp;[5.47]" c="5.47"/>
        <s v="[DASHBOARD FO].[FO.NetPremium].&amp;[5.45]" c="5.45"/>
        <s v="[DASHBOARD FO].[FO.NetPremium].&amp;[5.44]" c="5.44"/>
        <s v="[DASHBOARD FO].[FO.NetPremium].&amp;[5.18]" c="5.18"/>
        <s v="[DASHBOARD FO].[FO.NetPremium].&amp;[5.12]" c="5.12"/>
        <s v="[DASHBOARD FO].[FO.NetPremium].&amp;[5.65]" c="5.65"/>
        <s v="[DASHBOARD FO].[FO.NetPremium].&amp;[5.41]" c="5.41"/>
        <s v="[DASHBOARD FO].[FO.NetPremium].&amp;[5.05]" c="5.05"/>
        <s v="[DASHBOARD FO].[FO.NetPremium].&amp;[4.93]" c="4.93"/>
        <s v="[DASHBOARD FO].[FO.NetPremium].&amp;[5.54]" c="5.54"/>
        <s v="[DASHBOARD FO].[FO.NetPremium].&amp;[5.34]" c="5.34"/>
        <s v="[DASHBOARD FO].[FO.NetPremium].&amp;[5.5]" c="5.5"/>
        <s v="[DASHBOARD FO].[FO.NetPremium].&amp;[5.7]" c="5.7"/>
        <s v="[DASHBOARD FO].[FO.NetPremium].&amp;[5.39]" c="5.39"/>
        <s v="[DASHBOARD FO].[FO.NetPremium].&amp;[5.66]" c="5.66"/>
        <s v="[DASHBOARD FO].[FO.NetPremium].&amp;[5.88]" c="5.88"/>
        <s v="[DASHBOARD FO].[FO.NetPremium].&amp;[4.78]" c="4.78"/>
        <s v="[DASHBOARD FO].[FO.NetPremium].&amp;[5.07]" c="5.07"/>
        <s v="[DASHBOARD FO].[FO.NetPremium].&amp;[3.9]" c="3.9"/>
        <s v="[DASHBOARD FO].[FO.NetPremium].&amp;[3.85]" c="3.85"/>
        <s v="[DASHBOARD FO].[FO.NetPremium].&amp;[4.27]" c="4.27"/>
        <s v="[DASHBOARD FO].[FO.NetPremium].&amp;[3.56]" c="3.56"/>
        <s v="[DASHBOARD FO].[FO.NetPremium].&amp;[4.03]" c="4.03"/>
        <s v="[DASHBOARD FO].[FO.NetPremium].&amp;[3.55]" c="3.55"/>
        <s v="[DASHBOARD FO].[FO.NetPremium].&amp;[4]" c="4"/>
        <s v="[DASHBOARD FO].[FO.NetPremium].&amp;[3.89]" c="3.89"/>
        <s v="[DASHBOARD FO].[FO.NetPremium].&amp;[3.94]" c="3.94"/>
        <s v="[DASHBOARD FO].[FO.NetPremium].&amp;[4.48]" c="4.48"/>
        <s v="[DASHBOARD FO].[FO.NetPremium].&amp;[4.47]" c="4.47"/>
        <s v="[DASHBOARD FO].[FO.NetPremium].&amp;[3.95]" c="3.95"/>
        <s v="[DASHBOARD FO].[FO.NetPremium].&amp;[3.97]" c="3.97"/>
        <s v="[DASHBOARD FO].[FO.NetPremium].&amp;[4.57]" c="4.57"/>
        <s v="[DASHBOARD FO].[FO.NetPremium].&amp;[4.58]" c="4.58"/>
        <s v="[DASHBOARD FO].[FO.NetPremium].&amp;[4.55]" c="4.55"/>
        <s v="[DASHBOARD FO].[FO.NetPremium].&amp;[4.9]" c="4.9"/>
        <s v="[DASHBOARD FO].[FO.NetPremium].&amp;[4.84]" c="4.84"/>
        <s v="[DASHBOARD FO].[FO.NetPremium].&amp;[4.62]" c="4.62"/>
        <s v="[DASHBOARD FO].[FO.NetPremium].&amp;[4.79]" c="4.79"/>
        <s v="[DASHBOARD FO].[FO.NetPremium].&amp;[4.82]" c="4.82"/>
        <s v="[DASHBOARD FO].[FO.NetPremium].&amp;[4.8]" c="4.8"/>
        <s v="[DASHBOARD FO].[FO.NetPremium].&amp;[7.28]" c="7.28"/>
        <s v="[DASHBOARD FO].[FO.NetPremium].&amp;[7.27]" c="7.27"/>
        <s v="[DASHBOARD FO].[FO.NetPremium].&amp;[7.29]" c="7.29"/>
        <s v="[DASHBOARD FO].[FO.NetPremium].&amp;[7.33]" c="7.33"/>
        <s v="[DASHBOARD FO].[FO.NetPremium].&amp;[6.72]" c="6.72"/>
        <s v="[DASHBOARD FO].[FO.NetPremium].&amp;[6.55]" c="6.55"/>
        <s v="[DASHBOARD FO].[FO.NetPremium].&amp;[7.1]" c="7.1"/>
        <s v="[DASHBOARD FO].[FO.NetPremium].&amp;[7.11]" c="7.11"/>
        <s v="[DASHBOARD FO].[FO.NetPremium].&amp;[7.01]" c="7.01"/>
        <s v="[DASHBOARD FO].[FO.NetPremium].&amp;[7.02]" c="7.02"/>
        <s v="[DASHBOARD FO].[FO.NetPremium].&amp;[7]" c="7"/>
        <s v="[DASHBOARD FO].[FO.NetPremium].&amp;[6.9]" c="6.9"/>
        <s v="[DASHBOARD FO].[FO.NetPremium].&amp;[6.89]" c="6.89"/>
        <s v="[DASHBOARD FO].[FO.NetPremium].&amp;[6.82]" c="6.82"/>
        <s v="[DASHBOARD FO].[FO.NetPremium].&amp;[6.85]" c="6.85"/>
        <s v="[DASHBOARD FO].[FO.NetPremium].&amp;[6.93]" c="6.93"/>
        <s v="[DASHBOARD FO].[FO.NetPremium].&amp;[6.83]" c="6.83"/>
        <s v="[DASHBOARD FO].[FO.NetPremium].&amp;[6.29]" c="6.29"/>
        <s v="[DASHBOARD FO].[FO.NetPremium].&amp;[6.3]" c="6.3"/>
        <s v="[DASHBOARD FO].[FO.NetPremium].&amp;[6.28]" c="6.28"/>
        <s v="[DASHBOARD FO].[FO.NetPremium].&amp;[6.26]" c="6.26"/>
        <s v="[DASHBOARD FO].[FO.NetPremium].&amp;[5.96]" c="5.96"/>
        <s v="[DASHBOARD FO].[FO.NetPremium].&amp;[5.98]" c="5.98"/>
        <s v="[DASHBOARD FO].[FO.NetPremium].&amp;[5.99]" c="5.99"/>
        <s v="[DASHBOARD FO].[FO.NetPremium].&amp;[8.96]" c="8.96"/>
        <s v="[DASHBOARD FO].[FO.NetPremium].&amp;[8.98]" c="8.98"/>
        <s v="[DASHBOARD FO].[FO.NetPremium].&amp;[8.99]" c="8.99"/>
        <s v="[DASHBOARD FO].[FO.NetPremium].&amp;[1.75]" c="1.75"/>
        <s v="[DASHBOARD FO].[FO.NetPremium].&amp;[1.39]" c="1.39"/>
        <s v="[DASHBOARD FO].[FO.NetPremium].&amp;[1.37]" c="1.37"/>
        <s v="[DASHBOARD FO].[FO.NetPremium].&amp;[0.38]" c="0.38"/>
        <s v="[DASHBOARD FO].[FO.NetPremium].&amp;[0.36]" c="0.36"/>
        <s v="[DASHBOARD FO].[FO.NetPremium].&amp;[0.91]" c="0.91"/>
        <s v="[DASHBOARD FO].[FO.NetPremium].&amp;[0.9]" c="0.9"/>
        <s v="[DASHBOARD FO].[FO.NetPremium].&amp;[0.92]" c="0.92"/>
      </sharedItems>
    </cacheField>
    <cacheField name="[DASHBOARD FO].[FO.Position_Quantity].[FO.Position_Quantity]" caption="FO.Position_Quantity" numFmtId="0" hierarchy="72" level="1">
      <sharedItems count="3">
        <s v="[DASHBOARD FO].[FO.Position_Quantity].&amp;[500000]" c="500000"/>
        <s v="[DASHBOARD FO].[FO.Position_Quantity].&amp;[1000000]" c="100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11">
        <s v="[DASHBOARD FO].[FO.PremiumStrike1].&amp;[6.9]" c="6.9"/>
        <s v="[DASHBOARD FO].[FO.PremiumStrike1].&amp;[6.75]" c="6.75"/>
        <s v="[DASHBOARD FO].[FO.PremiumStrike1].&amp;[6.8]" c="6.8"/>
        <s v="[DASHBOARD FO].[FO.PremiumStrike1].&amp;[6.7]" c="6.7"/>
        <s v="[DASHBOARD FO].[FO.PremiumStrike1].&amp;[6.67]" c="6.67"/>
        <s v="[DASHBOARD FO].[FO.PremiumStrike1].&amp;[6.6]" c="6.6"/>
        <s v="[DASHBOARD FO].[FO.PremiumStrike1].&amp;[6.44]" c="6.44"/>
        <s v="[DASHBOARD FO].[FO.PremiumStrike1].&amp;[6.35]" c="6.35"/>
        <s v="[DASHBOARD FO].[FO.PremiumStrike1].&amp;[6.1]" c="6.1"/>
        <s v="[DASHBOARD FO].[FO.PremiumStrike1].&amp;[6.08]" c="6.08"/>
        <s v="[DASHBOARD FO].[FO.PremiumStrike1].&amp;[6.]" c="6"/>
        <s v="[DASHBOARD FO].[FO.PremiumStrike1].&amp;[7.25]" c="7.25"/>
        <s v="[DASHBOARD FO].[FO.PremiumStrike1].&amp;[7.48]" c="7.48"/>
        <s v="[DASHBOARD FO].[FO.PremiumStrike1].&amp;[6.84]" c="6.84"/>
        <s v="[DASHBOARD FO].[FO.PremiumStrike1].&amp;[7.38]" c="7.38"/>
        <s v="[DASHBOARD FO].[FO.PremiumStrike1].&amp;[7.07]" c="7.07"/>
        <s v="[DASHBOARD FO].[FO.PremiumStrike1].&amp;[7.19]" c="7.19"/>
        <s v="[DASHBOARD FO].[FO.PremiumStrike1].&amp;[7.1]" c="7.1"/>
        <s v="[DASHBOARD FO].[FO.PremiumStrike1].&amp;[6.95]" c="6.95"/>
        <s v="[DASHBOARD FO].[FO.PremiumStrike1].&amp;[6.85]" c="6.85"/>
        <s v="[DASHBOARD FO].[FO.PremiumStrike1].&amp;[7.4]" c="7.4"/>
        <s v="[DASHBOARD FO].[FO.PremiumStrike1].&amp;[7.]" c="7"/>
        <s v="[DASHBOARD FO].[FO.PremiumStrike1].&amp;[7.42]" c="7.42"/>
        <s v="[DASHBOARD FO].[FO.PremiumStrike1].&amp;[7.57]" c="7.57"/>
        <s v="[DASHBOARD FO].[FO.PremiumStrike1].&amp;[7.05]" c="7.05"/>
        <s v="[DASHBOARD FO].[FO.PremiumStrike1].&amp;[7.35]" c="7.35"/>
        <s v="[DASHBOARD FO].[FO.PremiumStrike1].&amp;[6.79]" c="6.79"/>
        <s v="[DASHBOARD FO].[FO.PremiumStrike1].&amp;[6.93]" c="6.93"/>
        <s v="[DASHBOARD FO].[FO.PremiumStrike1].&amp;[6.65]" c="6.65"/>
        <s v="[DASHBOARD FO].[FO.PremiumStrike1].&amp;[6.55]" c="6.55"/>
        <s v="[DASHBOARD FO].[FO.PremiumStrike1].&amp;[6.5]" c="6.5"/>
        <s v="[DASHBOARD FO].[FO.PremiumStrike1].&amp;[6.56]" c="6.56"/>
        <s v="[DASHBOARD FO].[FO.PremiumStrike1].&amp;[5.45]" c="5.45"/>
        <s v="[DASHBOARD FO].[FO.PremiumStrike1].&amp;[5.35]" c="5.35"/>
        <s v="[DASHBOARD FO].[FO.PremiumStrike1].&amp;[6.25]" c="6.25"/>
        <s v="[DASHBOARD FO].[FO.PremiumStrike1].&amp;[5.7]" c="5.7"/>
        <s v="[DASHBOARD FO].[FO.PremiumStrike1].&amp;[6.48]" c="6.48"/>
        <s v="[DASHBOARD FO].[FO.PremiumStrike1].&amp;[6.68]" c="6.68"/>
        <s v="[DASHBOARD FO].[FO.PremiumStrike1].&amp;[5.9]" c="5.9"/>
        <s v="[DASHBOARD FO].[FO.PremiumStrike1].&amp;[6.61]" c="6.61"/>
        <s v="[DASHBOARD FO].[FO.PremiumStrike1].&amp;[6.87]" c="6.87"/>
        <s v="[DASHBOARD FO].[FO.PremiumStrike1].&amp;[5.78]" c="5.78"/>
        <s v="[DASHBOARD FO].[FO.PremiumStrike1].&amp;[6.57]" c="6.57"/>
        <s v="[DASHBOARD FO].[FO.PremiumStrike1].&amp;[4.6]" c="4.6"/>
        <s v="[DASHBOARD FO].[FO.PremiumStrike1].&amp;[4.55]" c="4.55"/>
        <s v="[DASHBOARD FO].[FO.PremiumStrike1].&amp;[5.4]" c="5.4"/>
        <s v="[DASHBOARD FO].[FO.PremiumStrike1].&amp;[4.2]" c="4.2"/>
        <s v="[DASHBOARD FO].[FO.PremiumStrike1].&amp;[5.05]" c="5.05"/>
        <s v="[DASHBOARD FO].[FO.PremiumStrike1].&amp;[4.04]" c="4.04"/>
        <s v="[DASHBOARD FO].[FO.PremiumStrike1].&amp;[5.07]" c="5.07"/>
        <s v="[DASHBOARD FO].[FO.PremiumStrike1].&amp;[4.25]" c="4.25"/>
        <s v="[DASHBOARD FO].[FO.PremiumStrike1].&amp;[4.27]" c="4.27"/>
        <s v="[DASHBOARD FO].[FO.PremiumStrike1].&amp;[5.15]" c="5.15"/>
        <s v="[DASHBOARD FO].[FO.PremiumStrike1].&amp;[5.27]" c="5.27"/>
        <s v="[DASHBOARD FO].[FO.PremiumStrike1].&amp;[5.13]" c="5.13"/>
        <s v="[DASHBOARD FO].[FO.PremiumStrike1].&amp;[4.32]" c="4.32"/>
        <s v="[DASHBOARD FO].[FO.PremiumStrike1].&amp;[4.35]" c="4.35"/>
        <s v="[DASHBOARD FO].[FO.PremiumStrike1].&amp;[5.57]" c="5.57"/>
        <s v="[DASHBOARD FO].[FO.PremiumStrike1].&amp;[5.6]" c="5.6"/>
        <s v="[DASHBOARD FO].[FO.PremiumStrike1].&amp;[5.55]" c="5.55"/>
        <s v="[DASHBOARD FO].[FO.PremiumStrike1].&amp;[5.53]" c="5.53"/>
        <s v="[DASHBOARD FO].[FO.PremiumStrike1].&amp;[5.95]" c="5.95"/>
        <s v="[DASHBOARD FO].[FO.PremiumStrike1].&amp;[6.02]" c="6.02"/>
        <s v="[DASHBOARD FO].[FO.PremiumStrike1].&amp;[5.89]" c="5.89"/>
        <s v="[DASHBOARD FO].[FO.PremiumStrike1].&amp;[5.62]" c="5.62"/>
        <s v="[DASHBOARD FO].[FO.PremiumStrike1].&amp;[6.15]" c="6.15"/>
        <s v="[DASHBOARD FO].[FO.PremiumStrike1].&amp;[5.14]" c="5.14"/>
        <s v="[DASHBOARD FO].[FO.PremiumStrike1].&amp;[5.1]" c="5.1"/>
        <s v="[DASHBOARD FO].[FO.PremiumStrike1].&amp;[7.9]" c="7.9"/>
        <s v="[DASHBOARD FO].[FO.PremiumStrike1].&amp;[7.92]" c="7.92"/>
        <s v="[DASHBOARD FO].[FO.PremiumStrike1].&amp;[7.95]" c="7.95"/>
        <s v="[DASHBOARD FO].[FO.PremiumStrike1].&amp;[8.29]" c="8.29"/>
        <s v="[DASHBOARD FO].[FO.PremiumStrike1].&amp;[7.5]" c="7.5"/>
        <s v="[DASHBOARD FO].[FO.PremiumStrike1].&amp;[8.2]" c="8.2"/>
        <s v="[DASHBOARD FO].[FO.PremiumStrike1].&amp;[8.15]" c="8.15"/>
        <s v="[DASHBOARD FO].[FO.PremiumStrike1].&amp;[8.01]" c="8.01"/>
        <s v="[DASHBOARD FO].[FO.PremiumStrike1].&amp;[8.03]" c="8.03"/>
        <s v="[DASHBOARD FO].[FO.PremiumStrike1].&amp;[8.06]" c="8.06"/>
        <s v="[DASHBOARD FO].[FO.PremiumStrike1].&amp;[8.02]" c="8.02"/>
        <s v="[DASHBOARD FO].[FO.PremiumStrike1].&amp;[8.]" c="8"/>
        <s v="[DASHBOARD FO].[FO.PremiumStrike1].&amp;[8.4]" c="8.4"/>
        <s v="[DASHBOARD FO].[FO.PremiumStrike1].&amp;[8.45]" c="8.45"/>
        <s v="[DASHBOARD FO].[FO.PremiumStrike1].&amp;[8.35]" c="8.35"/>
        <s v="[DASHBOARD FO].[FO.PremiumStrike1].&amp;[8.49]" c="8.49"/>
        <s v="[DASHBOARD FO].[FO.PremiumStrike1].&amp;[9.12]" c="9.12"/>
        <s v="[DASHBOARD FO].[FO.PremiumStrike1].&amp;[9.65]" c="9.65"/>
        <s v="[DASHBOARD FO].[FO.PremiumStrike1].&amp;[9.1]" c="9.1"/>
        <s v="[DASHBOARD FO].[FO.PremiumStrike1].&amp;[9.66]" c="9.66"/>
        <s v="[DASHBOARD FO].[FO.PremiumStrike1].&amp;[9.14]" c="9.14"/>
        <s v="[DASHBOARD FO].[FO.PremiumStrike1].&amp;[9.63]" c="9.63"/>
        <s v="[DASHBOARD FO].[FO.PremiumStrike1].&amp;[9.05]" c="9.05"/>
        <s v="[DASHBOARD FO].[FO.PremiumStrike1].&amp;[9.15]" c="9.15"/>
        <s v="[DASHBOARD FO].[FO.PremiumStrike1].&amp;[7.8]" c="7.8"/>
        <s v="[DASHBOARD FO].[FO.PremiumStrike1].&amp;[7.78]" c="7.78"/>
        <s v="[DASHBOARD FO].[FO.PremiumStrike1].&amp;[7.28]" c="7.28"/>
        <s v="[DASHBOARD FO].[FO.PremiumStrike1].&amp;[7.65]" c="7.65"/>
        <s v="[DASHBOARD FO].[FO.PremiumStrike1].&amp;[7.22]" c="7.22"/>
        <s v="[DASHBOARD FO].[FO.PremiumStrike1].&amp;[7.29]" c="7.29"/>
        <s v="[DASHBOARD FO].[FO.PremiumStrike1].&amp;[7.27]" c="7.27"/>
        <s v="[DASHBOARD FO].[FO.PremiumStrike1].&amp;[1.496E1]" c="14.96"/>
        <s v="[DASHBOARD FO].[FO.PremiumStrike1].&amp;[1.5E1]" c="15"/>
        <s v="[DASHBOARD FO].[FO.PremiumStrike1].&amp;[1.498E1]" c="14.98"/>
        <s v="[DASHBOARD FO].[FO.PremiumStrike1].&amp;[2.25]" c="2.25"/>
        <s v="[DASHBOARD FO].[FO.PremiumStrike1].&amp;[1.69]" c="1.69"/>
        <s v="[DASHBOARD FO].[FO.PremiumStrike1].&amp;[1.57]" c="1.57"/>
        <s v="[DASHBOARD FO].[FO.PremiumStrike1].&amp;[1.67]" c="1.67"/>
        <s v="[DASHBOARD FO].[FO.PremiumStrike1].&amp;[4.E-1]" c="0.4"/>
        <s v="[DASHBOARD FO].[FO.PremiumStrike1].&amp;[3.9E-1]" c="0.39"/>
        <s v="[DASHBOARD FO].[FO.PremiumStrike1].&amp;[1.05]" c="1.05"/>
        <s v="[DASHBOARD FO].[FO.PremiumStrike1].&amp;[1.]" c="1"/>
        <s v="[DASHBOARD FO].[FO.PremiumStrike1].&amp;[1.03]" c="1.03"/>
      </sharedItems>
    </cacheField>
    <cacheField name="[DASHBOARD FO].[FO.PremiumStrike2].[FO.PremiumStrike2]" caption="FO.PremiumStrike2" numFmtId="0" hierarchy="74" level="1">
      <sharedItems count="91">
        <s v="[DASHBOARD FO].[FO.PremiumStrike2].&amp;[1.55]" c="1.55"/>
        <s v="[DASHBOARD FO].[FO.PremiumStrike2].&amp;[1.45]" c="1.45"/>
        <s v="[DASHBOARD FO].[FO.PremiumStrike2].&amp;[1.51]" c="1.51"/>
        <s v="[DASHBOARD FO].[FO.PremiumStrike2].&amp;[1.47]" c="1.47"/>
        <s v="[DASHBOARD FO].[FO.PremiumStrike2].&amp;[1.5]" c="1.5"/>
        <s v="[DASHBOARD FO].[FO.PremiumStrike2].&amp;[1.43]" c="1.43"/>
        <s v="[DASHBOARD FO].[FO.PremiumStrike2].&amp;[1.4]" c="1.4"/>
        <s v="[DASHBOARD FO].[FO.PremiumStrike2].&amp;[1.29]" c="1.29"/>
        <s v="[DASHBOARD FO].[FO.PremiumStrike2].&amp;[1.15]" c="1.15"/>
        <s v="[DASHBOARD FO].[FO.PremiumStrike2].&amp;[1.1]" c="1.1"/>
        <s v="[DASHBOARD FO].[FO.PremiumStrike2].&amp;[1.22]" c="1.22"/>
        <s v="[DASHBOARD FO].[FO.PremiumStrike2].&amp;[1.85]" c="1.85"/>
        <s v="[DASHBOARD FO].[FO.PremiumStrike2].&amp;[2.05]" c="2.05"/>
        <s v="[DASHBOARD FO].[FO.PremiumStrike2].&amp;[1.88]" c="1.88"/>
        <s v="[DASHBOARD FO].[FO.PremiumStrike2].&amp;[2.]" c="2"/>
        <s v="[DASHBOARD FO].[FO.PremiumStrike2].&amp;[1.46]" c="1.46"/>
        <s v="[DASHBOARD FO].[FO.PremiumStrike2].&amp;[1.9]" c="1.9"/>
        <s v="[DASHBOARD FO].[FO.PremiumStrike2].&amp;[1.89]" c="1.89"/>
        <s v="[DASHBOARD FO].[FO.PremiumStrike2].&amp;[1.8]" c="1.8"/>
        <s v="[DASHBOARD FO].[FO.PremiumStrike2].&amp;[1.91]" c="1.91"/>
        <s v="[DASHBOARD FO].[FO.PremiumStrike2].&amp;[2.2]" c="2.2"/>
        <s v="[DASHBOARD FO].[FO.PremiumStrike2].&amp;[2.32]" c="2.32"/>
        <s v="[DASHBOARD FO].[FO.PremiumStrike2].&amp;[1.96]" c="1.96"/>
        <s v="[DASHBOARD FO].[FO.PremiumStrike2].&amp;[1.81]" c="1.81"/>
        <s v="[DASHBOARD FO].[FO.PremiumStrike2].&amp;[2.16]" c="2.16"/>
        <s v="[DASHBOARD FO].[FO.PremiumStrike2].&amp;[1.48]" c="1.48"/>
        <s v="[DASHBOARD FO].[FO.PremiumStrike2].&amp;[1.35]" c="1.35"/>
        <s v="[DASHBOARD FO].[FO.PremiumStrike2].&amp;[1.32]" c="1.32"/>
        <s v="[DASHBOARD FO].[FO.PremiumStrike2].&amp;[1.39]" c="1.39"/>
        <s v="[DASHBOARD FO].[FO.PremiumStrike2].&amp;[1.38]" c="1.38"/>
        <s v="[DASHBOARD FO].[FO.PremiumStrike2].&amp;[1.24]" c="1.24"/>
        <s v="[DASHBOARD FO].[FO.PremiumStrike2].&amp;[4.E-1]" c="0.4"/>
        <s v="[DASHBOARD FO].[FO.PremiumStrike2].&amp;[4.2E-1]" c="0.42"/>
        <s v="[DASHBOARD FO].[FO.PremiumStrike2].&amp;[1.31]" c="1.31"/>
        <s v="[DASHBOARD FO].[FO.PremiumStrike2].&amp;[9.1E-1]" c="0.91"/>
        <s v="[DASHBOARD FO].[FO.PremiumStrike2].&amp;[2.7E-1]" c="0.27"/>
        <s v="[DASHBOARD FO].[FO.PremiumStrike2].&amp;[2.E-1]" c="0.2"/>
        <s v="[DASHBOARD FO].[FO.PremiumStrike2].&amp;[5.E-1]" c="0.5"/>
        <s v="[DASHBOARD FO].[FO.PremiumStrike2].&amp;[9.8E-1]" c="0.98"/>
        <s v="[DASHBOARD FO].[FO.PremiumStrike2].&amp;[5.1E-1]" c="0.51"/>
        <s v="[DASHBOARD FO].[FO.PremiumStrike2].&amp;[9.5E-1]" c="0.95"/>
        <s v="[DASHBOARD FO].[FO.PremiumStrike2].&amp;[9.9E-1]" c="0.99"/>
        <s v="[DASHBOARD FO].[FO.PremiumStrike2].&amp;[1.]" c="1"/>
        <s v="[DASHBOARD FO].[FO.PremiumStrike2].&amp;[1.69]" c="1.69"/>
        <s v="[DASHBOARD FO].[FO.PremiumStrike2].&amp;[7.E-1]" c="0.7"/>
        <s v="[DASHBOARD FO].[FO.PremiumStrike2].&amp;[1.13]" c="1.13"/>
        <s v="[DASHBOARD FO].[FO.PremiumStrike2].&amp;[1.18]" c="1.18"/>
        <s v="[DASHBOARD FO].[FO.PremiumStrike2].&amp;[6.4E-1]" c="0.64"/>
        <s v="[DASHBOARD FO].[FO.PremiumStrike2].&amp;[1.02]" c="1.02"/>
        <s v="[DASHBOARD FO].[FO.PremiumStrike2].&amp;[4.9E-1]" c="0.49"/>
        <s v="[DASHBOARD FO].[FO.PremiumStrike2].&amp;[1.04]" c="1.04"/>
        <s v="[DASHBOARD FO].[FO.PremiumStrike2].&amp;[1.05]" c="1.05"/>
        <s v="[DASHBOARD FO].[FO.PremiumStrike2].&amp;[3.6E-1]" c="0.36"/>
        <s v="[DASHBOARD FO].[FO.PremiumStrike2].&amp;[3.3E-1]" c="0.33"/>
        <s v="[DASHBOARD FO].[FO.PremiumStrike2].&amp;[6.7E-1]" c="0.67"/>
        <s v="[DASHBOARD FO].[FO.PremiumStrike2].&amp;[8.E-1]" c="0.8"/>
        <s v="[DASHBOARD FO].[FO.PremiumStrike2].&amp;[6.5E-1]" c="0.65"/>
        <s v="[DASHBOARD FO].[FO.PremiumStrike2].&amp;[3.7E-1]" c="0.37"/>
        <s v="[DASHBOARD FO].[FO.PremiumStrike2].&amp;[3.8E-1]" c="0.38"/>
        <s v="[DASHBOARD FO].[FO.PremiumStrike2].&amp;[1.07]" c="1.07"/>
        <s v="[DASHBOARD FO].[FO.PremiumStrike2].&amp;[1.08]" c="1.08"/>
        <s v="[DASHBOARD FO].[FO.PremiumStrike2].&amp;[1.2]" c="1.2"/>
        <s v="[DASHBOARD FO].[FO.PremiumStrike2].&amp;[1.3]" c="1.3"/>
        <s v="[DASHBOARD FO].[FO.PremiumStrike2].&amp;[3.5E-1]" c="0.35"/>
        <s v="[DASHBOARD FO].[FO.PremiumStrike2].&amp;[2.8E-1]" c="0.28"/>
        <s v="[DASHBOARD FO].[FO.PremiumStrike2].&amp;[3.E-1]" c="0.3"/>
        <s v="[DASHBOARD FO].[FO.PremiumStrike2].&amp;[6.2E-1]" c="0.62"/>
        <s v="[DASHBOARD FO].[FO.PremiumStrike2].&amp;[6.3E-1]" c="0.63"/>
        <s v="[DASHBOARD FO].[FO.PremiumStrike2].&amp;[6.1E-1]" c="0.61"/>
        <s v="[DASHBOARD FO].[FO.PremiumStrike2].&amp;[1.57]" c="1.57"/>
        <s v="[DASHBOARD FO].[FO.PremiumStrike2].&amp;[1.01]" c="1.01"/>
        <s v="[DASHBOARD FO].[FO.PremiumStrike2].&amp;[1.6]" c="1.6"/>
        <s v="[DASHBOARD FO].[FO.PremiumStrike2].&amp;[2.3]" c="2.3"/>
        <s v="[DASHBOARD FO].[FO.PremiumStrike2].&amp;[2.75]" c="2.75"/>
        <s v="[DASHBOARD FO].[FO.PremiumStrike2].&amp;[2.25]" c="2.25"/>
        <s v="[DASHBOARD FO].[FO.PremiumStrike2].&amp;[2.73]" c="2.73"/>
        <s v="[DASHBOARD FO].[FO.PremiumStrike2].&amp;[2.31]" c="2.31"/>
        <s v="[DASHBOARD FO].[FO.PremiumStrike2].&amp;[2.72]" c="2.72"/>
        <s v="[DASHBOARD FO].[FO.PremiumStrike2].&amp;[2.7]" c="2.7"/>
        <s v="[DASHBOARD FO].[FO.PremiumStrike2].&amp;[2.22]" c="2.22"/>
        <s v="[DASHBOARD FO].[FO.PremiumStrike2].&amp;[2.86]" c="2.86"/>
        <s v="[DASHBOARD FO].[FO.PremiumStrike2].&amp;[1.26]" c="1.26"/>
        <s v="[DASHBOARD FO].[FO.PremiumStrike2].&amp;[6.]" c="6"/>
        <s v="[DASHBOARD FO].[FO.PremiumStrike2].&amp;[6.04]" c="6.04"/>
        <s v="[DASHBOARD FO].[FO.PremiumStrike2].&amp;[6.01]" c="6.01"/>
        <s v="[DASHBOARD FO].[FO.PremiumStrike2].&amp;[2.E-2]" c="0.02"/>
        <s v="[DASHBOARD FO].[FO.PremiumStrike2].&amp;[3.E-2]" c="0.03"/>
        <s v="[DASHBOARD FO].[FO.PremiumStrike2].&amp;[1.4E-1]" c="0.14"/>
        <s v="[DASHBOARD FO].[FO.PremiumStrike2].&amp;[1.E-1]" c="0.1"/>
        <s v="[DASHBOARD FO].[FO.PremiumStrike2].&amp;[1.3E-1]" c="0.13"/>
        <s v="[DASHBOARD FO].[FO.PremiumStrike2].&amp;[8.E-2]" c="0.08"/>
      </sharedItems>
    </cacheField>
    <cacheField name="[DASHBOARD FO].[FO.StartFixDate].[FO.StartFixDate]" caption="FO.StartFixDate" numFmtId="0" hierarchy="87" level="1">
      <sharedItems count="10">
        <s v="[DASHBOARD FO].[FO.StartFixDate].&amp;[2025-01-01T00:00:00]" c="01 January 2025"/>
        <s v="[DASHBOARD FO].[FO.StartFixDate].&amp;[2025-02-01T00:00:00]" c="01 February 2025"/>
        <s v="[DASHBOARD FO].[FO.StartFixDate].&amp;[2025-03-01T00:00:00]" c="01 March 2025"/>
        <s v="[DASHBOARD FO].[FO.StartFixDate].&amp;[2025-04-01T00:00:00]" c="01 April 2025"/>
        <s v="[DASHBOARD FO].[FO.StartFixDate].&amp;[2025-05-01T00:00:00]" c="01 May 2025"/>
        <s v="[DASHBOARD FO].[FO.StartFixDate].&amp;[2025-06-01T00:00:00]" c="01 June 2025"/>
        <s v="[DASHBOARD FO].[FO.StartFixDate].&amp;[2025-07-01T00:00:00]" c="01 July 2025"/>
        <s v="[DASHBOARD FO].[FO.StartFixDate].&amp;[2025-08-01T00:00:00]" c="01 August 2025"/>
        <s v="[DASHBOARD FO].[FO.StartFixDate].&amp;[2025-09-01T00:00:00]" c="01 September 2025"/>
        <s v="[DASHBOARD FO].[FO.StartFixDate].&amp;[2025-10-01T00:00:00]" c="01 October 2025"/>
      </sharedItems>
    </cacheField>
    <cacheField name="[DASHBOARD FO].[FO.Settlement_DeliveryDate].[FO.Settlement_DeliveryDate]" caption="FO.Settlement_DeliveryDate" numFmtId="0" hierarchy="86" level="1">
      <sharedItems count="32">
        <s v="[DASHBOARD FO].[FO.Settlement_DeliveryDate].&amp;[2024-10-09T00:00:00]" c="09 October 2024"/>
        <s v="[DASHBOARD FO].[FO.Settlement_DeliveryDate].&amp;[2024-10-15T00:00:00]" c="15 October 2024"/>
        <s v="[DASHBOARD FO].[FO.Settlement_DeliveryDate].&amp;[2024-10-22T00:00:00]" c="22 October 2024"/>
        <s v="[DASHBOARD FO].[FO.Settlement_DeliveryDate].&amp;[2024-10-23T00:00:00]" c="23 October 2024"/>
        <s v="[DASHBOARD FO].[FO.Settlement_DeliveryDate].&amp;[2024-10-24T00:00:00]" c="24 October 2024"/>
        <s v="[DASHBOARD FO].[FO.Settlement_DeliveryDate].&amp;[2024-12-12T00:00:00]" c="12 December 2024"/>
        <s v="[DASHBOARD FO].[FO.Settlement_DeliveryDate].&amp;[2024-12-13T00:00:00]" c="13 December 2024"/>
        <s v="[DASHBOARD FO].[FO.Settlement_DeliveryDate].&amp;[2024-12-16T00:00:00]" c="16 December 2024"/>
        <s v="[DASHBOARD FO].[FO.Settlement_DeliveryDate].&amp;[2024-12-23T00:00:00]" c="23 December 2024"/>
        <s v="[DASHBOARD FO].[FO.Settlement_DeliveryDate].&amp;[2024-12-31T00:00:00]" c="31 December 2024"/>
        <s v="[DASHBOARD FO].[FO.Settlement_DeliveryDate].&amp;[2025-01-03T00:00:00]" c="03 January 2025"/>
        <s v="[DASHBOARD FO].[FO.Settlement_DeliveryDate].&amp;[2025-01-23T00:00:00]" c="23 January 2025"/>
        <s v="[DASHBOARD FO].[FO.Settlement_DeliveryDate].&amp;[2025-02-03T00:00:00]" c="03 February 2025"/>
        <s v="[DASHBOARD FO].[FO.Settlement_DeliveryDate].&amp;[2025-02-04T00:00:00]" c="04 February 2025"/>
        <s v="[DASHBOARD FO].[FO.Settlement_DeliveryDate].&amp;[2025-03-04T00:00:00]" c="04 March 2025"/>
        <s v="[DASHBOARD FO].[FO.Settlement_DeliveryDate].&amp;[2025-03-05T00:00:00]" c="05 March 2025"/>
        <s v="[DASHBOARD FO].[FO.Settlement_DeliveryDate].&amp;[2025-03-07T00:00:00]" c="07 March 2025"/>
        <s v="[DASHBOARD FO].[FO.Settlement_DeliveryDate].&amp;[2025-03-10T00:00:00]" c="10 March 2025"/>
        <s v="[DASHBOARD FO].[FO.Settlement_DeliveryDate].&amp;[2025-03-24T00:00:00]" c="24 March 2025"/>
        <s v="[DASHBOARD FO].[FO.Settlement_DeliveryDate].&amp;[2025-03-27T00:00:00]" c="27 March 2025"/>
        <s v="[DASHBOARD FO].[FO.Settlement_DeliveryDate].&amp;[2025-03-28T00:00:00]" c="28 March 2025"/>
        <s v="[DASHBOARD FO].[FO.Settlement_DeliveryDate].&amp;[2025-04-08T00:00:00]" c="08 April 2025"/>
        <s v="[DASHBOARD FO].[FO.Settlement_DeliveryDate].&amp;[2025-04-09T00:00:00]" c="09 April 2025"/>
        <s v="[DASHBOARD FO].[FO.Settlement_DeliveryDate].&amp;[2025-04-14T00:00:00]" c="14 April 2025"/>
        <s v="[DASHBOARD FO].[FO.Settlement_DeliveryDate].&amp;[2025-04-15T00:00:00]" c="15 April 2025"/>
        <s v="[DASHBOARD FO].[FO.Settlement_DeliveryDate].&amp;[2025-04-16T00:00:00]" c="16 April 2025"/>
        <s v="[DASHBOARD FO].[FO.Settlement_DeliveryDate].&amp;[2025-04-22T00:00:00]" c="22 April 2025"/>
        <s v="[DASHBOARD FO].[FO.Settlement_DeliveryDate].&amp;[2025-05-07T00:00:00]" c="07 May 2025"/>
        <s v="[DASHBOARD FO].[FO.Settlement_DeliveryDate].&amp;[2025-05-08T00:00:00]" c="08 May 2025"/>
        <s v="[DASHBOARD FO].[FO.Settlement_DeliveryDate].&amp;[2025-06-25T00:00:00]" c="25 June 2025"/>
        <s v="[DASHBOARD FO].[FO.Settlement_DeliveryDate].&amp;[2025-06-26T00:00:00]" c="26 June 2025"/>
        <s v="[DASHBOARD FO].[FO.Settlement_DeliveryDate].&amp;[2025-07-07T00:00:00]" c="07 July 2025"/>
      </sharedItems>
    </cacheField>
    <cacheField name="[DASHBOARD FO].[FO.StrikePrice1].[FO.StrikePrice1]" caption="FO.StrikePrice1" numFmtId="0" hierarchy="91" level="1">
      <sharedItems count="2">
        <s v="[DASHBOARD FO].[FO.StrikePrice1].&amp;[77]" c="77"/>
        <s v="[DASHBOARD FO].[FO.StrikePrice1].&amp;[60]" c="60"/>
      </sharedItems>
    </cacheField>
    <cacheField name="[DASHBOARD FO].[FO.StrikePrice2].[FO.StrikePrice2]" caption="FO.StrikePrice2" numFmtId="0" hierarchy="92" level="1">
      <sharedItems count="2">
        <s v="[DASHBOARD FO].[FO.StrikePrice2].&amp;[64]" c="64"/>
        <s v="[DASHBOARD FO].[FO.StrikePrice2].&amp;[50]" c="50"/>
      </sharedItems>
    </cacheField>
    <cacheField name="[DASHBOARD FO].[FO.TradeDate].[FO.TradeDate]" caption="FO.TradeDate" numFmtId="0" hierarchy="106" level="1">
      <sharedItems count="32">
        <s v="[DASHBOARD FO].[FO.TradeDate].&amp;[2024-09-19T00:00:00]" c="19 September 2024"/>
        <s v="[DASHBOARD FO].[FO.TradeDate].&amp;[2024-09-24T00:00:00]" c="24 September 2024"/>
        <s v="[DASHBOARD FO].[FO.TradeDate].&amp;[2024-10-01T00:00:00]" c="01 October 2024"/>
        <s v="[DASHBOARD FO].[FO.TradeDate].&amp;[2024-10-02T00:00:00]" c="02 October 2024"/>
        <s v="[DASHBOARD FO].[FO.TradeDate].&amp;[2024-10-03T00:00:00]" c="03 October 2024"/>
        <s v="[DASHBOARD FO].[FO.TradeDate].&amp;[2024-11-21T00:00:00]" c="21 November 2024"/>
        <s v="[DASHBOARD FO].[FO.TradeDate].&amp;[2024-11-22T00:00:00]" c="22 November 2024"/>
        <s v="[DASHBOARD FO].[FO.TradeDate].&amp;[2024-11-25T00:00:00]" c="25 November 2024"/>
        <s v="[DASHBOARD FO].[FO.TradeDate].&amp;[2024-12-03T00:00:00]" c="03 December 2024"/>
        <s v="[DASHBOARD FO].[FO.TradeDate].&amp;[2024-12-10T00:00:00]" c="10 December 2024"/>
        <s v="[DASHBOARD FO].[FO.TradeDate].&amp;[2024-12-12T00:00:00]" c="12 December 2024"/>
        <s v="[DASHBOARD FO].[FO.TradeDate].&amp;[2025-01-02T00:00:00]" c="02 January 2025"/>
        <s v="[DASHBOARD FO].[FO.TradeDate].&amp;[2025-01-08T00:00:00]" c="08 January 2025"/>
        <s v="[DASHBOARD FO].[FO.TradeDate].&amp;[2025-01-10T00:00:00]" c="10 January 2025"/>
        <s v="[DASHBOARD FO].[FO.TradeDate].&amp;[2025-02-10T00:00:00]" c="10 February 2025"/>
        <s v="[DASHBOARD FO].[FO.TradeDate].&amp;[2025-02-12T00:00:00]" c="12 February 2025"/>
        <s v="[DASHBOARD FO].[FO.TradeDate].&amp;[2025-02-14T00:00:00]" c="14 February 2025"/>
        <s v="[DASHBOARD FO].[FO.TradeDate].&amp;[2025-02-18T00:00:00]" c="18 February 2025"/>
        <s v="[DASHBOARD FO].[FO.TradeDate].&amp;[2025-03-03T00:00:00]" c="03 March 2025"/>
        <s v="[DASHBOARD FO].[FO.TradeDate].&amp;[2025-03-06T00:00:00]" c="06 March 2025"/>
        <s v="[DASHBOARD FO].[FO.TradeDate].&amp;[2025-03-07T00:00:00]" c="07 March 2025"/>
        <s v="[DASHBOARD FO].[FO.TradeDate].&amp;[2025-03-14T00:00:00]" c="14 March 2025"/>
        <s v="[DASHBOARD FO].[FO.TradeDate].&amp;[2025-03-17T00:00:00]" c="17 March 2025"/>
        <s v="[DASHBOARD FO].[FO.TradeDate].&amp;[2025-03-21T00:00:00]" c="21 March 2025"/>
        <s v="[DASHBOARD FO].[FO.TradeDate].&amp;[2025-03-24T00:00:00]" c="24 March 2025"/>
        <s v="[DASHBOARD FO].[FO.TradeDate].&amp;[2025-03-25T00:00:00]" c="25 March 2025"/>
        <s v="[DASHBOARD FO].[FO.TradeDate].&amp;[2025-03-28T00:00:00]" c="28 March 2025"/>
        <s v="[DASHBOARD FO].[FO.TradeDate].&amp;[2025-04-15T00:00:00]" c="15 April 2025"/>
        <s v="[DASHBOARD FO].[FO.TradeDate].&amp;[2025-04-16T00:00:00]" c="16 April 2025"/>
        <s v="[DASHBOARD FO].[FO.TradeDate].&amp;[2025-06-04T00:00:00]" c="04 June 2025"/>
        <s v="[DASHBOARD FO].[FO.TradeDate].&amp;[2025-06-05T00:00:00]" c="05 June 2025"/>
        <s v="[DASHBOARD FO].[FO.TradeDate].&amp;[2025-06-12T00:00:00]" c="12 June 2025"/>
      </sharedItems>
    </cacheField>
    <cacheField name="[DASHBOARD FO].[FO.TransactionNumber].[FO.TransactionNumber]" caption="FO.TransactionNumber" numFmtId="0" hierarchy="110" level="1">
      <sharedItems count="158">
        <s v="[DASHBOARD FO].[FO.TransactionNumber].&amp;[25-1909-0910-24SCBS-PS-HZ-001]" c="25-1909-0910-24SCBS-PS-HZ-001"/>
        <s v="[DASHBOARD FO].[FO.TransactionNumber].&amp;[25-1909-0910-24ANZB-PS-AS-002]" c="25-1909-0910-24ANZB-PS-AS-002"/>
        <s v="[DASHBOARD FO].[FO.TransactionNumber].&amp;[25-1909-0910-24SCBB-PS-AS-003]" c="25-1909-0910-24SCBB-PS-AS-003"/>
        <s v="[DASHBOARD FO].[FO.TransactionNumber].&amp;[25-1909-0910-24MLIL-PS-HZ-004]" c="25-1909-0910-24MLIL-PS-HZ-004"/>
        <s v="[DASHBOARD FO].[FO.TransactionNumber].&amp;[25-1909-0910-24JPMC-PS-EG-005]" c="25-1909-0910-24JPMC-PS-EG-005"/>
        <s v="[DASHBOARD FO].[FO.TransactionNumber].&amp;[25-1909-0910-24TOTS-PS-EG-006]" c="25-1909-0910-24TOTS-PS-EG-006"/>
        <s v="[DASHBOARD FO].[FO.TransactionNumber].&amp;[25-1909-0910-24MSCG-PS-EG-007]" c="25-1909-0910-24MSCG-PS-EG-007"/>
        <s v="[DASHBOARD FO].[FO.TransactionNumber].&amp;[25-2409-1510-24BNPP-PS-HZ-008]" c="25-2409-1510-24BNPP-PS-HZ-008"/>
        <s v="[DASHBOARD FO].[FO.TransactionNumber].&amp;[25-2409-1510-24MSCG-PS-HZ-009]" c="25-2409-1510-24MSCG-PS-HZ-009"/>
        <s v="[DASHBOARD FO].[FO.TransactionNumber].&amp;[25-2409-1510-24SCBB-PS-AS-010]" c="25-2409-1510-24SCBB-PS-AS-010"/>
        <s v="[DASHBOARD FO].[FO.TransactionNumber].&amp;[25-2409-1510-24ANZB-PS-AS-011]" c="25-2409-1510-24ANZB-PS-AS-011"/>
        <s v="[DASHBOARD FO].[FO.TransactionNumber].&amp;[25-2409-1510-24JPMC-PS-EG-012]" c="25-2409-1510-24JPMC-PS-EG-012"/>
        <s v="[DASHBOARD FO].[FO.TransactionNumber].&amp;[25-2409-1510-24MACQ-PS-DS-013]" c="25-2409-1510-24MACQ-PS-DS-013"/>
        <s v="[DASHBOARD FO].[FO.TransactionNumber].&amp;[25-0110-2210-24SCBB-PS-AS-014]" c="25-0110-2210-24SCBB-PS-AS-014"/>
        <s v="[DASHBOARD FO].[FO.TransactionNumber].&amp;[25-0110-2210-24MLIL-PS-AS-015]" c="25-0110-2210-24MLIL-PS-AS-015"/>
        <s v="[DASHBOARD FO].[FO.TransactionNumber].&amp;[25-0110-2210-24SCBS-PS-AS-016]" c="25-0110-2210-24SCBS-PS-AS-016"/>
        <s v="[DASHBOARD FO].[FO.TransactionNumber].&amp;[25-0110-2210-24JPMC-PS-AS-017]" c="25-0110-2210-24JPMC-PS-AS-017"/>
        <s v="[DASHBOARD FO].[FO.TransactionNumber].&amp;[25-0110-2210-24CITI-PS-AS-018]" c="25-0110-2210-24CITI-PS-AS-018"/>
        <s v="[DASHBOARD FO].[FO.TransactionNumber].&amp;[25-0110-2210-24BNPP-PS-AS-019]" c="25-0110-2210-24BNPP-PS-AS-019"/>
        <s v="[DASHBOARD FO].[FO.TransactionNumber].&amp;[25-0110-2210-24JPMC-PS-AS-020]" c="25-0110-2210-24JPMC-PS-AS-020"/>
        <s v="[DASHBOARD FO].[FO.TransactionNumber].&amp;[25-0110-2210-24BNPP-PS-AS-021]" c="25-0110-2210-24BNPP-PS-AS-021"/>
        <s v="[DASHBOARD FO].[FO.TransactionNumber].&amp;[25-0110-2210-24MSCG-PS-AS-022]" c="25-0110-2210-24MSCG-PS-AS-022"/>
        <s v="[DASHBOARD FO].[FO.TransactionNumber].&amp;[25-0210-2310-24BNPP-PS-AS-023]" c="25-0210-2310-24BNPP-PS-AS-023"/>
        <s v="[DASHBOARD FO].[FO.TransactionNumber].&amp;[25-0210-2310-24JPMC-PS-HZ-024]" c="25-0210-2310-24JPMC-PS-HZ-024"/>
        <s v="[DASHBOARD FO].[FO.TransactionNumber].&amp;[25-0210-2310-24MSCG-PS-EG-025]" c="25-0210-2310-24MSCG-PS-EG-025"/>
        <s v="[DASHBOARD FO].[FO.TransactionNumber].&amp;[25-0210-2310-24SCBB-PS-HZ-026]" c="25-0210-2310-24SCBB-PS-HZ-026"/>
        <s v="[DASHBOARD FO].[FO.TransactionNumber].&amp;[25-0210-2310-24MLIL-PS-DS-027]" c="25-0210-2310-24MLIL-PS-DS-027"/>
        <s v="[DASHBOARD FO].[FO.TransactionNumber].&amp;[25-0210-2310-24CITI-PS-DS-028]" c="25-0210-2310-24CITI-PS-DS-028"/>
        <s v="[DASHBOARD FO].[FO.TransactionNumber].&amp;[25-0310-2410-24JPMC-PS-HZ-029]" c="25-0310-2410-24JPMC-PS-HZ-029"/>
        <s v="[DASHBOARD FO].[FO.TransactionNumber].&amp;[25-0310-2410-24MLIL-PS-HZ-030]" c="25-0310-2410-24MLIL-PS-HZ-030"/>
        <s v="[DASHBOARD FO].[FO.TransactionNumber].&amp;[25-0310-2410-24TOTS-PS-HZ-031]" c="25-0310-2410-24TOTS-PS-HZ-031"/>
        <s v="[DASHBOARD FO].[FO.TransactionNumber].&amp;[25-0310-2410-24SCBB-PS-HZ-032]" c="25-0310-2410-24SCBB-PS-HZ-032"/>
        <s v="[DASHBOARD FO].[FO.TransactionNumber].&amp;[25-0310-2410-24CITI-PS-HZ-033]" c="25-0310-2410-24CITI-PS-HZ-033"/>
        <s v="[DASHBOARD FO].[FO.TransactionNumber].&amp;[25-0310-2410-24MSCG-PS-HZ-034]" c="25-0310-2410-24MSCG-PS-HZ-034"/>
        <s v="[DASHBOARD FO].[FO.TransactionNumber].&amp;[25-0310-2410-24MACQ-PS-HZ-035]" c="25-0310-2410-24MACQ-PS-HZ-035"/>
        <s v="[DASHBOARD FO].[FO.TransactionNumber].&amp;[25-0310-2410-24ANZB-PS-HZ-036]" c="25-0310-2410-24ANZB-PS-HZ-036"/>
        <s v="[DASHBOARD FO].[FO.TransactionNumber].&amp;[25-2111-1212-24JPMC-PS-EG-037]" c="25-2111-1212-24JPMC-PS-EG-037"/>
        <s v="[DASHBOARD FO].[FO.TransactionNumber].&amp;[25-2111-1212-24MLIL-PS-HZ-038]" c="25-2111-1212-24MLIL-PS-HZ-038"/>
        <s v="[DASHBOARD FO].[FO.TransactionNumber].&amp;[25-2111-1212-24SCBB-PS-HZ-039]" c="25-2111-1212-24SCBB-PS-HZ-039"/>
        <s v="[DASHBOARD FO].[FO.TransactionNumber].&amp;[25-2111-1212-24TOTS-PS-AS-040]" c="25-2111-1212-24TOTS-PS-AS-040"/>
        <s v="[DASHBOARD FO].[FO.TransactionNumber].&amp;[25-2211-1312-24SCBB-PS-AS-041]" c="25-2211-1312-24SCBB-PS-AS-041"/>
        <s v="[DASHBOARD FO].[FO.TransactionNumber].&amp;[25-2211-1312-24JPMC-PS-AS-042]" c="25-2211-1312-24JPMC-PS-AS-042"/>
        <s v="[DASHBOARD FO].[FO.TransactionNumber].&amp;[25-2511-1612-24MSCG-PS-AS-043]" c="25-2511-1612-24MSCG-PS-AS-043"/>
        <s v="[DASHBOARD FO].[FO.TransactionNumber].&amp;[25-2511-1612-24CIMI-PS-AS-044]" c="25-2511-1612-24CIMI-PS-AS-044"/>
        <s v="[DASHBOARD FO].[FO.TransactionNumber].&amp;[25-2511-1612-24SCBS-PS-AS-045]" c="25-2511-1612-24SCBS-PS-AS-045"/>
        <s v="[DASHBOARD FO].[FO.TransactionNumber].&amp;[25-2511-1612-24SCBB-PS-AS-046]" c="25-2511-1612-24SCBB-PS-AS-046"/>
        <s v="[DASHBOARD FO].[FO.TransactionNumber].&amp;[25-0312-2312-24SCBB-PS-EG-047]" c="25-0312-2312-24SCBB-PS-EG-047"/>
        <s v="[DASHBOARD FO].[FO.TransactionNumber].&amp;[25-0312-2312-24TOTS-PS-EG-048]" c="25-0312-2312-24TOTS-PS-EG-048"/>
        <s v="[DASHBOARD FO].[FO.TransactionNumber].&amp;[25-0312-2312-24MLIL-PS-EG-049]" c="25-0312-2312-24MLIL-PS-EG-049"/>
        <s v="[DASHBOARD FO].[FO.TransactionNumber].&amp;[25-0312-2312-24SCBS-PS-EG-050]" c="25-0312-2312-24SCBS-PS-EG-050"/>
        <s v="[DASHBOARD FO].[FO.TransactionNumber].&amp;[25-0312-2312-24JPMC-PS-EG-051]" c="25-0312-2312-24JPMC-PS-EG-051"/>
        <s v="[DASHBOARD FO].[FO.TransactionNumber].&amp;[25-0312-2312-24MSCG-PS-EG-052]" c="25-0312-2312-24MSCG-PS-EG-052"/>
        <s v="[DASHBOARD FO].[FO.TransactionNumber].&amp;[25-1012-3112-24CIMI-PS-HZ-053]" c="25-1012-3112-24CIMI-PS-HZ-053"/>
        <s v="[DASHBOARD FO].[FO.TransactionNumber].&amp;[25-1012-3112-24SCBS-PS-DS-054]" c="25-1012-3112-24SCBS-PS-DS-054"/>
        <s v="[DASHBOARD FO].[FO.TransactionNumber].&amp;[25-1212-0301-24CITI-PS-HZ-055]" c="25-1212-0301-24CITI-PS-HZ-055"/>
        <s v="[DASHBOARD FO].[FO.TransactionNumber].&amp;[25-1212-0301-24SCBS-PS-HZ-056]" c="25-1212-0301-24SCBS-PS-HZ-056"/>
        <s v="[DASHBOARD FO].[FO.TransactionNumber].&amp;[25-1212-0301-24SCBB-PS-HZ-057]" c="25-1212-0301-24SCBB-PS-HZ-057"/>
        <s v="[DASHBOARD FO].[FO.TransactionNumber].&amp;[25-1212-0301-24CIMI-PS-HZ-058]" c="25-1212-0301-24CIMI-PS-HZ-058"/>
        <s v="[DASHBOARD FO].[FO.TransactionNumber].&amp;[25-1212-0301-24CIMB-PS-HZ-059]" c="25-1212-0301-24CIMB-PS-HZ-059"/>
        <s v="[DASHBOARD FO].[FO.TransactionNumber].&amp;[25-1212-0301-24CIMI-PS-HZ-060]" c="25-1212-0301-24CIMI-PS-HZ-060"/>
        <s v="[DASHBOARD FO].[FO.TransactionNumber].&amp;[25-0201-2301-25MLIL-PS-HZ-061]" c="25-0201-2301-25MLIL-PS-HZ-061"/>
        <s v="[DASHBOARD FO].[FO.TransactionNumber].&amp;[25-0201-2301-25BNPP-PS-DS-062]" c="25-0201-2301-25BNPP-PS-DS-062"/>
        <s v="[DASHBOARD FO].[FO.TransactionNumber].&amp;[25-0201-2301-25JPMC-PS-DS-063]" c="25-0201-2301-25JPMC-PS-DS-063"/>
        <s v="[DASHBOARD FO].[FO.TransactionNumber].&amp;[25-0201-2301-25TOTS-PS-HZ-064]" c="25-0201-2301-25TOTS-PS-HZ-064"/>
        <s v="[DASHBOARD FO].[FO.TransactionNumber].&amp;[25-0801-0302-25MSCG-PS-DS-065]" c="25-0801-0302-25MSCG-PS-DS-065"/>
        <s v="[DASHBOARD FO].[FO.TransactionNumber].&amp;[25-0801-0302-25SCBS-PS-HZ-066]" c="25-0801-0302-25SCBS-PS-HZ-066"/>
        <s v="[DASHBOARD FO].[FO.TransactionNumber].&amp;[25-0801-0302-25SCBB-PS-HZ-067]" c="25-0801-0302-25SCBB-PS-HZ-067"/>
        <s v="[DASHBOARD FO].[FO.TransactionNumber].&amp;[25-0801-0302-25CITI-PS-DS-068]" c="25-0801-0302-25CITI-PS-DS-068"/>
        <s v="[DASHBOARD FO].[FO.TransactionNumber].&amp;[25-1001-0402-25SCBS-PS-DS-069]" c="25-1001-0402-25SCBS-PS-DS-069"/>
        <s v="[DASHBOARD FO].[FO.TransactionNumber].&amp;[25-1001-0402-25SCBB-PS-DS-070]" c="25-1001-0402-25SCBB-PS-DS-070"/>
        <s v="[DASHBOARD FO].[FO.TransactionNumber].&amp;[25-1001-0402-25CIMI-PS-DS-071]" c="25-1001-0402-25CIMI-PS-DS-071"/>
        <s v="[DASHBOARD FO].[FO.TransactionNumber].&amp;[25-1001-0402-25CITI-PS-DS-072]" c="25-1001-0402-25CITI-PS-DS-072"/>
        <s v="[DASHBOARD FO].[FO.TransactionNumber].&amp;[25-1001-0402-25TOTS-PS-DS-073]" c="25-1001-0402-25TOTS-PS-DS-073"/>
        <s v="[DASHBOARD FO].[FO.TransactionNumber].&amp;[25-1002-0403-25SCBS-PS-HZ-074]" c="25-1002-0403-25SCBS-PS-HZ-074"/>
        <s v="[DASHBOARD FO].[FO.TransactionNumber].&amp;[25-1002-0403-25SCBB-PS-HZ-075]" c="25-1002-0403-25SCBB-PS-HZ-075"/>
        <s v="[DASHBOARD FO].[FO.TransactionNumber].&amp;[25-1002-0403-25JPMC-PS-HZ-076]" c="25-1002-0403-25JPMC-PS-HZ-076"/>
        <s v="[DASHBOARD FO].[FO.TransactionNumber].&amp;[25-1002-0403-25TOTS-PS-HZ-077]" c="25-1002-0403-25TOTS-PS-HZ-077"/>
        <s v="[DASHBOARD FO].[FO.TransactionNumber].&amp;[25-1002-0403-25MLIL-PS-HZ-078]" c="25-1002-0403-25MLIL-PS-HZ-078"/>
        <s v="[DASHBOARD FO].[FO.TransactionNumber].&amp;[25-1002-0403-25CITI-PS-HZ-079]" c="25-1002-0403-25CITI-PS-HZ-079"/>
        <s v="[DASHBOARD FO].[FO.TransactionNumber].&amp;[25-1002-0403-25MACQ-PS-HZ-080]" c="25-1002-0403-25MACQ-PS-HZ-080"/>
        <s v="[DASHBOARD FO].[FO.TransactionNumber].&amp;[25-1202-0503-25CIMI-PS-HZ-081]" c="25-1202-0503-25CIMI-PS-HZ-081"/>
        <s v="[DASHBOARD FO].[FO.TransactionNumber].&amp;[25-1202-0503-25MSCG-PS-HZ-082]" c="25-1202-0503-25MSCG-PS-HZ-082"/>
        <s v="[DASHBOARD FO].[FO.TransactionNumber].&amp;[25-1202-0503-25SCBS-PS-DS-083]" c="25-1202-0503-25SCBS-PS-DS-083"/>
        <s v="[DASHBOARD FO].[FO.TransactionNumber].&amp;[25-1202-0503-25MACQ-PS-DS-084]" c="25-1202-0503-25MACQ-PS-DS-084"/>
        <s v="[DASHBOARD FO].[FO.TransactionNumber].&amp;[25-1402-0703-25ANZB-PS-EG-085]" c="25-1402-0703-25ANZB-PS-EG-085"/>
        <s v="[DASHBOARD FO].[FO.TransactionNumber].&amp;[25-1402-0703-25SCBS-PS-HZ-086]" c="25-1402-0703-25SCBS-PS-HZ-086"/>
        <s v="[DASHBOARD FO].[FO.TransactionNumber].&amp;[25-1402-0703-25JPMC-PS-EG-087]" c="25-1402-0703-25JPMC-PS-EG-087"/>
        <s v="[DASHBOARD FO].[FO.TransactionNumber].&amp;[25-1402-0703-25MACQ-PS-HZ-088]" c="25-1402-0703-25MACQ-PS-HZ-088"/>
        <s v="[DASHBOARD FO].[FO.TransactionNumber].&amp;[25-1402-0703-25MSCG-PS-DS-089]" c="25-1402-0703-25MSCG-PS-DS-089"/>
        <s v="[DASHBOARD FO].[FO.TransactionNumber].&amp;[25-1802-1003-25SCBS-PS-DS-090]" c="25-1802-1003-25SCBS-PS-DS-090"/>
        <s v="[DASHBOARD FO].[FO.TransactionNumber].&amp;[25-1802-1003-25CIMI-PS-HZ-091]" c="25-1802-1003-25CIMI-PS-HZ-091"/>
        <s v="[DASHBOARD FO].[FO.TransactionNumber].&amp;[25-1802-1003-25SCBB-PS-DS-092]" c="25-1802-1003-25SCBB-PS-DS-092"/>
        <s v="[DASHBOARD FO].[FO.TransactionNumber].&amp;[25-1802-1003-25CIMB-PS-HZ-093]" c="25-1802-1003-25CIMB-PS-HZ-093"/>
        <s v="[DASHBOARD FO].[FO.TransactionNumber].&amp;[25-1802-1003-25MLIL-PS-HZ-094]" c="25-1802-1003-25MLIL-PS-HZ-094"/>
        <s v="[DASHBOARD FO].[FO.TransactionNumber].&amp;[25-1802-1003-25TOTS-PS-DS-095]" c="25-1802-1003-25TOTS-PS-DS-095"/>
        <s v="[DASHBOARD FO].[FO.TransactionNumber].&amp;[25-0303-2403-25BNPP-PS-EG-096]" c="25-0303-2403-25BNPP-PS-EG-096"/>
        <s v="[DASHBOARD FO].[FO.TransactionNumber].&amp;[25-0303-2403-25SCBB-PS-EG-097]" c="25-0303-2403-25SCBB-PS-EG-097"/>
        <s v="[DASHBOARD FO].[FO.TransactionNumber].&amp;[25-0303-2403-25SCBS-PS-EG-098]" c="25-0303-2403-25SCBS-PS-EG-098"/>
        <s v="[DASHBOARD FO].[FO.TransactionNumber].&amp;[25-0303-2403-25TOTS-PS-EG-099]" c="25-0303-2403-25TOTS-PS-EG-099"/>
        <s v="[DASHBOARD FO].[FO.TransactionNumber].&amp;[25-0303-2403-25MLIL-PS-EG-100]" c="25-0303-2403-25MLIL-PS-EG-100"/>
        <s v="[DASHBOARD FO].[FO.TransactionNumber].&amp;[25-0603-2703-25JPMC-PS-EG-101]" c="25-0603-2703-25JPMC-PS-EG-101"/>
        <s v="[DASHBOARD FO].[FO.TransactionNumber].&amp;[25-0603-2703-25CIMI-PS-HZ-102]" c="25-0603-2703-25CIMI-PS-HZ-102"/>
        <s v="[DASHBOARD FO].[FO.TransactionNumber].&amp;[25-0603-2703-25SCBB-PS-DS-103]" c="25-0603-2703-25SCBB-PS-DS-103"/>
        <s v="[DASHBOARD FO].[FO.TransactionNumber].&amp;[25-0603-2703-25MSCG-PS-DS-104]" c="25-0603-2703-25MSCG-PS-DS-104"/>
        <s v="[DASHBOARD FO].[FO.TransactionNumber].&amp;[25-0603-2703-25SCBB-PS-HZ-105]" c="25-0603-2703-25SCBB-PS-HZ-105"/>
        <s v="[DASHBOARD FO].[FO.TransactionNumber].&amp;[25-0703-2803-25MLIL-PS-DS-106]" c="25-0703-2803-25MLIL-PS-DS-106"/>
        <s v="[DASHBOARD FO].[FO.TransactionNumber].&amp;[25-0703-2803-25SCBB-PS-DS-107]" c="25-0703-2803-25SCBB-PS-DS-107"/>
        <s v="[DASHBOARD FO].[FO.TransactionNumber].&amp;[25-1403-0804-25BNPP-PS-EG-108]" c="25-1403-0804-25BNPP-PS-EG-108"/>
        <s v="[DASHBOARD FO].[FO.TransactionNumber].&amp;[25-1403-0804-25SCBB-PS-EG-109]" c="25-1403-0804-25SCBB-PS-EG-109"/>
        <s v="[DASHBOARD FO].[FO.TransactionNumber].&amp;[25-1403-0804-25MLIL-PS-EG-110]" c="25-1403-0804-25MLIL-PS-EG-110"/>
        <s v="[DASHBOARD FO].[FO.TransactionNumber].&amp;[25-1403-0804-25JPMC-PS-HZ-111]" c="25-1403-0804-25JPMC-PS-HZ-111"/>
        <s v="[DASHBOARD FO].[FO.TransactionNumber].&amp;[25-1403-0804-25MSCG-PS-HZ-112]" c="25-1403-0804-25MSCG-PS-HZ-112"/>
        <s v="[DASHBOARD FO].[FO.TransactionNumber].&amp;[25-1403-0804-25CITI-PS-DS-113]" c="25-1403-0804-25CITI-PS-DS-113"/>
        <s v="[DASHBOARD FO].[FO.TransactionNumber].&amp;[25-1403-0804-25CIMB-PS-HZ-114]" c="25-1403-0804-25CIMB-PS-HZ-114"/>
        <s v="[DASHBOARD FO].[FO.TransactionNumber].&amp;[25-1403-0804-25SCBS-PS-DS-115]" c="25-1403-0804-25SCBS-PS-DS-115"/>
        <s v="[DASHBOARD FO].[FO.TransactionNumber].&amp;[25-1403-0804-25CIMI-PS-DS-116]" c="25-1403-0804-25CIMI-PS-DS-116"/>
        <s v="[DASHBOARD FO].[FO.TransactionNumber].&amp;[25-1703-0904-25MSCG-PS-EG-117]" c="25-1703-0904-25MSCG-PS-EG-117"/>
        <s v="[DASHBOARD FO].[FO.TransactionNumber].&amp;[25-1703-0904-25JPMC-PS-EG-118]" c="25-1703-0904-25JPMC-PS-EG-118"/>
        <s v="[DASHBOARD FO].[FO.TransactionNumber].&amp;[25-1703-0904-25SCBB-PS-EG-119]" c="25-1703-0904-25SCBB-PS-EG-119"/>
        <s v="[DASHBOARD FO].[FO.TransactionNumber].&amp;[25-1703-0904-25CITI-PS-EG-120]" c="25-1703-0904-25CITI-PS-EG-120"/>
        <s v="[DASHBOARD FO].[FO.TransactionNumber].&amp;[25-1703-0904-25BNPP-PS-EG-121]" c="25-1703-0904-25BNPP-PS-EG-121"/>
        <s v="[DASHBOARD FO].[FO.TransactionNumber].&amp;[25-2103-1404-25MLIL-PS-HZ-122]" c="25-2103-1404-25MLIL-PS-HZ-122"/>
        <s v="[DASHBOARD FO].[FO.TransactionNumber].&amp;[25-2103-1404-25JPMC-PS-HZ-123]" c="25-2103-1404-25JPMC-PS-HZ-123"/>
        <s v="[DASHBOARD FO].[FO.TransactionNumber].&amp;[25-2103-1404-25BNPP-PS-EG-124]" c="25-2103-1404-25BNPP-PS-EG-124"/>
        <s v="[DASHBOARD FO].[FO.TransactionNumber].&amp;[25-2103-1404-25CIMI-PS-EG-125]" c="25-2103-1404-25CIMI-PS-EG-125"/>
        <s v="[DASHBOARD FO].[FO.TransactionNumber].&amp;[25-2103-1404-25TOTS-PS-EG-126]" c="25-2103-1404-25TOTS-PS-EG-126"/>
        <s v="[DASHBOARD FO].[FO.TransactionNumber].&amp;[25-2103-1404-25MSCG-PS-EG-127]" c="25-2103-1404-25MSCG-PS-EG-127"/>
        <s v="[DASHBOARD FO].[FO.TransactionNumber].&amp;[25-2103-1404-25CITI-PS-EG-128]" c="25-2103-1404-25CITI-PS-EG-128"/>
        <s v="[DASHBOARD FO].[FO.TransactionNumber].&amp;[25-2103-1404-25SCBB-PS-EG-129]" c="25-2103-1404-25SCBB-PS-EG-129"/>
        <s v="[DASHBOARD FO].[FO.TransactionNumber].&amp;[25-2103-1404-25CIMB-PS-EG-130]" c="25-2103-1404-25CIMB-PS-EG-130"/>
        <s v="[DASHBOARD FO].[FO.TransactionNumber].&amp;[25-2103-1404-25SCBS-PS-EG-131]" c="25-2103-1404-25SCBS-PS-EG-131"/>
        <s v="[DASHBOARD FO].[FO.TransactionNumber].&amp;[25-2403-1504-25SCBB-PS-DS-132]" c="25-2403-1504-25SCBB-PS-DS-132"/>
        <s v="[DASHBOARD FO].[FO.TransactionNumber].&amp;[25-2403-1504-25BNPP-PS-DS-133]" c="25-2403-1504-25BNPP-PS-DS-133"/>
        <s v="[DASHBOARD FO].[FO.TransactionNumber].&amp;[25-2503-1604-25MLIL-PS-EG-134]" c="25-2503-1604-25MLIL-PS-EG-134"/>
        <s v="[DASHBOARD FO].[FO.TransactionNumber].&amp;[25-2503-1604-25TOTS-PS-HZ-135]" c="25-2503-1604-25TOTS-PS-HZ-135"/>
        <s v="[DASHBOARD FO].[FO.TransactionNumber].&amp;[25-2503-1604-25MSCG-PS-HZ-136]" c="25-2503-1604-25MSCG-PS-HZ-136"/>
        <s v="[DASHBOARD FO].[FO.TransactionNumber].&amp;[25-2803-2204-25MSCG-PS-HZ-137]" c="25-2803-2204-25MSCG-PS-HZ-137"/>
        <s v="[DASHBOARD FO].[FO.TransactionNumber].&amp;[25-2803-2204-25SCBB-PS-EG-138]" c="25-2803-2204-25SCBB-PS-EG-138"/>
        <s v="[DASHBOARD FO].[FO.TransactionNumber].&amp;[25-2803-2204-25ANZB-PS-EG-139]" c="25-2803-2204-25ANZB-PS-EG-139"/>
        <s v="[DASHBOARD FO].[FO.TransactionNumber].&amp;[25-2803-2204-25BNPP-PS-DS-140]" c="25-2803-2204-25BNPP-PS-DS-140"/>
        <s v="[DASHBOARD FO].[FO.TransactionNumber].&amp;[25-2803-2204-25MACQ-PS-HZ-141]" c="25-2803-2204-25MACQ-PS-HZ-141"/>
        <s v="[DASHBOARD FO].[FO.TransactionNumber].&amp;[25-2803-2204-25CIMI-PS-HZ-142]" c="25-2803-2204-25CIMI-PS-HZ-142"/>
        <s v="[DASHBOARD FO].[FO.TransactionNumber].&amp;[25-1504-0705-25MLIL-PS-EG-143]" c="25-1504-0705-25MLIL-PS-EG-143"/>
        <s v="[DASHBOARD FO].[FO.TransactionNumber].&amp;[25-1504-0705-25SCBB-PS-EG-144]" c="25-1504-0705-25SCBB-PS-EG-144"/>
        <s v="[DASHBOARD FO].[FO.TransactionNumber].&amp;[25-1504-0705-25SCBS-PS-EG-145]" c="25-1504-0705-25SCBS-PS-EG-145"/>
        <s v="[DASHBOARD FO].[FO.TransactionNumber].&amp;[25-1604-0805-25MSCG-PS-HZ-146]" c="25-1604-0805-25MSCG-PS-HZ-146"/>
        <s v="[DASHBOARD FO].[FO.TransactionNumber].&amp;[25-1604-0805-25MLIL-PS-DS-147]" c="25-1604-0805-25MLIL-PS-DS-147"/>
        <s v="[DASHBOARD FO].[FO.TransactionNumber].&amp;[25-0406-2506-25JPMC-PS-HZ-148]" c="25-0406-2506-25JPMC-PS-HZ-148"/>
        <s v="[DASHBOARD FO].[FO.TransactionNumber].&amp;[25-0406-2506-25MLIL-PS-HZ-149]" c="25-0406-2506-25MLIL-PS-HZ-149"/>
        <s v="[DASHBOARD FO].[FO.TransactionNumber].&amp;[25-0506-2606-25TOTS-PS-DS-150]" c="25-0506-2606-25TOTS-PS-DS-150"/>
        <s v="[DASHBOARD FO].[FO.TransactionNumber].&amp;[25-0506-2606-25CIMI-PS-DS-151]" c="25-0506-2606-25CIMI-PS-DS-151"/>
        <s v="[DASHBOARD FO].[FO.TransactionNumber].&amp;[25-1206-0707-25SCBB-PS-DS-152]" c="25-1206-0707-25SCBB-PS-DS-152"/>
        <s v="[DASHBOARD FO].[FO.TransactionNumber].&amp;[25-1206-0707-25ANZB-PS-DS-153]" c="25-1206-0707-25ANZB-PS-DS-153"/>
        <s v="[DASHBOARD FO].[FO.TransactionNumber].&amp;[25-1206-0707-25CITI-PS-DS-154]" c="25-1206-0707-25CITI-PS-DS-154"/>
        <s v="[DASHBOARD FO].[FO.TransactionNumber].&amp;[25-1206-0707-25JPMC-PS-DS-155]" c="25-1206-0707-25JPMC-PS-DS-155"/>
        <s v="[DASHBOARD FO].[FO.TransactionNumber].&amp;[25-1206-0707-25CIMI-PS-DS-156]" c="25-1206-0707-25CIMI-PS-DS-156"/>
        <s v="[DASHBOARD FO].[FO.TransactionNumber].&amp;[25-1206-0707-25MLIL-PS-DS-157]" c="25-1206-0707-25MLIL-PS-DS-157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57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</sharedItems>
    </cacheField>
    <cacheField name="[DASHBOARD FO].[FO.EndFixDate_MaturityDate].[FO.EndFixDate_MaturityDate]" caption="FO.EndFixDate_MaturityDate" numFmtId="0" hierarchy="60" level="1">
      <sharedItems count="10">
        <s v="[DASHBOARD FO].[FO.EndFixDate_MaturityDate].&amp;[2025-01-31T00:00:00]" c="31 January 2025"/>
        <s v="[DASHBOARD FO].[FO.EndFixDate_MaturityDate].&amp;[2025-02-28T00:00:00]" c="28 February 2025"/>
        <s v="[DASHBOARD FO].[FO.EndFixDate_MaturityDate].&amp;[2025-03-31T00:00:00]" c="31 March 2025"/>
        <s v="[DASHBOARD FO].[FO.EndFixDate_MaturityDate].&amp;[2025-04-30T00:00:00]" c="30 April 2025"/>
        <s v="[DASHBOARD FO].[FO.EndFixDate_MaturityDate].&amp;[2025-05-31T00:00:00]" c="31 May 2025"/>
        <s v="[DASHBOARD FO].[FO.EndFixDate_MaturityDate].&amp;[2025-06-30T00:00:00]" c="30 June 2025"/>
        <s v="[DASHBOARD FO].[FO.EndFixDate_MaturityDate].&amp;[2025-07-31T00:00:00]" c="31 July 2025"/>
        <s v="[DASHBOARD FO].[FO.EndFixDate_MaturityDate].&amp;[2025-08-31T00:00:00]" c="31 August 2025"/>
        <s v="[DASHBOARD FO].[FO.EndFixDate_MaturityDate].&amp;[2025-09-30T00:00:00]" c="30 September 2025"/>
        <s v="[DASHBOARD FO].[FO.EndFixDate_MaturityDate].&amp;[2025-12-31T00:00:00]" c="31 December 2025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24.398146527776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2" level="1">
      <sharedItems count="1">
        <s v="[Last Refreshed Date].[Date].&amp;[2025-06-16T00:00:00]" c="16 June 2025"/>
      </sharedItems>
    </cacheField>
    <cacheField name="[Last Refreshed Date].[DateTime].[DateTime]" caption="DateTime" numFmtId="0" hierarchy="183" level="1">
      <sharedItems count="1">
        <s v="[Last Refreshed Date].[DateTime].&amp;[2025-06-16T01:03:29.016667]" c="16 June 2025"/>
      </sharedItems>
    </cacheField>
    <cacheField name="[Last Refreshed Date].[Time].[Time]" caption="Time" numFmtId="0" hierarchy="184" level="1">
      <sharedItems count="1">
        <s v="[Last Refreshed Date].[Time].&amp;[1899-12-30T01:03:29.016667]" c="01:03:29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24.398174884256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135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  <s v="[DASHBOARD FO].[FO.NetPremium].&amp;[2.96]" c="2.96"/>
        <s v="[DASHBOARD FO].[FO.NetPremium].&amp;[3.88]" c="3.88"/>
        <s v="[DASHBOARD FO].[FO.NetPremium].&amp;[2.97]" c="2.97"/>
        <s v="[DASHBOARD FO].[FO.NetPremium].&amp;[2.44]" c="2.44"/>
        <s v="[DASHBOARD FO].[FO.NetPremium].&amp;[2.48]" c="2.48"/>
        <s v="[DASHBOARD FO].[FO.NetPremium].&amp;[2.49]" c="2.49"/>
        <s v="[DASHBOARD FO].[FO.NetPremium].&amp;[2.66]" c="2.66"/>
        <s v="[DASHBOARD FO].[FO.NetPremium].&amp;[2.68]" c="2.68"/>
        <s v="[DASHBOARD FO].[FO.NetPremium].&amp;[2.15]" c="2.15"/>
        <s v="[DASHBOARD FO].[FO.NetPremium].&amp;[2.35]" c="2.35"/>
        <s v="[DASHBOARD FO].[FO.NetPremium].&amp;[2.89]" c="2.89"/>
        <s v="[DASHBOARD FO].[FO.NetPremium].&amp;[2.36]" c="2.36"/>
        <s v="[DASHBOARD FO].[FO.NetPremium].&amp;[2.91]" c="2.91"/>
        <s v="[DASHBOARD FO].[FO.NetPremium].&amp;[2.77]" c="2.77"/>
        <s v="[DASHBOARD FO].[FO.NetPremium].&amp;[2.74]" c="2.74"/>
        <s v="[DASHBOARD FO].[FO.NetPremium].&amp;[2.72]" c="2.72"/>
        <s v="[DASHBOARD FO].[FO.NetPremium].&amp;[2.73]" c="2.73"/>
        <s v="[DASHBOARD FO].[FO.NetPremium].&amp;[2.5]" c="2.5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2.9]" c="2.9"/>
        <s v="[DASHBOARD FO].[FO.NetPremium].&amp;[1.38]" c="1.38"/>
        <s v="[DASHBOARD FO].[FO.NetPremium].&amp;[2.02]" c="2.02"/>
        <s v="[DASHBOARD FO].[FO.NetPremium].&amp;[2.78]" c="2.78"/>
        <s v="[DASHBOARD FO].[FO.NetPremium].&amp;[2.85]" c="2.85"/>
        <s v="[DASHBOARD FO].[FO.NetPremium].&amp;[2.69]" c="2.69"/>
        <s v="[DASHBOARD FO].[FO.NetPremium].&amp;[2.7]" c="2.7"/>
        <s v="[DASHBOARD FO].[FO.NetPremium].&amp;[2.57]" c="2.57"/>
        <s v="[DASHBOARD FO].[FO.NetPremium].&amp;[1.72]" c="1.72"/>
        <s v="[DASHBOARD FO].[FO.NetPremium].&amp;[1.7]" c="1.7"/>
        <s v="[DASHBOARD FO].[FO.NetPremium].&amp;[1.71]" c="1.71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  <s v="[DASHBOARD FO].[FO.NetPremium].&amp;[1.61]" c="1.61"/>
        <s v="[DASHBOARD FO].[FO.NetPremium].&amp;[2.59]" c="2.59"/>
        <s v="[DASHBOARD FO].[FO.NetPremium].&amp;[2.56]" c="2.56"/>
        <s v="[DASHBOARD FO].[FO.NetPremium].&amp;[1.99]" c="1.99"/>
        <s v="[DASHBOARD FO].[FO.NetPremium].&amp;[1.98]" c="1.98"/>
      </sharedItems>
    </cacheField>
    <cacheField name="[DASHBOARD FO].[FO.Position_Quantity].[FO.Position_Quantity]" caption="FO.Position_Quantity" numFmtId="0" hierarchy="72" level="1">
      <sharedItems count="17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750000]" c="750000"/>
        <s v="[DASHBOARD FO].[FO.Position_Quantity].&amp;[400000]" c="400000"/>
        <s v="[DASHBOARD FO].[FO.Position_Quantity].&amp;[100000]" c="100000"/>
        <s v="[DASHBOARD FO].[FO.Position_Quantity].&amp;[200000]" c="200000"/>
        <s v="[DASHBOARD FO].[FO.Position_Quantity].&amp;[300000]" c="300000"/>
        <s v="[DASHBOARD FO].[FO.Position_Quantity].&amp;[150000]" c="150000"/>
        <s v="[DASHBOARD FO].[FO.Position_Quantity].&amp;[650000]" c="650000"/>
      </sharedItems>
    </cacheField>
    <cacheField name="[DASHBOARD FO].[FO.PremiumStrike1].[FO.PremiumStrike1]" caption="FO.PremiumStrike1" numFmtId="0" hierarchy="73" level="1">
      <sharedItems count="146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58]" c="3.58"/>
        <s v="[DASHBOARD FO].[FO.PremiumStrike1].&amp;[3.48]" c="3.48"/>
        <s v="[DASHBOARD FO].[FO.PremiumStrike1].&amp;[2.65]" c="2.65"/>
        <s v="[DASHBOARD FO].[FO.PremiumStrike1].&amp;[2.8]" c="2.8"/>
        <s v="[DASHBOARD FO].[FO.PremiumStrike1].&amp;[2.79]" c="2.79"/>
        <s v="[DASHBOARD FO].[FO.PremiumStrike1].&amp;[2.86]" c="2.86"/>
        <s v="[DASHBOARD FO].[FO.PremiumStrike1].&amp;[3.06]" c="3.06"/>
        <s v="[DASHBOARD FO].[FO.PremiumStrike1].&amp;[2.9]" c="2.9"/>
        <s v="[DASHBOARD FO].[FO.PremiumStrike1].&amp;[3.08]" c="3.08"/>
        <s v="[DASHBOARD FO].[FO.PremiumStrike1].&amp;[2.6]" c="2.6"/>
        <s v="[DASHBOARD FO].[FO.PremiumStrike1].&amp;[3.39]" c="3.39"/>
        <s v="[DASHBOARD FO].[FO.PremiumStrike1].&amp;[3.32]" c="3.32"/>
        <s v="[DASHBOARD FO].[FO.PremiumStrike1].&amp;[3.2]" c="3.2"/>
        <s v="[DASHBOARD FO].[FO.PremiumStrike1].&amp;[3.12]" c="3.12"/>
        <s v="[DASHBOARD FO].[FO.PremiumStrike1].&amp;[3.11]" c="3.11"/>
        <s v="[DASHBOARD FO].[FO.PremiumStrike1].&amp;[3.23]" c="3.23"/>
        <s v="[DASHBOARD FO].[FO.PremiumStrike1].&amp;[3.13]" c="3.13"/>
        <s v="[DASHBOARD FO].[FO.PremiumStrike1].&amp;[1.95]" c="1.95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3.18]" c="3.18"/>
        <s v="[DASHBOARD FO].[FO.PremiumStrike1].&amp;[3.17]" c="3.17"/>
        <s v="[DASHBOARD FO].[FO.PremiumStrike1].&amp;[3.35]" c="3.35"/>
        <s v="[DASHBOARD FO].[FO.PremiumStrike1].&amp;[2.94]" c="2.94"/>
        <s v="[DASHBOARD FO].[FO.PremiumStrike1].&amp;[1.82]" c="1.82"/>
        <s v="[DASHBOARD FO].[FO.PremiumStrike1].&amp;[1.8]" c="1.8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  <s v="[DASHBOARD FO].[FO.PremiumStrike1].&amp;[2.21]" c="2.21"/>
        <s v="[DASHBOARD FO].[FO.PremiumStrike1].&amp;[2.17]" c="2.17"/>
        <s v="[DASHBOARD FO].[FO.PremiumStrike1].&amp;[2.89]" c="2.89"/>
      </sharedItems>
    </cacheField>
    <cacheField name="[DASHBOARD FO].[FO.PremiumStrike2].[FO.PremiumStrike2]" caption="FO.PremiumStrike2" numFmtId="0" hierarchy="74" level="1">
      <sharedItems count="81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  <s v="[DASHBOARD FO].[FO.PremiumStrike2].&amp;[6.4E-1]" c="0.64"/>
        <s v="[DASHBOARD FO].[FO.PremiumStrike2].&amp;[1.4E-1]" c="0.14"/>
        <s v="[DASHBOARD FO].[FO.PremiumStrike2].&amp;[3.9E-1]" c="0.39"/>
        <s v="[DASHBOARD FO].[FO.PremiumStrike2].&amp;[1.E-1]" c="0.1"/>
        <s v="[DASHBOARD FO].[FO.PremiumStrike2].&amp;[7.E-2]" c="0.07"/>
        <s v="[DASHBOARD FO].[FO.PremiumStrike2].&amp;[5.E-2]" c="0.05"/>
        <s v="[DASHBOARD FO].[FO.PremiumStrike2].&amp;[4.E-2]" c="0.04"/>
        <s v="[DASHBOARD FO].[FO.PremiumStrike2].&amp;[6.E-2]" c="0.06"/>
        <s v="[DASHBOARD FO].[FO.PremiumStrike2].&amp;[3.4E-1]" c="0.34"/>
      </sharedItems>
    </cacheField>
    <cacheField name="[DASHBOARD FO].[FO.StartFixDate].[FO.StartFixDate]" caption="FO.StartFixDate" numFmtId="0" hierarchy="87" level="1">
      <sharedItems count="9">
        <s v="[DASHBOARD FO].[FO.StartFixDate].&amp;[2024-01-01T00:00:00]" c="01 January 2024"/>
        <s v="[DASHBOARD FO].[FO.StartFixDate].&amp;[2024-02-01T00:00:00]" c="01 February 2024"/>
        <s v="[DASHBOARD FO].[FO.StartFixDate].&amp;[2024-03-01T00:00:00]" c="01 March 2024"/>
        <s v="[DASHBOARD FO].[FO.StartFixDate].&amp;[2024-04-01T00:00:00]" c="01 April 2024"/>
        <s v="[DASHBOARD FO].[FO.StartFixDate].&amp;[2024-05-01T00:00:00]" c="01 May 2024"/>
        <s v="[DASHBOARD FO].[FO.StartFixDate].&amp;[2024-06-01T00:00:00]" c="01 June 2024"/>
        <s v="[DASHBOARD FO].[FO.StartFixDate].&amp;[2024-07-01T00:00:00]" c="01 July 2024"/>
        <s v="[DASHBOARD FO].[FO.StartFixDate].&amp;[2024-08-01T00:00:00]" c="01 August 2024"/>
        <s v="[DASHBOARD FO].[FO.StartFixDate].&amp;[2024-09-01T00:00:00]" c="01 September 2024"/>
      </sharedItems>
    </cacheField>
    <cacheField name="[DASHBOARD FO].[FO.Settlement_DeliveryDate].[FO.Settlement_DeliveryDate]" caption="FO.Settlement_DeliveryDate" numFmtId="0" hierarchy="86" level="1">
      <sharedItems count="45">
        <s v="[DASHBOARD FO].[FO.Settlement_DeliveryDate].&amp;[2023-11-22T00:00:00]" c="22 November 2023"/>
        <s v="[DASHBOARD FO].[FO.Settlement_DeliveryDate].&amp;[2023-11-24T00:00:00]" c="24 November 2023"/>
        <s v="[DASHBOARD FO].[FO.Settlement_DeliveryDate].&amp;[2023-11-27T00:00:00]" c="27 November 2023"/>
        <s v="[DASHBOARD FO].[FO.Settlement_DeliveryDate].&amp;[2023-11-28T00:00:00]" c="28 November 2023"/>
        <s v="[DASHBOARD FO].[FO.Settlement_DeliveryDate].&amp;[2023-12-04T00:00:00]" c="04 December 2023"/>
        <s v="[DASHBOARD FO].[FO.Settlement_DeliveryDate].&amp;[2023-12-05T00:00:00]" c="05 December 2023"/>
        <s v="[DASHBOARD FO].[FO.Settlement_DeliveryDate].&amp;[2023-12-08T00:00:00]" c="08 December 2023"/>
        <s v="[DASHBOARD FO].[FO.Settlement_DeliveryDate].&amp;[2023-12-11T00:00:00]" c="11 December 2023"/>
        <s v="[DASHBOARD FO].[FO.Settlement_DeliveryDate].&amp;[2023-12-12T00:00:00]" c="12 December 2023"/>
        <s v="[DASHBOARD FO].[FO.Settlement_DeliveryDate].&amp;[2023-12-15T00:00:00]" c="15 December 2023"/>
        <s v="[DASHBOARD FO].[FO.Settlement_DeliveryDate].&amp;[2023-12-20T00:00:00]" c="20 December 2023"/>
        <s v="[DASHBOARD FO].[FO.Settlement_DeliveryDate].&amp;[2023-12-27T00:00:00]" c="27 December 2023"/>
        <s v="[DASHBOARD FO].[FO.Settlement_DeliveryDate].&amp;[2024-01-23T00:00:00]" c="23 January 2024"/>
        <s v="[DASHBOARD FO].[FO.Settlement_DeliveryDate].&amp;[2024-01-26T00:00:00]" c="26 January 2024"/>
        <s v="[DASHBOARD FO].[FO.Settlement_DeliveryDate].&amp;[2024-02-06T00:00:00]" c="06 February 2024"/>
        <s v="[DASHBOARD FO].[FO.Settlement_DeliveryDate].&amp;[2024-02-13T00:00:00]" c="13 February 2024"/>
        <s v="[DASHBOARD FO].[FO.Settlement_DeliveryDate].&amp;[2024-02-14T00:00:00]" c="14 February 2024"/>
        <s v="[DASHBOARD FO].[FO.Settlement_DeliveryDate].&amp;[2024-02-16T00:00:00]" c="16 February 2024"/>
        <s v="[DASHBOARD FO].[FO.Settlement_DeliveryDate].&amp;[2024-02-20T00:00:00]" c="20 February 2024"/>
        <s v="[DASHBOARD FO].[FO.Settlement_DeliveryDate].&amp;[2024-02-21T00:00:00]" c="21 February 2024"/>
        <s v="[DASHBOARD FO].[FO.Settlement_DeliveryDate].&amp;[2024-02-22T00:00:00]" c="22 February 2024"/>
        <s v="[DASHBOARD FO].[FO.Settlement_DeliveryDate].&amp;[2024-02-23T00:00:00]" c="23 February 2024"/>
        <s v="[DASHBOARD FO].[FO.Settlement_DeliveryDate].&amp;[2024-03-06T00:00:00]" c="06 March 2024"/>
        <s v="[DASHBOARD FO].[FO.Settlement_DeliveryDate].&amp;[2024-03-08T00:00:00]" c="08 March 2024"/>
        <s v="[DASHBOARD FO].[FO.Settlement_DeliveryDate].&amp;[2024-03-26T00:00:00]" c="26 March 2024"/>
        <s v="[DASHBOARD FO].[FO.Settlement_DeliveryDate].&amp;[2024-03-27T00:00:00]" c="27 March 2024"/>
        <s v="[DASHBOARD FO].[FO.Settlement_DeliveryDate].&amp;[2024-04-01T00:00:00]" c="01 April 2024"/>
        <s v="[DASHBOARD FO].[FO.Settlement_DeliveryDate].&amp;[2024-04-03T00:00:00]" c="03 April 2024"/>
        <s v="[DASHBOARD FO].[FO.Settlement_DeliveryDate].&amp;[2024-04-05T00:00:00]" c="05 April 2024"/>
        <s v="[DASHBOARD FO].[FO.Settlement_DeliveryDate].&amp;[2024-04-09T00:00:00]" c="09 April 2024"/>
        <s v="[DASHBOARD FO].[FO.Settlement_DeliveryDate].&amp;[2024-04-23T00:00:00]" c="23 April 2024"/>
        <s v="[DASHBOARD FO].[FO.Settlement_DeliveryDate].&amp;[2024-04-24T00:00:00]" c="24 April 2024"/>
        <s v="[DASHBOARD FO].[FO.Settlement_DeliveryDate].&amp;[2024-04-26T00:00:00]" c="26 April 2024"/>
        <s v="[DASHBOARD FO].[FO.Settlement_DeliveryDate].&amp;[2024-04-29T00:00:00]" c="29 April 2024"/>
        <s v="[DASHBOARD FO].[FO.Settlement_DeliveryDate].&amp;[2024-04-30T00:00:00]" c="30 April 2024"/>
        <s v="[DASHBOARD FO].[FO.Settlement_DeliveryDate].&amp;[2024-05-03T00:00:00]" c="03 May 2024"/>
        <s v="[DASHBOARD FO].[FO.Settlement_DeliveryDate].&amp;[2024-05-16T00:00:00]" c="16 May 2024"/>
        <s v="[DASHBOARD FO].[FO.Settlement_DeliveryDate].&amp;[2024-05-17T00:00:00]" c="17 May 2024"/>
        <s v="[DASHBOARD FO].[FO.Settlement_DeliveryDate].&amp;[2024-05-29T00:00:00]" c="29 May 2024"/>
        <s v="[DASHBOARD FO].[FO.Settlement_DeliveryDate].&amp;[2024-05-30T00:00:00]" c="30 May 2024"/>
        <s v="[DASHBOARD FO].[FO.Settlement_DeliveryDate].&amp;[2024-05-31T00:00:00]" c="31 May 2024"/>
        <s v="[DASHBOARD FO].[FO.Settlement_DeliveryDate].&amp;[2024-06-04T00:00:00]" c="04 June 2024"/>
        <s v="[DASHBOARD FO].[FO.Settlement_DeliveryDate].&amp;[2024-06-10T00:00:00]" c="10 June 2024"/>
        <s v="[DASHBOARD FO].[FO.Settlement_DeliveryDate].&amp;[2024-06-11T00:00:00]" c="11 June 2024"/>
        <s v="[DASHBOARD FO].[FO.Settlement_DeliveryDate].&amp;[2024-06-18T00:00:00]" c="18 June 2024"/>
      </sharedItems>
    </cacheField>
    <cacheField name="[DASHBOARD FO].[FO.StrikePrice1].[FO.StrikePrice1]" caption="FO.StrikePrice1" numFmtId="0" hierarchy="91" level="1">
      <sharedItems count="5">
        <s v="[DASHBOARD FO].[FO.StrikePrice1].&amp;[79]" c="79"/>
        <s v="[DASHBOARD FO].[FO.StrikePrice1].&amp;[78]" c="78"/>
        <s v="[DASHBOARD FO].[FO.StrikePrice1].&amp;[77]" c="77"/>
        <s v="[DASHBOARD FO].[FO.StrikePrice1].&amp;[76]" c="76"/>
        <s v="[DASHBOARD FO].[FO.StrikePrice1].&amp;[80]" c="80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48">
        <s v="[DASHBOARD FO].[FO.TradeDate].&amp;[2023-11-01T00:00:00]" c="01 November 2023"/>
        <s v="[DASHBOARD FO].[FO.TradeDate].&amp;[2023-11-02T00:00:00]" c="02 November 2023"/>
        <s v="[DASHBOARD FO].[FO.TradeDate].&amp;[2023-11-03T00:00:00]" c="03 November 2023"/>
        <s v="[DASHBOARD FO].[FO.TradeDate].&amp;[2023-11-06T00:00:00]" c="06 November 2023"/>
        <s v="[DASHBOARD FO].[FO.TradeDate].&amp;[2023-11-10T00:00:00]" c="10 November 2023"/>
        <s v="[DASHBOARD FO].[FO.TradeDate].&amp;[2023-11-14T00:00:00]" c="14 November 2023"/>
        <s v="[DASHBOARD FO].[FO.TradeDate].&amp;[2023-11-16T00:00:00]" c="16 November 2023"/>
        <s v="[DASHBOARD FO].[FO.TradeDate].&amp;[2023-11-17T00:00:00]" c="17 November 2023"/>
        <s v="[DASHBOARD FO].[FO.TradeDate].&amp;[2023-11-20T00:00:00]" c="20 November 2023"/>
        <s v="[DASHBOARD FO].[FO.TradeDate].&amp;[2023-11-21T00:00:00]" c="21 November 2023"/>
        <s v="[DASHBOARD FO].[FO.TradeDate].&amp;[2023-11-27T00:00:00]" c="27 November 2023"/>
        <s v="[DASHBOARD FO].[FO.TradeDate].&amp;[2023-11-30T00:00:00]" c="30 November 2023"/>
        <s v="[DASHBOARD FO].[FO.TradeDate].&amp;[2023-12-06T00:00:00]" c="06 December 2023"/>
        <s v="[DASHBOARD FO].[FO.TradeDate].&amp;[2024-01-02T00:00:00]" c="02 January 2024"/>
        <s v="[DASHBOARD FO].[FO.TradeDate].&amp;[2024-01-04T00:00:00]" c="04 January 2024"/>
        <s v="[DASHBOARD FO].[FO.TradeDate].&amp;[2024-01-12T00:00:00]" c="12 January 2024"/>
        <s v="[DASHBOARD FO].[FO.TradeDate].&amp;[2024-01-18T00:00:00]" c="18 January 2024"/>
        <s v="[DASHBOARD FO].[FO.TradeDate].&amp;[2024-01-19T00:00:00]" c="19 January 2024"/>
        <s v="[DASHBOARD FO].[FO.TradeDate].&amp;[2024-01-22T00:00:00]" c="22 January 2024"/>
        <s v="[DASHBOARD FO].[FO.TradeDate].&amp;[2024-01-24T00:00:00]" c="24 January 2024"/>
        <s v="[DASHBOARD FO].[FO.TradeDate].&amp;[2024-01-26T00:00:00]" c="26 January 2024"/>
        <s v="[DASHBOARD FO].[FO.TradeDate].&amp;[2024-01-29T00:00:00]" c="29 January 2024"/>
        <s v="[DASHBOARD FO].[FO.TradeDate].&amp;[2024-01-30T00:00:00]" c="30 January 2024"/>
        <s v="[DASHBOARD FO].[FO.TradeDate].&amp;[2024-01-31T00:00:00]" c="31 January 2024"/>
        <s v="[DASHBOARD FO].[FO.TradeDate].&amp;[2024-02-14T00:00:00]" c="14 February 2024"/>
        <s v="[DASHBOARD FO].[FO.TradeDate].&amp;[2024-02-16T00:00:00]" c="16 February 2024"/>
        <s v="[DASHBOARD FO].[FO.TradeDate].&amp;[2024-03-04T00:00:00]" c="04 March 2024"/>
        <s v="[DASHBOARD FO].[FO.TradeDate].&amp;[2024-03-05T00:00:00]" c="05 March 2024"/>
        <s v="[DASHBOARD FO].[FO.TradeDate].&amp;[2024-03-06T00:00:00]" c="06 March 2024"/>
        <s v="[DASHBOARD FO].[FO.TradeDate].&amp;[2024-03-08T00:00:00]" c="08 March 2024"/>
        <s v="[DASHBOARD FO].[FO.TradeDate].&amp;[2024-03-12T00:00:00]" c="12 March 2024"/>
        <s v="[DASHBOARD FO].[FO.TradeDate].&amp;[2024-03-14T00:00:00]" c="14 March 2024"/>
        <s v="[DASHBOARD FO].[FO.TradeDate].&amp;[2024-03-18T00:00:00]" c="18 March 2024"/>
        <s v="[DASHBOARD FO].[FO.TradeDate].&amp;[2024-04-01T00:00:00]" c="01 April 2024"/>
        <s v="[DASHBOARD FO].[FO.TradeDate].&amp;[2024-04-02T00:00:00]" c="02 April 2024"/>
        <s v="[DASHBOARD FO].[FO.TradeDate].&amp;[2024-04-04T00:00:00]" c="04 April 2024"/>
        <s v="[DASHBOARD FO].[FO.TradeDate].&amp;[2024-04-05T00:00:00]" c="05 April 2024"/>
        <s v="[DASHBOARD FO].[FO.TradeDate].&amp;[2024-04-08T00:00:00]" c="08 April 2024"/>
        <s v="[DASHBOARD FO].[FO.TradeDate].&amp;[2024-04-12T00:00:00]" c="12 April 2024"/>
        <s v="[DASHBOARD FO].[FO.TradeDate].&amp;[2024-04-25T00:00:00]" c="25 April 2024"/>
        <s v="[DASHBOARD FO].[FO.TradeDate].&amp;[2024-04-26T00:00:00]" c="26 April 2024"/>
        <s v="[DASHBOARD FO].[FO.TradeDate].&amp;[2024-05-07T00:00:00]" c="07 May 2024"/>
        <s v="[DASHBOARD FO].[FO.TradeDate].&amp;[2024-05-08T00:00:00]" c="08 May 2024"/>
        <s v="[DASHBOARD FO].[FO.TradeDate].&amp;[2024-05-09T00:00:00]" c="09 May 2024"/>
        <s v="[DASHBOARD FO].[FO.TradeDate].&amp;[2024-05-10T00:00:00]" c="10 May 2024"/>
        <s v="[DASHBOARD FO].[FO.TradeDate].&amp;[2024-05-16T00:00:00]" c="16 May 2024"/>
        <s v="[DASHBOARD FO].[FO.TradeDate].&amp;[2024-05-17T00:00:00]" c="17 May 2024"/>
        <s v="[DASHBOARD FO].[FO.TradeDate].&amp;[2024-05-24T00:00:00]" c="24 May 2024"/>
      </sharedItems>
    </cacheField>
    <cacheField name="[DASHBOARD FO].[FO.TransactionNumber].[FO.TransactionNumber]" caption="FO.TransactionNumber" numFmtId="0" hierarchy="110" level="1">
      <sharedItems count="223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  <s v="[DASHBOARD FO].[FO.TransactionNumber].&amp;[24-2405-1806-24JPMC-PS-EG-217]" c="24-2405-1806-24JPMC-PS-EG-217"/>
        <s v="[DASHBOARD FO].[FO.TransactionNumber].&amp;[24-2405-1806-24SCBB-PS-EG-218]" c="24-2405-1806-24SCBB-PS-EG-218"/>
        <s v="[DASHBOARD FO].[FO.TransactionNumber].&amp;[24-2405-1806-24TOTS-PS-HZ-219]" c="24-2405-1806-24TOTS-PS-HZ-219"/>
        <s v="[DASHBOARD FO].[FO.TransactionNumber].&amp;[24-2405-1806-24CITI-PS-HZ-220]" c="24-2405-1806-24CITI-PS-HZ-220"/>
        <s v="[DASHBOARD FO].[FO.TransactionNumber].&amp;[24-2405-1806-24MSCG-PS-HZ-221]" c="24-2405-1806-24MSCG-PS-HZ-221"/>
        <s v="[DASHBOARD FO].[FO.TransactionNumber].&amp;[24-2405-1806-24BNPP-PS-EG-222]" c="24-2405-1806-24BNPP-PS-EG-22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2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</sharedItems>
    </cacheField>
    <cacheField name="[DASHBOARD FO].[FO.EndFixDate_MaturityDate].[FO.EndFixDate_MaturityDate]" caption="FO.EndFixDate_MaturityDate" numFmtId="0" hierarchy="60" level="1">
      <sharedItems count="10">
        <s v="[DASHBOARD FO].[FO.EndFixDate_MaturityDate].&amp;[2024-01-31T00:00:00]" c="31 January 2024"/>
        <s v="[DASHBOARD FO].[FO.EndFixDate_MaturityDate].&amp;[2024-03-31T00:00:00]" c="31 March 2024"/>
        <s v="[DASHBOARD FO].[FO.EndFixDate_MaturityDate].&amp;[2024-02-29T00:00:00]" c="29 February 2024"/>
        <s v="[DASHBOARD FO].[FO.EndFixDate_MaturityDate].&amp;[2024-04-30T00:00:00]" c="30 April 2024"/>
        <s v="[DASHBOARD FO].[FO.EndFixDate_MaturityDate].&amp;[2024-05-31T00:00:00]" c="31 May 2024"/>
        <s v="[DASHBOARD FO].[FO.EndFixDate_MaturityDate].&amp;[2024-06-30T00:00:00]" c="30 June 2024"/>
        <s v="[DASHBOARD FO].[FO.EndFixDate_MaturityDate].&amp;[2024-07-31T00:00:00]" c="31 July 2024"/>
        <s v="[DASHBOARD FO].[FO.EndFixDate_MaturityDate].&amp;[2024-08-31T00:00:00]" c="31 August 2024"/>
        <s v="[DASHBOARD FO].[FO.EndFixDate_MaturityDate].&amp;[2024-09-30T00:00:00]" c="30 September 2024"/>
        <s v="[DASHBOARD FO].[FO.EndFixDate_MaturityDate].&amp;[2024-10-31T00:00:00]" c="31 October 2024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27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2"/>
    <rowHierarchyUsage hierarchyUsage="183"/>
    <rowHierarchyUsage hierarchyUsage="18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097EA-71B2-4DC8-92AD-5D18EC9B8880}" name="PCHP Dashboard - Internal GD" cacheId="2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60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1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1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</items>
    </pivotField>
    <pivotField axis="axisRow" allDrilled="1" outline="0" subtotalTop="0" showAll="0" dataSourceSort="1" defaultSubtotal="0" defaultAttributeDrillState="1">
      <items count="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axis="axisRow" allDrilled="1" outline="0" subtotalTop="0" showAll="0" dataSourceSort="1" defaultSubtotal="0" defaultAttributeDrillState="1">
      <items count="1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</items>
    </pivotField>
    <pivotField axis="axisRow" allDrilled="1" outline="0" subtotalTop="0" showAll="0" dataSourceSort="1" defaultSubtotal="0" defaultAttributeDrillState="1">
      <items count="1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57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 v="1"/>
      <x v="1"/>
      <x/>
      <x/>
      <x/>
      <x/>
    </i>
    <i>
      <x v="2"/>
      <x v="2"/>
      <x v="1"/>
      <x v="2"/>
      <x/>
      <x/>
      <x/>
      <x v="2"/>
      <x/>
      <x v="2"/>
      <x/>
      <x/>
      <x/>
      <x/>
    </i>
    <i>
      <x v="3"/>
      <x v="3"/>
      <x/>
      <x v="3"/>
      <x/>
      <x/>
      <x/>
      <x v="2"/>
      <x v="2"/>
      <x v="3"/>
      <x/>
      <x/>
      <x/>
      <x/>
    </i>
    <i>
      <x v="4"/>
      <x v="4"/>
      <x v="2"/>
      <x v="4"/>
      <x/>
      <x/>
      <x/>
      <x v="3"/>
      <x v="3"/>
      <x v="4"/>
      <x/>
      <x/>
      <x/>
      <x/>
    </i>
    <i>
      <x v="5"/>
      <x v="5"/>
      <x v="2"/>
      <x v="5"/>
      <x/>
      <x/>
      <x/>
      <x v="4"/>
      <x v="4"/>
      <x v="5"/>
      <x/>
      <x/>
      <x/>
      <x/>
    </i>
    <i>
      <x v="6"/>
      <x v="6"/>
      <x v="2"/>
      <x v="6"/>
      <x/>
      <x/>
      <x/>
      <x v="5"/>
      <x v="5"/>
      <x v="5"/>
      <x/>
      <x/>
      <x/>
      <x/>
    </i>
    <i>
      <x v="7"/>
      <x v="7"/>
      <x/>
      <x v="7"/>
      <x/>
      <x/>
      <x/>
      <x v="6"/>
      <x v="6"/>
      <x v="6"/>
      <x/>
      <x/>
      <x v="1"/>
      <x v="1"/>
    </i>
    <i>
      <x v="8"/>
      <x v="8"/>
      <x/>
      <x v="6"/>
      <x/>
      <x/>
      <x/>
      <x v="7"/>
      <x v="7"/>
      <x v="7"/>
      <x/>
      <x/>
      <x v="1"/>
      <x v="1"/>
    </i>
    <i>
      <x v="9"/>
      <x v="9"/>
      <x v="1"/>
      <x v="2"/>
      <x/>
      <x/>
      <x/>
      <x v="8"/>
      <x v="8"/>
      <x v="8"/>
      <x/>
      <x/>
      <x v="1"/>
      <x v="1"/>
    </i>
    <i>
      <x v="10"/>
      <x v="10"/>
      <x v="1"/>
      <x v="1"/>
      <x/>
      <x/>
      <x/>
      <x v="9"/>
      <x v="9"/>
      <x v="9"/>
      <x/>
      <x/>
      <x v="1"/>
      <x v="1"/>
    </i>
    <i>
      <x v="11"/>
      <x v="11"/>
      <x v="2"/>
      <x v="4"/>
      <x/>
      <x/>
      <x/>
      <x v="10"/>
      <x v="8"/>
      <x v="10"/>
      <x/>
      <x/>
      <x v="1"/>
      <x v="1"/>
    </i>
    <i>
      <x v="12"/>
      <x v="12"/>
      <x v="3"/>
      <x v="8"/>
      <x/>
      <x/>
      <x/>
      <x v="8"/>
      <x v="10"/>
      <x v="11"/>
      <x/>
      <x/>
      <x v="1"/>
      <x v="1"/>
    </i>
    <i>
      <x v="13"/>
      <x v="13"/>
      <x v="1"/>
      <x v="2"/>
      <x/>
      <x/>
      <x/>
      <x v="11"/>
      <x v="11"/>
      <x v="12"/>
      <x/>
      <x/>
      <x v="2"/>
      <x v="2"/>
    </i>
    <i>
      <x v="14"/>
      <x v="14"/>
      <x v="1"/>
      <x v="3"/>
      <x/>
      <x/>
      <x/>
      <x v="12"/>
      <x v="12"/>
      <x v="13"/>
      <x v="1"/>
      <x v="1"/>
      <x v="2"/>
      <x v="2"/>
    </i>
    <i>
      <x v="15"/>
      <x v="15"/>
      <x v="1"/>
      <x/>
      <x/>
      <x/>
      <x/>
      <x v="11"/>
      <x v="13"/>
      <x v="14"/>
      <x/>
      <x/>
      <x v="2"/>
      <x v="2"/>
    </i>
    <i>
      <x v="16"/>
      <x v="16"/>
      <x v="1"/>
      <x v="4"/>
      <x/>
      <x/>
      <x/>
      <x v="12"/>
      <x v="14"/>
      <x v="15"/>
      <x v="1"/>
      <x v="1"/>
      <x v="2"/>
      <x v="2"/>
    </i>
    <i>
      <x v="17"/>
      <x v="17"/>
      <x v="1"/>
      <x v="9"/>
      <x/>
      <x/>
      <x/>
      <x v="13"/>
      <x v="15"/>
      <x v="16"/>
      <x/>
      <x/>
      <x v="2"/>
      <x v="2"/>
    </i>
    <i>
      <x v="18"/>
      <x v="18"/>
      <x v="1"/>
      <x v="7"/>
      <x/>
      <x/>
      <x/>
      <x v="14"/>
      <x v="14"/>
      <x v="16"/>
      <x v="1"/>
      <x v="1"/>
      <x v="2"/>
      <x v="2"/>
    </i>
    <i>
      <x v="19"/>
      <x v="19"/>
      <x v="1"/>
      <x v="4"/>
      <x/>
      <x/>
      <x/>
      <x v="15"/>
      <x v="16"/>
      <x v="5"/>
      <x v="1"/>
      <x v="1"/>
      <x v="2"/>
      <x v="2"/>
    </i>
    <i>
      <x v="20"/>
      <x v="20"/>
      <x v="1"/>
      <x v="7"/>
      <x/>
      <x/>
      <x/>
      <x v="16"/>
      <x v="14"/>
      <x v="17"/>
      <x v="1"/>
      <x v="1"/>
      <x v="2"/>
      <x v="2"/>
    </i>
    <i>
      <x v="21"/>
      <x v="21"/>
      <x v="1"/>
      <x v="6"/>
      <x/>
      <x/>
      <x/>
      <x v="17"/>
      <x v="14"/>
      <x v="18"/>
      <x v="1"/>
      <x v="1"/>
      <x v="2"/>
      <x v="2"/>
    </i>
    <i>
      <x v="22"/>
      <x v="22"/>
      <x v="1"/>
      <x v="7"/>
      <x/>
      <x/>
      <x/>
      <x v="18"/>
      <x v="14"/>
      <x v="8"/>
      <x v="1"/>
      <x v="1"/>
      <x v="3"/>
      <x v="3"/>
    </i>
    <i>
      <x v="23"/>
      <x v="23"/>
      <x/>
      <x v="4"/>
      <x/>
      <x/>
      <x/>
      <x v="18"/>
      <x v="14"/>
      <x v="8"/>
      <x v="1"/>
      <x v="1"/>
      <x v="3"/>
      <x v="3"/>
    </i>
    <i>
      <x v="24"/>
      <x v="24"/>
      <x v="2"/>
      <x v="6"/>
      <x/>
      <x/>
      <x/>
      <x v="19"/>
      <x v="17"/>
      <x v="19"/>
      <x v="1"/>
      <x v="1"/>
      <x v="3"/>
      <x v="3"/>
    </i>
    <i>
      <x v="25"/>
      <x v="25"/>
      <x/>
      <x v="2"/>
      <x/>
      <x/>
      <x/>
      <x v="1"/>
      <x v="18"/>
      <x v="8"/>
      <x v="1"/>
      <x v="1"/>
      <x v="3"/>
      <x v="3"/>
    </i>
    <i>
      <x v="26"/>
      <x v="26"/>
      <x v="3"/>
      <x v="3"/>
      <x/>
      <x/>
      <x/>
      <x v="1"/>
      <x v="18"/>
      <x v="8"/>
      <x v="1"/>
      <x v="1"/>
      <x v="3"/>
      <x v="3"/>
    </i>
    <i>
      <x v="27"/>
      <x v="27"/>
      <x v="3"/>
      <x v="9"/>
      <x/>
      <x/>
      <x/>
      <x v="19"/>
      <x v="19"/>
      <x v="20"/>
      <x v="1"/>
      <x v="1"/>
      <x v="3"/>
      <x v="3"/>
    </i>
    <i>
      <x v="28"/>
      <x v="28"/>
      <x/>
      <x v="4"/>
      <x/>
      <x/>
      <x/>
      <x v="20"/>
      <x v="20"/>
      <x v="21"/>
      <x v="2"/>
      <x v="2"/>
      <x v="4"/>
      <x v="4"/>
    </i>
    <i>
      <x v="29"/>
      <x v="29"/>
      <x/>
      <x v="3"/>
      <x/>
      <x/>
      <x/>
      <x v="21"/>
      <x v="11"/>
      <x v="22"/>
      <x v="1"/>
      <x v="1"/>
      <x v="4"/>
      <x v="4"/>
    </i>
    <i>
      <x v="30"/>
      <x v="30"/>
      <x/>
      <x v="5"/>
      <x/>
      <x/>
      <x/>
      <x v="22"/>
      <x v="20"/>
      <x v="23"/>
      <x v="2"/>
      <x v="2"/>
      <x v="4"/>
      <x v="4"/>
    </i>
    <i>
      <x v="31"/>
      <x v="31"/>
      <x/>
      <x v="2"/>
      <x/>
      <x/>
      <x/>
      <x v="23"/>
      <x v="21"/>
      <x v="2"/>
      <x v="2"/>
      <x v="2"/>
      <x v="4"/>
      <x v="4"/>
    </i>
    <i>
      <x v="32"/>
      <x v="32"/>
      <x/>
      <x v="9"/>
      <x/>
      <x/>
      <x/>
      <x v="16"/>
      <x v="22"/>
      <x v="4"/>
      <x v="1"/>
      <x v="1"/>
      <x v="4"/>
      <x v="4"/>
    </i>
    <i>
      <x v="33"/>
      <x v="33"/>
      <x/>
      <x v="6"/>
      <x/>
      <x/>
      <x/>
      <x v="24"/>
      <x v="23"/>
      <x v="24"/>
      <x v="1"/>
      <x v="1"/>
      <x v="4"/>
      <x v="4"/>
    </i>
    <i>
      <x v="34"/>
      <x v="34"/>
      <x/>
      <x v="8"/>
      <x/>
      <x/>
      <x/>
      <x v="25"/>
      <x v="24"/>
      <x v="17"/>
      <x v="1"/>
      <x v="1"/>
      <x v="4"/>
      <x v="4"/>
    </i>
    <i>
      <x v="35"/>
      <x v="35"/>
      <x/>
      <x v="1"/>
      <x/>
      <x/>
      <x/>
      <x v="26"/>
      <x v="4"/>
      <x v="3"/>
      <x v="2"/>
      <x v="2"/>
      <x v="4"/>
      <x v="4"/>
    </i>
    <i>
      <x v="36"/>
      <x v="36"/>
      <x v="2"/>
      <x v="4"/>
      <x/>
      <x/>
      <x/>
      <x/>
      <x v="5"/>
      <x v="25"/>
      <x v="2"/>
      <x v="2"/>
      <x v="5"/>
      <x v="5"/>
    </i>
    <i>
      <x v="37"/>
      <x v="37"/>
      <x/>
      <x v="3"/>
      <x/>
      <x/>
      <x/>
      <x v="27"/>
      <x v="25"/>
      <x v="26"/>
      <x v="2"/>
      <x v="2"/>
      <x v="5"/>
      <x v="5"/>
    </i>
    <i>
      <x v="38"/>
      <x v="38"/>
      <x/>
      <x v="2"/>
      <x/>
      <x/>
      <x/>
      <x v="18"/>
      <x v="2"/>
      <x v="27"/>
      <x v="2"/>
      <x v="2"/>
      <x v="5"/>
      <x v="5"/>
    </i>
    <i>
      <x v="39"/>
      <x v="39"/>
      <x v="1"/>
      <x v="5"/>
      <x/>
      <x/>
      <x/>
      <x v="25"/>
      <x v="14"/>
      <x/>
      <x v="2"/>
      <x v="2"/>
      <x v="5"/>
      <x v="5"/>
    </i>
    <i>
      <x v="40"/>
      <x v="40"/>
      <x v="1"/>
      <x v="2"/>
      <x/>
      <x/>
      <x/>
      <x v="28"/>
      <x v="1"/>
      <x v="21"/>
      <x v="2"/>
      <x v="2"/>
      <x v="6"/>
      <x v="6"/>
    </i>
    <i>
      <x v="41"/>
      <x v="41"/>
      <x v="1"/>
      <x v="4"/>
      <x/>
      <x/>
      <x/>
      <x v="29"/>
      <x v="26"/>
      <x v="21"/>
      <x v="2"/>
      <x v="2"/>
      <x v="6"/>
      <x v="6"/>
    </i>
    <i>
      <x v="42"/>
      <x v="42"/>
      <x v="1"/>
      <x v="6"/>
      <x/>
      <x/>
      <x/>
      <x v="30"/>
      <x v="27"/>
      <x v="28"/>
      <x v="2"/>
      <x v="2"/>
      <x v="7"/>
      <x v="7"/>
    </i>
    <i>
      <x v="43"/>
      <x v="43"/>
      <x v="1"/>
      <x v="10"/>
      <x/>
      <x/>
      <x/>
      <x v="31"/>
      <x v="28"/>
      <x v="5"/>
      <x v="2"/>
      <x v="2"/>
      <x v="7"/>
      <x v="7"/>
    </i>
    <i>
      <x v="44"/>
      <x v="44"/>
      <x v="1"/>
      <x/>
      <x/>
      <x/>
      <x/>
      <x v="30"/>
      <x v="29"/>
      <x v="29"/>
      <x v="2"/>
      <x v="2"/>
      <x v="7"/>
      <x v="7"/>
    </i>
    <i>
      <x v="45"/>
      <x v="45"/>
      <x v="1"/>
      <x v="2"/>
      <x/>
      <x/>
      <x/>
      <x v="30"/>
      <x v="29"/>
      <x v="29"/>
      <x v="2"/>
      <x v="2"/>
      <x v="7"/>
      <x v="7"/>
    </i>
    <i>
      <x v="46"/>
      <x v="46"/>
      <x v="2"/>
      <x v="2"/>
      <x/>
      <x/>
      <x/>
      <x v="21"/>
      <x v="26"/>
      <x v="30"/>
      <x v="2"/>
      <x v="2"/>
      <x v="8"/>
      <x v="8"/>
    </i>
    <i>
      <x v="47"/>
      <x v="47"/>
      <x v="2"/>
      <x v="5"/>
      <x/>
      <x/>
      <x/>
      <x v="28"/>
      <x v="30"/>
      <x v="31"/>
      <x v="1"/>
      <x v="1"/>
      <x v="8"/>
      <x v="8"/>
    </i>
    <i>
      <x v="48"/>
      <x v="48"/>
      <x v="2"/>
      <x v="3"/>
      <x/>
      <x/>
      <x/>
      <x v="32"/>
      <x v="31"/>
      <x v="32"/>
      <x/>
      <x/>
      <x v="8"/>
      <x v="8"/>
    </i>
    <i>
      <x v="49"/>
      <x v="49"/>
      <x v="2"/>
      <x/>
      <x/>
      <x/>
      <x/>
      <x v="33"/>
      <x v="32"/>
      <x v="33"/>
      <x/>
      <x/>
      <x v="8"/>
      <x v="8"/>
    </i>
    <i>
      <x v="50"/>
      <x v="50"/>
      <x v="2"/>
      <x v="4"/>
      <x/>
      <x/>
      <x/>
      <x v="19"/>
      <x v="33"/>
      <x v="34"/>
      <x v="2"/>
      <x v="2"/>
      <x v="8"/>
      <x v="8"/>
    </i>
    <i>
      <x v="51"/>
      <x v="51"/>
      <x v="2"/>
      <x v="6"/>
      <x/>
      <x/>
      <x/>
      <x v="34"/>
      <x v="34"/>
      <x v="35"/>
      <x v="1"/>
      <x v="1"/>
      <x v="8"/>
      <x v="8"/>
    </i>
    <i>
      <x v="52"/>
      <x v="52"/>
      <x/>
      <x v="10"/>
      <x/>
      <x/>
      <x/>
      <x v="35"/>
      <x v="35"/>
      <x v="13"/>
      <x/>
      <x/>
      <x v="9"/>
      <x v="9"/>
    </i>
    <i>
      <x v="53"/>
      <x v="53"/>
      <x v="3"/>
      <x/>
      <x/>
      <x/>
      <x/>
      <x v="35"/>
      <x v="36"/>
      <x v="36"/>
      <x/>
      <x/>
      <x v="9"/>
      <x v="9"/>
    </i>
    <i>
      <x v="54"/>
      <x v="54"/>
      <x/>
      <x v="9"/>
      <x/>
      <x/>
      <x/>
      <x v="35"/>
      <x v="37"/>
      <x v="21"/>
      <x v="1"/>
      <x v="1"/>
      <x v="10"/>
      <x v="10"/>
    </i>
    <i>
      <x v="55"/>
      <x v="55"/>
      <x/>
      <x/>
      <x/>
      <x/>
      <x/>
      <x v="36"/>
      <x v="38"/>
      <x v="36"/>
      <x v="2"/>
      <x v="2"/>
      <x v="10"/>
      <x v="10"/>
    </i>
    <i>
      <x v="56"/>
      <x v="56"/>
      <x/>
      <x v="2"/>
      <x/>
      <x/>
      <x/>
      <x v="37"/>
      <x v="38"/>
      <x v="37"/>
      <x v="2"/>
      <x v="2"/>
      <x v="10"/>
      <x v="10"/>
    </i>
    <i>
      <x v="57"/>
      <x v="57"/>
      <x/>
      <x v="10"/>
      <x/>
      <x/>
      <x/>
      <x v="38"/>
      <x v="39"/>
      <x v="38"/>
      <x v="1"/>
      <x v="1"/>
      <x v="10"/>
      <x v="10"/>
    </i>
    <i>
      <x v="58"/>
      <x v="58"/>
      <x/>
      <x v="11"/>
      <x/>
      <x/>
      <x/>
      <x v="39"/>
      <x v="40"/>
      <x v="39"/>
      <x v="2"/>
      <x v="2"/>
      <x v="10"/>
      <x v="10"/>
    </i>
    <i>
      <x v="59"/>
      <x v="59"/>
      <x/>
      <x v="10"/>
      <x/>
      <x/>
      <x/>
      <x v="40"/>
      <x v="41"/>
      <x v="40"/>
      <x v="2"/>
      <x v="2"/>
      <x v="10"/>
      <x v="10"/>
    </i>
    <i>
      <x v="60"/>
      <x v="60"/>
      <x/>
      <x v="3"/>
      <x/>
      <x/>
      <x/>
      <x v="41"/>
      <x v="42"/>
      <x v="41"/>
      <x v="3"/>
      <x v="3"/>
      <x v="11"/>
      <x v="11"/>
    </i>
    <i>
      <x v="61"/>
      <x v="61"/>
      <x v="3"/>
      <x v="7"/>
      <x/>
      <x/>
      <x/>
      <x v="41"/>
      <x v="42"/>
      <x v="41"/>
      <x v="3"/>
      <x v="3"/>
      <x v="11"/>
      <x v="11"/>
    </i>
    <i>
      <x v="62"/>
      <x v="62"/>
      <x v="3"/>
      <x v="4"/>
      <x/>
      <x/>
      <x/>
      <x v="42"/>
      <x v="4"/>
      <x v="42"/>
      <x v="4"/>
      <x v="4"/>
      <x v="11"/>
      <x v="11"/>
    </i>
    <i>
      <x v="63"/>
      <x v="63"/>
      <x/>
      <x v="5"/>
      <x/>
      <x/>
      <x/>
      <x v="1"/>
      <x v="43"/>
      <x v="7"/>
      <x v="4"/>
      <x v="4"/>
      <x v="11"/>
      <x v="11"/>
    </i>
    <i>
      <x v="64"/>
      <x v="64"/>
      <x v="3"/>
      <x v="6"/>
      <x/>
      <x/>
      <x/>
      <x v="43"/>
      <x v="44"/>
      <x v="43"/>
      <x v="3"/>
      <x v="3"/>
      <x v="12"/>
      <x v="12"/>
    </i>
    <i>
      <x v="65"/>
      <x v="65"/>
      <x/>
      <x/>
      <x/>
      <x/>
      <x/>
      <x v="44"/>
      <x v="44"/>
      <x v="44"/>
      <x v="3"/>
      <x v="3"/>
      <x v="12"/>
      <x v="12"/>
    </i>
    <i>
      <x v="66"/>
      <x v="66"/>
      <x/>
      <x v="2"/>
      <x/>
      <x/>
      <x/>
      <x v="45"/>
      <x v="45"/>
      <x v="45"/>
      <x v="4"/>
      <x v="4"/>
      <x v="12"/>
      <x v="12"/>
    </i>
    <i>
      <x v="67"/>
      <x v="67"/>
      <x v="3"/>
      <x v="9"/>
      <x/>
      <x/>
      <x/>
      <x v="32"/>
      <x v="46"/>
      <x v="45"/>
      <x v="4"/>
      <x v="4"/>
      <x v="12"/>
      <x v="12"/>
    </i>
    <i>
      <x v="68"/>
      <x v="68"/>
      <x v="3"/>
      <x/>
      <x/>
      <x/>
      <x/>
      <x v="46"/>
      <x v="47"/>
      <x v="46"/>
      <x v="3"/>
      <x v="3"/>
      <x v="13"/>
      <x v="13"/>
    </i>
    <i>
      <x v="69"/>
      <x v="69"/>
      <x v="3"/>
      <x v="2"/>
      <x/>
      <x/>
      <x/>
      <x v="47"/>
      <x v="48"/>
      <x v="47"/>
      <x v="4"/>
      <x v="4"/>
      <x v="13"/>
      <x v="13"/>
    </i>
    <i>
      <x v="70"/>
      <x v="70"/>
      <x v="3"/>
      <x v="10"/>
      <x/>
      <x/>
      <x/>
      <x v="48"/>
      <x v="49"/>
      <x v="48"/>
      <x v="3"/>
      <x v="3"/>
      <x v="13"/>
      <x v="13"/>
    </i>
    <i>
      <x v="71"/>
      <x v="71"/>
      <x v="3"/>
      <x v="9"/>
      <x/>
      <x/>
      <x/>
      <x v="49"/>
      <x v="50"/>
      <x v="47"/>
      <x v="4"/>
      <x v="4"/>
      <x v="13"/>
      <x v="13"/>
    </i>
    <i>
      <x v="72"/>
      <x v="72"/>
      <x v="3"/>
      <x v="5"/>
      <x/>
      <x/>
      <x/>
      <x v="47"/>
      <x v="51"/>
      <x v="49"/>
      <x v="4"/>
      <x v="4"/>
      <x v="13"/>
      <x v="13"/>
    </i>
    <i>
      <x v="73"/>
      <x v="73"/>
      <x/>
      <x/>
      <x/>
      <x/>
      <x/>
      <x v="50"/>
      <x v="52"/>
      <x v="50"/>
      <x v="3"/>
      <x v="3"/>
      <x v="14"/>
      <x v="14"/>
    </i>
    <i>
      <x v="74"/>
      <x v="74"/>
      <x/>
      <x v="2"/>
      <x/>
      <x/>
      <x/>
      <x v="51"/>
      <x v="53"/>
      <x v="51"/>
      <x v="3"/>
      <x v="3"/>
      <x v="14"/>
      <x v="14"/>
    </i>
    <i>
      <x v="75"/>
      <x v="75"/>
      <x/>
      <x v="4"/>
      <x/>
      <x/>
      <x/>
      <x v="52"/>
      <x v="54"/>
      <x v="52"/>
      <x v="4"/>
      <x v="4"/>
      <x v="14"/>
      <x v="14"/>
    </i>
    <i>
      <x v="76"/>
      <x v="76"/>
      <x/>
      <x v="5"/>
      <x/>
      <x/>
      <x/>
      <x v="53"/>
      <x v="55"/>
      <x v="53"/>
      <x v="4"/>
      <x v="4"/>
      <x v="14"/>
      <x v="14"/>
    </i>
    <i>
      <x v="77"/>
      <x v="77"/>
      <x/>
      <x v="3"/>
      <x/>
      <x/>
      <x/>
      <x v="54"/>
      <x v="56"/>
      <x v="52"/>
      <x v="4"/>
      <x v="4"/>
      <x v="14"/>
      <x v="14"/>
    </i>
    <i>
      <x v="78"/>
      <x v="78"/>
      <x/>
      <x v="9"/>
      <x/>
      <x/>
      <x/>
      <x v="55"/>
      <x v="57"/>
      <x v="54"/>
      <x v="3"/>
      <x v="3"/>
      <x v="14"/>
      <x v="14"/>
    </i>
    <i>
      <x v="79"/>
      <x v="79"/>
      <x/>
      <x v="8"/>
      <x/>
      <x/>
      <x/>
      <x v="56"/>
      <x v="58"/>
      <x v="55"/>
      <x v="3"/>
      <x v="3"/>
      <x v="14"/>
      <x v="14"/>
    </i>
    <i>
      <x v="80"/>
      <x v="80"/>
      <x/>
      <x v="10"/>
      <x/>
      <x/>
      <x/>
      <x v="57"/>
      <x v="42"/>
      <x v="56"/>
      <x v="5"/>
      <x v="5"/>
      <x v="15"/>
      <x v="15"/>
    </i>
    <i>
      <x v="81"/>
      <x v="81"/>
      <x/>
      <x v="6"/>
      <x/>
      <x/>
      <x/>
      <x v="58"/>
      <x v="48"/>
      <x v="57"/>
      <x v="5"/>
      <x v="5"/>
      <x v="15"/>
      <x v="15"/>
    </i>
    <i>
      <x v="82"/>
      <x v="82"/>
      <x v="3"/>
      <x/>
      <x/>
      <x/>
      <x/>
      <x v="59"/>
      <x v="42"/>
      <x v="58"/>
      <x v="5"/>
      <x v="5"/>
      <x v="15"/>
      <x v="15"/>
    </i>
    <i>
      <x v="83"/>
      <x v="83"/>
      <x v="3"/>
      <x v="8"/>
      <x/>
      <x/>
      <x/>
      <x v="60"/>
      <x v="38"/>
      <x v="58"/>
      <x v="5"/>
      <x v="5"/>
      <x v="15"/>
      <x v="15"/>
    </i>
    <i>
      <x v="84"/>
      <x v="84"/>
      <x v="2"/>
      <x v="1"/>
      <x/>
      <x/>
      <x/>
      <x v="61"/>
      <x v="42"/>
      <x v="8"/>
      <x v="5"/>
      <x v="5"/>
      <x v="16"/>
      <x v="16"/>
    </i>
    <i>
      <x v="85"/>
      <x v="85"/>
      <x/>
      <x/>
      <x/>
      <x/>
      <x/>
      <x v="38"/>
      <x v="42"/>
      <x v="59"/>
      <x v="5"/>
      <x v="5"/>
      <x v="16"/>
      <x v="16"/>
    </i>
    <i>
      <x v="86"/>
      <x v="86"/>
      <x v="2"/>
      <x v="4"/>
      <x/>
      <x/>
      <x/>
      <x v="10"/>
      <x v="59"/>
      <x v="33"/>
      <x v="5"/>
      <x v="5"/>
      <x v="16"/>
      <x v="16"/>
    </i>
    <i>
      <x v="87"/>
      <x v="87"/>
      <x/>
      <x v="8"/>
      <x/>
      <x/>
      <x/>
      <x v="62"/>
      <x v="60"/>
      <x v="20"/>
      <x v="5"/>
      <x v="5"/>
      <x v="16"/>
      <x v="16"/>
    </i>
    <i>
      <x v="88"/>
      <x v="88"/>
      <x v="3"/>
      <x v="6"/>
      <x/>
      <x/>
      <x/>
      <x v="63"/>
      <x v="51"/>
      <x v="60"/>
      <x v="5"/>
      <x v="5"/>
      <x v="16"/>
      <x v="16"/>
    </i>
    <i>
      <x v="89"/>
      <x v="89"/>
      <x v="3"/>
      <x/>
      <x/>
      <x/>
      <x/>
      <x v="8"/>
      <x v="61"/>
      <x v="59"/>
      <x v="6"/>
      <x v="6"/>
      <x v="17"/>
      <x v="17"/>
    </i>
    <i>
      <x v="90"/>
      <x v="90"/>
      <x/>
      <x v="10"/>
      <x/>
      <x/>
      <x/>
      <x v="64"/>
      <x v="42"/>
      <x v="61"/>
      <x v="5"/>
      <x v="5"/>
      <x v="17"/>
      <x v="17"/>
    </i>
    <i>
      <x v="91"/>
      <x v="91"/>
      <x v="3"/>
      <x v="2"/>
      <x/>
      <x/>
      <x/>
      <x v="8"/>
      <x v="61"/>
      <x v="59"/>
      <x v="6"/>
      <x v="6"/>
      <x v="17"/>
      <x v="17"/>
    </i>
    <i>
      <x v="92"/>
      <x v="92"/>
      <x/>
      <x v="11"/>
      <x/>
      <x/>
      <x/>
      <x v="65"/>
      <x v="61"/>
      <x v="8"/>
      <x v="6"/>
      <x v="6"/>
      <x v="17"/>
      <x v="17"/>
    </i>
    <i>
      <x v="93"/>
      <x v="93"/>
      <x/>
      <x v="3"/>
      <x/>
      <x/>
      <x/>
      <x v="34"/>
      <x v="62"/>
      <x v="8"/>
      <x v="6"/>
      <x v="6"/>
      <x v="17"/>
      <x v="17"/>
    </i>
    <i>
      <x v="94"/>
      <x v="94"/>
      <x v="3"/>
      <x v="5"/>
      <x/>
      <x/>
      <x/>
      <x v="61"/>
      <x v="42"/>
      <x v="8"/>
      <x v="6"/>
      <x v="6"/>
      <x v="17"/>
      <x v="17"/>
    </i>
    <i>
      <x v="95"/>
      <x v="95"/>
      <x v="2"/>
      <x v="7"/>
      <x/>
      <x/>
      <x/>
      <x v="66"/>
      <x v="63"/>
      <x v="62"/>
      <x v="3"/>
      <x v="3"/>
      <x v="18"/>
      <x v="18"/>
    </i>
    <i>
      <x v="96"/>
      <x v="96"/>
      <x v="2"/>
      <x v="2"/>
      <x/>
      <x/>
      <x/>
      <x v="67"/>
      <x v="64"/>
      <x v="63"/>
      <x v="3"/>
      <x v="3"/>
      <x v="18"/>
      <x v="18"/>
    </i>
    <i>
      <x v="97"/>
      <x v="97"/>
      <x v="2"/>
      <x/>
      <x/>
      <x/>
      <x/>
      <x v="54"/>
      <x v="64"/>
      <x v="10"/>
      <x v="3"/>
      <x v="3"/>
      <x v="18"/>
      <x v="18"/>
    </i>
    <i>
      <x v="98"/>
      <x v="98"/>
      <x v="2"/>
      <x v="5"/>
      <x/>
      <x/>
      <x/>
      <x v="67"/>
      <x v="65"/>
      <x v="64"/>
      <x v="3"/>
      <x v="3"/>
      <x v="18"/>
      <x v="18"/>
    </i>
    <i>
      <x v="99"/>
      <x v="99"/>
      <x v="2"/>
      <x v="3"/>
      <x/>
      <x/>
      <x/>
      <x v="49"/>
      <x v="64"/>
      <x v="62"/>
      <x v="3"/>
      <x v="3"/>
      <x v="18"/>
      <x v="18"/>
    </i>
    <i>
      <x v="100"/>
      <x v="100"/>
      <x v="2"/>
      <x v="4"/>
      <x/>
      <x/>
      <x/>
      <x v="68"/>
      <x v="66"/>
      <x v="65"/>
      <x v="3"/>
      <x v="3"/>
      <x v="19"/>
      <x v="19"/>
    </i>
    <i>
      <x v="101"/>
      <x v="101"/>
      <x/>
      <x v="10"/>
      <x/>
      <x/>
      <x/>
      <x v="69"/>
      <x v="56"/>
      <x v="66"/>
      <x v="3"/>
      <x v="3"/>
      <x v="19"/>
      <x v="19"/>
    </i>
    <i>
      <x v="102"/>
      <x v="102"/>
      <x v="3"/>
      <x v="2"/>
      <x/>
      <x/>
      <x/>
      <x v="68"/>
      <x v="67"/>
      <x v="66"/>
      <x v="3"/>
      <x v="3"/>
      <x v="19"/>
      <x v="19"/>
    </i>
    <i>
      <x v="103"/>
      <x v="103"/>
      <x v="3"/>
      <x v="6"/>
      <x/>
      <x/>
      <x/>
      <x v="68"/>
      <x v="68"/>
      <x v="67"/>
      <x v="3"/>
      <x v="3"/>
      <x v="19"/>
      <x v="19"/>
    </i>
    <i>
      <x v="104"/>
      <x v="104"/>
      <x/>
      <x v="2"/>
      <x/>
      <x/>
      <x/>
      <x v="70"/>
      <x v="66"/>
      <x v="68"/>
      <x v="3"/>
      <x v="3"/>
      <x v="19"/>
      <x v="19"/>
    </i>
    <i>
      <x v="105"/>
      <x v="105"/>
      <x v="3"/>
      <x v="3"/>
      <x/>
      <x/>
      <x/>
      <x v="71"/>
      <x v="69"/>
      <x v="69"/>
      <x v="5"/>
      <x v="5"/>
      <x v="20"/>
      <x v="20"/>
    </i>
    <i>
      <x v="106"/>
      <x v="106"/>
      <x v="3"/>
      <x v="2"/>
      <x/>
      <x/>
      <x/>
      <x v="72"/>
      <x v="40"/>
      <x v="70"/>
      <x v="4"/>
      <x v="4"/>
      <x v="20"/>
      <x v="20"/>
    </i>
    <i>
      <x v="107"/>
      <x v="107"/>
      <x v="2"/>
      <x v="7"/>
      <x/>
      <x/>
      <x/>
      <x v="73"/>
      <x v="9"/>
      <x v="71"/>
      <x v="4"/>
      <x v="4"/>
      <x v="21"/>
      <x v="21"/>
    </i>
    <i>
      <x v="108"/>
      <x v="108"/>
      <x v="2"/>
      <x v="2"/>
      <x/>
      <x/>
      <x/>
      <x v="74"/>
      <x v="50"/>
      <x v="72"/>
      <x v="4"/>
      <x v="4"/>
      <x v="21"/>
      <x v="21"/>
    </i>
    <i>
      <x v="109"/>
      <x v="109"/>
      <x v="2"/>
      <x v="3"/>
      <x/>
      <x/>
      <x/>
      <x v="74"/>
      <x v="50"/>
      <x v="72"/>
      <x v="4"/>
      <x v="4"/>
      <x v="21"/>
      <x v="21"/>
    </i>
    <i>
      <x v="110"/>
      <x v="110"/>
      <x/>
      <x v="4"/>
      <x/>
      <x/>
      <x/>
      <x v="75"/>
      <x v="42"/>
      <x v="73"/>
      <x v="4"/>
      <x v="4"/>
      <x v="21"/>
      <x v="21"/>
    </i>
    <i>
      <x v="111"/>
      <x v="111"/>
      <x/>
      <x v="6"/>
      <x/>
      <x/>
      <x/>
      <x v="76"/>
      <x v="70"/>
      <x v="74"/>
      <x v="4"/>
      <x v="4"/>
      <x v="21"/>
      <x v="21"/>
    </i>
    <i>
      <x v="112"/>
      <x v="112"/>
      <x v="3"/>
      <x v="9"/>
      <x/>
      <x/>
      <x/>
      <x v="77"/>
      <x v="51"/>
      <x v="73"/>
      <x v="4"/>
      <x v="4"/>
      <x v="21"/>
      <x v="21"/>
    </i>
    <i>
      <x v="113"/>
      <x v="113"/>
      <x/>
      <x v="11"/>
      <x/>
      <x/>
      <x/>
      <x v="78"/>
      <x v="42"/>
      <x v="74"/>
      <x v="4"/>
      <x v="4"/>
      <x v="21"/>
      <x v="21"/>
    </i>
    <i>
      <x v="114"/>
      <x v="114"/>
      <x v="3"/>
      <x/>
      <x/>
      <x/>
      <x/>
      <x v="79"/>
      <x v="42"/>
      <x v="75"/>
      <x v="4"/>
      <x v="4"/>
      <x v="21"/>
      <x v="21"/>
    </i>
    <i>
      <x v="115"/>
      <x v="115"/>
      <x v="3"/>
      <x v="10"/>
      <x/>
      <x/>
      <x/>
      <x v="78"/>
      <x v="42"/>
      <x v="74"/>
      <x v="4"/>
      <x v="4"/>
      <x v="21"/>
      <x v="21"/>
    </i>
    <i>
      <x v="116"/>
      <x v="116"/>
      <x v="2"/>
      <x v="6"/>
      <x v="1"/>
      <x/>
      <x/>
      <x v="80"/>
      <x v="4"/>
      <x v="76"/>
      <x v="5"/>
      <x v="5"/>
      <x v="22"/>
      <x v="22"/>
    </i>
    <i>
      <x v="117"/>
      <x v="117"/>
      <x v="2"/>
      <x v="4"/>
      <x/>
      <x/>
      <x/>
      <x v="81"/>
      <x/>
      <x v="76"/>
      <x v="5"/>
      <x v="5"/>
      <x v="22"/>
      <x v="22"/>
    </i>
    <i>
      <x v="118"/>
      <x v="118"/>
      <x v="2"/>
      <x v="2"/>
      <x v="1"/>
      <x/>
      <x/>
      <x v="82"/>
      <x v="15"/>
      <x v="77"/>
      <x v="5"/>
      <x v="5"/>
      <x v="22"/>
      <x v="22"/>
    </i>
    <i>
      <x v="119"/>
      <x v="119"/>
      <x v="2"/>
      <x v="9"/>
      <x v="1"/>
      <x/>
      <x/>
      <x v="82"/>
      <x v="1"/>
      <x v="76"/>
      <x v="5"/>
      <x v="5"/>
      <x v="22"/>
      <x v="22"/>
    </i>
    <i>
      <x v="120"/>
      <x v="120"/>
      <x v="2"/>
      <x v="7"/>
      <x v="1"/>
      <x/>
      <x/>
      <x v="83"/>
      <x v="71"/>
      <x v="77"/>
      <x v="5"/>
      <x v="5"/>
      <x v="22"/>
      <x v="22"/>
    </i>
    <i>
      <x v="121"/>
      <x v="121"/>
      <x/>
      <x v="3"/>
      <x/>
      <x/>
      <x/>
      <x v="84"/>
      <x v="72"/>
      <x v="78"/>
      <x v="7"/>
      <x v="7"/>
      <x v="23"/>
      <x v="23"/>
    </i>
    <i>
      <x v="122"/>
      <x v="122"/>
      <x/>
      <x v="4"/>
      <x/>
      <x/>
      <x/>
      <x v="85"/>
      <x v="73"/>
      <x v="76"/>
      <x v="8"/>
      <x v="8"/>
      <x v="23"/>
      <x v="23"/>
    </i>
    <i>
      <x v="123"/>
      <x v="123"/>
      <x v="2"/>
      <x v="7"/>
      <x/>
      <x/>
      <x/>
      <x v="86"/>
      <x v="74"/>
      <x v="79"/>
      <x v="7"/>
      <x v="7"/>
      <x v="23"/>
      <x v="23"/>
    </i>
    <i>
      <x v="124"/>
      <x v="124"/>
      <x v="2"/>
      <x v="10"/>
      <x/>
      <x/>
      <x/>
      <x v="87"/>
      <x v="75"/>
      <x v="80"/>
      <x v="8"/>
      <x v="8"/>
      <x v="23"/>
      <x v="23"/>
    </i>
    <i>
      <x v="125"/>
      <x v="125"/>
      <x v="2"/>
      <x v="5"/>
      <x/>
      <x/>
      <x/>
      <x v="88"/>
      <x v="76"/>
      <x v="81"/>
      <x v="7"/>
      <x v="7"/>
      <x v="23"/>
      <x v="23"/>
    </i>
    <i>
      <x v="126"/>
      <x v="126"/>
      <x v="2"/>
      <x v="6"/>
      <x/>
      <x/>
      <x/>
      <x v="87"/>
      <x v="75"/>
      <x v="80"/>
      <x v="8"/>
      <x v="8"/>
      <x v="23"/>
      <x v="23"/>
    </i>
    <i>
      <x v="127"/>
      <x v="127"/>
      <x v="2"/>
      <x v="9"/>
      <x/>
      <x/>
      <x/>
      <x v="86"/>
      <x v="74"/>
      <x v="79"/>
      <x v="7"/>
      <x v="7"/>
      <x v="23"/>
      <x v="23"/>
    </i>
    <i>
      <x v="128"/>
      <x v="128"/>
      <x v="2"/>
      <x v="2"/>
      <x/>
      <x/>
      <x/>
      <x v="85"/>
      <x v="77"/>
      <x v="80"/>
      <x v="8"/>
      <x v="8"/>
      <x v="23"/>
      <x v="23"/>
    </i>
    <i>
      <x v="129"/>
      <x v="129"/>
      <x v="2"/>
      <x v="11"/>
      <x/>
      <x/>
      <x/>
      <x v="89"/>
      <x v="78"/>
      <x v="80"/>
      <x v="8"/>
      <x v="8"/>
      <x v="23"/>
      <x v="23"/>
    </i>
    <i>
      <x v="130"/>
      <x v="130"/>
      <x v="2"/>
      <x/>
      <x/>
      <x/>
      <x/>
      <x v="90"/>
      <x v="79"/>
      <x v="81"/>
      <x v="7"/>
      <x v="7"/>
      <x v="23"/>
      <x v="23"/>
    </i>
    <i>
      <x v="131"/>
      <x v="131"/>
      <x v="3"/>
      <x v="2"/>
      <x/>
      <x/>
      <x/>
      <x v="91"/>
      <x v="80"/>
      <x v="82"/>
      <x v="6"/>
      <x v="6"/>
      <x v="24"/>
      <x v="24"/>
    </i>
    <i>
      <x v="132"/>
      <x v="132"/>
      <x v="3"/>
      <x v="7"/>
      <x/>
      <x/>
      <x/>
      <x v="92"/>
      <x v="4"/>
      <x v="83"/>
      <x v="6"/>
      <x v="6"/>
      <x v="24"/>
      <x v="24"/>
    </i>
    <i>
      <x v="133"/>
      <x v="133"/>
      <x v="2"/>
      <x v="3"/>
      <x/>
      <x/>
      <x/>
      <x v="93"/>
      <x v="4"/>
      <x v="84"/>
      <x v="6"/>
      <x v="6"/>
      <x v="25"/>
      <x v="25"/>
    </i>
    <i>
      <x v="134"/>
      <x v="134"/>
      <x/>
      <x v="5"/>
      <x/>
      <x/>
      <x/>
      <x v="94"/>
      <x v="42"/>
      <x v="84"/>
      <x v="6"/>
      <x v="6"/>
      <x v="25"/>
      <x v="25"/>
    </i>
    <i>
      <x v="135"/>
      <x v="135"/>
      <x/>
      <x v="6"/>
      <x/>
      <x/>
      <x/>
      <x v="95"/>
      <x v="28"/>
      <x v="85"/>
      <x v="6"/>
      <x v="6"/>
      <x v="25"/>
      <x v="25"/>
    </i>
    <i>
      <x v="136"/>
      <x v="136"/>
      <x/>
      <x v="6"/>
      <x/>
      <x/>
      <x/>
      <x v="96"/>
      <x v="81"/>
      <x v="86"/>
      <x v="6"/>
      <x v="6"/>
      <x v="26"/>
      <x v="26"/>
    </i>
    <i>
      <x v="137"/>
      <x v="137"/>
      <x v="2"/>
      <x v="2"/>
      <x/>
      <x/>
      <x/>
      <x v="96"/>
      <x v="81"/>
      <x v="86"/>
      <x v="6"/>
      <x v="6"/>
      <x v="26"/>
      <x v="26"/>
    </i>
    <i>
      <x v="138"/>
      <x v="138"/>
      <x v="2"/>
      <x v="1"/>
      <x/>
      <x/>
      <x/>
      <x v="94"/>
      <x v="62"/>
      <x v="87"/>
      <x v="6"/>
      <x v="6"/>
      <x v="26"/>
      <x v="26"/>
    </i>
    <i>
      <x v="139"/>
      <x v="139"/>
      <x v="3"/>
      <x v="7"/>
      <x/>
      <x/>
      <x/>
      <x v="94"/>
      <x v="62"/>
      <x v="87"/>
      <x v="6"/>
      <x v="6"/>
      <x v="26"/>
      <x v="26"/>
    </i>
    <i>
      <x v="140"/>
      <x v="140"/>
      <x/>
      <x v="8"/>
      <x/>
      <x/>
      <x/>
      <x v="97"/>
      <x v="62"/>
      <x v="88"/>
      <x v="6"/>
      <x v="6"/>
      <x v="26"/>
      <x v="26"/>
    </i>
    <i>
      <x v="141"/>
      <x v="141"/>
      <x/>
      <x v="10"/>
      <x/>
      <x/>
      <x/>
      <x v="98"/>
      <x v="7"/>
      <x v="87"/>
      <x v="6"/>
      <x v="6"/>
      <x v="26"/>
      <x v="26"/>
    </i>
    <i>
      <x v="142"/>
      <x v="142"/>
      <x v="2"/>
      <x v="3"/>
      <x v="2"/>
      <x/>
      <x/>
      <x v="99"/>
      <x v="82"/>
      <x v="89"/>
      <x v="9"/>
      <x v="9"/>
      <x v="27"/>
      <x v="27"/>
    </i>
    <i>
      <x v="143"/>
      <x v="143"/>
      <x v="2"/>
      <x v="2"/>
      <x v="2"/>
      <x/>
      <x/>
      <x v="100"/>
      <x v="83"/>
      <x v="89"/>
      <x v="9"/>
      <x v="9"/>
      <x v="27"/>
      <x v="27"/>
    </i>
    <i>
      <x v="144"/>
      <x v="144"/>
      <x v="2"/>
      <x/>
      <x v="2"/>
      <x/>
      <x/>
      <x v="100"/>
      <x v="83"/>
      <x v="89"/>
      <x v="9"/>
      <x v="9"/>
      <x v="27"/>
      <x v="27"/>
    </i>
    <i>
      <x v="145"/>
      <x v="145"/>
      <x/>
      <x v="6"/>
      <x v="2"/>
      <x/>
      <x/>
      <x v="101"/>
      <x v="82"/>
      <x v="90"/>
      <x v="9"/>
      <x v="9"/>
      <x v="28"/>
      <x v="28"/>
    </i>
    <i>
      <x v="146"/>
      <x v="146"/>
      <x v="3"/>
      <x v="3"/>
      <x v="2"/>
      <x/>
      <x/>
      <x v="100"/>
      <x v="84"/>
      <x v="91"/>
      <x v="9"/>
      <x v="9"/>
      <x v="28"/>
      <x v="28"/>
    </i>
    <i>
      <x v="147"/>
      <x v="147"/>
      <x/>
      <x v="4"/>
      <x/>
      <x v="1"/>
      <x v="1"/>
      <x v="102"/>
      <x v="37"/>
      <x v="92"/>
      <x v="8"/>
      <x v="8"/>
      <x v="29"/>
      <x v="29"/>
    </i>
    <i>
      <x v="148"/>
      <x v="148"/>
      <x/>
      <x v="3"/>
      <x/>
      <x v="1"/>
      <x v="1"/>
      <x v="103"/>
      <x v="65"/>
      <x v="93"/>
      <x v="7"/>
      <x v="7"/>
      <x v="29"/>
      <x v="29"/>
    </i>
    <i>
      <x v="149"/>
      <x v="149"/>
      <x v="3"/>
      <x v="5"/>
      <x/>
      <x v="1"/>
      <x v="1"/>
      <x v="104"/>
      <x v="36"/>
      <x v="94"/>
      <x v="7"/>
      <x v="7"/>
      <x v="30"/>
      <x v="30"/>
    </i>
    <i>
      <x v="150"/>
      <x v="150"/>
      <x v="3"/>
      <x v="10"/>
      <x/>
      <x v="1"/>
      <x v="1"/>
      <x v="105"/>
      <x v="65"/>
      <x v="94"/>
      <x v="7"/>
      <x v="7"/>
      <x v="30"/>
      <x v="30"/>
    </i>
    <i>
      <x v="151"/>
      <x v="151"/>
      <x v="3"/>
      <x v="2"/>
      <x/>
      <x v="1"/>
      <x v="1"/>
      <x v="106"/>
      <x v="85"/>
      <x v="95"/>
      <x v="6"/>
      <x v="6"/>
      <x v="31"/>
      <x v="31"/>
    </i>
    <i>
      <x v="152"/>
      <x v="152"/>
      <x v="3"/>
      <x v="1"/>
      <x/>
      <x v="1"/>
      <x v="1"/>
      <x v="107"/>
      <x v="86"/>
      <x v="96"/>
      <x v="6"/>
      <x v="6"/>
      <x v="31"/>
      <x v="31"/>
    </i>
    <i>
      <x v="153"/>
      <x v="153"/>
      <x v="3"/>
      <x v="9"/>
      <x/>
      <x v="1"/>
      <x v="1"/>
      <x v="108"/>
      <x v="87"/>
      <x v="97"/>
      <x v="7"/>
      <x v="7"/>
      <x v="31"/>
      <x v="31"/>
    </i>
    <i>
      <x v="154"/>
      <x v="154"/>
      <x v="3"/>
      <x v="4"/>
      <x/>
      <x v="1"/>
      <x v="1"/>
      <x v="109"/>
      <x v="88"/>
      <x v="98"/>
      <x v="7"/>
      <x v="7"/>
      <x v="31"/>
      <x v="31"/>
    </i>
    <i>
      <x v="155"/>
      <x v="155"/>
      <x v="3"/>
      <x v="10"/>
      <x/>
      <x v="1"/>
      <x v="1"/>
      <x v="110"/>
      <x v="89"/>
      <x v="98"/>
      <x v="7"/>
      <x v="7"/>
      <x v="31"/>
      <x v="31"/>
    </i>
    <i>
      <x v="156"/>
      <x v="156"/>
      <x v="3"/>
      <x v="3"/>
      <x/>
      <x v="1"/>
      <x v="1"/>
      <x v="109"/>
      <x v="90"/>
      <x v="99"/>
      <x v="7"/>
      <x v="7"/>
      <x v="31"/>
      <x v="31"/>
    </i>
  </rowItems>
  <pageFields count="1">
    <pageField fld="0" hier="71" name="[DASHBOARD FO].[FO.PortfolioName].&amp;[FY2025 PCHP]" cap="FY2025 PCHP"/>
  </pageFields>
  <formats count="1">
    <format dxfId="12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1"/>
          </reference>
          <reference field="12" count="1" selected="0">
            <x v="157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3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2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</items>
    </pivotField>
    <pivotField axis="axisRow" allDrilled="1" outline="0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Row" allDrilled="1" outline="0" subtotalTop="0" showAll="0" dataSourceSort="1" defaultSubtotal="0" defaultAttributeDrillState="1">
      <items count="1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</items>
    </pivotField>
    <pivotField axis="axisRow" allDrilled="1" outline="0" subtotalTop="0" showAll="0" dataSourceSort="1" defaultSubtotal="0" defaultAttributeDrillState="1">
      <items count="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  <pivotField axis="axisRow" allDrilled="1" outline="0" subtotalTop="0" showAll="0" dataSourceSort="1" defaultSubtotal="0" defaultAttributeDrillState="1">
      <items count="2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</items>
    </pivotField>
    <pivotField axis="axisRow" allDrilled="1" outline="0" subtotalTop="0" showAll="0" dataSourceSort="1" defaultSubtotal="0" defaultAttributeDrillState="1">
      <items count="2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22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  <i>
      <x v="142"/>
      <x v="142"/>
      <x v="2"/>
      <x v="1"/>
      <x/>
      <x v="2"/>
      <x/>
      <x v="105"/>
      <x v="7"/>
      <x v="35"/>
      <x v="6"/>
      <x v="6"/>
      <x v="27"/>
      <x v="30"/>
    </i>
    <i>
      <x v="143"/>
      <x v="143"/>
      <x/>
      <x v="2"/>
      <x/>
      <x v="1"/>
      <x/>
      <x v="92"/>
      <x v="62"/>
      <x v="67"/>
      <x v="7"/>
      <x v="7"/>
      <x v="27"/>
      <x v="30"/>
    </i>
    <i>
      <x v="144"/>
      <x v="144"/>
      <x v="2"/>
      <x/>
      <x/>
      <x v="2"/>
      <x/>
      <x v="106"/>
      <x v="2"/>
      <x v="93"/>
      <x v="6"/>
      <x v="6"/>
      <x v="27"/>
      <x v="30"/>
    </i>
    <i>
      <x v="145"/>
      <x v="145"/>
      <x v="3"/>
      <x v="4"/>
      <x/>
      <x v="1"/>
      <x/>
      <x v="92"/>
      <x v="21"/>
      <x v="94"/>
      <x v="7"/>
      <x v="7"/>
      <x v="27"/>
      <x v="30"/>
    </i>
    <i>
      <x v="146"/>
      <x v="146"/>
      <x/>
      <x v="3"/>
      <x/>
      <x v="1"/>
      <x/>
      <x v="95"/>
      <x v="38"/>
      <x v="94"/>
      <x v="7"/>
      <x v="7"/>
      <x v="27"/>
      <x v="30"/>
    </i>
    <i>
      <x v="147"/>
      <x v="147"/>
      <x/>
      <x v="2"/>
      <x/>
      <x v="1"/>
      <x/>
      <x v="43"/>
      <x v="72"/>
      <x v="85"/>
      <x v="7"/>
      <x v="7"/>
      <x v="28"/>
      <x v="31"/>
    </i>
    <i>
      <x v="148"/>
      <x v="148"/>
      <x/>
      <x v="8"/>
      <x/>
      <x v="1"/>
      <x/>
      <x v="68"/>
      <x v="17"/>
      <x v="57"/>
      <x v="7"/>
      <x v="7"/>
      <x v="28"/>
      <x v="31"/>
    </i>
    <i>
      <x v="149"/>
      <x v="149"/>
      <x/>
      <x v="9"/>
      <x/>
      <x v="1"/>
      <x/>
      <x v="107"/>
      <x v="23"/>
      <x v="57"/>
      <x v="7"/>
      <x v="7"/>
      <x v="28"/>
      <x v="31"/>
    </i>
    <i>
      <x v="150"/>
      <x v="150"/>
      <x/>
      <x v="3"/>
      <x/>
      <x v="1"/>
      <x/>
      <x v="108"/>
      <x/>
      <x v="83"/>
      <x v="7"/>
      <x v="7"/>
      <x v="28"/>
      <x v="31"/>
    </i>
    <i>
      <x v="151"/>
      <x v="151"/>
      <x v="2"/>
      <x v="4"/>
      <x/>
      <x v="1"/>
      <x/>
      <x v="51"/>
      <x v="42"/>
      <x v="83"/>
      <x v="7"/>
      <x v="7"/>
      <x v="28"/>
      <x v="31"/>
    </i>
    <i>
      <x v="152"/>
      <x v="152"/>
      <x v="1"/>
      <x/>
      <x/>
      <x v="1"/>
      <x/>
      <x v="51"/>
      <x v="26"/>
      <x v="84"/>
      <x v="7"/>
      <x v="7"/>
      <x v="28"/>
      <x v="31"/>
    </i>
    <i>
      <x v="153"/>
      <x v="153"/>
      <x v="1"/>
      <x v="2"/>
      <x/>
      <x v="1"/>
      <x/>
      <x v="36"/>
      <x v="26"/>
      <x v="95"/>
      <x v="7"/>
      <x v="7"/>
      <x v="29"/>
      <x v="32"/>
    </i>
    <i>
      <x v="154"/>
      <x v="154"/>
      <x v="2"/>
      <x v="8"/>
      <x/>
      <x v="1"/>
      <x/>
      <x v="109"/>
      <x/>
      <x v="35"/>
      <x v="7"/>
      <x v="7"/>
      <x v="29"/>
      <x v="32"/>
    </i>
    <i>
      <x v="155"/>
      <x v="155"/>
      <x/>
      <x v="4"/>
      <x/>
      <x v="1"/>
      <x/>
      <x v="36"/>
      <x v="42"/>
      <x v="35"/>
      <x v="7"/>
      <x v="7"/>
      <x v="29"/>
      <x v="32"/>
    </i>
    <i>
      <x v="156"/>
      <x v="156"/>
      <x v="3"/>
      <x v="6"/>
      <x/>
      <x v="1"/>
      <x/>
      <x v="110"/>
      <x v="10"/>
      <x v="35"/>
      <x v="7"/>
      <x v="7"/>
      <x v="29"/>
      <x v="32"/>
    </i>
    <i>
      <x v="157"/>
      <x v="157"/>
      <x v="3"/>
      <x v="3"/>
      <x/>
      <x v="1"/>
      <x/>
      <x v="109"/>
      <x/>
      <x v="35"/>
      <x v="7"/>
      <x v="7"/>
      <x v="29"/>
      <x v="32"/>
    </i>
    <i>
      <x v="158"/>
      <x v="158"/>
      <x v="2"/>
      <x v="2"/>
      <x/>
      <x/>
      <x/>
      <x v="111"/>
      <x v="8"/>
      <x v="96"/>
      <x v="7"/>
      <x v="7"/>
      <x v="30"/>
      <x v="33"/>
    </i>
    <i>
      <x v="159"/>
      <x v="159"/>
      <x v="1"/>
      <x v="2"/>
      <x/>
      <x/>
      <x/>
      <x v="44"/>
      <x v="6"/>
      <x v="97"/>
      <x v="7"/>
      <x v="8"/>
      <x v="31"/>
      <x v="34"/>
    </i>
    <i>
      <x v="160"/>
      <x v="160"/>
      <x v="1"/>
      <x v="8"/>
      <x/>
      <x/>
      <x/>
      <x v="112"/>
      <x v="20"/>
      <x v="98"/>
      <x v="7"/>
      <x v="8"/>
      <x v="31"/>
      <x v="34"/>
    </i>
    <i>
      <x v="161"/>
      <x v="161"/>
      <x/>
      <x v="6"/>
      <x/>
      <x/>
      <x/>
      <x v="113"/>
      <x v="9"/>
      <x v="98"/>
      <x v="7"/>
      <x v="8"/>
      <x v="31"/>
      <x v="34"/>
    </i>
    <i>
      <x v="162"/>
      <x v="162"/>
      <x v="2"/>
      <x v="1"/>
      <x/>
      <x/>
      <x/>
      <x v="114"/>
      <x v="40"/>
      <x v="98"/>
      <x v="7"/>
      <x v="8"/>
      <x v="31"/>
      <x v="34"/>
    </i>
    <i>
      <x v="163"/>
      <x v="163"/>
      <x v="1"/>
      <x v="8"/>
      <x/>
      <x/>
      <x/>
      <x v="57"/>
      <x v="40"/>
      <x v="46"/>
      <x v="8"/>
      <x v="8"/>
      <x v="32"/>
      <x v="35"/>
    </i>
    <i>
      <x v="164"/>
      <x v="164"/>
      <x v="3"/>
      <x v="4"/>
      <x/>
      <x/>
      <x/>
      <x v="1"/>
      <x v="73"/>
      <x v="3"/>
      <x v="7"/>
      <x v="7"/>
      <x v="32"/>
      <x v="35"/>
    </i>
    <i>
      <x v="165"/>
      <x v="165"/>
      <x v="2"/>
      <x v="3"/>
      <x v="8"/>
      <x/>
      <x/>
      <x v="115"/>
      <x v="2"/>
      <x v="99"/>
      <x v="8"/>
      <x v="8"/>
      <x v="32"/>
      <x v="35"/>
    </i>
    <i>
      <x v="166"/>
      <x v="166"/>
      <x/>
      <x v="1"/>
      <x/>
      <x/>
      <x/>
      <x v="8"/>
      <x v="11"/>
      <x v="2"/>
      <x v="7"/>
      <x v="7"/>
      <x v="32"/>
      <x v="35"/>
    </i>
    <i>
      <x v="167"/>
      <x v="167"/>
      <x/>
      <x v="7"/>
      <x/>
      <x/>
      <x/>
      <x v="116"/>
      <x v="6"/>
      <x v="100"/>
      <x v="8"/>
      <x v="8"/>
      <x v="32"/>
      <x v="35"/>
    </i>
    <i>
      <x v="168"/>
      <x v="168"/>
      <x/>
      <x v="2"/>
      <x/>
      <x/>
      <x/>
      <x v="8"/>
      <x v="19"/>
      <x v="101"/>
      <x v="7"/>
      <x v="7"/>
      <x v="32"/>
      <x v="35"/>
    </i>
    <i>
      <x v="169"/>
      <x v="169"/>
      <x v="2"/>
      <x/>
      <x v="8"/>
      <x/>
      <x/>
      <x v="8"/>
      <x v="11"/>
      <x v="2"/>
      <x v="7"/>
      <x v="7"/>
      <x v="32"/>
      <x v="35"/>
    </i>
    <i>
      <x v="170"/>
      <x v="170"/>
      <x v="3"/>
      <x v="6"/>
      <x/>
      <x/>
      <x/>
      <x v="117"/>
      <x v="71"/>
      <x v="46"/>
      <x v="8"/>
      <x v="8"/>
      <x v="32"/>
      <x v="35"/>
    </i>
    <i>
      <x v="171"/>
      <x v="171"/>
      <x v="1"/>
      <x v="9"/>
      <x/>
      <x/>
      <x/>
      <x v="23"/>
      <x v="4"/>
      <x v="16"/>
      <x v="7"/>
      <x v="7"/>
      <x v="32"/>
      <x v="35"/>
    </i>
    <i>
      <x v="172"/>
      <x v="172"/>
      <x v="1"/>
      <x v="5"/>
      <x/>
      <x/>
      <x/>
      <x v="25"/>
      <x v="28"/>
      <x v="99"/>
      <x v="8"/>
      <x v="8"/>
      <x v="32"/>
      <x v="35"/>
    </i>
    <i>
      <x v="173"/>
      <x v="173"/>
      <x v="3"/>
      <x v="6"/>
      <x/>
      <x v="4"/>
      <x/>
      <x v="118"/>
      <x v="3"/>
      <x v="38"/>
      <x v="7"/>
      <x v="7"/>
      <x v="33"/>
      <x v="36"/>
    </i>
    <i>
      <x v="174"/>
      <x v="174"/>
      <x v="1"/>
      <x v="2"/>
      <x/>
      <x v="4"/>
      <x/>
      <x v="6"/>
      <x v="15"/>
      <x v="102"/>
      <x v="7"/>
      <x v="7"/>
      <x v="33"/>
      <x v="36"/>
    </i>
    <i>
      <x v="175"/>
      <x v="175"/>
      <x/>
      <x/>
      <x/>
      <x v="4"/>
      <x/>
      <x v="119"/>
      <x v="10"/>
      <x v="103"/>
      <x v="8"/>
      <x v="8"/>
      <x v="33"/>
      <x v="36"/>
    </i>
    <i>
      <x v="176"/>
      <x v="176"/>
      <x v="2"/>
      <x v="4"/>
      <x/>
      <x v="4"/>
      <x/>
      <x v="118"/>
      <x v="5"/>
      <x v="104"/>
      <x v="7"/>
      <x v="7"/>
      <x v="33"/>
      <x v="36"/>
    </i>
    <i>
      <x v="177"/>
      <x v="177"/>
      <x v="3"/>
      <x v="1"/>
      <x/>
      <x v="4"/>
      <x/>
      <x v="120"/>
      <x v="28"/>
      <x v="103"/>
      <x v="8"/>
      <x v="8"/>
      <x v="33"/>
      <x v="36"/>
    </i>
    <i>
      <x v="178"/>
      <x v="178"/>
      <x v="1"/>
      <x v="2"/>
      <x/>
      <x v="4"/>
      <x/>
      <x v="38"/>
      <x v="74"/>
      <x v="105"/>
      <x v="8"/>
      <x v="8"/>
      <x v="33"/>
      <x v="36"/>
    </i>
    <i>
      <x v="179"/>
      <x v="179"/>
      <x v="2"/>
      <x v="6"/>
      <x/>
      <x v="4"/>
      <x/>
      <x v="121"/>
      <x v="20"/>
      <x v="103"/>
      <x v="8"/>
      <x v="8"/>
      <x v="33"/>
      <x v="36"/>
    </i>
    <i>
      <x v="180"/>
      <x v="180"/>
      <x/>
      <x v="8"/>
      <x/>
      <x v="4"/>
      <x/>
      <x v="38"/>
      <x v="74"/>
      <x v="105"/>
      <x v="8"/>
      <x v="8"/>
      <x v="33"/>
      <x v="36"/>
    </i>
    <i>
      <x v="181"/>
      <x v="181"/>
      <x v="2"/>
      <x v="1"/>
      <x/>
      <x v="4"/>
      <x/>
      <x v="122"/>
      <x v="36"/>
      <x v="106"/>
      <x v="8"/>
      <x v="8"/>
      <x v="34"/>
      <x v="37"/>
    </i>
    <i>
      <x v="182"/>
      <x v="182"/>
      <x/>
      <x v="8"/>
      <x/>
      <x v="4"/>
      <x/>
      <x v="123"/>
      <x v="40"/>
      <x v="107"/>
      <x v="8"/>
      <x v="8"/>
      <x v="35"/>
      <x v="38"/>
    </i>
    <i>
      <x v="183"/>
      <x v="183"/>
      <x/>
      <x v="3"/>
      <x/>
      <x v="4"/>
      <x/>
      <x v="57"/>
      <x v="4"/>
      <x v="108"/>
      <x v="8"/>
      <x v="8"/>
      <x v="35"/>
      <x v="38"/>
    </i>
    <i>
      <x v="184"/>
      <x v="184"/>
      <x/>
      <x/>
      <x/>
      <x v="4"/>
      <x/>
      <x v="124"/>
      <x v="10"/>
      <x v="109"/>
      <x v="8"/>
      <x v="8"/>
      <x v="35"/>
      <x v="38"/>
    </i>
    <i>
      <x v="185"/>
      <x v="185"/>
      <x/>
      <x v="1"/>
      <x/>
      <x v="4"/>
      <x/>
      <x v="125"/>
      <x v="2"/>
      <x v="109"/>
      <x v="8"/>
      <x v="8"/>
      <x v="35"/>
      <x v="38"/>
    </i>
    <i>
      <x v="186"/>
      <x v="186"/>
      <x v="1"/>
      <x v="7"/>
      <x v="10"/>
      <x v="4"/>
      <x/>
      <x v="44"/>
      <x v="15"/>
      <x v="110"/>
      <x v="6"/>
      <x v="8"/>
      <x v="36"/>
      <x v="39"/>
    </i>
    <i>
      <x v="187"/>
      <x v="187"/>
      <x v="2"/>
      <x v="2"/>
      <x v="11"/>
      <x v="4"/>
      <x/>
      <x v="126"/>
      <x v="75"/>
      <x v="5"/>
      <x v="6"/>
      <x v="7"/>
      <x v="37"/>
      <x v="40"/>
    </i>
    <i>
      <x v="188"/>
      <x v="188"/>
      <x v="2"/>
      <x v="7"/>
      <x v="12"/>
      <x v="4"/>
      <x/>
      <x v="21"/>
      <x v="20"/>
      <x v="111"/>
      <x v="6"/>
      <x v="7"/>
      <x v="37"/>
      <x v="40"/>
    </i>
    <i>
      <x v="189"/>
      <x v="189"/>
      <x v="2"/>
      <x v="7"/>
      <x v="12"/>
      <x v="4"/>
      <x/>
      <x v="17"/>
      <x v="15"/>
      <x v="112"/>
      <x v="6"/>
      <x v="7"/>
      <x v="37"/>
      <x v="40"/>
    </i>
    <i>
      <x v="190"/>
      <x v="190"/>
      <x v="2"/>
      <x v="2"/>
      <x v="11"/>
      <x v="4"/>
      <x/>
      <x v="127"/>
      <x v="75"/>
      <x v="113"/>
      <x v="6"/>
      <x v="7"/>
      <x v="37"/>
      <x v="40"/>
    </i>
    <i>
      <x v="191"/>
      <x v="191"/>
      <x/>
      <x v="6"/>
      <x v="13"/>
      <x v="4"/>
      <x/>
      <x v="128"/>
      <x v="75"/>
      <x v="114"/>
      <x v="6"/>
      <x v="7"/>
      <x v="37"/>
      <x v="40"/>
    </i>
    <i>
      <x v="192"/>
      <x v="192"/>
      <x/>
      <x v="3"/>
      <x v="14"/>
      <x v="4"/>
      <x/>
      <x v="129"/>
      <x v="36"/>
      <x v="115"/>
      <x v="8"/>
      <x v="9"/>
      <x v="37"/>
      <x v="40"/>
    </i>
    <i>
      <x v="193"/>
      <x v="193"/>
      <x v="3"/>
      <x v="4"/>
      <x/>
      <x v="4"/>
      <x/>
      <x v="130"/>
      <x v="75"/>
      <x v="116"/>
      <x v="6"/>
      <x v="6"/>
      <x v="37"/>
      <x v="40"/>
    </i>
    <i>
      <x v="194"/>
      <x v="194"/>
      <x v="3"/>
      <x v="8"/>
      <x/>
      <x v="4"/>
      <x/>
      <x v="131"/>
      <x v="73"/>
      <x v="117"/>
      <x v="7"/>
      <x v="7"/>
      <x v="37"/>
      <x v="40"/>
    </i>
    <i>
      <x v="195"/>
      <x v="195"/>
      <x v="2"/>
      <x v="4"/>
      <x/>
      <x v="1"/>
      <x/>
      <x v="132"/>
      <x v="2"/>
      <x v="118"/>
      <x v="8"/>
      <x v="8"/>
      <x v="38"/>
      <x v="41"/>
    </i>
    <i>
      <x v="196"/>
      <x v="196"/>
      <x v="1"/>
      <x v="2"/>
      <x/>
      <x v="1"/>
      <x/>
      <x v="133"/>
      <x v="16"/>
      <x v="119"/>
      <x v="8"/>
      <x v="8"/>
      <x v="39"/>
      <x v="42"/>
    </i>
    <i>
      <x v="197"/>
      <x v="197"/>
      <x v="1"/>
      <x/>
      <x/>
      <x v="1"/>
      <x/>
      <x v="134"/>
      <x v="10"/>
      <x v="119"/>
      <x v="8"/>
      <x v="8"/>
      <x v="39"/>
      <x v="42"/>
    </i>
    <i>
      <x v="198"/>
      <x v="198"/>
      <x v="1"/>
      <x v="7"/>
      <x/>
      <x v="1"/>
      <x/>
      <x v="24"/>
      <x v="36"/>
      <x v="33"/>
      <x v="8"/>
      <x v="8"/>
      <x v="39"/>
      <x v="42"/>
    </i>
    <i>
      <x v="199"/>
      <x v="199"/>
      <x v="1"/>
      <x v="6"/>
      <x/>
      <x v="1"/>
      <x/>
      <x v="57"/>
      <x v="19"/>
      <x v="33"/>
      <x v="8"/>
      <x v="8"/>
      <x v="39"/>
      <x v="42"/>
    </i>
    <i>
      <x v="200"/>
      <x v="200"/>
      <x v="2"/>
      <x v="8"/>
      <x/>
      <x v="1"/>
      <x/>
      <x v="57"/>
      <x v="20"/>
      <x v="120"/>
      <x v="8"/>
      <x v="8"/>
      <x v="40"/>
      <x v="43"/>
    </i>
    <i>
      <x v="201"/>
      <x v="201"/>
      <x v="3"/>
      <x v="1"/>
      <x/>
      <x v="1"/>
      <x/>
      <x v="57"/>
      <x v="9"/>
      <x v="121"/>
      <x v="8"/>
      <x v="8"/>
      <x v="40"/>
      <x v="43"/>
    </i>
    <i>
      <x v="202"/>
      <x v="202"/>
      <x v="2"/>
      <x v="4"/>
      <x/>
      <x v="1"/>
      <x/>
      <x v="57"/>
      <x v="20"/>
      <x v="120"/>
      <x v="8"/>
      <x v="8"/>
      <x v="40"/>
      <x v="43"/>
    </i>
    <i>
      <x v="203"/>
      <x v="203"/>
      <x v="3"/>
      <x v="3"/>
      <x/>
      <x v="1"/>
      <x/>
      <x v="57"/>
      <x v="20"/>
      <x v="120"/>
      <x v="8"/>
      <x v="8"/>
      <x v="40"/>
      <x v="43"/>
    </i>
    <i>
      <x v="204"/>
      <x v="204"/>
      <x v="3"/>
      <x v="9"/>
      <x v="1"/>
      <x v="1"/>
      <x/>
      <x v="135"/>
      <x v="40"/>
      <x v="122"/>
      <x v="8"/>
      <x v="8"/>
      <x v="41"/>
      <x v="44"/>
    </i>
    <i>
      <x v="205"/>
      <x v="205"/>
      <x v="3"/>
      <x/>
      <x v="15"/>
      <x/>
      <x/>
      <x v="136"/>
      <x v="75"/>
      <x v="123"/>
      <x v="6"/>
      <x v="6"/>
      <x v="42"/>
      <x v="45"/>
    </i>
    <i>
      <x v="206"/>
      <x v="206"/>
      <x v="3"/>
      <x v="6"/>
      <x v="15"/>
      <x/>
      <x/>
      <x v="137"/>
      <x v="75"/>
      <x v="124"/>
      <x v="6"/>
      <x v="6"/>
      <x v="42"/>
      <x v="45"/>
    </i>
    <i>
      <x v="207"/>
      <x v="207"/>
      <x v="3"/>
      <x v="7"/>
      <x v="15"/>
      <x/>
      <x/>
      <x v="137"/>
      <x v="48"/>
      <x v="125"/>
      <x v="6"/>
      <x v="6"/>
      <x v="42"/>
      <x v="45"/>
    </i>
    <i>
      <x v="208"/>
      <x v="208"/>
      <x v="3"/>
      <x v="8"/>
      <x v="15"/>
      <x/>
      <x/>
      <x v="138"/>
      <x v="76"/>
      <x v="126"/>
      <x v="6"/>
      <x v="6"/>
      <x v="42"/>
      <x v="45"/>
    </i>
    <i>
      <x v="209"/>
      <x v="209"/>
      <x v="1"/>
      <x v="3"/>
      <x v="15"/>
      <x/>
      <x/>
      <x v="139"/>
      <x v="77"/>
      <x v="127"/>
      <x v="6"/>
      <x v="6"/>
      <x v="43"/>
      <x v="46"/>
    </i>
    <i>
      <x v="210"/>
      <x v="210"/>
      <x v="2"/>
      <x v="2"/>
      <x v="15"/>
      <x/>
      <x/>
      <x v="140"/>
      <x v="78"/>
      <x v="128"/>
      <x v="6"/>
      <x v="6"/>
      <x v="43"/>
      <x v="46"/>
    </i>
    <i>
      <x v="211"/>
      <x v="211"/>
      <x v="2"/>
      <x v="1"/>
      <x v="15"/>
      <x/>
      <x/>
      <x v="139"/>
      <x v="79"/>
      <x v="129"/>
      <x v="6"/>
      <x v="6"/>
      <x v="43"/>
      <x v="46"/>
    </i>
    <i>
      <x v="212"/>
      <x v="212"/>
      <x v="2"/>
      <x v="4"/>
      <x v="15"/>
      <x/>
      <x/>
      <x v="139"/>
      <x v="76"/>
      <x v="128"/>
      <x v="6"/>
      <x v="6"/>
      <x v="43"/>
      <x v="46"/>
    </i>
    <i>
      <x v="213"/>
      <x v="213"/>
      <x v="1"/>
      <x/>
      <x v="15"/>
      <x/>
      <x/>
      <x v="141"/>
      <x v="75"/>
      <x v="128"/>
      <x v="6"/>
      <x v="6"/>
      <x v="43"/>
      <x v="46"/>
    </i>
    <i>
      <x v="214"/>
      <x v="214"/>
      <x v="1"/>
      <x v="5"/>
      <x v="15"/>
      <x/>
      <x/>
      <x v="142"/>
      <x v="76"/>
      <x v="130"/>
      <x v="6"/>
      <x v="6"/>
      <x v="43"/>
      <x v="46"/>
    </i>
    <i>
      <x v="215"/>
      <x v="215"/>
      <x v="1"/>
      <x v="9"/>
      <x v="15"/>
      <x/>
      <x/>
      <x v="142"/>
      <x v="76"/>
      <x v="130"/>
      <x v="6"/>
      <x v="6"/>
      <x v="43"/>
      <x v="46"/>
    </i>
    <i>
      <x v="216"/>
      <x v="216"/>
      <x v="2"/>
      <x v="4"/>
      <x/>
      <x v="2"/>
      <x/>
      <x v="135"/>
      <x v="36"/>
      <x v="131"/>
      <x v="8"/>
      <x v="8"/>
      <x v="44"/>
      <x v="47"/>
    </i>
    <i>
      <x v="217"/>
      <x v="217"/>
      <x v="2"/>
      <x v="2"/>
      <x v="16"/>
      <x v="2"/>
      <x/>
      <x v="116"/>
      <x v="80"/>
      <x v="132"/>
      <x v="8"/>
      <x v="8"/>
      <x v="44"/>
      <x v="47"/>
    </i>
    <i>
      <x v="218"/>
      <x v="218"/>
      <x/>
      <x/>
      <x/>
      <x v="2"/>
      <x/>
      <x v="143"/>
      <x v="6"/>
      <x v="133"/>
      <x v="7"/>
      <x v="7"/>
      <x v="44"/>
      <x v="47"/>
    </i>
    <i>
      <x v="219"/>
      <x v="219"/>
      <x/>
      <x v="1"/>
      <x/>
      <x v="2"/>
      <x/>
      <x v="144"/>
      <x v="13"/>
      <x v="133"/>
      <x v="7"/>
      <x v="7"/>
      <x v="44"/>
      <x v="47"/>
    </i>
    <i>
      <x v="220"/>
      <x v="220"/>
      <x/>
      <x v="8"/>
      <x v="16"/>
      <x v="2"/>
      <x/>
      <x v="15"/>
      <x v="5"/>
      <x v="134"/>
      <x v="7"/>
      <x v="7"/>
      <x v="44"/>
      <x v="47"/>
    </i>
    <i>
      <x v="221"/>
      <x v="221"/>
      <x v="2"/>
      <x v="6"/>
      <x/>
      <x v="2"/>
      <x/>
      <x v="145"/>
      <x v="2"/>
      <x v="98"/>
      <x v="8"/>
      <x v="8"/>
      <x v="44"/>
      <x v="47"/>
    </i>
  </rowItems>
  <pageFields count="1">
    <pageField fld="0" hier="71" name="[DASHBOARD FO].[FO.PortfolioName].&amp;[FY2024 PCHP]" cap="FY2024 PCHP"/>
  </pageFields>
  <formats count="1">
    <format dxfId="11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22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2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10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18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9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1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1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T1009" firstHeaderRow="1" firstDataRow="1" firstDataCol="20"/>
  <pivotFields count="20"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3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</items>
    </pivotField>
    <pivotField axis="axisRow" allDrilled="1" outline="0" subtotalTop="0" showAll="0" dataSourceSort="1" defaultSubtotal="0" defaultAttributeDrillState="1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  <pivotField axis="axisRow" allDrilled="1" outline="0" subtotalTop="0" showAll="0" dataSourceSort="1" defaultSubtotal="0" defaultAttributeDrillState="1">
      <items count="4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</items>
    </pivotField>
    <pivotField axis="axisRow" allDrilled="1" outline="0" subtotalTop="0" showAll="0" dataSourceSort="1" defaultSubtotal="0" defaultAttributeDrillState="1">
      <items count="2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1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</items>
    </pivotField>
    <pivotField axis="axisRow" allDrilled="1" outline="0" subtotalTop="0" showAll="0" dataSourceSort="1" defaultSubtotal="0" defaultAttributeDrillState="1">
      <items count="10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2">
        <item x="1"/>
        <item x="2"/>
        <item x="3"/>
        <item x="4"/>
        <item x="5"/>
        <item x="6"/>
        <item x="7"/>
        <item x="8"/>
        <item x="0"/>
        <item x="9"/>
        <item x="10"/>
        <item x="11"/>
      </items>
    </pivotField>
    <pivotField axis="axisRow" allDrilled="1" outline="0" subtotalTop="0" showAll="0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subtotalTop="0" showAll="0" dataSourceSort="1" defaultSubtotal="0" defaultAttributeDrillState="1">
      <items count="5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</items>
    </pivotField>
  </pivotFields>
  <rowFields count="20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  <field x="18"/>
    <field x="19"/>
  </rowFields>
  <rowItems count="1006">
    <i>
      <x/>
      <x/>
      <x/>
      <x/>
      <x/>
      <x/>
      <x/>
      <x/>
      <x/>
      <x/>
      <x/>
      <x/>
      <x/>
      <x/>
      <x/>
      <x/>
      <x v="8"/>
      <x/>
      <x/>
      <x/>
    </i>
    <i r="1">
      <x v="1"/>
      <x v="1"/>
      <x v="1"/>
      <x v="1"/>
      <x/>
      <x/>
      <x/>
      <x v="1"/>
      <x/>
      <x v="1"/>
      <x/>
      <x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  <x/>
      <x/>
    </i>
    <i r="1">
      <x v="3"/>
      <x v="3"/>
      <x/>
      <x/>
      <x/>
      <x/>
      <x/>
      <x v="2"/>
      <x/>
      <x v="2"/>
      <x/>
      <x/>
      <x/>
      <x/>
      <x/>
      <x v="8"/>
      <x/>
      <x/>
      <x/>
    </i>
    <i r="1">
      <x v="4"/>
      <x v="4"/>
      <x v="1"/>
      <x v="1"/>
      <x/>
      <x/>
      <x/>
      <x v="3"/>
      <x/>
      <x v="3"/>
      <x/>
      <x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  <x/>
      <x/>
    </i>
    <i r="1">
      <x v="7"/>
      <x v="7"/>
      <x/>
      <x/>
      <x/>
      <x/>
      <x/>
      <x v="4"/>
      <x/>
      <x v="4"/>
      <x/>
      <x/>
      <x/>
      <x v="1"/>
      <x/>
      <x v="8"/>
      <x/>
      <x/>
      <x/>
    </i>
    <i r="1">
      <x v="8"/>
      <x v="8"/>
      <x v="1"/>
      <x v="1"/>
      <x v="1"/>
      <x/>
      <x/>
      <x v="4"/>
      <x/>
      <x v="4"/>
      <x/>
      <x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  <x/>
      <x/>
    </i>
    <i r="1">
      <x v="10"/>
      <x v="10"/>
      <x v="2"/>
      <x/>
      <x/>
      <x/>
      <x/>
      <x v="2"/>
      <x/>
      <x v="2"/>
      <x/>
      <x/>
      <x v="1"/>
      <x v="1"/>
      <x/>
      <x v="8"/>
      <x/>
      <x/>
      <x/>
    </i>
    <i r="1">
      <x v="11"/>
      <x v="11"/>
      <x/>
      <x v="1"/>
      <x v="1"/>
      <x/>
      <x/>
      <x v="5"/>
      <x/>
      <x v="5"/>
      <x/>
      <x/>
      <x v="1"/>
      <x v="1"/>
      <x/>
      <x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  <x/>
      <x/>
    </i>
    <i r="1">
      <x v="14"/>
      <x v="14"/>
      <x v="1"/>
      <x/>
      <x/>
      <x/>
      <x/>
      <x v="3"/>
      <x/>
      <x v="3"/>
      <x/>
      <x/>
      <x v="2"/>
      <x v="2"/>
      <x/>
      <x v="8"/>
      <x/>
      <x/>
      <x/>
    </i>
    <i r="1">
      <x v="15"/>
      <x v="15"/>
      <x v="2"/>
      <x v="1"/>
      <x/>
      <x/>
      <x/>
      <x v="2"/>
      <x/>
      <x v="2"/>
      <x/>
      <x/>
      <x v="2"/>
      <x v="2"/>
      <x/>
      <x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  <x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  <x/>
      <x/>
    </i>
    <i r="1">
      <x v="19"/>
      <x v="19"/>
      <x v="2"/>
      <x v="1"/>
      <x/>
      <x/>
      <x/>
      <x v="6"/>
      <x/>
      <x v="6"/>
      <x/>
      <x/>
      <x v="2"/>
      <x v="2"/>
      <x/>
      <x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  <x/>
      <x/>
    </i>
    <i r="1">
      <x v="21"/>
      <x v="21"/>
      <x v="2"/>
      <x v="1"/>
      <x/>
      <x/>
      <x/>
      <x v="3"/>
      <x/>
      <x v="3"/>
      <x/>
      <x/>
      <x v="3"/>
      <x v="3"/>
      <x/>
      <x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  <x/>
      <x/>
    </i>
    <i r="1">
      <x v="23"/>
      <x v="23"/>
      <x v="2"/>
      <x v="1"/>
      <x/>
      <x/>
      <x/>
      <x v="4"/>
      <x/>
      <x v="4"/>
      <x/>
      <x/>
      <x v="3"/>
      <x v="3"/>
      <x/>
      <x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  <x/>
      <x/>
    </i>
    <i r="1">
      <x v="25"/>
      <x v="25"/>
      <x/>
      <x v="3"/>
      <x/>
      <x/>
      <x/>
      <x v="4"/>
      <x/>
      <x v="4"/>
      <x/>
      <x/>
      <x v="3"/>
      <x v="3"/>
      <x/>
      <x v="2"/>
      <x/>
      <x/>
      <x/>
    </i>
    <i r="1">
      <x v="26"/>
      <x v="26"/>
      <x v="2"/>
      <x v="1"/>
      <x/>
      <x/>
      <x/>
      <x/>
      <x/>
      <x/>
      <x/>
      <x/>
      <x v="3"/>
      <x v="3"/>
      <x/>
      <x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  <x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  <x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  <x/>
      <x/>
    </i>
    <i r="1">
      <x v="31"/>
      <x v="31"/>
      <x/>
      <x v="2"/>
      <x v="3"/>
      <x/>
      <x/>
      <x/>
      <x/>
      <x/>
      <x/>
      <x/>
      <x v="3"/>
      <x v="3"/>
      <x/>
      <x v="1"/>
      <x/>
      <x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  <x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  <x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  <x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  <x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  <x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  <x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  <x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  <x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  <x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  <x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  <x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  <x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  <x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  <x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  <x/>
      <x/>
    </i>
    <i r="1">
      <x v="57"/>
      <x v="57"/>
      <x/>
      <x/>
      <x/>
      <x v="3"/>
      <x/>
      <x v="1"/>
      <x/>
      <x v="1"/>
      <x/>
      <x/>
      <x v="5"/>
      <x v="5"/>
      <x/>
      <x v="8"/>
      <x/>
      <x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  <x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  <x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  <x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  <x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  <x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  <x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  <x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  <x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  <x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  <x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  <x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  <x/>
      <x/>
    </i>
    <i r="1">
      <x v="81"/>
      <x v="81"/>
      <x/>
      <x v="1"/>
      <x/>
      <x/>
      <x/>
      <x v="29"/>
      <x/>
      <x v="29"/>
      <x/>
      <x/>
      <x v="5"/>
      <x v="7"/>
      <x/>
      <x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  <x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  <x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  <x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  <x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  <x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  <x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  <x/>
      <x/>
    </i>
    <i r="1">
      <x v="93"/>
      <x v="93"/>
      <x/>
      <x v="1"/>
      <x/>
      <x/>
      <x/>
      <x v="31"/>
      <x/>
      <x v="31"/>
      <x/>
      <x/>
      <x v="6"/>
      <x v="8"/>
      <x/>
      <x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  <x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  <x/>
      <x/>
    </i>
    <i r="1">
      <x v="96"/>
      <x v="96"/>
      <x/>
      <x v="1"/>
      <x v="1"/>
      <x/>
      <x/>
      <x v="2"/>
      <x/>
      <x v="2"/>
      <x/>
      <x/>
      <x v="6"/>
      <x v="8"/>
      <x/>
      <x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  <x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  <x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  <x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  <x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  <x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  <x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  <x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  <x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  <x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  <x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  <x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  <x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  <x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  <x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  <x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  <x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  <x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  <x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  <x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  <x v="1"/>
      <x v="1"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  <x v="1"/>
      <x v="2"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  <x v="1"/>
      <x v="3"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  <x v="1"/>
      <x v="3"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  <x v="1"/>
      <x v="1"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  <x v="1"/>
      <x v="4"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  <x v="1"/>
      <x v="5"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  <x v="1"/>
      <x v="6"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  <x v="1"/>
      <x v="7"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  <x v="1"/>
      <x v="8"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  <x v="1"/>
      <x v="7"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  <x v="1"/>
      <x v="8"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  <x v="1"/>
      <x v="9"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  <x v="1"/>
      <x v="10"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  <x v="1"/>
      <x v="11"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  <x v="1"/>
      <x v="7"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  <x v="1"/>
      <x v="8"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  <x v="1"/>
      <x v="12"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  <x v="1"/>
      <x v="13"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  <x v="1"/>
      <x v="14"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  <x v="1"/>
      <x v="7"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  <x v="1"/>
      <x v="6"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  <x v="1"/>
      <x v="6"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  <x v="1"/>
      <x v="15"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  <x v="1"/>
      <x v="13"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  <x v="1"/>
      <x v="11"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  <x v="1"/>
      <x v="11"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  <x v="1"/>
      <x v="11"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  <x v="1"/>
      <x v="16"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  <x v="1"/>
      <x v="17"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  <x v="1"/>
      <x v="18"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  <x v="1"/>
      <x v="19"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  <x v="1"/>
      <x v="20"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  <x v="1"/>
      <x v="21"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  <x v="1"/>
      <x v="12"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  <x v="1"/>
      <x v="12"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  <x v="1"/>
      <x v="22"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  <x v="1"/>
      <x v="23"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  <x v="1"/>
      <x v="23"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  <x v="1"/>
      <x v="23"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  <x v="1"/>
      <x v="24"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  <x v="1"/>
      <x v="25"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  <x v="1"/>
      <x v="26"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  <x v="1"/>
      <x v="24"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  <x v="1"/>
      <x v="27"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  <x v="1"/>
      <x v="27"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  <x v="1"/>
      <x v="28"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  <x v="1"/>
      <x v="29"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  <x v="1"/>
      <x v="12"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  <x v="1"/>
      <x v="14"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  <x v="1"/>
      <x v="14"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  <x v="2"/>
      <x v="30"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  <x v="2"/>
      <x v="31"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  <x v="2"/>
      <x v="32"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  <x v="2"/>
      <x v="32"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  <x v="2"/>
      <x v="33"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  <x v="2"/>
      <x v="34"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  <x v="2"/>
      <x v="31"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  <x v="2"/>
      <x v="33"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  <x v="2"/>
      <x v="33"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  <x v="2"/>
      <x v="33"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  <x v="2"/>
      <x v="35"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  <x v="2"/>
      <x v="36"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  <x v="1"/>
      <x v="37"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  <x v="1"/>
      <x v="38"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  <x v="1"/>
      <x v="39"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  <x v="2"/>
      <x v="40"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  <x v="1"/>
      <x v="41"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  <x v="1"/>
      <x v="42"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  <x v="1"/>
      <x v="42"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  <x v="1"/>
      <x v="43"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  <x v="1"/>
      <x v="44"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  <x v="1"/>
      <x v="45"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  <x v="2"/>
      <x v="46"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  <x v="1"/>
      <x v="47"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  <x v="1"/>
      <x v="48"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  <x v="1"/>
      <x v="49"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  <x v="1"/>
      <x v="50"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  <x v="1"/>
      <x v="4"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  <x v="1"/>
      <x v="51"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  <x v="1"/>
      <x v="52"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  <x v="2"/>
      <x v="53"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  <x v="2"/>
      <x v="54"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  <x v="2"/>
      <x v="55"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  <x v="1"/>
      <x v="56"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  <x v="2"/>
      <x v="57"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  <x v="1"/>
      <x v="58"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  <x v="2"/>
      <x v="59"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  <x v="2"/>
      <x v="60"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  <x v="1"/>
      <x v="61"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  <x v="1"/>
      <x v="62"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  <x v="1"/>
      <x v="63"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  <x v="1"/>
      <x v="64"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  <x v="1"/>
      <x v="65"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  <x v="1"/>
      <x v="66"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  <x v="1"/>
      <x v="42"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  <x v="1"/>
      <x v="67"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  <x v="1"/>
      <x v="68"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  <x v="1"/>
      <x v="69"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  <x v="1"/>
      <x v="43"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  <x v="1"/>
      <x v="70"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  <x v="1"/>
      <x v="70"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  <x v="1"/>
      <x v="71"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  <x v="1"/>
      <x v="72"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  <x v="1"/>
      <x v="73"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  <x v="1"/>
      <x v="74"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  <x v="1"/>
      <x v="75"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  <x v="1"/>
      <x v="76"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  <x v="1"/>
      <x v="77"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  <x v="1"/>
      <x v="73"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  <x v="1"/>
      <x v="74"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  <x v="1"/>
      <x v="78"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  <x v="1"/>
      <x v="78"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  <x v="1"/>
      <x v="79"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  <x v="1"/>
      <x v="80"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  <x v="1"/>
      <x v="81"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  <x v="1"/>
      <x v="82"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  <x v="1"/>
      <x v="24"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  <x v="1"/>
      <x v="27"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  <x v="1"/>
      <x v="83"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  <x v="1"/>
      <x v="84"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  <x v="1"/>
      <x v="24"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  <x v="1"/>
      <x v="85"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  <x v="1"/>
      <x v="86"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  <x v="1"/>
      <x v="87"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  <x v="1"/>
      <x v="88"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  <x v="1"/>
      <x v="89"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  <x v="1"/>
      <x v="14"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  <x v="1"/>
      <x v="11"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  <x v="1"/>
      <x v="11"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  <x v="1"/>
      <x v="90"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  <x v="1"/>
      <x v="90"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  <x v="1"/>
      <x v="91"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  <x v="1"/>
      <x v="91"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  <x v="1"/>
      <x v="2"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  <x v="1"/>
      <x v="10"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  <x v="1"/>
      <x v="92"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  <x v="1"/>
      <x v="93"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  <x v="1"/>
      <x v="94"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  <x v="3"/>
      <x v="95"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  <x v="4"/>
      <x v="96"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  <x v="3"/>
      <x v="97"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  <x v="3"/>
      <x v="95"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  <x v="4"/>
      <x v="98"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  <x v="5"/>
      <x v="99"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  <x v="6"/>
      <x v="100"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  <x v="5"/>
      <x v="101"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  <x v="3"/>
      <x v="102"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  <x v="6"/>
      <x v="103"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  <x v="6"/>
      <x v="104"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  <x v="5"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  <x v="4"/>
      <x v="105"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  <x v="3"/>
      <x v="106"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  <x v="4"/>
      <x v="107"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  <x v="4"/>
      <x v="108"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  <x v="4"/>
      <x v="109"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  <x v="4"/>
      <x v="110"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  <x v="4"/>
      <x v="111"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  <x v="7"/>
      <x v="112"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  <x v="4"/>
      <x v="113"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  <x v="4"/>
      <x v="114"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  <x v="4"/>
      <x v="115"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  <x v="3"/>
      <x v="116"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  <x v="3"/>
      <x v="117"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  <x v="3"/>
      <x v="118"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  <x v="3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  <x v="3"/>
      <x v="119"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  <x v="3"/>
      <x v="120"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  <x v="3"/>
      <x v="121"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  <x v="3"/>
      <x v="122"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  <x v="3"/>
      <x v="123"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  <x v="5"/>
      <x v="124"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  <x v="4"/>
      <x v="125"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  <x v="5"/>
      <x v="126"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  <x v="5"/>
      <x v="123"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  <x v="4"/>
      <x v="127"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  <x v="4"/>
      <x v="128"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  <x v="5"/>
      <x v="129"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  <x v="4"/>
      <x v="130"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  <x v="5"/>
      <x v="131"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  <x v="6"/>
      <x v="95"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  <x v="5"/>
      <x v="132"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  <x v="6"/>
      <x v="133"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  <x v="5"/>
      <x v="122"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  <x v="6"/>
      <x v="134"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  <x v="5"/>
      <x v="135"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  <x v="6"/>
      <x v="136"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  <x v="5"/>
      <x v="137"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  <x v="5"/>
      <x v="137"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  <x v="5"/>
      <x v="138"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  <x v="3"/>
      <x v="115"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  <x v="4"/>
      <x v="112"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  <x v="4"/>
      <x v="137"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  <x v="4"/>
      <x v="139"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  <x v="4"/>
      <x v="139"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  <x v="4"/>
      <x v="140"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  <x v="4"/>
      <x v="141"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  <x v="4"/>
      <x v="142"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  <x v="4"/>
      <x v="143"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  <x v="4"/>
      <x v="101"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  <x v="4"/>
      <x v="138"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  <x v="4"/>
      <x v="144"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  <x v="4"/>
      <x v="145"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  <x v="8"/>
      <x v="146"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  <x v="8"/>
      <x v="147"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  <x v="8"/>
      <x v="148"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  <x v="8"/>
      <x v="149"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  <x v="8"/>
      <x v="123"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  <x v="8"/>
      <x v="150"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  <x v="8"/>
      <x v="150"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  <x v="8"/>
      <x v="151"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  <x v="8"/>
      <x v="152"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  <x v="8"/>
      <x v="153"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  <x v="8"/>
      <x v="154"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  <x v="8"/>
      <x v="155"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  <x v="8"/>
      <x v="156"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  <x v="8"/>
      <x v="157"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  <x v="6"/>
      <x v="83"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  <x v="6"/>
      <x v="158"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  <x v="6"/>
      <x v="28"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  <x v="6"/>
      <x v="159"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  <x v="6"/>
      <x v="12"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  <x v="6"/>
      <x v="160"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  <x v="6"/>
      <x v="161"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  <x v="9"/>
      <x v="32"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  <x v="9"/>
      <x v="161"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  <x v="9"/>
      <x v="162"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  <x v="9"/>
      <x v="163"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  <x v="9"/>
      <x v="78"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  <x v="9"/>
      <x v="56"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  <x v="9"/>
      <x v="56"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  <x v="9"/>
      <x v="56"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  <x v="9"/>
      <x v="164"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  <x v="9"/>
      <x v="165"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  <x v="9"/>
      <x v="164"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  <x v="9"/>
      <x v="166"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  <x v="9"/>
      <x v="93"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  <x v="9"/>
      <x v="37"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  <x v="9"/>
      <x v="51"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  <x v="9"/>
      <x v="18"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  <x v="9"/>
      <x v="167"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  <x v="9"/>
      <x v="18"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  <x v="9"/>
      <x v="6"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  <x v="9"/>
      <x v="93"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  <x v="9"/>
      <x v="168"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  <x v="9"/>
      <x v="169"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  <x v="9"/>
      <x v="6"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  <x v="9"/>
      <x v="170"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  <x v="9"/>
      <x v="171"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  <x v="9"/>
      <x v="67"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  <x v="9"/>
      <x v="172"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  <x v="9"/>
      <x v="71"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  <x v="9"/>
      <x v="173"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  <x v="9"/>
      <x v="174"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  <x v="9"/>
      <x v="175"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  <x v="9"/>
      <x v="176"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  <x v="9"/>
      <x v="177"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  <x v="9"/>
      <x v="178"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  <x v="9"/>
      <x v="179"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  <x v="9"/>
      <x v="180"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  <x v="9"/>
      <x v="58"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  <x v="9"/>
      <x v="181"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  <x v="10"/>
      <x v="182"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  <x v="11"/>
      <x v="183"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  <x v="12"/>
      <x v="184"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  <x v="12"/>
      <x v="185"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  <x v="13"/>
      <x v="186"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  <x v="12"/>
      <x v="187"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  <x v="12"/>
      <x v="188"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  <x v="14"/>
      <x v="189"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  <x v="10"/>
      <x v="190"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  <x v="11"/>
      <x v="191"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  <x v="14"/>
      <x v="192"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  <x v="13"/>
      <x v="193"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  <x v="12"/>
      <x v="194"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  <x v="12"/>
      <x v="195"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  <x v="11"/>
      <x v="196"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  <x v="10"/>
      <x v="197"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  <x v="11"/>
      <x v="198"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  <x v="10"/>
      <x v="199"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  <x v="15"/>
      <x v="200"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  <x v="15"/>
      <x v="201"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  <x v="12"/>
      <x v="202"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  <x v="12"/>
      <x v="203"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  <x v="15"/>
      <x v="204"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  <x v="12"/>
      <x v="205"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  <x v="10"/>
      <x v="206"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  <x v="12"/>
      <x v="205"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  <x v="10"/>
      <x v="206"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  <x v="15"/>
      <x v="207"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  <x v="15"/>
      <x v="204"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  <x v="15"/>
      <x v="204"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  <x v="15"/>
      <x v="208"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  <x v="15"/>
      <x v="209"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  <x v="15"/>
      <x v="210"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  <x v="15"/>
      <x v="211"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  <x v="10"/>
      <x v="212"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  <x v="13"/>
      <x v="213"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  <x v="10"/>
      <x v="214"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  <x v="11"/>
      <x v="215"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  <x v="10"/>
      <x v="216"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  <x v="11"/>
      <x v="217"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  <x v="10"/>
      <x v="218"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  <x v="11"/>
      <x v="219"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  <x v="11"/>
      <x v="220"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  <x v="12"/>
      <x v="221"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  <x v="14"/>
      <x v="222"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  <x v="14"/>
      <x v="223"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  <x v="10"/>
      <x v="218"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  <x v="14"/>
      <x v="224"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  <x v="12"/>
      <x v="225"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  <x v="11"/>
      <x v="226"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  <x v="14"/>
      <x v="224"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  <x v="11"/>
      <x v="227"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  <x v="10"/>
      <x v="228"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  <x v="14"/>
      <x v="229"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  <x v="13"/>
      <x v="206"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  <x v="10"/>
      <x v="230"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  <x v="14"/>
      <x v="231"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  <x v="13"/>
      <x v="232"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  <x v="11"/>
      <x v="233"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  <x v="14"/>
      <x v="234"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  <x v="13"/>
      <x v="235"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  <x v="16"/>
      <x v="236"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  <x v="16"/>
      <x v="237"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  <x v="16"/>
      <x v="237"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  <x v="15"/>
      <x v="238"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  <x v="15"/>
      <x v="239"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  <x v="17"/>
      <x v="240"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  <x v="17"/>
      <x v="241"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  <x v="17"/>
      <x v="242"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  <x v="13"/>
      <x v="243"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  <x v="17"/>
      <x v="185"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  <x v="17"/>
      <x v="244"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  <x v="13"/>
      <x v="245"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  <x v="12"/>
      <x v="246"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  <x v="12"/>
      <x v="247"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  <x v="12"/>
      <x v="248"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  <x v="12"/>
      <x v="249"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  <x v="12"/>
      <x v="250"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  <x v="10"/>
      <x v="93"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  <x v="10"/>
      <x v="251"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  <x v="10"/>
      <x v="252"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  <x v="10"/>
      <x v="86"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  <x v="11"/>
      <x v="116"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  <x v="11"/>
      <x v="253"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  <x v="14"/>
      <x v="254"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  <x v="14"/>
      <x v="255"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  <x v="14"/>
      <x v="256"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  <x v="14"/>
      <x v="257"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  <x v="14"/>
      <x v="258"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  <x v="14"/>
      <x v="259"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  <x v="14"/>
      <x v="260"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  <x v="14"/>
      <x v="261"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  <x v="14"/>
      <x v="260"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  <x v="14"/>
      <x v="43"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  <x v="14"/>
      <x v="69"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  <x v="18"/>
      <x v="262"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  <x v="18"/>
      <x v="263"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  <x v="18"/>
      <x v="264"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  <x v="18"/>
      <x v="265"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  <x v="18"/>
      <x v="266"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  <x v="18"/>
      <x v="267"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  <x v="18"/>
      <x v="268"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  <x v="18"/>
      <x v="269"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  <x v="18"/>
      <x v="270"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  <x v="18"/>
      <x v="271"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  <x v="18"/>
      <x v="272"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  <x v="13"/>
      <x v="273"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  <x v="13"/>
      <x v="274"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  <x v="13"/>
      <x v="275"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  <x v="13"/>
      <x v="276"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  <x v="13"/>
      <x v="277"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  <x v="13"/>
      <x v="278"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  <x v="13"/>
      <x v="279"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  <x v="13"/>
      <x v="280"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  <x v="17"/>
      <x v="281"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  <x v="17"/>
      <x v="282"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  <x v="17"/>
      <x v="283"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  <x v="17"/>
      <x v="284"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  <x v="3"/>
      <x v="285"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  <x v="3"/>
      <x v="286"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  <x v="3"/>
      <x v="287"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  <x v="3"/>
      <x v="288"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  <x v="3"/>
      <x v="289"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  <x v="3"/>
      <x v="290"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  <x v="3"/>
      <x v="291"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  <x v="3"/>
      <x v="211"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  <x v="3"/>
      <x v="211"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  <x v="3"/>
      <x v="292"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  <x v="3"/>
      <x v="293"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  <x v="3"/>
      <x v="294"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  <x v="3"/>
      <x v="295"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  <x v="3"/>
      <x v="296"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  <x v="3"/>
      <x v="277"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  <x v="3"/>
      <x v="297"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  <x v="3"/>
      <x v="298"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  <x v="3"/>
      <x v="299"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  <x v="3"/>
      <x v="300"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  <x v="3"/>
      <x v="301"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  <x v="3"/>
      <x v="302"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  <x v="5"/>
      <x v="303"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  <x v="5"/>
      <x v="304"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  <x v="5"/>
      <x v="303"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  <x v="5"/>
      <x v="305"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  <x v="5"/>
      <x v="306"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  <x v="5"/>
      <x v="307"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  <x v="5"/>
      <x v="308"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  <x v="5"/>
      <x v="309"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  <x v="5"/>
      <x v="310"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  <x v="5"/>
      <x v="311"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  <x v="5"/>
      <x v="312"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  <x v="5"/>
      <x v="263"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  <x v="5"/>
      <x v="179"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  <x v="5"/>
      <x v="313"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  <x v="5"/>
      <x v="314"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  <x v="6"/>
      <x v="267"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  <x v="6"/>
      <x v="315"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  <x v="6"/>
      <x v="304"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  <x v="6"/>
      <x v="316"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  <x v="6"/>
      <x v="317"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  <x v="6"/>
      <x v="318"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  <x v="6"/>
      <x v="305"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  <x v="6"/>
      <x v="269"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  <x v="6"/>
      <x v="319"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  <x v="6"/>
      <x v="310"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  <x v="6"/>
      <x v="320"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  <x v="6"/>
      <x v="321"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  <x v="6"/>
      <x v="322"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  <x v="6"/>
      <x v="297"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  <x v="6"/>
      <x v="323"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  <x v="19"/>
      <x v="324"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  <x v="19"/>
      <x v="325"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  <x v="19"/>
      <x v="326"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  <x v="19"/>
      <x v="325"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  <x v="19"/>
      <x v="99"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  <x v="19"/>
      <x v="147"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  <x v="19"/>
      <x v="327"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  <x v="19"/>
      <x v="328"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  <x v="19"/>
      <x v="14"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  <x v="19"/>
      <x v="329"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  <x v="19"/>
      <x v="330"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  <x v="19"/>
      <x v="14"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  <x v="19"/>
      <x v="331"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  <x v="19"/>
      <x v="24"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  <x v="19"/>
      <x v="332"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  <x v="19"/>
      <x v="26"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  <x v="19"/>
      <x v="333"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  <x v="20"/>
      <x v="334"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  <x v="20"/>
      <x v="335"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  <x v="20"/>
      <x v="77"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  <x v="20"/>
      <x v="4"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  <x v="20"/>
      <x v="336"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  <x v="20"/>
      <x v="337"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  <x v="20"/>
      <x v="338"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  <x v="20"/>
      <x v="339"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  <x v="20"/>
      <x v="338"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  <x v="20"/>
      <x v="338"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  <x v="20"/>
      <x v="340"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  <x v="20"/>
      <x v="341"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  <x v="20"/>
      <x v="271"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  <x v="20"/>
      <x v="342"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  <x v="20"/>
      <x v="343"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  <x v="20"/>
      <x v="231"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  <x v="20"/>
      <x v="213"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  <x v="20"/>
      <x v="288"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  <x v="20"/>
      <x v="344"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  <x v="20"/>
      <x v="344"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  <x v="20"/>
      <x v="345"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  <x v="20"/>
      <x v="346"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  <x v="20"/>
      <x v="347"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  <x v="20"/>
      <x v="348"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  <x v="20"/>
      <x v="348"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  <x v="20"/>
      <x v="349"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  <x v="21"/>
      <x v="350"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  <x v="21"/>
      <x v="351"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  <x v="21"/>
      <x v="350"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  <x v="21"/>
      <x v="307"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  <x v="21"/>
      <x v="295"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  <x v="21"/>
      <x v="350"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  <x v="21"/>
      <x v="340"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  <x v="21"/>
      <x v="352"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  <x v="21"/>
      <x v="353"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  <x v="21"/>
      <x v="354"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  <x v="21"/>
      <x v="355"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  <x v="21"/>
      <x v="356"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  <x v="21"/>
      <x v="357"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  <x v="21"/>
      <x v="358"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  <x v="21"/>
      <x v="359"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  <x v="21"/>
      <x v="305"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  <x v="21"/>
      <x v="360"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  <x v="21"/>
      <x v="269"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  <x v="21"/>
      <x v="269"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  <x v="21"/>
      <x v="361"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  <x v="21"/>
      <x v="269"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  <x v="21"/>
      <x v="362"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  <x v="21"/>
      <x v="363"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  <x v="21"/>
      <x v="364"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  <x v="21"/>
      <x v="297"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  <x v="21"/>
      <x v="277"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  <x v="21"/>
      <x v="341"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  <x v="21"/>
      <x v="365"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  <x v="21"/>
      <x v="343"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  <x v="21"/>
      <x v="308"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  <x v="12"/>
      <x v="366"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  <x v="12"/>
      <x v="214"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  <x v="12"/>
      <x v="301"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  <x v="12"/>
      <x v="367"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  <x v="12"/>
      <x v="223"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  <x v="12"/>
      <x v="368"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  <x v="12"/>
      <x v="369"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  <x v="12"/>
      <x v="370"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  <x v="15"/>
      <x v="224"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  <x v="12"/>
      <x v="232"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  <x v="15"/>
      <x v="371"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  <x v="12"/>
      <x v="372"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  <x v="15"/>
      <x v="373"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  <x v="12"/>
      <x v="204"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  <x v="12"/>
      <x v="374"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  <x v="12"/>
      <x v="375"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  <x v="12"/>
      <x v="207"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  <x v="12"/>
      <x v="288"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  <x v="12"/>
      <x v="376"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  <x v="12"/>
      <x v="42"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  <x v="12"/>
      <x v="377"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  <x v="12"/>
      <x v="378"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  <x v="12"/>
      <x v="263"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  <x v="12"/>
      <x v="307"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  <x v="12"/>
      <x v="379"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  <x v="12"/>
      <x v="181"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  <x v="12"/>
      <x v="56"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  <x v="12"/>
      <x v="380"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  <x v="15"/>
      <x v="381"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  <x v="15"/>
      <x v="381"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  <x v="15"/>
      <x v="46"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  <x v="15"/>
      <x v="382"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  <x v="15"/>
      <x v="383"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  <x v="22"/>
      <x v="384"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  <x v="22"/>
      <x v="385"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  <x v="10"/>
      <x v="56"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  <x v="10"/>
      <x v="66"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  <x v="10"/>
      <x v="164"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  <x v="10"/>
      <x v="386"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  <x v="10"/>
      <x v="174"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  <x v="10"/>
      <x v="387"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  <x v="10"/>
      <x v="334"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  <x v="10"/>
      <x v="388"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  <x v="10"/>
      <x v="178"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  <x v="10"/>
      <x v="388"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  <x v="10"/>
      <x v="178"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  <x v="11"/>
      <x v="389"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  <x v="11"/>
      <x v="390"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  <x v="11"/>
      <x v="390"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  <x v="10"/>
      <x v="391"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  <x v="11"/>
      <x v="392"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  <x v="10"/>
      <x v="14"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  <x v="10"/>
      <x v="13"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  <x v="11"/>
      <x v="14"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  <x v="11"/>
      <x v="393"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  <x v="11"/>
      <x v="14"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  <x v="10"/>
      <x v="90"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  <x v="10"/>
      <x v="7"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  <x v="11"/>
      <x v="11"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  <x v="11"/>
      <x v="18"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  <x v="11"/>
      <x v="13"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  <x v="11"/>
      <x v="7"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  <x v="11"/>
      <x v="10"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  <x v="10"/>
      <x v="394"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  <x v="11"/>
      <x v="395"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  <x v="10"/>
      <x v="396"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  <x v="11"/>
      <x v="397"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  <x v="11"/>
      <x v="398"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  <x v="10"/>
      <x v="399"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  <x v="10"/>
      <x v="360"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  <x v="11"/>
      <x v="400"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  <x v="11"/>
      <x v="120"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  <x v="10"/>
      <x v="401"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  <x v="14"/>
      <x v="402"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  <x v="14"/>
      <x v="403"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  <x v="14"/>
      <x v="381"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  <x v="13"/>
      <x v="404"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  <x v="13"/>
      <x v="405"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  <x v="13"/>
      <x v="381"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  <x v="13"/>
      <x v="406"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  <x v="14"/>
      <x v="40"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  <x v="10"/>
      <x v="407"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  <x v="11"/>
      <x v="156"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  <x v="13"/>
      <x v="408"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  <x v="13"/>
      <x v="409"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  <x v="13"/>
      <x v="410"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  <x v="14"/>
      <x v="411"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  <x v="14"/>
      <x v="411"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  <x v="14"/>
      <x v="32"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  <x v="14"/>
      <x v="412"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  <x v="14"/>
      <x v="331"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  <x v="14"/>
      <x v="413"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  <x v="14"/>
      <x v="407"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  <x v="14"/>
      <x v="31"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  <x v="14"/>
      <x v="411"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  <x v="14"/>
      <x v="40"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  <x v="14"/>
      <x v="32"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  <x v="14"/>
      <x v="414"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  <x v="13"/>
      <x v="126"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  <x v="13"/>
      <x v="415"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  <x v="13"/>
      <x v="416"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  <x v="13"/>
      <x v="417"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  <x v="13"/>
      <x v="418"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  <x v="13"/>
      <x v="381"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  <x v="13"/>
      <x v="419"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  <x v="13"/>
      <x v="157"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  <x v="13"/>
      <x v="31"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  <x v="13"/>
      <x v="31"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  <x v="13"/>
      <x v="420"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  <x v="13"/>
      <x v="421"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  <x v="17"/>
      <x v="422"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  <x v="17"/>
      <x v="40"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  <x v="17"/>
      <x v="24"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  <x v="17"/>
      <x v="24"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  <x v="17"/>
      <x v="423"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  <x v="17"/>
      <x v="47"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  <x v="17"/>
      <x v="47"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  <x v="17"/>
      <x v="10"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  <x v="17"/>
      <x v="10"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  <x v="17"/>
      <x v="424"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  <x v="17"/>
      <x v="51"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  <x v="23"/>
      <x v="425"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  <x v="17"/>
      <x v="426"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  <x v="17"/>
      <x v="427"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  <x v="17"/>
      <x v="426"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  <x v="17"/>
      <x v="259"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  <x v="3"/>
      <x v="51"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  <x v="3"/>
      <x v="427"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  <x v="3"/>
      <x v="428"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  <x v="3"/>
      <x v="429"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  <x v="3"/>
      <x v="1"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  <x v="3"/>
      <x v="430"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  <x v="3"/>
      <x v="431"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  <x v="3"/>
      <x v="165"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  <x v="3"/>
      <x v="169"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  <x v="3"/>
      <x v="432"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  <x v="3"/>
      <x v="13"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  <x v="3"/>
      <x v="7"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  <x v="3"/>
      <x v="181"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  <x v="3"/>
      <x v="433"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  <x v="3"/>
      <x v="434"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  <x v="3"/>
      <x v="435"/>
    </i>
    <i r="1">
      <x v="142"/>
      <x v="769"/>
      <x v="1"/>
      <x v="4"/>
      <x v="9"/>
      <x v="13"/>
      <x v="7"/>
      <x v="323"/>
      <x v="169"/>
      <x v="34"/>
      <x v="24"/>
      <x v="24"/>
      <x v="130"/>
      <x v="137"/>
      <x/>
      <x v="3"/>
      <x/>
      <x v="3"/>
      <x v="436"/>
    </i>
    <i r="1">
      <x v="143"/>
      <x v="770"/>
      <x v="3"/>
      <x/>
      <x v="9"/>
      <x v="14"/>
      <x v="7"/>
      <x v="103"/>
      <x v="58"/>
      <x v="210"/>
      <x v="25"/>
      <x v="25"/>
      <x v="130"/>
      <x v="137"/>
      <x/>
      <x v="8"/>
      <x/>
      <x v="5"/>
      <x v="13"/>
    </i>
    <i r="1">
      <x v="144"/>
      <x v="771"/>
      <x v="1"/>
      <x v="8"/>
      <x v="9"/>
      <x v="13"/>
      <x v="7"/>
      <x v="324"/>
      <x v="55"/>
      <x v="35"/>
      <x v="24"/>
      <x v="24"/>
      <x v="130"/>
      <x v="137"/>
      <x/>
      <x v="7"/>
      <x/>
      <x v="3"/>
      <x v="437"/>
    </i>
    <i r="1">
      <x v="145"/>
      <x v="772"/>
      <x v="4"/>
      <x v="2"/>
      <x v="9"/>
      <x v="14"/>
      <x v="7"/>
      <x v="103"/>
      <x v="180"/>
      <x v="209"/>
      <x v="25"/>
      <x v="25"/>
      <x v="130"/>
      <x v="137"/>
      <x/>
      <x v="1"/>
      <x/>
      <x v="5"/>
      <x v="7"/>
    </i>
    <i r="1">
      <x v="146"/>
      <x v="773"/>
      <x v="3"/>
      <x v="5"/>
      <x v="9"/>
      <x v="14"/>
      <x v="7"/>
      <x v="134"/>
      <x v="32"/>
      <x v="209"/>
      <x v="25"/>
      <x v="25"/>
      <x v="130"/>
      <x v="137"/>
      <x/>
      <x v="4"/>
      <x/>
      <x v="5"/>
      <x v="11"/>
    </i>
    <i r="1">
      <x v="147"/>
      <x v="774"/>
      <x v="3"/>
      <x/>
      <x v="9"/>
      <x v="14"/>
      <x v="7"/>
      <x v="185"/>
      <x v="60"/>
      <x v="258"/>
      <x v="25"/>
      <x v="25"/>
      <x v="131"/>
      <x v="138"/>
      <x/>
      <x v="8"/>
      <x/>
      <x v="5"/>
      <x v="435"/>
    </i>
    <i r="1">
      <x v="148"/>
      <x v="775"/>
      <x v="3"/>
      <x v="7"/>
      <x v="9"/>
      <x v="14"/>
      <x v="7"/>
      <x v="309"/>
      <x v="17"/>
      <x v="194"/>
      <x v="25"/>
      <x v="25"/>
      <x v="131"/>
      <x v="138"/>
      <x/>
      <x v="6"/>
      <x/>
      <x v="5"/>
      <x v="438"/>
    </i>
    <i r="1">
      <x v="149"/>
      <x v="776"/>
      <x v="3"/>
      <x v="9"/>
      <x v="9"/>
      <x v="14"/>
      <x v="7"/>
      <x v="325"/>
      <x v="181"/>
      <x v="194"/>
      <x v="25"/>
      <x v="25"/>
      <x v="131"/>
      <x v="138"/>
      <x/>
      <x v="9"/>
      <x/>
      <x v="5"/>
      <x v="44"/>
    </i>
    <i r="1">
      <x v="150"/>
      <x v="777"/>
      <x v="3"/>
      <x v="5"/>
      <x v="9"/>
      <x v="14"/>
      <x v="7"/>
      <x v="326"/>
      <x v="23"/>
      <x v="188"/>
      <x v="25"/>
      <x v="25"/>
      <x v="131"/>
      <x v="138"/>
      <x/>
      <x v="4"/>
      <x/>
      <x v="5"/>
      <x v="43"/>
    </i>
    <i r="1">
      <x v="151"/>
      <x v="778"/>
      <x v="1"/>
      <x v="2"/>
      <x v="9"/>
      <x v="14"/>
      <x v="7"/>
      <x v="259"/>
      <x v="27"/>
      <x v="188"/>
      <x v="25"/>
      <x v="25"/>
      <x v="131"/>
      <x v="138"/>
      <x/>
      <x v="1"/>
      <x/>
      <x v="5"/>
      <x v="439"/>
    </i>
    <i r="1">
      <x v="152"/>
      <x v="779"/>
      <x/>
      <x v="8"/>
      <x v="9"/>
      <x v="14"/>
      <x v="7"/>
      <x v="259"/>
      <x v="43"/>
      <x v="103"/>
      <x v="25"/>
      <x v="25"/>
      <x v="131"/>
      <x v="138"/>
      <x/>
      <x v="7"/>
      <x/>
      <x v="5"/>
      <x v="43"/>
    </i>
    <i r="1">
      <x v="153"/>
      <x v="780"/>
      <x/>
      <x/>
      <x v="9"/>
      <x v="14"/>
      <x v="7"/>
      <x v="265"/>
      <x v="43"/>
      <x v="33"/>
      <x v="25"/>
      <x v="25"/>
      <x v="132"/>
      <x v="139"/>
      <x/>
      <x v="8"/>
      <x/>
      <x v="5"/>
      <x v="440"/>
    </i>
    <i r="1">
      <x v="154"/>
      <x v="781"/>
      <x v="1"/>
      <x v="7"/>
      <x v="9"/>
      <x v="14"/>
      <x v="7"/>
      <x v="223"/>
      <x v="23"/>
      <x v="34"/>
      <x v="25"/>
      <x v="25"/>
      <x v="132"/>
      <x v="139"/>
      <x/>
      <x v="6"/>
      <x/>
      <x v="5"/>
      <x v="265"/>
    </i>
    <i r="1">
      <x v="155"/>
      <x v="782"/>
      <x v="3"/>
      <x v="2"/>
      <x v="9"/>
      <x v="14"/>
      <x v="7"/>
      <x v="265"/>
      <x v="27"/>
      <x v="34"/>
      <x v="25"/>
      <x v="25"/>
      <x v="132"/>
      <x v="139"/>
      <x/>
      <x v="1"/>
      <x/>
      <x v="5"/>
      <x v="441"/>
    </i>
    <i r="1">
      <x v="156"/>
      <x v="783"/>
      <x v="4"/>
      <x v="1"/>
      <x v="9"/>
      <x v="14"/>
      <x v="7"/>
      <x v="327"/>
      <x v="56"/>
      <x v="34"/>
      <x v="25"/>
      <x v="25"/>
      <x v="132"/>
      <x v="139"/>
      <x/>
      <x/>
      <x/>
      <x v="5"/>
      <x v="398"/>
    </i>
    <i r="1">
      <x v="157"/>
      <x v="784"/>
      <x v="4"/>
      <x v="5"/>
      <x v="9"/>
      <x v="14"/>
      <x v="7"/>
      <x v="223"/>
      <x v="23"/>
      <x v="34"/>
      <x v="25"/>
      <x v="25"/>
      <x v="132"/>
      <x v="139"/>
      <x/>
      <x v="4"/>
      <x/>
      <x v="5"/>
      <x v="442"/>
    </i>
    <i r="1">
      <x v="158"/>
      <x v="785"/>
      <x v="1"/>
      <x/>
      <x v="9"/>
      <x v="16"/>
      <x v="7"/>
      <x v="19"/>
      <x v="179"/>
      <x v="57"/>
      <x v="25"/>
      <x v="25"/>
      <x v="133"/>
      <x v="140"/>
      <x/>
      <x v="8"/>
      <x/>
      <x v="5"/>
      <x v="443"/>
    </i>
    <i r="1">
      <x v="159"/>
      <x v="786"/>
      <x/>
      <x/>
      <x v="9"/>
      <x v="16"/>
      <x v="7"/>
      <x v="2"/>
      <x v="7"/>
      <x v="9"/>
      <x v="25"/>
      <x v="26"/>
      <x v="134"/>
      <x v="141"/>
      <x/>
      <x v="8"/>
      <x/>
      <x v="24"/>
      <x v="444"/>
    </i>
    <i r="1">
      <x v="160"/>
      <x v="787"/>
      <x/>
      <x v="7"/>
      <x v="9"/>
      <x v="16"/>
      <x v="7"/>
      <x v="270"/>
      <x v="9"/>
      <x v="93"/>
      <x v="25"/>
      <x v="26"/>
      <x v="134"/>
      <x v="141"/>
      <x/>
      <x v="6"/>
      <x/>
      <x v="24"/>
      <x v="445"/>
    </i>
    <i r="1">
      <x v="161"/>
      <x v="788"/>
      <x v="3"/>
      <x v="1"/>
      <x v="9"/>
      <x v="16"/>
      <x v="7"/>
      <x v="14"/>
      <x v="3"/>
      <x v="93"/>
      <x v="25"/>
      <x v="26"/>
      <x v="134"/>
      <x v="141"/>
      <x/>
      <x/>
      <x/>
      <x v="24"/>
      <x v="446"/>
    </i>
    <i r="1">
      <x v="162"/>
      <x v="789"/>
      <x v="1"/>
      <x v="4"/>
      <x v="9"/>
      <x v="16"/>
      <x v="7"/>
      <x v="38"/>
      <x v="185"/>
      <x v="93"/>
      <x v="25"/>
      <x v="26"/>
      <x v="134"/>
      <x v="141"/>
      <x/>
      <x v="3"/>
      <x/>
      <x v="24"/>
      <x v="446"/>
    </i>
    <i r="1">
      <x v="163"/>
      <x v="790"/>
      <x/>
      <x v="7"/>
      <x v="9"/>
      <x v="16"/>
      <x v="7"/>
      <x v="32"/>
      <x v="185"/>
      <x v="22"/>
      <x v="26"/>
      <x v="26"/>
      <x v="135"/>
      <x v="142"/>
      <x/>
      <x v="6"/>
      <x/>
      <x v="6"/>
      <x v="447"/>
    </i>
    <i r="1">
      <x v="164"/>
      <x v="791"/>
      <x v="4"/>
      <x v="2"/>
      <x v="9"/>
      <x v="16"/>
      <x v="7"/>
      <x v="282"/>
      <x v="30"/>
      <x v="236"/>
      <x v="25"/>
      <x v="25"/>
      <x v="135"/>
      <x v="142"/>
      <x/>
      <x v="1"/>
      <x/>
      <x v="5"/>
      <x v="372"/>
    </i>
    <i r="1">
      <x v="165"/>
      <x v="792"/>
      <x v="1"/>
      <x v="5"/>
      <x v="34"/>
      <x v="16"/>
      <x v="7"/>
      <x v="43"/>
      <x v="55"/>
      <x v="7"/>
      <x v="26"/>
      <x v="26"/>
      <x v="135"/>
      <x v="142"/>
      <x/>
      <x v="4"/>
      <x/>
      <x v="6"/>
      <x v="204"/>
    </i>
    <i r="1">
      <x v="166"/>
      <x v="793"/>
      <x v="3"/>
      <x v="4"/>
      <x v="9"/>
      <x v="16"/>
      <x v="7"/>
      <x v="285"/>
      <x v="2"/>
      <x v="238"/>
      <x v="25"/>
      <x v="25"/>
      <x v="135"/>
      <x v="142"/>
      <x/>
      <x v="3"/>
      <x/>
      <x v="5"/>
      <x v="199"/>
    </i>
    <i r="1">
      <x v="167"/>
      <x v="794"/>
      <x v="3"/>
      <x v="6"/>
      <x v="9"/>
      <x v="16"/>
      <x v="7"/>
      <x v="29"/>
      <x v="7"/>
      <x v="4"/>
      <x v="26"/>
      <x v="26"/>
      <x v="135"/>
      <x v="142"/>
      <x/>
      <x v="5"/>
      <x/>
      <x v="6"/>
      <x v="448"/>
    </i>
    <i r="1">
      <x v="168"/>
      <x v="795"/>
      <x v="3"/>
      <x/>
      <x v="9"/>
      <x v="16"/>
      <x v="7"/>
      <x v="285"/>
      <x v="12"/>
      <x v="82"/>
      <x v="25"/>
      <x v="25"/>
      <x v="135"/>
      <x v="142"/>
      <x/>
      <x v="8"/>
      <x/>
      <x v="5"/>
      <x v="199"/>
    </i>
    <i r="1">
      <x v="169"/>
      <x v="796"/>
      <x v="1"/>
      <x v="8"/>
      <x v="34"/>
      <x v="16"/>
      <x v="7"/>
      <x v="285"/>
      <x v="2"/>
      <x v="238"/>
      <x v="25"/>
      <x v="25"/>
      <x v="135"/>
      <x v="142"/>
      <x/>
      <x v="7"/>
      <x/>
      <x v="5"/>
      <x v="203"/>
    </i>
    <i r="1">
      <x v="170"/>
      <x v="797"/>
      <x v="4"/>
      <x v="1"/>
      <x v="9"/>
      <x v="16"/>
      <x v="7"/>
      <x v="328"/>
      <x v="168"/>
      <x v="22"/>
      <x v="26"/>
      <x v="26"/>
      <x v="135"/>
      <x v="142"/>
      <x/>
      <x/>
      <x/>
      <x v="6"/>
      <x v="449"/>
    </i>
    <i r="1">
      <x v="171"/>
      <x v="798"/>
      <x/>
      <x v="9"/>
      <x v="9"/>
      <x v="16"/>
      <x v="7"/>
      <x v="289"/>
      <x v="8"/>
      <x v="244"/>
      <x v="25"/>
      <x v="25"/>
      <x v="135"/>
      <x v="142"/>
      <x/>
      <x v="9"/>
      <x/>
      <x v="5"/>
      <x v="450"/>
    </i>
    <i r="1">
      <x v="172"/>
      <x v="799"/>
      <x/>
      <x v="3"/>
      <x v="9"/>
      <x v="16"/>
      <x v="7"/>
      <x v="25"/>
      <x v="172"/>
      <x v="7"/>
      <x v="26"/>
      <x v="26"/>
      <x v="135"/>
      <x v="142"/>
      <x/>
      <x v="2"/>
      <x/>
      <x v="6"/>
      <x v="451"/>
    </i>
    <i r="1">
      <x v="173"/>
      <x v="800"/>
      <x v="4"/>
      <x v="1"/>
      <x v="9"/>
      <x v="15"/>
      <x v="7"/>
      <x v="49"/>
      <x v="14"/>
      <x v="53"/>
      <x v="25"/>
      <x v="25"/>
      <x v="136"/>
      <x v="143"/>
      <x/>
      <x/>
      <x/>
      <x v="5"/>
      <x v="452"/>
    </i>
    <i r="1">
      <x v="174"/>
      <x v="801"/>
      <x/>
      <x/>
      <x v="9"/>
      <x v="15"/>
      <x v="7"/>
      <x v="12"/>
      <x v="5"/>
      <x v="59"/>
      <x v="25"/>
      <x v="25"/>
      <x v="136"/>
      <x v="143"/>
      <x/>
      <x v="8"/>
      <x/>
      <x v="5"/>
      <x v="453"/>
    </i>
    <i r="1">
      <x v="175"/>
      <x v="802"/>
      <x v="3"/>
      <x v="8"/>
      <x v="9"/>
      <x v="15"/>
      <x v="7"/>
      <x v="329"/>
      <x v="56"/>
      <x v="261"/>
      <x v="26"/>
      <x v="26"/>
      <x v="136"/>
      <x v="143"/>
      <x/>
      <x v="7"/>
      <x/>
      <x v="6"/>
      <x v="199"/>
    </i>
    <i r="1">
      <x v="176"/>
      <x v="803"/>
      <x v="1"/>
      <x v="2"/>
      <x v="9"/>
      <x v="15"/>
      <x v="7"/>
      <x v="49"/>
      <x v="176"/>
      <x v="92"/>
      <x v="25"/>
      <x v="25"/>
      <x v="136"/>
      <x v="143"/>
      <x/>
      <x v="1"/>
      <x/>
      <x v="5"/>
      <x v="454"/>
    </i>
    <i r="1">
      <x v="177"/>
      <x v="804"/>
      <x v="4"/>
      <x v="4"/>
      <x v="9"/>
      <x v="15"/>
      <x v="7"/>
      <x v="330"/>
      <x v="172"/>
      <x v="261"/>
      <x v="26"/>
      <x v="26"/>
      <x v="136"/>
      <x v="143"/>
      <x/>
      <x v="3"/>
      <x/>
      <x v="6"/>
      <x v="455"/>
    </i>
    <i r="1">
      <x v="178"/>
      <x v="805"/>
      <x/>
      <x/>
      <x v="9"/>
      <x v="15"/>
      <x v="7"/>
      <x v="281"/>
      <x v="194"/>
      <x v="28"/>
      <x v="26"/>
      <x v="26"/>
      <x v="136"/>
      <x v="143"/>
      <x/>
      <x v="8"/>
      <x/>
      <x v="6"/>
      <x v="456"/>
    </i>
    <i r="1">
      <x v="179"/>
      <x v="806"/>
      <x v="1"/>
      <x v="1"/>
      <x v="9"/>
      <x v="15"/>
      <x v="7"/>
      <x v="331"/>
      <x v="9"/>
      <x v="261"/>
      <x v="26"/>
      <x v="26"/>
      <x v="136"/>
      <x v="143"/>
      <x/>
      <x/>
      <x/>
      <x v="6"/>
      <x v="218"/>
    </i>
    <i r="1">
      <x v="180"/>
      <x v="807"/>
      <x v="3"/>
      <x v="7"/>
      <x v="9"/>
      <x v="15"/>
      <x v="7"/>
      <x v="281"/>
      <x v="194"/>
      <x v="28"/>
      <x v="26"/>
      <x v="26"/>
      <x v="136"/>
      <x v="143"/>
      <x/>
      <x v="6"/>
      <x/>
      <x v="6"/>
      <x v="457"/>
    </i>
    <i r="1">
      <x v="181"/>
      <x v="808"/>
      <x v="1"/>
      <x v="4"/>
      <x v="9"/>
      <x v="15"/>
      <x v="7"/>
      <x v="271"/>
      <x v="184"/>
      <x v="31"/>
      <x v="26"/>
      <x v="26"/>
      <x v="137"/>
      <x v="144"/>
      <x/>
      <x v="3"/>
      <x/>
      <x v="6"/>
      <x v="458"/>
    </i>
    <i r="1">
      <x v="182"/>
      <x v="809"/>
      <x v="3"/>
      <x v="7"/>
      <x v="9"/>
      <x v="15"/>
      <x v="7"/>
      <x v="24"/>
      <x v="185"/>
      <x v="17"/>
      <x v="26"/>
      <x v="26"/>
      <x v="138"/>
      <x v="145"/>
      <x/>
      <x v="6"/>
      <x/>
      <x v="6"/>
      <x v="459"/>
    </i>
    <i r="1">
      <x v="183"/>
      <x v="810"/>
      <x v="3"/>
      <x v="5"/>
      <x v="9"/>
      <x v="15"/>
      <x v="7"/>
      <x v="32"/>
      <x v="8"/>
      <x v="5"/>
      <x v="26"/>
      <x v="26"/>
      <x v="138"/>
      <x v="145"/>
      <x/>
      <x v="4"/>
      <x/>
      <x v="6"/>
      <x v="460"/>
    </i>
    <i r="1">
      <x v="184"/>
      <x v="811"/>
      <x v="3"/>
      <x v="8"/>
      <x v="9"/>
      <x v="15"/>
      <x v="7"/>
      <x v="332"/>
      <x v="56"/>
      <x v="6"/>
      <x v="26"/>
      <x v="26"/>
      <x v="138"/>
      <x v="145"/>
      <x/>
      <x v="7"/>
      <x/>
      <x v="6"/>
      <x v="460"/>
    </i>
    <i r="1">
      <x v="185"/>
      <x v="812"/>
      <x v="3"/>
      <x v="4"/>
      <x v="9"/>
      <x v="15"/>
      <x v="7"/>
      <x v="333"/>
      <x v="55"/>
      <x v="6"/>
      <x v="26"/>
      <x v="26"/>
      <x v="138"/>
      <x v="145"/>
      <x/>
      <x v="3"/>
      <x/>
      <x v="6"/>
      <x v="460"/>
    </i>
    <i r="1">
      <x v="186"/>
      <x v="813"/>
      <x/>
      <x v="6"/>
      <x v="20"/>
      <x v="15"/>
      <x v="7"/>
      <x v="2"/>
      <x v="5"/>
      <x v="13"/>
      <x v="24"/>
      <x v="26"/>
      <x v="139"/>
      <x v="146"/>
      <x/>
      <x v="5"/>
      <x/>
      <x v="4"/>
      <x v="461"/>
    </i>
    <i r="1">
      <x v="187"/>
      <x v="814"/>
      <x v="1"/>
      <x/>
      <x v="5"/>
      <x v="15"/>
      <x v="7"/>
      <x v="87"/>
      <x v="24"/>
      <x v="83"/>
      <x v="24"/>
      <x v="25"/>
      <x v="140"/>
      <x v="147"/>
      <x/>
      <x v="8"/>
      <x/>
      <x v="25"/>
      <x v="462"/>
    </i>
    <i r="1">
      <x v="188"/>
      <x v="815"/>
      <x v="1"/>
      <x v="6"/>
      <x v="22"/>
      <x v="15"/>
      <x v="7"/>
      <x v="81"/>
      <x v="9"/>
      <x v="262"/>
      <x v="24"/>
      <x v="25"/>
      <x v="140"/>
      <x v="147"/>
      <x/>
      <x v="5"/>
      <x/>
      <x v="25"/>
      <x v="463"/>
    </i>
    <i r="1">
      <x v="189"/>
      <x v="816"/>
      <x v="1"/>
      <x v="6"/>
      <x v="22"/>
      <x v="15"/>
      <x v="7"/>
      <x v="82"/>
      <x v="5"/>
      <x v="263"/>
      <x v="24"/>
      <x v="25"/>
      <x v="140"/>
      <x v="147"/>
      <x/>
      <x v="5"/>
      <x/>
      <x v="25"/>
      <x v="226"/>
    </i>
    <i r="1">
      <x v="190"/>
      <x v="817"/>
      <x v="1"/>
      <x/>
      <x v="5"/>
      <x v="15"/>
      <x v="7"/>
      <x v="334"/>
      <x v="24"/>
      <x v="264"/>
      <x v="24"/>
      <x v="25"/>
      <x v="140"/>
      <x v="147"/>
      <x/>
      <x v="8"/>
      <x/>
      <x v="25"/>
      <x v="456"/>
    </i>
    <i r="1">
      <x v="191"/>
      <x v="818"/>
      <x v="3"/>
      <x v="1"/>
      <x v="19"/>
      <x v="15"/>
      <x v="7"/>
      <x v="335"/>
      <x v="24"/>
      <x v="265"/>
      <x v="24"/>
      <x v="25"/>
      <x v="140"/>
      <x v="147"/>
      <x/>
      <x/>
      <x/>
      <x v="25"/>
      <x v="205"/>
    </i>
    <i r="1">
      <x v="192"/>
      <x v="819"/>
      <x v="3"/>
      <x v="5"/>
      <x v="11"/>
      <x v="15"/>
      <x v="7"/>
      <x v="336"/>
      <x v="184"/>
      <x v="29"/>
      <x v="26"/>
      <x v="27"/>
      <x v="140"/>
      <x v="147"/>
      <x/>
      <x v="4"/>
      <x/>
      <x v="26"/>
      <x v="464"/>
    </i>
    <i r="1">
      <x v="193"/>
      <x v="820"/>
      <x v="4"/>
      <x v="2"/>
      <x v="9"/>
      <x v="15"/>
      <x v="7"/>
      <x v="337"/>
      <x v="24"/>
      <x v="266"/>
      <x v="24"/>
      <x v="24"/>
      <x v="140"/>
      <x v="147"/>
      <x/>
      <x v="1"/>
      <x/>
      <x v="3"/>
      <x v="465"/>
    </i>
    <i r="1">
      <x v="194"/>
      <x v="821"/>
      <x v="4"/>
      <x v="7"/>
      <x v="9"/>
      <x v="15"/>
      <x v="7"/>
      <x v="338"/>
      <x v="30"/>
      <x v="81"/>
      <x v="25"/>
      <x v="25"/>
      <x v="140"/>
      <x v="147"/>
      <x/>
      <x v="6"/>
      <x/>
      <x v="5"/>
      <x v="466"/>
    </i>
    <i r="1">
      <x v="195"/>
      <x v="822"/>
      <x v="1"/>
      <x v="2"/>
      <x v="9"/>
      <x v="14"/>
      <x v="7"/>
      <x v="269"/>
      <x v="55"/>
      <x v="21"/>
      <x v="26"/>
      <x v="26"/>
      <x v="141"/>
      <x v="148"/>
      <x/>
      <x v="1"/>
      <x/>
      <x v="6"/>
      <x v="175"/>
    </i>
    <i r="1">
      <x v="196"/>
      <x v="823"/>
      <x/>
      <x/>
      <x v="9"/>
      <x v="14"/>
      <x v="7"/>
      <x v="274"/>
      <x v="1"/>
      <x v="39"/>
      <x v="26"/>
      <x v="26"/>
      <x v="142"/>
      <x v="149"/>
      <x/>
      <x v="8"/>
      <x/>
      <x v="6"/>
      <x v="65"/>
    </i>
    <i r="1">
      <x v="197"/>
      <x v="824"/>
      <x/>
      <x v="8"/>
      <x v="9"/>
      <x v="14"/>
      <x v="7"/>
      <x v="76"/>
      <x v="56"/>
      <x v="39"/>
      <x v="26"/>
      <x v="26"/>
      <x v="142"/>
      <x v="149"/>
      <x/>
      <x v="7"/>
      <x/>
      <x v="6"/>
      <x v="44"/>
    </i>
    <i r="1">
      <x v="198"/>
      <x v="825"/>
      <x/>
      <x v="6"/>
      <x v="9"/>
      <x v="14"/>
      <x v="7"/>
      <x v="290"/>
      <x v="184"/>
      <x v="16"/>
      <x v="26"/>
      <x v="26"/>
      <x v="142"/>
      <x v="149"/>
      <x/>
      <x v="5"/>
      <x/>
      <x v="6"/>
      <x v="467"/>
    </i>
    <i r="1">
      <x v="199"/>
      <x v="826"/>
      <x/>
      <x v="1"/>
      <x v="9"/>
      <x v="14"/>
      <x v="7"/>
      <x v="32"/>
      <x v="12"/>
      <x v="16"/>
      <x v="26"/>
      <x v="26"/>
      <x v="142"/>
      <x v="149"/>
      <x/>
      <x/>
      <x/>
      <x v="6"/>
      <x v="334"/>
    </i>
    <i r="1">
      <x v="200"/>
      <x v="827"/>
      <x v="1"/>
      <x v="7"/>
      <x v="9"/>
      <x v="14"/>
      <x v="7"/>
      <x v="32"/>
      <x v="9"/>
      <x v="3"/>
      <x v="26"/>
      <x v="26"/>
      <x v="143"/>
      <x v="150"/>
      <x/>
      <x v="6"/>
      <x/>
      <x v="6"/>
      <x v="467"/>
    </i>
    <i r="1">
      <x v="201"/>
      <x v="828"/>
      <x v="4"/>
      <x v="4"/>
      <x v="9"/>
      <x v="14"/>
      <x v="7"/>
      <x v="32"/>
      <x v="3"/>
      <x v="2"/>
      <x v="26"/>
      <x v="26"/>
      <x v="143"/>
      <x v="150"/>
      <x/>
      <x v="3"/>
      <x/>
      <x v="6"/>
      <x v="468"/>
    </i>
    <i r="1">
      <x v="202"/>
      <x v="829"/>
      <x v="1"/>
      <x v="2"/>
      <x v="9"/>
      <x v="14"/>
      <x v="7"/>
      <x v="32"/>
      <x v="9"/>
      <x v="3"/>
      <x v="26"/>
      <x v="26"/>
      <x v="143"/>
      <x v="150"/>
      <x/>
      <x v="1"/>
      <x/>
      <x v="6"/>
      <x v="469"/>
    </i>
    <i r="1">
      <x v="203"/>
      <x v="830"/>
      <x v="4"/>
      <x v="5"/>
      <x v="9"/>
      <x v="14"/>
      <x v="7"/>
      <x v="32"/>
      <x v="9"/>
      <x v="3"/>
      <x v="26"/>
      <x v="26"/>
      <x v="143"/>
      <x v="150"/>
      <x/>
      <x v="4"/>
      <x/>
      <x v="6"/>
      <x v="390"/>
    </i>
    <i r="1">
      <x v="204"/>
      <x v="831"/>
      <x v="4"/>
      <x v="9"/>
      <x v="21"/>
      <x v="14"/>
      <x v="7"/>
      <x v="27"/>
      <x v="185"/>
      <x v="232"/>
      <x v="26"/>
      <x v="26"/>
      <x v="144"/>
      <x v="151"/>
      <x/>
      <x v="9"/>
      <x/>
      <x v="6"/>
      <x v="470"/>
    </i>
    <i r="1">
      <x v="205"/>
      <x v="832"/>
      <x v="4"/>
      <x v="8"/>
      <x v="36"/>
      <x v="16"/>
      <x v="7"/>
      <x v="339"/>
      <x v="24"/>
      <x v="77"/>
      <x v="24"/>
      <x v="24"/>
      <x v="145"/>
      <x v="152"/>
      <x/>
      <x v="7"/>
      <x/>
      <x v="3"/>
      <x v="352"/>
    </i>
    <i r="1">
      <x v="206"/>
      <x v="833"/>
      <x v="4"/>
      <x v="1"/>
      <x v="36"/>
      <x v="16"/>
      <x v="7"/>
      <x v="84"/>
      <x v="24"/>
      <x v="85"/>
      <x v="24"/>
      <x v="24"/>
      <x v="145"/>
      <x v="152"/>
      <x/>
      <x/>
      <x/>
      <x v="3"/>
      <x v="471"/>
    </i>
    <i r="1">
      <x v="207"/>
      <x v="834"/>
      <x v="4"/>
      <x v="6"/>
      <x v="36"/>
      <x v="16"/>
      <x v="7"/>
      <x v="84"/>
      <x v="187"/>
      <x v="84"/>
      <x v="24"/>
      <x v="24"/>
      <x v="145"/>
      <x v="152"/>
      <x/>
      <x v="5"/>
      <x/>
      <x v="3"/>
      <x v="472"/>
    </i>
    <i r="1">
      <x v="208"/>
      <x v="835"/>
      <x v="4"/>
      <x v="7"/>
      <x v="36"/>
      <x v="16"/>
      <x v="7"/>
      <x v="340"/>
      <x v="195"/>
      <x v="267"/>
      <x v="24"/>
      <x v="24"/>
      <x v="145"/>
      <x v="152"/>
      <x/>
      <x v="6"/>
      <x/>
      <x v="3"/>
      <x v="473"/>
    </i>
    <i r="1">
      <x v="209"/>
      <x v="836"/>
      <x/>
      <x v="5"/>
      <x v="36"/>
      <x v="16"/>
      <x v="7"/>
      <x v="341"/>
      <x v="51"/>
      <x v="268"/>
      <x v="24"/>
      <x v="24"/>
      <x v="146"/>
      <x v="153"/>
      <x/>
      <x v="4"/>
      <x/>
      <x v="3"/>
      <x v="294"/>
    </i>
    <i r="1">
      <x v="210"/>
      <x v="837"/>
      <x v="1"/>
      <x/>
      <x v="36"/>
      <x v="16"/>
      <x v="7"/>
      <x v="342"/>
      <x v="196"/>
      <x v="269"/>
      <x v="24"/>
      <x v="24"/>
      <x v="146"/>
      <x v="153"/>
      <x/>
      <x v="8"/>
      <x/>
      <x v="3"/>
      <x v="307"/>
    </i>
    <i r="1">
      <x v="211"/>
      <x v="838"/>
      <x v="1"/>
      <x v="4"/>
      <x v="36"/>
      <x v="16"/>
      <x v="7"/>
      <x v="341"/>
      <x v="197"/>
      <x v="270"/>
      <x v="24"/>
      <x v="24"/>
      <x v="146"/>
      <x v="153"/>
      <x/>
      <x v="3"/>
      <x/>
      <x v="3"/>
      <x v="294"/>
    </i>
    <i r="1">
      <x v="212"/>
      <x v="839"/>
      <x v="1"/>
      <x v="2"/>
      <x v="36"/>
      <x v="16"/>
      <x v="7"/>
      <x v="341"/>
      <x v="195"/>
      <x v="269"/>
      <x v="24"/>
      <x v="24"/>
      <x v="146"/>
      <x v="153"/>
      <x/>
      <x v="1"/>
      <x/>
      <x v="3"/>
      <x v="294"/>
    </i>
    <i r="1">
      <x v="213"/>
      <x v="840"/>
      <x/>
      <x v="8"/>
      <x v="36"/>
      <x v="16"/>
      <x v="7"/>
      <x v="343"/>
      <x v="24"/>
      <x v="269"/>
      <x v="24"/>
      <x v="24"/>
      <x v="146"/>
      <x v="153"/>
      <x/>
      <x v="7"/>
      <x/>
      <x v="3"/>
      <x v="394"/>
    </i>
    <i r="1">
      <x v="214"/>
      <x v="841"/>
      <x/>
      <x v="3"/>
      <x v="36"/>
      <x v="16"/>
      <x v="7"/>
      <x v="344"/>
      <x v="195"/>
      <x v="208"/>
      <x v="24"/>
      <x v="24"/>
      <x v="146"/>
      <x v="153"/>
      <x/>
      <x v="2"/>
      <x/>
      <x v="3"/>
      <x v="474"/>
    </i>
    <i r="1">
      <x v="215"/>
      <x v="842"/>
      <x/>
      <x v="9"/>
      <x v="36"/>
      <x v="16"/>
      <x v="7"/>
      <x v="344"/>
      <x v="195"/>
      <x v="208"/>
      <x v="24"/>
      <x v="24"/>
      <x v="146"/>
      <x v="153"/>
      <x/>
      <x v="9"/>
      <x/>
      <x v="3"/>
      <x v="474"/>
    </i>
    <i r="1">
      <x v="216"/>
      <x v="843"/>
      <x v="1"/>
      <x v="2"/>
      <x v="9"/>
      <x v="13"/>
      <x v="7"/>
      <x v="27"/>
      <x v="184"/>
      <x v="271"/>
      <x v="26"/>
      <x v="26"/>
      <x v="147"/>
      <x v="154"/>
      <x/>
      <x v="1"/>
      <x/>
      <x v="6"/>
      <x v="51"/>
    </i>
    <i r="1">
      <x v="217"/>
      <x v="844"/>
      <x v="1"/>
      <x/>
      <x v="37"/>
      <x v="13"/>
      <x v="7"/>
      <x v="29"/>
      <x v="175"/>
      <x v="272"/>
      <x v="26"/>
      <x v="26"/>
      <x v="147"/>
      <x v="154"/>
      <x/>
      <x v="8"/>
      <x/>
      <x v="6"/>
      <x v="4"/>
    </i>
    <i r="1">
      <x v="218"/>
      <x v="845"/>
      <x v="3"/>
      <x v="8"/>
      <x v="9"/>
      <x v="13"/>
      <x v="7"/>
      <x v="345"/>
      <x v="7"/>
      <x v="86"/>
      <x v="25"/>
      <x v="25"/>
      <x v="147"/>
      <x v="154"/>
      <x/>
      <x v="7"/>
      <x/>
      <x v="5"/>
      <x v="386"/>
    </i>
    <i r="1">
      <x v="219"/>
      <x v="846"/>
      <x v="3"/>
      <x v="4"/>
      <x v="9"/>
      <x v="13"/>
      <x v="7"/>
      <x v="86"/>
      <x v="28"/>
      <x v="86"/>
      <x v="25"/>
      <x v="25"/>
      <x v="147"/>
      <x v="154"/>
      <x/>
      <x v="3"/>
      <x/>
      <x v="5"/>
      <x v="386"/>
    </i>
    <i r="1">
      <x v="220"/>
      <x v="847"/>
      <x v="3"/>
      <x v="7"/>
      <x v="37"/>
      <x v="13"/>
      <x v="7"/>
      <x v="287"/>
      <x v="176"/>
      <x v="79"/>
      <x v="25"/>
      <x v="25"/>
      <x v="147"/>
      <x v="154"/>
      <x/>
      <x v="6"/>
      <x/>
      <x v="5"/>
      <x v="435"/>
    </i>
    <i r="1">
      <x v="221"/>
      <x v="848"/>
      <x v="1"/>
      <x v="1"/>
      <x v="9"/>
      <x v="13"/>
      <x v="7"/>
      <x v="346"/>
      <x v="55"/>
      <x v="93"/>
      <x v="26"/>
      <x v="26"/>
      <x v="147"/>
      <x v="154"/>
      <x/>
      <x/>
      <x/>
      <x v="6"/>
      <x v="260"/>
    </i>
    <i>
      <x v="4"/>
      <x/>
      <x v="849"/>
      <x v="3"/>
      <x v="10"/>
      <x v="9"/>
      <x v="13"/>
      <x v="4"/>
      <x v="194"/>
      <x v="158"/>
      <x v="273"/>
      <x v="27"/>
      <x v="28"/>
      <x v="148"/>
      <x v="155"/>
      <x/>
      <x v="10"/>
      <x/>
      <x v="12"/>
      <x v="475"/>
    </i>
    <i r="1">
      <x v="1"/>
      <x v="850"/>
      <x/>
      <x v="11"/>
      <x v="9"/>
      <x v="13"/>
      <x v="4"/>
      <x v="347"/>
      <x v="140"/>
      <x v="274"/>
      <x v="27"/>
      <x v="28"/>
      <x v="148"/>
      <x v="155"/>
      <x/>
      <x v="11"/>
      <x/>
      <x v="12"/>
      <x v="476"/>
    </i>
    <i r="1">
      <x v="2"/>
      <x v="851"/>
      <x/>
      <x/>
      <x v="9"/>
      <x v="13"/>
      <x v="4"/>
      <x v="193"/>
      <x v="158"/>
      <x v="275"/>
      <x v="27"/>
      <x v="28"/>
      <x v="148"/>
      <x v="155"/>
      <x/>
      <x v="8"/>
      <x/>
      <x v="12"/>
      <x v="477"/>
    </i>
    <i r="1">
      <x v="3"/>
      <x v="852"/>
      <x v="3"/>
      <x v="5"/>
      <x v="9"/>
      <x v="13"/>
      <x v="4"/>
      <x v="193"/>
      <x v="127"/>
      <x v="276"/>
      <x v="27"/>
      <x v="28"/>
      <x v="148"/>
      <x v="155"/>
      <x/>
      <x v="4"/>
      <x/>
      <x v="12"/>
      <x v="478"/>
    </i>
    <i r="1">
      <x v="4"/>
      <x v="853"/>
      <x v="1"/>
      <x v="2"/>
      <x v="9"/>
      <x v="13"/>
      <x v="4"/>
      <x v="160"/>
      <x v="198"/>
      <x v="277"/>
      <x v="27"/>
      <x v="28"/>
      <x v="148"/>
      <x v="155"/>
      <x/>
      <x v="1"/>
      <x/>
      <x v="12"/>
      <x v="479"/>
    </i>
    <i r="1">
      <x v="5"/>
      <x v="854"/>
      <x v="1"/>
      <x v="8"/>
      <x v="9"/>
      <x v="13"/>
      <x v="4"/>
      <x v="348"/>
      <x v="93"/>
      <x v="161"/>
      <x v="27"/>
      <x v="28"/>
      <x v="148"/>
      <x v="155"/>
      <x/>
      <x v="7"/>
      <x/>
      <x v="12"/>
      <x v="480"/>
    </i>
    <i r="1">
      <x v="6"/>
      <x v="855"/>
      <x v="1"/>
      <x v="7"/>
      <x v="9"/>
      <x v="13"/>
      <x v="4"/>
      <x v="216"/>
      <x v="199"/>
      <x v="161"/>
      <x v="27"/>
      <x v="28"/>
      <x v="148"/>
      <x v="155"/>
      <x/>
      <x v="6"/>
      <x/>
      <x v="12"/>
      <x v="481"/>
    </i>
    <i r="1">
      <x v="7"/>
      <x v="856"/>
      <x v="3"/>
      <x v="1"/>
      <x v="9"/>
      <x v="13"/>
      <x v="4"/>
      <x v="163"/>
      <x v="138"/>
      <x v="278"/>
      <x v="27"/>
      <x v="28"/>
      <x v="149"/>
      <x v="156"/>
      <x/>
      <x/>
      <x/>
      <x v="12"/>
      <x v="482"/>
    </i>
    <i r="1">
      <x v="8"/>
      <x v="857"/>
      <x v="3"/>
      <x v="7"/>
      <x v="9"/>
      <x v="13"/>
      <x v="4"/>
      <x v="222"/>
      <x v="137"/>
      <x v="152"/>
      <x v="27"/>
      <x v="28"/>
      <x v="149"/>
      <x v="156"/>
      <x/>
      <x v="6"/>
      <x/>
      <x v="12"/>
      <x v="483"/>
    </i>
    <i r="1">
      <x v="9"/>
      <x v="858"/>
      <x/>
      <x/>
      <x v="9"/>
      <x v="13"/>
      <x v="4"/>
      <x v="349"/>
      <x v="86"/>
      <x v="279"/>
      <x v="27"/>
      <x v="28"/>
      <x v="149"/>
      <x v="156"/>
      <x/>
      <x v="8"/>
      <x/>
      <x v="12"/>
      <x v="484"/>
    </i>
    <i r="1">
      <x v="10"/>
      <x v="859"/>
      <x/>
      <x v="11"/>
      <x v="9"/>
      <x v="13"/>
      <x v="4"/>
      <x v="350"/>
      <x v="38"/>
      <x v="280"/>
      <x v="27"/>
      <x v="28"/>
      <x v="149"/>
      <x v="156"/>
      <x/>
      <x v="11"/>
      <x/>
      <x v="12"/>
      <x v="485"/>
    </i>
    <i r="1">
      <x v="11"/>
      <x v="860"/>
      <x v="1"/>
      <x v="2"/>
      <x v="9"/>
      <x v="13"/>
      <x v="4"/>
      <x v="351"/>
      <x v="86"/>
      <x v="143"/>
      <x v="27"/>
      <x v="28"/>
      <x v="149"/>
      <x v="156"/>
      <x/>
      <x v="1"/>
      <x/>
      <x v="12"/>
      <x v="486"/>
    </i>
    <i r="1">
      <x v="12"/>
      <x v="861"/>
      <x v="4"/>
      <x v="6"/>
      <x v="9"/>
      <x v="13"/>
      <x v="4"/>
      <x v="349"/>
      <x v="130"/>
      <x v="170"/>
      <x v="27"/>
      <x v="28"/>
      <x v="149"/>
      <x v="156"/>
      <x/>
      <x v="5"/>
      <x/>
      <x v="12"/>
      <x v="487"/>
    </i>
    <i r="1">
      <x v="13"/>
      <x v="862"/>
      <x/>
      <x/>
      <x v="9"/>
      <x v="13"/>
      <x v="4"/>
      <x v="153"/>
      <x v="200"/>
      <x v="281"/>
      <x v="27"/>
      <x v="28"/>
      <x v="150"/>
      <x v="157"/>
      <x/>
      <x v="8"/>
      <x/>
      <x v="12"/>
      <x v="488"/>
    </i>
    <i r="1">
      <x v="14"/>
      <x v="863"/>
      <x/>
      <x v="5"/>
      <x v="9"/>
      <x v="13"/>
      <x v="4"/>
      <x v="352"/>
      <x v="201"/>
      <x v="282"/>
      <x v="28"/>
      <x v="29"/>
      <x v="150"/>
      <x v="157"/>
      <x/>
      <x v="4"/>
      <x/>
      <x v="10"/>
      <x v="489"/>
    </i>
    <i r="1">
      <x v="15"/>
      <x v="864"/>
      <x/>
      <x v="10"/>
      <x v="9"/>
      <x v="13"/>
      <x v="4"/>
      <x v="153"/>
      <x v="129"/>
      <x v="283"/>
      <x v="27"/>
      <x v="28"/>
      <x v="150"/>
      <x v="157"/>
      <x/>
      <x v="10"/>
      <x/>
      <x v="12"/>
      <x v="490"/>
    </i>
    <i r="1">
      <x v="16"/>
      <x v="865"/>
      <x/>
      <x v="2"/>
      <x v="9"/>
      <x v="13"/>
      <x v="4"/>
      <x v="352"/>
      <x v="79"/>
      <x v="284"/>
      <x v="28"/>
      <x v="29"/>
      <x v="150"/>
      <x v="157"/>
      <x/>
      <x v="1"/>
      <x/>
      <x v="10"/>
      <x v="491"/>
    </i>
    <i r="1">
      <x v="17"/>
      <x v="866"/>
      <x/>
      <x v="4"/>
      <x v="9"/>
      <x v="13"/>
      <x v="4"/>
      <x v="353"/>
      <x v="202"/>
      <x v="285"/>
      <x v="27"/>
      <x v="28"/>
      <x v="150"/>
      <x v="157"/>
      <x/>
      <x v="3"/>
      <x/>
      <x v="12"/>
      <x v="479"/>
    </i>
    <i r="1">
      <x v="18"/>
      <x v="867"/>
      <x/>
      <x v="1"/>
      <x v="9"/>
      <x v="13"/>
      <x v="4"/>
      <x v="354"/>
      <x v="79"/>
      <x v="285"/>
      <x v="28"/>
      <x v="29"/>
      <x v="150"/>
      <x v="157"/>
      <x/>
      <x/>
      <x/>
      <x v="10"/>
      <x v="492"/>
    </i>
    <i r="1">
      <x v="19"/>
      <x v="868"/>
      <x/>
      <x v="2"/>
      <x v="9"/>
      <x v="13"/>
      <x v="4"/>
      <x v="355"/>
      <x v="150"/>
      <x v="161"/>
      <x v="28"/>
      <x v="29"/>
      <x v="150"/>
      <x v="157"/>
      <x/>
      <x v="1"/>
      <x/>
      <x v="10"/>
      <x v="493"/>
    </i>
    <i r="1">
      <x v="20"/>
      <x v="869"/>
      <x/>
      <x v="1"/>
      <x v="9"/>
      <x v="13"/>
      <x v="4"/>
      <x v="356"/>
      <x v="79"/>
      <x v="286"/>
      <x v="28"/>
      <x v="29"/>
      <x v="150"/>
      <x v="157"/>
      <x/>
      <x/>
      <x/>
      <x v="10"/>
      <x v="494"/>
    </i>
    <i r="1">
      <x v="21"/>
      <x v="870"/>
      <x/>
      <x v="7"/>
      <x v="9"/>
      <x v="13"/>
      <x v="4"/>
      <x v="211"/>
      <x v="79"/>
      <x v="287"/>
      <x v="28"/>
      <x v="29"/>
      <x v="150"/>
      <x v="157"/>
      <x/>
      <x v="6"/>
      <x/>
      <x v="10"/>
      <x v="495"/>
    </i>
    <i r="1">
      <x v="22"/>
      <x v="871"/>
      <x/>
      <x v="1"/>
      <x v="9"/>
      <x v="13"/>
      <x v="4"/>
      <x v="231"/>
      <x v="79"/>
      <x v="279"/>
      <x v="28"/>
      <x v="29"/>
      <x v="151"/>
      <x v="158"/>
      <x/>
      <x/>
      <x/>
      <x v="10"/>
      <x v="496"/>
    </i>
    <i r="1">
      <x v="23"/>
      <x v="872"/>
      <x v="3"/>
      <x v="2"/>
      <x v="9"/>
      <x v="13"/>
      <x v="4"/>
      <x v="231"/>
      <x v="79"/>
      <x v="279"/>
      <x v="28"/>
      <x v="29"/>
      <x v="151"/>
      <x v="158"/>
      <x/>
      <x v="1"/>
      <x/>
      <x v="10"/>
      <x v="497"/>
    </i>
    <i r="1">
      <x v="24"/>
      <x v="873"/>
      <x v="1"/>
      <x v="7"/>
      <x v="9"/>
      <x v="13"/>
      <x v="4"/>
      <x v="357"/>
      <x v="149"/>
      <x v="138"/>
      <x v="28"/>
      <x v="29"/>
      <x v="151"/>
      <x v="158"/>
      <x/>
      <x v="6"/>
      <x/>
      <x v="10"/>
      <x v="498"/>
    </i>
    <i r="1">
      <x v="25"/>
      <x v="874"/>
      <x v="3"/>
      <x/>
      <x v="9"/>
      <x v="13"/>
      <x v="4"/>
      <x v="347"/>
      <x v="132"/>
      <x v="279"/>
      <x v="28"/>
      <x v="29"/>
      <x v="151"/>
      <x v="158"/>
      <x/>
      <x v="8"/>
      <x/>
      <x v="10"/>
      <x v="499"/>
    </i>
    <i r="1">
      <x v="26"/>
      <x v="875"/>
      <x v="4"/>
      <x v="5"/>
      <x v="9"/>
      <x v="13"/>
      <x v="4"/>
      <x v="347"/>
      <x v="132"/>
      <x v="279"/>
      <x v="28"/>
      <x v="29"/>
      <x v="151"/>
      <x v="158"/>
      <x/>
      <x v="4"/>
      <x/>
      <x v="10"/>
      <x v="500"/>
    </i>
    <i r="1">
      <x v="27"/>
      <x v="876"/>
      <x v="4"/>
      <x v="4"/>
      <x v="9"/>
      <x v="13"/>
      <x v="4"/>
      <x v="357"/>
      <x v="203"/>
      <x v="159"/>
      <x v="28"/>
      <x v="29"/>
      <x v="151"/>
      <x v="158"/>
      <x/>
      <x v="3"/>
      <x/>
      <x v="10"/>
      <x v="501"/>
    </i>
    <i r="1">
      <x v="28"/>
      <x v="877"/>
      <x v="3"/>
      <x v="2"/>
      <x v="9"/>
      <x v="13"/>
      <x v="4"/>
      <x v="358"/>
      <x v="99"/>
      <x v="288"/>
      <x v="29"/>
      <x v="30"/>
      <x v="152"/>
      <x v="159"/>
      <x/>
      <x v="1"/>
      <x/>
      <x v="11"/>
      <x v="502"/>
    </i>
    <i r="1">
      <x v="29"/>
      <x v="878"/>
      <x v="3"/>
      <x v="5"/>
      <x v="9"/>
      <x v="13"/>
      <x v="4"/>
      <x v="359"/>
      <x v="200"/>
      <x v="289"/>
      <x v="28"/>
      <x v="29"/>
      <x v="152"/>
      <x v="159"/>
      <x/>
      <x v="4"/>
      <x/>
      <x v="10"/>
      <x v="496"/>
    </i>
    <i r="1">
      <x v="30"/>
      <x v="879"/>
      <x v="3"/>
      <x v="8"/>
      <x v="9"/>
      <x v="13"/>
      <x v="4"/>
      <x v="360"/>
      <x v="99"/>
      <x v="290"/>
      <x v="29"/>
      <x v="30"/>
      <x v="152"/>
      <x v="159"/>
      <x/>
      <x v="7"/>
      <x/>
      <x v="11"/>
      <x v="502"/>
    </i>
    <i r="1">
      <x v="31"/>
      <x v="880"/>
      <x v="3"/>
      <x/>
      <x v="9"/>
      <x v="13"/>
      <x v="4"/>
      <x v="361"/>
      <x v="204"/>
      <x v="275"/>
      <x v="29"/>
      <x v="30"/>
      <x v="152"/>
      <x v="159"/>
      <x/>
      <x v="8"/>
      <x/>
      <x v="11"/>
      <x v="503"/>
    </i>
    <i r="1">
      <x v="32"/>
      <x v="881"/>
      <x v="3"/>
      <x v="4"/>
      <x v="9"/>
      <x v="13"/>
      <x v="4"/>
      <x v="356"/>
      <x v="87"/>
      <x v="277"/>
      <x v="28"/>
      <x v="29"/>
      <x v="152"/>
      <x v="159"/>
      <x/>
      <x v="3"/>
      <x/>
      <x v="10"/>
      <x v="496"/>
    </i>
    <i r="1">
      <x v="33"/>
      <x v="882"/>
      <x v="3"/>
      <x v="7"/>
      <x v="9"/>
      <x v="13"/>
      <x v="4"/>
      <x v="362"/>
      <x v="133"/>
      <x v="291"/>
      <x v="28"/>
      <x v="29"/>
      <x v="152"/>
      <x v="159"/>
      <x/>
      <x v="6"/>
      <x/>
      <x v="10"/>
      <x v="499"/>
    </i>
    <i r="1">
      <x v="34"/>
      <x v="883"/>
      <x v="3"/>
      <x v="6"/>
      <x v="9"/>
      <x v="13"/>
      <x v="4"/>
      <x v="224"/>
      <x v="205"/>
      <x v="286"/>
      <x v="28"/>
      <x v="29"/>
      <x v="152"/>
      <x v="159"/>
      <x/>
      <x v="5"/>
      <x/>
      <x v="10"/>
      <x v="504"/>
    </i>
    <i r="1">
      <x v="35"/>
      <x v="884"/>
      <x v="3"/>
      <x v="11"/>
      <x v="9"/>
      <x v="13"/>
      <x v="4"/>
      <x v="363"/>
      <x v="93"/>
      <x v="276"/>
      <x v="29"/>
      <x v="30"/>
      <x v="152"/>
      <x v="159"/>
      <x/>
      <x v="11"/>
      <x/>
      <x v="11"/>
      <x v="499"/>
    </i>
    <i r="1">
      <x v="36"/>
      <x v="885"/>
      <x v="1"/>
      <x v="2"/>
      <x v="9"/>
      <x v="13"/>
      <x v="4"/>
      <x v="194"/>
      <x v="199"/>
      <x v="292"/>
      <x v="29"/>
      <x v="30"/>
      <x v="153"/>
      <x v="160"/>
      <x/>
      <x v="1"/>
      <x/>
      <x v="11"/>
      <x v="489"/>
    </i>
    <i r="1">
      <x v="37"/>
      <x v="886"/>
      <x v="3"/>
      <x v="5"/>
      <x v="9"/>
      <x v="13"/>
      <x v="4"/>
      <x v="364"/>
      <x v="206"/>
      <x v="293"/>
      <x v="29"/>
      <x v="30"/>
      <x v="153"/>
      <x v="160"/>
      <x/>
      <x v="4"/>
      <x/>
      <x v="11"/>
      <x v="505"/>
    </i>
    <i r="1">
      <x v="38"/>
      <x v="887"/>
      <x v="3"/>
      <x/>
      <x v="9"/>
      <x v="13"/>
      <x v="4"/>
      <x v="231"/>
      <x v="127"/>
      <x v="160"/>
      <x v="29"/>
      <x v="30"/>
      <x v="153"/>
      <x v="160"/>
      <x/>
      <x v="8"/>
      <x/>
      <x v="11"/>
      <x v="492"/>
    </i>
    <i r="1">
      <x v="39"/>
      <x v="888"/>
      <x/>
      <x v="8"/>
      <x v="9"/>
      <x v="13"/>
      <x v="4"/>
      <x v="224"/>
      <x v="79"/>
      <x v="273"/>
      <x v="29"/>
      <x v="30"/>
      <x v="153"/>
      <x v="160"/>
      <x/>
      <x v="7"/>
      <x/>
      <x v="11"/>
      <x v="506"/>
    </i>
    <i r="1">
      <x v="40"/>
      <x v="889"/>
      <x/>
      <x/>
      <x v="9"/>
      <x v="13"/>
      <x v="4"/>
      <x v="157"/>
      <x v="140"/>
      <x v="288"/>
      <x v="29"/>
      <x v="30"/>
      <x v="154"/>
      <x v="161"/>
      <x/>
      <x v="8"/>
      <x/>
      <x v="11"/>
      <x v="507"/>
    </i>
    <i r="1">
      <x v="41"/>
      <x v="890"/>
      <x/>
      <x v="2"/>
      <x v="9"/>
      <x v="13"/>
      <x v="4"/>
      <x v="188"/>
      <x v="68"/>
      <x v="288"/>
      <x v="29"/>
      <x v="30"/>
      <x v="154"/>
      <x v="161"/>
      <x/>
      <x v="1"/>
      <x/>
      <x v="11"/>
      <x v="508"/>
    </i>
    <i r="1">
      <x v="42"/>
      <x v="891"/>
      <x/>
      <x v="7"/>
      <x v="9"/>
      <x v="13"/>
      <x v="4"/>
      <x v="209"/>
      <x v="141"/>
      <x v="294"/>
      <x v="29"/>
      <x v="30"/>
      <x v="155"/>
      <x v="162"/>
      <x/>
      <x v="6"/>
      <x/>
      <x v="11"/>
      <x v="495"/>
    </i>
    <i r="1">
      <x v="43"/>
      <x v="892"/>
      <x/>
      <x v="9"/>
      <x v="9"/>
      <x v="13"/>
      <x v="4"/>
      <x v="208"/>
      <x v="207"/>
      <x v="161"/>
      <x v="29"/>
      <x v="30"/>
      <x v="155"/>
      <x v="162"/>
      <x/>
      <x v="9"/>
      <x/>
      <x v="11"/>
      <x v="509"/>
    </i>
    <i r="1">
      <x v="44"/>
      <x v="893"/>
      <x/>
      <x v="10"/>
      <x v="9"/>
      <x v="13"/>
      <x v="4"/>
      <x v="209"/>
      <x v="165"/>
      <x v="295"/>
      <x v="29"/>
      <x v="30"/>
      <x v="155"/>
      <x v="162"/>
      <x/>
      <x v="10"/>
      <x/>
      <x v="11"/>
      <x v="510"/>
    </i>
    <i r="1">
      <x v="45"/>
      <x v="894"/>
      <x/>
      <x/>
      <x v="9"/>
      <x v="13"/>
      <x v="4"/>
      <x v="209"/>
      <x v="165"/>
      <x v="295"/>
      <x v="29"/>
      <x v="30"/>
      <x v="155"/>
      <x v="162"/>
      <x/>
      <x v="8"/>
      <x/>
      <x v="11"/>
      <x v="510"/>
    </i>
    <i r="1">
      <x v="46"/>
      <x v="895"/>
      <x v="1"/>
      <x/>
      <x v="9"/>
      <x v="13"/>
      <x v="4"/>
      <x v="359"/>
      <x v="68"/>
      <x v="296"/>
      <x v="29"/>
      <x v="30"/>
      <x v="156"/>
      <x v="163"/>
      <x/>
      <x v="8"/>
      <x/>
      <x v="11"/>
      <x v="511"/>
    </i>
    <i r="1">
      <x v="47"/>
      <x v="896"/>
      <x v="1"/>
      <x v="8"/>
      <x v="9"/>
      <x v="13"/>
      <x v="4"/>
      <x v="157"/>
      <x v="208"/>
      <x v="297"/>
      <x v="28"/>
      <x v="29"/>
      <x v="156"/>
      <x v="163"/>
      <x/>
      <x v="7"/>
      <x/>
      <x v="10"/>
      <x v="512"/>
    </i>
    <i r="1">
      <x v="48"/>
      <x v="897"/>
      <x v="1"/>
      <x v="5"/>
      <x v="9"/>
      <x v="13"/>
      <x v="4"/>
      <x v="247"/>
      <x v="55"/>
      <x v="298"/>
      <x v="27"/>
      <x v="28"/>
      <x v="156"/>
      <x v="163"/>
      <x/>
      <x v="4"/>
      <x/>
      <x v="12"/>
      <x v="488"/>
    </i>
    <i r="1">
      <x v="49"/>
      <x v="898"/>
      <x v="1"/>
      <x v="10"/>
      <x v="9"/>
      <x v="13"/>
      <x v="4"/>
      <x v="141"/>
      <x v="182"/>
      <x v="299"/>
      <x v="27"/>
      <x v="28"/>
      <x v="156"/>
      <x v="163"/>
      <x/>
      <x v="10"/>
      <x/>
      <x v="12"/>
      <x v="490"/>
    </i>
    <i r="1">
      <x v="50"/>
      <x v="899"/>
      <x v="1"/>
      <x v="2"/>
      <x v="9"/>
      <x v="13"/>
      <x v="4"/>
      <x v="357"/>
      <x v="209"/>
      <x v="300"/>
      <x v="29"/>
      <x v="30"/>
      <x v="156"/>
      <x v="163"/>
      <x/>
      <x v="1"/>
      <x/>
      <x v="11"/>
      <x v="513"/>
    </i>
    <i r="1">
      <x v="51"/>
      <x v="900"/>
      <x v="1"/>
      <x v="7"/>
      <x v="9"/>
      <x v="13"/>
      <x v="4"/>
      <x v="365"/>
      <x v="190"/>
      <x v="301"/>
      <x v="28"/>
      <x v="29"/>
      <x v="156"/>
      <x v="163"/>
      <x/>
      <x v="6"/>
      <x/>
      <x v="10"/>
      <x v="514"/>
    </i>
    <i r="1">
      <x v="52"/>
      <x v="901"/>
      <x v="3"/>
      <x v="9"/>
      <x v="9"/>
      <x v="13"/>
      <x v="4"/>
      <x v="200"/>
      <x v="10"/>
      <x v="282"/>
      <x v="27"/>
      <x v="28"/>
      <x v="157"/>
      <x v="164"/>
      <x/>
      <x v="9"/>
      <x/>
      <x v="12"/>
      <x v="515"/>
    </i>
    <i r="1">
      <x v="53"/>
      <x v="902"/>
      <x v="4"/>
      <x v="10"/>
      <x v="9"/>
      <x v="13"/>
      <x v="4"/>
      <x v="200"/>
      <x v="5"/>
      <x v="302"/>
      <x v="27"/>
      <x v="28"/>
      <x v="157"/>
      <x v="164"/>
      <x/>
      <x v="10"/>
      <x/>
      <x v="12"/>
      <x v="516"/>
    </i>
    <i r="1">
      <x v="54"/>
      <x v="903"/>
      <x v="3"/>
      <x v="4"/>
      <x v="9"/>
      <x v="13"/>
      <x v="4"/>
      <x v="200"/>
      <x v="56"/>
      <x v="288"/>
      <x v="28"/>
      <x v="29"/>
      <x v="158"/>
      <x v="165"/>
      <x/>
      <x v="3"/>
      <x/>
      <x v="10"/>
      <x v="488"/>
    </i>
    <i r="1">
      <x v="55"/>
      <x v="904"/>
      <x v="3"/>
      <x v="10"/>
      <x v="9"/>
      <x v="13"/>
      <x v="4"/>
      <x v="366"/>
      <x v="192"/>
      <x v="302"/>
      <x v="29"/>
      <x v="30"/>
      <x v="158"/>
      <x v="165"/>
      <x/>
      <x v="10"/>
      <x/>
      <x v="11"/>
      <x v="517"/>
    </i>
    <i r="1">
      <x v="56"/>
      <x v="905"/>
      <x v="3"/>
      <x/>
      <x v="9"/>
      <x v="13"/>
      <x v="4"/>
      <x v="215"/>
      <x v="192"/>
      <x v="303"/>
      <x v="29"/>
      <x v="30"/>
      <x v="158"/>
      <x v="165"/>
      <x/>
      <x v="8"/>
      <x/>
      <x v="11"/>
      <x v="518"/>
    </i>
    <i r="1">
      <x v="57"/>
      <x v="906"/>
      <x v="3"/>
      <x v="9"/>
      <x v="9"/>
      <x v="13"/>
      <x v="4"/>
      <x v="164"/>
      <x v="44"/>
      <x v="206"/>
      <x v="28"/>
      <x v="29"/>
      <x v="158"/>
      <x v="165"/>
      <x/>
      <x v="9"/>
      <x/>
      <x v="10"/>
      <x v="519"/>
    </i>
    <i r="1">
      <x v="58"/>
      <x v="907"/>
      <x v="3"/>
      <x v="3"/>
      <x v="9"/>
      <x v="13"/>
      <x v="4"/>
      <x v="367"/>
      <x v="210"/>
      <x v="304"/>
      <x v="29"/>
      <x v="30"/>
      <x v="158"/>
      <x v="165"/>
      <x/>
      <x v="2"/>
      <x/>
      <x v="11"/>
      <x v="520"/>
    </i>
    <i r="1">
      <x v="59"/>
      <x v="908"/>
      <x v="3"/>
      <x v="9"/>
      <x v="9"/>
      <x v="13"/>
      <x v="4"/>
      <x v="368"/>
      <x v="211"/>
      <x v="305"/>
      <x v="29"/>
      <x v="30"/>
      <x v="158"/>
      <x v="165"/>
      <x/>
      <x v="9"/>
      <x/>
      <x v="11"/>
      <x v="521"/>
    </i>
    <i r="1">
      <x v="60"/>
      <x v="909"/>
      <x v="3"/>
      <x v="5"/>
      <x v="9"/>
      <x v="13"/>
      <x v="4"/>
      <x v="369"/>
      <x v="35"/>
      <x v="174"/>
      <x v="30"/>
      <x v="31"/>
      <x v="159"/>
      <x v="166"/>
      <x/>
      <x v="4"/>
      <x/>
      <x v="14"/>
      <x v="522"/>
    </i>
    <i r="1">
      <x v="61"/>
      <x v="910"/>
      <x v="4"/>
      <x v="1"/>
      <x v="9"/>
      <x v="13"/>
      <x v="4"/>
      <x v="369"/>
      <x v="35"/>
      <x v="174"/>
      <x v="30"/>
      <x v="31"/>
      <x v="159"/>
      <x v="166"/>
      <x/>
      <x/>
      <x/>
      <x v="14"/>
      <x v="523"/>
    </i>
    <i r="1">
      <x v="62"/>
      <x v="911"/>
      <x v="4"/>
      <x v="2"/>
      <x v="9"/>
      <x v="13"/>
      <x v="4"/>
      <x v="370"/>
      <x v="93"/>
      <x v="306"/>
      <x v="31"/>
      <x v="32"/>
      <x v="159"/>
      <x v="166"/>
      <x/>
      <x v="1"/>
      <x/>
      <x v="13"/>
      <x v="484"/>
    </i>
    <i r="1">
      <x v="63"/>
      <x v="912"/>
      <x v="3"/>
      <x v="8"/>
      <x v="9"/>
      <x v="13"/>
      <x v="4"/>
      <x v="347"/>
      <x v="212"/>
      <x v="152"/>
      <x v="31"/>
      <x v="32"/>
      <x v="159"/>
      <x v="166"/>
      <x/>
      <x v="7"/>
      <x/>
      <x v="13"/>
      <x v="484"/>
    </i>
    <i r="1">
      <x v="64"/>
      <x v="913"/>
      <x v="4"/>
      <x v="7"/>
      <x v="9"/>
      <x v="13"/>
      <x v="4"/>
      <x v="123"/>
      <x v="17"/>
      <x v="113"/>
      <x v="30"/>
      <x v="31"/>
      <x v="160"/>
      <x v="167"/>
      <x/>
      <x v="6"/>
      <x/>
      <x v="14"/>
      <x v="324"/>
    </i>
    <i r="1">
      <x v="65"/>
      <x v="914"/>
      <x v="3"/>
      <x v="10"/>
      <x v="9"/>
      <x v="13"/>
      <x v="4"/>
      <x v="183"/>
      <x v="17"/>
      <x v="187"/>
      <x v="30"/>
      <x v="31"/>
      <x v="160"/>
      <x v="167"/>
      <x/>
      <x v="10"/>
      <x/>
      <x v="14"/>
      <x v="524"/>
    </i>
    <i r="1">
      <x v="66"/>
      <x v="915"/>
      <x v="3"/>
      <x/>
      <x v="9"/>
      <x v="13"/>
      <x v="4"/>
      <x v="232"/>
      <x v="213"/>
      <x v="183"/>
      <x v="31"/>
      <x v="32"/>
      <x v="160"/>
      <x v="167"/>
      <x/>
      <x v="8"/>
      <x/>
      <x v="13"/>
      <x v="525"/>
    </i>
    <i r="1">
      <x v="67"/>
      <x v="916"/>
      <x v="4"/>
      <x v="4"/>
      <x v="9"/>
      <x v="13"/>
      <x v="4"/>
      <x v="247"/>
      <x v="110"/>
      <x v="183"/>
      <x v="31"/>
      <x v="32"/>
      <x v="160"/>
      <x v="167"/>
      <x/>
      <x v="3"/>
      <x/>
      <x v="13"/>
      <x v="145"/>
    </i>
    <i r="1">
      <x v="68"/>
      <x v="917"/>
      <x v="4"/>
      <x v="10"/>
      <x v="9"/>
      <x v="13"/>
      <x v="4"/>
      <x v="292"/>
      <x v="60"/>
      <x v="307"/>
      <x v="30"/>
      <x v="31"/>
      <x v="161"/>
      <x v="168"/>
      <x/>
      <x v="10"/>
      <x/>
      <x v="14"/>
      <x v="121"/>
    </i>
    <i r="1">
      <x v="69"/>
      <x v="918"/>
      <x v="4"/>
      <x/>
      <x v="9"/>
      <x v="13"/>
      <x v="4"/>
      <x v="158"/>
      <x v="189"/>
      <x v="198"/>
      <x v="31"/>
      <x v="32"/>
      <x v="161"/>
      <x v="168"/>
      <x/>
      <x v="8"/>
      <x/>
      <x v="13"/>
      <x v="99"/>
    </i>
    <i r="1">
      <x v="70"/>
      <x v="919"/>
      <x v="4"/>
      <x v="9"/>
      <x v="9"/>
      <x v="13"/>
      <x v="4"/>
      <x v="371"/>
      <x v="171"/>
      <x v="178"/>
      <x v="30"/>
      <x v="31"/>
      <x v="161"/>
      <x v="168"/>
      <x/>
      <x v="9"/>
      <x/>
      <x v="14"/>
      <x v="123"/>
    </i>
    <i r="1">
      <x v="71"/>
      <x v="920"/>
      <x v="4"/>
      <x v="4"/>
      <x v="9"/>
      <x v="13"/>
      <x v="4"/>
      <x v="235"/>
      <x v="63"/>
      <x v="198"/>
      <x v="31"/>
      <x v="32"/>
      <x v="161"/>
      <x v="168"/>
      <x/>
      <x v="3"/>
      <x/>
      <x v="13"/>
      <x v="526"/>
    </i>
    <i r="1">
      <x v="72"/>
      <x v="921"/>
      <x v="4"/>
      <x v="8"/>
      <x v="9"/>
      <x v="13"/>
      <x v="4"/>
      <x v="158"/>
      <x v="42"/>
      <x v="109"/>
      <x v="31"/>
      <x v="32"/>
      <x v="161"/>
      <x v="168"/>
      <x/>
      <x v="7"/>
      <x/>
      <x v="13"/>
      <x v="126"/>
    </i>
    <i r="1">
      <x v="73"/>
      <x v="922"/>
      <x v="3"/>
      <x v="10"/>
      <x v="9"/>
      <x v="13"/>
      <x v="4"/>
      <x v="99"/>
      <x v="178"/>
      <x v="112"/>
      <x v="30"/>
      <x v="31"/>
      <x v="162"/>
      <x v="169"/>
      <x/>
      <x v="10"/>
      <x/>
      <x v="14"/>
      <x v="105"/>
    </i>
    <i r="1">
      <x v="74"/>
      <x v="923"/>
      <x v="3"/>
      <x/>
      <x v="9"/>
      <x v="13"/>
      <x v="4"/>
      <x v="307"/>
      <x v="174"/>
      <x v="129"/>
      <x v="30"/>
      <x v="31"/>
      <x v="162"/>
      <x v="169"/>
      <x/>
      <x v="8"/>
      <x/>
      <x v="14"/>
      <x v="527"/>
    </i>
    <i r="1">
      <x v="75"/>
      <x v="924"/>
      <x v="3"/>
      <x v="2"/>
      <x v="9"/>
      <x v="13"/>
      <x v="4"/>
      <x v="255"/>
      <x v="46"/>
      <x v="308"/>
      <x v="31"/>
      <x v="32"/>
      <x v="162"/>
      <x v="169"/>
      <x/>
      <x v="1"/>
      <x/>
      <x v="13"/>
      <x v="528"/>
    </i>
    <i r="1">
      <x v="76"/>
      <x v="925"/>
      <x v="3"/>
      <x v="8"/>
      <x v="9"/>
      <x v="13"/>
      <x v="4"/>
      <x v="167"/>
      <x v="32"/>
      <x v="153"/>
      <x v="31"/>
      <x v="32"/>
      <x v="162"/>
      <x v="169"/>
      <x/>
      <x v="7"/>
      <x/>
      <x v="13"/>
      <x v="528"/>
    </i>
    <i r="1">
      <x v="77"/>
      <x v="926"/>
      <x v="3"/>
      <x v="5"/>
      <x v="9"/>
      <x v="13"/>
      <x v="4"/>
      <x v="177"/>
      <x v="31"/>
      <x v="308"/>
      <x v="31"/>
      <x v="32"/>
      <x v="162"/>
      <x v="169"/>
      <x/>
      <x v="4"/>
      <x/>
      <x v="13"/>
      <x v="529"/>
    </i>
    <i r="1">
      <x v="78"/>
      <x v="927"/>
      <x v="3"/>
      <x v="4"/>
      <x v="9"/>
      <x v="13"/>
      <x v="4"/>
      <x v="150"/>
      <x v="185"/>
      <x v="110"/>
      <x v="30"/>
      <x v="31"/>
      <x v="162"/>
      <x v="169"/>
      <x/>
      <x v="3"/>
      <x/>
      <x v="14"/>
      <x v="530"/>
    </i>
    <i r="1">
      <x v="79"/>
      <x v="928"/>
      <x v="3"/>
      <x v="6"/>
      <x v="9"/>
      <x v="13"/>
      <x v="4"/>
      <x v="101"/>
      <x v="214"/>
      <x v="125"/>
      <x v="30"/>
      <x v="31"/>
      <x v="162"/>
      <x v="169"/>
      <x/>
      <x v="5"/>
      <x/>
      <x v="14"/>
      <x v="531"/>
    </i>
    <i r="1">
      <x v="80"/>
      <x v="929"/>
      <x v="3"/>
      <x v="9"/>
      <x v="9"/>
      <x v="13"/>
      <x v="4"/>
      <x v="240"/>
      <x v="35"/>
      <x v="204"/>
      <x v="32"/>
      <x v="33"/>
      <x v="163"/>
      <x v="170"/>
      <x/>
      <x v="9"/>
      <x/>
      <x v="17"/>
      <x v="532"/>
    </i>
    <i r="1">
      <x v="81"/>
      <x v="930"/>
      <x v="3"/>
      <x v="7"/>
      <x v="9"/>
      <x v="13"/>
      <x v="4"/>
      <x v="166"/>
      <x v="189"/>
      <x v="309"/>
      <x v="32"/>
      <x v="33"/>
      <x v="163"/>
      <x v="170"/>
      <x/>
      <x v="6"/>
      <x/>
      <x v="17"/>
      <x v="533"/>
    </i>
    <i r="1">
      <x v="82"/>
      <x v="931"/>
      <x v="4"/>
      <x v="10"/>
      <x v="9"/>
      <x v="13"/>
      <x v="4"/>
      <x v="252"/>
      <x v="35"/>
      <x v="310"/>
      <x v="32"/>
      <x v="33"/>
      <x v="163"/>
      <x v="170"/>
      <x/>
      <x v="10"/>
      <x/>
      <x v="17"/>
      <x v="534"/>
    </i>
    <i r="1">
      <x v="83"/>
      <x v="932"/>
      <x v="4"/>
      <x v="6"/>
      <x v="9"/>
      <x v="13"/>
      <x v="4"/>
      <x v="239"/>
      <x v="192"/>
      <x v="310"/>
      <x v="32"/>
      <x v="33"/>
      <x v="163"/>
      <x v="170"/>
      <x/>
      <x v="5"/>
      <x/>
      <x v="17"/>
      <x v="535"/>
    </i>
    <i r="1">
      <x v="84"/>
      <x v="933"/>
      <x v="1"/>
      <x v="11"/>
      <x v="9"/>
      <x v="13"/>
      <x v="4"/>
      <x v="246"/>
      <x v="35"/>
      <x v="279"/>
      <x v="32"/>
      <x v="33"/>
      <x v="164"/>
      <x v="171"/>
      <x/>
      <x v="11"/>
      <x/>
      <x v="17"/>
      <x v="536"/>
    </i>
    <i r="1">
      <x v="85"/>
      <x v="934"/>
      <x v="3"/>
      <x v="10"/>
      <x v="9"/>
      <x v="13"/>
      <x v="4"/>
      <x v="164"/>
      <x v="35"/>
      <x v="157"/>
      <x v="32"/>
      <x v="33"/>
      <x v="164"/>
      <x v="171"/>
      <x/>
      <x v="10"/>
      <x/>
      <x v="17"/>
      <x v="537"/>
    </i>
    <i r="1">
      <x v="86"/>
      <x v="935"/>
      <x v="1"/>
      <x v="2"/>
      <x v="9"/>
      <x v="13"/>
      <x v="4"/>
      <x v="351"/>
      <x v="77"/>
      <x v="299"/>
      <x v="32"/>
      <x v="33"/>
      <x v="164"/>
      <x v="171"/>
      <x/>
      <x v="1"/>
      <x/>
      <x v="17"/>
      <x v="537"/>
    </i>
    <i r="1">
      <x v="87"/>
      <x v="936"/>
      <x v="3"/>
      <x v="6"/>
      <x v="9"/>
      <x v="13"/>
      <x v="4"/>
      <x v="372"/>
      <x v="125"/>
      <x v="159"/>
      <x v="32"/>
      <x v="33"/>
      <x v="164"/>
      <x v="171"/>
      <x/>
      <x v="5"/>
      <x/>
      <x v="17"/>
      <x v="538"/>
    </i>
    <i r="1">
      <x v="88"/>
      <x v="937"/>
      <x v="4"/>
      <x v="7"/>
      <x v="9"/>
      <x v="13"/>
      <x v="4"/>
      <x v="373"/>
      <x v="42"/>
      <x v="311"/>
      <x v="32"/>
      <x v="33"/>
      <x v="164"/>
      <x v="171"/>
      <x/>
      <x v="6"/>
      <x/>
      <x v="17"/>
      <x v="539"/>
    </i>
    <i r="1">
      <x v="89"/>
      <x v="938"/>
      <x v="4"/>
      <x v="10"/>
      <x v="9"/>
      <x v="13"/>
      <x v="4"/>
      <x v="349"/>
      <x v="71"/>
      <x v="157"/>
      <x v="33"/>
      <x v="34"/>
      <x v="165"/>
      <x v="172"/>
      <x/>
      <x v="10"/>
      <x/>
      <x v="3"/>
      <x v="540"/>
    </i>
    <i r="1">
      <x v="90"/>
      <x v="939"/>
      <x v="3"/>
      <x v="9"/>
      <x v="9"/>
      <x v="13"/>
      <x v="4"/>
      <x v="253"/>
      <x v="35"/>
      <x v="312"/>
      <x v="32"/>
      <x v="33"/>
      <x v="165"/>
      <x v="172"/>
      <x/>
      <x v="9"/>
      <x/>
      <x v="17"/>
      <x v="541"/>
    </i>
    <i r="1">
      <x v="91"/>
      <x v="940"/>
      <x v="4"/>
      <x/>
      <x v="9"/>
      <x v="13"/>
      <x v="4"/>
      <x v="349"/>
      <x v="71"/>
      <x v="157"/>
      <x v="33"/>
      <x v="34"/>
      <x v="165"/>
      <x v="172"/>
      <x/>
      <x v="8"/>
      <x/>
      <x v="3"/>
      <x v="542"/>
    </i>
    <i r="1">
      <x v="92"/>
      <x v="941"/>
      <x v="3"/>
      <x v="3"/>
      <x v="9"/>
      <x v="13"/>
      <x v="4"/>
      <x v="245"/>
      <x v="71"/>
      <x v="279"/>
      <x v="33"/>
      <x v="34"/>
      <x v="165"/>
      <x v="172"/>
      <x/>
      <x v="2"/>
      <x/>
      <x v="3"/>
      <x v="543"/>
    </i>
    <i r="1">
      <x v="93"/>
      <x v="942"/>
      <x v="3"/>
      <x v="5"/>
      <x v="9"/>
      <x v="13"/>
      <x v="4"/>
      <x v="365"/>
      <x v="139"/>
      <x v="279"/>
      <x v="33"/>
      <x v="34"/>
      <x v="165"/>
      <x v="172"/>
      <x/>
      <x v="4"/>
      <x/>
      <x v="3"/>
      <x v="544"/>
    </i>
    <i r="1">
      <x v="94"/>
      <x v="943"/>
      <x v="4"/>
      <x v="8"/>
      <x v="9"/>
      <x v="13"/>
      <x v="4"/>
      <x v="246"/>
      <x v="35"/>
      <x v="279"/>
      <x v="33"/>
      <x v="34"/>
      <x v="165"/>
      <x v="172"/>
      <x/>
      <x v="7"/>
      <x/>
      <x v="3"/>
      <x v="543"/>
    </i>
    <i r="1">
      <x v="95"/>
      <x v="944"/>
      <x v="1"/>
      <x v="1"/>
      <x v="9"/>
      <x v="13"/>
      <x v="4"/>
      <x v="161"/>
      <x v="184"/>
      <x v="313"/>
      <x v="30"/>
      <x v="31"/>
      <x v="166"/>
      <x v="173"/>
      <x/>
      <x/>
      <x/>
      <x v="14"/>
      <x v="477"/>
    </i>
    <i r="1">
      <x v="96"/>
      <x v="945"/>
      <x v="1"/>
      <x/>
      <x v="9"/>
      <x v="13"/>
      <x v="4"/>
      <x v="146"/>
      <x v="8"/>
      <x v="314"/>
      <x v="30"/>
      <x v="31"/>
      <x v="166"/>
      <x v="173"/>
      <x/>
      <x v="8"/>
      <x/>
      <x v="14"/>
      <x v="545"/>
    </i>
    <i r="1">
      <x v="97"/>
      <x v="946"/>
      <x v="1"/>
      <x v="10"/>
      <x v="9"/>
      <x v="13"/>
      <x v="4"/>
      <x v="177"/>
      <x v="8"/>
      <x v="143"/>
      <x v="30"/>
      <x v="31"/>
      <x v="166"/>
      <x v="173"/>
      <x/>
      <x v="10"/>
      <x/>
      <x v="14"/>
      <x v="488"/>
    </i>
    <i r="1">
      <x v="98"/>
      <x v="947"/>
      <x v="1"/>
      <x v="8"/>
      <x v="9"/>
      <x v="13"/>
      <x v="4"/>
      <x v="146"/>
      <x v="3"/>
      <x v="315"/>
      <x v="30"/>
      <x v="31"/>
      <x v="166"/>
      <x v="173"/>
      <x/>
      <x v="7"/>
      <x/>
      <x v="14"/>
      <x v="478"/>
    </i>
    <i r="1">
      <x v="99"/>
      <x v="948"/>
      <x v="1"/>
      <x v="5"/>
      <x v="9"/>
      <x v="13"/>
      <x v="4"/>
      <x v="235"/>
      <x v="8"/>
      <x v="313"/>
      <x v="30"/>
      <x v="31"/>
      <x v="166"/>
      <x v="173"/>
      <x/>
      <x v="4"/>
      <x/>
      <x v="14"/>
      <x v="546"/>
    </i>
    <i r="1">
      <x v="100"/>
      <x v="949"/>
      <x v="1"/>
      <x v="2"/>
      <x v="9"/>
      <x v="13"/>
      <x v="4"/>
      <x v="374"/>
      <x v="40"/>
      <x v="316"/>
      <x v="30"/>
      <x v="31"/>
      <x v="167"/>
      <x v="174"/>
      <x/>
      <x v="1"/>
      <x/>
      <x v="14"/>
      <x v="547"/>
    </i>
    <i r="1">
      <x v="101"/>
      <x v="950"/>
      <x v="3"/>
      <x v="9"/>
      <x v="9"/>
      <x v="13"/>
      <x v="4"/>
      <x v="375"/>
      <x v="31"/>
      <x v="317"/>
      <x v="30"/>
      <x v="31"/>
      <x v="167"/>
      <x v="174"/>
      <x/>
      <x v="9"/>
      <x/>
      <x v="14"/>
      <x v="548"/>
    </i>
    <i r="1">
      <x v="102"/>
      <x v="951"/>
      <x v="4"/>
      <x/>
      <x v="9"/>
      <x v="13"/>
      <x v="4"/>
      <x v="374"/>
      <x v="47"/>
      <x v="317"/>
      <x v="30"/>
      <x v="31"/>
      <x v="167"/>
      <x v="174"/>
      <x/>
      <x v="8"/>
      <x/>
      <x v="14"/>
      <x v="549"/>
    </i>
    <i r="1">
      <x v="103"/>
      <x v="952"/>
      <x v="4"/>
      <x v="7"/>
      <x v="9"/>
      <x v="13"/>
      <x v="4"/>
      <x v="374"/>
      <x v="45"/>
      <x v="318"/>
      <x v="30"/>
      <x v="31"/>
      <x v="167"/>
      <x v="174"/>
      <x/>
      <x v="6"/>
      <x/>
      <x v="14"/>
      <x v="550"/>
    </i>
    <i r="1">
      <x v="104"/>
      <x v="953"/>
      <x v="3"/>
      <x/>
      <x v="9"/>
      <x v="13"/>
      <x v="4"/>
      <x v="376"/>
      <x v="40"/>
      <x v="319"/>
      <x v="30"/>
      <x v="31"/>
      <x v="167"/>
      <x v="174"/>
      <x/>
      <x v="8"/>
      <x/>
      <x v="14"/>
      <x v="551"/>
    </i>
    <i r="1">
      <x v="105"/>
      <x v="954"/>
      <x v="4"/>
      <x v="5"/>
      <x v="9"/>
      <x v="13"/>
      <x v="4"/>
      <x v="377"/>
      <x v="98"/>
      <x v="320"/>
      <x v="32"/>
      <x v="33"/>
      <x v="168"/>
      <x v="175"/>
      <x/>
      <x v="4"/>
      <x/>
      <x v="17"/>
      <x v="552"/>
    </i>
    <i r="1">
      <x v="106"/>
      <x v="955"/>
      <x v="4"/>
      <x/>
      <x v="9"/>
      <x v="13"/>
      <x v="4"/>
      <x v="378"/>
      <x v="210"/>
      <x v="321"/>
      <x v="31"/>
      <x v="32"/>
      <x v="168"/>
      <x v="175"/>
      <x/>
      <x v="8"/>
      <x/>
      <x v="13"/>
      <x v="553"/>
    </i>
    <i r="1">
      <x v="107"/>
      <x v="956"/>
      <x v="1"/>
      <x v="1"/>
      <x v="9"/>
      <x v="13"/>
      <x v="4"/>
      <x v="379"/>
      <x v="38"/>
      <x v="322"/>
      <x v="31"/>
      <x v="32"/>
      <x v="169"/>
      <x v="176"/>
      <x/>
      <x/>
      <x/>
      <x v="13"/>
      <x v="554"/>
    </i>
    <i r="1">
      <x v="108"/>
      <x v="957"/>
      <x v="1"/>
      <x/>
      <x v="9"/>
      <x v="13"/>
      <x v="4"/>
      <x v="225"/>
      <x v="63"/>
      <x v="323"/>
      <x v="31"/>
      <x v="32"/>
      <x v="169"/>
      <x v="176"/>
      <x/>
      <x v="8"/>
      <x/>
      <x v="13"/>
      <x v="555"/>
    </i>
    <i r="1">
      <x v="109"/>
      <x v="958"/>
      <x v="1"/>
      <x v="5"/>
      <x v="9"/>
      <x v="13"/>
      <x v="4"/>
      <x v="225"/>
      <x v="63"/>
      <x v="323"/>
      <x v="31"/>
      <x v="32"/>
      <x v="169"/>
      <x v="176"/>
      <x/>
      <x v="4"/>
      <x/>
      <x v="13"/>
      <x v="554"/>
    </i>
    <i r="1">
      <x v="110"/>
      <x v="959"/>
      <x v="3"/>
      <x v="2"/>
      <x v="9"/>
      <x v="13"/>
      <x v="4"/>
      <x v="380"/>
      <x v="35"/>
      <x v="324"/>
      <x v="31"/>
      <x v="32"/>
      <x v="169"/>
      <x v="176"/>
      <x/>
      <x v="1"/>
      <x/>
      <x v="13"/>
      <x v="556"/>
    </i>
    <i r="1">
      <x v="111"/>
      <x v="960"/>
      <x v="3"/>
      <x v="7"/>
      <x v="9"/>
      <x v="13"/>
      <x v="4"/>
      <x v="381"/>
      <x v="191"/>
      <x v="325"/>
      <x v="31"/>
      <x v="32"/>
      <x v="169"/>
      <x v="176"/>
      <x/>
      <x v="6"/>
      <x/>
      <x v="13"/>
      <x v="557"/>
    </i>
    <i r="1">
      <x v="112"/>
      <x v="961"/>
      <x v="4"/>
      <x v="4"/>
      <x v="9"/>
      <x v="13"/>
      <x v="4"/>
      <x v="382"/>
      <x v="42"/>
      <x v="324"/>
      <x v="31"/>
      <x v="32"/>
      <x v="169"/>
      <x v="176"/>
      <x/>
      <x v="3"/>
      <x/>
      <x v="13"/>
      <x v="558"/>
    </i>
    <i r="1">
      <x v="113"/>
      <x v="962"/>
      <x v="3"/>
      <x v="3"/>
      <x v="9"/>
      <x v="13"/>
      <x v="4"/>
      <x v="383"/>
      <x v="35"/>
      <x v="325"/>
      <x v="31"/>
      <x v="32"/>
      <x v="169"/>
      <x v="176"/>
      <x/>
      <x v="2"/>
      <x/>
      <x v="13"/>
      <x v="557"/>
    </i>
    <i r="1">
      <x v="114"/>
      <x v="963"/>
      <x v="4"/>
      <x v="10"/>
      <x v="9"/>
      <x v="13"/>
      <x v="4"/>
      <x v="186"/>
      <x v="35"/>
      <x v="326"/>
      <x v="31"/>
      <x v="32"/>
      <x v="169"/>
      <x v="176"/>
      <x/>
      <x v="10"/>
      <x/>
      <x v="13"/>
      <x v="559"/>
    </i>
    <i r="1">
      <x v="115"/>
      <x v="964"/>
      <x v="4"/>
      <x v="9"/>
      <x v="9"/>
      <x v="13"/>
      <x v="4"/>
      <x v="383"/>
      <x v="35"/>
      <x v="325"/>
      <x v="31"/>
      <x v="32"/>
      <x v="169"/>
      <x v="176"/>
      <x/>
      <x v="9"/>
      <x/>
      <x v="13"/>
      <x v="557"/>
    </i>
    <i r="1">
      <x v="116"/>
      <x v="965"/>
      <x v="1"/>
      <x v="7"/>
      <x v="29"/>
      <x v="13"/>
      <x v="4"/>
      <x v="384"/>
      <x v="93"/>
      <x v="327"/>
      <x v="32"/>
      <x v="33"/>
      <x v="170"/>
      <x v="177"/>
      <x/>
      <x v="6"/>
      <x/>
      <x v="17"/>
      <x v="557"/>
    </i>
    <i r="1">
      <x v="117"/>
      <x v="966"/>
      <x v="1"/>
      <x v="2"/>
      <x v="9"/>
      <x v="13"/>
      <x v="4"/>
      <x v="385"/>
      <x v="158"/>
      <x v="327"/>
      <x v="32"/>
      <x v="33"/>
      <x v="170"/>
      <x v="177"/>
      <x/>
      <x v="1"/>
      <x/>
      <x v="17"/>
      <x v="560"/>
    </i>
    <i r="1">
      <x v="118"/>
      <x v="967"/>
      <x v="1"/>
      <x/>
      <x v="29"/>
      <x v="13"/>
      <x v="4"/>
      <x v="386"/>
      <x v="202"/>
      <x v="328"/>
      <x v="32"/>
      <x v="33"/>
      <x v="170"/>
      <x v="177"/>
      <x/>
      <x v="8"/>
      <x/>
      <x v="17"/>
      <x v="561"/>
    </i>
    <i r="1">
      <x v="119"/>
      <x v="968"/>
      <x v="1"/>
      <x v="4"/>
      <x v="29"/>
      <x v="13"/>
      <x v="4"/>
      <x v="386"/>
      <x v="140"/>
      <x v="327"/>
      <x v="32"/>
      <x v="33"/>
      <x v="170"/>
      <x v="177"/>
      <x/>
      <x v="3"/>
      <x/>
      <x v="17"/>
      <x v="561"/>
    </i>
    <i r="1">
      <x v="120"/>
      <x v="969"/>
      <x v="1"/>
      <x v="1"/>
      <x v="29"/>
      <x v="13"/>
      <x v="4"/>
      <x v="387"/>
      <x v="131"/>
      <x v="328"/>
      <x v="32"/>
      <x v="33"/>
      <x v="170"/>
      <x v="177"/>
      <x/>
      <x/>
      <x/>
      <x v="17"/>
      <x v="561"/>
    </i>
    <i r="1">
      <x v="121"/>
      <x v="970"/>
      <x v="3"/>
      <x v="5"/>
      <x v="9"/>
      <x v="13"/>
      <x v="4"/>
      <x v="388"/>
      <x v="215"/>
      <x v="329"/>
      <x v="34"/>
      <x v="35"/>
      <x v="171"/>
      <x v="178"/>
      <x/>
      <x v="4"/>
      <x/>
      <x v="5"/>
      <x v="562"/>
    </i>
    <i r="1">
      <x v="122"/>
      <x v="971"/>
      <x v="3"/>
      <x v="2"/>
      <x v="9"/>
      <x v="13"/>
      <x v="4"/>
      <x v="389"/>
      <x v="106"/>
      <x v="327"/>
      <x v="35"/>
      <x v="36"/>
      <x v="171"/>
      <x v="178"/>
      <x/>
      <x v="1"/>
      <x/>
      <x v="6"/>
      <x v="563"/>
    </i>
    <i r="1">
      <x v="123"/>
      <x v="972"/>
      <x v="1"/>
      <x v="1"/>
      <x v="9"/>
      <x v="13"/>
      <x v="4"/>
      <x v="390"/>
      <x v="216"/>
      <x v="330"/>
      <x v="34"/>
      <x v="35"/>
      <x v="171"/>
      <x v="178"/>
      <x/>
      <x/>
      <x/>
      <x v="5"/>
      <x v="564"/>
    </i>
    <i r="1">
      <x v="124"/>
      <x v="973"/>
      <x v="1"/>
      <x v="9"/>
      <x v="9"/>
      <x v="13"/>
      <x v="4"/>
      <x v="391"/>
      <x v="94"/>
      <x v="331"/>
      <x v="35"/>
      <x v="36"/>
      <x v="171"/>
      <x v="178"/>
      <x/>
      <x v="9"/>
      <x/>
      <x v="6"/>
      <x v="565"/>
    </i>
    <i r="1">
      <x v="125"/>
      <x v="974"/>
      <x v="1"/>
      <x v="8"/>
      <x v="9"/>
      <x v="13"/>
      <x v="4"/>
      <x v="392"/>
      <x v="217"/>
      <x v="332"/>
      <x v="34"/>
      <x v="35"/>
      <x v="171"/>
      <x v="178"/>
      <x/>
      <x v="7"/>
      <x/>
      <x v="5"/>
      <x v="566"/>
    </i>
    <i r="1">
      <x v="126"/>
      <x v="975"/>
      <x v="1"/>
      <x v="7"/>
      <x v="9"/>
      <x v="13"/>
      <x v="4"/>
      <x v="391"/>
      <x v="94"/>
      <x v="331"/>
      <x v="35"/>
      <x v="36"/>
      <x v="171"/>
      <x v="178"/>
      <x/>
      <x v="6"/>
      <x/>
      <x v="6"/>
      <x v="567"/>
    </i>
    <i r="1">
      <x v="127"/>
      <x v="976"/>
      <x v="1"/>
      <x v="4"/>
      <x v="9"/>
      <x v="13"/>
      <x v="4"/>
      <x v="390"/>
      <x v="216"/>
      <x v="330"/>
      <x v="34"/>
      <x v="35"/>
      <x v="171"/>
      <x v="178"/>
      <x/>
      <x v="3"/>
      <x/>
      <x v="5"/>
      <x v="560"/>
    </i>
    <i r="1">
      <x v="128"/>
      <x v="977"/>
      <x v="1"/>
      <x/>
      <x v="9"/>
      <x v="13"/>
      <x v="4"/>
      <x v="389"/>
      <x v="218"/>
      <x v="331"/>
      <x v="35"/>
      <x v="36"/>
      <x v="171"/>
      <x v="178"/>
      <x/>
      <x v="8"/>
      <x/>
      <x v="6"/>
      <x v="567"/>
    </i>
    <i r="1">
      <x v="129"/>
      <x v="978"/>
      <x v="1"/>
      <x v="3"/>
      <x v="9"/>
      <x v="13"/>
      <x v="4"/>
      <x v="393"/>
      <x v="219"/>
      <x v="331"/>
      <x v="35"/>
      <x v="36"/>
      <x v="171"/>
      <x v="178"/>
      <x/>
      <x v="2"/>
      <x/>
      <x v="6"/>
      <x v="568"/>
    </i>
    <i r="1">
      <x v="130"/>
      <x v="979"/>
      <x v="1"/>
      <x v="10"/>
      <x v="9"/>
      <x v="13"/>
      <x v="4"/>
      <x v="394"/>
      <x v="126"/>
      <x v="332"/>
      <x v="34"/>
      <x v="35"/>
      <x v="171"/>
      <x v="178"/>
      <x/>
      <x v="10"/>
      <x/>
      <x v="5"/>
      <x v="569"/>
    </i>
    <i r="1">
      <x v="131"/>
      <x v="980"/>
      <x v="4"/>
      <x/>
      <x v="9"/>
      <x v="13"/>
      <x v="4"/>
      <x v="395"/>
      <x v="101"/>
      <x v="333"/>
      <x v="33"/>
      <x v="34"/>
      <x v="172"/>
      <x v="179"/>
      <x/>
      <x v="8"/>
      <x/>
      <x v="3"/>
      <x v="570"/>
    </i>
    <i r="1">
      <x v="132"/>
      <x v="981"/>
      <x v="4"/>
      <x v="1"/>
      <x v="9"/>
      <x v="13"/>
      <x v="4"/>
      <x v="396"/>
      <x v="93"/>
      <x v="334"/>
      <x v="33"/>
      <x v="34"/>
      <x v="172"/>
      <x v="179"/>
      <x/>
      <x/>
      <x/>
      <x v="3"/>
      <x v="571"/>
    </i>
    <i r="1">
      <x v="133"/>
      <x v="982"/>
      <x v="1"/>
      <x v="5"/>
      <x v="9"/>
      <x v="13"/>
      <x v="4"/>
      <x v="397"/>
      <x v="93"/>
      <x v="335"/>
      <x v="33"/>
      <x v="34"/>
      <x v="173"/>
      <x v="180"/>
      <x/>
      <x v="4"/>
      <x/>
      <x v="3"/>
      <x v="572"/>
    </i>
    <i r="1">
      <x v="134"/>
      <x v="983"/>
      <x v="3"/>
      <x v="8"/>
      <x v="9"/>
      <x v="13"/>
      <x v="4"/>
      <x v="398"/>
      <x v="35"/>
      <x v="335"/>
      <x v="33"/>
      <x v="34"/>
      <x v="173"/>
      <x v="180"/>
      <x/>
      <x v="7"/>
      <x/>
      <x v="3"/>
      <x v="573"/>
    </i>
    <i r="1">
      <x v="135"/>
      <x v="984"/>
      <x v="3"/>
      <x v="7"/>
      <x v="9"/>
      <x v="13"/>
      <x v="4"/>
      <x v="399"/>
      <x v="207"/>
      <x v="336"/>
      <x v="33"/>
      <x v="34"/>
      <x v="173"/>
      <x v="180"/>
      <x/>
      <x v="6"/>
      <x/>
      <x v="3"/>
      <x v="573"/>
    </i>
    <i r="1">
      <x v="136"/>
      <x v="985"/>
      <x v="3"/>
      <x v="7"/>
      <x v="9"/>
      <x v="13"/>
      <x v="4"/>
      <x v="400"/>
      <x v="220"/>
      <x v="337"/>
      <x v="33"/>
      <x v="34"/>
      <x v="174"/>
      <x v="181"/>
      <x/>
      <x v="6"/>
      <x/>
      <x v="3"/>
      <x v="574"/>
    </i>
    <i r="1">
      <x v="137"/>
      <x v="986"/>
      <x v="1"/>
      <x/>
      <x v="9"/>
      <x v="13"/>
      <x v="4"/>
      <x v="400"/>
      <x v="220"/>
      <x v="337"/>
      <x v="33"/>
      <x v="34"/>
      <x v="174"/>
      <x v="181"/>
      <x/>
      <x v="8"/>
      <x/>
      <x v="3"/>
      <x v="575"/>
    </i>
    <i r="1">
      <x v="138"/>
      <x v="987"/>
      <x v="1"/>
      <x v="11"/>
      <x v="9"/>
      <x v="13"/>
      <x v="4"/>
      <x v="398"/>
      <x v="139"/>
      <x v="338"/>
      <x v="33"/>
      <x v="34"/>
      <x v="174"/>
      <x v="181"/>
      <x/>
      <x v="11"/>
      <x/>
      <x v="3"/>
      <x v="575"/>
    </i>
    <i r="1">
      <x v="139"/>
      <x v="988"/>
      <x v="4"/>
      <x v="1"/>
      <x v="9"/>
      <x v="13"/>
      <x v="4"/>
      <x v="398"/>
      <x v="139"/>
      <x v="338"/>
      <x v="33"/>
      <x v="34"/>
      <x v="174"/>
      <x v="181"/>
      <x/>
      <x/>
      <x/>
      <x v="3"/>
      <x v="576"/>
    </i>
    <i r="1">
      <x v="140"/>
      <x v="989"/>
      <x v="3"/>
      <x v="6"/>
      <x v="9"/>
      <x v="13"/>
      <x v="4"/>
      <x v="401"/>
      <x v="139"/>
      <x v="339"/>
      <x v="33"/>
      <x v="34"/>
      <x v="174"/>
      <x v="181"/>
      <x/>
      <x v="5"/>
      <x/>
      <x v="3"/>
      <x v="574"/>
    </i>
    <i r="1">
      <x v="141"/>
      <x v="990"/>
      <x v="3"/>
      <x v="9"/>
      <x v="9"/>
      <x v="13"/>
      <x v="4"/>
      <x v="402"/>
      <x v="137"/>
      <x v="338"/>
      <x v="33"/>
      <x v="34"/>
      <x v="174"/>
      <x v="181"/>
      <x/>
      <x v="9"/>
      <x/>
      <x v="3"/>
      <x v="575"/>
    </i>
    <i r="1">
      <x v="142"/>
      <x v="991"/>
      <x v="1"/>
      <x v="5"/>
      <x v="25"/>
      <x v="13"/>
      <x v="4"/>
      <x v="403"/>
      <x v="221"/>
      <x v="340"/>
      <x v="36"/>
      <x v="37"/>
      <x v="175"/>
      <x v="182"/>
      <x/>
      <x v="4"/>
      <x/>
      <x v="9"/>
      <x v="577"/>
    </i>
    <i r="1">
      <x v="143"/>
      <x v="992"/>
      <x v="1"/>
      <x/>
      <x v="25"/>
      <x v="13"/>
      <x v="4"/>
      <x v="404"/>
      <x v="222"/>
      <x v="340"/>
      <x v="36"/>
      <x v="37"/>
      <x v="175"/>
      <x v="182"/>
      <x/>
      <x v="8"/>
      <x/>
      <x v="9"/>
      <x v="577"/>
    </i>
    <i r="1">
      <x v="144"/>
      <x v="993"/>
      <x v="1"/>
      <x v="10"/>
      <x v="25"/>
      <x v="13"/>
      <x v="4"/>
      <x v="404"/>
      <x v="222"/>
      <x v="340"/>
      <x v="36"/>
      <x v="37"/>
      <x v="175"/>
      <x v="182"/>
      <x/>
      <x v="10"/>
      <x/>
      <x v="9"/>
      <x v="577"/>
    </i>
    <i r="1">
      <x v="145"/>
      <x v="994"/>
      <x v="3"/>
      <x v="7"/>
      <x v="25"/>
      <x v="13"/>
      <x v="4"/>
      <x v="405"/>
      <x v="221"/>
      <x v="341"/>
      <x v="36"/>
      <x v="37"/>
      <x v="176"/>
      <x v="183"/>
      <x/>
      <x v="6"/>
      <x/>
      <x v="9"/>
      <x v="578"/>
    </i>
    <i r="1">
      <x v="146"/>
      <x v="995"/>
      <x v="4"/>
      <x v="5"/>
      <x v="25"/>
      <x v="13"/>
      <x v="4"/>
      <x v="404"/>
      <x v="223"/>
      <x v="342"/>
      <x v="36"/>
      <x v="37"/>
      <x v="176"/>
      <x v="183"/>
      <x/>
      <x v="4"/>
      <x/>
      <x v="9"/>
      <x v="579"/>
    </i>
    <i r="1">
      <x v="147"/>
      <x v="996"/>
      <x v="3"/>
      <x v="2"/>
      <x v="9"/>
      <x v="1"/>
      <x v="9"/>
      <x v="406"/>
      <x v="56"/>
      <x v="343"/>
      <x v="35"/>
      <x v="36"/>
      <x v="177"/>
      <x v="184"/>
      <x/>
      <x v="1"/>
      <x/>
      <x v="6"/>
      <x v="580"/>
    </i>
    <i r="1">
      <x v="148"/>
      <x v="997"/>
      <x v="3"/>
      <x v="5"/>
      <x v="9"/>
      <x v="1"/>
      <x v="9"/>
      <x v="407"/>
      <x v="3"/>
      <x v="344"/>
      <x v="34"/>
      <x v="35"/>
      <x v="177"/>
      <x v="184"/>
      <x/>
      <x v="4"/>
      <x/>
      <x v="5"/>
      <x v="581"/>
    </i>
    <i r="1">
      <x v="149"/>
      <x v="998"/>
      <x v="4"/>
      <x v="8"/>
      <x v="9"/>
      <x v="1"/>
      <x v="9"/>
      <x v="342"/>
      <x v="5"/>
      <x v="345"/>
      <x v="34"/>
      <x v="35"/>
      <x v="178"/>
      <x v="185"/>
      <x/>
      <x v="7"/>
      <x/>
      <x v="5"/>
      <x v="582"/>
    </i>
    <i r="1">
      <x v="150"/>
      <x v="999"/>
      <x v="4"/>
      <x v="9"/>
      <x v="9"/>
      <x v="1"/>
      <x v="9"/>
      <x v="408"/>
      <x v="3"/>
      <x v="345"/>
      <x v="34"/>
      <x v="35"/>
      <x v="178"/>
      <x v="185"/>
      <x/>
      <x v="9"/>
      <x/>
      <x v="5"/>
      <x v="583"/>
    </i>
    <i r="1">
      <x v="151"/>
      <x v="1000"/>
      <x v="4"/>
      <x/>
      <x v="9"/>
      <x v="1"/>
      <x v="9"/>
      <x v="409"/>
      <x v="224"/>
      <x v="346"/>
      <x v="33"/>
      <x v="34"/>
      <x v="179"/>
      <x v="186"/>
      <x/>
      <x v="8"/>
      <x/>
      <x v="3"/>
      <x v="584"/>
    </i>
    <i r="1">
      <x v="152"/>
      <x v="1001"/>
      <x v="4"/>
      <x v="11"/>
      <x v="9"/>
      <x v="1"/>
      <x v="9"/>
      <x v="410"/>
      <x v="225"/>
      <x v="347"/>
      <x v="33"/>
      <x v="34"/>
      <x v="179"/>
      <x v="186"/>
      <x/>
      <x v="11"/>
      <x/>
      <x v="3"/>
      <x v="585"/>
    </i>
    <i r="1">
      <x v="153"/>
      <x v="1002"/>
      <x v="4"/>
      <x v="4"/>
      <x v="9"/>
      <x v="1"/>
      <x v="9"/>
      <x v="411"/>
      <x v="30"/>
      <x v="348"/>
      <x v="34"/>
      <x v="35"/>
      <x v="179"/>
      <x v="186"/>
      <x/>
      <x v="3"/>
      <x/>
      <x v="5"/>
      <x v="586"/>
    </i>
    <i r="1">
      <x v="154"/>
      <x v="1003"/>
      <x v="4"/>
      <x v="2"/>
      <x v="9"/>
      <x v="1"/>
      <x v="9"/>
      <x v="412"/>
      <x v="24"/>
      <x v="349"/>
      <x v="34"/>
      <x v="35"/>
      <x v="179"/>
      <x v="186"/>
      <x/>
      <x v="1"/>
      <x/>
      <x v="5"/>
      <x v="587"/>
    </i>
    <i r="1">
      <x v="155"/>
      <x v="1004"/>
      <x v="4"/>
      <x v="9"/>
      <x v="9"/>
      <x v="1"/>
      <x v="9"/>
      <x v="413"/>
      <x v="25"/>
      <x v="349"/>
      <x v="34"/>
      <x v="35"/>
      <x v="179"/>
      <x v="186"/>
      <x/>
      <x v="9"/>
      <x/>
      <x v="5"/>
      <x v="588"/>
    </i>
    <i r="1">
      <x v="156"/>
      <x v="1005"/>
      <x v="4"/>
      <x v="5"/>
      <x v="9"/>
      <x v="1"/>
      <x v="9"/>
      <x v="412"/>
      <x v="226"/>
      <x v="350"/>
      <x v="34"/>
      <x v="35"/>
      <x v="179"/>
      <x v="186"/>
      <x/>
      <x v="4"/>
      <x/>
      <x v="5"/>
      <x v="589"/>
    </i>
  </rowItem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0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  <rowHierarchyUsage hierarchyUsage="100"/>
    <rowHierarchyUsage hierarchyUsage="9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7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rowHeaderCaption="Counterparty" fieldListSortAscending="1">
  <location ref="A1:C23" firstHeaderRow="1" firstDataRow="1" firstDataCol="3"/>
  <pivotFields count="3">
    <pivotField axis="axisRow" allDrilled="1" outline="0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</pivotFields>
  <rowFields count="3">
    <field x="1"/>
    <field x="0"/>
    <field x="2"/>
  </rowFields>
  <rowItems count="22">
    <i>
      <x/>
      <x/>
      <x/>
    </i>
    <i>
      <x v="1"/>
      <x v="1"/>
      <x v="1"/>
    </i>
    <i r="1">
      <x v="2"/>
      <x v="2"/>
    </i>
    <i>
      <x v="2"/>
      <x/>
      <x/>
    </i>
    <i r="1">
      <x v="2"/>
      <x v="2"/>
    </i>
    <i>
      <x v="3"/>
      <x v="3"/>
      <x v="3"/>
    </i>
    <i r="1">
      <x v="2"/>
      <x v="2"/>
    </i>
    <i>
      <x v="4"/>
      <x v="4"/>
      <x v="4"/>
    </i>
    <i r="1">
      <x v="5"/>
      <x v="2"/>
    </i>
    <i>
      <x v="5"/>
      <x v="6"/>
      <x v="4"/>
    </i>
    <i r="1">
      <x v="2"/>
      <x v="2"/>
    </i>
    <i>
      <x v="6"/>
      <x v="7"/>
      <x v="4"/>
    </i>
    <i r="1">
      <x v="8"/>
      <x v="2"/>
    </i>
    <i>
      <x v="7"/>
      <x v="9"/>
      <x v="5"/>
    </i>
    <i r="1">
      <x v="2"/>
      <x v="2"/>
    </i>
    <i>
      <x v="8"/>
      <x v="9"/>
      <x v="5"/>
    </i>
    <i r="1">
      <x v="2"/>
      <x v="2"/>
    </i>
    <i>
      <x v="9"/>
      <x v="10"/>
      <x v="6"/>
    </i>
    <i r="1">
      <x v="11"/>
      <x v="2"/>
    </i>
    <i>
      <x v="10"/>
      <x v="12"/>
      <x v="7"/>
    </i>
    <i>
      <x v="11"/>
      <x v="13"/>
      <x v="4"/>
    </i>
    <i r="1">
      <x v="14"/>
      <x v="2"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3"/>
    <rowHierarchyUsage hierarchyUsage="171"/>
    <rowHierarchyUsage hierarchyUsage="17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1" width="13.85546875" bestFit="1" customWidth="1"/>
    <col min="2" max="2" width="15.4257812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1480</v>
      </c>
      <c r="C1" s="1" t="s">
        <v>1481</v>
      </c>
      <c r="D1" s="4" t="s">
        <v>1482</v>
      </c>
    </row>
    <row r="2" spans="1:4" x14ac:dyDescent="0.25">
      <c r="A2" s="12" t="s">
        <v>3075</v>
      </c>
      <c r="B2" s="12" t="s">
        <v>3075</v>
      </c>
      <c r="C2" s="12" t="s">
        <v>3076</v>
      </c>
      <c r="D2" s="19">
        <f ca="1">NOW()</f>
        <v>45824.398475231479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A8460-4A63-4A25-8EAD-353959EA8C02}">
  <dimension ref="A1:N160"/>
  <sheetViews>
    <sheetView zoomScale="53" zoomScaleNormal="53" workbookViewId="0">
      <selection activeCell="L47" sqref="L47"/>
    </sheetView>
  </sheetViews>
  <sheetFormatPr defaultRowHeight="15" x14ac:dyDescent="0.25"/>
  <cols>
    <col min="1" max="1" width="20.5703125" bestFit="1" customWidth="1"/>
    <col min="2" max="2" width="49.42578125" bestFit="1" customWidth="1"/>
    <col min="3" max="3" width="21.42578125" bestFit="1" customWidth="1"/>
    <col min="4" max="4" width="67.425781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5">
        <v>2299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2285</v>
      </c>
      <c r="C4" t="s">
        <v>8</v>
      </c>
      <c r="D4" t="s">
        <v>2286</v>
      </c>
      <c r="E4" t="s">
        <v>140</v>
      </c>
      <c r="F4" t="s">
        <v>393</v>
      </c>
      <c r="G4" t="s">
        <v>397</v>
      </c>
      <c r="H4" t="s">
        <v>182</v>
      </c>
      <c r="I4" t="s">
        <v>311</v>
      </c>
      <c r="J4" t="s">
        <v>177</v>
      </c>
      <c r="K4" t="s">
        <v>2645</v>
      </c>
      <c r="L4" t="s">
        <v>2646</v>
      </c>
      <c r="M4" t="s">
        <v>2647</v>
      </c>
      <c r="N4" t="s">
        <v>2648</v>
      </c>
    </row>
    <row r="5" spans="1:14" x14ac:dyDescent="0.25">
      <c r="A5" t="s">
        <v>233</v>
      </c>
      <c r="B5" t="s">
        <v>2287</v>
      </c>
      <c r="C5" t="s">
        <v>4</v>
      </c>
      <c r="D5" t="s">
        <v>2288</v>
      </c>
      <c r="E5" t="s">
        <v>140</v>
      </c>
      <c r="F5" t="s">
        <v>393</v>
      </c>
      <c r="G5" t="s">
        <v>397</v>
      </c>
      <c r="H5" t="s">
        <v>2289</v>
      </c>
      <c r="I5" t="s">
        <v>347</v>
      </c>
      <c r="J5" t="s">
        <v>154</v>
      </c>
      <c r="K5" t="s">
        <v>2645</v>
      </c>
      <c r="L5" t="s">
        <v>2646</v>
      </c>
      <c r="M5" t="s">
        <v>2647</v>
      </c>
      <c r="N5" t="s">
        <v>2648</v>
      </c>
    </row>
    <row r="6" spans="1:14" x14ac:dyDescent="0.25">
      <c r="A6" t="s">
        <v>389</v>
      </c>
      <c r="B6" t="s">
        <v>2290</v>
      </c>
      <c r="C6" t="s">
        <v>4</v>
      </c>
      <c r="D6" t="s">
        <v>15</v>
      </c>
      <c r="E6" t="s">
        <v>140</v>
      </c>
      <c r="F6" t="s">
        <v>393</v>
      </c>
      <c r="G6" t="s">
        <v>397</v>
      </c>
      <c r="H6" t="s">
        <v>216</v>
      </c>
      <c r="I6" t="s">
        <v>311</v>
      </c>
      <c r="J6" t="s">
        <v>219</v>
      </c>
      <c r="K6" t="s">
        <v>2645</v>
      </c>
      <c r="L6" t="s">
        <v>2646</v>
      </c>
      <c r="M6" t="s">
        <v>2647</v>
      </c>
      <c r="N6" t="s">
        <v>2648</v>
      </c>
    </row>
    <row r="7" spans="1:14" x14ac:dyDescent="0.25">
      <c r="A7" t="s">
        <v>125</v>
      </c>
      <c r="B7" t="s">
        <v>2291</v>
      </c>
      <c r="C7" t="s">
        <v>8</v>
      </c>
      <c r="D7" t="s">
        <v>13</v>
      </c>
      <c r="E7" t="s">
        <v>140</v>
      </c>
      <c r="F7" t="s">
        <v>393</v>
      </c>
      <c r="G7" t="s">
        <v>397</v>
      </c>
      <c r="H7" t="s">
        <v>216</v>
      </c>
      <c r="I7" t="s">
        <v>372</v>
      </c>
      <c r="J7" t="s">
        <v>1277</v>
      </c>
      <c r="K7" t="s">
        <v>2645</v>
      </c>
      <c r="L7" t="s">
        <v>2646</v>
      </c>
      <c r="M7" t="s">
        <v>2647</v>
      </c>
      <c r="N7" t="s">
        <v>2648</v>
      </c>
    </row>
    <row r="8" spans="1:14" x14ac:dyDescent="0.25">
      <c r="A8" t="s">
        <v>148</v>
      </c>
      <c r="B8" t="s">
        <v>2292</v>
      </c>
      <c r="C8" t="s">
        <v>6</v>
      </c>
      <c r="D8" t="s">
        <v>11</v>
      </c>
      <c r="E8" t="s">
        <v>140</v>
      </c>
      <c r="F8" t="s">
        <v>393</v>
      </c>
      <c r="G8" t="s">
        <v>397</v>
      </c>
      <c r="H8" t="s">
        <v>1250</v>
      </c>
      <c r="I8" t="s">
        <v>2293</v>
      </c>
      <c r="J8" t="s">
        <v>2294</v>
      </c>
      <c r="K8" t="s">
        <v>2645</v>
      </c>
      <c r="L8" t="s">
        <v>2646</v>
      </c>
      <c r="M8" t="s">
        <v>2647</v>
      </c>
      <c r="N8" t="s">
        <v>2648</v>
      </c>
    </row>
    <row r="9" spans="1:14" x14ac:dyDescent="0.25">
      <c r="A9" t="s">
        <v>392</v>
      </c>
      <c r="B9" t="s">
        <v>2295</v>
      </c>
      <c r="C9" t="s">
        <v>6</v>
      </c>
      <c r="D9" t="s">
        <v>16</v>
      </c>
      <c r="E9" t="s">
        <v>140</v>
      </c>
      <c r="F9" t="s">
        <v>393</v>
      </c>
      <c r="G9" t="s">
        <v>397</v>
      </c>
      <c r="H9" t="s">
        <v>2296</v>
      </c>
      <c r="I9" t="s">
        <v>290</v>
      </c>
      <c r="J9" t="s">
        <v>198</v>
      </c>
      <c r="K9" t="s">
        <v>2645</v>
      </c>
      <c r="L9" t="s">
        <v>2646</v>
      </c>
      <c r="M9" t="s">
        <v>2647</v>
      </c>
      <c r="N9" t="s">
        <v>2648</v>
      </c>
    </row>
    <row r="10" spans="1:14" x14ac:dyDescent="0.25">
      <c r="A10" t="s">
        <v>386</v>
      </c>
      <c r="B10" t="s">
        <v>2297</v>
      </c>
      <c r="C10" t="s">
        <v>6</v>
      </c>
      <c r="D10" t="s">
        <v>14</v>
      </c>
      <c r="E10" t="s">
        <v>140</v>
      </c>
      <c r="F10" t="s">
        <v>393</v>
      </c>
      <c r="G10" t="s">
        <v>397</v>
      </c>
      <c r="H10" t="s">
        <v>213</v>
      </c>
      <c r="I10" t="s">
        <v>2298</v>
      </c>
      <c r="J10" t="s">
        <v>198</v>
      </c>
      <c r="K10" t="s">
        <v>2645</v>
      </c>
      <c r="L10" t="s">
        <v>2646</v>
      </c>
      <c r="M10" t="s">
        <v>2647</v>
      </c>
      <c r="N10" t="s">
        <v>2648</v>
      </c>
    </row>
    <row r="11" spans="1:14" x14ac:dyDescent="0.25">
      <c r="A11" t="s">
        <v>228</v>
      </c>
      <c r="B11" t="s">
        <v>2309</v>
      </c>
      <c r="C11" t="s">
        <v>8</v>
      </c>
      <c r="D11" t="s">
        <v>9</v>
      </c>
      <c r="E11" t="s">
        <v>140</v>
      </c>
      <c r="F11" t="s">
        <v>393</v>
      </c>
      <c r="G11" t="s">
        <v>397</v>
      </c>
      <c r="H11" t="s">
        <v>1257</v>
      </c>
      <c r="I11" t="s">
        <v>288</v>
      </c>
      <c r="J11" t="s">
        <v>2310</v>
      </c>
      <c r="K11" t="s">
        <v>2645</v>
      </c>
      <c r="L11" t="s">
        <v>2646</v>
      </c>
      <c r="M11" t="s">
        <v>2649</v>
      </c>
      <c r="N11" t="s">
        <v>2650</v>
      </c>
    </row>
    <row r="12" spans="1:14" x14ac:dyDescent="0.25">
      <c r="A12" t="s">
        <v>391</v>
      </c>
      <c r="B12" t="s">
        <v>2312</v>
      </c>
      <c r="C12" t="s">
        <v>8</v>
      </c>
      <c r="D12" t="s">
        <v>14</v>
      </c>
      <c r="E12" t="s">
        <v>140</v>
      </c>
      <c r="F12" t="s">
        <v>393</v>
      </c>
      <c r="G12" t="s">
        <v>397</v>
      </c>
      <c r="H12" t="s">
        <v>260</v>
      </c>
      <c r="I12" t="s">
        <v>369</v>
      </c>
      <c r="J12" t="s">
        <v>1121</v>
      </c>
      <c r="K12" t="s">
        <v>2645</v>
      </c>
      <c r="L12" t="s">
        <v>2646</v>
      </c>
      <c r="M12" t="s">
        <v>2649</v>
      </c>
      <c r="N12" t="s">
        <v>2650</v>
      </c>
    </row>
    <row r="13" spans="1:14" x14ac:dyDescent="0.25">
      <c r="A13" t="s">
        <v>388</v>
      </c>
      <c r="B13" t="s">
        <v>2314</v>
      </c>
      <c r="C13" t="s">
        <v>4</v>
      </c>
      <c r="D13" t="s">
        <v>15</v>
      </c>
      <c r="E13" t="s">
        <v>140</v>
      </c>
      <c r="F13" t="s">
        <v>393</v>
      </c>
      <c r="G13" t="s">
        <v>397</v>
      </c>
      <c r="H13" t="s">
        <v>2315</v>
      </c>
      <c r="I13" t="s">
        <v>271</v>
      </c>
      <c r="J13" t="s">
        <v>224</v>
      </c>
      <c r="K13" t="s">
        <v>2645</v>
      </c>
      <c r="L13" t="s">
        <v>2646</v>
      </c>
      <c r="M13" t="s">
        <v>2649</v>
      </c>
      <c r="N13" t="s">
        <v>2650</v>
      </c>
    </row>
    <row r="14" spans="1:14" x14ac:dyDescent="0.25">
      <c r="A14" t="s">
        <v>387</v>
      </c>
      <c r="B14" t="s">
        <v>2316</v>
      </c>
      <c r="C14" t="s">
        <v>4</v>
      </c>
      <c r="D14" t="s">
        <v>2288</v>
      </c>
      <c r="E14" t="s">
        <v>140</v>
      </c>
      <c r="F14" t="s">
        <v>393</v>
      </c>
      <c r="G14" t="s">
        <v>397</v>
      </c>
      <c r="H14" t="s">
        <v>2317</v>
      </c>
      <c r="I14" t="s">
        <v>268</v>
      </c>
      <c r="J14" t="s">
        <v>1190</v>
      </c>
      <c r="K14" t="s">
        <v>2645</v>
      </c>
      <c r="L14" t="s">
        <v>2646</v>
      </c>
      <c r="M14" t="s">
        <v>2649</v>
      </c>
      <c r="N14" t="s">
        <v>2650</v>
      </c>
    </row>
    <row r="15" spans="1:14" x14ac:dyDescent="0.25">
      <c r="A15" t="s">
        <v>390</v>
      </c>
      <c r="B15" t="s">
        <v>2318</v>
      </c>
      <c r="C15" t="s">
        <v>6</v>
      </c>
      <c r="D15" t="s">
        <v>11</v>
      </c>
      <c r="E15" t="s">
        <v>140</v>
      </c>
      <c r="F15" t="s">
        <v>393</v>
      </c>
      <c r="G15" t="s">
        <v>397</v>
      </c>
      <c r="H15" t="s">
        <v>392</v>
      </c>
      <c r="I15" t="s">
        <v>271</v>
      </c>
      <c r="J15" t="s">
        <v>29</v>
      </c>
      <c r="K15" t="s">
        <v>2645</v>
      </c>
      <c r="L15" t="s">
        <v>2646</v>
      </c>
      <c r="M15" t="s">
        <v>2649</v>
      </c>
      <c r="N15" t="s">
        <v>2650</v>
      </c>
    </row>
    <row r="16" spans="1:14" x14ac:dyDescent="0.25">
      <c r="A16" t="s">
        <v>661</v>
      </c>
      <c r="B16" t="s">
        <v>2319</v>
      </c>
      <c r="C16" t="s">
        <v>5</v>
      </c>
      <c r="D16" t="s">
        <v>12</v>
      </c>
      <c r="E16" t="s">
        <v>140</v>
      </c>
      <c r="F16" t="s">
        <v>393</v>
      </c>
      <c r="G16" t="s">
        <v>397</v>
      </c>
      <c r="H16" t="s">
        <v>2315</v>
      </c>
      <c r="I16" t="s">
        <v>303</v>
      </c>
      <c r="J16" t="s">
        <v>99</v>
      </c>
      <c r="K16" t="s">
        <v>2645</v>
      </c>
      <c r="L16" t="s">
        <v>2646</v>
      </c>
      <c r="M16" t="s">
        <v>2649</v>
      </c>
      <c r="N16" t="s">
        <v>2650</v>
      </c>
    </row>
    <row r="17" spans="1:14" x14ac:dyDescent="0.25">
      <c r="A17" t="s">
        <v>727</v>
      </c>
      <c r="B17" t="s">
        <v>2324</v>
      </c>
      <c r="C17" t="s">
        <v>4</v>
      </c>
      <c r="D17" t="s">
        <v>15</v>
      </c>
      <c r="E17" t="s">
        <v>140</v>
      </c>
      <c r="F17" t="s">
        <v>393</v>
      </c>
      <c r="G17" t="s">
        <v>397</v>
      </c>
      <c r="H17" t="s">
        <v>226</v>
      </c>
      <c r="I17" t="s">
        <v>1040</v>
      </c>
      <c r="J17" t="s">
        <v>157</v>
      </c>
      <c r="K17" t="s">
        <v>2645</v>
      </c>
      <c r="L17" t="s">
        <v>2646</v>
      </c>
      <c r="M17" t="s">
        <v>2651</v>
      </c>
      <c r="N17" t="s">
        <v>2652</v>
      </c>
    </row>
    <row r="18" spans="1:14" x14ac:dyDescent="0.25">
      <c r="A18" t="s">
        <v>754</v>
      </c>
      <c r="B18" t="s">
        <v>2325</v>
      </c>
      <c r="C18" t="s">
        <v>4</v>
      </c>
      <c r="D18" t="s">
        <v>13</v>
      </c>
      <c r="E18" t="s">
        <v>140</v>
      </c>
      <c r="F18" t="s">
        <v>393</v>
      </c>
      <c r="G18" t="s">
        <v>397</v>
      </c>
      <c r="H18" t="s">
        <v>2326</v>
      </c>
      <c r="I18" t="s">
        <v>2327</v>
      </c>
      <c r="J18" t="s">
        <v>162</v>
      </c>
      <c r="K18" t="s">
        <v>2653</v>
      </c>
      <c r="L18" t="s">
        <v>2654</v>
      </c>
      <c r="M18" t="s">
        <v>2651</v>
      </c>
      <c r="N18" t="s">
        <v>2652</v>
      </c>
    </row>
    <row r="19" spans="1:14" x14ac:dyDescent="0.25">
      <c r="A19" t="s">
        <v>743</v>
      </c>
      <c r="B19" t="s">
        <v>2328</v>
      </c>
      <c r="C19" t="s">
        <v>4</v>
      </c>
      <c r="D19" t="s">
        <v>2286</v>
      </c>
      <c r="E19" t="s">
        <v>140</v>
      </c>
      <c r="F19" t="s">
        <v>393</v>
      </c>
      <c r="G19" t="s">
        <v>397</v>
      </c>
      <c r="H19" t="s">
        <v>226</v>
      </c>
      <c r="I19" t="s">
        <v>360</v>
      </c>
      <c r="J19" t="s">
        <v>2329</v>
      </c>
      <c r="K19" t="s">
        <v>2645</v>
      </c>
      <c r="L19" t="s">
        <v>2646</v>
      </c>
      <c r="M19" t="s">
        <v>2651</v>
      </c>
      <c r="N19" t="s">
        <v>2652</v>
      </c>
    </row>
    <row r="20" spans="1:14" x14ac:dyDescent="0.25">
      <c r="A20" t="s">
        <v>699</v>
      </c>
      <c r="B20" t="s">
        <v>2330</v>
      </c>
      <c r="C20" t="s">
        <v>4</v>
      </c>
      <c r="D20" t="s">
        <v>11</v>
      </c>
      <c r="E20" t="s">
        <v>140</v>
      </c>
      <c r="F20" t="s">
        <v>393</v>
      </c>
      <c r="G20" t="s">
        <v>397</v>
      </c>
      <c r="H20" t="s">
        <v>2326</v>
      </c>
      <c r="I20" t="s">
        <v>233</v>
      </c>
      <c r="J20" t="s">
        <v>234</v>
      </c>
      <c r="K20" t="s">
        <v>2653</v>
      </c>
      <c r="L20" t="s">
        <v>2654</v>
      </c>
      <c r="M20" t="s">
        <v>2651</v>
      </c>
      <c r="N20" t="s">
        <v>2652</v>
      </c>
    </row>
    <row r="21" spans="1:14" x14ac:dyDescent="0.25">
      <c r="A21" t="s">
        <v>739</v>
      </c>
      <c r="B21" t="s">
        <v>2331</v>
      </c>
      <c r="C21" t="s">
        <v>4</v>
      </c>
      <c r="D21" t="s">
        <v>10</v>
      </c>
      <c r="E21" t="s">
        <v>140</v>
      </c>
      <c r="F21" t="s">
        <v>393</v>
      </c>
      <c r="G21" t="s">
        <v>397</v>
      </c>
      <c r="H21" t="s">
        <v>2332</v>
      </c>
      <c r="I21" t="s">
        <v>2333</v>
      </c>
      <c r="J21" t="s">
        <v>2334</v>
      </c>
      <c r="K21" t="s">
        <v>2645</v>
      </c>
      <c r="L21" t="s">
        <v>2646</v>
      </c>
      <c r="M21" t="s">
        <v>2651</v>
      </c>
      <c r="N21" t="s">
        <v>2652</v>
      </c>
    </row>
    <row r="22" spans="1:14" x14ac:dyDescent="0.25">
      <c r="A22" t="s">
        <v>737</v>
      </c>
      <c r="B22" t="s">
        <v>2335</v>
      </c>
      <c r="C22" t="s">
        <v>4</v>
      </c>
      <c r="D22" t="s">
        <v>9</v>
      </c>
      <c r="E22" t="s">
        <v>140</v>
      </c>
      <c r="F22" t="s">
        <v>393</v>
      </c>
      <c r="G22" t="s">
        <v>397</v>
      </c>
      <c r="H22" t="s">
        <v>2336</v>
      </c>
      <c r="I22" t="s">
        <v>233</v>
      </c>
      <c r="J22" t="s">
        <v>2334</v>
      </c>
      <c r="K22" t="s">
        <v>2653</v>
      </c>
      <c r="L22" t="s">
        <v>2654</v>
      </c>
      <c r="M22" t="s">
        <v>2651</v>
      </c>
      <c r="N22" t="s">
        <v>2652</v>
      </c>
    </row>
    <row r="23" spans="1:14" x14ac:dyDescent="0.25">
      <c r="A23" t="s">
        <v>668</v>
      </c>
      <c r="B23" t="s">
        <v>2337</v>
      </c>
      <c r="C23" t="s">
        <v>4</v>
      </c>
      <c r="D23" t="s">
        <v>11</v>
      </c>
      <c r="E23" t="s">
        <v>140</v>
      </c>
      <c r="F23" t="s">
        <v>393</v>
      </c>
      <c r="G23" t="s">
        <v>397</v>
      </c>
      <c r="H23" t="s">
        <v>2338</v>
      </c>
      <c r="I23" t="s">
        <v>308</v>
      </c>
      <c r="J23" t="s">
        <v>198</v>
      </c>
      <c r="K23" t="s">
        <v>2653</v>
      </c>
      <c r="L23" t="s">
        <v>2654</v>
      </c>
      <c r="M23" t="s">
        <v>2651</v>
      </c>
      <c r="N23" t="s">
        <v>2652</v>
      </c>
    </row>
    <row r="24" spans="1:14" x14ac:dyDescent="0.25">
      <c r="A24" t="s">
        <v>751</v>
      </c>
      <c r="B24" t="s">
        <v>2339</v>
      </c>
      <c r="C24" t="s">
        <v>4</v>
      </c>
      <c r="D24" t="s">
        <v>9</v>
      </c>
      <c r="E24" t="s">
        <v>140</v>
      </c>
      <c r="F24" t="s">
        <v>393</v>
      </c>
      <c r="G24" t="s">
        <v>397</v>
      </c>
      <c r="H24" t="s">
        <v>2340</v>
      </c>
      <c r="I24" t="s">
        <v>233</v>
      </c>
      <c r="J24" t="s">
        <v>240</v>
      </c>
      <c r="K24" t="s">
        <v>2653</v>
      </c>
      <c r="L24" t="s">
        <v>2654</v>
      </c>
      <c r="M24" t="s">
        <v>2651</v>
      </c>
      <c r="N24" t="s">
        <v>2652</v>
      </c>
    </row>
    <row r="25" spans="1:14" x14ac:dyDescent="0.25">
      <c r="A25" t="s">
        <v>649</v>
      </c>
      <c r="B25" t="s">
        <v>2341</v>
      </c>
      <c r="C25" t="s">
        <v>4</v>
      </c>
      <c r="D25" t="s">
        <v>14</v>
      </c>
      <c r="E25" t="s">
        <v>140</v>
      </c>
      <c r="F25" t="s">
        <v>393</v>
      </c>
      <c r="G25" t="s">
        <v>397</v>
      </c>
      <c r="H25" t="s">
        <v>168</v>
      </c>
      <c r="I25" t="s">
        <v>233</v>
      </c>
      <c r="J25" t="s">
        <v>171</v>
      </c>
      <c r="K25" t="s">
        <v>2653</v>
      </c>
      <c r="L25" t="s">
        <v>2654</v>
      </c>
      <c r="M25" t="s">
        <v>2651</v>
      </c>
      <c r="N25" t="s">
        <v>2652</v>
      </c>
    </row>
    <row r="26" spans="1:14" x14ac:dyDescent="0.25">
      <c r="A26" t="s">
        <v>666</v>
      </c>
      <c r="B26" t="s">
        <v>2349</v>
      </c>
      <c r="C26" t="s">
        <v>4</v>
      </c>
      <c r="D26" t="s">
        <v>9</v>
      </c>
      <c r="E26" t="s">
        <v>140</v>
      </c>
      <c r="F26" t="s">
        <v>393</v>
      </c>
      <c r="G26" t="s">
        <v>397</v>
      </c>
      <c r="H26" t="s">
        <v>153</v>
      </c>
      <c r="I26" t="s">
        <v>233</v>
      </c>
      <c r="J26" t="s">
        <v>224</v>
      </c>
      <c r="K26" t="s">
        <v>2653</v>
      </c>
      <c r="L26" t="s">
        <v>2654</v>
      </c>
      <c r="M26" t="s">
        <v>2655</v>
      </c>
      <c r="N26" t="s">
        <v>2656</v>
      </c>
    </row>
    <row r="27" spans="1:14" x14ac:dyDescent="0.25">
      <c r="A27" t="s">
        <v>806</v>
      </c>
      <c r="B27" t="s">
        <v>2351</v>
      </c>
      <c r="C27" t="s">
        <v>8</v>
      </c>
      <c r="D27" t="s">
        <v>11</v>
      </c>
      <c r="E27" t="s">
        <v>140</v>
      </c>
      <c r="F27" t="s">
        <v>393</v>
      </c>
      <c r="G27" t="s">
        <v>397</v>
      </c>
      <c r="H27" t="s">
        <v>153</v>
      </c>
      <c r="I27" t="s">
        <v>233</v>
      </c>
      <c r="J27" t="s">
        <v>224</v>
      </c>
      <c r="K27" t="s">
        <v>2653</v>
      </c>
      <c r="L27" t="s">
        <v>2654</v>
      </c>
      <c r="M27" t="s">
        <v>2655</v>
      </c>
      <c r="N27" t="s">
        <v>2656</v>
      </c>
    </row>
    <row r="28" spans="1:14" x14ac:dyDescent="0.25">
      <c r="A28" t="s">
        <v>810</v>
      </c>
      <c r="B28" t="s">
        <v>2353</v>
      </c>
      <c r="C28" t="s">
        <v>6</v>
      </c>
      <c r="D28" t="s">
        <v>14</v>
      </c>
      <c r="E28" t="s">
        <v>140</v>
      </c>
      <c r="F28" t="s">
        <v>393</v>
      </c>
      <c r="G28" t="s">
        <v>397</v>
      </c>
      <c r="H28" t="s">
        <v>2354</v>
      </c>
      <c r="I28" t="s">
        <v>269</v>
      </c>
      <c r="J28" t="s">
        <v>1193</v>
      </c>
      <c r="K28" t="s">
        <v>2653</v>
      </c>
      <c r="L28" t="s">
        <v>2654</v>
      </c>
      <c r="M28" t="s">
        <v>2655</v>
      </c>
      <c r="N28" t="s">
        <v>2656</v>
      </c>
    </row>
    <row r="29" spans="1:14" x14ac:dyDescent="0.25">
      <c r="A29" t="s">
        <v>816</v>
      </c>
      <c r="B29" t="s">
        <v>2356</v>
      </c>
      <c r="C29" t="s">
        <v>8</v>
      </c>
      <c r="D29" t="s">
        <v>15</v>
      </c>
      <c r="E29" t="s">
        <v>140</v>
      </c>
      <c r="F29" t="s">
        <v>393</v>
      </c>
      <c r="G29" t="s">
        <v>397</v>
      </c>
      <c r="H29" t="s">
        <v>2289</v>
      </c>
      <c r="I29" t="s">
        <v>312</v>
      </c>
      <c r="J29" t="s">
        <v>224</v>
      </c>
      <c r="K29" t="s">
        <v>2653</v>
      </c>
      <c r="L29" t="s">
        <v>2654</v>
      </c>
      <c r="M29" t="s">
        <v>2655</v>
      </c>
      <c r="N29" t="s">
        <v>2656</v>
      </c>
    </row>
    <row r="30" spans="1:14" x14ac:dyDescent="0.25">
      <c r="A30" t="s">
        <v>820</v>
      </c>
      <c r="B30" t="s">
        <v>2358</v>
      </c>
      <c r="C30" t="s">
        <v>5</v>
      </c>
      <c r="D30" t="s">
        <v>13</v>
      </c>
      <c r="E30" t="s">
        <v>140</v>
      </c>
      <c r="F30" t="s">
        <v>393</v>
      </c>
      <c r="G30" t="s">
        <v>397</v>
      </c>
      <c r="H30" t="s">
        <v>2289</v>
      </c>
      <c r="I30" t="s">
        <v>312</v>
      </c>
      <c r="J30" t="s">
        <v>224</v>
      </c>
      <c r="K30" t="s">
        <v>2653</v>
      </c>
      <c r="L30" t="s">
        <v>2654</v>
      </c>
      <c r="M30" t="s">
        <v>2655</v>
      </c>
      <c r="N30" t="s">
        <v>2656</v>
      </c>
    </row>
    <row r="31" spans="1:14" x14ac:dyDescent="0.25">
      <c r="A31" t="s">
        <v>734</v>
      </c>
      <c r="B31" t="s">
        <v>2360</v>
      </c>
      <c r="C31" t="s">
        <v>5</v>
      </c>
      <c r="D31" t="s">
        <v>10</v>
      </c>
      <c r="E31" t="s">
        <v>140</v>
      </c>
      <c r="F31" t="s">
        <v>393</v>
      </c>
      <c r="G31" t="s">
        <v>397</v>
      </c>
      <c r="H31" t="s">
        <v>2354</v>
      </c>
      <c r="I31" t="s">
        <v>144</v>
      </c>
      <c r="J31" t="s">
        <v>1183</v>
      </c>
      <c r="K31" t="s">
        <v>2653</v>
      </c>
      <c r="L31" t="s">
        <v>2654</v>
      </c>
      <c r="M31" t="s">
        <v>2655</v>
      </c>
      <c r="N31" t="s">
        <v>2656</v>
      </c>
    </row>
    <row r="32" spans="1:14" x14ac:dyDescent="0.25">
      <c r="A32" t="s">
        <v>688</v>
      </c>
      <c r="B32" t="s">
        <v>2362</v>
      </c>
      <c r="C32" t="s">
        <v>8</v>
      </c>
      <c r="D32" t="s">
        <v>11</v>
      </c>
      <c r="E32" t="s">
        <v>140</v>
      </c>
      <c r="F32" t="s">
        <v>393</v>
      </c>
      <c r="G32" t="s">
        <v>397</v>
      </c>
      <c r="H32" t="s">
        <v>2363</v>
      </c>
      <c r="I32" t="s">
        <v>316</v>
      </c>
      <c r="J32" t="s">
        <v>147</v>
      </c>
      <c r="K32" t="s">
        <v>2657</v>
      </c>
      <c r="L32" t="s">
        <v>2658</v>
      </c>
      <c r="M32" t="s">
        <v>2659</v>
      </c>
      <c r="N32" t="s">
        <v>2660</v>
      </c>
    </row>
    <row r="33" spans="1:14" x14ac:dyDescent="0.25">
      <c r="A33" t="s">
        <v>692</v>
      </c>
      <c r="B33" t="s">
        <v>2365</v>
      </c>
      <c r="C33" t="s">
        <v>8</v>
      </c>
      <c r="D33" t="s">
        <v>13</v>
      </c>
      <c r="E33" t="s">
        <v>140</v>
      </c>
      <c r="F33" t="s">
        <v>393</v>
      </c>
      <c r="G33" t="s">
        <v>397</v>
      </c>
      <c r="H33" t="s">
        <v>386</v>
      </c>
      <c r="I33" t="s">
        <v>1040</v>
      </c>
      <c r="J33" t="s">
        <v>197</v>
      </c>
      <c r="K33" t="s">
        <v>2653</v>
      </c>
      <c r="L33" t="s">
        <v>2654</v>
      </c>
      <c r="M33" t="s">
        <v>2659</v>
      </c>
      <c r="N33" t="s">
        <v>2660</v>
      </c>
    </row>
    <row r="34" spans="1:14" x14ac:dyDescent="0.25">
      <c r="A34" t="s">
        <v>740</v>
      </c>
      <c r="B34" t="s">
        <v>2366</v>
      </c>
      <c r="C34" t="s">
        <v>8</v>
      </c>
      <c r="D34" t="s">
        <v>16</v>
      </c>
      <c r="E34" t="s">
        <v>140</v>
      </c>
      <c r="F34" t="s">
        <v>393</v>
      </c>
      <c r="G34" t="s">
        <v>397</v>
      </c>
      <c r="H34" t="s">
        <v>2367</v>
      </c>
      <c r="I34" t="s">
        <v>316</v>
      </c>
      <c r="J34" t="s">
        <v>185</v>
      </c>
      <c r="K34" t="s">
        <v>2657</v>
      </c>
      <c r="L34" t="s">
        <v>2658</v>
      </c>
      <c r="M34" t="s">
        <v>2659</v>
      </c>
      <c r="N34" t="s">
        <v>2660</v>
      </c>
    </row>
    <row r="35" spans="1:14" x14ac:dyDescent="0.25">
      <c r="A35" t="s">
        <v>651</v>
      </c>
      <c r="B35" t="s">
        <v>2368</v>
      </c>
      <c r="C35" t="s">
        <v>8</v>
      </c>
      <c r="D35" t="s">
        <v>15</v>
      </c>
      <c r="E35" t="s">
        <v>140</v>
      </c>
      <c r="F35" t="s">
        <v>393</v>
      </c>
      <c r="G35" t="s">
        <v>397</v>
      </c>
      <c r="H35" t="s">
        <v>2369</v>
      </c>
      <c r="I35" t="s">
        <v>885</v>
      </c>
      <c r="J35" t="s">
        <v>219</v>
      </c>
      <c r="K35" t="s">
        <v>2657</v>
      </c>
      <c r="L35" t="s">
        <v>2658</v>
      </c>
      <c r="M35" t="s">
        <v>2659</v>
      </c>
      <c r="N35" t="s">
        <v>2660</v>
      </c>
    </row>
    <row r="36" spans="1:14" x14ac:dyDescent="0.25">
      <c r="A36" t="s">
        <v>753</v>
      </c>
      <c r="B36" t="s">
        <v>2371</v>
      </c>
      <c r="C36" t="s">
        <v>8</v>
      </c>
      <c r="D36" t="s">
        <v>10</v>
      </c>
      <c r="E36" t="s">
        <v>140</v>
      </c>
      <c r="F36" t="s">
        <v>393</v>
      </c>
      <c r="G36" t="s">
        <v>397</v>
      </c>
      <c r="H36" t="s">
        <v>2340</v>
      </c>
      <c r="I36" t="s">
        <v>370</v>
      </c>
      <c r="J36" t="s">
        <v>2294</v>
      </c>
      <c r="K36" t="s">
        <v>2653</v>
      </c>
      <c r="L36" t="s">
        <v>2654</v>
      </c>
      <c r="M36" t="s">
        <v>2659</v>
      </c>
      <c r="N36" t="s">
        <v>2660</v>
      </c>
    </row>
    <row r="37" spans="1:14" x14ac:dyDescent="0.25">
      <c r="A37" t="s">
        <v>665</v>
      </c>
      <c r="B37" t="s">
        <v>2372</v>
      </c>
      <c r="C37" t="s">
        <v>8</v>
      </c>
      <c r="D37" t="s">
        <v>14</v>
      </c>
      <c r="E37" t="s">
        <v>140</v>
      </c>
      <c r="F37" t="s">
        <v>393</v>
      </c>
      <c r="G37" t="s">
        <v>397</v>
      </c>
      <c r="H37" t="s">
        <v>2373</v>
      </c>
      <c r="I37" t="s">
        <v>296</v>
      </c>
      <c r="J37" t="s">
        <v>1594</v>
      </c>
      <c r="K37" t="s">
        <v>2653</v>
      </c>
      <c r="L37" t="s">
        <v>2654</v>
      </c>
      <c r="M37" t="s">
        <v>2659</v>
      </c>
      <c r="N37" t="s">
        <v>2660</v>
      </c>
    </row>
    <row r="38" spans="1:14" x14ac:dyDescent="0.25">
      <c r="A38" t="s">
        <v>808</v>
      </c>
      <c r="B38" t="s">
        <v>2374</v>
      </c>
      <c r="C38" t="s">
        <v>8</v>
      </c>
      <c r="D38" t="s">
        <v>12</v>
      </c>
      <c r="E38" t="s">
        <v>140</v>
      </c>
      <c r="F38" t="s">
        <v>393</v>
      </c>
      <c r="G38" t="s">
        <v>397</v>
      </c>
      <c r="H38" t="s">
        <v>227</v>
      </c>
      <c r="I38" t="s">
        <v>73</v>
      </c>
      <c r="J38" t="s">
        <v>240</v>
      </c>
      <c r="K38" t="s">
        <v>2653</v>
      </c>
      <c r="L38" t="s">
        <v>2654</v>
      </c>
      <c r="M38" t="s">
        <v>2659</v>
      </c>
      <c r="N38" t="s">
        <v>2660</v>
      </c>
    </row>
    <row r="39" spans="1:14" x14ac:dyDescent="0.25">
      <c r="A39" t="s">
        <v>755</v>
      </c>
      <c r="B39" t="s">
        <v>2376</v>
      </c>
      <c r="C39" t="s">
        <v>8</v>
      </c>
      <c r="D39" t="s">
        <v>2288</v>
      </c>
      <c r="E39" t="s">
        <v>140</v>
      </c>
      <c r="F39" t="s">
        <v>393</v>
      </c>
      <c r="G39" t="s">
        <v>397</v>
      </c>
      <c r="H39" t="s">
        <v>2377</v>
      </c>
      <c r="I39" t="s">
        <v>290</v>
      </c>
      <c r="J39" t="s">
        <v>1277</v>
      </c>
      <c r="K39" t="s">
        <v>2657</v>
      </c>
      <c r="L39" t="s">
        <v>2658</v>
      </c>
      <c r="M39" t="s">
        <v>2659</v>
      </c>
      <c r="N39" t="s">
        <v>2660</v>
      </c>
    </row>
    <row r="40" spans="1:14" x14ac:dyDescent="0.25">
      <c r="A40" t="s">
        <v>730</v>
      </c>
      <c r="B40" t="s">
        <v>2378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182</v>
      </c>
      <c r="I40" t="s">
        <v>2298</v>
      </c>
      <c r="J40" t="s">
        <v>1240</v>
      </c>
      <c r="K40" t="s">
        <v>2657</v>
      </c>
      <c r="L40" t="s">
        <v>2658</v>
      </c>
      <c r="M40" t="s">
        <v>2661</v>
      </c>
      <c r="N40" t="s">
        <v>2662</v>
      </c>
    </row>
    <row r="41" spans="1:14" x14ac:dyDescent="0.25">
      <c r="A41" t="s">
        <v>673</v>
      </c>
      <c r="B41" t="s">
        <v>2379</v>
      </c>
      <c r="C41" t="s">
        <v>8</v>
      </c>
      <c r="D41" t="s">
        <v>13</v>
      </c>
      <c r="E41" t="s">
        <v>140</v>
      </c>
      <c r="F41" t="s">
        <v>393</v>
      </c>
      <c r="G41" t="s">
        <v>397</v>
      </c>
      <c r="H41" t="s">
        <v>2380</v>
      </c>
      <c r="I41" t="s">
        <v>1782</v>
      </c>
      <c r="J41" t="s">
        <v>172</v>
      </c>
      <c r="K41" t="s">
        <v>2657</v>
      </c>
      <c r="L41" t="s">
        <v>2658</v>
      </c>
      <c r="M41" t="s">
        <v>2661</v>
      </c>
      <c r="N41" t="s">
        <v>2662</v>
      </c>
    </row>
    <row r="42" spans="1:14" x14ac:dyDescent="0.25">
      <c r="A42" t="s">
        <v>721</v>
      </c>
      <c r="B42" t="s">
        <v>2382</v>
      </c>
      <c r="C42" t="s">
        <v>8</v>
      </c>
      <c r="D42" t="s">
        <v>15</v>
      </c>
      <c r="E42" t="s">
        <v>140</v>
      </c>
      <c r="F42" t="s">
        <v>393</v>
      </c>
      <c r="G42" t="s">
        <v>397</v>
      </c>
      <c r="H42" t="s">
        <v>153</v>
      </c>
      <c r="I42" t="s">
        <v>372</v>
      </c>
      <c r="J42" t="s">
        <v>258</v>
      </c>
      <c r="K42" t="s">
        <v>2657</v>
      </c>
      <c r="L42" t="s">
        <v>2658</v>
      </c>
      <c r="M42" t="s">
        <v>2661</v>
      </c>
      <c r="N42" t="s">
        <v>2662</v>
      </c>
    </row>
    <row r="43" spans="1:14" x14ac:dyDescent="0.25">
      <c r="A43" t="s">
        <v>698</v>
      </c>
      <c r="B43" t="s">
        <v>2383</v>
      </c>
      <c r="C43" t="s">
        <v>4</v>
      </c>
      <c r="D43" t="s">
        <v>16</v>
      </c>
      <c r="E43" t="s">
        <v>140</v>
      </c>
      <c r="F43" t="s">
        <v>393</v>
      </c>
      <c r="G43" t="s">
        <v>397</v>
      </c>
      <c r="H43" t="s">
        <v>227</v>
      </c>
      <c r="I43" t="s">
        <v>233</v>
      </c>
      <c r="J43" t="s">
        <v>177</v>
      </c>
      <c r="K43" t="s">
        <v>2657</v>
      </c>
      <c r="L43" t="s">
        <v>2658</v>
      </c>
      <c r="M43" t="s">
        <v>2661</v>
      </c>
      <c r="N43" t="s">
        <v>2662</v>
      </c>
    </row>
    <row r="44" spans="1:14" x14ac:dyDescent="0.25">
      <c r="A44" t="s">
        <v>724</v>
      </c>
      <c r="B44" t="s">
        <v>2385</v>
      </c>
      <c r="C44" t="s">
        <v>4</v>
      </c>
      <c r="D44" t="s">
        <v>15</v>
      </c>
      <c r="E44" t="s">
        <v>140</v>
      </c>
      <c r="F44" t="s">
        <v>393</v>
      </c>
      <c r="G44" t="s">
        <v>397</v>
      </c>
      <c r="H44" t="s">
        <v>1243</v>
      </c>
      <c r="I44" t="s">
        <v>347</v>
      </c>
      <c r="J44" t="s">
        <v>147</v>
      </c>
      <c r="K44" t="s">
        <v>2657</v>
      </c>
      <c r="L44" t="s">
        <v>2658</v>
      </c>
      <c r="M44" t="s">
        <v>2663</v>
      </c>
      <c r="N44" t="s">
        <v>2664</v>
      </c>
    </row>
    <row r="45" spans="1:14" x14ac:dyDescent="0.25">
      <c r="A45" t="s">
        <v>700</v>
      </c>
      <c r="B45" t="s">
        <v>2387</v>
      </c>
      <c r="C45" t="s">
        <v>4</v>
      </c>
      <c r="D45" t="s">
        <v>11</v>
      </c>
      <c r="E45" t="s">
        <v>140</v>
      </c>
      <c r="F45" t="s">
        <v>393</v>
      </c>
      <c r="G45" t="s">
        <v>397</v>
      </c>
      <c r="H45" t="s">
        <v>159</v>
      </c>
      <c r="I45" t="s">
        <v>324</v>
      </c>
      <c r="J45" t="s">
        <v>147</v>
      </c>
      <c r="K45" t="s">
        <v>2657</v>
      </c>
      <c r="L45" t="s">
        <v>2658</v>
      </c>
      <c r="M45" t="s">
        <v>2663</v>
      </c>
      <c r="N45" t="s">
        <v>2664</v>
      </c>
    </row>
    <row r="46" spans="1:14" x14ac:dyDescent="0.25">
      <c r="A46" t="s">
        <v>749</v>
      </c>
      <c r="B46" t="s">
        <v>2392</v>
      </c>
      <c r="C46" t="s">
        <v>4</v>
      </c>
      <c r="D46" t="s">
        <v>14</v>
      </c>
      <c r="E46" t="s">
        <v>140</v>
      </c>
      <c r="F46" t="s">
        <v>393</v>
      </c>
      <c r="G46" t="s">
        <v>397</v>
      </c>
      <c r="H46" t="s">
        <v>215</v>
      </c>
      <c r="I46" t="s">
        <v>300</v>
      </c>
      <c r="J46" t="s">
        <v>253</v>
      </c>
      <c r="K46" t="s">
        <v>2657</v>
      </c>
      <c r="L46" t="s">
        <v>2658</v>
      </c>
      <c r="M46" t="s">
        <v>2665</v>
      </c>
      <c r="N46" t="s">
        <v>2666</v>
      </c>
    </row>
    <row r="47" spans="1:14" x14ac:dyDescent="0.25">
      <c r="A47" t="s">
        <v>796</v>
      </c>
      <c r="B47" t="s">
        <v>2393</v>
      </c>
      <c r="C47" t="s">
        <v>4</v>
      </c>
      <c r="D47" t="s">
        <v>1676</v>
      </c>
      <c r="E47" t="s">
        <v>140</v>
      </c>
      <c r="F47" t="s">
        <v>393</v>
      </c>
      <c r="G47" t="s">
        <v>397</v>
      </c>
      <c r="H47" t="s">
        <v>183</v>
      </c>
      <c r="I47" t="s">
        <v>2394</v>
      </c>
      <c r="J47" t="s">
        <v>198</v>
      </c>
      <c r="K47" t="s">
        <v>2657</v>
      </c>
      <c r="L47" t="s">
        <v>2658</v>
      </c>
      <c r="M47" t="s">
        <v>2665</v>
      </c>
      <c r="N47" t="s">
        <v>2666</v>
      </c>
    </row>
    <row r="48" spans="1:14" x14ac:dyDescent="0.25">
      <c r="A48" t="s">
        <v>674</v>
      </c>
      <c r="B48" t="s">
        <v>2395</v>
      </c>
      <c r="C48" t="s">
        <v>4</v>
      </c>
      <c r="D48" t="s">
        <v>2286</v>
      </c>
      <c r="E48" t="s">
        <v>140</v>
      </c>
      <c r="F48" t="s">
        <v>393</v>
      </c>
      <c r="G48" t="s">
        <v>397</v>
      </c>
      <c r="H48" t="s">
        <v>215</v>
      </c>
      <c r="I48" t="s">
        <v>385</v>
      </c>
      <c r="J48" t="s">
        <v>2396</v>
      </c>
      <c r="K48" t="s">
        <v>2657</v>
      </c>
      <c r="L48" t="s">
        <v>2658</v>
      </c>
      <c r="M48" t="s">
        <v>2665</v>
      </c>
      <c r="N48" t="s">
        <v>2666</v>
      </c>
    </row>
    <row r="49" spans="1:14" x14ac:dyDescent="0.25">
      <c r="A49" t="s">
        <v>827</v>
      </c>
      <c r="B49" t="s">
        <v>2397</v>
      </c>
      <c r="C49" t="s">
        <v>4</v>
      </c>
      <c r="D49" t="s">
        <v>15</v>
      </c>
      <c r="E49" t="s">
        <v>140</v>
      </c>
      <c r="F49" t="s">
        <v>393</v>
      </c>
      <c r="G49" t="s">
        <v>397</v>
      </c>
      <c r="H49" t="s">
        <v>215</v>
      </c>
      <c r="I49" t="s">
        <v>385</v>
      </c>
      <c r="J49" t="s">
        <v>2396</v>
      </c>
      <c r="K49" t="s">
        <v>2657</v>
      </c>
      <c r="L49" t="s">
        <v>2658</v>
      </c>
      <c r="M49" t="s">
        <v>2665</v>
      </c>
      <c r="N49" t="s">
        <v>2666</v>
      </c>
    </row>
    <row r="50" spans="1:14" x14ac:dyDescent="0.25">
      <c r="A50" t="s">
        <v>676</v>
      </c>
      <c r="B50" t="s">
        <v>2401</v>
      </c>
      <c r="C50" t="s">
        <v>6</v>
      </c>
      <c r="D50" t="s">
        <v>15</v>
      </c>
      <c r="E50" t="s">
        <v>140</v>
      </c>
      <c r="F50" t="s">
        <v>393</v>
      </c>
      <c r="G50" t="s">
        <v>397</v>
      </c>
      <c r="H50" t="s">
        <v>386</v>
      </c>
      <c r="I50" t="s">
        <v>324</v>
      </c>
      <c r="J50" t="s">
        <v>166</v>
      </c>
      <c r="K50" t="s">
        <v>2657</v>
      </c>
      <c r="L50" t="s">
        <v>2658</v>
      </c>
      <c r="M50" t="s">
        <v>2667</v>
      </c>
      <c r="N50" t="s">
        <v>2668</v>
      </c>
    </row>
    <row r="51" spans="1:14" x14ac:dyDescent="0.25">
      <c r="A51" t="s">
        <v>790</v>
      </c>
      <c r="B51" t="s">
        <v>2402</v>
      </c>
      <c r="C51" t="s">
        <v>6</v>
      </c>
      <c r="D51" t="s">
        <v>16</v>
      </c>
      <c r="E51" t="s">
        <v>140</v>
      </c>
      <c r="F51" t="s">
        <v>393</v>
      </c>
      <c r="G51" t="s">
        <v>397</v>
      </c>
      <c r="H51" t="s">
        <v>1243</v>
      </c>
      <c r="I51" t="s">
        <v>2403</v>
      </c>
      <c r="J51" t="s">
        <v>2404</v>
      </c>
      <c r="K51" t="s">
        <v>2653</v>
      </c>
      <c r="L51" t="s">
        <v>2654</v>
      </c>
      <c r="M51" t="s">
        <v>2667</v>
      </c>
      <c r="N51" t="s">
        <v>2668</v>
      </c>
    </row>
    <row r="52" spans="1:14" x14ac:dyDescent="0.25">
      <c r="A52" t="s">
        <v>795</v>
      </c>
      <c r="B52" t="s">
        <v>2405</v>
      </c>
      <c r="C52" t="s">
        <v>6</v>
      </c>
      <c r="D52" t="s">
        <v>13</v>
      </c>
      <c r="E52" t="s">
        <v>140</v>
      </c>
      <c r="F52" t="s">
        <v>393</v>
      </c>
      <c r="G52" t="s">
        <v>397</v>
      </c>
      <c r="H52" t="s">
        <v>172</v>
      </c>
      <c r="I52" t="s">
        <v>302</v>
      </c>
      <c r="J52" t="s">
        <v>1245</v>
      </c>
      <c r="K52" t="s">
        <v>2645</v>
      </c>
      <c r="L52" t="s">
        <v>2646</v>
      </c>
      <c r="M52" t="s">
        <v>2667</v>
      </c>
      <c r="N52" t="s">
        <v>2668</v>
      </c>
    </row>
    <row r="53" spans="1:14" x14ac:dyDescent="0.25">
      <c r="A53" t="s">
        <v>669</v>
      </c>
      <c r="B53" t="s">
        <v>2406</v>
      </c>
      <c r="C53" t="s">
        <v>6</v>
      </c>
      <c r="D53" t="s">
        <v>2286</v>
      </c>
      <c r="E53" t="s">
        <v>140</v>
      </c>
      <c r="F53" t="s">
        <v>393</v>
      </c>
      <c r="G53" t="s">
        <v>397</v>
      </c>
      <c r="H53" t="s">
        <v>177</v>
      </c>
      <c r="I53" t="s">
        <v>1540</v>
      </c>
      <c r="J53" t="s">
        <v>2407</v>
      </c>
      <c r="K53" t="s">
        <v>2645</v>
      </c>
      <c r="L53" t="s">
        <v>2646</v>
      </c>
      <c r="M53" t="s">
        <v>2667</v>
      </c>
      <c r="N53" t="s">
        <v>2668</v>
      </c>
    </row>
    <row r="54" spans="1:14" x14ac:dyDescent="0.25">
      <c r="A54" t="s">
        <v>792</v>
      </c>
      <c r="B54" t="s">
        <v>2408</v>
      </c>
      <c r="C54" t="s">
        <v>6</v>
      </c>
      <c r="D54" t="s">
        <v>11</v>
      </c>
      <c r="E54" t="s">
        <v>140</v>
      </c>
      <c r="F54" t="s">
        <v>393</v>
      </c>
      <c r="G54" t="s">
        <v>397</v>
      </c>
      <c r="H54" t="s">
        <v>2354</v>
      </c>
      <c r="I54" t="s">
        <v>2409</v>
      </c>
      <c r="J54" t="s">
        <v>2410</v>
      </c>
      <c r="K54" t="s">
        <v>2657</v>
      </c>
      <c r="L54" t="s">
        <v>2658</v>
      </c>
      <c r="M54" t="s">
        <v>2667</v>
      </c>
      <c r="N54" t="s">
        <v>2668</v>
      </c>
    </row>
    <row r="55" spans="1:14" x14ac:dyDescent="0.25">
      <c r="A55" t="s">
        <v>771</v>
      </c>
      <c r="B55" t="s">
        <v>2411</v>
      </c>
      <c r="C55" t="s">
        <v>6</v>
      </c>
      <c r="D55" t="s">
        <v>14</v>
      </c>
      <c r="E55" t="s">
        <v>140</v>
      </c>
      <c r="F55" t="s">
        <v>393</v>
      </c>
      <c r="G55" t="s">
        <v>397</v>
      </c>
      <c r="H55" t="s">
        <v>2412</v>
      </c>
      <c r="I55" t="s">
        <v>1621</v>
      </c>
      <c r="J55" t="s">
        <v>192</v>
      </c>
      <c r="K55" t="s">
        <v>2653</v>
      </c>
      <c r="L55" t="s">
        <v>2654</v>
      </c>
      <c r="M55" t="s">
        <v>2667</v>
      </c>
      <c r="N55" t="s">
        <v>2668</v>
      </c>
    </row>
    <row r="56" spans="1:14" x14ac:dyDescent="0.25">
      <c r="A56" t="s">
        <v>712</v>
      </c>
      <c r="B56" t="s">
        <v>2417</v>
      </c>
      <c r="C56" t="s">
        <v>8</v>
      </c>
      <c r="D56" t="s">
        <v>1676</v>
      </c>
      <c r="E56" t="s">
        <v>140</v>
      </c>
      <c r="F56" t="s">
        <v>393</v>
      </c>
      <c r="G56" t="s">
        <v>397</v>
      </c>
      <c r="H56" t="s">
        <v>207</v>
      </c>
      <c r="I56" t="s">
        <v>914</v>
      </c>
      <c r="J56" t="s">
        <v>162</v>
      </c>
      <c r="K56" t="s">
        <v>2645</v>
      </c>
      <c r="L56" t="s">
        <v>2646</v>
      </c>
      <c r="M56" t="s">
        <v>2669</v>
      </c>
      <c r="N56" t="s">
        <v>2670</v>
      </c>
    </row>
    <row r="57" spans="1:14" x14ac:dyDescent="0.25">
      <c r="A57" t="s">
        <v>747</v>
      </c>
      <c r="B57" t="s">
        <v>2419</v>
      </c>
      <c r="C57" t="s">
        <v>5</v>
      </c>
      <c r="D57" t="s">
        <v>2286</v>
      </c>
      <c r="E57" t="s">
        <v>140</v>
      </c>
      <c r="F57" t="s">
        <v>393</v>
      </c>
      <c r="G57" t="s">
        <v>397</v>
      </c>
      <c r="H57" t="s">
        <v>207</v>
      </c>
      <c r="I57" t="s">
        <v>364</v>
      </c>
      <c r="J57" t="s">
        <v>160</v>
      </c>
      <c r="K57" t="s">
        <v>2645</v>
      </c>
      <c r="L57" t="s">
        <v>2646</v>
      </c>
      <c r="M57" t="s">
        <v>2669</v>
      </c>
      <c r="N57" t="s">
        <v>2670</v>
      </c>
    </row>
    <row r="58" spans="1:14" x14ac:dyDescent="0.25">
      <c r="A58" t="s">
        <v>748</v>
      </c>
      <c r="B58" t="s">
        <v>2421</v>
      </c>
      <c r="C58" t="s">
        <v>8</v>
      </c>
      <c r="D58" t="s">
        <v>10</v>
      </c>
      <c r="E58" t="s">
        <v>140</v>
      </c>
      <c r="F58" t="s">
        <v>393</v>
      </c>
      <c r="G58" t="s">
        <v>397</v>
      </c>
      <c r="H58" t="s">
        <v>207</v>
      </c>
      <c r="I58" t="s">
        <v>287</v>
      </c>
      <c r="J58" t="s">
        <v>147</v>
      </c>
      <c r="K58" t="s">
        <v>2653</v>
      </c>
      <c r="L58" t="s">
        <v>2654</v>
      </c>
      <c r="M58" t="s">
        <v>2671</v>
      </c>
      <c r="N58" t="s">
        <v>2661</v>
      </c>
    </row>
    <row r="59" spans="1:14" x14ac:dyDescent="0.25">
      <c r="A59" t="s">
        <v>805</v>
      </c>
      <c r="B59" t="s">
        <v>2422</v>
      </c>
      <c r="C59" t="s">
        <v>8</v>
      </c>
      <c r="D59" t="s">
        <v>2286</v>
      </c>
      <c r="E59" t="s">
        <v>140</v>
      </c>
      <c r="F59" t="s">
        <v>393</v>
      </c>
      <c r="G59" t="s">
        <v>397</v>
      </c>
      <c r="H59" t="s">
        <v>2423</v>
      </c>
      <c r="I59" t="s">
        <v>1654</v>
      </c>
      <c r="J59" t="s">
        <v>160</v>
      </c>
      <c r="K59" t="s">
        <v>2657</v>
      </c>
      <c r="L59" t="s">
        <v>2658</v>
      </c>
      <c r="M59" t="s">
        <v>2671</v>
      </c>
      <c r="N59" t="s">
        <v>2661</v>
      </c>
    </row>
    <row r="60" spans="1:14" x14ac:dyDescent="0.25">
      <c r="A60" t="s">
        <v>811</v>
      </c>
      <c r="B60" t="s">
        <v>2424</v>
      </c>
      <c r="C60" t="s">
        <v>8</v>
      </c>
      <c r="D60" t="s">
        <v>15</v>
      </c>
      <c r="E60" t="s">
        <v>140</v>
      </c>
      <c r="F60" t="s">
        <v>393</v>
      </c>
      <c r="G60" t="s">
        <v>397</v>
      </c>
      <c r="H60" t="s">
        <v>243</v>
      </c>
      <c r="I60" t="s">
        <v>1654</v>
      </c>
      <c r="J60" t="s">
        <v>207</v>
      </c>
      <c r="K60" t="s">
        <v>2657</v>
      </c>
      <c r="L60" t="s">
        <v>2658</v>
      </c>
      <c r="M60" t="s">
        <v>2671</v>
      </c>
      <c r="N60" t="s">
        <v>2661</v>
      </c>
    </row>
    <row r="61" spans="1:14" x14ac:dyDescent="0.25">
      <c r="A61" t="s">
        <v>683</v>
      </c>
      <c r="B61" t="s">
        <v>2425</v>
      </c>
      <c r="C61" t="s">
        <v>8</v>
      </c>
      <c r="D61" t="s">
        <v>1676</v>
      </c>
      <c r="E61" t="s">
        <v>140</v>
      </c>
      <c r="F61" t="s">
        <v>393</v>
      </c>
      <c r="G61" t="s">
        <v>397</v>
      </c>
      <c r="H61" t="s">
        <v>210</v>
      </c>
      <c r="I61" t="s">
        <v>374</v>
      </c>
      <c r="J61" t="s">
        <v>76</v>
      </c>
      <c r="K61" t="s">
        <v>2653</v>
      </c>
      <c r="L61" t="s">
        <v>2654</v>
      </c>
      <c r="M61" t="s">
        <v>2671</v>
      </c>
      <c r="N61" t="s">
        <v>2661</v>
      </c>
    </row>
    <row r="62" spans="1:14" x14ac:dyDescent="0.25">
      <c r="A62" t="s">
        <v>679</v>
      </c>
      <c r="B62" t="s">
        <v>2426</v>
      </c>
      <c r="C62" t="s">
        <v>8</v>
      </c>
      <c r="D62" t="s">
        <v>17</v>
      </c>
      <c r="E62" t="s">
        <v>140</v>
      </c>
      <c r="F62" t="s">
        <v>393</v>
      </c>
      <c r="G62" t="s">
        <v>397</v>
      </c>
      <c r="H62" t="s">
        <v>2427</v>
      </c>
      <c r="I62" t="s">
        <v>2428</v>
      </c>
      <c r="J62" t="s">
        <v>176</v>
      </c>
      <c r="K62" t="s">
        <v>2657</v>
      </c>
      <c r="L62" t="s">
        <v>2658</v>
      </c>
      <c r="M62" t="s">
        <v>2671</v>
      </c>
      <c r="N62" t="s">
        <v>2661</v>
      </c>
    </row>
    <row r="63" spans="1:14" x14ac:dyDescent="0.25">
      <c r="A63" t="s">
        <v>399</v>
      </c>
      <c r="B63" t="s">
        <v>2429</v>
      </c>
      <c r="C63" t="s">
        <v>8</v>
      </c>
      <c r="D63" t="s">
        <v>1676</v>
      </c>
      <c r="E63" t="s">
        <v>140</v>
      </c>
      <c r="F63" t="s">
        <v>393</v>
      </c>
      <c r="G63" t="s">
        <v>397</v>
      </c>
      <c r="H63" t="s">
        <v>2430</v>
      </c>
      <c r="I63" t="s">
        <v>2431</v>
      </c>
      <c r="J63" t="s">
        <v>2432</v>
      </c>
      <c r="K63" t="s">
        <v>2657</v>
      </c>
      <c r="L63" t="s">
        <v>2658</v>
      </c>
      <c r="M63" t="s">
        <v>2671</v>
      </c>
      <c r="N63" t="s">
        <v>2661</v>
      </c>
    </row>
    <row r="64" spans="1:14" x14ac:dyDescent="0.25">
      <c r="A64" t="s">
        <v>804</v>
      </c>
      <c r="B64" t="s">
        <v>2442</v>
      </c>
      <c r="C64" t="s">
        <v>8</v>
      </c>
      <c r="D64" t="s">
        <v>13</v>
      </c>
      <c r="E64" t="s">
        <v>140</v>
      </c>
      <c r="F64" t="s">
        <v>393</v>
      </c>
      <c r="G64" t="s">
        <v>397</v>
      </c>
      <c r="H64" t="s">
        <v>2443</v>
      </c>
      <c r="I64" t="s">
        <v>342</v>
      </c>
      <c r="J64" t="s">
        <v>257</v>
      </c>
      <c r="K64" t="s">
        <v>2672</v>
      </c>
      <c r="L64" t="s">
        <v>2673</v>
      </c>
      <c r="M64" t="s">
        <v>2674</v>
      </c>
      <c r="N64" t="s">
        <v>2675</v>
      </c>
    </row>
    <row r="65" spans="1:14" x14ac:dyDescent="0.25">
      <c r="A65" t="s">
        <v>814</v>
      </c>
      <c r="B65" t="s">
        <v>2444</v>
      </c>
      <c r="C65" t="s">
        <v>5</v>
      </c>
      <c r="D65" t="s">
        <v>9</v>
      </c>
      <c r="E65" t="s">
        <v>140</v>
      </c>
      <c r="F65" t="s">
        <v>393</v>
      </c>
      <c r="G65" t="s">
        <v>397</v>
      </c>
      <c r="H65" t="s">
        <v>2443</v>
      </c>
      <c r="I65" t="s">
        <v>342</v>
      </c>
      <c r="J65" t="s">
        <v>257</v>
      </c>
      <c r="K65" t="s">
        <v>2672</v>
      </c>
      <c r="L65" t="s">
        <v>2673</v>
      </c>
      <c r="M65" t="s">
        <v>2674</v>
      </c>
      <c r="N65" t="s">
        <v>2675</v>
      </c>
    </row>
    <row r="66" spans="1:14" x14ac:dyDescent="0.25">
      <c r="A66" t="s">
        <v>398</v>
      </c>
      <c r="B66" t="s">
        <v>2445</v>
      </c>
      <c r="C66" t="s">
        <v>5</v>
      </c>
      <c r="D66" t="s">
        <v>11</v>
      </c>
      <c r="E66" t="s">
        <v>140</v>
      </c>
      <c r="F66" t="s">
        <v>393</v>
      </c>
      <c r="G66" t="s">
        <v>397</v>
      </c>
      <c r="H66" t="s">
        <v>2446</v>
      </c>
      <c r="I66" t="s">
        <v>290</v>
      </c>
      <c r="J66" t="s">
        <v>173</v>
      </c>
      <c r="K66" t="s">
        <v>2676</v>
      </c>
      <c r="L66" t="s">
        <v>2677</v>
      </c>
      <c r="M66" t="s">
        <v>2674</v>
      </c>
      <c r="N66" t="s">
        <v>2675</v>
      </c>
    </row>
    <row r="67" spans="1:14" x14ac:dyDescent="0.25">
      <c r="A67" t="s">
        <v>397</v>
      </c>
      <c r="B67" t="s">
        <v>2447</v>
      </c>
      <c r="C67" t="s">
        <v>8</v>
      </c>
      <c r="D67" t="s">
        <v>16</v>
      </c>
      <c r="E67" t="s">
        <v>140</v>
      </c>
      <c r="F67" t="s">
        <v>393</v>
      </c>
      <c r="G67" t="s">
        <v>397</v>
      </c>
      <c r="H67" t="s">
        <v>2289</v>
      </c>
      <c r="I67" t="s">
        <v>2448</v>
      </c>
      <c r="J67" t="s">
        <v>1121</v>
      </c>
      <c r="K67" t="s">
        <v>2676</v>
      </c>
      <c r="L67" t="s">
        <v>2677</v>
      </c>
      <c r="M67" t="s">
        <v>2674</v>
      </c>
      <c r="N67" t="s">
        <v>2675</v>
      </c>
    </row>
    <row r="68" spans="1:14" x14ac:dyDescent="0.25">
      <c r="A68" t="s">
        <v>787</v>
      </c>
      <c r="B68" t="s">
        <v>2450</v>
      </c>
      <c r="C68" t="s">
        <v>5</v>
      </c>
      <c r="D68" t="s">
        <v>14</v>
      </c>
      <c r="E68" t="s">
        <v>140</v>
      </c>
      <c r="F68" t="s">
        <v>393</v>
      </c>
      <c r="G68" t="s">
        <v>397</v>
      </c>
      <c r="H68" t="s">
        <v>1153</v>
      </c>
      <c r="I68" t="s">
        <v>351</v>
      </c>
      <c r="J68" t="s">
        <v>37</v>
      </c>
      <c r="K68" t="s">
        <v>2672</v>
      </c>
      <c r="L68" t="s">
        <v>2673</v>
      </c>
      <c r="M68" t="s">
        <v>2678</v>
      </c>
      <c r="N68" t="s">
        <v>2679</v>
      </c>
    </row>
    <row r="69" spans="1:14" x14ac:dyDescent="0.25">
      <c r="A69" t="s">
        <v>782</v>
      </c>
      <c r="B69" t="s">
        <v>2451</v>
      </c>
      <c r="C69" t="s">
        <v>8</v>
      </c>
      <c r="D69" t="s">
        <v>2286</v>
      </c>
      <c r="E69" t="s">
        <v>140</v>
      </c>
      <c r="F69" t="s">
        <v>393</v>
      </c>
      <c r="G69" t="s">
        <v>397</v>
      </c>
      <c r="H69" t="s">
        <v>195</v>
      </c>
      <c r="I69" t="s">
        <v>351</v>
      </c>
      <c r="J69" t="s">
        <v>22</v>
      </c>
      <c r="K69" t="s">
        <v>2672</v>
      </c>
      <c r="L69" t="s">
        <v>2673</v>
      </c>
      <c r="M69" t="s">
        <v>2678</v>
      </c>
      <c r="N69" t="s">
        <v>2679</v>
      </c>
    </row>
    <row r="70" spans="1:14" x14ac:dyDescent="0.25">
      <c r="A70" t="s">
        <v>776</v>
      </c>
      <c r="B70" t="s">
        <v>2453</v>
      </c>
      <c r="C70" t="s">
        <v>8</v>
      </c>
      <c r="D70" t="s">
        <v>15</v>
      </c>
      <c r="E70" t="s">
        <v>140</v>
      </c>
      <c r="F70" t="s">
        <v>393</v>
      </c>
      <c r="G70" t="s">
        <v>397</v>
      </c>
      <c r="H70" t="s">
        <v>157</v>
      </c>
      <c r="I70" t="s">
        <v>2454</v>
      </c>
      <c r="J70" t="s">
        <v>108</v>
      </c>
      <c r="K70" t="s">
        <v>2676</v>
      </c>
      <c r="L70" t="s">
        <v>2677</v>
      </c>
      <c r="M70" t="s">
        <v>2678</v>
      </c>
      <c r="N70" t="s">
        <v>2679</v>
      </c>
    </row>
    <row r="71" spans="1:14" x14ac:dyDescent="0.25">
      <c r="A71" t="s">
        <v>775</v>
      </c>
      <c r="B71" t="s">
        <v>2456</v>
      </c>
      <c r="C71" t="s">
        <v>5</v>
      </c>
      <c r="D71" t="s">
        <v>10</v>
      </c>
      <c r="E71" t="s">
        <v>140</v>
      </c>
      <c r="F71" t="s">
        <v>393</v>
      </c>
      <c r="G71" t="s">
        <v>397</v>
      </c>
      <c r="H71" t="s">
        <v>172</v>
      </c>
      <c r="I71" t="s">
        <v>365</v>
      </c>
      <c r="J71" t="s">
        <v>108</v>
      </c>
      <c r="K71" t="s">
        <v>2676</v>
      </c>
      <c r="L71" t="s">
        <v>2677</v>
      </c>
      <c r="M71" t="s">
        <v>2678</v>
      </c>
      <c r="N71" t="s">
        <v>2679</v>
      </c>
    </row>
    <row r="72" spans="1:14" x14ac:dyDescent="0.25">
      <c r="A72" t="s">
        <v>774</v>
      </c>
      <c r="B72" t="s">
        <v>2457</v>
      </c>
      <c r="C72" t="s">
        <v>5</v>
      </c>
      <c r="D72" t="s">
        <v>2286</v>
      </c>
      <c r="E72" t="s">
        <v>140</v>
      </c>
      <c r="F72" t="s">
        <v>393</v>
      </c>
      <c r="G72" t="s">
        <v>397</v>
      </c>
      <c r="H72" t="s">
        <v>106</v>
      </c>
      <c r="I72" t="s">
        <v>1253</v>
      </c>
      <c r="J72" t="s">
        <v>2458</v>
      </c>
      <c r="K72" t="s">
        <v>2672</v>
      </c>
      <c r="L72" t="s">
        <v>2673</v>
      </c>
      <c r="M72" t="s">
        <v>2680</v>
      </c>
      <c r="N72" t="s">
        <v>2681</v>
      </c>
    </row>
    <row r="73" spans="1:14" x14ac:dyDescent="0.25">
      <c r="A73" t="s">
        <v>803</v>
      </c>
      <c r="B73" t="s">
        <v>2459</v>
      </c>
      <c r="C73" t="s">
        <v>5</v>
      </c>
      <c r="D73" t="s">
        <v>15</v>
      </c>
      <c r="E73" t="s">
        <v>140</v>
      </c>
      <c r="F73" t="s">
        <v>393</v>
      </c>
      <c r="G73" t="s">
        <v>397</v>
      </c>
      <c r="H73" t="s">
        <v>1245</v>
      </c>
      <c r="I73" t="s">
        <v>1619</v>
      </c>
      <c r="J73" t="s">
        <v>98</v>
      </c>
      <c r="K73" t="s">
        <v>2676</v>
      </c>
      <c r="L73" t="s">
        <v>2677</v>
      </c>
      <c r="M73" t="s">
        <v>2680</v>
      </c>
      <c r="N73" t="s">
        <v>2681</v>
      </c>
    </row>
    <row r="74" spans="1:14" x14ac:dyDescent="0.25">
      <c r="A74" t="s">
        <v>815</v>
      </c>
      <c r="B74" t="s">
        <v>2460</v>
      </c>
      <c r="C74" t="s">
        <v>5</v>
      </c>
      <c r="D74" t="s">
        <v>1676</v>
      </c>
      <c r="E74" t="s">
        <v>140</v>
      </c>
      <c r="F74" t="s">
        <v>393</v>
      </c>
      <c r="G74" t="s">
        <v>397</v>
      </c>
      <c r="H74" t="s">
        <v>1154</v>
      </c>
      <c r="I74" t="s">
        <v>345</v>
      </c>
      <c r="J74" t="s">
        <v>33</v>
      </c>
      <c r="K74" t="s">
        <v>2672</v>
      </c>
      <c r="L74" t="s">
        <v>2673</v>
      </c>
      <c r="M74" t="s">
        <v>2680</v>
      </c>
      <c r="N74" t="s">
        <v>2681</v>
      </c>
    </row>
    <row r="75" spans="1:14" x14ac:dyDescent="0.25">
      <c r="A75" t="s">
        <v>777</v>
      </c>
      <c r="B75" t="s">
        <v>2461</v>
      </c>
      <c r="C75" t="s">
        <v>5</v>
      </c>
      <c r="D75" t="s">
        <v>10</v>
      </c>
      <c r="E75" t="s">
        <v>140</v>
      </c>
      <c r="F75" t="s">
        <v>393</v>
      </c>
      <c r="G75" t="s">
        <v>397</v>
      </c>
      <c r="H75" t="s">
        <v>173</v>
      </c>
      <c r="I75" t="s">
        <v>276</v>
      </c>
      <c r="J75" t="s">
        <v>98</v>
      </c>
      <c r="K75" t="s">
        <v>2676</v>
      </c>
      <c r="L75" t="s">
        <v>2677</v>
      </c>
      <c r="M75" t="s">
        <v>2680</v>
      </c>
      <c r="N75" t="s">
        <v>2681</v>
      </c>
    </row>
    <row r="76" spans="1:14" x14ac:dyDescent="0.25">
      <c r="A76" t="s">
        <v>716</v>
      </c>
      <c r="B76" t="s">
        <v>2462</v>
      </c>
      <c r="C76" t="s">
        <v>5</v>
      </c>
      <c r="D76" t="s">
        <v>16</v>
      </c>
      <c r="E76" t="s">
        <v>140</v>
      </c>
      <c r="F76" t="s">
        <v>393</v>
      </c>
      <c r="G76" t="s">
        <v>397</v>
      </c>
      <c r="H76" t="s">
        <v>1245</v>
      </c>
      <c r="I76" t="s">
        <v>318</v>
      </c>
      <c r="J76" t="s">
        <v>125</v>
      </c>
      <c r="K76" t="s">
        <v>2676</v>
      </c>
      <c r="L76" t="s">
        <v>2677</v>
      </c>
      <c r="M76" t="s">
        <v>2680</v>
      </c>
      <c r="N76" t="s">
        <v>2681</v>
      </c>
    </row>
    <row r="77" spans="1:14" x14ac:dyDescent="0.25">
      <c r="A77" t="s">
        <v>793</v>
      </c>
      <c r="B77" t="s">
        <v>2464</v>
      </c>
      <c r="C77" t="s">
        <v>8</v>
      </c>
      <c r="D77" t="s">
        <v>2286</v>
      </c>
      <c r="E77" t="s">
        <v>140</v>
      </c>
      <c r="F77" t="s">
        <v>393</v>
      </c>
      <c r="G77" t="s">
        <v>397</v>
      </c>
      <c r="H77" t="s">
        <v>65</v>
      </c>
      <c r="I77" t="s">
        <v>382</v>
      </c>
      <c r="J77" t="s">
        <v>1126</v>
      </c>
      <c r="K77" t="s">
        <v>2672</v>
      </c>
      <c r="L77" t="s">
        <v>2673</v>
      </c>
      <c r="M77" t="s">
        <v>2682</v>
      </c>
      <c r="N77" t="s">
        <v>2683</v>
      </c>
    </row>
    <row r="78" spans="1:14" x14ac:dyDescent="0.25">
      <c r="A78" t="s">
        <v>642</v>
      </c>
      <c r="B78" t="s">
        <v>2465</v>
      </c>
      <c r="C78" t="s">
        <v>8</v>
      </c>
      <c r="D78" t="s">
        <v>15</v>
      </c>
      <c r="E78" t="s">
        <v>140</v>
      </c>
      <c r="F78" t="s">
        <v>393</v>
      </c>
      <c r="G78" t="s">
        <v>397</v>
      </c>
      <c r="H78" t="s">
        <v>108</v>
      </c>
      <c r="I78" t="s">
        <v>285</v>
      </c>
      <c r="J78" t="s">
        <v>103</v>
      </c>
      <c r="K78" t="s">
        <v>2672</v>
      </c>
      <c r="L78" t="s">
        <v>2673</v>
      </c>
      <c r="M78" t="s">
        <v>2682</v>
      </c>
      <c r="N78" t="s">
        <v>2683</v>
      </c>
    </row>
    <row r="79" spans="1:14" x14ac:dyDescent="0.25">
      <c r="A79" t="s">
        <v>794</v>
      </c>
      <c r="B79" t="s">
        <v>2467</v>
      </c>
      <c r="C79" t="s">
        <v>8</v>
      </c>
      <c r="D79" t="s">
        <v>11</v>
      </c>
      <c r="E79" t="s">
        <v>140</v>
      </c>
      <c r="F79" t="s">
        <v>393</v>
      </c>
      <c r="G79" t="s">
        <v>397</v>
      </c>
      <c r="H79" t="s">
        <v>197</v>
      </c>
      <c r="I79" t="s">
        <v>272</v>
      </c>
      <c r="J79" t="s">
        <v>1646</v>
      </c>
      <c r="K79" t="s">
        <v>2676</v>
      </c>
      <c r="L79" t="s">
        <v>2677</v>
      </c>
      <c r="M79" t="s">
        <v>2682</v>
      </c>
      <c r="N79" t="s">
        <v>2683</v>
      </c>
    </row>
    <row r="80" spans="1:14" x14ac:dyDescent="0.25">
      <c r="A80" t="s">
        <v>393</v>
      </c>
      <c r="B80" t="s">
        <v>2469</v>
      </c>
      <c r="C80" t="s">
        <v>8</v>
      </c>
      <c r="D80" t="s">
        <v>16</v>
      </c>
      <c r="E80" t="s">
        <v>140</v>
      </c>
      <c r="F80" t="s">
        <v>393</v>
      </c>
      <c r="G80" t="s">
        <v>397</v>
      </c>
      <c r="H80" t="s">
        <v>1268</v>
      </c>
      <c r="I80" t="s">
        <v>375</v>
      </c>
      <c r="J80" t="s">
        <v>1143</v>
      </c>
      <c r="K80" t="s">
        <v>2676</v>
      </c>
      <c r="L80" t="s">
        <v>2677</v>
      </c>
      <c r="M80" t="s">
        <v>2682</v>
      </c>
      <c r="N80" t="s">
        <v>2683</v>
      </c>
    </row>
    <row r="81" spans="1:14" x14ac:dyDescent="0.25">
      <c r="A81" t="s">
        <v>395</v>
      </c>
      <c r="B81" t="s">
        <v>2470</v>
      </c>
      <c r="C81" t="s">
        <v>8</v>
      </c>
      <c r="D81" t="s">
        <v>13</v>
      </c>
      <c r="E81" t="s">
        <v>140</v>
      </c>
      <c r="F81" t="s">
        <v>393</v>
      </c>
      <c r="G81" t="s">
        <v>397</v>
      </c>
      <c r="H81" t="s">
        <v>205</v>
      </c>
      <c r="I81" t="s">
        <v>304</v>
      </c>
      <c r="J81" t="s">
        <v>1646</v>
      </c>
      <c r="K81" t="s">
        <v>2676</v>
      </c>
      <c r="L81" t="s">
        <v>2677</v>
      </c>
      <c r="M81" t="s">
        <v>2682</v>
      </c>
      <c r="N81" t="s">
        <v>2683</v>
      </c>
    </row>
    <row r="82" spans="1:14" x14ac:dyDescent="0.25">
      <c r="A82" t="s">
        <v>396</v>
      </c>
      <c r="B82" t="s">
        <v>2472</v>
      </c>
      <c r="C82" t="s">
        <v>8</v>
      </c>
      <c r="D82" t="s">
        <v>10</v>
      </c>
      <c r="E82" t="s">
        <v>140</v>
      </c>
      <c r="F82" t="s">
        <v>393</v>
      </c>
      <c r="G82" t="s">
        <v>397</v>
      </c>
      <c r="H82" t="s">
        <v>1227</v>
      </c>
      <c r="I82" t="s">
        <v>1567</v>
      </c>
      <c r="J82" t="s">
        <v>1119</v>
      </c>
      <c r="K82" t="s">
        <v>2672</v>
      </c>
      <c r="L82" t="s">
        <v>2673</v>
      </c>
      <c r="M82" t="s">
        <v>2682</v>
      </c>
      <c r="N82" t="s">
        <v>2683</v>
      </c>
    </row>
    <row r="83" spans="1:14" x14ac:dyDescent="0.25">
      <c r="A83" t="s">
        <v>394</v>
      </c>
      <c r="B83" t="s">
        <v>2474</v>
      </c>
      <c r="C83" t="s">
        <v>8</v>
      </c>
      <c r="D83" t="s">
        <v>12</v>
      </c>
      <c r="E83" t="s">
        <v>140</v>
      </c>
      <c r="F83" t="s">
        <v>393</v>
      </c>
      <c r="G83" t="s">
        <v>397</v>
      </c>
      <c r="H83" t="s">
        <v>151</v>
      </c>
      <c r="I83" t="s">
        <v>2475</v>
      </c>
      <c r="J83" t="s">
        <v>63</v>
      </c>
      <c r="K83" t="s">
        <v>2672</v>
      </c>
      <c r="L83" t="s">
        <v>2673</v>
      </c>
      <c r="M83" t="s">
        <v>2682</v>
      </c>
      <c r="N83" t="s">
        <v>2683</v>
      </c>
    </row>
    <row r="84" spans="1:14" x14ac:dyDescent="0.25">
      <c r="A84" t="s">
        <v>643</v>
      </c>
      <c r="B84" t="s">
        <v>2477</v>
      </c>
      <c r="C84" t="s">
        <v>8</v>
      </c>
      <c r="D84" t="s">
        <v>1676</v>
      </c>
      <c r="E84" t="s">
        <v>140</v>
      </c>
      <c r="F84" t="s">
        <v>393</v>
      </c>
      <c r="G84" t="s">
        <v>397</v>
      </c>
      <c r="H84" t="s">
        <v>242</v>
      </c>
      <c r="I84" t="s">
        <v>342</v>
      </c>
      <c r="J84" t="s">
        <v>123</v>
      </c>
      <c r="K84" t="s">
        <v>2684</v>
      </c>
      <c r="L84" t="s">
        <v>2685</v>
      </c>
      <c r="M84" t="s">
        <v>2686</v>
      </c>
      <c r="N84" t="s">
        <v>2687</v>
      </c>
    </row>
    <row r="85" spans="1:14" x14ac:dyDescent="0.25">
      <c r="A85" t="s">
        <v>696</v>
      </c>
      <c r="B85" t="s">
        <v>2478</v>
      </c>
      <c r="C85" t="s">
        <v>8</v>
      </c>
      <c r="D85" t="s">
        <v>14</v>
      </c>
      <c r="E85" t="s">
        <v>140</v>
      </c>
      <c r="F85" t="s">
        <v>393</v>
      </c>
      <c r="G85" t="s">
        <v>397</v>
      </c>
      <c r="H85" t="s">
        <v>209</v>
      </c>
      <c r="I85" t="s">
        <v>1619</v>
      </c>
      <c r="J85" t="s">
        <v>1163</v>
      </c>
      <c r="K85" t="s">
        <v>2684</v>
      </c>
      <c r="L85" t="s">
        <v>2685</v>
      </c>
      <c r="M85" t="s">
        <v>2686</v>
      </c>
      <c r="N85" t="s">
        <v>2687</v>
      </c>
    </row>
    <row r="86" spans="1:14" x14ac:dyDescent="0.25">
      <c r="A86" t="s">
        <v>750</v>
      </c>
      <c r="B86" t="s">
        <v>2479</v>
      </c>
      <c r="C86" t="s">
        <v>5</v>
      </c>
      <c r="D86" t="s">
        <v>2286</v>
      </c>
      <c r="E86" t="s">
        <v>140</v>
      </c>
      <c r="F86" t="s">
        <v>393</v>
      </c>
      <c r="G86" t="s">
        <v>397</v>
      </c>
      <c r="H86" t="s">
        <v>180</v>
      </c>
      <c r="I86" t="s">
        <v>342</v>
      </c>
      <c r="J86" t="s">
        <v>195</v>
      </c>
      <c r="K86" t="s">
        <v>2684</v>
      </c>
      <c r="L86" t="s">
        <v>2685</v>
      </c>
      <c r="M86" t="s">
        <v>2686</v>
      </c>
      <c r="N86" t="s">
        <v>2687</v>
      </c>
    </row>
    <row r="87" spans="1:14" x14ac:dyDescent="0.25">
      <c r="A87" t="s">
        <v>653</v>
      </c>
      <c r="B87" t="s">
        <v>2480</v>
      </c>
      <c r="C87" t="s">
        <v>5</v>
      </c>
      <c r="D87" t="s">
        <v>12</v>
      </c>
      <c r="E87" t="s">
        <v>140</v>
      </c>
      <c r="F87" t="s">
        <v>393</v>
      </c>
      <c r="G87" t="s">
        <v>397</v>
      </c>
      <c r="H87" t="s">
        <v>199</v>
      </c>
      <c r="I87" t="s">
        <v>1654</v>
      </c>
      <c r="J87" t="s">
        <v>195</v>
      </c>
      <c r="K87" t="s">
        <v>2684</v>
      </c>
      <c r="L87" t="s">
        <v>2685</v>
      </c>
      <c r="M87" t="s">
        <v>2686</v>
      </c>
      <c r="N87" t="s">
        <v>2687</v>
      </c>
    </row>
    <row r="88" spans="1:14" x14ac:dyDescent="0.25">
      <c r="A88" t="s">
        <v>742</v>
      </c>
      <c r="B88" t="s">
        <v>2485</v>
      </c>
      <c r="C88" t="s">
        <v>6</v>
      </c>
      <c r="D88" t="s">
        <v>2288</v>
      </c>
      <c r="E88" t="s">
        <v>140</v>
      </c>
      <c r="F88" t="s">
        <v>393</v>
      </c>
      <c r="G88" t="s">
        <v>397</v>
      </c>
      <c r="H88" t="s">
        <v>259</v>
      </c>
      <c r="I88" t="s">
        <v>342</v>
      </c>
      <c r="J88" t="s">
        <v>224</v>
      </c>
      <c r="K88" t="s">
        <v>2684</v>
      </c>
      <c r="L88" t="s">
        <v>2685</v>
      </c>
      <c r="M88" t="s">
        <v>2688</v>
      </c>
      <c r="N88" t="s">
        <v>2689</v>
      </c>
    </row>
    <row r="89" spans="1:14" x14ac:dyDescent="0.25">
      <c r="A89" t="s">
        <v>825</v>
      </c>
      <c r="B89" t="s">
        <v>2487</v>
      </c>
      <c r="C89" t="s">
        <v>8</v>
      </c>
      <c r="D89" t="s">
        <v>2286</v>
      </c>
      <c r="E89" t="s">
        <v>140</v>
      </c>
      <c r="F89" t="s">
        <v>393</v>
      </c>
      <c r="G89" t="s">
        <v>397</v>
      </c>
      <c r="H89" t="s">
        <v>210</v>
      </c>
      <c r="I89" t="s">
        <v>342</v>
      </c>
      <c r="J89" t="s">
        <v>155</v>
      </c>
      <c r="K89" t="s">
        <v>2684</v>
      </c>
      <c r="L89" t="s">
        <v>2685</v>
      </c>
      <c r="M89" t="s">
        <v>2688</v>
      </c>
      <c r="N89" t="s">
        <v>2689</v>
      </c>
    </row>
    <row r="90" spans="1:14" x14ac:dyDescent="0.25">
      <c r="A90" t="s">
        <v>726</v>
      </c>
      <c r="B90" t="s">
        <v>2489</v>
      </c>
      <c r="C90" t="s">
        <v>6</v>
      </c>
      <c r="D90" t="s">
        <v>11</v>
      </c>
      <c r="E90" t="s">
        <v>140</v>
      </c>
      <c r="F90" t="s">
        <v>393</v>
      </c>
      <c r="G90" t="s">
        <v>397</v>
      </c>
      <c r="H90" t="s">
        <v>392</v>
      </c>
      <c r="I90" t="s">
        <v>286</v>
      </c>
      <c r="J90" t="s">
        <v>2407</v>
      </c>
      <c r="K90" t="s">
        <v>2684</v>
      </c>
      <c r="L90" t="s">
        <v>2685</v>
      </c>
      <c r="M90" t="s">
        <v>2688</v>
      </c>
      <c r="N90" t="s">
        <v>2689</v>
      </c>
    </row>
    <row r="91" spans="1:14" x14ac:dyDescent="0.25">
      <c r="A91" t="s">
        <v>645</v>
      </c>
      <c r="B91" t="s">
        <v>2490</v>
      </c>
      <c r="C91" t="s">
        <v>8</v>
      </c>
      <c r="D91" t="s">
        <v>12</v>
      </c>
      <c r="E91" t="s">
        <v>140</v>
      </c>
      <c r="F91" t="s">
        <v>393</v>
      </c>
      <c r="G91" t="s">
        <v>397</v>
      </c>
      <c r="H91" t="s">
        <v>2491</v>
      </c>
      <c r="I91" t="s">
        <v>313</v>
      </c>
      <c r="J91" t="s">
        <v>1183</v>
      </c>
      <c r="K91" t="s">
        <v>2684</v>
      </c>
      <c r="L91" t="s">
        <v>2685</v>
      </c>
      <c r="M91" t="s">
        <v>2688</v>
      </c>
      <c r="N91" t="s">
        <v>2689</v>
      </c>
    </row>
    <row r="92" spans="1:14" x14ac:dyDescent="0.25">
      <c r="A92" t="s">
        <v>800</v>
      </c>
      <c r="B92" t="s">
        <v>2493</v>
      </c>
      <c r="C92" t="s">
        <v>5</v>
      </c>
      <c r="D92" t="s">
        <v>14</v>
      </c>
      <c r="E92" t="s">
        <v>140</v>
      </c>
      <c r="F92" t="s">
        <v>393</v>
      </c>
      <c r="G92" t="s">
        <v>397</v>
      </c>
      <c r="H92" t="s">
        <v>2494</v>
      </c>
      <c r="I92" t="s">
        <v>318</v>
      </c>
      <c r="J92" t="s">
        <v>1300</v>
      </c>
      <c r="K92" t="s">
        <v>2684</v>
      </c>
      <c r="L92" t="s">
        <v>2685</v>
      </c>
      <c r="M92" t="s">
        <v>2688</v>
      </c>
      <c r="N92" t="s">
        <v>2689</v>
      </c>
    </row>
    <row r="93" spans="1:14" x14ac:dyDescent="0.25">
      <c r="A93" t="s">
        <v>773</v>
      </c>
      <c r="B93" t="s">
        <v>2496</v>
      </c>
      <c r="C93" t="s">
        <v>5</v>
      </c>
      <c r="D93" t="s">
        <v>2286</v>
      </c>
      <c r="E93" t="s">
        <v>140</v>
      </c>
      <c r="F93" t="s">
        <v>393</v>
      </c>
      <c r="G93" t="s">
        <v>397</v>
      </c>
      <c r="H93" t="s">
        <v>2315</v>
      </c>
      <c r="I93" t="s">
        <v>295</v>
      </c>
      <c r="J93" t="s">
        <v>155</v>
      </c>
      <c r="K93" t="s">
        <v>2690</v>
      </c>
      <c r="L93" t="s">
        <v>2691</v>
      </c>
      <c r="M93" t="s">
        <v>2692</v>
      </c>
      <c r="N93" t="s">
        <v>2693</v>
      </c>
    </row>
    <row r="94" spans="1:14" x14ac:dyDescent="0.25">
      <c r="A94" t="s">
        <v>784</v>
      </c>
      <c r="B94" t="s">
        <v>2497</v>
      </c>
      <c r="C94" t="s">
        <v>8</v>
      </c>
      <c r="D94" t="s">
        <v>1676</v>
      </c>
      <c r="E94" t="s">
        <v>140</v>
      </c>
      <c r="F94" t="s">
        <v>393</v>
      </c>
      <c r="G94" t="s">
        <v>397</v>
      </c>
      <c r="H94" t="s">
        <v>235</v>
      </c>
      <c r="I94" t="s">
        <v>342</v>
      </c>
      <c r="J94" t="s">
        <v>250</v>
      </c>
      <c r="K94" t="s">
        <v>2684</v>
      </c>
      <c r="L94" t="s">
        <v>2685</v>
      </c>
      <c r="M94" t="s">
        <v>2692</v>
      </c>
      <c r="N94" t="s">
        <v>2693</v>
      </c>
    </row>
    <row r="95" spans="1:14" x14ac:dyDescent="0.25">
      <c r="A95" t="s">
        <v>789</v>
      </c>
      <c r="B95" t="s">
        <v>2498</v>
      </c>
      <c r="C95" t="s">
        <v>5</v>
      </c>
      <c r="D95" t="s">
        <v>15</v>
      </c>
      <c r="E95" t="s">
        <v>140</v>
      </c>
      <c r="F95" t="s">
        <v>393</v>
      </c>
      <c r="G95" t="s">
        <v>397</v>
      </c>
      <c r="H95" t="s">
        <v>2315</v>
      </c>
      <c r="I95" t="s">
        <v>295</v>
      </c>
      <c r="J95" t="s">
        <v>155</v>
      </c>
      <c r="K95" t="s">
        <v>2690</v>
      </c>
      <c r="L95" t="s">
        <v>2691</v>
      </c>
      <c r="M95" t="s">
        <v>2692</v>
      </c>
      <c r="N95" t="s">
        <v>2693</v>
      </c>
    </row>
    <row r="96" spans="1:14" x14ac:dyDescent="0.25">
      <c r="A96" t="s">
        <v>646</v>
      </c>
      <c r="B96" t="s">
        <v>2499</v>
      </c>
      <c r="C96" t="s">
        <v>8</v>
      </c>
      <c r="D96" t="s">
        <v>17</v>
      </c>
      <c r="E96" t="s">
        <v>140</v>
      </c>
      <c r="F96" t="s">
        <v>393</v>
      </c>
      <c r="G96" t="s">
        <v>397</v>
      </c>
      <c r="H96" t="s">
        <v>236</v>
      </c>
      <c r="I96" t="s">
        <v>295</v>
      </c>
      <c r="J96" t="s">
        <v>224</v>
      </c>
      <c r="K96" t="s">
        <v>2690</v>
      </c>
      <c r="L96" t="s">
        <v>2691</v>
      </c>
      <c r="M96" t="s">
        <v>2692</v>
      </c>
      <c r="N96" t="s">
        <v>2693</v>
      </c>
    </row>
    <row r="97" spans="1:14" x14ac:dyDescent="0.25">
      <c r="A97" t="s">
        <v>682</v>
      </c>
      <c r="B97" t="s">
        <v>2507</v>
      </c>
      <c r="C97" t="s">
        <v>8</v>
      </c>
      <c r="D97" t="s">
        <v>13</v>
      </c>
      <c r="E97" t="s">
        <v>140</v>
      </c>
      <c r="F97" t="s">
        <v>393</v>
      </c>
      <c r="G97" t="s">
        <v>397</v>
      </c>
      <c r="H97" t="s">
        <v>2412</v>
      </c>
      <c r="I97" t="s">
        <v>346</v>
      </c>
      <c r="J97" t="s">
        <v>224</v>
      </c>
      <c r="K97" t="s">
        <v>2690</v>
      </c>
      <c r="L97" t="s">
        <v>2691</v>
      </c>
      <c r="M97" t="s">
        <v>2692</v>
      </c>
      <c r="N97" t="s">
        <v>2693</v>
      </c>
    </row>
    <row r="98" spans="1:14" x14ac:dyDescent="0.25">
      <c r="A98" t="s">
        <v>671</v>
      </c>
      <c r="B98" t="s">
        <v>2500</v>
      </c>
      <c r="C98" t="s">
        <v>5</v>
      </c>
      <c r="D98" t="s">
        <v>16</v>
      </c>
      <c r="E98" t="s">
        <v>140</v>
      </c>
      <c r="F98" t="s">
        <v>393</v>
      </c>
      <c r="G98" t="s">
        <v>397</v>
      </c>
      <c r="H98" t="s">
        <v>259</v>
      </c>
      <c r="I98" t="s">
        <v>342</v>
      </c>
      <c r="J98" t="s">
        <v>224</v>
      </c>
      <c r="K98" t="s">
        <v>2690</v>
      </c>
      <c r="L98" t="s">
        <v>2691</v>
      </c>
      <c r="M98" t="s">
        <v>2692</v>
      </c>
      <c r="N98" t="s">
        <v>2693</v>
      </c>
    </row>
    <row r="99" spans="1:14" x14ac:dyDescent="0.25">
      <c r="A99" t="s">
        <v>746</v>
      </c>
      <c r="B99" t="s">
        <v>2508</v>
      </c>
      <c r="C99" t="s">
        <v>6</v>
      </c>
      <c r="D99" t="s">
        <v>9</v>
      </c>
      <c r="E99" t="s">
        <v>140</v>
      </c>
      <c r="F99" t="s">
        <v>393</v>
      </c>
      <c r="G99" t="s">
        <v>397</v>
      </c>
      <c r="H99" t="s">
        <v>1252</v>
      </c>
      <c r="I99" t="s">
        <v>1559</v>
      </c>
      <c r="J99" t="s">
        <v>2509</v>
      </c>
      <c r="K99" t="s">
        <v>2672</v>
      </c>
      <c r="L99" t="s">
        <v>2673</v>
      </c>
      <c r="M99" t="s">
        <v>2694</v>
      </c>
      <c r="N99" t="s">
        <v>2695</v>
      </c>
    </row>
    <row r="100" spans="1:14" x14ac:dyDescent="0.25">
      <c r="A100" t="s">
        <v>813</v>
      </c>
      <c r="B100" t="s">
        <v>2510</v>
      </c>
      <c r="C100" t="s">
        <v>6</v>
      </c>
      <c r="D100" t="s">
        <v>15</v>
      </c>
      <c r="E100" t="s">
        <v>140</v>
      </c>
      <c r="F100" t="s">
        <v>393</v>
      </c>
      <c r="G100" t="s">
        <v>397</v>
      </c>
      <c r="H100" t="s">
        <v>171</v>
      </c>
      <c r="I100" t="s">
        <v>344</v>
      </c>
      <c r="J100" t="s">
        <v>1630</v>
      </c>
      <c r="K100" t="s">
        <v>2672</v>
      </c>
      <c r="L100" t="s">
        <v>2673</v>
      </c>
      <c r="M100" t="s">
        <v>2694</v>
      </c>
      <c r="N100" t="s">
        <v>2695</v>
      </c>
    </row>
    <row r="101" spans="1:14" x14ac:dyDescent="0.25">
      <c r="A101" t="s">
        <v>659</v>
      </c>
      <c r="B101" t="s">
        <v>2511</v>
      </c>
      <c r="C101" t="s">
        <v>6</v>
      </c>
      <c r="D101" t="s">
        <v>2286</v>
      </c>
      <c r="E101" t="s">
        <v>140</v>
      </c>
      <c r="F101" t="s">
        <v>393</v>
      </c>
      <c r="G101" t="s">
        <v>397</v>
      </c>
      <c r="H101" t="s">
        <v>205</v>
      </c>
      <c r="I101" t="s">
        <v>344</v>
      </c>
      <c r="J101" t="s">
        <v>29</v>
      </c>
      <c r="K101" t="s">
        <v>2672</v>
      </c>
      <c r="L101" t="s">
        <v>2673</v>
      </c>
      <c r="M101" t="s">
        <v>2694</v>
      </c>
      <c r="N101" t="s">
        <v>2695</v>
      </c>
    </row>
    <row r="102" spans="1:14" x14ac:dyDescent="0.25">
      <c r="A102" t="s">
        <v>695</v>
      </c>
      <c r="B102" t="s">
        <v>2512</v>
      </c>
      <c r="C102" t="s">
        <v>6</v>
      </c>
      <c r="D102" t="s">
        <v>16</v>
      </c>
      <c r="E102" t="s">
        <v>140</v>
      </c>
      <c r="F102" t="s">
        <v>393</v>
      </c>
      <c r="G102" t="s">
        <v>397</v>
      </c>
      <c r="H102" t="s">
        <v>171</v>
      </c>
      <c r="I102" t="s">
        <v>267</v>
      </c>
      <c r="J102" t="s">
        <v>170</v>
      </c>
      <c r="K102" t="s">
        <v>2672</v>
      </c>
      <c r="L102" t="s">
        <v>2673</v>
      </c>
      <c r="M102" t="s">
        <v>2694</v>
      </c>
      <c r="N102" t="s">
        <v>2695</v>
      </c>
    </row>
    <row r="103" spans="1:14" x14ac:dyDescent="0.25">
      <c r="A103" t="s">
        <v>672</v>
      </c>
      <c r="B103" t="s">
        <v>2513</v>
      </c>
      <c r="C103" t="s">
        <v>6</v>
      </c>
      <c r="D103" t="s">
        <v>13</v>
      </c>
      <c r="E103" t="s">
        <v>140</v>
      </c>
      <c r="F103" t="s">
        <v>393</v>
      </c>
      <c r="G103" t="s">
        <v>397</v>
      </c>
      <c r="H103" t="s">
        <v>173</v>
      </c>
      <c r="I103" t="s">
        <v>344</v>
      </c>
      <c r="J103" t="s">
        <v>2509</v>
      </c>
      <c r="K103" t="s">
        <v>2672</v>
      </c>
      <c r="L103" t="s">
        <v>2673</v>
      </c>
      <c r="M103" t="s">
        <v>2694</v>
      </c>
      <c r="N103" t="s">
        <v>2695</v>
      </c>
    </row>
    <row r="104" spans="1:14" x14ac:dyDescent="0.25">
      <c r="A104" t="s">
        <v>799</v>
      </c>
      <c r="B104" t="s">
        <v>2516</v>
      </c>
      <c r="C104" t="s">
        <v>6</v>
      </c>
      <c r="D104" t="s">
        <v>11</v>
      </c>
      <c r="E104" t="s">
        <v>140</v>
      </c>
      <c r="F104" t="s">
        <v>393</v>
      </c>
      <c r="G104" t="s">
        <v>397</v>
      </c>
      <c r="H104" t="s">
        <v>2517</v>
      </c>
      <c r="I104" t="s">
        <v>1115</v>
      </c>
      <c r="J104" t="s">
        <v>2518</v>
      </c>
      <c r="K104" t="s">
        <v>2672</v>
      </c>
      <c r="L104" t="s">
        <v>2673</v>
      </c>
      <c r="M104" t="s">
        <v>2696</v>
      </c>
      <c r="N104" t="s">
        <v>2697</v>
      </c>
    </row>
    <row r="105" spans="1:14" x14ac:dyDescent="0.25">
      <c r="A105" t="s">
        <v>715</v>
      </c>
      <c r="B105" t="s">
        <v>2520</v>
      </c>
      <c r="C105" t="s">
        <v>8</v>
      </c>
      <c r="D105" t="s">
        <v>1676</v>
      </c>
      <c r="E105" t="s">
        <v>140</v>
      </c>
      <c r="F105" t="s">
        <v>393</v>
      </c>
      <c r="G105" t="s">
        <v>397</v>
      </c>
      <c r="H105" t="s">
        <v>2521</v>
      </c>
      <c r="I105" t="s">
        <v>304</v>
      </c>
      <c r="J105" t="s">
        <v>2522</v>
      </c>
      <c r="K105" t="s">
        <v>2672</v>
      </c>
      <c r="L105" t="s">
        <v>2673</v>
      </c>
      <c r="M105" t="s">
        <v>2696</v>
      </c>
      <c r="N105" t="s">
        <v>2697</v>
      </c>
    </row>
    <row r="106" spans="1:14" x14ac:dyDescent="0.25">
      <c r="A106" t="s">
        <v>725</v>
      </c>
      <c r="B106" t="s">
        <v>2524</v>
      </c>
      <c r="C106" t="s">
        <v>5</v>
      </c>
      <c r="D106" t="s">
        <v>15</v>
      </c>
      <c r="E106" t="s">
        <v>140</v>
      </c>
      <c r="F106" t="s">
        <v>393</v>
      </c>
      <c r="G106" t="s">
        <v>397</v>
      </c>
      <c r="H106" t="s">
        <v>2517</v>
      </c>
      <c r="I106" t="s">
        <v>383</v>
      </c>
      <c r="J106" t="s">
        <v>2522</v>
      </c>
      <c r="K106" t="s">
        <v>2672</v>
      </c>
      <c r="L106" t="s">
        <v>2673</v>
      </c>
      <c r="M106" t="s">
        <v>2696</v>
      </c>
      <c r="N106" t="s">
        <v>2697</v>
      </c>
    </row>
    <row r="107" spans="1:14" x14ac:dyDescent="0.25">
      <c r="A107" t="s">
        <v>819</v>
      </c>
      <c r="B107" t="s">
        <v>2526</v>
      </c>
      <c r="C107" t="s">
        <v>5</v>
      </c>
      <c r="D107" t="s">
        <v>14</v>
      </c>
      <c r="E107" t="s">
        <v>140</v>
      </c>
      <c r="F107" t="s">
        <v>393</v>
      </c>
      <c r="G107" t="s">
        <v>397</v>
      </c>
      <c r="H107" t="s">
        <v>2517</v>
      </c>
      <c r="I107" t="s">
        <v>1138</v>
      </c>
      <c r="J107" t="s">
        <v>2527</v>
      </c>
      <c r="K107" t="s">
        <v>2672</v>
      </c>
      <c r="L107" t="s">
        <v>2673</v>
      </c>
      <c r="M107" t="s">
        <v>2696</v>
      </c>
      <c r="N107" t="s">
        <v>2697</v>
      </c>
    </row>
    <row r="108" spans="1:14" x14ac:dyDescent="0.25">
      <c r="A108" t="s">
        <v>670</v>
      </c>
      <c r="B108" t="s">
        <v>2529</v>
      </c>
      <c r="C108" t="s">
        <v>8</v>
      </c>
      <c r="D108" t="s">
        <v>15</v>
      </c>
      <c r="E108" t="s">
        <v>140</v>
      </c>
      <c r="F108" t="s">
        <v>393</v>
      </c>
      <c r="G108" t="s">
        <v>397</v>
      </c>
      <c r="H108" t="s">
        <v>2530</v>
      </c>
      <c r="I108" t="s">
        <v>1115</v>
      </c>
      <c r="J108" t="s">
        <v>2531</v>
      </c>
      <c r="K108" t="s">
        <v>2672</v>
      </c>
      <c r="L108" t="s">
        <v>2673</v>
      </c>
      <c r="M108" t="s">
        <v>2696</v>
      </c>
      <c r="N108" t="s">
        <v>2697</v>
      </c>
    </row>
    <row r="109" spans="1:14" x14ac:dyDescent="0.25">
      <c r="A109" t="s">
        <v>693</v>
      </c>
      <c r="B109" t="s">
        <v>2533</v>
      </c>
      <c r="C109" t="s">
        <v>5</v>
      </c>
      <c r="D109" t="s">
        <v>13</v>
      </c>
      <c r="E109" t="s">
        <v>140</v>
      </c>
      <c r="F109" t="s">
        <v>393</v>
      </c>
      <c r="G109" t="s">
        <v>397</v>
      </c>
      <c r="H109" t="s">
        <v>2534</v>
      </c>
      <c r="I109" t="s">
        <v>329</v>
      </c>
      <c r="J109" t="s">
        <v>2535</v>
      </c>
      <c r="K109" t="s">
        <v>2684</v>
      </c>
      <c r="L109" t="s">
        <v>2685</v>
      </c>
      <c r="M109" t="s">
        <v>2698</v>
      </c>
      <c r="N109" t="s">
        <v>2688</v>
      </c>
    </row>
    <row r="110" spans="1:14" x14ac:dyDescent="0.25">
      <c r="A110" t="s">
        <v>817</v>
      </c>
      <c r="B110" t="s">
        <v>2537</v>
      </c>
      <c r="C110" t="s">
        <v>5</v>
      </c>
      <c r="D110" t="s">
        <v>15</v>
      </c>
      <c r="E110" t="s">
        <v>140</v>
      </c>
      <c r="F110" t="s">
        <v>393</v>
      </c>
      <c r="G110" t="s">
        <v>397</v>
      </c>
      <c r="H110" t="s">
        <v>2538</v>
      </c>
      <c r="I110" t="s">
        <v>2428</v>
      </c>
      <c r="J110" t="s">
        <v>159</v>
      </c>
      <c r="K110" t="s">
        <v>2676</v>
      </c>
      <c r="L110" t="s">
        <v>2677</v>
      </c>
      <c r="M110" t="s">
        <v>2698</v>
      </c>
      <c r="N110" t="s">
        <v>2688</v>
      </c>
    </row>
    <row r="111" spans="1:14" x14ac:dyDescent="0.25">
      <c r="A111" t="s">
        <v>807</v>
      </c>
      <c r="B111" t="s">
        <v>2540</v>
      </c>
      <c r="C111" t="s">
        <v>6</v>
      </c>
      <c r="D111" t="s">
        <v>9</v>
      </c>
      <c r="E111" t="s">
        <v>140</v>
      </c>
      <c r="F111" t="s">
        <v>393</v>
      </c>
      <c r="G111" t="s">
        <v>397</v>
      </c>
      <c r="H111" t="s">
        <v>2541</v>
      </c>
      <c r="I111" t="s">
        <v>268</v>
      </c>
      <c r="J111" t="s">
        <v>168</v>
      </c>
      <c r="K111" t="s">
        <v>2676</v>
      </c>
      <c r="L111" t="s">
        <v>2677</v>
      </c>
      <c r="M111" t="s">
        <v>2699</v>
      </c>
      <c r="N111" t="s">
        <v>2700</v>
      </c>
    </row>
    <row r="112" spans="1:14" x14ac:dyDescent="0.25">
      <c r="A112" t="s">
        <v>769</v>
      </c>
      <c r="B112" t="s">
        <v>2542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225</v>
      </c>
      <c r="I112" t="s">
        <v>276</v>
      </c>
      <c r="J112" t="s">
        <v>2543</v>
      </c>
      <c r="K112" t="s">
        <v>2676</v>
      </c>
      <c r="L112" t="s">
        <v>2677</v>
      </c>
      <c r="M112" t="s">
        <v>2699</v>
      </c>
      <c r="N112" t="s">
        <v>2700</v>
      </c>
    </row>
    <row r="113" spans="1:14" x14ac:dyDescent="0.25">
      <c r="A113" t="s">
        <v>731</v>
      </c>
      <c r="B113" t="s">
        <v>2544</v>
      </c>
      <c r="C113" t="s">
        <v>6</v>
      </c>
      <c r="D113" t="s">
        <v>13</v>
      </c>
      <c r="E113" t="s">
        <v>140</v>
      </c>
      <c r="F113" t="s">
        <v>393</v>
      </c>
      <c r="G113" t="s">
        <v>397</v>
      </c>
      <c r="H113" t="s">
        <v>225</v>
      </c>
      <c r="I113" t="s">
        <v>276</v>
      </c>
      <c r="J113" t="s">
        <v>2543</v>
      </c>
      <c r="K113" t="s">
        <v>2676</v>
      </c>
      <c r="L113" t="s">
        <v>2677</v>
      </c>
      <c r="M113" t="s">
        <v>2699</v>
      </c>
      <c r="N113" t="s">
        <v>2700</v>
      </c>
    </row>
    <row r="114" spans="1:14" x14ac:dyDescent="0.25">
      <c r="A114" t="s">
        <v>797</v>
      </c>
      <c r="B114" t="s">
        <v>2545</v>
      </c>
      <c r="C114" t="s">
        <v>8</v>
      </c>
      <c r="D114" t="s">
        <v>11</v>
      </c>
      <c r="E114" t="s">
        <v>140</v>
      </c>
      <c r="F114" t="s">
        <v>393</v>
      </c>
      <c r="G114" t="s">
        <v>397</v>
      </c>
      <c r="H114" t="s">
        <v>2546</v>
      </c>
      <c r="I114" t="s">
        <v>342</v>
      </c>
      <c r="J114" t="s">
        <v>2547</v>
      </c>
      <c r="K114" t="s">
        <v>2676</v>
      </c>
      <c r="L114" t="s">
        <v>2677</v>
      </c>
      <c r="M114" t="s">
        <v>2699</v>
      </c>
      <c r="N114" t="s">
        <v>2700</v>
      </c>
    </row>
    <row r="115" spans="1:14" x14ac:dyDescent="0.25">
      <c r="A115" t="s">
        <v>677</v>
      </c>
      <c r="B115" t="s">
        <v>2548</v>
      </c>
      <c r="C115" t="s">
        <v>8</v>
      </c>
      <c r="D115" t="s">
        <v>14</v>
      </c>
      <c r="E115" t="s">
        <v>140</v>
      </c>
      <c r="F115" t="s">
        <v>393</v>
      </c>
      <c r="G115" t="s">
        <v>397</v>
      </c>
      <c r="H115" t="s">
        <v>2549</v>
      </c>
      <c r="I115" t="s">
        <v>1633</v>
      </c>
      <c r="J115" t="s">
        <v>2550</v>
      </c>
      <c r="K115" t="s">
        <v>2676</v>
      </c>
      <c r="L115" t="s">
        <v>2677</v>
      </c>
      <c r="M115" t="s">
        <v>2699</v>
      </c>
      <c r="N115" t="s">
        <v>2700</v>
      </c>
    </row>
    <row r="116" spans="1:14" x14ac:dyDescent="0.25">
      <c r="A116" t="s">
        <v>663</v>
      </c>
      <c r="B116" t="s">
        <v>2551</v>
      </c>
      <c r="C116" t="s">
        <v>5</v>
      </c>
      <c r="D116" t="s">
        <v>10</v>
      </c>
      <c r="E116" t="s">
        <v>140</v>
      </c>
      <c r="F116" t="s">
        <v>393</v>
      </c>
      <c r="G116" t="s">
        <v>397</v>
      </c>
      <c r="H116" t="s">
        <v>2552</v>
      </c>
      <c r="I116" t="s">
        <v>318</v>
      </c>
      <c r="J116" t="s">
        <v>2547</v>
      </c>
      <c r="K116" t="s">
        <v>2676</v>
      </c>
      <c r="L116" t="s">
        <v>2677</v>
      </c>
      <c r="M116" t="s">
        <v>2699</v>
      </c>
      <c r="N116" t="s">
        <v>2700</v>
      </c>
    </row>
    <row r="117" spans="1:14" x14ac:dyDescent="0.25">
      <c r="A117" t="s">
        <v>783</v>
      </c>
      <c r="B117" t="s">
        <v>2553</v>
      </c>
      <c r="C117" t="s">
        <v>8</v>
      </c>
      <c r="D117" t="s">
        <v>17</v>
      </c>
      <c r="E117" t="s">
        <v>140</v>
      </c>
      <c r="F117" t="s">
        <v>393</v>
      </c>
      <c r="G117" t="s">
        <v>397</v>
      </c>
      <c r="H117" t="s">
        <v>2554</v>
      </c>
      <c r="I117" t="s">
        <v>342</v>
      </c>
      <c r="J117" t="s">
        <v>2550</v>
      </c>
      <c r="K117" t="s">
        <v>2676</v>
      </c>
      <c r="L117" t="s">
        <v>2677</v>
      </c>
      <c r="M117" t="s">
        <v>2699</v>
      </c>
      <c r="N117" t="s">
        <v>2700</v>
      </c>
    </row>
    <row r="118" spans="1:14" x14ac:dyDescent="0.25">
      <c r="A118" t="s">
        <v>763</v>
      </c>
      <c r="B118" t="s">
        <v>2555</v>
      </c>
      <c r="C118" t="s">
        <v>5</v>
      </c>
      <c r="D118" t="s">
        <v>2286</v>
      </c>
      <c r="E118" t="s">
        <v>140</v>
      </c>
      <c r="F118" t="s">
        <v>393</v>
      </c>
      <c r="G118" t="s">
        <v>397</v>
      </c>
      <c r="H118" t="s">
        <v>228</v>
      </c>
      <c r="I118" t="s">
        <v>342</v>
      </c>
      <c r="J118" t="s">
        <v>386</v>
      </c>
      <c r="K118" t="s">
        <v>2676</v>
      </c>
      <c r="L118" t="s">
        <v>2677</v>
      </c>
      <c r="M118" t="s">
        <v>2699</v>
      </c>
      <c r="N118" t="s">
        <v>2700</v>
      </c>
    </row>
    <row r="119" spans="1:14" x14ac:dyDescent="0.25">
      <c r="A119" t="s">
        <v>822</v>
      </c>
      <c r="B119" t="s">
        <v>2556</v>
      </c>
      <c r="C119" t="s">
        <v>5</v>
      </c>
      <c r="D119" t="s">
        <v>1676</v>
      </c>
      <c r="E119" t="s">
        <v>140</v>
      </c>
      <c r="F119" t="s">
        <v>393</v>
      </c>
      <c r="G119" t="s">
        <v>397</v>
      </c>
      <c r="H119" t="s">
        <v>2554</v>
      </c>
      <c r="I119" t="s">
        <v>342</v>
      </c>
      <c r="J119" t="s">
        <v>2550</v>
      </c>
      <c r="K119" t="s">
        <v>2676</v>
      </c>
      <c r="L119" t="s">
        <v>2677</v>
      </c>
      <c r="M119" t="s">
        <v>2699</v>
      </c>
      <c r="N119" t="s">
        <v>2700</v>
      </c>
    </row>
    <row r="120" spans="1:14" x14ac:dyDescent="0.25">
      <c r="A120" t="s">
        <v>741</v>
      </c>
      <c r="B120" t="s">
        <v>2557</v>
      </c>
      <c r="C120" t="s">
        <v>6</v>
      </c>
      <c r="D120" t="s">
        <v>14</v>
      </c>
      <c r="E120" t="s">
        <v>141</v>
      </c>
      <c r="F120" t="s">
        <v>393</v>
      </c>
      <c r="G120" t="s">
        <v>397</v>
      </c>
      <c r="H120" t="s">
        <v>2558</v>
      </c>
      <c r="I120" t="s">
        <v>290</v>
      </c>
      <c r="J120" t="s">
        <v>182</v>
      </c>
      <c r="K120" t="s">
        <v>2684</v>
      </c>
      <c r="L120" t="s">
        <v>2685</v>
      </c>
      <c r="M120" t="s">
        <v>2701</v>
      </c>
      <c r="N120" t="s">
        <v>2702</v>
      </c>
    </row>
    <row r="121" spans="1:14" x14ac:dyDescent="0.25">
      <c r="A121" t="s">
        <v>826</v>
      </c>
      <c r="B121" t="s">
        <v>2559</v>
      </c>
      <c r="C121" t="s">
        <v>6</v>
      </c>
      <c r="D121" t="s">
        <v>11</v>
      </c>
      <c r="E121" t="s">
        <v>140</v>
      </c>
      <c r="F121" t="s">
        <v>393</v>
      </c>
      <c r="G121" t="s">
        <v>397</v>
      </c>
      <c r="H121" t="s">
        <v>2560</v>
      </c>
      <c r="I121" t="s">
        <v>311</v>
      </c>
      <c r="J121" t="s">
        <v>182</v>
      </c>
      <c r="K121" t="s">
        <v>2684</v>
      </c>
      <c r="L121" t="s">
        <v>2685</v>
      </c>
      <c r="M121" t="s">
        <v>2701</v>
      </c>
      <c r="N121" t="s">
        <v>2702</v>
      </c>
    </row>
    <row r="122" spans="1:14" x14ac:dyDescent="0.25">
      <c r="A122" t="s">
        <v>802</v>
      </c>
      <c r="B122" t="s">
        <v>2574</v>
      </c>
      <c r="C122" t="s">
        <v>6</v>
      </c>
      <c r="D122" t="s">
        <v>15</v>
      </c>
      <c r="E122" t="s">
        <v>141</v>
      </c>
      <c r="F122" t="s">
        <v>393</v>
      </c>
      <c r="G122" t="s">
        <v>397</v>
      </c>
      <c r="H122" t="s">
        <v>2561</v>
      </c>
      <c r="I122" t="s">
        <v>2333</v>
      </c>
      <c r="J122" t="s">
        <v>2562</v>
      </c>
      <c r="K122" t="s">
        <v>2684</v>
      </c>
      <c r="L122" t="s">
        <v>2685</v>
      </c>
      <c r="M122" t="s">
        <v>2701</v>
      </c>
      <c r="N122" t="s">
        <v>2702</v>
      </c>
    </row>
    <row r="123" spans="1:14" x14ac:dyDescent="0.25">
      <c r="A123" t="s">
        <v>745</v>
      </c>
      <c r="B123" t="s">
        <v>2563</v>
      </c>
      <c r="C123" t="s">
        <v>6</v>
      </c>
      <c r="D123" t="s">
        <v>10</v>
      </c>
      <c r="E123" t="s">
        <v>141</v>
      </c>
      <c r="F123" t="s">
        <v>393</v>
      </c>
      <c r="G123" t="s">
        <v>397</v>
      </c>
      <c r="H123" t="s">
        <v>2561</v>
      </c>
      <c r="I123" t="s">
        <v>347</v>
      </c>
      <c r="J123" t="s">
        <v>182</v>
      </c>
      <c r="K123" t="s">
        <v>2684</v>
      </c>
      <c r="L123" t="s">
        <v>2685</v>
      </c>
      <c r="M123" t="s">
        <v>2701</v>
      </c>
      <c r="N123" t="s">
        <v>2702</v>
      </c>
    </row>
    <row r="124" spans="1:14" x14ac:dyDescent="0.25">
      <c r="A124" t="s">
        <v>786</v>
      </c>
      <c r="B124" t="s">
        <v>2564</v>
      </c>
      <c r="C124" t="s">
        <v>6</v>
      </c>
      <c r="D124" t="s">
        <v>9</v>
      </c>
      <c r="E124" t="s">
        <v>141</v>
      </c>
      <c r="F124" t="s">
        <v>393</v>
      </c>
      <c r="G124" t="s">
        <v>397</v>
      </c>
      <c r="H124" t="s">
        <v>2565</v>
      </c>
      <c r="I124" t="s">
        <v>284</v>
      </c>
      <c r="J124" t="s">
        <v>2562</v>
      </c>
      <c r="K124" t="s">
        <v>2684</v>
      </c>
      <c r="L124" t="s">
        <v>2685</v>
      </c>
      <c r="M124" t="s">
        <v>2701</v>
      </c>
      <c r="N124" t="s">
        <v>2702</v>
      </c>
    </row>
    <row r="125" spans="1:14" x14ac:dyDescent="0.25">
      <c r="A125" t="s">
        <v>823</v>
      </c>
      <c r="B125" t="s">
        <v>2575</v>
      </c>
      <c r="C125" t="s">
        <v>8</v>
      </c>
      <c r="D125" t="s">
        <v>13</v>
      </c>
      <c r="E125" t="s">
        <v>140</v>
      </c>
      <c r="F125" t="s">
        <v>393</v>
      </c>
      <c r="G125" t="s">
        <v>397</v>
      </c>
      <c r="H125" t="s">
        <v>2576</v>
      </c>
      <c r="I125" t="s">
        <v>895</v>
      </c>
      <c r="J125" t="s">
        <v>2577</v>
      </c>
      <c r="K125" t="s">
        <v>2703</v>
      </c>
      <c r="L125" t="s">
        <v>2704</v>
      </c>
      <c r="M125" t="s">
        <v>2705</v>
      </c>
      <c r="N125" t="s">
        <v>2706</v>
      </c>
    </row>
    <row r="126" spans="1:14" x14ac:dyDescent="0.25">
      <c r="A126" t="s">
        <v>818</v>
      </c>
      <c r="B126" t="s">
        <v>2579</v>
      </c>
      <c r="C126" t="s">
        <v>8</v>
      </c>
      <c r="D126" t="s">
        <v>11</v>
      </c>
      <c r="E126" t="s">
        <v>140</v>
      </c>
      <c r="F126" t="s">
        <v>393</v>
      </c>
      <c r="G126" t="s">
        <v>397</v>
      </c>
      <c r="H126" t="s">
        <v>2580</v>
      </c>
      <c r="I126" t="s">
        <v>222</v>
      </c>
      <c r="J126" t="s">
        <v>182</v>
      </c>
      <c r="K126" t="s">
        <v>2707</v>
      </c>
      <c r="L126" t="s">
        <v>2708</v>
      </c>
      <c r="M126" t="s">
        <v>2705</v>
      </c>
      <c r="N126" t="s">
        <v>2706</v>
      </c>
    </row>
    <row r="127" spans="1:14" x14ac:dyDescent="0.25">
      <c r="A127" t="s">
        <v>735</v>
      </c>
      <c r="B127" t="s">
        <v>2582</v>
      </c>
      <c r="C127" t="s">
        <v>6</v>
      </c>
      <c r="D127" t="s">
        <v>9</v>
      </c>
      <c r="E127" t="s">
        <v>140</v>
      </c>
      <c r="F127" t="s">
        <v>393</v>
      </c>
      <c r="G127" t="s">
        <v>397</v>
      </c>
      <c r="H127" t="s">
        <v>2583</v>
      </c>
      <c r="I127" t="s">
        <v>2584</v>
      </c>
      <c r="J127" t="s">
        <v>2354</v>
      </c>
      <c r="K127" t="s">
        <v>2703</v>
      </c>
      <c r="L127" t="s">
        <v>2704</v>
      </c>
      <c r="M127" t="s">
        <v>2705</v>
      </c>
      <c r="N127" t="s">
        <v>2706</v>
      </c>
    </row>
    <row r="128" spans="1:14" x14ac:dyDescent="0.25">
      <c r="A128" t="s">
        <v>714</v>
      </c>
      <c r="B128" t="s">
        <v>2586</v>
      </c>
      <c r="C128" t="s">
        <v>6</v>
      </c>
      <c r="D128" t="s">
        <v>1676</v>
      </c>
      <c r="E128" t="s">
        <v>140</v>
      </c>
      <c r="F128" t="s">
        <v>393</v>
      </c>
      <c r="G128" t="s">
        <v>397</v>
      </c>
      <c r="H128" t="s">
        <v>2587</v>
      </c>
      <c r="I128" t="s">
        <v>116</v>
      </c>
      <c r="J128" t="s">
        <v>2380</v>
      </c>
      <c r="K128" t="s">
        <v>2707</v>
      </c>
      <c r="L128" t="s">
        <v>2708</v>
      </c>
      <c r="M128" t="s">
        <v>2705</v>
      </c>
      <c r="N128" t="s">
        <v>2706</v>
      </c>
    </row>
    <row r="129" spans="1:14" x14ac:dyDescent="0.25">
      <c r="A129" t="s">
        <v>689</v>
      </c>
      <c r="B129" t="s">
        <v>2589</v>
      </c>
      <c r="C129" t="s">
        <v>6</v>
      </c>
      <c r="D129" t="s">
        <v>16</v>
      </c>
      <c r="E129" t="s">
        <v>140</v>
      </c>
      <c r="F129" t="s">
        <v>393</v>
      </c>
      <c r="G129" t="s">
        <v>397</v>
      </c>
      <c r="H129" t="s">
        <v>2590</v>
      </c>
      <c r="I129" t="s">
        <v>938</v>
      </c>
      <c r="J129" t="s">
        <v>248</v>
      </c>
      <c r="K129" t="s">
        <v>2703</v>
      </c>
      <c r="L129" t="s">
        <v>2704</v>
      </c>
      <c r="M129" t="s">
        <v>2705</v>
      </c>
      <c r="N129" t="s">
        <v>2706</v>
      </c>
    </row>
    <row r="130" spans="1:14" x14ac:dyDescent="0.25">
      <c r="A130" t="s">
        <v>680</v>
      </c>
      <c r="B130" t="s">
        <v>2592</v>
      </c>
      <c r="C130" t="s">
        <v>6</v>
      </c>
      <c r="D130" t="s">
        <v>14</v>
      </c>
      <c r="E130" t="s">
        <v>140</v>
      </c>
      <c r="F130" t="s">
        <v>393</v>
      </c>
      <c r="G130" t="s">
        <v>397</v>
      </c>
      <c r="H130" t="s">
        <v>2587</v>
      </c>
      <c r="I130" t="s">
        <v>116</v>
      </c>
      <c r="J130" t="s">
        <v>2380</v>
      </c>
      <c r="K130" t="s">
        <v>2707</v>
      </c>
      <c r="L130" t="s">
        <v>2708</v>
      </c>
      <c r="M130" t="s">
        <v>2705</v>
      </c>
      <c r="N130" t="s">
        <v>2706</v>
      </c>
    </row>
    <row r="131" spans="1:14" x14ac:dyDescent="0.25">
      <c r="A131" t="s">
        <v>644</v>
      </c>
      <c r="B131" t="s">
        <v>2594</v>
      </c>
      <c r="C131" t="s">
        <v>6</v>
      </c>
      <c r="D131" t="s">
        <v>10</v>
      </c>
      <c r="E131" t="s">
        <v>140</v>
      </c>
      <c r="F131" t="s">
        <v>393</v>
      </c>
      <c r="G131" t="s">
        <v>397</v>
      </c>
      <c r="H131" t="s">
        <v>2583</v>
      </c>
      <c r="I131" t="s">
        <v>2584</v>
      </c>
      <c r="J131" t="s">
        <v>2354</v>
      </c>
      <c r="K131" t="s">
        <v>2703</v>
      </c>
      <c r="L131" t="s">
        <v>2704</v>
      </c>
      <c r="M131" t="s">
        <v>2705</v>
      </c>
      <c r="N131" t="s">
        <v>2706</v>
      </c>
    </row>
    <row r="132" spans="1:14" x14ac:dyDescent="0.25">
      <c r="A132" t="s">
        <v>798</v>
      </c>
      <c r="B132" t="s">
        <v>2595</v>
      </c>
      <c r="C132" t="s">
        <v>6</v>
      </c>
      <c r="D132" t="s">
        <v>15</v>
      </c>
      <c r="E132" t="s">
        <v>140</v>
      </c>
      <c r="F132" t="s">
        <v>393</v>
      </c>
      <c r="G132" t="s">
        <v>397</v>
      </c>
      <c r="H132" t="s">
        <v>2580</v>
      </c>
      <c r="I132" t="s">
        <v>262</v>
      </c>
      <c r="J132" t="s">
        <v>2380</v>
      </c>
      <c r="K132" t="s">
        <v>2707</v>
      </c>
      <c r="L132" t="s">
        <v>2708</v>
      </c>
      <c r="M132" t="s">
        <v>2705</v>
      </c>
      <c r="N132" t="s">
        <v>2706</v>
      </c>
    </row>
    <row r="133" spans="1:14" x14ac:dyDescent="0.25">
      <c r="A133" t="s">
        <v>691</v>
      </c>
      <c r="B133" t="s">
        <v>2596</v>
      </c>
      <c r="C133" t="s">
        <v>6</v>
      </c>
      <c r="D133" t="s">
        <v>17</v>
      </c>
      <c r="E133" t="s">
        <v>140</v>
      </c>
      <c r="F133" t="s">
        <v>393</v>
      </c>
      <c r="G133" t="s">
        <v>397</v>
      </c>
      <c r="H133" t="s">
        <v>2597</v>
      </c>
      <c r="I133" t="s">
        <v>149</v>
      </c>
      <c r="J133" t="s">
        <v>2380</v>
      </c>
      <c r="K133" t="s">
        <v>2707</v>
      </c>
      <c r="L133" t="s">
        <v>2708</v>
      </c>
      <c r="M133" t="s">
        <v>2705</v>
      </c>
      <c r="N133" t="s">
        <v>2706</v>
      </c>
    </row>
    <row r="134" spans="1:14" x14ac:dyDescent="0.25">
      <c r="A134" t="s">
        <v>667</v>
      </c>
      <c r="B134" t="s">
        <v>2599</v>
      </c>
      <c r="C134" t="s">
        <v>6</v>
      </c>
      <c r="D134" t="s">
        <v>2286</v>
      </c>
      <c r="E134" t="s">
        <v>140</v>
      </c>
      <c r="F134" t="s">
        <v>393</v>
      </c>
      <c r="G134" t="s">
        <v>397</v>
      </c>
      <c r="H134" t="s">
        <v>2600</v>
      </c>
      <c r="I134" t="s">
        <v>337</v>
      </c>
      <c r="J134" t="s">
        <v>248</v>
      </c>
      <c r="K134" t="s">
        <v>2703</v>
      </c>
      <c r="L134" t="s">
        <v>2704</v>
      </c>
      <c r="M134" t="s">
        <v>2705</v>
      </c>
      <c r="N134" t="s">
        <v>2706</v>
      </c>
    </row>
    <row r="135" spans="1:14" x14ac:dyDescent="0.25">
      <c r="A135" t="s">
        <v>736</v>
      </c>
      <c r="B135" t="s">
        <v>2602</v>
      </c>
      <c r="C135" t="s">
        <v>5</v>
      </c>
      <c r="D135" t="s">
        <v>15</v>
      </c>
      <c r="E135" t="s">
        <v>140</v>
      </c>
      <c r="F135" t="s">
        <v>393</v>
      </c>
      <c r="G135" t="s">
        <v>397</v>
      </c>
      <c r="H135" t="s">
        <v>2603</v>
      </c>
      <c r="I135" t="s">
        <v>297</v>
      </c>
      <c r="J135" t="s">
        <v>2604</v>
      </c>
      <c r="K135" t="s">
        <v>2690</v>
      </c>
      <c r="L135" t="s">
        <v>2691</v>
      </c>
      <c r="M135" t="s">
        <v>2709</v>
      </c>
      <c r="N135" t="s">
        <v>2694</v>
      </c>
    </row>
    <row r="136" spans="1:14" x14ac:dyDescent="0.25">
      <c r="A136" t="s">
        <v>821</v>
      </c>
      <c r="B136" t="s">
        <v>2605</v>
      </c>
      <c r="C136" t="s">
        <v>5</v>
      </c>
      <c r="D136" t="s">
        <v>9</v>
      </c>
      <c r="E136" t="s">
        <v>140</v>
      </c>
      <c r="F136" t="s">
        <v>393</v>
      </c>
      <c r="G136" t="s">
        <v>397</v>
      </c>
      <c r="H136" t="s">
        <v>2606</v>
      </c>
      <c r="I136" t="s">
        <v>290</v>
      </c>
      <c r="J136" t="s">
        <v>238</v>
      </c>
      <c r="K136" t="s">
        <v>2690</v>
      </c>
      <c r="L136" t="s">
        <v>2691</v>
      </c>
      <c r="M136" t="s">
        <v>2709</v>
      </c>
      <c r="N136" t="s">
        <v>2694</v>
      </c>
    </row>
    <row r="137" spans="1:14" x14ac:dyDescent="0.25">
      <c r="A137" t="s">
        <v>658</v>
      </c>
      <c r="B137" t="s">
        <v>2607</v>
      </c>
      <c r="C137" t="s">
        <v>6</v>
      </c>
      <c r="D137" t="s">
        <v>13</v>
      </c>
      <c r="E137" t="s">
        <v>140</v>
      </c>
      <c r="F137" t="s">
        <v>393</v>
      </c>
      <c r="G137" t="s">
        <v>397</v>
      </c>
      <c r="H137" t="s">
        <v>2608</v>
      </c>
      <c r="I137" t="s">
        <v>290</v>
      </c>
      <c r="J137" t="s">
        <v>2609</v>
      </c>
      <c r="K137" t="s">
        <v>2690</v>
      </c>
      <c r="L137" t="s">
        <v>2691</v>
      </c>
      <c r="M137" t="s">
        <v>2710</v>
      </c>
      <c r="N137" t="s">
        <v>2711</v>
      </c>
    </row>
    <row r="138" spans="1:14" x14ac:dyDescent="0.25">
      <c r="A138" t="s">
        <v>772</v>
      </c>
      <c r="B138" t="s">
        <v>2610</v>
      </c>
      <c r="C138" t="s">
        <v>8</v>
      </c>
      <c r="D138" t="s">
        <v>16</v>
      </c>
      <c r="E138" t="s">
        <v>140</v>
      </c>
      <c r="F138" t="s">
        <v>393</v>
      </c>
      <c r="G138" t="s">
        <v>397</v>
      </c>
      <c r="H138" t="s">
        <v>2518</v>
      </c>
      <c r="I138" t="s">
        <v>342</v>
      </c>
      <c r="J138" t="s">
        <v>2609</v>
      </c>
      <c r="K138" t="s">
        <v>2690</v>
      </c>
      <c r="L138" t="s">
        <v>2691</v>
      </c>
      <c r="M138" t="s">
        <v>2710</v>
      </c>
      <c r="N138" t="s">
        <v>2711</v>
      </c>
    </row>
    <row r="139" spans="1:14" x14ac:dyDescent="0.25">
      <c r="A139" t="s">
        <v>801</v>
      </c>
      <c r="B139" t="s">
        <v>2611</v>
      </c>
      <c r="C139" t="s">
        <v>8</v>
      </c>
      <c r="D139" t="s">
        <v>14</v>
      </c>
      <c r="E139" t="s">
        <v>140</v>
      </c>
      <c r="F139" t="s">
        <v>393</v>
      </c>
      <c r="G139" t="s">
        <v>397</v>
      </c>
      <c r="H139" t="s">
        <v>2612</v>
      </c>
      <c r="I139" t="s">
        <v>2394</v>
      </c>
      <c r="J139" t="s">
        <v>2613</v>
      </c>
      <c r="K139" t="s">
        <v>2690</v>
      </c>
      <c r="L139" t="s">
        <v>2691</v>
      </c>
      <c r="M139" t="s">
        <v>2710</v>
      </c>
      <c r="N139" t="s">
        <v>2711</v>
      </c>
    </row>
    <row r="140" spans="1:14" x14ac:dyDescent="0.25">
      <c r="A140" t="s">
        <v>785</v>
      </c>
      <c r="B140" t="s">
        <v>2618</v>
      </c>
      <c r="C140" t="s">
        <v>8</v>
      </c>
      <c r="D140" t="s">
        <v>14</v>
      </c>
      <c r="E140" t="s">
        <v>140</v>
      </c>
      <c r="F140" t="s">
        <v>393</v>
      </c>
      <c r="G140" t="s">
        <v>397</v>
      </c>
      <c r="H140" t="s">
        <v>2619</v>
      </c>
      <c r="I140" t="s">
        <v>2620</v>
      </c>
      <c r="J140" t="s">
        <v>1208</v>
      </c>
      <c r="K140" t="s">
        <v>2690</v>
      </c>
      <c r="L140" t="s">
        <v>2691</v>
      </c>
      <c r="M140" t="s">
        <v>2712</v>
      </c>
      <c r="N140" t="s">
        <v>2698</v>
      </c>
    </row>
    <row r="141" spans="1:14" x14ac:dyDescent="0.25">
      <c r="A141" t="s">
        <v>824</v>
      </c>
      <c r="B141" t="s">
        <v>2622</v>
      </c>
      <c r="C141" t="s">
        <v>6</v>
      </c>
      <c r="D141" t="s">
        <v>15</v>
      </c>
      <c r="E141" t="s">
        <v>140</v>
      </c>
      <c r="F141" t="s">
        <v>393</v>
      </c>
      <c r="G141" t="s">
        <v>397</v>
      </c>
      <c r="H141" t="s">
        <v>2619</v>
      </c>
      <c r="I141" t="s">
        <v>2620</v>
      </c>
      <c r="J141" t="s">
        <v>1208</v>
      </c>
      <c r="K141" t="s">
        <v>2690</v>
      </c>
      <c r="L141" t="s">
        <v>2691</v>
      </c>
      <c r="M141" t="s">
        <v>2712</v>
      </c>
      <c r="N141" t="s">
        <v>2698</v>
      </c>
    </row>
    <row r="142" spans="1:14" x14ac:dyDescent="0.25">
      <c r="A142" t="s">
        <v>791</v>
      </c>
      <c r="B142" t="s">
        <v>2624</v>
      </c>
      <c r="C142" t="s">
        <v>6</v>
      </c>
      <c r="D142" t="s">
        <v>2288</v>
      </c>
      <c r="E142" t="s">
        <v>140</v>
      </c>
      <c r="F142" t="s">
        <v>393</v>
      </c>
      <c r="G142" t="s">
        <v>397</v>
      </c>
      <c r="H142" t="s">
        <v>2518</v>
      </c>
      <c r="I142" t="s">
        <v>346</v>
      </c>
      <c r="J142" t="s">
        <v>2625</v>
      </c>
      <c r="K142" t="s">
        <v>2690</v>
      </c>
      <c r="L142" t="s">
        <v>2691</v>
      </c>
      <c r="M142" t="s">
        <v>2712</v>
      </c>
      <c r="N142" t="s">
        <v>2698</v>
      </c>
    </row>
    <row r="143" spans="1:14" x14ac:dyDescent="0.25">
      <c r="A143" t="s">
        <v>738</v>
      </c>
      <c r="B143" t="s">
        <v>2626</v>
      </c>
      <c r="C143" t="s">
        <v>5</v>
      </c>
      <c r="D143" t="s">
        <v>9</v>
      </c>
      <c r="E143" t="s">
        <v>140</v>
      </c>
      <c r="F143" t="s">
        <v>393</v>
      </c>
      <c r="G143" t="s">
        <v>397</v>
      </c>
      <c r="H143" t="s">
        <v>2518</v>
      </c>
      <c r="I143" t="s">
        <v>346</v>
      </c>
      <c r="J143" t="s">
        <v>2625</v>
      </c>
      <c r="K143" t="s">
        <v>2690</v>
      </c>
      <c r="L143" t="s">
        <v>2691</v>
      </c>
      <c r="M143" t="s">
        <v>2712</v>
      </c>
      <c r="N143" t="s">
        <v>2698</v>
      </c>
    </row>
    <row r="144" spans="1:14" x14ac:dyDescent="0.25">
      <c r="A144" t="s">
        <v>690</v>
      </c>
      <c r="B144" t="s">
        <v>2628</v>
      </c>
      <c r="C144" t="s">
        <v>8</v>
      </c>
      <c r="D144" t="s">
        <v>12</v>
      </c>
      <c r="E144" t="s">
        <v>140</v>
      </c>
      <c r="F144" t="s">
        <v>393</v>
      </c>
      <c r="G144" t="s">
        <v>397</v>
      </c>
      <c r="H144" t="s">
        <v>2527</v>
      </c>
      <c r="I144" t="s">
        <v>346</v>
      </c>
      <c r="J144" t="s">
        <v>254</v>
      </c>
      <c r="K144" t="s">
        <v>2690</v>
      </c>
      <c r="L144" t="s">
        <v>2691</v>
      </c>
      <c r="M144" t="s">
        <v>2712</v>
      </c>
      <c r="N144" t="s">
        <v>2698</v>
      </c>
    </row>
    <row r="145" spans="1:14" x14ac:dyDescent="0.25">
      <c r="A145" t="s">
        <v>809</v>
      </c>
      <c r="B145" t="s">
        <v>2629</v>
      </c>
      <c r="C145" t="s">
        <v>8</v>
      </c>
      <c r="D145" t="s">
        <v>1676</v>
      </c>
      <c r="E145" t="s">
        <v>140</v>
      </c>
      <c r="F145" t="s">
        <v>393</v>
      </c>
      <c r="G145" t="s">
        <v>397</v>
      </c>
      <c r="H145" t="s">
        <v>2522</v>
      </c>
      <c r="I145" t="s">
        <v>369</v>
      </c>
      <c r="J145" t="s">
        <v>2625</v>
      </c>
      <c r="K145" t="s">
        <v>2690</v>
      </c>
      <c r="L145" t="s">
        <v>2691</v>
      </c>
      <c r="M145" t="s">
        <v>2712</v>
      </c>
      <c r="N145" t="s">
        <v>2698</v>
      </c>
    </row>
    <row r="146" spans="1:14" x14ac:dyDescent="0.25">
      <c r="A146" t="s">
        <v>812</v>
      </c>
      <c r="B146" t="s">
        <v>2630</v>
      </c>
      <c r="C146" t="s">
        <v>6</v>
      </c>
      <c r="D146" t="s">
        <v>13</v>
      </c>
      <c r="E146" t="s">
        <v>142</v>
      </c>
      <c r="F146" t="s">
        <v>393</v>
      </c>
      <c r="G146" t="s">
        <v>397</v>
      </c>
      <c r="H146" t="s">
        <v>2631</v>
      </c>
      <c r="I146" t="s">
        <v>392</v>
      </c>
      <c r="J146" t="s">
        <v>2632</v>
      </c>
      <c r="K146" t="s">
        <v>2713</v>
      </c>
      <c r="L146" t="s">
        <v>2714</v>
      </c>
      <c r="M146" t="s">
        <v>2715</v>
      </c>
      <c r="N146" t="s">
        <v>2709</v>
      </c>
    </row>
    <row r="147" spans="1:14" x14ac:dyDescent="0.25">
      <c r="A147" t="s">
        <v>744</v>
      </c>
      <c r="B147" t="s">
        <v>2634</v>
      </c>
      <c r="C147" t="s">
        <v>6</v>
      </c>
      <c r="D147" t="s">
        <v>15</v>
      </c>
      <c r="E147" t="s">
        <v>142</v>
      </c>
      <c r="F147" t="s">
        <v>393</v>
      </c>
      <c r="G147" t="s">
        <v>397</v>
      </c>
      <c r="H147" t="s">
        <v>754</v>
      </c>
      <c r="I147" t="s">
        <v>2635</v>
      </c>
      <c r="J147" t="s">
        <v>2632</v>
      </c>
      <c r="K147" t="s">
        <v>2713</v>
      </c>
      <c r="L147" t="s">
        <v>2714</v>
      </c>
      <c r="M147" t="s">
        <v>2715</v>
      </c>
      <c r="N147" t="s">
        <v>2709</v>
      </c>
    </row>
    <row r="148" spans="1:14" x14ac:dyDescent="0.25">
      <c r="A148" t="s">
        <v>697</v>
      </c>
      <c r="B148" t="s">
        <v>2636</v>
      </c>
      <c r="C148" t="s">
        <v>6</v>
      </c>
      <c r="D148" t="s">
        <v>2286</v>
      </c>
      <c r="E148" t="s">
        <v>142</v>
      </c>
      <c r="F148" t="s">
        <v>393</v>
      </c>
      <c r="G148" t="s">
        <v>397</v>
      </c>
      <c r="H148" t="s">
        <v>754</v>
      </c>
      <c r="I148" t="s">
        <v>2635</v>
      </c>
      <c r="J148" t="s">
        <v>2632</v>
      </c>
      <c r="K148" t="s">
        <v>2713</v>
      </c>
      <c r="L148" t="s">
        <v>2714</v>
      </c>
      <c r="M148" t="s">
        <v>2715</v>
      </c>
      <c r="N148" t="s">
        <v>2709</v>
      </c>
    </row>
    <row r="149" spans="1:14" x14ac:dyDescent="0.25">
      <c r="A149" t="s">
        <v>694</v>
      </c>
      <c r="B149" t="s">
        <v>2637</v>
      </c>
      <c r="C149" t="s">
        <v>8</v>
      </c>
      <c r="D149" t="s">
        <v>14</v>
      </c>
      <c r="E149" t="s">
        <v>142</v>
      </c>
      <c r="F149" t="s">
        <v>393</v>
      </c>
      <c r="G149" t="s">
        <v>397</v>
      </c>
      <c r="H149" t="s">
        <v>2638</v>
      </c>
      <c r="I149" t="s">
        <v>392</v>
      </c>
      <c r="J149" t="s">
        <v>2639</v>
      </c>
      <c r="K149" t="s">
        <v>2713</v>
      </c>
      <c r="L149" t="s">
        <v>2714</v>
      </c>
      <c r="M149" t="s">
        <v>2716</v>
      </c>
      <c r="N149" t="s">
        <v>2710</v>
      </c>
    </row>
    <row r="150" spans="1:14" x14ac:dyDescent="0.25">
      <c r="A150" t="s">
        <v>762</v>
      </c>
      <c r="B150" t="s">
        <v>2641</v>
      </c>
      <c r="C150" t="s">
        <v>5</v>
      </c>
      <c r="D150" t="s">
        <v>13</v>
      </c>
      <c r="E150" t="s">
        <v>142</v>
      </c>
      <c r="F150" t="s">
        <v>393</v>
      </c>
      <c r="G150" t="s">
        <v>397</v>
      </c>
      <c r="H150" t="s">
        <v>754</v>
      </c>
      <c r="I150" t="s">
        <v>2642</v>
      </c>
      <c r="J150" t="s">
        <v>2643</v>
      </c>
      <c r="K150" t="s">
        <v>2713</v>
      </c>
      <c r="L150" t="s">
        <v>2714</v>
      </c>
      <c r="M150" t="s">
        <v>2716</v>
      </c>
      <c r="N150" t="s">
        <v>2710</v>
      </c>
    </row>
    <row r="151" spans="1:14" x14ac:dyDescent="0.25">
      <c r="A151" t="s">
        <v>788</v>
      </c>
      <c r="B151" t="s">
        <v>3046</v>
      </c>
      <c r="C151" t="s">
        <v>8</v>
      </c>
      <c r="D151" t="s">
        <v>11</v>
      </c>
      <c r="E151" t="s">
        <v>140</v>
      </c>
      <c r="F151" t="s">
        <v>399</v>
      </c>
      <c r="G151" t="s">
        <v>669</v>
      </c>
      <c r="H151" t="s">
        <v>2584</v>
      </c>
      <c r="I151" t="s">
        <v>287</v>
      </c>
      <c r="J151" t="s">
        <v>322</v>
      </c>
      <c r="K151" t="s">
        <v>2707</v>
      </c>
      <c r="L151" t="s">
        <v>2708</v>
      </c>
      <c r="M151" t="s">
        <v>3047</v>
      </c>
      <c r="N151" t="s">
        <v>3048</v>
      </c>
    </row>
    <row r="152" spans="1:14" x14ac:dyDescent="0.25">
      <c r="A152" t="s">
        <v>770</v>
      </c>
      <c r="B152" t="s">
        <v>3049</v>
      </c>
      <c r="C152" t="s">
        <v>8</v>
      </c>
      <c r="D152" t="s">
        <v>13</v>
      </c>
      <c r="E152" t="s">
        <v>140</v>
      </c>
      <c r="F152" t="s">
        <v>399</v>
      </c>
      <c r="G152" t="s">
        <v>669</v>
      </c>
      <c r="H152" t="s">
        <v>2448</v>
      </c>
      <c r="I152" t="s">
        <v>267</v>
      </c>
      <c r="J152" t="s">
        <v>2394</v>
      </c>
      <c r="K152" t="s">
        <v>2703</v>
      </c>
      <c r="L152" t="s">
        <v>2704</v>
      </c>
      <c r="M152" t="s">
        <v>3047</v>
      </c>
      <c r="N152" t="s">
        <v>3048</v>
      </c>
    </row>
    <row r="153" spans="1:14" x14ac:dyDescent="0.25">
      <c r="A153" t="s">
        <v>722</v>
      </c>
      <c r="B153" t="s">
        <v>3057</v>
      </c>
      <c r="C153" t="s">
        <v>5</v>
      </c>
      <c r="D153" t="s">
        <v>16</v>
      </c>
      <c r="E153" t="s">
        <v>140</v>
      </c>
      <c r="F153" t="s">
        <v>399</v>
      </c>
      <c r="G153" t="s">
        <v>669</v>
      </c>
      <c r="H153" t="s">
        <v>329</v>
      </c>
      <c r="I153" t="s">
        <v>364</v>
      </c>
      <c r="J153" t="s">
        <v>270</v>
      </c>
      <c r="K153" t="s">
        <v>2703</v>
      </c>
      <c r="L153" t="s">
        <v>2704</v>
      </c>
      <c r="M153" t="s">
        <v>3050</v>
      </c>
      <c r="N153" t="s">
        <v>3052</v>
      </c>
    </row>
    <row r="154" spans="1:14" x14ac:dyDescent="0.25">
      <c r="A154" t="s">
        <v>664</v>
      </c>
      <c r="B154" t="s">
        <v>3051</v>
      </c>
      <c r="C154" t="s">
        <v>5</v>
      </c>
      <c r="D154" t="s">
        <v>1676</v>
      </c>
      <c r="E154" t="s">
        <v>140</v>
      </c>
      <c r="F154" t="s">
        <v>399</v>
      </c>
      <c r="G154" t="s">
        <v>669</v>
      </c>
      <c r="H154" t="s">
        <v>1802</v>
      </c>
      <c r="I154" t="s">
        <v>267</v>
      </c>
      <c r="J154" t="s">
        <v>270</v>
      </c>
      <c r="K154" t="s">
        <v>2703</v>
      </c>
      <c r="L154" t="s">
        <v>2704</v>
      </c>
      <c r="M154" t="s">
        <v>3050</v>
      </c>
      <c r="N154" t="s">
        <v>3052</v>
      </c>
    </row>
    <row r="155" spans="1:14" x14ac:dyDescent="0.25">
      <c r="A155" t="s">
        <v>656</v>
      </c>
      <c r="B155" t="s">
        <v>3058</v>
      </c>
      <c r="C155" t="s">
        <v>5</v>
      </c>
      <c r="D155" t="s">
        <v>15</v>
      </c>
      <c r="E155" t="s">
        <v>140</v>
      </c>
      <c r="F155" t="s">
        <v>399</v>
      </c>
      <c r="G155" t="s">
        <v>669</v>
      </c>
      <c r="H155" t="s">
        <v>302</v>
      </c>
      <c r="I155" t="s">
        <v>3059</v>
      </c>
      <c r="J155" t="s">
        <v>2475</v>
      </c>
      <c r="K155" t="s">
        <v>2690</v>
      </c>
      <c r="L155" t="s">
        <v>2691</v>
      </c>
      <c r="M155" t="s">
        <v>3060</v>
      </c>
      <c r="N155" t="s">
        <v>3061</v>
      </c>
    </row>
    <row r="156" spans="1:14" x14ac:dyDescent="0.25">
      <c r="A156" t="s">
        <v>855</v>
      </c>
      <c r="B156" t="s">
        <v>3063</v>
      </c>
      <c r="C156" t="s">
        <v>5</v>
      </c>
      <c r="D156" t="s">
        <v>2288</v>
      </c>
      <c r="E156" t="s">
        <v>140</v>
      </c>
      <c r="F156" t="s">
        <v>399</v>
      </c>
      <c r="G156" t="s">
        <v>669</v>
      </c>
      <c r="H156" t="s">
        <v>1766</v>
      </c>
      <c r="I156" t="s">
        <v>3064</v>
      </c>
      <c r="J156" t="s">
        <v>382</v>
      </c>
      <c r="K156" t="s">
        <v>2690</v>
      </c>
      <c r="L156" t="s">
        <v>2691</v>
      </c>
      <c r="M156" t="s">
        <v>3060</v>
      </c>
      <c r="N156" t="s">
        <v>3061</v>
      </c>
    </row>
    <row r="157" spans="1:14" x14ac:dyDescent="0.25">
      <c r="A157" t="s">
        <v>848</v>
      </c>
      <c r="B157" t="s">
        <v>3066</v>
      </c>
      <c r="C157" t="s">
        <v>5</v>
      </c>
      <c r="D157" t="s">
        <v>10</v>
      </c>
      <c r="E157" t="s">
        <v>140</v>
      </c>
      <c r="F157" t="s">
        <v>399</v>
      </c>
      <c r="G157" t="s">
        <v>669</v>
      </c>
      <c r="H157" t="s">
        <v>318</v>
      </c>
      <c r="I157" t="s">
        <v>1050</v>
      </c>
      <c r="J157" t="s">
        <v>1621</v>
      </c>
      <c r="K157" t="s">
        <v>2703</v>
      </c>
      <c r="L157" t="s">
        <v>2704</v>
      </c>
      <c r="M157" t="s">
        <v>3060</v>
      </c>
      <c r="N157" t="s">
        <v>3061</v>
      </c>
    </row>
    <row r="158" spans="1:14" x14ac:dyDescent="0.25">
      <c r="A158" t="s">
        <v>655</v>
      </c>
      <c r="B158" t="s">
        <v>3068</v>
      </c>
      <c r="C158" t="s">
        <v>5</v>
      </c>
      <c r="D158" t="s">
        <v>11</v>
      </c>
      <c r="E158" t="s">
        <v>140</v>
      </c>
      <c r="F158" t="s">
        <v>399</v>
      </c>
      <c r="G158" t="s">
        <v>669</v>
      </c>
      <c r="H158" t="s">
        <v>342</v>
      </c>
      <c r="I158" t="s">
        <v>1012</v>
      </c>
      <c r="J158" t="s">
        <v>353</v>
      </c>
      <c r="K158" t="s">
        <v>2703</v>
      </c>
      <c r="L158" t="s">
        <v>2704</v>
      </c>
      <c r="M158" t="s">
        <v>3060</v>
      </c>
      <c r="N158" t="s">
        <v>3061</v>
      </c>
    </row>
    <row r="159" spans="1:14" x14ac:dyDescent="0.25">
      <c r="A159" t="s">
        <v>733</v>
      </c>
      <c r="B159" t="s">
        <v>3070</v>
      </c>
      <c r="C159" t="s">
        <v>5</v>
      </c>
      <c r="D159" t="s">
        <v>1676</v>
      </c>
      <c r="E159" t="s">
        <v>140</v>
      </c>
      <c r="F159" t="s">
        <v>399</v>
      </c>
      <c r="G159" t="s">
        <v>669</v>
      </c>
      <c r="H159" t="s">
        <v>1585</v>
      </c>
      <c r="I159" t="s">
        <v>1017</v>
      </c>
      <c r="J159" t="s">
        <v>353</v>
      </c>
      <c r="K159" t="s">
        <v>2703</v>
      </c>
      <c r="L159" t="s">
        <v>2704</v>
      </c>
      <c r="M159" t="s">
        <v>3060</v>
      </c>
      <c r="N159" t="s">
        <v>3061</v>
      </c>
    </row>
    <row r="160" spans="1:14" x14ac:dyDescent="0.25">
      <c r="A160" t="s">
        <v>760</v>
      </c>
      <c r="B160" t="s">
        <v>3072</v>
      </c>
      <c r="C160" t="s">
        <v>5</v>
      </c>
      <c r="D160" t="s">
        <v>13</v>
      </c>
      <c r="E160" t="s">
        <v>140</v>
      </c>
      <c r="F160" t="s">
        <v>399</v>
      </c>
      <c r="G160" t="s">
        <v>669</v>
      </c>
      <c r="H160" t="s">
        <v>342</v>
      </c>
      <c r="I160" t="s">
        <v>3073</v>
      </c>
      <c r="J160" t="s">
        <v>1019</v>
      </c>
      <c r="K160" t="s">
        <v>2703</v>
      </c>
      <c r="L160" t="s">
        <v>2704</v>
      </c>
      <c r="M160" t="s">
        <v>3060</v>
      </c>
      <c r="N160" t="s">
        <v>3061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483DD-74AB-46BE-9AA4-652A7354EE4E}">
  <dimension ref="A1:AA393"/>
  <sheetViews>
    <sheetView topLeftCell="E1" workbookViewId="0">
      <selection activeCell="T12" sqref="T1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IF('FY2025'!A4&lt;&gt;"", VALUE('FY2025'!A4), "")</f>
        <v>1</v>
      </c>
      <c r="B2" s="5" t="str">
        <f>IF('FY2025'!A4&lt;&gt;"",_xlfn.VALUETOTEXT('FY2025'!B4),"")</f>
        <v>25-1909-0910-24SCBS-PS-HZ-001</v>
      </c>
      <c r="C2" s="5" t="str">
        <f>_xlfn.VALUETOTEXT('FY2025'!C4)</f>
        <v>HZ</v>
      </c>
      <c r="D2" s="5" t="str">
        <f>IF('FY2025'!A4&lt;&gt;"",_xlfn.VALUETOTEXT('FY2025'!D4),"")</f>
        <v>Standard Chartered Saadiq Berhad</v>
      </c>
      <c r="E2" s="6">
        <f>IF('FY2025'!A4&lt;&gt;"",VALUE('FY2025'!E4),"")</f>
        <v>500000</v>
      </c>
      <c r="F2" s="6">
        <f>IF('FY2025'!A4&lt;&gt;"",VALUE('FY2025'!F4),"")</f>
        <v>77</v>
      </c>
      <c r="G2" s="6">
        <f>IF('FY2025'!A4&lt;&gt;"",VALUE('FY2025'!G4),"")</f>
        <v>64</v>
      </c>
      <c r="H2" s="6">
        <f>IF('FY2025'!A4&lt;&gt;"",VALUE('FY2025'!H4),"")</f>
        <v>6.9</v>
      </c>
      <c r="I2" s="6">
        <f>IF('FY2025'!A4&lt;&gt;"",VALUE('FY2025'!I4),"")</f>
        <v>1.55</v>
      </c>
      <c r="J2" s="6">
        <f>IF('FY2025'!A4&lt;&gt;"",VALUE('FY2025'!J4),"")</f>
        <v>5.35</v>
      </c>
      <c r="K2" s="7" t="e">
        <f>IF('FY2025'!A4&lt;&gt;"",DATEVALUE(MID('FY2025'!K4, FIND(",", 'FY2025'!K4) + 2, FIND(" ", 'FY2025'!K4) - FIND(",", 'FY2025'!K4) - 1) &amp; " " &amp; MID('FY2025'!K4, FIND(" ", 'FY2025'!K4) + 1, FIND(",", 'FY2025'!K4, FIND(" ", 'FY2025'!K4)) - FIND(" ", 'FY2025'!K4) - 1) &amp; ", " &amp; MID('FY2025'!K4, FIND(",", 'FY2025'!K4, FIND(",",'FY2025'!K4) + 1) + 2, LEN('FY2025'!K4))),"")</f>
        <v>#VALUE!</v>
      </c>
      <c r="L2" s="7" t="e">
        <f>IF('FY2025'!A4&lt;&gt;"",DATEVALUE(MID('FY2025'!L4, FIND(",", 'FY2025'!L4) + 2, FIND(" ", 'FY2025'!L4) - FIND(",", 'FY2025'!L4) - 1) &amp; " " &amp; MID('FY2025'!L4, FIND(" ", 'FY2025'!L4) + 1, FIND(",", 'FY2025'!L4, FIND(" ", 'FY2025'!L4)) - FIND(" ", 'FY2025'!L4) - 1) &amp; ", " &amp; MID('FY2025'!L4, FIND(",", 'FY2025'!L4, FIND(",",'FY2025'!L4) + 1) + 2, LEN('FY2025'!L4))),"")</f>
        <v>#VALUE!</v>
      </c>
      <c r="M2" s="7" t="e">
        <f>IF('FY2025'!A4&lt;&gt;"",DATEVALUE(MID('FY2025'!M4, FIND(",", 'FY2025'!M4) + 2, FIND(" ", 'FY2025'!M4) - FIND(",", 'FY2025'!M4) - 1) &amp; " " &amp; MID('FY2025'!M4, FIND(" ", 'FY2025'!M4) + 1, FIND(",", 'FY2025'!M4, FIND(" ", 'FY2025'!M4)) - FIND(" ", 'FY2025'!M4) - 1) &amp; ", " &amp; MID('FY2025'!M4, FIND(",", 'FY2025'!M4, FIND(",",'FY2025'!M4) + 1) + 2, LEN('FY2025'!M4))),"")</f>
        <v>#VALUE!</v>
      </c>
      <c r="N2" s="7" t="e">
        <f>IF('FY2025'!A4&lt;&gt;"",DATEVALUE(MID('FY2025'!N4, FIND(",", 'FY2025'!N4) + 2, FIND(" ", 'FY2025'!N4) - FIND(",", 'FY2025'!N4) - 1) &amp; " " &amp; MID('FY2025'!N4, FIND(" ", 'FY2025'!N4) + 1, FIND(",", 'FY2025'!N4, FIND(" ", 'FY2025'!N4)) - FIND(" ", 'FY2025'!N4) - 1) &amp; ", " &amp; MID('FY2025'!N4, FIND(",", 'FY2025'!N4, FIND(",",'FY2025'!N4) + 1) + 2, LEN('FY2025'!N4))),"")</f>
        <v>#VALUE!</v>
      </c>
      <c r="O2" s="5" t="e">
        <f>IF(AND(K2&lt;&gt;"", L2&lt;&gt;""), DATEDIF(K2, L2, "M") + 1, "")</f>
        <v>#VALUE!</v>
      </c>
      <c r="P2" s="10" t="e">
        <f>IF('FY2025'!$A4&lt;&gt;"",IF(AND(MONTH($K2) &lt;= 1, MONTH($L2) &gt;= 1), IF($O2 &lt;&gt; "", $E2/$O2, ""), ""),"")</f>
        <v>#VALUE!</v>
      </c>
      <c r="Q2" s="10" t="e">
        <f>IF('FY2025'!$A4&lt;&gt;"",IF(AND(MONTH($K2) &lt;= 2, MONTH($L2) &gt;= 2), IF($O2 &lt;&gt; "", $E2/$O2, ""), ""),"")</f>
        <v>#VALUE!</v>
      </c>
      <c r="R2" s="10" t="e">
        <f>IF('FY2025'!$A4&lt;&gt;"",IF(AND(MONTH($K2) &lt;= 3, MONTH($L2) &gt;= 3), IF($O2 &lt;&gt; "", $E2/$O2, ""), ""),"")</f>
        <v>#VALUE!</v>
      </c>
      <c r="S2" s="10" t="e">
        <f>IF('FY2025'!$A4&lt;&gt;"",IF(AND(MONTH($K2) &lt;= 4, MONTH($L2) &gt;= 4), IF($O2 &lt;&gt; "", $E2/$O2, ""), ""),"")</f>
        <v>#VALUE!</v>
      </c>
      <c r="T2" s="10" t="e">
        <f>IF('FY2025'!$A4&lt;&gt;"",IF(AND(MONTH($K2) &lt;= 5, MONTH($L2) &gt;= 5), IF($O2 &lt;&gt; "", $E2/$O2, ""), ""),"")</f>
        <v>#VALUE!</v>
      </c>
      <c r="U2" s="10" t="e">
        <f>IF('FY2025'!$A4&lt;&gt;"",IF(AND(MONTH($K2) &lt;= 6, MONTH($L2) &gt;= 6), IF($O2 &lt;&gt; "", $E2/$O2, ""), ""),"")</f>
        <v>#VALUE!</v>
      </c>
      <c r="V2" s="10" t="e">
        <f>IF('FY2025'!$A4&lt;&gt;"",IF(AND(MONTH($K2) &lt;= 7, MONTH($L2) &gt;= 7 ), IF($O2 &lt;&gt; "", $E2/$O2, ""), ""),"")</f>
        <v>#VALUE!</v>
      </c>
      <c r="W2" s="10" t="e">
        <f>IF('FY2025'!$A4&lt;&gt;"",IF(AND(MONTH($K2) &lt;= 8, MONTH($L2) &gt;= 8), IF($O2 &lt;&gt; "", $E2/$O2, ""), ""),"")</f>
        <v>#VALUE!</v>
      </c>
      <c r="X2" s="10" t="e">
        <f>IF('FY2025'!$A4&lt;&gt;"",IF(AND(MONTH($K2) &lt;= 9, MONTH($L2) &gt;= 9), IF($O2 &lt;&gt; "", $E2/$O2, ""), ""),"")</f>
        <v>#VALUE!</v>
      </c>
      <c r="Y2" s="10" t="e">
        <f>IF('FY2025'!$A4&lt;&gt;"",IF(AND(MONTH($K2) &lt;= 10, MONTH($L2) &gt;= 10), IF($O2 &lt;&gt; "", $E2/$O2, ""), ""),"")</f>
        <v>#VALUE!</v>
      </c>
      <c r="Z2" s="10" t="e">
        <f>IF('FY2025'!$A4&lt;&gt;"",IF(AND(MONTH($K2) &lt;= 11, MONTH($L2) &gt;= 11), IF($O2 &lt;&gt; "", $E2/$O2, ""), ""),"")</f>
        <v>#VALUE!</v>
      </c>
      <c r="AA2" s="10" t="e">
        <f>IF('FY2025'!$A4&lt;&gt;"",IF(AND(MONTH($K2) &lt;= 12, MONTH($L2) &gt;= 12), IF($O2 &lt;&gt; "", $E2/$O2, ""), ""),"")</f>
        <v>#VALUE!</v>
      </c>
    </row>
    <row r="3" spans="1:27" x14ac:dyDescent="0.25">
      <c r="A3" s="8">
        <f>IF('FY2025'!A5&lt;&gt;"", VALUE('FY2025'!A5), "")</f>
        <v>2</v>
      </c>
      <c r="B3" s="5" t="str">
        <f>IF('FY2025'!A5&lt;&gt;"",_xlfn.VALUETOTEXT('FY2025'!B5),"")</f>
        <v>25-1909-0910-24ANZB-PS-AS-002</v>
      </c>
      <c r="C3" s="5" t="str">
        <f>_xlfn.VALUETOTEXT('FY2025'!C5)</f>
        <v>AS</v>
      </c>
      <c r="D3" s="5" t="str">
        <f>IF('FY2025'!A5&lt;&gt;"",_xlfn.VALUETOTEXT('FY2025'!D5),"")</f>
        <v>Australia And New Zealand Banking Group Limited</v>
      </c>
      <c r="E3" s="6">
        <f>IF('FY2025'!A5&lt;&gt;"",VALUE('FY2025'!E5),"")</f>
        <v>500000</v>
      </c>
      <c r="F3" s="6">
        <f>IF('FY2025'!A5&lt;&gt;"",VALUE('FY2025'!F5),"")</f>
        <v>77</v>
      </c>
      <c r="G3" s="6">
        <f>IF('FY2025'!A5&lt;&gt;"",VALUE('FY2025'!G5),"")</f>
        <v>64</v>
      </c>
      <c r="H3" s="6">
        <f>IF('FY2025'!A5&lt;&gt;"",VALUE('FY2025'!H5),"")</f>
        <v>6.75</v>
      </c>
      <c r="I3" s="6">
        <f>IF('FY2025'!A5&lt;&gt;"",VALUE('FY2025'!I5),"")</f>
        <v>1.45</v>
      </c>
      <c r="J3" s="6">
        <f>IF('FY2025'!A5&lt;&gt;"",VALUE('FY2025'!J5),"")</f>
        <v>5.3</v>
      </c>
      <c r="K3" s="7" t="e">
        <f>IF('FY2025'!A5&lt;&gt;"",DATEVALUE(MID('FY2025'!K5, FIND(",", 'FY2025'!K5) + 2, FIND(" ", 'FY2025'!K5) - FIND(",", 'FY2025'!K5) - 1) &amp; " " &amp; MID('FY2025'!K5, FIND(" ", 'FY2025'!K5) + 1, FIND(",", 'FY2025'!K5, FIND(" ", 'FY2025'!K5)) - FIND(" ", 'FY2025'!K5) - 1) &amp; ", " &amp; MID('FY2025'!K5, FIND(",", 'FY2025'!K5, FIND(",",'FY2025'!K5) + 1) + 2, LEN('FY2025'!K5))),"")</f>
        <v>#VALUE!</v>
      </c>
      <c r="L3" s="7" t="e">
        <f>IF('FY2025'!A5&lt;&gt;"",DATEVALUE(MID('FY2025'!L5, FIND(",", 'FY2025'!L5) + 2, FIND(" ", 'FY2025'!L5) - FIND(",", 'FY2025'!L5) - 1) &amp; " " &amp; MID('FY2025'!L5, FIND(" ", 'FY2025'!L5) + 1, FIND(",", 'FY2025'!L5, FIND(" ", 'FY2025'!L5)) - FIND(" ", 'FY2025'!L5) - 1) &amp; ", " &amp; MID('FY2025'!L5, FIND(",", 'FY2025'!L5, FIND(",",'FY2025'!L5) + 1) + 2, LEN('FY2025'!L5))),"")</f>
        <v>#VALUE!</v>
      </c>
      <c r="M3" s="7" t="e">
        <f>IF('FY2025'!A5&lt;&gt;"",DATEVALUE(MID('FY2025'!M5, FIND(",", 'FY2025'!M5) + 2, FIND(" ", 'FY2025'!M5) - FIND(",", 'FY2025'!M5) - 1) &amp; " " &amp; MID('FY2025'!M5, FIND(" ", 'FY2025'!M5) + 1, FIND(",", 'FY2025'!M5, FIND(" ", 'FY2025'!M5)) - FIND(" ", 'FY2025'!M5) - 1) &amp; ", " &amp; MID('FY2025'!M5, FIND(",", 'FY2025'!M5, FIND(",",'FY2025'!M5) + 1) + 2, LEN('FY2025'!M5))),"")</f>
        <v>#VALUE!</v>
      </c>
      <c r="N3" s="7" t="e">
        <f>IF('FY2025'!A5&lt;&gt;"",DATEVALUE(MID('FY2025'!N5, FIND(",", 'FY2025'!N5) + 2, FIND(" ", 'FY2025'!N5) - FIND(",", 'FY2025'!N5) - 1) &amp; " " &amp; MID('FY2025'!N5, FIND(" ", 'FY2025'!N5) + 1, FIND(",", 'FY2025'!N5, FIND(" ", 'FY2025'!N5)) - FIND(" ", 'FY2025'!N5) - 1) &amp; ", " &amp; MID('FY2025'!N5, FIND(",", 'FY2025'!N5, FIND(",",'FY2025'!N5) + 1) + 2, LEN('FY2025'!N5))),"")</f>
        <v>#VALUE!</v>
      </c>
      <c r="O3" s="5" t="e">
        <f t="shared" ref="O3:O66" si="0">IF(AND(K3&lt;&gt;"", L3&lt;&gt;""), DATEDIF(K3, L3, "M") + 1, "")</f>
        <v>#VALUE!</v>
      </c>
      <c r="P3" s="10" t="e">
        <f>IF('FY2025'!$A5&lt;&gt;"",IF(AND(MONTH($K3) &lt;= 1, MONTH($L3) &gt;= 1), IF($O3 &lt;&gt; "", $E3/$O3, ""), ""),"")</f>
        <v>#VALUE!</v>
      </c>
      <c r="Q3" s="10" t="e">
        <f>IF('FY2025'!$A5&lt;&gt;"",IF(AND(MONTH($K3) &lt;= 2, MONTH($L3) &gt;= 2), IF($O3 &lt;&gt; "", $E3/$O3, ""), ""),"")</f>
        <v>#VALUE!</v>
      </c>
      <c r="R3" s="10" t="e">
        <f>IF('FY2025'!$A5&lt;&gt;"",IF(AND(MONTH($K3) &lt;= 3, MONTH($L3) &gt;= 3), IF($O3 &lt;&gt; "", $E3/$O3, ""), ""),"")</f>
        <v>#VALUE!</v>
      </c>
      <c r="S3" s="10" t="e">
        <f>IF('FY2025'!$A5&lt;&gt;"",IF(AND(MONTH($K3) &lt;= 4, MONTH($L3) &gt;= 4), IF($O3 &lt;&gt; "", $E3/$O3, ""), ""),"")</f>
        <v>#VALUE!</v>
      </c>
      <c r="T3" s="10" t="e">
        <f>IF('FY2025'!$A5&lt;&gt;"",IF(AND(MONTH($K3) &lt;= 5, MONTH($L3) &gt;= 5), IF($O3 &lt;&gt; "", $E3/$O3, ""), ""),"")</f>
        <v>#VALUE!</v>
      </c>
      <c r="U3" s="10" t="e">
        <f>IF('FY2025'!$A5&lt;&gt;"",IF(AND(MONTH($K3) &lt;= 6, MONTH($L3) &gt;= 6), IF($O3 &lt;&gt; "", $E3/$O3, ""), ""),"")</f>
        <v>#VALUE!</v>
      </c>
      <c r="V3" s="10" t="e">
        <f>IF('FY2025'!$A5&lt;&gt;"",IF(AND(MONTH($K3) &lt;= 7, MONTH($L3) &gt;= 7 ), IF($O3 &lt;&gt; "", $E3/$O3, ""), ""),"")</f>
        <v>#VALUE!</v>
      </c>
      <c r="W3" s="10" t="e">
        <f>IF('FY2025'!$A5&lt;&gt;"",IF(AND(MONTH($K3) &lt;= 8, MONTH($L3) &gt;= 8), IF($O3 &lt;&gt; "", $E3/$O3, ""), ""),"")</f>
        <v>#VALUE!</v>
      </c>
      <c r="X3" s="10" t="e">
        <f>IF('FY2025'!$A5&lt;&gt;"",IF(AND(MONTH($K3) &lt;= 9, MONTH($L3) &gt;= 9), IF($O3 &lt;&gt; "", $E3/$O3, ""), ""),"")</f>
        <v>#VALUE!</v>
      </c>
      <c r="Y3" s="10" t="e">
        <f>IF('FY2025'!$A5&lt;&gt;"",IF(AND(MONTH($K3) &lt;= 10, MONTH($L3) &gt;= 10), IF($O3 &lt;&gt; "", $E3/$O3, ""), ""),"")</f>
        <v>#VALUE!</v>
      </c>
      <c r="Z3" s="10" t="e">
        <f>IF('FY2025'!$A5&lt;&gt;"",IF(AND(MONTH($K3) &lt;= 11, MONTH($L3) &gt;= 11), IF($O3 &lt;&gt; "", $E3/$O3, ""), ""),"")</f>
        <v>#VALUE!</v>
      </c>
      <c r="AA3" s="10" t="e">
        <f>IF('FY2025'!$A5&lt;&gt;"",IF(AND(MONTH($K3) &lt;= 12, MONTH($L3) &gt;= 12), IF($O3 &lt;&gt; "", $E3/$O3, ""), ""),"")</f>
        <v>#VALUE!</v>
      </c>
    </row>
    <row r="4" spans="1:27" x14ac:dyDescent="0.25">
      <c r="A4" s="8">
        <f>IF('FY2025'!A6&lt;&gt;"", VALUE('FY2025'!A6), "")</f>
        <v>3</v>
      </c>
      <c r="B4" s="5" t="str">
        <f>IF('FY2025'!A6&lt;&gt;"",_xlfn.VALUETOTEXT('FY2025'!B6),"")</f>
        <v>25-1909-0910-24SCBB-PS-AS-003</v>
      </c>
      <c r="C4" s="5" t="str">
        <f>_xlfn.VALUETOTEXT('FY2025'!C6)</f>
        <v>AS</v>
      </c>
      <c r="D4" s="5" t="str">
        <f>IF('FY2025'!A6&lt;&gt;"",_xlfn.VALUETOTEXT('FY2025'!D6),"")</f>
        <v>Standard Chartered Bank (M) Bhd</v>
      </c>
      <c r="E4" s="6">
        <f>IF('FY2025'!A6&lt;&gt;"",VALUE('FY2025'!E6),"")</f>
        <v>500000</v>
      </c>
      <c r="F4" s="6">
        <f>IF('FY2025'!A6&lt;&gt;"",VALUE('FY2025'!F6),"")</f>
        <v>77</v>
      </c>
      <c r="G4" s="6">
        <f>IF('FY2025'!A6&lt;&gt;"",VALUE('FY2025'!G6),"")</f>
        <v>64</v>
      </c>
      <c r="H4" s="6">
        <f>IF('FY2025'!A6&lt;&gt;"",VALUE('FY2025'!H6),"")</f>
        <v>6.8</v>
      </c>
      <c r="I4" s="6">
        <f>IF('FY2025'!A6&lt;&gt;"",VALUE('FY2025'!I6),"")</f>
        <v>1.55</v>
      </c>
      <c r="J4" s="6">
        <f>IF('FY2025'!A6&lt;&gt;"",VALUE('FY2025'!J6),"")</f>
        <v>5.25</v>
      </c>
      <c r="K4" s="7" t="e">
        <f>IF('FY2025'!A6&lt;&gt;"",DATEVALUE(MID('FY2025'!K6, FIND(",", 'FY2025'!K6) + 2, FIND(" ", 'FY2025'!K6) - FIND(",", 'FY2025'!K6) - 1) &amp; " " &amp; MID('FY2025'!K6, FIND(" ", 'FY2025'!K6) + 1, FIND(",", 'FY2025'!K6, FIND(" ", 'FY2025'!K6)) - FIND(" ", 'FY2025'!K6) - 1) &amp; ", " &amp; MID('FY2025'!K6, FIND(",", 'FY2025'!K6, FIND(",",'FY2025'!K6) + 1) + 2, LEN('FY2025'!K6))),"")</f>
        <v>#VALUE!</v>
      </c>
      <c r="L4" s="7" t="e">
        <f>IF('FY2025'!A6&lt;&gt;"",DATEVALUE(MID('FY2025'!L6, FIND(",", 'FY2025'!L6) + 2, FIND(" ", 'FY2025'!L6) - FIND(",", 'FY2025'!L6) - 1) &amp; " " &amp; MID('FY2025'!L6, FIND(" ", 'FY2025'!L6) + 1, FIND(",", 'FY2025'!L6, FIND(" ", 'FY2025'!L6)) - FIND(" ", 'FY2025'!L6) - 1) &amp; ", " &amp; MID('FY2025'!L6, FIND(",", 'FY2025'!L6, FIND(",",'FY2025'!L6) + 1) + 2, LEN('FY2025'!L6))),"")</f>
        <v>#VALUE!</v>
      </c>
      <c r="M4" s="7" t="e">
        <f>IF('FY2025'!A6&lt;&gt;"",DATEVALUE(MID('FY2025'!M6, FIND(",", 'FY2025'!M6) + 2, FIND(" ", 'FY2025'!M6) - FIND(",", 'FY2025'!M6) - 1) &amp; " " &amp; MID('FY2025'!M6, FIND(" ", 'FY2025'!M6) + 1, FIND(",", 'FY2025'!M6, FIND(" ", 'FY2025'!M6)) - FIND(" ", 'FY2025'!M6) - 1) &amp; ", " &amp; MID('FY2025'!M6, FIND(",", 'FY2025'!M6, FIND(",",'FY2025'!M6) + 1) + 2, LEN('FY2025'!M6))),"")</f>
        <v>#VALUE!</v>
      </c>
      <c r="N4" s="7" t="e">
        <f>IF('FY2025'!A6&lt;&gt;"",DATEVALUE(MID('FY2025'!N6, FIND(",", 'FY2025'!N6) + 2, FIND(" ", 'FY2025'!N6) - FIND(",", 'FY2025'!N6) - 1) &amp; " " &amp; MID('FY2025'!N6, FIND(" ", 'FY2025'!N6) + 1, FIND(",", 'FY2025'!N6, FIND(" ", 'FY2025'!N6)) - FIND(" ", 'FY2025'!N6) - 1) &amp; ", " &amp; MID('FY2025'!N6, FIND(",", 'FY2025'!N6, FIND(",",'FY2025'!N6) + 1) + 2, LEN('FY2025'!N6))),"")</f>
        <v>#VALUE!</v>
      </c>
      <c r="O4" s="5" t="e">
        <f t="shared" si="0"/>
        <v>#VALUE!</v>
      </c>
      <c r="P4" s="10" t="e">
        <f>IF('FY2025'!$A6&lt;&gt;"",IF(AND(MONTH($K4) &lt;= 1, MONTH($L4) &gt;= 1), IF($O4 &lt;&gt; "", $E4/$O4, ""), ""),"")</f>
        <v>#VALUE!</v>
      </c>
      <c r="Q4" s="10" t="e">
        <f>IF('FY2025'!$A6&lt;&gt;"",IF(AND(MONTH($K4) &lt;= 2, MONTH($L4) &gt;= 2), IF($O4 &lt;&gt; "", $E4/$O4, ""), ""),"")</f>
        <v>#VALUE!</v>
      </c>
      <c r="R4" s="10" t="e">
        <f>IF('FY2025'!$A6&lt;&gt;"",IF(AND(MONTH($K4) &lt;= 3, MONTH($L4) &gt;= 3), IF($O4 &lt;&gt; "", $E4/$O4, ""), ""),"")</f>
        <v>#VALUE!</v>
      </c>
      <c r="S4" s="10" t="e">
        <f>IF('FY2025'!$A6&lt;&gt;"",IF(AND(MONTH($K4) &lt;= 4, MONTH($L4) &gt;= 4), IF($O4 &lt;&gt; "", $E4/$O4, ""), ""),"")</f>
        <v>#VALUE!</v>
      </c>
      <c r="T4" s="10" t="e">
        <f>IF('FY2025'!$A6&lt;&gt;"",IF(AND(MONTH($K4) &lt;= 5, MONTH($L4) &gt;= 5), IF($O4 &lt;&gt; "", $E4/$O4, ""), ""),"")</f>
        <v>#VALUE!</v>
      </c>
      <c r="U4" s="10" t="e">
        <f>IF('FY2025'!$A6&lt;&gt;"",IF(AND(MONTH($K4) &lt;= 6, MONTH($L4) &gt;= 6), IF($O4 &lt;&gt; "", $E4/$O4, ""), ""),"")</f>
        <v>#VALUE!</v>
      </c>
      <c r="V4" s="10" t="e">
        <f>IF('FY2025'!$A6&lt;&gt;"",IF(AND(MONTH($K4) &lt;= 7, MONTH($L4) &gt;= 7 ), IF($O4 &lt;&gt; "", $E4/$O4, ""), ""),"")</f>
        <v>#VALUE!</v>
      </c>
      <c r="W4" s="10" t="e">
        <f>IF('FY2025'!$A6&lt;&gt;"",IF(AND(MONTH($K4) &lt;= 8, MONTH($L4) &gt;= 8), IF($O4 &lt;&gt; "", $E4/$O4, ""), ""),"")</f>
        <v>#VALUE!</v>
      </c>
      <c r="X4" s="10" t="e">
        <f>IF('FY2025'!$A6&lt;&gt;"",IF(AND(MONTH($K4) &lt;= 9, MONTH($L4) &gt;= 9), IF($O4 &lt;&gt; "", $E4/$O4, ""), ""),"")</f>
        <v>#VALUE!</v>
      </c>
      <c r="Y4" s="10" t="e">
        <f>IF('FY2025'!$A6&lt;&gt;"",IF(AND(MONTH($K4) &lt;= 10, MONTH($L4) &gt;= 10), IF($O4 &lt;&gt; "", $E4/$O4, ""), ""),"")</f>
        <v>#VALUE!</v>
      </c>
      <c r="Z4" s="10" t="e">
        <f>IF('FY2025'!$A6&lt;&gt;"",IF(AND(MONTH($K4) &lt;= 11, MONTH($L4) &gt;= 11), IF($O4 &lt;&gt; "", $E4/$O4, ""), ""),"")</f>
        <v>#VALUE!</v>
      </c>
      <c r="AA4" s="10" t="e">
        <f>IF('FY2025'!$A6&lt;&gt;"",IF(AND(MONTH($K4) &lt;= 12, MONTH($L4) &gt;= 12), IF($O4 &lt;&gt; "", $E4/$O4, ""), ""),"")</f>
        <v>#VALUE!</v>
      </c>
    </row>
    <row r="5" spans="1:27" x14ac:dyDescent="0.25">
      <c r="A5" s="8">
        <f>IF('FY2025'!A7&lt;&gt;"", VALUE('FY2025'!A7), "")</f>
        <v>4</v>
      </c>
      <c r="B5" s="5" t="str">
        <f>IF('FY2025'!A7&lt;&gt;"",_xlfn.VALUETOTEXT('FY2025'!B7),"")</f>
        <v>25-1909-0910-24MLIL-PS-HZ-004</v>
      </c>
      <c r="C5" s="5" t="str">
        <f>_xlfn.VALUETOTEXT('FY2025'!C7)</f>
        <v>HZ</v>
      </c>
      <c r="D5" s="5" t="str">
        <f>IF('FY2025'!A7&lt;&gt;"",_xlfn.VALUETOTEXT('FY2025'!D7),"")</f>
        <v>Merrill Lynch International</v>
      </c>
      <c r="E5" s="6">
        <f>IF('FY2025'!A7&lt;&gt;"",VALUE('FY2025'!E7),"")</f>
        <v>500000</v>
      </c>
      <c r="F5" s="6">
        <f>IF('FY2025'!A7&lt;&gt;"",VALUE('FY2025'!F7),"")</f>
        <v>77</v>
      </c>
      <c r="G5" s="6">
        <f>IF('FY2025'!A7&lt;&gt;"",VALUE('FY2025'!G7),"")</f>
        <v>64</v>
      </c>
      <c r="H5" s="6">
        <f>IF('FY2025'!A7&lt;&gt;"",VALUE('FY2025'!H7),"")</f>
        <v>6.8</v>
      </c>
      <c r="I5" s="6">
        <f>IF('FY2025'!A7&lt;&gt;"",VALUE('FY2025'!I7),"")</f>
        <v>1.51</v>
      </c>
      <c r="J5" s="6">
        <f>IF('FY2025'!A7&lt;&gt;"",VALUE('FY2025'!J7),"")</f>
        <v>5.29</v>
      </c>
      <c r="K5" s="7" t="e">
        <f>IF('FY2025'!A7&lt;&gt;"",DATEVALUE(MID('FY2025'!K7, FIND(",", 'FY2025'!K7) + 2, FIND(" ", 'FY2025'!K7) - FIND(",", 'FY2025'!K7) - 1) &amp; " " &amp; MID('FY2025'!K7, FIND(" ", 'FY2025'!K7) + 1, FIND(",", 'FY2025'!K7, FIND(" ", 'FY2025'!K7)) - FIND(" ", 'FY2025'!K7) - 1) &amp; ", " &amp; MID('FY2025'!K7, FIND(",", 'FY2025'!K7, FIND(",",'FY2025'!K7) + 1) + 2, LEN('FY2025'!K7))),"")</f>
        <v>#VALUE!</v>
      </c>
      <c r="L5" s="7" t="e">
        <f>IF('FY2025'!A7&lt;&gt;"",DATEVALUE(MID('FY2025'!L7, FIND(",", 'FY2025'!L7) + 2, FIND(" ", 'FY2025'!L7) - FIND(",", 'FY2025'!L7) - 1) &amp; " " &amp; MID('FY2025'!L7, FIND(" ", 'FY2025'!L7) + 1, FIND(",", 'FY2025'!L7, FIND(" ", 'FY2025'!L7)) - FIND(" ", 'FY2025'!L7) - 1) &amp; ", " &amp; MID('FY2025'!L7, FIND(",", 'FY2025'!L7, FIND(",",'FY2025'!L7) + 1) + 2, LEN('FY2025'!L7))),"")</f>
        <v>#VALUE!</v>
      </c>
      <c r="M5" s="7" t="e">
        <f>IF('FY2025'!A7&lt;&gt;"",DATEVALUE(MID('FY2025'!M7, FIND(",", 'FY2025'!M7) + 2, FIND(" ", 'FY2025'!M7) - FIND(",", 'FY2025'!M7) - 1) &amp; " " &amp; MID('FY2025'!M7, FIND(" ", 'FY2025'!M7) + 1, FIND(",", 'FY2025'!M7, FIND(" ", 'FY2025'!M7)) - FIND(" ", 'FY2025'!M7) - 1) &amp; ", " &amp; MID('FY2025'!M7, FIND(",", 'FY2025'!M7, FIND(",",'FY2025'!M7) + 1) + 2, LEN('FY2025'!M7))),"")</f>
        <v>#VALUE!</v>
      </c>
      <c r="N5" s="7" t="e">
        <f>IF('FY2025'!A7&lt;&gt;"",DATEVALUE(MID('FY2025'!N7, FIND(",", 'FY2025'!N7) + 2, FIND(" ", 'FY2025'!N7) - FIND(",", 'FY2025'!N7) - 1) &amp; " " &amp; MID('FY2025'!N7, FIND(" ", 'FY2025'!N7) + 1, FIND(",", 'FY2025'!N7, FIND(" ", 'FY2025'!N7)) - FIND(" ", 'FY2025'!N7) - 1) &amp; ", " &amp; MID('FY2025'!N7, FIND(",", 'FY2025'!N7, FIND(",",'FY2025'!N7) + 1) + 2, LEN('FY2025'!N7))),"")</f>
        <v>#VALUE!</v>
      </c>
      <c r="O5" s="5" t="e">
        <f t="shared" si="0"/>
        <v>#VALUE!</v>
      </c>
      <c r="P5" s="10" t="e">
        <f>IF('FY2025'!$A7&lt;&gt;"",IF(AND(MONTH($K5) &lt;= 1, MONTH($L5) &gt;= 1), IF($O5 &lt;&gt; "", $E5/$O5, ""), ""),"")</f>
        <v>#VALUE!</v>
      </c>
      <c r="Q5" s="10" t="e">
        <f>IF('FY2025'!$A7&lt;&gt;"",IF(AND(MONTH($K5) &lt;= 2, MONTH($L5) &gt;= 2), IF($O5 &lt;&gt; "", $E5/$O5, ""), ""),"")</f>
        <v>#VALUE!</v>
      </c>
      <c r="R5" s="10" t="e">
        <f>IF('FY2025'!$A7&lt;&gt;"",IF(AND(MONTH($K5) &lt;= 3, MONTH($L5) &gt;= 3), IF($O5 &lt;&gt; "", $E5/$O5, ""), ""),"")</f>
        <v>#VALUE!</v>
      </c>
      <c r="S5" s="10" t="e">
        <f>IF('FY2025'!$A7&lt;&gt;"",IF(AND(MONTH($K5) &lt;= 4, MONTH($L5) &gt;= 4), IF($O5 &lt;&gt; "", $E5/$O5, ""), ""),"")</f>
        <v>#VALUE!</v>
      </c>
      <c r="T5" s="10" t="e">
        <f>IF('FY2025'!$A7&lt;&gt;"",IF(AND(MONTH($K5) &lt;= 5, MONTH($L5) &gt;= 5), IF($O5 &lt;&gt; "", $E5/$O5, ""), ""),"")</f>
        <v>#VALUE!</v>
      </c>
      <c r="U5" s="10" t="e">
        <f>IF('FY2025'!$A7&lt;&gt;"",IF(AND(MONTH($K5) &lt;= 6, MONTH($L5) &gt;= 6), IF($O5 &lt;&gt; "", $E5/$O5, ""), ""),"")</f>
        <v>#VALUE!</v>
      </c>
      <c r="V5" s="10" t="e">
        <f>IF('FY2025'!$A7&lt;&gt;"",IF(AND(MONTH($K5) &lt;= 7, MONTH($L5) &gt;= 7 ), IF($O5 &lt;&gt; "", $E5/$O5, ""), ""),"")</f>
        <v>#VALUE!</v>
      </c>
      <c r="W5" s="10" t="e">
        <f>IF('FY2025'!$A7&lt;&gt;"",IF(AND(MONTH($K5) &lt;= 8, MONTH($L5) &gt;= 8), IF($O5 &lt;&gt; "", $E5/$O5, ""), ""),"")</f>
        <v>#VALUE!</v>
      </c>
      <c r="X5" s="10" t="e">
        <f>IF('FY2025'!$A7&lt;&gt;"",IF(AND(MONTH($K5) &lt;= 9, MONTH($L5) &gt;= 9), IF($O5 &lt;&gt; "", $E5/$O5, ""), ""),"")</f>
        <v>#VALUE!</v>
      </c>
      <c r="Y5" s="10" t="e">
        <f>IF('FY2025'!$A7&lt;&gt;"",IF(AND(MONTH($K5) &lt;= 10, MONTH($L5) &gt;= 10), IF($O5 &lt;&gt; "", $E5/$O5, ""), ""),"")</f>
        <v>#VALUE!</v>
      </c>
      <c r="Z5" s="10" t="e">
        <f>IF('FY2025'!$A7&lt;&gt;"",IF(AND(MONTH($K5) &lt;= 11, MONTH($L5) &gt;= 11), IF($O5 &lt;&gt; "", $E5/$O5, ""), ""),"")</f>
        <v>#VALUE!</v>
      </c>
      <c r="AA5" s="10" t="e">
        <f>IF('FY2025'!$A7&lt;&gt;"",IF(AND(MONTH($K5) &lt;= 12, MONTH($L5) &gt;= 12), IF($O5 &lt;&gt; "", $E5/$O5, ""), ""),"")</f>
        <v>#VALUE!</v>
      </c>
    </row>
    <row r="6" spans="1:27" x14ac:dyDescent="0.25">
      <c r="A6" s="8">
        <f>IF('FY2025'!A8&lt;&gt;"", VALUE('FY2025'!A8), "")</f>
        <v>5</v>
      </c>
      <c r="B6" s="5" t="str">
        <f>IF('FY2025'!A8&lt;&gt;"",_xlfn.VALUETOTEXT('FY2025'!B8),"")</f>
        <v>25-1909-0910-24JPMC-PS-EG-005</v>
      </c>
      <c r="C6" s="5" t="str">
        <f>_xlfn.VALUETOTEXT('FY2025'!C8)</f>
        <v>EG</v>
      </c>
      <c r="D6" s="5" t="str">
        <f>IF('FY2025'!A8&lt;&gt;"",_xlfn.VALUETOTEXT('FY2025'!D8),"")</f>
        <v>JP Morgan Chase Bank NA</v>
      </c>
      <c r="E6" s="6">
        <f>IF('FY2025'!A8&lt;&gt;"",VALUE('FY2025'!E8),"")</f>
        <v>500000</v>
      </c>
      <c r="F6" s="6">
        <f>IF('FY2025'!A8&lt;&gt;"",VALUE('FY2025'!F8),"")</f>
        <v>77</v>
      </c>
      <c r="G6" s="6">
        <f>IF('FY2025'!A8&lt;&gt;"",VALUE('FY2025'!G8),"")</f>
        <v>64</v>
      </c>
      <c r="H6" s="6">
        <f>IF('FY2025'!A8&lt;&gt;"",VALUE('FY2025'!H8),"")</f>
        <v>6.7</v>
      </c>
      <c r="I6" s="6">
        <f>IF('FY2025'!A8&lt;&gt;"",VALUE('FY2025'!I8),"")</f>
        <v>1.47</v>
      </c>
      <c r="J6" s="6">
        <f>IF('FY2025'!A8&lt;&gt;"",VALUE('FY2025'!J8),"")</f>
        <v>5.23</v>
      </c>
      <c r="K6" s="7" t="e">
        <f>IF('FY2025'!A8&lt;&gt;"",DATEVALUE(MID('FY2025'!K8, FIND(",", 'FY2025'!K8) + 2, FIND(" ", 'FY2025'!K8) - FIND(",", 'FY2025'!K8) - 1) &amp; " " &amp; MID('FY2025'!K8, FIND(" ", 'FY2025'!K8) + 1, FIND(",", 'FY2025'!K8, FIND(" ", 'FY2025'!K8)) - FIND(" ", 'FY2025'!K8) - 1) &amp; ", " &amp; MID('FY2025'!K8, FIND(",", 'FY2025'!K8, FIND(",",'FY2025'!K8) + 1) + 2, LEN('FY2025'!K8))),"")</f>
        <v>#VALUE!</v>
      </c>
      <c r="L6" s="7" t="e">
        <f>IF('FY2025'!A8&lt;&gt;"",DATEVALUE(MID('FY2025'!L8, FIND(",", 'FY2025'!L8) + 2, FIND(" ", 'FY2025'!L8) - FIND(",", 'FY2025'!L8) - 1) &amp; " " &amp; MID('FY2025'!L8, FIND(" ", 'FY2025'!L8) + 1, FIND(",", 'FY2025'!L8, FIND(" ", 'FY2025'!L8)) - FIND(" ", 'FY2025'!L8) - 1) &amp; ", " &amp; MID('FY2025'!L8, FIND(",", 'FY2025'!L8, FIND(",",'FY2025'!L8) + 1) + 2, LEN('FY2025'!L8))),"")</f>
        <v>#VALUE!</v>
      </c>
      <c r="M6" s="7" t="e">
        <f>IF('FY2025'!A8&lt;&gt;"",DATEVALUE(MID('FY2025'!M8, FIND(",", 'FY2025'!M8) + 2, FIND(" ", 'FY2025'!M8) - FIND(",", 'FY2025'!M8) - 1) &amp; " " &amp; MID('FY2025'!M8, FIND(" ", 'FY2025'!M8) + 1, FIND(",", 'FY2025'!M8, FIND(" ", 'FY2025'!M8)) - FIND(" ", 'FY2025'!M8) - 1) &amp; ", " &amp; MID('FY2025'!M8, FIND(",", 'FY2025'!M8, FIND(",",'FY2025'!M8) + 1) + 2, LEN('FY2025'!M8))),"")</f>
        <v>#VALUE!</v>
      </c>
      <c r="N6" s="7" t="e">
        <f>IF('FY2025'!A8&lt;&gt;"",DATEVALUE(MID('FY2025'!N8, FIND(",", 'FY2025'!N8) + 2, FIND(" ", 'FY2025'!N8) - FIND(",", 'FY2025'!N8) - 1) &amp; " " &amp; MID('FY2025'!N8, FIND(" ", 'FY2025'!N8) + 1, FIND(",", 'FY2025'!N8, FIND(" ", 'FY2025'!N8)) - FIND(" ", 'FY2025'!N8) - 1) &amp; ", " &amp; MID('FY2025'!N8, FIND(",", 'FY2025'!N8, FIND(",",'FY2025'!N8) + 1) + 2, LEN('FY2025'!N8))),"")</f>
        <v>#VALUE!</v>
      </c>
      <c r="O6" s="5" t="e">
        <f t="shared" si="0"/>
        <v>#VALUE!</v>
      </c>
      <c r="P6" s="10" t="e">
        <f>IF('FY2025'!$A8&lt;&gt;"",IF(AND(MONTH($K6) &lt;= 1, MONTH($L6) &gt;= 1), IF($O6 &lt;&gt; "", $E6/$O6, ""), ""),"")</f>
        <v>#VALUE!</v>
      </c>
      <c r="Q6" s="10" t="e">
        <f>IF('FY2025'!$A8&lt;&gt;"",IF(AND(MONTH($K6) &lt;= 2, MONTH($L6) &gt;= 2), IF($O6 &lt;&gt; "", $E6/$O6, ""), ""),"")</f>
        <v>#VALUE!</v>
      </c>
      <c r="R6" s="10" t="e">
        <f>IF('FY2025'!$A8&lt;&gt;"",IF(AND(MONTH($K6) &lt;= 3, MONTH($L6) &gt;= 3), IF($O6 &lt;&gt; "", $E6/$O6, ""), ""),"")</f>
        <v>#VALUE!</v>
      </c>
      <c r="S6" s="10" t="e">
        <f>IF('FY2025'!$A8&lt;&gt;"",IF(AND(MONTH($K6) &lt;= 4, MONTH($L6) &gt;= 4), IF($O6 &lt;&gt; "", $E6/$O6, ""), ""),"")</f>
        <v>#VALUE!</v>
      </c>
      <c r="T6" s="10" t="e">
        <f>IF('FY2025'!$A8&lt;&gt;"",IF(AND(MONTH($K6) &lt;= 5, MONTH($L6) &gt;= 5), IF($O6 &lt;&gt; "", $E6/$O6, ""), ""),"")</f>
        <v>#VALUE!</v>
      </c>
      <c r="U6" s="10" t="e">
        <f>IF('FY2025'!$A8&lt;&gt;"",IF(AND(MONTH($K6) &lt;= 6, MONTH($L6) &gt;= 6), IF($O6 &lt;&gt; "", $E6/$O6, ""), ""),"")</f>
        <v>#VALUE!</v>
      </c>
      <c r="V6" s="10" t="e">
        <f>IF('FY2025'!$A8&lt;&gt;"",IF(AND(MONTH($K6) &lt;= 7, MONTH($L6) &gt;= 7 ), IF($O6 &lt;&gt; "", $E6/$O6, ""), ""),"")</f>
        <v>#VALUE!</v>
      </c>
      <c r="W6" s="10" t="e">
        <f>IF('FY2025'!$A8&lt;&gt;"",IF(AND(MONTH($K6) &lt;= 8, MONTH($L6) &gt;= 8), IF($O6 &lt;&gt; "", $E6/$O6, ""), ""),"")</f>
        <v>#VALUE!</v>
      </c>
      <c r="X6" s="10" t="e">
        <f>IF('FY2025'!$A8&lt;&gt;"",IF(AND(MONTH($K6) &lt;= 9, MONTH($L6) &gt;= 9), IF($O6 &lt;&gt; "", $E6/$O6, ""), ""),"")</f>
        <v>#VALUE!</v>
      </c>
      <c r="Y6" s="10" t="e">
        <f>IF('FY2025'!$A8&lt;&gt;"",IF(AND(MONTH($K6) &lt;= 10, MONTH($L6) &gt;= 10), IF($O6 &lt;&gt; "", $E6/$O6, ""), ""),"")</f>
        <v>#VALUE!</v>
      </c>
      <c r="Z6" s="10" t="e">
        <f>IF('FY2025'!$A8&lt;&gt;"",IF(AND(MONTH($K6) &lt;= 11, MONTH($L6) &gt;= 11), IF($O6 &lt;&gt; "", $E6/$O6, ""), ""),"")</f>
        <v>#VALUE!</v>
      </c>
      <c r="AA6" s="10" t="e">
        <f>IF('FY2025'!$A8&lt;&gt;"",IF(AND(MONTH($K6) &lt;= 12, MONTH($L6) &gt;= 12), IF($O6 &lt;&gt; "", $E6/$O6, ""), ""),"")</f>
        <v>#VALUE!</v>
      </c>
    </row>
    <row r="7" spans="1:27" x14ac:dyDescent="0.25">
      <c r="A7" s="8">
        <f>IF('FY2025'!A9&lt;&gt;"", VALUE('FY2025'!A9), "")</f>
        <v>6</v>
      </c>
      <c r="B7" s="5" t="str">
        <f>IF('FY2025'!A9&lt;&gt;"",_xlfn.VALUETOTEXT('FY2025'!B9),"")</f>
        <v>25-1909-0910-24TOTS-PS-EG-006</v>
      </c>
      <c r="C7" s="5" t="str">
        <f>_xlfn.VALUETOTEXT('FY2025'!C9)</f>
        <v>EG</v>
      </c>
      <c r="D7" s="5" t="str">
        <f>IF('FY2025'!A9&lt;&gt;"",_xlfn.VALUETOTEXT('FY2025'!D9),"")</f>
        <v>TOTSA TotalEnergies Trading SA</v>
      </c>
      <c r="E7" s="6">
        <f>IF('FY2025'!A9&lt;&gt;"",VALUE('FY2025'!E9),"")</f>
        <v>500000</v>
      </c>
      <c r="F7" s="6">
        <f>IF('FY2025'!A9&lt;&gt;"",VALUE('FY2025'!F9),"")</f>
        <v>77</v>
      </c>
      <c r="G7" s="6">
        <f>IF('FY2025'!A9&lt;&gt;"",VALUE('FY2025'!G9),"")</f>
        <v>64</v>
      </c>
      <c r="H7" s="6">
        <f>IF('FY2025'!A9&lt;&gt;"",VALUE('FY2025'!H9),"")</f>
        <v>6.67</v>
      </c>
      <c r="I7" s="6">
        <f>IF('FY2025'!A9&lt;&gt;"",VALUE('FY2025'!I9),"")</f>
        <v>1.5</v>
      </c>
      <c r="J7" s="6">
        <f>IF('FY2025'!A9&lt;&gt;"",VALUE('FY2025'!J9),"")</f>
        <v>5.17</v>
      </c>
      <c r="K7" s="7" t="e">
        <f>IF('FY2025'!A9&lt;&gt;"",DATEVALUE(MID('FY2025'!K9, FIND(",", 'FY2025'!K9) + 2, FIND(" ", 'FY2025'!K9) - FIND(",", 'FY2025'!K9) - 1) &amp; " " &amp; MID('FY2025'!K9, FIND(" ", 'FY2025'!K9) + 1, FIND(",", 'FY2025'!K9, FIND(" ", 'FY2025'!K9)) - FIND(" ", 'FY2025'!K9) - 1) &amp; ", " &amp; MID('FY2025'!K9, FIND(",", 'FY2025'!K9, FIND(",",'FY2025'!K9) + 1) + 2, LEN('FY2025'!K9))),"")</f>
        <v>#VALUE!</v>
      </c>
      <c r="L7" s="7" t="e">
        <f>IF('FY2025'!A9&lt;&gt;"",DATEVALUE(MID('FY2025'!L9, FIND(",", 'FY2025'!L9) + 2, FIND(" ", 'FY2025'!L9) - FIND(",", 'FY2025'!L9) - 1) &amp; " " &amp; MID('FY2025'!L9, FIND(" ", 'FY2025'!L9) + 1, FIND(",", 'FY2025'!L9, FIND(" ", 'FY2025'!L9)) - FIND(" ", 'FY2025'!L9) - 1) &amp; ", " &amp; MID('FY2025'!L9, FIND(",", 'FY2025'!L9, FIND(",",'FY2025'!L9) + 1) + 2, LEN('FY2025'!L9))),"")</f>
        <v>#VALUE!</v>
      </c>
      <c r="M7" s="7" t="e">
        <f>IF('FY2025'!A9&lt;&gt;"",DATEVALUE(MID('FY2025'!M9, FIND(",", 'FY2025'!M9) + 2, FIND(" ", 'FY2025'!M9) - FIND(",", 'FY2025'!M9) - 1) &amp; " " &amp; MID('FY2025'!M9, FIND(" ", 'FY2025'!M9) + 1, FIND(",", 'FY2025'!M9, FIND(" ", 'FY2025'!M9)) - FIND(" ", 'FY2025'!M9) - 1) &amp; ", " &amp; MID('FY2025'!M9, FIND(",", 'FY2025'!M9, FIND(",",'FY2025'!M9) + 1) + 2, LEN('FY2025'!M9))),"")</f>
        <v>#VALUE!</v>
      </c>
      <c r="N7" s="7" t="e">
        <f>IF('FY2025'!A9&lt;&gt;"",DATEVALUE(MID('FY2025'!N9, FIND(",", 'FY2025'!N9) + 2, FIND(" ", 'FY2025'!N9) - FIND(",", 'FY2025'!N9) - 1) &amp; " " &amp; MID('FY2025'!N9, FIND(" ", 'FY2025'!N9) + 1, FIND(",", 'FY2025'!N9, FIND(" ", 'FY2025'!N9)) - FIND(" ", 'FY2025'!N9) - 1) &amp; ", " &amp; MID('FY2025'!N9, FIND(",", 'FY2025'!N9, FIND(",",'FY2025'!N9) + 1) + 2, LEN('FY2025'!N9))),"")</f>
        <v>#VALUE!</v>
      </c>
      <c r="O7" s="5" t="e">
        <f t="shared" si="0"/>
        <v>#VALUE!</v>
      </c>
      <c r="P7" s="10" t="e">
        <f>IF('FY2025'!$A9&lt;&gt;"",IF(AND(MONTH($K7) &lt;= 1, MONTH($L7) &gt;= 1), IF($O7 &lt;&gt; "", $E7/$O7, ""), ""),"")</f>
        <v>#VALUE!</v>
      </c>
      <c r="Q7" s="10" t="e">
        <f>IF('FY2025'!$A9&lt;&gt;"",IF(AND(MONTH($K7) &lt;= 2, MONTH($L7) &gt;= 2), IF($O7 &lt;&gt; "", $E7/$O7, ""), ""),"")</f>
        <v>#VALUE!</v>
      </c>
      <c r="R7" s="10" t="e">
        <f>IF('FY2025'!$A9&lt;&gt;"",IF(AND(MONTH($K7) &lt;= 3, MONTH($L7) &gt;= 3), IF($O7 &lt;&gt; "", $E7/$O7, ""), ""),"")</f>
        <v>#VALUE!</v>
      </c>
      <c r="S7" s="10" t="e">
        <f>IF('FY2025'!$A9&lt;&gt;"",IF(AND(MONTH($K7) &lt;= 4, MONTH($L7) &gt;= 4), IF($O7 &lt;&gt; "", $E7/$O7, ""), ""),"")</f>
        <v>#VALUE!</v>
      </c>
      <c r="T7" s="10" t="e">
        <f>IF('FY2025'!$A9&lt;&gt;"",IF(AND(MONTH($K7) &lt;= 5, MONTH($L7) &gt;= 5), IF($O7 &lt;&gt; "", $E7/$O7, ""), ""),"")</f>
        <v>#VALUE!</v>
      </c>
      <c r="U7" s="10" t="e">
        <f>IF('FY2025'!$A9&lt;&gt;"",IF(AND(MONTH($K7) &lt;= 6, MONTH($L7) &gt;= 6), IF($O7 &lt;&gt; "", $E7/$O7, ""), ""),"")</f>
        <v>#VALUE!</v>
      </c>
      <c r="V7" s="10" t="e">
        <f>IF('FY2025'!$A9&lt;&gt;"",IF(AND(MONTH($K7) &lt;= 7, MONTH($L7) &gt;= 7 ), IF($O7 &lt;&gt; "", $E7/$O7, ""), ""),"")</f>
        <v>#VALUE!</v>
      </c>
      <c r="W7" s="10" t="e">
        <f>IF('FY2025'!$A9&lt;&gt;"",IF(AND(MONTH($K7) &lt;= 8, MONTH($L7) &gt;= 8), IF($O7 &lt;&gt; "", $E7/$O7, ""), ""),"")</f>
        <v>#VALUE!</v>
      </c>
      <c r="X7" s="10" t="e">
        <f>IF('FY2025'!$A9&lt;&gt;"",IF(AND(MONTH($K7) &lt;= 9, MONTH($L7) &gt;= 9), IF($O7 &lt;&gt; "", $E7/$O7, ""), ""),"")</f>
        <v>#VALUE!</v>
      </c>
      <c r="Y7" s="10" t="e">
        <f>IF('FY2025'!$A9&lt;&gt;"",IF(AND(MONTH($K7) &lt;= 10, MONTH($L7) &gt;= 10), IF($O7 &lt;&gt; "", $E7/$O7, ""), ""),"")</f>
        <v>#VALUE!</v>
      </c>
      <c r="Z7" s="10" t="e">
        <f>IF('FY2025'!$A9&lt;&gt;"",IF(AND(MONTH($K7) &lt;= 11, MONTH($L7) &gt;= 11), IF($O7 &lt;&gt; "", $E7/$O7, ""), ""),"")</f>
        <v>#VALUE!</v>
      </c>
      <c r="AA7" s="10" t="e">
        <f>IF('FY2025'!$A9&lt;&gt;"",IF(AND(MONTH($K7) &lt;= 12, MONTH($L7) &gt;= 12), IF($O7 &lt;&gt; "", $E7/$O7, ""), ""),"")</f>
        <v>#VALUE!</v>
      </c>
    </row>
    <row r="8" spans="1:27" x14ac:dyDescent="0.25">
      <c r="A8" s="8">
        <f>IF('FY2025'!A10&lt;&gt;"", VALUE('FY2025'!A10), "")</f>
        <v>7</v>
      </c>
      <c r="B8" s="5" t="str">
        <f>IF('FY2025'!A10&lt;&gt;"",_xlfn.VALUETOTEXT('FY2025'!B10),"")</f>
        <v>25-1909-0910-24MSCG-PS-EG-007</v>
      </c>
      <c r="C8" s="5" t="str">
        <f>_xlfn.VALUETOTEXT('FY2025'!C10)</f>
        <v>EG</v>
      </c>
      <c r="D8" s="5" t="str">
        <f>IF('FY2025'!A10&lt;&gt;"",_xlfn.VALUETOTEXT('FY2025'!D10),"")</f>
        <v>Morgan Stanley Capital Group (Singapore) Pte</v>
      </c>
      <c r="E8" s="6">
        <f>IF('FY2025'!A10&lt;&gt;"",VALUE('FY2025'!E10),"")</f>
        <v>500000</v>
      </c>
      <c r="F8" s="6">
        <f>IF('FY2025'!A10&lt;&gt;"",VALUE('FY2025'!F10),"")</f>
        <v>77</v>
      </c>
      <c r="G8" s="6">
        <f>IF('FY2025'!A10&lt;&gt;"",VALUE('FY2025'!G10),"")</f>
        <v>64</v>
      </c>
      <c r="H8" s="6">
        <f>IF('FY2025'!A10&lt;&gt;"",VALUE('FY2025'!H10),"")</f>
        <v>6.6</v>
      </c>
      <c r="I8" s="6">
        <f>IF('FY2025'!A10&lt;&gt;"",VALUE('FY2025'!I10),"")</f>
        <v>1.43</v>
      </c>
      <c r="J8" s="6">
        <f>IF('FY2025'!A10&lt;&gt;"",VALUE('FY2025'!J10),"")</f>
        <v>5.17</v>
      </c>
      <c r="K8" s="7" t="e">
        <f>IF('FY2025'!A10&lt;&gt;"",DATEVALUE(MID('FY2025'!K10, FIND(",", 'FY2025'!K10) + 2, FIND(" ", 'FY2025'!K10) - FIND(",", 'FY2025'!K10) - 1) &amp; " " &amp; MID('FY2025'!K10, FIND(" ", 'FY2025'!K10) + 1, FIND(",", 'FY2025'!K10, FIND(" ", 'FY2025'!K10)) - FIND(" ", 'FY2025'!K10) - 1) &amp; ", " &amp; MID('FY2025'!K10, FIND(",", 'FY2025'!K10, FIND(",",'FY2025'!K10) + 1) + 2, LEN('FY2025'!K10))),"")</f>
        <v>#VALUE!</v>
      </c>
      <c r="L8" s="7" t="e">
        <f>IF('FY2025'!A10&lt;&gt;"",DATEVALUE(MID('FY2025'!L10, FIND(",", 'FY2025'!L10) + 2, FIND(" ", 'FY2025'!L10) - FIND(",", 'FY2025'!L10) - 1) &amp; " " &amp; MID('FY2025'!L10, FIND(" ", 'FY2025'!L10) + 1, FIND(",", 'FY2025'!L10, FIND(" ", 'FY2025'!L10)) - FIND(" ", 'FY2025'!L10) - 1) &amp; ", " &amp; MID('FY2025'!L10, FIND(",", 'FY2025'!L10, FIND(",",'FY2025'!L10) + 1) + 2, LEN('FY2025'!L10))),"")</f>
        <v>#VALUE!</v>
      </c>
      <c r="M8" s="7" t="e">
        <f>IF('FY2025'!A10&lt;&gt;"",DATEVALUE(MID('FY2025'!M10, FIND(",", 'FY2025'!M10) + 2, FIND(" ", 'FY2025'!M10) - FIND(",", 'FY2025'!M10) - 1) &amp; " " &amp; MID('FY2025'!M10, FIND(" ", 'FY2025'!M10) + 1, FIND(",", 'FY2025'!M10, FIND(" ", 'FY2025'!M10)) - FIND(" ", 'FY2025'!M10) - 1) &amp; ", " &amp; MID('FY2025'!M10, FIND(",", 'FY2025'!M10, FIND(",",'FY2025'!M10) + 1) + 2, LEN('FY2025'!M10))),"")</f>
        <v>#VALUE!</v>
      </c>
      <c r="N8" s="7" t="e">
        <f>IF('FY2025'!A10&lt;&gt;"",DATEVALUE(MID('FY2025'!N10, FIND(",", 'FY2025'!N10) + 2, FIND(" ", 'FY2025'!N10) - FIND(",", 'FY2025'!N10) - 1) &amp; " " &amp; MID('FY2025'!N10, FIND(" ", 'FY2025'!N10) + 1, FIND(",", 'FY2025'!N10, FIND(" ", 'FY2025'!N10)) - FIND(" ", 'FY2025'!N10) - 1) &amp; ", " &amp; MID('FY2025'!N10, FIND(",", 'FY2025'!N10, FIND(",",'FY2025'!N10) + 1) + 2, LEN('FY2025'!N10))),"")</f>
        <v>#VALUE!</v>
      </c>
      <c r="O8" s="5" t="e">
        <f t="shared" si="0"/>
        <v>#VALUE!</v>
      </c>
      <c r="P8" s="10" t="e">
        <f>IF('FY2025'!$A10&lt;&gt;"",IF(AND(MONTH($K8) &lt;= 1, MONTH($L8) &gt;= 1), IF($O8 &lt;&gt; "", $E8/$O8, ""), ""),"")</f>
        <v>#VALUE!</v>
      </c>
      <c r="Q8" s="10" t="e">
        <f>IF('FY2025'!$A10&lt;&gt;"",IF(AND(MONTH($K8) &lt;= 2, MONTH($L8) &gt;= 2), IF($O8 &lt;&gt; "", $E8/$O8, ""), ""),"")</f>
        <v>#VALUE!</v>
      </c>
      <c r="R8" s="10" t="e">
        <f>IF('FY2025'!$A10&lt;&gt;"",IF(AND(MONTH($K8) &lt;= 3, MONTH($L8) &gt;= 3), IF($O8 &lt;&gt; "", $E8/$O8, ""), ""),"")</f>
        <v>#VALUE!</v>
      </c>
      <c r="S8" s="10" t="e">
        <f>IF('FY2025'!$A10&lt;&gt;"",IF(AND(MONTH($K8) &lt;= 4, MONTH($L8) &gt;= 4), IF($O8 &lt;&gt; "", $E8/$O8, ""), ""),"")</f>
        <v>#VALUE!</v>
      </c>
      <c r="T8" s="10" t="e">
        <f>IF('FY2025'!$A10&lt;&gt;"",IF(AND(MONTH($K8) &lt;= 5, MONTH($L8) &gt;= 5), IF($O8 &lt;&gt; "", $E8/$O8, ""), ""),"")</f>
        <v>#VALUE!</v>
      </c>
      <c r="U8" s="10" t="e">
        <f>IF('FY2025'!$A10&lt;&gt;"",IF(AND(MONTH($K8) &lt;= 6, MONTH($L8) &gt;= 6), IF($O8 &lt;&gt; "", $E8/$O8, ""), ""),"")</f>
        <v>#VALUE!</v>
      </c>
      <c r="V8" s="10" t="e">
        <f>IF('FY2025'!$A10&lt;&gt;"",IF(AND(MONTH($K8) &lt;= 7, MONTH($L8) &gt;= 7 ), IF($O8 &lt;&gt; "", $E8/$O8, ""), ""),"")</f>
        <v>#VALUE!</v>
      </c>
      <c r="W8" s="10" t="e">
        <f>IF('FY2025'!$A10&lt;&gt;"",IF(AND(MONTH($K8) &lt;= 8, MONTH($L8) &gt;= 8), IF($O8 &lt;&gt; "", $E8/$O8, ""), ""),"")</f>
        <v>#VALUE!</v>
      </c>
      <c r="X8" s="10" t="e">
        <f>IF('FY2025'!$A10&lt;&gt;"",IF(AND(MONTH($K8) &lt;= 9, MONTH($L8) &gt;= 9), IF($O8 &lt;&gt; "", $E8/$O8, ""), ""),"")</f>
        <v>#VALUE!</v>
      </c>
      <c r="Y8" s="10" t="e">
        <f>IF('FY2025'!$A10&lt;&gt;"",IF(AND(MONTH($K8) &lt;= 10, MONTH($L8) &gt;= 10), IF($O8 &lt;&gt; "", $E8/$O8, ""), ""),"")</f>
        <v>#VALUE!</v>
      </c>
      <c r="Z8" s="10" t="e">
        <f>IF('FY2025'!$A10&lt;&gt;"",IF(AND(MONTH($K8) &lt;= 11, MONTH($L8) &gt;= 11), IF($O8 &lt;&gt; "", $E8/$O8, ""), ""),"")</f>
        <v>#VALUE!</v>
      </c>
      <c r="AA8" s="10" t="e">
        <f>IF('FY2025'!$A10&lt;&gt;"",IF(AND(MONTH($K8) &lt;= 12, MONTH($L8) &gt;= 12), IF($O8 &lt;&gt; "", $E8/$O8, ""), ""),"")</f>
        <v>#VALUE!</v>
      </c>
    </row>
    <row r="9" spans="1:27" x14ac:dyDescent="0.25">
      <c r="A9" s="8">
        <f>IF('FY2025'!A11&lt;&gt;"", VALUE('FY2025'!A11), "")</f>
        <v>8</v>
      </c>
      <c r="B9" s="5" t="str">
        <f>IF('FY2025'!A11&lt;&gt;"",_xlfn.VALUETOTEXT('FY2025'!B11),"")</f>
        <v>25-2409-1510-24BNPP-PS-HZ-008</v>
      </c>
      <c r="C9" s="5" t="str">
        <f>_xlfn.VALUETOTEXT('FY2025'!C11)</f>
        <v>HZ</v>
      </c>
      <c r="D9" s="5" t="str">
        <f>IF('FY2025'!A11&lt;&gt;"",_xlfn.VALUETOTEXT('FY2025'!D11),"")</f>
        <v>BNP Paribas SA</v>
      </c>
      <c r="E9" s="6">
        <f>IF('FY2025'!A11&lt;&gt;"",VALUE('FY2025'!E11),"")</f>
        <v>500000</v>
      </c>
      <c r="F9" s="6">
        <f>IF('FY2025'!A11&lt;&gt;"",VALUE('FY2025'!F11),"")</f>
        <v>77</v>
      </c>
      <c r="G9" s="6">
        <f>IF('FY2025'!A11&lt;&gt;"",VALUE('FY2025'!G11),"")</f>
        <v>64</v>
      </c>
      <c r="H9" s="6">
        <f>IF('FY2025'!A11&lt;&gt;"",VALUE('FY2025'!H11),"")</f>
        <v>6.44</v>
      </c>
      <c r="I9" s="6">
        <f>IF('FY2025'!A11&lt;&gt;"",VALUE('FY2025'!I11),"")</f>
        <v>1.4</v>
      </c>
      <c r="J9" s="6">
        <f>IF('FY2025'!A11&lt;&gt;"",VALUE('FY2025'!J11),"")</f>
        <v>5.04</v>
      </c>
      <c r="K9" s="7" t="e">
        <f>IF('FY2025'!A11&lt;&gt;"",DATEVALUE(MID('FY2025'!K11, FIND(",", 'FY2025'!K11) + 2, FIND(" ", 'FY2025'!K11) - FIND(",", 'FY2025'!K11) - 1) &amp; " " &amp; MID('FY2025'!K11, FIND(" ", 'FY2025'!K11) + 1, FIND(",", 'FY2025'!K11, FIND(" ", 'FY2025'!K11)) - FIND(" ", 'FY2025'!K11) - 1) &amp; ", " &amp; MID('FY2025'!K11, FIND(",", 'FY2025'!K11, FIND(",",'FY2025'!K11) + 1) + 2, LEN('FY2025'!K11))),"")</f>
        <v>#VALUE!</v>
      </c>
      <c r="L9" s="7" t="e">
        <f>IF('FY2025'!A11&lt;&gt;"",DATEVALUE(MID('FY2025'!L11, FIND(",", 'FY2025'!L11) + 2, FIND(" ", 'FY2025'!L11) - FIND(",", 'FY2025'!L11) - 1) &amp; " " &amp; MID('FY2025'!L11, FIND(" ", 'FY2025'!L11) + 1, FIND(",", 'FY2025'!L11, FIND(" ", 'FY2025'!L11)) - FIND(" ", 'FY2025'!L11) - 1) &amp; ", " &amp; MID('FY2025'!L11, FIND(",", 'FY2025'!L11, FIND(",",'FY2025'!L11) + 1) + 2, LEN('FY2025'!L11))),"")</f>
        <v>#VALUE!</v>
      </c>
      <c r="M9" s="7" t="e">
        <f>IF('FY2025'!A11&lt;&gt;"",DATEVALUE(MID('FY2025'!M11, FIND(",", 'FY2025'!M11) + 2, FIND(" ", 'FY2025'!M11) - FIND(",", 'FY2025'!M11) - 1) &amp; " " &amp; MID('FY2025'!M11, FIND(" ", 'FY2025'!M11) + 1, FIND(",", 'FY2025'!M11, FIND(" ", 'FY2025'!M11)) - FIND(" ", 'FY2025'!M11) - 1) &amp; ", " &amp; MID('FY2025'!M11, FIND(",", 'FY2025'!M11, FIND(",",'FY2025'!M11) + 1) + 2, LEN('FY2025'!M11))),"")</f>
        <v>#VALUE!</v>
      </c>
      <c r="N9" s="7" t="e">
        <f>IF('FY2025'!A11&lt;&gt;"",DATEVALUE(MID('FY2025'!N11, FIND(",", 'FY2025'!N11) + 2, FIND(" ", 'FY2025'!N11) - FIND(",", 'FY2025'!N11) - 1) &amp; " " &amp; MID('FY2025'!N11, FIND(" ", 'FY2025'!N11) + 1, FIND(",", 'FY2025'!N11, FIND(" ", 'FY2025'!N11)) - FIND(" ", 'FY2025'!N11) - 1) &amp; ", " &amp; MID('FY2025'!N11, FIND(",", 'FY2025'!N11, FIND(",",'FY2025'!N11) + 1) + 2, LEN('FY2025'!N11))),"")</f>
        <v>#VALUE!</v>
      </c>
      <c r="O9" s="5" t="e">
        <f t="shared" si="0"/>
        <v>#VALUE!</v>
      </c>
      <c r="P9" s="10" t="e">
        <f>IF('FY2025'!$A11&lt;&gt;"",IF(AND(MONTH($K9) &lt;= 1, MONTH($L9) &gt;= 1), IF($O9 &lt;&gt; "", $E9/$O9, ""), ""),"")</f>
        <v>#VALUE!</v>
      </c>
      <c r="Q9" s="10" t="e">
        <f>IF('FY2025'!$A11&lt;&gt;"",IF(AND(MONTH($K9) &lt;= 2, MONTH($L9) &gt;= 2), IF($O9 &lt;&gt; "", $E9/$O9, ""), ""),"")</f>
        <v>#VALUE!</v>
      </c>
      <c r="R9" s="10" t="e">
        <f>IF('FY2025'!$A11&lt;&gt;"",IF(AND(MONTH($K9) &lt;= 3, MONTH($L9) &gt;= 3), IF($O9 &lt;&gt; "", $E9/$O9, ""), ""),"")</f>
        <v>#VALUE!</v>
      </c>
      <c r="S9" s="10" t="e">
        <f>IF('FY2025'!$A11&lt;&gt;"",IF(AND(MONTH($K9) &lt;= 4, MONTH($L9) &gt;= 4), IF($O9 &lt;&gt; "", $E9/$O9, ""), ""),"")</f>
        <v>#VALUE!</v>
      </c>
      <c r="T9" s="10" t="e">
        <f>IF('FY2025'!$A11&lt;&gt;"",IF(AND(MONTH($K9) &lt;= 5, MONTH($L9) &gt;= 5), IF($O9 &lt;&gt; "", $E9/$O9, ""), ""),"")</f>
        <v>#VALUE!</v>
      </c>
      <c r="U9" s="10" t="e">
        <f>IF('FY2025'!$A11&lt;&gt;"",IF(AND(MONTH($K9) &lt;= 6, MONTH($L9) &gt;= 6), IF($O9 &lt;&gt; "", $E9/$O9, ""), ""),"")</f>
        <v>#VALUE!</v>
      </c>
      <c r="V9" s="10" t="e">
        <f>IF('FY2025'!$A11&lt;&gt;"",IF(AND(MONTH($K9) &lt;= 7, MONTH($L9) &gt;= 7 ), IF($O9 &lt;&gt; "", $E9/$O9, ""), ""),"")</f>
        <v>#VALUE!</v>
      </c>
      <c r="W9" s="10" t="e">
        <f>IF('FY2025'!$A11&lt;&gt;"",IF(AND(MONTH($K9) &lt;= 8, MONTH($L9) &gt;= 8), IF($O9 &lt;&gt; "", $E9/$O9, ""), ""),"")</f>
        <v>#VALUE!</v>
      </c>
      <c r="X9" s="10" t="e">
        <f>IF('FY2025'!$A11&lt;&gt;"",IF(AND(MONTH($K9) &lt;= 9, MONTH($L9) &gt;= 9), IF($O9 &lt;&gt; "", $E9/$O9, ""), ""),"")</f>
        <v>#VALUE!</v>
      </c>
      <c r="Y9" s="10" t="e">
        <f>IF('FY2025'!$A11&lt;&gt;"",IF(AND(MONTH($K9) &lt;= 10, MONTH($L9) &gt;= 10), IF($O9 &lt;&gt; "", $E9/$O9, ""), ""),"")</f>
        <v>#VALUE!</v>
      </c>
      <c r="Z9" s="10" t="e">
        <f>IF('FY2025'!$A11&lt;&gt;"",IF(AND(MONTH($K9) &lt;= 11, MONTH($L9) &gt;= 11), IF($O9 &lt;&gt; "", $E9/$O9, ""), ""),"")</f>
        <v>#VALUE!</v>
      </c>
      <c r="AA9" s="10" t="e">
        <f>IF('FY2025'!$A11&lt;&gt;"",IF(AND(MONTH($K9) &lt;= 12, MONTH($L9) &gt;= 12), IF($O9 &lt;&gt; "", $E9/$O9, ""), ""),"")</f>
        <v>#VALUE!</v>
      </c>
    </row>
    <row r="10" spans="1:27" x14ac:dyDescent="0.25">
      <c r="A10" s="8">
        <f>IF('FY2025'!A12&lt;&gt;"", VALUE('FY2025'!A12), "")</f>
        <v>9</v>
      </c>
      <c r="B10" s="5" t="str">
        <f>IF('FY2025'!A12&lt;&gt;"",_xlfn.VALUETOTEXT('FY2025'!B12),"")</f>
        <v>25-2409-1510-24MSCG-PS-HZ-009</v>
      </c>
      <c r="C10" s="5" t="str">
        <f>_xlfn.VALUETOTEXT('FY2025'!C12)</f>
        <v>HZ</v>
      </c>
      <c r="D10" s="5" t="str">
        <f>IF('FY2025'!A12&lt;&gt;"",_xlfn.VALUETOTEXT('FY2025'!D12),"")</f>
        <v>Morgan Stanley Capital Group (Singapore) Pte</v>
      </c>
      <c r="E10" s="6">
        <f>IF('FY2025'!A12&lt;&gt;"",VALUE('FY2025'!E12),"")</f>
        <v>500000</v>
      </c>
      <c r="F10" s="6">
        <f>IF('FY2025'!A12&lt;&gt;"",VALUE('FY2025'!F12),"")</f>
        <v>77</v>
      </c>
      <c r="G10" s="6">
        <f>IF('FY2025'!A12&lt;&gt;"",VALUE('FY2025'!G12),"")</f>
        <v>64</v>
      </c>
      <c r="H10" s="6">
        <f>IF('FY2025'!A12&lt;&gt;"",VALUE('FY2025'!H12),"")</f>
        <v>6.35</v>
      </c>
      <c r="I10" s="6">
        <f>IF('FY2025'!A12&lt;&gt;"",VALUE('FY2025'!I12),"")</f>
        <v>1.29</v>
      </c>
      <c r="J10" s="6">
        <f>IF('FY2025'!A12&lt;&gt;"",VALUE('FY2025'!J12),"")</f>
        <v>5.0599999999999996</v>
      </c>
      <c r="K10" s="7" t="e">
        <f>IF('FY2025'!A12&lt;&gt;"",DATEVALUE(MID('FY2025'!K12, FIND(",", 'FY2025'!K12) + 2, FIND(" ", 'FY2025'!K12) - FIND(",", 'FY2025'!K12) - 1) &amp; " " &amp; MID('FY2025'!K12, FIND(" ", 'FY2025'!K12) + 1, FIND(",", 'FY2025'!K12, FIND(" ", 'FY2025'!K12)) - FIND(" ", 'FY2025'!K12) - 1) &amp; ", " &amp; MID('FY2025'!K12, FIND(",", 'FY2025'!K12, FIND(",",'FY2025'!K12) + 1) + 2, LEN('FY2025'!K12))),"")</f>
        <v>#VALUE!</v>
      </c>
      <c r="L10" s="7" t="e">
        <f>IF('FY2025'!A12&lt;&gt;"",DATEVALUE(MID('FY2025'!L12, FIND(",", 'FY2025'!L12) + 2, FIND(" ", 'FY2025'!L12) - FIND(",", 'FY2025'!L12) - 1) &amp; " " &amp; MID('FY2025'!L12, FIND(" ", 'FY2025'!L12) + 1, FIND(",", 'FY2025'!L12, FIND(" ", 'FY2025'!L12)) - FIND(" ", 'FY2025'!L12) - 1) &amp; ", " &amp; MID('FY2025'!L12, FIND(",", 'FY2025'!L12, FIND(",",'FY2025'!L12) + 1) + 2, LEN('FY2025'!L12))),"")</f>
        <v>#VALUE!</v>
      </c>
      <c r="M10" s="7" t="e">
        <f>IF('FY2025'!A12&lt;&gt;"",DATEVALUE(MID('FY2025'!M12, FIND(",", 'FY2025'!M12) + 2, FIND(" ", 'FY2025'!M12) - FIND(",", 'FY2025'!M12) - 1) &amp; " " &amp; MID('FY2025'!M12, FIND(" ", 'FY2025'!M12) + 1, FIND(",", 'FY2025'!M12, FIND(" ", 'FY2025'!M12)) - FIND(" ", 'FY2025'!M12) - 1) &amp; ", " &amp; MID('FY2025'!M12, FIND(",", 'FY2025'!M12, FIND(",",'FY2025'!M12) + 1) + 2, LEN('FY2025'!M12))),"")</f>
        <v>#VALUE!</v>
      </c>
      <c r="N10" s="7" t="e">
        <f>IF('FY2025'!A12&lt;&gt;"",DATEVALUE(MID('FY2025'!N12, FIND(",", 'FY2025'!N12) + 2, FIND(" ", 'FY2025'!N12) - FIND(",", 'FY2025'!N12) - 1) &amp; " " &amp; MID('FY2025'!N12, FIND(" ", 'FY2025'!N12) + 1, FIND(",", 'FY2025'!N12, FIND(" ", 'FY2025'!N12)) - FIND(" ", 'FY2025'!N12) - 1) &amp; ", " &amp; MID('FY2025'!N12, FIND(",", 'FY2025'!N12, FIND(",",'FY2025'!N12) + 1) + 2, LEN('FY2025'!N12))),"")</f>
        <v>#VALUE!</v>
      </c>
      <c r="O10" s="5" t="e">
        <f t="shared" si="0"/>
        <v>#VALUE!</v>
      </c>
      <c r="P10" s="10" t="e">
        <f>IF('FY2025'!$A12&lt;&gt;"",IF(AND(MONTH($K10) &lt;= 1, MONTH($L10) &gt;= 1), IF($O10 &lt;&gt; "", $E10/$O10, ""), ""),"")</f>
        <v>#VALUE!</v>
      </c>
      <c r="Q10" s="10" t="e">
        <f>IF('FY2025'!$A12&lt;&gt;"",IF(AND(MONTH($K10) &lt;= 2, MONTH($L10) &gt;= 2), IF($O10 &lt;&gt; "", $E10/$O10, ""), ""),"")</f>
        <v>#VALUE!</v>
      </c>
      <c r="R10" s="10" t="e">
        <f>IF('FY2025'!$A12&lt;&gt;"",IF(AND(MONTH($K10) &lt;= 3, MONTH($L10) &gt;= 3), IF($O10 &lt;&gt; "", $E10/$O10, ""), ""),"")</f>
        <v>#VALUE!</v>
      </c>
      <c r="S10" s="10" t="e">
        <f>IF('FY2025'!$A12&lt;&gt;"",IF(AND(MONTH($K10) &lt;= 4, MONTH($L10) &gt;= 4), IF($O10 &lt;&gt; "", $E10/$O10, ""), ""),"")</f>
        <v>#VALUE!</v>
      </c>
      <c r="T10" s="10" t="e">
        <f>IF('FY2025'!$A12&lt;&gt;"",IF(AND(MONTH($K10) &lt;= 5, MONTH($L10) &gt;= 5), IF($O10 &lt;&gt; "", $E10/$O10, ""), ""),"")</f>
        <v>#VALUE!</v>
      </c>
      <c r="U10" s="10" t="e">
        <f>IF('FY2025'!$A12&lt;&gt;"",IF(AND(MONTH($K10) &lt;= 6, MONTH($L10) &gt;= 6), IF($O10 &lt;&gt; "", $E10/$O10, ""), ""),"")</f>
        <v>#VALUE!</v>
      </c>
      <c r="V10" s="10" t="e">
        <f>IF('FY2025'!$A12&lt;&gt;"",IF(AND(MONTH($K10) &lt;= 7, MONTH($L10) &gt;= 7 ), IF($O10 &lt;&gt; "", $E10/$O10, ""), ""),"")</f>
        <v>#VALUE!</v>
      </c>
      <c r="W10" s="10" t="e">
        <f>IF('FY2025'!$A12&lt;&gt;"",IF(AND(MONTH($K10) &lt;= 8, MONTH($L10) &gt;= 8), IF($O10 &lt;&gt; "", $E10/$O10, ""), ""),"")</f>
        <v>#VALUE!</v>
      </c>
      <c r="X10" s="10" t="e">
        <f>IF('FY2025'!$A12&lt;&gt;"",IF(AND(MONTH($K10) &lt;= 9, MONTH($L10) &gt;= 9), IF($O10 &lt;&gt; "", $E10/$O10, ""), ""),"")</f>
        <v>#VALUE!</v>
      </c>
      <c r="Y10" s="10" t="e">
        <f>IF('FY2025'!$A12&lt;&gt;"",IF(AND(MONTH($K10) &lt;= 10, MONTH($L10) &gt;= 10), IF($O10 &lt;&gt; "", $E10/$O10, ""), ""),"")</f>
        <v>#VALUE!</v>
      </c>
      <c r="Z10" s="10" t="e">
        <f>IF('FY2025'!$A12&lt;&gt;"",IF(AND(MONTH($K10) &lt;= 11, MONTH($L10) &gt;= 11), IF($O10 &lt;&gt; "", $E10/$O10, ""), ""),"")</f>
        <v>#VALUE!</v>
      </c>
      <c r="AA10" s="10" t="e">
        <f>IF('FY2025'!$A12&lt;&gt;"",IF(AND(MONTH($K10) &lt;= 12, MONTH($L10) &gt;= 12), IF($O10 &lt;&gt; "", $E10/$O10, ""), ""),"")</f>
        <v>#VALUE!</v>
      </c>
    </row>
    <row r="11" spans="1:27" x14ac:dyDescent="0.25">
      <c r="A11" s="8">
        <f>IF('FY2025'!A13&lt;&gt;"", VALUE('FY2025'!A13), "")</f>
        <v>10</v>
      </c>
      <c r="B11" s="5" t="str">
        <f>IF('FY2025'!A13&lt;&gt;"",_xlfn.VALUETOTEXT('FY2025'!B13),"")</f>
        <v>25-2409-1510-24SCBB-PS-AS-010</v>
      </c>
      <c r="C11" s="5" t="str">
        <f>_xlfn.VALUETOTEXT('FY2025'!C13)</f>
        <v>AS</v>
      </c>
      <c r="D11" s="5" t="str">
        <f>IF('FY2025'!A13&lt;&gt;"",_xlfn.VALUETOTEXT('FY2025'!D13),"")</f>
        <v>Standard Chartered Bank (M) Bhd</v>
      </c>
      <c r="E11" s="6">
        <f>IF('FY2025'!A13&lt;&gt;"",VALUE('FY2025'!E13),"")</f>
        <v>500000</v>
      </c>
      <c r="F11" s="6">
        <f>IF('FY2025'!A13&lt;&gt;"",VALUE('FY2025'!F13),"")</f>
        <v>77</v>
      </c>
      <c r="G11" s="6">
        <f>IF('FY2025'!A13&lt;&gt;"",VALUE('FY2025'!G13),"")</f>
        <v>64</v>
      </c>
      <c r="H11" s="6">
        <f>IF('FY2025'!A13&lt;&gt;"",VALUE('FY2025'!H13),"")</f>
        <v>6.1</v>
      </c>
      <c r="I11" s="6">
        <f>IF('FY2025'!A13&lt;&gt;"",VALUE('FY2025'!I13),"")</f>
        <v>1.1499999999999999</v>
      </c>
      <c r="J11" s="6">
        <f>IF('FY2025'!A13&lt;&gt;"",VALUE('FY2025'!J13),"")</f>
        <v>4.95</v>
      </c>
      <c r="K11" s="7" t="e">
        <f>IF('FY2025'!A13&lt;&gt;"",DATEVALUE(MID('FY2025'!K13, FIND(",", 'FY2025'!K13) + 2, FIND(" ", 'FY2025'!K13) - FIND(",", 'FY2025'!K13) - 1) &amp; " " &amp; MID('FY2025'!K13, FIND(" ", 'FY2025'!K13) + 1, FIND(",", 'FY2025'!K13, FIND(" ", 'FY2025'!K13)) - FIND(" ", 'FY2025'!K13) - 1) &amp; ", " &amp; MID('FY2025'!K13, FIND(",", 'FY2025'!K13, FIND(",",'FY2025'!K13) + 1) + 2, LEN('FY2025'!K13))),"")</f>
        <v>#VALUE!</v>
      </c>
      <c r="L11" s="7" t="e">
        <f>IF('FY2025'!A13&lt;&gt;"",DATEVALUE(MID('FY2025'!L13, FIND(",", 'FY2025'!L13) + 2, FIND(" ", 'FY2025'!L13) - FIND(",", 'FY2025'!L13) - 1) &amp; " " &amp; MID('FY2025'!L13, FIND(" ", 'FY2025'!L13) + 1, FIND(",", 'FY2025'!L13, FIND(" ", 'FY2025'!L13)) - FIND(" ", 'FY2025'!L13) - 1) &amp; ", " &amp; MID('FY2025'!L13, FIND(",", 'FY2025'!L13, FIND(",",'FY2025'!L13) + 1) + 2, LEN('FY2025'!L13))),"")</f>
        <v>#VALUE!</v>
      </c>
      <c r="M11" s="7" t="e">
        <f>IF('FY2025'!A13&lt;&gt;"",DATEVALUE(MID('FY2025'!M13, FIND(",", 'FY2025'!M13) + 2, FIND(" ", 'FY2025'!M13) - FIND(",", 'FY2025'!M13) - 1) &amp; " " &amp; MID('FY2025'!M13, FIND(" ", 'FY2025'!M13) + 1, FIND(",", 'FY2025'!M13, FIND(" ", 'FY2025'!M13)) - FIND(" ", 'FY2025'!M13) - 1) &amp; ", " &amp; MID('FY2025'!M13, FIND(",", 'FY2025'!M13, FIND(",",'FY2025'!M13) + 1) + 2, LEN('FY2025'!M13))),"")</f>
        <v>#VALUE!</v>
      </c>
      <c r="N11" s="7" t="e">
        <f>IF('FY2025'!A13&lt;&gt;"",DATEVALUE(MID('FY2025'!N13, FIND(",", 'FY2025'!N13) + 2, FIND(" ", 'FY2025'!N13) - FIND(",", 'FY2025'!N13) - 1) &amp; " " &amp; MID('FY2025'!N13, FIND(" ", 'FY2025'!N13) + 1, FIND(",", 'FY2025'!N13, FIND(" ", 'FY2025'!N13)) - FIND(" ", 'FY2025'!N13) - 1) &amp; ", " &amp; MID('FY2025'!N13, FIND(",", 'FY2025'!N13, FIND(",",'FY2025'!N13) + 1) + 2, LEN('FY2025'!N13))),"")</f>
        <v>#VALUE!</v>
      </c>
      <c r="O11" s="5" t="e">
        <f t="shared" si="0"/>
        <v>#VALUE!</v>
      </c>
      <c r="P11" s="10" t="e">
        <f>IF('FY2025'!$A13&lt;&gt;"",IF(AND(MONTH($K11) &lt;= 1, MONTH($L11) &gt;= 1), IF($O11 &lt;&gt; "", $E11/$O11, ""), ""),"")</f>
        <v>#VALUE!</v>
      </c>
      <c r="Q11" s="10" t="e">
        <f>IF('FY2025'!$A13&lt;&gt;"",IF(AND(MONTH($K11) &lt;= 2, MONTH($L11) &gt;= 2), IF($O11 &lt;&gt; "", $E11/$O11, ""), ""),"")</f>
        <v>#VALUE!</v>
      </c>
      <c r="R11" s="10" t="e">
        <f>IF('FY2025'!$A13&lt;&gt;"",IF(AND(MONTH($K11) &lt;= 3, MONTH($L11) &gt;= 3), IF($O11 &lt;&gt; "", $E11/$O11, ""), ""),"")</f>
        <v>#VALUE!</v>
      </c>
      <c r="S11" s="10" t="e">
        <f>IF('FY2025'!$A13&lt;&gt;"",IF(AND(MONTH($K11) &lt;= 4, MONTH($L11) &gt;= 4), IF($O11 &lt;&gt; "", $E11/$O11, ""), ""),"")</f>
        <v>#VALUE!</v>
      </c>
      <c r="T11" s="10" t="e">
        <f>IF('FY2025'!$A13&lt;&gt;"",IF(AND(MONTH($K11) &lt;= 5, MONTH($L11) &gt;= 5), IF($O11 &lt;&gt; "", $E11/$O11, ""), ""),"")</f>
        <v>#VALUE!</v>
      </c>
      <c r="U11" s="10" t="e">
        <f>IF('FY2025'!$A13&lt;&gt;"",IF(AND(MONTH($K11) &lt;= 6, MONTH($L11) &gt;= 6), IF($O11 &lt;&gt; "", $E11/$O11, ""), ""),"")</f>
        <v>#VALUE!</v>
      </c>
      <c r="V11" s="10" t="e">
        <f>IF('FY2025'!$A13&lt;&gt;"",IF(AND(MONTH($K11) &lt;= 7, MONTH($L11) &gt;= 7 ), IF($O11 &lt;&gt; "", $E11/$O11, ""), ""),"")</f>
        <v>#VALUE!</v>
      </c>
      <c r="W11" s="10" t="e">
        <f>IF('FY2025'!$A13&lt;&gt;"",IF(AND(MONTH($K11) &lt;= 8, MONTH($L11) &gt;= 8), IF($O11 &lt;&gt; "", $E11/$O11, ""), ""),"")</f>
        <v>#VALUE!</v>
      </c>
      <c r="X11" s="10" t="e">
        <f>IF('FY2025'!$A13&lt;&gt;"",IF(AND(MONTH($K11) &lt;= 9, MONTH($L11) &gt;= 9), IF($O11 &lt;&gt; "", $E11/$O11, ""), ""),"")</f>
        <v>#VALUE!</v>
      </c>
      <c r="Y11" s="10" t="e">
        <f>IF('FY2025'!$A13&lt;&gt;"",IF(AND(MONTH($K11) &lt;= 10, MONTH($L11) &gt;= 10), IF($O11 &lt;&gt; "", $E11/$O11, ""), ""),"")</f>
        <v>#VALUE!</v>
      </c>
      <c r="Z11" s="10" t="e">
        <f>IF('FY2025'!$A13&lt;&gt;"",IF(AND(MONTH($K11) &lt;= 11, MONTH($L11) &gt;= 11), IF($O11 &lt;&gt; "", $E11/$O11, ""), ""),"")</f>
        <v>#VALUE!</v>
      </c>
      <c r="AA11" s="10" t="e">
        <f>IF('FY2025'!$A13&lt;&gt;"",IF(AND(MONTH($K11) &lt;= 12, MONTH($L11) &gt;= 12), IF($O11 &lt;&gt; "", $E11/$O11, ""), ""),"")</f>
        <v>#VALUE!</v>
      </c>
    </row>
    <row r="12" spans="1:27" x14ac:dyDescent="0.25">
      <c r="A12" s="8">
        <f>IF('FY2025'!A14&lt;&gt;"", VALUE('FY2025'!A14), "")</f>
        <v>11</v>
      </c>
      <c r="B12" s="5" t="str">
        <f>IF('FY2025'!A14&lt;&gt;"",_xlfn.VALUETOTEXT('FY2025'!B14),"")</f>
        <v>25-2409-1510-24ANZB-PS-AS-011</v>
      </c>
      <c r="C12" s="5" t="str">
        <f>_xlfn.VALUETOTEXT('FY2025'!C14)</f>
        <v>AS</v>
      </c>
      <c r="D12" s="5" t="str">
        <f>IF('FY2025'!A14&lt;&gt;"",_xlfn.VALUETOTEXT('FY2025'!D14),"")</f>
        <v>Australia And New Zealand Banking Group Limited</v>
      </c>
      <c r="E12" s="6">
        <f>IF('FY2025'!A14&lt;&gt;"",VALUE('FY2025'!E14),"")</f>
        <v>500000</v>
      </c>
      <c r="F12" s="6">
        <f>IF('FY2025'!A14&lt;&gt;"",VALUE('FY2025'!F14),"")</f>
        <v>77</v>
      </c>
      <c r="G12" s="6">
        <f>IF('FY2025'!A14&lt;&gt;"",VALUE('FY2025'!G14),"")</f>
        <v>64</v>
      </c>
      <c r="H12" s="6">
        <f>IF('FY2025'!A14&lt;&gt;"",VALUE('FY2025'!H14),"")</f>
        <v>6.08</v>
      </c>
      <c r="I12" s="6">
        <f>IF('FY2025'!A14&lt;&gt;"",VALUE('FY2025'!I14),"")</f>
        <v>1.1000000000000001</v>
      </c>
      <c r="J12" s="6">
        <f>IF('FY2025'!A14&lt;&gt;"",VALUE('FY2025'!J14),"")</f>
        <v>4.9800000000000004</v>
      </c>
      <c r="K12" s="7" t="e">
        <f>IF('FY2025'!A14&lt;&gt;"",DATEVALUE(MID('FY2025'!K14, FIND(",", 'FY2025'!K14) + 2, FIND(" ", 'FY2025'!K14) - FIND(",", 'FY2025'!K14) - 1) &amp; " " &amp; MID('FY2025'!K14, FIND(" ", 'FY2025'!K14) + 1, FIND(",", 'FY2025'!K14, FIND(" ", 'FY2025'!K14)) - FIND(" ", 'FY2025'!K14) - 1) &amp; ", " &amp; MID('FY2025'!K14, FIND(",", 'FY2025'!K14, FIND(",",'FY2025'!K14) + 1) + 2, LEN('FY2025'!K14))),"")</f>
        <v>#VALUE!</v>
      </c>
      <c r="L12" s="7" t="e">
        <f>IF('FY2025'!A14&lt;&gt;"",DATEVALUE(MID('FY2025'!L14, FIND(",", 'FY2025'!L14) + 2, FIND(" ", 'FY2025'!L14) - FIND(",", 'FY2025'!L14) - 1) &amp; " " &amp; MID('FY2025'!L14, FIND(" ", 'FY2025'!L14) + 1, FIND(",", 'FY2025'!L14, FIND(" ", 'FY2025'!L14)) - FIND(" ", 'FY2025'!L14) - 1) &amp; ", " &amp; MID('FY2025'!L14, FIND(",", 'FY2025'!L14, FIND(",",'FY2025'!L14) + 1) + 2, LEN('FY2025'!L14))),"")</f>
        <v>#VALUE!</v>
      </c>
      <c r="M12" s="7" t="e">
        <f>IF('FY2025'!A14&lt;&gt;"",DATEVALUE(MID('FY2025'!M14, FIND(",", 'FY2025'!M14) + 2, FIND(" ", 'FY2025'!M14) - FIND(",", 'FY2025'!M14) - 1) &amp; " " &amp; MID('FY2025'!M14, FIND(" ", 'FY2025'!M14) + 1, FIND(",", 'FY2025'!M14, FIND(" ", 'FY2025'!M14)) - FIND(" ", 'FY2025'!M14) - 1) &amp; ", " &amp; MID('FY2025'!M14, FIND(",", 'FY2025'!M14, FIND(",",'FY2025'!M14) + 1) + 2, LEN('FY2025'!M14))),"")</f>
        <v>#VALUE!</v>
      </c>
      <c r="N12" s="7" t="e">
        <f>IF('FY2025'!A14&lt;&gt;"",DATEVALUE(MID('FY2025'!N14, FIND(",", 'FY2025'!N14) + 2, FIND(" ", 'FY2025'!N14) - FIND(",", 'FY2025'!N14) - 1) &amp; " " &amp; MID('FY2025'!N14, FIND(" ", 'FY2025'!N14) + 1, FIND(",", 'FY2025'!N14, FIND(" ", 'FY2025'!N14)) - FIND(" ", 'FY2025'!N14) - 1) &amp; ", " &amp; MID('FY2025'!N14, FIND(",", 'FY2025'!N14, FIND(",",'FY2025'!N14) + 1) + 2, LEN('FY2025'!N14))),"")</f>
        <v>#VALUE!</v>
      </c>
      <c r="O12" s="5" t="e">
        <f t="shared" si="0"/>
        <v>#VALUE!</v>
      </c>
      <c r="P12" s="10" t="e">
        <f>IF('FY2025'!$A14&lt;&gt;"",IF(AND(MONTH($K12) &lt;= 1, MONTH($L12) &gt;= 1), IF($O12 &lt;&gt; "", $E12/$O12, ""), ""),"")</f>
        <v>#VALUE!</v>
      </c>
      <c r="Q12" s="10" t="e">
        <f>IF('FY2025'!$A14&lt;&gt;"",IF(AND(MONTH($K12) &lt;= 2, MONTH($L12) &gt;= 2), IF($O12 &lt;&gt; "", $E12/$O12, ""), ""),"")</f>
        <v>#VALUE!</v>
      </c>
      <c r="R12" s="10" t="e">
        <f>IF('FY2025'!$A14&lt;&gt;"",IF(AND(MONTH($K12) &lt;= 3, MONTH($L12) &gt;= 3), IF($O12 &lt;&gt; "", $E12/$O12, ""), ""),"")</f>
        <v>#VALUE!</v>
      </c>
      <c r="S12" s="10" t="e">
        <f>IF('FY2025'!$A14&lt;&gt;"",IF(AND(MONTH($K12) &lt;= 4, MONTH($L12) &gt;= 4), IF($O12 &lt;&gt; "", $E12/$O12, ""), ""),"")</f>
        <v>#VALUE!</v>
      </c>
      <c r="T12" s="10" t="e">
        <f>IF('FY2025'!$A14&lt;&gt;"",IF(AND(MONTH($K12) &lt;= 5, MONTH($L12) &gt;= 5), IF($O12 &lt;&gt; "", $E12/$O12, ""), ""),"")</f>
        <v>#VALUE!</v>
      </c>
      <c r="U12" s="10" t="e">
        <f>IF('FY2025'!$A14&lt;&gt;"",IF(AND(MONTH($K12) &lt;= 6, MONTH($L12) &gt;= 6), IF($O12 &lt;&gt; "", $E12/$O12, ""), ""),"")</f>
        <v>#VALUE!</v>
      </c>
      <c r="V12" s="10" t="e">
        <f>IF('FY2025'!$A14&lt;&gt;"",IF(AND(MONTH($K12) &lt;= 7, MONTH($L12) &gt;= 7 ), IF($O12 &lt;&gt; "", $E12/$O12, ""), ""),"")</f>
        <v>#VALUE!</v>
      </c>
      <c r="W12" s="10" t="e">
        <f>IF('FY2025'!$A14&lt;&gt;"",IF(AND(MONTH($K12) &lt;= 8, MONTH($L12) &gt;= 8), IF($O12 &lt;&gt; "", $E12/$O12, ""), ""),"")</f>
        <v>#VALUE!</v>
      </c>
      <c r="X12" s="10" t="e">
        <f>IF('FY2025'!$A14&lt;&gt;"",IF(AND(MONTH($K12) &lt;= 9, MONTH($L12) &gt;= 9), IF($O12 &lt;&gt; "", $E12/$O12, ""), ""),"")</f>
        <v>#VALUE!</v>
      </c>
      <c r="Y12" s="10" t="e">
        <f>IF('FY2025'!$A14&lt;&gt;"",IF(AND(MONTH($K12) &lt;= 10, MONTH($L12) &gt;= 10), IF($O12 &lt;&gt; "", $E12/$O12, ""), ""),"")</f>
        <v>#VALUE!</v>
      </c>
      <c r="Z12" s="10" t="e">
        <f>IF('FY2025'!$A14&lt;&gt;"",IF(AND(MONTH($K12) &lt;= 11, MONTH($L12) &gt;= 11), IF($O12 &lt;&gt; "", $E12/$O12, ""), ""),"")</f>
        <v>#VALUE!</v>
      </c>
      <c r="AA12" s="10" t="e">
        <f>IF('FY2025'!$A14&lt;&gt;"",IF(AND(MONTH($K12) &lt;= 12, MONTH($L12) &gt;= 12), IF($O12 &lt;&gt; "", $E12/$O12, ""), ""),"")</f>
        <v>#VALUE!</v>
      </c>
    </row>
    <row r="13" spans="1:27" x14ac:dyDescent="0.25">
      <c r="A13" s="8">
        <f>IF('FY2025'!A15&lt;&gt;"", VALUE('FY2025'!A15), "")</f>
        <v>12</v>
      </c>
      <c r="B13" s="5" t="str">
        <f>IF('FY2025'!A15&lt;&gt;"",_xlfn.VALUETOTEXT('FY2025'!B15),"")</f>
        <v>25-2409-1510-24JPMC-PS-EG-012</v>
      </c>
      <c r="C13" s="5" t="str">
        <f>_xlfn.VALUETOTEXT('FY2025'!C15)</f>
        <v>EG</v>
      </c>
      <c r="D13" s="5" t="str">
        <f>IF('FY2025'!A15&lt;&gt;"",_xlfn.VALUETOTEXT('FY2025'!D15),"")</f>
        <v>JP Morgan Chase Bank NA</v>
      </c>
      <c r="E13" s="6">
        <f>IF('FY2025'!A15&lt;&gt;"",VALUE('FY2025'!E15),"")</f>
        <v>500000</v>
      </c>
      <c r="F13" s="6">
        <f>IF('FY2025'!A15&lt;&gt;"",VALUE('FY2025'!F15),"")</f>
        <v>77</v>
      </c>
      <c r="G13" s="6">
        <f>IF('FY2025'!A15&lt;&gt;"",VALUE('FY2025'!G15),"")</f>
        <v>64</v>
      </c>
      <c r="H13" s="6">
        <f>IF('FY2025'!A15&lt;&gt;"",VALUE('FY2025'!H15),"")</f>
        <v>6</v>
      </c>
      <c r="I13" s="6">
        <f>IF('FY2025'!A15&lt;&gt;"",VALUE('FY2025'!I15),"")</f>
        <v>1.1499999999999999</v>
      </c>
      <c r="J13" s="6">
        <f>IF('FY2025'!A15&lt;&gt;"",VALUE('FY2025'!J15),"")</f>
        <v>4.8499999999999996</v>
      </c>
      <c r="K13" s="7" t="e">
        <f>IF('FY2025'!A15&lt;&gt;"",DATEVALUE(MID('FY2025'!K15, FIND(",", 'FY2025'!K15) + 2, FIND(" ", 'FY2025'!K15) - FIND(",", 'FY2025'!K15) - 1) &amp; " " &amp; MID('FY2025'!K15, FIND(" ", 'FY2025'!K15) + 1, FIND(",", 'FY2025'!K15, FIND(" ", 'FY2025'!K15)) - FIND(" ", 'FY2025'!K15) - 1) &amp; ", " &amp; MID('FY2025'!K15, FIND(",", 'FY2025'!K15, FIND(",",'FY2025'!K15) + 1) + 2, LEN('FY2025'!K15))),"")</f>
        <v>#VALUE!</v>
      </c>
      <c r="L13" s="7" t="e">
        <f>IF('FY2025'!A15&lt;&gt;"",DATEVALUE(MID('FY2025'!L15, FIND(",", 'FY2025'!L15) + 2, FIND(" ", 'FY2025'!L15) - FIND(",", 'FY2025'!L15) - 1) &amp; " " &amp; MID('FY2025'!L15, FIND(" ", 'FY2025'!L15) + 1, FIND(",", 'FY2025'!L15, FIND(" ", 'FY2025'!L15)) - FIND(" ", 'FY2025'!L15) - 1) &amp; ", " &amp; MID('FY2025'!L15, FIND(",", 'FY2025'!L15, FIND(",",'FY2025'!L15) + 1) + 2, LEN('FY2025'!L15))),"")</f>
        <v>#VALUE!</v>
      </c>
      <c r="M13" s="7" t="e">
        <f>IF('FY2025'!A15&lt;&gt;"",DATEVALUE(MID('FY2025'!M15, FIND(",", 'FY2025'!M15) + 2, FIND(" ", 'FY2025'!M15) - FIND(",", 'FY2025'!M15) - 1) &amp; " " &amp; MID('FY2025'!M15, FIND(" ", 'FY2025'!M15) + 1, FIND(",", 'FY2025'!M15, FIND(" ", 'FY2025'!M15)) - FIND(" ", 'FY2025'!M15) - 1) &amp; ", " &amp; MID('FY2025'!M15, FIND(",", 'FY2025'!M15, FIND(",",'FY2025'!M15) + 1) + 2, LEN('FY2025'!M15))),"")</f>
        <v>#VALUE!</v>
      </c>
      <c r="N13" s="7" t="e">
        <f>IF('FY2025'!A15&lt;&gt;"",DATEVALUE(MID('FY2025'!N15, FIND(",", 'FY2025'!N15) + 2, FIND(" ", 'FY2025'!N15) - FIND(",", 'FY2025'!N15) - 1) &amp; " " &amp; MID('FY2025'!N15, FIND(" ", 'FY2025'!N15) + 1, FIND(",", 'FY2025'!N15, FIND(" ", 'FY2025'!N15)) - FIND(" ", 'FY2025'!N15) - 1) &amp; ", " &amp; MID('FY2025'!N15, FIND(",", 'FY2025'!N15, FIND(",",'FY2025'!N15) + 1) + 2, LEN('FY2025'!N15))),"")</f>
        <v>#VALUE!</v>
      </c>
      <c r="O13" s="5" t="e">
        <f t="shared" si="0"/>
        <v>#VALUE!</v>
      </c>
      <c r="P13" s="10" t="e">
        <f>IF('FY2025'!$A15&lt;&gt;"",IF(AND(MONTH($K13) &lt;= 1, MONTH($L13) &gt;= 1), IF($O13 &lt;&gt; "", $E13/$O13, ""), ""),"")</f>
        <v>#VALUE!</v>
      </c>
      <c r="Q13" s="10" t="e">
        <f>IF('FY2025'!$A15&lt;&gt;"",IF(AND(MONTH($K13) &lt;= 2, MONTH($L13) &gt;= 2), IF($O13 &lt;&gt; "", $E13/$O13, ""), ""),"")</f>
        <v>#VALUE!</v>
      </c>
      <c r="R13" s="10" t="e">
        <f>IF('FY2025'!$A15&lt;&gt;"",IF(AND(MONTH($K13) &lt;= 3, MONTH($L13) &gt;= 3), IF($O13 &lt;&gt; "", $E13/$O13, ""), ""),"")</f>
        <v>#VALUE!</v>
      </c>
      <c r="S13" s="10" t="e">
        <f>IF('FY2025'!$A15&lt;&gt;"",IF(AND(MONTH($K13) &lt;= 4, MONTH($L13) &gt;= 4), IF($O13 &lt;&gt; "", $E13/$O13, ""), ""),"")</f>
        <v>#VALUE!</v>
      </c>
      <c r="T13" s="10" t="e">
        <f>IF('FY2025'!$A15&lt;&gt;"",IF(AND(MONTH($K13) &lt;= 5, MONTH($L13) &gt;= 5), IF($O13 &lt;&gt; "", $E13/$O13, ""), ""),"")</f>
        <v>#VALUE!</v>
      </c>
      <c r="U13" s="10" t="e">
        <f>IF('FY2025'!$A15&lt;&gt;"",IF(AND(MONTH($K13) &lt;= 6, MONTH($L13) &gt;= 6), IF($O13 &lt;&gt; "", $E13/$O13, ""), ""),"")</f>
        <v>#VALUE!</v>
      </c>
      <c r="V13" s="10" t="e">
        <f>IF('FY2025'!$A15&lt;&gt;"",IF(AND(MONTH($K13) &lt;= 7, MONTH($L13) &gt;= 7 ), IF($O13 &lt;&gt; "", $E13/$O13, ""), ""),"")</f>
        <v>#VALUE!</v>
      </c>
      <c r="W13" s="10" t="e">
        <f>IF('FY2025'!$A15&lt;&gt;"",IF(AND(MONTH($K13) &lt;= 8, MONTH($L13) &gt;= 8), IF($O13 &lt;&gt; "", $E13/$O13, ""), ""),"")</f>
        <v>#VALUE!</v>
      </c>
      <c r="X13" s="10" t="e">
        <f>IF('FY2025'!$A15&lt;&gt;"",IF(AND(MONTH($K13) &lt;= 9, MONTH($L13) &gt;= 9), IF($O13 &lt;&gt; "", $E13/$O13, ""), ""),"")</f>
        <v>#VALUE!</v>
      </c>
      <c r="Y13" s="10" t="e">
        <f>IF('FY2025'!$A15&lt;&gt;"",IF(AND(MONTH($K13) &lt;= 10, MONTH($L13) &gt;= 10), IF($O13 &lt;&gt; "", $E13/$O13, ""), ""),"")</f>
        <v>#VALUE!</v>
      </c>
      <c r="Z13" s="10" t="e">
        <f>IF('FY2025'!$A15&lt;&gt;"",IF(AND(MONTH($K13) &lt;= 11, MONTH($L13) &gt;= 11), IF($O13 &lt;&gt; "", $E13/$O13, ""), ""),"")</f>
        <v>#VALUE!</v>
      </c>
      <c r="AA13" s="10" t="e">
        <f>IF('FY2025'!$A15&lt;&gt;"",IF(AND(MONTH($K13) &lt;= 12, MONTH($L13) &gt;= 12), IF($O13 &lt;&gt; "", $E13/$O13, ""), ""),"")</f>
        <v>#VALUE!</v>
      </c>
    </row>
    <row r="14" spans="1:27" x14ac:dyDescent="0.25">
      <c r="A14" s="8">
        <f>IF('FY2025'!A16&lt;&gt;"", VALUE('FY2025'!A16), "")</f>
        <v>13</v>
      </c>
      <c r="B14" s="5" t="str">
        <f>IF('FY2025'!A16&lt;&gt;"",_xlfn.VALUETOTEXT('FY2025'!B16),"")</f>
        <v>25-2409-1510-24MACQ-PS-DS-013</v>
      </c>
      <c r="C14" s="5" t="str">
        <f>_xlfn.VALUETOTEXT('FY2025'!C16)</f>
        <v>DS</v>
      </c>
      <c r="D14" s="5" t="str">
        <f>IF('FY2025'!A16&lt;&gt;"",_xlfn.VALUETOTEXT('FY2025'!D16),"")</f>
        <v>Macquarie Bank Ltd</v>
      </c>
      <c r="E14" s="6">
        <f>IF('FY2025'!A16&lt;&gt;"",VALUE('FY2025'!E16),"")</f>
        <v>500000</v>
      </c>
      <c r="F14" s="6">
        <f>IF('FY2025'!A16&lt;&gt;"",VALUE('FY2025'!F16),"")</f>
        <v>77</v>
      </c>
      <c r="G14" s="6">
        <f>IF('FY2025'!A16&lt;&gt;"",VALUE('FY2025'!G16),"")</f>
        <v>64</v>
      </c>
      <c r="H14" s="6">
        <f>IF('FY2025'!A16&lt;&gt;"",VALUE('FY2025'!H16),"")</f>
        <v>6.1</v>
      </c>
      <c r="I14" s="6">
        <f>IF('FY2025'!A16&lt;&gt;"",VALUE('FY2025'!I16),"")</f>
        <v>1.22</v>
      </c>
      <c r="J14" s="6">
        <f>IF('FY2025'!A16&lt;&gt;"",VALUE('FY2025'!J16),"")</f>
        <v>4.88</v>
      </c>
      <c r="K14" s="7" t="e">
        <f>IF('FY2025'!A16&lt;&gt;"",DATEVALUE(MID('FY2025'!K16, FIND(",", 'FY2025'!K16) + 2, FIND(" ", 'FY2025'!K16) - FIND(",", 'FY2025'!K16) - 1) &amp; " " &amp; MID('FY2025'!K16, FIND(" ", 'FY2025'!K16) + 1, FIND(",", 'FY2025'!K16, FIND(" ", 'FY2025'!K16)) - FIND(" ", 'FY2025'!K16) - 1) &amp; ", " &amp; MID('FY2025'!K16, FIND(",", 'FY2025'!K16, FIND(",",'FY2025'!K16) + 1) + 2, LEN('FY2025'!K16))),"")</f>
        <v>#VALUE!</v>
      </c>
      <c r="L14" s="7" t="e">
        <f>IF('FY2025'!A16&lt;&gt;"",DATEVALUE(MID('FY2025'!L16, FIND(",", 'FY2025'!L16) + 2, FIND(" ", 'FY2025'!L16) - FIND(",", 'FY2025'!L16) - 1) &amp; " " &amp; MID('FY2025'!L16, FIND(" ", 'FY2025'!L16) + 1, FIND(",", 'FY2025'!L16, FIND(" ", 'FY2025'!L16)) - FIND(" ", 'FY2025'!L16) - 1) &amp; ", " &amp; MID('FY2025'!L16, FIND(",", 'FY2025'!L16, FIND(",",'FY2025'!L16) + 1) + 2, LEN('FY2025'!L16))),"")</f>
        <v>#VALUE!</v>
      </c>
      <c r="M14" s="7" t="e">
        <f>IF('FY2025'!A16&lt;&gt;"",DATEVALUE(MID('FY2025'!M16, FIND(",", 'FY2025'!M16) + 2, FIND(" ", 'FY2025'!M16) - FIND(",", 'FY2025'!M16) - 1) &amp; " " &amp; MID('FY2025'!M16, FIND(" ", 'FY2025'!M16) + 1, FIND(",", 'FY2025'!M16, FIND(" ", 'FY2025'!M16)) - FIND(" ", 'FY2025'!M16) - 1) &amp; ", " &amp; MID('FY2025'!M16, FIND(",", 'FY2025'!M16, FIND(",",'FY2025'!M16) + 1) + 2, LEN('FY2025'!M16))),"")</f>
        <v>#VALUE!</v>
      </c>
      <c r="N14" s="7" t="e">
        <f>IF('FY2025'!A16&lt;&gt;"",DATEVALUE(MID('FY2025'!N16, FIND(",", 'FY2025'!N16) + 2, FIND(" ", 'FY2025'!N16) - FIND(",", 'FY2025'!N16) - 1) &amp; " " &amp; MID('FY2025'!N16, FIND(" ", 'FY2025'!N16) + 1, FIND(",", 'FY2025'!N16, FIND(" ", 'FY2025'!N16)) - FIND(" ", 'FY2025'!N16) - 1) &amp; ", " &amp; MID('FY2025'!N16, FIND(",", 'FY2025'!N16, FIND(",",'FY2025'!N16) + 1) + 2, LEN('FY2025'!N16))),"")</f>
        <v>#VALUE!</v>
      </c>
      <c r="O14" s="5" t="e">
        <f t="shared" si="0"/>
        <v>#VALUE!</v>
      </c>
      <c r="P14" s="10" t="e">
        <f>IF('FY2025'!$A16&lt;&gt;"",IF(AND(MONTH($K14) &lt;= 1, MONTH($L14) &gt;= 1), IF($O14 &lt;&gt; "", $E14/$O14, ""), ""),"")</f>
        <v>#VALUE!</v>
      </c>
      <c r="Q14" s="10" t="e">
        <f>IF('FY2025'!$A16&lt;&gt;"",IF(AND(MONTH($K14) &lt;= 2, MONTH($L14) &gt;= 2), IF($O14 &lt;&gt; "", $E14/$O14, ""), ""),"")</f>
        <v>#VALUE!</v>
      </c>
      <c r="R14" s="10" t="e">
        <f>IF('FY2025'!$A16&lt;&gt;"",IF(AND(MONTH($K14) &lt;= 3, MONTH($L14) &gt;= 3), IF($O14 &lt;&gt; "", $E14/$O14, ""), ""),"")</f>
        <v>#VALUE!</v>
      </c>
      <c r="S14" s="10" t="e">
        <f>IF('FY2025'!$A16&lt;&gt;"",IF(AND(MONTH($K14) &lt;= 4, MONTH($L14) &gt;= 4), IF($O14 &lt;&gt; "", $E14/$O14, ""), ""),"")</f>
        <v>#VALUE!</v>
      </c>
      <c r="T14" s="10" t="e">
        <f>IF('FY2025'!$A16&lt;&gt;"",IF(AND(MONTH($K14) &lt;= 5, MONTH($L14) &gt;= 5), IF($O14 &lt;&gt; "", $E14/$O14, ""), ""),"")</f>
        <v>#VALUE!</v>
      </c>
      <c r="U14" s="10" t="e">
        <f>IF('FY2025'!$A16&lt;&gt;"",IF(AND(MONTH($K14) &lt;= 6, MONTH($L14) &gt;= 6), IF($O14 &lt;&gt; "", $E14/$O14, ""), ""),"")</f>
        <v>#VALUE!</v>
      </c>
      <c r="V14" s="10" t="e">
        <f>IF('FY2025'!$A16&lt;&gt;"",IF(AND(MONTH($K14) &lt;= 7, MONTH($L14) &gt;= 7 ), IF($O14 &lt;&gt; "", $E14/$O14, ""), ""),"")</f>
        <v>#VALUE!</v>
      </c>
      <c r="W14" s="10" t="e">
        <f>IF('FY2025'!$A16&lt;&gt;"",IF(AND(MONTH($K14) &lt;= 8, MONTH($L14) &gt;= 8), IF($O14 &lt;&gt; "", $E14/$O14, ""), ""),"")</f>
        <v>#VALUE!</v>
      </c>
      <c r="X14" s="10" t="e">
        <f>IF('FY2025'!$A16&lt;&gt;"",IF(AND(MONTH($K14) &lt;= 9, MONTH($L14) &gt;= 9), IF($O14 &lt;&gt; "", $E14/$O14, ""), ""),"")</f>
        <v>#VALUE!</v>
      </c>
      <c r="Y14" s="10" t="e">
        <f>IF('FY2025'!$A16&lt;&gt;"",IF(AND(MONTH($K14) &lt;= 10, MONTH($L14) &gt;= 10), IF($O14 &lt;&gt; "", $E14/$O14, ""), ""),"")</f>
        <v>#VALUE!</v>
      </c>
      <c r="Z14" s="10" t="e">
        <f>IF('FY2025'!$A16&lt;&gt;"",IF(AND(MONTH($K14) &lt;= 11, MONTH($L14) &gt;= 11), IF($O14 &lt;&gt; "", $E14/$O14, ""), ""),"")</f>
        <v>#VALUE!</v>
      </c>
      <c r="AA14" s="10" t="e">
        <f>IF('FY2025'!$A16&lt;&gt;"",IF(AND(MONTH($K14) &lt;= 12, MONTH($L14) &gt;= 12), IF($O14 &lt;&gt; "", $E14/$O14, ""), ""),"")</f>
        <v>#VALUE!</v>
      </c>
    </row>
    <row r="15" spans="1:27" x14ac:dyDescent="0.25">
      <c r="A15" s="8">
        <f>IF('FY2025'!A17&lt;&gt;"", VALUE('FY2025'!A17), "")</f>
        <v>14</v>
      </c>
      <c r="B15" s="5" t="str">
        <f>IF('FY2025'!A17&lt;&gt;"",_xlfn.VALUETOTEXT('FY2025'!B17),"")</f>
        <v>25-0110-2210-24SCBB-PS-AS-014</v>
      </c>
      <c r="C15" s="5" t="str">
        <f>_xlfn.VALUETOTEXT('FY2025'!C17)</f>
        <v>AS</v>
      </c>
      <c r="D15" s="5" t="str">
        <f>IF('FY2025'!A17&lt;&gt;"",_xlfn.VALUETOTEXT('FY2025'!D17),"")</f>
        <v>Standard Chartered Bank (M) Bhd</v>
      </c>
      <c r="E15" s="6">
        <f>IF('FY2025'!A17&lt;&gt;"",VALUE('FY2025'!E17),"")</f>
        <v>500000</v>
      </c>
      <c r="F15" s="6">
        <f>IF('FY2025'!A17&lt;&gt;"",VALUE('FY2025'!F17),"")</f>
        <v>77</v>
      </c>
      <c r="G15" s="6">
        <f>IF('FY2025'!A17&lt;&gt;"",VALUE('FY2025'!G17),"")</f>
        <v>64</v>
      </c>
      <c r="H15" s="6">
        <f>IF('FY2025'!A17&lt;&gt;"",VALUE('FY2025'!H17),"")</f>
        <v>7.25</v>
      </c>
      <c r="I15" s="6">
        <f>IF('FY2025'!A17&lt;&gt;"",VALUE('FY2025'!I17),"")</f>
        <v>1.85</v>
      </c>
      <c r="J15" s="6">
        <f>IF('FY2025'!A17&lt;&gt;"",VALUE('FY2025'!J17),"")</f>
        <v>5.4</v>
      </c>
      <c r="K15" s="7" t="e">
        <f>IF('FY2025'!A17&lt;&gt;"",DATEVALUE(MID('FY2025'!K17, FIND(",", 'FY2025'!K17) + 2, FIND(" ", 'FY2025'!K17) - FIND(",", 'FY2025'!K17) - 1) &amp; " " &amp; MID('FY2025'!K17, FIND(" ", 'FY2025'!K17) + 1, FIND(",", 'FY2025'!K17, FIND(" ", 'FY2025'!K17)) - FIND(" ", 'FY2025'!K17) - 1) &amp; ", " &amp; MID('FY2025'!K17, FIND(",", 'FY2025'!K17, FIND(",",'FY2025'!K17) + 1) + 2, LEN('FY2025'!K17))),"")</f>
        <v>#VALUE!</v>
      </c>
      <c r="L15" s="7" t="e">
        <f>IF('FY2025'!A17&lt;&gt;"",DATEVALUE(MID('FY2025'!L17, FIND(",", 'FY2025'!L17) + 2, FIND(" ", 'FY2025'!L17) - FIND(",", 'FY2025'!L17) - 1) &amp; " " &amp; MID('FY2025'!L17, FIND(" ", 'FY2025'!L17) + 1, FIND(",", 'FY2025'!L17, FIND(" ", 'FY2025'!L17)) - FIND(" ", 'FY2025'!L17) - 1) &amp; ", " &amp; MID('FY2025'!L17, FIND(",", 'FY2025'!L17, FIND(",",'FY2025'!L17) + 1) + 2, LEN('FY2025'!L17))),"")</f>
        <v>#VALUE!</v>
      </c>
      <c r="M15" s="7" t="e">
        <f>IF('FY2025'!A17&lt;&gt;"",DATEVALUE(MID('FY2025'!M17, FIND(",", 'FY2025'!M17) + 2, FIND(" ", 'FY2025'!M17) - FIND(",", 'FY2025'!M17) - 1) &amp; " " &amp; MID('FY2025'!M17, FIND(" ", 'FY2025'!M17) + 1, FIND(",", 'FY2025'!M17, FIND(" ", 'FY2025'!M17)) - FIND(" ", 'FY2025'!M17) - 1) &amp; ", " &amp; MID('FY2025'!M17, FIND(",", 'FY2025'!M17, FIND(",",'FY2025'!M17) + 1) + 2, LEN('FY2025'!M17))),"")</f>
        <v>#VALUE!</v>
      </c>
      <c r="N15" s="7" t="e">
        <f>IF('FY2025'!A17&lt;&gt;"",DATEVALUE(MID('FY2025'!N17, FIND(",", 'FY2025'!N17) + 2, FIND(" ", 'FY2025'!N17) - FIND(",", 'FY2025'!N17) - 1) &amp; " " &amp; MID('FY2025'!N17, FIND(" ", 'FY2025'!N17) + 1, FIND(",", 'FY2025'!N17, FIND(" ", 'FY2025'!N17)) - FIND(" ", 'FY2025'!N17) - 1) &amp; ", " &amp; MID('FY2025'!N17, FIND(",", 'FY2025'!N17, FIND(",",'FY2025'!N17) + 1) + 2, LEN('FY2025'!N17))),"")</f>
        <v>#VALUE!</v>
      </c>
      <c r="O15" s="5" t="e">
        <f t="shared" si="0"/>
        <v>#VALUE!</v>
      </c>
      <c r="P15" s="10" t="e">
        <f>IF('FY2025'!$A17&lt;&gt;"",IF(AND(MONTH($K15) &lt;= 1, MONTH($L15) &gt;= 1), IF($O15 &lt;&gt; "", $E15/$O15, ""), ""),"")</f>
        <v>#VALUE!</v>
      </c>
      <c r="Q15" s="10" t="e">
        <f>IF('FY2025'!$A17&lt;&gt;"",IF(AND(MONTH($K15) &lt;= 2, MONTH($L15) &gt;= 2), IF($O15 &lt;&gt; "", $E15/$O15, ""), ""),"")</f>
        <v>#VALUE!</v>
      </c>
      <c r="R15" s="10" t="e">
        <f>IF('FY2025'!$A17&lt;&gt;"",IF(AND(MONTH($K15) &lt;= 3, MONTH($L15) &gt;= 3), IF($O15 &lt;&gt; "", $E15/$O15, ""), ""),"")</f>
        <v>#VALUE!</v>
      </c>
      <c r="S15" s="10" t="e">
        <f>IF('FY2025'!$A17&lt;&gt;"",IF(AND(MONTH($K15) &lt;= 4, MONTH($L15) &gt;= 4), IF($O15 &lt;&gt; "", $E15/$O15, ""), ""),"")</f>
        <v>#VALUE!</v>
      </c>
      <c r="T15" s="10" t="e">
        <f>IF('FY2025'!$A17&lt;&gt;"",IF(AND(MONTH($K15) &lt;= 5, MONTH($L15) &gt;= 5), IF($O15 &lt;&gt; "", $E15/$O15, ""), ""),"")</f>
        <v>#VALUE!</v>
      </c>
      <c r="U15" s="10" t="e">
        <f>IF('FY2025'!$A17&lt;&gt;"",IF(AND(MONTH($K15) &lt;= 6, MONTH($L15) &gt;= 6), IF($O15 &lt;&gt; "", $E15/$O15, ""), ""),"")</f>
        <v>#VALUE!</v>
      </c>
      <c r="V15" s="10" t="e">
        <f>IF('FY2025'!$A17&lt;&gt;"",IF(AND(MONTH($K15) &lt;= 7, MONTH($L15) &gt;= 7 ), IF($O15 &lt;&gt; "", $E15/$O15, ""), ""),"")</f>
        <v>#VALUE!</v>
      </c>
      <c r="W15" s="10" t="e">
        <f>IF('FY2025'!$A17&lt;&gt;"",IF(AND(MONTH($K15) &lt;= 8, MONTH($L15) &gt;= 8), IF($O15 &lt;&gt; "", $E15/$O15, ""), ""),"")</f>
        <v>#VALUE!</v>
      </c>
      <c r="X15" s="10" t="e">
        <f>IF('FY2025'!$A17&lt;&gt;"",IF(AND(MONTH($K15) &lt;= 9, MONTH($L15) &gt;= 9), IF($O15 &lt;&gt; "", $E15/$O15, ""), ""),"")</f>
        <v>#VALUE!</v>
      </c>
      <c r="Y15" s="10" t="e">
        <f>IF('FY2025'!$A17&lt;&gt;"",IF(AND(MONTH($K15) &lt;= 10, MONTH($L15) &gt;= 10), IF($O15 &lt;&gt; "", $E15/$O15, ""), ""),"")</f>
        <v>#VALUE!</v>
      </c>
      <c r="Z15" s="10" t="e">
        <f>IF('FY2025'!$A17&lt;&gt;"",IF(AND(MONTH($K15) &lt;= 11, MONTH($L15) &gt;= 11), IF($O15 &lt;&gt; "", $E15/$O15, ""), ""),"")</f>
        <v>#VALUE!</v>
      </c>
      <c r="AA15" s="10" t="e">
        <f>IF('FY2025'!$A17&lt;&gt;"",IF(AND(MONTH($K15) &lt;= 12, MONTH($L15) &gt;= 12), IF($O15 &lt;&gt; "", $E15/$O15, ""), ""),"")</f>
        <v>#VALUE!</v>
      </c>
    </row>
    <row r="16" spans="1:27" x14ac:dyDescent="0.25">
      <c r="A16" s="8">
        <f>IF('FY2025'!A18&lt;&gt;"", VALUE('FY2025'!A18), "")</f>
        <v>15</v>
      </c>
      <c r="B16" s="5" t="str">
        <f>IF('FY2025'!A18&lt;&gt;"",_xlfn.VALUETOTEXT('FY2025'!B18),"")</f>
        <v>25-0110-2210-24MLIL-PS-AS-015</v>
      </c>
      <c r="C16" s="5" t="str">
        <f>_xlfn.VALUETOTEXT('FY2025'!C18)</f>
        <v>AS</v>
      </c>
      <c r="D16" s="5" t="str">
        <f>IF('FY2025'!A18&lt;&gt;"",_xlfn.VALUETOTEXT('FY2025'!D18),"")</f>
        <v>Merrill Lynch International</v>
      </c>
      <c r="E16" s="6">
        <f>IF('FY2025'!A18&lt;&gt;"",VALUE('FY2025'!E18),"")</f>
        <v>500000</v>
      </c>
      <c r="F16" s="6">
        <f>IF('FY2025'!A18&lt;&gt;"",VALUE('FY2025'!F18),"")</f>
        <v>77</v>
      </c>
      <c r="G16" s="6">
        <f>IF('FY2025'!A18&lt;&gt;"",VALUE('FY2025'!G18),"")</f>
        <v>64</v>
      </c>
      <c r="H16" s="6">
        <f>IF('FY2025'!A18&lt;&gt;"",VALUE('FY2025'!H18),"")</f>
        <v>7.48</v>
      </c>
      <c r="I16" s="6">
        <f>IF('FY2025'!A18&lt;&gt;"",VALUE('FY2025'!I18),"")</f>
        <v>2.0499999999999998</v>
      </c>
      <c r="J16" s="6">
        <f>IF('FY2025'!A18&lt;&gt;"",VALUE('FY2025'!J18),"")</f>
        <v>5.43</v>
      </c>
      <c r="K16" s="7" t="e">
        <f>IF('FY2025'!A18&lt;&gt;"",DATEVALUE(MID('FY2025'!K18, FIND(",", 'FY2025'!K18) + 2, FIND(" ", 'FY2025'!K18) - FIND(",", 'FY2025'!K18) - 1) &amp; " " &amp; MID('FY2025'!K18, FIND(" ", 'FY2025'!K18) + 1, FIND(",", 'FY2025'!K18, FIND(" ", 'FY2025'!K18)) - FIND(" ", 'FY2025'!K18) - 1) &amp; ", " &amp; MID('FY2025'!K18, FIND(",", 'FY2025'!K18, FIND(",",'FY2025'!K18) + 1) + 2, LEN('FY2025'!K18))),"")</f>
        <v>#VALUE!</v>
      </c>
      <c r="L16" s="7" t="e">
        <f>IF('FY2025'!A18&lt;&gt;"",DATEVALUE(MID('FY2025'!L18, FIND(",", 'FY2025'!L18) + 2, FIND(" ", 'FY2025'!L18) - FIND(",", 'FY2025'!L18) - 1) &amp; " " &amp; MID('FY2025'!L18, FIND(" ", 'FY2025'!L18) + 1, FIND(",", 'FY2025'!L18, FIND(" ", 'FY2025'!L18)) - FIND(" ", 'FY2025'!L18) - 1) &amp; ", " &amp; MID('FY2025'!L18, FIND(",", 'FY2025'!L18, FIND(",",'FY2025'!L18) + 1) + 2, LEN('FY2025'!L18))),"")</f>
        <v>#VALUE!</v>
      </c>
      <c r="M16" s="7" t="e">
        <f>IF('FY2025'!A18&lt;&gt;"",DATEVALUE(MID('FY2025'!M18, FIND(",", 'FY2025'!M18) + 2, FIND(" ", 'FY2025'!M18) - FIND(",", 'FY2025'!M18) - 1) &amp; " " &amp; MID('FY2025'!M18, FIND(" ", 'FY2025'!M18) + 1, FIND(",", 'FY2025'!M18, FIND(" ", 'FY2025'!M18)) - FIND(" ", 'FY2025'!M18) - 1) &amp; ", " &amp; MID('FY2025'!M18, FIND(",", 'FY2025'!M18, FIND(",",'FY2025'!M18) + 1) + 2, LEN('FY2025'!M18))),"")</f>
        <v>#VALUE!</v>
      </c>
      <c r="N16" s="7" t="e">
        <f>IF('FY2025'!A18&lt;&gt;"",DATEVALUE(MID('FY2025'!N18, FIND(",", 'FY2025'!N18) + 2, FIND(" ", 'FY2025'!N18) - FIND(",", 'FY2025'!N18) - 1) &amp; " " &amp; MID('FY2025'!N18, FIND(" ", 'FY2025'!N18) + 1, FIND(",", 'FY2025'!N18, FIND(" ", 'FY2025'!N18)) - FIND(" ", 'FY2025'!N18) - 1) &amp; ", " &amp; MID('FY2025'!N18, FIND(",", 'FY2025'!N18, FIND(",",'FY2025'!N18) + 1) + 2, LEN('FY2025'!N18))),"")</f>
        <v>#VALUE!</v>
      </c>
      <c r="O16" s="5" t="e">
        <f t="shared" si="0"/>
        <v>#VALUE!</v>
      </c>
      <c r="P16" s="10" t="e">
        <f>IF('FY2025'!$A18&lt;&gt;"",IF(AND(MONTH($K16) &lt;= 1, MONTH($L16) &gt;= 1), IF($O16 &lt;&gt; "", $E16/$O16, ""), ""),"")</f>
        <v>#VALUE!</v>
      </c>
      <c r="Q16" s="10" t="e">
        <f>IF('FY2025'!$A18&lt;&gt;"",IF(AND(MONTH($K16) &lt;= 2, MONTH($L16) &gt;= 2), IF($O16 &lt;&gt; "", $E16/$O16, ""), ""),"")</f>
        <v>#VALUE!</v>
      </c>
      <c r="R16" s="10" t="e">
        <f>IF('FY2025'!$A18&lt;&gt;"",IF(AND(MONTH($K16) &lt;= 3, MONTH($L16) &gt;= 3), IF($O16 &lt;&gt; "", $E16/$O16, ""), ""),"")</f>
        <v>#VALUE!</v>
      </c>
      <c r="S16" s="10" t="e">
        <f>IF('FY2025'!$A18&lt;&gt;"",IF(AND(MONTH($K16) &lt;= 4, MONTH($L16) &gt;= 4), IF($O16 &lt;&gt; "", $E16/$O16, ""), ""),"")</f>
        <v>#VALUE!</v>
      </c>
      <c r="T16" s="10" t="e">
        <f>IF('FY2025'!$A18&lt;&gt;"",IF(AND(MONTH($K16) &lt;= 5, MONTH($L16) &gt;= 5), IF($O16 &lt;&gt; "", $E16/$O16, ""), ""),"")</f>
        <v>#VALUE!</v>
      </c>
      <c r="U16" s="10" t="e">
        <f>IF('FY2025'!$A18&lt;&gt;"",IF(AND(MONTH($K16) &lt;= 6, MONTH($L16) &gt;= 6), IF($O16 &lt;&gt; "", $E16/$O16, ""), ""),"")</f>
        <v>#VALUE!</v>
      </c>
      <c r="V16" s="10" t="e">
        <f>IF('FY2025'!$A18&lt;&gt;"",IF(AND(MONTH($K16) &lt;= 7, MONTH($L16) &gt;= 7 ), IF($O16 &lt;&gt; "", $E16/$O16, ""), ""),"")</f>
        <v>#VALUE!</v>
      </c>
      <c r="W16" s="10" t="e">
        <f>IF('FY2025'!$A18&lt;&gt;"",IF(AND(MONTH($K16) &lt;= 8, MONTH($L16) &gt;= 8), IF($O16 &lt;&gt; "", $E16/$O16, ""), ""),"")</f>
        <v>#VALUE!</v>
      </c>
      <c r="X16" s="10" t="e">
        <f>IF('FY2025'!$A18&lt;&gt;"",IF(AND(MONTH($K16) &lt;= 9, MONTH($L16) &gt;= 9), IF($O16 &lt;&gt; "", $E16/$O16, ""), ""),"")</f>
        <v>#VALUE!</v>
      </c>
      <c r="Y16" s="10" t="e">
        <f>IF('FY2025'!$A18&lt;&gt;"",IF(AND(MONTH($K16) &lt;= 10, MONTH($L16) &gt;= 10), IF($O16 &lt;&gt; "", $E16/$O16, ""), ""),"")</f>
        <v>#VALUE!</v>
      </c>
      <c r="Z16" s="10" t="e">
        <f>IF('FY2025'!$A18&lt;&gt;"",IF(AND(MONTH($K16) &lt;= 11, MONTH($L16) &gt;= 11), IF($O16 &lt;&gt; "", $E16/$O16, ""), ""),"")</f>
        <v>#VALUE!</v>
      </c>
      <c r="AA16" s="10" t="e">
        <f>IF('FY2025'!$A18&lt;&gt;"",IF(AND(MONTH($K16) &lt;= 12, MONTH($L16) &gt;= 12), IF($O16 &lt;&gt; "", $E16/$O16, ""), ""),"")</f>
        <v>#VALUE!</v>
      </c>
    </row>
    <row r="17" spans="1:27" x14ac:dyDescent="0.25">
      <c r="A17" s="8">
        <f>IF('FY2025'!A19&lt;&gt;"", VALUE('FY2025'!A19), "")</f>
        <v>16</v>
      </c>
      <c r="B17" s="5" t="str">
        <f>IF('FY2025'!A19&lt;&gt;"",_xlfn.VALUETOTEXT('FY2025'!B19),"")</f>
        <v>25-0110-2210-24SCBS-PS-AS-016</v>
      </c>
      <c r="C17" s="5" t="str">
        <f>_xlfn.VALUETOTEXT('FY2025'!C19)</f>
        <v>AS</v>
      </c>
      <c r="D17" s="5" t="str">
        <f>IF('FY2025'!A19&lt;&gt;"",_xlfn.VALUETOTEXT('FY2025'!D19),"")</f>
        <v>Standard Chartered Saadiq Berhad</v>
      </c>
      <c r="E17" s="6">
        <f>IF('FY2025'!A19&lt;&gt;"",VALUE('FY2025'!E19),"")</f>
        <v>500000</v>
      </c>
      <c r="F17" s="6">
        <f>IF('FY2025'!A19&lt;&gt;"",VALUE('FY2025'!F19),"")</f>
        <v>77</v>
      </c>
      <c r="G17" s="6">
        <f>IF('FY2025'!A19&lt;&gt;"",VALUE('FY2025'!G19),"")</f>
        <v>64</v>
      </c>
      <c r="H17" s="6">
        <f>IF('FY2025'!A19&lt;&gt;"",VALUE('FY2025'!H19),"")</f>
        <v>7.25</v>
      </c>
      <c r="I17" s="6">
        <f>IF('FY2025'!A19&lt;&gt;"",VALUE('FY2025'!I19),"")</f>
        <v>1.88</v>
      </c>
      <c r="J17" s="6">
        <f>IF('FY2025'!A19&lt;&gt;"",VALUE('FY2025'!J19),"")</f>
        <v>5.37</v>
      </c>
      <c r="K17" s="7" t="e">
        <f>IF('FY2025'!A19&lt;&gt;"",DATEVALUE(MID('FY2025'!K19, FIND(",", 'FY2025'!K19) + 2, FIND(" ", 'FY2025'!K19) - FIND(",", 'FY2025'!K19) - 1) &amp; " " &amp; MID('FY2025'!K19, FIND(" ", 'FY2025'!K19) + 1, FIND(",", 'FY2025'!K19, FIND(" ", 'FY2025'!K19)) - FIND(" ", 'FY2025'!K19) - 1) &amp; ", " &amp; MID('FY2025'!K19, FIND(",", 'FY2025'!K19, FIND(",",'FY2025'!K19) + 1) + 2, LEN('FY2025'!K19))),"")</f>
        <v>#VALUE!</v>
      </c>
      <c r="L17" s="7" t="e">
        <f>IF('FY2025'!A19&lt;&gt;"",DATEVALUE(MID('FY2025'!L19, FIND(",", 'FY2025'!L19) + 2, FIND(" ", 'FY2025'!L19) - FIND(",", 'FY2025'!L19) - 1) &amp; " " &amp; MID('FY2025'!L19, FIND(" ", 'FY2025'!L19) + 1, FIND(",", 'FY2025'!L19, FIND(" ", 'FY2025'!L19)) - FIND(" ", 'FY2025'!L19) - 1) &amp; ", " &amp; MID('FY2025'!L19, FIND(",", 'FY2025'!L19, FIND(",",'FY2025'!L19) + 1) + 2, LEN('FY2025'!L19))),"")</f>
        <v>#VALUE!</v>
      </c>
      <c r="M17" s="7" t="e">
        <f>IF('FY2025'!A19&lt;&gt;"",DATEVALUE(MID('FY2025'!M19, FIND(",", 'FY2025'!M19) + 2, FIND(" ", 'FY2025'!M19) - FIND(",", 'FY2025'!M19) - 1) &amp; " " &amp; MID('FY2025'!M19, FIND(" ", 'FY2025'!M19) + 1, FIND(",", 'FY2025'!M19, FIND(" ", 'FY2025'!M19)) - FIND(" ", 'FY2025'!M19) - 1) &amp; ", " &amp; MID('FY2025'!M19, FIND(",", 'FY2025'!M19, FIND(",",'FY2025'!M19) + 1) + 2, LEN('FY2025'!M19))),"")</f>
        <v>#VALUE!</v>
      </c>
      <c r="N17" s="7" t="e">
        <f>IF('FY2025'!A19&lt;&gt;"",DATEVALUE(MID('FY2025'!N19, FIND(",", 'FY2025'!N19) + 2, FIND(" ", 'FY2025'!N19) - FIND(",", 'FY2025'!N19) - 1) &amp; " " &amp; MID('FY2025'!N19, FIND(" ", 'FY2025'!N19) + 1, FIND(",", 'FY2025'!N19, FIND(" ", 'FY2025'!N19)) - FIND(" ", 'FY2025'!N19) - 1) &amp; ", " &amp; MID('FY2025'!N19, FIND(",", 'FY2025'!N19, FIND(",",'FY2025'!N19) + 1) + 2, LEN('FY2025'!N19))),"")</f>
        <v>#VALUE!</v>
      </c>
      <c r="O17" s="5" t="e">
        <f t="shared" si="0"/>
        <v>#VALUE!</v>
      </c>
      <c r="P17" s="10" t="e">
        <f>IF('FY2025'!$A19&lt;&gt;"",IF(AND(MONTH($K17) &lt;= 1, MONTH($L17) &gt;= 1), IF($O17 &lt;&gt; "", $E17/$O17, ""), ""),"")</f>
        <v>#VALUE!</v>
      </c>
      <c r="Q17" s="10" t="e">
        <f>IF('FY2025'!$A19&lt;&gt;"",IF(AND(MONTH($K17) &lt;= 2, MONTH($L17) &gt;= 2), IF($O17 &lt;&gt; "", $E17/$O17, ""), ""),"")</f>
        <v>#VALUE!</v>
      </c>
      <c r="R17" s="10" t="e">
        <f>IF('FY2025'!$A19&lt;&gt;"",IF(AND(MONTH($K17) &lt;= 3, MONTH($L17) &gt;= 3), IF($O17 &lt;&gt; "", $E17/$O17, ""), ""),"")</f>
        <v>#VALUE!</v>
      </c>
      <c r="S17" s="10" t="e">
        <f>IF('FY2025'!$A19&lt;&gt;"",IF(AND(MONTH($K17) &lt;= 4, MONTH($L17) &gt;= 4), IF($O17 &lt;&gt; "", $E17/$O17, ""), ""),"")</f>
        <v>#VALUE!</v>
      </c>
      <c r="T17" s="10" t="e">
        <f>IF('FY2025'!$A19&lt;&gt;"",IF(AND(MONTH($K17) &lt;= 5, MONTH($L17) &gt;= 5), IF($O17 &lt;&gt; "", $E17/$O17, ""), ""),"")</f>
        <v>#VALUE!</v>
      </c>
      <c r="U17" s="10" t="e">
        <f>IF('FY2025'!$A19&lt;&gt;"",IF(AND(MONTH($K17) &lt;= 6, MONTH($L17) &gt;= 6), IF($O17 &lt;&gt; "", $E17/$O17, ""), ""),"")</f>
        <v>#VALUE!</v>
      </c>
      <c r="V17" s="10" t="e">
        <f>IF('FY2025'!$A19&lt;&gt;"",IF(AND(MONTH($K17) &lt;= 7, MONTH($L17) &gt;= 7 ), IF($O17 &lt;&gt; "", $E17/$O17, ""), ""),"")</f>
        <v>#VALUE!</v>
      </c>
      <c r="W17" s="10" t="e">
        <f>IF('FY2025'!$A19&lt;&gt;"",IF(AND(MONTH($K17) &lt;= 8, MONTH($L17) &gt;= 8), IF($O17 &lt;&gt; "", $E17/$O17, ""), ""),"")</f>
        <v>#VALUE!</v>
      </c>
      <c r="X17" s="10" t="e">
        <f>IF('FY2025'!$A19&lt;&gt;"",IF(AND(MONTH($K17) &lt;= 9, MONTH($L17) &gt;= 9), IF($O17 &lt;&gt; "", $E17/$O17, ""), ""),"")</f>
        <v>#VALUE!</v>
      </c>
      <c r="Y17" s="10" t="e">
        <f>IF('FY2025'!$A19&lt;&gt;"",IF(AND(MONTH($K17) &lt;= 10, MONTH($L17) &gt;= 10), IF($O17 &lt;&gt; "", $E17/$O17, ""), ""),"")</f>
        <v>#VALUE!</v>
      </c>
      <c r="Z17" s="10" t="e">
        <f>IF('FY2025'!$A19&lt;&gt;"",IF(AND(MONTH($K17) &lt;= 11, MONTH($L17) &gt;= 11), IF($O17 &lt;&gt; "", $E17/$O17, ""), ""),"")</f>
        <v>#VALUE!</v>
      </c>
      <c r="AA17" s="10" t="e">
        <f>IF('FY2025'!$A19&lt;&gt;"",IF(AND(MONTH($K17) &lt;= 12, MONTH($L17) &gt;= 12), IF($O17 &lt;&gt; "", $E17/$O17, ""), ""),"")</f>
        <v>#VALUE!</v>
      </c>
    </row>
    <row r="18" spans="1:27" x14ac:dyDescent="0.25">
      <c r="A18" s="8">
        <f>IF('FY2025'!A20&lt;&gt;"", VALUE('FY2025'!A20), "")</f>
        <v>17</v>
      </c>
      <c r="B18" s="5" t="str">
        <f>IF('FY2025'!A20&lt;&gt;"",_xlfn.VALUETOTEXT('FY2025'!B20),"")</f>
        <v>25-0110-2210-24JPMC-PS-AS-017</v>
      </c>
      <c r="C18" s="5" t="str">
        <f>_xlfn.VALUETOTEXT('FY2025'!C20)</f>
        <v>AS</v>
      </c>
      <c r="D18" s="5" t="str">
        <f>IF('FY2025'!A20&lt;&gt;"",_xlfn.VALUETOTEXT('FY2025'!D20),"")</f>
        <v>JP Morgan Chase Bank NA</v>
      </c>
      <c r="E18" s="6">
        <f>IF('FY2025'!A20&lt;&gt;"",VALUE('FY2025'!E20),"")</f>
        <v>500000</v>
      </c>
      <c r="F18" s="6">
        <f>IF('FY2025'!A20&lt;&gt;"",VALUE('FY2025'!F20),"")</f>
        <v>77</v>
      </c>
      <c r="G18" s="6">
        <f>IF('FY2025'!A20&lt;&gt;"",VALUE('FY2025'!G20),"")</f>
        <v>64</v>
      </c>
      <c r="H18" s="6">
        <f>IF('FY2025'!A20&lt;&gt;"",VALUE('FY2025'!H20),"")</f>
        <v>7.48</v>
      </c>
      <c r="I18" s="6">
        <f>IF('FY2025'!A20&lt;&gt;"",VALUE('FY2025'!I20),"")</f>
        <v>2</v>
      </c>
      <c r="J18" s="6">
        <f>IF('FY2025'!A20&lt;&gt;"",VALUE('FY2025'!J20),"")</f>
        <v>5.48</v>
      </c>
      <c r="K18" s="7" t="e">
        <f>IF('FY2025'!A20&lt;&gt;"",DATEVALUE(MID('FY2025'!K20, FIND(",", 'FY2025'!K20) + 2, FIND(" ", 'FY2025'!K20) - FIND(",", 'FY2025'!K20) - 1) &amp; " " &amp; MID('FY2025'!K20, FIND(" ", 'FY2025'!K20) + 1, FIND(",", 'FY2025'!K20, FIND(" ", 'FY2025'!K20)) - FIND(" ", 'FY2025'!K20) - 1) &amp; ", " &amp; MID('FY2025'!K20, FIND(",", 'FY2025'!K20, FIND(",",'FY2025'!K20) + 1) + 2, LEN('FY2025'!K20))),"")</f>
        <v>#VALUE!</v>
      </c>
      <c r="L18" s="7" t="e">
        <f>IF('FY2025'!A20&lt;&gt;"",DATEVALUE(MID('FY2025'!L20, FIND(",", 'FY2025'!L20) + 2, FIND(" ", 'FY2025'!L20) - FIND(",", 'FY2025'!L20) - 1) &amp; " " &amp; MID('FY2025'!L20, FIND(" ", 'FY2025'!L20) + 1, FIND(",", 'FY2025'!L20, FIND(" ", 'FY2025'!L20)) - FIND(" ", 'FY2025'!L20) - 1) &amp; ", " &amp; MID('FY2025'!L20, FIND(",", 'FY2025'!L20, FIND(",",'FY2025'!L20) + 1) + 2, LEN('FY2025'!L20))),"")</f>
        <v>#VALUE!</v>
      </c>
      <c r="M18" s="7" t="e">
        <f>IF('FY2025'!A20&lt;&gt;"",DATEVALUE(MID('FY2025'!M20, FIND(",", 'FY2025'!M20) + 2, FIND(" ", 'FY2025'!M20) - FIND(",", 'FY2025'!M20) - 1) &amp; " " &amp; MID('FY2025'!M20, FIND(" ", 'FY2025'!M20) + 1, FIND(",", 'FY2025'!M20, FIND(" ", 'FY2025'!M20)) - FIND(" ", 'FY2025'!M20) - 1) &amp; ", " &amp; MID('FY2025'!M20, FIND(",", 'FY2025'!M20, FIND(",",'FY2025'!M20) + 1) + 2, LEN('FY2025'!M20))),"")</f>
        <v>#VALUE!</v>
      </c>
      <c r="N18" s="7" t="e">
        <f>IF('FY2025'!A20&lt;&gt;"",DATEVALUE(MID('FY2025'!N20, FIND(",", 'FY2025'!N20) + 2, FIND(" ", 'FY2025'!N20) - FIND(",", 'FY2025'!N20) - 1) &amp; " " &amp; MID('FY2025'!N20, FIND(" ", 'FY2025'!N20) + 1, FIND(",", 'FY2025'!N20, FIND(" ", 'FY2025'!N20)) - FIND(" ", 'FY2025'!N20) - 1) &amp; ", " &amp; MID('FY2025'!N20, FIND(",", 'FY2025'!N20, FIND(",",'FY2025'!N20) + 1) + 2, LEN('FY2025'!N20))),"")</f>
        <v>#VALUE!</v>
      </c>
      <c r="O18" s="5" t="e">
        <f t="shared" si="0"/>
        <v>#VALUE!</v>
      </c>
      <c r="P18" s="10" t="e">
        <f>IF('FY2025'!$A20&lt;&gt;"",IF(AND(MONTH($K18) &lt;= 1, MONTH($L18) &gt;= 1), IF($O18 &lt;&gt; "", $E18/$O18, ""), ""),"")</f>
        <v>#VALUE!</v>
      </c>
      <c r="Q18" s="10" t="e">
        <f>IF('FY2025'!$A20&lt;&gt;"",IF(AND(MONTH($K18) &lt;= 2, MONTH($L18) &gt;= 2), IF($O18 &lt;&gt; "", $E18/$O18, ""), ""),"")</f>
        <v>#VALUE!</v>
      </c>
      <c r="R18" s="10" t="e">
        <f>IF('FY2025'!$A20&lt;&gt;"",IF(AND(MONTH($K18) &lt;= 3, MONTH($L18) &gt;= 3), IF($O18 &lt;&gt; "", $E18/$O18, ""), ""),"")</f>
        <v>#VALUE!</v>
      </c>
      <c r="S18" s="10" t="e">
        <f>IF('FY2025'!$A20&lt;&gt;"",IF(AND(MONTH($K18) &lt;= 4, MONTH($L18) &gt;= 4), IF($O18 &lt;&gt; "", $E18/$O18, ""), ""),"")</f>
        <v>#VALUE!</v>
      </c>
      <c r="T18" s="10" t="e">
        <f>IF('FY2025'!$A20&lt;&gt;"",IF(AND(MONTH($K18) &lt;= 5, MONTH($L18) &gt;= 5), IF($O18 &lt;&gt; "", $E18/$O18, ""), ""),"")</f>
        <v>#VALUE!</v>
      </c>
      <c r="U18" s="10" t="e">
        <f>IF('FY2025'!$A20&lt;&gt;"",IF(AND(MONTH($K18) &lt;= 6, MONTH($L18) &gt;= 6), IF($O18 &lt;&gt; "", $E18/$O18, ""), ""),"")</f>
        <v>#VALUE!</v>
      </c>
      <c r="V18" s="10" t="e">
        <f>IF('FY2025'!$A20&lt;&gt;"",IF(AND(MONTH($K18) &lt;= 7, MONTH($L18) &gt;= 7 ), IF($O18 &lt;&gt; "", $E18/$O18, ""), ""),"")</f>
        <v>#VALUE!</v>
      </c>
      <c r="W18" s="10" t="e">
        <f>IF('FY2025'!$A20&lt;&gt;"",IF(AND(MONTH($K18) &lt;= 8, MONTH($L18) &gt;= 8), IF($O18 &lt;&gt; "", $E18/$O18, ""), ""),"")</f>
        <v>#VALUE!</v>
      </c>
      <c r="X18" s="10" t="e">
        <f>IF('FY2025'!$A20&lt;&gt;"",IF(AND(MONTH($K18) &lt;= 9, MONTH($L18) &gt;= 9), IF($O18 &lt;&gt; "", $E18/$O18, ""), ""),"")</f>
        <v>#VALUE!</v>
      </c>
      <c r="Y18" s="10" t="e">
        <f>IF('FY2025'!$A20&lt;&gt;"",IF(AND(MONTH($K18) &lt;= 10, MONTH($L18) &gt;= 10), IF($O18 &lt;&gt; "", $E18/$O18, ""), ""),"")</f>
        <v>#VALUE!</v>
      </c>
      <c r="Z18" s="10" t="e">
        <f>IF('FY2025'!$A20&lt;&gt;"",IF(AND(MONTH($K18) &lt;= 11, MONTH($L18) &gt;= 11), IF($O18 &lt;&gt; "", $E18/$O18, ""), ""),"")</f>
        <v>#VALUE!</v>
      </c>
      <c r="AA18" s="10" t="e">
        <f>IF('FY2025'!$A20&lt;&gt;"",IF(AND(MONTH($K18) &lt;= 12, MONTH($L18) &gt;= 12), IF($O18 &lt;&gt; "", $E18/$O18, ""), ""),"")</f>
        <v>#VALUE!</v>
      </c>
    </row>
    <row r="19" spans="1:27" x14ac:dyDescent="0.25">
      <c r="A19" s="8">
        <f>IF('FY2025'!A21&lt;&gt;"", VALUE('FY2025'!A21), "")</f>
        <v>18</v>
      </c>
      <c r="B19" s="5" t="str">
        <f>IF('FY2025'!A21&lt;&gt;"",_xlfn.VALUETOTEXT('FY2025'!B21),"")</f>
        <v>25-0110-2210-24CITI-PS-AS-018</v>
      </c>
      <c r="C19" s="5" t="str">
        <f>_xlfn.VALUETOTEXT('FY2025'!C21)</f>
        <v>AS</v>
      </c>
      <c r="D19" s="5" t="str">
        <f>IF('FY2025'!A21&lt;&gt;"",_xlfn.VALUETOTEXT('FY2025'!D21),"")</f>
        <v>Citibank Bhd</v>
      </c>
      <c r="E19" s="6">
        <f>IF('FY2025'!A21&lt;&gt;"",VALUE('FY2025'!E21),"")</f>
        <v>500000</v>
      </c>
      <c r="F19" s="6">
        <f>IF('FY2025'!A21&lt;&gt;"",VALUE('FY2025'!F21),"")</f>
        <v>77</v>
      </c>
      <c r="G19" s="6">
        <f>IF('FY2025'!A21&lt;&gt;"",VALUE('FY2025'!G21),"")</f>
        <v>64</v>
      </c>
      <c r="H19" s="6">
        <f>IF('FY2025'!A21&lt;&gt;"",VALUE('FY2025'!H21),"")</f>
        <v>6.84</v>
      </c>
      <c r="I19" s="6">
        <f>IF('FY2025'!A21&lt;&gt;"",VALUE('FY2025'!I21),"")</f>
        <v>1.46</v>
      </c>
      <c r="J19" s="6">
        <f>IF('FY2025'!A21&lt;&gt;"",VALUE('FY2025'!J21),"")</f>
        <v>5.38</v>
      </c>
      <c r="K19" s="7" t="e">
        <f>IF('FY2025'!A21&lt;&gt;"",DATEVALUE(MID('FY2025'!K21, FIND(",", 'FY2025'!K21) + 2, FIND(" ", 'FY2025'!K21) - FIND(",", 'FY2025'!K21) - 1) &amp; " " &amp; MID('FY2025'!K21, FIND(" ", 'FY2025'!K21) + 1, FIND(",", 'FY2025'!K21, FIND(" ", 'FY2025'!K21)) - FIND(" ", 'FY2025'!K21) - 1) &amp; ", " &amp; MID('FY2025'!K21, FIND(",", 'FY2025'!K21, FIND(",",'FY2025'!K21) + 1) + 2, LEN('FY2025'!K21))),"")</f>
        <v>#VALUE!</v>
      </c>
      <c r="L19" s="7" t="e">
        <f>IF('FY2025'!A21&lt;&gt;"",DATEVALUE(MID('FY2025'!L21, FIND(",", 'FY2025'!L21) + 2, FIND(" ", 'FY2025'!L21) - FIND(",", 'FY2025'!L21) - 1) &amp; " " &amp; MID('FY2025'!L21, FIND(" ", 'FY2025'!L21) + 1, FIND(",", 'FY2025'!L21, FIND(" ", 'FY2025'!L21)) - FIND(" ", 'FY2025'!L21) - 1) &amp; ", " &amp; MID('FY2025'!L21, FIND(",", 'FY2025'!L21, FIND(",",'FY2025'!L21) + 1) + 2, LEN('FY2025'!L21))),"")</f>
        <v>#VALUE!</v>
      </c>
      <c r="M19" s="7" t="e">
        <f>IF('FY2025'!A21&lt;&gt;"",DATEVALUE(MID('FY2025'!M21, FIND(",", 'FY2025'!M21) + 2, FIND(" ", 'FY2025'!M21) - FIND(",", 'FY2025'!M21) - 1) &amp; " " &amp; MID('FY2025'!M21, FIND(" ", 'FY2025'!M21) + 1, FIND(",", 'FY2025'!M21, FIND(" ", 'FY2025'!M21)) - FIND(" ", 'FY2025'!M21) - 1) &amp; ", " &amp; MID('FY2025'!M21, FIND(",", 'FY2025'!M21, FIND(",",'FY2025'!M21) + 1) + 2, LEN('FY2025'!M21))),"")</f>
        <v>#VALUE!</v>
      </c>
      <c r="N19" s="7" t="e">
        <f>IF('FY2025'!A21&lt;&gt;"",DATEVALUE(MID('FY2025'!N21, FIND(",", 'FY2025'!N21) + 2, FIND(" ", 'FY2025'!N21) - FIND(",", 'FY2025'!N21) - 1) &amp; " " &amp; MID('FY2025'!N21, FIND(" ", 'FY2025'!N21) + 1, FIND(",", 'FY2025'!N21, FIND(" ", 'FY2025'!N21)) - FIND(" ", 'FY2025'!N21) - 1) &amp; ", " &amp; MID('FY2025'!N21, FIND(",", 'FY2025'!N21, FIND(",",'FY2025'!N21) + 1) + 2, LEN('FY2025'!N21))),"")</f>
        <v>#VALUE!</v>
      </c>
      <c r="O19" s="5" t="e">
        <f t="shared" si="0"/>
        <v>#VALUE!</v>
      </c>
      <c r="P19" s="10" t="e">
        <f>IF('FY2025'!$A21&lt;&gt;"",IF(AND(MONTH($K19) &lt;= 1, MONTH($L19) &gt;= 1), IF($O19 &lt;&gt; "", $E19/$O19, ""), ""),"")</f>
        <v>#VALUE!</v>
      </c>
      <c r="Q19" s="10" t="e">
        <f>IF('FY2025'!$A21&lt;&gt;"",IF(AND(MONTH($K19) &lt;= 2, MONTH($L19) &gt;= 2), IF($O19 &lt;&gt; "", $E19/$O19, ""), ""),"")</f>
        <v>#VALUE!</v>
      </c>
      <c r="R19" s="10" t="e">
        <f>IF('FY2025'!$A21&lt;&gt;"",IF(AND(MONTH($K19) &lt;= 3, MONTH($L19) &gt;= 3), IF($O19 &lt;&gt; "", $E19/$O19, ""), ""),"")</f>
        <v>#VALUE!</v>
      </c>
      <c r="S19" s="10" t="e">
        <f>IF('FY2025'!$A21&lt;&gt;"",IF(AND(MONTH($K19) &lt;= 4, MONTH($L19) &gt;= 4), IF($O19 &lt;&gt; "", $E19/$O19, ""), ""),"")</f>
        <v>#VALUE!</v>
      </c>
      <c r="T19" s="10" t="e">
        <f>IF('FY2025'!$A21&lt;&gt;"",IF(AND(MONTH($K19) &lt;= 5, MONTH($L19) &gt;= 5), IF($O19 &lt;&gt; "", $E19/$O19, ""), ""),"")</f>
        <v>#VALUE!</v>
      </c>
      <c r="U19" s="10" t="e">
        <f>IF('FY2025'!$A21&lt;&gt;"",IF(AND(MONTH($K19) &lt;= 6, MONTH($L19) &gt;= 6), IF($O19 &lt;&gt; "", $E19/$O19, ""), ""),"")</f>
        <v>#VALUE!</v>
      </c>
      <c r="V19" s="10" t="e">
        <f>IF('FY2025'!$A21&lt;&gt;"",IF(AND(MONTH($K19) &lt;= 7, MONTH($L19) &gt;= 7 ), IF($O19 &lt;&gt; "", $E19/$O19, ""), ""),"")</f>
        <v>#VALUE!</v>
      </c>
      <c r="W19" s="10" t="e">
        <f>IF('FY2025'!$A21&lt;&gt;"",IF(AND(MONTH($K19) &lt;= 8, MONTH($L19) &gt;= 8), IF($O19 &lt;&gt; "", $E19/$O19, ""), ""),"")</f>
        <v>#VALUE!</v>
      </c>
      <c r="X19" s="10" t="e">
        <f>IF('FY2025'!$A21&lt;&gt;"",IF(AND(MONTH($K19) &lt;= 9, MONTH($L19) &gt;= 9), IF($O19 &lt;&gt; "", $E19/$O19, ""), ""),"")</f>
        <v>#VALUE!</v>
      </c>
      <c r="Y19" s="10" t="e">
        <f>IF('FY2025'!$A21&lt;&gt;"",IF(AND(MONTH($K19) &lt;= 10, MONTH($L19) &gt;= 10), IF($O19 &lt;&gt; "", $E19/$O19, ""), ""),"")</f>
        <v>#VALUE!</v>
      </c>
      <c r="Z19" s="10" t="e">
        <f>IF('FY2025'!$A21&lt;&gt;"",IF(AND(MONTH($K19) &lt;= 11, MONTH($L19) &gt;= 11), IF($O19 &lt;&gt; "", $E19/$O19, ""), ""),"")</f>
        <v>#VALUE!</v>
      </c>
      <c r="AA19" s="10" t="e">
        <f>IF('FY2025'!$A21&lt;&gt;"",IF(AND(MONTH($K19) &lt;= 12, MONTH($L19) &gt;= 12), IF($O19 &lt;&gt; "", $E19/$O19, ""), ""),"")</f>
        <v>#VALUE!</v>
      </c>
    </row>
    <row r="20" spans="1:27" x14ac:dyDescent="0.25">
      <c r="A20" s="8">
        <f>IF('FY2025'!A22&lt;&gt;"", VALUE('FY2025'!A22), "")</f>
        <v>19</v>
      </c>
      <c r="B20" s="5" t="str">
        <f>IF('FY2025'!A22&lt;&gt;"",_xlfn.VALUETOTEXT('FY2025'!B22),"")</f>
        <v>25-0110-2210-24BNPP-PS-AS-019</v>
      </c>
      <c r="C20" s="5" t="str">
        <f>_xlfn.VALUETOTEXT('FY2025'!C22)</f>
        <v>AS</v>
      </c>
      <c r="D20" s="5" t="str">
        <f>IF('FY2025'!A22&lt;&gt;"",_xlfn.VALUETOTEXT('FY2025'!D22),"")</f>
        <v>BNP Paribas SA</v>
      </c>
      <c r="E20" s="6">
        <f>IF('FY2025'!A22&lt;&gt;"",VALUE('FY2025'!E22),"")</f>
        <v>500000</v>
      </c>
      <c r="F20" s="6">
        <f>IF('FY2025'!A22&lt;&gt;"",VALUE('FY2025'!F22),"")</f>
        <v>77</v>
      </c>
      <c r="G20" s="6">
        <f>IF('FY2025'!A22&lt;&gt;"",VALUE('FY2025'!G22),"")</f>
        <v>64</v>
      </c>
      <c r="H20" s="6">
        <f>IF('FY2025'!A22&lt;&gt;"",VALUE('FY2025'!H22),"")</f>
        <v>7.38</v>
      </c>
      <c r="I20" s="6">
        <f>IF('FY2025'!A22&lt;&gt;"",VALUE('FY2025'!I22),"")</f>
        <v>2</v>
      </c>
      <c r="J20" s="6">
        <f>IF('FY2025'!A22&lt;&gt;"",VALUE('FY2025'!J22),"")</f>
        <v>5.38</v>
      </c>
      <c r="K20" s="7" t="e">
        <f>IF('FY2025'!A22&lt;&gt;"",DATEVALUE(MID('FY2025'!K22, FIND(",", 'FY2025'!K22) + 2, FIND(" ", 'FY2025'!K22) - FIND(",", 'FY2025'!K22) - 1) &amp; " " &amp; MID('FY2025'!K22, FIND(" ", 'FY2025'!K22) + 1, FIND(",", 'FY2025'!K22, FIND(" ", 'FY2025'!K22)) - FIND(" ", 'FY2025'!K22) - 1) &amp; ", " &amp; MID('FY2025'!K22, FIND(",", 'FY2025'!K22, FIND(",",'FY2025'!K22) + 1) + 2, LEN('FY2025'!K22))),"")</f>
        <v>#VALUE!</v>
      </c>
      <c r="L20" s="7" t="e">
        <f>IF('FY2025'!A22&lt;&gt;"",DATEVALUE(MID('FY2025'!L22, FIND(",", 'FY2025'!L22) + 2, FIND(" ", 'FY2025'!L22) - FIND(",", 'FY2025'!L22) - 1) &amp; " " &amp; MID('FY2025'!L22, FIND(" ", 'FY2025'!L22) + 1, FIND(",", 'FY2025'!L22, FIND(" ", 'FY2025'!L22)) - FIND(" ", 'FY2025'!L22) - 1) &amp; ", " &amp; MID('FY2025'!L22, FIND(",", 'FY2025'!L22, FIND(",",'FY2025'!L22) + 1) + 2, LEN('FY2025'!L22))),"")</f>
        <v>#VALUE!</v>
      </c>
      <c r="M20" s="7" t="e">
        <f>IF('FY2025'!A22&lt;&gt;"",DATEVALUE(MID('FY2025'!M22, FIND(",", 'FY2025'!M22) + 2, FIND(" ", 'FY2025'!M22) - FIND(",", 'FY2025'!M22) - 1) &amp; " " &amp; MID('FY2025'!M22, FIND(" ", 'FY2025'!M22) + 1, FIND(",", 'FY2025'!M22, FIND(" ", 'FY2025'!M22)) - FIND(" ", 'FY2025'!M22) - 1) &amp; ", " &amp; MID('FY2025'!M22, FIND(",", 'FY2025'!M22, FIND(",",'FY2025'!M22) + 1) + 2, LEN('FY2025'!M22))),"")</f>
        <v>#VALUE!</v>
      </c>
      <c r="N20" s="7" t="e">
        <f>IF('FY2025'!A22&lt;&gt;"",DATEVALUE(MID('FY2025'!N22, FIND(",", 'FY2025'!N22) + 2, FIND(" ", 'FY2025'!N22) - FIND(",", 'FY2025'!N22) - 1) &amp; " " &amp; MID('FY2025'!N22, FIND(" ", 'FY2025'!N22) + 1, FIND(",", 'FY2025'!N22, FIND(" ", 'FY2025'!N22)) - FIND(" ", 'FY2025'!N22) - 1) &amp; ", " &amp; MID('FY2025'!N22, FIND(",", 'FY2025'!N22, FIND(",",'FY2025'!N22) + 1) + 2, LEN('FY2025'!N22))),"")</f>
        <v>#VALUE!</v>
      </c>
      <c r="O20" s="5" t="e">
        <f t="shared" si="0"/>
        <v>#VALUE!</v>
      </c>
      <c r="P20" s="10" t="e">
        <f>IF('FY2025'!$A22&lt;&gt;"",IF(AND(MONTH($K20) &lt;= 1, MONTH($L20) &gt;= 1), IF($O20 &lt;&gt; "", $E20/$O20, ""), ""),"")</f>
        <v>#VALUE!</v>
      </c>
      <c r="Q20" s="10" t="e">
        <f>IF('FY2025'!$A22&lt;&gt;"",IF(AND(MONTH($K20) &lt;= 2, MONTH($L20) &gt;= 2), IF($O20 &lt;&gt; "", $E20/$O20, ""), ""),"")</f>
        <v>#VALUE!</v>
      </c>
      <c r="R20" s="10" t="e">
        <f>IF('FY2025'!$A22&lt;&gt;"",IF(AND(MONTH($K20) &lt;= 3, MONTH($L20) &gt;= 3), IF($O20 &lt;&gt; "", $E20/$O20, ""), ""),"")</f>
        <v>#VALUE!</v>
      </c>
      <c r="S20" s="10" t="e">
        <f>IF('FY2025'!$A22&lt;&gt;"",IF(AND(MONTH($K20) &lt;= 4, MONTH($L20) &gt;= 4), IF($O20 &lt;&gt; "", $E20/$O20, ""), ""),"")</f>
        <v>#VALUE!</v>
      </c>
      <c r="T20" s="10" t="e">
        <f>IF('FY2025'!$A22&lt;&gt;"",IF(AND(MONTH($K20) &lt;= 5, MONTH($L20) &gt;= 5), IF($O20 &lt;&gt; "", $E20/$O20, ""), ""),"")</f>
        <v>#VALUE!</v>
      </c>
      <c r="U20" s="10" t="e">
        <f>IF('FY2025'!$A22&lt;&gt;"",IF(AND(MONTH($K20) &lt;= 6, MONTH($L20) &gt;= 6), IF($O20 &lt;&gt; "", $E20/$O20, ""), ""),"")</f>
        <v>#VALUE!</v>
      </c>
      <c r="V20" s="10" t="e">
        <f>IF('FY2025'!$A22&lt;&gt;"",IF(AND(MONTH($K20) &lt;= 7, MONTH($L20) &gt;= 7 ), IF($O20 &lt;&gt; "", $E20/$O20, ""), ""),"")</f>
        <v>#VALUE!</v>
      </c>
      <c r="W20" s="10" t="e">
        <f>IF('FY2025'!$A22&lt;&gt;"",IF(AND(MONTH($K20) &lt;= 8, MONTH($L20) &gt;= 8), IF($O20 &lt;&gt; "", $E20/$O20, ""), ""),"")</f>
        <v>#VALUE!</v>
      </c>
      <c r="X20" s="10" t="e">
        <f>IF('FY2025'!$A22&lt;&gt;"",IF(AND(MONTH($K20) &lt;= 9, MONTH($L20) &gt;= 9), IF($O20 &lt;&gt; "", $E20/$O20, ""), ""),"")</f>
        <v>#VALUE!</v>
      </c>
      <c r="Y20" s="10" t="e">
        <f>IF('FY2025'!$A22&lt;&gt;"",IF(AND(MONTH($K20) &lt;= 10, MONTH($L20) &gt;= 10), IF($O20 &lt;&gt; "", $E20/$O20, ""), ""),"")</f>
        <v>#VALUE!</v>
      </c>
      <c r="Z20" s="10" t="e">
        <f>IF('FY2025'!$A22&lt;&gt;"",IF(AND(MONTH($K20) &lt;= 11, MONTH($L20) &gt;= 11), IF($O20 &lt;&gt; "", $E20/$O20, ""), ""),"")</f>
        <v>#VALUE!</v>
      </c>
      <c r="AA20" s="10" t="e">
        <f>IF('FY2025'!$A22&lt;&gt;"",IF(AND(MONTH($K20) &lt;= 12, MONTH($L20) &gt;= 12), IF($O20 &lt;&gt; "", $E20/$O20, ""), ""),"")</f>
        <v>#VALUE!</v>
      </c>
    </row>
    <row r="21" spans="1:27" x14ac:dyDescent="0.25">
      <c r="A21" s="8">
        <f>IF('FY2025'!A23&lt;&gt;"", VALUE('FY2025'!A23), "")</f>
        <v>20</v>
      </c>
      <c r="B21" s="5" t="str">
        <f>IF('FY2025'!A23&lt;&gt;"",_xlfn.VALUETOTEXT('FY2025'!B23),"")</f>
        <v>25-0110-2210-24JPMC-PS-AS-020</v>
      </c>
      <c r="C21" s="5" t="str">
        <f>_xlfn.VALUETOTEXT('FY2025'!C23)</f>
        <v>AS</v>
      </c>
      <c r="D21" s="5" t="str">
        <f>IF('FY2025'!A23&lt;&gt;"",_xlfn.VALUETOTEXT('FY2025'!D23),"")</f>
        <v>JP Morgan Chase Bank NA</v>
      </c>
      <c r="E21" s="6">
        <f>IF('FY2025'!A23&lt;&gt;"",VALUE('FY2025'!E23),"")</f>
        <v>500000</v>
      </c>
      <c r="F21" s="6">
        <f>IF('FY2025'!A23&lt;&gt;"",VALUE('FY2025'!F23),"")</f>
        <v>77</v>
      </c>
      <c r="G21" s="6">
        <f>IF('FY2025'!A23&lt;&gt;"",VALUE('FY2025'!G23),"")</f>
        <v>64</v>
      </c>
      <c r="H21" s="6">
        <f>IF('FY2025'!A23&lt;&gt;"",VALUE('FY2025'!H23),"")</f>
        <v>7.07</v>
      </c>
      <c r="I21" s="6">
        <f>IF('FY2025'!A23&lt;&gt;"",VALUE('FY2025'!I23),"")</f>
        <v>1.9</v>
      </c>
      <c r="J21" s="6">
        <f>IF('FY2025'!A23&lt;&gt;"",VALUE('FY2025'!J23),"")</f>
        <v>5.17</v>
      </c>
      <c r="K21" s="7" t="e">
        <f>IF('FY2025'!A23&lt;&gt;"",DATEVALUE(MID('FY2025'!K23, FIND(",", 'FY2025'!K23) + 2, FIND(" ", 'FY2025'!K23) - FIND(",", 'FY2025'!K23) - 1) &amp; " " &amp; MID('FY2025'!K23, FIND(" ", 'FY2025'!K23) + 1, FIND(",", 'FY2025'!K23, FIND(" ", 'FY2025'!K23)) - FIND(" ", 'FY2025'!K23) - 1) &amp; ", " &amp; MID('FY2025'!K23, FIND(",", 'FY2025'!K23, FIND(",",'FY2025'!K23) + 1) + 2, LEN('FY2025'!K23))),"")</f>
        <v>#VALUE!</v>
      </c>
      <c r="L21" s="7" t="e">
        <f>IF('FY2025'!A23&lt;&gt;"",DATEVALUE(MID('FY2025'!L23, FIND(",", 'FY2025'!L23) + 2, FIND(" ", 'FY2025'!L23) - FIND(",", 'FY2025'!L23) - 1) &amp; " " &amp; MID('FY2025'!L23, FIND(" ", 'FY2025'!L23) + 1, FIND(",", 'FY2025'!L23, FIND(" ", 'FY2025'!L23)) - FIND(" ", 'FY2025'!L23) - 1) &amp; ", " &amp; MID('FY2025'!L23, FIND(",", 'FY2025'!L23, FIND(",",'FY2025'!L23) + 1) + 2, LEN('FY2025'!L23))),"")</f>
        <v>#VALUE!</v>
      </c>
      <c r="M21" s="7" t="e">
        <f>IF('FY2025'!A23&lt;&gt;"",DATEVALUE(MID('FY2025'!M23, FIND(",", 'FY2025'!M23) + 2, FIND(" ", 'FY2025'!M23) - FIND(",", 'FY2025'!M23) - 1) &amp; " " &amp; MID('FY2025'!M23, FIND(" ", 'FY2025'!M23) + 1, FIND(",", 'FY2025'!M23, FIND(" ", 'FY2025'!M23)) - FIND(" ", 'FY2025'!M23) - 1) &amp; ", " &amp; MID('FY2025'!M23, FIND(",", 'FY2025'!M23, FIND(",",'FY2025'!M23) + 1) + 2, LEN('FY2025'!M23))),"")</f>
        <v>#VALUE!</v>
      </c>
      <c r="N21" s="7" t="e">
        <f>IF('FY2025'!A23&lt;&gt;"",DATEVALUE(MID('FY2025'!N23, FIND(",", 'FY2025'!N23) + 2, FIND(" ", 'FY2025'!N23) - FIND(",", 'FY2025'!N23) - 1) &amp; " " &amp; MID('FY2025'!N23, FIND(" ", 'FY2025'!N23) + 1, FIND(",", 'FY2025'!N23, FIND(" ", 'FY2025'!N23)) - FIND(" ", 'FY2025'!N23) - 1) &amp; ", " &amp; MID('FY2025'!N23, FIND(",", 'FY2025'!N23, FIND(",",'FY2025'!N23) + 1) + 2, LEN('FY2025'!N23))),"")</f>
        <v>#VALUE!</v>
      </c>
      <c r="O21" s="5" t="e">
        <f t="shared" si="0"/>
        <v>#VALUE!</v>
      </c>
      <c r="P21" s="10" t="e">
        <f>IF('FY2025'!$A23&lt;&gt;"",IF(AND(MONTH($K21) &lt;= 1, MONTH($L21) &gt;= 1), IF($O21 &lt;&gt; "", $E21/$O21, ""), ""),"")</f>
        <v>#VALUE!</v>
      </c>
      <c r="Q21" s="10" t="e">
        <f>IF('FY2025'!$A23&lt;&gt;"",IF(AND(MONTH($K21) &lt;= 2, MONTH($L21) &gt;= 2), IF($O21 &lt;&gt; "", $E21/$O21, ""), ""),"")</f>
        <v>#VALUE!</v>
      </c>
      <c r="R21" s="10" t="e">
        <f>IF('FY2025'!$A23&lt;&gt;"",IF(AND(MONTH($K21) &lt;= 3, MONTH($L21) &gt;= 3), IF($O21 &lt;&gt; "", $E21/$O21, ""), ""),"")</f>
        <v>#VALUE!</v>
      </c>
      <c r="S21" s="10" t="e">
        <f>IF('FY2025'!$A23&lt;&gt;"",IF(AND(MONTH($K21) &lt;= 4, MONTH($L21) &gt;= 4), IF($O21 &lt;&gt; "", $E21/$O21, ""), ""),"")</f>
        <v>#VALUE!</v>
      </c>
      <c r="T21" s="10" t="e">
        <f>IF('FY2025'!$A23&lt;&gt;"",IF(AND(MONTH($K21) &lt;= 5, MONTH($L21) &gt;= 5), IF($O21 &lt;&gt; "", $E21/$O21, ""), ""),"")</f>
        <v>#VALUE!</v>
      </c>
      <c r="U21" s="10" t="e">
        <f>IF('FY2025'!$A23&lt;&gt;"",IF(AND(MONTH($K21) &lt;= 6, MONTH($L21) &gt;= 6), IF($O21 &lt;&gt; "", $E21/$O21, ""), ""),"")</f>
        <v>#VALUE!</v>
      </c>
      <c r="V21" s="10" t="e">
        <f>IF('FY2025'!$A23&lt;&gt;"",IF(AND(MONTH($K21) &lt;= 7, MONTH($L21) &gt;= 7 ), IF($O21 &lt;&gt; "", $E21/$O21, ""), ""),"")</f>
        <v>#VALUE!</v>
      </c>
      <c r="W21" s="10" t="e">
        <f>IF('FY2025'!$A23&lt;&gt;"",IF(AND(MONTH($K21) &lt;= 8, MONTH($L21) &gt;= 8), IF($O21 &lt;&gt; "", $E21/$O21, ""), ""),"")</f>
        <v>#VALUE!</v>
      </c>
      <c r="X21" s="10" t="e">
        <f>IF('FY2025'!$A23&lt;&gt;"",IF(AND(MONTH($K21) &lt;= 9, MONTH($L21) &gt;= 9), IF($O21 &lt;&gt; "", $E21/$O21, ""), ""),"")</f>
        <v>#VALUE!</v>
      </c>
      <c r="Y21" s="10" t="e">
        <f>IF('FY2025'!$A23&lt;&gt;"",IF(AND(MONTH($K21) &lt;= 10, MONTH($L21) &gt;= 10), IF($O21 &lt;&gt; "", $E21/$O21, ""), ""),"")</f>
        <v>#VALUE!</v>
      </c>
      <c r="Z21" s="10" t="e">
        <f>IF('FY2025'!$A23&lt;&gt;"",IF(AND(MONTH($K21) &lt;= 11, MONTH($L21) &gt;= 11), IF($O21 &lt;&gt; "", $E21/$O21, ""), ""),"")</f>
        <v>#VALUE!</v>
      </c>
      <c r="AA21" s="10" t="e">
        <f>IF('FY2025'!$A23&lt;&gt;"",IF(AND(MONTH($K21) &lt;= 12, MONTH($L21) &gt;= 12), IF($O21 &lt;&gt; "", $E21/$O21, ""), ""),"")</f>
        <v>#VALUE!</v>
      </c>
    </row>
    <row r="22" spans="1:27" x14ac:dyDescent="0.25">
      <c r="A22" s="8">
        <f>IF('FY2025'!A24&lt;&gt;"", VALUE('FY2025'!A24), "")</f>
        <v>21</v>
      </c>
      <c r="B22" s="5" t="str">
        <f>IF('FY2025'!A24&lt;&gt;"",_xlfn.VALUETOTEXT('FY2025'!B24),"")</f>
        <v>25-0110-2210-24BNPP-PS-AS-021</v>
      </c>
      <c r="C22" s="5" t="str">
        <f>_xlfn.VALUETOTEXT('FY2025'!C24)</f>
        <v>AS</v>
      </c>
      <c r="D22" s="5" t="str">
        <f>IF('FY2025'!A24&lt;&gt;"",_xlfn.VALUETOTEXT('FY2025'!D24),"")</f>
        <v>BNP Paribas SA</v>
      </c>
      <c r="E22" s="6">
        <f>IF('FY2025'!A24&lt;&gt;"",VALUE('FY2025'!E24),"")</f>
        <v>500000</v>
      </c>
      <c r="F22" s="6">
        <f>IF('FY2025'!A24&lt;&gt;"",VALUE('FY2025'!F24),"")</f>
        <v>77</v>
      </c>
      <c r="G22" s="6">
        <f>IF('FY2025'!A24&lt;&gt;"",VALUE('FY2025'!G24),"")</f>
        <v>64</v>
      </c>
      <c r="H22" s="6">
        <f>IF('FY2025'!A24&lt;&gt;"",VALUE('FY2025'!H24),"")</f>
        <v>7.19</v>
      </c>
      <c r="I22" s="6">
        <f>IF('FY2025'!A24&lt;&gt;"",VALUE('FY2025'!I24),"")</f>
        <v>2</v>
      </c>
      <c r="J22" s="6">
        <f>IF('FY2025'!A24&lt;&gt;"",VALUE('FY2025'!J24),"")</f>
        <v>5.19</v>
      </c>
      <c r="K22" s="7" t="e">
        <f>IF('FY2025'!A24&lt;&gt;"",DATEVALUE(MID('FY2025'!K24, FIND(",", 'FY2025'!K24) + 2, FIND(" ", 'FY2025'!K24) - FIND(",", 'FY2025'!K24) - 1) &amp; " " &amp; MID('FY2025'!K24, FIND(" ", 'FY2025'!K24) + 1, FIND(",", 'FY2025'!K24, FIND(" ", 'FY2025'!K24)) - FIND(" ", 'FY2025'!K24) - 1) &amp; ", " &amp; MID('FY2025'!K24, FIND(",", 'FY2025'!K24, FIND(",",'FY2025'!K24) + 1) + 2, LEN('FY2025'!K24))),"")</f>
        <v>#VALUE!</v>
      </c>
      <c r="L22" s="7" t="e">
        <f>IF('FY2025'!A24&lt;&gt;"",DATEVALUE(MID('FY2025'!L24, FIND(",", 'FY2025'!L24) + 2, FIND(" ", 'FY2025'!L24) - FIND(",", 'FY2025'!L24) - 1) &amp; " " &amp; MID('FY2025'!L24, FIND(" ", 'FY2025'!L24) + 1, FIND(",", 'FY2025'!L24, FIND(" ", 'FY2025'!L24)) - FIND(" ", 'FY2025'!L24) - 1) &amp; ", " &amp; MID('FY2025'!L24, FIND(",", 'FY2025'!L24, FIND(",",'FY2025'!L24) + 1) + 2, LEN('FY2025'!L24))),"")</f>
        <v>#VALUE!</v>
      </c>
      <c r="M22" s="7" t="e">
        <f>IF('FY2025'!A24&lt;&gt;"",DATEVALUE(MID('FY2025'!M24, FIND(",", 'FY2025'!M24) + 2, FIND(" ", 'FY2025'!M24) - FIND(",", 'FY2025'!M24) - 1) &amp; " " &amp; MID('FY2025'!M24, FIND(" ", 'FY2025'!M24) + 1, FIND(",", 'FY2025'!M24, FIND(" ", 'FY2025'!M24)) - FIND(" ", 'FY2025'!M24) - 1) &amp; ", " &amp; MID('FY2025'!M24, FIND(",", 'FY2025'!M24, FIND(",",'FY2025'!M24) + 1) + 2, LEN('FY2025'!M24))),"")</f>
        <v>#VALUE!</v>
      </c>
      <c r="N22" s="7" t="e">
        <f>IF('FY2025'!A24&lt;&gt;"",DATEVALUE(MID('FY2025'!N24, FIND(",", 'FY2025'!N24) + 2, FIND(" ", 'FY2025'!N24) - FIND(",", 'FY2025'!N24) - 1) &amp; " " &amp; MID('FY2025'!N24, FIND(" ", 'FY2025'!N24) + 1, FIND(",", 'FY2025'!N24, FIND(" ", 'FY2025'!N24)) - FIND(" ", 'FY2025'!N24) - 1) &amp; ", " &amp; MID('FY2025'!N24, FIND(",", 'FY2025'!N24, FIND(",",'FY2025'!N24) + 1) + 2, LEN('FY2025'!N24))),"")</f>
        <v>#VALUE!</v>
      </c>
      <c r="O22" s="5" t="e">
        <f t="shared" si="0"/>
        <v>#VALUE!</v>
      </c>
      <c r="P22" s="10" t="e">
        <f>IF('FY2025'!$A24&lt;&gt;"",IF(AND(MONTH($K22) &lt;= 1, MONTH($L22) &gt;= 1), IF($O22 &lt;&gt; "", $E22/$O22, ""), ""),"")</f>
        <v>#VALUE!</v>
      </c>
      <c r="Q22" s="10" t="e">
        <f>IF('FY2025'!$A24&lt;&gt;"",IF(AND(MONTH($K22) &lt;= 2, MONTH($L22) &gt;= 2), IF($O22 &lt;&gt; "", $E22/$O22, ""), ""),"")</f>
        <v>#VALUE!</v>
      </c>
      <c r="R22" s="10" t="e">
        <f>IF('FY2025'!$A24&lt;&gt;"",IF(AND(MONTH($K22) &lt;= 3, MONTH($L22) &gt;= 3), IF($O22 &lt;&gt; "", $E22/$O22, ""), ""),"")</f>
        <v>#VALUE!</v>
      </c>
      <c r="S22" s="10" t="e">
        <f>IF('FY2025'!$A24&lt;&gt;"",IF(AND(MONTH($K22) &lt;= 4, MONTH($L22) &gt;= 4), IF($O22 &lt;&gt; "", $E22/$O22, ""), ""),"")</f>
        <v>#VALUE!</v>
      </c>
      <c r="T22" s="10" t="e">
        <f>IF('FY2025'!$A24&lt;&gt;"",IF(AND(MONTH($K22) &lt;= 5, MONTH($L22) &gt;= 5), IF($O22 &lt;&gt; "", $E22/$O22, ""), ""),"")</f>
        <v>#VALUE!</v>
      </c>
      <c r="U22" s="10" t="e">
        <f>IF('FY2025'!$A24&lt;&gt;"",IF(AND(MONTH($K22) &lt;= 6, MONTH($L22) &gt;= 6), IF($O22 &lt;&gt; "", $E22/$O22, ""), ""),"")</f>
        <v>#VALUE!</v>
      </c>
      <c r="V22" s="10" t="e">
        <f>IF('FY2025'!$A24&lt;&gt;"",IF(AND(MONTH($K22) &lt;= 7, MONTH($L22) &gt;= 7 ), IF($O22 &lt;&gt; "", $E22/$O22, ""), ""),"")</f>
        <v>#VALUE!</v>
      </c>
      <c r="W22" s="10" t="e">
        <f>IF('FY2025'!$A24&lt;&gt;"",IF(AND(MONTH($K22) &lt;= 8, MONTH($L22) &gt;= 8), IF($O22 &lt;&gt; "", $E22/$O22, ""), ""),"")</f>
        <v>#VALUE!</v>
      </c>
      <c r="X22" s="10" t="e">
        <f>IF('FY2025'!$A24&lt;&gt;"",IF(AND(MONTH($K22) &lt;= 9, MONTH($L22) &gt;= 9), IF($O22 &lt;&gt; "", $E22/$O22, ""), ""),"")</f>
        <v>#VALUE!</v>
      </c>
      <c r="Y22" s="10" t="e">
        <f>IF('FY2025'!$A24&lt;&gt;"",IF(AND(MONTH($K22) &lt;= 10, MONTH($L22) &gt;= 10), IF($O22 &lt;&gt; "", $E22/$O22, ""), ""),"")</f>
        <v>#VALUE!</v>
      </c>
      <c r="Z22" s="10" t="e">
        <f>IF('FY2025'!$A24&lt;&gt;"",IF(AND(MONTH($K22) &lt;= 11, MONTH($L22) &gt;= 11), IF($O22 &lt;&gt; "", $E22/$O22, ""), ""),"")</f>
        <v>#VALUE!</v>
      </c>
      <c r="AA22" s="10" t="e">
        <f>IF('FY2025'!$A24&lt;&gt;"",IF(AND(MONTH($K22) &lt;= 12, MONTH($L22) &gt;= 12), IF($O22 &lt;&gt; "", $E22/$O22, ""), ""),"")</f>
        <v>#VALUE!</v>
      </c>
    </row>
    <row r="23" spans="1:27" x14ac:dyDescent="0.25">
      <c r="A23" s="8">
        <f>IF('FY2025'!A25&lt;&gt;"", VALUE('FY2025'!A25), "")</f>
        <v>22</v>
      </c>
      <c r="B23" s="5" t="str">
        <f>IF('FY2025'!A25&lt;&gt;"",_xlfn.VALUETOTEXT('FY2025'!B25),"")</f>
        <v>25-0110-2210-24MSCG-PS-AS-022</v>
      </c>
      <c r="C23" s="5" t="str">
        <f>_xlfn.VALUETOTEXT('FY2025'!C25)</f>
        <v>AS</v>
      </c>
      <c r="D23" s="5" t="str">
        <f>IF('FY2025'!A25&lt;&gt;"",_xlfn.VALUETOTEXT('FY2025'!D25),"")</f>
        <v>Morgan Stanley Capital Group (Singapore) Pte</v>
      </c>
      <c r="E23" s="6">
        <f>IF('FY2025'!A25&lt;&gt;"",VALUE('FY2025'!E25),"")</f>
        <v>500000</v>
      </c>
      <c r="F23" s="6">
        <f>IF('FY2025'!A25&lt;&gt;"",VALUE('FY2025'!F25),"")</f>
        <v>77</v>
      </c>
      <c r="G23" s="6">
        <f>IF('FY2025'!A25&lt;&gt;"",VALUE('FY2025'!G25),"")</f>
        <v>64</v>
      </c>
      <c r="H23" s="6">
        <f>IF('FY2025'!A25&lt;&gt;"",VALUE('FY2025'!H25),"")</f>
        <v>7.1</v>
      </c>
      <c r="I23" s="6">
        <f>IF('FY2025'!A25&lt;&gt;"",VALUE('FY2025'!I25),"")</f>
        <v>2</v>
      </c>
      <c r="J23" s="6">
        <f>IF('FY2025'!A25&lt;&gt;"",VALUE('FY2025'!J25),"")</f>
        <v>5.0999999999999996</v>
      </c>
      <c r="K23" s="7" t="e">
        <f>IF('FY2025'!A25&lt;&gt;"",DATEVALUE(MID('FY2025'!K25, FIND(",", 'FY2025'!K25) + 2, FIND(" ", 'FY2025'!K25) - FIND(",", 'FY2025'!K25) - 1) &amp; " " &amp; MID('FY2025'!K25, FIND(" ", 'FY2025'!K25) + 1, FIND(",", 'FY2025'!K25, FIND(" ", 'FY2025'!K25)) - FIND(" ", 'FY2025'!K25) - 1) &amp; ", " &amp; MID('FY2025'!K25, FIND(",", 'FY2025'!K25, FIND(",",'FY2025'!K25) + 1) + 2, LEN('FY2025'!K25))),"")</f>
        <v>#VALUE!</v>
      </c>
      <c r="L23" s="7" t="e">
        <f>IF('FY2025'!A25&lt;&gt;"",DATEVALUE(MID('FY2025'!L25, FIND(",", 'FY2025'!L25) + 2, FIND(" ", 'FY2025'!L25) - FIND(",", 'FY2025'!L25) - 1) &amp; " " &amp; MID('FY2025'!L25, FIND(" ", 'FY2025'!L25) + 1, FIND(",", 'FY2025'!L25, FIND(" ", 'FY2025'!L25)) - FIND(" ", 'FY2025'!L25) - 1) &amp; ", " &amp; MID('FY2025'!L25, FIND(",", 'FY2025'!L25, FIND(",",'FY2025'!L25) + 1) + 2, LEN('FY2025'!L25))),"")</f>
        <v>#VALUE!</v>
      </c>
      <c r="M23" s="7" t="e">
        <f>IF('FY2025'!A25&lt;&gt;"",DATEVALUE(MID('FY2025'!M25, FIND(",", 'FY2025'!M25) + 2, FIND(" ", 'FY2025'!M25) - FIND(",", 'FY2025'!M25) - 1) &amp; " " &amp; MID('FY2025'!M25, FIND(" ", 'FY2025'!M25) + 1, FIND(",", 'FY2025'!M25, FIND(" ", 'FY2025'!M25)) - FIND(" ", 'FY2025'!M25) - 1) &amp; ", " &amp; MID('FY2025'!M25, FIND(",", 'FY2025'!M25, FIND(",",'FY2025'!M25) + 1) + 2, LEN('FY2025'!M25))),"")</f>
        <v>#VALUE!</v>
      </c>
      <c r="N23" s="7" t="e">
        <f>IF('FY2025'!A25&lt;&gt;"",DATEVALUE(MID('FY2025'!N25, FIND(",", 'FY2025'!N25) + 2, FIND(" ", 'FY2025'!N25) - FIND(",", 'FY2025'!N25) - 1) &amp; " " &amp; MID('FY2025'!N25, FIND(" ", 'FY2025'!N25) + 1, FIND(",", 'FY2025'!N25, FIND(" ", 'FY2025'!N25)) - FIND(" ", 'FY2025'!N25) - 1) &amp; ", " &amp; MID('FY2025'!N25, FIND(",", 'FY2025'!N25, FIND(",",'FY2025'!N25) + 1) + 2, LEN('FY2025'!N25))),"")</f>
        <v>#VALUE!</v>
      </c>
      <c r="O23" s="5" t="e">
        <f t="shared" si="0"/>
        <v>#VALUE!</v>
      </c>
      <c r="P23" s="10" t="e">
        <f>IF('FY2025'!$A25&lt;&gt;"",IF(AND(MONTH($K23) &lt;= 1, MONTH($L23) &gt;= 1), IF($O23 &lt;&gt; "", $E23/$O23, ""), ""),"")</f>
        <v>#VALUE!</v>
      </c>
      <c r="Q23" s="10" t="e">
        <f>IF('FY2025'!$A25&lt;&gt;"",IF(AND(MONTH($K23) &lt;= 2, MONTH($L23) &gt;= 2), IF($O23 &lt;&gt; "", $E23/$O23, ""), ""),"")</f>
        <v>#VALUE!</v>
      </c>
      <c r="R23" s="10" t="e">
        <f>IF('FY2025'!$A25&lt;&gt;"",IF(AND(MONTH($K23) &lt;= 3, MONTH($L23) &gt;= 3), IF($O23 &lt;&gt; "", $E23/$O23, ""), ""),"")</f>
        <v>#VALUE!</v>
      </c>
      <c r="S23" s="10" t="e">
        <f>IF('FY2025'!$A25&lt;&gt;"",IF(AND(MONTH($K23) &lt;= 4, MONTH($L23) &gt;= 4), IF($O23 &lt;&gt; "", $E23/$O23, ""), ""),"")</f>
        <v>#VALUE!</v>
      </c>
      <c r="T23" s="10" t="e">
        <f>IF('FY2025'!$A25&lt;&gt;"",IF(AND(MONTH($K23) &lt;= 5, MONTH($L23) &gt;= 5), IF($O23 &lt;&gt; "", $E23/$O23, ""), ""),"")</f>
        <v>#VALUE!</v>
      </c>
      <c r="U23" s="10" t="e">
        <f>IF('FY2025'!$A25&lt;&gt;"",IF(AND(MONTH($K23) &lt;= 6, MONTH($L23) &gt;= 6), IF($O23 &lt;&gt; "", $E23/$O23, ""), ""),"")</f>
        <v>#VALUE!</v>
      </c>
      <c r="V23" s="10" t="e">
        <f>IF('FY2025'!$A25&lt;&gt;"",IF(AND(MONTH($K23) &lt;= 7, MONTH($L23) &gt;= 7 ), IF($O23 &lt;&gt; "", $E23/$O23, ""), ""),"")</f>
        <v>#VALUE!</v>
      </c>
      <c r="W23" s="10" t="e">
        <f>IF('FY2025'!$A25&lt;&gt;"",IF(AND(MONTH($K23) &lt;= 8, MONTH($L23) &gt;= 8), IF($O23 &lt;&gt; "", $E23/$O23, ""), ""),"")</f>
        <v>#VALUE!</v>
      </c>
      <c r="X23" s="10" t="e">
        <f>IF('FY2025'!$A25&lt;&gt;"",IF(AND(MONTH($K23) &lt;= 9, MONTH($L23) &gt;= 9), IF($O23 &lt;&gt; "", $E23/$O23, ""), ""),"")</f>
        <v>#VALUE!</v>
      </c>
      <c r="Y23" s="10" t="e">
        <f>IF('FY2025'!$A25&lt;&gt;"",IF(AND(MONTH($K23) &lt;= 10, MONTH($L23) &gt;= 10), IF($O23 &lt;&gt; "", $E23/$O23, ""), ""),"")</f>
        <v>#VALUE!</v>
      </c>
      <c r="Z23" s="10" t="e">
        <f>IF('FY2025'!$A25&lt;&gt;"",IF(AND(MONTH($K23) &lt;= 11, MONTH($L23) &gt;= 11), IF($O23 &lt;&gt; "", $E23/$O23, ""), ""),"")</f>
        <v>#VALUE!</v>
      </c>
      <c r="AA23" s="10" t="e">
        <f>IF('FY2025'!$A25&lt;&gt;"",IF(AND(MONTH($K23) &lt;= 12, MONTH($L23) &gt;= 12), IF($O23 &lt;&gt; "", $E23/$O23, ""), ""),"")</f>
        <v>#VALUE!</v>
      </c>
    </row>
    <row r="24" spans="1:27" x14ac:dyDescent="0.25">
      <c r="A24" s="8">
        <f>IF('FY2025'!A26&lt;&gt;"", VALUE('FY2025'!A26), "")</f>
        <v>23</v>
      </c>
      <c r="B24" s="5" t="str">
        <f>IF('FY2025'!A26&lt;&gt;"",_xlfn.VALUETOTEXT('FY2025'!B26),"")</f>
        <v>25-0210-2310-24BNPP-PS-AS-023</v>
      </c>
      <c r="C24" s="5" t="str">
        <f>_xlfn.VALUETOTEXT('FY2025'!C26)</f>
        <v>AS</v>
      </c>
      <c r="D24" s="5" t="str">
        <f>IF('FY2025'!A26&lt;&gt;"",_xlfn.VALUETOTEXT('FY2025'!D26),"")</f>
        <v>BNP Paribas SA</v>
      </c>
      <c r="E24" s="6">
        <f>IF('FY2025'!A26&lt;&gt;"",VALUE('FY2025'!E26),"")</f>
        <v>500000</v>
      </c>
      <c r="F24" s="6">
        <f>IF('FY2025'!A26&lt;&gt;"",VALUE('FY2025'!F26),"")</f>
        <v>77</v>
      </c>
      <c r="G24" s="6">
        <f>IF('FY2025'!A26&lt;&gt;"",VALUE('FY2025'!G26),"")</f>
        <v>64</v>
      </c>
      <c r="H24" s="6">
        <f>IF('FY2025'!A26&lt;&gt;"",VALUE('FY2025'!H26),"")</f>
        <v>6.95</v>
      </c>
      <c r="I24" s="6">
        <f>IF('FY2025'!A26&lt;&gt;"",VALUE('FY2025'!I26),"")</f>
        <v>2</v>
      </c>
      <c r="J24" s="6">
        <f>IF('FY2025'!A26&lt;&gt;"",VALUE('FY2025'!J26),"")</f>
        <v>4.95</v>
      </c>
      <c r="K24" s="7" t="e">
        <f>IF('FY2025'!A26&lt;&gt;"",DATEVALUE(MID('FY2025'!K26, FIND(",", 'FY2025'!K26) + 2, FIND(" ", 'FY2025'!K26) - FIND(",", 'FY2025'!K26) - 1) &amp; " " &amp; MID('FY2025'!K26, FIND(" ", 'FY2025'!K26) + 1, FIND(",", 'FY2025'!K26, FIND(" ", 'FY2025'!K26)) - FIND(" ", 'FY2025'!K26) - 1) &amp; ", " &amp; MID('FY2025'!K26, FIND(",", 'FY2025'!K26, FIND(",",'FY2025'!K26) + 1) + 2, LEN('FY2025'!K26))),"")</f>
        <v>#VALUE!</v>
      </c>
      <c r="L24" s="7" t="e">
        <f>IF('FY2025'!A26&lt;&gt;"",DATEVALUE(MID('FY2025'!L26, FIND(",", 'FY2025'!L26) + 2, FIND(" ", 'FY2025'!L26) - FIND(",", 'FY2025'!L26) - 1) &amp; " " &amp; MID('FY2025'!L26, FIND(" ", 'FY2025'!L26) + 1, FIND(",", 'FY2025'!L26, FIND(" ", 'FY2025'!L26)) - FIND(" ", 'FY2025'!L26) - 1) &amp; ", " &amp; MID('FY2025'!L26, FIND(",", 'FY2025'!L26, FIND(",",'FY2025'!L26) + 1) + 2, LEN('FY2025'!L26))),"")</f>
        <v>#VALUE!</v>
      </c>
      <c r="M24" s="7" t="e">
        <f>IF('FY2025'!A26&lt;&gt;"",DATEVALUE(MID('FY2025'!M26, FIND(",", 'FY2025'!M26) + 2, FIND(" ", 'FY2025'!M26) - FIND(",", 'FY2025'!M26) - 1) &amp; " " &amp; MID('FY2025'!M26, FIND(" ", 'FY2025'!M26) + 1, FIND(",", 'FY2025'!M26, FIND(" ", 'FY2025'!M26)) - FIND(" ", 'FY2025'!M26) - 1) &amp; ", " &amp; MID('FY2025'!M26, FIND(",", 'FY2025'!M26, FIND(",",'FY2025'!M26) + 1) + 2, LEN('FY2025'!M26))),"")</f>
        <v>#VALUE!</v>
      </c>
      <c r="N24" s="7" t="e">
        <f>IF('FY2025'!A26&lt;&gt;"",DATEVALUE(MID('FY2025'!N26, FIND(",", 'FY2025'!N26) + 2, FIND(" ", 'FY2025'!N26) - FIND(",", 'FY2025'!N26) - 1) &amp; " " &amp; MID('FY2025'!N26, FIND(" ", 'FY2025'!N26) + 1, FIND(",", 'FY2025'!N26, FIND(" ", 'FY2025'!N26)) - FIND(" ", 'FY2025'!N26) - 1) &amp; ", " &amp; MID('FY2025'!N26, FIND(",", 'FY2025'!N26, FIND(",",'FY2025'!N26) + 1) + 2, LEN('FY2025'!N26))),"")</f>
        <v>#VALUE!</v>
      </c>
      <c r="O24" s="5" t="e">
        <f t="shared" si="0"/>
        <v>#VALUE!</v>
      </c>
      <c r="P24" s="10" t="e">
        <f>IF('FY2025'!$A26&lt;&gt;"",IF(AND(MONTH($K24) &lt;= 1, MONTH($L24) &gt;= 1), IF($O24 &lt;&gt; "", $E24/$O24, ""), ""),"")</f>
        <v>#VALUE!</v>
      </c>
      <c r="Q24" s="10" t="e">
        <f>IF('FY2025'!$A26&lt;&gt;"",IF(AND(MONTH($K24) &lt;= 2, MONTH($L24) &gt;= 2), IF($O24 &lt;&gt; "", $E24/$O24, ""), ""),"")</f>
        <v>#VALUE!</v>
      </c>
      <c r="R24" s="10" t="e">
        <f>IF('FY2025'!$A26&lt;&gt;"",IF(AND(MONTH($K24) &lt;= 3, MONTH($L24) &gt;= 3), IF($O24 &lt;&gt; "", $E24/$O24, ""), ""),"")</f>
        <v>#VALUE!</v>
      </c>
      <c r="S24" s="10" t="e">
        <f>IF('FY2025'!$A26&lt;&gt;"",IF(AND(MONTH($K24) &lt;= 4, MONTH($L24) &gt;= 4), IF($O24 &lt;&gt; "", $E24/$O24, ""), ""),"")</f>
        <v>#VALUE!</v>
      </c>
      <c r="T24" s="10" t="e">
        <f>IF('FY2025'!$A26&lt;&gt;"",IF(AND(MONTH($K24) &lt;= 5, MONTH($L24) &gt;= 5), IF($O24 &lt;&gt; "", $E24/$O24, ""), ""),"")</f>
        <v>#VALUE!</v>
      </c>
      <c r="U24" s="10" t="e">
        <f>IF('FY2025'!$A26&lt;&gt;"",IF(AND(MONTH($K24) &lt;= 6, MONTH($L24) &gt;= 6), IF($O24 &lt;&gt; "", $E24/$O24, ""), ""),"")</f>
        <v>#VALUE!</v>
      </c>
      <c r="V24" s="10" t="e">
        <f>IF('FY2025'!$A26&lt;&gt;"",IF(AND(MONTH($K24) &lt;= 7, MONTH($L24) &gt;= 7 ), IF($O24 &lt;&gt; "", $E24/$O24, ""), ""),"")</f>
        <v>#VALUE!</v>
      </c>
      <c r="W24" s="10" t="e">
        <f>IF('FY2025'!$A26&lt;&gt;"",IF(AND(MONTH($K24) &lt;= 8, MONTH($L24) &gt;= 8), IF($O24 &lt;&gt; "", $E24/$O24, ""), ""),"")</f>
        <v>#VALUE!</v>
      </c>
      <c r="X24" s="10" t="e">
        <f>IF('FY2025'!$A26&lt;&gt;"",IF(AND(MONTH($K24) &lt;= 9, MONTH($L24) &gt;= 9), IF($O24 &lt;&gt; "", $E24/$O24, ""), ""),"")</f>
        <v>#VALUE!</v>
      </c>
      <c r="Y24" s="10" t="e">
        <f>IF('FY2025'!$A26&lt;&gt;"",IF(AND(MONTH($K24) &lt;= 10, MONTH($L24) &gt;= 10), IF($O24 &lt;&gt; "", $E24/$O24, ""), ""),"")</f>
        <v>#VALUE!</v>
      </c>
      <c r="Z24" s="10" t="e">
        <f>IF('FY2025'!$A26&lt;&gt;"",IF(AND(MONTH($K24) &lt;= 11, MONTH($L24) &gt;= 11), IF($O24 &lt;&gt; "", $E24/$O24, ""), ""),"")</f>
        <v>#VALUE!</v>
      </c>
      <c r="AA24" s="10" t="e">
        <f>IF('FY2025'!$A26&lt;&gt;"",IF(AND(MONTH($K24) &lt;= 12, MONTH($L24) &gt;= 12), IF($O24 &lt;&gt; "", $E24/$O24, ""), ""),"")</f>
        <v>#VALUE!</v>
      </c>
    </row>
    <row r="25" spans="1:27" x14ac:dyDescent="0.25">
      <c r="A25" s="8">
        <f>IF('FY2025'!A27&lt;&gt;"", VALUE('FY2025'!A27), "")</f>
        <v>24</v>
      </c>
      <c r="B25" s="5" t="str">
        <f>IF('FY2025'!A27&lt;&gt;"",_xlfn.VALUETOTEXT('FY2025'!B27),"")</f>
        <v>25-0210-2310-24JPMC-PS-HZ-024</v>
      </c>
      <c r="C25" s="5" t="str">
        <f>_xlfn.VALUETOTEXT('FY2025'!C27)</f>
        <v>HZ</v>
      </c>
      <c r="D25" s="5" t="str">
        <f>IF('FY2025'!A27&lt;&gt;"",_xlfn.VALUETOTEXT('FY2025'!D27),"")</f>
        <v>JP Morgan Chase Bank NA</v>
      </c>
      <c r="E25" s="6">
        <f>IF('FY2025'!A27&lt;&gt;"",VALUE('FY2025'!E27),"")</f>
        <v>500000</v>
      </c>
      <c r="F25" s="6">
        <f>IF('FY2025'!A27&lt;&gt;"",VALUE('FY2025'!F27),"")</f>
        <v>77</v>
      </c>
      <c r="G25" s="6">
        <f>IF('FY2025'!A27&lt;&gt;"",VALUE('FY2025'!G27),"")</f>
        <v>64</v>
      </c>
      <c r="H25" s="6">
        <f>IF('FY2025'!A27&lt;&gt;"",VALUE('FY2025'!H27),"")</f>
        <v>6.95</v>
      </c>
      <c r="I25" s="6">
        <f>IF('FY2025'!A27&lt;&gt;"",VALUE('FY2025'!I27),"")</f>
        <v>2</v>
      </c>
      <c r="J25" s="6">
        <f>IF('FY2025'!A27&lt;&gt;"",VALUE('FY2025'!J27),"")</f>
        <v>4.95</v>
      </c>
      <c r="K25" s="7" t="e">
        <f>IF('FY2025'!A27&lt;&gt;"",DATEVALUE(MID('FY2025'!K27, FIND(",", 'FY2025'!K27) + 2, FIND(" ", 'FY2025'!K27) - FIND(",", 'FY2025'!K27) - 1) &amp; " " &amp; MID('FY2025'!K27, FIND(" ", 'FY2025'!K27) + 1, FIND(",", 'FY2025'!K27, FIND(" ", 'FY2025'!K27)) - FIND(" ", 'FY2025'!K27) - 1) &amp; ", " &amp; MID('FY2025'!K27, FIND(",", 'FY2025'!K27, FIND(",",'FY2025'!K27) + 1) + 2, LEN('FY2025'!K27))),"")</f>
        <v>#VALUE!</v>
      </c>
      <c r="L25" s="7" t="e">
        <f>IF('FY2025'!A27&lt;&gt;"",DATEVALUE(MID('FY2025'!L27, FIND(",", 'FY2025'!L27) + 2, FIND(" ", 'FY2025'!L27) - FIND(",", 'FY2025'!L27) - 1) &amp; " " &amp; MID('FY2025'!L27, FIND(" ", 'FY2025'!L27) + 1, FIND(",", 'FY2025'!L27, FIND(" ", 'FY2025'!L27)) - FIND(" ", 'FY2025'!L27) - 1) &amp; ", " &amp; MID('FY2025'!L27, FIND(",", 'FY2025'!L27, FIND(",",'FY2025'!L27) + 1) + 2, LEN('FY2025'!L27))),"")</f>
        <v>#VALUE!</v>
      </c>
      <c r="M25" s="7" t="e">
        <f>IF('FY2025'!A27&lt;&gt;"",DATEVALUE(MID('FY2025'!M27, FIND(",", 'FY2025'!M27) + 2, FIND(" ", 'FY2025'!M27) - FIND(",", 'FY2025'!M27) - 1) &amp; " " &amp; MID('FY2025'!M27, FIND(" ", 'FY2025'!M27) + 1, FIND(",", 'FY2025'!M27, FIND(" ", 'FY2025'!M27)) - FIND(" ", 'FY2025'!M27) - 1) &amp; ", " &amp; MID('FY2025'!M27, FIND(",", 'FY2025'!M27, FIND(",",'FY2025'!M27) + 1) + 2, LEN('FY2025'!M27))),"")</f>
        <v>#VALUE!</v>
      </c>
      <c r="N25" s="7" t="e">
        <f>IF('FY2025'!A27&lt;&gt;"",DATEVALUE(MID('FY2025'!N27, FIND(",", 'FY2025'!N27) + 2, FIND(" ", 'FY2025'!N27) - FIND(",", 'FY2025'!N27) - 1) &amp; " " &amp; MID('FY2025'!N27, FIND(" ", 'FY2025'!N27) + 1, FIND(",", 'FY2025'!N27, FIND(" ", 'FY2025'!N27)) - FIND(" ", 'FY2025'!N27) - 1) &amp; ", " &amp; MID('FY2025'!N27, FIND(",", 'FY2025'!N27, FIND(",",'FY2025'!N27) + 1) + 2, LEN('FY2025'!N27))),"")</f>
        <v>#VALUE!</v>
      </c>
      <c r="O25" s="5" t="e">
        <f t="shared" si="0"/>
        <v>#VALUE!</v>
      </c>
      <c r="P25" s="10" t="e">
        <f>IF('FY2025'!$A27&lt;&gt;"",IF(AND(MONTH($K25) &lt;= 1, MONTH($L25) &gt;= 1), IF($O25 &lt;&gt; "", $E25/$O25, ""), ""),"")</f>
        <v>#VALUE!</v>
      </c>
      <c r="Q25" s="10" t="e">
        <f>IF('FY2025'!$A27&lt;&gt;"",IF(AND(MONTH($K25) &lt;= 2, MONTH($L25) &gt;= 2), IF($O25 &lt;&gt; "", $E25/$O25, ""), ""),"")</f>
        <v>#VALUE!</v>
      </c>
      <c r="R25" s="10" t="e">
        <f>IF('FY2025'!$A27&lt;&gt;"",IF(AND(MONTH($K25) &lt;= 3, MONTH($L25) &gt;= 3), IF($O25 &lt;&gt; "", $E25/$O25, ""), ""),"")</f>
        <v>#VALUE!</v>
      </c>
      <c r="S25" s="10" t="e">
        <f>IF('FY2025'!$A27&lt;&gt;"",IF(AND(MONTH($K25) &lt;= 4, MONTH($L25) &gt;= 4), IF($O25 &lt;&gt; "", $E25/$O25, ""), ""),"")</f>
        <v>#VALUE!</v>
      </c>
      <c r="T25" s="10" t="e">
        <f>IF('FY2025'!$A27&lt;&gt;"",IF(AND(MONTH($K25) &lt;= 5, MONTH($L25) &gt;= 5), IF($O25 &lt;&gt; "", $E25/$O25, ""), ""),"")</f>
        <v>#VALUE!</v>
      </c>
      <c r="U25" s="10" t="e">
        <f>IF('FY2025'!$A27&lt;&gt;"",IF(AND(MONTH($K25) &lt;= 6, MONTH($L25) &gt;= 6), IF($O25 &lt;&gt; "", $E25/$O25, ""), ""),"")</f>
        <v>#VALUE!</v>
      </c>
      <c r="V25" s="10" t="e">
        <f>IF('FY2025'!$A27&lt;&gt;"",IF(AND(MONTH($K25) &lt;= 7, MONTH($L25) &gt;= 7 ), IF($O25 &lt;&gt; "", $E25/$O25, ""), ""),"")</f>
        <v>#VALUE!</v>
      </c>
      <c r="W25" s="10" t="e">
        <f>IF('FY2025'!$A27&lt;&gt;"",IF(AND(MONTH($K25) &lt;= 8, MONTH($L25) &gt;= 8), IF($O25 &lt;&gt; "", $E25/$O25, ""), ""),"")</f>
        <v>#VALUE!</v>
      </c>
      <c r="X25" s="10" t="e">
        <f>IF('FY2025'!$A27&lt;&gt;"",IF(AND(MONTH($K25) &lt;= 9, MONTH($L25) &gt;= 9), IF($O25 &lt;&gt; "", $E25/$O25, ""), ""),"")</f>
        <v>#VALUE!</v>
      </c>
      <c r="Y25" s="10" t="e">
        <f>IF('FY2025'!$A27&lt;&gt;"",IF(AND(MONTH($K25) &lt;= 10, MONTH($L25) &gt;= 10), IF($O25 &lt;&gt; "", $E25/$O25, ""), ""),"")</f>
        <v>#VALUE!</v>
      </c>
      <c r="Z25" s="10" t="e">
        <f>IF('FY2025'!$A27&lt;&gt;"",IF(AND(MONTH($K25) &lt;= 11, MONTH($L25) &gt;= 11), IF($O25 &lt;&gt; "", $E25/$O25, ""), ""),"")</f>
        <v>#VALUE!</v>
      </c>
      <c r="AA25" s="10" t="e">
        <f>IF('FY2025'!$A27&lt;&gt;"",IF(AND(MONTH($K25) &lt;= 12, MONTH($L25) &gt;= 12), IF($O25 &lt;&gt; "", $E25/$O25, ""), ""),"")</f>
        <v>#VALUE!</v>
      </c>
    </row>
    <row r="26" spans="1:27" x14ac:dyDescent="0.25">
      <c r="A26" s="8">
        <f>IF('FY2025'!A28&lt;&gt;"", VALUE('FY2025'!A28), "")</f>
        <v>25</v>
      </c>
      <c r="B26" s="5" t="str">
        <f>IF('FY2025'!A28&lt;&gt;"",_xlfn.VALUETOTEXT('FY2025'!B28),"")</f>
        <v>25-0210-2310-24MSCG-PS-EG-025</v>
      </c>
      <c r="C26" s="5" t="str">
        <f>_xlfn.VALUETOTEXT('FY2025'!C28)</f>
        <v>EG</v>
      </c>
      <c r="D26" s="5" t="str">
        <f>IF('FY2025'!A28&lt;&gt;"",_xlfn.VALUETOTEXT('FY2025'!D28),"")</f>
        <v>Morgan Stanley Capital Group (Singapore) Pte</v>
      </c>
      <c r="E26" s="6">
        <f>IF('FY2025'!A28&lt;&gt;"",VALUE('FY2025'!E28),"")</f>
        <v>500000</v>
      </c>
      <c r="F26" s="6">
        <f>IF('FY2025'!A28&lt;&gt;"",VALUE('FY2025'!F28),"")</f>
        <v>77</v>
      </c>
      <c r="G26" s="6">
        <f>IF('FY2025'!A28&lt;&gt;"",VALUE('FY2025'!G28),"")</f>
        <v>64</v>
      </c>
      <c r="H26" s="6">
        <f>IF('FY2025'!A28&lt;&gt;"",VALUE('FY2025'!H28),"")</f>
        <v>6.85</v>
      </c>
      <c r="I26" s="6">
        <f>IF('FY2025'!A28&lt;&gt;"",VALUE('FY2025'!I28),"")</f>
        <v>1.89</v>
      </c>
      <c r="J26" s="6">
        <f>IF('FY2025'!A28&lt;&gt;"",VALUE('FY2025'!J28),"")</f>
        <v>4.96</v>
      </c>
      <c r="K26" s="7" t="e">
        <f>IF('FY2025'!A28&lt;&gt;"",DATEVALUE(MID('FY2025'!K28, FIND(",", 'FY2025'!K28) + 2, FIND(" ", 'FY2025'!K28) - FIND(",", 'FY2025'!K28) - 1) &amp; " " &amp; MID('FY2025'!K28, FIND(" ", 'FY2025'!K28) + 1, FIND(",", 'FY2025'!K28, FIND(" ", 'FY2025'!K28)) - FIND(" ", 'FY2025'!K28) - 1) &amp; ", " &amp; MID('FY2025'!K28, FIND(",", 'FY2025'!K28, FIND(",",'FY2025'!K28) + 1) + 2, LEN('FY2025'!K28))),"")</f>
        <v>#VALUE!</v>
      </c>
      <c r="L26" s="7" t="e">
        <f>IF('FY2025'!A28&lt;&gt;"",DATEVALUE(MID('FY2025'!L28, FIND(",", 'FY2025'!L28) + 2, FIND(" ", 'FY2025'!L28) - FIND(",", 'FY2025'!L28) - 1) &amp; " " &amp; MID('FY2025'!L28, FIND(" ", 'FY2025'!L28) + 1, FIND(",", 'FY2025'!L28, FIND(" ", 'FY2025'!L28)) - FIND(" ", 'FY2025'!L28) - 1) &amp; ", " &amp; MID('FY2025'!L28, FIND(",", 'FY2025'!L28, FIND(",",'FY2025'!L28) + 1) + 2, LEN('FY2025'!L28))),"")</f>
        <v>#VALUE!</v>
      </c>
      <c r="M26" s="7" t="e">
        <f>IF('FY2025'!A28&lt;&gt;"",DATEVALUE(MID('FY2025'!M28, FIND(",", 'FY2025'!M28) + 2, FIND(" ", 'FY2025'!M28) - FIND(",", 'FY2025'!M28) - 1) &amp; " " &amp; MID('FY2025'!M28, FIND(" ", 'FY2025'!M28) + 1, FIND(",", 'FY2025'!M28, FIND(" ", 'FY2025'!M28)) - FIND(" ", 'FY2025'!M28) - 1) &amp; ", " &amp; MID('FY2025'!M28, FIND(",", 'FY2025'!M28, FIND(",",'FY2025'!M28) + 1) + 2, LEN('FY2025'!M28))),"")</f>
        <v>#VALUE!</v>
      </c>
      <c r="N26" s="7" t="e">
        <f>IF('FY2025'!A28&lt;&gt;"",DATEVALUE(MID('FY2025'!N28, FIND(",", 'FY2025'!N28) + 2, FIND(" ", 'FY2025'!N28) - FIND(",", 'FY2025'!N28) - 1) &amp; " " &amp; MID('FY2025'!N28, FIND(" ", 'FY2025'!N28) + 1, FIND(",", 'FY2025'!N28, FIND(" ", 'FY2025'!N28)) - FIND(" ", 'FY2025'!N28) - 1) &amp; ", " &amp; MID('FY2025'!N28, FIND(",", 'FY2025'!N28, FIND(",",'FY2025'!N28) + 1) + 2, LEN('FY2025'!N28))),"")</f>
        <v>#VALUE!</v>
      </c>
      <c r="O26" s="5" t="e">
        <f t="shared" si="0"/>
        <v>#VALUE!</v>
      </c>
      <c r="P26" s="10" t="e">
        <f>IF('FY2025'!$A28&lt;&gt;"",IF(AND(MONTH($K26) &lt;= 1, MONTH($L26) &gt;= 1), IF($O26 &lt;&gt; "", $E26/$O26, ""), ""),"")</f>
        <v>#VALUE!</v>
      </c>
      <c r="Q26" s="10" t="e">
        <f>IF('FY2025'!$A28&lt;&gt;"",IF(AND(MONTH($K26) &lt;= 2, MONTH($L26) &gt;= 2), IF($O26 &lt;&gt; "", $E26/$O26, ""), ""),"")</f>
        <v>#VALUE!</v>
      </c>
      <c r="R26" s="10" t="e">
        <f>IF('FY2025'!$A28&lt;&gt;"",IF(AND(MONTH($K26) &lt;= 3, MONTH($L26) &gt;= 3), IF($O26 &lt;&gt; "", $E26/$O26, ""), ""),"")</f>
        <v>#VALUE!</v>
      </c>
      <c r="S26" s="10" t="e">
        <f>IF('FY2025'!$A28&lt;&gt;"",IF(AND(MONTH($K26) &lt;= 4, MONTH($L26) &gt;= 4), IF($O26 &lt;&gt; "", $E26/$O26, ""), ""),"")</f>
        <v>#VALUE!</v>
      </c>
      <c r="T26" s="10" t="e">
        <f>IF('FY2025'!$A28&lt;&gt;"",IF(AND(MONTH($K26) &lt;= 5, MONTH($L26) &gt;= 5), IF($O26 &lt;&gt; "", $E26/$O26, ""), ""),"")</f>
        <v>#VALUE!</v>
      </c>
      <c r="U26" s="10" t="e">
        <f>IF('FY2025'!$A28&lt;&gt;"",IF(AND(MONTH($K26) &lt;= 6, MONTH($L26) &gt;= 6), IF($O26 &lt;&gt; "", $E26/$O26, ""), ""),"")</f>
        <v>#VALUE!</v>
      </c>
      <c r="V26" s="10" t="e">
        <f>IF('FY2025'!$A28&lt;&gt;"",IF(AND(MONTH($K26) &lt;= 7, MONTH($L26) &gt;= 7 ), IF($O26 &lt;&gt; "", $E26/$O26, ""), ""),"")</f>
        <v>#VALUE!</v>
      </c>
      <c r="W26" s="10" t="e">
        <f>IF('FY2025'!$A28&lt;&gt;"",IF(AND(MONTH($K26) &lt;= 8, MONTH($L26) &gt;= 8), IF($O26 &lt;&gt; "", $E26/$O26, ""), ""),"")</f>
        <v>#VALUE!</v>
      </c>
      <c r="X26" s="10" t="e">
        <f>IF('FY2025'!$A28&lt;&gt;"",IF(AND(MONTH($K26) &lt;= 9, MONTH($L26) &gt;= 9), IF($O26 &lt;&gt; "", $E26/$O26, ""), ""),"")</f>
        <v>#VALUE!</v>
      </c>
      <c r="Y26" s="10" t="e">
        <f>IF('FY2025'!$A28&lt;&gt;"",IF(AND(MONTH($K26) &lt;= 10, MONTH($L26) &gt;= 10), IF($O26 &lt;&gt; "", $E26/$O26, ""), ""),"")</f>
        <v>#VALUE!</v>
      </c>
      <c r="Z26" s="10" t="e">
        <f>IF('FY2025'!$A28&lt;&gt;"",IF(AND(MONTH($K26) &lt;= 11, MONTH($L26) &gt;= 11), IF($O26 &lt;&gt; "", $E26/$O26, ""), ""),"")</f>
        <v>#VALUE!</v>
      </c>
      <c r="AA26" s="10" t="e">
        <f>IF('FY2025'!$A28&lt;&gt;"",IF(AND(MONTH($K26) &lt;= 12, MONTH($L26) &gt;= 12), IF($O26 &lt;&gt; "", $E26/$O26, ""), ""),"")</f>
        <v>#VALUE!</v>
      </c>
    </row>
    <row r="27" spans="1:27" x14ac:dyDescent="0.25">
      <c r="A27" s="8">
        <f>IF('FY2025'!A29&lt;&gt;"", VALUE('FY2025'!A29), "")</f>
        <v>26</v>
      </c>
      <c r="B27" s="5" t="str">
        <f>IF('FY2025'!A29&lt;&gt;"",_xlfn.VALUETOTEXT('FY2025'!B29),"")</f>
        <v>25-0210-2310-24SCBB-PS-HZ-026</v>
      </c>
      <c r="C27" s="5" t="str">
        <f>_xlfn.VALUETOTEXT('FY2025'!C29)</f>
        <v>HZ</v>
      </c>
      <c r="D27" s="5" t="str">
        <f>IF('FY2025'!A29&lt;&gt;"",_xlfn.VALUETOTEXT('FY2025'!D29),"")</f>
        <v>Standard Chartered Bank (M) Bhd</v>
      </c>
      <c r="E27" s="6">
        <f>IF('FY2025'!A29&lt;&gt;"",VALUE('FY2025'!E29),"")</f>
        <v>500000</v>
      </c>
      <c r="F27" s="6">
        <f>IF('FY2025'!A29&lt;&gt;"",VALUE('FY2025'!F29),"")</f>
        <v>77</v>
      </c>
      <c r="G27" s="6">
        <f>IF('FY2025'!A29&lt;&gt;"",VALUE('FY2025'!G29),"")</f>
        <v>64</v>
      </c>
      <c r="H27" s="6">
        <f>IF('FY2025'!A29&lt;&gt;"",VALUE('FY2025'!H29),"")</f>
        <v>6.75</v>
      </c>
      <c r="I27" s="6">
        <f>IF('FY2025'!A29&lt;&gt;"",VALUE('FY2025'!I29),"")</f>
        <v>1.8</v>
      </c>
      <c r="J27" s="6">
        <f>IF('FY2025'!A29&lt;&gt;"",VALUE('FY2025'!J29),"")</f>
        <v>4.95</v>
      </c>
      <c r="K27" s="7" t="e">
        <f>IF('FY2025'!A29&lt;&gt;"",DATEVALUE(MID('FY2025'!K29, FIND(",", 'FY2025'!K29) + 2, FIND(" ", 'FY2025'!K29) - FIND(",", 'FY2025'!K29) - 1) &amp; " " &amp; MID('FY2025'!K29, FIND(" ", 'FY2025'!K29) + 1, FIND(",", 'FY2025'!K29, FIND(" ", 'FY2025'!K29)) - FIND(" ", 'FY2025'!K29) - 1) &amp; ", " &amp; MID('FY2025'!K29, FIND(",", 'FY2025'!K29, FIND(",",'FY2025'!K29) + 1) + 2, LEN('FY2025'!K29))),"")</f>
        <v>#VALUE!</v>
      </c>
      <c r="L27" s="7" t="e">
        <f>IF('FY2025'!A29&lt;&gt;"",DATEVALUE(MID('FY2025'!L29, FIND(",", 'FY2025'!L29) + 2, FIND(" ", 'FY2025'!L29) - FIND(",", 'FY2025'!L29) - 1) &amp; " " &amp; MID('FY2025'!L29, FIND(" ", 'FY2025'!L29) + 1, FIND(",", 'FY2025'!L29, FIND(" ", 'FY2025'!L29)) - FIND(" ", 'FY2025'!L29) - 1) &amp; ", " &amp; MID('FY2025'!L29, FIND(",", 'FY2025'!L29, FIND(",",'FY2025'!L29) + 1) + 2, LEN('FY2025'!L29))),"")</f>
        <v>#VALUE!</v>
      </c>
      <c r="M27" s="7" t="e">
        <f>IF('FY2025'!A29&lt;&gt;"",DATEVALUE(MID('FY2025'!M29, FIND(",", 'FY2025'!M29) + 2, FIND(" ", 'FY2025'!M29) - FIND(",", 'FY2025'!M29) - 1) &amp; " " &amp; MID('FY2025'!M29, FIND(" ", 'FY2025'!M29) + 1, FIND(",", 'FY2025'!M29, FIND(" ", 'FY2025'!M29)) - FIND(" ", 'FY2025'!M29) - 1) &amp; ", " &amp; MID('FY2025'!M29, FIND(",", 'FY2025'!M29, FIND(",",'FY2025'!M29) + 1) + 2, LEN('FY2025'!M29))),"")</f>
        <v>#VALUE!</v>
      </c>
      <c r="N27" s="7" t="e">
        <f>IF('FY2025'!A29&lt;&gt;"",DATEVALUE(MID('FY2025'!N29, FIND(",", 'FY2025'!N29) + 2, FIND(" ", 'FY2025'!N29) - FIND(",", 'FY2025'!N29) - 1) &amp; " " &amp; MID('FY2025'!N29, FIND(" ", 'FY2025'!N29) + 1, FIND(",", 'FY2025'!N29, FIND(" ", 'FY2025'!N29)) - FIND(" ", 'FY2025'!N29) - 1) &amp; ", " &amp; MID('FY2025'!N29, FIND(",", 'FY2025'!N29, FIND(",",'FY2025'!N29) + 1) + 2, LEN('FY2025'!N29))),"")</f>
        <v>#VALUE!</v>
      </c>
      <c r="O27" s="5" t="e">
        <f t="shared" si="0"/>
        <v>#VALUE!</v>
      </c>
      <c r="P27" s="10" t="e">
        <f>IF('FY2025'!$A29&lt;&gt;"",IF(AND(MONTH($K27) &lt;= 1, MONTH($L27) &gt;= 1), IF($O27 &lt;&gt; "", $E27/$O27, ""), ""),"")</f>
        <v>#VALUE!</v>
      </c>
      <c r="Q27" s="10" t="e">
        <f>IF('FY2025'!$A29&lt;&gt;"",IF(AND(MONTH($K27) &lt;= 2, MONTH($L27) &gt;= 2), IF($O27 &lt;&gt; "", $E27/$O27, ""), ""),"")</f>
        <v>#VALUE!</v>
      </c>
      <c r="R27" s="10" t="e">
        <f>IF('FY2025'!$A29&lt;&gt;"",IF(AND(MONTH($K27) &lt;= 3, MONTH($L27) &gt;= 3), IF($O27 &lt;&gt; "", $E27/$O27, ""), ""),"")</f>
        <v>#VALUE!</v>
      </c>
      <c r="S27" s="10" t="e">
        <f>IF('FY2025'!$A29&lt;&gt;"",IF(AND(MONTH($K27) &lt;= 4, MONTH($L27) &gt;= 4), IF($O27 &lt;&gt; "", $E27/$O27, ""), ""),"")</f>
        <v>#VALUE!</v>
      </c>
      <c r="T27" s="10" t="e">
        <f>IF('FY2025'!$A29&lt;&gt;"",IF(AND(MONTH($K27) &lt;= 5, MONTH($L27) &gt;= 5), IF($O27 &lt;&gt; "", $E27/$O27, ""), ""),"")</f>
        <v>#VALUE!</v>
      </c>
      <c r="U27" s="10" t="e">
        <f>IF('FY2025'!$A29&lt;&gt;"",IF(AND(MONTH($K27) &lt;= 6, MONTH($L27) &gt;= 6), IF($O27 &lt;&gt; "", $E27/$O27, ""), ""),"")</f>
        <v>#VALUE!</v>
      </c>
      <c r="V27" s="10" t="e">
        <f>IF('FY2025'!$A29&lt;&gt;"",IF(AND(MONTH($K27) &lt;= 7, MONTH($L27) &gt;= 7 ), IF($O27 &lt;&gt; "", $E27/$O27, ""), ""),"")</f>
        <v>#VALUE!</v>
      </c>
      <c r="W27" s="10" t="e">
        <f>IF('FY2025'!$A29&lt;&gt;"",IF(AND(MONTH($K27) &lt;= 8, MONTH($L27) &gt;= 8), IF($O27 &lt;&gt; "", $E27/$O27, ""), ""),"")</f>
        <v>#VALUE!</v>
      </c>
      <c r="X27" s="10" t="e">
        <f>IF('FY2025'!$A29&lt;&gt;"",IF(AND(MONTH($K27) &lt;= 9, MONTH($L27) &gt;= 9), IF($O27 &lt;&gt; "", $E27/$O27, ""), ""),"")</f>
        <v>#VALUE!</v>
      </c>
      <c r="Y27" s="10" t="e">
        <f>IF('FY2025'!$A29&lt;&gt;"",IF(AND(MONTH($K27) &lt;= 10, MONTH($L27) &gt;= 10), IF($O27 &lt;&gt; "", $E27/$O27, ""), ""),"")</f>
        <v>#VALUE!</v>
      </c>
      <c r="Z27" s="10" t="e">
        <f>IF('FY2025'!$A29&lt;&gt;"",IF(AND(MONTH($K27) &lt;= 11, MONTH($L27) &gt;= 11), IF($O27 &lt;&gt; "", $E27/$O27, ""), ""),"")</f>
        <v>#VALUE!</v>
      </c>
      <c r="AA27" s="10" t="e">
        <f>IF('FY2025'!$A29&lt;&gt;"",IF(AND(MONTH($K27) &lt;= 12, MONTH($L27) &gt;= 12), IF($O27 &lt;&gt; "", $E27/$O27, ""), ""),"")</f>
        <v>#VALUE!</v>
      </c>
    </row>
    <row r="28" spans="1:27" x14ac:dyDescent="0.25">
      <c r="A28" s="8">
        <f>IF('FY2025'!A30&lt;&gt;"", VALUE('FY2025'!A30), "")</f>
        <v>27</v>
      </c>
      <c r="B28" s="5" t="str">
        <f>IF('FY2025'!A30&lt;&gt;"",_xlfn.VALUETOTEXT('FY2025'!B30),"")</f>
        <v>25-0210-2310-24MLIL-PS-DS-027</v>
      </c>
      <c r="C28" s="5" t="str">
        <f>_xlfn.VALUETOTEXT('FY2025'!C30)</f>
        <v>DS</v>
      </c>
      <c r="D28" s="5" t="str">
        <f>IF('FY2025'!A30&lt;&gt;"",_xlfn.VALUETOTEXT('FY2025'!D30),"")</f>
        <v>Merrill Lynch International</v>
      </c>
      <c r="E28" s="6">
        <f>IF('FY2025'!A30&lt;&gt;"",VALUE('FY2025'!E30),"")</f>
        <v>500000</v>
      </c>
      <c r="F28" s="6">
        <f>IF('FY2025'!A30&lt;&gt;"",VALUE('FY2025'!F30),"")</f>
        <v>77</v>
      </c>
      <c r="G28" s="6">
        <f>IF('FY2025'!A30&lt;&gt;"",VALUE('FY2025'!G30),"")</f>
        <v>64</v>
      </c>
      <c r="H28" s="6">
        <f>IF('FY2025'!A30&lt;&gt;"",VALUE('FY2025'!H30),"")</f>
        <v>6.75</v>
      </c>
      <c r="I28" s="6">
        <f>IF('FY2025'!A30&lt;&gt;"",VALUE('FY2025'!I30),"")</f>
        <v>1.8</v>
      </c>
      <c r="J28" s="6">
        <f>IF('FY2025'!A30&lt;&gt;"",VALUE('FY2025'!J30),"")</f>
        <v>4.95</v>
      </c>
      <c r="K28" s="7" t="e">
        <f>IF('FY2025'!A30&lt;&gt;"",DATEVALUE(MID('FY2025'!K30, FIND(",", 'FY2025'!K30) + 2, FIND(" ", 'FY2025'!K30) - FIND(",", 'FY2025'!K30) - 1) &amp; " " &amp; MID('FY2025'!K30, FIND(" ", 'FY2025'!K30) + 1, FIND(",", 'FY2025'!K30, FIND(" ", 'FY2025'!K30)) - FIND(" ", 'FY2025'!K30) - 1) &amp; ", " &amp; MID('FY2025'!K30, FIND(",", 'FY2025'!K30, FIND(",",'FY2025'!K30) + 1) + 2, LEN('FY2025'!K30))),"")</f>
        <v>#VALUE!</v>
      </c>
      <c r="L28" s="7" t="e">
        <f>IF('FY2025'!A30&lt;&gt;"",DATEVALUE(MID('FY2025'!L30, FIND(",", 'FY2025'!L30) + 2, FIND(" ", 'FY2025'!L30) - FIND(",", 'FY2025'!L30) - 1) &amp; " " &amp; MID('FY2025'!L30, FIND(" ", 'FY2025'!L30) + 1, FIND(",", 'FY2025'!L30, FIND(" ", 'FY2025'!L30)) - FIND(" ", 'FY2025'!L30) - 1) &amp; ", " &amp; MID('FY2025'!L30, FIND(",", 'FY2025'!L30, FIND(",",'FY2025'!L30) + 1) + 2, LEN('FY2025'!L30))),"")</f>
        <v>#VALUE!</v>
      </c>
      <c r="M28" s="7" t="e">
        <f>IF('FY2025'!A30&lt;&gt;"",DATEVALUE(MID('FY2025'!M30, FIND(",", 'FY2025'!M30) + 2, FIND(" ", 'FY2025'!M30) - FIND(",", 'FY2025'!M30) - 1) &amp; " " &amp; MID('FY2025'!M30, FIND(" ", 'FY2025'!M30) + 1, FIND(",", 'FY2025'!M30, FIND(" ", 'FY2025'!M30)) - FIND(" ", 'FY2025'!M30) - 1) &amp; ", " &amp; MID('FY2025'!M30, FIND(",", 'FY2025'!M30, FIND(",",'FY2025'!M30) + 1) + 2, LEN('FY2025'!M30))),"")</f>
        <v>#VALUE!</v>
      </c>
      <c r="N28" s="7" t="e">
        <f>IF('FY2025'!A30&lt;&gt;"",DATEVALUE(MID('FY2025'!N30, FIND(",", 'FY2025'!N30) + 2, FIND(" ", 'FY2025'!N30) - FIND(",", 'FY2025'!N30) - 1) &amp; " " &amp; MID('FY2025'!N30, FIND(" ", 'FY2025'!N30) + 1, FIND(",", 'FY2025'!N30, FIND(" ", 'FY2025'!N30)) - FIND(" ", 'FY2025'!N30) - 1) &amp; ", " &amp; MID('FY2025'!N30, FIND(",", 'FY2025'!N30, FIND(",",'FY2025'!N30) + 1) + 2, LEN('FY2025'!N30))),"")</f>
        <v>#VALUE!</v>
      </c>
      <c r="O28" s="5" t="e">
        <f t="shared" si="0"/>
        <v>#VALUE!</v>
      </c>
      <c r="P28" s="10" t="e">
        <f>IF('FY2025'!$A30&lt;&gt;"",IF(AND(MONTH($K28) &lt;= 1, MONTH($L28) &gt;= 1), IF($O28 &lt;&gt; "", $E28/$O28, ""), ""),"")</f>
        <v>#VALUE!</v>
      </c>
      <c r="Q28" s="10" t="e">
        <f>IF('FY2025'!$A30&lt;&gt;"",IF(AND(MONTH($K28) &lt;= 2, MONTH($L28) &gt;= 2), IF($O28 &lt;&gt; "", $E28/$O28, ""), ""),"")</f>
        <v>#VALUE!</v>
      </c>
      <c r="R28" s="10" t="e">
        <f>IF('FY2025'!$A30&lt;&gt;"",IF(AND(MONTH($K28) &lt;= 3, MONTH($L28) &gt;= 3), IF($O28 &lt;&gt; "", $E28/$O28, ""), ""),"")</f>
        <v>#VALUE!</v>
      </c>
      <c r="S28" s="10" t="e">
        <f>IF('FY2025'!$A30&lt;&gt;"",IF(AND(MONTH($K28) &lt;= 4, MONTH($L28) &gt;= 4), IF($O28 &lt;&gt; "", $E28/$O28, ""), ""),"")</f>
        <v>#VALUE!</v>
      </c>
      <c r="T28" s="10" t="e">
        <f>IF('FY2025'!$A30&lt;&gt;"",IF(AND(MONTH($K28) &lt;= 5, MONTH($L28) &gt;= 5), IF($O28 &lt;&gt; "", $E28/$O28, ""), ""),"")</f>
        <v>#VALUE!</v>
      </c>
      <c r="U28" s="10" t="e">
        <f>IF('FY2025'!$A30&lt;&gt;"",IF(AND(MONTH($K28) &lt;= 6, MONTH($L28) &gt;= 6), IF($O28 &lt;&gt; "", $E28/$O28, ""), ""),"")</f>
        <v>#VALUE!</v>
      </c>
      <c r="V28" s="10" t="e">
        <f>IF('FY2025'!$A30&lt;&gt;"",IF(AND(MONTH($K28) &lt;= 7, MONTH($L28) &gt;= 7 ), IF($O28 &lt;&gt; "", $E28/$O28, ""), ""),"")</f>
        <v>#VALUE!</v>
      </c>
      <c r="W28" s="10" t="e">
        <f>IF('FY2025'!$A30&lt;&gt;"",IF(AND(MONTH($K28) &lt;= 8, MONTH($L28) &gt;= 8), IF($O28 &lt;&gt; "", $E28/$O28, ""), ""),"")</f>
        <v>#VALUE!</v>
      </c>
      <c r="X28" s="10" t="e">
        <f>IF('FY2025'!$A30&lt;&gt;"",IF(AND(MONTH($K28) &lt;= 9, MONTH($L28) &gt;= 9), IF($O28 &lt;&gt; "", $E28/$O28, ""), ""),"")</f>
        <v>#VALUE!</v>
      </c>
      <c r="Y28" s="10" t="e">
        <f>IF('FY2025'!$A30&lt;&gt;"",IF(AND(MONTH($K28) &lt;= 10, MONTH($L28) &gt;= 10), IF($O28 &lt;&gt; "", $E28/$O28, ""), ""),"")</f>
        <v>#VALUE!</v>
      </c>
      <c r="Z28" s="10" t="e">
        <f>IF('FY2025'!$A30&lt;&gt;"",IF(AND(MONTH($K28) &lt;= 11, MONTH($L28) &gt;= 11), IF($O28 &lt;&gt; "", $E28/$O28, ""), ""),"")</f>
        <v>#VALUE!</v>
      </c>
      <c r="AA28" s="10" t="e">
        <f>IF('FY2025'!$A30&lt;&gt;"",IF(AND(MONTH($K28) &lt;= 12, MONTH($L28) &gt;= 12), IF($O28 &lt;&gt; "", $E28/$O28, ""), ""),"")</f>
        <v>#VALUE!</v>
      </c>
    </row>
    <row r="29" spans="1:27" x14ac:dyDescent="0.25">
      <c r="A29" s="8">
        <f>IF('FY2025'!A31&lt;&gt;"", VALUE('FY2025'!A31), "")</f>
        <v>28</v>
      </c>
      <c r="B29" s="5" t="str">
        <f>IF('FY2025'!A31&lt;&gt;"",_xlfn.VALUETOTEXT('FY2025'!B31),"")</f>
        <v>25-0210-2310-24CITI-PS-DS-028</v>
      </c>
      <c r="C29" s="5" t="str">
        <f>_xlfn.VALUETOTEXT('FY2025'!C31)</f>
        <v>DS</v>
      </c>
      <c r="D29" s="5" t="str">
        <f>IF('FY2025'!A31&lt;&gt;"",_xlfn.VALUETOTEXT('FY2025'!D31),"")</f>
        <v>Citibank Bhd</v>
      </c>
      <c r="E29" s="6">
        <f>IF('FY2025'!A31&lt;&gt;"",VALUE('FY2025'!E31),"")</f>
        <v>500000</v>
      </c>
      <c r="F29" s="6">
        <f>IF('FY2025'!A31&lt;&gt;"",VALUE('FY2025'!F31),"")</f>
        <v>77</v>
      </c>
      <c r="G29" s="6">
        <f>IF('FY2025'!A31&lt;&gt;"",VALUE('FY2025'!G31),"")</f>
        <v>64</v>
      </c>
      <c r="H29" s="6">
        <f>IF('FY2025'!A31&lt;&gt;"",VALUE('FY2025'!H31),"")</f>
        <v>6.85</v>
      </c>
      <c r="I29" s="6">
        <f>IF('FY2025'!A31&lt;&gt;"",VALUE('FY2025'!I31),"")</f>
        <v>1.91</v>
      </c>
      <c r="J29" s="6">
        <f>IF('FY2025'!A31&lt;&gt;"",VALUE('FY2025'!J31),"")</f>
        <v>4.9400000000000004</v>
      </c>
      <c r="K29" s="7" t="e">
        <f>IF('FY2025'!A31&lt;&gt;"",DATEVALUE(MID('FY2025'!K31, FIND(",", 'FY2025'!K31) + 2, FIND(" ", 'FY2025'!K31) - FIND(",", 'FY2025'!K31) - 1) &amp; " " &amp; MID('FY2025'!K31, FIND(" ", 'FY2025'!K31) + 1, FIND(",", 'FY2025'!K31, FIND(" ", 'FY2025'!K31)) - FIND(" ", 'FY2025'!K31) - 1) &amp; ", " &amp; MID('FY2025'!K31, FIND(",", 'FY2025'!K31, FIND(",",'FY2025'!K31) + 1) + 2, LEN('FY2025'!K31))),"")</f>
        <v>#VALUE!</v>
      </c>
      <c r="L29" s="7" t="e">
        <f>IF('FY2025'!A31&lt;&gt;"",DATEVALUE(MID('FY2025'!L31, FIND(",", 'FY2025'!L31) + 2, FIND(" ", 'FY2025'!L31) - FIND(",", 'FY2025'!L31) - 1) &amp; " " &amp; MID('FY2025'!L31, FIND(" ", 'FY2025'!L31) + 1, FIND(",", 'FY2025'!L31, FIND(" ", 'FY2025'!L31)) - FIND(" ", 'FY2025'!L31) - 1) &amp; ", " &amp; MID('FY2025'!L31, FIND(",", 'FY2025'!L31, FIND(",",'FY2025'!L31) + 1) + 2, LEN('FY2025'!L31))),"")</f>
        <v>#VALUE!</v>
      </c>
      <c r="M29" s="7" t="e">
        <f>IF('FY2025'!A31&lt;&gt;"",DATEVALUE(MID('FY2025'!M31, FIND(",", 'FY2025'!M31) + 2, FIND(" ", 'FY2025'!M31) - FIND(",", 'FY2025'!M31) - 1) &amp; " " &amp; MID('FY2025'!M31, FIND(" ", 'FY2025'!M31) + 1, FIND(",", 'FY2025'!M31, FIND(" ", 'FY2025'!M31)) - FIND(" ", 'FY2025'!M31) - 1) &amp; ", " &amp; MID('FY2025'!M31, FIND(",", 'FY2025'!M31, FIND(",",'FY2025'!M31) + 1) + 2, LEN('FY2025'!M31))),"")</f>
        <v>#VALUE!</v>
      </c>
      <c r="N29" s="7" t="e">
        <f>IF('FY2025'!A31&lt;&gt;"",DATEVALUE(MID('FY2025'!N31, FIND(",", 'FY2025'!N31) + 2, FIND(" ", 'FY2025'!N31) - FIND(",", 'FY2025'!N31) - 1) &amp; " " &amp; MID('FY2025'!N31, FIND(" ", 'FY2025'!N31) + 1, FIND(",", 'FY2025'!N31, FIND(" ", 'FY2025'!N31)) - FIND(" ", 'FY2025'!N31) - 1) &amp; ", " &amp; MID('FY2025'!N31, FIND(",", 'FY2025'!N31, FIND(",",'FY2025'!N31) + 1) + 2, LEN('FY2025'!N31))),"")</f>
        <v>#VALUE!</v>
      </c>
      <c r="O29" s="5" t="e">
        <f t="shared" si="0"/>
        <v>#VALUE!</v>
      </c>
      <c r="P29" s="10" t="e">
        <f>IF('FY2025'!$A31&lt;&gt;"",IF(AND(MONTH($K29) &lt;= 1, MONTH($L29) &gt;= 1), IF($O29 &lt;&gt; "", $E29/$O29, ""), ""),"")</f>
        <v>#VALUE!</v>
      </c>
      <c r="Q29" s="10" t="e">
        <f>IF('FY2025'!$A31&lt;&gt;"",IF(AND(MONTH($K29) &lt;= 2, MONTH($L29) &gt;= 2), IF($O29 &lt;&gt; "", $E29/$O29, ""), ""),"")</f>
        <v>#VALUE!</v>
      </c>
      <c r="R29" s="10" t="e">
        <f>IF('FY2025'!$A31&lt;&gt;"",IF(AND(MONTH($K29) &lt;= 3, MONTH($L29) &gt;= 3), IF($O29 &lt;&gt; "", $E29/$O29, ""), ""),"")</f>
        <v>#VALUE!</v>
      </c>
      <c r="S29" s="10" t="e">
        <f>IF('FY2025'!$A31&lt;&gt;"",IF(AND(MONTH($K29) &lt;= 4, MONTH($L29) &gt;= 4), IF($O29 &lt;&gt; "", $E29/$O29, ""), ""),"")</f>
        <v>#VALUE!</v>
      </c>
      <c r="T29" s="10" t="e">
        <f>IF('FY2025'!$A31&lt;&gt;"",IF(AND(MONTH($K29) &lt;= 5, MONTH($L29) &gt;= 5), IF($O29 &lt;&gt; "", $E29/$O29, ""), ""),"")</f>
        <v>#VALUE!</v>
      </c>
      <c r="U29" s="10" t="e">
        <f>IF('FY2025'!$A31&lt;&gt;"",IF(AND(MONTH($K29) &lt;= 6, MONTH($L29) &gt;= 6), IF($O29 &lt;&gt; "", $E29/$O29, ""), ""),"")</f>
        <v>#VALUE!</v>
      </c>
      <c r="V29" s="10" t="e">
        <f>IF('FY2025'!$A31&lt;&gt;"",IF(AND(MONTH($K29) &lt;= 7, MONTH($L29) &gt;= 7 ), IF($O29 &lt;&gt; "", $E29/$O29, ""), ""),"")</f>
        <v>#VALUE!</v>
      </c>
      <c r="W29" s="10" t="e">
        <f>IF('FY2025'!$A31&lt;&gt;"",IF(AND(MONTH($K29) &lt;= 8, MONTH($L29) &gt;= 8), IF($O29 &lt;&gt; "", $E29/$O29, ""), ""),"")</f>
        <v>#VALUE!</v>
      </c>
      <c r="X29" s="10" t="e">
        <f>IF('FY2025'!$A31&lt;&gt;"",IF(AND(MONTH($K29) &lt;= 9, MONTH($L29) &gt;= 9), IF($O29 &lt;&gt; "", $E29/$O29, ""), ""),"")</f>
        <v>#VALUE!</v>
      </c>
      <c r="Y29" s="10" t="e">
        <f>IF('FY2025'!$A31&lt;&gt;"",IF(AND(MONTH($K29) &lt;= 10, MONTH($L29) &gt;= 10), IF($O29 &lt;&gt; "", $E29/$O29, ""), ""),"")</f>
        <v>#VALUE!</v>
      </c>
      <c r="Z29" s="10" t="e">
        <f>IF('FY2025'!$A31&lt;&gt;"",IF(AND(MONTH($K29) &lt;= 11, MONTH($L29) &gt;= 11), IF($O29 &lt;&gt; "", $E29/$O29, ""), ""),"")</f>
        <v>#VALUE!</v>
      </c>
      <c r="AA29" s="10" t="e">
        <f>IF('FY2025'!$A31&lt;&gt;"",IF(AND(MONTH($K29) &lt;= 12, MONTH($L29) &gt;= 12), IF($O29 &lt;&gt; "", $E29/$O29, ""), ""),"")</f>
        <v>#VALUE!</v>
      </c>
    </row>
    <row r="30" spans="1:27" x14ac:dyDescent="0.25">
      <c r="A30" s="8">
        <f>IF('FY2025'!A32&lt;&gt;"", VALUE('FY2025'!A32), "")</f>
        <v>29</v>
      </c>
      <c r="B30" s="5" t="str">
        <f>IF('FY2025'!A32&lt;&gt;"",_xlfn.VALUETOTEXT('FY2025'!B32),"")</f>
        <v>25-0310-2410-24JPMC-PS-HZ-029</v>
      </c>
      <c r="C30" s="5" t="str">
        <f>_xlfn.VALUETOTEXT('FY2025'!C32)</f>
        <v>HZ</v>
      </c>
      <c r="D30" s="5" t="str">
        <f>IF('FY2025'!A32&lt;&gt;"",_xlfn.VALUETOTEXT('FY2025'!D32),"")</f>
        <v>JP Morgan Chase Bank NA</v>
      </c>
      <c r="E30" s="6">
        <f>IF('FY2025'!A32&lt;&gt;"",VALUE('FY2025'!E32),"")</f>
        <v>500000</v>
      </c>
      <c r="F30" s="6">
        <f>IF('FY2025'!A32&lt;&gt;"",VALUE('FY2025'!F32),"")</f>
        <v>77</v>
      </c>
      <c r="G30" s="6">
        <f>IF('FY2025'!A32&lt;&gt;"",VALUE('FY2025'!G32),"")</f>
        <v>64</v>
      </c>
      <c r="H30" s="6">
        <f>IF('FY2025'!A32&lt;&gt;"",VALUE('FY2025'!H32),"")</f>
        <v>7.4</v>
      </c>
      <c r="I30" s="6">
        <f>IF('FY2025'!A32&lt;&gt;"",VALUE('FY2025'!I32),"")</f>
        <v>2.2000000000000002</v>
      </c>
      <c r="J30" s="6">
        <f>IF('FY2025'!A32&lt;&gt;"",VALUE('FY2025'!J32),"")</f>
        <v>5.2</v>
      </c>
      <c r="K30" s="7" t="e">
        <f>IF('FY2025'!A32&lt;&gt;"",DATEVALUE(MID('FY2025'!K32, FIND(",", 'FY2025'!K32) + 2, FIND(" ", 'FY2025'!K32) - FIND(",", 'FY2025'!K32) - 1) &amp; " " &amp; MID('FY2025'!K32, FIND(" ", 'FY2025'!K32) + 1, FIND(",", 'FY2025'!K32, FIND(" ", 'FY2025'!K32)) - FIND(" ", 'FY2025'!K32) - 1) &amp; ", " &amp; MID('FY2025'!K32, FIND(",", 'FY2025'!K32, FIND(",",'FY2025'!K32) + 1) + 2, LEN('FY2025'!K32))),"")</f>
        <v>#VALUE!</v>
      </c>
      <c r="L30" s="7" t="e">
        <f>IF('FY2025'!A32&lt;&gt;"",DATEVALUE(MID('FY2025'!L32, FIND(",", 'FY2025'!L32) + 2, FIND(" ", 'FY2025'!L32) - FIND(",", 'FY2025'!L32) - 1) &amp; " " &amp; MID('FY2025'!L32, FIND(" ", 'FY2025'!L32) + 1, FIND(",", 'FY2025'!L32, FIND(" ", 'FY2025'!L32)) - FIND(" ", 'FY2025'!L32) - 1) &amp; ", " &amp; MID('FY2025'!L32, FIND(",", 'FY2025'!L32, FIND(",",'FY2025'!L32) + 1) + 2, LEN('FY2025'!L32))),"")</f>
        <v>#VALUE!</v>
      </c>
      <c r="M30" s="7" t="e">
        <f>IF('FY2025'!A32&lt;&gt;"",DATEVALUE(MID('FY2025'!M32, FIND(",", 'FY2025'!M32) + 2, FIND(" ", 'FY2025'!M32) - FIND(",", 'FY2025'!M32) - 1) &amp; " " &amp; MID('FY2025'!M32, FIND(" ", 'FY2025'!M32) + 1, FIND(",", 'FY2025'!M32, FIND(" ", 'FY2025'!M32)) - FIND(" ", 'FY2025'!M32) - 1) &amp; ", " &amp; MID('FY2025'!M32, FIND(",", 'FY2025'!M32, FIND(",",'FY2025'!M32) + 1) + 2, LEN('FY2025'!M32))),"")</f>
        <v>#VALUE!</v>
      </c>
      <c r="N30" s="7" t="e">
        <f>IF('FY2025'!A32&lt;&gt;"",DATEVALUE(MID('FY2025'!N32, FIND(",", 'FY2025'!N32) + 2, FIND(" ", 'FY2025'!N32) - FIND(",", 'FY2025'!N32) - 1) &amp; " " &amp; MID('FY2025'!N32, FIND(" ", 'FY2025'!N32) + 1, FIND(",", 'FY2025'!N32, FIND(" ", 'FY2025'!N32)) - FIND(" ", 'FY2025'!N32) - 1) &amp; ", " &amp; MID('FY2025'!N32, FIND(",", 'FY2025'!N32, FIND(",",'FY2025'!N32) + 1) + 2, LEN('FY2025'!N32))),"")</f>
        <v>#VALUE!</v>
      </c>
      <c r="O30" s="5" t="e">
        <f t="shared" si="0"/>
        <v>#VALUE!</v>
      </c>
      <c r="P30" s="10" t="e">
        <f>IF('FY2025'!$A32&lt;&gt;"",IF(AND(MONTH($K30) &lt;= 1, MONTH($L30) &gt;= 1), IF($O30 &lt;&gt; "", $E30/$O30, ""), ""),"")</f>
        <v>#VALUE!</v>
      </c>
      <c r="Q30" s="10" t="e">
        <f>IF('FY2025'!$A32&lt;&gt;"",IF(AND(MONTH($K30) &lt;= 2, MONTH($L30) &gt;= 2), IF($O30 &lt;&gt; "", $E30/$O30, ""), ""),"")</f>
        <v>#VALUE!</v>
      </c>
      <c r="R30" s="10" t="e">
        <f>IF('FY2025'!$A32&lt;&gt;"",IF(AND(MONTH($K30) &lt;= 3, MONTH($L30) &gt;= 3), IF($O30 &lt;&gt; "", $E30/$O30, ""), ""),"")</f>
        <v>#VALUE!</v>
      </c>
      <c r="S30" s="10" t="e">
        <f>IF('FY2025'!$A32&lt;&gt;"",IF(AND(MONTH($K30) &lt;= 4, MONTH($L30) &gt;= 4), IF($O30 &lt;&gt; "", $E30/$O30, ""), ""),"")</f>
        <v>#VALUE!</v>
      </c>
      <c r="T30" s="10" t="e">
        <f>IF('FY2025'!$A32&lt;&gt;"",IF(AND(MONTH($K30) &lt;= 5, MONTH($L30) &gt;= 5), IF($O30 &lt;&gt; "", $E30/$O30, ""), ""),"")</f>
        <v>#VALUE!</v>
      </c>
      <c r="U30" s="10" t="e">
        <f>IF('FY2025'!$A32&lt;&gt;"",IF(AND(MONTH($K30) &lt;= 6, MONTH($L30) &gt;= 6), IF($O30 &lt;&gt; "", $E30/$O30, ""), ""),"")</f>
        <v>#VALUE!</v>
      </c>
      <c r="V30" s="10" t="e">
        <f>IF('FY2025'!$A32&lt;&gt;"",IF(AND(MONTH($K30) &lt;= 7, MONTH($L30) &gt;= 7 ), IF($O30 &lt;&gt; "", $E30/$O30, ""), ""),"")</f>
        <v>#VALUE!</v>
      </c>
      <c r="W30" s="10" t="e">
        <f>IF('FY2025'!$A32&lt;&gt;"",IF(AND(MONTH($K30) &lt;= 8, MONTH($L30) &gt;= 8), IF($O30 &lt;&gt; "", $E30/$O30, ""), ""),"")</f>
        <v>#VALUE!</v>
      </c>
      <c r="X30" s="10" t="e">
        <f>IF('FY2025'!$A32&lt;&gt;"",IF(AND(MONTH($K30) &lt;= 9, MONTH($L30) &gt;= 9), IF($O30 &lt;&gt; "", $E30/$O30, ""), ""),"")</f>
        <v>#VALUE!</v>
      </c>
      <c r="Y30" s="10" t="e">
        <f>IF('FY2025'!$A32&lt;&gt;"",IF(AND(MONTH($K30) &lt;= 10, MONTH($L30) &gt;= 10), IF($O30 &lt;&gt; "", $E30/$O30, ""), ""),"")</f>
        <v>#VALUE!</v>
      </c>
      <c r="Z30" s="10" t="e">
        <f>IF('FY2025'!$A32&lt;&gt;"",IF(AND(MONTH($K30) &lt;= 11, MONTH($L30) &gt;= 11), IF($O30 &lt;&gt; "", $E30/$O30, ""), ""),"")</f>
        <v>#VALUE!</v>
      </c>
      <c r="AA30" s="10" t="e">
        <f>IF('FY2025'!$A32&lt;&gt;"",IF(AND(MONTH($K30) &lt;= 12, MONTH($L30) &gt;= 12), IF($O30 &lt;&gt; "", $E30/$O30, ""), ""),"")</f>
        <v>#VALUE!</v>
      </c>
    </row>
    <row r="31" spans="1:27" x14ac:dyDescent="0.25">
      <c r="A31" s="8">
        <f>IF('FY2025'!A33&lt;&gt;"", VALUE('FY2025'!A33), "")</f>
        <v>30</v>
      </c>
      <c r="B31" s="5" t="str">
        <f>IF('FY2025'!A33&lt;&gt;"",_xlfn.VALUETOTEXT('FY2025'!B33),"")</f>
        <v>25-0310-2410-24MLIL-PS-HZ-030</v>
      </c>
      <c r="C31" s="5" t="str">
        <f>_xlfn.VALUETOTEXT('FY2025'!C33)</f>
        <v>HZ</v>
      </c>
      <c r="D31" s="5" t="str">
        <f>IF('FY2025'!A33&lt;&gt;"",_xlfn.VALUETOTEXT('FY2025'!D33),"")</f>
        <v>Merrill Lynch International</v>
      </c>
      <c r="E31" s="6">
        <f>IF('FY2025'!A33&lt;&gt;"",VALUE('FY2025'!E33),"")</f>
        <v>500000</v>
      </c>
      <c r="F31" s="6">
        <f>IF('FY2025'!A33&lt;&gt;"",VALUE('FY2025'!F33),"")</f>
        <v>77</v>
      </c>
      <c r="G31" s="6">
        <f>IF('FY2025'!A33&lt;&gt;"",VALUE('FY2025'!G33),"")</f>
        <v>64</v>
      </c>
      <c r="H31" s="6">
        <f>IF('FY2025'!A33&lt;&gt;"",VALUE('FY2025'!H33),"")</f>
        <v>7</v>
      </c>
      <c r="I31" s="6">
        <f>IF('FY2025'!A33&lt;&gt;"",VALUE('FY2025'!I33),"")</f>
        <v>1.85</v>
      </c>
      <c r="J31" s="6">
        <f>IF('FY2025'!A33&lt;&gt;"",VALUE('FY2025'!J33),"")</f>
        <v>5.15</v>
      </c>
      <c r="K31" s="7" t="e">
        <f>IF('FY2025'!A33&lt;&gt;"",DATEVALUE(MID('FY2025'!K33, FIND(",", 'FY2025'!K33) + 2, FIND(" ", 'FY2025'!K33) - FIND(",", 'FY2025'!K33) - 1) &amp; " " &amp; MID('FY2025'!K33, FIND(" ", 'FY2025'!K33) + 1, FIND(",", 'FY2025'!K33, FIND(" ", 'FY2025'!K33)) - FIND(" ", 'FY2025'!K33) - 1) &amp; ", " &amp; MID('FY2025'!K33, FIND(",", 'FY2025'!K33, FIND(",",'FY2025'!K33) + 1) + 2, LEN('FY2025'!K33))),"")</f>
        <v>#VALUE!</v>
      </c>
      <c r="L31" s="7" t="e">
        <f>IF('FY2025'!A33&lt;&gt;"",DATEVALUE(MID('FY2025'!L33, FIND(",", 'FY2025'!L33) + 2, FIND(" ", 'FY2025'!L33) - FIND(",", 'FY2025'!L33) - 1) &amp; " " &amp; MID('FY2025'!L33, FIND(" ", 'FY2025'!L33) + 1, FIND(",", 'FY2025'!L33, FIND(" ", 'FY2025'!L33)) - FIND(" ", 'FY2025'!L33) - 1) &amp; ", " &amp; MID('FY2025'!L33, FIND(",", 'FY2025'!L33, FIND(",",'FY2025'!L33) + 1) + 2, LEN('FY2025'!L33))),"")</f>
        <v>#VALUE!</v>
      </c>
      <c r="M31" s="7" t="e">
        <f>IF('FY2025'!A33&lt;&gt;"",DATEVALUE(MID('FY2025'!M33, FIND(",", 'FY2025'!M33) + 2, FIND(" ", 'FY2025'!M33) - FIND(",", 'FY2025'!M33) - 1) &amp; " " &amp; MID('FY2025'!M33, FIND(" ", 'FY2025'!M33) + 1, FIND(",", 'FY2025'!M33, FIND(" ", 'FY2025'!M33)) - FIND(" ", 'FY2025'!M33) - 1) &amp; ", " &amp; MID('FY2025'!M33, FIND(",", 'FY2025'!M33, FIND(",",'FY2025'!M33) + 1) + 2, LEN('FY2025'!M33))),"")</f>
        <v>#VALUE!</v>
      </c>
      <c r="N31" s="7" t="e">
        <f>IF('FY2025'!A33&lt;&gt;"",DATEVALUE(MID('FY2025'!N33, FIND(",", 'FY2025'!N33) + 2, FIND(" ", 'FY2025'!N33) - FIND(",", 'FY2025'!N33) - 1) &amp; " " &amp; MID('FY2025'!N33, FIND(" ", 'FY2025'!N33) + 1, FIND(",", 'FY2025'!N33, FIND(" ", 'FY2025'!N33)) - FIND(" ", 'FY2025'!N33) - 1) &amp; ", " &amp; MID('FY2025'!N33, FIND(",", 'FY2025'!N33, FIND(",",'FY2025'!N33) + 1) + 2, LEN('FY2025'!N33))),"")</f>
        <v>#VALUE!</v>
      </c>
      <c r="O31" s="5" t="e">
        <f t="shared" si="0"/>
        <v>#VALUE!</v>
      </c>
      <c r="P31" s="10" t="e">
        <f>IF('FY2025'!$A33&lt;&gt;"",IF(AND(MONTH($K31) &lt;= 1, MONTH($L31) &gt;= 1), IF($O31 &lt;&gt; "", $E31/$O31, ""), ""),"")</f>
        <v>#VALUE!</v>
      </c>
      <c r="Q31" s="10" t="e">
        <f>IF('FY2025'!$A33&lt;&gt;"",IF(AND(MONTH($K31) &lt;= 2, MONTH($L31) &gt;= 2), IF($O31 &lt;&gt; "", $E31/$O31, ""), ""),"")</f>
        <v>#VALUE!</v>
      </c>
      <c r="R31" s="10" t="e">
        <f>IF('FY2025'!$A33&lt;&gt;"",IF(AND(MONTH($K31) &lt;= 3, MONTH($L31) &gt;= 3), IF($O31 &lt;&gt; "", $E31/$O31, ""), ""),"")</f>
        <v>#VALUE!</v>
      </c>
      <c r="S31" s="10" t="e">
        <f>IF('FY2025'!$A33&lt;&gt;"",IF(AND(MONTH($K31) &lt;= 4, MONTH($L31) &gt;= 4), IF($O31 &lt;&gt; "", $E31/$O31, ""), ""),"")</f>
        <v>#VALUE!</v>
      </c>
      <c r="T31" s="10" t="e">
        <f>IF('FY2025'!$A33&lt;&gt;"",IF(AND(MONTH($K31) &lt;= 5, MONTH($L31) &gt;= 5), IF($O31 &lt;&gt; "", $E31/$O31, ""), ""),"")</f>
        <v>#VALUE!</v>
      </c>
      <c r="U31" s="10" t="e">
        <f>IF('FY2025'!$A33&lt;&gt;"",IF(AND(MONTH($K31) &lt;= 6, MONTH($L31) &gt;= 6), IF($O31 &lt;&gt; "", $E31/$O31, ""), ""),"")</f>
        <v>#VALUE!</v>
      </c>
      <c r="V31" s="10" t="e">
        <f>IF('FY2025'!$A33&lt;&gt;"",IF(AND(MONTH($K31) &lt;= 7, MONTH($L31) &gt;= 7 ), IF($O31 &lt;&gt; "", $E31/$O31, ""), ""),"")</f>
        <v>#VALUE!</v>
      </c>
      <c r="W31" s="10" t="e">
        <f>IF('FY2025'!$A33&lt;&gt;"",IF(AND(MONTH($K31) &lt;= 8, MONTH($L31) &gt;= 8), IF($O31 &lt;&gt; "", $E31/$O31, ""), ""),"")</f>
        <v>#VALUE!</v>
      </c>
      <c r="X31" s="10" t="e">
        <f>IF('FY2025'!$A33&lt;&gt;"",IF(AND(MONTH($K31) &lt;= 9, MONTH($L31) &gt;= 9), IF($O31 &lt;&gt; "", $E31/$O31, ""), ""),"")</f>
        <v>#VALUE!</v>
      </c>
      <c r="Y31" s="10" t="e">
        <f>IF('FY2025'!$A33&lt;&gt;"",IF(AND(MONTH($K31) &lt;= 10, MONTH($L31) &gt;= 10), IF($O31 &lt;&gt; "", $E31/$O31, ""), ""),"")</f>
        <v>#VALUE!</v>
      </c>
      <c r="Z31" s="10" t="e">
        <f>IF('FY2025'!$A33&lt;&gt;"",IF(AND(MONTH($K31) &lt;= 11, MONTH($L31) &gt;= 11), IF($O31 &lt;&gt; "", $E31/$O31, ""), ""),"")</f>
        <v>#VALUE!</v>
      </c>
      <c r="AA31" s="10" t="e">
        <f>IF('FY2025'!$A33&lt;&gt;"",IF(AND(MONTH($K31) &lt;= 12, MONTH($L31) &gt;= 12), IF($O31 &lt;&gt; "", $E31/$O31, ""), ""),"")</f>
        <v>#VALUE!</v>
      </c>
    </row>
    <row r="32" spans="1:27" x14ac:dyDescent="0.25">
      <c r="A32" s="8">
        <f>IF('FY2025'!A34&lt;&gt;"", VALUE('FY2025'!A34), "")</f>
        <v>31</v>
      </c>
      <c r="B32" s="5" t="str">
        <f>IF('FY2025'!A34&lt;&gt;"",_xlfn.VALUETOTEXT('FY2025'!B34),"")</f>
        <v>25-0310-2410-24TOTS-PS-HZ-031</v>
      </c>
      <c r="C32" s="5" t="str">
        <f>_xlfn.VALUETOTEXT('FY2025'!C34)</f>
        <v>HZ</v>
      </c>
      <c r="D32" s="5" t="str">
        <f>IF('FY2025'!A34&lt;&gt;"",_xlfn.VALUETOTEXT('FY2025'!D34),"")</f>
        <v>TOTSA TotalEnergies Trading SA</v>
      </c>
      <c r="E32" s="6">
        <f>IF('FY2025'!A34&lt;&gt;"",VALUE('FY2025'!E34),"")</f>
        <v>500000</v>
      </c>
      <c r="F32" s="6">
        <f>IF('FY2025'!A34&lt;&gt;"",VALUE('FY2025'!F34),"")</f>
        <v>77</v>
      </c>
      <c r="G32" s="6">
        <f>IF('FY2025'!A34&lt;&gt;"",VALUE('FY2025'!G34),"")</f>
        <v>64</v>
      </c>
      <c r="H32" s="6">
        <f>IF('FY2025'!A34&lt;&gt;"",VALUE('FY2025'!H34),"")</f>
        <v>7.42</v>
      </c>
      <c r="I32" s="6">
        <f>IF('FY2025'!A34&lt;&gt;"",VALUE('FY2025'!I34),"")</f>
        <v>2.2000000000000002</v>
      </c>
      <c r="J32" s="6">
        <f>IF('FY2025'!A34&lt;&gt;"",VALUE('FY2025'!J34),"")</f>
        <v>5.22</v>
      </c>
      <c r="K32" s="7" t="e">
        <f>IF('FY2025'!A34&lt;&gt;"",DATEVALUE(MID('FY2025'!K34, FIND(",", 'FY2025'!K34) + 2, FIND(" ", 'FY2025'!K34) - FIND(",", 'FY2025'!K34) - 1) &amp; " " &amp; MID('FY2025'!K34, FIND(" ", 'FY2025'!K34) + 1, FIND(",", 'FY2025'!K34, FIND(" ", 'FY2025'!K34)) - FIND(" ", 'FY2025'!K34) - 1) &amp; ", " &amp; MID('FY2025'!K34, FIND(",", 'FY2025'!K34, FIND(",",'FY2025'!K34) + 1) + 2, LEN('FY2025'!K34))),"")</f>
        <v>#VALUE!</v>
      </c>
      <c r="L32" s="7" t="e">
        <f>IF('FY2025'!A34&lt;&gt;"",DATEVALUE(MID('FY2025'!L34, FIND(",", 'FY2025'!L34) + 2, FIND(" ", 'FY2025'!L34) - FIND(",", 'FY2025'!L34) - 1) &amp; " " &amp; MID('FY2025'!L34, FIND(" ", 'FY2025'!L34) + 1, FIND(",", 'FY2025'!L34, FIND(" ", 'FY2025'!L34)) - FIND(" ", 'FY2025'!L34) - 1) &amp; ", " &amp; MID('FY2025'!L34, FIND(",", 'FY2025'!L34, FIND(",",'FY2025'!L34) + 1) + 2, LEN('FY2025'!L34))),"")</f>
        <v>#VALUE!</v>
      </c>
      <c r="M32" s="7" t="e">
        <f>IF('FY2025'!A34&lt;&gt;"",DATEVALUE(MID('FY2025'!M34, FIND(",", 'FY2025'!M34) + 2, FIND(" ", 'FY2025'!M34) - FIND(",", 'FY2025'!M34) - 1) &amp; " " &amp; MID('FY2025'!M34, FIND(" ", 'FY2025'!M34) + 1, FIND(",", 'FY2025'!M34, FIND(" ", 'FY2025'!M34)) - FIND(" ", 'FY2025'!M34) - 1) &amp; ", " &amp; MID('FY2025'!M34, FIND(",", 'FY2025'!M34, FIND(",",'FY2025'!M34) + 1) + 2, LEN('FY2025'!M34))),"")</f>
        <v>#VALUE!</v>
      </c>
      <c r="N32" s="7" t="e">
        <f>IF('FY2025'!A34&lt;&gt;"",DATEVALUE(MID('FY2025'!N34, FIND(",", 'FY2025'!N34) + 2, FIND(" ", 'FY2025'!N34) - FIND(",", 'FY2025'!N34) - 1) &amp; " " &amp; MID('FY2025'!N34, FIND(" ", 'FY2025'!N34) + 1, FIND(",", 'FY2025'!N34, FIND(" ", 'FY2025'!N34)) - FIND(" ", 'FY2025'!N34) - 1) &amp; ", " &amp; MID('FY2025'!N34, FIND(",", 'FY2025'!N34, FIND(",",'FY2025'!N34) + 1) + 2, LEN('FY2025'!N34))),"")</f>
        <v>#VALUE!</v>
      </c>
      <c r="O32" s="5" t="e">
        <f t="shared" si="0"/>
        <v>#VALUE!</v>
      </c>
      <c r="P32" s="10" t="e">
        <f>IF('FY2025'!$A34&lt;&gt;"",IF(AND(MONTH($K32) &lt;= 1, MONTH($L32) &gt;= 1), IF($O32 &lt;&gt; "", $E32/$O32, ""), ""),"")</f>
        <v>#VALUE!</v>
      </c>
      <c r="Q32" s="10" t="e">
        <f>IF('FY2025'!$A34&lt;&gt;"",IF(AND(MONTH($K32) &lt;= 2, MONTH($L32) &gt;= 2), IF($O32 &lt;&gt; "", $E32/$O32, ""), ""),"")</f>
        <v>#VALUE!</v>
      </c>
      <c r="R32" s="10" t="e">
        <f>IF('FY2025'!$A34&lt;&gt;"",IF(AND(MONTH($K32) &lt;= 3, MONTH($L32) &gt;= 3), IF($O32 &lt;&gt; "", $E32/$O32, ""), ""),"")</f>
        <v>#VALUE!</v>
      </c>
      <c r="S32" s="10" t="e">
        <f>IF('FY2025'!$A34&lt;&gt;"",IF(AND(MONTH($K32) &lt;= 4, MONTH($L32) &gt;= 4), IF($O32 &lt;&gt; "", $E32/$O32, ""), ""),"")</f>
        <v>#VALUE!</v>
      </c>
      <c r="T32" s="10" t="e">
        <f>IF('FY2025'!$A34&lt;&gt;"",IF(AND(MONTH($K32) &lt;= 5, MONTH($L32) &gt;= 5), IF($O32 &lt;&gt; "", $E32/$O32, ""), ""),"")</f>
        <v>#VALUE!</v>
      </c>
      <c r="U32" s="10" t="e">
        <f>IF('FY2025'!$A34&lt;&gt;"",IF(AND(MONTH($K32) &lt;= 6, MONTH($L32) &gt;= 6), IF($O32 &lt;&gt; "", $E32/$O32, ""), ""),"")</f>
        <v>#VALUE!</v>
      </c>
      <c r="V32" s="10" t="e">
        <f>IF('FY2025'!$A34&lt;&gt;"",IF(AND(MONTH($K32) &lt;= 7, MONTH($L32) &gt;= 7 ), IF($O32 &lt;&gt; "", $E32/$O32, ""), ""),"")</f>
        <v>#VALUE!</v>
      </c>
      <c r="W32" s="10" t="e">
        <f>IF('FY2025'!$A34&lt;&gt;"",IF(AND(MONTH($K32) &lt;= 8, MONTH($L32) &gt;= 8), IF($O32 &lt;&gt; "", $E32/$O32, ""), ""),"")</f>
        <v>#VALUE!</v>
      </c>
      <c r="X32" s="10" t="e">
        <f>IF('FY2025'!$A34&lt;&gt;"",IF(AND(MONTH($K32) &lt;= 9, MONTH($L32) &gt;= 9), IF($O32 &lt;&gt; "", $E32/$O32, ""), ""),"")</f>
        <v>#VALUE!</v>
      </c>
      <c r="Y32" s="10" t="e">
        <f>IF('FY2025'!$A34&lt;&gt;"",IF(AND(MONTH($K32) &lt;= 10, MONTH($L32) &gt;= 10), IF($O32 &lt;&gt; "", $E32/$O32, ""), ""),"")</f>
        <v>#VALUE!</v>
      </c>
      <c r="Z32" s="10" t="e">
        <f>IF('FY2025'!$A34&lt;&gt;"",IF(AND(MONTH($K32) &lt;= 11, MONTH($L32) &gt;= 11), IF($O32 &lt;&gt; "", $E32/$O32, ""), ""),"")</f>
        <v>#VALUE!</v>
      </c>
      <c r="AA32" s="10" t="e">
        <f>IF('FY2025'!$A34&lt;&gt;"",IF(AND(MONTH($K32) &lt;= 12, MONTH($L32) &gt;= 12), IF($O32 &lt;&gt; "", $E32/$O32, ""), ""),"")</f>
        <v>#VALUE!</v>
      </c>
    </row>
    <row r="33" spans="1:27" x14ac:dyDescent="0.25">
      <c r="A33" s="8">
        <f>IF('FY2025'!A35&lt;&gt;"", VALUE('FY2025'!A35), "")</f>
        <v>32</v>
      </c>
      <c r="B33" s="5" t="str">
        <f>IF('FY2025'!A35&lt;&gt;"",_xlfn.VALUETOTEXT('FY2025'!B35),"")</f>
        <v>25-0310-2410-24SCBB-PS-HZ-032</v>
      </c>
      <c r="C33" s="5" t="str">
        <f>_xlfn.VALUETOTEXT('FY2025'!C35)</f>
        <v>HZ</v>
      </c>
      <c r="D33" s="5" t="str">
        <f>IF('FY2025'!A35&lt;&gt;"",_xlfn.VALUETOTEXT('FY2025'!D35),"")</f>
        <v>Standard Chartered Bank (M) Bhd</v>
      </c>
      <c r="E33" s="6">
        <f>IF('FY2025'!A35&lt;&gt;"",VALUE('FY2025'!E35),"")</f>
        <v>500000</v>
      </c>
      <c r="F33" s="6">
        <f>IF('FY2025'!A35&lt;&gt;"",VALUE('FY2025'!F35),"")</f>
        <v>77</v>
      </c>
      <c r="G33" s="6">
        <f>IF('FY2025'!A35&lt;&gt;"",VALUE('FY2025'!G35),"")</f>
        <v>64</v>
      </c>
      <c r="H33" s="6">
        <f>IF('FY2025'!A35&lt;&gt;"",VALUE('FY2025'!H35),"")</f>
        <v>7.57</v>
      </c>
      <c r="I33" s="6">
        <f>IF('FY2025'!A35&lt;&gt;"",VALUE('FY2025'!I35),"")</f>
        <v>2.3199999999999998</v>
      </c>
      <c r="J33" s="6">
        <f>IF('FY2025'!A35&lt;&gt;"",VALUE('FY2025'!J35),"")</f>
        <v>5.25</v>
      </c>
      <c r="K33" s="7" t="e">
        <f>IF('FY2025'!A35&lt;&gt;"",DATEVALUE(MID('FY2025'!K35, FIND(",", 'FY2025'!K35) + 2, FIND(" ", 'FY2025'!K35) - FIND(",", 'FY2025'!K35) - 1) &amp; " " &amp; MID('FY2025'!K35, FIND(" ", 'FY2025'!K35) + 1, FIND(",", 'FY2025'!K35, FIND(" ", 'FY2025'!K35)) - FIND(" ", 'FY2025'!K35) - 1) &amp; ", " &amp; MID('FY2025'!K35, FIND(",", 'FY2025'!K35, FIND(",",'FY2025'!K35) + 1) + 2, LEN('FY2025'!K35))),"")</f>
        <v>#VALUE!</v>
      </c>
      <c r="L33" s="7" t="e">
        <f>IF('FY2025'!A35&lt;&gt;"",DATEVALUE(MID('FY2025'!L35, FIND(",", 'FY2025'!L35) + 2, FIND(" ", 'FY2025'!L35) - FIND(",", 'FY2025'!L35) - 1) &amp; " " &amp; MID('FY2025'!L35, FIND(" ", 'FY2025'!L35) + 1, FIND(",", 'FY2025'!L35, FIND(" ", 'FY2025'!L35)) - FIND(" ", 'FY2025'!L35) - 1) &amp; ", " &amp; MID('FY2025'!L35, FIND(",", 'FY2025'!L35, FIND(",",'FY2025'!L35) + 1) + 2, LEN('FY2025'!L35))),"")</f>
        <v>#VALUE!</v>
      </c>
      <c r="M33" s="7" t="e">
        <f>IF('FY2025'!A35&lt;&gt;"",DATEVALUE(MID('FY2025'!M35, FIND(",", 'FY2025'!M35) + 2, FIND(" ", 'FY2025'!M35) - FIND(",", 'FY2025'!M35) - 1) &amp; " " &amp; MID('FY2025'!M35, FIND(" ", 'FY2025'!M35) + 1, FIND(",", 'FY2025'!M35, FIND(" ", 'FY2025'!M35)) - FIND(" ", 'FY2025'!M35) - 1) &amp; ", " &amp; MID('FY2025'!M35, FIND(",", 'FY2025'!M35, FIND(",",'FY2025'!M35) + 1) + 2, LEN('FY2025'!M35))),"")</f>
        <v>#VALUE!</v>
      </c>
      <c r="N33" s="7" t="e">
        <f>IF('FY2025'!A35&lt;&gt;"",DATEVALUE(MID('FY2025'!N35, FIND(",", 'FY2025'!N35) + 2, FIND(" ", 'FY2025'!N35) - FIND(",", 'FY2025'!N35) - 1) &amp; " " &amp; MID('FY2025'!N35, FIND(" ", 'FY2025'!N35) + 1, FIND(",", 'FY2025'!N35, FIND(" ", 'FY2025'!N35)) - FIND(" ", 'FY2025'!N35) - 1) &amp; ", " &amp; MID('FY2025'!N35, FIND(",", 'FY2025'!N35, FIND(",",'FY2025'!N35) + 1) + 2, LEN('FY2025'!N35))),"")</f>
        <v>#VALUE!</v>
      </c>
      <c r="O33" s="5" t="e">
        <f t="shared" si="0"/>
        <v>#VALUE!</v>
      </c>
      <c r="P33" s="10" t="e">
        <f>IF('FY2025'!$A35&lt;&gt;"",IF(AND(MONTH($K33) &lt;= 1, MONTH($L33) &gt;= 1), IF($O33 &lt;&gt; "", $E33/$O33, ""), ""),"")</f>
        <v>#VALUE!</v>
      </c>
      <c r="Q33" s="10" t="e">
        <f>IF('FY2025'!$A35&lt;&gt;"",IF(AND(MONTH($K33) &lt;= 2, MONTH($L33) &gt;= 2), IF($O33 &lt;&gt; "", $E33/$O33, ""), ""),"")</f>
        <v>#VALUE!</v>
      </c>
      <c r="R33" s="10" t="e">
        <f>IF('FY2025'!$A35&lt;&gt;"",IF(AND(MONTH($K33) &lt;= 3, MONTH($L33) &gt;= 3), IF($O33 &lt;&gt; "", $E33/$O33, ""), ""),"")</f>
        <v>#VALUE!</v>
      </c>
      <c r="S33" s="10" t="e">
        <f>IF('FY2025'!$A35&lt;&gt;"",IF(AND(MONTH($K33) &lt;= 4, MONTH($L33) &gt;= 4), IF($O33 &lt;&gt; "", $E33/$O33, ""), ""),"")</f>
        <v>#VALUE!</v>
      </c>
      <c r="T33" s="10" t="e">
        <f>IF('FY2025'!$A35&lt;&gt;"",IF(AND(MONTH($K33) &lt;= 5, MONTH($L33) &gt;= 5), IF($O33 &lt;&gt; "", $E33/$O33, ""), ""),"")</f>
        <v>#VALUE!</v>
      </c>
      <c r="U33" s="10" t="e">
        <f>IF('FY2025'!$A35&lt;&gt;"",IF(AND(MONTH($K33) &lt;= 6, MONTH($L33) &gt;= 6), IF($O33 &lt;&gt; "", $E33/$O33, ""), ""),"")</f>
        <v>#VALUE!</v>
      </c>
      <c r="V33" s="10" t="e">
        <f>IF('FY2025'!$A35&lt;&gt;"",IF(AND(MONTH($K33) &lt;= 7, MONTH($L33) &gt;= 7 ), IF($O33 &lt;&gt; "", $E33/$O33, ""), ""),"")</f>
        <v>#VALUE!</v>
      </c>
      <c r="W33" s="10" t="e">
        <f>IF('FY2025'!$A35&lt;&gt;"",IF(AND(MONTH($K33) &lt;= 8, MONTH($L33) &gt;= 8), IF($O33 &lt;&gt; "", $E33/$O33, ""), ""),"")</f>
        <v>#VALUE!</v>
      </c>
      <c r="X33" s="10" t="e">
        <f>IF('FY2025'!$A35&lt;&gt;"",IF(AND(MONTH($K33) &lt;= 9, MONTH($L33) &gt;= 9), IF($O33 &lt;&gt; "", $E33/$O33, ""), ""),"")</f>
        <v>#VALUE!</v>
      </c>
      <c r="Y33" s="10" t="e">
        <f>IF('FY2025'!$A35&lt;&gt;"",IF(AND(MONTH($K33) &lt;= 10, MONTH($L33) &gt;= 10), IF($O33 &lt;&gt; "", $E33/$O33, ""), ""),"")</f>
        <v>#VALUE!</v>
      </c>
      <c r="Z33" s="10" t="e">
        <f>IF('FY2025'!$A35&lt;&gt;"",IF(AND(MONTH($K33) &lt;= 11, MONTH($L33) &gt;= 11), IF($O33 &lt;&gt; "", $E33/$O33, ""), ""),"")</f>
        <v>#VALUE!</v>
      </c>
      <c r="AA33" s="10" t="e">
        <f>IF('FY2025'!$A35&lt;&gt;"",IF(AND(MONTH($K33) &lt;= 12, MONTH($L33) &gt;= 12), IF($O33 &lt;&gt; "", $E33/$O33, ""), ""),"")</f>
        <v>#VALUE!</v>
      </c>
    </row>
    <row r="34" spans="1:27" x14ac:dyDescent="0.25">
      <c r="A34" s="8">
        <f>IF('FY2025'!A36&lt;&gt;"", VALUE('FY2025'!A36), "")</f>
        <v>33</v>
      </c>
      <c r="B34" s="5" t="str">
        <f>IF('FY2025'!A36&lt;&gt;"",_xlfn.VALUETOTEXT('FY2025'!B36),"")</f>
        <v>25-0310-2410-24CITI-PS-HZ-033</v>
      </c>
      <c r="C34" s="5" t="str">
        <f>_xlfn.VALUETOTEXT('FY2025'!C36)</f>
        <v>HZ</v>
      </c>
      <c r="D34" s="5" t="str">
        <f>IF('FY2025'!A36&lt;&gt;"",_xlfn.VALUETOTEXT('FY2025'!D36),"")</f>
        <v>Citibank Bhd</v>
      </c>
      <c r="E34" s="6">
        <f>IF('FY2025'!A36&lt;&gt;"",VALUE('FY2025'!E36),"")</f>
        <v>500000</v>
      </c>
      <c r="F34" s="6">
        <f>IF('FY2025'!A36&lt;&gt;"",VALUE('FY2025'!F36),"")</f>
        <v>77</v>
      </c>
      <c r="G34" s="6">
        <f>IF('FY2025'!A36&lt;&gt;"",VALUE('FY2025'!G36),"")</f>
        <v>64</v>
      </c>
      <c r="H34" s="6">
        <f>IF('FY2025'!A36&lt;&gt;"",VALUE('FY2025'!H36),"")</f>
        <v>7.19</v>
      </c>
      <c r="I34" s="6">
        <f>IF('FY2025'!A36&lt;&gt;"",VALUE('FY2025'!I36),"")</f>
        <v>1.96</v>
      </c>
      <c r="J34" s="6">
        <f>IF('FY2025'!A36&lt;&gt;"",VALUE('FY2025'!J36),"")</f>
        <v>5.23</v>
      </c>
      <c r="K34" s="7" t="e">
        <f>IF('FY2025'!A36&lt;&gt;"",DATEVALUE(MID('FY2025'!K36, FIND(",", 'FY2025'!K36) + 2, FIND(" ", 'FY2025'!K36) - FIND(",", 'FY2025'!K36) - 1) &amp; " " &amp; MID('FY2025'!K36, FIND(" ", 'FY2025'!K36) + 1, FIND(",", 'FY2025'!K36, FIND(" ", 'FY2025'!K36)) - FIND(" ", 'FY2025'!K36) - 1) &amp; ", " &amp; MID('FY2025'!K36, FIND(",", 'FY2025'!K36, FIND(",",'FY2025'!K36) + 1) + 2, LEN('FY2025'!K36))),"")</f>
        <v>#VALUE!</v>
      </c>
      <c r="L34" s="7" t="e">
        <f>IF('FY2025'!A36&lt;&gt;"",DATEVALUE(MID('FY2025'!L36, FIND(",", 'FY2025'!L36) + 2, FIND(" ", 'FY2025'!L36) - FIND(",", 'FY2025'!L36) - 1) &amp; " " &amp; MID('FY2025'!L36, FIND(" ", 'FY2025'!L36) + 1, FIND(",", 'FY2025'!L36, FIND(" ", 'FY2025'!L36)) - FIND(" ", 'FY2025'!L36) - 1) &amp; ", " &amp; MID('FY2025'!L36, FIND(",", 'FY2025'!L36, FIND(",",'FY2025'!L36) + 1) + 2, LEN('FY2025'!L36))),"")</f>
        <v>#VALUE!</v>
      </c>
      <c r="M34" s="7" t="e">
        <f>IF('FY2025'!A36&lt;&gt;"",DATEVALUE(MID('FY2025'!M36, FIND(",", 'FY2025'!M36) + 2, FIND(" ", 'FY2025'!M36) - FIND(",", 'FY2025'!M36) - 1) &amp; " " &amp; MID('FY2025'!M36, FIND(" ", 'FY2025'!M36) + 1, FIND(",", 'FY2025'!M36, FIND(" ", 'FY2025'!M36)) - FIND(" ", 'FY2025'!M36) - 1) &amp; ", " &amp; MID('FY2025'!M36, FIND(",", 'FY2025'!M36, FIND(",",'FY2025'!M36) + 1) + 2, LEN('FY2025'!M36))),"")</f>
        <v>#VALUE!</v>
      </c>
      <c r="N34" s="7" t="e">
        <f>IF('FY2025'!A36&lt;&gt;"",DATEVALUE(MID('FY2025'!N36, FIND(",", 'FY2025'!N36) + 2, FIND(" ", 'FY2025'!N36) - FIND(",", 'FY2025'!N36) - 1) &amp; " " &amp; MID('FY2025'!N36, FIND(" ", 'FY2025'!N36) + 1, FIND(",", 'FY2025'!N36, FIND(" ", 'FY2025'!N36)) - FIND(" ", 'FY2025'!N36) - 1) &amp; ", " &amp; MID('FY2025'!N36, FIND(",", 'FY2025'!N36, FIND(",",'FY2025'!N36) + 1) + 2, LEN('FY2025'!N36))),"")</f>
        <v>#VALUE!</v>
      </c>
      <c r="O34" s="5" t="e">
        <f t="shared" si="0"/>
        <v>#VALUE!</v>
      </c>
      <c r="P34" s="10" t="e">
        <f>IF('FY2025'!$A36&lt;&gt;"",IF(AND(MONTH($K34) &lt;= 1, MONTH($L34) &gt;= 1), IF($O34 &lt;&gt; "", $E34/$O34, ""), ""),"")</f>
        <v>#VALUE!</v>
      </c>
      <c r="Q34" s="10" t="e">
        <f>IF('FY2025'!$A36&lt;&gt;"",IF(AND(MONTH($K34) &lt;= 2, MONTH($L34) &gt;= 2), IF($O34 &lt;&gt; "", $E34/$O34, ""), ""),"")</f>
        <v>#VALUE!</v>
      </c>
      <c r="R34" s="10" t="e">
        <f>IF('FY2025'!$A36&lt;&gt;"",IF(AND(MONTH($K34) &lt;= 3, MONTH($L34) &gt;= 3), IF($O34 &lt;&gt; "", $E34/$O34, ""), ""),"")</f>
        <v>#VALUE!</v>
      </c>
      <c r="S34" s="10" t="e">
        <f>IF('FY2025'!$A36&lt;&gt;"",IF(AND(MONTH($K34) &lt;= 4, MONTH($L34) &gt;= 4), IF($O34 &lt;&gt; "", $E34/$O34, ""), ""),"")</f>
        <v>#VALUE!</v>
      </c>
      <c r="T34" s="10" t="e">
        <f>IF('FY2025'!$A36&lt;&gt;"",IF(AND(MONTH($K34) &lt;= 5, MONTH($L34) &gt;= 5), IF($O34 &lt;&gt; "", $E34/$O34, ""), ""),"")</f>
        <v>#VALUE!</v>
      </c>
      <c r="U34" s="10" t="e">
        <f>IF('FY2025'!$A36&lt;&gt;"",IF(AND(MONTH($K34) &lt;= 6, MONTH($L34) &gt;= 6), IF($O34 &lt;&gt; "", $E34/$O34, ""), ""),"")</f>
        <v>#VALUE!</v>
      </c>
      <c r="V34" s="10" t="e">
        <f>IF('FY2025'!$A36&lt;&gt;"",IF(AND(MONTH($K34) &lt;= 7, MONTH($L34) &gt;= 7 ), IF($O34 &lt;&gt; "", $E34/$O34, ""), ""),"")</f>
        <v>#VALUE!</v>
      </c>
      <c r="W34" s="10" t="e">
        <f>IF('FY2025'!$A36&lt;&gt;"",IF(AND(MONTH($K34) &lt;= 8, MONTH($L34) &gt;= 8), IF($O34 &lt;&gt; "", $E34/$O34, ""), ""),"")</f>
        <v>#VALUE!</v>
      </c>
      <c r="X34" s="10" t="e">
        <f>IF('FY2025'!$A36&lt;&gt;"",IF(AND(MONTH($K34) &lt;= 9, MONTH($L34) &gt;= 9), IF($O34 &lt;&gt; "", $E34/$O34, ""), ""),"")</f>
        <v>#VALUE!</v>
      </c>
      <c r="Y34" s="10" t="e">
        <f>IF('FY2025'!$A36&lt;&gt;"",IF(AND(MONTH($K34) &lt;= 10, MONTH($L34) &gt;= 10), IF($O34 &lt;&gt; "", $E34/$O34, ""), ""),"")</f>
        <v>#VALUE!</v>
      </c>
      <c r="Z34" s="10" t="e">
        <f>IF('FY2025'!$A36&lt;&gt;"",IF(AND(MONTH($K34) &lt;= 11, MONTH($L34) &gt;= 11), IF($O34 &lt;&gt; "", $E34/$O34, ""), ""),"")</f>
        <v>#VALUE!</v>
      </c>
      <c r="AA34" s="10" t="e">
        <f>IF('FY2025'!$A36&lt;&gt;"",IF(AND(MONTH($K34) &lt;= 12, MONTH($L34) &gt;= 12), IF($O34 &lt;&gt; "", $E34/$O34, ""), ""),"")</f>
        <v>#VALUE!</v>
      </c>
    </row>
    <row r="35" spans="1:27" x14ac:dyDescent="0.25">
      <c r="A35" s="8">
        <f>IF('FY2025'!A37&lt;&gt;"", VALUE('FY2025'!A37), "")</f>
        <v>34</v>
      </c>
      <c r="B35" s="5" t="str">
        <f>IF('FY2025'!A37&lt;&gt;"",_xlfn.VALUETOTEXT('FY2025'!B37),"")</f>
        <v>25-0310-2410-24MSCG-PS-HZ-034</v>
      </c>
      <c r="C35" s="5" t="str">
        <f>_xlfn.VALUETOTEXT('FY2025'!C37)</f>
        <v>HZ</v>
      </c>
      <c r="D35" s="5" t="str">
        <f>IF('FY2025'!A37&lt;&gt;"",_xlfn.VALUETOTEXT('FY2025'!D37),"")</f>
        <v>Morgan Stanley Capital Group (Singapore) Pte</v>
      </c>
      <c r="E35" s="6">
        <f>IF('FY2025'!A37&lt;&gt;"",VALUE('FY2025'!E37),"")</f>
        <v>500000</v>
      </c>
      <c r="F35" s="6">
        <f>IF('FY2025'!A37&lt;&gt;"",VALUE('FY2025'!F37),"")</f>
        <v>77</v>
      </c>
      <c r="G35" s="6">
        <f>IF('FY2025'!A37&lt;&gt;"",VALUE('FY2025'!G37),"")</f>
        <v>64</v>
      </c>
      <c r="H35" s="6">
        <f>IF('FY2025'!A37&lt;&gt;"",VALUE('FY2025'!H37),"")</f>
        <v>7.05</v>
      </c>
      <c r="I35" s="6">
        <f>IF('FY2025'!A37&lt;&gt;"",VALUE('FY2025'!I37),"")</f>
        <v>1.81</v>
      </c>
      <c r="J35" s="6">
        <f>IF('FY2025'!A37&lt;&gt;"",VALUE('FY2025'!J37),"")</f>
        <v>5.24</v>
      </c>
      <c r="K35" s="7" t="e">
        <f>IF('FY2025'!A37&lt;&gt;"",DATEVALUE(MID('FY2025'!K37, FIND(",", 'FY2025'!K37) + 2, FIND(" ", 'FY2025'!K37) - FIND(",", 'FY2025'!K37) - 1) &amp; " " &amp; MID('FY2025'!K37, FIND(" ", 'FY2025'!K37) + 1, FIND(",", 'FY2025'!K37, FIND(" ", 'FY2025'!K37)) - FIND(" ", 'FY2025'!K37) - 1) &amp; ", " &amp; MID('FY2025'!K37, FIND(",", 'FY2025'!K37, FIND(",",'FY2025'!K37) + 1) + 2, LEN('FY2025'!K37))),"")</f>
        <v>#VALUE!</v>
      </c>
      <c r="L35" s="7" t="e">
        <f>IF('FY2025'!A37&lt;&gt;"",DATEVALUE(MID('FY2025'!L37, FIND(",", 'FY2025'!L37) + 2, FIND(" ", 'FY2025'!L37) - FIND(",", 'FY2025'!L37) - 1) &amp; " " &amp; MID('FY2025'!L37, FIND(" ", 'FY2025'!L37) + 1, FIND(",", 'FY2025'!L37, FIND(" ", 'FY2025'!L37)) - FIND(" ", 'FY2025'!L37) - 1) &amp; ", " &amp; MID('FY2025'!L37, FIND(",", 'FY2025'!L37, FIND(",",'FY2025'!L37) + 1) + 2, LEN('FY2025'!L37))),"")</f>
        <v>#VALUE!</v>
      </c>
      <c r="M35" s="7" t="e">
        <f>IF('FY2025'!A37&lt;&gt;"",DATEVALUE(MID('FY2025'!M37, FIND(",", 'FY2025'!M37) + 2, FIND(" ", 'FY2025'!M37) - FIND(",", 'FY2025'!M37) - 1) &amp; " " &amp; MID('FY2025'!M37, FIND(" ", 'FY2025'!M37) + 1, FIND(",", 'FY2025'!M37, FIND(" ", 'FY2025'!M37)) - FIND(" ", 'FY2025'!M37) - 1) &amp; ", " &amp; MID('FY2025'!M37, FIND(",", 'FY2025'!M37, FIND(",",'FY2025'!M37) + 1) + 2, LEN('FY2025'!M37))),"")</f>
        <v>#VALUE!</v>
      </c>
      <c r="N35" s="7" t="e">
        <f>IF('FY2025'!A37&lt;&gt;"",DATEVALUE(MID('FY2025'!N37, FIND(",", 'FY2025'!N37) + 2, FIND(" ", 'FY2025'!N37) - FIND(",", 'FY2025'!N37) - 1) &amp; " " &amp; MID('FY2025'!N37, FIND(" ", 'FY2025'!N37) + 1, FIND(",", 'FY2025'!N37, FIND(" ", 'FY2025'!N37)) - FIND(" ", 'FY2025'!N37) - 1) &amp; ", " &amp; MID('FY2025'!N37, FIND(",", 'FY2025'!N37, FIND(",",'FY2025'!N37) + 1) + 2, LEN('FY2025'!N37))),"")</f>
        <v>#VALUE!</v>
      </c>
      <c r="O35" s="5" t="e">
        <f t="shared" si="0"/>
        <v>#VALUE!</v>
      </c>
      <c r="P35" s="10" t="e">
        <f>IF('FY2025'!$A37&lt;&gt;"",IF(AND(MONTH($K35) &lt;= 1, MONTH($L35) &gt;= 1), IF($O35 &lt;&gt; "", $E35/$O35, ""), ""),"")</f>
        <v>#VALUE!</v>
      </c>
      <c r="Q35" s="10" t="e">
        <f>IF('FY2025'!$A37&lt;&gt;"",IF(AND(MONTH($K35) &lt;= 2, MONTH($L35) &gt;= 2), IF($O35 &lt;&gt; "", $E35/$O35, ""), ""),"")</f>
        <v>#VALUE!</v>
      </c>
      <c r="R35" s="10" t="e">
        <f>IF('FY2025'!$A37&lt;&gt;"",IF(AND(MONTH($K35) &lt;= 3, MONTH($L35) &gt;= 3), IF($O35 &lt;&gt; "", $E35/$O35, ""), ""),"")</f>
        <v>#VALUE!</v>
      </c>
      <c r="S35" s="10" t="e">
        <f>IF('FY2025'!$A37&lt;&gt;"",IF(AND(MONTH($K35) &lt;= 4, MONTH($L35) &gt;= 4), IF($O35 &lt;&gt; "", $E35/$O35, ""), ""),"")</f>
        <v>#VALUE!</v>
      </c>
      <c r="T35" s="10" t="e">
        <f>IF('FY2025'!$A37&lt;&gt;"",IF(AND(MONTH($K35) &lt;= 5, MONTH($L35) &gt;= 5), IF($O35 &lt;&gt; "", $E35/$O35, ""), ""),"")</f>
        <v>#VALUE!</v>
      </c>
      <c r="U35" s="10" t="e">
        <f>IF('FY2025'!$A37&lt;&gt;"",IF(AND(MONTH($K35) &lt;= 6, MONTH($L35) &gt;= 6), IF($O35 &lt;&gt; "", $E35/$O35, ""), ""),"")</f>
        <v>#VALUE!</v>
      </c>
      <c r="V35" s="10" t="e">
        <f>IF('FY2025'!$A37&lt;&gt;"",IF(AND(MONTH($K35) &lt;= 7, MONTH($L35) &gt;= 7 ), IF($O35 &lt;&gt; "", $E35/$O35, ""), ""),"")</f>
        <v>#VALUE!</v>
      </c>
      <c r="W35" s="10" t="e">
        <f>IF('FY2025'!$A37&lt;&gt;"",IF(AND(MONTH($K35) &lt;= 8, MONTH($L35) &gt;= 8), IF($O35 &lt;&gt; "", $E35/$O35, ""), ""),"")</f>
        <v>#VALUE!</v>
      </c>
      <c r="X35" s="10" t="e">
        <f>IF('FY2025'!$A37&lt;&gt;"",IF(AND(MONTH($K35) &lt;= 9, MONTH($L35) &gt;= 9), IF($O35 &lt;&gt; "", $E35/$O35, ""), ""),"")</f>
        <v>#VALUE!</v>
      </c>
      <c r="Y35" s="10" t="e">
        <f>IF('FY2025'!$A37&lt;&gt;"",IF(AND(MONTH($K35) &lt;= 10, MONTH($L35) &gt;= 10), IF($O35 &lt;&gt; "", $E35/$O35, ""), ""),"")</f>
        <v>#VALUE!</v>
      </c>
      <c r="Z35" s="10" t="e">
        <f>IF('FY2025'!$A37&lt;&gt;"",IF(AND(MONTH($K35) &lt;= 11, MONTH($L35) &gt;= 11), IF($O35 &lt;&gt; "", $E35/$O35, ""), ""),"")</f>
        <v>#VALUE!</v>
      </c>
      <c r="AA35" s="10" t="e">
        <f>IF('FY2025'!$A37&lt;&gt;"",IF(AND(MONTH($K35) &lt;= 12, MONTH($L35) &gt;= 12), IF($O35 &lt;&gt; "", $E35/$O35, ""), ""),"")</f>
        <v>#VALUE!</v>
      </c>
    </row>
    <row r="36" spans="1:27" x14ac:dyDescent="0.25">
      <c r="A36" s="8">
        <f>IF('FY2025'!A38&lt;&gt;"", VALUE('FY2025'!A38), "")</f>
        <v>35</v>
      </c>
      <c r="B36" s="5" t="str">
        <f>IF('FY2025'!A38&lt;&gt;"",_xlfn.VALUETOTEXT('FY2025'!B38),"")</f>
        <v>25-0310-2410-24MACQ-PS-HZ-035</v>
      </c>
      <c r="C36" s="5" t="str">
        <f>_xlfn.VALUETOTEXT('FY2025'!C38)</f>
        <v>HZ</v>
      </c>
      <c r="D36" s="5" t="str">
        <f>IF('FY2025'!A38&lt;&gt;"",_xlfn.VALUETOTEXT('FY2025'!D38),"")</f>
        <v>Macquarie Bank Ltd</v>
      </c>
      <c r="E36" s="6">
        <f>IF('FY2025'!A38&lt;&gt;"",VALUE('FY2025'!E38),"")</f>
        <v>500000</v>
      </c>
      <c r="F36" s="6">
        <f>IF('FY2025'!A38&lt;&gt;"",VALUE('FY2025'!F38),"")</f>
        <v>77</v>
      </c>
      <c r="G36" s="6">
        <f>IF('FY2025'!A38&lt;&gt;"",VALUE('FY2025'!G38),"")</f>
        <v>64</v>
      </c>
      <c r="H36" s="6">
        <f>IF('FY2025'!A38&lt;&gt;"",VALUE('FY2025'!H38),"")</f>
        <v>7.35</v>
      </c>
      <c r="I36" s="6">
        <f>IF('FY2025'!A38&lt;&gt;"",VALUE('FY2025'!I38),"")</f>
        <v>2.16</v>
      </c>
      <c r="J36" s="6">
        <f>IF('FY2025'!A38&lt;&gt;"",VALUE('FY2025'!J38),"")</f>
        <v>5.19</v>
      </c>
      <c r="K36" s="7" t="e">
        <f>IF('FY2025'!A38&lt;&gt;"",DATEVALUE(MID('FY2025'!K38, FIND(",", 'FY2025'!K38) + 2, FIND(" ", 'FY2025'!K38) - FIND(",", 'FY2025'!K38) - 1) &amp; " " &amp; MID('FY2025'!K38, FIND(" ", 'FY2025'!K38) + 1, FIND(",", 'FY2025'!K38, FIND(" ", 'FY2025'!K38)) - FIND(" ", 'FY2025'!K38) - 1) &amp; ", " &amp; MID('FY2025'!K38, FIND(",", 'FY2025'!K38, FIND(",",'FY2025'!K38) + 1) + 2, LEN('FY2025'!K38))),"")</f>
        <v>#VALUE!</v>
      </c>
      <c r="L36" s="7" t="e">
        <f>IF('FY2025'!A38&lt;&gt;"",DATEVALUE(MID('FY2025'!L38, FIND(",", 'FY2025'!L38) + 2, FIND(" ", 'FY2025'!L38) - FIND(",", 'FY2025'!L38) - 1) &amp; " " &amp; MID('FY2025'!L38, FIND(" ", 'FY2025'!L38) + 1, FIND(",", 'FY2025'!L38, FIND(" ", 'FY2025'!L38)) - FIND(" ", 'FY2025'!L38) - 1) &amp; ", " &amp; MID('FY2025'!L38, FIND(",", 'FY2025'!L38, FIND(",",'FY2025'!L38) + 1) + 2, LEN('FY2025'!L38))),"")</f>
        <v>#VALUE!</v>
      </c>
      <c r="M36" s="7" t="e">
        <f>IF('FY2025'!A38&lt;&gt;"",DATEVALUE(MID('FY2025'!M38, FIND(",", 'FY2025'!M38) + 2, FIND(" ", 'FY2025'!M38) - FIND(",", 'FY2025'!M38) - 1) &amp; " " &amp; MID('FY2025'!M38, FIND(" ", 'FY2025'!M38) + 1, FIND(",", 'FY2025'!M38, FIND(" ", 'FY2025'!M38)) - FIND(" ", 'FY2025'!M38) - 1) &amp; ", " &amp; MID('FY2025'!M38, FIND(",", 'FY2025'!M38, FIND(",",'FY2025'!M38) + 1) + 2, LEN('FY2025'!M38))),"")</f>
        <v>#VALUE!</v>
      </c>
      <c r="N36" s="7" t="e">
        <f>IF('FY2025'!A38&lt;&gt;"",DATEVALUE(MID('FY2025'!N38, FIND(",", 'FY2025'!N38) + 2, FIND(" ", 'FY2025'!N38) - FIND(",", 'FY2025'!N38) - 1) &amp; " " &amp; MID('FY2025'!N38, FIND(" ", 'FY2025'!N38) + 1, FIND(",", 'FY2025'!N38, FIND(" ", 'FY2025'!N38)) - FIND(" ", 'FY2025'!N38) - 1) &amp; ", " &amp; MID('FY2025'!N38, FIND(",", 'FY2025'!N38, FIND(",",'FY2025'!N38) + 1) + 2, LEN('FY2025'!N38))),"")</f>
        <v>#VALUE!</v>
      </c>
      <c r="O36" s="5" t="e">
        <f t="shared" si="0"/>
        <v>#VALUE!</v>
      </c>
      <c r="P36" s="10" t="e">
        <f>IF('FY2025'!$A38&lt;&gt;"",IF(AND(MONTH($K36) &lt;= 1, MONTH($L36) &gt;= 1), IF($O36 &lt;&gt; "", $E36/$O36, ""), ""),"")</f>
        <v>#VALUE!</v>
      </c>
      <c r="Q36" s="10" t="e">
        <f>IF('FY2025'!$A38&lt;&gt;"",IF(AND(MONTH($K36) &lt;= 2, MONTH($L36) &gt;= 2), IF($O36 &lt;&gt; "", $E36/$O36, ""), ""),"")</f>
        <v>#VALUE!</v>
      </c>
      <c r="R36" s="10" t="e">
        <f>IF('FY2025'!$A38&lt;&gt;"",IF(AND(MONTH($K36) &lt;= 3, MONTH($L36) &gt;= 3), IF($O36 &lt;&gt; "", $E36/$O36, ""), ""),"")</f>
        <v>#VALUE!</v>
      </c>
      <c r="S36" s="10" t="e">
        <f>IF('FY2025'!$A38&lt;&gt;"",IF(AND(MONTH($K36) &lt;= 4, MONTH($L36) &gt;= 4), IF($O36 &lt;&gt; "", $E36/$O36, ""), ""),"")</f>
        <v>#VALUE!</v>
      </c>
      <c r="T36" s="10" t="e">
        <f>IF('FY2025'!$A38&lt;&gt;"",IF(AND(MONTH($K36) &lt;= 5, MONTH($L36) &gt;= 5), IF($O36 &lt;&gt; "", $E36/$O36, ""), ""),"")</f>
        <v>#VALUE!</v>
      </c>
      <c r="U36" s="10" t="e">
        <f>IF('FY2025'!$A38&lt;&gt;"",IF(AND(MONTH($K36) &lt;= 6, MONTH($L36) &gt;= 6), IF($O36 &lt;&gt; "", $E36/$O36, ""), ""),"")</f>
        <v>#VALUE!</v>
      </c>
      <c r="V36" s="10" t="e">
        <f>IF('FY2025'!$A38&lt;&gt;"",IF(AND(MONTH($K36) &lt;= 7, MONTH($L36) &gt;= 7 ), IF($O36 &lt;&gt; "", $E36/$O36, ""), ""),"")</f>
        <v>#VALUE!</v>
      </c>
      <c r="W36" s="10" t="e">
        <f>IF('FY2025'!$A38&lt;&gt;"",IF(AND(MONTH($K36) &lt;= 8, MONTH($L36) &gt;= 8), IF($O36 &lt;&gt; "", $E36/$O36, ""), ""),"")</f>
        <v>#VALUE!</v>
      </c>
      <c r="X36" s="10" t="e">
        <f>IF('FY2025'!$A38&lt;&gt;"",IF(AND(MONTH($K36) &lt;= 9, MONTH($L36) &gt;= 9), IF($O36 &lt;&gt; "", $E36/$O36, ""), ""),"")</f>
        <v>#VALUE!</v>
      </c>
      <c r="Y36" s="10" t="e">
        <f>IF('FY2025'!$A38&lt;&gt;"",IF(AND(MONTH($K36) &lt;= 10, MONTH($L36) &gt;= 10), IF($O36 &lt;&gt; "", $E36/$O36, ""), ""),"")</f>
        <v>#VALUE!</v>
      </c>
      <c r="Z36" s="10" t="e">
        <f>IF('FY2025'!$A38&lt;&gt;"",IF(AND(MONTH($K36) &lt;= 11, MONTH($L36) &gt;= 11), IF($O36 &lt;&gt; "", $E36/$O36, ""), ""),"")</f>
        <v>#VALUE!</v>
      </c>
      <c r="AA36" s="10" t="e">
        <f>IF('FY2025'!$A38&lt;&gt;"",IF(AND(MONTH($K36) &lt;= 12, MONTH($L36) &gt;= 12), IF($O36 &lt;&gt; "", $E36/$O36, ""), ""),"")</f>
        <v>#VALUE!</v>
      </c>
    </row>
    <row r="37" spans="1:27" x14ac:dyDescent="0.25">
      <c r="A37" s="8">
        <f>IF('FY2025'!A39&lt;&gt;"", VALUE('FY2025'!A39), "")</f>
        <v>36</v>
      </c>
      <c r="B37" s="5" t="str">
        <f>IF('FY2025'!A39&lt;&gt;"",_xlfn.VALUETOTEXT('FY2025'!B39),"")</f>
        <v>25-0310-2410-24ANZB-PS-HZ-036</v>
      </c>
      <c r="C37" s="5" t="str">
        <f>_xlfn.VALUETOTEXT('FY2025'!C39)</f>
        <v>HZ</v>
      </c>
      <c r="D37" s="5" t="str">
        <f>IF('FY2025'!A39&lt;&gt;"",_xlfn.VALUETOTEXT('FY2025'!D39),"")</f>
        <v>Australia And New Zealand Banking Group Limited</v>
      </c>
      <c r="E37" s="6">
        <f>IF('FY2025'!A39&lt;&gt;"",VALUE('FY2025'!E39),"")</f>
        <v>500000</v>
      </c>
      <c r="F37" s="6">
        <f>IF('FY2025'!A39&lt;&gt;"",VALUE('FY2025'!F39),"")</f>
        <v>77</v>
      </c>
      <c r="G37" s="6">
        <f>IF('FY2025'!A39&lt;&gt;"",VALUE('FY2025'!G39),"")</f>
        <v>64</v>
      </c>
      <c r="H37" s="6">
        <f>IF('FY2025'!A39&lt;&gt;"",VALUE('FY2025'!H39),"")</f>
        <v>6.79</v>
      </c>
      <c r="I37" s="6">
        <f>IF('FY2025'!A39&lt;&gt;"",VALUE('FY2025'!I39),"")</f>
        <v>1.5</v>
      </c>
      <c r="J37" s="6">
        <f>IF('FY2025'!A39&lt;&gt;"",VALUE('FY2025'!J39),"")</f>
        <v>5.29</v>
      </c>
      <c r="K37" s="7" t="e">
        <f>IF('FY2025'!A39&lt;&gt;"",DATEVALUE(MID('FY2025'!K39, FIND(",", 'FY2025'!K39) + 2, FIND(" ", 'FY2025'!K39) - FIND(",", 'FY2025'!K39) - 1) &amp; " " &amp; MID('FY2025'!K39, FIND(" ", 'FY2025'!K39) + 1, FIND(",", 'FY2025'!K39, FIND(" ", 'FY2025'!K39)) - FIND(" ", 'FY2025'!K39) - 1) &amp; ", " &amp; MID('FY2025'!K39, FIND(",", 'FY2025'!K39, FIND(",",'FY2025'!K39) + 1) + 2, LEN('FY2025'!K39))),"")</f>
        <v>#VALUE!</v>
      </c>
      <c r="L37" s="7" t="e">
        <f>IF('FY2025'!A39&lt;&gt;"",DATEVALUE(MID('FY2025'!L39, FIND(",", 'FY2025'!L39) + 2, FIND(" ", 'FY2025'!L39) - FIND(",", 'FY2025'!L39) - 1) &amp; " " &amp; MID('FY2025'!L39, FIND(" ", 'FY2025'!L39) + 1, FIND(",", 'FY2025'!L39, FIND(" ", 'FY2025'!L39)) - FIND(" ", 'FY2025'!L39) - 1) &amp; ", " &amp; MID('FY2025'!L39, FIND(",", 'FY2025'!L39, FIND(",",'FY2025'!L39) + 1) + 2, LEN('FY2025'!L39))),"")</f>
        <v>#VALUE!</v>
      </c>
      <c r="M37" s="7" t="e">
        <f>IF('FY2025'!A39&lt;&gt;"",DATEVALUE(MID('FY2025'!M39, FIND(",", 'FY2025'!M39) + 2, FIND(" ", 'FY2025'!M39) - FIND(",", 'FY2025'!M39) - 1) &amp; " " &amp; MID('FY2025'!M39, FIND(" ", 'FY2025'!M39) + 1, FIND(",", 'FY2025'!M39, FIND(" ", 'FY2025'!M39)) - FIND(" ", 'FY2025'!M39) - 1) &amp; ", " &amp; MID('FY2025'!M39, FIND(",", 'FY2025'!M39, FIND(",",'FY2025'!M39) + 1) + 2, LEN('FY2025'!M39))),"")</f>
        <v>#VALUE!</v>
      </c>
      <c r="N37" s="7" t="e">
        <f>IF('FY2025'!A39&lt;&gt;"",DATEVALUE(MID('FY2025'!N39, FIND(",", 'FY2025'!N39) + 2, FIND(" ", 'FY2025'!N39) - FIND(",", 'FY2025'!N39) - 1) &amp; " " &amp; MID('FY2025'!N39, FIND(" ", 'FY2025'!N39) + 1, FIND(",", 'FY2025'!N39, FIND(" ", 'FY2025'!N39)) - FIND(" ", 'FY2025'!N39) - 1) &amp; ", " &amp; MID('FY2025'!N39, FIND(",", 'FY2025'!N39, FIND(",",'FY2025'!N39) + 1) + 2, LEN('FY2025'!N39))),"")</f>
        <v>#VALUE!</v>
      </c>
      <c r="O37" s="5" t="e">
        <f t="shared" si="0"/>
        <v>#VALUE!</v>
      </c>
      <c r="P37" s="10" t="e">
        <f>IF('FY2025'!$A39&lt;&gt;"",IF(AND(MONTH($K37) &lt;= 1, MONTH($L37) &gt;= 1), IF($O37 &lt;&gt; "", $E37/$O37, ""), ""),"")</f>
        <v>#VALUE!</v>
      </c>
      <c r="Q37" s="10" t="e">
        <f>IF('FY2025'!$A39&lt;&gt;"",IF(AND(MONTH($K37) &lt;= 2, MONTH($L37) &gt;= 2), IF($O37 &lt;&gt; "", $E37/$O37, ""), ""),"")</f>
        <v>#VALUE!</v>
      </c>
      <c r="R37" s="10" t="e">
        <f>IF('FY2025'!$A39&lt;&gt;"",IF(AND(MONTH($K37) &lt;= 3, MONTH($L37) &gt;= 3), IF($O37 &lt;&gt; "", $E37/$O37, ""), ""),"")</f>
        <v>#VALUE!</v>
      </c>
      <c r="S37" s="10" t="e">
        <f>IF('FY2025'!$A39&lt;&gt;"",IF(AND(MONTH($K37) &lt;= 4, MONTH($L37) &gt;= 4), IF($O37 &lt;&gt; "", $E37/$O37, ""), ""),"")</f>
        <v>#VALUE!</v>
      </c>
      <c r="T37" s="10" t="e">
        <f>IF('FY2025'!$A39&lt;&gt;"",IF(AND(MONTH($K37) &lt;= 5, MONTH($L37) &gt;= 5), IF($O37 &lt;&gt; "", $E37/$O37, ""), ""),"")</f>
        <v>#VALUE!</v>
      </c>
      <c r="U37" s="10" t="e">
        <f>IF('FY2025'!$A39&lt;&gt;"",IF(AND(MONTH($K37) &lt;= 6, MONTH($L37) &gt;= 6), IF($O37 &lt;&gt; "", $E37/$O37, ""), ""),"")</f>
        <v>#VALUE!</v>
      </c>
      <c r="V37" s="10" t="e">
        <f>IF('FY2025'!$A39&lt;&gt;"",IF(AND(MONTH($K37) &lt;= 7, MONTH($L37) &gt;= 7 ), IF($O37 &lt;&gt; "", $E37/$O37, ""), ""),"")</f>
        <v>#VALUE!</v>
      </c>
      <c r="W37" s="10" t="e">
        <f>IF('FY2025'!$A39&lt;&gt;"",IF(AND(MONTH($K37) &lt;= 8, MONTH($L37) &gt;= 8), IF($O37 &lt;&gt; "", $E37/$O37, ""), ""),"")</f>
        <v>#VALUE!</v>
      </c>
      <c r="X37" s="10" t="e">
        <f>IF('FY2025'!$A39&lt;&gt;"",IF(AND(MONTH($K37) &lt;= 9, MONTH($L37) &gt;= 9), IF($O37 &lt;&gt; "", $E37/$O37, ""), ""),"")</f>
        <v>#VALUE!</v>
      </c>
      <c r="Y37" s="10" t="e">
        <f>IF('FY2025'!$A39&lt;&gt;"",IF(AND(MONTH($K37) &lt;= 10, MONTH($L37) &gt;= 10), IF($O37 &lt;&gt; "", $E37/$O37, ""), ""),"")</f>
        <v>#VALUE!</v>
      </c>
      <c r="Z37" s="10" t="e">
        <f>IF('FY2025'!$A39&lt;&gt;"",IF(AND(MONTH($K37) &lt;= 11, MONTH($L37) &gt;= 11), IF($O37 &lt;&gt; "", $E37/$O37, ""), ""),"")</f>
        <v>#VALUE!</v>
      </c>
      <c r="AA37" s="10" t="e">
        <f>IF('FY2025'!$A39&lt;&gt;"",IF(AND(MONTH($K37) &lt;= 12, MONTH($L37) &gt;= 12), IF($O37 &lt;&gt; "", $E37/$O37, ""), ""),"")</f>
        <v>#VALUE!</v>
      </c>
    </row>
    <row r="38" spans="1:27" x14ac:dyDescent="0.25">
      <c r="A38" s="8">
        <f>IF('FY2025'!A40&lt;&gt;"", VALUE('FY2025'!A40), "")</f>
        <v>37</v>
      </c>
      <c r="B38" s="5" t="str">
        <f>IF('FY2025'!A40&lt;&gt;"",_xlfn.VALUETOTEXT('FY2025'!B40),"")</f>
        <v>25-2111-1212-24JPMC-PS-EG-037</v>
      </c>
      <c r="C38" s="5" t="str">
        <f>_xlfn.VALUETOTEXT('FY2025'!C40)</f>
        <v>EG</v>
      </c>
      <c r="D38" s="5" t="str">
        <f>IF('FY2025'!A40&lt;&gt;"",_xlfn.VALUETOTEXT('FY2025'!D40),"")</f>
        <v>JP Morgan Chase Bank NA</v>
      </c>
      <c r="E38" s="6">
        <f>IF('FY2025'!A40&lt;&gt;"",VALUE('FY2025'!E40),"")</f>
        <v>500000</v>
      </c>
      <c r="F38" s="6">
        <f>IF('FY2025'!A40&lt;&gt;"",VALUE('FY2025'!F40),"")</f>
        <v>77</v>
      </c>
      <c r="G38" s="6">
        <f>IF('FY2025'!A40&lt;&gt;"",VALUE('FY2025'!G40),"")</f>
        <v>64</v>
      </c>
      <c r="H38" s="6">
        <f>IF('FY2025'!A40&lt;&gt;"",VALUE('FY2025'!H40),"")</f>
        <v>6.9</v>
      </c>
      <c r="I38" s="6">
        <f>IF('FY2025'!A40&lt;&gt;"",VALUE('FY2025'!I40),"")</f>
        <v>1.43</v>
      </c>
      <c r="J38" s="6">
        <f>IF('FY2025'!A40&lt;&gt;"",VALUE('FY2025'!J40),"")</f>
        <v>5.47</v>
      </c>
      <c r="K38" s="7" t="e">
        <f>IF('FY2025'!A40&lt;&gt;"",DATEVALUE(MID('FY2025'!K40, FIND(",", 'FY2025'!K40) + 2, FIND(" ", 'FY2025'!K40) - FIND(",", 'FY2025'!K40) - 1) &amp; " " &amp; MID('FY2025'!K40, FIND(" ", 'FY2025'!K40) + 1, FIND(",", 'FY2025'!K40, FIND(" ", 'FY2025'!K40)) - FIND(" ", 'FY2025'!K40) - 1) &amp; ", " &amp; MID('FY2025'!K40, FIND(",", 'FY2025'!K40, FIND(",",'FY2025'!K40) + 1) + 2, LEN('FY2025'!K40))),"")</f>
        <v>#VALUE!</v>
      </c>
      <c r="L38" s="7" t="e">
        <f>IF('FY2025'!A40&lt;&gt;"",DATEVALUE(MID('FY2025'!L40, FIND(",", 'FY2025'!L40) + 2, FIND(" ", 'FY2025'!L40) - FIND(",", 'FY2025'!L40) - 1) &amp; " " &amp; MID('FY2025'!L40, FIND(" ", 'FY2025'!L40) + 1, FIND(",", 'FY2025'!L40, FIND(" ", 'FY2025'!L40)) - FIND(" ", 'FY2025'!L40) - 1) &amp; ", " &amp; MID('FY2025'!L40, FIND(",", 'FY2025'!L40, FIND(",",'FY2025'!L40) + 1) + 2, LEN('FY2025'!L40))),"")</f>
        <v>#VALUE!</v>
      </c>
      <c r="M38" s="7" t="e">
        <f>IF('FY2025'!A40&lt;&gt;"",DATEVALUE(MID('FY2025'!M40, FIND(",", 'FY2025'!M40) + 2, FIND(" ", 'FY2025'!M40) - FIND(",", 'FY2025'!M40) - 1) &amp; " " &amp; MID('FY2025'!M40, FIND(" ", 'FY2025'!M40) + 1, FIND(",", 'FY2025'!M40, FIND(" ", 'FY2025'!M40)) - FIND(" ", 'FY2025'!M40) - 1) &amp; ", " &amp; MID('FY2025'!M40, FIND(",", 'FY2025'!M40, FIND(",",'FY2025'!M40) + 1) + 2, LEN('FY2025'!M40))),"")</f>
        <v>#VALUE!</v>
      </c>
      <c r="N38" s="7" t="e">
        <f>IF('FY2025'!A40&lt;&gt;"",DATEVALUE(MID('FY2025'!N40, FIND(",", 'FY2025'!N40) + 2, FIND(" ", 'FY2025'!N40) - FIND(",", 'FY2025'!N40) - 1) &amp; " " &amp; MID('FY2025'!N40, FIND(" ", 'FY2025'!N40) + 1, FIND(",", 'FY2025'!N40, FIND(" ", 'FY2025'!N40)) - FIND(" ", 'FY2025'!N40) - 1) &amp; ", " &amp; MID('FY2025'!N40, FIND(",", 'FY2025'!N40, FIND(",",'FY2025'!N40) + 1) + 2, LEN('FY2025'!N40))),"")</f>
        <v>#VALUE!</v>
      </c>
      <c r="O38" s="5" t="e">
        <f t="shared" si="0"/>
        <v>#VALUE!</v>
      </c>
      <c r="P38" s="10" t="e">
        <f>IF('FY2025'!$A40&lt;&gt;"",IF(AND(MONTH($K38) &lt;= 1, MONTH($L38) &gt;= 1), IF($O38 &lt;&gt; "", $E38/$O38, ""), ""),"")</f>
        <v>#VALUE!</v>
      </c>
      <c r="Q38" s="10" t="e">
        <f>IF('FY2025'!$A40&lt;&gt;"",IF(AND(MONTH($K38) &lt;= 2, MONTH($L38) &gt;= 2), IF($O38 &lt;&gt; "", $E38/$O38, ""), ""),"")</f>
        <v>#VALUE!</v>
      </c>
      <c r="R38" s="10" t="e">
        <f>IF('FY2025'!$A40&lt;&gt;"",IF(AND(MONTH($K38) &lt;= 3, MONTH($L38) &gt;= 3), IF($O38 &lt;&gt; "", $E38/$O38, ""), ""),"")</f>
        <v>#VALUE!</v>
      </c>
      <c r="S38" s="10" t="e">
        <f>IF('FY2025'!$A40&lt;&gt;"",IF(AND(MONTH($K38) &lt;= 4, MONTH($L38) &gt;= 4), IF($O38 &lt;&gt; "", $E38/$O38, ""), ""),"")</f>
        <v>#VALUE!</v>
      </c>
      <c r="T38" s="10" t="e">
        <f>IF('FY2025'!$A40&lt;&gt;"",IF(AND(MONTH($K38) &lt;= 5, MONTH($L38) &gt;= 5), IF($O38 &lt;&gt; "", $E38/$O38, ""), ""),"")</f>
        <v>#VALUE!</v>
      </c>
      <c r="U38" s="10" t="e">
        <f>IF('FY2025'!$A40&lt;&gt;"",IF(AND(MONTH($K38) &lt;= 6, MONTH($L38) &gt;= 6), IF($O38 &lt;&gt; "", $E38/$O38, ""), ""),"")</f>
        <v>#VALUE!</v>
      </c>
      <c r="V38" s="10" t="e">
        <f>IF('FY2025'!$A40&lt;&gt;"",IF(AND(MONTH($K38) &lt;= 7, MONTH($L38) &gt;= 7 ), IF($O38 &lt;&gt; "", $E38/$O38, ""), ""),"")</f>
        <v>#VALUE!</v>
      </c>
      <c r="W38" s="10" t="e">
        <f>IF('FY2025'!$A40&lt;&gt;"",IF(AND(MONTH($K38) &lt;= 8, MONTH($L38) &gt;= 8), IF($O38 &lt;&gt; "", $E38/$O38, ""), ""),"")</f>
        <v>#VALUE!</v>
      </c>
      <c r="X38" s="10" t="e">
        <f>IF('FY2025'!$A40&lt;&gt;"",IF(AND(MONTH($K38) &lt;= 9, MONTH($L38) &gt;= 9), IF($O38 &lt;&gt; "", $E38/$O38, ""), ""),"")</f>
        <v>#VALUE!</v>
      </c>
      <c r="Y38" s="10" t="e">
        <f>IF('FY2025'!$A40&lt;&gt;"",IF(AND(MONTH($K38) &lt;= 10, MONTH($L38) &gt;= 10), IF($O38 &lt;&gt; "", $E38/$O38, ""), ""),"")</f>
        <v>#VALUE!</v>
      </c>
      <c r="Z38" s="10" t="e">
        <f>IF('FY2025'!$A40&lt;&gt;"",IF(AND(MONTH($K38) &lt;= 11, MONTH($L38) &gt;= 11), IF($O38 &lt;&gt; "", $E38/$O38, ""), ""),"")</f>
        <v>#VALUE!</v>
      </c>
      <c r="AA38" s="10" t="e">
        <f>IF('FY2025'!$A40&lt;&gt;"",IF(AND(MONTH($K38) &lt;= 12, MONTH($L38) &gt;= 12), IF($O38 &lt;&gt; "", $E38/$O38, ""), ""),"")</f>
        <v>#VALUE!</v>
      </c>
    </row>
    <row r="39" spans="1:27" x14ac:dyDescent="0.25">
      <c r="A39" s="8">
        <f>IF('FY2025'!A41&lt;&gt;"", VALUE('FY2025'!A41), "")</f>
        <v>38</v>
      </c>
      <c r="B39" s="5" t="str">
        <f>IF('FY2025'!A41&lt;&gt;"",_xlfn.VALUETOTEXT('FY2025'!B41),"")</f>
        <v>25-2111-1212-24MLIL-PS-HZ-038</v>
      </c>
      <c r="C39" s="5" t="str">
        <f>_xlfn.VALUETOTEXT('FY2025'!C41)</f>
        <v>HZ</v>
      </c>
      <c r="D39" s="5" t="str">
        <f>IF('FY2025'!A41&lt;&gt;"",_xlfn.VALUETOTEXT('FY2025'!D41),"")</f>
        <v>Merrill Lynch International</v>
      </c>
      <c r="E39" s="6">
        <f>IF('FY2025'!A41&lt;&gt;"",VALUE('FY2025'!E41),"")</f>
        <v>500000</v>
      </c>
      <c r="F39" s="6">
        <f>IF('FY2025'!A41&lt;&gt;"",VALUE('FY2025'!F41),"")</f>
        <v>77</v>
      </c>
      <c r="G39" s="6">
        <f>IF('FY2025'!A41&lt;&gt;"",VALUE('FY2025'!G41),"")</f>
        <v>64</v>
      </c>
      <c r="H39" s="6">
        <f>IF('FY2025'!A41&lt;&gt;"",VALUE('FY2025'!H41),"")</f>
        <v>6.93</v>
      </c>
      <c r="I39" s="6">
        <f>IF('FY2025'!A41&lt;&gt;"",VALUE('FY2025'!I41),"")</f>
        <v>1.48</v>
      </c>
      <c r="J39" s="6">
        <f>IF('FY2025'!A41&lt;&gt;"",VALUE('FY2025'!J41),"")</f>
        <v>5.45</v>
      </c>
      <c r="K39" s="7" t="e">
        <f>IF('FY2025'!A41&lt;&gt;"",DATEVALUE(MID('FY2025'!K41, FIND(",", 'FY2025'!K41) + 2, FIND(" ", 'FY2025'!K41) - FIND(",", 'FY2025'!K41) - 1) &amp; " " &amp; MID('FY2025'!K41, FIND(" ", 'FY2025'!K41) + 1, FIND(",", 'FY2025'!K41, FIND(" ", 'FY2025'!K41)) - FIND(" ", 'FY2025'!K41) - 1) &amp; ", " &amp; MID('FY2025'!K41, FIND(",", 'FY2025'!K41, FIND(",",'FY2025'!K41) + 1) + 2, LEN('FY2025'!K41))),"")</f>
        <v>#VALUE!</v>
      </c>
      <c r="L39" s="7" t="e">
        <f>IF('FY2025'!A41&lt;&gt;"",DATEVALUE(MID('FY2025'!L41, FIND(",", 'FY2025'!L41) + 2, FIND(" ", 'FY2025'!L41) - FIND(",", 'FY2025'!L41) - 1) &amp; " " &amp; MID('FY2025'!L41, FIND(" ", 'FY2025'!L41) + 1, FIND(",", 'FY2025'!L41, FIND(" ", 'FY2025'!L41)) - FIND(" ", 'FY2025'!L41) - 1) &amp; ", " &amp; MID('FY2025'!L41, FIND(",", 'FY2025'!L41, FIND(",",'FY2025'!L41) + 1) + 2, LEN('FY2025'!L41))),"")</f>
        <v>#VALUE!</v>
      </c>
      <c r="M39" s="7" t="e">
        <f>IF('FY2025'!A41&lt;&gt;"",DATEVALUE(MID('FY2025'!M41, FIND(",", 'FY2025'!M41) + 2, FIND(" ", 'FY2025'!M41) - FIND(",", 'FY2025'!M41) - 1) &amp; " " &amp; MID('FY2025'!M41, FIND(" ", 'FY2025'!M41) + 1, FIND(",", 'FY2025'!M41, FIND(" ", 'FY2025'!M41)) - FIND(" ", 'FY2025'!M41) - 1) &amp; ", " &amp; MID('FY2025'!M41, FIND(",", 'FY2025'!M41, FIND(",",'FY2025'!M41) + 1) + 2, LEN('FY2025'!M41))),"")</f>
        <v>#VALUE!</v>
      </c>
      <c r="N39" s="7" t="e">
        <f>IF('FY2025'!A41&lt;&gt;"",DATEVALUE(MID('FY2025'!N41, FIND(",", 'FY2025'!N41) + 2, FIND(" ", 'FY2025'!N41) - FIND(",", 'FY2025'!N41) - 1) &amp; " " &amp; MID('FY2025'!N41, FIND(" ", 'FY2025'!N41) + 1, FIND(",", 'FY2025'!N41, FIND(" ", 'FY2025'!N41)) - FIND(" ", 'FY2025'!N41) - 1) &amp; ", " &amp; MID('FY2025'!N41, FIND(",", 'FY2025'!N41, FIND(",",'FY2025'!N41) + 1) + 2, LEN('FY2025'!N41))),"")</f>
        <v>#VALUE!</v>
      </c>
      <c r="O39" s="5" t="e">
        <f t="shared" si="0"/>
        <v>#VALUE!</v>
      </c>
      <c r="P39" s="10" t="e">
        <f>IF('FY2025'!$A41&lt;&gt;"",IF(AND(MONTH($K39) &lt;= 1, MONTH($L39) &gt;= 1), IF($O39 &lt;&gt; "", $E39/$O39, ""), ""),"")</f>
        <v>#VALUE!</v>
      </c>
      <c r="Q39" s="10" t="e">
        <f>IF('FY2025'!$A41&lt;&gt;"",IF(AND(MONTH($K39) &lt;= 2, MONTH($L39) &gt;= 2), IF($O39 &lt;&gt; "", $E39/$O39, ""), ""),"")</f>
        <v>#VALUE!</v>
      </c>
      <c r="R39" s="10" t="e">
        <f>IF('FY2025'!$A41&lt;&gt;"",IF(AND(MONTH($K39) &lt;= 3, MONTH($L39) &gt;= 3), IF($O39 &lt;&gt; "", $E39/$O39, ""), ""),"")</f>
        <v>#VALUE!</v>
      </c>
      <c r="S39" s="10" t="e">
        <f>IF('FY2025'!$A41&lt;&gt;"",IF(AND(MONTH($K39) &lt;= 4, MONTH($L39) &gt;= 4), IF($O39 &lt;&gt; "", $E39/$O39, ""), ""),"")</f>
        <v>#VALUE!</v>
      </c>
      <c r="T39" s="10" t="e">
        <f>IF('FY2025'!$A41&lt;&gt;"",IF(AND(MONTH($K39) &lt;= 5, MONTH($L39) &gt;= 5), IF($O39 &lt;&gt; "", $E39/$O39, ""), ""),"")</f>
        <v>#VALUE!</v>
      </c>
      <c r="U39" s="10" t="e">
        <f>IF('FY2025'!$A41&lt;&gt;"",IF(AND(MONTH($K39) &lt;= 6, MONTH($L39) &gt;= 6), IF($O39 &lt;&gt; "", $E39/$O39, ""), ""),"")</f>
        <v>#VALUE!</v>
      </c>
      <c r="V39" s="10" t="e">
        <f>IF('FY2025'!$A41&lt;&gt;"",IF(AND(MONTH($K39) &lt;= 7, MONTH($L39) &gt;= 7 ), IF($O39 &lt;&gt; "", $E39/$O39, ""), ""),"")</f>
        <v>#VALUE!</v>
      </c>
      <c r="W39" s="10" t="e">
        <f>IF('FY2025'!$A41&lt;&gt;"",IF(AND(MONTH($K39) &lt;= 8, MONTH($L39) &gt;= 8), IF($O39 &lt;&gt; "", $E39/$O39, ""), ""),"")</f>
        <v>#VALUE!</v>
      </c>
      <c r="X39" s="10" t="e">
        <f>IF('FY2025'!$A41&lt;&gt;"",IF(AND(MONTH($K39) &lt;= 9, MONTH($L39) &gt;= 9), IF($O39 &lt;&gt; "", $E39/$O39, ""), ""),"")</f>
        <v>#VALUE!</v>
      </c>
      <c r="Y39" s="10" t="e">
        <f>IF('FY2025'!$A41&lt;&gt;"",IF(AND(MONTH($K39) &lt;= 10, MONTH($L39) &gt;= 10), IF($O39 &lt;&gt; "", $E39/$O39, ""), ""),"")</f>
        <v>#VALUE!</v>
      </c>
      <c r="Z39" s="10" t="e">
        <f>IF('FY2025'!$A41&lt;&gt;"",IF(AND(MONTH($K39) &lt;= 11, MONTH($L39) &gt;= 11), IF($O39 &lt;&gt; "", $E39/$O39, ""), ""),"")</f>
        <v>#VALUE!</v>
      </c>
      <c r="AA39" s="10" t="e">
        <f>IF('FY2025'!$A41&lt;&gt;"",IF(AND(MONTH($K39) &lt;= 12, MONTH($L39) &gt;= 12), IF($O39 &lt;&gt; "", $E39/$O39, ""), ""),"")</f>
        <v>#VALUE!</v>
      </c>
    </row>
    <row r="40" spans="1:27" x14ac:dyDescent="0.25">
      <c r="A40" s="8">
        <f>IF('FY2025'!A42&lt;&gt;"", VALUE('FY2025'!A42), "")</f>
        <v>39</v>
      </c>
      <c r="B40" s="5" t="str">
        <f>IF('FY2025'!A42&lt;&gt;"",_xlfn.VALUETOTEXT('FY2025'!B42),"")</f>
        <v>25-2111-1212-24SCBB-PS-HZ-039</v>
      </c>
      <c r="C40" s="5" t="str">
        <f>_xlfn.VALUETOTEXT('FY2025'!C42)</f>
        <v>HZ</v>
      </c>
      <c r="D40" s="5" t="str">
        <f>IF('FY2025'!A42&lt;&gt;"",_xlfn.VALUETOTEXT('FY2025'!D42),"")</f>
        <v>Standard Chartered Bank (M) Bhd</v>
      </c>
      <c r="E40" s="6">
        <f>IF('FY2025'!A42&lt;&gt;"",VALUE('FY2025'!E42),"")</f>
        <v>500000</v>
      </c>
      <c r="F40" s="6">
        <f>IF('FY2025'!A42&lt;&gt;"",VALUE('FY2025'!F42),"")</f>
        <v>77</v>
      </c>
      <c r="G40" s="6">
        <f>IF('FY2025'!A42&lt;&gt;"",VALUE('FY2025'!G42),"")</f>
        <v>64</v>
      </c>
      <c r="H40" s="6">
        <f>IF('FY2025'!A42&lt;&gt;"",VALUE('FY2025'!H42),"")</f>
        <v>6.95</v>
      </c>
      <c r="I40" s="6">
        <f>IF('FY2025'!A42&lt;&gt;"",VALUE('FY2025'!I42),"")</f>
        <v>1.51</v>
      </c>
      <c r="J40" s="6">
        <f>IF('FY2025'!A42&lt;&gt;"",VALUE('FY2025'!J42),"")</f>
        <v>5.44</v>
      </c>
      <c r="K40" s="7" t="e">
        <f>IF('FY2025'!A42&lt;&gt;"",DATEVALUE(MID('FY2025'!K42, FIND(",", 'FY2025'!K42) + 2, FIND(" ", 'FY2025'!K42) - FIND(",", 'FY2025'!K42) - 1) &amp; " " &amp; MID('FY2025'!K42, FIND(" ", 'FY2025'!K42) + 1, FIND(",", 'FY2025'!K42, FIND(" ", 'FY2025'!K42)) - FIND(" ", 'FY2025'!K42) - 1) &amp; ", " &amp; MID('FY2025'!K42, FIND(",", 'FY2025'!K42, FIND(",",'FY2025'!K42) + 1) + 2, LEN('FY2025'!K42))),"")</f>
        <v>#VALUE!</v>
      </c>
      <c r="L40" s="7" t="e">
        <f>IF('FY2025'!A42&lt;&gt;"",DATEVALUE(MID('FY2025'!L42, FIND(",", 'FY2025'!L42) + 2, FIND(" ", 'FY2025'!L42) - FIND(",", 'FY2025'!L42) - 1) &amp; " " &amp; MID('FY2025'!L42, FIND(" ", 'FY2025'!L42) + 1, FIND(",", 'FY2025'!L42, FIND(" ", 'FY2025'!L42)) - FIND(" ", 'FY2025'!L42) - 1) &amp; ", " &amp; MID('FY2025'!L42, FIND(",", 'FY2025'!L42, FIND(",",'FY2025'!L42) + 1) + 2, LEN('FY2025'!L42))),"")</f>
        <v>#VALUE!</v>
      </c>
      <c r="M40" s="7" t="e">
        <f>IF('FY2025'!A42&lt;&gt;"",DATEVALUE(MID('FY2025'!M42, FIND(",", 'FY2025'!M42) + 2, FIND(" ", 'FY2025'!M42) - FIND(",", 'FY2025'!M42) - 1) &amp; " " &amp; MID('FY2025'!M42, FIND(" ", 'FY2025'!M42) + 1, FIND(",", 'FY2025'!M42, FIND(" ", 'FY2025'!M42)) - FIND(" ", 'FY2025'!M42) - 1) &amp; ", " &amp; MID('FY2025'!M42, FIND(",", 'FY2025'!M42, FIND(",",'FY2025'!M42) + 1) + 2, LEN('FY2025'!M42))),"")</f>
        <v>#VALUE!</v>
      </c>
      <c r="N40" s="7" t="e">
        <f>IF('FY2025'!A42&lt;&gt;"",DATEVALUE(MID('FY2025'!N42, FIND(",", 'FY2025'!N42) + 2, FIND(" ", 'FY2025'!N42) - FIND(",", 'FY2025'!N42) - 1) &amp; " " &amp; MID('FY2025'!N42, FIND(" ", 'FY2025'!N42) + 1, FIND(",", 'FY2025'!N42, FIND(" ", 'FY2025'!N42)) - FIND(" ", 'FY2025'!N42) - 1) &amp; ", " &amp; MID('FY2025'!N42, FIND(",", 'FY2025'!N42, FIND(",",'FY2025'!N42) + 1) + 2, LEN('FY2025'!N42))),"")</f>
        <v>#VALUE!</v>
      </c>
      <c r="O40" s="5" t="e">
        <f t="shared" si="0"/>
        <v>#VALUE!</v>
      </c>
      <c r="P40" s="10" t="e">
        <f>IF('FY2025'!$A42&lt;&gt;"",IF(AND(MONTH($K40) &lt;= 1, MONTH($L40) &gt;= 1), IF($O40 &lt;&gt; "", $E40/$O40, ""), ""),"")</f>
        <v>#VALUE!</v>
      </c>
      <c r="Q40" s="10" t="e">
        <f>IF('FY2025'!$A42&lt;&gt;"",IF(AND(MONTH($K40) &lt;= 2, MONTH($L40) &gt;= 2), IF($O40 &lt;&gt; "", $E40/$O40, ""), ""),"")</f>
        <v>#VALUE!</v>
      </c>
      <c r="R40" s="10" t="e">
        <f>IF('FY2025'!$A42&lt;&gt;"",IF(AND(MONTH($K40) &lt;= 3, MONTH($L40) &gt;= 3), IF($O40 &lt;&gt; "", $E40/$O40, ""), ""),"")</f>
        <v>#VALUE!</v>
      </c>
      <c r="S40" s="10" t="e">
        <f>IF('FY2025'!$A42&lt;&gt;"",IF(AND(MONTH($K40) &lt;= 4, MONTH($L40) &gt;= 4), IF($O40 &lt;&gt; "", $E40/$O40, ""), ""),"")</f>
        <v>#VALUE!</v>
      </c>
      <c r="T40" s="10" t="e">
        <f>IF('FY2025'!$A42&lt;&gt;"",IF(AND(MONTH($K40) &lt;= 5, MONTH($L40) &gt;= 5), IF($O40 &lt;&gt; "", $E40/$O40, ""), ""),"")</f>
        <v>#VALUE!</v>
      </c>
      <c r="U40" s="10" t="e">
        <f>IF('FY2025'!$A42&lt;&gt;"",IF(AND(MONTH($K40) &lt;= 6, MONTH($L40) &gt;= 6), IF($O40 &lt;&gt; "", $E40/$O40, ""), ""),"")</f>
        <v>#VALUE!</v>
      </c>
      <c r="V40" s="10" t="e">
        <f>IF('FY2025'!$A42&lt;&gt;"",IF(AND(MONTH($K40) &lt;= 7, MONTH($L40) &gt;= 7 ), IF($O40 &lt;&gt; "", $E40/$O40, ""), ""),"")</f>
        <v>#VALUE!</v>
      </c>
      <c r="W40" s="10" t="e">
        <f>IF('FY2025'!$A42&lt;&gt;"",IF(AND(MONTH($K40) &lt;= 8, MONTH($L40) &gt;= 8), IF($O40 &lt;&gt; "", $E40/$O40, ""), ""),"")</f>
        <v>#VALUE!</v>
      </c>
      <c r="X40" s="10" t="e">
        <f>IF('FY2025'!$A42&lt;&gt;"",IF(AND(MONTH($K40) &lt;= 9, MONTH($L40) &gt;= 9), IF($O40 &lt;&gt; "", $E40/$O40, ""), ""),"")</f>
        <v>#VALUE!</v>
      </c>
      <c r="Y40" s="10" t="e">
        <f>IF('FY2025'!$A42&lt;&gt;"",IF(AND(MONTH($K40) &lt;= 10, MONTH($L40) &gt;= 10), IF($O40 &lt;&gt; "", $E40/$O40, ""), ""),"")</f>
        <v>#VALUE!</v>
      </c>
      <c r="Z40" s="10" t="e">
        <f>IF('FY2025'!$A42&lt;&gt;"",IF(AND(MONTH($K40) &lt;= 11, MONTH($L40) &gt;= 11), IF($O40 &lt;&gt; "", $E40/$O40, ""), ""),"")</f>
        <v>#VALUE!</v>
      </c>
      <c r="AA40" s="10" t="e">
        <f>IF('FY2025'!$A42&lt;&gt;"",IF(AND(MONTH($K40) &lt;= 12, MONTH($L40) &gt;= 12), IF($O40 &lt;&gt; "", $E40/$O40, ""), ""),"")</f>
        <v>#VALUE!</v>
      </c>
    </row>
    <row r="41" spans="1:27" x14ac:dyDescent="0.25">
      <c r="A41" s="8">
        <f>IF('FY2025'!A43&lt;&gt;"", VALUE('FY2025'!A43), "")</f>
        <v>40</v>
      </c>
      <c r="B41" s="5" t="str">
        <f>IF('FY2025'!A43&lt;&gt;"",_xlfn.VALUETOTEXT('FY2025'!B43),"")</f>
        <v>25-2111-1212-24TOTS-PS-AS-040</v>
      </c>
      <c r="C41" s="5" t="str">
        <f>_xlfn.VALUETOTEXT('FY2025'!C43)</f>
        <v>AS</v>
      </c>
      <c r="D41" s="5" t="str">
        <f>IF('FY2025'!A43&lt;&gt;"",_xlfn.VALUETOTEXT('FY2025'!D43),"")</f>
        <v>TOTSA TotalEnergies Trading SA</v>
      </c>
      <c r="E41" s="6">
        <f>IF('FY2025'!A43&lt;&gt;"",VALUE('FY2025'!E43),"")</f>
        <v>500000</v>
      </c>
      <c r="F41" s="6">
        <f>IF('FY2025'!A43&lt;&gt;"",VALUE('FY2025'!F43),"")</f>
        <v>77</v>
      </c>
      <c r="G41" s="6">
        <f>IF('FY2025'!A43&lt;&gt;"",VALUE('FY2025'!G43),"")</f>
        <v>64</v>
      </c>
      <c r="H41" s="6">
        <f>IF('FY2025'!A43&lt;&gt;"",VALUE('FY2025'!H43),"")</f>
        <v>7.35</v>
      </c>
      <c r="I41" s="6">
        <f>IF('FY2025'!A43&lt;&gt;"",VALUE('FY2025'!I43),"")</f>
        <v>2</v>
      </c>
      <c r="J41" s="6">
        <f>IF('FY2025'!A43&lt;&gt;"",VALUE('FY2025'!J43),"")</f>
        <v>5.35</v>
      </c>
      <c r="K41" s="7" t="e">
        <f>IF('FY2025'!A43&lt;&gt;"",DATEVALUE(MID('FY2025'!K43, FIND(",", 'FY2025'!K43) + 2, FIND(" ", 'FY2025'!K43) - FIND(",", 'FY2025'!K43) - 1) &amp; " " &amp; MID('FY2025'!K43, FIND(" ", 'FY2025'!K43) + 1, FIND(",", 'FY2025'!K43, FIND(" ", 'FY2025'!K43)) - FIND(" ", 'FY2025'!K43) - 1) &amp; ", " &amp; MID('FY2025'!K43, FIND(",", 'FY2025'!K43, FIND(",",'FY2025'!K43) + 1) + 2, LEN('FY2025'!K43))),"")</f>
        <v>#VALUE!</v>
      </c>
      <c r="L41" s="7" t="e">
        <f>IF('FY2025'!A43&lt;&gt;"",DATEVALUE(MID('FY2025'!L43, FIND(",", 'FY2025'!L43) + 2, FIND(" ", 'FY2025'!L43) - FIND(",", 'FY2025'!L43) - 1) &amp; " " &amp; MID('FY2025'!L43, FIND(" ", 'FY2025'!L43) + 1, FIND(",", 'FY2025'!L43, FIND(" ", 'FY2025'!L43)) - FIND(" ", 'FY2025'!L43) - 1) &amp; ", " &amp; MID('FY2025'!L43, FIND(",", 'FY2025'!L43, FIND(",",'FY2025'!L43) + 1) + 2, LEN('FY2025'!L43))),"")</f>
        <v>#VALUE!</v>
      </c>
      <c r="M41" s="7" t="e">
        <f>IF('FY2025'!A43&lt;&gt;"",DATEVALUE(MID('FY2025'!M43, FIND(",", 'FY2025'!M43) + 2, FIND(" ", 'FY2025'!M43) - FIND(",", 'FY2025'!M43) - 1) &amp; " " &amp; MID('FY2025'!M43, FIND(" ", 'FY2025'!M43) + 1, FIND(",", 'FY2025'!M43, FIND(" ", 'FY2025'!M43)) - FIND(" ", 'FY2025'!M43) - 1) &amp; ", " &amp; MID('FY2025'!M43, FIND(",", 'FY2025'!M43, FIND(",",'FY2025'!M43) + 1) + 2, LEN('FY2025'!M43))),"")</f>
        <v>#VALUE!</v>
      </c>
      <c r="N41" s="7" t="e">
        <f>IF('FY2025'!A43&lt;&gt;"",DATEVALUE(MID('FY2025'!N43, FIND(",", 'FY2025'!N43) + 2, FIND(" ", 'FY2025'!N43) - FIND(",", 'FY2025'!N43) - 1) &amp; " " &amp; MID('FY2025'!N43, FIND(" ", 'FY2025'!N43) + 1, FIND(",", 'FY2025'!N43, FIND(" ", 'FY2025'!N43)) - FIND(" ", 'FY2025'!N43) - 1) &amp; ", " &amp; MID('FY2025'!N43, FIND(",", 'FY2025'!N43, FIND(",",'FY2025'!N43) + 1) + 2, LEN('FY2025'!N43))),"")</f>
        <v>#VALUE!</v>
      </c>
      <c r="O41" s="5" t="e">
        <f t="shared" si="0"/>
        <v>#VALUE!</v>
      </c>
      <c r="P41" s="10" t="e">
        <f>IF('FY2025'!$A43&lt;&gt;"",IF(AND(MONTH($K41) &lt;= 1, MONTH($L41) &gt;= 1), IF($O41 &lt;&gt; "", $E41/$O41, ""), ""),"")</f>
        <v>#VALUE!</v>
      </c>
      <c r="Q41" s="10" t="e">
        <f>IF('FY2025'!$A43&lt;&gt;"",IF(AND(MONTH($K41) &lt;= 2, MONTH($L41) &gt;= 2), IF($O41 &lt;&gt; "", $E41/$O41, ""), ""),"")</f>
        <v>#VALUE!</v>
      </c>
      <c r="R41" s="10" t="e">
        <f>IF('FY2025'!$A43&lt;&gt;"",IF(AND(MONTH($K41) &lt;= 3, MONTH($L41) &gt;= 3), IF($O41 &lt;&gt; "", $E41/$O41, ""), ""),"")</f>
        <v>#VALUE!</v>
      </c>
      <c r="S41" s="10" t="e">
        <f>IF('FY2025'!$A43&lt;&gt;"",IF(AND(MONTH($K41) &lt;= 4, MONTH($L41) &gt;= 4), IF($O41 &lt;&gt; "", $E41/$O41, ""), ""),"")</f>
        <v>#VALUE!</v>
      </c>
      <c r="T41" s="10" t="e">
        <f>IF('FY2025'!$A43&lt;&gt;"",IF(AND(MONTH($K41) &lt;= 5, MONTH($L41) &gt;= 5), IF($O41 &lt;&gt; "", $E41/$O41, ""), ""),"")</f>
        <v>#VALUE!</v>
      </c>
      <c r="U41" s="10" t="e">
        <f>IF('FY2025'!$A43&lt;&gt;"",IF(AND(MONTH($K41) &lt;= 6, MONTH($L41) &gt;= 6), IF($O41 &lt;&gt; "", $E41/$O41, ""), ""),"")</f>
        <v>#VALUE!</v>
      </c>
      <c r="V41" s="10" t="e">
        <f>IF('FY2025'!$A43&lt;&gt;"",IF(AND(MONTH($K41) &lt;= 7, MONTH($L41) &gt;= 7 ), IF($O41 &lt;&gt; "", $E41/$O41, ""), ""),"")</f>
        <v>#VALUE!</v>
      </c>
      <c r="W41" s="10" t="e">
        <f>IF('FY2025'!$A43&lt;&gt;"",IF(AND(MONTH($K41) &lt;= 8, MONTH($L41) &gt;= 8), IF($O41 &lt;&gt; "", $E41/$O41, ""), ""),"")</f>
        <v>#VALUE!</v>
      </c>
      <c r="X41" s="10" t="e">
        <f>IF('FY2025'!$A43&lt;&gt;"",IF(AND(MONTH($K41) &lt;= 9, MONTH($L41) &gt;= 9), IF($O41 &lt;&gt; "", $E41/$O41, ""), ""),"")</f>
        <v>#VALUE!</v>
      </c>
      <c r="Y41" s="10" t="e">
        <f>IF('FY2025'!$A43&lt;&gt;"",IF(AND(MONTH($K41) &lt;= 10, MONTH($L41) &gt;= 10), IF($O41 &lt;&gt; "", $E41/$O41, ""), ""),"")</f>
        <v>#VALUE!</v>
      </c>
      <c r="Z41" s="10" t="e">
        <f>IF('FY2025'!$A43&lt;&gt;"",IF(AND(MONTH($K41) &lt;= 11, MONTH($L41) &gt;= 11), IF($O41 &lt;&gt; "", $E41/$O41, ""), ""),"")</f>
        <v>#VALUE!</v>
      </c>
      <c r="AA41" s="10" t="e">
        <f>IF('FY2025'!$A43&lt;&gt;"",IF(AND(MONTH($K41) &lt;= 12, MONTH($L41) &gt;= 12), IF($O41 &lt;&gt; "", $E41/$O41, ""), ""),"")</f>
        <v>#VALUE!</v>
      </c>
    </row>
    <row r="42" spans="1:27" x14ac:dyDescent="0.25">
      <c r="A42" s="8">
        <f>IF('FY2025'!A44&lt;&gt;"", VALUE('FY2025'!A44), "")</f>
        <v>41</v>
      </c>
      <c r="B42" s="5" t="str">
        <f>IF('FY2025'!A44&lt;&gt;"",_xlfn.VALUETOTEXT('FY2025'!B44),"")</f>
        <v>25-2211-1312-24SCBB-PS-AS-041</v>
      </c>
      <c r="C42" s="5" t="str">
        <f>_xlfn.VALUETOTEXT('FY2025'!C44)</f>
        <v>AS</v>
      </c>
      <c r="D42" s="5" t="str">
        <f>IF('FY2025'!A44&lt;&gt;"",_xlfn.VALUETOTEXT('FY2025'!D44),"")</f>
        <v>Standard Chartered Bank (M) Bhd</v>
      </c>
      <c r="E42" s="6">
        <f>IF('FY2025'!A44&lt;&gt;"",VALUE('FY2025'!E44),"")</f>
        <v>500000</v>
      </c>
      <c r="F42" s="6">
        <f>IF('FY2025'!A44&lt;&gt;"",VALUE('FY2025'!F44),"")</f>
        <v>77</v>
      </c>
      <c r="G42" s="6">
        <f>IF('FY2025'!A44&lt;&gt;"",VALUE('FY2025'!G44),"")</f>
        <v>64</v>
      </c>
      <c r="H42" s="6">
        <f>IF('FY2025'!A44&lt;&gt;"",VALUE('FY2025'!H44),"")</f>
        <v>6.65</v>
      </c>
      <c r="I42" s="6">
        <f>IF('FY2025'!A44&lt;&gt;"",VALUE('FY2025'!I44),"")</f>
        <v>1.45</v>
      </c>
      <c r="J42" s="6">
        <f>IF('FY2025'!A44&lt;&gt;"",VALUE('FY2025'!J44),"")</f>
        <v>5.2</v>
      </c>
      <c r="K42" s="7" t="e">
        <f>IF('FY2025'!A44&lt;&gt;"",DATEVALUE(MID('FY2025'!K44, FIND(",", 'FY2025'!K44) + 2, FIND(" ", 'FY2025'!K44) - FIND(",", 'FY2025'!K44) - 1) &amp; " " &amp; MID('FY2025'!K44, FIND(" ", 'FY2025'!K44) + 1, FIND(",", 'FY2025'!K44, FIND(" ", 'FY2025'!K44)) - FIND(" ", 'FY2025'!K44) - 1) &amp; ", " &amp; MID('FY2025'!K44, FIND(",", 'FY2025'!K44, FIND(",",'FY2025'!K44) + 1) + 2, LEN('FY2025'!K44))),"")</f>
        <v>#VALUE!</v>
      </c>
      <c r="L42" s="7" t="e">
        <f>IF('FY2025'!A44&lt;&gt;"",DATEVALUE(MID('FY2025'!L44, FIND(",", 'FY2025'!L44) + 2, FIND(" ", 'FY2025'!L44) - FIND(",", 'FY2025'!L44) - 1) &amp; " " &amp; MID('FY2025'!L44, FIND(" ", 'FY2025'!L44) + 1, FIND(",", 'FY2025'!L44, FIND(" ", 'FY2025'!L44)) - FIND(" ", 'FY2025'!L44) - 1) &amp; ", " &amp; MID('FY2025'!L44, FIND(",", 'FY2025'!L44, FIND(",",'FY2025'!L44) + 1) + 2, LEN('FY2025'!L44))),"")</f>
        <v>#VALUE!</v>
      </c>
      <c r="M42" s="7" t="e">
        <f>IF('FY2025'!A44&lt;&gt;"",DATEVALUE(MID('FY2025'!M44, FIND(",", 'FY2025'!M44) + 2, FIND(" ", 'FY2025'!M44) - FIND(",", 'FY2025'!M44) - 1) &amp; " " &amp; MID('FY2025'!M44, FIND(" ", 'FY2025'!M44) + 1, FIND(",", 'FY2025'!M44, FIND(" ", 'FY2025'!M44)) - FIND(" ", 'FY2025'!M44) - 1) &amp; ", " &amp; MID('FY2025'!M44, FIND(",", 'FY2025'!M44, FIND(",",'FY2025'!M44) + 1) + 2, LEN('FY2025'!M44))),"")</f>
        <v>#VALUE!</v>
      </c>
      <c r="N42" s="7" t="e">
        <f>IF('FY2025'!A44&lt;&gt;"",DATEVALUE(MID('FY2025'!N44, FIND(",", 'FY2025'!N44) + 2, FIND(" ", 'FY2025'!N44) - FIND(",", 'FY2025'!N44) - 1) &amp; " " &amp; MID('FY2025'!N44, FIND(" ", 'FY2025'!N44) + 1, FIND(",", 'FY2025'!N44, FIND(" ", 'FY2025'!N44)) - FIND(" ", 'FY2025'!N44) - 1) &amp; ", " &amp; MID('FY2025'!N44, FIND(",", 'FY2025'!N44, FIND(",",'FY2025'!N44) + 1) + 2, LEN('FY2025'!N44))),"")</f>
        <v>#VALUE!</v>
      </c>
      <c r="O42" s="5" t="e">
        <f t="shared" si="0"/>
        <v>#VALUE!</v>
      </c>
      <c r="P42" s="10" t="e">
        <f>IF('FY2025'!$A44&lt;&gt;"",IF(AND(MONTH($K42) &lt;= 1, MONTH($L42) &gt;= 1), IF($O42 &lt;&gt; "", $E42/$O42, ""), ""),"")</f>
        <v>#VALUE!</v>
      </c>
      <c r="Q42" s="10" t="e">
        <f>IF('FY2025'!$A44&lt;&gt;"",IF(AND(MONTH($K42) &lt;= 2, MONTH($L42) &gt;= 2), IF($O42 &lt;&gt; "", $E42/$O42, ""), ""),"")</f>
        <v>#VALUE!</v>
      </c>
      <c r="R42" s="10" t="e">
        <f>IF('FY2025'!$A44&lt;&gt;"",IF(AND(MONTH($K42) &lt;= 3, MONTH($L42) &gt;= 3), IF($O42 &lt;&gt; "", $E42/$O42, ""), ""),"")</f>
        <v>#VALUE!</v>
      </c>
      <c r="S42" s="10" t="e">
        <f>IF('FY2025'!$A44&lt;&gt;"",IF(AND(MONTH($K42) &lt;= 4, MONTH($L42) &gt;= 4), IF($O42 &lt;&gt; "", $E42/$O42, ""), ""),"")</f>
        <v>#VALUE!</v>
      </c>
      <c r="T42" s="10" t="e">
        <f>IF('FY2025'!$A44&lt;&gt;"",IF(AND(MONTH($K42) &lt;= 5, MONTH($L42) &gt;= 5), IF($O42 &lt;&gt; "", $E42/$O42, ""), ""),"")</f>
        <v>#VALUE!</v>
      </c>
      <c r="U42" s="10" t="e">
        <f>IF('FY2025'!$A44&lt;&gt;"",IF(AND(MONTH($K42) &lt;= 6, MONTH($L42) &gt;= 6), IF($O42 &lt;&gt; "", $E42/$O42, ""), ""),"")</f>
        <v>#VALUE!</v>
      </c>
      <c r="V42" s="10" t="e">
        <f>IF('FY2025'!$A44&lt;&gt;"",IF(AND(MONTH($K42) &lt;= 7, MONTH($L42) &gt;= 7 ), IF($O42 &lt;&gt; "", $E42/$O42, ""), ""),"")</f>
        <v>#VALUE!</v>
      </c>
      <c r="W42" s="10" t="e">
        <f>IF('FY2025'!$A44&lt;&gt;"",IF(AND(MONTH($K42) &lt;= 8, MONTH($L42) &gt;= 8), IF($O42 &lt;&gt; "", $E42/$O42, ""), ""),"")</f>
        <v>#VALUE!</v>
      </c>
      <c r="X42" s="10" t="e">
        <f>IF('FY2025'!$A44&lt;&gt;"",IF(AND(MONTH($K42) &lt;= 9, MONTH($L42) &gt;= 9), IF($O42 &lt;&gt; "", $E42/$O42, ""), ""),"")</f>
        <v>#VALUE!</v>
      </c>
      <c r="Y42" s="10" t="e">
        <f>IF('FY2025'!$A44&lt;&gt;"",IF(AND(MONTH($K42) &lt;= 10, MONTH($L42) &gt;= 10), IF($O42 &lt;&gt; "", $E42/$O42, ""), ""),"")</f>
        <v>#VALUE!</v>
      </c>
      <c r="Z42" s="10" t="e">
        <f>IF('FY2025'!$A44&lt;&gt;"",IF(AND(MONTH($K42) &lt;= 11, MONTH($L42) &gt;= 11), IF($O42 &lt;&gt; "", $E42/$O42, ""), ""),"")</f>
        <v>#VALUE!</v>
      </c>
      <c r="AA42" s="10" t="e">
        <f>IF('FY2025'!$A44&lt;&gt;"",IF(AND(MONTH($K42) &lt;= 12, MONTH($L42) &gt;= 12), IF($O42 &lt;&gt; "", $E42/$O42, ""), ""),"")</f>
        <v>#VALUE!</v>
      </c>
    </row>
    <row r="43" spans="1:27" x14ac:dyDescent="0.25">
      <c r="A43" s="8">
        <f>IF('FY2025'!A45&lt;&gt;"", VALUE('FY2025'!A45), "")</f>
        <v>42</v>
      </c>
      <c r="B43" s="5" t="str">
        <f>IF('FY2025'!A45&lt;&gt;"",_xlfn.VALUETOTEXT('FY2025'!B45),"")</f>
        <v>25-2211-1312-24JPMC-PS-AS-042</v>
      </c>
      <c r="C43" s="5" t="str">
        <f>_xlfn.VALUETOTEXT('FY2025'!C45)</f>
        <v>AS</v>
      </c>
      <c r="D43" s="5" t="str">
        <f>IF('FY2025'!A45&lt;&gt;"",_xlfn.VALUETOTEXT('FY2025'!D45),"")</f>
        <v>JP Morgan Chase Bank NA</v>
      </c>
      <c r="E43" s="6">
        <f>IF('FY2025'!A45&lt;&gt;"",VALUE('FY2025'!E45),"")</f>
        <v>500000</v>
      </c>
      <c r="F43" s="6">
        <f>IF('FY2025'!A45&lt;&gt;"",VALUE('FY2025'!F45),"")</f>
        <v>77</v>
      </c>
      <c r="G43" s="6">
        <f>IF('FY2025'!A45&lt;&gt;"",VALUE('FY2025'!G45),"")</f>
        <v>64</v>
      </c>
      <c r="H43" s="6">
        <f>IF('FY2025'!A45&lt;&gt;"",VALUE('FY2025'!H45),"")</f>
        <v>6.55</v>
      </c>
      <c r="I43" s="6">
        <f>IF('FY2025'!A45&lt;&gt;"",VALUE('FY2025'!I45),"")</f>
        <v>1.35</v>
      </c>
      <c r="J43" s="6">
        <f>IF('FY2025'!A45&lt;&gt;"",VALUE('FY2025'!J45),"")</f>
        <v>5.2</v>
      </c>
      <c r="K43" s="7" t="e">
        <f>IF('FY2025'!A45&lt;&gt;"",DATEVALUE(MID('FY2025'!K45, FIND(",", 'FY2025'!K45) + 2, FIND(" ", 'FY2025'!K45) - FIND(",", 'FY2025'!K45) - 1) &amp; " " &amp; MID('FY2025'!K45, FIND(" ", 'FY2025'!K45) + 1, FIND(",", 'FY2025'!K45, FIND(" ", 'FY2025'!K45)) - FIND(" ", 'FY2025'!K45) - 1) &amp; ", " &amp; MID('FY2025'!K45, FIND(",", 'FY2025'!K45, FIND(",",'FY2025'!K45) + 1) + 2, LEN('FY2025'!K45))),"")</f>
        <v>#VALUE!</v>
      </c>
      <c r="L43" s="7" t="e">
        <f>IF('FY2025'!A45&lt;&gt;"",DATEVALUE(MID('FY2025'!L45, FIND(",", 'FY2025'!L45) + 2, FIND(" ", 'FY2025'!L45) - FIND(",", 'FY2025'!L45) - 1) &amp; " " &amp; MID('FY2025'!L45, FIND(" ", 'FY2025'!L45) + 1, FIND(",", 'FY2025'!L45, FIND(" ", 'FY2025'!L45)) - FIND(" ", 'FY2025'!L45) - 1) &amp; ", " &amp; MID('FY2025'!L45, FIND(",", 'FY2025'!L45, FIND(",",'FY2025'!L45) + 1) + 2, LEN('FY2025'!L45))),"")</f>
        <v>#VALUE!</v>
      </c>
      <c r="M43" s="7" t="e">
        <f>IF('FY2025'!A45&lt;&gt;"",DATEVALUE(MID('FY2025'!M45, FIND(",", 'FY2025'!M45) + 2, FIND(" ", 'FY2025'!M45) - FIND(",", 'FY2025'!M45) - 1) &amp; " " &amp; MID('FY2025'!M45, FIND(" ", 'FY2025'!M45) + 1, FIND(",", 'FY2025'!M45, FIND(" ", 'FY2025'!M45)) - FIND(" ", 'FY2025'!M45) - 1) &amp; ", " &amp; MID('FY2025'!M45, FIND(",", 'FY2025'!M45, FIND(",",'FY2025'!M45) + 1) + 2, LEN('FY2025'!M45))),"")</f>
        <v>#VALUE!</v>
      </c>
      <c r="N43" s="7" t="e">
        <f>IF('FY2025'!A45&lt;&gt;"",DATEVALUE(MID('FY2025'!N45, FIND(",", 'FY2025'!N45) + 2, FIND(" ", 'FY2025'!N45) - FIND(",", 'FY2025'!N45) - 1) &amp; " " &amp; MID('FY2025'!N45, FIND(" ", 'FY2025'!N45) + 1, FIND(",", 'FY2025'!N45, FIND(" ", 'FY2025'!N45)) - FIND(" ", 'FY2025'!N45) - 1) &amp; ", " &amp; MID('FY2025'!N45, FIND(",", 'FY2025'!N45, FIND(",",'FY2025'!N45) + 1) + 2, LEN('FY2025'!N45))),"")</f>
        <v>#VALUE!</v>
      </c>
      <c r="O43" s="5" t="e">
        <f t="shared" si="0"/>
        <v>#VALUE!</v>
      </c>
      <c r="P43" s="10" t="e">
        <f>IF('FY2025'!$A45&lt;&gt;"",IF(AND(MONTH($K43) &lt;= 1, MONTH($L43) &gt;= 1), IF($O43 &lt;&gt; "", $E43/$O43, ""), ""),"")</f>
        <v>#VALUE!</v>
      </c>
      <c r="Q43" s="10" t="e">
        <f>IF('FY2025'!$A45&lt;&gt;"",IF(AND(MONTH($K43) &lt;= 2, MONTH($L43) &gt;= 2), IF($O43 &lt;&gt; "", $E43/$O43, ""), ""),"")</f>
        <v>#VALUE!</v>
      </c>
      <c r="R43" s="10" t="e">
        <f>IF('FY2025'!$A45&lt;&gt;"",IF(AND(MONTH($K43) &lt;= 3, MONTH($L43) &gt;= 3), IF($O43 &lt;&gt; "", $E43/$O43, ""), ""),"")</f>
        <v>#VALUE!</v>
      </c>
      <c r="S43" s="10" t="e">
        <f>IF('FY2025'!$A45&lt;&gt;"",IF(AND(MONTH($K43) &lt;= 4, MONTH($L43) &gt;= 4), IF($O43 &lt;&gt; "", $E43/$O43, ""), ""),"")</f>
        <v>#VALUE!</v>
      </c>
      <c r="T43" s="10" t="e">
        <f>IF('FY2025'!$A45&lt;&gt;"",IF(AND(MONTH($K43) &lt;= 5, MONTH($L43) &gt;= 5), IF($O43 &lt;&gt; "", $E43/$O43, ""), ""),"")</f>
        <v>#VALUE!</v>
      </c>
      <c r="U43" s="10" t="e">
        <f>IF('FY2025'!$A45&lt;&gt;"",IF(AND(MONTH($K43) &lt;= 6, MONTH($L43) &gt;= 6), IF($O43 &lt;&gt; "", $E43/$O43, ""), ""),"")</f>
        <v>#VALUE!</v>
      </c>
      <c r="V43" s="10" t="e">
        <f>IF('FY2025'!$A45&lt;&gt;"",IF(AND(MONTH($K43) &lt;= 7, MONTH($L43) &gt;= 7 ), IF($O43 &lt;&gt; "", $E43/$O43, ""), ""),"")</f>
        <v>#VALUE!</v>
      </c>
      <c r="W43" s="10" t="e">
        <f>IF('FY2025'!$A45&lt;&gt;"",IF(AND(MONTH($K43) &lt;= 8, MONTH($L43) &gt;= 8), IF($O43 &lt;&gt; "", $E43/$O43, ""), ""),"")</f>
        <v>#VALUE!</v>
      </c>
      <c r="X43" s="10" t="e">
        <f>IF('FY2025'!$A45&lt;&gt;"",IF(AND(MONTH($K43) &lt;= 9, MONTH($L43) &gt;= 9), IF($O43 &lt;&gt; "", $E43/$O43, ""), ""),"")</f>
        <v>#VALUE!</v>
      </c>
      <c r="Y43" s="10" t="e">
        <f>IF('FY2025'!$A45&lt;&gt;"",IF(AND(MONTH($K43) &lt;= 10, MONTH($L43) &gt;= 10), IF($O43 &lt;&gt; "", $E43/$O43, ""), ""),"")</f>
        <v>#VALUE!</v>
      </c>
      <c r="Z43" s="10" t="e">
        <f>IF('FY2025'!$A45&lt;&gt;"",IF(AND(MONTH($K43) &lt;= 11, MONTH($L43) &gt;= 11), IF($O43 &lt;&gt; "", $E43/$O43, ""), ""),"")</f>
        <v>#VALUE!</v>
      </c>
      <c r="AA43" s="10" t="e">
        <f>IF('FY2025'!$A45&lt;&gt;"",IF(AND(MONTH($K43) &lt;= 12, MONTH($L43) &gt;= 12), IF($O43 &lt;&gt; "", $E43/$O43, ""), ""),"")</f>
        <v>#VALUE!</v>
      </c>
    </row>
    <row r="44" spans="1:27" x14ac:dyDescent="0.25">
      <c r="A44" s="8">
        <f>IF('FY2025'!A46&lt;&gt;"", VALUE('FY2025'!A46), "")</f>
        <v>43</v>
      </c>
      <c r="B44" s="5" t="str">
        <f>IF('FY2025'!A46&lt;&gt;"",_xlfn.VALUETOTEXT('FY2025'!B46),"")</f>
        <v>25-2511-1612-24MSCG-PS-AS-043</v>
      </c>
      <c r="C44" s="5" t="str">
        <f>_xlfn.VALUETOTEXT('FY2025'!C46)</f>
        <v>AS</v>
      </c>
      <c r="D44" s="5" t="str">
        <f>IF('FY2025'!A46&lt;&gt;"",_xlfn.VALUETOTEXT('FY2025'!D46),"")</f>
        <v>Morgan Stanley Capital Group (Singapore) Pte</v>
      </c>
      <c r="E44" s="6">
        <f>IF('FY2025'!A46&lt;&gt;"",VALUE('FY2025'!E46),"")</f>
        <v>500000</v>
      </c>
      <c r="F44" s="6">
        <f>IF('FY2025'!A46&lt;&gt;"",VALUE('FY2025'!F46),"")</f>
        <v>77</v>
      </c>
      <c r="G44" s="6">
        <f>IF('FY2025'!A46&lt;&gt;"",VALUE('FY2025'!G46),"")</f>
        <v>64</v>
      </c>
      <c r="H44" s="6">
        <f>IF('FY2025'!A46&lt;&gt;"",VALUE('FY2025'!H46),"")</f>
        <v>6.5</v>
      </c>
      <c r="I44" s="6">
        <f>IF('FY2025'!A46&lt;&gt;"",VALUE('FY2025'!I46),"")</f>
        <v>1.32</v>
      </c>
      <c r="J44" s="6">
        <f>IF('FY2025'!A46&lt;&gt;"",VALUE('FY2025'!J46),"")</f>
        <v>5.18</v>
      </c>
      <c r="K44" s="7" t="e">
        <f>IF('FY2025'!A46&lt;&gt;"",DATEVALUE(MID('FY2025'!K46, FIND(",", 'FY2025'!K46) + 2, FIND(" ", 'FY2025'!K46) - FIND(",", 'FY2025'!K46) - 1) &amp; " " &amp; MID('FY2025'!K46, FIND(" ", 'FY2025'!K46) + 1, FIND(",", 'FY2025'!K46, FIND(" ", 'FY2025'!K46)) - FIND(" ", 'FY2025'!K46) - 1) &amp; ", " &amp; MID('FY2025'!K46, FIND(",", 'FY2025'!K46, FIND(",",'FY2025'!K46) + 1) + 2, LEN('FY2025'!K46))),"")</f>
        <v>#VALUE!</v>
      </c>
      <c r="L44" s="7" t="e">
        <f>IF('FY2025'!A46&lt;&gt;"",DATEVALUE(MID('FY2025'!L46, FIND(",", 'FY2025'!L46) + 2, FIND(" ", 'FY2025'!L46) - FIND(",", 'FY2025'!L46) - 1) &amp; " " &amp; MID('FY2025'!L46, FIND(" ", 'FY2025'!L46) + 1, FIND(",", 'FY2025'!L46, FIND(" ", 'FY2025'!L46)) - FIND(" ", 'FY2025'!L46) - 1) &amp; ", " &amp; MID('FY2025'!L46, FIND(",", 'FY2025'!L46, FIND(",",'FY2025'!L46) + 1) + 2, LEN('FY2025'!L46))),"")</f>
        <v>#VALUE!</v>
      </c>
      <c r="M44" s="7" t="e">
        <f>IF('FY2025'!A46&lt;&gt;"",DATEVALUE(MID('FY2025'!M46, FIND(",", 'FY2025'!M46) + 2, FIND(" ", 'FY2025'!M46) - FIND(",", 'FY2025'!M46) - 1) &amp; " " &amp; MID('FY2025'!M46, FIND(" ", 'FY2025'!M46) + 1, FIND(",", 'FY2025'!M46, FIND(" ", 'FY2025'!M46)) - FIND(" ", 'FY2025'!M46) - 1) &amp; ", " &amp; MID('FY2025'!M46, FIND(",", 'FY2025'!M46, FIND(",",'FY2025'!M46) + 1) + 2, LEN('FY2025'!M46))),"")</f>
        <v>#VALUE!</v>
      </c>
      <c r="N44" s="7" t="e">
        <f>IF('FY2025'!A46&lt;&gt;"",DATEVALUE(MID('FY2025'!N46, FIND(",", 'FY2025'!N46) + 2, FIND(" ", 'FY2025'!N46) - FIND(",", 'FY2025'!N46) - 1) &amp; " " &amp; MID('FY2025'!N46, FIND(" ", 'FY2025'!N46) + 1, FIND(",", 'FY2025'!N46, FIND(" ", 'FY2025'!N46)) - FIND(" ", 'FY2025'!N46) - 1) &amp; ", " &amp; MID('FY2025'!N46, FIND(",", 'FY2025'!N46, FIND(",",'FY2025'!N46) + 1) + 2, LEN('FY2025'!N46))),"")</f>
        <v>#VALUE!</v>
      </c>
      <c r="O44" s="5" t="e">
        <f t="shared" si="0"/>
        <v>#VALUE!</v>
      </c>
      <c r="P44" s="10" t="e">
        <f>IF('FY2025'!$A46&lt;&gt;"",IF(AND(MONTH($K44) &lt;= 1, MONTH($L44) &gt;= 1), IF($O44 &lt;&gt; "", $E44/$O44, ""), ""),"")</f>
        <v>#VALUE!</v>
      </c>
      <c r="Q44" s="10" t="e">
        <f>IF('FY2025'!$A46&lt;&gt;"",IF(AND(MONTH($K44) &lt;= 2, MONTH($L44) &gt;= 2), IF($O44 &lt;&gt; "", $E44/$O44, ""), ""),"")</f>
        <v>#VALUE!</v>
      </c>
      <c r="R44" s="10" t="e">
        <f>IF('FY2025'!$A46&lt;&gt;"",IF(AND(MONTH($K44) &lt;= 3, MONTH($L44) &gt;= 3), IF($O44 &lt;&gt; "", $E44/$O44, ""), ""),"")</f>
        <v>#VALUE!</v>
      </c>
      <c r="S44" s="10" t="e">
        <f>IF('FY2025'!$A46&lt;&gt;"",IF(AND(MONTH($K44) &lt;= 4, MONTH($L44) &gt;= 4), IF($O44 &lt;&gt; "", $E44/$O44, ""), ""),"")</f>
        <v>#VALUE!</v>
      </c>
      <c r="T44" s="10" t="e">
        <f>IF('FY2025'!$A46&lt;&gt;"",IF(AND(MONTH($K44) &lt;= 5, MONTH($L44) &gt;= 5), IF($O44 &lt;&gt; "", $E44/$O44, ""), ""),"")</f>
        <v>#VALUE!</v>
      </c>
      <c r="U44" s="10" t="e">
        <f>IF('FY2025'!$A46&lt;&gt;"",IF(AND(MONTH($K44) &lt;= 6, MONTH($L44) &gt;= 6), IF($O44 &lt;&gt; "", $E44/$O44, ""), ""),"")</f>
        <v>#VALUE!</v>
      </c>
      <c r="V44" s="10" t="e">
        <f>IF('FY2025'!$A46&lt;&gt;"",IF(AND(MONTH($K44) &lt;= 7, MONTH($L44) &gt;= 7 ), IF($O44 &lt;&gt; "", $E44/$O44, ""), ""),"")</f>
        <v>#VALUE!</v>
      </c>
      <c r="W44" s="10" t="e">
        <f>IF('FY2025'!$A46&lt;&gt;"",IF(AND(MONTH($K44) &lt;= 8, MONTH($L44) &gt;= 8), IF($O44 &lt;&gt; "", $E44/$O44, ""), ""),"")</f>
        <v>#VALUE!</v>
      </c>
      <c r="X44" s="10" t="e">
        <f>IF('FY2025'!$A46&lt;&gt;"",IF(AND(MONTH($K44) &lt;= 9, MONTH($L44) &gt;= 9), IF($O44 &lt;&gt; "", $E44/$O44, ""), ""),"")</f>
        <v>#VALUE!</v>
      </c>
      <c r="Y44" s="10" t="e">
        <f>IF('FY2025'!$A46&lt;&gt;"",IF(AND(MONTH($K44) &lt;= 10, MONTH($L44) &gt;= 10), IF($O44 &lt;&gt; "", $E44/$O44, ""), ""),"")</f>
        <v>#VALUE!</v>
      </c>
      <c r="Z44" s="10" t="e">
        <f>IF('FY2025'!$A46&lt;&gt;"",IF(AND(MONTH($K44) &lt;= 11, MONTH($L44) &gt;= 11), IF($O44 &lt;&gt; "", $E44/$O44, ""), ""),"")</f>
        <v>#VALUE!</v>
      </c>
      <c r="AA44" s="10" t="e">
        <f>IF('FY2025'!$A46&lt;&gt;"",IF(AND(MONTH($K44) &lt;= 12, MONTH($L44) &gt;= 12), IF($O44 &lt;&gt; "", $E44/$O44, ""), ""),"")</f>
        <v>#VALUE!</v>
      </c>
    </row>
    <row r="45" spans="1:27" x14ac:dyDescent="0.25">
      <c r="A45" s="8">
        <f>IF('FY2025'!A47&lt;&gt;"", VALUE('FY2025'!A47), "")</f>
        <v>44</v>
      </c>
      <c r="B45" s="5" t="str">
        <f>IF('FY2025'!A47&lt;&gt;"",_xlfn.VALUETOTEXT('FY2025'!B47),"")</f>
        <v>25-2511-1612-24CIMI-PS-AS-044</v>
      </c>
      <c r="C45" s="5" t="str">
        <f>_xlfn.VALUETOTEXT('FY2025'!C47)</f>
        <v>AS</v>
      </c>
      <c r="D45" s="5" t="str">
        <f>IF('FY2025'!A47&lt;&gt;"",_xlfn.VALUETOTEXT('FY2025'!D47),"")</f>
        <v>CIMB Islamic Bank Berhad</v>
      </c>
      <c r="E45" s="6">
        <f>IF('FY2025'!A47&lt;&gt;"",VALUE('FY2025'!E47),"")</f>
        <v>500000</v>
      </c>
      <c r="F45" s="6">
        <f>IF('FY2025'!A47&lt;&gt;"",VALUE('FY2025'!F47),"")</f>
        <v>77</v>
      </c>
      <c r="G45" s="6">
        <f>IF('FY2025'!A47&lt;&gt;"",VALUE('FY2025'!G47),"")</f>
        <v>64</v>
      </c>
      <c r="H45" s="6">
        <f>IF('FY2025'!A47&lt;&gt;"",VALUE('FY2025'!H47),"")</f>
        <v>6.56</v>
      </c>
      <c r="I45" s="6">
        <f>IF('FY2025'!A47&lt;&gt;"",VALUE('FY2025'!I47),"")</f>
        <v>1.39</v>
      </c>
      <c r="J45" s="6">
        <f>IF('FY2025'!A47&lt;&gt;"",VALUE('FY2025'!J47),"")</f>
        <v>5.17</v>
      </c>
      <c r="K45" s="7" t="e">
        <f>IF('FY2025'!A47&lt;&gt;"",DATEVALUE(MID('FY2025'!K47, FIND(",", 'FY2025'!K47) + 2, FIND(" ", 'FY2025'!K47) - FIND(",", 'FY2025'!K47) - 1) &amp; " " &amp; MID('FY2025'!K47, FIND(" ", 'FY2025'!K47) + 1, FIND(",", 'FY2025'!K47, FIND(" ", 'FY2025'!K47)) - FIND(" ", 'FY2025'!K47) - 1) &amp; ", " &amp; MID('FY2025'!K47, FIND(",", 'FY2025'!K47, FIND(",",'FY2025'!K47) + 1) + 2, LEN('FY2025'!K47))),"")</f>
        <v>#VALUE!</v>
      </c>
      <c r="L45" s="7" t="e">
        <f>IF('FY2025'!A47&lt;&gt;"",DATEVALUE(MID('FY2025'!L47, FIND(",", 'FY2025'!L47) + 2, FIND(" ", 'FY2025'!L47) - FIND(",", 'FY2025'!L47) - 1) &amp; " " &amp; MID('FY2025'!L47, FIND(" ", 'FY2025'!L47) + 1, FIND(",", 'FY2025'!L47, FIND(" ", 'FY2025'!L47)) - FIND(" ", 'FY2025'!L47) - 1) &amp; ", " &amp; MID('FY2025'!L47, FIND(",", 'FY2025'!L47, FIND(",",'FY2025'!L47) + 1) + 2, LEN('FY2025'!L47))),"")</f>
        <v>#VALUE!</v>
      </c>
      <c r="M45" s="7" t="e">
        <f>IF('FY2025'!A47&lt;&gt;"",DATEVALUE(MID('FY2025'!M47, FIND(",", 'FY2025'!M47) + 2, FIND(" ", 'FY2025'!M47) - FIND(",", 'FY2025'!M47) - 1) &amp; " " &amp; MID('FY2025'!M47, FIND(" ", 'FY2025'!M47) + 1, FIND(",", 'FY2025'!M47, FIND(" ", 'FY2025'!M47)) - FIND(" ", 'FY2025'!M47) - 1) &amp; ", " &amp; MID('FY2025'!M47, FIND(",", 'FY2025'!M47, FIND(",",'FY2025'!M47) + 1) + 2, LEN('FY2025'!M47))),"")</f>
        <v>#VALUE!</v>
      </c>
      <c r="N45" s="7" t="e">
        <f>IF('FY2025'!A47&lt;&gt;"",DATEVALUE(MID('FY2025'!N47, FIND(",", 'FY2025'!N47) + 2, FIND(" ", 'FY2025'!N47) - FIND(",", 'FY2025'!N47) - 1) &amp; " " &amp; MID('FY2025'!N47, FIND(" ", 'FY2025'!N47) + 1, FIND(",", 'FY2025'!N47, FIND(" ", 'FY2025'!N47)) - FIND(" ", 'FY2025'!N47) - 1) &amp; ", " &amp; MID('FY2025'!N47, FIND(",", 'FY2025'!N47, FIND(",",'FY2025'!N47) + 1) + 2, LEN('FY2025'!N47))),"")</f>
        <v>#VALUE!</v>
      </c>
      <c r="O45" s="5" t="e">
        <f t="shared" si="0"/>
        <v>#VALUE!</v>
      </c>
      <c r="P45" s="10" t="e">
        <f>IF('FY2025'!$A47&lt;&gt;"",IF(AND(MONTH($K45) &lt;= 1, MONTH($L45) &gt;= 1), IF($O45 &lt;&gt; "", $E45/$O45, ""), ""),"")</f>
        <v>#VALUE!</v>
      </c>
      <c r="Q45" s="10" t="e">
        <f>IF('FY2025'!$A47&lt;&gt;"",IF(AND(MONTH($K45) &lt;= 2, MONTH($L45) &gt;= 2), IF($O45 &lt;&gt; "", $E45/$O45, ""), ""),"")</f>
        <v>#VALUE!</v>
      </c>
      <c r="R45" s="10" t="e">
        <f>IF('FY2025'!$A47&lt;&gt;"",IF(AND(MONTH($K45) &lt;= 3, MONTH($L45) &gt;= 3), IF($O45 &lt;&gt; "", $E45/$O45, ""), ""),"")</f>
        <v>#VALUE!</v>
      </c>
      <c r="S45" s="10" t="e">
        <f>IF('FY2025'!$A47&lt;&gt;"",IF(AND(MONTH($K45) &lt;= 4, MONTH($L45) &gt;= 4), IF($O45 &lt;&gt; "", $E45/$O45, ""), ""),"")</f>
        <v>#VALUE!</v>
      </c>
      <c r="T45" s="10" t="e">
        <f>IF('FY2025'!$A47&lt;&gt;"",IF(AND(MONTH($K45) &lt;= 5, MONTH($L45) &gt;= 5), IF($O45 &lt;&gt; "", $E45/$O45, ""), ""),"")</f>
        <v>#VALUE!</v>
      </c>
      <c r="U45" s="10" t="e">
        <f>IF('FY2025'!$A47&lt;&gt;"",IF(AND(MONTH($K45) &lt;= 6, MONTH($L45) &gt;= 6), IF($O45 &lt;&gt; "", $E45/$O45, ""), ""),"")</f>
        <v>#VALUE!</v>
      </c>
      <c r="V45" s="10" t="e">
        <f>IF('FY2025'!$A47&lt;&gt;"",IF(AND(MONTH($K45) &lt;= 7, MONTH($L45) &gt;= 7 ), IF($O45 &lt;&gt; "", $E45/$O45, ""), ""),"")</f>
        <v>#VALUE!</v>
      </c>
      <c r="W45" s="10" t="e">
        <f>IF('FY2025'!$A47&lt;&gt;"",IF(AND(MONTH($K45) &lt;= 8, MONTH($L45) &gt;= 8), IF($O45 &lt;&gt; "", $E45/$O45, ""), ""),"")</f>
        <v>#VALUE!</v>
      </c>
      <c r="X45" s="10" t="e">
        <f>IF('FY2025'!$A47&lt;&gt;"",IF(AND(MONTH($K45) &lt;= 9, MONTH($L45) &gt;= 9), IF($O45 &lt;&gt; "", $E45/$O45, ""), ""),"")</f>
        <v>#VALUE!</v>
      </c>
      <c r="Y45" s="10" t="e">
        <f>IF('FY2025'!$A47&lt;&gt;"",IF(AND(MONTH($K45) &lt;= 10, MONTH($L45) &gt;= 10), IF($O45 &lt;&gt; "", $E45/$O45, ""), ""),"")</f>
        <v>#VALUE!</v>
      </c>
      <c r="Z45" s="10" t="e">
        <f>IF('FY2025'!$A47&lt;&gt;"",IF(AND(MONTH($K45) &lt;= 11, MONTH($L45) &gt;= 11), IF($O45 &lt;&gt; "", $E45/$O45, ""), ""),"")</f>
        <v>#VALUE!</v>
      </c>
      <c r="AA45" s="10" t="e">
        <f>IF('FY2025'!$A47&lt;&gt;"",IF(AND(MONTH($K45) &lt;= 12, MONTH($L45) &gt;= 12), IF($O45 &lt;&gt; "", $E45/$O45, ""), ""),"")</f>
        <v>#VALUE!</v>
      </c>
    </row>
    <row r="46" spans="1:27" x14ac:dyDescent="0.25">
      <c r="A46" s="8">
        <f>IF('FY2025'!A48&lt;&gt;"", VALUE('FY2025'!A48), "")</f>
        <v>45</v>
      </c>
      <c r="B46" s="5" t="str">
        <f>IF('FY2025'!A48&lt;&gt;"",_xlfn.VALUETOTEXT('FY2025'!B48),"")</f>
        <v>25-2511-1612-24SCBS-PS-AS-045</v>
      </c>
      <c r="C46" s="5" t="str">
        <f>_xlfn.VALUETOTEXT('FY2025'!C48)</f>
        <v>AS</v>
      </c>
      <c r="D46" s="5" t="str">
        <f>IF('FY2025'!A48&lt;&gt;"",_xlfn.VALUETOTEXT('FY2025'!D48),"")</f>
        <v>Standard Chartered Saadiq Berhad</v>
      </c>
      <c r="E46" s="6">
        <f>IF('FY2025'!A48&lt;&gt;"",VALUE('FY2025'!E48),"")</f>
        <v>500000</v>
      </c>
      <c r="F46" s="6">
        <f>IF('FY2025'!A48&lt;&gt;"",VALUE('FY2025'!F48),"")</f>
        <v>77</v>
      </c>
      <c r="G46" s="6">
        <f>IF('FY2025'!A48&lt;&gt;"",VALUE('FY2025'!G48),"")</f>
        <v>64</v>
      </c>
      <c r="H46" s="6">
        <f>IF('FY2025'!A48&lt;&gt;"",VALUE('FY2025'!H48),"")</f>
        <v>6.5</v>
      </c>
      <c r="I46" s="6">
        <f>IF('FY2025'!A48&lt;&gt;"",VALUE('FY2025'!I48),"")</f>
        <v>1.38</v>
      </c>
      <c r="J46" s="6">
        <f>IF('FY2025'!A48&lt;&gt;"",VALUE('FY2025'!J48),"")</f>
        <v>5.12</v>
      </c>
      <c r="K46" s="7" t="e">
        <f>IF('FY2025'!A48&lt;&gt;"",DATEVALUE(MID('FY2025'!K48, FIND(",", 'FY2025'!K48) + 2, FIND(" ", 'FY2025'!K48) - FIND(",", 'FY2025'!K48) - 1) &amp; " " &amp; MID('FY2025'!K48, FIND(" ", 'FY2025'!K48) + 1, FIND(",", 'FY2025'!K48, FIND(" ", 'FY2025'!K48)) - FIND(" ", 'FY2025'!K48) - 1) &amp; ", " &amp; MID('FY2025'!K48, FIND(",", 'FY2025'!K48, FIND(",",'FY2025'!K48) + 1) + 2, LEN('FY2025'!K48))),"")</f>
        <v>#VALUE!</v>
      </c>
      <c r="L46" s="7" t="e">
        <f>IF('FY2025'!A48&lt;&gt;"",DATEVALUE(MID('FY2025'!L48, FIND(",", 'FY2025'!L48) + 2, FIND(" ", 'FY2025'!L48) - FIND(",", 'FY2025'!L48) - 1) &amp; " " &amp; MID('FY2025'!L48, FIND(" ", 'FY2025'!L48) + 1, FIND(",", 'FY2025'!L48, FIND(" ", 'FY2025'!L48)) - FIND(" ", 'FY2025'!L48) - 1) &amp; ", " &amp; MID('FY2025'!L48, FIND(",", 'FY2025'!L48, FIND(",",'FY2025'!L48) + 1) + 2, LEN('FY2025'!L48))),"")</f>
        <v>#VALUE!</v>
      </c>
      <c r="M46" s="7" t="e">
        <f>IF('FY2025'!A48&lt;&gt;"",DATEVALUE(MID('FY2025'!M48, FIND(",", 'FY2025'!M48) + 2, FIND(" ", 'FY2025'!M48) - FIND(",", 'FY2025'!M48) - 1) &amp; " " &amp; MID('FY2025'!M48, FIND(" ", 'FY2025'!M48) + 1, FIND(",", 'FY2025'!M48, FIND(" ", 'FY2025'!M48)) - FIND(" ", 'FY2025'!M48) - 1) &amp; ", " &amp; MID('FY2025'!M48, FIND(",", 'FY2025'!M48, FIND(",",'FY2025'!M48) + 1) + 2, LEN('FY2025'!M48))),"")</f>
        <v>#VALUE!</v>
      </c>
      <c r="N46" s="7" t="e">
        <f>IF('FY2025'!A48&lt;&gt;"",DATEVALUE(MID('FY2025'!N48, FIND(",", 'FY2025'!N48) + 2, FIND(" ", 'FY2025'!N48) - FIND(",", 'FY2025'!N48) - 1) &amp; " " &amp; MID('FY2025'!N48, FIND(" ", 'FY2025'!N48) + 1, FIND(",", 'FY2025'!N48, FIND(" ", 'FY2025'!N48)) - FIND(" ", 'FY2025'!N48) - 1) &amp; ", " &amp; MID('FY2025'!N48, FIND(",", 'FY2025'!N48, FIND(",",'FY2025'!N48) + 1) + 2, LEN('FY2025'!N48))),"")</f>
        <v>#VALUE!</v>
      </c>
      <c r="O46" s="5" t="e">
        <f t="shared" si="0"/>
        <v>#VALUE!</v>
      </c>
      <c r="P46" s="10" t="e">
        <f>IF('FY2025'!$A48&lt;&gt;"",IF(AND(MONTH($K46) &lt;= 1, MONTH($L46) &gt;= 1), IF($O46 &lt;&gt; "", $E46/$O46, ""), ""),"")</f>
        <v>#VALUE!</v>
      </c>
      <c r="Q46" s="10" t="e">
        <f>IF('FY2025'!$A48&lt;&gt;"",IF(AND(MONTH($K46) &lt;= 2, MONTH($L46) &gt;= 2), IF($O46 &lt;&gt; "", $E46/$O46, ""), ""),"")</f>
        <v>#VALUE!</v>
      </c>
      <c r="R46" s="10" t="e">
        <f>IF('FY2025'!$A48&lt;&gt;"",IF(AND(MONTH($K46) &lt;= 3, MONTH($L46) &gt;= 3), IF($O46 &lt;&gt; "", $E46/$O46, ""), ""),"")</f>
        <v>#VALUE!</v>
      </c>
      <c r="S46" s="10" t="e">
        <f>IF('FY2025'!$A48&lt;&gt;"",IF(AND(MONTH($K46) &lt;= 4, MONTH($L46) &gt;= 4), IF($O46 &lt;&gt; "", $E46/$O46, ""), ""),"")</f>
        <v>#VALUE!</v>
      </c>
      <c r="T46" s="10" t="e">
        <f>IF('FY2025'!$A48&lt;&gt;"",IF(AND(MONTH($K46) &lt;= 5, MONTH($L46) &gt;= 5), IF($O46 &lt;&gt; "", $E46/$O46, ""), ""),"")</f>
        <v>#VALUE!</v>
      </c>
      <c r="U46" s="10" t="e">
        <f>IF('FY2025'!$A48&lt;&gt;"",IF(AND(MONTH($K46) &lt;= 6, MONTH($L46) &gt;= 6), IF($O46 &lt;&gt; "", $E46/$O46, ""), ""),"")</f>
        <v>#VALUE!</v>
      </c>
      <c r="V46" s="10" t="e">
        <f>IF('FY2025'!$A48&lt;&gt;"",IF(AND(MONTH($K46) &lt;= 7, MONTH($L46) &gt;= 7 ), IF($O46 &lt;&gt; "", $E46/$O46, ""), ""),"")</f>
        <v>#VALUE!</v>
      </c>
      <c r="W46" s="10" t="e">
        <f>IF('FY2025'!$A48&lt;&gt;"",IF(AND(MONTH($K46) &lt;= 8, MONTH($L46) &gt;= 8), IF($O46 &lt;&gt; "", $E46/$O46, ""), ""),"")</f>
        <v>#VALUE!</v>
      </c>
      <c r="X46" s="10" t="e">
        <f>IF('FY2025'!$A48&lt;&gt;"",IF(AND(MONTH($K46) &lt;= 9, MONTH($L46) &gt;= 9), IF($O46 &lt;&gt; "", $E46/$O46, ""), ""),"")</f>
        <v>#VALUE!</v>
      </c>
      <c r="Y46" s="10" t="e">
        <f>IF('FY2025'!$A48&lt;&gt;"",IF(AND(MONTH($K46) &lt;= 10, MONTH($L46) &gt;= 10), IF($O46 &lt;&gt; "", $E46/$O46, ""), ""),"")</f>
        <v>#VALUE!</v>
      </c>
      <c r="Z46" s="10" t="e">
        <f>IF('FY2025'!$A48&lt;&gt;"",IF(AND(MONTH($K46) &lt;= 11, MONTH($L46) &gt;= 11), IF($O46 &lt;&gt; "", $E46/$O46, ""), ""),"")</f>
        <v>#VALUE!</v>
      </c>
      <c r="AA46" s="10" t="e">
        <f>IF('FY2025'!$A48&lt;&gt;"",IF(AND(MONTH($K46) &lt;= 12, MONTH($L46) &gt;= 12), IF($O46 &lt;&gt; "", $E46/$O46, ""), ""),"")</f>
        <v>#VALUE!</v>
      </c>
    </row>
    <row r="47" spans="1:27" x14ac:dyDescent="0.25">
      <c r="A47" s="8">
        <f>IF('FY2025'!A49&lt;&gt;"", VALUE('FY2025'!A49), "")</f>
        <v>46</v>
      </c>
      <c r="B47" s="5" t="str">
        <f>IF('FY2025'!A49&lt;&gt;"",_xlfn.VALUETOTEXT('FY2025'!B49),"")</f>
        <v>25-2511-1612-24SCBB-PS-AS-046</v>
      </c>
      <c r="C47" s="5" t="str">
        <f>_xlfn.VALUETOTEXT('FY2025'!C49)</f>
        <v>AS</v>
      </c>
      <c r="D47" s="5" t="str">
        <f>IF('FY2025'!A49&lt;&gt;"",_xlfn.VALUETOTEXT('FY2025'!D49),"")</f>
        <v>Standard Chartered Bank (M) Bhd</v>
      </c>
      <c r="E47" s="6">
        <f>IF('FY2025'!A49&lt;&gt;"",VALUE('FY2025'!E49),"")</f>
        <v>500000</v>
      </c>
      <c r="F47" s="6">
        <f>IF('FY2025'!A49&lt;&gt;"",VALUE('FY2025'!F49),"")</f>
        <v>77</v>
      </c>
      <c r="G47" s="6">
        <f>IF('FY2025'!A49&lt;&gt;"",VALUE('FY2025'!G49),"")</f>
        <v>64</v>
      </c>
      <c r="H47" s="6">
        <f>IF('FY2025'!A49&lt;&gt;"",VALUE('FY2025'!H49),"")</f>
        <v>6.5</v>
      </c>
      <c r="I47" s="6">
        <f>IF('FY2025'!A49&lt;&gt;"",VALUE('FY2025'!I49),"")</f>
        <v>1.38</v>
      </c>
      <c r="J47" s="6">
        <f>IF('FY2025'!A49&lt;&gt;"",VALUE('FY2025'!J49),"")</f>
        <v>5.12</v>
      </c>
      <c r="K47" s="7" t="e">
        <f>IF('FY2025'!A49&lt;&gt;"",DATEVALUE(MID('FY2025'!K49, FIND(",", 'FY2025'!K49) + 2, FIND(" ", 'FY2025'!K49) - FIND(",", 'FY2025'!K49) - 1) &amp; " " &amp; MID('FY2025'!K49, FIND(" ", 'FY2025'!K49) + 1, FIND(",", 'FY2025'!K49, FIND(" ", 'FY2025'!K49)) - FIND(" ", 'FY2025'!K49) - 1) &amp; ", " &amp; MID('FY2025'!K49, FIND(",", 'FY2025'!K49, FIND(",",'FY2025'!K49) + 1) + 2, LEN('FY2025'!K49))),"")</f>
        <v>#VALUE!</v>
      </c>
      <c r="L47" s="7" t="e">
        <f>IF('FY2025'!A49&lt;&gt;"",DATEVALUE(MID('FY2025'!L49, FIND(",", 'FY2025'!L49) + 2, FIND(" ", 'FY2025'!L49) - FIND(",", 'FY2025'!L49) - 1) &amp; " " &amp; MID('FY2025'!L49, FIND(" ", 'FY2025'!L49) + 1, FIND(",", 'FY2025'!L49, FIND(" ", 'FY2025'!L49)) - FIND(" ", 'FY2025'!L49) - 1) &amp; ", " &amp; MID('FY2025'!L49, FIND(",", 'FY2025'!L49, FIND(",",'FY2025'!L49) + 1) + 2, LEN('FY2025'!L49))),"")</f>
        <v>#VALUE!</v>
      </c>
      <c r="M47" s="7" t="e">
        <f>IF('FY2025'!A49&lt;&gt;"",DATEVALUE(MID('FY2025'!M49, FIND(",", 'FY2025'!M49) + 2, FIND(" ", 'FY2025'!M49) - FIND(",", 'FY2025'!M49) - 1) &amp; " " &amp; MID('FY2025'!M49, FIND(" ", 'FY2025'!M49) + 1, FIND(",", 'FY2025'!M49, FIND(" ", 'FY2025'!M49)) - FIND(" ", 'FY2025'!M49) - 1) &amp; ", " &amp; MID('FY2025'!M49, FIND(",", 'FY2025'!M49, FIND(",",'FY2025'!M49) + 1) + 2, LEN('FY2025'!M49))),"")</f>
        <v>#VALUE!</v>
      </c>
      <c r="N47" s="7" t="e">
        <f>IF('FY2025'!A49&lt;&gt;"",DATEVALUE(MID('FY2025'!N49, FIND(",", 'FY2025'!N49) + 2, FIND(" ", 'FY2025'!N49) - FIND(",", 'FY2025'!N49) - 1) &amp; " " &amp; MID('FY2025'!N49, FIND(" ", 'FY2025'!N49) + 1, FIND(",", 'FY2025'!N49, FIND(" ", 'FY2025'!N49)) - FIND(" ", 'FY2025'!N49) - 1) &amp; ", " &amp; MID('FY2025'!N49, FIND(",", 'FY2025'!N49, FIND(",",'FY2025'!N49) + 1) + 2, LEN('FY2025'!N49))),"")</f>
        <v>#VALUE!</v>
      </c>
      <c r="O47" s="5" t="e">
        <f t="shared" si="0"/>
        <v>#VALUE!</v>
      </c>
      <c r="P47" s="10" t="e">
        <f>IF('FY2025'!$A49&lt;&gt;"",IF(AND(MONTH($K47) &lt;= 1, MONTH($L47) &gt;= 1), IF($O47 &lt;&gt; "", $E47/$O47, ""), ""),"")</f>
        <v>#VALUE!</v>
      </c>
      <c r="Q47" s="10" t="e">
        <f>IF('FY2025'!$A49&lt;&gt;"",IF(AND(MONTH($K47) &lt;= 2, MONTH($L47) &gt;= 2), IF($O47 &lt;&gt; "", $E47/$O47, ""), ""),"")</f>
        <v>#VALUE!</v>
      </c>
      <c r="R47" s="10" t="e">
        <f>IF('FY2025'!$A49&lt;&gt;"",IF(AND(MONTH($K47) &lt;= 3, MONTH($L47) &gt;= 3), IF($O47 &lt;&gt; "", $E47/$O47, ""), ""),"")</f>
        <v>#VALUE!</v>
      </c>
      <c r="S47" s="10" t="e">
        <f>IF('FY2025'!$A49&lt;&gt;"",IF(AND(MONTH($K47) &lt;= 4, MONTH($L47) &gt;= 4), IF($O47 &lt;&gt; "", $E47/$O47, ""), ""),"")</f>
        <v>#VALUE!</v>
      </c>
      <c r="T47" s="10" t="e">
        <f>IF('FY2025'!$A49&lt;&gt;"",IF(AND(MONTH($K47) &lt;= 5, MONTH($L47) &gt;= 5), IF($O47 &lt;&gt; "", $E47/$O47, ""), ""),"")</f>
        <v>#VALUE!</v>
      </c>
      <c r="U47" s="10" t="e">
        <f>IF('FY2025'!$A49&lt;&gt;"",IF(AND(MONTH($K47) &lt;= 6, MONTH($L47) &gt;= 6), IF($O47 &lt;&gt; "", $E47/$O47, ""), ""),"")</f>
        <v>#VALUE!</v>
      </c>
      <c r="V47" s="10" t="e">
        <f>IF('FY2025'!$A49&lt;&gt;"",IF(AND(MONTH($K47) &lt;= 7, MONTH($L47) &gt;= 7 ), IF($O47 &lt;&gt; "", $E47/$O47, ""), ""),"")</f>
        <v>#VALUE!</v>
      </c>
      <c r="W47" s="10" t="e">
        <f>IF('FY2025'!$A49&lt;&gt;"",IF(AND(MONTH($K47) &lt;= 8, MONTH($L47) &gt;= 8), IF($O47 &lt;&gt; "", $E47/$O47, ""), ""),"")</f>
        <v>#VALUE!</v>
      </c>
      <c r="X47" s="10" t="e">
        <f>IF('FY2025'!$A49&lt;&gt;"",IF(AND(MONTH($K47) &lt;= 9, MONTH($L47) &gt;= 9), IF($O47 &lt;&gt; "", $E47/$O47, ""), ""),"")</f>
        <v>#VALUE!</v>
      </c>
      <c r="Y47" s="10" t="e">
        <f>IF('FY2025'!$A49&lt;&gt;"",IF(AND(MONTH($K47) &lt;= 10, MONTH($L47) &gt;= 10), IF($O47 &lt;&gt; "", $E47/$O47, ""), ""),"")</f>
        <v>#VALUE!</v>
      </c>
      <c r="Z47" s="10" t="e">
        <f>IF('FY2025'!$A49&lt;&gt;"",IF(AND(MONTH($K47) &lt;= 11, MONTH($L47) &gt;= 11), IF($O47 &lt;&gt; "", $E47/$O47, ""), ""),"")</f>
        <v>#VALUE!</v>
      </c>
      <c r="AA47" s="10" t="e">
        <f>IF('FY2025'!$A49&lt;&gt;"",IF(AND(MONTH($K47) &lt;= 12, MONTH($L47) &gt;= 12), IF($O47 &lt;&gt; "", $E47/$O47, ""), ""),"")</f>
        <v>#VALUE!</v>
      </c>
    </row>
    <row r="48" spans="1:27" x14ac:dyDescent="0.25">
      <c r="A48" s="8">
        <f>IF('FY2025'!A50&lt;&gt;"", VALUE('FY2025'!A50), "")</f>
        <v>47</v>
      </c>
      <c r="B48" s="5" t="str">
        <f>IF('FY2025'!A50&lt;&gt;"",_xlfn.VALUETOTEXT('FY2025'!B50),"")</f>
        <v>25-0312-2312-24SCBB-PS-EG-047</v>
      </c>
      <c r="C48" s="5" t="str">
        <f>_xlfn.VALUETOTEXT('FY2025'!C50)</f>
        <v>EG</v>
      </c>
      <c r="D48" s="5" t="str">
        <f>IF('FY2025'!A50&lt;&gt;"",_xlfn.VALUETOTEXT('FY2025'!D50),"")</f>
        <v>Standard Chartered Bank (M) Bhd</v>
      </c>
      <c r="E48" s="6">
        <f>IF('FY2025'!A50&lt;&gt;"",VALUE('FY2025'!E50),"")</f>
        <v>500000</v>
      </c>
      <c r="F48" s="6">
        <f>IF('FY2025'!A50&lt;&gt;"",VALUE('FY2025'!F50),"")</f>
        <v>77</v>
      </c>
      <c r="G48" s="6">
        <f>IF('FY2025'!A50&lt;&gt;"",VALUE('FY2025'!G50),"")</f>
        <v>64</v>
      </c>
      <c r="H48" s="6">
        <f>IF('FY2025'!A50&lt;&gt;"",VALUE('FY2025'!H50),"")</f>
        <v>7</v>
      </c>
      <c r="I48" s="6">
        <f>IF('FY2025'!A50&lt;&gt;"",VALUE('FY2025'!I50),"")</f>
        <v>1.35</v>
      </c>
      <c r="J48" s="6">
        <f>IF('FY2025'!A50&lt;&gt;"",VALUE('FY2025'!J50),"")</f>
        <v>5.65</v>
      </c>
      <c r="K48" s="7" t="e">
        <f>IF('FY2025'!A50&lt;&gt;"",DATEVALUE(MID('FY2025'!K50, FIND(",", 'FY2025'!K50) + 2, FIND(" ", 'FY2025'!K50) - FIND(",", 'FY2025'!K50) - 1) &amp; " " &amp; MID('FY2025'!K50, FIND(" ", 'FY2025'!K50) + 1, FIND(",", 'FY2025'!K50, FIND(" ", 'FY2025'!K50)) - FIND(" ", 'FY2025'!K50) - 1) &amp; ", " &amp; MID('FY2025'!K50, FIND(",", 'FY2025'!K50, FIND(",",'FY2025'!K50) + 1) + 2, LEN('FY2025'!K50))),"")</f>
        <v>#VALUE!</v>
      </c>
      <c r="L48" s="7" t="e">
        <f>IF('FY2025'!A50&lt;&gt;"",DATEVALUE(MID('FY2025'!L50, FIND(",", 'FY2025'!L50) + 2, FIND(" ", 'FY2025'!L50) - FIND(",", 'FY2025'!L50) - 1) &amp; " " &amp; MID('FY2025'!L50, FIND(" ", 'FY2025'!L50) + 1, FIND(",", 'FY2025'!L50, FIND(" ", 'FY2025'!L50)) - FIND(" ", 'FY2025'!L50) - 1) &amp; ", " &amp; MID('FY2025'!L50, FIND(",", 'FY2025'!L50, FIND(",",'FY2025'!L50) + 1) + 2, LEN('FY2025'!L50))),"")</f>
        <v>#VALUE!</v>
      </c>
      <c r="M48" s="7" t="e">
        <f>IF('FY2025'!A50&lt;&gt;"",DATEVALUE(MID('FY2025'!M50, FIND(",", 'FY2025'!M50) + 2, FIND(" ", 'FY2025'!M50) - FIND(",", 'FY2025'!M50) - 1) &amp; " " &amp; MID('FY2025'!M50, FIND(" ", 'FY2025'!M50) + 1, FIND(",", 'FY2025'!M50, FIND(" ", 'FY2025'!M50)) - FIND(" ", 'FY2025'!M50) - 1) &amp; ", " &amp; MID('FY2025'!M50, FIND(",", 'FY2025'!M50, FIND(",",'FY2025'!M50) + 1) + 2, LEN('FY2025'!M50))),"")</f>
        <v>#VALUE!</v>
      </c>
      <c r="N48" s="7" t="e">
        <f>IF('FY2025'!A50&lt;&gt;"",DATEVALUE(MID('FY2025'!N50, FIND(",", 'FY2025'!N50) + 2, FIND(" ", 'FY2025'!N50) - FIND(",", 'FY2025'!N50) - 1) &amp; " " &amp; MID('FY2025'!N50, FIND(" ", 'FY2025'!N50) + 1, FIND(",", 'FY2025'!N50, FIND(" ", 'FY2025'!N50)) - FIND(" ", 'FY2025'!N50) - 1) &amp; ", " &amp; MID('FY2025'!N50, FIND(",", 'FY2025'!N50, FIND(",",'FY2025'!N50) + 1) + 2, LEN('FY2025'!N50))),"")</f>
        <v>#VALUE!</v>
      </c>
      <c r="O48" s="5" t="e">
        <f t="shared" si="0"/>
        <v>#VALUE!</v>
      </c>
      <c r="P48" s="10" t="e">
        <f>IF('FY2025'!$A50&lt;&gt;"",IF(AND(MONTH($K48) &lt;= 1, MONTH($L48) &gt;= 1), IF($O48 &lt;&gt; "", $E48/$O48, ""), ""),"")</f>
        <v>#VALUE!</v>
      </c>
      <c r="Q48" s="10" t="e">
        <f>IF('FY2025'!$A50&lt;&gt;"",IF(AND(MONTH($K48) &lt;= 2, MONTH($L48) &gt;= 2), IF($O48 &lt;&gt; "", $E48/$O48, ""), ""),"")</f>
        <v>#VALUE!</v>
      </c>
      <c r="R48" s="10" t="e">
        <f>IF('FY2025'!$A50&lt;&gt;"",IF(AND(MONTH($K48) &lt;= 3, MONTH($L48) &gt;= 3), IF($O48 &lt;&gt; "", $E48/$O48, ""), ""),"")</f>
        <v>#VALUE!</v>
      </c>
      <c r="S48" s="10" t="e">
        <f>IF('FY2025'!$A50&lt;&gt;"",IF(AND(MONTH($K48) &lt;= 4, MONTH($L48) &gt;= 4), IF($O48 &lt;&gt; "", $E48/$O48, ""), ""),"")</f>
        <v>#VALUE!</v>
      </c>
      <c r="T48" s="10" t="e">
        <f>IF('FY2025'!$A50&lt;&gt;"",IF(AND(MONTH($K48) &lt;= 5, MONTH($L48) &gt;= 5), IF($O48 &lt;&gt; "", $E48/$O48, ""), ""),"")</f>
        <v>#VALUE!</v>
      </c>
      <c r="U48" s="10" t="e">
        <f>IF('FY2025'!$A50&lt;&gt;"",IF(AND(MONTH($K48) &lt;= 6, MONTH($L48) &gt;= 6), IF($O48 &lt;&gt; "", $E48/$O48, ""), ""),"")</f>
        <v>#VALUE!</v>
      </c>
      <c r="V48" s="10" t="e">
        <f>IF('FY2025'!$A50&lt;&gt;"",IF(AND(MONTH($K48) &lt;= 7, MONTH($L48) &gt;= 7 ), IF($O48 &lt;&gt; "", $E48/$O48, ""), ""),"")</f>
        <v>#VALUE!</v>
      </c>
      <c r="W48" s="10" t="e">
        <f>IF('FY2025'!$A50&lt;&gt;"",IF(AND(MONTH($K48) &lt;= 8, MONTH($L48) &gt;= 8), IF($O48 &lt;&gt; "", $E48/$O48, ""), ""),"")</f>
        <v>#VALUE!</v>
      </c>
      <c r="X48" s="10" t="e">
        <f>IF('FY2025'!$A50&lt;&gt;"",IF(AND(MONTH($K48) &lt;= 9, MONTH($L48) &gt;= 9), IF($O48 &lt;&gt; "", $E48/$O48, ""), ""),"")</f>
        <v>#VALUE!</v>
      </c>
      <c r="Y48" s="10" t="e">
        <f>IF('FY2025'!$A50&lt;&gt;"",IF(AND(MONTH($K48) &lt;= 10, MONTH($L48) &gt;= 10), IF($O48 &lt;&gt; "", $E48/$O48, ""), ""),"")</f>
        <v>#VALUE!</v>
      </c>
      <c r="Z48" s="10" t="e">
        <f>IF('FY2025'!$A50&lt;&gt;"",IF(AND(MONTH($K48) &lt;= 11, MONTH($L48) &gt;= 11), IF($O48 &lt;&gt; "", $E48/$O48, ""), ""),"")</f>
        <v>#VALUE!</v>
      </c>
      <c r="AA48" s="10" t="e">
        <f>IF('FY2025'!$A50&lt;&gt;"",IF(AND(MONTH($K48) &lt;= 12, MONTH($L48) &gt;= 12), IF($O48 &lt;&gt; "", $E48/$O48, ""), ""),"")</f>
        <v>#VALUE!</v>
      </c>
    </row>
    <row r="49" spans="1:27" x14ac:dyDescent="0.25">
      <c r="A49" s="8">
        <f>IF('FY2025'!A51&lt;&gt;"", VALUE('FY2025'!A51), "")</f>
        <v>48</v>
      </c>
      <c r="B49" s="5" t="str">
        <f>IF('FY2025'!A51&lt;&gt;"",_xlfn.VALUETOTEXT('FY2025'!B51),"")</f>
        <v>25-0312-2312-24TOTS-PS-EG-048</v>
      </c>
      <c r="C49" s="5" t="str">
        <f>_xlfn.VALUETOTEXT('FY2025'!C51)</f>
        <v>EG</v>
      </c>
      <c r="D49" s="5" t="str">
        <f>IF('FY2025'!A51&lt;&gt;"",_xlfn.VALUETOTEXT('FY2025'!D51),"")</f>
        <v>TOTSA TotalEnergies Trading SA</v>
      </c>
      <c r="E49" s="6">
        <f>IF('FY2025'!A51&lt;&gt;"",VALUE('FY2025'!E51),"")</f>
        <v>500000</v>
      </c>
      <c r="F49" s="6">
        <f>IF('FY2025'!A51&lt;&gt;"",VALUE('FY2025'!F51),"")</f>
        <v>77</v>
      </c>
      <c r="G49" s="6">
        <f>IF('FY2025'!A51&lt;&gt;"",VALUE('FY2025'!G51),"")</f>
        <v>64</v>
      </c>
      <c r="H49" s="6">
        <f>IF('FY2025'!A51&lt;&gt;"",VALUE('FY2025'!H51),"")</f>
        <v>6.65</v>
      </c>
      <c r="I49" s="6">
        <f>IF('FY2025'!A51&lt;&gt;"",VALUE('FY2025'!I51),"")</f>
        <v>1.24</v>
      </c>
      <c r="J49" s="6">
        <f>IF('FY2025'!A51&lt;&gt;"",VALUE('FY2025'!J51),"")</f>
        <v>5.41</v>
      </c>
      <c r="K49" s="7" t="e">
        <f>IF('FY2025'!A51&lt;&gt;"",DATEVALUE(MID('FY2025'!K51, FIND(",", 'FY2025'!K51) + 2, FIND(" ", 'FY2025'!K51) - FIND(",", 'FY2025'!K51) - 1) &amp; " " &amp; MID('FY2025'!K51, FIND(" ", 'FY2025'!K51) + 1, FIND(",", 'FY2025'!K51, FIND(" ", 'FY2025'!K51)) - FIND(" ", 'FY2025'!K51) - 1) &amp; ", " &amp; MID('FY2025'!K51, FIND(",", 'FY2025'!K51, FIND(",",'FY2025'!K51) + 1) + 2, LEN('FY2025'!K51))),"")</f>
        <v>#VALUE!</v>
      </c>
      <c r="L49" s="7" t="e">
        <f>IF('FY2025'!A51&lt;&gt;"",DATEVALUE(MID('FY2025'!L51, FIND(",", 'FY2025'!L51) + 2, FIND(" ", 'FY2025'!L51) - FIND(",", 'FY2025'!L51) - 1) &amp; " " &amp; MID('FY2025'!L51, FIND(" ", 'FY2025'!L51) + 1, FIND(",", 'FY2025'!L51, FIND(" ", 'FY2025'!L51)) - FIND(" ", 'FY2025'!L51) - 1) &amp; ", " &amp; MID('FY2025'!L51, FIND(",", 'FY2025'!L51, FIND(",",'FY2025'!L51) + 1) + 2, LEN('FY2025'!L51))),"")</f>
        <v>#VALUE!</v>
      </c>
      <c r="M49" s="7" t="e">
        <f>IF('FY2025'!A51&lt;&gt;"",DATEVALUE(MID('FY2025'!M51, FIND(",", 'FY2025'!M51) + 2, FIND(" ", 'FY2025'!M51) - FIND(",", 'FY2025'!M51) - 1) &amp; " " &amp; MID('FY2025'!M51, FIND(" ", 'FY2025'!M51) + 1, FIND(",", 'FY2025'!M51, FIND(" ", 'FY2025'!M51)) - FIND(" ", 'FY2025'!M51) - 1) &amp; ", " &amp; MID('FY2025'!M51, FIND(",", 'FY2025'!M51, FIND(",",'FY2025'!M51) + 1) + 2, LEN('FY2025'!M51))),"")</f>
        <v>#VALUE!</v>
      </c>
      <c r="N49" s="7" t="e">
        <f>IF('FY2025'!A51&lt;&gt;"",DATEVALUE(MID('FY2025'!N51, FIND(",", 'FY2025'!N51) + 2, FIND(" ", 'FY2025'!N51) - FIND(",", 'FY2025'!N51) - 1) &amp; " " &amp; MID('FY2025'!N51, FIND(" ", 'FY2025'!N51) + 1, FIND(",", 'FY2025'!N51, FIND(" ", 'FY2025'!N51)) - FIND(" ", 'FY2025'!N51) - 1) &amp; ", " &amp; MID('FY2025'!N51, FIND(",", 'FY2025'!N51, FIND(",",'FY2025'!N51) + 1) + 2, LEN('FY2025'!N51))),"")</f>
        <v>#VALUE!</v>
      </c>
      <c r="O49" s="5" t="e">
        <f t="shared" si="0"/>
        <v>#VALUE!</v>
      </c>
      <c r="P49" s="10" t="e">
        <f>IF('FY2025'!$A51&lt;&gt;"",IF(AND(MONTH($K49) &lt;= 1, MONTH($L49) &gt;= 1), IF($O49 &lt;&gt; "", $E49/$O49, ""), ""),"")</f>
        <v>#VALUE!</v>
      </c>
      <c r="Q49" s="10" t="e">
        <f>IF('FY2025'!$A51&lt;&gt;"",IF(AND(MONTH($K49) &lt;= 2, MONTH($L49) &gt;= 2), IF($O49 &lt;&gt; "", $E49/$O49, ""), ""),"")</f>
        <v>#VALUE!</v>
      </c>
      <c r="R49" s="10" t="e">
        <f>IF('FY2025'!$A51&lt;&gt;"",IF(AND(MONTH($K49) &lt;= 3, MONTH($L49) &gt;= 3), IF($O49 &lt;&gt; "", $E49/$O49, ""), ""),"")</f>
        <v>#VALUE!</v>
      </c>
      <c r="S49" s="10" t="e">
        <f>IF('FY2025'!$A51&lt;&gt;"",IF(AND(MONTH($K49) &lt;= 4, MONTH($L49) &gt;= 4), IF($O49 &lt;&gt; "", $E49/$O49, ""), ""),"")</f>
        <v>#VALUE!</v>
      </c>
      <c r="T49" s="10" t="e">
        <f>IF('FY2025'!$A51&lt;&gt;"",IF(AND(MONTH($K49) &lt;= 5, MONTH($L49) &gt;= 5), IF($O49 &lt;&gt; "", $E49/$O49, ""), ""),"")</f>
        <v>#VALUE!</v>
      </c>
      <c r="U49" s="10" t="e">
        <f>IF('FY2025'!$A51&lt;&gt;"",IF(AND(MONTH($K49) &lt;= 6, MONTH($L49) &gt;= 6), IF($O49 &lt;&gt; "", $E49/$O49, ""), ""),"")</f>
        <v>#VALUE!</v>
      </c>
      <c r="V49" s="10" t="e">
        <f>IF('FY2025'!$A51&lt;&gt;"",IF(AND(MONTH($K49) &lt;= 7, MONTH($L49) &gt;= 7 ), IF($O49 &lt;&gt; "", $E49/$O49, ""), ""),"")</f>
        <v>#VALUE!</v>
      </c>
      <c r="W49" s="10" t="e">
        <f>IF('FY2025'!$A51&lt;&gt;"",IF(AND(MONTH($K49) &lt;= 8, MONTH($L49) &gt;= 8), IF($O49 &lt;&gt; "", $E49/$O49, ""), ""),"")</f>
        <v>#VALUE!</v>
      </c>
      <c r="X49" s="10" t="e">
        <f>IF('FY2025'!$A51&lt;&gt;"",IF(AND(MONTH($K49) &lt;= 9, MONTH($L49) &gt;= 9), IF($O49 &lt;&gt; "", $E49/$O49, ""), ""),"")</f>
        <v>#VALUE!</v>
      </c>
      <c r="Y49" s="10" t="e">
        <f>IF('FY2025'!$A51&lt;&gt;"",IF(AND(MONTH($K49) &lt;= 10, MONTH($L49) &gt;= 10), IF($O49 &lt;&gt; "", $E49/$O49, ""), ""),"")</f>
        <v>#VALUE!</v>
      </c>
      <c r="Z49" s="10" t="e">
        <f>IF('FY2025'!$A51&lt;&gt;"",IF(AND(MONTH($K49) &lt;= 11, MONTH($L49) &gt;= 11), IF($O49 &lt;&gt; "", $E49/$O49, ""), ""),"")</f>
        <v>#VALUE!</v>
      </c>
      <c r="AA49" s="10" t="e">
        <f>IF('FY2025'!$A51&lt;&gt;"",IF(AND(MONTH($K49) &lt;= 12, MONTH($L49) &gt;= 12), IF($O49 &lt;&gt; "", $E49/$O49, ""), ""),"")</f>
        <v>#VALUE!</v>
      </c>
    </row>
    <row r="50" spans="1:27" x14ac:dyDescent="0.25">
      <c r="A50" s="8">
        <f>IF('FY2025'!A52&lt;&gt;"", VALUE('FY2025'!A52), "")</f>
        <v>49</v>
      </c>
      <c r="B50" s="5" t="str">
        <f>IF('FY2025'!A52&lt;&gt;"",_xlfn.VALUETOTEXT('FY2025'!B52),"")</f>
        <v>25-0312-2312-24MLIL-PS-EG-049</v>
      </c>
      <c r="C50" s="5" t="str">
        <f>_xlfn.VALUETOTEXT('FY2025'!C52)</f>
        <v>EG</v>
      </c>
      <c r="D50" s="5" t="str">
        <f>IF('FY2025'!A52&lt;&gt;"",_xlfn.VALUETOTEXT('FY2025'!D52),"")</f>
        <v>Merrill Lynch International</v>
      </c>
      <c r="E50" s="6">
        <f>IF('FY2025'!A52&lt;&gt;"",VALUE('FY2025'!E52),"")</f>
        <v>500000</v>
      </c>
      <c r="F50" s="6">
        <f>IF('FY2025'!A52&lt;&gt;"",VALUE('FY2025'!F52),"")</f>
        <v>77</v>
      </c>
      <c r="G50" s="6">
        <f>IF('FY2025'!A52&lt;&gt;"",VALUE('FY2025'!G52),"")</f>
        <v>64</v>
      </c>
      <c r="H50" s="6">
        <f>IF('FY2025'!A52&lt;&gt;"",VALUE('FY2025'!H52),"")</f>
        <v>5.45</v>
      </c>
      <c r="I50" s="6">
        <f>IF('FY2025'!A52&lt;&gt;"",VALUE('FY2025'!I52),"")</f>
        <v>0.4</v>
      </c>
      <c r="J50" s="6">
        <f>IF('FY2025'!A52&lt;&gt;"",VALUE('FY2025'!J52),"")</f>
        <v>5.05</v>
      </c>
      <c r="K50" s="7" t="e">
        <f>IF('FY2025'!A52&lt;&gt;"",DATEVALUE(MID('FY2025'!K52, FIND(",", 'FY2025'!K52) + 2, FIND(" ", 'FY2025'!K52) - FIND(",", 'FY2025'!K52) - 1) &amp; " " &amp; MID('FY2025'!K52, FIND(" ", 'FY2025'!K52) + 1, FIND(",", 'FY2025'!K52, FIND(" ", 'FY2025'!K52)) - FIND(" ", 'FY2025'!K52) - 1) &amp; ", " &amp; MID('FY2025'!K52, FIND(",", 'FY2025'!K52, FIND(",",'FY2025'!K52) + 1) + 2, LEN('FY2025'!K52))),"")</f>
        <v>#VALUE!</v>
      </c>
      <c r="L50" s="7" t="e">
        <f>IF('FY2025'!A52&lt;&gt;"",DATEVALUE(MID('FY2025'!L52, FIND(",", 'FY2025'!L52) + 2, FIND(" ", 'FY2025'!L52) - FIND(",", 'FY2025'!L52) - 1) &amp; " " &amp; MID('FY2025'!L52, FIND(" ", 'FY2025'!L52) + 1, FIND(",", 'FY2025'!L52, FIND(" ", 'FY2025'!L52)) - FIND(" ", 'FY2025'!L52) - 1) &amp; ", " &amp; MID('FY2025'!L52, FIND(",", 'FY2025'!L52, FIND(",",'FY2025'!L52) + 1) + 2, LEN('FY2025'!L52))),"")</f>
        <v>#VALUE!</v>
      </c>
      <c r="M50" s="7" t="e">
        <f>IF('FY2025'!A52&lt;&gt;"",DATEVALUE(MID('FY2025'!M52, FIND(",", 'FY2025'!M52) + 2, FIND(" ", 'FY2025'!M52) - FIND(",", 'FY2025'!M52) - 1) &amp; " " &amp; MID('FY2025'!M52, FIND(" ", 'FY2025'!M52) + 1, FIND(",", 'FY2025'!M52, FIND(" ", 'FY2025'!M52)) - FIND(" ", 'FY2025'!M52) - 1) &amp; ", " &amp; MID('FY2025'!M52, FIND(",", 'FY2025'!M52, FIND(",",'FY2025'!M52) + 1) + 2, LEN('FY2025'!M52))),"")</f>
        <v>#VALUE!</v>
      </c>
      <c r="N50" s="7" t="e">
        <f>IF('FY2025'!A52&lt;&gt;"",DATEVALUE(MID('FY2025'!N52, FIND(",", 'FY2025'!N52) + 2, FIND(" ", 'FY2025'!N52) - FIND(",", 'FY2025'!N52) - 1) &amp; " " &amp; MID('FY2025'!N52, FIND(" ", 'FY2025'!N52) + 1, FIND(",", 'FY2025'!N52, FIND(" ", 'FY2025'!N52)) - FIND(" ", 'FY2025'!N52) - 1) &amp; ", " &amp; MID('FY2025'!N52, FIND(",", 'FY2025'!N52, FIND(",",'FY2025'!N52) + 1) + 2, LEN('FY2025'!N52))),"")</f>
        <v>#VALUE!</v>
      </c>
      <c r="O50" s="5" t="e">
        <f t="shared" si="0"/>
        <v>#VALUE!</v>
      </c>
      <c r="P50" s="10" t="e">
        <f>IF('FY2025'!$A52&lt;&gt;"",IF(AND(MONTH($K50) &lt;= 1, MONTH($L50) &gt;= 1), IF($O50 &lt;&gt; "", $E50/$O50, ""), ""),"")</f>
        <v>#VALUE!</v>
      </c>
      <c r="Q50" s="10" t="e">
        <f>IF('FY2025'!$A52&lt;&gt;"",IF(AND(MONTH($K50) &lt;= 2, MONTH($L50) &gt;= 2), IF($O50 &lt;&gt; "", $E50/$O50, ""), ""),"")</f>
        <v>#VALUE!</v>
      </c>
      <c r="R50" s="10" t="e">
        <f>IF('FY2025'!$A52&lt;&gt;"",IF(AND(MONTH($K50) &lt;= 3, MONTH($L50) &gt;= 3), IF($O50 &lt;&gt; "", $E50/$O50, ""), ""),"")</f>
        <v>#VALUE!</v>
      </c>
      <c r="S50" s="10" t="e">
        <f>IF('FY2025'!$A52&lt;&gt;"",IF(AND(MONTH($K50) &lt;= 4, MONTH($L50) &gt;= 4), IF($O50 &lt;&gt; "", $E50/$O50, ""), ""),"")</f>
        <v>#VALUE!</v>
      </c>
      <c r="T50" s="10" t="e">
        <f>IF('FY2025'!$A52&lt;&gt;"",IF(AND(MONTH($K50) &lt;= 5, MONTH($L50) &gt;= 5), IF($O50 &lt;&gt; "", $E50/$O50, ""), ""),"")</f>
        <v>#VALUE!</v>
      </c>
      <c r="U50" s="10" t="e">
        <f>IF('FY2025'!$A52&lt;&gt;"",IF(AND(MONTH($K50) &lt;= 6, MONTH($L50) &gt;= 6), IF($O50 &lt;&gt; "", $E50/$O50, ""), ""),"")</f>
        <v>#VALUE!</v>
      </c>
      <c r="V50" s="10" t="e">
        <f>IF('FY2025'!$A52&lt;&gt;"",IF(AND(MONTH($K50) &lt;= 7, MONTH($L50) &gt;= 7 ), IF($O50 &lt;&gt; "", $E50/$O50, ""), ""),"")</f>
        <v>#VALUE!</v>
      </c>
      <c r="W50" s="10" t="e">
        <f>IF('FY2025'!$A52&lt;&gt;"",IF(AND(MONTH($K50) &lt;= 8, MONTH($L50) &gt;= 8), IF($O50 &lt;&gt; "", $E50/$O50, ""), ""),"")</f>
        <v>#VALUE!</v>
      </c>
      <c r="X50" s="10" t="e">
        <f>IF('FY2025'!$A52&lt;&gt;"",IF(AND(MONTH($K50) &lt;= 9, MONTH($L50) &gt;= 9), IF($O50 &lt;&gt; "", $E50/$O50, ""), ""),"")</f>
        <v>#VALUE!</v>
      </c>
      <c r="Y50" s="10" t="e">
        <f>IF('FY2025'!$A52&lt;&gt;"",IF(AND(MONTH($K50) &lt;= 10, MONTH($L50) &gt;= 10), IF($O50 &lt;&gt; "", $E50/$O50, ""), ""),"")</f>
        <v>#VALUE!</v>
      </c>
      <c r="Z50" s="10" t="e">
        <f>IF('FY2025'!$A52&lt;&gt;"",IF(AND(MONTH($K50) &lt;= 11, MONTH($L50) &gt;= 11), IF($O50 &lt;&gt; "", $E50/$O50, ""), ""),"")</f>
        <v>#VALUE!</v>
      </c>
      <c r="AA50" s="10" t="e">
        <f>IF('FY2025'!$A52&lt;&gt;"",IF(AND(MONTH($K50) &lt;= 12, MONTH($L50) &gt;= 12), IF($O50 &lt;&gt; "", $E50/$O50, ""), ""),"")</f>
        <v>#VALUE!</v>
      </c>
    </row>
    <row r="51" spans="1:27" x14ac:dyDescent="0.25">
      <c r="A51" s="8">
        <f>IF('FY2025'!A53&lt;&gt;"", VALUE('FY2025'!A53), "")</f>
        <v>50</v>
      </c>
      <c r="B51" s="5" t="str">
        <f>IF('FY2025'!A53&lt;&gt;"",_xlfn.VALUETOTEXT('FY2025'!B53),"")</f>
        <v>25-0312-2312-24SCBS-PS-EG-050</v>
      </c>
      <c r="C51" s="5" t="str">
        <f>_xlfn.VALUETOTEXT('FY2025'!C53)</f>
        <v>EG</v>
      </c>
      <c r="D51" s="5" t="str">
        <f>IF('FY2025'!A53&lt;&gt;"",_xlfn.VALUETOTEXT('FY2025'!D53),"")</f>
        <v>Standard Chartered Saadiq Berhad</v>
      </c>
      <c r="E51" s="6">
        <f>IF('FY2025'!A53&lt;&gt;"",VALUE('FY2025'!E53),"")</f>
        <v>500000</v>
      </c>
      <c r="F51" s="6">
        <f>IF('FY2025'!A53&lt;&gt;"",VALUE('FY2025'!F53),"")</f>
        <v>77</v>
      </c>
      <c r="G51" s="6">
        <f>IF('FY2025'!A53&lt;&gt;"",VALUE('FY2025'!G53),"")</f>
        <v>64</v>
      </c>
      <c r="H51" s="6">
        <f>IF('FY2025'!A53&lt;&gt;"",VALUE('FY2025'!H53),"")</f>
        <v>5.35</v>
      </c>
      <c r="I51" s="6">
        <f>IF('FY2025'!A53&lt;&gt;"",VALUE('FY2025'!I53),"")</f>
        <v>0.42</v>
      </c>
      <c r="J51" s="6">
        <f>IF('FY2025'!A53&lt;&gt;"",VALUE('FY2025'!J53),"")</f>
        <v>4.93</v>
      </c>
      <c r="K51" s="7" t="e">
        <f>IF('FY2025'!A53&lt;&gt;"",DATEVALUE(MID('FY2025'!K53, FIND(",", 'FY2025'!K53) + 2, FIND(" ", 'FY2025'!K53) - FIND(",", 'FY2025'!K53) - 1) &amp; " " &amp; MID('FY2025'!K53, FIND(" ", 'FY2025'!K53) + 1, FIND(",", 'FY2025'!K53, FIND(" ", 'FY2025'!K53)) - FIND(" ", 'FY2025'!K53) - 1) &amp; ", " &amp; MID('FY2025'!K53, FIND(",", 'FY2025'!K53, FIND(",",'FY2025'!K53) + 1) + 2, LEN('FY2025'!K53))),"")</f>
        <v>#VALUE!</v>
      </c>
      <c r="L51" s="7" t="e">
        <f>IF('FY2025'!A53&lt;&gt;"",DATEVALUE(MID('FY2025'!L53, FIND(",", 'FY2025'!L53) + 2, FIND(" ", 'FY2025'!L53) - FIND(",", 'FY2025'!L53) - 1) &amp; " " &amp; MID('FY2025'!L53, FIND(" ", 'FY2025'!L53) + 1, FIND(",", 'FY2025'!L53, FIND(" ", 'FY2025'!L53)) - FIND(" ", 'FY2025'!L53) - 1) &amp; ", " &amp; MID('FY2025'!L53, FIND(",", 'FY2025'!L53, FIND(",",'FY2025'!L53) + 1) + 2, LEN('FY2025'!L53))),"")</f>
        <v>#VALUE!</v>
      </c>
      <c r="M51" s="7" t="e">
        <f>IF('FY2025'!A53&lt;&gt;"",DATEVALUE(MID('FY2025'!M53, FIND(",", 'FY2025'!M53) + 2, FIND(" ", 'FY2025'!M53) - FIND(",", 'FY2025'!M53) - 1) &amp; " " &amp; MID('FY2025'!M53, FIND(" ", 'FY2025'!M53) + 1, FIND(",", 'FY2025'!M53, FIND(" ", 'FY2025'!M53)) - FIND(" ", 'FY2025'!M53) - 1) &amp; ", " &amp; MID('FY2025'!M53, FIND(",", 'FY2025'!M53, FIND(",",'FY2025'!M53) + 1) + 2, LEN('FY2025'!M53))),"")</f>
        <v>#VALUE!</v>
      </c>
      <c r="N51" s="7" t="e">
        <f>IF('FY2025'!A53&lt;&gt;"",DATEVALUE(MID('FY2025'!N53, FIND(",", 'FY2025'!N53) + 2, FIND(" ", 'FY2025'!N53) - FIND(",", 'FY2025'!N53) - 1) &amp; " " &amp; MID('FY2025'!N53, FIND(" ", 'FY2025'!N53) + 1, FIND(",", 'FY2025'!N53, FIND(" ", 'FY2025'!N53)) - FIND(" ", 'FY2025'!N53) - 1) &amp; ", " &amp; MID('FY2025'!N53, FIND(",", 'FY2025'!N53, FIND(",",'FY2025'!N53) + 1) + 2, LEN('FY2025'!N53))),"")</f>
        <v>#VALUE!</v>
      </c>
      <c r="O51" s="5" t="e">
        <f t="shared" si="0"/>
        <v>#VALUE!</v>
      </c>
      <c r="P51" s="10" t="e">
        <f>IF('FY2025'!$A53&lt;&gt;"",IF(AND(MONTH($K51) &lt;= 1, MONTH($L51) &gt;= 1), IF($O51 &lt;&gt; "", $E51/$O51, ""), ""),"")</f>
        <v>#VALUE!</v>
      </c>
      <c r="Q51" s="10" t="e">
        <f>IF('FY2025'!$A53&lt;&gt;"",IF(AND(MONTH($K51) &lt;= 2, MONTH($L51) &gt;= 2), IF($O51 &lt;&gt; "", $E51/$O51, ""), ""),"")</f>
        <v>#VALUE!</v>
      </c>
      <c r="R51" s="10" t="e">
        <f>IF('FY2025'!$A53&lt;&gt;"",IF(AND(MONTH($K51) &lt;= 3, MONTH($L51) &gt;= 3), IF($O51 &lt;&gt; "", $E51/$O51, ""), ""),"")</f>
        <v>#VALUE!</v>
      </c>
      <c r="S51" s="10" t="e">
        <f>IF('FY2025'!$A53&lt;&gt;"",IF(AND(MONTH($K51) &lt;= 4, MONTH($L51) &gt;= 4), IF($O51 &lt;&gt; "", $E51/$O51, ""), ""),"")</f>
        <v>#VALUE!</v>
      </c>
      <c r="T51" s="10" t="e">
        <f>IF('FY2025'!$A53&lt;&gt;"",IF(AND(MONTH($K51) &lt;= 5, MONTH($L51) &gt;= 5), IF($O51 &lt;&gt; "", $E51/$O51, ""), ""),"")</f>
        <v>#VALUE!</v>
      </c>
      <c r="U51" s="10" t="e">
        <f>IF('FY2025'!$A53&lt;&gt;"",IF(AND(MONTH($K51) &lt;= 6, MONTH($L51) &gt;= 6), IF($O51 &lt;&gt; "", $E51/$O51, ""), ""),"")</f>
        <v>#VALUE!</v>
      </c>
      <c r="V51" s="10" t="e">
        <f>IF('FY2025'!$A53&lt;&gt;"",IF(AND(MONTH($K51) &lt;= 7, MONTH($L51) &gt;= 7 ), IF($O51 &lt;&gt; "", $E51/$O51, ""), ""),"")</f>
        <v>#VALUE!</v>
      </c>
      <c r="W51" s="10" t="e">
        <f>IF('FY2025'!$A53&lt;&gt;"",IF(AND(MONTH($K51) &lt;= 8, MONTH($L51) &gt;= 8), IF($O51 &lt;&gt; "", $E51/$O51, ""), ""),"")</f>
        <v>#VALUE!</v>
      </c>
      <c r="X51" s="10" t="e">
        <f>IF('FY2025'!$A53&lt;&gt;"",IF(AND(MONTH($K51) &lt;= 9, MONTH($L51) &gt;= 9), IF($O51 &lt;&gt; "", $E51/$O51, ""), ""),"")</f>
        <v>#VALUE!</v>
      </c>
      <c r="Y51" s="10" t="e">
        <f>IF('FY2025'!$A53&lt;&gt;"",IF(AND(MONTH($K51) &lt;= 10, MONTH($L51) &gt;= 10), IF($O51 &lt;&gt; "", $E51/$O51, ""), ""),"")</f>
        <v>#VALUE!</v>
      </c>
      <c r="Z51" s="10" t="e">
        <f>IF('FY2025'!$A53&lt;&gt;"",IF(AND(MONTH($K51) &lt;= 11, MONTH($L51) &gt;= 11), IF($O51 &lt;&gt; "", $E51/$O51, ""), ""),"")</f>
        <v>#VALUE!</v>
      </c>
      <c r="AA51" s="10" t="e">
        <f>IF('FY2025'!$A53&lt;&gt;"",IF(AND(MONTH($K51) &lt;= 12, MONTH($L51) &gt;= 12), IF($O51 &lt;&gt; "", $E51/$O51, ""), ""),"")</f>
        <v>#VALUE!</v>
      </c>
    </row>
    <row r="52" spans="1:27" x14ac:dyDescent="0.25">
      <c r="A52" s="8">
        <f>IF('FY2025'!A54&lt;&gt;"", VALUE('FY2025'!A54), "")</f>
        <v>51</v>
      </c>
      <c r="B52" s="5" t="str">
        <f>IF('FY2025'!A54&lt;&gt;"",_xlfn.VALUETOTEXT('FY2025'!B54),"")</f>
        <v>25-0312-2312-24JPMC-PS-EG-051</v>
      </c>
      <c r="C52" s="5" t="str">
        <f>_xlfn.VALUETOTEXT('FY2025'!C54)</f>
        <v>EG</v>
      </c>
      <c r="D52" s="5" t="str">
        <f>IF('FY2025'!A54&lt;&gt;"",_xlfn.VALUETOTEXT('FY2025'!D54),"")</f>
        <v>JP Morgan Chase Bank NA</v>
      </c>
      <c r="E52" s="6">
        <f>IF('FY2025'!A54&lt;&gt;"",VALUE('FY2025'!E54),"")</f>
        <v>500000</v>
      </c>
      <c r="F52" s="6">
        <f>IF('FY2025'!A54&lt;&gt;"",VALUE('FY2025'!F54),"")</f>
        <v>77</v>
      </c>
      <c r="G52" s="6">
        <f>IF('FY2025'!A54&lt;&gt;"",VALUE('FY2025'!G54),"")</f>
        <v>64</v>
      </c>
      <c r="H52" s="6">
        <f>IF('FY2025'!A54&lt;&gt;"",VALUE('FY2025'!H54),"")</f>
        <v>6.85</v>
      </c>
      <c r="I52" s="6">
        <f>IF('FY2025'!A54&lt;&gt;"",VALUE('FY2025'!I54),"")</f>
        <v>1.31</v>
      </c>
      <c r="J52" s="6">
        <f>IF('FY2025'!A54&lt;&gt;"",VALUE('FY2025'!J54),"")</f>
        <v>5.54</v>
      </c>
      <c r="K52" s="7" t="e">
        <f>IF('FY2025'!A54&lt;&gt;"",DATEVALUE(MID('FY2025'!K54, FIND(",", 'FY2025'!K54) + 2, FIND(" ", 'FY2025'!K54) - FIND(",", 'FY2025'!K54) - 1) &amp; " " &amp; MID('FY2025'!K54, FIND(" ", 'FY2025'!K54) + 1, FIND(",", 'FY2025'!K54, FIND(" ", 'FY2025'!K54)) - FIND(" ", 'FY2025'!K54) - 1) &amp; ", " &amp; MID('FY2025'!K54, FIND(",", 'FY2025'!K54, FIND(",",'FY2025'!K54) + 1) + 2, LEN('FY2025'!K54))),"")</f>
        <v>#VALUE!</v>
      </c>
      <c r="L52" s="7" t="e">
        <f>IF('FY2025'!A54&lt;&gt;"",DATEVALUE(MID('FY2025'!L54, FIND(",", 'FY2025'!L54) + 2, FIND(" ", 'FY2025'!L54) - FIND(",", 'FY2025'!L54) - 1) &amp; " " &amp; MID('FY2025'!L54, FIND(" ", 'FY2025'!L54) + 1, FIND(",", 'FY2025'!L54, FIND(" ", 'FY2025'!L54)) - FIND(" ", 'FY2025'!L54) - 1) &amp; ", " &amp; MID('FY2025'!L54, FIND(",", 'FY2025'!L54, FIND(",",'FY2025'!L54) + 1) + 2, LEN('FY2025'!L54))),"")</f>
        <v>#VALUE!</v>
      </c>
      <c r="M52" s="7" t="e">
        <f>IF('FY2025'!A54&lt;&gt;"",DATEVALUE(MID('FY2025'!M54, FIND(",", 'FY2025'!M54) + 2, FIND(" ", 'FY2025'!M54) - FIND(",", 'FY2025'!M54) - 1) &amp; " " &amp; MID('FY2025'!M54, FIND(" ", 'FY2025'!M54) + 1, FIND(",", 'FY2025'!M54, FIND(" ", 'FY2025'!M54)) - FIND(" ", 'FY2025'!M54) - 1) &amp; ", " &amp; MID('FY2025'!M54, FIND(",", 'FY2025'!M54, FIND(",",'FY2025'!M54) + 1) + 2, LEN('FY2025'!M54))),"")</f>
        <v>#VALUE!</v>
      </c>
      <c r="N52" s="7" t="e">
        <f>IF('FY2025'!A54&lt;&gt;"",DATEVALUE(MID('FY2025'!N54, FIND(",", 'FY2025'!N54) + 2, FIND(" ", 'FY2025'!N54) - FIND(",", 'FY2025'!N54) - 1) &amp; " " &amp; MID('FY2025'!N54, FIND(" ", 'FY2025'!N54) + 1, FIND(",", 'FY2025'!N54, FIND(" ", 'FY2025'!N54)) - FIND(" ", 'FY2025'!N54) - 1) &amp; ", " &amp; MID('FY2025'!N54, FIND(",", 'FY2025'!N54, FIND(",",'FY2025'!N54) + 1) + 2, LEN('FY2025'!N54))),"")</f>
        <v>#VALUE!</v>
      </c>
      <c r="O52" s="5" t="e">
        <f t="shared" si="0"/>
        <v>#VALUE!</v>
      </c>
      <c r="P52" s="10" t="e">
        <f>IF('FY2025'!$A54&lt;&gt;"",IF(AND(MONTH($K52) &lt;= 1, MONTH($L52) &gt;= 1), IF($O52 &lt;&gt; "", $E52/$O52, ""), ""),"")</f>
        <v>#VALUE!</v>
      </c>
      <c r="Q52" s="10" t="e">
        <f>IF('FY2025'!$A54&lt;&gt;"",IF(AND(MONTH($K52) &lt;= 2, MONTH($L52) &gt;= 2), IF($O52 &lt;&gt; "", $E52/$O52, ""), ""),"")</f>
        <v>#VALUE!</v>
      </c>
      <c r="R52" s="10" t="e">
        <f>IF('FY2025'!$A54&lt;&gt;"",IF(AND(MONTH($K52) &lt;= 3, MONTH($L52) &gt;= 3), IF($O52 &lt;&gt; "", $E52/$O52, ""), ""),"")</f>
        <v>#VALUE!</v>
      </c>
      <c r="S52" s="10" t="e">
        <f>IF('FY2025'!$A54&lt;&gt;"",IF(AND(MONTH($K52) &lt;= 4, MONTH($L52) &gt;= 4), IF($O52 &lt;&gt; "", $E52/$O52, ""), ""),"")</f>
        <v>#VALUE!</v>
      </c>
      <c r="T52" s="10" t="e">
        <f>IF('FY2025'!$A54&lt;&gt;"",IF(AND(MONTH($K52) &lt;= 5, MONTH($L52) &gt;= 5), IF($O52 &lt;&gt; "", $E52/$O52, ""), ""),"")</f>
        <v>#VALUE!</v>
      </c>
      <c r="U52" s="10" t="e">
        <f>IF('FY2025'!$A54&lt;&gt;"",IF(AND(MONTH($K52) &lt;= 6, MONTH($L52) &gt;= 6), IF($O52 &lt;&gt; "", $E52/$O52, ""), ""),"")</f>
        <v>#VALUE!</v>
      </c>
      <c r="V52" s="10" t="e">
        <f>IF('FY2025'!$A54&lt;&gt;"",IF(AND(MONTH($K52) &lt;= 7, MONTH($L52) &gt;= 7 ), IF($O52 &lt;&gt; "", $E52/$O52, ""), ""),"")</f>
        <v>#VALUE!</v>
      </c>
      <c r="W52" s="10" t="e">
        <f>IF('FY2025'!$A54&lt;&gt;"",IF(AND(MONTH($K52) &lt;= 8, MONTH($L52) &gt;= 8), IF($O52 &lt;&gt; "", $E52/$O52, ""), ""),"")</f>
        <v>#VALUE!</v>
      </c>
      <c r="X52" s="10" t="e">
        <f>IF('FY2025'!$A54&lt;&gt;"",IF(AND(MONTH($K52) &lt;= 9, MONTH($L52) &gt;= 9), IF($O52 &lt;&gt; "", $E52/$O52, ""), ""),"")</f>
        <v>#VALUE!</v>
      </c>
      <c r="Y52" s="10" t="e">
        <f>IF('FY2025'!$A54&lt;&gt;"",IF(AND(MONTH($K52) &lt;= 10, MONTH($L52) &gt;= 10), IF($O52 &lt;&gt; "", $E52/$O52, ""), ""),"")</f>
        <v>#VALUE!</v>
      </c>
      <c r="Z52" s="10" t="e">
        <f>IF('FY2025'!$A54&lt;&gt;"",IF(AND(MONTH($K52) &lt;= 11, MONTH($L52) &gt;= 11), IF($O52 &lt;&gt; "", $E52/$O52, ""), ""),"")</f>
        <v>#VALUE!</v>
      </c>
      <c r="AA52" s="10" t="e">
        <f>IF('FY2025'!$A54&lt;&gt;"",IF(AND(MONTH($K52) &lt;= 12, MONTH($L52) &gt;= 12), IF($O52 &lt;&gt; "", $E52/$O52, ""), ""),"")</f>
        <v>#VALUE!</v>
      </c>
    </row>
    <row r="53" spans="1:27" x14ac:dyDescent="0.25">
      <c r="A53" s="8">
        <f>IF('FY2025'!A55&lt;&gt;"", VALUE('FY2025'!A55), "")</f>
        <v>52</v>
      </c>
      <c r="B53" s="5" t="str">
        <f>IF('FY2025'!A55&lt;&gt;"",_xlfn.VALUETOTEXT('FY2025'!B55),"")</f>
        <v>25-0312-2312-24MSCG-PS-EG-052</v>
      </c>
      <c r="C53" s="5" t="str">
        <f>_xlfn.VALUETOTEXT('FY2025'!C55)</f>
        <v>EG</v>
      </c>
      <c r="D53" s="5" t="str">
        <f>IF('FY2025'!A55&lt;&gt;"",_xlfn.VALUETOTEXT('FY2025'!D55),"")</f>
        <v>Morgan Stanley Capital Group (Singapore) Pte</v>
      </c>
      <c r="E53" s="6">
        <f>IF('FY2025'!A55&lt;&gt;"",VALUE('FY2025'!E55),"")</f>
        <v>500000</v>
      </c>
      <c r="F53" s="6">
        <f>IF('FY2025'!A55&lt;&gt;"",VALUE('FY2025'!F55),"")</f>
        <v>77</v>
      </c>
      <c r="G53" s="6">
        <f>IF('FY2025'!A55&lt;&gt;"",VALUE('FY2025'!G55),"")</f>
        <v>64</v>
      </c>
      <c r="H53" s="6">
        <f>IF('FY2025'!A55&lt;&gt;"",VALUE('FY2025'!H55),"")</f>
        <v>6.25</v>
      </c>
      <c r="I53" s="6">
        <f>IF('FY2025'!A55&lt;&gt;"",VALUE('FY2025'!I55),"")</f>
        <v>0.91</v>
      </c>
      <c r="J53" s="6">
        <f>IF('FY2025'!A55&lt;&gt;"",VALUE('FY2025'!J55),"")</f>
        <v>5.34</v>
      </c>
      <c r="K53" s="7" t="e">
        <f>IF('FY2025'!A55&lt;&gt;"",DATEVALUE(MID('FY2025'!K55, FIND(",", 'FY2025'!K55) + 2, FIND(" ", 'FY2025'!K55) - FIND(",", 'FY2025'!K55) - 1) &amp; " " &amp; MID('FY2025'!K55, FIND(" ", 'FY2025'!K55) + 1, FIND(",", 'FY2025'!K55, FIND(" ", 'FY2025'!K55)) - FIND(" ", 'FY2025'!K55) - 1) &amp; ", " &amp; MID('FY2025'!K55, FIND(",", 'FY2025'!K55, FIND(",",'FY2025'!K55) + 1) + 2, LEN('FY2025'!K55))),"")</f>
        <v>#VALUE!</v>
      </c>
      <c r="L53" s="7" t="e">
        <f>IF('FY2025'!A55&lt;&gt;"",DATEVALUE(MID('FY2025'!L55, FIND(",", 'FY2025'!L55) + 2, FIND(" ", 'FY2025'!L55) - FIND(",", 'FY2025'!L55) - 1) &amp; " " &amp; MID('FY2025'!L55, FIND(" ", 'FY2025'!L55) + 1, FIND(",", 'FY2025'!L55, FIND(" ", 'FY2025'!L55)) - FIND(" ", 'FY2025'!L55) - 1) &amp; ", " &amp; MID('FY2025'!L55, FIND(",", 'FY2025'!L55, FIND(",",'FY2025'!L55) + 1) + 2, LEN('FY2025'!L55))),"")</f>
        <v>#VALUE!</v>
      </c>
      <c r="M53" s="7" t="e">
        <f>IF('FY2025'!A55&lt;&gt;"",DATEVALUE(MID('FY2025'!M55, FIND(",", 'FY2025'!M55) + 2, FIND(" ", 'FY2025'!M55) - FIND(",", 'FY2025'!M55) - 1) &amp; " " &amp; MID('FY2025'!M55, FIND(" ", 'FY2025'!M55) + 1, FIND(",", 'FY2025'!M55, FIND(" ", 'FY2025'!M55)) - FIND(" ", 'FY2025'!M55) - 1) &amp; ", " &amp; MID('FY2025'!M55, FIND(",", 'FY2025'!M55, FIND(",",'FY2025'!M55) + 1) + 2, LEN('FY2025'!M55))),"")</f>
        <v>#VALUE!</v>
      </c>
      <c r="N53" s="7" t="e">
        <f>IF('FY2025'!A55&lt;&gt;"",DATEVALUE(MID('FY2025'!N55, FIND(",", 'FY2025'!N55) + 2, FIND(" ", 'FY2025'!N55) - FIND(",", 'FY2025'!N55) - 1) &amp; " " &amp; MID('FY2025'!N55, FIND(" ", 'FY2025'!N55) + 1, FIND(",", 'FY2025'!N55, FIND(" ", 'FY2025'!N55)) - FIND(" ", 'FY2025'!N55) - 1) &amp; ", " &amp; MID('FY2025'!N55, FIND(",", 'FY2025'!N55, FIND(",",'FY2025'!N55) + 1) + 2, LEN('FY2025'!N55))),"")</f>
        <v>#VALUE!</v>
      </c>
      <c r="O53" s="5" t="e">
        <f t="shared" si="0"/>
        <v>#VALUE!</v>
      </c>
      <c r="P53" s="10" t="e">
        <f>IF('FY2025'!$A55&lt;&gt;"",IF(AND(MONTH($K53) &lt;= 1, MONTH($L53) &gt;= 1), IF($O53 &lt;&gt; "", $E53/$O53, ""), ""),"")</f>
        <v>#VALUE!</v>
      </c>
      <c r="Q53" s="10" t="e">
        <f>IF('FY2025'!$A55&lt;&gt;"",IF(AND(MONTH($K53) &lt;= 2, MONTH($L53) &gt;= 2), IF($O53 &lt;&gt; "", $E53/$O53, ""), ""),"")</f>
        <v>#VALUE!</v>
      </c>
      <c r="R53" s="10" t="e">
        <f>IF('FY2025'!$A55&lt;&gt;"",IF(AND(MONTH($K53) &lt;= 3, MONTH($L53) &gt;= 3), IF($O53 &lt;&gt; "", $E53/$O53, ""), ""),"")</f>
        <v>#VALUE!</v>
      </c>
      <c r="S53" s="10" t="e">
        <f>IF('FY2025'!$A55&lt;&gt;"",IF(AND(MONTH($K53) &lt;= 4, MONTH($L53) &gt;= 4), IF($O53 &lt;&gt; "", $E53/$O53, ""), ""),"")</f>
        <v>#VALUE!</v>
      </c>
      <c r="T53" s="10" t="e">
        <f>IF('FY2025'!$A55&lt;&gt;"",IF(AND(MONTH($K53) &lt;= 5, MONTH($L53) &gt;= 5), IF($O53 &lt;&gt; "", $E53/$O53, ""), ""),"")</f>
        <v>#VALUE!</v>
      </c>
      <c r="U53" s="10" t="e">
        <f>IF('FY2025'!$A55&lt;&gt;"",IF(AND(MONTH($K53) &lt;= 6, MONTH($L53) &gt;= 6), IF($O53 &lt;&gt; "", $E53/$O53, ""), ""),"")</f>
        <v>#VALUE!</v>
      </c>
      <c r="V53" s="10" t="e">
        <f>IF('FY2025'!$A55&lt;&gt;"",IF(AND(MONTH($K53) &lt;= 7, MONTH($L53) &gt;= 7 ), IF($O53 &lt;&gt; "", $E53/$O53, ""), ""),"")</f>
        <v>#VALUE!</v>
      </c>
      <c r="W53" s="10" t="e">
        <f>IF('FY2025'!$A55&lt;&gt;"",IF(AND(MONTH($K53) &lt;= 8, MONTH($L53) &gt;= 8), IF($O53 &lt;&gt; "", $E53/$O53, ""), ""),"")</f>
        <v>#VALUE!</v>
      </c>
      <c r="X53" s="10" t="e">
        <f>IF('FY2025'!$A55&lt;&gt;"",IF(AND(MONTH($K53) &lt;= 9, MONTH($L53) &gt;= 9), IF($O53 &lt;&gt; "", $E53/$O53, ""), ""),"")</f>
        <v>#VALUE!</v>
      </c>
      <c r="Y53" s="10" t="e">
        <f>IF('FY2025'!$A55&lt;&gt;"",IF(AND(MONTH($K53) &lt;= 10, MONTH($L53) &gt;= 10), IF($O53 &lt;&gt; "", $E53/$O53, ""), ""),"")</f>
        <v>#VALUE!</v>
      </c>
      <c r="Z53" s="10" t="e">
        <f>IF('FY2025'!$A55&lt;&gt;"",IF(AND(MONTH($K53) &lt;= 11, MONTH($L53) &gt;= 11), IF($O53 &lt;&gt; "", $E53/$O53, ""), ""),"")</f>
        <v>#VALUE!</v>
      </c>
      <c r="AA53" s="10" t="e">
        <f>IF('FY2025'!$A55&lt;&gt;"",IF(AND(MONTH($K53) &lt;= 12, MONTH($L53) &gt;= 12), IF($O53 &lt;&gt; "", $E53/$O53, ""), ""),"")</f>
        <v>#VALUE!</v>
      </c>
    </row>
    <row r="54" spans="1:27" x14ac:dyDescent="0.25">
      <c r="A54" s="8">
        <f>IF('FY2025'!A56&lt;&gt;"", VALUE('FY2025'!A56), "")</f>
        <v>53</v>
      </c>
      <c r="B54" s="5" t="str">
        <f>IF('FY2025'!A56&lt;&gt;"",_xlfn.VALUETOTEXT('FY2025'!B56),"")</f>
        <v>25-1012-3112-24CIMI-PS-HZ-053</v>
      </c>
      <c r="C54" s="5" t="str">
        <f>_xlfn.VALUETOTEXT('FY2025'!C56)</f>
        <v>HZ</v>
      </c>
      <c r="D54" s="5" t="str">
        <f>IF('FY2025'!A56&lt;&gt;"",_xlfn.VALUETOTEXT('FY2025'!D56),"")</f>
        <v>CIMB Islamic Bank Berhad</v>
      </c>
      <c r="E54" s="6">
        <f>IF('FY2025'!A56&lt;&gt;"",VALUE('FY2025'!E56),"")</f>
        <v>500000</v>
      </c>
      <c r="F54" s="6">
        <f>IF('FY2025'!A56&lt;&gt;"",VALUE('FY2025'!F56),"")</f>
        <v>77</v>
      </c>
      <c r="G54" s="6">
        <f>IF('FY2025'!A56&lt;&gt;"",VALUE('FY2025'!G56),"")</f>
        <v>64</v>
      </c>
      <c r="H54" s="6">
        <f>IF('FY2025'!A56&lt;&gt;"",VALUE('FY2025'!H56),"")</f>
        <v>5.7</v>
      </c>
      <c r="I54" s="6">
        <f>IF('FY2025'!A56&lt;&gt;"",VALUE('FY2025'!I56),"")</f>
        <v>0.27</v>
      </c>
      <c r="J54" s="6">
        <f>IF('FY2025'!A56&lt;&gt;"",VALUE('FY2025'!J56),"")</f>
        <v>5.43</v>
      </c>
      <c r="K54" s="7" t="e">
        <f>IF('FY2025'!A56&lt;&gt;"",DATEVALUE(MID('FY2025'!K56, FIND(",", 'FY2025'!K56) + 2, FIND(" ", 'FY2025'!K56) - FIND(",", 'FY2025'!K56) - 1) &amp; " " &amp; MID('FY2025'!K56, FIND(" ", 'FY2025'!K56) + 1, FIND(",", 'FY2025'!K56, FIND(" ", 'FY2025'!K56)) - FIND(" ", 'FY2025'!K56) - 1) &amp; ", " &amp; MID('FY2025'!K56, FIND(",", 'FY2025'!K56, FIND(",",'FY2025'!K56) + 1) + 2, LEN('FY2025'!K56))),"")</f>
        <v>#VALUE!</v>
      </c>
      <c r="L54" s="7" t="e">
        <f>IF('FY2025'!A56&lt;&gt;"",DATEVALUE(MID('FY2025'!L56, FIND(",", 'FY2025'!L56) + 2, FIND(" ", 'FY2025'!L56) - FIND(",", 'FY2025'!L56) - 1) &amp; " " &amp; MID('FY2025'!L56, FIND(" ", 'FY2025'!L56) + 1, FIND(",", 'FY2025'!L56, FIND(" ", 'FY2025'!L56)) - FIND(" ", 'FY2025'!L56) - 1) &amp; ", " &amp; MID('FY2025'!L56, FIND(",", 'FY2025'!L56, FIND(",",'FY2025'!L56) + 1) + 2, LEN('FY2025'!L56))),"")</f>
        <v>#VALUE!</v>
      </c>
      <c r="M54" s="7" t="e">
        <f>IF('FY2025'!A56&lt;&gt;"",DATEVALUE(MID('FY2025'!M56, FIND(",", 'FY2025'!M56) + 2, FIND(" ", 'FY2025'!M56) - FIND(",", 'FY2025'!M56) - 1) &amp; " " &amp; MID('FY2025'!M56, FIND(" ", 'FY2025'!M56) + 1, FIND(",", 'FY2025'!M56, FIND(" ", 'FY2025'!M56)) - FIND(" ", 'FY2025'!M56) - 1) &amp; ", " &amp; MID('FY2025'!M56, FIND(",", 'FY2025'!M56, FIND(",",'FY2025'!M56) + 1) + 2, LEN('FY2025'!M56))),"")</f>
        <v>#VALUE!</v>
      </c>
      <c r="N54" s="7" t="e">
        <f>IF('FY2025'!A56&lt;&gt;"",DATEVALUE(MID('FY2025'!N56, FIND(",", 'FY2025'!N56) + 2, FIND(" ", 'FY2025'!N56) - FIND(",", 'FY2025'!N56) - 1) &amp; " " &amp; MID('FY2025'!N56, FIND(" ", 'FY2025'!N56) + 1, FIND(",", 'FY2025'!N56, FIND(" ", 'FY2025'!N56)) - FIND(" ", 'FY2025'!N56) - 1) &amp; ", " &amp; MID('FY2025'!N56, FIND(",", 'FY2025'!N56, FIND(",",'FY2025'!N56) + 1) + 2, LEN('FY2025'!N56))),"")</f>
        <v>#VALUE!</v>
      </c>
      <c r="O54" s="5" t="e">
        <f t="shared" si="0"/>
        <v>#VALUE!</v>
      </c>
      <c r="P54" s="10" t="e">
        <f>IF('FY2025'!$A56&lt;&gt;"",IF(AND(MONTH($K54) &lt;= 1, MONTH($L54) &gt;= 1), IF($O54 &lt;&gt; "", $E54/$O54, ""), ""),"")</f>
        <v>#VALUE!</v>
      </c>
      <c r="Q54" s="10" t="e">
        <f>IF('FY2025'!$A56&lt;&gt;"",IF(AND(MONTH($K54) &lt;= 2, MONTH($L54) &gt;= 2), IF($O54 &lt;&gt; "", $E54/$O54, ""), ""),"")</f>
        <v>#VALUE!</v>
      </c>
      <c r="R54" s="10" t="e">
        <f>IF('FY2025'!$A56&lt;&gt;"",IF(AND(MONTH($K54) &lt;= 3, MONTH($L54) &gt;= 3), IF($O54 &lt;&gt; "", $E54/$O54, ""), ""),"")</f>
        <v>#VALUE!</v>
      </c>
      <c r="S54" s="10" t="e">
        <f>IF('FY2025'!$A56&lt;&gt;"",IF(AND(MONTH($K54) &lt;= 4, MONTH($L54) &gt;= 4), IF($O54 &lt;&gt; "", $E54/$O54, ""), ""),"")</f>
        <v>#VALUE!</v>
      </c>
      <c r="T54" s="10" t="e">
        <f>IF('FY2025'!$A56&lt;&gt;"",IF(AND(MONTH($K54) &lt;= 5, MONTH($L54) &gt;= 5), IF($O54 &lt;&gt; "", $E54/$O54, ""), ""),"")</f>
        <v>#VALUE!</v>
      </c>
      <c r="U54" s="10" t="e">
        <f>IF('FY2025'!$A56&lt;&gt;"",IF(AND(MONTH($K54) &lt;= 6, MONTH($L54) &gt;= 6), IF($O54 &lt;&gt; "", $E54/$O54, ""), ""),"")</f>
        <v>#VALUE!</v>
      </c>
      <c r="V54" s="10" t="e">
        <f>IF('FY2025'!$A56&lt;&gt;"",IF(AND(MONTH($K54) &lt;= 7, MONTH($L54) &gt;= 7 ), IF($O54 &lt;&gt; "", $E54/$O54, ""), ""),"")</f>
        <v>#VALUE!</v>
      </c>
      <c r="W54" s="10" t="e">
        <f>IF('FY2025'!$A56&lt;&gt;"",IF(AND(MONTH($K54) &lt;= 8, MONTH($L54) &gt;= 8), IF($O54 &lt;&gt; "", $E54/$O54, ""), ""),"")</f>
        <v>#VALUE!</v>
      </c>
      <c r="X54" s="10" t="e">
        <f>IF('FY2025'!$A56&lt;&gt;"",IF(AND(MONTH($K54) &lt;= 9, MONTH($L54) &gt;= 9), IF($O54 &lt;&gt; "", $E54/$O54, ""), ""),"")</f>
        <v>#VALUE!</v>
      </c>
      <c r="Y54" s="10" t="e">
        <f>IF('FY2025'!$A56&lt;&gt;"",IF(AND(MONTH($K54) &lt;= 10, MONTH($L54) &gt;= 10), IF($O54 &lt;&gt; "", $E54/$O54, ""), ""),"")</f>
        <v>#VALUE!</v>
      </c>
      <c r="Z54" s="10" t="e">
        <f>IF('FY2025'!$A56&lt;&gt;"",IF(AND(MONTH($K54) &lt;= 11, MONTH($L54) &gt;= 11), IF($O54 &lt;&gt; "", $E54/$O54, ""), ""),"")</f>
        <v>#VALUE!</v>
      </c>
      <c r="AA54" s="10" t="e">
        <f>IF('FY2025'!$A56&lt;&gt;"",IF(AND(MONTH($K54) &lt;= 12, MONTH($L54) &gt;= 12), IF($O54 &lt;&gt; "", $E54/$O54, ""), ""),"")</f>
        <v>#VALUE!</v>
      </c>
    </row>
    <row r="55" spans="1:27" x14ac:dyDescent="0.25">
      <c r="A55" s="8">
        <f>IF('FY2025'!A57&lt;&gt;"", VALUE('FY2025'!A57), "")</f>
        <v>54</v>
      </c>
      <c r="B55" s="5" t="str">
        <f>IF('FY2025'!A57&lt;&gt;"",_xlfn.VALUETOTEXT('FY2025'!B57),"")</f>
        <v>25-1012-3112-24SCBS-PS-DS-054</v>
      </c>
      <c r="C55" s="5" t="str">
        <f>_xlfn.VALUETOTEXT('FY2025'!C57)</f>
        <v>DS</v>
      </c>
      <c r="D55" s="5" t="str">
        <f>IF('FY2025'!A57&lt;&gt;"",_xlfn.VALUETOTEXT('FY2025'!D57),"")</f>
        <v>Standard Chartered Saadiq Berhad</v>
      </c>
      <c r="E55" s="6">
        <f>IF('FY2025'!A57&lt;&gt;"",VALUE('FY2025'!E57),"")</f>
        <v>500000</v>
      </c>
      <c r="F55" s="6">
        <f>IF('FY2025'!A57&lt;&gt;"",VALUE('FY2025'!F57),"")</f>
        <v>77</v>
      </c>
      <c r="G55" s="6">
        <f>IF('FY2025'!A57&lt;&gt;"",VALUE('FY2025'!G57),"")</f>
        <v>64</v>
      </c>
      <c r="H55" s="6">
        <f>IF('FY2025'!A57&lt;&gt;"",VALUE('FY2025'!H57),"")</f>
        <v>5.7</v>
      </c>
      <c r="I55" s="6">
        <f>IF('FY2025'!A57&lt;&gt;"",VALUE('FY2025'!I57),"")</f>
        <v>0.2</v>
      </c>
      <c r="J55" s="6">
        <f>IF('FY2025'!A57&lt;&gt;"",VALUE('FY2025'!J57),"")</f>
        <v>5.5</v>
      </c>
      <c r="K55" s="7" t="e">
        <f>IF('FY2025'!A57&lt;&gt;"",DATEVALUE(MID('FY2025'!K57, FIND(",", 'FY2025'!K57) + 2, FIND(" ", 'FY2025'!K57) - FIND(",", 'FY2025'!K57) - 1) &amp; " " &amp; MID('FY2025'!K57, FIND(" ", 'FY2025'!K57) + 1, FIND(",", 'FY2025'!K57, FIND(" ", 'FY2025'!K57)) - FIND(" ", 'FY2025'!K57) - 1) &amp; ", " &amp; MID('FY2025'!K57, FIND(",", 'FY2025'!K57, FIND(",",'FY2025'!K57) + 1) + 2, LEN('FY2025'!K57))),"")</f>
        <v>#VALUE!</v>
      </c>
      <c r="L55" s="7" t="e">
        <f>IF('FY2025'!A57&lt;&gt;"",DATEVALUE(MID('FY2025'!L57, FIND(",", 'FY2025'!L57) + 2, FIND(" ", 'FY2025'!L57) - FIND(",", 'FY2025'!L57) - 1) &amp; " " &amp; MID('FY2025'!L57, FIND(" ", 'FY2025'!L57) + 1, FIND(",", 'FY2025'!L57, FIND(" ", 'FY2025'!L57)) - FIND(" ", 'FY2025'!L57) - 1) &amp; ", " &amp; MID('FY2025'!L57, FIND(",", 'FY2025'!L57, FIND(",",'FY2025'!L57) + 1) + 2, LEN('FY2025'!L57))),"")</f>
        <v>#VALUE!</v>
      </c>
      <c r="M55" s="7" t="e">
        <f>IF('FY2025'!A57&lt;&gt;"",DATEVALUE(MID('FY2025'!M57, FIND(",", 'FY2025'!M57) + 2, FIND(" ", 'FY2025'!M57) - FIND(",", 'FY2025'!M57) - 1) &amp; " " &amp; MID('FY2025'!M57, FIND(" ", 'FY2025'!M57) + 1, FIND(",", 'FY2025'!M57, FIND(" ", 'FY2025'!M57)) - FIND(" ", 'FY2025'!M57) - 1) &amp; ", " &amp; MID('FY2025'!M57, FIND(",", 'FY2025'!M57, FIND(",",'FY2025'!M57) + 1) + 2, LEN('FY2025'!M57))),"")</f>
        <v>#VALUE!</v>
      </c>
      <c r="N55" s="7" t="e">
        <f>IF('FY2025'!A57&lt;&gt;"",DATEVALUE(MID('FY2025'!N57, FIND(",", 'FY2025'!N57) + 2, FIND(" ", 'FY2025'!N57) - FIND(",", 'FY2025'!N57) - 1) &amp; " " &amp; MID('FY2025'!N57, FIND(" ", 'FY2025'!N57) + 1, FIND(",", 'FY2025'!N57, FIND(" ", 'FY2025'!N57)) - FIND(" ", 'FY2025'!N57) - 1) &amp; ", " &amp; MID('FY2025'!N57, FIND(",", 'FY2025'!N57, FIND(",",'FY2025'!N57) + 1) + 2, LEN('FY2025'!N57))),"")</f>
        <v>#VALUE!</v>
      </c>
      <c r="O55" s="5" t="e">
        <f t="shared" si="0"/>
        <v>#VALUE!</v>
      </c>
      <c r="P55" s="10" t="e">
        <f>IF('FY2025'!$A57&lt;&gt;"",IF(AND(MONTH($K55) &lt;= 1, MONTH($L55) &gt;= 1), IF($O55 &lt;&gt; "", $E55/$O55, ""), ""),"")</f>
        <v>#VALUE!</v>
      </c>
      <c r="Q55" s="10" t="e">
        <f>IF('FY2025'!$A57&lt;&gt;"",IF(AND(MONTH($K55) &lt;= 2, MONTH($L55) &gt;= 2), IF($O55 &lt;&gt; "", $E55/$O55, ""), ""),"")</f>
        <v>#VALUE!</v>
      </c>
      <c r="R55" s="10" t="e">
        <f>IF('FY2025'!$A57&lt;&gt;"",IF(AND(MONTH($K55) &lt;= 3, MONTH($L55) &gt;= 3), IF($O55 &lt;&gt; "", $E55/$O55, ""), ""),"")</f>
        <v>#VALUE!</v>
      </c>
      <c r="S55" s="10" t="e">
        <f>IF('FY2025'!$A57&lt;&gt;"",IF(AND(MONTH($K55) &lt;= 4, MONTH($L55) &gt;= 4), IF($O55 &lt;&gt; "", $E55/$O55, ""), ""),"")</f>
        <v>#VALUE!</v>
      </c>
      <c r="T55" s="10" t="e">
        <f>IF('FY2025'!$A57&lt;&gt;"",IF(AND(MONTH($K55) &lt;= 5, MONTH($L55) &gt;= 5), IF($O55 &lt;&gt; "", $E55/$O55, ""), ""),"")</f>
        <v>#VALUE!</v>
      </c>
      <c r="U55" s="10" t="e">
        <f>IF('FY2025'!$A57&lt;&gt;"",IF(AND(MONTH($K55) &lt;= 6, MONTH($L55) &gt;= 6), IF($O55 &lt;&gt; "", $E55/$O55, ""), ""),"")</f>
        <v>#VALUE!</v>
      </c>
      <c r="V55" s="10" t="e">
        <f>IF('FY2025'!$A57&lt;&gt;"",IF(AND(MONTH($K55) &lt;= 7, MONTH($L55) &gt;= 7 ), IF($O55 &lt;&gt; "", $E55/$O55, ""), ""),"")</f>
        <v>#VALUE!</v>
      </c>
      <c r="W55" s="10" t="e">
        <f>IF('FY2025'!$A57&lt;&gt;"",IF(AND(MONTH($K55) &lt;= 8, MONTH($L55) &gt;= 8), IF($O55 &lt;&gt; "", $E55/$O55, ""), ""),"")</f>
        <v>#VALUE!</v>
      </c>
      <c r="X55" s="10" t="e">
        <f>IF('FY2025'!$A57&lt;&gt;"",IF(AND(MONTH($K55) &lt;= 9, MONTH($L55) &gt;= 9), IF($O55 &lt;&gt; "", $E55/$O55, ""), ""),"")</f>
        <v>#VALUE!</v>
      </c>
      <c r="Y55" s="10" t="e">
        <f>IF('FY2025'!$A57&lt;&gt;"",IF(AND(MONTH($K55) &lt;= 10, MONTH($L55) &gt;= 10), IF($O55 &lt;&gt; "", $E55/$O55, ""), ""),"")</f>
        <v>#VALUE!</v>
      </c>
      <c r="Z55" s="10" t="e">
        <f>IF('FY2025'!$A57&lt;&gt;"",IF(AND(MONTH($K55) &lt;= 11, MONTH($L55) &gt;= 11), IF($O55 &lt;&gt; "", $E55/$O55, ""), ""),"")</f>
        <v>#VALUE!</v>
      </c>
      <c r="AA55" s="10" t="e">
        <f>IF('FY2025'!$A57&lt;&gt;"",IF(AND(MONTH($K55) &lt;= 12, MONTH($L55) &gt;= 12), IF($O55 &lt;&gt; "", $E55/$O55, ""), ""),"")</f>
        <v>#VALUE!</v>
      </c>
    </row>
    <row r="56" spans="1:27" x14ac:dyDescent="0.25">
      <c r="A56" s="8">
        <f>IF('FY2025'!A58&lt;&gt;"", VALUE('FY2025'!A58), "")</f>
        <v>55</v>
      </c>
      <c r="B56" s="5" t="str">
        <f>IF('FY2025'!A58&lt;&gt;"",_xlfn.VALUETOTEXT('FY2025'!B58),"")</f>
        <v>25-1212-0301-24CITI-PS-HZ-055</v>
      </c>
      <c r="C56" s="5" t="str">
        <f>_xlfn.VALUETOTEXT('FY2025'!C58)</f>
        <v>HZ</v>
      </c>
      <c r="D56" s="5" t="str">
        <f>IF('FY2025'!A58&lt;&gt;"",_xlfn.VALUETOTEXT('FY2025'!D58),"")</f>
        <v>Citibank Bhd</v>
      </c>
      <c r="E56" s="6">
        <f>IF('FY2025'!A58&lt;&gt;"",VALUE('FY2025'!E58),"")</f>
        <v>500000</v>
      </c>
      <c r="F56" s="6">
        <f>IF('FY2025'!A58&lt;&gt;"",VALUE('FY2025'!F58),"")</f>
        <v>77</v>
      </c>
      <c r="G56" s="6">
        <f>IF('FY2025'!A58&lt;&gt;"",VALUE('FY2025'!G58),"")</f>
        <v>64</v>
      </c>
      <c r="H56" s="6">
        <f>IF('FY2025'!A58&lt;&gt;"",VALUE('FY2025'!H58),"")</f>
        <v>5.7</v>
      </c>
      <c r="I56" s="6">
        <f>IF('FY2025'!A58&lt;&gt;"",VALUE('FY2025'!I58),"")</f>
        <v>0.5</v>
      </c>
      <c r="J56" s="6">
        <f>IF('FY2025'!A58&lt;&gt;"",VALUE('FY2025'!J58),"")</f>
        <v>5.2</v>
      </c>
      <c r="K56" s="7" t="e">
        <f>IF('FY2025'!A58&lt;&gt;"",DATEVALUE(MID('FY2025'!K58, FIND(",", 'FY2025'!K58) + 2, FIND(" ", 'FY2025'!K58) - FIND(",", 'FY2025'!K58) - 1) &amp; " " &amp; MID('FY2025'!K58, FIND(" ", 'FY2025'!K58) + 1, FIND(",", 'FY2025'!K58, FIND(" ", 'FY2025'!K58)) - FIND(" ", 'FY2025'!K58) - 1) &amp; ", " &amp; MID('FY2025'!K58, FIND(",", 'FY2025'!K58, FIND(",",'FY2025'!K58) + 1) + 2, LEN('FY2025'!K58))),"")</f>
        <v>#VALUE!</v>
      </c>
      <c r="L56" s="7" t="e">
        <f>IF('FY2025'!A58&lt;&gt;"",DATEVALUE(MID('FY2025'!L58, FIND(",", 'FY2025'!L58) + 2, FIND(" ", 'FY2025'!L58) - FIND(",", 'FY2025'!L58) - 1) &amp; " " &amp; MID('FY2025'!L58, FIND(" ", 'FY2025'!L58) + 1, FIND(",", 'FY2025'!L58, FIND(" ", 'FY2025'!L58)) - FIND(" ", 'FY2025'!L58) - 1) &amp; ", " &amp; MID('FY2025'!L58, FIND(",", 'FY2025'!L58, FIND(",",'FY2025'!L58) + 1) + 2, LEN('FY2025'!L58))),"")</f>
        <v>#VALUE!</v>
      </c>
      <c r="M56" s="7" t="e">
        <f>IF('FY2025'!A58&lt;&gt;"",DATEVALUE(MID('FY2025'!M58, FIND(",", 'FY2025'!M58) + 2, FIND(" ", 'FY2025'!M58) - FIND(",", 'FY2025'!M58) - 1) &amp; " " &amp; MID('FY2025'!M58, FIND(" ", 'FY2025'!M58) + 1, FIND(",", 'FY2025'!M58, FIND(" ", 'FY2025'!M58)) - FIND(" ", 'FY2025'!M58) - 1) &amp; ", " &amp; MID('FY2025'!M58, FIND(",", 'FY2025'!M58, FIND(",",'FY2025'!M58) + 1) + 2, LEN('FY2025'!M58))),"")</f>
        <v>#VALUE!</v>
      </c>
      <c r="N56" s="7" t="e">
        <f>IF('FY2025'!A58&lt;&gt;"",DATEVALUE(MID('FY2025'!N58, FIND(",", 'FY2025'!N58) + 2, FIND(" ", 'FY2025'!N58) - FIND(",", 'FY2025'!N58) - 1) &amp; " " &amp; MID('FY2025'!N58, FIND(" ", 'FY2025'!N58) + 1, FIND(",", 'FY2025'!N58, FIND(" ", 'FY2025'!N58)) - FIND(" ", 'FY2025'!N58) - 1) &amp; ", " &amp; MID('FY2025'!N58, FIND(",", 'FY2025'!N58, FIND(",",'FY2025'!N58) + 1) + 2, LEN('FY2025'!N58))),"")</f>
        <v>#VALUE!</v>
      </c>
      <c r="O56" s="5" t="e">
        <f t="shared" si="0"/>
        <v>#VALUE!</v>
      </c>
      <c r="P56" s="10" t="e">
        <f>IF('FY2025'!$A58&lt;&gt;"",IF(AND(MONTH($K56) &lt;= 1, MONTH($L56) &gt;= 1), IF($O56 &lt;&gt; "", $E56/$O56, ""), ""),"")</f>
        <v>#VALUE!</v>
      </c>
      <c r="Q56" s="10" t="e">
        <f>IF('FY2025'!$A58&lt;&gt;"",IF(AND(MONTH($K56) &lt;= 2, MONTH($L56) &gt;= 2), IF($O56 &lt;&gt; "", $E56/$O56, ""), ""),"")</f>
        <v>#VALUE!</v>
      </c>
      <c r="R56" s="10" t="e">
        <f>IF('FY2025'!$A58&lt;&gt;"",IF(AND(MONTH($K56) &lt;= 3, MONTH($L56) &gt;= 3), IF($O56 &lt;&gt; "", $E56/$O56, ""), ""),"")</f>
        <v>#VALUE!</v>
      </c>
      <c r="S56" s="10" t="e">
        <f>IF('FY2025'!$A58&lt;&gt;"",IF(AND(MONTH($K56) &lt;= 4, MONTH($L56) &gt;= 4), IF($O56 &lt;&gt; "", $E56/$O56, ""), ""),"")</f>
        <v>#VALUE!</v>
      </c>
      <c r="T56" s="10" t="e">
        <f>IF('FY2025'!$A58&lt;&gt;"",IF(AND(MONTH($K56) &lt;= 5, MONTH($L56) &gt;= 5), IF($O56 &lt;&gt; "", $E56/$O56, ""), ""),"")</f>
        <v>#VALUE!</v>
      </c>
      <c r="U56" s="10" t="e">
        <f>IF('FY2025'!$A58&lt;&gt;"",IF(AND(MONTH($K56) &lt;= 6, MONTH($L56) &gt;= 6), IF($O56 &lt;&gt; "", $E56/$O56, ""), ""),"")</f>
        <v>#VALUE!</v>
      </c>
      <c r="V56" s="10" t="e">
        <f>IF('FY2025'!$A58&lt;&gt;"",IF(AND(MONTH($K56) &lt;= 7, MONTH($L56) &gt;= 7 ), IF($O56 &lt;&gt; "", $E56/$O56, ""), ""),"")</f>
        <v>#VALUE!</v>
      </c>
      <c r="W56" s="10" t="e">
        <f>IF('FY2025'!$A58&lt;&gt;"",IF(AND(MONTH($K56) &lt;= 8, MONTH($L56) &gt;= 8), IF($O56 &lt;&gt; "", $E56/$O56, ""), ""),"")</f>
        <v>#VALUE!</v>
      </c>
      <c r="X56" s="10" t="e">
        <f>IF('FY2025'!$A58&lt;&gt;"",IF(AND(MONTH($K56) &lt;= 9, MONTH($L56) &gt;= 9), IF($O56 &lt;&gt; "", $E56/$O56, ""), ""),"")</f>
        <v>#VALUE!</v>
      </c>
      <c r="Y56" s="10" t="e">
        <f>IF('FY2025'!$A58&lt;&gt;"",IF(AND(MONTH($K56) &lt;= 10, MONTH($L56) &gt;= 10), IF($O56 &lt;&gt; "", $E56/$O56, ""), ""),"")</f>
        <v>#VALUE!</v>
      </c>
      <c r="Z56" s="10" t="e">
        <f>IF('FY2025'!$A58&lt;&gt;"",IF(AND(MONTH($K56) &lt;= 11, MONTH($L56) &gt;= 11), IF($O56 &lt;&gt; "", $E56/$O56, ""), ""),"")</f>
        <v>#VALUE!</v>
      </c>
      <c r="AA56" s="10" t="e">
        <f>IF('FY2025'!$A58&lt;&gt;"",IF(AND(MONTH($K56) &lt;= 12, MONTH($L56) &gt;= 12), IF($O56 &lt;&gt; "", $E56/$O56, ""), ""),"")</f>
        <v>#VALUE!</v>
      </c>
    </row>
    <row r="57" spans="1:27" x14ac:dyDescent="0.25">
      <c r="A57" s="8">
        <f>IF('FY2025'!A59&lt;&gt;"", VALUE('FY2025'!A59), "")</f>
        <v>56</v>
      </c>
      <c r="B57" s="5" t="str">
        <f>IF('FY2025'!A59&lt;&gt;"",_xlfn.VALUETOTEXT('FY2025'!B59),"")</f>
        <v>25-1212-0301-24SCBS-PS-HZ-056</v>
      </c>
      <c r="C57" s="5" t="str">
        <f>_xlfn.VALUETOTEXT('FY2025'!C59)</f>
        <v>HZ</v>
      </c>
      <c r="D57" s="5" t="str">
        <f>IF('FY2025'!A59&lt;&gt;"",_xlfn.VALUETOTEXT('FY2025'!D59),"")</f>
        <v>Standard Chartered Saadiq Berhad</v>
      </c>
      <c r="E57" s="6">
        <f>IF('FY2025'!A59&lt;&gt;"",VALUE('FY2025'!E59),"")</f>
        <v>500000</v>
      </c>
      <c r="F57" s="6">
        <f>IF('FY2025'!A59&lt;&gt;"",VALUE('FY2025'!F59),"")</f>
        <v>77</v>
      </c>
      <c r="G57" s="6">
        <f>IF('FY2025'!A59&lt;&gt;"",VALUE('FY2025'!G59),"")</f>
        <v>64</v>
      </c>
      <c r="H57" s="6">
        <f>IF('FY2025'!A59&lt;&gt;"",VALUE('FY2025'!H59),"")</f>
        <v>6.48</v>
      </c>
      <c r="I57" s="6">
        <f>IF('FY2025'!A59&lt;&gt;"",VALUE('FY2025'!I59),"")</f>
        <v>0.98</v>
      </c>
      <c r="J57" s="6">
        <f>IF('FY2025'!A59&lt;&gt;"",VALUE('FY2025'!J59),"")</f>
        <v>5.5</v>
      </c>
      <c r="K57" s="7" t="e">
        <f>IF('FY2025'!A59&lt;&gt;"",DATEVALUE(MID('FY2025'!K59, FIND(",", 'FY2025'!K59) + 2, FIND(" ", 'FY2025'!K59) - FIND(",", 'FY2025'!K59) - 1) &amp; " " &amp; MID('FY2025'!K59, FIND(" ", 'FY2025'!K59) + 1, FIND(",", 'FY2025'!K59, FIND(" ", 'FY2025'!K59)) - FIND(" ", 'FY2025'!K59) - 1) &amp; ", " &amp; MID('FY2025'!K59, FIND(",", 'FY2025'!K59, FIND(",",'FY2025'!K59) + 1) + 2, LEN('FY2025'!K59))),"")</f>
        <v>#VALUE!</v>
      </c>
      <c r="L57" s="7" t="e">
        <f>IF('FY2025'!A59&lt;&gt;"",DATEVALUE(MID('FY2025'!L59, FIND(",", 'FY2025'!L59) + 2, FIND(" ", 'FY2025'!L59) - FIND(",", 'FY2025'!L59) - 1) &amp; " " &amp; MID('FY2025'!L59, FIND(" ", 'FY2025'!L59) + 1, FIND(",", 'FY2025'!L59, FIND(" ", 'FY2025'!L59)) - FIND(" ", 'FY2025'!L59) - 1) &amp; ", " &amp; MID('FY2025'!L59, FIND(",", 'FY2025'!L59, FIND(",",'FY2025'!L59) + 1) + 2, LEN('FY2025'!L59))),"")</f>
        <v>#VALUE!</v>
      </c>
      <c r="M57" s="7" t="e">
        <f>IF('FY2025'!A59&lt;&gt;"",DATEVALUE(MID('FY2025'!M59, FIND(",", 'FY2025'!M59) + 2, FIND(" ", 'FY2025'!M59) - FIND(",", 'FY2025'!M59) - 1) &amp; " " &amp; MID('FY2025'!M59, FIND(" ", 'FY2025'!M59) + 1, FIND(",", 'FY2025'!M59, FIND(" ", 'FY2025'!M59)) - FIND(" ", 'FY2025'!M59) - 1) &amp; ", " &amp; MID('FY2025'!M59, FIND(",", 'FY2025'!M59, FIND(",",'FY2025'!M59) + 1) + 2, LEN('FY2025'!M59))),"")</f>
        <v>#VALUE!</v>
      </c>
      <c r="N57" s="7" t="e">
        <f>IF('FY2025'!A59&lt;&gt;"",DATEVALUE(MID('FY2025'!N59, FIND(",", 'FY2025'!N59) + 2, FIND(" ", 'FY2025'!N59) - FIND(",", 'FY2025'!N59) - 1) &amp; " " &amp; MID('FY2025'!N59, FIND(" ", 'FY2025'!N59) + 1, FIND(",", 'FY2025'!N59, FIND(" ", 'FY2025'!N59)) - FIND(" ", 'FY2025'!N59) - 1) &amp; ", " &amp; MID('FY2025'!N59, FIND(",", 'FY2025'!N59, FIND(",",'FY2025'!N59) + 1) + 2, LEN('FY2025'!N59))),"")</f>
        <v>#VALUE!</v>
      </c>
      <c r="O57" s="5" t="e">
        <f t="shared" si="0"/>
        <v>#VALUE!</v>
      </c>
      <c r="P57" s="10" t="e">
        <f>IF('FY2025'!$A59&lt;&gt;"",IF(AND(MONTH($K57) &lt;= 1, MONTH($L57) &gt;= 1), IF($O57 &lt;&gt; "", $E57/$O57, ""), ""),"")</f>
        <v>#VALUE!</v>
      </c>
      <c r="Q57" s="10" t="e">
        <f>IF('FY2025'!$A59&lt;&gt;"",IF(AND(MONTH($K57) &lt;= 2, MONTH($L57) &gt;= 2), IF($O57 &lt;&gt; "", $E57/$O57, ""), ""),"")</f>
        <v>#VALUE!</v>
      </c>
      <c r="R57" s="10" t="e">
        <f>IF('FY2025'!$A59&lt;&gt;"",IF(AND(MONTH($K57) &lt;= 3, MONTH($L57) &gt;= 3), IF($O57 &lt;&gt; "", $E57/$O57, ""), ""),"")</f>
        <v>#VALUE!</v>
      </c>
      <c r="S57" s="10" t="e">
        <f>IF('FY2025'!$A59&lt;&gt;"",IF(AND(MONTH($K57) &lt;= 4, MONTH($L57) &gt;= 4), IF($O57 &lt;&gt; "", $E57/$O57, ""), ""),"")</f>
        <v>#VALUE!</v>
      </c>
      <c r="T57" s="10" t="e">
        <f>IF('FY2025'!$A59&lt;&gt;"",IF(AND(MONTH($K57) &lt;= 5, MONTH($L57) &gt;= 5), IF($O57 &lt;&gt; "", $E57/$O57, ""), ""),"")</f>
        <v>#VALUE!</v>
      </c>
      <c r="U57" s="10" t="e">
        <f>IF('FY2025'!$A59&lt;&gt;"",IF(AND(MONTH($K57) &lt;= 6, MONTH($L57) &gt;= 6), IF($O57 &lt;&gt; "", $E57/$O57, ""), ""),"")</f>
        <v>#VALUE!</v>
      </c>
      <c r="V57" s="10" t="e">
        <f>IF('FY2025'!$A59&lt;&gt;"",IF(AND(MONTH($K57) &lt;= 7, MONTH($L57) &gt;= 7 ), IF($O57 &lt;&gt; "", $E57/$O57, ""), ""),"")</f>
        <v>#VALUE!</v>
      </c>
      <c r="W57" s="10" t="e">
        <f>IF('FY2025'!$A59&lt;&gt;"",IF(AND(MONTH($K57) &lt;= 8, MONTH($L57) &gt;= 8), IF($O57 &lt;&gt; "", $E57/$O57, ""), ""),"")</f>
        <v>#VALUE!</v>
      </c>
      <c r="X57" s="10" t="e">
        <f>IF('FY2025'!$A59&lt;&gt;"",IF(AND(MONTH($K57) &lt;= 9, MONTH($L57) &gt;= 9), IF($O57 &lt;&gt; "", $E57/$O57, ""), ""),"")</f>
        <v>#VALUE!</v>
      </c>
      <c r="Y57" s="10" t="e">
        <f>IF('FY2025'!$A59&lt;&gt;"",IF(AND(MONTH($K57) &lt;= 10, MONTH($L57) &gt;= 10), IF($O57 &lt;&gt; "", $E57/$O57, ""), ""),"")</f>
        <v>#VALUE!</v>
      </c>
      <c r="Z57" s="10" t="e">
        <f>IF('FY2025'!$A59&lt;&gt;"",IF(AND(MONTH($K57) &lt;= 11, MONTH($L57) &gt;= 11), IF($O57 &lt;&gt; "", $E57/$O57, ""), ""),"")</f>
        <v>#VALUE!</v>
      </c>
      <c r="AA57" s="10" t="e">
        <f>IF('FY2025'!$A59&lt;&gt;"",IF(AND(MONTH($K57) &lt;= 12, MONTH($L57) &gt;= 12), IF($O57 &lt;&gt; "", $E57/$O57, ""), ""),"")</f>
        <v>#VALUE!</v>
      </c>
    </row>
    <row r="58" spans="1:27" x14ac:dyDescent="0.25">
      <c r="A58" s="8">
        <f>IF('FY2025'!A60&lt;&gt;"", VALUE('FY2025'!A60), "")</f>
        <v>57</v>
      </c>
      <c r="B58" s="5" t="str">
        <f>IF('FY2025'!A60&lt;&gt;"",_xlfn.VALUETOTEXT('FY2025'!B60),"")</f>
        <v>25-1212-0301-24SCBB-PS-HZ-057</v>
      </c>
      <c r="C58" s="5" t="str">
        <f>_xlfn.VALUETOTEXT('FY2025'!C60)</f>
        <v>HZ</v>
      </c>
      <c r="D58" s="5" t="str">
        <f>IF('FY2025'!A60&lt;&gt;"",_xlfn.VALUETOTEXT('FY2025'!D60),"")</f>
        <v>Standard Chartered Bank (M) Bhd</v>
      </c>
      <c r="E58" s="6">
        <f>IF('FY2025'!A60&lt;&gt;"",VALUE('FY2025'!E60),"")</f>
        <v>500000</v>
      </c>
      <c r="F58" s="6">
        <f>IF('FY2025'!A60&lt;&gt;"",VALUE('FY2025'!F60),"")</f>
        <v>77</v>
      </c>
      <c r="G58" s="6">
        <f>IF('FY2025'!A60&lt;&gt;"",VALUE('FY2025'!G60),"")</f>
        <v>64</v>
      </c>
      <c r="H58" s="6">
        <f>IF('FY2025'!A60&lt;&gt;"",VALUE('FY2025'!H60),"")</f>
        <v>6.68</v>
      </c>
      <c r="I58" s="6">
        <f>IF('FY2025'!A60&lt;&gt;"",VALUE('FY2025'!I60),"")</f>
        <v>0.98</v>
      </c>
      <c r="J58" s="6">
        <f>IF('FY2025'!A60&lt;&gt;"",VALUE('FY2025'!J60),"")</f>
        <v>5.7</v>
      </c>
      <c r="K58" s="7" t="e">
        <f>IF('FY2025'!A60&lt;&gt;"",DATEVALUE(MID('FY2025'!K60, FIND(",", 'FY2025'!K60) + 2, FIND(" ", 'FY2025'!K60) - FIND(",", 'FY2025'!K60) - 1) &amp; " " &amp; MID('FY2025'!K60, FIND(" ", 'FY2025'!K60) + 1, FIND(",", 'FY2025'!K60, FIND(" ", 'FY2025'!K60)) - FIND(" ", 'FY2025'!K60) - 1) &amp; ", " &amp; MID('FY2025'!K60, FIND(",", 'FY2025'!K60, FIND(",",'FY2025'!K60) + 1) + 2, LEN('FY2025'!K60))),"")</f>
        <v>#VALUE!</v>
      </c>
      <c r="L58" s="7" t="e">
        <f>IF('FY2025'!A60&lt;&gt;"",DATEVALUE(MID('FY2025'!L60, FIND(",", 'FY2025'!L60) + 2, FIND(" ", 'FY2025'!L60) - FIND(",", 'FY2025'!L60) - 1) &amp; " " &amp; MID('FY2025'!L60, FIND(" ", 'FY2025'!L60) + 1, FIND(",", 'FY2025'!L60, FIND(" ", 'FY2025'!L60)) - FIND(" ", 'FY2025'!L60) - 1) &amp; ", " &amp; MID('FY2025'!L60, FIND(",", 'FY2025'!L60, FIND(",",'FY2025'!L60) + 1) + 2, LEN('FY2025'!L60))),"")</f>
        <v>#VALUE!</v>
      </c>
      <c r="M58" s="7" t="e">
        <f>IF('FY2025'!A60&lt;&gt;"",DATEVALUE(MID('FY2025'!M60, FIND(",", 'FY2025'!M60) + 2, FIND(" ", 'FY2025'!M60) - FIND(",", 'FY2025'!M60) - 1) &amp; " " &amp; MID('FY2025'!M60, FIND(" ", 'FY2025'!M60) + 1, FIND(",", 'FY2025'!M60, FIND(" ", 'FY2025'!M60)) - FIND(" ", 'FY2025'!M60) - 1) &amp; ", " &amp; MID('FY2025'!M60, FIND(",", 'FY2025'!M60, FIND(",",'FY2025'!M60) + 1) + 2, LEN('FY2025'!M60))),"")</f>
        <v>#VALUE!</v>
      </c>
      <c r="N58" s="7" t="e">
        <f>IF('FY2025'!A60&lt;&gt;"",DATEVALUE(MID('FY2025'!N60, FIND(",", 'FY2025'!N60) + 2, FIND(" ", 'FY2025'!N60) - FIND(",", 'FY2025'!N60) - 1) &amp; " " &amp; MID('FY2025'!N60, FIND(" ", 'FY2025'!N60) + 1, FIND(",", 'FY2025'!N60, FIND(" ", 'FY2025'!N60)) - FIND(" ", 'FY2025'!N60) - 1) &amp; ", " &amp; MID('FY2025'!N60, FIND(",", 'FY2025'!N60, FIND(",",'FY2025'!N60) + 1) + 2, LEN('FY2025'!N60))),"")</f>
        <v>#VALUE!</v>
      </c>
      <c r="O58" s="5" t="e">
        <f t="shared" si="0"/>
        <v>#VALUE!</v>
      </c>
      <c r="P58" s="10" t="e">
        <f>IF('FY2025'!$A60&lt;&gt;"",IF(AND(MONTH($K58) &lt;= 1, MONTH($L58) &gt;= 1), IF($O58 &lt;&gt; "", $E58/$O58, ""), ""),"")</f>
        <v>#VALUE!</v>
      </c>
      <c r="Q58" s="10" t="e">
        <f>IF('FY2025'!$A60&lt;&gt;"",IF(AND(MONTH($K58) &lt;= 2, MONTH($L58) &gt;= 2), IF($O58 &lt;&gt; "", $E58/$O58, ""), ""),"")</f>
        <v>#VALUE!</v>
      </c>
      <c r="R58" s="10" t="e">
        <f>IF('FY2025'!$A60&lt;&gt;"",IF(AND(MONTH($K58) &lt;= 3, MONTH($L58) &gt;= 3), IF($O58 &lt;&gt; "", $E58/$O58, ""), ""),"")</f>
        <v>#VALUE!</v>
      </c>
      <c r="S58" s="10" t="e">
        <f>IF('FY2025'!$A60&lt;&gt;"",IF(AND(MONTH($K58) &lt;= 4, MONTH($L58) &gt;= 4), IF($O58 &lt;&gt; "", $E58/$O58, ""), ""),"")</f>
        <v>#VALUE!</v>
      </c>
      <c r="T58" s="10" t="e">
        <f>IF('FY2025'!$A60&lt;&gt;"",IF(AND(MONTH($K58) &lt;= 5, MONTH($L58) &gt;= 5), IF($O58 &lt;&gt; "", $E58/$O58, ""), ""),"")</f>
        <v>#VALUE!</v>
      </c>
      <c r="U58" s="10" t="e">
        <f>IF('FY2025'!$A60&lt;&gt;"",IF(AND(MONTH($K58) &lt;= 6, MONTH($L58) &gt;= 6), IF($O58 &lt;&gt; "", $E58/$O58, ""), ""),"")</f>
        <v>#VALUE!</v>
      </c>
      <c r="V58" s="10" t="e">
        <f>IF('FY2025'!$A60&lt;&gt;"",IF(AND(MONTH($K58) &lt;= 7, MONTH($L58) &gt;= 7 ), IF($O58 &lt;&gt; "", $E58/$O58, ""), ""),"")</f>
        <v>#VALUE!</v>
      </c>
      <c r="W58" s="10" t="e">
        <f>IF('FY2025'!$A60&lt;&gt;"",IF(AND(MONTH($K58) &lt;= 8, MONTH($L58) &gt;= 8), IF($O58 &lt;&gt; "", $E58/$O58, ""), ""),"")</f>
        <v>#VALUE!</v>
      </c>
      <c r="X58" s="10" t="e">
        <f>IF('FY2025'!$A60&lt;&gt;"",IF(AND(MONTH($K58) &lt;= 9, MONTH($L58) &gt;= 9), IF($O58 &lt;&gt; "", $E58/$O58, ""), ""),"")</f>
        <v>#VALUE!</v>
      </c>
      <c r="Y58" s="10" t="e">
        <f>IF('FY2025'!$A60&lt;&gt;"",IF(AND(MONTH($K58) &lt;= 10, MONTH($L58) &gt;= 10), IF($O58 &lt;&gt; "", $E58/$O58, ""), ""),"")</f>
        <v>#VALUE!</v>
      </c>
      <c r="Z58" s="10" t="e">
        <f>IF('FY2025'!$A60&lt;&gt;"",IF(AND(MONTH($K58) &lt;= 11, MONTH($L58) &gt;= 11), IF($O58 &lt;&gt; "", $E58/$O58, ""), ""),"")</f>
        <v>#VALUE!</v>
      </c>
      <c r="AA58" s="10" t="e">
        <f>IF('FY2025'!$A60&lt;&gt;"",IF(AND(MONTH($K58) &lt;= 12, MONTH($L58) &gt;= 12), IF($O58 &lt;&gt; "", $E58/$O58, ""), ""),"")</f>
        <v>#VALUE!</v>
      </c>
    </row>
    <row r="59" spans="1:27" x14ac:dyDescent="0.25">
      <c r="A59" s="8">
        <f>IF('FY2025'!A61&lt;&gt;"", VALUE('FY2025'!A61), "")</f>
        <v>58</v>
      </c>
      <c r="B59" s="5" t="str">
        <f>IF('FY2025'!A61&lt;&gt;"",_xlfn.VALUETOTEXT('FY2025'!B61),"")</f>
        <v>25-1212-0301-24CIMI-PS-HZ-058</v>
      </c>
      <c r="C59" s="5" t="str">
        <f>_xlfn.VALUETOTEXT('FY2025'!C61)</f>
        <v>HZ</v>
      </c>
      <c r="D59" s="5" t="str">
        <f>IF('FY2025'!A61&lt;&gt;"",_xlfn.VALUETOTEXT('FY2025'!D61),"")</f>
        <v>CIMB Islamic Bank Berhad</v>
      </c>
      <c r="E59" s="6">
        <f>IF('FY2025'!A61&lt;&gt;"",VALUE('FY2025'!E61),"")</f>
        <v>500000</v>
      </c>
      <c r="F59" s="6">
        <f>IF('FY2025'!A61&lt;&gt;"",VALUE('FY2025'!F61),"")</f>
        <v>77</v>
      </c>
      <c r="G59" s="6">
        <f>IF('FY2025'!A61&lt;&gt;"",VALUE('FY2025'!G61),"")</f>
        <v>64</v>
      </c>
      <c r="H59" s="6">
        <f>IF('FY2025'!A61&lt;&gt;"",VALUE('FY2025'!H61),"")</f>
        <v>5.9</v>
      </c>
      <c r="I59" s="6">
        <f>IF('FY2025'!A61&lt;&gt;"",VALUE('FY2025'!I61),"")</f>
        <v>0.51</v>
      </c>
      <c r="J59" s="6">
        <f>IF('FY2025'!A61&lt;&gt;"",VALUE('FY2025'!J61),"")</f>
        <v>5.39</v>
      </c>
      <c r="K59" s="7" t="e">
        <f>IF('FY2025'!A61&lt;&gt;"",DATEVALUE(MID('FY2025'!K61, FIND(",", 'FY2025'!K61) + 2, FIND(" ", 'FY2025'!K61) - FIND(",", 'FY2025'!K61) - 1) &amp; " " &amp; MID('FY2025'!K61, FIND(" ", 'FY2025'!K61) + 1, FIND(",", 'FY2025'!K61, FIND(" ", 'FY2025'!K61)) - FIND(" ", 'FY2025'!K61) - 1) &amp; ", " &amp; MID('FY2025'!K61, FIND(",", 'FY2025'!K61, FIND(",",'FY2025'!K61) + 1) + 2, LEN('FY2025'!K61))),"")</f>
        <v>#VALUE!</v>
      </c>
      <c r="L59" s="7" t="e">
        <f>IF('FY2025'!A61&lt;&gt;"",DATEVALUE(MID('FY2025'!L61, FIND(",", 'FY2025'!L61) + 2, FIND(" ", 'FY2025'!L61) - FIND(",", 'FY2025'!L61) - 1) &amp; " " &amp; MID('FY2025'!L61, FIND(" ", 'FY2025'!L61) + 1, FIND(",", 'FY2025'!L61, FIND(" ", 'FY2025'!L61)) - FIND(" ", 'FY2025'!L61) - 1) &amp; ", " &amp; MID('FY2025'!L61, FIND(",", 'FY2025'!L61, FIND(",",'FY2025'!L61) + 1) + 2, LEN('FY2025'!L61))),"")</f>
        <v>#VALUE!</v>
      </c>
      <c r="M59" s="7" t="e">
        <f>IF('FY2025'!A61&lt;&gt;"",DATEVALUE(MID('FY2025'!M61, FIND(",", 'FY2025'!M61) + 2, FIND(" ", 'FY2025'!M61) - FIND(",", 'FY2025'!M61) - 1) &amp; " " &amp; MID('FY2025'!M61, FIND(" ", 'FY2025'!M61) + 1, FIND(",", 'FY2025'!M61, FIND(" ", 'FY2025'!M61)) - FIND(" ", 'FY2025'!M61) - 1) &amp; ", " &amp; MID('FY2025'!M61, FIND(",", 'FY2025'!M61, FIND(",",'FY2025'!M61) + 1) + 2, LEN('FY2025'!M61))),"")</f>
        <v>#VALUE!</v>
      </c>
      <c r="N59" s="7" t="e">
        <f>IF('FY2025'!A61&lt;&gt;"",DATEVALUE(MID('FY2025'!N61, FIND(",", 'FY2025'!N61) + 2, FIND(" ", 'FY2025'!N61) - FIND(",", 'FY2025'!N61) - 1) &amp; " " &amp; MID('FY2025'!N61, FIND(" ", 'FY2025'!N61) + 1, FIND(",", 'FY2025'!N61, FIND(" ", 'FY2025'!N61)) - FIND(" ", 'FY2025'!N61) - 1) &amp; ", " &amp; MID('FY2025'!N61, FIND(",", 'FY2025'!N61, FIND(",",'FY2025'!N61) + 1) + 2, LEN('FY2025'!N61))),"")</f>
        <v>#VALUE!</v>
      </c>
      <c r="O59" s="5" t="e">
        <f t="shared" si="0"/>
        <v>#VALUE!</v>
      </c>
      <c r="P59" s="10" t="e">
        <f>IF('FY2025'!$A61&lt;&gt;"",IF(AND(MONTH($K59) &lt;= 1, MONTH($L59) &gt;= 1), IF($O59 &lt;&gt; "", $E59/$O59, ""), ""),"")</f>
        <v>#VALUE!</v>
      </c>
      <c r="Q59" s="10" t="e">
        <f>IF('FY2025'!$A61&lt;&gt;"",IF(AND(MONTH($K59) &lt;= 2, MONTH($L59) &gt;= 2), IF($O59 &lt;&gt; "", $E59/$O59, ""), ""),"")</f>
        <v>#VALUE!</v>
      </c>
      <c r="R59" s="10" t="e">
        <f>IF('FY2025'!$A61&lt;&gt;"",IF(AND(MONTH($K59) &lt;= 3, MONTH($L59) &gt;= 3), IF($O59 &lt;&gt; "", $E59/$O59, ""), ""),"")</f>
        <v>#VALUE!</v>
      </c>
      <c r="S59" s="10" t="e">
        <f>IF('FY2025'!$A61&lt;&gt;"",IF(AND(MONTH($K59) &lt;= 4, MONTH($L59) &gt;= 4), IF($O59 &lt;&gt; "", $E59/$O59, ""), ""),"")</f>
        <v>#VALUE!</v>
      </c>
      <c r="T59" s="10" t="e">
        <f>IF('FY2025'!$A61&lt;&gt;"",IF(AND(MONTH($K59) &lt;= 5, MONTH($L59) &gt;= 5), IF($O59 &lt;&gt; "", $E59/$O59, ""), ""),"")</f>
        <v>#VALUE!</v>
      </c>
      <c r="U59" s="10" t="e">
        <f>IF('FY2025'!$A61&lt;&gt;"",IF(AND(MONTH($K59) &lt;= 6, MONTH($L59) &gt;= 6), IF($O59 &lt;&gt; "", $E59/$O59, ""), ""),"")</f>
        <v>#VALUE!</v>
      </c>
      <c r="V59" s="10" t="e">
        <f>IF('FY2025'!$A61&lt;&gt;"",IF(AND(MONTH($K59) &lt;= 7, MONTH($L59) &gt;= 7 ), IF($O59 &lt;&gt; "", $E59/$O59, ""), ""),"")</f>
        <v>#VALUE!</v>
      </c>
      <c r="W59" s="10" t="e">
        <f>IF('FY2025'!$A61&lt;&gt;"",IF(AND(MONTH($K59) &lt;= 8, MONTH($L59) &gt;= 8), IF($O59 &lt;&gt; "", $E59/$O59, ""), ""),"")</f>
        <v>#VALUE!</v>
      </c>
      <c r="X59" s="10" t="e">
        <f>IF('FY2025'!$A61&lt;&gt;"",IF(AND(MONTH($K59) &lt;= 9, MONTH($L59) &gt;= 9), IF($O59 &lt;&gt; "", $E59/$O59, ""), ""),"")</f>
        <v>#VALUE!</v>
      </c>
      <c r="Y59" s="10" t="e">
        <f>IF('FY2025'!$A61&lt;&gt;"",IF(AND(MONTH($K59) &lt;= 10, MONTH($L59) &gt;= 10), IF($O59 &lt;&gt; "", $E59/$O59, ""), ""),"")</f>
        <v>#VALUE!</v>
      </c>
      <c r="Z59" s="10" t="e">
        <f>IF('FY2025'!$A61&lt;&gt;"",IF(AND(MONTH($K59) &lt;= 11, MONTH($L59) &gt;= 11), IF($O59 &lt;&gt; "", $E59/$O59, ""), ""),"")</f>
        <v>#VALUE!</v>
      </c>
      <c r="AA59" s="10" t="e">
        <f>IF('FY2025'!$A61&lt;&gt;"",IF(AND(MONTH($K59) &lt;= 12, MONTH($L59) &gt;= 12), IF($O59 &lt;&gt; "", $E59/$O59, ""), ""),"")</f>
        <v>#VALUE!</v>
      </c>
    </row>
    <row r="60" spans="1:27" x14ac:dyDescent="0.25">
      <c r="A60" s="8">
        <f>IF('FY2025'!A62&lt;&gt;"", VALUE('FY2025'!A62), "")</f>
        <v>59</v>
      </c>
      <c r="B60" s="5" t="str">
        <f>IF('FY2025'!A62&lt;&gt;"",_xlfn.VALUETOTEXT('FY2025'!B62),"")</f>
        <v>25-1212-0301-24CIMB-PS-HZ-059</v>
      </c>
      <c r="C60" s="5" t="str">
        <f>_xlfn.VALUETOTEXT('FY2025'!C62)</f>
        <v>HZ</v>
      </c>
      <c r="D60" s="5" t="str">
        <f>IF('FY2025'!A62&lt;&gt;"",_xlfn.VALUETOTEXT('FY2025'!D62),"")</f>
        <v>CIMB Bank Bhd</v>
      </c>
      <c r="E60" s="6">
        <f>IF('FY2025'!A62&lt;&gt;"",VALUE('FY2025'!E62),"")</f>
        <v>500000</v>
      </c>
      <c r="F60" s="6">
        <f>IF('FY2025'!A62&lt;&gt;"",VALUE('FY2025'!F62),"")</f>
        <v>77</v>
      </c>
      <c r="G60" s="6">
        <f>IF('FY2025'!A62&lt;&gt;"",VALUE('FY2025'!G62),"")</f>
        <v>64</v>
      </c>
      <c r="H60" s="6">
        <f>IF('FY2025'!A62&lt;&gt;"",VALUE('FY2025'!H62),"")</f>
        <v>6.61</v>
      </c>
      <c r="I60" s="6">
        <f>IF('FY2025'!A62&lt;&gt;"",VALUE('FY2025'!I62),"")</f>
        <v>0.95</v>
      </c>
      <c r="J60" s="6">
        <f>IF('FY2025'!A62&lt;&gt;"",VALUE('FY2025'!J62),"")</f>
        <v>5.66</v>
      </c>
      <c r="K60" s="7" t="e">
        <f>IF('FY2025'!A62&lt;&gt;"",DATEVALUE(MID('FY2025'!K62, FIND(",", 'FY2025'!K62) + 2, FIND(" ", 'FY2025'!K62) - FIND(",", 'FY2025'!K62) - 1) &amp; " " &amp; MID('FY2025'!K62, FIND(" ", 'FY2025'!K62) + 1, FIND(",", 'FY2025'!K62, FIND(" ", 'FY2025'!K62)) - FIND(" ", 'FY2025'!K62) - 1) &amp; ", " &amp; MID('FY2025'!K62, FIND(",", 'FY2025'!K62, FIND(",",'FY2025'!K62) + 1) + 2, LEN('FY2025'!K62))),"")</f>
        <v>#VALUE!</v>
      </c>
      <c r="L60" s="7" t="e">
        <f>IF('FY2025'!A62&lt;&gt;"",DATEVALUE(MID('FY2025'!L62, FIND(",", 'FY2025'!L62) + 2, FIND(" ", 'FY2025'!L62) - FIND(",", 'FY2025'!L62) - 1) &amp; " " &amp; MID('FY2025'!L62, FIND(" ", 'FY2025'!L62) + 1, FIND(",", 'FY2025'!L62, FIND(" ", 'FY2025'!L62)) - FIND(" ", 'FY2025'!L62) - 1) &amp; ", " &amp; MID('FY2025'!L62, FIND(",", 'FY2025'!L62, FIND(",",'FY2025'!L62) + 1) + 2, LEN('FY2025'!L62))),"")</f>
        <v>#VALUE!</v>
      </c>
      <c r="M60" s="7" t="e">
        <f>IF('FY2025'!A62&lt;&gt;"",DATEVALUE(MID('FY2025'!M62, FIND(",", 'FY2025'!M62) + 2, FIND(" ", 'FY2025'!M62) - FIND(",", 'FY2025'!M62) - 1) &amp; " " &amp; MID('FY2025'!M62, FIND(" ", 'FY2025'!M62) + 1, FIND(",", 'FY2025'!M62, FIND(" ", 'FY2025'!M62)) - FIND(" ", 'FY2025'!M62) - 1) &amp; ", " &amp; MID('FY2025'!M62, FIND(",", 'FY2025'!M62, FIND(",",'FY2025'!M62) + 1) + 2, LEN('FY2025'!M62))),"")</f>
        <v>#VALUE!</v>
      </c>
      <c r="N60" s="7" t="e">
        <f>IF('FY2025'!A62&lt;&gt;"",DATEVALUE(MID('FY2025'!N62, FIND(",", 'FY2025'!N62) + 2, FIND(" ", 'FY2025'!N62) - FIND(",", 'FY2025'!N62) - 1) &amp; " " &amp; MID('FY2025'!N62, FIND(" ", 'FY2025'!N62) + 1, FIND(",", 'FY2025'!N62, FIND(" ", 'FY2025'!N62)) - FIND(" ", 'FY2025'!N62) - 1) &amp; ", " &amp; MID('FY2025'!N62, FIND(",", 'FY2025'!N62, FIND(",",'FY2025'!N62) + 1) + 2, LEN('FY2025'!N62))),"")</f>
        <v>#VALUE!</v>
      </c>
      <c r="O60" s="5" t="e">
        <f t="shared" si="0"/>
        <v>#VALUE!</v>
      </c>
      <c r="P60" s="10" t="e">
        <f>IF('FY2025'!$A62&lt;&gt;"",IF(AND(MONTH($K60) &lt;= 1, MONTH($L60) &gt;= 1), IF($O60 &lt;&gt; "", $E60/$O60, ""), ""),"")</f>
        <v>#VALUE!</v>
      </c>
      <c r="Q60" s="10" t="e">
        <f>IF('FY2025'!$A62&lt;&gt;"",IF(AND(MONTH($K60) &lt;= 2, MONTH($L60) &gt;= 2), IF($O60 &lt;&gt; "", $E60/$O60, ""), ""),"")</f>
        <v>#VALUE!</v>
      </c>
      <c r="R60" s="10" t="e">
        <f>IF('FY2025'!$A62&lt;&gt;"",IF(AND(MONTH($K60) &lt;= 3, MONTH($L60) &gt;= 3), IF($O60 &lt;&gt; "", $E60/$O60, ""), ""),"")</f>
        <v>#VALUE!</v>
      </c>
      <c r="S60" s="10" t="e">
        <f>IF('FY2025'!$A62&lt;&gt;"",IF(AND(MONTH($K60) &lt;= 4, MONTH($L60) &gt;= 4), IF($O60 &lt;&gt; "", $E60/$O60, ""), ""),"")</f>
        <v>#VALUE!</v>
      </c>
      <c r="T60" s="10" t="e">
        <f>IF('FY2025'!$A62&lt;&gt;"",IF(AND(MONTH($K60) &lt;= 5, MONTH($L60) &gt;= 5), IF($O60 &lt;&gt; "", $E60/$O60, ""), ""),"")</f>
        <v>#VALUE!</v>
      </c>
      <c r="U60" s="10" t="e">
        <f>IF('FY2025'!$A62&lt;&gt;"",IF(AND(MONTH($K60) &lt;= 6, MONTH($L60) &gt;= 6), IF($O60 &lt;&gt; "", $E60/$O60, ""), ""),"")</f>
        <v>#VALUE!</v>
      </c>
      <c r="V60" s="10" t="e">
        <f>IF('FY2025'!$A62&lt;&gt;"",IF(AND(MONTH($K60) &lt;= 7, MONTH($L60) &gt;= 7 ), IF($O60 &lt;&gt; "", $E60/$O60, ""), ""),"")</f>
        <v>#VALUE!</v>
      </c>
      <c r="W60" s="10" t="e">
        <f>IF('FY2025'!$A62&lt;&gt;"",IF(AND(MONTH($K60) &lt;= 8, MONTH($L60) &gt;= 8), IF($O60 &lt;&gt; "", $E60/$O60, ""), ""),"")</f>
        <v>#VALUE!</v>
      </c>
      <c r="X60" s="10" t="e">
        <f>IF('FY2025'!$A62&lt;&gt;"",IF(AND(MONTH($K60) &lt;= 9, MONTH($L60) &gt;= 9), IF($O60 &lt;&gt; "", $E60/$O60, ""), ""),"")</f>
        <v>#VALUE!</v>
      </c>
      <c r="Y60" s="10" t="e">
        <f>IF('FY2025'!$A62&lt;&gt;"",IF(AND(MONTH($K60) &lt;= 10, MONTH($L60) &gt;= 10), IF($O60 &lt;&gt; "", $E60/$O60, ""), ""),"")</f>
        <v>#VALUE!</v>
      </c>
      <c r="Z60" s="10" t="e">
        <f>IF('FY2025'!$A62&lt;&gt;"",IF(AND(MONTH($K60) &lt;= 11, MONTH($L60) &gt;= 11), IF($O60 &lt;&gt; "", $E60/$O60, ""), ""),"")</f>
        <v>#VALUE!</v>
      </c>
      <c r="AA60" s="10" t="e">
        <f>IF('FY2025'!$A62&lt;&gt;"",IF(AND(MONTH($K60) &lt;= 12, MONTH($L60) &gt;= 12), IF($O60 &lt;&gt; "", $E60/$O60, ""), ""),"")</f>
        <v>#VALUE!</v>
      </c>
    </row>
    <row r="61" spans="1:27" x14ac:dyDescent="0.25">
      <c r="A61" s="8">
        <f>IF('FY2025'!A63&lt;&gt;"", VALUE('FY2025'!A63), "")</f>
        <v>60</v>
      </c>
      <c r="B61" s="5" t="str">
        <f>IF('FY2025'!A63&lt;&gt;"",_xlfn.VALUETOTEXT('FY2025'!B63),"")</f>
        <v>25-1212-0301-24CIMI-PS-HZ-060</v>
      </c>
      <c r="C61" s="5" t="str">
        <f>_xlfn.VALUETOTEXT('FY2025'!C63)</f>
        <v>HZ</v>
      </c>
      <c r="D61" s="5" t="str">
        <f>IF('FY2025'!A63&lt;&gt;"",_xlfn.VALUETOTEXT('FY2025'!D63),"")</f>
        <v>CIMB Islamic Bank Berhad</v>
      </c>
      <c r="E61" s="6">
        <f>IF('FY2025'!A63&lt;&gt;"",VALUE('FY2025'!E63),"")</f>
        <v>500000</v>
      </c>
      <c r="F61" s="6">
        <f>IF('FY2025'!A63&lt;&gt;"",VALUE('FY2025'!F63),"")</f>
        <v>77</v>
      </c>
      <c r="G61" s="6">
        <f>IF('FY2025'!A63&lt;&gt;"",VALUE('FY2025'!G63),"")</f>
        <v>64</v>
      </c>
      <c r="H61" s="6">
        <f>IF('FY2025'!A63&lt;&gt;"",VALUE('FY2025'!H63),"")</f>
        <v>6.87</v>
      </c>
      <c r="I61" s="6">
        <f>IF('FY2025'!A63&lt;&gt;"",VALUE('FY2025'!I63),"")</f>
        <v>0.99</v>
      </c>
      <c r="J61" s="6">
        <f>IF('FY2025'!A63&lt;&gt;"",VALUE('FY2025'!J63),"")</f>
        <v>5.88</v>
      </c>
      <c r="K61" s="7" t="e">
        <f>IF('FY2025'!A63&lt;&gt;"",DATEVALUE(MID('FY2025'!K63, FIND(",", 'FY2025'!K63) + 2, FIND(" ", 'FY2025'!K63) - FIND(",", 'FY2025'!K63) - 1) &amp; " " &amp; MID('FY2025'!K63, FIND(" ", 'FY2025'!K63) + 1, FIND(",", 'FY2025'!K63, FIND(" ", 'FY2025'!K63)) - FIND(" ", 'FY2025'!K63) - 1) &amp; ", " &amp; MID('FY2025'!K63, FIND(",", 'FY2025'!K63, FIND(",",'FY2025'!K63) + 1) + 2, LEN('FY2025'!K63))),"")</f>
        <v>#VALUE!</v>
      </c>
      <c r="L61" s="7" t="e">
        <f>IF('FY2025'!A63&lt;&gt;"",DATEVALUE(MID('FY2025'!L63, FIND(",", 'FY2025'!L63) + 2, FIND(" ", 'FY2025'!L63) - FIND(",", 'FY2025'!L63) - 1) &amp; " " &amp; MID('FY2025'!L63, FIND(" ", 'FY2025'!L63) + 1, FIND(",", 'FY2025'!L63, FIND(" ", 'FY2025'!L63)) - FIND(" ", 'FY2025'!L63) - 1) &amp; ", " &amp; MID('FY2025'!L63, FIND(",", 'FY2025'!L63, FIND(",",'FY2025'!L63) + 1) + 2, LEN('FY2025'!L63))),"")</f>
        <v>#VALUE!</v>
      </c>
      <c r="M61" s="7" t="e">
        <f>IF('FY2025'!A63&lt;&gt;"",DATEVALUE(MID('FY2025'!M63, FIND(",", 'FY2025'!M63) + 2, FIND(" ", 'FY2025'!M63) - FIND(",", 'FY2025'!M63) - 1) &amp; " " &amp; MID('FY2025'!M63, FIND(" ", 'FY2025'!M63) + 1, FIND(",", 'FY2025'!M63, FIND(" ", 'FY2025'!M63)) - FIND(" ", 'FY2025'!M63) - 1) &amp; ", " &amp; MID('FY2025'!M63, FIND(",", 'FY2025'!M63, FIND(",",'FY2025'!M63) + 1) + 2, LEN('FY2025'!M63))),"")</f>
        <v>#VALUE!</v>
      </c>
      <c r="N61" s="7" t="e">
        <f>IF('FY2025'!A63&lt;&gt;"",DATEVALUE(MID('FY2025'!N63, FIND(",", 'FY2025'!N63) + 2, FIND(" ", 'FY2025'!N63) - FIND(",", 'FY2025'!N63) - 1) &amp; " " &amp; MID('FY2025'!N63, FIND(" ", 'FY2025'!N63) + 1, FIND(",", 'FY2025'!N63, FIND(" ", 'FY2025'!N63)) - FIND(" ", 'FY2025'!N63) - 1) &amp; ", " &amp; MID('FY2025'!N63, FIND(",", 'FY2025'!N63, FIND(",",'FY2025'!N63) + 1) + 2, LEN('FY2025'!N63))),"")</f>
        <v>#VALUE!</v>
      </c>
      <c r="O61" s="5" t="e">
        <f t="shared" si="0"/>
        <v>#VALUE!</v>
      </c>
      <c r="P61" s="10" t="e">
        <f>IF('FY2025'!$A63&lt;&gt;"",IF(AND(MONTH($K61) &lt;= 1, MONTH($L61) &gt;= 1), IF($O61 &lt;&gt; "", $E61/$O61, ""), ""),"")</f>
        <v>#VALUE!</v>
      </c>
      <c r="Q61" s="10" t="e">
        <f>IF('FY2025'!$A63&lt;&gt;"",IF(AND(MONTH($K61) &lt;= 2, MONTH($L61) &gt;= 2), IF($O61 &lt;&gt; "", $E61/$O61, ""), ""),"")</f>
        <v>#VALUE!</v>
      </c>
      <c r="R61" s="10" t="e">
        <f>IF('FY2025'!$A63&lt;&gt;"",IF(AND(MONTH($K61) &lt;= 3, MONTH($L61) &gt;= 3), IF($O61 &lt;&gt; "", $E61/$O61, ""), ""),"")</f>
        <v>#VALUE!</v>
      </c>
      <c r="S61" s="10" t="e">
        <f>IF('FY2025'!$A63&lt;&gt;"",IF(AND(MONTH($K61) &lt;= 4, MONTH($L61) &gt;= 4), IF($O61 &lt;&gt; "", $E61/$O61, ""), ""),"")</f>
        <v>#VALUE!</v>
      </c>
      <c r="T61" s="10" t="e">
        <f>IF('FY2025'!$A63&lt;&gt;"",IF(AND(MONTH($K61) &lt;= 5, MONTH($L61) &gt;= 5), IF($O61 &lt;&gt; "", $E61/$O61, ""), ""),"")</f>
        <v>#VALUE!</v>
      </c>
      <c r="U61" s="10" t="e">
        <f>IF('FY2025'!$A63&lt;&gt;"",IF(AND(MONTH($K61) &lt;= 6, MONTH($L61) &gt;= 6), IF($O61 &lt;&gt; "", $E61/$O61, ""), ""),"")</f>
        <v>#VALUE!</v>
      </c>
      <c r="V61" s="10" t="e">
        <f>IF('FY2025'!$A63&lt;&gt;"",IF(AND(MONTH($K61) &lt;= 7, MONTH($L61) &gt;= 7 ), IF($O61 &lt;&gt; "", $E61/$O61, ""), ""),"")</f>
        <v>#VALUE!</v>
      </c>
      <c r="W61" s="10" t="e">
        <f>IF('FY2025'!$A63&lt;&gt;"",IF(AND(MONTH($K61) &lt;= 8, MONTH($L61) &gt;= 8), IF($O61 &lt;&gt; "", $E61/$O61, ""), ""),"")</f>
        <v>#VALUE!</v>
      </c>
      <c r="X61" s="10" t="e">
        <f>IF('FY2025'!$A63&lt;&gt;"",IF(AND(MONTH($K61) &lt;= 9, MONTH($L61) &gt;= 9), IF($O61 &lt;&gt; "", $E61/$O61, ""), ""),"")</f>
        <v>#VALUE!</v>
      </c>
      <c r="Y61" s="10" t="e">
        <f>IF('FY2025'!$A63&lt;&gt;"",IF(AND(MONTH($K61) &lt;= 10, MONTH($L61) &gt;= 10), IF($O61 &lt;&gt; "", $E61/$O61, ""), ""),"")</f>
        <v>#VALUE!</v>
      </c>
      <c r="Z61" s="10" t="e">
        <f>IF('FY2025'!$A63&lt;&gt;"",IF(AND(MONTH($K61) &lt;= 11, MONTH($L61) &gt;= 11), IF($O61 &lt;&gt; "", $E61/$O61, ""), ""),"")</f>
        <v>#VALUE!</v>
      </c>
      <c r="AA61" s="10" t="e">
        <f>IF('FY2025'!$A63&lt;&gt;"",IF(AND(MONTH($K61) &lt;= 12, MONTH($L61) &gt;= 12), IF($O61 &lt;&gt; "", $E61/$O61, ""), ""),"")</f>
        <v>#VALUE!</v>
      </c>
    </row>
    <row r="62" spans="1:27" x14ac:dyDescent="0.25">
      <c r="A62" s="8">
        <f>IF('FY2025'!A64&lt;&gt;"", VALUE('FY2025'!A64), "")</f>
        <v>61</v>
      </c>
      <c r="B62" s="5" t="str">
        <f>IF('FY2025'!A64&lt;&gt;"",_xlfn.VALUETOTEXT('FY2025'!B64),"")</f>
        <v>25-0201-2301-25MLIL-PS-HZ-061</v>
      </c>
      <c r="C62" s="5" t="str">
        <f>_xlfn.VALUETOTEXT('FY2025'!C64)</f>
        <v>HZ</v>
      </c>
      <c r="D62" s="5" t="str">
        <f>IF('FY2025'!A64&lt;&gt;"",_xlfn.VALUETOTEXT('FY2025'!D64),"")</f>
        <v>Merrill Lynch International</v>
      </c>
      <c r="E62" s="6">
        <f>IF('FY2025'!A64&lt;&gt;"",VALUE('FY2025'!E64),"")</f>
        <v>500000</v>
      </c>
      <c r="F62" s="6">
        <f>IF('FY2025'!A64&lt;&gt;"",VALUE('FY2025'!F64),"")</f>
        <v>77</v>
      </c>
      <c r="G62" s="6">
        <f>IF('FY2025'!A64&lt;&gt;"",VALUE('FY2025'!G64),"")</f>
        <v>64</v>
      </c>
      <c r="H62" s="6">
        <f>IF('FY2025'!A64&lt;&gt;"",VALUE('FY2025'!H64),"")</f>
        <v>5.78</v>
      </c>
      <c r="I62" s="6">
        <f>IF('FY2025'!A64&lt;&gt;"",VALUE('FY2025'!I64),"")</f>
        <v>1</v>
      </c>
      <c r="J62" s="6">
        <f>IF('FY2025'!A64&lt;&gt;"",VALUE('FY2025'!J64),"")</f>
        <v>4.78</v>
      </c>
      <c r="K62" s="7" t="e">
        <f>IF('FY2025'!A64&lt;&gt;"",DATEVALUE(MID('FY2025'!K64, FIND(",", 'FY2025'!K64) + 2, FIND(" ", 'FY2025'!K64) - FIND(",", 'FY2025'!K64) - 1) &amp; " " &amp; MID('FY2025'!K64, FIND(" ", 'FY2025'!K64) + 1, FIND(",", 'FY2025'!K64, FIND(" ", 'FY2025'!K64)) - FIND(" ", 'FY2025'!K64) - 1) &amp; ", " &amp; MID('FY2025'!K64, FIND(",", 'FY2025'!K64, FIND(",",'FY2025'!K64) + 1) + 2, LEN('FY2025'!K64))),"")</f>
        <v>#VALUE!</v>
      </c>
      <c r="L62" s="7" t="e">
        <f>IF('FY2025'!A64&lt;&gt;"",DATEVALUE(MID('FY2025'!L64, FIND(",", 'FY2025'!L64) + 2, FIND(" ", 'FY2025'!L64) - FIND(",", 'FY2025'!L64) - 1) &amp; " " &amp; MID('FY2025'!L64, FIND(" ", 'FY2025'!L64) + 1, FIND(",", 'FY2025'!L64, FIND(" ", 'FY2025'!L64)) - FIND(" ", 'FY2025'!L64) - 1) &amp; ", " &amp; MID('FY2025'!L64, FIND(",", 'FY2025'!L64, FIND(",",'FY2025'!L64) + 1) + 2, LEN('FY2025'!L64))),"")</f>
        <v>#VALUE!</v>
      </c>
      <c r="M62" s="7" t="e">
        <f>IF('FY2025'!A64&lt;&gt;"",DATEVALUE(MID('FY2025'!M64, FIND(",", 'FY2025'!M64) + 2, FIND(" ", 'FY2025'!M64) - FIND(",", 'FY2025'!M64) - 1) &amp; " " &amp; MID('FY2025'!M64, FIND(" ", 'FY2025'!M64) + 1, FIND(",", 'FY2025'!M64, FIND(" ", 'FY2025'!M64)) - FIND(" ", 'FY2025'!M64) - 1) &amp; ", " &amp; MID('FY2025'!M64, FIND(",", 'FY2025'!M64, FIND(",",'FY2025'!M64) + 1) + 2, LEN('FY2025'!M64))),"")</f>
        <v>#VALUE!</v>
      </c>
      <c r="N62" s="7" t="e">
        <f>IF('FY2025'!A64&lt;&gt;"",DATEVALUE(MID('FY2025'!N64, FIND(",", 'FY2025'!N64) + 2, FIND(" ", 'FY2025'!N64) - FIND(",", 'FY2025'!N64) - 1) &amp; " " &amp; MID('FY2025'!N64, FIND(" ", 'FY2025'!N64) + 1, FIND(",", 'FY2025'!N64, FIND(" ", 'FY2025'!N64)) - FIND(" ", 'FY2025'!N64) - 1) &amp; ", " &amp; MID('FY2025'!N64, FIND(",", 'FY2025'!N64, FIND(",",'FY2025'!N64) + 1) + 2, LEN('FY2025'!N64))),"")</f>
        <v>#VALUE!</v>
      </c>
      <c r="O62" s="5" t="e">
        <f t="shared" si="0"/>
        <v>#VALUE!</v>
      </c>
      <c r="P62" s="10" t="e">
        <f>IF('FY2025'!$A64&lt;&gt;"",IF(AND(MONTH($K62) &lt;= 1, MONTH($L62) &gt;= 1), IF($O62 &lt;&gt; "", $E62/$O62, ""), ""),"")</f>
        <v>#VALUE!</v>
      </c>
      <c r="Q62" s="10" t="e">
        <f>IF('FY2025'!$A64&lt;&gt;"",IF(AND(MONTH($K62) &lt;= 2, MONTH($L62) &gt;= 2), IF($O62 &lt;&gt; "", $E62/$O62, ""), ""),"")</f>
        <v>#VALUE!</v>
      </c>
      <c r="R62" s="10" t="e">
        <f>IF('FY2025'!$A64&lt;&gt;"",IF(AND(MONTH($K62) &lt;= 3, MONTH($L62) &gt;= 3), IF($O62 &lt;&gt; "", $E62/$O62, ""), ""),"")</f>
        <v>#VALUE!</v>
      </c>
      <c r="S62" s="10" t="e">
        <f>IF('FY2025'!$A64&lt;&gt;"",IF(AND(MONTH($K62) &lt;= 4, MONTH($L62) &gt;= 4), IF($O62 &lt;&gt; "", $E62/$O62, ""), ""),"")</f>
        <v>#VALUE!</v>
      </c>
      <c r="T62" s="10" t="e">
        <f>IF('FY2025'!$A64&lt;&gt;"",IF(AND(MONTH($K62) &lt;= 5, MONTH($L62) &gt;= 5), IF($O62 &lt;&gt; "", $E62/$O62, ""), ""),"")</f>
        <v>#VALUE!</v>
      </c>
      <c r="U62" s="10" t="e">
        <f>IF('FY2025'!$A64&lt;&gt;"",IF(AND(MONTH($K62) &lt;= 6, MONTH($L62) &gt;= 6), IF($O62 &lt;&gt; "", $E62/$O62, ""), ""),"")</f>
        <v>#VALUE!</v>
      </c>
      <c r="V62" s="10" t="e">
        <f>IF('FY2025'!$A64&lt;&gt;"",IF(AND(MONTH($K62) &lt;= 7, MONTH($L62) &gt;= 7 ), IF($O62 &lt;&gt; "", $E62/$O62, ""), ""),"")</f>
        <v>#VALUE!</v>
      </c>
      <c r="W62" s="10" t="e">
        <f>IF('FY2025'!$A64&lt;&gt;"",IF(AND(MONTH($K62) &lt;= 8, MONTH($L62) &gt;= 8), IF($O62 &lt;&gt; "", $E62/$O62, ""), ""),"")</f>
        <v>#VALUE!</v>
      </c>
      <c r="X62" s="10" t="e">
        <f>IF('FY2025'!$A64&lt;&gt;"",IF(AND(MONTH($K62) &lt;= 9, MONTH($L62) &gt;= 9), IF($O62 &lt;&gt; "", $E62/$O62, ""), ""),"")</f>
        <v>#VALUE!</v>
      </c>
      <c r="Y62" s="10" t="e">
        <f>IF('FY2025'!$A64&lt;&gt;"",IF(AND(MONTH($K62) &lt;= 10, MONTH($L62) &gt;= 10), IF($O62 &lt;&gt; "", $E62/$O62, ""), ""),"")</f>
        <v>#VALUE!</v>
      </c>
      <c r="Z62" s="10" t="e">
        <f>IF('FY2025'!$A64&lt;&gt;"",IF(AND(MONTH($K62) &lt;= 11, MONTH($L62) &gt;= 11), IF($O62 &lt;&gt; "", $E62/$O62, ""), ""),"")</f>
        <v>#VALUE!</v>
      </c>
      <c r="AA62" s="10" t="e">
        <f>IF('FY2025'!$A64&lt;&gt;"",IF(AND(MONTH($K62) &lt;= 12, MONTH($L62) &gt;= 12), IF($O62 &lt;&gt; "", $E62/$O62, ""), ""),"")</f>
        <v>#VALUE!</v>
      </c>
    </row>
    <row r="63" spans="1:27" x14ac:dyDescent="0.25">
      <c r="A63" s="8">
        <f>IF('FY2025'!A65&lt;&gt;"", VALUE('FY2025'!A65), "")</f>
        <v>62</v>
      </c>
      <c r="B63" s="5" t="str">
        <f>IF('FY2025'!A65&lt;&gt;"",_xlfn.VALUETOTEXT('FY2025'!B65),"")</f>
        <v>25-0201-2301-25BNPP-PS-DS-062</v>
      </c>
      <c r="C63" s="5" t="str">
        <f>_xlfn.VALUETOTEXT('FY2025'!C65)</f>
        <v>DS</v>
      </c>
      <c r="D63" s="5" t="str">
        <f>IF('FY2025'!A65&lt;&gt;"",_xlfn.VALUETOTEXT('FY2025'!D65),"")</f>
        <v>BNP Paribas SA</v>
      </c>
      <c r="E63" s="6">
        <f>IF('FY2025'!A65&lt;&gt;"",VALUE('FY2025'!E65),"")</f>
        <v>500000</v>
      </c>
      <c r="F63" s="6">
        <f>IF('FY2025'!A65&lt;&gt;"",VALUE('FY2025'!F65),"")</f>
        <v>77</v>
      </c>
      <c r="G63" s="6">
        <f>IF('FY2025'!A65&lt;&gt;"",VALUE('FY2025'!G65),"")</f>
        <v>64</v>
      </c>
      <c r="H63" s="6">
        <f>IF('FY2025'!A65&lt;&gt;"",VALUE('FY2025'!H65),"")</f>
        <v>5.78</v>
      </c>
      <c r="I63" s="6">
        <f>IF('FY2025'!A65&lt;&gt;"",VALUE('FY2025'!I65),"")</f>
        <v>1</v>
      </c>
      <c r="J63" s="6">
        <f>IF('FY2025'!A65&lt;&gt;"",VALUE('FY2025'!J65),"")</f>
        <v>4.78</v>
      </c>
      <c r="K63" s="7" t="e">
        <f>IF('FY2025'!A65&lt;&gt;"",DATEVALUE(MID('FY2025'!K65, FIND(",", 'FY2025'!K65) + 2, FIND(" ", 'FY2025'!K65) - FIND(",", 'FY2025'!K65) - 1) &amp; " " &amp; MID('FY2025'!K65, FIND(" ", 'FY2025'!K65) + 1, FIND(",", 'FY2025'!K65, FIND(" ", 'FY2025'!K65)) - FIND(" ", 'FY2025'!K65) - 1) &amp; ", " &amp; MID('FY2025'!K65, FIND(",", 'FY2025'!K65, FIND(",",'FY2025'!K65) + 1) + 2, LEN('FY2025'!K65))),"")</f>
        <v>#VALUE!</v>
      </c>
      <c r="L63" s="7" t="e">
        <f>IF('FY2025'!A65&lt;&gt;"",DATEVALUE(MID('FY2025'!L65, FIND(",", 'FY2025'!L65) + 2, FIND(" ", 'FY2025'!L65) - FIND(",", 'FY2025'!L65) - 1) &amp; " " &amp; MID('FY2025'!L65, FIND(" ", 'FY2025'!L65) + 1, FIND(",", 'FY2025'!L65, FIND(" ", 'FY2025'!L65)) - FIND(" ", 'FY2025'!L65) - 1) &amp; ", " &amp; MID('FY2025'!L65, FIND(",", 'FY2025'!L65, FIND(",",'FY2025'!L65) + 1) + 2, LEN('FY2025'!L65))),"")</f>
        <v>#VALUE!</v>
      </c>
      <c r="M63" s="7" t="e">
        <f>IF('FY2025'!A65&lt;&gt;"",DATEVALUE(MID('FY2025'!M65, FIND(",", 'FY2025'!M65) + 2, FIND(" ", 'FY2025'!M65) - FIND(",", 'FY2025'!M65) - 1) &amp; " " &amp; MID('FY2025'!M65, FIND(" ", 'FY2025'!M65) + 1, FIND(",", 'FY2025'!M65, FIND(" ", 'FY2025'!M65)) - FIND(" ", 'FY2025'!M65) - 1) &amp; ", " &amp; MID('FY2025'!M65, FIND(",", 'FY2025'!M65, FIND(",",'FY2025'!M65) + 1) + 2, LEN('FY2025'!M65))),"")</f>
        <v>#VALUE!</v>
      </c>
      <c r="N63" s="7" t="e">
        <f>IF('FY2025'!A65&lt;&gt;"",DATEVALUE(MID('FY2025'!N65, FIND(",", 'FY2025'!N65) + 2, FIND(" ", 'FY2025'!N65) - FIND(",", 'FY2025'!N65) - 1) &amp; " " &amp; MID('FY2025'!N65, FIND(" ", 'FY2025'!N65) + 1, FIND(",", 'FY2025'!N65, FIND(" ", 'FY2025'!N65)) - FIND(" ", 'FY2025'!N65) - 1) &amp; ", " &amp; MID('FY2025'!N65, FIND(",", 'FY2025'!N65, FIND(",",'FY2025'!N65) + 1) + 2, LEN('FY2025'!N65))),"")</f>
        <v>#VALUE!</v>
      </c>
      <c r="O63" s="5" t="e">
        <f t="shared" si="0"/>
        <v>#VALUE!</v>
      </c>
      <c r="P63" s="10" t="e">
        <f>IF('FY2025'!$A65&lt;&gt;"",IF(AND(MONTH($K63) &lt;= 1, MONTH($L63) &gt;= 1), IF($O63 &lt;&gt; "", $E63/$O63, ""), ""),"")</f>
        <v>#VALUE!</v>
      </c>
      <c r="Q63" s="10" t="e">
        <f>IF('FY2025'!$A65&lt;&gt;"",IF(AND(MONTH($K63) &lt;= 2, MONTH($L63) &gt;= 2), IF($O63 &lt;&gt; "", $E63/$O63, ""), ""),"")</f>
        <v>#VALUE!</v>
      </c>
      <c r="R63" s="10" t="e">
        <f>IF('FY2025'!$A65&lt;&gt;"",IF(AND(MONTH($K63) &lt;= 3, MONTH($L63) &gt;= 3), IF($O63 &lt;&gt; "", $E63/$O63, ""), ""),"")</f>
        <v>#VALUE!</v>
      </c>
      <c r="S63" s="10" t="e">
        <f>IF('FY2025'!$A65&lt;&gt;"",IF(AND(MONTH($K63) &lt;= 4, MONTH($L63) &gt;= 4), IF($O63 &lt;&gt; "", $E63/$O63, ""), ""),"")</f>
        <v>#VALUE!</v>
      </c>
      <c r="T63" s="10" t="e">
        <f>IF('FY2025'!$A65&lt;&gt;"",IF(AND(MONTH($K63) &lt;= 5, MONTH($L63) &gt;= 5), IF($O63 &lt;&gt; "", $E63/$O63, ""), ""),"")</f>
        <v>#VALUE!</v>
      </c>
      <c r="U63" s="10" t="e">
        <f>IF('FY2025'!$A65&lt;&gt;"",IF(AND(MONTH($K63) &lt;= 6, MONTH($L63) &gt;= 6), IF($O63 &lt;&gt; "", $E63/$O63, ""), ""),"")</f>
        <v>#VALUE!</v>
      </c>
      <c r="V63" s="10" t="e">
        <f>IF('FY2025'!$A65&lt;&gt;"",IF(AND(MONTH($K63) &lt;= 7, MONTH($L63) &gt;= 7 ), IF($O63 &lt;&gt; "", $E63/$O63, ""), ""),"")</f>
        <v>#VALUE!</v>
      </c>
      <c r="W63" s="10" t="e">
        <f>IF('FY2025'!$A65&lt;&gt;"",IF(AND(MONTH($K63) &lt;= 8, MONTH($L63) &gt;= 8), IF($O63 &lt;&gt; "", $E63/$O63, ""), ""),"")</f>
        <v>#VALUE!</v>
      </c>
      <c r="X63" s="10" t="e">
        <f>IF('FY2025'!$A65&lt;&gt;"",IF(AND(MONTH($K63) &lt;= 9, MONTH($L63) &gt;= 9), IF($O63 &lt;&gt; "", $E63/$O63, ""), ""),"")</f>
        <v>#VALUE!</v>
      </c>
      <c r="Y63" s="10" t="e">
        <f>IF('FY2025'!$A65&lt;&gt;"",IF(AND(MONTH($K63) &lt;= 10, MONTH($L63) &gt;= 10), IF($O63 &lt;&gt; "", $E63/$O63, ""), ""),"")</f>
        <v>#VALUE!</v>
      </c>
      <c r="Z63" s="10" t="e">
        <f>IF('FY2025'!$A65&lt;&gt;"",IF(AND(MONTH($K63) &lt;= 11, MONTH($L63) &gt;= 11), IF($O63 &lt;&gt; "", $E63/$O63, ""), ""),"")</f>
        <v>#VALUE!</v>
      </c>
      <c r="AA63" s="10" t="e">
        <f>IF('FY2025'!$A65&lt;&gt;"",IF(AND(MONTH($K63) &lt;= 12, MONTH($L63) &gt;= 12), IF($O63 &lt;&gt; "", $E63/$O63, ""), ""),"")</f>
        <v>#VALUE!</v>
      </c>
    </row>
    <row r="64" spans="1:27" x14ac:dyDescent="0.25">
      <c r="A64" s="8">
        <f>IF('FY2025'!A66&lt;&gt;"", VALUE('FY2025'!A66), "")</f>
        <v>63</v>
      </c>
      <c r="B64" s="5" t="str">
        <f>IF('FY2025'!A66&lt;&gt;"",_xlfn.VALUETOTEXT('FY2025'!B66),"")</f>
        <v>25-0201-2301-25JPMC-PS-DS-063</v>
      </c>
      <c r="C64" s="5" t="str">
        <f>_xlfn.VALUETOTEXT('FY2025'!C66)</f>
        <v>DS</v>
      </c>
      <c r="D64" s="5" t="str">
        <f>IF('FY2025'!A66&lt;&gt;"",_xlfn.VALUETOTEXT('FY2025'!D66),"")</f>
        <v>JP Morgan Chase Bank NA</v>
      </c>
      <c r="E64" s="6">
        <f>IF('FY2025'!A66&lt;&gt;"",VALUE('FY2025'!E66),"")</f>
        <v>500000</v>
      </c>
      <c r="F64" s="6">
        <f>IF('FY2025'!A66&lt;&gt;"",VALUE('FY2025'!F66),"")</f>
        <v>77</v>
      </c>
      <c r="G64" s="6">
        <f>IF('FY2025'!A66&lt;&gt;"",VALUE('FY2025'!G66),"")</f>
        <v>64</v>
      </c>
      <c r="H64" s="6">
        <f>IF('FY2025'!A66&lt;&gt;"",VALUE('FY2025'!H66),"")</f>
        <v>6.57</v>
      </c>
      <c r="I64" s="6">
        <f>IF('FY2025'!A66&lt;&gt;"",VALUE('FY2025'!I66),"")</f>
        <v>1.5</v>
      </c>
      <c r="J64" s="6">
        <f>IF('FY2025'!A66&lt;&gt;"",VALUE('FY2025'!J66),"")</f>
        <v>5.07</v>
      </c>
      <c r="K64" s="7" t="e">
        <f>IF('FY2025'!A66&lt;&gt;"",DATEVALUE(MID('FY2025'!K66, FIND(",", 'FY2025'!K66) + 2, FIND(" ", 'FY2025'!K66) - FIND(",", 'FY2025'!K66) - 1) &amp; " " &amp; MID('FY2025'!K66, FIND(" ", 'FY2025'!K66) + 1, FIND(",", 'FY2025'!K66, FIND(" ", 'FY2025'!K66)) - FIND(" ", 'FY2025'!K66) - 1) &amp; ", " &amp; MID('FY2025'!K66, FIND(",", 'FY2025'!K66, FIND(",",'FY2025'!K66) + 1) + 2, LEN('FY2025'!K66))),"")</f>
        <v>#VALUE!</v>
      </c>
      <c r="L64" s="7" t="e">
        <f>IF('FY2025'!A66&lt;&gt;"",DATEVALUE(MID('FY2025'!L66, FIND(",", 'FY2025'!L66) + 2, FIND(" ", 'FY2025'!L66) - FIND(",", 'FY2025'!L66) - 1) &amp; " " &amp; MID('FY2025'!L66, FIND(" ", 'FY2025'!L66) + 1, FIND(",", 'FY2025'!L66, FIND(" ", 'FY2025'!L66)) - FIND(" ", 'FY2025'!L66) - 1) &amp; ", " &amp; MID('FY2025'!L66, FIND(",", 'FY2025'!L66, FIND(",",'FY2025'!L66) + 1) + 2, LEN('FY2025'!L66))),"")</f>
        <v>#VALUE!</v>
      </c>
      <c r="M64" s="7" t="e">
        <f>IF('FY2025'!A66&lt;&gt;"",DATEVALUE(MID('FY2025'!M66, FIND(",", 'FY2025'!M66) + 2, FIND(" ", 'FY2025'!M66) - FIND(",", 'FY2025'!M66) - 1) &amp; " " &amp; MID('FY2025'!M66, FIND(" ", 'FY2025'!M66) + 1, FIND(",", 'FY2025'!M66, FIND(" ", 'FY2025'!M66)) - FIND(" ", 'FY2025'!M66) - 1) &amp; ", " &amp; MID('FY2025'!M66, FIND(",", 'FY2025'!M66, FIND(",",'FY2025'!M66) + 1) + 2, LEN('FY2025'!M66))),"")</f>
        <v>#VALUE!</v>
      </c>
      <c r="N64" s="7" t="e">
        <f>IF('FY2025'!A66&lt;&gt;"",DATEVALUE(MID('FY2025'!N66, FIND(",", 'FY2025'!N66) + 2, FIND(" ", 'FY2025'!N66) - FIND(",", 'FY2025'!N66) - 1) &amp; " " &amp; MID('FY2025'!N66, FIND(" ", 'FY2025'!N66) + 1, FIND(",", 'FY2025'!N66, FIND(" ", 'FY2025'!N66)) - FIND(" ", 'FY2025'!N66) - 1) &amp; ", " &amp; MID('FY2025'!N66, FIND(",", 'FY2025'!N66, FIND(",",'FY2025'!N66) + 1) + 2, LEN('FY2025'!N66))),"")</f>
        <v>#VALUE!</v>
      </c>
      <c r="O64" s="5" t="e">
        <f t="shared" si="0"/>
        <v>#VALUE!</v>
      </c>
      <c r="P64" s="10" t="e">
        <f>IF('FY2025'!$A66&lt;&gt;"",IF(AND(MONTH($K64) &lt;= 1, MONTH($L64) &gt;= 1), IF($O64 &lt;&gt; "", $E64/$O64, ""), ""),"")</f>
        <v>#VALUE!</v>
      </c>
      <c r="Q64" s="10" t="e">
        <f>IF('FY2025'!$A66&lt;&gt;"",IF(AND(MONTH($K64) &lt;= 2, MONTH($L64) &gt;= 2), IF($O64 &lt;&gt; "", $E64/$O64, ""), ""),"")</f>
        <v>#VALUE!</v>
      </c>
      <c r="R64" s="10" t="e">
        <f>IF('FY2025'!$A66&lt;&gt;"",IF(AND(MONTH($K64) &lt;= 3, MONTH($L64) &gt;= 3), IF($O64 &lt;&gt; "", $E64/$O64, ""), ""),"")</f>
        <v>#VALUE!</v>
      </c>
      <c r="S64" s="10" t="e">
        <f>IF('FY2025'!$A66&lt;&gt;"",IF(AND(MONTH($K64) &lt;= 4, MONTH($L64) &gt;= 4), IF($O64 &lt;&gt; "", $E64/$O64, ""), ""),"")</f>
        <v>#VALUE!</v>
      </c>
      <c r="T64" s="10" t="e">
        <f>IF('FY2025'!$A66&lt;&gt;"",IF(AND(MONTH($K64) &lt;= 5, MONTH($L64) &gt;= 5), IF($O64 &lt;&gt; "", $E64/$O64, ""), ""),"")</f>
        <v>#VALUE!</v>
      </c>
      <c r="U64" s="10" t="e">
        <f>IF('FY2025'!$A66&lt;&gt;"",IF(AND(MONTH($K64) &lt;= 6, MONTH($L64) &gt;= 6), IF($O64 &lt;&gt; "", $E64/$O64, ""), ""),"")</f>
        <v>#VALUE!</v>
      </c>
      <c r="V64" s="10" t="e">
        <f>IF('FY2025'!$A66&lt;&gt;"",IF(AND(MONTH($K64) &lt;= 7, MONTH($L64) &gt;= 7 ), IF($O64 &lt;&gt; "", $E64/$O64, ""), ""),"")</f>
        <v>#VALUE!</v>
      </c>
      <c r="W64" s="10" t="e">
        <f>IF('FY2025'!$A66&lt;&gt;"",IF(AND(MONTH($K64) &lt;= 8, MONTH($L64) &gt;= 8), IF($O64 &lt;&gt; "", $E64/$O64, ""), ""),"")</f>
        <v>#VALUE!</v>
      </c>
      <c r="X64" s="10" t="e">
        <f>IF('FY2025'!$A66&lt;&gt;"",IF(AND(MONTH($K64) &lt;= 9, MONTH($L64) &gt;= 9), IF($O64 &lt;&gt; "", $E64/$O64, ""), ""),"")</f>
        <v>#VALUE!</v>
      </c>
      <c r="Y64" s="10" t="e">
        <f>IF('FY2025'!$A66&lt;&gt;"",IF(AND(MONTH($K64) &lt;= 10, MONTH($L64) &gt;= 10), IF($O64 &lt;&gt; "", $E64/$O64, ""), ""),"")</f>
        <v>#VALUE!</v>
      </c>
      <c r="Z64" s="10" t="e">
        <f>IF('FY2025'!$A66&lt;&gt;"",IF(AND(MONTH($K64) &lt;= 11, MONTH($L64) &gt;= 11), IF($O64 &lt;&gt; "", $E64/$O64, ""), ""),"")</f>
        <v>#VALUE!</v>
      </c>
      <c r="AA64" s="10" t="e">
        <f>IF('FY2025'!$A66&lt;&gt;"",IF(AND(MONTH($K64) &lt;= 12, MONTH($L64) &gt;= 12), IF($O64 &lt;&gt; "", $E64/$O64, ""), ""),"")</f>
        <v>#VALUE!</v>
      </c>
    </row>
    <row r="65" spans="1:27" x14ac:dyDescent="0.25">
      <c r="A65" s="8">
        <f>IF('FY2025'!A67&lt;&gt;"", VALUE('FY2025'!A67), "")</f>
        <v>64</v>
      </c>
      <c r="B65" s="5" t="str">
        <f>IF('FY2025'!A67&lt;&gt;"",_xlfn.VALUETOTEXT('FY2025'!B67),"")</f>
        <v>25-0201-2301-25TOTS-PS-HZ-064</v>
      </c>
      <c r="C65" s="5" t="str">
        <f>_xlfn.VALUETOTEXT('FY2025'!C67)</f>
        <v>HZ</v>
      </c>
      <c r="D65" s="5" t="str">
        <f>IF('FY2025'!A67&lt;&gt;"",_xlfn.VALUETOTEXT('FY2025'!D67),"")</f>
        <v>TOTSA TotalEnergies Trading SA</v>
      </c>
      <c r="E65" s="6">
        <f>IF('FY2025'!A67&lt;&gt;"",VALUE('FY2025'!E67),"")</f>
        <v>500000</v>
      </c>
      <c r="F65" s="6">
        <f>IF('FY2025'!A67&lt;&gt;"",VALUE('FY2025'!F67),"")</f>
        <v>77</v>
      </c>
      <c r="G65" s="6">
        <f>IF('FY2025'!A67&lt;&gt;"",VALUE('FY2025'!G67),"")</f>
        <v>64</v>
      </c>
      <c r="H65" s="6">
        <f>IF('FY2025'!A67&lt;&gt;"",VALUE('FY2025'!H67),"")</f>
        <v>6.75</v>
      </c>
      <c r="I65" s="6">
        <f>IF('FY2025'!A67&lt;&gt;"",VALUE('FY2025'!I67),"")</f>
        <v>1.69</v>
      </c>
      <c r="J65" s="6">
        <f>IF('FY2025'!A67&lt;&gt;"",VALUE('FY2025'!J67),"")</f>
        <v>5.0599999999999996</v>
      </c>
      <c r="K65" s="7" t="e">
        <f>IF('FY2025'!A67&lt;&gt;"",DATEVALUE(MID('FY2025'!K67, FIND(",", 'FY2025'!K67) + 2, FIND(" ", 'FY2025'!K67) - FIND(",", 'FY2025'!K67) - 1) &amp; " " &amp; MID('FY2025'!K67, FIND(" ", 'FY2025'!K67) + 1, FIND(",", 'FY2025'!K67, FIND(" ", 'FY2025'!K67)) - FIND(" ", 'FY2025'!K67) - 1) &amp; ", " &amp; MID('FY2025'!K67, FIND(",", 'FY2025'!K67, FIND(",",'FY2025'!K67) + 1) + 2, LEN('FY2025'!K67))),"")</f>
        <v>#VALUE!</v>
      </c>
      <c r="L65" s="7" t="e">
        <f>IF('FY2025'!A67&lt;&gt;"",DATEVALUE(MID('FY2025'!L67, FIND(",", 'FY2025'!L67) + 2, FIND(" ", 'FY2025'!L67) - FIND(",", 'FY2025'!L67) - 1) &amp; " " &amp; MID('FY2025'!L67, FIND(" ", 'FY2025'!L67) + 1, FIND(",", 'FY2025'!L67, FIND(" ", 'FY2025'!L67)) - FIND(" ", 'FY2025'!L67) - 1) &amp; ", " &amp; MID('FY2025'!L67, FIND(",", 'FY2025'!L67, FIND(",",'FY2025'!L67) + 1) + 2, LEN('FY2025'!L67))),"")</f>
        <v>#VALUE!</v>
      </c>
      <c r="M65" s="7" t="e">
        <f>IF('FY2025'!A67&lt;&gt;"",DATEVALUE(MID('FY2025'!M67, FIND(",", 'FY2025'!M67) + 2, FIND(" ", 'FY2025'!M67) - FIND(",", 'FY2025'!M67) - 1) &amp; " " &amp; MID('FY2025'!M67, FIND(" ", 'FY2025'!M67) + 1, FIND(",", 'FY2025'!M67, FIND(" ", 'FY2025'!M67)) - FIND(" ", 'FY2025'!M67) - 1) &amp; ", " &amp; MID('FY2025'!M67, FIND(",", 'FY2025'!M67, FIND(",",'FY2025'!M67) + 1) + 2, LEN('FY2025'!M67))),"")</f>
        <v>#VALUE!</v>
      </c>
      <c r="N65" s="7" t="e">
        <f>IF('FY2025'!A67&lt;&gt;"",DATEVALUE(MID('FY2025'!N67, FIND(",", 'FY2025'!N67) + 2, FIND(" ", 'FY2025'!N67) - FIND(",", 'FY2025'!N67) - 1) &amp; " " &amp; MID('FY2025'!N67, FIND(" ", 'FY2025'!N67) + 1, FIND(",", 'FY2025'!N67, FIND(" ", 'FY2025'!N67)) - FIND(" ", 'FY2025'!N67) - 1) &amp; ", " &amp; MID('FY2025'!N67, FIND(",", 'FY2025'!N67, FIND(",",'FY2025'!N67) + 1) + 2, LEN('FY2025'!N67))),"")</f>
        <v>#VALUE!</v>
      </c>
      <c r="O65" s="5" t="e">
        <f t="shared" si="0"/>
        <v>#VALUE!</v>
      </c>
      <c r="P65" s="10" t="e">
        <f>IF('FY2025'!$A67&lt;&gt;"",IF(AND(MONTH($K65) &lt;= 1, MONTH($L65) &gt;= 1), IF($O65 &lt;&gt; "", $E65/$O65, ""), ""),"")</f>
        <v>#VALUE!</v>
      </c>
      <c r="Q65" s="10" t="e">
        <f>IF('FY2025'!$A67&lt;&gt;"",IF(AND(MONTH($K65) &lt;= 2, MONTH($L65) &gt;= 2), IF($O65 &lt;&gt; "", $E65/$O65, ""), ""),"")</f>
        <v>#VALUE!</v>
      </c>
      <c r="R65" s="10" t="e">
        <f>IF('FY2025'!$A67&lt;&gt;"",IF(AND(MONTH($K65) &lt;= 3, MONTH($L65) &gt;= 3), IF($O65 &lt;&gt; "", $E65/$O65, ""), ""),"")</f>
        <v>#VALUE!</v>
      </c>
      <c r="S65" s="10" t="e">
        <f>IF('FY2025'!$A67&lt;&gt;"",IF(AND(MONTH($K65) &lt;= 4, MONTH($L65) &gt;= 4), IF($O65 &lt;&gt; "", $E65/$O65, ""), ""),"")</f>
        <v>#VALUE!</v>
      </c>
      <c r="T65" s="10" t="e">
        <f>IF('FY2025'!$A67&lt;&gt;"",IF(AND(MONTH($K65) &lt;= 5, MONTH($L65) &gt;= 5), IF($O65 &lt;&gt; "", $E65/$O65, ""), ""),"")</f>
        <v>#VALUE!</v>
      </c>
      <c r="U65" s="10" t="e">
        <f>IF('FY2025'!$A67&lt;&gt;"",IF(AND(MONTH($K65) &lt;= 6, MONTH($L65) &gt;= 6), IF($O65 &lt;&gt; "", $E65/$O65, ""), ""),"")</f>
        <v>#VALUE!</v>
      </c>
      <c r="V65" s="10" t="e">
        <f>IF('FY2025'!$A67&lt;&gt;"",IF(AND(MONTH($K65) &lt;= 7, MONTH($L65) &gt;= 7 ), IF($O65 &lt;&gt; "", $E65/$O65, ""), ""),"")</f>
        <v>#VALUE!</v>
      </c>
      <c r="W65" s="10" t="e">
        <f>IF('FY2025'!$A67&lt;&gt;"",IF(AND(MONTH($K65) &lt;= 8, MONTH($L65) &gt;= 8), IF($O65 &lt;&gt; "", $E65/$O65, ""), ""),"")</f>
        <v>#VALUE!</v>
      </c>
      <c r="X65" s="10" t="e">
        <f>IF('FY2025'!$A67&lt;&gt;"",IF(AND(MONTH($K65) &lt;= 9, MONTH($L65) &gt;= 9), IF($O65 &lt;&gt; "", $E65/$O65, ""), ""),"")</f>
        <v>#VALUE!</v>
      </c>
      <c r="Y65" s="10" t="e">
        <f>IF('FY2025'!$A67&lt;&gt;"",IF(AND(MONTH($K65) &lt;= 10, MONTH($L65) &gt;= 10), IF($O65 &lt;&gt; "", $E65/$O65, ""), ""),"")</f>
        <v>#VALUE!</v>
      </c>
      <c r="Z65" s="10" t="e">
        <f>IF('FY2025'!$A67&lt;&gt;"",IF(AND(MONTH($K65) &lt;= 11, MONTH($L65) &gt;= 11), IF($O65 &lt;&gt; "", $E65/$O65, ""), ""),"")</f>
        <v>#VALUE!</v>
      </c>
      <c r="AA65" s="10" t="e">
        <f>IF('FY2025'!$A67&lt;&gt;"",IF(AND(MONTH($K65) &lt;= 12, MONTH($L65) &gt;= 12), IF($O65 &lt;&gt; "", $E65/$O65, ""), ""),"")</f>
        <v>#VALUE!</v>
      </c>
    </row>
    <row r="66" spans="1:27" x14ac:dyDescent="0.25">
      <c r="A66" s="8">
        <f>IF('FY2025'!A68&lt;&gt;"", VALUE('FY2025'!A68), "")</f>
        <v>65</v>
      </c>
      <c r="B66" s="5" t="str">
        <f>IF('FY2025'!A68&lt;&gt;"",_xlfn.VALUETOTEXT('FY2025'!B68),"")</f>
        <v>25-0801-0302-25MSCG-PS-DS-065</v>
      </c>
      <c r="C66" s="5" t="str">
        <f>_xlfn.VALUETOTEXT('FY2025'!C68)</f>
        <v>DS</v>
      </c>
      <c r="D66" s="5" t="str">
        <f>IF('FY2025'!A68&lt;&gt;"",_xlfn.VALUETOTEXT('FY2025'!D68),"")</f>
        <v>Morgan Stanley Capital Group (Singapore) Pte</v>
      </c>
      <c r="E66" s="6">
        <f>IF('FY2025'!A68&lt;&gt;"",VALUE('FY2025'!E68),"")</f>
        <v>500000</v>
      </c>
      <c r="F66" s="6">
        <f>IF('FY2025'!A68&lt;&gt;"",VALUE('FY2025'!F68),"")</f>
        <v>77</v>
      </c>
      <c r="G66" s="6">
        <f>IF('FY2025'!A68&lt;&gt;"",VALUE('FY2025'!G68),"")</f>
        <v>64</v>
      </c>
      <c r="H66" s="6">
        <f>IF('FY2025'!A68&lt;&gt;"",VALUE('FY2025'!H68),"")</f>
        <v>4.5999999999999996</v>
      </c>
      <c r="I66" s="6">
        <f>IF('FY2025'!A68&lt;&gt;"",VALUE('FY2025'!I68),"")</f>
        <v>0.7</v>
      </c>
      <c r="J66" s="6">
        <f>IF('FY2025'!A68&lt;&gt;"",VALUE('FY2025'!J68),"")</f>
        <v>3.9</v>
      </c>
      <c r="K66" s="7" t="e">
        <f>IF('FY2025'!A68&lt;&gt;"",DATEVALUE(MID('FY2025'!K68, FIND(",", 'FY2025'!K68) + 2, FIND(" ", 'FY2025'!K68) - FIND(",", 'FY2025'!K68) - 1) &amp; " " &amp; MID('FY2025'!K68, FIND(" ", 'FY2025'!K68) + 1, FIND(",", 'FY2025'!K68, FIND(" ", 'FY2025'!K68)) - FIND(" ", 'FY2025'!K68) - 1) &amp; ", " &amp; MID('FY2025'!K68, FIND(",", 'FY2025'!K68, FIND(",",'FY2025'!K68) + 1) + 2, LEN('FY2025'!K68))),"")</f>
        <v>#VALUE!</v>
      </c>
      <c r="L66" s="7" t="e">
        <f>IF('FY2025'!A68&lt;&gt;"",DATEVALUE(MID('FY2025'!L68, FIND(",", 'FY2025'!L68) + 2, FIND(" ", 'FY2025'!L68) - FIND(",", 'FY2025'!L68) - 1) &amp; " " &amp; MID('FY2025'!L68, FIND(" ", 'FY2025'!L68) + 1, FIND(",", 'FY2025'!L68, FIND(" ", 'FY2025'!L68)) - FIND(" ", 'FY2025'!L68) - 1) &amp; ", " &amp; MID('FY2025'!L68, FIND(",", 'FY2025'!L68, FIND(",",'FY2025'!L68) + 1) + 2, LEN('FY2025'!L68))),"")</f>
        <v>#VALUE!</v>
      </c>
      <c r="M66" s="7" t="e">
        <f>IF('FY2025'!A68&lt;&gt;"",DATEVALUE(MID('FY2025'!M68, FIND(",", 'FY2025'!M68) + 2, FIND(" ", 'FY2025'!M68) - FIND(",", 'FY2025'!M68) - 1) &amp; " " &amp; MID('FY2025'!M68, FIND(" ", 'FY2025'!M68) + 1, FIND(",", 'FY2025'!M68, FIND(" ", 'FY2025'!M68)) - FIND(" ", 'FY2025'!M68) - 1) &amp; ", " &amp; MID('FY2025'!M68, FIND(",", 'FY2025'!M68, FIND(",",'FY2025'!M68) + 1) + 2, LEN('FY2025'!M68))),"")</f>
        <v>#VALUE!</v>
      </c>
      <c r="N66" s="7" t="e">
        <f>IF('FY2025'!A68&lt;&gt;"",DATEVALUE(MID('FY2025'!N68, FIND(",", 'FY2025'!N68) + 2, FIND(" ", 'FY2025'!N68) - FIND(",", 'FY2025'!N68) - 1) &amp; " " &amp; MID('FY2025'!N68, FIND(" ", 'FY2025'!N68) + 1, FIND(",", 'FY2025'!N68, FIND(" ", 'FY2025'!N68)) - FIND(" ", 'FY2025'!N68) - 1) &amp; ", " &amp; MID('FY2025'!N68, FIND(",", 'FY2025'!N68, FIND(",",'FY2025'!N68) + 1) + 2, LEN('FY2025'!N68))),"")</f>
        <v>#VALUE!</v>
      </c>
      <c r="O66" s="5" t="e">
        <f t="shared" si="0"/>
        <v>#VALUE!</v>
      </c>
      <c r="P66" s="10" t="e">
        <f>IF('FY2025'!$A68&lt;&gt;"",IF(AND(MONTH($K66) &lt;= 1, MONTH($L66) &gt;= 1), IF($O66 &lt;&gt; "", $E66/$O66, ""), ""),"")</f>
        <v>#VALUE!</v>
      </c>
      <c r="Q66" s="10" t="e">
        <f>IF('FY2025'!$A68&lt;&gt;"",IF(AND(MONTH($K66) &lt;= 2, MONTH($L66) &gt;= 2), IF($O66 &lt;&gt; "", $E66/$O66, ""), ""),"")</f>
        <v>#VALUE!</v>
      </c>
      <c r="R66" s="10" t="e">
        <f>IF('FY2025'!$A68&lt;&gt;"",IF(AND(MONTH($K66) &lt;= 3, MONTH($L66) &gt;= 3), IF($O66 &lt;&gt; "", $E66/$O66, ""), ""),"")</f>
        <v>#VALUE!</v>
      </c>
      <c r="S66" s="10" t="e">
        <f>IF('FY2025'!$A68&lt;&gt;"",IF(AND(MONTH($K66) &lt;= 4, MONTH($L66) &gt;= 4), IF($O66 &lt;&gt; "", $E66/$O66, ""), ""),"")</f>
        <v>#VALUE!</v>
      </c>
      <c r="T66" s="10" t="e">
        <f>IF('FY2025'!$A68&lt;&gt;"",IF(AND(MONTH($K66) &lt;= 5, MONTH($L66) &gt;= 5), IF($O66 &lt;&gt; "", $E66/$O66, ""), ""),"")</f>
        <v>#VALUE!</v>
      </c>
      <c r="U66" s="10" t="e">
        <f>IF('FY2025'!$A68&lt;&gt;"",IF(AND(MONTH($K66) &lt;= 6, MONTH($L66) &gt;= 6), IF($O66 &lt;&gt; "", $E66/$O66, ""), ""),"")</f>
        <v>#VALUE!</v>
      </c>
      <c r="V66" s="10" t="e">
        <f>IF('FY2025'!$A68&lt;&gt;"",IF(AND(MONTH($K66) &lt;= 7, MONTH($L66) &gt;= 7 ), IF($O66 &lt;&gt; "", $E66/$O66, ""), ""),"")</f>
        <v>#VALUE!</v>
      </c>
      <c r="W66" s="10" t="e">
        <f>IF('FY2025'!$A68&lt;&gt;"",IF(AND(MONTH($K66) &lt;= 8, MONTH($L66) &gt;= 8), IF($O66 &lt;&gt; "", $E66/$O66, ""), ""),"")</f>
        <v>#VALUE!</v>
      </c>
      <c r="X66" s="10" t="e">
        <f>IF('FY2025'!$A68&lt;&gt;"",IF(AND(MONTH($K66) &lt;= 9, MONTH($L66) &gt;= 9), IF($O66 &lt;&gt; "", $E66/$O66, ""), ""),"")</f>
        <v>#VALUE!</v>
      </c>
      <c r="Y66" s="10" t="e">
        <f>IF('FY2025'!$A68&lt;&gt;"",IF(AND(MONTH($K66) &lt;= 10, MONTH($L66) &gt;= 10), IF($O66 &lt;&gt; "", $E66/$O66, ""), ""),"")</f>
        <v>#VALUE!</v>
      </c>
      <c r="Z66" s="10" t="e">
        <f>IF('FY2025'!$A68&lt;&gt;"",IF(AND(MONTH($K66) &lt;= 11, MONTH($L66) &gt;= 11), IF($O66 &lt;&gt; "", $E66/$O66, ""), ""),"")</f>
        <v>#VALUE!</v>
      </c>
      <c r="AA66" s="10" t="e">
        <f>IF('FY2025'!$A68&lt;&gt;"",IF(AND(MONTH($K66) &lt;= 12, MONTH($L66) &gt;= 12), IF($O66 &lt;&gt; "", $E66/$O66, ""), ""),"")</f>
        <v>#VALUE!</v>
      </c>
    </row>
    <row r="67" spans="1:27" x14ac:dyDescent="0.25">
      <c r="A67" s="8">
        <f>IF('FY2025'!A69&lt;&gt;"", VALUE('FY2025'!A69), "")</f>
        <v>66</v>
      </c>
      <c r="B67" s="5" t="str">
        <f>IF('FY2025'!A69&lt;&gt;"",_xlfn.VALUETOTEXT('FY2025'!B69),"")</f>
        <v>25-0801-0302-25SCBS-PS-HZ-066</v>
      </c>
      <c r="C67" s="5" t="str">
        <f>_xlfn.VALUETOTEXT('FY2025'!C69)</f>
        <v>HZ</v>
      </c>
      <c r="D67" s="5" t="str">
        <f>IF('FY2025'!A69&lt;&gt;"",_xlfn.VALUETOTEXT('FY2025'!D69),"")</f>
        <v>Standard Chartered Saadiq Berhad</v>
      </c>
      <c r="E67" s="6">
        <f>IF('FY2025'!A69&lt;&gt;"",VALUE('FY2025'!E69),"")</f>
        <v>500000</v>
      </c>
      <c r="F67" s="6">
        <f>IF('FY2025'!A69&lt;&gt;"",VALUE('FY2025'!F69),"")</f>
        <v>77</v>
      </c>
      <c r="G67" s="6">
        <f>IF('FY2025'!A69&lt;&gt;"",VALUE('FY2025'!G69),"")</f>
        <v>64</v>
      </c>
      <c r="H67" s="6">
        <f>IF('FY2025'!A69&lt;&gt;"",VALUE('FY2025'!H69),"")</f>
        <v>4.55</v>
      </c>
      <c r="I67" s="6">
        <f>IF('FY2025'!A69&lt;&gt;"",VALUE('FY2025'!I69),"")</f>
        <v>0.7</v>
      </c>
      <c r="J67" s="6">
        <f>IF('FY2025'!A69&lt;&gt;"",VALUE('FY2025'!J69),"")</f>
        <v>3.85</v>
      </c>
      <c r="K67" s="7" t="e">
        <f>IF('FY2025'!A69&lt;&gt;"",DATEVALUE(MID('FY2025'!K69, FIND(",", 'FY2025'!K69) + 2, FIND(" ", 'FY2025'!K69) - FIND(",", 'FY2025'!K69) - 1) &amp; " " &amp; MID('FY2025'!K69, FIND(" ", 'FY2025'!K69) + 1, FIND(",", 'FY2025'!K69, FIND(" ", 'FY2025'!K69)) - FIND(" ", 'FY2025'!K69) - 1) &amp; ", " &amp; MID('FY2025'!K69, FIND(",", 'FY2025'!K69, FIND(",",'FY2025'!K69) + 1) + 2, LEN('FY2025'!K69))),"")</f>
        <v>#VALUE!</v>
      </c>
      <c r="L67" s="7" t="e">
        <f>IF('FY2025'!A69&lt;&gt;"",DATEVALUE(MID('FY2025'!L69, FIND(",", 'FY2025'!L69) + 2, FIND(" ", 'FY2025'!L69) - FIND(",", 'FY2025'!L69) - 1) &amp; " " &amp; MID('FY2025'!L69, FIND(" ", 'FY2025'!L69) + 1, FIND(",", 'FY2025'!L69, FIND(" ", 'FY2025'!L69)) - FIND(" ", 'FY2025'!L69) - 1) &amp; ", " &amp; MID('FY2025'!L69, FIND(",", 'FY2025'!L69, FIND(",",'FY2025'!L69) + 1) + 2, LEN('FY2025'!L69))),"")</f>
        <v>#VALUE!</v>
      </c>
      <c r="M67" s="7" t="e">
        <f>IF('FY2025'!A69&lt;&gt;"",DATEVALUE(MID('FY2025'!M69, FIND(",", 'FY2025'!M69) + 2, FIND(" ", 'FY2025'!M69) - FIND(",", 'FY2025'!M69) - 1) &amp; " " &amp; MID('FY2025'!M69, FIND(" ", 'FY2025'!M69) + 1, FIND(",", 'FY2025'!M69, FIND(" ", 'FY2025'!M69)) - FIND(" ", 'FY2025'!M69) - 1) &amp; ", " &amp; MID('FY2025'!M69, FIND(",", 'FY2025'!M69, FIND(",",'FY2025'!M69) + 1) + 2, LEN('FY2025'!M69))),"")</f>
        <v>#VALUE!</v>
      </c>
      <c r="N67" s="7" t="e">
        <f>IF('FY2025'!A69&lt;&gt;"",DATEVALUE(MID('FY2025'!N69, FIND(",", 'FY2025'!N69) + 2, FIND(" ", 'FY2025'!N69) - FIND(",", 'FY2025'!N69) - 1) &amp; " " &amp; MID('FY2025'!N69, FIND(" ", 'FY2025'!N69) + 1, FIND(",", 'FY2025'!N69, FIND(" ", 'FY2025'!N69)) - FIND(" ", 'FY2025'!N69) - 1) &amp; ", " &amp; MID('FY2025'!N69, FIND(",", 'FY2025'!N69, FIND(",",'FY2025'!N69) + 1) + 2, LEN('FY2025'!N69))),"")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IF('FY2025'!$A69&lt;&gt;"",IF(AND(MONTH($K67) &lt;= 1, MONTH($L67) &gt;= 1), IF($O67 &lt;&gt; "", $E67/$O67, ""), ""),"")</f>
        <v>#VALUE!</v>
      </c>
      <c r="Q67" s="10" t="e">
        <f>IF('FY2025'!$A69&lt;&gt;"",IF(AND(MONTH($K67) &lt;= 2, MONTH($L67) &gt;= 2), IF($O67 &lt;&gt; "", $E67/$O67, ""), ""),"")</f>
        <v>#VALUE!</v>
      </c>
      <c r="R67" s="10" t="e">
        <f>IF('FY2025'!$A69&lt;&gt;"",IF(AND(MONTH($K67) &lt;= 3, MONTH($L67) &gt;= 3), IF($O67 &lt;&gt; "", $E67/$O67, ""), ""),"")</f>
        <v>#VALUE!</v>
      </c>
      <c r="S67" s="10" t="e">
        <f>IF('FY2025'!$A69&lt;&gt;"",IF(AND(MONTH($K67) &lt;= 4, MONTH($L67) &gt;= 4), IF($O67 &lt;&gt; "", $E67/$O67, ""), ""),"")</f>
        <v>#VALUE!</v>
      </c>
      <c r="T67" s="10" t="e">
        <f>IF('FY2025'!$A69&lt;&gt;"",IF(AND(MONTH($K67) &lt;= 5, MONTH($L67) &gt;= 5), IF($O67 &lt;&gt; "", $E67/$O67, ""), ""),"")</f>
        <v>#VALUE!</v>
      </c>
      <c r="U67" s="10" t="e">
        <f>IF('FY2025'!$A69&lt;&gt;"",IF(AND(MONTH($K67) &lt;= 6, MONTH($L67) &gt;= 6), IF($O67 &lt;&gt; "", $E67/$O67, ""), ""),"")</f>
        <v>#VALUE!</v>
      </c>
      <c r="V67" s="10" t="e">
        <f>IF('FY2025'!$A69&lt;&gt;"",IF(AND(MONTH($K67) &lt;= 7, MONTH($L67) &gt;= 7 ), IF($O67 &lt;&gt; "", $E67/$O67, ""), ""),"")</f>
        <v>#VALUE!</v>
      </c>
      <c r="W67" s="10" t="e">
        <f>IF('FY2025'!$A69&lt;&gt;"",IF(AND(MONTH($K67) &lt;= 8, MONTH($L67) &gt;= 8), IF($O67 &lt;&gt; "", $E67/$O67, ""), ""),"")</f>
        <v>#VALUE!</v>
      </c>
      <c r="X67" s="10" t="e">
        <f>IF('FY2025'!$A69&lt;&gt;"",IF(AND(MONTH($K67) &lt;= 9, MONTH($L67) &gt;= 9), IF($O67 &lt;&gt; "", $E67/$O67, ""), ""),"")</f>
        <v>#VALUE!</v>
      </c>
      <c r="Y67" s="10" t="e">
        <f>IF('FY2025'!$A69&lt;&gt;"",IF(AND(MONTH($K67) &lt;= 10, MONTH($L67) &gt;= 10), IF($O67 &lt;&gt; "", $E67/$O67, ""), ""),"")</f>
        <v>#VALUE!</v>
      </c>
      <c r="Z67" s="10" t="e">
        <f>IF('FY2025'!$A69&lt;&gt;"",IF(AND(MONTH($K67) &lt;= 11, MONTH($L67) &gt;= 11), IF($O67 &lt;&gt; "", $E67/$O67, ""), ""),"")</f>
        <v>#VALUE!</v>
      </c>
      <c r="AA67" s="10" t="e">
        <f>IF('FY2025'!$A69&lt;&gt;"",IF(AND(MONTH($K67) &lt;= 12, MONTH($L67) &gt;= 12), IF($O67 &lt;&gt; "", $E67/$O67, ""), ""),"")</f>
        <v>#VALUE!</v>
      </c>
    </row>
    <row r="68" spans="1:27" x14ac:dyDescent="0.25">
      <c r="A68" s="8">
        <f>IF('FY2025'!A70&lt;&gt;"", VALUE('FY2025'!A70), "")</f>
        <v>67</v>
      </c>
      <c r="B68" s="5" t="str">
        <f>IF('FY2025'!A70&lt;&gt;"",_xlfn.VALUETOTEXT('FY2025'!B70),"")</f>
        <v>25-0801-0302-25SCBB-PS-HZ-067</v>
      </c>
      <c r="C68" s="5" t="str">
        <f>_xlfn.VALUETOTEXT('FY2025'!C70)</f>
        <v>HZ</v>
      </c>
      <c r="D68" s="5" t="str">
        <f>IF('FY2025'!A70&lt;&gt;"",_xlfn.VALUETOTEXT('FY2025'!D70),"")</f>
        <v>Standard Chartered Bank (M) Bhd</v>
      </c>
      <c r="E68" s="6">
        <f>IF('FY2025'!A70&lt;&gt;"",VALUE('FY2025'!E70),"")</f>
        <v>500000</v>
      </c>
      <c r="F68" s="6">
        <f>IF('FY2025'!A70&lt;&gt;"",VALUE('FY2025'!F70),"")</f>
        <v>77</v>
      </c>
      <c r="G68" s="6">
        <f>IF('FY2025'!A70&lt;&gt;"",VALUE('FY2025'!G70),"")</f>
        <v>64</v>
      </c>
      <c r="H68" s="6">
        <f>IF('FY2025'!A70&lt;&gt;"",VALUE('FY2025'!H70),"")</f>
        <v>5.4</v>
      </c>
      <c r="I68" s="6">
        <f>IF('FY2025'!A70&lt;&gt;"",VALUE('FY2025'!I70),"")</f>
        <v>1.1299999999999999</v>
      </c>
      <c r="J68" s="6">
        <f>IF('FY2025'!A70&lt;&gt;"",VALUE('FY2025'!J70),"")</f>
        <v>4.2699999999999996</v>
      </c>
      <c r="K68" s="7" t="e">
        <f>IF('FY2025'!A70&lt;&gt;"",DATEVALUE(MID('FY2025'!K70, FIND(",", 'FY2025'!K70) + 2, FIND(" ", 'FY2025'!K70) - FIND(",", 'FY2025'!K70) - 1) &amp; " " &amp; MID('FY2025'!K70, FIND(" ", 'FY2025'!K70) + 1, FIND(",", 'FY2025'!K70, FIND(" ", 'FY2025'!K70)) - FIND(" ", 'FY2025'!K70) - 1) &amp; ", " &amp; MID('FY2025'!K70, FIND(",", 'FY2025'!K70, FIND(",",'FY2025'!K70) + 1) + 2, LEN('FY2025'!K70))),"")</f>
        <v>#VALUE!</v>
      </c>
      <c r="L68" s="7" t="e">
        <f>IF('FY2025'!A70&lt;&gt;"",DATEVALUE(MID('FY2025'!L70, FIND(",", 'FY2025'!L70) + 2, FIND(" ", 'FY2025'!L70) - FIND(",", 'FY2025'!L70) - 1) &amp; " " &amp; MID('FY2025'!L70, FIND(" ", 'FY2025'!L70) + 1, FIND(",", 'FY2025'!L70, FIND(" ", 'FY2025'!L70)) - FIND(" ", 'FY2025'!L70) - 1) &amp; ", " &amp; MID('FY2025'!L70, FIND(",", 'FY2025'!L70, FIND(",",'FY2025'!L70) + 1) + 2, LEN('FY2025'!L70))),"")</f>
        <v>#VALUE!</v>
      </c>
      <c r="M68" s="7" t="e">
        <f>IF('FY2025'!A70&lt;&gt;"",DATEVALUE(MID('FY2025'!M70, FIND(",", 'FY2025'!M70) + 2, FIND(" ", 'FY2025'!M70) - FIND(",", 'FY2025'!M70) - 1) &amp; " " &amp; MID('FY2025'!M70, FIND(" ", 'FY2025'!M70) + 1, FIND(",", 'FY2025'!M70, FIND(" ", 'FY2025'!M70)) - FIND(" ", 'FY2025'!M70) - 1) &amp; ", " &amp; MID('FY2025'!M70, FIND(",", 'FY2025'!M70, FIND(",",'FY2025'!M70) + 1) + 2, LEN('FY2025'!M70))),"")</f>
        <v>#VALUE!</v>
      </c>
      <c r="N68" s="7" t="e">
        <f>IF('FY2025'!A70&lt;&gt;"",DATEVALUE(MID('FY2025'!N70, FIND(",", 'FY2025'!N70) + 2, FIND(" ", 'FY2025'!N70) - FIND(",", 'FY2025'!N70) - 1) &amp; " " &amp; MID('FY2025'!N70, FIND(" ", 'FY2025'!N70) + 1, FIND(",", 'FY2025'!N70, FIND(" ", 'FY2025'!N70)) - FIND(" ", 'FY2025'!N70) - 1) &amp; ", " &amp; MID('FY2025'!N70, FIND(",", 'FY2025'!N70, FIND(",",'FY2025'!N70) + 1) + 2, LEN('FY2025'!N70))),"")</f>
        <v>#VALUE!</v>
      </c>
      <c r="O68" s="5" t="e">
        <f t="shared" si="1"/>
        <v>#VALUE!</v>
      </c>
      <c r="P68" s="10" t="e">
        <f>IF('FY2025'!$A70&lt;&gt;"",IF(AND(MONTH($K68) &lt;= 1, MONTH($L68) &gt;= 1), IF($O68 &lt;&gt; "", $E68/$O68, ""), ""),"")</f>
        <v>#VALUE!</v>
      </c>
      <c r="Q68" s="10" t="e">
        <f>IF('FY2025'!$A70&lt;&gt;"",IF(AND(MONTH($K68) &lt;= 2, MONTH($L68) &gt;= 2), IF($O68 &lt;&gt; "", $E68/$O68, ""), ""),"")</f>
        <v>#VALUE!</v>
      </c>
      <c r="R68" s="10" t="e">
        <f>IF('FY2025'!$A70&lt;&gt;"",IF(AND(MONTH($K68) &lt;= 3, MONTH($L68) &gt;= 3), IF($O68 &lt;&gt; "", $E68/$O68, ""), ""),"")</f>
        <v>#VALUE!</v>
      </c>
      <c r="S68" s="10" t="e">
        <f>IF('FY2025'!$A70&lt;&gt;"",IF(AND(MONTH($K68) &lt;= 4, MONTH($L68) &gt;= 4), IF($O68 &lt;&gt; "", $E68/$O68, ""), ""),"")</f>
        <v>#VALUE!</v>
      </c>
      <c r="T68" s="10" t="e">
        <f>IF('FY2025'!$A70&lt;&gt;"",IF(AND(MONTH($K68) &lt;= 5, MONTH($L68) &gt;= 5), IF($O68 &lt;&gt; "", $E68/$O68, ""), ""),"")</f>
        <v>#VALUE!</v>
      </c>
      <c r="U68" s="10" t="e">
        <f>IF('FY2025'!$A70&lt;&gt;"",IF(AND(MONTH($K68) &lt;= 6, MONTH($L68) &gt;= 6), IF($O68 &lt;&gt; "", $E68/$O68, ""), ""),"")</f>
        <v>#VALUE!</v>
      </c>
      <c r="V68" s="10" t="e">
        <f>IF('FY2025'!$A70&lt;&gt;"",IF(AND(MONTH($K68) &lt;= 7, MONTH($L68) &gt;= 7 ), IF($O68 &lt;&gt; "", $E68/$O68, ""), ""),"")</f>
        <v>#VALUE!</v>
      </c>
      <c r="W68" s="10" t="e">
        <f>IF('FY2025'!$A70&lt;&gt;"",IF(AND(MONTH($K68) &lt;= 8, MONTH($L68) &gt;= 8), IF($O68 &lt;&gt; "", $E68/$O68, ""), ""),"")</f>
        <v>#VALUE!</v>
      </c>
      <c r="X68" s="10" t="e">
        <f>IF('FY2025'!$A70&lt;&gt;"",IF(AND(MONTH($K68) &lt;= 9, MONTH($L68) &gt;= 9), IF($O68 &lt;&gt; "", $E68/$O68, ""), ""),"")</f>
        <v>#VALUE!</v>
      </c>
      <c r="Y68" s="10" t="e">
        <f>IF('FY2025'!$A70&lt;&gt;"",IF(AND(MONTH($K68) &lt;= 10, MONTH($L68) &gt;= 10), IF($O68 &lt;&gt; "", $E68/$O68, ""), ""),"")</f>
        <v>#VALUE!</v>
      </c>
      <c r="Z68" s="10" t="e">
        <f>IF('FY2025'!$A70&lt;&gt;"",IF(AND(MONTH($K68) &lt;= 11, MONTH($L68) &gt;= 11), IF($O68 &lt;&gt; "", $E68/$O68, ""), ""),"")</f>
        <v>#VALUE!</v>
      </c>
      <c r="AA68" s="10" t="e">
        <f>IF('FY2025'!$A70&lt;&gt;"",IF(AND(MONTH($K68) &lt;= 12, MONTH($L68) &gt;= 12), IF($O68 &lt;&gt; "", $E68/$O68, ""), ""),"")</f>
        <v>#VALUE!</v>
      </c>
    </row>
    <row r="69" spans="1:27" x14ac:dyDescent="0.25">
      <c r="A69" s="8">
        <f>IF('FY2025'!A71&lt;&gt;"", VALUE('FY2025'!A71), "")</f>
        <v>68</v>
      </c>
      <c r="B69" s="5" t="str">
        <f>IF('FY2025'!A71&lt;&gt;"",_xlfn.VALUETOTEXT('FY2025'!B71),"")</f>
        <v>25-0801-0302-25CITI-PS-DS-068</v>
      </c>
      <c r="C69" s="5" t="str">
        <f>_xlfn.VALUETOTEXT('FY2025'!C71)</f>
        <v>DS</v>
      </c>
      <c r="D69" s="5" t="str">
        <f>IF('FY2025'!A71&lt;&gt;"",_xlfn.VALUETOTEXT('FY2025'!D71),"")</f>
        <v>Citibank Bhd</v>
      </c>
      <c r="E69" s="6">
        <f>IF('FY2025'!A71&lt;&gt;"",VALUE('FY2025'!E71),"")</f>
        <v>500000</v>
      </c>
      <c r="F69" s="6">
        <f>IF('FY2025'!A71&lt;&gt;"",VALUE('FY2025'!F71),"")</f>
        <v>77</v>
      </c>
      <c r="G69" s="6">
        <f>IF('FY2025'!A71&lt;&gt;"",VALUE('FY2025'!G71),"")</f>
        <v>64</v>
      </c>
      <c r="H69" s="6">
        <f>IF('FY2025'!A71&lt;&gt;"",VALUE('FY2025'!H71),"")</f>
        <v>5.45</v>
      </c>
      <c r="I69" s="6">
        <f>IF('FY2025'!A71&lt;&gt;"",VALUE('FY2025'!I71),"")</f>
        <v>1.18</v>
      </c>
      <c r="J69" s="6">
        <f>IF('FY2025'!A71&lt;&gt;"",VALUE('FY2025'!J71),"")</f>
        <v>4.2699999999999996</v>
      </c>
      <c r="K69" s="7" t="e">
        <f>IF('FY2025'!A71&lt;&gt;"",DATEVALUE(MID('FY2025'!K71, FIND(",", 'FY2025'!K71) + 2, FIND(" ", 'FY2025'!K71) - FIND(",", 'FY2025'!K71) - 1) &amp; " " &amp; MID('FY2025'!K71, FIND(" ", 'FY2025'!K71) + 1, FIND(",", 'FY2025'!K71, FIND(" ", 'FY2025'!K71)) - FIND(" ", 'FY2025'!K71) - 1) &amp; ", " &amp; MID('FY2025'!K71, FIND(",", 'FY2025'!K71, FIND(",",'FY2025'!K71) + 1) + 2, LEN('FY2025'!K71))),"")</f>
        <v>#VALUE!</v>
      </c>
      <c r="L69" s="7" t="e">
        <f>IF('FY2025'!A71&lt;&gt;"",DATEVALUE(MID('FY2025'!L71, FIND(",", 'FY2025'!L71) + 2, FIND(" ", 'FY2025'!L71) - FIND(",", 'FY2025'!L71) - 1) &amp; " " &amp; MID('FY2025'!L71, FIND(" ", 'FY2025'!L71) + 1, FIND(",", 'FY2025'!L71, FIND(" ", 'FY2025'!L71)) - FIND(" ", 'FY2025'!L71) - 1) &amp; ", " &amp; MID('FY2025'!L71, FIND(",", 'FY2025'!L71, FIND(",",'FY2025'!L71) + 1) + 2, LEN('FY2025'!L71))),"")</f>
        <v>#VALUE!</v>
      </c>
      <c r="M69" s="7" t="e">
        <f>IF('FY2025'!A71&lt;&gt;"",DATEVALUE(MID('FY2025'!M71, FIND(",", 'FY2025'!M71) + 2, FIND(" ", 'FY2025'!M71) - FIND(",", 'FY2025'!M71) - 1) &amp; " " &amp; MID('FY2025'!M71, FIND(" ", 'FY2025'!M71) + 1, FIND(",", 'FY2025'!M71, FIND(" ", 'FY2025'!M71)) - FIND(" ", 'FY2025'!M71) - 1) &amp; ", " &amp; MID('FY2025'!M71, FIND(",", 'FY2025'!M71, FIND(",",'FY2025'!M71) + 1) + 2, LEN('FY2025'!M71))),"")</f>
        <v>#VALUE!</v>
      </c>
      <c r="N69" s="7" t="e">
        <f>IF('FY2025'!A71&lt;&gt;"",DATEVALUE(MID('FY2025'!N71, FIND(",", 'FY2025'!N71) + 2, FIND(" ", 'FY2025'!N71) - FIND(",", 'FY2025'!N71) - 1) &amp; " " &amp; MID('FY2025'!N71, FIND(" ", 'FY2025'!N71) + 1, FIND(",", 'FY2025'!N71, FIND(" ", 'FY2025'!N71)) - FIND(" ", 'FY2025'!N71) - 1) &amp; ", " &amp; MID('FY2025'!N71, FIND(",", 'FY2025'!N71, FIND(",",'FY2025'!N71) + 1) + 2, LEN('FY2025'!N71))),"")</f>
        <v>#VALUE!</v>
      </c>
      <c r="O69" s="5" t="e">
        <f t="shared" si="1"/>
        <v>#VALUE!</v>
      </c>
      <c r="P69" s="10" t="e">
        <f>IF('FY2025'!$A71&lt;&gt;"",IF(AND(MONTH($K69) &lt;= 1, MONTH($L69) &gt;= 1), IF($O69 &lt;&gt; "", $E69/$O69, ""), ""),"")</f>
        <v>#VALUE!</v>
      </c>
      <c r="Q69" s="10" t="e">
        <f>IF('FY2025'!$A71&lt;&gt;"",IF(AND(MONTH($K69) &lt;= 2, MONTH($L69) &gt;= 2), IF($O69 &lt;&gt; "", $E69/$O69, ""), ""),"")</f>
        <v>#VALUE!</v>
      </c>
      <c r="R69" s="10" t="e">
        <f>IF('FY2025'!$A71&lt;&gt;"",IF(AND(MONTH($K69) &lt;= 3, MONTH($L69) &gt;= 3), IF($O69 &lt;&gt; "", $E69/$O69, ""), ""),"")</f>
        <v>#VALUE!</v>
      </c>
      <c r="S69" s="10" t="e">
        <f>IF('FY2025'!$A71&lt;&gt;"",IF(AND(MONTH($K69) &lt;= 4, MONTH($L69) &gt;= 4), IF($O69 &lt;&gt; "", $E69/$O69, ""), ""),"")</f>
        <v>#VALUE!</v>
      </c>
      <c r="T69" s="10" t="e">
        <f>IF('FY2025'!$A71&lt;&gt;"",IF(AND(MONTH($K69) &lt;= 5, MONTH($L69) &gt;= 5), IF($O69 &lt;&gt; "", $E69/$O69, ""), ""),"")</f>
        <v>#VALUE!</v>
      </c>
      <c r="U69" s="10" t="e">
        <f>IF('FY2025'!$A71&lt;&gt;"",IF(AND(MONTH($K69) &lt;= 6, MONTH($L69) &gt;= 6), IF($O69 &lt;&gt; "", $E69/$O69, ""), ""),"")</f>
        <v>#VALUE!</v>
      </c>
      <c r="V69" s="10" t="e">
        <f>IF('FY2025'!$A71&lt;&gt;"",IF(AND(MONTH($K69) &lt;= 7, MONTH($L69) &gt;= 7 ), IF($O69 &lt;&gt; "", $E69/$O69, ""), ""),"")</f>
        <v>#VALUE!</v>
      </c>
      <c r="W69" s="10" t="e">
        <f>IF('FY2025'!$A71&lt;&gt;"",IF(AND(MONTH($K69) &lt;= 8, MONTH($L69) &gt;= 8), IF($O69 &lt;&gt; "", $E69/$O69, ""), ""),"")</f>
        <v>#VALUE!</v>
      </c>
      <c r="X69" s="10" t="e">
        <f>IF('FY2025'!$A71&lt;&gt;"",IF(AND(MONTH($K69) &lt;= 9, MONTH($L69) &gt;= 9), IF($O69 &lt;&gt; "", $E69/$O69, ""), ""),"")</f>
        <v>#VALUE!</v>
      </c>
      <c r="Y69" s="10" t="e">
        <f>IF('FY2025'!$A71&lt;&gt;"",IF(AND(MONTH($K69) &lt;= 10, MONTH($L69) &gt;= 10), IF($O69 &lt;&gt; "", $E69/$O69, ""), ""),"")</f>
        <v>#VALUE!</v>
      </c>
      <c r="Z69" s="10" t="e">
        <f>IF('FY2025'!$A71&lt;&gt;"",IF(AND(MONTH($K69) &lt;= 11, MONTH($L69) &gt;= 11), IF($O69 &lt;&gt; "", $E69/$O69, ""), ""),"")</f>
        <v>#VALUE!</v>
      </c>
      <c r="AA69" s="10" t="e">
        <f>IF('FY2025'!$A71&lt;&gt;"",IF(AND(MONTH($K69) &lt;= 12, MONTH($L69) &gt;= 12), IF($O69 &lt;&gt; "", $E69/$O69, ""), ""),"")</f>
        <v>#VALUE!</v>
      </c>
    </row>
    <row r="70" spans="1:27" x14ac:dyDescent="0.25">
      <c r="A70" s="8">
        <f>IF('FY2025'!A72&lt;&gt;"", VALUE('FY2025'!A72), "")</f>
        <v>69</v>
      </c>
      <c r="B70" s="5" t="str">
        <f>IF('FY2025'!A72&lt;&gt;"",_xlfn.VALUETOTEXT('FY2025'!B72),"")</f>
        <v>25-1001-0402-25SCBS-PS-DS-069</v>
      </c>
      <c r="C70" s="5" t="str">
        <f>_xlfn.VALUETOTEXT('FY2025'!C72)</f>
        <v>DS</v>
      </c>
      <c r="D70" s="5" t="str">
        <f>IF('FY2025'!A72&lt;&gt;"",_xlfn.VALUETOTEXT('FY2025'!D72),"")</f>
        <v>Standard Chartered Saadiq Berhad</v>
      </c>
      <c r="E70" s="6">
        <f>IF('FY2025'!A72&lt;&gt;"",VALUE('FY2025'!E72),"")</f>
        <v>500000</v>
      </c>
      <c r="F70" s="6">
        <f>IF('FY2025'!A72&lt;&gt;"",VALUE('FY2025'!F72),"")</f>
        <v>77</v>
      </c>
      <c r="G70" s="6">
        <f>IF('FY2025'!A72&lt;&gt;"",VALUE('FY2025'!G72),"")</f>
        <v>64</v>
      </c>
      <c r="H70" s="6">
        <f>IF('FY2025'!A72&lt;&gt;"",VALUE('FY2025'!H72),"")</f>
        <v>4.2</v>
      </c>
      <c r="I70" s="6">
        <f>IF('FY2025'!A72&lt;&gt;"",VALUE('FY2025'!I72),"")</f>
        <v>0.64</v>
      </c>
      <c r="J70" s="6">
        <f>IF('FY2025'!A72&lt;&gt;"",VALUE('FY2025'!J72),"")</f>
        <v>3.56</v>
      </c>
      <c r="K70" s="7" t="e">
        <f>IF('FY2025'!A72&lt;&gt;"",DATEVALUE(MID('FY2025'!K72, FIND(",", 'FY2025'!K72) + 2, FIND(" ", 'FY2025'!K72) - FIND(",", 'FY2025'!K72) - 1) &amp; " " &amp; MID('FY2025'!K72, FIND(" ", 'FY2025'!K72) + 1, FIND(",", 'FY2025'!K72, FIND(" ", 'FY2025'!K72)) - FIND(" ", 'FY2025'!K72) - 1) &amp; ", " &amp; MID('FY2025'!K72, FIND(",", 'FY2025'!K72, FIND(",",'FY2025'!K72) + 1) + 2, LEN('FY2025'!K72))),"")</f>
        <v>#VALUE!</v>
      </c>
      <c r="L70" s="7" t="e">
        <f>IF('FY2025'!A72&lt;&gt;"",DATEVALUE(MID('FY2025'!L72, FIND(",", 'FY2025'!L72) + 2, FIND(" ", 'FY2025'!L72) - FIND(",", 'FY2025'!L72) - 1) &amp; " " &amp; MID('FY2025'!L72, FIND(" ", 'FY2025'!L72) + 1, FIND(",", 'FY2025'!L72, FIND(" ", 'FY2025'!L72)) - FIND(" ", 'FY2025'!L72) - 1) &amp; ", " &amp; MID('FY2025'!L72, FIND(",", 'FY2025'!L72, FIND(",",'FY2025'!L72) + 1) + 2, LEN('FY2025'!L72))),"")</f>
        <v>#VALUE!</v>
      </c>
      <c r="M70" s="7" t="e">
        <f>IF('FY2025'!A72&lt;&gt;"",DATEVALUE(MID('FY2025'!M72, FIND(",", 'FY2025'!M72) + 2, FIND(" ", 'FY2025'!M72) - FIND(",", 'FY2025'!M72) - 1) &amp; " " &amp; MID('FY2025'!M72, FIND(" ", 'FY2025'!M72) + 1, FIND(",", 'FY2025'!M72, FIND(" ", 'FY2025'!M72)) - FIND(" ", 'FY2025'!M72) - 1) &amp; ", " &amp; MID('FY2025'!M72, FIND(",", 'FY2025'!M72, FIND(",",'FY2025'!M72) + 1) + 2, LEN('FY2025'!M72))),"")</f>
        <v>#VALUE!</v>
      </c>
      <c r="N70" s="7" t="e">
        <f>IF('FY2025'!A72&lt;&gt;"",DATEVALUE(MID('FY2025'!N72, FIND(",", 'FY2025'!N72) + 2, FIND(" ", 'FY2025'!N72) - FIND(",", 'FY2025'!N72) - 1) &amp; " " &amp; MID('FY2025'!N72, FIND(" ", 'FY2025'!N72) + 1, FIND(",", 'FY2025'!N72, FIND(" ", 'FY2025'!N72)) - FIND(" ", 'FY2025'!N72) - 1) &amp; ", " &amp; MID('FY2025'!N72, FIND(",", 'FY2025'!N72, FIND(",",'FY2025'!N72) + 1) + 2, LEN('FY2025'!N72))),"")</f>
        <v>#VALUE!</v>
      </c>
      <c r="O70" s="5" t="e">
        <f t="shared" si="1"/>
        <v>#VALUE!</v>
      </c>
      <c r="P70" s="10" t="e">
        <f>IF('FY2025'!$A72&lt;&gt;"",IF(AND(MONTH($K70) &lt;= 1, MONTH($L70) &gt;= 1), IF($O70 &lt;&gt; "", $E70/$O70, ""), ""),"")</f>
        <v>#VALUE!</v>
      </c>
      <c r="Q70" s="10" t="e">
        <f>IF('FY2025'!$A72&lt;&gt;"",IF(AND(MONTH($K70) &lt;= 2, MONTH($L70) &gt;= 2), IF($O70 &lt;&gt; "", $E70/$O70, ""), ""),"")</f>
        <v>#VALUE!</v>
      </c>
      <c r="R70" s="10" t="e">
        <f>IF('FY2025'!$A72&lt;&gt;"",IF(AND(MONTH($K70) &lt;= 3, MONTH($L70) &gt;= 3), IF($O70 &lt;&gt; "", $E70/$O70, ""), ""),"")</f>
        <v>#VALUE!</v>
      </c>
      <c r="S70" s="10" t="e">
        <f>IF('FY2025'!$A72&lt;&gt;"",IF(AND(MONTH($K70) &lt;= 4, MONTH($L70) &gt;= 4), IF($O70 &lt;&gt; "", $E70/$O70, ""), ""),"")</f>
        <v>#VALUE!</v>
      </c>
      <c r="T70" s="10" t="e">
        <f>IF('FY2025'!$A72&lt;&gt;"",IF(AND(MONTH($K70) &lt;= 5, MONTH($L70) &gt;= 5), IF($O70 &lt;&gt; "", $E70/$O70, ""), ""),"")</f>
        <v>#VALUE!</v>
      </c>
      <c r="U70" s="10" t="e">
        <f>IF('FY2025'!$A72&lt;&gt;"",IF(AND(MONTH($K70) &lt;= 6, MONTH($L70) &gt;= 6), IF($O70 &lt;&gt; "", $E70/$O70, ""), ""),"")</f>
        <v>#VALUE!</v>
      </c>
      <c r="V70" s="10" t="e">
        <f>IF('FY2025'!$A72&lt;&gt;"",IF(AND(MONTH($K70) &lt;= 7, MONTH($L70) &gt;= 7 ), IF($O70 &lt;&gt; "", $E70/$O70, ""), ""),"")</f>
        <v>#VALUE!</v>
      </c>
      <c r="W70" s="10" t="e">
        <f>IF('FY2025'!$A72&lt;&gt;"",IF(AND(MONTH($K70) &lt;= 8, MONTH($L70) &gt;= 8), IF($O70 &lt;&gt; "", $E70/$O70, ""), ""),"")</f>
        <v>#VALUE!</v>
      </c>
      <c r="X70" s="10" t="e">
        <f>IF('FY2025'!$A72&lt;&gt;"",IF(AND(MONTH($K70) &lt;= 9, MONTH($L70) &gt;= 9), IF($O70 &lt;&gt; "", $E70/$O70, ""), ""),"")</f>
        <v>#VALUE!</v>
      </c>
      <c r="Y70" s="10" t="e">
        <f>IF('FY2025'!$A72&lt;&gt;"",IF(AND(MONTH($K70) &lt;= 10, MONTH($L70) &gt;= 10), IF($O70 &lt;&gt; "", $E70/$O70, ""), ""),"")</f>
        <v>#VALUE!</v>
      </c>
      <c r="Z70" s="10" t="e">
        <f>IF('FY2025'!$A72&lt;&gt;"",IF(AND(MONTH($K70) &lt;= 11, MONTH($L70) &gt;= 11), IF($O70 &lt;&gt; "", $E70/$O70, ""), ""),"")</f>
        <v>#VALUE!</v>
      </c>
      <c r="AA70" s="10" t="e">
        <f>IF('FY2025'!$A72&lt;&gt;"",IF(AND(MONTH($K70) &lt;= 12, MONTH($L70) &gt;= 12), IF($O70 &lt;&gt; "", $E70/$O70, ""), ""),"")</f>
        <v>#VALUE!</v>
      </c>
    </row>
    <row r="71" spans="1:27" x14ac:dyDescent="0.25">
      <c r="A71" s="8">
        <f>IF('FY2025'!A73&lt;&gt;"", VALUE('FY2025'!A73), "")</f>
        <v>70</v>
      </c>
      <c r="B71" s="5" t="str">
        <f>IF('FY2025'!A73&lt;&gt;"",_xlfn.VALUETOTEXT('FY2025'!B73),"")</f>
        <v>25-1001-0402-25SCBB-PS-DS-070</v>
      </c>
      <c r="C71" s="5" t="str">
        <f>_xlfn.VALUETOTEXT('FY2025'!C73)</f>
        <v>DS</v>
      </c>
      <c r="D71" s="5" t="str">
        <f>IF('FY2025'!A73&lt;&gt;"",_xlfn.VALUETOTEXT('FY2025'!D73),"")</f>
        <v>Standard Chartered Bank (M) Bhd</v>
      </c>
      <c r="E71" s="6">
        <f>IF('FY2025'!A73&lt;&gt;"",VALUE('FY2025'!E73),"")</f>
        <v>500000</v>
      </c>
      <c r="F71" s="6">
        <f>IF('FY2025'!A73&lt;&gt;"",VALUE('FY2025'!F73),"")</f>
        <v>77</v>
      </c>
      <c r="G71" s="6">
        <f>IF('FY2025'!A73&lt;&gt;"",VALUE('FY2025'!G73),"")</f>
        <v>64</v>
      </c>
      <c r="H71" s="6">
        <f>IF('FY2025'!A73&lt;&gt;"",VALUE('FY2025'!H73),"")</f>
        <v>5.05</v>
      </c>
      <c r="I71" s="6">
        <f>IF('FY2025'!A73&lt;&gt;"",VALUE('FY2025'!I73),"")</f>
        <v>1.02</v>
      </c>
      <c r="J71" s="6">
        <f>IF('FY2025'!A73&lt;&gt;"",VALUE('FY2025'!J73),"")</f>
        <v>4.03</v>
      </c>
      <c r="K71" s="7" t="e">
        <f>IF('FY2025'!A73&lt;&gt;"",DATEVALUE(MID('FY2025'!K73, FIND(",", 'FY2025'!K73) + 2, FIND(" ", 'FY2025'!K73) - FIND(",", 'FY2025'!K73) - 1) &amp; " " &amp; MID('FY2025'!K73, FIND(" ", 'FY2025'!K73) + 1, FIND(",", 'FY2025'!K73, FIND(" ", 'FY2025'!K73)) - FIND(" ", 'FY2025'!K73) - 1) &amp; ", " &amp; MID('FY2025'!K73, FIND(",", 'FY2025'!K73, FIND(",",'FY2025'!K73) + 1) + 2, LEN('FY2025'!K73))),"")</f>
        <v>#VALUE!</v>
      </c>
      <c r="L71" s="7" t="e">
        <f>IF('FY2025'!A73&lt;&gt;"",DATEVALUE(MID('FY2025'!L73, FIND(",", 'FY2025'!L73) + 2, FIND(" ", 'FY2025'!L73) - FIND(",", 'FY2025'!L73) - 1) &amp; " " &amp; MID('FY2025'!L73, FIND(" ", 'FY2025'!L73) + 1, FIND(",", 'FY2025'!L73, FIND(" ", 'FY2025'!L73)) - FIND(" ", 'FY2025'!L73) - 1) &amp; ", " &amp; MID('FY2025'!L73, FIND(",", 'FY2025'!L73, FIND(",",'FY2025'!L73) + 1) + 2, LEN('FY2025'!L73))),"")</f>
        <v>#VALUE!</v>
      </c>
      <c r="M71" s="7" t="e">
        <f>IF('FY2025'!A73&lt;&gt;"",DATEVALUE(MID('FY2025'!M73, FIND(",", 'FY2025'!M73) + 2, FIND(" ", 'FY2025'!M73) - FIND(",", 'FY2025'!M73) - 1) &amp; " " &amp; MID('FY2025'!M73, FIND(" ", 'FY2025'!M73) + 1, FIND(",", 'FY2025'!M73, FIND(" ", 'FY2025'!M73)) - FIND(" ", 'FY2025'!M73) - 1) &amp; ", " &amp; MID('FY2025'!M73, FIND(",", 'FY2025'!M73, FIND(",",'FY2025'!M73) + 1) + 2, LEN('FY2025'!M73))),"")</f>
        <v>#VALUE!</v>
      </c>
      <c r="N71" s="7" t="e">
        <f>IF('FY2025'!A73&lt;&gt;"",DATEVALUE(MID('FY2025'!N73, FIND(",", 'FY2025'!N73) + 2, FIND(" ", 'FY2025'!N73) - FIND(",", 'FY2025'!N73) - 1) &amp; " " &amp; MID('FY2025'!N73, FIND(" ", 'FY2025'!N73) + 1, FIND(",", 'FY2025'!N73, FIND(" ", 'FY2025'!N73)) - FIND(" ", 'FY2025'!N73) - 1) &amp; ", " &amp; MID('FY2025'!N73, FIND(",", 'FY2025'!N73, FIND(",",'FY2025'!N73) + 1) + 2, LEN('FY2025'!N73))),"")</f>
        <v>#VALUE!</v>
      </c>
      <c r="O71" s="5" t="e">
        <f t="shared" si="1"/>
        <v>#VALUE!</v>
      </c>
      <c r="P71" s="10" t="e">
        <f>IF('FY2025'!$A73&lt;&gt;"",IF(AND(MONTH($K71) &lt;= 1, MONTH($L71) &gt;= 1), IF($O71 &lt;&gt; "", $E71/$O71, ""), ""),"")</f>
        <v>#VALUE!</v>
      </c>
      <c r="Q71" s="10" t="e">
        <f>IF('FY2025'!$A73&lt;&gt;"",IF(AND(MONTH($K71) &lt;= 2, MONTH($L71) &gt;= 2), IF($O71 &lt;&gt; "", $E71/$O71, ""), ""),"")</f>
        <v>#VALUE!</v>
      </c>
      <c r="R71" s="10" t="e">
        <f>IF('FY2025'!$A73&lt;&gt;"",IF(AND(MONTH($K71) &lt;= 3, MONTH($L71) &gt;= 3), IF($O71 &lt;&gt; "", $E71/$O71, ""), ""),"")</f>
        <v>#VALUE!</v>
      </c>
      <c r="S71" s="10" t="e">
        <f>IF('FY2025'!$A73&lt;&gt;"",IF(AND(MONTH($K71) &lt;= 4, MONTH($L71) &gt;= 4), IF($O71 &lt;&gt; "", $E71/$O71, ""), ""),"")</f>
        <v>#VALUE!</v>
      </c>
      <c r="T71" s="10" t="e">
        <f>IF('FY2025'!$A73&lt;&gt;"",IF(AND(MONTH($K71) &lt;= 5, MONTH($L71) &gt;= 5), IF($O71 &lt;&gt; "", $E71/$O71, ""), ""),"")</f>
        <v>#VALUE!</v>
      </c>
      <c r="U71" s="10" t="e">
        <f>IF('FY2025'!$A73&lt;&gt;"",IF(AND(MONTH($K71) &lt;= 6, MONTH($L71) &gt;= 6), IF($O71 &lt;&gt; "", $E71/$O71, ""), ""),"")</f>
        <v>#VALUE!</v>
      </c>
      <c r="V71" s="10" t="e">
        <f>IF('FY2025'!$A73&lt;&gt;"",IF(AND(MONTH($K71) &lt;= 7, MONTH($L71) &gt;= 7 ), IF($O71 &lt;&gt; "", $E71/$O71, ""), ""),"")</f>
        <v>#VALUE!</v>
      </c>
      <c r="W71" s="10" t="e">
        <f>IF('FY2025'!$A73&lt;&gt;"",IF(AND(MONTH($K71) &lt;= 8, MONTH($L71) &gt;= 8), IF($O71 &lt;&gt; "", $E71/$O71, ""), ""),"")</f>
        <v>#VALUE!</v>
      </c>
      <c r="X71" s="10" t="e">
        <f>IF('FY2025'!$A73&lt;&gt;"",IF(AND(MONTH($K71) &lt;= 9, MONTH($L71) &gt;= 9), IF($O71 &lt;&gt; "", $E71/$O71, ""), ""),"")</f>
        <v>#VALUE!</v>
      </c>
      <c r="Y71" s="10" t="e">
        <f>IF('FY2025'!$A73&lt;&gt;"",IF(AND(MONTH($K71) &lt;= 10, MONTH($L71) &gt;= 10), IF($O71 &lt;&gt; "", $E71/$O71, ""), ""),"")</f>
        <v>#VALUE!</v>
      </c>
      <c r="Z71" s="10" t="e">
        <f>IF('FY2025'!$A73&lt;&gt;"",IF(AND(MONTH($K71) &lt;= 11, MONTH($L71) &gt;= 11), IF($O71 &lt;&gt; "", $E71/$O71, ""), ""),"")</f>
        <v>#VALUE!</v>
      </c>
      <c r="AA71" s="10" t="e">
        <f>IF('FY2025'!$A73&lt;&gt;"",IF(AND(MONTH($K71) &lt;= 12, MONTH($L71) &gt;= 12), IF($O71 &lt;&gt; "", $E71/$O71, ""), ""),"")</f>
        <v>#VALUE!</v>
      </c>
    </row>
    <row r="72" spans="1:27" x14ac:dyDescent="0.25">
      <c r="A72" s="8">
        <f>IF('FY2025'!A74&lt;&gt;"", VALUE('FY2025'!A74), "")</f>
        <v>71</v>
      </c>
      <c r="B72" s="5" t="str">
        <f>IF('FY2025'!A74&lt;&gt;"",_xlfn.VALUETOTEXT('FY2025'!B74),"")</f>
        <v>25-1001-0402-25CIMI-PS-DS-071</v>
      </c>
      <c r="C72" s="5" t="str">
        <f>_xlfn.VALUETOTEXT('FY2025'!C74)</f>
        <v>DS</v>
      </c>
      <c r="D72" s="5" t="str">
        <f>IF('FY2025'!A74&lt;&gt;"",_xlfn.VALUETOTEXT('FY2025'!D74),"")</f>
        <v>CIMB Islamic Bank Berhad</v>
      </c>
      <c r="E72" s="6">
        <f>IF('FY2025'!A74&lt;&gt;"",VALUE('FY2025'!E74),"")</f>
        <v>500000</v>
      </c>
      <c r="F72" s="6">
        <f>IF('FY2025'!A74&lt;&gt;"",VALUE('FY2025'!F74),"")</f>
        <v>77</v>
      </c>
      <c r="G72" s="6">
        <f>IF('FY2025'!A74&lt;&gt;"",VALUE('FY2025'!G74),"")</f>
        <v>64</v>
      </c>
      <c r="H72" s="6">
        <f>IF('FY2025'!A74&lt;&gt;"",VALUE('FY2025'!H74),"")</f>
        <v>4.04</v>
      </c>
      <c r="I72" s="6">
        <f>IF('FY2025'!A74&lt;&gt;"",VALUE('FY2025'!I74),"")</f>
        <v>0.49</v>
      </c>
      <c r="J72" s="6">
        <f>IF('FY2025'!A74&lt;&gt;"",VALUE('FY2025'!J74),"")</f>
        <v>3.55</v>
      </c>
      <c r="K72" s="7" t="e">
        <f>IF('FY2025'!A74&lt;&gt;"",DATEVALUE(MID('FY2025'!K74, FIND(",", 'FY2025'!K74) + 2, FIND(" ", 'FY2025'!K74) - FIND(",", 'FY2025'!K74) - 1) &amp; " " &amp; MID('FY2025'!K74, FIND(" ", 'FY2025'!K74) + 1, FIND(",", 'FY2025'!K74, FIND(" ", 'FY2025'!K74)) - FIND(" ", 'FY2025'!K74) - 1) &amp; ", " &amp; MID('FY2025'!K74, FIND(",", 'FY2025'!K74, FIND(",",'FY2025'!K74) + 1) + 2, LEN('FY2025'!K74))),"")</f>
        <v>#VALUE!</v>
      </c>
      <c r="L72" s="7" t="e">
        <f>IF('FY2025'!A74&lt;&gt;"",DATEVALUE(MID('FY2025'!L74, FIND(",", 'FY2025'!L74) + 2, FIND(" ", 'FY2025'!L74) - FIND(",", 'FY2025'!L74) - 1) &amp; " " &amp; MID('FY2025'!L74, FIND(" ", 'FY2025'!L74) + 1, FIND(",", 'FY2025'!L74, FIND(" ", 'FY2025'!L74)) - FIND(" ", 'FY2025'!L74) - 1) &amp; ", " &amp; MID('FY2025'!L74, FIND(",", 'FY2025'!L74, FIND(",",'FY2025'!L74) + 1) + 2, LEN('FY2025'!L74))),"")</f>
        <v>#VALUE!</v>
      </c>
      <c r="M72" s="7" t="e">
        <f>IF('FY2025'!A74&lt;&gt;"",DATEVALUE(MID('FY2025'!M74, FIND(",", 'FY2025'!M74) + 2, FIND(" ", 'FY2025'!M74) - FIND(",", 'FY2025'!M74) - 1) &amp; " " &amp; MID('FY2025'!M74, FIND(" ", 'FY2025'!M74) + 1, FIND(",", 'FY2025'!M74, FIND(" ", 'FY2025'!M74)) - FIND(" ", 'FY2025'!M74) - 1) &amp; ", " &amp; MID('FY2025'!M74, FIND(",", 'FY2025'!M74, FIND(",",'FY2025'!M74) + 1) + 2, LEN('FY2025'!M74))),"")</f>
        <v>#VALUE!</v>
      </c>
      <c r="N72" s="7" t="e">
        <f>IF('FY2025'!A74&lt;&gt;"",DATEVALUE(MID('FY2025'!N74, FIND(",", 'FY2025'!N74) + 2, FIND(" ", 'FY2025'!N74) - FIND(",", 'FY2025'!N74) - 1) &amp; " " &amp; MID('FY2025'!N74, FIND(" ", 'FY2025'!N74) + 1, FIND(",", 'FY2025'!N74, FIND(" ", 'FY2025'!N74)) - FIND(" ", 'FY2025'!N74) - 1) &amp; ", " &amp; MID('FY2025'!N74, FIND(",", 'FY2025'!N74, FIND(",",'FY2025'!N74) + 1) + 2, LEN('FY2025'!N74))),"")</f>
        <v>#VALUE!</v>
      </c>
      <c r="O72" s="5" t="e">
        <f t="shared" si="1"/>
        <v>#VALUE!</v>
      </c>
      <c r="P72" s="10" t="e">
        <f>IF('FY2025'!$A74&lt;&gt;"",IF(AND(MONTH($K72) &lt;= 1, MONTH($L72) &gt;= 1), IF($O72 &lt;&gt; "", $E72/$O72, ""), ""),"")</f>
        <v>#VALUE!</v>
      </c>
      <c r="Q72" s="10" t="e">
        <f>IF('FY2025'!$A74&lt;&gt;"",IF(AND(MONTH($K72) &lt;= 2, MONTH($L72) &gt;= 2), IF($O72 &lt;&gt; "", $E72/$O72, ""), ""),"")</f>
        <v>#VALUE!</v>
      </c>
      <c r="R72" s="10" t="e">
        <f>IF('FY2025'!$A74&lt;&gt;"",IF(AND(MONTH($K72) &lt;= 3, MONTH($L72) &gt;= 3), IF($O72 &lt;&gt; "", $E72/$O72, ""), ""),"")</f>
        <v>#VALUE!</v>
      </c>
      <c r="S72" s="10" t="e">
        <f>IF('FY2025'!$A74&lt;&gt;"",IF(AND(MONTH($K72) &lt;= 4, MONTH($L72) &gt;= 4), IF($O72 &lt;&gt; "", $E72/$O72, ""), ""),"")</f>
        <v>#VALUE!</v>
      </c>
      <c r="T72" s="10" t="e">
        <f>IF('FY2025'!$A74&lt;&gt;"",IF(AND(MONTH($K72) &lt;= 5, MONTH($L72) &gt;= 5), IF($O72 &lt;&gt; "", $E72/$O72, ""), ""),"")</f>
        <v>#VALUE!</v>
      </c>
      <c r="U72" s="10" t="e">
        <f>IF('FY2025'!$A74&lt;&gt;"",IF(AND(MONTH($K72) &lt;= 6, MONTH($L72) &gt;= 6), IF($O72 &lt;&gt; "", $E72/$O72, ""), ""),"")</f>
        <v>#VALUE!</v>
      </c>
      <c r="V72" s="10" t="e">
        <f>IF('FY2025'!$A74&lt;&gt;"",IF(AND(MONTH($K72) &lt;= 7, MONTH($L72) &gt;= 7 ), IF($O72 &lt;&gt; "", $E72/$O72, ""), ""),"")</f>
        <v>#VALUE!</v>
      </c>
      <c r="W72" s="10" t="e">
        <f>IF('FY2025'!$A74&lt;&gt;"",IF(AND(MONTH($K72) &lt;= 8, MONTH($L72) &gt;= 8), IF($O72 &lt;&gt; "", $E72/$O72, ""), ""),"")</f>
        <v>#VALUE!</v>
      </c>
      <c r="X72" s="10" t="e">
        <f>IF('FY2025'!$A74&lt;&gt;"",IF(AND(MONTH($K72) &lt;= 9, MONTH($L72) &gt;= 9), IF($O72 &lt;&gt; "", $E72/$O72, ""), ""),"")</f>
        <v>#VALUE!</v>
      </c>
      <c r="Y72" s="10" t="e">
        <f>IF('FY2025'!$A74&lt;&gt;"",IF(AND(MONTH($K72) &lt;= 10, MONTH($L72) &gt;= 10), IF($O72 &lt;&gt; "", $E72/$O72, ""), ""),"")</f>
        <v>#VALUE!</v>
      </c>
      <c r="Z72" s="10" t="e">
        <f>IF('FY2025'!$A74&lt;&gt;"",IF(AND(MONTH($K72) &lt;= 11, MONTH($L72) &gt;= 11), IF($O72 &lt;&gt; "", $E72/$O72, ""), ""),"")</f>
        <v>#VALUE!</v>
      </c>
      <c r="AA72" s="10" t="e">
        <f>IF('FY2025'!$A74&lt;&gt;"",IF(AND(MONTH($K72) &lt;= 12, MONTH($L72) &gt;= 12), IF($O72 &lt;&gt; "", $E72/$O72, ""), ""),"")</f>
        <v>#VALUE!</v>
      </c>
    </row>
    <row r="73" spans="1:27" x14ac:dyDescent="0.25">
      <c r="A73" s="8">
        <f>IF('FY2025'!A75&lt;&gt;"", VALUE('FY2025'!A75), "")</f>
        <v>72</v>
      </c>
      <c r="B73" s="5" t="str">
        <f>IF('FY2025'!A75&lt;&gt;"",_xlfn.VALUETOTEXT('FY2025'!B75),"")</f>
        <v>25-1001-0402-25CITI-PS-DS-072</v>
      </c>
      <c r="C73" s="5" t="str">
        <f>_xlfn.VALUETOTEXT('FY2025'!C75)</f>
        <v>DS</v>
      </c>
      <c r="D73" s="5" t="str">
        <f>IF('FY2025'!A75&lt;&gt;"",_xlfn.VALUETOTEXT('FY2025'!D75),"")</f>
        <v>Citibank Bhd</v>
      </c>
      <c r="E73" s="6">
        <f>IF('FY2025'!A75&lt;&gt;"",VALUE('FY2025'!E75),"")</f>
        <v>500000</v>
      </c>
      <c r="F73" s="6">
        <f>IF('FY2025'!A75&lt;&gt;"",VALUE('FY2025'!F75),"")</f>
        <v>77</v>
      </c>
      <c r="G73" s="6">
        <f>IF('FY2025'!A75&lt;&gt;"",VALUE('FY2025'!G75),"")</f>
        <v>64</v>
      </c>
      <c r="H73" s="6">
        <f>IF('FY2025'!A75&lt;&gt;"",VALUE('FY2025'!H75),"")</f>
        <v>5.07</v>
      </c>
      <c r="I73" s="6">
        <f>IF('FY2025'!A75&lt;&gt;"",VALUE('FY2025'!I75),"")</f>
        <v>1.04</v>
      </c>
      <c r="J73" s="6">
        <f>IF('FY2025'!A75&lt;&gt;"",VALUE('FY2025'!J75),"")</f>
        <v>4.03</v>
      </c>
      <c r="K73" s="7" t="e">
        <f>IF('FY2025'!A75&lt;&gt;"",DATEVALUE(MID('FY2025'!K75, FIND(",", 'FY2025'!K75) + 2, FIND(" ", 'FY2025'!K75) - FIND(",", 'FY2025'!K75) - 1) &amp; " " &amp; MID('FY2025'!K75, FIND(" ", 'FY2025'!K75) + 1, FIND(",", 'FY2025'!K75, FIND(" ", 'FY2025'!K75)) - FIND(" ", 'FY2025'!K75) - 1) &amp; ", " &amp; MID('FY2025'!K75, FIND(",", 'FY2025'!K75, FIND(",",'FY2025'!K75) + 1) + 2, LEN('FY2025'!K75))),"")</f>
        <v>#VALUE!</v>
      </c>
      <c r="L73" s="7" t="e">
        <f>IF('FY2025'!A75&lt;&gt;"",DATEVALUE(MID('FY2025'!L75, FIND(",", 'FY2025'!L75) + 2, FIND(" ", 'FY2025'!L75) - FIND(",", 'FY2025'!L75) - 1) &amp; " " &amp; MID('FY2025'!L75, FIND(" ", 'FY2025'!L75) + 1, FIND(",", 'FY2025'!L75, FIND(" ", 'FY2025'!L75)) - FIND(" ", 'FY2025'!L75) - 1) &amp; ", " &amp; MID('FY2025'!L75, FIND(",", 'FY2025'!L75, FIND(",",'FY2025'!L75) + 1) + 2, LEN('FY2025'!L75))),"")</f>
        <v>#VALUE!</v>
      </c>
      <c r="M73" s="7" t="e">
        <f>IF('FY2025'!A75&lt;&gt;"",DATEVALUE(MID('FY2025'!M75, FIND(",", 'FY2025'!M75) + 2, FIND(" ", 'FY2025'!M75) - FIND(",", 'FY2025'!M75) - 1) &amp; " " &amp; MID('FY2025'!M75, FIND(" ", 'FY2025'!M75) + 1, FIND(",", 'FY2025'!M75, FIND(" ", 'FY2025'!M75)) - FIND(" ", 'FY2025'!M75) - 1) &amp; ", " &amp; MID('FY2025'!M75, FIND(",", 'FY2025'!M75, FIND(",",'FY2025'!M75) + 1) + 2, LEN('FY2025'!M75))),"")</f>
        <v>#VALUE!</v>
      </c>
      <c r="N73" s="7" t="e">
        <f>IF('FY2025'!A75&lt;&gt;"",DATEVALUE(MID('FY2025'!N75, FIND(",", 'FY2025'!N75) + 2, FIND(" ", 'FY2025'!N75) - FIND(",", 'FY2025'!N75) - 1) &amp; " " &amp; MID('FY2025'!N75, FIND(" ", 'FY2025'!N75) + 1, FIND(",", 'FY2025'!N75, FIND(" ", 'FY2025'!N75)) - FIND(" ", 'FY2025'!N75) - 1) &amp; ", " &amp; MID('FY2025'!N75, FIND(",", 'FY2025'!N75, FIND(",",'FY2025'!N75) + 1) + 2, LEN('FY2025'!N75))),"")</f>
        <v>#VALUE!</v>
      </c>
      <c r="O73" s="5" t="e">
        <f t="shared" si="1"/>
        <v>#VALUE!</v>
      </c>
      <c r="P73" s="10" t="e">
        <f>IF('FY2025'!$A75&lt;&gt;"",IF(AND(MONTH($K73) &lt;= 1, MONTH($L73) &gt;= 1), IF($O73 &lt;&gt; "", $E73/$O73, ""), ""),"")</f>
        <v>#VALUE!</v>
      </c>
      <c r="Q73" s="10" t="e">
        <f>IF('FY2025'!$A75&lt;&gt;"",IF(AND(MONTH($K73) &lt;= 2, MONTH($L73) &gt;= 2), IF($O73 &lt;&gt; "", $E73/$O73, ""), ""),"")</f>
        <v>#VALUE!</v>
      </c>
      <c r="R73" s="10" t="e">
        <f>IF('FY2025'!$A75&lt;&gt;"",IF(AND(MONTH($K73) &lt;= 3, MONTH($L73) &gt;= 3), IF($O73 &lt;&gt; "", $E73/$O73, ""), ""),"")</f>
        <v>#VALUE!</v>
      </c>
      <c r="S73" s="10" t="e">
        <f>IF('FY2025'!$A75&lt;&gt;"",IF(AND(MONTH($K73) &lt;= 4, MONTH($L73) &gt;= 4), IF($O73 &lt;&gt; "", $E73/$O73, ""), ""),"")</f>
        <v>#VALUE!</v>
      </c>
      <c r="T73" s="10" t="e">
        <f>IF('FY2025'!$A75&lt;&gt;"",IF(AND(MONTH($K73) &lt;= 5, MONTH($L73) &gt;= 5), IF($O73 &lt;&gt; "", $E73/$O73, ""), ""),"")</f>
        <v>#VALUE!</v>
      </c>
      <c r="U73" s="10" t="e">
        <f>IF('FY2025'!$A75&lt;&gt;"",IF(AND(MONTH($K73) &lt;= 6, MONTH($L73) &gt;= 6), IF($O73 &lt;&gt; "", $E73/$O73, ""), ""),"")</f>
        <v>#VALUE!</v>
      </c>
      <c r="V73" s="10" t="e">
        <f>IF('FY2025'!$A75&lt;&gt;"",IF(AND(MONTH($K73) &lt;= 7, MONTH($L73) &gt;= 7 ), IF($O73 &lt;&gt; "", $E73/$O73, ""), ""),"")</f>
        <v>#VALUE!</v>
      </c>
      <c r="W73" s="10" t="e">
        <f>IF('FY2025'!$A75&lt;&gt;"",IF(AND(MONTH($K73) &lt;= 8, MONTH($L73) &gt;= 8), IF($O73 &lt;&gt; "", $E73/$O73, ""), ""),"")</f>
        <v>#VALUE!</v>
      </c>
      <c r="X73" s="10" t="e">
        <f>IF('FY2025'!$A75&lt;&gt;"",IF(AND(MONTH($K73) &lt;= 9, MONTH($L73) &gt;= 9), IF($O73 &lt;&gt; "", $E73/$O73, ""), ""),"")</f>
        <v>#VALUE!</v>
      </c>
      <c r="Y73" s="10" t="e">
        <f>IF('FY2025'!$A75&lt;&gt;"",IF(AND(MONTH($K73) &lt;= 10, MONTH($L73) &gt;= 10), IF($O73 &lt;&gt; "", $E73/$O73, ""), ""),"")</f>
        <v>#VALUE!</v>
      </c>
      <c r="Z73" s="10" t="e">
        <f>IF('FY2025'!$A75&lt;&gt;"",IF(AND(MONTH($K73) &lt;= 11, MONTH($L73) &gt;= 11), IF($O73 &lt;&gt; "", $E73/$O73, ""), ""),"")</f>
        <v>#VALUE!</v>
      </c>
      <c r="AA73" s="10" t="e">
        <f>IF('FY2025'!$A75&lt;&gt;"",IF(AND(MONTH($K73) &lt;= 12, MONTH($L73) &gt;= 12), IF($O73 &lt;&gt; "", $E73/$O73, ""), ""),"")</f>
        <v>#VALUE!</v>
      </c>
    </row>
    <row r="74" spans="1:27" x14ac:dyDescent="0.25">
      <c r="A74" s="8">
        <f>IF('FY2025'!A76&lt;&gt;"", VALUE('FY2025'!A76), "")</f>
        <v>73</v>
      </c>
      <c r="B74" s="5" t="str">
        <f>IF('FY2025'!A76&lt;&gt;"",_xlfn.VALUETOTEXT('FY2025'!B76),"")</f>
        <v>25-1001-0402-25TOTS-PS-DS-073</v>
      </c>
      <c r="C74" s="5" t="str">
        <f>_xlfn.VALUETOTEXT('FY2025'!C76)</f>
        <v>DS</v>
      </c>
      <c r="D74" s="5" t="str">
        <f>IF('FY2025'!A76&lt;&gt;"",_xlfn.VALUETOTEXT('FY2025'!D76),"")</f>
        <v>TOTSA TotalEnergies Trading SA</v>
      </c>
      <c r="E74" s="6">
        <f>IF('FY2025'!A76&lt;&gt;"",VALUE('FY2025'!E76),"")</f>
        <v>500000</v>
      </c>
      <c r="F74" s="6">
        <f>IF('FY2025'!A76&lt;&gt;"",VALUE('FY2025'!F76),"")</f>
        <v>77</v>
      </c>
      <c r="G74" s="6">
        <f>IF('FY2025'!A76&lt;&gt;"",VALUE('FY2025'!G76),"")</f>
        <v>64</v>
      </c>
      <c r="H74" s="6">
        <f>IF('FY2025'!A76&lt;&gt;"",VALUE('FY2025'!H76),"")</f>
        <v>5.05</v>
      </c>
      <c r="I74" s="6">
        <f>IF('FY2025'!A76&lt;&gt;"",VALUE('FY2025'!I76),"")</f>
        <v>1.05</v>
      </c>
      <c r="J74" s="6">
        <f>IF('FY2025'!A76&lt;&gt;"",VALUE('FY2025'!J76),"")</f>
        <v>4</v>
      </c>
      <c r="K74" s="7" t="e">
        <f>IF('FY2025'!A76&lt;&gt;"",DATEVALUE(MID('FY2025'!K76, FIND(",", 'FY2025'!K76) + 2, FIND(" ", 'FY2025'!K76) - FIND(",", 'FY2025'!K76) - 1) &amp; " " &amp; MID('FY2025'!K76, FIND(" ", 'FY2025'!K76) + 1, FIND(",", 'FY2025'!K76, FIND(" ", 'FY2025'!K76)) - FIND(" ", 'FY2025'!K76) - 1) &amp; ", " &amp; MID('FY2025'!K76, FIND(",", 'FY2025'!K76, FIND(",",'FY2025'!K76) + 1) + 2, LEN('FY2025'!K76))),"")</f>
        <v>#VALUE!</v>
      </c>
      <c r="L74" s="7" t="e">
        <f>IF('FY2025'!A76&lt;&gt;"",DATEVALUE(MID('FY2025'!L76, FIND(",", 'FY2025'!L76) + 2, FIND(" ", 'FY2025'!L76) - FIND(",", 'FY2025'!L76) - 1) &amp; " " &amp; MID('FY2025'!L76, FIND(" ", 'FY2025'!L76) + 1, FIND(",", 'FY2025'!L76, FIND(" ", 'FY2025'!L76)) - FIND(" ", 'FY2025'!L76) - 1) &amp; ", " &amp; MID('FY2025'!L76, FIND(",", 'FY2025'!L76, FIND(",",'FY2025'!L76) + 1) + 2, LEN('FY2025'!L76))),"")</f>
        <v>#VALUE!</v>
      </c>
      <c r="M74" s="7" t="e">
        <f>IF('FY2025'!A76&lt;&gt;"",DATEVALUE(MID('FY2025'!M76, FIND(",", 'FY2025'!M76) + 2, FIND(" ", 'FY2025'!M76) - FIND(",", 'FY2025'!M76) - 1) &amp; " " &amp; MID('FY2025'!M76, FIND(" ", 'FY2025'!M76) + 1, FIND(",", 'FY2025'!M76, FIND(" ", 'FY2025'!M76)) - FIND(" ", 'FY2025'!M76) - 1) &amp; ", " &amp; MID('FY2025'!M76, FIND(",", 'FY2025'!M76, FIND(",",'FY2025'!M76) + 1) + 2, LEN('FY2025'!M76))),"")</f>
        <v>#VALUE!</v>
      </c>
      <c r="N74" s="7" t="e">
        <f>IF('FY2025'!A76&lt;&gt;"",DATEVALUE(MID('FY2025'!N76, FIND(",", 'FY2025'!N76) + 2, FIND(" ", 'FY2025'!N76) - FIND(",", 'FY2025'!N76) - 1) &amp; " " &amp; MID('FY2025'!N76, FIND(" ", 'FY2025'!N76) + 1, FIND(",", 'FY2025'!N76, FIND(" ", 'FY2025'!N76)) - FIND(" ", 'FY2025'!N76) - 1) &amp; ", " &amp; MID('FY2025'!N76, FIND(",", 'FY2025'!N76, FIND(",",'FY2025'!N76) + 1) + 2, LEN('FY2025'!N76))),"")</f>
        <v>#VALUE!</v>
      </c>
      <c r="O74" s="5" t="e">
        <f t="shared" si="1"/>
        <v>#VALUE!</v>
      </c>
      <c r="P74" s="10" t="e">
        <f>IF('FY2025'!$A76&lt;&gt;"",IF(AND(MONTH($K74) &lt;= 1, MONTH($L74) &gt;= 1), IF($O74 &lt;&gt; "", $E74/$O74, ""), ""),"")</f>
        <v>#VALUE!</v>
      </c>
      <c r="Q74" s="10" t="e">
        <f>IF('FY2025'!$A76&lt;&gt;"",IF(AND(MONTH($K74) &lt;= 2, MONTH($L74) &gt;= 2), IF($O74 &lt;&gt; "", $E74/$O74, ""), ""),"")</f>
        <v>#VALUE!</v>
      </c>
      <c r="R74" s="10" t="e">
        <f>IF('FY2025'!$A76&lt;&gt;"",IF(AND(MONTH($K74) &lt;= 3, MONTH($L74) &gt;= 3), IF($O74 &lt;&gt; "", $E74/$O74, ""), ""),"")</f>
        <v>#VALUE!</v>
      </c>
      <c r="S74" s="10" t="e">
        <f>IF('FY2025'!$A76&lt;&gt;"",IF(AND(MONTH($K74) &lt;= 4, MONTH($L74) &gt;= 4), IF($O74 &lt;&gt; "", $E74/$O74, ""), ""),"")</f>
        <v>#VALUE!</v>
      </c>
      <c r="T74" s="10" t="e">
        <f>IF('FY2025'!$A76&lt;&gt;"",IF(AND(MONTH($K74) &lt;= 5, MONTH($L74) &gt;= 5), IF($O74 &lt;&gt; "", $E74/$O74, ""), ""),"")</f>
        <v>#VALUE!</v>
      </c>
      <c r="U74" s="10" t="e">
        <f>IF('FY2025'!$A76&lt;&gt;"",IF(AND(MONTH($K74) &lt;= 6, MONTH($L74) &gt;= 6), IF($O74 &lt;&gt; "", $E74/$O74, ""), ""),"")</f>
        <v>#VALUE!</v>
      </c>
      <c r="V74" s="10" t="e">
        <f>IF('FY2025'!$A76&lt;&gt;"",IF(AND(MONTH($K74) &lt;= 7, MONTH($L74) &gt;= 7 ), IF($O74 &lt;&gt; "", $E74/$O74, ""), ""),"")</f>
        <v>#VALUE!</v>
      </c>
      <c r="W74" s="10" t="e">
        <f>IF('FY2025'!$A76&lt;&gt;"",IF(AND(MONTH($K74) &lt;= 8, MONTH($L74) &gt;= 8), IF($O74 &lt;&gt; "", $E74/$O74, ""), ""),"")</f>
        <v>#VALUE!</v>
      </c>
      <c r="X74" s="10" t="e">
        <f>IF('FY2025'!$A76&lt;&gt;"",IF(AND(MONTH($K74) &lt;= 9, MONTH($L74) &gt;= 9), IF($O74 &lt;&gt; "", $E74/$O74, ""), ""),"")</f>
        <v>#VALUE!</v>
      </c>
      <c r="Y74" s="10" t="e">
        <f>IF('FY2025'!$A76&lt;&gt;"",IF(AND(MONTH($K74) &lt;= 10, MONTH($L74) &gt;= 10), IF($O74 &lt;&gt; "", $E74/$O74, ""), ""),"")</f>
        <v>#VALUE!</v>
      </c>
      <c r="Z74" s="10" t="e">
        <f>IF('FY2025'!$A76&lt;&gt;"",IF(AND(MONTH($K74) &lt;= 11, MONTH($L74) &gt;= 11), IF($O74 &lt;&gt; "", $E74/$O74, ""), ""),"")</f>
        <v>#VALUE!</v>
      </c>
      <c r="AA74" s="10" t="e">
        <f>IF('FY2025'!$A76&lt;&gt;"",IF(AND(MONTH($K74) &lt;= 12, MONTH($L74) &gt;= 12), IF($O74 &lt;&gt; "", $E74/$O74, ""), ""),"")</f>
        <v>#VALUE!</v>
      </c>
    </row>
    <row r="75" spans="1:27" x14ac:dyDescent="0.25">
      <c r="A75" s="8">
        <f>IF('FY2025'!A77&lt;&gt;"", VALUE('FY2025'!A77), "")</f>
        <v>74</v>
      </c>
      <c r="B75" s="5" t="str">
        <f>IF('FY2025'!A77&lt;&gt;"",_xlfn.VALUETOTEXT('FY2025'!B77),"")</f>
        <v>25-1002-0403-25SCBS-PS-HZ-074</v>
      </c>
      <c r="C75" s="5" t="str">
        <f>_xlfn.VALUETOTEXT('FY2025'!C77)</f>
        <v>HZ</v>
      </c>
      <c r="D75" s="5" t="str">
        <f>IF('FY2025'!A77&lt;&gt;"",_xlfn.VALUETOTEXT('FY2025'!D77),"")</f>
        <v>Standard Chartered Saadiq Berhad</v>
      </c>
      <c r="E75" s="6">
        <f>IF('FY2025'!A77&lt;&gt;"",VALUE('FY2025'!E77),"")</f>
        <v>500000</v>
      </c>
      <c r="F75" s="6">
        <f>IF('FY2025'!A77&lt;&gt;"",VALUE('FY2025'!F77),"")</f>
        <v>77</v>
      </c>
      <c r="G75" s="6">
        <f>IF('FY2025'!A77&lt;&gt;"",VALUE('FY2025'!G77),"")</f>
        <v>64</v>
      </c>
      <c r="H75" s="6">
        <f>IF('FY2025'!A77&lt;&gt;"",VALUE('FY2025'!H77),"")</f>
        <v>4.25</v>
      </c>
      <c r="I75" s="6">
        <f>IF('FY2025'!A77&lt;&gt;"",VALUE('FY2025'!I77),"")</f>
        <v>0.36</v>
      </c>
      <c r="J75" s="6">
        <f>IF('FY2025'!A77&lt;&gt;"",VALUE('FY2025'!J77),"")</f>
        <v>3.89</v>
      </c>
      <c r="K75" s="7" t="e">
        <f>IF('FY2025'!A77&lt;&gt;"",DATEVALUE(MID('FY2025'!K77, FIND(",", 'FY2025'!K77) + 2, FIND(" ", 'FY2025'!K77) - FIND(",", 'FY2025'!K77) - 1) &amp; " " &amp; MID('FY2025'!K77, FIND(" ", 'FY2025'!K77) + 1, FIND(",", 'FY2025'!K77, FIND(" ", 'FY2025'!K77)) - FIND(" ", 'FY2025'!K77) - 1) &amp; ", " &amp; MID('FY2025'!K77, FIND(",", 'FY2025'!K77, FIND(",",'FY2025'!K77) + 1) + 2, LEN('FY2025'!K77))),"")</f>
        <v>#VALUE!</v>
      </c>
      <c r="L75" s="7" t="e">
        <f>IF('FY2025'!A77&lt;&gt;"",DATEVALUE(MID('FY2025'!L77, FIND(",", 'FY2025'!L77) + 2, FIND(" ", 'FY2025'!L77) - FIND(",", 'FY2025'!L77) - 1) &amp; " " &amp; MID('FY2025'!L77, FIND(" ", 'FY2025'!L77) + 1, FIND(",", 'FY2025'!L77, FIND(" ", 'FY2025'!L77)) - FIND(" ", 'FY2025'!L77) - 1) &amp; ", " &amp; MID('FY2025'!L77, FIND(",", 'FY2025'!L77, FIND(",",'FY2025'!L77) + 1) + 2, LEN('FY2025'!L77))),"")</f>
        <v>#VALUE!</v>
      </c>
      <c r="M75" s="7" t="e">
        <f>IF('FY2025'!A77&lt;&gt;"",DATEVALUE(MID('FY2025'!M77, FIND(",", 'FY2025'!M77) + 2, FIND(" ", 'FY2025'!M77) - FIND(",", 'FY2025'!M77) - 1) &amp; " " &amp; MID('FY2025'!M77, FIND(" ", 'FY2025'!M77) + 1, FIND(",", 'FY2025'!M77, FIND(" ", 'FY2025'!M77)) - FIND(" ", 'FY2025'!M77) - 1) &amp; ", " &amp; MID('FY2025'!M77, FIND(",", 'FY2025'!M77, FIND(",",'FY2025'!M77) + 1) + 2, LEN('FY2025'!M77))),"")</f>
        <v>#VALUE!</v>
      </c>
      <c r="N75" s="7" t="e">
        <f>IF('FY2025'!A77&lt;&gt;"",DATEVALUE(MID('FY2025'!N77, FIND(",", 'FY2025'!N77) + 2, FIND(" ", 'FY2025'!N77) - FIND(",", 'FY2025'!N77) - 1) &amp; " " &amp; MID('FY2025'!N77, FIND(" ", 'FY2025'!N77) + 1, FIND(",", 'FY2025'!N77, FIND(" ", 'FY2025'!N77)) - FIND(" ", 'FY2025'!N77) - 1) &amp; ", " &amp; MID('FY2025'!N77, FIND(",", 'FY2025'!N77, FIND(",",'FY2025'!N77) + 1) + 2, LEN('FY2025'!N77))),"")</f>
        <v>#VALUE!</v>
      </c>
      <c r="O75" s="5" t="e">
        <f t="shared" si="1"/>
        <v>#VALUE!</v>
      </c>
      <c r="P75" s="10" t="e">
        <f>IF('FY2025'!$A77&lt;&gt;"",IF(AND(MONTH($K75) &lt;= 1, MONTH($L75) &gt;= 1), IF($O75 &lt;&gt; "", $E75/$O75, ""), ""),"")</f>
        <v>#VALUE!</v>
      </c>
      <c r="Q75" s="10" t="e">
        <f>IF('FY2025'!$A77&lt;&gt;"",IF(AND(MONTH($K75) &lt;= 2, MONTH($L75) &gt;= 2), IF($O75 &lt;&gt; "", $E75/$O75, ""), ""),"")</f>
        <v>#VALUE!</v>
      </c>
      <c r="R75" s="10" t="e">
        <f>IF('FY2025'!$A77&lt;&gt;"",IF(AND(MONTH($K75) &lt;= 3, MONTH($L75) &gt;= 3), IF($O75 &lt;&gt; "", $E75/$O75, ""), ""),"")</f>
        <v>#VALUE!</v>
      </c>
      <c r="S75" s="10" t="e">
        <f>IF('FY2025'!$A77&lt;&gt;"",IF(AND(MONTH($K75) &lt;= 4, MONTH($L75) &gt;= 4), IF($O75 &lt;&gt; "", $E75/$O75, ""), ""),"")</f>
        <v>#VALUE!</v>
      </c>
      <c r="T75" s="10" t="e">
        <f>IF('FY2025'!$A77&lt;&gt;"",IF(AND(MONTH($K75) &lt;= 5, MONTH($L75) &gt;= 5), IF($O75 &lt;&gt; "", $E75/$O75, ""), ""),"")</f>
        <v>#VALUE!</v>
      </c>
      <c r="U75" s="10" t="e">
        <f>IF('FY2025'!$A77&lt;&gt;"",IF(AND(MONTH($K75) &lt;= 6, MONTH($L75) &gt;= 6), IF($O75 &lt;&gt; "", $E75/$O75, ""), ""),"")</f>
        <v>#VALUE!</v>
      </c>
      <c r="V75" s="10" t="e">
        <f>IF('FY2025'!$A77&lt;&gt;"",IF(AND(MONTH($K75) &lt;= 7, MONTH($L75) &gt;= 7 ), IF($O75 &lt;&gt; "", $E75/$O75, ""), ""),"")</f>
        <v>#VALUE!</v>
      </c>
      <c r="W75" s="10" t="e">
        <f>IF('FY2025'!$A77&lt;&gt;"",IF(AND(MONTH($K75) &lt;= 8, MONTH($L75) &gt;= 8), IF($O75 &lt;&gt; "", $E75/$O75, ""), ""),"")</f>
        <v>#VALUE!</v>
      </c>
      <c r="X75" s="10" t="e">
        <f>IF('FY2025'!$A77&lt;&gt;"",IF(AND(MONTH($K75) &lt;= 9, MONTH($L75) &gt;= 9), IF($O75 &lt;&gt; "", $E75/$O75, ""), ""),"")</f>
        <v>#VALUE!</v>
      </c>
      <c r="Y75" s="10" t="e">
        <f>IF('FY2025'!$A77&lt;&gt;"",IF(AND(MONTH($K75) &lt;= 10, MONTH($L75) &gt;= 10), IF($O75 &lt;&gt; "", $E75/$O75, ""), ""),"")</f>
        <v>#VALUE!</v>
      </c>
      <c r="Z75" s="10" t="e">
        <f>IF('FY2025'!$A77&lt;&gt;"",IF(AND(MONTH($K75) &lt;= 11, MONTH($L75) &gt;= 11), IF($O75 &lt;&gt; "", $E75/$O75, ""), ""),"")</f>
        <v>#VALUE!</v>
      </c>
      <c r="AA75" s="10" t="e">
        <f>IF('FY2025'!$A77&lt;&gt;"",IF(AND(MONTH($K75) &lt;= 12, MONTH($L75) &gt;= 12), IF($O75 &lt;&gt; "", $E75/$O75, ""), ""),"")</f>
        <v>#VALUE!</v>
      </c>
    </row>
    <row r="76" spans="1:27" x14ac:dyDescent="0.25">
      <c r="A76" s="8">
        <f>IF('FY2025'!A78&lt;&gt;"", VALUE('FY2025'!A78), "")</f>
        <v>75</v>
      </c>
      <c r="B76" s="5" t="str">
        <f>IF('FY2025'!A78&lt;&gt;"",_xlfn.VALUETOTEXT('FY2025'!B78),"")</f>
        <v>25-1002-0403-25SCBB-PS-HZ-075</v>
      </c>
      <c r="C76" s="5" t="str">
        <f>_xlfn.VALUETOTEXT('FY2025'!C78)</f>
        <v>HZ</v>
      </c>
      <c r="D76" s="5" t="str">
        <f>IF('FY2025'!A78&lt;&gt;"",_xlfn.VALUETOTEXT('FY2025'!D78),"")</f>
        <v>Standard Chartered Bank (M) Bhd</v>
      </c>
      <c r="E76" s="6">
        <f>IF('FY2025'!A78&lt;&gt;"",VALUE('FY2025'!E78),"")</f>
        <v>500000</v>
      </c>
      <c r="F76" s="6">
        <f>IF('FY2025'!A78&lt;&gt;"",VALUE('FY2025'!F78),"")</f>
        <v>77</v>
      </c>
      <c r="G76" s="6">
        <f>IF('FY2025'!A78&lt;&gt;"",VALUE('FY2025'!G78),"")</f>
        <v>64</v>
      </c>
      <c r="H76" s="6">
        <f>IF('FY2025'!A78&lt;&gt;"",VALUE('FY2025'!H78),"")</f>
        <v>4.2699999999999996</v>
      </c>
      <c r="I76" s="6">
        <f>IF('FY2025'!A78&lt;&gt;"",VALUE('FY2025'!I78),"")</f>
        <v>0.33</v>
      </c>
      <c r="J76" s="6">
        <f>IF('FY2025'!A78&lt;&gt;"",VALUE('FY2025'!J78),"")</f>
        <v>3.94</v>
      </c>
      <c r="K76" s="7" t="e">
        <f>IF('FY2025'!A78&lt;&gt;"",DATEVALUE(MID('FY2025'!K78, FIND(",", 'FY2025'!K78) + 2, FIND(" ", 'FY2025'!K78) - FIND(",", 'FY2025'!K78) - 1) &amp; " " &amp; MID('FY2025'!K78, FIND(" ", 'FY2025'!K78) + 1, FIND(",", 'FY2025'!K78, FIND(" ", 'FY2025'!K78)) - FIND(" ", 'FY2025'!K78) - 1) &amp; ", " &amp; MID('FY2025'!K78, FIND(",", 'FY2025'!K78, FIND(",",'FY2025'!K78) + 1) + 2, LEN('FY2025'!K78))),"")</f>
        <v>#VALUE!</v>
      </c>
      <c r="L76" s="7" t="e">
        <f>IF('FY2025'!A78&lt;&gt;"",DATEVALUE(MID('FY2025'!L78, FIND(",", 'FY2025'!L78) + 2, FIND(" ", 'FY2025'!L78) - FIND(",", 'FY2025'!L78) - 1) &amp; " " &amp; MID('FY2025'!L78, FIND(" ", 'FY2025'!L78) + 1, FIND(",", 'FY2025'!L78, FIND(" ", 'FY2025'!L78)) - FIND(" ", 'FY2025'!L78) - 1) &amp; ", " &amp; MID('FY2025'!L78, FIND(",", 'FY2025'!L78, FIND(",",'FY2025'!L78) + 1) + 2, LEN('FY2025'!L78))),"")</f>
        <v>#VALUE!</v>
      </c>
      <c r="M76" s="7" t="e">
        <f>IF('FY2025'!A78&lt;&gt;"",DATEVALUE(MID('FY2025'!M78, FIND(",", 'FY2025'!M78) + 2, FIND(" ", 'FY2025'!M78) - FIND(",", 'FY2025'!M78) - 1) &amp; " " &amp; MID('FY2025'!M78, FIND(" ", 'FY2025'!M78) + 1, FIND(",", 'FY2025'!M78, FIND(" ", 'FY2025'!M78)) - FIND(" ", 'FY2025'!M78) - 1) &amp; ", " &amp; MID('FY2025'!M78, FIND(",", 'FY2025'!M78, FIND(",",'FY2025'!M78) + 1) + 2, LEN('FY2025'!M78))),"")</f>
        <v>#VALUE!</v>
      </c>
      <c r="N76" s="7" t="e">
        <f>IF('FY2025'!A78&lt;&gt;"",DATEVALUE(MID('FY2025'!N78, FIND(",", 'FY2025'!N78) + 2, FIND(" ", 'FY2025'!N78) - FIND(",", 'FY2025'!N78) - 1) &amp; " " &amp; MID('FY2025'!N78, FIND(" ", 'FY2025'!N78) + 1, FIND(",", 'FY2025'!N78, FIND(" ", 'FY2025'!N78)) - FIND(" ", 'FY2025'!N78) - 1) &amp; ", " &amp; MID('FY2025'!N78, FIND(",", 'FY2025'!N78, FIND(",",'FY2025'!N78) + 1) + 2, LEN('FY2025'!N78))),"")</f>
        <v>#VALUE!</v>
      </c>
      <c r="O76" s="5" t="e">
        <f t="shared" si="1"/>
        <v>#VALUE!</v>
      </c>
      <c r="P76" s="10" t="e">
        <f>IF('FY2025'!$A78&lt;&gt;"",IF(AND(MONTH($K76) &lt;= 1, MONTH($L76) &gt;= 1), IF($O76 &lt;&gt; "", $E76/$O76, ""), ""),"")</f>
        <v>#VALUE!</v>
      </c>
      <c r="Q76" s="10" t="e">
        <f>IF('FY2025'!$A78&lt;&gt;"",IF(AND(MONTH($K76) &lt;= 2, MONTH($L76) &gt;= 2), IF($O76 &lt;&gt; "", $E76/$O76, ""), ""),"")</f>
        <v>#VALUE!</v>
      </c>
      <c r="R76" s="10" t="e">
        <f>IF('FY2025'!$A78&lt;&gt;"",IF(AND(MONTH($K76) &lt;= 3, MONTH($L76) &gt;= 3), IF($O76 &lt;&gt; "", $E76/$O76, ""), ""),"")</f>
        <v>#VALUE!</v>
      </c>
      <c r="S76" s="10" t="e">
        <f>IF('FY2025'!$A78&lt;&gt;"",IF(AND(MONTH($K76) &lt;= 4, MONTH($L76) &gt;= 4), IF($O76 &lt;&gt; "", $E76/$O76, ""), ""),"")</f>
        <v>#VALUE!</v>
      </c>
      <c r="T76" s="10" t="e">
        <f>IF('FY2025'!$A78&lt;&gt;"",IF(AND(MONTH($K76) &lt;= 5, MONTH($L76) &gt;= 5), IF($O76 &lt;&gt; "", $E76/$O76, ""), ""),"")</f>
        <v>#VALUE!</v>
      </c>
      <c r="U76" s="10" t="e">
        <f>IF('FY2025'!$A78&lt;&gt;"",IF(AND(MONTH($K76) &lt;= 6, MONTH($L76) &gt;= 6), IF($O76 &lt;&gt; "", $E76/$O76, ""), ""),"")</f>
        <v>#VALUE!</v>
      </c>
      <c r="V76" s="10" t="e">
        <f>IF('FY2025'!$A78&lt;&gt;"",IF(AND(MONTH($K76) &lt;= 7, MONTH($L76) &gt;= 7 ), IF($O76 &lt;&gt; "", $E76/$O76, ""), ""),"")</f>
        <v>#VALUE!</v>
      </c>
      <c r="W76" s="10" t="e">
        <f>IF('FY2025'!$A78&lt;&gt;"",IF(AND(MONTH($K76) &lt;= 8, MONTH($L76) &gt;= 8), IF($O76 &lt;&gt; "", $E76/$O76, ""), ""),"")</f>
        <v>#VALUE!</v>
      </c>
      <c r="X76" s="10" t="e">
        <f>IF('FY2025'!$A78&lt;&gt;"",IF(AND(MONTH($K76) &lt;= 9, MONTH($L76) &gt;= 9), IF($O76 &lt;&gt; "", $E76/$O76, ""), ""),"")</f>
        <v>#VALUE!</v>
      </c>
      <c r="Y76" s="10" t="e">
        <f>IF('FY2025'!$A78&lt;&gt;"",IF(AND(MONTH($K76) &lt;= 10, MONTH($L76) &gt;= 10), IF($O76 &lt;&gt; "", $E76/$O76, ""), ""),"")</f>
        <v>#VALUE!</v>
      </c>
      <c r="Z76" s="10" t="e">
        <f>IF('FY2025'!$A78&lt;&gt;"",IF(AND(MONTH($K76) &lt;= 11, MONTH($L76) &gt;= 11), IF($O76 &lt;&gt; "", $E76/$O76, ""), ""),"")</f>
        <v>#VALUE!</v>
      </c>
      <c r="AA76" s="10" t="e">
        <f>IF('FY2025'!$A78&lt;&gt;"",IF(AND(MONTH($K76) &lt;= 12, MONTH($L76) &gt;= 12), IF($O76 &lt;&gt; "", $E76/$O76, ""), ""),"")</f>
        <v>#VALUE!</v>
      </c>
    </row>
    <row r="77" spans="1:27" x14ac:dyDescent="0.25">
      <c r="A77" s="8">
        <f>IF('FY2025'!A79&lt;&gt;"", VALUE('FY2025'!A79), "")</f>
        <v>76</v>
      </c>
      <c r="B77" s="5" t="str">
        <f>IF('FY2025'!A79&lt;&gt;"",_xlfn.VALUETOTEXT('FY2025'!B79),"")</f>
        <v>25-1002-0403-25JPMC-PS-HZ-076</v>
      </c>
      <c r="C77" s="5" t="str">
        <f>_xlfn.VALUETOTEXT('FY2025'!C79)</f>
        <v>HZ</v>
      </c>
      <c r="D77" s="5" t="str">
        <f>IF('FY2025'!A79&lt;&gt;"",_xlfn.VALUETOTEXT('FY2025'!D79),"")</f>
        <v>JP Morgan Chase Bank NA</v>
      </c>
      <c r="E77" s="6">
        <f>IF('FY2025'!A79&lt;&gt;"",VALUE('FY2025'!E79),"")</f>
        <v>500000</v>
      </c>
      <c r="F77" s="6">
        <f>IF('FY2025'!A79&lt;&gt;"",VALUE('FY2025'!F79),"")</f>
        <v>77</v>
      </c>
      <c r="G77" s="6">
        <f>IF('FY2025'!A79&lt;&gt;"",VALUE('FY2025'!G79),"")</f>
        <v>64</v>
      </c>
      <c r="H77" s="6">
        <f>IF('FY2025'!A79&lt;&gt;"",VALUE('FY2025'!H79),"")</f>
        <v>5.15</v>
      </c>
      <c r="I77" s="6">
        <f>IF('FY2025'!A79&lt;&gt;"",VALUE('FY2025'!I79),"")</f>
        <v>0.67</v>
      </c>
      <c r="J77" s="6">
        <f>IF('FY2025'!A79&lt;&gt;"",VALUE('FY2025'!J79),"")</f>
        <v>4.4800000000000004</v>
      </c>
      <c r="K77" s="7" t="e">
        <f>IF('FY2025'!A79&lt;&gt;"",DATEVALUE(MID('FY2025'!K79, FIND(",", 'FY2025'!K79) + 2, FIND(" ", 'FY2025'!K79) - FIND(",", 'FY2025'!K79) - 1) &amp; " " &amp; MID('FY2025'!K79, FIND(" ", 'FY2025'!K79) + 1, FIND(",", 'FY2025'!K79, FIND(" ", 'FY2025'!K79)) - FIND(" ", 'FY2025'!K79) - 1) &amp; ", " &amp; MID('FY2025'!K79, FIND(",", 'FY2025'!K79, FIND(",",'FY2025'!K79) + 1) + 2, LEN('FY2025'!K79))),"")</f>
        <v>#VALUE!</v>
      </c>
      <c r="L77" s="7" t="e">
        <f>IF('FY2025'!A79&lt;&gt;"",DATEVALUE(MID('FY2025'!L79, FIND(",", 'FY2025'!L79) + 2, FIND(" ", 'FY2025'!L79) - FIND(",", 'FY2025'!L79) - 1) &amp; " " &amp; MID('FY2025'!L79, FIND(" ", 'FY2025'!L79) + 1, FIND(",", 'FY2025'!L79, FIND(" ", 'FY2025'!L79)) - FIND(" ", 'FY2025'!L79) - 1) &amp; ", " &amp; MID('FY2025'!L79, FIND(",", 'FY2025'!L79, FIND(",",'FY2025'!L79) + 1) + 2, LEN('FY2025'!L79))),"")</f>
        <v>#VALUE!</v>
      </c>
      <c r="M77" s="7" t="e">
        <f>IF('FY2025'!A79&lt;&gt;"",DATEVALUE(MID('FY2025'!M79, FIND(",", 'FY2025'!M79) + 2, FIND(" ", 'FY2025'!M79) - FIND(",", 'FY2025'!M79) - 1) &amp; " " &amp; MID('FY2025'!M79, FIND(" ", 'FY2025'!M79) + 1, FIND(",", 'FY2025'!M79, FIND(" ", 'FY2025'!M79)) - FIND(" ", 'FY2025'!M79) - 1) &amp; ", " &amp; MID('FY2025'!M79, FIND(",", 'FY2025'!M79, FIND(",",'FY2025'!M79) + 1) + 2, LEN('FY2025'!M79))),"")</f>
        <v>#VALUE!</v>
      </c>
      <c r="N77" s="7" t="e">
        <f>IF('FY2025'!A79&lt;&gt;"",DATEVALUE(MID('FY2025'!N79, FIND(",", 'FY2025'!N79) + 2, FIND(" ", 'FY2025'!N79) - FIND(",", 'FY2025'!N79) - 1) &amp; " " &amp; MID('FY2025'!N79, FIND(" ", 'FY2025'!N79) + 1, FIND(",", 'FY2025'!N79, FIND(" ", 'FY2025'!N79)) - FIND(" ", 'FY2025'!N79) - 1) &amp; ", " &amp; MID('FY2025'!N79, FIND(",", 'FY2025'!N79, FIND(",",'FY2025'!N79) + 1) + 2, LEN('FY2025'!N79))),"")</f>
        <v>#VALUE!</v>
      </c>
      <c r="O77" s="5" t="e">
        <f t="shared" si="1"/>
        <v>#VALUE!</v>
      </c>
      <c r="P77" s="10" t="e">
        <f>IF('FY2025'!$A79&lt;&gt;"",IF(AND(MONTH($K77) &lt;= 1, MONTH($L77) &gt;= 1), IF($O77 &lt;&gt; "", $E77/$O77, ""), ""),"")</f>
        <v>#VALUE!</v>
      </c>
      <c r="Q77" s="10" t="e">
        <f>IF('FY2025'!$A79&lt;&gt;"",IF(AND(MONTH($K77) &lt;= 2, MONTH($L77) &gt;= 2), IF($O77 &lt;&gt; "", $E77/$O77, ""), ""),"")</f>
        <v>#VALUE!</v>
      </c>
      <c r="R77" s="10" t="e">
        <f>IF('FY2025'!$A79&lt;&gt;"",IF(AND(MONTH($K77) &lt;= 3, MONTH($L77) &gt;= 3), IF($O77 &lt;&gt; "", $E77/$O77, ""), ""),"")</f>
        <v>#VALUE!</v>
      </c>
      <c r="S77" s="10" t="e">
        <f>IF('FY2025'!$A79&lt;&gt;"",IF(AND(MONTH($K77) &lt;= 4, MONTH($L77) &gt;= 4), IF($O77 &lt;&gt; "", $E77/$O77, ""), ""),"")</f>
        <v>#VALUE!</v>
      </c>
      <c r="T77" s="10" t="e">
        <f>IF('FY2025'!$A79&lt;&gt;"",IF(AND(MONTH($K77) &lt;= 5, MONTH($L77) &gt;= 5), IF($O77 &lt;&gt; "", $E77/$O77, ""), ""),"")</f>
        <v>#VALUE!</v>
      </c>
      <c r="U77" s="10" t="e">
        <f>IF('FY2025'!$A79&lt;&gt;"",IF(AND(MONTH($K77) &lt;= 6, MONTH($L77) &gt;= 6), IF($O77 &lt;&gt; "", $E77/$O77, ""), ""),"")</f>
        <v>#VALUE!</v>
      </c>
      <c r="V77" s="10" t="e">
        <f>IF('FY2025'!$A79&lt;&gt;"",IF(AND(MONTH($K77) &lt;= 7, MONTH($L77) &gt;= 7 ), IF($O77 &lt;&gt; "", $E77/$O77, ""), ""),"")</f>
        <v>#VALUE!</v>
      </c>
      <c r="W77" s="10" t="e">
        <f>IF('FY2025'!$A79&lt;&gt;"",IF(AND(MONTH($K77) &lt;= 8, MONTH($L77) &gt;= 8), IF($O77 &lt;&gt; "", $E77/$O77, ""), ""),"")</f>
        <v>#VALUE!</v>
      </c>
      <c r="X77" s="10" t="e">
        <f>IF('FY2025'!$A79&lt;&gt;"",IF(AND(MONTH($K77) &lt;= 9, MONTH($L77) &gt;= 9), IF($O77 &lt;&gt; "", $E77/$O77, ""), ""),"")</f>
        <v>#VALUE!</v>
      </c>
      <c r="Y77" s="10" t="e">
        <f>IF('FY2025'!$A79&lt;&gt;"",IF(AND(MONTH($K77) &lt;= 10, MONTH($L77) &gt;= 10), IF($O77 &lt;&gt; "", $E77/$O77, ""), ""),"")</f>
        <v>#VALUE!</v>
      </c>
      <c r="Z77" s="10" t="e">
        <f>IF('FY2025'!$A79&lt;&gt;"",IF(AND(MONTH($K77) &lt;= 11, MONTH($L77) &gt;= 11), IF($O77 &lt;&gt; "", $E77/$O77, ""), ""),"")</f>
        <v>#VALUE!</v>
      </c>
      <c r="AA77" s="10" t="e">
        <f>IF('FY2025'!$A79&lt;&gt;"",IF(AND(MONTH($K77) &lt;= 12, MONTH($L77) &gt;= 12), IF($O77 &lt;&gt; "", $E77/$O77, ""), ""),"")</f>
        <v>#VALUE!</v>
      </c>
    </row>
    <row r="78" spans="1:27" x14ac:dyDescent="0.25">
      <c r="A78" s="8">
        <f>IF('FY2025'!A80&lt;&gt;"", VALUE('FY2025'!A80), "")</f>
        <v>77</v>
      </c>
      <c r="B78" s="5" t="str">
        <f>IF('FY2025'!A80&lt;&gt;"",_xlfn.VALUETOTEXT('FY2025'!B80),"")</f>
        <v>25-1002-0403-25TOTS-PS-HZ-077</v>
      </c>
      <c r="C78" s="5" t="str">
        <f>_xlfn.VALUETOTEXT('FY2025'!C80)</f>
        <v>HZ</v>
      </c>
      <c r="D78" s="5" t="str">
        <f>IF('FY2025'!A80&lt;&gt;"",_xlfn.VALUETOTEXT('FY2025'!D80),"")</f>
        <v>TOTSA TotalEnergies Trading SA</v>
      </c>
      <c r="E78" s="6">
        <f>IF('FY2025'!A80&lt;&gt;"",VALUE('FY2025'!E80),"")</f>
        <v>500000</v>
      </c>
      <c r="F78" s="6">
        <f>IF('FY2025'!A80&lt;&gt;"",VALUE('FY2025'!F80),"")</f>
        <v>77</v>
      </c>
      <c r="G78" s="6">
        <f>IF('FY2025'!A80&lt;&gt;"",VALUE('FY2025'!G80),"")</f>
        <v>64</v>
      </c>
      <c r="H78" s="6">
        <f>IF('FY2025'!A80&lt;&gt;"",VALUE('FY2025'!H80),"")</f>
        <v>5.27</v>
      </c>
      <c r="I78" s="6">
        <f>IF('FY2025'!A80&lt;&gt;"",VALUE('FY2025'!I80),"")</f>
        <v>0.8</v>
      </c>
      <c r="J78" s="6">
        <f>IF('FY2025'!A80&lt;&gt;"",VALUE('FY2025'!J80),"")</f>
        <v>4.47</v>
      </c>
      <c r="K78" s="7" t="e">
        <f>IF('FY2025'!A80&lt;&gt;"",DATEVALUE(MID('FY2025'!K80, FIND(",", 'FY2025'!K80) + 2, FIND(" ", 'FY2025'!K80) - FIND(",", 'FY2025'!K80) - 1) &amp; " " &amp; MID('FY2025'!K80, FIND(" ", 'FY2025'!K80) + 1, FIND(",", 'FY2025'!K80, FIND(" ", 'FY2025'!K80)) - FIND(" ", 'FY2025'!K80) - 1) &amp; ", " &amp; MID('FY2025'!K80, FIND(",", 'FY2025'!K80, FIND(",",'FY2025'!K80) + 1) + 2, LEN('FY2025'!K80))),"")</f>
        <v>#VALUE!</v>
      </c>
      <c r="L78" s="7" t="e">
        <f>IF('FY2025'!A80&lt;&gt;"",DATEVALUE(MID('FY2025'!L80, FIND(",", 'FY2025'!L80) + 2, FIND(" ", 'FY2025'!L80) - FIND(",", 'FY2025'!L80) - 1) &amp; " " &amp; MID('FY2025'!L80, FIND(" ", 'FY2025'!L80) + 1, FIND(",", 'FY2025'!L80, FIND(" ", 'FY2025'!L80)) - FIND(" ", 'FY2025'!L80) - 1) &amp; ", " &amp; MID('FY2025'!L80, FIND(",", 'FY2025'!L80, FIND(",",'FY2025'!L80) + 1) + 2, LEN('FY2025'!L80))),"")</f>
        <v>#VALUE!</v>
      </c>
      <c r="M78" s="7" t="e">
        <f>IF('FY2025'!A80&lt;&gt;"",DATEVALUE(MID('FY2025'!M80, FIND(",", 'FY2025'!M80) + 2, FIND(" ", 'FY2025'!M80) - FIND(",", 'FY2025'!M80) - 1) &amp; " " &amp; MID('FY2025'!M80, FIND(" ", 'FY2025'!M80) + 1, FIND(",", 'FY2025'!M80, FIND(" ", 'FY2025'!M80)) - FIND(" ", 'FY2025'!M80) - 1) &amp; ", " &amp; MID('FY2025'!M80, FIND(",", 'FY2025'!M80, FIND(",",'FY2025'!M80) + 1) + 2, LEN('FY2025'!M80))),"")</f>
        <v>#VALUE!</v>
      </c>
      <c r="N78" s="7" t="e">
        <f>IF('FY2025'!A80&lt;&gt;"",DATEVALUE(MID('FY2025'!N80, FIND(",", 'FY2025'!N80) + 2, FIND(" ", 'FY2025'!N80) - FIND(",", 'FY2025'!N80) - 1) &amp; " " &amp; MID('FY2025'!N80, FIND(" ", 'FY2025'!N80) + 1, FIND(",", 'FY2025'!N80, FIND(" ", 'FY2025'!N80)) - FIND(" ", 'FY2025'!N80) - 1) &amp; ", " &amp; MID('FY2025'!N80, FIND(",", 'FY2025'!N80, FIND(",",'FY2025'!N80) + 1) + 2, LEN('FY2025'!N80))),"")</f>
        <v>#VALUE!</v>
      </c>
      <c r="O78" s="5" t="e">
        <f t="shared" si="1"/>
        <v>#VALUE!</v>
      </c>
      <c r="P78" s="10" t="e">
        <f>IF('FY2025'!$A80&lt;&gt;"",IF(AND(MONTH($K78) &lt;= 1, MONTH($L78) &gt;= 1), IF($O78 &lt;&gt; "", $E78/$O78, ""), ""),"")</f>
        <v>#VALUE!</v>
      </c>
      <c r="Q78" s="10" t="e">
        <f>IF('FY2025'!$A80&lt;&gt;"",IF(AND(MONTH($K78) &lt;= 2, MONTH($L78) &gt;= 2), IF($O78 &lt;&gt; "", $E78/$O78, ""), ""),"")</f>
        <v>#VALUE!</v>
      </c>
      <c r="R78" s="10" t="e">
        <f>IF('FY2025'!$A80&lt;&gt;"",IF(AND(MONTH($K78) &lt;= 3, MONTH($L78) &gt;= 3), IF($O78 &lt;&gt; "", $E78/$O78, ""), ""),"")</f>
        <v>#VALUE!</v>
      </c>
      <c r="S78" s="10" t="e">
        <f>IF('FY2025'!$A80&lt;&gt;"",IF(AND(MONTH($K78) &lt;= 4, MONTH($L78) &gt;= 4), IF($O78 &lt;&gt; "", $E78/$O78, ""), ""),"")</f>
        <v>#VALUE!</v>
      </c>
      <c r="T78" s="10" t="e">
        <f>IF('FY2025'!$A80&lt;&gt;"",IF(AND(MONTH($K78) &lt;= 5, MONTH($L78) &gt;= 5), IF($O78 &lt;&gt; "", $E78/$O78, ""), ""),"")</f>
        <v>#VALUE!</v>
      </c>
      <c r="U78" s="10" t="e">
        <f>IF('FY2025'!$A80&lt;&gt;"",IF(AND(MONTH($K78) &lt;= 6, MONTH($L78) &gt;= 6), IF($O78 &lt;&gt; "", $E78/$O78, ""), ""),"")</f>
        <v>#VALUE!</v>
      </c>
      <c r="V78" s="10" t="e">
        <f>IF('FY2025'!$A80&lt;&gt;"",IF(AND(MONTH($K78) &lt;= 7, MONTH($L78) &gt;= 7 ), IF($O78 &lt;&gt; "", $E78/$O78, ""), ""),"")</f>
        <v>#VALUE!</v>
      </c>
      <c r="W78" s="10" t="e">
        <f>IF('FY2025'!$A80&lt;&gt;"",IF(AND(MONTH($K78) &lt;= 8, MONTH($L78) &gt;= 8), IF($O78 &lt;&gt; "", $E78/$O78, ""), ""),"")</f>
        <v>#VALUE!</v>
      </c>
      <c r="X78" s="10" t="e">
        <f>IF('FY2025'!$A80&lt;&gt;"",IF(AND(MONTH($K78) &lt;= 9, MONTH($L78) &gt;= 9), IF($O78 &lt;&gt; "", $E78/$O78, ""), ""),"")</f>
        <v>#VALUE!</v>
      </c>
      <c r="Y78" s="10" t="e">
        <f>IF('FY2025'!$A80&lt;&gt;"",IF(AND(MONTH($K78) &lt;= 10, MONTH($L78) &gt;= 10), IF($O78 &lt;&gt; "", $E78/$O78, ""), ""),"")</f>
        <v>#VALUE!</v>
      </c>
      <c r="Z78" s="10" t="e">
        <f>IF('FY2025'!$A80&lt;&gt;"",IF(AND(MONTH($K78) &lt;= 11, MONTH($L78) &gt;= 11), IF($O78 &lt;&gt; "", $E78/$O78, ""), ""),"")</f>
        <v>#VALUE!</v>
      </c>
      <c r="AA78" s="10" t="e">
        <f>IF('FY2025'!$A80&lt;&gt;"",IF(AND(MONTH($K78) &lt;= 12, MONTH($L78) &gt;= 12), IF($O78 &lt;&gt; "", $E78/$O78, ""), ""),"")</f>
        <v>#VALUE!</v>
      </c>
    </row>
    <row r="79" spans="1:27" x14ac:dyDescent="0.25">
      <c r="A79" s="8">
        <f>IF('FY2025'!A81&lt;&gt;"", VALUE('FY2025'!A81), "")</f>
        <v>78</v>
      </c>
      <c r="B79" s="5" t="str">
        <f>IF('FY2025'!A81&lt;&gt;"",_xlfn.VALUETOTEXT('FY2025'!B81),"")</f>
        <v>25-1002-0403-25MLIL-PS-HZ-078</v>
      </c>
      <c r="C79" s="5" t="str">
        <f>_xlfn.VALUETOTEXT('FY2025'!C81)</f>
        <v>HZ</v>
      </c>
      <c r="D79" s="5" t="str">
        <f>IF('FY2025'!A81&lt;&gt;"",_xlfn.VALUETOTEXT('FY2025'!D81),"")</f>
        <v>Merrill Lynch International</v>
      </c>
      <c r="E79" s="6">
        <f>IF('FY2025'!A81&lt;&gt;"",VALUE('FY2025'!E81),"")</f>
        <v>500000</v>
      </c>
      <c r="F79" s="6">
        <f>IF('FY2025'!A81&lt;&gt;"",VALUE('FY2025'!F81),"")</f>
        <v>77</v>
      </c>
      <c r="G79" s="6">
        <f>IF('FY2025'!A81&lt;&gt;"",VALUE('FY2025'!G81),"")</f>
        <v>64</v>
      </c>
      <c r="H79" s="6">
        <f>IF('FY2025'!A81&lt;&gt;"",VALUE('FY2025'!H81),"")</f>
        <v>5.13</v>
      </c>
      <c r="I79" s="6">
        <f>IF('FY2025'!A81&lt;&gt;"",VALUE('FY2025'!I81),"")</f>
        <v>0.65</v>
      </c>
      <c r="J79" s="6">
        <f>IF('FY2025'!A81&lt;&gt;"",VALUE('FY2025'!J81),"")</f>
        <v>4.4800000000000004</v>
      </c>
      <c r="K79" s="7" t="e">
        <f>IF('FY2025'!A81&lt;&gt;"",DATEVALUE(MID('FY2025'!K81, FIND(",", 'FY2025'!K81) + 2, FIND(" ", 'FY2025'!K81) - FIND(",", 'FY2025'!K81) - 1) &amp; " " &amp; MID('FY2025'!K81, FIND(" ", 'FY2025'!K81) + 1, FIND(",", 'FY2025'!K81, FIND(" ", 'FY2025'!K81)) - FIND(" ", 'FY2025'!K81) - 1) &amp; ", " &amp; MID('FY2025'!K81, FIND(",", 'FY2025'!K81, FIND(",",'FY2025'!K81) + 1) + 2, LEN('FY2025'!K81))),"")</f>
        <v>#VALUE!</v>
      </c>
      <c r="L79" s="7" t="e">
        <f>IF('FY2025'!A81&lt;&gt;"",DATEVALUE(MID('FY2025'!L81, FIND(",", 'FY2025'!L81) + 2, FIND(" ", 'FY2025'!L81) - FIND(",", 'FY2025'!L81) - 1) &amp; " " &amp; MID('FY2025'!L81, FIND(" ", 'FY2025'!L81) + 1, FIND(",", 'FY2025'!L81, FIND(" ", 'FY2025'!L81)) - FIND(" ", 'FY2025'!L81) - 1) &amp; ", " &amp; MID('FY2025'!L81, FIND(",", 'FY2025'!L81, FIND(",",'FY2025'!L81) + 1) + 2, LEN('FY2025'!L81))),"")</f>
        <v>#VALUE!</v>
      </c>
      <c r="M79" s="7" t="e">
        <f>IF('FY2025'!A81&lt;&gt;"",DATEVALUE(MID('FY2025'!M81, FIND(",", 'FY2025'!M81) + 2, FIND(" ", 'FY2025'!M81) - FIND(",", 'FY2025'!M81) - 1) &amp; " " &amp; MID('FY2025'!M81, FIND(" ", 'FY2025'!M81) + 1, FIND(",", 'FY2025'!M81, FIND(" ", 'FY2025'!M81)) - FIND(" ", 'FY2025'!M81) - 1) &amp; ", " &amp; MID('FY2025'!M81, FIND(",", 'FY2025'!M81, FIND(",",'FY2025'!M81) + 1) + 2, LEN('FY2025'!M81))),"")</f>
        <v>#VALUE!</v>
      </c>
      <c r="N79" s="7" t="e">
        <f>IF('FY2025'!A81&lt;&gt;"",DATEVALUE(MID('FY2025'!N81, FIND(",", 'FY2025'!N81) + 2, FIND(" ", 'FY2025'!N81) - FIND(",", 'FY2025'!N81) - 1) &amp; " " &amp; MID('FY2025'!N81, FIND(" ", 'FY2025'!N81) + 1, FIND(",", 'FY2025'!N81, FIND(" ", 'FY2025'!N81)) - FIND(" ", 'FY2025'!N81) - 1) &amp; ", " &amp; MID('FY2025'!N81, FIND(",", 'FY2025'!N81, FIND(",",'FY2025'!N81) + 1) + 2, LEN('FY2025'!N81))),"")</f>
        <v>#VALUE!</v>
      </c>
      <c r="O79" s="5" t="e">
        <f t="shared" si="1"/>
        <v>#VALUE!</v>
      </c>
      <c r="P79" s="10" t="e">
        <f>IF('FY2025'!$A81&lt;&gt;"",IF(AND(MONTH($K79) &lt;= 1, MONTH($L79) &gt;= 1), IF($O79 &lt;&gt; "", $E79/$O79, ""), ""),"")</f>
        <v>#VALUE!</v>
      </c>
      <c r="Q79" s="10" t="e">
        <f>IF('FY2025'!$A81&lt;&gt;"",IF(AND(MONTH($K79) &lt;= 2, MONTH($L79) &gt;= 2), IF($O79 &lt;&gt; "", $E79/$O79, ""), ""),"")</f>
        <v>#VALUE!</v>
      </c>
      <c r="R79" s="10" t="e">
        <f>IF('FY2025'!$A81&lt;&gt;"",IF(AND(MONTH($K79) &lt;= 3, MONTH($L79) &gt;= 3), IF($O79 &lt;&gt; "", $E79/$O79, ""), ""),"")</f>
        <v>#VALUE!</v>
      </c>
      <c r="S79" s="10" t="e">
        <f>IF('FY2025'!$A81&lt;&gt;"",IF(AND(MONTH($K79) &lt;= 4, MONTH($L79) &gt;= 4), IF($O79 &lt;&gt; "", $E79/$O79, ""), ""),"")</f>
        <v>#VALUE!</v>
      </c>
      <c r="T79" s="10" t="e">
        <f>IF('FY2025'!$A81&lt;&gt;"",IF(AND(MONTH($K79) &lt;= 5, MONTH($L79) &gt;= 5), IF($O79 &lt;&gt; "", $E79/$O79, ""), ""),"")</f>
        <v>#VALUE!</v>
      </c>
      <c r="U79" s="10" t="e">
        <f>IF('FY2025'!$A81&lt;&gt;"",IF(AND(MONTH($K79) &lt;= 6, MONTH($L79) &gt;= 6), IF($O79 &lt;&gt; "", $E79/$O79, ""), ""),"")</f>
        <v>#VALUE!</v>
      </c>
      <c r="V79" s="10" t="e">
        <f>IF('FY2025'!$A81&lt;&gt;"",IF(AND(MONTH($K79) &lt;= 7, MONTH($L79) &gt;= 7 ), IF($O79 &lt;&gt; "", $E79/$O79, ""), ""),"")</f>
        <v>#VALUE!</v>
      </c>
      <c r="W79" s="10" t="e">
        <f>IF('FY2025'!$A81&lt;&gt;"",IF(AND(MONTH($K79) &lt;= 8, MONTH($L79) &gt;= 8), IF($O79 &lt;&gt; "", $E79/$O79, ""), ""),"")</f>
        <v>#VALUE!</v>
      </c>
      <c r="X79" s="10" t="e">
        <f>IF('FY2025'!$A81&lt;&gt;"",IF(AND(MONTH($K79) &lt;= 9, MONTH($L79) &gt;= 9), IF($O79 &lt;&gt; "", $E79/$O79, ""), ""),"")</f>
        <v>#VALUE!</v>
      </c>
      <c r="Y79" s="10" t="e">
        <f>IF('FY2025'!$A81&lt;&gt;"",IF(AND(MONTH($K79) &lt;= 10, MONTH($L79) &gt;= 10), IF($O79 &lt;&gt; "", $E79/$O79, ""), ""),"")</f>
        <v>#VALUE!</v>
      </c>
      <c r="Z79" s="10" t="e">
        <f>IF('FY2025'!$A81&lt;&gt;"",IF(AND(MONTH($K79) &lt;= 11, MONTH($L79) &gt;= 11), IF($O79 &lt;&gt; "", $E79/$O79, ""), ""),"")</f>
        <v>#VALUE!</v>
      </c>
      <c r="AA79" s="10" t="e">
        <f>IF('FY2025'!$A81&lt;&gt;"",IF(AND(MONTH($K79) &lt;= 12, MONTH($L79) &gt;= 12), IF($O79 &lt;&gt; "", $E79/$O79, ""), ""),"")</f>
        <v>#VALUE!</v>
      </c>
    </row>
    <row r="80" spans="1:27" x14ac:dyDescent="0.25">
      <c r="A80" s="8">
        <f>IF('FY2025'!A82&lt;&gt;"", VALUE('FY2025'!A82), "")</f>
        <v>79</v>
      </c>
      <c r="B80" s="5" t="str">
        <f>IF('FY2025'!A82&lt;&gt;"",_xlfn.VALUETOTEXT('FY2025'!B82),"")</f>
        <v>25-1002-0403-25CITI-PS-HZ-079</v>
      </c>
      <c r="C80" s="5" t="str">
        <f>_xlfn.VALUETOTEXT('FY2025'!C82)</f>
        <v>HZ</v>
      </c>
      <c r="D80" s="5" t="str">
        <f>IF('FY2025'!A82&lt;&gt;"",_xlfn.VALUETOTEXT('FY2025'!D82),"")</f>
        <v>Citibank Bhd</v>
      </c>
      <c r="E80" s="6">
        <f>IF('FY2025'!A82&lt;&gt;"",VALUE('FY2025'!E82),"")</f>
        <v>500000</v>
      </c>
      <c r="F80" s="6">
        <f>IF('FY2025'!A82&lt;&gt;"",VALUE('FY2025'!F82),"")</f>
        <v>77</v>
      </c>
      <c r="G80" s="6">
        <f>IF('FY2025'!A82&lt;&gt;"",VALUE('FY2025'!G82),"")</f>
        <v>64</v>
      </c>
      <c r="H80" s="6">
        <f>IF('FY2025'!A82&lt;&gt;"",VALUE('FY2025'!H82),"")</f>
        <v>4.32</v>
      </c>
      <c r="I80" s="6">
        <f>IF('FY2025'!A82&lt;&gt;"",VALUE('FY2025'!I82),"")</f>
        <v>0.37</v>
      </c>
      <c r="J80" s="6">
        <f>IF('FY2025'!A82&lt;&gt;"",VALUE('FY2025'!J82),"")</f>
        <v>3.95</v>
      </c>
      <c r="K80" s="7" t="e">
        <f>IF('FY2025'!A82&lt;&gt;"",DATEVALUE(MID('FY2025'!K82, FIND(",", 'FY2025'!K82) + 2, FIND(" ", 'FY2025'!K82) - FIND(",", 'FY2025'!K82) - 1) &amp; " " &amp; MID('FY2025'!K82, FIND(" ", 'FY2025'!K82) + 1, FIND(",", 'FY2025'!K82, FIND(" ", 'FY2025'!K82)) - FIND(" ", 'FY2025'!K82) - 1) &amp; ", " &amp; MID('FY2025'!K82, FIND(",", 'FY2025'!K82, FIND(",",'FY2025'!K82) + 1) + 2, LEN('FY2025'!K82))),"")</f>
        <v>#VALUE!</v>
      </c>
      <c r="L80" s="7" t="e">
        <f>IF('FY2025'!A82&lt;&gt;"",DATEVALUE(MID('FY2025'!L82, FIND(",", 'FY2025'!L82) + 2, FIND(" ", 'FY2025'!L82) - FIND(",", 'FY2025'!L82) - 1) &amp; " " &amp; MID('FY2025'!L82, FIND(" ", 'FY2025'!L82) + 1, FIND(",", 'FY2025'!L82, FIND(" ", 'FY2025'!L82)) - FIND(" ", 'FY2025'!L82) - 1) &amp; ", " &amp; MID('FY2025'!L82, FIND(",", 'FY2025'!L82, FIND(",",'FY2025'!L82) + 1) + 2, LEN('FY2025'!L82))),"")</f>
        <v>#VALUE!</v>
      </c>
      <c r="M80" s="7" t="e">
        <f>IF('FY2025'!A82&lt;&gt;"",DATEVALUE(MID('FY2025'!M82, FIND(",", 'FY2025'!M82) + 2, FIND(" ", 'FY2025'!M82) - FIND(",", 'FY2025'!M82) - 1) &amp; " " &amp; MID('FY2025'!M82, FIND(" ", 'FY2025'!M82) + 1, FIND(",", 'FY2025'!M82, FIND(" ", 'FY2025'!M82)) - FIND(" ", 'FY2025'!M82) - 1) &amp; ", " &amp; MID('FY2025'!M82, FIND(",", 'FY2025'!M82, FIND(",",'FY2025'!M82) + 1) + 2, LEN('FY2025'!M82))),"")</f>
        <v>#VALUE!</v>
      </c>
      <c r="N80" s="7" t="e">
        <f>IF('FY2025'!A82&lt;&gt;"",DATEVALUE(MID('FY2025'!N82, FIND(",", 'FY2025'!N82) + 2, FIND(" ", 'FY2025'!N82) - FIND(",", 'FY2025'!N82) - 1) &amp; " " &amp; MID('FY2025'!N82, FIND(" ", 'FY2025'!N82) + 1, FIND(",", 'FY2025'!N82, FIND(" ", 'FY2025'!N82)) - FIND(" ", 'FY2025'!N82) - 1) &amp; ", " &amp; MID('FY2025'!N82, FIND(",", 'FY2025'!N82, FIND(",",'FY2025'!N82) + 1) + 2, LEN('FY2025'!N82))),"")</f>
        <v>#VALUE!</v>
      </c>
      <c r="O80" s="5" t="e">
        <f t="shared" si="1"/>
        <v>#VALUE!</v>
      </c>
      <c r="P80" s="10" t="e">
        <f>IF('FY2025'!$A82&lt;&gt;"",IF(AND(MONTH($K80) &lt;= 1, MONTH($L80) &gt;= 1), IF($O80 &lt;&gt; "", $E80/$O80, ""), ""),"")</f>
        <v>#VALUE!</v>
      </c>
      <c r="Q80" s="10" t="e">
        <f>IF('FY2025'!$A82&lt;&gt;"",IF(AND(MONTH($K80) &lt;= 2, MONTH($L80) &gt;= 2), IF($O80 &lt;&gt; "", $E80/$O80, ""), ""),"")</f>
        <v>#VALUE!</v>
      </c>
      <c r="R80" s="10" t="e">
        <f>IF('FY2025'!$A82&lt;&gt;"",IF(AND(MONTH($K80) &lt;= 3, MONTH($L80) &gt;= 3), IF($O80 &lt;&gt; "", $E80/$O80, ""), ""),"")</f>
        <v>#VALUE!</v>
      </c>
      <c r="S80" s="10" t="e">
        <f>IF('FY2025'!$A82&lt;&gt;"",IF(AND(MONTH($K80) &lt;= 4, MONTH($L80) &gt;= 4), IF($O80 &lt;&gt; "", $E80/$O80, ""), ""),"")</f>
        <v>#VALUE!</v>
      </c>
      <c r="T80" s="10" t="e">
        <f>IF('FY2025'!$A82&lt;&gt;"",IF(AND(MONTH($K80) &lt;= 5, MONTH($L80) &gt;= 5), IF($O80 &lt;&gt; "", $E80/$O80, ""), ""),"")</f>
        <v>#VALUE!</v>
      </c>
      <c r="U80" s="10" t="e">
        <f>IF('FY2025'!$A82&lt;&gt;"",IF(AND(MONTH($K80) &lt;= 6, MONTH($L80) &gt;= 6), IF($O80 &lt;&gt; "", $E80/$O80, ""), ""),"")</f>
        <v>#VALUE!</v>
      </c>
      <c r="V80" s="10" t="e">
        <f>IF('FY2025'!$A82&lt;&gt;"",IF(AND(MONTH($K80) &lt;= 7, MONTH($L80) &gt;= 7 ), IF($O80 &lt;&gt; "", $E80/$O80, ""), ""),"")</f>
        <v>#VALUE!</v>
      </c>
      <c r="W80" s="10" t="e">
        <f>IF('FY2025'!$A82&lt;&gt;"",IF(AND(MONTH($K80) &lt;= 8, MONTH($L80) &gt;= 8), IF($O80 &lt;&gt; "", $E80/$O80, ""), ""),"")</f>
        <v>#VALUE!</v>
      </c>
      <c r="X80" s="10" t="e">
        <f>IF('FY2025'!$A82&lt;&gt;"",IF(AND(MONTH($K80) &lt;= 9, MONTH($L80) &gt;= 9), IF($O80 &lt;&gt; "", $E80/$O80, ""), ""),"")</f>
        <v>#VALUE!</v>
      </c>
      <c r="Y80" s="10" t="e">
        <f>IF('FY2025'!$A82&lt;&gt;"",IF(AND(MONTH($K80) &lt;= 10, MONTH($L80) &gt;= 10), IF($O80 &lt;&gt; "", $E80/$O80, ""), ""),"")</f>
        <v>#VALUE!</v>
      </c>
      <c r="Z80" s="10" t="e">
        <f>IF('FY2025'!$A82&lt;&gt;"",IF(AND(MONTH($K80) &lt;= 11, MONTH($L80) &gt;= 11), IF($O80 &lt;&gt; "", $E80/$O80, ""), ""),"")</f>
        <v>#VALUE!</v>
      </c>
      <c r="AA80" s="10" t="e">
        <f>IF('FY2025'!$A82&lt;&gt;"",IF(AND(MONTH($K80) &lt;= 12, MONTH($L80) &gt;= 12), IF($O80 &lt;&gt; "", $E80/$O80, ""), ""),"")</f>
        <v>#VALUE!</v>
      </c>
    </row>
    <row r="81" spans="1:27" x14ac:dyDescent="0.25">
      <c r="A81" s="8">
        <f>IF('FY2025'!A83&lt;&gt;"", VALUE('FY2025'!A83), "")</f>
        <v>80</v>
      </c>
      <c r="B81" s="5" t="str">
        <f>IF('FY2025'!A83&lt;&gt;"",_xlfn.VALUETOTEXT('FY2025'!B83),"")</f>
        <v>25-1002-0403-25MACQ-PS-HZ-080</v>
      </c>
      <c r="C81" s="5" t="str">
        <f>_xlfn.VALUETOTEXT('FY2025'!C83)</f>
        <v>HZ</v>
      </c>
      <c r="D81" s="5" t="str">
        <f>IF('FY2025'!A83&lt;&gt;"",_xlfn.VALUETOTEXT('FY2025'!D83),"")</f>
        <v>Macquarie Bank Ltd</v>
      </c>
      <c r="E81" s="6">
        <f>IF('FY2025'!A83&lt;&gt;"",VALUE('FY2025'!E83),"")</f>
        <v>500000</v>
      </c>
      <c r="F81" s="6">
        <f>IF('FY2025'!A83&lt;&gt;"",VALUE('FY2025'!F83),"")</f>
        <v>77</v>
      </c>
      <c r="G81" s="6">
        <f>IF('FY2025'!A83&lt;&gt;"",VALUE('FY2025'!G83),"")</f>
        <v>64</v>
      </c>
      <c r="H81" s="6">
        <f>IF('FY2025'!A83&lt;&gt;"",VALUE('FY2025'!H83),"")</f>
        <v>4.3499999999999996</v>
      </c>
      <c r="I81" s="6">
        <f>IF('FY2025'!A83&lt;&gt;"",VALUE('FY2025'!I83),"")</f>
        <v>0.38</v>
      </c>
      <c r="J81" s="6">
        <f>IF('FY2025'!A83&lt;&gt;"",VALUE('FY2025'!J83),"")</f>
        <v>3.97</v>
      </c>
      <c r="K81" s="7" t="e">
        <f>IF('FY2025'!A83&lt;&gt;"",DATEVALUE(MID('FY2025'!K83, FIND(",", 'FY2025'!K83) + 2, FIND(" ", 'FY2025'!K83) - FIND(",", 'FY2025'!K83) - 1) &amp; " " &amp; MID('FY2025'!K83, FIND(" ", 'FY2025'!K83) + 1, FIND(",", 'FY2025'!K83, FIND(" ", 'FY2025'!K83)) - FIND(" ", 'FY2025'!K83) - 1) &amp; ", " &amp; MID('FY2025'!K83, FIND(",", 'FY2025'!K83, FIND(",",'FY2025'!K83) + 1) + 2, LEN('FY2025'!K83))),"")</f>
        <v>#VALUE!</v>
      </c>
      <c r="L81" s="7" t="e">
        <f>IF('FY2025'!A83&lt;&gt;"",DATEVALUE(MID('FY2025'!L83, FIND(",", 'FY2025'!L83) + 2, FIND(" ", 'FY2025'!L83) - FIND(",", 'FY2025'!L83) - 1) &amp; " " &amp; MID('FY2025'!L83, FIND(" ", 'FY2025'!L83) + 1, FIND(",", 'FY2025'!L83, FIND(" ", 'FY2025'!L83)) - FIND(" ", 'FY2025'!L83) - 1) &amp; ", " &amp; MID('FY2025'!L83, FIND(",", 'FY2025'!L83, FIND(",",'FY2025'!L83) + 1) + 2, LEN('FY2025'!L83))),"")</f>
        <v>#VALUE!</v>
      </c>
      <c r="M81" s="7" t="e">
        <f>IF('FY2025'!A83&lt;&gt;"",DATEVALUE(MID('FY2025'!M83, FIND(",", 'FY2025'!M83) + 2, FIND(" ", 'FY2025'!M83) - FIND(",", 'FY2025'!M83) - 1) &amp; " " &amp; MID('FY2025'!M83, FIND(" ", 'FY2025'!M83) + 1, FIND(",", 'FY2025'!M83, FIND(" ", 'FY2025'!M83)) - FIND(" ", 'FY2025'!M83) - 1) &amp; ", " &amp; MID('FY2025'!M83, FIND(",", 'FY2025'!M83, FIND(",",'FY2025'!M83) + 1) + 2, LEN('FY2025'!M83))),"")</f>
        <v>#VALUE!</v>
      </c>
      <c r="N81" s="7" t="e">
        <f>IF('FY2025'!A83&lt;&gt;"",DATEVALUE(MID('FY2025'!N83, FIND(",", 'FY2025'!N83) + 2, FIND(" ", 'FY2025'!N83) - FIND(",", 'FY2025'!N83) - 1) &amp; " " &amp; MID('FY2025'!N83, FIND(" ", 'FY2025'!N83) + 1, FIND(",", 'FY2025'!N83, FIND(" ", 'FY2025'!N83)) - FIND(" ", 'FY2025'!N83) - 1) &amp; ", " &amp; MID('FY2025'!N83, FIND(",", 'FY2025'!N83, FIND(",",'FY2025'!N83) + 1) + 2, LEN('FY2025'!N83))),"")</f>
        <v>#VALUE!</v>
      </c>
      <c r="O81" s="5" t="e">
        <f t="shared" si="1"/>
        <v>#VALUE!</v>
      </c>
      <c r="P81" s="10" t="e">
        <f>IF('FY2025'!$A83&lt;&gt;"",IF(AND(MONTH($K81) &lt;= 1, MONTH($L81) &gt;= 1), IF($O81 &lt;&gt; "", $E81/$O81, ""), ""),"")</f>
        <v>#VALUE!</v>
      </c>
      <c r="Q81" s="10" t="e">
        <f>IF('FY2025'!$A83&lt;&gt;"",IF(AND(MONTH($K81) &lt;= 2, MONTH($L81) &gt;= 2), IF($O81 &lt;&gt; "", $E81/$O81, ""), ""),"")</f>
        <v>#VALUE!</v>
      </c>
      <c r="R81" s="10" t="e">
        <f>IF('FY2025'!$A83&lt;&gt;"",IF(AND(MONTH($K81) &lt;= 3, MONTH($L81) &gt;= 3), IF($O81 &lt;&gt; "", $E81/$O81, ""), ""),"")</f>
        <v>#VALUE!</v>
      </c>
      <c r="S81" s="10" t="e">
        <f>IF('FY2025'!$A83&lt;&gt;"",IF(AND(MONTH($K81) &lt;= 4, MONTH($L81) &gt;= 4), IF($O81 &lt;&gt; "", $E81/$O81, ""), ""),"")</f>
        <v>#VALUE!</v>
      </c>
      <c r="T81" s="10" t="e">
        <f>IF('FY2025'!$A83&lt;&gt;"",IF(AND(MONTH($K81) &lt;= 5, MONTH($L81) &gt;= 5), IF($O81 &lt;&gt; "", $E81/$O81, ""), ""),"")</f>
        <v>#VALUE!</v>
      </c>
      <c r="U81" s="10" t="e">
        <f>IF('FY2025'!$A83&lt;&gt;"",IF(AND(MONTH($K81) &lt;= 6, MONTH($L81) &gt;= 6), IF($O81 &lt;&gt; "", $E81/$O81, ""), ""),"")</f>
        <v>#VALUE!</v>
      </c>
      <c r="V81" s="10" t="e">
        <f>IF('FY2025'!$A83&lt;&gt;"",IF(AND(MONTH($K81) &lt;= 7, MONTH($L81) &gt;= 7 ), IF($O81 &lt;&gt; "", $E81/$O81, ""), ""),"")</f>
        <v>#VALUE!</v>
      </c>
      <c r="W81" s="10" t="e">
        <f>IF('FY2025'!$A83&lt;&gt;"",IF(AND(MONTH($K81) &lt;= 8, MONTH($L81) &gt;= 8), IF($O81 &lt;&gt; "", $E81/$O81, ""), ""),"")</f>
        <v>#VALUE!</v>
      </c>
      <c r="X81" s="10" t="e">
        <f>IF('FY2025'!$A83&lt;&gt;"",IF(AND(MONTH($K81) &lt;= 9, MONTH($L81) &gt;= 9), IF($O81 &lt;&gt; "", $E81/$O81, ""), ""),"")</f>
        <v>#VALUE!</v>
      </c>
      <c r="Y81" s="10" t="e">
        <f>IF('FY2025'!$A83&lt;&gt;"",IF(AND(MONTH($K81) &lt;= 10, MONTH($L81) &gt;= 10), IF($O81 &lt;&gt; "", $E81/$O81, ""), ""),"")</f>
        <v>#VALUE!</v>
      </c>
      <c r="Z81" s="10" t="e">
        <f>IF('FY2025'!$A83&lt;&gt;"",IF(AND(MONTH($K81) &lt;= 11, MONTH($L81) &gt;= 11), IF($O81 &lt;&gt; "", $E81/$O81, ""), ""),"")</f>
        <v>#VALUE!</v>
      </c>
      <c r="AA81" s="10" t="e">
        <f>IF('FY2025'!$A83&lt;&gt;"",IF(AND(MONTH($K81) &lt;= 12, MONTH($L81) &gt;= 12), IF($O81 &lt;&gt; "", $E81/$O81, ""), ""),"")</f>
        <v>#VALUE!</v>
      </c>
    </row>
    <row r="82" spans="1:27" x14ac:dyDescent="0.25">
      <c r="A82" s="8">
        <f>IF('FY2025'!A84&lt;&gt;"", VALUE('FY2025'!A84), "")</f>
        <v>81</v>
      </c>
      <c r="B82" s="5" t="str">
        <f>IF('FY2025'!A84&lt;&gt;"",_xlfn.VALUETOTEXT('FY2025'!B84),"")</f>
        <v>25-1202-0503-25CIMI-PS-HZ-081</v>
      </c>
      <c r="C82" s="5" t="str">
        <f>_xlfn.VALUETOTEXT('FY2025'!C84)</f>
        <v>HZ</v>
      </c>
      <c r="D82" s="5" t="str">
        <f>IF('FY2025'!A84&lt;&gt;"",_xlfn.VALUETOTEXT('FY2025'!D84),"")</f>
        <v>CIMB Islamic Bank Berhad</v>
      </c>
      <c r="E82" s="6">
        <f>IF('FY2025'!A84&lt;&gt;"",VALUE('FY2025'!E84),"")</f>
        <v>500000</v>
      </c>
      <c r="F82" s="6">
        <f>IF('FY2025'!A84&lt;&gt;"",VALUE('FY2025'!F84),"")</f>
        <v>77</v>
      </c>
      <c r="G82" s="6">
        <f>IF('FY2025'!A84&lt;&gt;"",VALUE('FY2025'!G84),"")</f>
        <v>64</v>
      </c>
      <c r="H82" s="6">
        <f>IF('FY2025'!A84&lt;&gt;"",VALUE('FY2025'!H84),"")</f>
        <v>5.57</v>
      </c>
      <c r="I82" s="6">
        <f>IF('FY2025'!A84&lt;&gt;"",VALUE('FY2025'!I84),"")</f>
        <v>1</v>
      </c>
      <c r="J82" s="6">
        <f>IF('FY2025'!A84&lt;&gt;"",VALUE('FY2025'!J84),"")</f>
        <v>4.57</v>
      </c>
      <c r="K82" s="7" t="e">
        <f>IF('FY2025'!A84&lt;&gt;"",DATEVALUE(MID('FY2025'!K84, FIND(",", 'FY2025'!K84) + 2, FIND(" ", 'FY2025'!K84) - FIND(",", 'FY2025'!K84) - 1) &amp; " " &amp; MID('FY2025'!K84, FIND(" ", 'FY2025'!K84) + 1, FIND(",", 'FY2025'!K84, FIND(" ", 'FY2025'!K84)) - FIND(" ", 'FY2025'!K84) - 1) &amp; ", " &amp; MID('FY2025'!K84, FIND(",", 'FY2025'!K84, FIND(",",'FY2025'!K84) + 1) + 2, LEN('FY2025'!K84))),"")</f>
        <v>#VALUE!</v>
      </c>
      <c r="L82" s="7" t="e">
        <f>IF('FY2025'!A84&lt;&gt;"",DATEVALUE(MID('FY2025'!L84, FIND(",", 'FY2025'!L84) + 2, FIND(" ", 'FY2025'!L84) - FIND(",", 'FY2025'!L84) - 1) &amp; " " &amp; MID('FY2025'!L84, FIND(" ", 'FY2025'!L84) + 1, FIND(",", 'FY2025'!L84, FIND(" ", 'FY2025'!L84)) - FIND(" ", 'FY2025'!L84) - 1) &amp; ", " &amp; MID('FY2025'!L84, FIND(",", 'FY2025'!L84, FIND(",",'FY2025'!L84) + 1) + 2, LEN('FY2025'!L84))),"")</f>
        <v>#VALUE!</v>
      </c>
      <c r="M82" s="7" t="e">
        <f>IF('FY2025'!A84&lt;&gt;"",DATEVALUE(MID('FY2025'!M84, FIND(",", 'FY2025'!M84) + 2, FIND(" ", 'FY2025'!M84) - FIND(",", 'FY2025'!M84) - 1) &amp; " " &amp; MID('FY2025'!M84, FIND(" ", 'FY2025'!M84) + 1, FIND(",", 'FY2025'!M84, FIND(" ", 'FY2025'!M84)) - FIND(" ", 'FY2025'!M84) - 1) &amp; ", " &amp; MID('FY2025'!M84, FIND(",", 'FY2025'!M84, FIND(",",'FY2025'!M84) + 1) + 2, LEN('FY2025'!M84))),"")</f>
        <v>#VALUE!</v>
      </c>
      <c r="N82" s="7" t="e">
        <f>IF('FY2025'!A84&lt;&gt;"",DATEVALUE(MID('FY2025'!N84, FIND(",", 'FY2025'!N84) + 2, FIND(" ", 'FY2025'!N84) - FIND(",", 'FY2025'!N84) - 1) &amp; " " &amp; MID('FY2025'!N84, FIND(" ", 'FY2025'!N84) + 1, FIND(",", 'FY2025'!N84, FIND(" ", 'FY2025'!N84)) - FIND(" ", 'FY2025'!N84) - 1) &amp; ", " &amp; MID('FY2025'!N84, FIND(",", 'FY2025'!N84, FIND(",",'FY2025'!N84) + 1) + 2, LEN('FY2025'!N84))),"")</f>
        <v>#VALUE!</v>
      </c>
      <c r="O82" s="5" t="e">
        <f t="shared" si="1"/>
        <v>#VALUE!</v>
      </c>
      <c r="P82" s="10" t="e">
        <f>IF('FY2025'!$A84&lt;&gt;"",IF(AND(MONTH($K82) &lt;= 1, MONTH($L82) &gt;= 1), IF($O82 &lt;&gt; "", $E82/$O82, ""), ""),"")</f>
        <v>#VALUE!</v>
      </c>
      <c r="Q82" s="10" t="e">
        <f>IF('FY2025'!$A84&lt;&gt;"",IF(AND(MONTH($K82) &lt;= 2, MONTH($L82) &gt;= 2), IF($O82 &lt;&gt; "", $E82/$O82, ""), ""),"")</f>
        <v>#VALUE!</v>
      </c>
      <c r="R82" s="10" t="e">
        <f>IF('FY2025'!$A84&lt;&gt;"",IF(AND(MONTH($K82) &lt;= 3, MONTH($L82) &gt;= 3), IF($O82 &lt;&gt; "", $E82/$O82, ""), ""),"")</f>
        <v>#VALUE!</v>
      </c>
      <c r="S82" s="10" t="e">
        <f>IF('FY2025'!$A84&lt;&gt;"",IF(AND(MONTH($K82) &lt;= 4, MONTH($L82) &gt;= 4), IF($O82 &lt;&gt; "", $E82/$O82, ""), ""),"")</f>
        <v>#VALUE!</v>
      </c>
      <c r="T82" s="10" t="e">
        <f>IF('FY2025'!$A84&lt;&gt;"",IF(AND(MONTH($K82) &lt;= 5, MONTH($L82) &gt;= 5), IF($O82 &lt;&gt; "", $E82/$O82, ""), ""),"")</f>
        <v>#VALUE!</v>
      </c>
      <c r="U82" s="10" t="e">
        <f>IF('FY2025'!$A84&lt;&gt;"",IF(AND(MONTH($K82) &lt;= 6, MONTH($L82) &gt;= 6), IF($O82 &lt;&gt; "", $E82/$O82, ""), ""),"")</f>
        <v>#VALUE!</v>
      </c>
      <c r="V82" s="10" t="e">
        <f>IF('FY2025'!$A84&lt;&gt;"",IF(AND(MONTH($K82) &lt;= 7, MONTH($L82) &gt;= 7 ), IF($O82 &lt;&gt; "", $E82/$O82, ""), ""),"")</f>
        <v>#VALUE!</v>
      </c>
      <c r="W82" s="10" t="e">
        <f>IF('FY2025'!$A84&lt;&gt;"",IF(AND(MONTH($K82) &lt;= 8, MONTH($L82) &gt;= 8), IF($O82 &lt;&gt; "", $E82/$O82, ""), ""),"")</f>
        <v>#VALUE!</v>
      </c>
      <c r="X82" s="10" t="e">
        <f>IF('FY2025'!$A84&lt;&gt;"",IF(AND(MONTH($K82) &lt;= 9, MONTH($L82) &gt;= 9), IF($O82 &lt;&gt; "", $E82/$O82, ""), ""),"")</f>
        <v>#VALUE!</v>
      </c>
      <c r="Y82" s="10" t="e">
        <f>IF('FY2025'!$A84&lt;&gt;"",IF(AND(MONTH($K82) &lt;= 10, MONTH($L82) &gt;= 10), IF($O82 &lt;&gt; "", $E82/$O82, ""), ""),"")</f>
        <v>#VALUE!</v>
      </c>
      <c r="Z82" s="10" t="e">
        <f>IF('FY2025'!$A84&lt;&gt;"",IF(AND(MONTH($K82) &lt;= 11, MONTH($L82) &gt;= 11), IF($O82 &lt;&gt; "", $E82/$O82, ""), ""),"")</f>
        <v>#VALUE!</v>
      </c>
      <c r="AA82" s="10" t="e">
        <f>IF('FY2025'!$A84&lt;&gt;"",IF(AND(MONTH($K82) &lt;= 12, MONTH($L82) &gt;= 12), IF($O82 &lt;&gt; "", $E82/$O82, ""), ""),"")</f>
        <v>#VALUE!</v>
      </c>
    </row>
    <row r="83" spans="1:27" x14ac:dyDescent="0.25">
      <c r="A83" s="8">
        <f>IF('FY2025'!A85&lt;&gt;"", VALUE('FY2025'!A85), "")</f>
        <v>82</v>
      </c>
      <c r="B83" s="5" t="str">
        <f>IF('FY2025'!A85&lt;&gt;"",_xlfn.VALUETOTEXT('FY2025'!B85),"")</f>
        <v>25-1202-0503-25MSCG-PS-HZ-082</v>
      </c>
      <c r="C83" s="5" t="str">
        <f>_xlfn.VALUETOTEXT('FY2025'!C85)</f>
        <v>HZ</v>
      </c>
      <c r="D83" s="5" t="str">
        <f>IF('FY2025'!A85&lt;&gt;"",_xlfn.VALUETOTEXT('FY2025'!D85),"")</f>
        <v>Morgan Stanley Capital Group (Singapore) Pte</v>
      </c>
      <c r="E83" s="6">
        <f>IF('FY2025'!A85&lt;&gt;"",VALUE('FY2025'!E85),"")</f>
        <v>500000</v>
      </c>
      <c r="F83" s="6">
        <f>IF('FY2025'!A85&lt;&gt;"",VALUE('FY2025'!F85),"")</f>
        <v>77</v>
      </c>
      <c r="G83" s="6">
        <f>IF('FY2025'!A85&lt;&gt;"",VALUE('FY2025'!G85),"")</f>
        <v>64</v>
      </c>
      <c r="H83" s="6">
        <f>IF('FY2025'!A85&lt;&gt;"",VALUE('FY2025'!H85),"")</f>
        <v>5.6</v>
      </c>
      <c r="I83" s="6">
        <f>IF('FY2025'!A85&lt;&gt;"",VALUE('FY2025'!I85),"")</f>
        <v>1.02</v>
      </c>
      <c r="J83" s="6">
        <f>IF('FY2025'!A85&lt;&gt;"",VALUE('FY2025'!J85),"")</f>
        <v>4.58</v>
      </c>
      <c r="K83" s="7" t="e">
        <f>IF('FY2025'!A85&lt;&gt;"",DATEVALUE(MID('FY2025'!K85, FIND(",", 'FY2025'!K85) + 2, FIND(" ", 'FY2025'!K85) - FIND(",", 'FY2025'!K85) - 1) &amp; " " &amp; MID('FY2025'!K85, FIND(" ", 'FY2025'!K85) + 1, FIND(",", 'FY2025'!K85, FIND(" ", 'FY2025'!K85)) - FIND(" ", 'FY2025'!K85) - 1) &amp; ", " &amp; MID('FY2025'!K85, FIND(",", 'FY2025'!K85, FIND(",",'FY2025'!K85) + 1) + 2, LEN('FY2025'!K85))),"")</f>
        <v>#VALUE!</v>
      </c>
      <c r="L83" s="7" t="e">
        <f>IF('FY2025'!A85&lt;&gt;"",DATEVALUE(MID('FY2025'!L85, FIND(",", 'FY2025'!L85) + 2, FIND(" ", 'FY2025'!L85) - FIND(",", 'FY2025'!L85) - 1) &amp; " " &amp; MID('FY2025'!L85, FIND(" ", 'FY2025'!L85) + 1, FIND(",", 'FY2025'!L85, FIND(" ", 'FY2025'!L85)) - FIND(" ", 'FY2025'!L85) - 1) &amp; ", " &amp; MID('FY2025'!L85, FIND(",", 'FY2025'!L85, FIND(",",'FY2025'!L85) + 1) + 2, LEN('FY2025'!L85))),"")</f>
        <v>#VALUE!</v>
      </c>
      <c r="M83" s="7" t="e">
        <f>IF('FY2025'!A85&lt;&gt;"",DATEVALUE(MID('FY2025'!M85, FIND(",", 'FY2025'!M85) + 2, FIND(" ", 'FY2025'!M85) - FIND(",", 'FY2025'!M85) - 1) &amp; " " &amp; MID('FY2025'!M85, FIND(" ", 'FY2025'!M85) + 1, FIND(",", 'FY2025'!M85, FIND(" ", 'FY2025'!M85)) - FIND(" ", 'FY2025'!M85) - 1) &amp; ", " &amp; MID('FY2025'!M85, FIND(",", 'FY2025'!M85, FIND(",",'FY2025'!M85) + 1) + 2, LEN('FY2025'!M85))),"")</f>
        <v>#VALUE!</v>
      </c>
      <c r="N83" s="7" t="e">
        <f>IF('FY2025'!A85&lt;&gt;"",DATEVALUE(MID('FY2025'!N85, FIND(",", 'FY2025'!N85) + 2, FIND(" ", 'FY2025'!N85) - FIND(",", 'FY2025'!N85) - 1) &amp; " " &amp; MID('FY2025'!N85, FIND(" ", 'FY2025'!N85) + 1, FIND(",", 'FY2025'!N85, FIND(" ", 'FY2025'!N85)) - FIND(" ", 'FY2025'!N85) - 1) &amp; ", " &amp; MID('FY2025'!N85, FIND(",", 'FY2025'!N85, FIND(",",'FY2025'!N85) + 1) + 2, LEN('FY2025'!N85))),"")</f>
        <v>#VALUE!</v>
      </c>
      <c r="O83" s="5" t="e">
        <f t="shared" si="1"/>
        <v>#VALUE!</v>
      </c>
      <c r="P83" s="10" t="e">
        <f>IF('FY2025'!$A85&lt;&gt;"",IF(AND(MONTH($K83) &lt;= 1, MONTH($L83) &gt;= 1), IF($O83 &lt;&gt; "", $E83/$O83, ""), ""),"")</f>
        <v>#VALUE!</v>
      </c>
      <c r="Q83" s="10" t="e">
        <f>IF('FY2025'!$A85&lt;&gt;"",IF(AND(MONTH($K83) &lt;= 2, MONTH($L83) &gt;= 2), IF($O83 &lt;&gt; "", $E83/$O83, ""), ""),"")</f>
        <v>#VALUE!</v>
      </c>
      <c r="R83" s="10" t="e">
        <f>IF('FY2025'!$A85&lt;&gt;"",IF(AND(MONTH($K83) &lt;= 3, MONTH($L83) &gt;= 3), IF($O83 &lt;&gt; "", $E83/$O83, ""), ""),"")</f>
        <v>#VALUE!</v>
      </c>
      <c r="S83" s="10" t="e">
        <f>IF('FY2025'!$A85&lt;&gt;"",IF(AND(MONTH($K83) &lt;= 4, MONTH($L83) &gt;= 4), IF($O83 &lt;&gt; "", $E83/$O83, ""), ""),"")</f>
        <v>#VALUE!</v>
      </c>
      <c r="T83" s="10" t="e">
        <f>IF('FY2025'!$A85&lt;&gt;"",IF(AND(MONTH($K83) &lt;= 5, MONTH($L83) &gt;= 5), IF($O83 &lt;&gt; "", $E83/$O83, ""), ""),"")</f>
        <v>#VALUE!</v>
      </c>
      <c r="U83" s="10" t="e">
        <f>IF('FY2025'!$A85&lt;&gt;"",IF(AND(MONTH($K83) &lt;= 6, MONTH($L83) &gt;= 6), IF($O83 &lt;&gt; "", $E83/$O83, ""), ""),"")</f>
        <v>#VALUE!</v>
      </c>
      <c r="V83" s="10" t="e">
        <f>IF('FY2025'!$A85&lt;&gt;"",IF(AND(MONTH($K83) &lt;= 7, MONTH($L83) &gt;= 7 ), IF($O83 &lt;&gt; "", $E83/$O83, ""), ""),"")</f>
        <v>#VALUE!</v>
      </c>
      <c r="W83" s="10" t="e">
        <f>IF('FY2025'!$A85&lt;&gt;"",IF(AND(MONTH($K83) &lt;= 8, MONTH($L83) &gt;= 8), IF($O83 &lt;&gt; "", $E83/$O83, ""), ""),"")</f>
        <v>#VALUE!</v>
      </c>
      <c r="X83" s="10" t="e">
        <f>IF('FY2025'!$A85&lt;&gt;"",IF(AND(MONTH($K83) &lt;= 9, MONTH($L83) &gt;= 9), IF($O83 &lt;&gt; "", $E83/$O83, ""), ""),"")</f>
        <v>#VALUE!</v>
      </c>
      <c r="Y83" s="10" t="e">
        <f>IF('FY2025'!$A85&lt;&gt;"",IF(AND(MONTH($K83) &lt;= 10, MONTH($L83) &gt;= 10), IF($O83 &lt;&gt; "", $E83/$O83, ""), ""),"")</f>
        <v>#VALUE!</v>
      </c>
      <c r="Z83" s="10" t="e">
        <f>IF('FY2025'!$A85&lt;&gt;"",IF(AND(MONTH($K83) &lt;= 11, MONTH($L83) &gt;= 11), IF($O83 &lt;&gt; "", $E83/$O83, ""), ""),"")</f>
        <v>#VALUE!</v>
      </c>
      <c r="AA83" s="10" t="e">
        <f>IF('FY2025'!$A85&lt;&gt;"",IF(AND(MONTH($K83) &lt;= 12, MONTH($L83) &gt;= 12), IF($O83 &lt;&gt; "", $E83/$O83, ""), ""),"")</f>
        <v>#VALUE!</v>
      </c>
    </row>
    <row r="84" spans="1:27" x14ac:dyDescent="0.25">
      <c r="A84" s="8">
        <f>IF('FY2025'!A86&lt;&gt;"", VALUE('FY2025'!A86), "")</f>
        <v>83</v>
      </c>
      <c r="B84" s="5" t="str">
        <f>IF('FY2025'!A86&lt;&gt;"",_xlfn.VALUETOTEXT('FY2025'!B86),"")</f>
        <v>25-1202-0503-25SCBS-PS-DS-083</v>
      </c>
      <c r="C84" s="5" t="str">
        <f>_xlfn.VALUETOTEXT('FY2025'!C86)</f>
        <v>DS</v>
      </c>
      <c r="D84" s="5" t="str">
        <f>IF('FY2025'!A86&lt;&gt;"",_xlfn.VALUETOTEXT('FY2025'!D86),"")</f>
        <v>Standard Chartered Saadiq Berhad</v>
      </c>
      <c r="E84" s="6">
        <f>IF('FY2025'!A86&lt;&gt;"",VALUE('FY2025'!E86),"")</f>
        <v>500000</v>
      </c>
      <c r="F84" s="6">
        <f>IF('FY2025'!A86&lt;&gt;"",VALUE('FY2025'!F86),"")</f>
        <v>77</v>
      </c>
      <c r="G84" s="6">
        <f>IF('FY2025'!A86&lt;&gt;"",VALUE('FY2025'!G86),"")</f>
        <v>64</v>
      </c>
      <c r="H84" s="6">
        <f>IF('FY2025'!A86&lt;&gt;"",VALUE('FY2025'!H86),"")</f>
        <v>5.55</v>
      </c>
      <c r="I84" s="6">
        <f>IF('FY2025'!A86&lt;&gt;"",VALUE('FY2025'!I86),"")</f>
        <v>1</v>
      </c>
      <c r="J84" s="6">
        <f>IF('FY2025'!A86&lt;&gt;"",VALUE('FY2025'!J86),"")</f>
        <v>4.55</v>
      </c>
      <c r="K84" s="7" t="e">
        <f>IF('FY2025'!A86&lt;&gt;"",DATEVALUE(MID('FY2025'!K86, FIND(",", 'FY2025'!K86) + 2, FIND(" ", 'FY2025'!K86) - FIND(",", 'FY2025'!K86) - 1) &amp; " " &amp; MID('FY2025'!K86, FIND(" ", 'FY2025'!K86) + 1, FIND(",", 'FY2025'!K86, FIND(" ", 'FY2025'!K86)) - FIND(" ", 'FY2025'!K86) - 1) &amp; ", " &amp; MID('FY2025'!K86, FIND(",", 'FY2025'!K86, FIND(",",'FY2025'!K86) + 1) + 2, LEN('FY2025'!K86))),"")</f>
        <v>#VALUE!</v>
      </c>
      <c r="L84" s="7" t="e">
        <f>IF('FY2025'!A86&lt;&gt;"",DATEVALUE(MID('FY2025'!L86, FIND(",", 'FY2025'!L86) + 2, FIND(" ", 'FY2025'!L86) - FIND(",", 'FY2025'!L86) - 1) &amp; " " &amp; MID('FY2025'!L86, FIND(" ", 'FY2025'!L86) + 1, FIND(",", 'FY2025'!L86, FIND(" ", 'FY2025'!L86)) - FIND(" ", 'FY2025'!L86) - 1) &amp; ", " &amp; MID('FY2025'!L86, FIND(",", 'FY2025'!L86, FIND(",",'FY2025'!L86) + 1) + 2, LEN('FY2025'!L86))),"")</f>
        <v>#VALUE!</v>
      </c>
      <c r="M84" s="7" t="e">
        <f>IF('FY2025'!A86&lt;&gt;"",DATEVALUE(MID('FY2025'!M86, FIND(",", 'FY2025'!M86) + 2, FIND(" ", 'FY2025'!M86) - FIND(",", 'FY2025'!M86) - 1) &amp; " " &amp; MID('FY2025'!M86, FIND(" ", 'FY2025'!M86) + 1, FIND(",", 'FY2025'!M86, FIND(" ", 'FY2025'!M86)) - FIND(" ", 'FY2025'!M86) - 1) &amp; ", " &amp; MID('FY2025'!M86, FIND(",", 'FY2025'!M86, FIND(",",'FY2025'!M86) + 1) + 2, LEN('FY2025'!M86))),"")</f>
        <v>#VALUE!</v>
      </c>
      <c r="N84" s="7" t="e">
        <f>IF('FY2025'!A86&lt;&gt;"",DATEVALUE(MID('FY2025'!N86, FIND(",", 'FY2025'!N86) + 2, FIND(" ", 'FY2025'!N86) - FIND(",", 'FY2025'!N86) - 1) &amp; " " &amp; MID('FY2025'!N86, FIND(" ", 'FY2025'!N86) + 1, FIND(",", 'FY2025'!N86, FIND(" ", 'FY2025'!N86)) - FIND(" ", 'FY2025'!N86) - 1) &amp; ", " &amp; MID('FY2025'!N86, FIND(",", 'FY2025'!N86, FIND(",",'FY2025'!N86) + 1) + 2, LEN('FY2025'!N86))),"")</f>
        <v>#VALUE!</v>
      </c>
      <c r="O84" s="5" t="e">
        <f t="shared" si="1"/>
        <v>#VALUE!</v>
      </c>
      <c r="P84" s="10" t="e">
        <f>IF('FY2025'!$A86&lt;&gt;"",IF(AND(MONTH($K84) &lt;= 1, MONTH($L84) &gt;= 1), IF($O84 &lt;&gt; "", $E84/$O84, ""), ""),"")</f>
        <v>#VALUE!</v>
      </c>
      <c r="Q84" s="10" t="e">
        <f>IF('FY2025'!$A86&lt;&gt;"",IF(AND(MONTH($K84) &lt;= 2, MONTH($L84) &gt;= 2), IF($O84 &lt;&gt; "", $E84/$O84, ""), ""),"")</f>
        <v>#VALUE!</v>
      </c>
      <c r="R84" s="10" t="e">
        <f>IF('FY2025'!$A86&lt;&gt;"",IF(AND(MONTH($K84) &lt;= 3, MONTH($L84) &gt;= 3), IF($O84 &lt;&gt; "", $E84/$O84, ""), ""),"")</f>
        <v>#VALUE!</v>
      </c>
      <c r="S84" s="10" t="e">
        <f>IF('FY2025'!$A86&lt;&gt;"",IF(AND(MONTH($K84) &lt;= 4, MONTH($L84) &gt;= 4), IF($O84 &lt;&gt; "", $E84/$O84, ""), ""),"")</f>
        <v>#VALUE!</v>
      </c>
      <c r="T84" s="10" t="e">
        <f>IF('FY2025'!$A86&lt;&gt;"",IF(AND(MONTH($K84) &lt;= 5, MONTH($L84) &gt;= 5), IF($O84 &lt;&gt; "", $E84/$O84, ""), ""),"")</f>
        <v>#VALUE!</v>
      </c>
      <c r="U84" s="10" t="e">
        <f>IF('FY2025'!$A86&lt;&gt;"",IF(AND(MONTH($K84) &lt;= 6, MONTH($L84) &gt;= 6), IF($O84 &lt;&gt; "", $E84/$O84, ""), ""),"")</f>
        <v>#VALUE!</v>
      </c>
      <c r="V84" s="10" t="e">
        <f>IF('FY2025'!$A86&lt;&gt;"",IF(AND(MONTH($K84) &lt;= 7, MONTH($L84) &gt;= 7 ), IF($O84 &lt;&gt; "", $E84/$O84, ""), ""),"")</f>
        <v>#VALUE!</v>
      </c>
      <c r="W84" s="10" t="e">
        <f>IF('FY2025'!$A86&lt;&gt;"",IF(AND(MONTH($K84) &lt;= 8, MONTH($L84) &gt;= 8), IF($O84 &lt;&gt; "", $E84/$O84, ""), ""),"")</f>
        <v>#VALUE!</v>
      </c>
      <c r="X84" s="10" t="e">
        <f>IF('FY2025'!$A86&lt;&gt;"",IF(AND(MONTH($K84) &lt;= 9, MONTH($L84) &gt;= 9), IF($O84 &lt;&gt; "", $E84/$O84, ""), ""),"")</f>
        <v>#VALUE!</v>
      </c>
      <c r="Y84" s="10" t="e">
        <f>IF('FY2025'!$A86&lt;&gt;"",IF(AND(MONTH($K84) &lt;= 10, MONTH($L84) &gt;= 10), IF($O84 &lt;&gt; "", $E84/$O84, ""), ""),"")</f>
        <v>#VALUE!</v>
      </c>
      <c r="Z84" s="10" t="e">
        <f>IF('FY2025'!$A86&lt;&gt;"",IF(AND(MONTH($K84) &lt;= 11, MONTH($L84) &gt;= 11), IF($O84 &lt;&gt; "", $E84/$O84, ""), ""),"")</f>
        <v>#VALUE!</v>
      </c>
      <c r="AA84" s="10" t="e">
        <f>IF('FY2025'!$A86&lt;&gt;"",IF(AND(MONTH($K84) &lt;= 12, MONTH($L84) &gt;= 12), IF($O84 &lt;&gt; "", $E84/$O84, ""), ""),"")</f>
        <v>#VALUE!</v>
      </c>
    </row>
    <row r="85" spans="1:27" x14ac:dyDescent="0.25">
      <c r="A85" s="8">
        <f>IF('FY2025'!A87&lt;&gt;"", VALUE('FY2025'!A87), "")</f>
        <v>84</v>
      </c>
      <c r="B85" s="5" t="str">
        <f>IF('FY2025'!A87&lt;&gt;"",_xlfn.VALUETOTEXT('FY2025'!B87),"")</f>
        <v>25-1202-0503-25MACQ-PS-DS-084</v>
      </c>
      <c r="C85" s="5" t="str">
        <f>_xlfn.VALUETOTEXT('FY2025'!C87)</f>
        <v>DS</v>
      </c>
      <c r="D85" s="5" t="str">
        <f>IF('FY2025'!A87&lt;&gt;"",_xlfn.VALUETOTEXT('FY2025'!D87),"")</f>
        <v>Macquarie Bank Ltd</v>
      </c>
      <c r="E85" s="6">
        <f>IF('FY2025'!A87&lt;&gt;"",VALUE('FY2025'!E87),"")</f>
        <v>500000</v>
      </c>
      <c r="F85" s="6">
        <f>IF('FY2025'!A87&lt;&gt;"",VALUE('FY2025'!F87),"")</f>
        <v>77</v>
      </c>
      <c r="G85" s="6">
        <f>IF('FY2025'!A87&lt;&gt;"",VALUE('FY2025'!G87),"")</f>
        <v>64</v>
      </c>
      <c r="H85" s="6">
        <f>IF('FY2025'!A87&lt;&gt;"",VALUE('FY2025'!H87),"")</f>
        <v>5.53</v>
      </c>
      <c r="I85" s="6">
        <f>IF('FY2025'!A87&lt;&gt;"",VALUE('FY2025'!I87),"")</f>
        <v>0.98</v>
      </c>
      <c r="J85" s="6">
        <f>IF('FY2025'!A87&lt;&gt;"",VALUE('FY2025'!J87),"")</f>
        <v>4.55</v>
      </c>
      <c r="K85" s="7" t="e">
        <f>IF('FY2025'!A87&lt;&gt;"",DATEVALUE(MID('FY2025'!K87, FIND(",", 'FY2025'!K87) + 2, FIND(" ", 'FY2025'!K87) - FIND(",", 'FY2025'!K87) - 1) &amp; " " &amp; MID('FY2025'!K87, FIND(" ", 'FY2025'!K87) + 1, FIND(",", 'FY2025'!K87, FIND(" ", 'FY2025'!K87)) - FIND(" ", 'FY2025'!K87) - 1) &amp; ", " &amp; MID('FY2025'!K87, FIND(",", 'FY2025'!K87, FIND(",",'FY2025'!K87) + 1) + 2, LEN('FY2025'!K87))),"")</f>
        <v>#VALUE!</v>
      </c>
      <c r="L85" s="7" t="e">
        <f>IF('FY2025'!A87&lt;&gt;"",DATEVALUE(MID('FY2025'!L87, FIND(",", 'FY2025'!L87) + 2, FIND(" ", 'FY2025'!L87) - FIND(",", 'FY2025'!L87) - 1) &amp; " " &amp; MID('FY2025'!L87, FIND(" ", 'FY2025'!L87) + 1, FIND(",", 'FY2025'!L87, FIND(" ", 'FY2025'!L87)) - FIND(" ", 'FY2025'!L87) - 1) &amp; ", " &amp; MID('FY2025'!L87, FIND(",", 'FY2025'!L87, FIND(",",'FY2025'!L87) + 1) + 2, LEN('FY2025'!L87))),"")</f>
        <v>#VALUE!</v>
      </c>
      <c r="M85" s="7" t="e">
        <f>IF('FY2025'!A87&lt;&gt;"",DATEVALUE(MID('FY2025'!M87, FIND(",", 'FY2025'!M87) + 2, FIND(" ", 'FY2025'!M87) - FIND(",", 'FY2025'!M87) - 1) &amp; " " &amp; MID('FY2025'!M87, FIND(" ", 'FY2025'!M87) + 1, FIND(",", 'FY2025'!M87, FIND(" ", 'FY2025'!M87)) - FIND(" ", 'FY2025'!M87) - 1) &amp; ", " &amp; MID('FY2025'!M87, FIND(",", 'FY2025'!M87, FIND(",",'FY2025'!M87) + 1) + 2, LEN('FY2025'!M87))),"")</f>
        <v>#VALUE!</v>
      </c>
      <c r="N85" s="7" t="e">
        <f>IF('FY2025'!A87&lt;&gt;"",DATEVALUE(MID('FY2025'!N87, FIND(",", 'FY2025'!N87) + 2, FIND(" ", 'FY2025'!N87) - FIND(",", 'FY2025'!N87) - 1) &amp; " " &amp; MID('FY2025'!N87, FIND(" ", 'FY2025'!N87) + 1, FIND(",", 'FY2025'!N87, FIND(" ", 'FY2025'!N87)) - FIND(" ", 'FY2025'!N87) - 1) &amp; ", " &amp; MID('FY2025'!N87, FIND(",", 'FY2025'!N87, FIND(",",'FY2025'!N87) + 1) + 2, LEN('FY2025'!N87))),"")</f>
        <v>#VALUE!</v>
      </c>
      <c r="O85" s="5" t="e">
        <f t="shared" si="1"/>
        <v>#VALUE!</v>
      </c>
      <c r="P85" s="10" t="e">
        <f>IF('FY2025'!$A87&lt;&gt;"",IF(AND(MONTH($K85) &lt;= 1, MONTH($L85) &gt;= 1), IF($O85 &lt;&gt; "", $E85/$O85, ""), ""),"")</f>
        <v>#VALUE!</v>
      </c>
      <c r="Q85" s="10" t="e">
        <f>IF('FY2025'!$A87&lt;&gt;"",IF(AND(MONTH($K85) &lt;= 2, MONTH($L85) &gt;= 2), IF($O85 &lt;&gt; "", $E85/$O85, ""), ""),"")</f>
        <v>#VALUE!</v>
      </c>
      <c r="R85" s="10" t="e">
        <f>IF('FY2025'!$A87&lt;&gt;"",IF(AND(MONTH($K85) &lt;= 3, MONTH($L85) &gt;= 3), IF($O85 &lt;&gt; "", $E85/$O85, ""), ""),"")</f>
        <v>#VALUE!</v>
      </c>
      <c r="S85" s="10" t="e">
        <f>IF('FY2025'!$A87&lt;&gt;"",IF(AND(MONTH($K85) &lt;= 4, MONTH($L85) &gt;= 4), IF($O85 &lt;&gt; "", $E85/$O85, ""), ""),"")</f>
        <v>#VALUE!</v>
      </c>
      <c r="T85" s="10" t="e">
        <f>IF('FY2025'!$A87&lt;&gt;"",IF(AND(MONTH($K85) &lt;= 5, MONTH($L85) &gt;= 5), IF($O85 &lt;&gt; "", $E85/$O85, ""), ""),"")</f>
        <v>#VALUE!</v>
      </c>
      <c r="U85" s="10" t="e">
        <f>IF('FY2025'!$A87&lt;&gt;"",IF(AND(MONTH($K85) &lt;= 6, MONTH($L85) &gt;= 6), IF($O85 &lt;&gt; "", $E85/$O85, ""), ""),"")</f>
        <v>#VALUE!</v>
      </c>
      <c r="V85" s="10" t="e">
        <f>IF('FY2025'!$A87&lt;&gt;"",IF(AND(MONTH($K85) &lt;= 7, MONTH($L85) &gt;= 7 ), IF($O85 &lt;&gt; "", $E85/$O85, ""), ""),"")</f>
        <v>#VALUE!</v>
      </c>
      <c r="W85" s="10" t="e">
        <f>IF('FY2025'!$A87&lt;&gt;"",IF(AND(MONTH($K85) &lt;= 8, MONTH($L85) &gt;= 8), IF($O85 &lt;&gt; "", $E85/$O85, ""), ""),"")</f>
        <v>#VALUE!</v>
      </c>
      <c r="X85" s="10" t="e">
        <f>IF('FY2025'!$A87&lt;&gt;"",IF(AND(MONTH($K85) &lt;= 9, MONTH($L85) &gt;= 9), IF($O85 &lt;&gt; "", $E85/$O85, ""), ""),"")</f>
        <v>#VALUE!</v>
      </c>
      <c r="Y85" s="10" t="e">
        <f>IF('FY2025'!$A87&lt;&gt;"",IF(AND(MONTH($K85) &lt;= 10, MONTH($L85) &gt;= 10), IF($O85 &lt;&gt; "", $E85/$O85, ""), ""),"")</f>
        <v>#VALUE!</v>
      </c>
      <c r="Z85" s="10" t="e">
        <f>IF('FY2025'!$A87&lt;&gt;"",IF(AND(MONTH($K85) &lt;= 11, MONTH($L85) &gt;= 11), IF($O85 &lt;&gt; "", $E85/$O85, ""), ""),"")</f>
        <v>#VALUE!</v>
      </c>
      <c r="AA85" s="10" t="e">
        <f>IF('FY2025'!$A87&lt;&gt;"",IF(AND(MONTH($K85) &lt;= 12, MONTH($L85) &gt;= 12), IF($O85 &lt;&gt; "", $E85/$O85, ""), ""),"")</f>
        <v>#VALUE!</v>
      </c>
    </row>
    <row r="86" spans="1:27" x14ac:dyDescent="0.25">
      <c r="A86" s="8">
        <f>IF('FY2025'!A88&lt;&gt;"", VALUE('FY2025'!A88), "")</f>
        <v>85</v>
      </c>
      <c r="B86" s="5" t="str">
        <f>IF('FY2025'!A88&lt;&gt;"",_xlfn.VALUETOTEXT('FY2025'!B88),"")</f>
        <v>25-1402-0703-25ANZB-PS-EG-085</v>
      </c>
      <c r="C86" s="5" t="str">
        <f>_xlfn.VALUETOTEXT('FY2025'!C88)</f>
        <v>EG</v>
      </c>
      <c r="D86" s="5" t="str">
        <f>IF('FY2025'!A88&lt;&gt;"",_xlfn.VALUETOTEXT('FY2025'!D88),"")</f>
        <v>Australia And New Zealand Banking Group Limited</v>
      </c>
      <c r="E86" s="6">
        <f>IF('FY2025'!A88&lt;&gt;"",VALUE('FY2025'!E88),"")</f>
        <v>500000</v>
      </c>
      <c r="F86" s="6">
        <f>IF('FY2025'!A88&lt;&gt;"",VALUE('FY2025'!F88),"")</f>
        <v>77</v>
      </c>
      <c r="G86" s="6">
        <f>IF('FY2025'!A88&lt;&gt;"",VALUE('FY2025'!G88),"")</f>
        <v>64</v>
      </c>
      <c r="H86" s="6">
        <f>IF('FY2025'!A88&lt;&gt;"",VALUE('FY2025'!H88),"")</f>
        <v>5.95</v>
      </c>
      <c r="I86" s="6">
        <f>IF('FY2025'!A88&lt;&gt;"",VALUE('FY2025'!I88),"")</f>
        <v>1</v>
      </c>
      <c r="J86" s="6">
        <f>IF('FY2025'!A88&lt;&gt;"",VALUE('FY2025'!J88),"")</f>
        <v>4.95</v>
      </c>
      <c r="K86" s="7" t="e">
        <f>IF('FY2025'!A88&lt;&gt;"",DATEVALUE(MID('FY2025'!K88, FIND(",", 'FY2025'!K88) + 2, FIND(" ", 'FY2025'!K88) - FIND(",", 'FY2025'!K88) - 1) &amp; " " &amp; MID('FY2025'!K88, FIND(" ", 'FY2025'!K88) + 1, FIND(",", 'FY2025'!K88, FIND(" ", 'FY2025'!K88)) - FIND(" ", 'FY2025'!K88) - 1) &amp; ", " &amp; MID('FY2025'!K88, FIND(",", 'FY2025'!K88, FIND(",",'FY2025'!K88) + 1) + 2, LEN('FY2025'!K88))),"")</f>
        <v>#VALUE!</v>
      </c>
      <c r="L86" s="7" t="e">
        <f>IF('FY2025'!A88&lt;&gt;"",DATEVALUE(MID('FY2025'!L88, FIND(",", 'FY2025'!L88) + 2, FIND(" ", 'FY2025'!L88) - FIND(",", 'FY2025'!L88) - 1) &amp; " " &amp; MID('FY2025'!L88, FIND(" ", 'FY2025'!L88) + 1, FIND(",", 'FY2025'!L88, FIND(" ", 'FY2025'!L88)) - FIND(" ", 'FY2025'!L88) - 1) &amp; ", " &amp; MID('FY2025'!L88, FIND(",", 'FY2025'!L88, FIND(",",'FY2025'!L88) + 1) + 2, LEN('FY2025'!L88))),"")</f>
        <v>#VALUE!</v>
      </c>
      <c r="M86" s="7" t="e">
        <f>IF('FY2025'!A88&lt;&gt;"",DATEVALUE(MID('FY2025'!M88, FIND(",", 'FY2025'!M88) + 2, FIND(" ", 'FY2025'!M88) - FIND(",", 'FY2025'!M88) - 1) &amp; " " &amp; MID('FY2025'!M88, FIND(" ", 'FY2025'!M88) + 1, FIND(",", 'FY2025'!M88, FIND(" ", 'FY2025'!M88)) - FIND(" ", 'FY2025'!M88) - 1) &amp; ", " &amp; MID('FY2025'!M88, FIND(",", 'FY2025'!M88, FIND(",",'FY2025'!M88) + 1) + 2, LEN('FY2025'!M88))),"")</f>
        <v>#VALUE!</v>
      </c>
      <c r="N86" s="7" t="e">
        <f>IF('FY2025'!A88&lt;&gt;"",DATEVALUE(MID('FY2025'!N88, FIND(",", 'FY2025'!N88) + 2, FIND(" ", 'FY2025'!N88) - FIND(",", 'FY2025'!N88) - 1) &amp; " " &amp; MID('FY2025'!N88, FIND(" ", 'FY2025'!N88) + 1, FIND(",", 'FY2025'!N88, FIND(" ", 'FY2025'!N88)) - FIND(" ", 'FY2025'!N88) - 1) &amp; ", " &amp; MID('FY2025'!N88, FIND(",", 'FY2025'!N88, FIND(",",'FY2025'!N88) + 1) + 2, LEN('FY2025'!N88))),"")</f>
        <v>#VALUE!</v>
      </c>
      <c r="O86" s="5" t="e">
        <f t="shared" si="1"/>
        <v>#VALUE!</v>
      </c>
      <c r="P86" s="10" t="e">
        <f>IF('FY2025'!$A88&lt;&gt;"",IF(AND(MONTH($K86) &lt;= 1, MONTH($L86) &gt;= 1), IF($O86 &lt;&gt; "", $E86/$O86, ""), ""),"")</f>
        <v>#VALUE!</v>
      </c>
      <c r="Q86" s="10" t="e">
        <f>IF('FY2025'!$A88&lt;&gt;"",IF(AND(MONTH($K86) &lt;= 2, MONTH($L86) &gt;= 2), IF($O86 &lt;&gt; "", $E86/$O86, ""), ""),"")</f>
        <v>#VALUE!</v>
      </c>
      <c r="R86" s="10" t="e">
        <f>IF('FY2025'!$A88&lt;&gt;"",IF(AND(MONTH($K86) &lt;= 3, MONTH($L86) &gt;= 3), IF($O86 &lt;&gt; "", $E86/$O86, ""), ""),"")</f>
        <v>#VALUE!</v>
      </c>
      <c r="S86" s="10" t="e">
        <f>IF('FY2025'!$A88&lt;&gt;"",IF(AND(MONTH($K86) &lt;= 4, MONTH($L86) &gt;= 4), IF($O86 &lt;&gt; "", $E86/$O86, ""), ""),"")</f>
        <v>#VALUE!</v>
      </c>
      <c r="T86" s="10" t="e">
        <f>IF('FY2025'!$A88&lt;&gt;"",IF(AND(MONTH($K86) &lt;= 5, MONTH($L86) &gt;= 5), IF($O86 &lt;&gt; "", $E86/$O86, ""), ""),"")</f>
        <v>#VALUE!</v>
      </c>
      <c r="U86" s="10" t="e">
        <f>IF('FY2025'!$A88&lt;&gt;"",IF(AND(MONTH($K86) &lt;= 6, MONTH($L86) &gt;= 6), IF($O86 &lt;&gt; "", $E86/$O86, ""), ""),"")</f>
        <v>#VALUE!</v>
      </c>
      <c r="V86" s="10" t="e">
        <f>IF('FY2025'!$A88&lt;&gt;"",IF(AND(MONTH($K86) &lt;= 7, MONTH($L86) &gt;= 7 ), IF($O86 &lt;&gt; "", $E86/$O86, ""), ""),"")</f>
        <v>#VALUE!</v>
      </c>
      <c r="W86" s="10" t="e">
        <f>IF('FY2025'!$A88&lt;&gt;"",IF(AND(MONTH($K86) &lt;= 8, MONTH($L86) &gt;= 8), IF($O86 &lt;&gt; "", $E86/$O86, ""), ""),"")</f>
        <v>#VALUE!</v>
      </c>
      <c r="X86" s="10" t="e">
        <f>IF('FY2025'!$A88&lt;&gt;"",IF(AND(MONTH($K86) &lt;= 9, MONTH($L86) &gt;= 9), IF($O86 &lt;&gt; "", $E86/$O86, ""), ""),"")</f>
        <v>#VALUE!</v>
      </c>
      <c r="Y86" s="10" t="e">
        <f>IF('FY2025'!$A88&lt;&gt;"",IF(AND(MONTH($K86) &lt;= 10, MONTH($L86) &gt;= 10), IF($O86 &lt;&gt; "", $E86/$O86, ""), ""),"")</f>
        <v>#VALUE!</v>
      </c>
      <c r="Z86" s="10" t="e">
        <f>IF('FY2025'!$A88&lt;&gt;"",IF(AND(MONTH($K86) &lt;= 11, MONTH($L86) &gt;= 11), IF($O86 &lt;&gt; "", $E86/$O86, ""), ""),"")</f>
        <v>#VALUE!</v>
      </c>
      <c r="AA86" s="10" t="e">
        <f>IF('FY2025'!$A88&lt;&gt;"",IF(AND(MONTH($K86) &lt;= 12, MONTH($L86) &gt;= 12), IF($O86 &lt;&gt; "", $E86/$O86, ""), ""),"")</f>
        <v>#VALUE!</v>
      </c>
    </row>
    <row r="87" spans="1:27" x14ac:dyDescent="0.25">
      <c r="A87" s="8">
        <f>IF('FY2025'!A89&lt;&gt;"", VALUE('FY2025'!A89), "")</f>
        <v>86</v>
      </c>
      <c r="B87" s="5" t="str">
        <f>IF('FY2025'!A89&lt;&gt;"",_xlfn.VALUETOTEXT('FY2025'!B89),"")</f>
        <v>25-1402-0703-25SCBS-PS-HZ-086</v>
      </c>
      <c r="C87" s="5" t="str">
        <f>_xlfn.VALUETOTEXT('FY2025'!C89)</f>
        <v>HZ</v>
      </c>
      <c r="D87" s="5" t="str">
        <f>IF('FY2025'!A89&lt;&gt;"",_xlfn.VALUETOTEXT('FY2025'!D89),"")</f>
        <v>Standard Chartered Saadiq Berhad</v>
      </c>
      <c r="E87" s="6">
        <f>IF('FY2025'!A89&lt;&gt;"",VALUE('FY2025'!E89),"")</f>
        <v>500000</v>
      </c>
      <c r="F87" s="6">
        <f>IF('FY2025'!A89&lt;&gt;"",VALUE('FY2025'!F89),"")</f>
        <v>77</v>
      </c>
      <c r="G87" s="6">
        <f>IF('FY2025'!A89&lt;&gt;"",VALUE('FY2025'!G89),"")</f>
        <v>64</v>
      </c>
      <c r="H87" s="6">
        <f>IF('FY2025'!A89&lt;&gt;"",VALUE('FY2025'!H89),"")</f>
        <v>5.9</v>
      </c>
      <c r="I87" s="6">
        <f>IF('FY2025'!A89&lt;&gt;"",VALUE('FY2025'!I89),"")</f>
        <v>1</v>
      </c>
      <c r="J87" s="6">
        <f>IF('FY2025'!A89&lt;&gt;"",VALUE('FY2025'!J89),"")</f>
        <v>4.9000000000000004</v>
      </c>
      <c r="K87" s="7" t="e">
        <f>IF('FY2025'!A89&lt;&gt;"",DATEVALUE(MID('FY2025'!K89, FIND(",", 'FY2025'!K89) + 2, FIND(" ", 'FY2025'!K89) - FIND(",", 'FY2025'!K89) - 1) &amp; " " &amp; MID('FY2025'!K89, FIND(" ", 'FY2025'!K89) + 1, FIND(",", 'FY2025'!K89, FIND(" ", 'FY2025'!K89)) - FIND(" ", 'FY2025'!K89) - 1) &amp; ", " &amp; MID('FY2025'!K89, FIND(",", 'FY2025'!K89, FIND(",",'FY2025'!K89) + 1) + 2, LEN('FY2025'!K89))),"")</f>
        <v>#VALUE!</v>
      </c>
      <c r="L87" s="7" t="e">
        <f>IF('FY2025'!A89&lt;&gt;"",DATEVALUE(MID('FY2025'!L89, FIND(",", 'FY2025'!L89) + 2, FIND(" ", 'FY2025'!L89) - FIND(",", 'FY2025'!L89) - 1) &amp; " " &amp; MID('FY2025'!L89, FIND(" ", 'FY2025'!L89) + 1, FIND(",", 'FY2025'!L89, FIND(" ", 'FY2025'!L89)) - FIND(" ", 'FY2025'!L89) - 1) &amp; ", " &amp; MID('FY2025'!L89, FIND(",", 'FY2025'!L89, FIND(",",'FY2025'!L89) + 1) + 2, LEN('FY2025'!L89))),"")</f>
        <v>#VALUE!</v>
      </c>
      <c r="M87" s="7" t="e">
        <f>IF('FY2025'!A89&lt;&gt;"",DATEVALUE(MID('FY2025'!M89, FIND(",", 'FY2025'!M89) + 2, FIND(" ", 'FY2025'!M89) - FIND(",", 'FY2025'!M89) - 1) &amp; " " &amp; MID('FY2025'!M89, FIND(" ", 'FY2025'!M89) + 1, FIND(",", 'FY2025'!M89, FIND(" ", 'FY2025'!M89)) - FIND(" ", 'FY2025'!M89) - 1) &amp; ", " &amp; MID('FY2025'!M89, FIND(",", 'FY2025'!M89, FIND(",",'FY2025'!M89) + 1) + 2, LEN('FY2025'!M89))),"")</f>
        <v>#VALUE!</v>
      </c>
      <c r="N87" s="7" t="e">
        <f>IF('FY2025'!A89&lt;&gt;"",DATEVALUE(MID('FY2025'!N89, FIND(",", 'FY2025'!N89) + 2, FIND(" ", 'FY2025'!N89) - FIND(",", 'FY2025'!N89) - 1) &amp; " " &amp; MID('FY2025'!N89, FIND(" ", 'FY2025'!N89) + 1, FIND(",", 'FY2025'!N89, FIND(" ", 'FY2025'!N89)) - FIND(" ", 'FY2025'!N89) - 1) &amp; ", " &amp; MID('FY2025'!N89, FIND(",", 'FY2025'!N89, FIND(",",'FY2025'!N89) + 1) + 2, LEN('FY2025'!N89))),"")</f>
        <v>#VALUE!</v>
      </c>
      <c r="O87" s="5" t="e">
        <f t="shared" si="1"/>
        <v>#VALUE!</v>
      </c>
      <c r="P87" s="10" t="e">
        <f>IF('FY2025'!$A89&lt;&gt;"",IF(AND(MONTH($K87) &lt;= 1, MONTH($L87) &gt;= 1), IF($O87 &lt;&gt; "", $E87/$O87, ""), ""),"")</f>
        <v>#VALUE!</v>
      </c>
      <c r="Q87" s="10" t="e">
        <f>IF('FY2025'!$A89&lt;&gt;"",IF(AND(MONTH($K87) &lt;= 2, MONTH($L87) &gt;= 2), IF($O87 &lt;&gt; "", $E87/$O87, ""), ""),"")</f>
        <v>#VALUE!</v>
      </c>
      <c r="R87" s="10" t="e">
        <f>IF('FY2025'!$A89&lt;&gt;"",IF(AND(MONTH($K87) &lt;= 3, MONTH($L87) &gt;= 3), IF($O87 &lt;&gt; "", $E87/$O87, ""), ""),"")</f>
        <v>#VALUE!</v>
      </c>
      <c r="S87" s="10" t="e">
        <f>IF('FY2025'!$A89&lt;&gt;"",IF(AND(MONTH($K87) &lt;= 4, MONTH($L87) &gt;= 4), IF($O87 &lt;&gt; "", $E87/$O87, ""), ""),"")</f>
        <v>#VALUE!</v>
      </c>
      <c r="T87" s="10" t="e">
        <f>IF('FY2025'!$A89&lt;&gt;"",IF(AND(MONTH($K87) &lt;= 5, MONTH($L87) &gt;= 5), IF($O87 &lt;&gt; "", $E87/$O87, ""), ""),"")</f>
        <v>#VALUE!</v>
      </c>
      <c r="U87" s="10" t="e">
        <f>IF('FY2025'!$A89&lt;&gt;"",IF(AND(MONTH($K87) &lt;= 6, MONTH($L87) &gt;= 6), IF($O87 &lt;&gt; "", $E87/$O87, ""), ""),"")</f>
        <v>#VALUE!</v>
      </c>
      <c r="V87" s="10" t="e">
        <f>IF('FY2025'!$A89&lt;&gt;"",IF(AND(MONTH($K87) &lt;= 7, MONTH($L87) &gt;= 7 ), IF($O87 &lt;&gt; "", $E87/$O87, ""), ""),"")</f>
        <v>#VALUE!</v>
      </c>
      <c r="W87" s="10" t="e">
        <f>IF('FY2025'!$A89&lt;&gt;"",IF(AND(MONTH($K87) &lt;= 8, MONTH($L87) &gt;= 8), IF($O87 &lt;&gt; "", $E87/$O87, ""), ""),"")</f>
        <v>#VALUE!</v>
      </c>
      <c r="X87" s="10" t="e">
        <f>IF('FY2025'!$A89&lt;&gt;"",IF(AND(MONTH($K87) &lt;= 9, MONTH($L87) &gt;= 9), IF($O87 &lt;&gt; "", $E87/$O87, ""), ""),"")</f>
        <v>#VALUE!</v>
      </c>
      <c r="Y87" s="10" t="e">
        <f>IF('FY2025'!$A89&lt;&gt;"",IF(AND(MONTH($K87) &lt;= 10, MONTH($L87) &gt;= 10), IF($O87 &lt;&gt; "", $E87/$O87, ""), ""),"")</f>
        <v>#VALUE!</v>
      </c>
      <c r="Z87" s="10" t="e">
        <f>IF('FY2025'!$A89&lt;&gt;"",IF(AND(MONTH($K87) &lt;= 11, MONTH($L87) &gt;= 11), IF($O87 &lt;&gt; "", $E87/$O87, ""), ""),"")</f>
        <v>#VALUE!</v>
      </c>
      <c r="AA87" s="10" t="e">
        <f>IF('FY2025'!$A89&lt;&gt;"",IF(AND(MONTH($K87) &lt;= 12, MONTH($L87) &gt;= 12), IF($O87 &lt;&gt; "", $E87/$O87, ""), ""),"")</f>
        <v>#VALUE!</v>
      </c>
    </row>
    <row r="88" spans="1:27" x14ac:dyDescent="0.25">
      <c r="A88" s="8">
        <f>IF('FY2025'!A90&lt;&gt;"", VALUE('FY2025'!A90), "")</f>
        <v>87</v>
      </c>
      <c r="B88" s="5" t="str">
        <f>IF('FY2025'!A90&lt;&gt;"",_xlfn.VALUETOTEXT('FY2025'!B90),"")</f>
        <v>25-1402-0703-25JPMC-PS-EG-087</v>
      </c>
      <c r="C88" s="5" t="str">
        <f>_xlfn.VALUETOTEXT('FY2025'!C90)</f>
        <v>EG</v>
      </c>
      <c r="D88" s="5" t="str">
        <f>IF('FY2025'!A90&lt;&gt;"",_xlfn.VALUETOTEXT('FY2025'!D90),"")</f>
        <v>JP Morgan Chase Bank NA</v>
      </c>
      <c r="E88" s="6">
        <f>IF('FY2025'!A90&lt;&gt;"",VALUE('FY2025'!E90),"")</f>
        <v>500000</v>
      </c>
      <c r="F88" s="6">
        <f>IF('FY2025'!A90&lt;&gt;"",VALUE('FY2025'!F90),"")</f>
        <v>77</v>
      </c>
      <c r="G88" s="6">
        <f>IF('FY2025'!A90&lt;&gt;"",VALUE('FY2025'!G90),"")</f>
        <v>64</v>
      </c>
      <c r="H88" s="6">
        <f>IF('FY2025'!A90&lt;&gt;"",VALUE('FY2025'!H90),"")</f>
        <v>6</v>
      </c>
      <c r="I88" s="6">
        <f>IF('FY2025'!A90&lt;&gt;"",VALUE('FY2025'!I90),"")</f>
        <v>1.07</v>
      </c>
      <c r="J88" s="6">
        <f>IF('FY2025'!A90&lt;&gt;"",VALUE('FY2025'!J90),"")</f>
        <v>4.93</v>
      </c>
      <c r="K88" s="7" t="e">
        <f>IF('FY2025'!A90&lt;&gt;"",DATEVALUE(MID('FY2025'!K90, FIND(",", 'FY2025'!K90) + 2, FIND(" ", 'FY2025'!K90) - FIND(",", 'FY2025'!K90) - 1) &amp; " " &amp; MID('FY2025'!K90, FIND(" ", 'FY2025'!K90) + 1, FIND(",", 'FY2025'!K90, FIND(" ", 'FY2025'!K90)) - FIND(" ", 'FY2025'!K90) - 1) &amp; ", " &amp; MID('FY2025'!K90, FIND(",", 'FY2025'!K90, FIND(",",'FY2025'!K90) + 1) + 2, LEN('FY2025'!K90))),"")</f>
        <v>#VALUE!</v>
      </c>
      <c r="L88" s="7" t="e">
        <f>IF('FY2025'!A90&lt;&gt;"",DATEVALUE(MID('FY2025'!L90, FIND(",", 'FY2025'!L90) + 2, FIND(" ", 'FY2025'!L90) - FIND(",", 'FY2025'!L90) - 1) &amp; " " &amp; MID('FY2025'!L90, FIND(" ", 'FY2025'!L90) + 1, FIND(",", 'FY2025'!L90, FIND(" ", 'FY2025'!L90)) - FIND(" ", 'FY2025'!L90) - 1) &amp; ", " &amp; MID('FY2025'!L90, FIND(",", 'FY2025'!L90, FIND(",",'FY2025'!L90) + 1) + 2, LEN('FY2025'!L90))),"")</f>
        <v>#VALUE!</v>
      </c>
      <c r="M88" s="7" t="e">
        <f>IF('FY2025'!A90&lt;&gt;"",DATEVALUE(MID('FY2025'!M90, FIND(",", 'FY2025'!M90) + 2, FIND(" ", 'FY2025'!M90) - FIND(",", 'FY2025'!M90) - 1) &amp; " " &amp; MID('FY2025'!M90, FIND(" ", 'FY2025'!M90) + 1, FIND(",", 'FY2025'!M90, FIND(" ", 'FY2025'!M90)) - FIND(" ", 'FY2025'!M90) - 1) &amp; ", " &amp; MID('FY2025'!M90, FIND(",", 'FY2025'!M90, FIND(",",'FY2025'!M90) + 1) + 2, LEN('FY2025'!M90))),"")</f>
        <v>#VALUE!</v>
      </c>
      <c r="N88" s="7" t="e">
        <f>IF('FY2025'!A90&lt;&gt;"",DATEVALUE(MID('FY2025'!N90, FIND(",", 'FY2025'!N90) + 2, FIND(" ", 'FY2025'!N90) - FIND(",", 'FY2025'!N90) - 1) &amp; " " &amp; MID('FY2025'!N90, FIND(" ", 'FY2025'!N90) + 1, FIND(",", 'FY2025'!N90, FIND(" ", 'FY2025'!N90)) - FIND(" ", 'FY2025'!N90) - 1) &amp; ", " &amp; MID('FY2025'!N90, FIND(",", 'FY2025'!N90, FIND(",",'FY2025'!N90) + 1) + 2, LEN('FY2025'!N90))),"")</f>
        <v>#VALUE!</v>
      </c>
      <c r="O88" s="5" t="e">
        <f t="shared" si="1"/>
        <v>#VALUE!</v>
      </c>
      <c r="P88" s="10" t="e">
        <f>IF('FY2025'!$A90&lt;&gt;"",IF(AND(MONTH($K88) &lt;= 1, MONTH($L88) &gt;= 1), IF($O88 &lt;&gt; "", $E88/$O88, ""), ""),"")</f>
        <v>#VALUE!</v>
      </c>
      <c r="Q88" s="10" t="e">
        <f>IF('FY2025'!$A90&lt;&gt;"",IF(AND(MONTH($K88) &lt;= 2, MONTH($L88) &gt;= 2), IF($O88 &lt;&gt; "", $E88/$O88, ""), ""),"")</f>
        <v>#VALUE!</v>
      </c>
      <c r="R88" s="10" t="e">
        <f>IF('FY2025'!$A90&lt;&gt;"",IF(AND(MONTH($K88) &lt;= 3, MONTH($L88) &gt;= 3), IF($O88 &lt;&gt; "", $E88/$O88, ""), ""),"")</f>
        <v>#VALUE!</v>
      </c>
      <c r="S88" s="10" t="e">
        <f>IF('FY2025'!$A90&lt;&gt;"",IF(AND(MONTH($K88) &lt;= 4, MONTH($L88) &gt;= 4), IF($O88 &lt;&gt; "", $E88/$O88, ""), ""),"")</f>
        <v>#VALUE!</v>
      </c>
      <c r="T88" s="10" t="e">
        <f>IF('FY2025'!$A90&lt;&gt;"",IF(AND(MONTH($K88) &lt;= 5, MONTH($L88) &gt;= 5), IF($O88 &lt;&gt; "", $E88/$O88, ""), ""),"")</f>
        <v>#VALUE!</v>
      </c>
      <c r="U88" s="10" t="e">
        <f>IF('FY2025'!$A90&lt;&gt;"",IF(AND(MONTH($K88) &lt;= 6, MONTH($L88) &gt;= 6), IF($O88 &lt;&gt; "", $E88/$O88, ""), ""),"")</f>
        <v>#VALUE!</v>
      </c>
      <c r="V88" s="10" t="e">
        <f>IF('FY2025'!$A90&lt;&gt;"",IF(AND(MONTH($K88) &lt;= 7, MONTH($L88) &gt;= 7 ), IF($O88 &lt;&gt; "", $E88/$O88, ""), ""),"")</f>
        <v>#VALUE!</v>
      </c>
      <c r="W88" s="10" t="e">
        <f>IF('FY2025'!$A90&lt;&gt;"",IF(AND(MONTH($K88) &lt;= 8, MONTH($L88) &gt;= 8), IF($O88 &lt;&gt; "", $E88/$O88, ""), ""),"")</f>
        <v>#VALUE!</v>
      </c>
      <c r="X88" s="10" t="e">
        <f>IF('FY2025'!$A90&lt;&gt;"",IF(AND(MONTH($K88) &lt;= 9, MONTH($L88) &gt;= 9), IF($O88 &lt;&gt; "", $E88/$O88, ""), ""),"")</f>
        <v>#VALUE!</v>
      </c>
      <c r="Y88" s="10" t="e">
        <f>IF('FY2025'!$A90&lt;&gt;"",IF(AND(MONTH($K88) &lt;= 10, MONTH($L88) &gt;= 10), IF($O88 &lt;&gt; "", $E88/$O88, ""), ""),"")</f>
        <v>#VALUE!</v>
      </c>
      <c r="Z88" s="10" t="e">
        <f>IF('FY2025'!$A90&lt;&gt;"",IF(AND(MONTH($K88) &lt;= 11, MONTH($L88) &gt;= 11), IF($O88 &lt;&gt; "", $E88/$O88, ""), ""),"")</f>
        <v>#VALUE!</v>
      </c>
      <c r="AA88" s="10" t="e">
        <f>IF('FY2025'!$A90&lt;&gt;"",IF(AND(MONTH($K88) &lt;= 12, MONTH($L88) &gt;= 12), IF($O88 &lt;&gt; "", $E88/$O88, ""), ""),"")</f>
        <v>#VALUE!</v>
      </c>
    </row>
    <row r="89" spans="1:27" x14ac:dyDescent="0.25">
      <c r="A89" s="8">
        <f>IF('FY2025'!A91&lt;&gt;"", VALUE('FY2025'!A91), "")</f>
        <v>88</v>
      </c>
      <c r="B89" s="5" t="str">
        <f>IF('FY2025'!A91&lt;&gt;"",_xlfn.VALUETOTEXT('FY2025'!B91),"")</f>
        <v>25-1402-0703-25MACQ-PS-HZ-088</v>
      </c>
      <c r="C89" s="5" t="str">
        <f>_xlfn.VALUETOTEXT('FY2025'!C91)</f>
        <v>HZ</v>
      </c>
      <c r="D89" s="5" t="str">
        <f>IF('FY2025'!A91&lt;&gt;"",_xlfn.VALUETOTEXT('FY2025'!D91),"")</f>
        <v>Macquarie Bank Ltd</v>
      </c>
      <c r="E89" s="6">
        <f>IF('FY2025'!A91&lt;&gt;"",VALUE('FY2025'!E91),"")</f>
        <v>500000</v>
      </c>
      <c r="F89" s="6">
        <f>IF('FY2025'!A91&lt;&gt;"",VALUE('FY2025'!F91),"")</f>
        <v>77</v>
      </c>
      <c r="G89" s="6">
        <f>IF('FY2025'!A91&lt;&gt;"",VALUE('FY2025'!G91),"")</f>
        <v>64</v>
      </c>
      <c r="H89" s="6">
        <f>IF('FY2025'!A91&lt;&gt;"",VALUE('FY2025'!H91),"")</f>
        <v>6.02</v>
      </c>
      <c r="I89" s="6">
        <f>IF('FY2025'!A91&lt;&gt;"",VALUE('FY2025'!I91),"")</f>
        <v>1.08</v>
      </c>
      <c r="J89" s="6">
        <f>IF('FY2025'!A91&lt;&gt;"",VALUE('FY2025'!J91),"")</f>
        <v>4.9400000000000004</v>
      </c>
      <c r="K89" s="7" t="e">
        <f>IF('FY2025'!A91&lt;&gt;"",DATEVALUE(MID('FY2025'!K91, FIND(",", 'FY2025'!K91) + 2, FIND(" ", 'FY2025'!K91) - FIND(",", 'FY2025'!K91) - 1) &amp; " " &amp; MID('FY2025'!K91, FIND(" ", 'FY2025'!K91) + 1, FIND(",", 'FY2025'!K91, FIND(" ", 'FY2025'!K91)) - FIND(" ", 'FY2025'!K91) - 1) &amp; ", " &amp; MID('FY2025'!K91, FIND(",", 'FY2025'!K91, FIND(",",'FY2025'!K91) + 1) + 2, LEN('FY2025'!K91))),"")</f>
        <v>#VALUE!</v>
      </c>
      <c r="L89" s="7" t="e">
        <f>IF('FY2025'!A91&lt;&gt;"",DATEVALUE(MID('FY2025'!L91, FIND(",", 'FY2025'!L91) + 2, FIND(" ", 'FY2025'!L91) - FIND(",", 'FY2025'!L91) - 1) &amp; " " &amp; MID('FY2025'!L91, FIND(" ", 'FY2025'!L91) + 1, FIND(",", 'FY2025'!L91, FIND(" ", 'FY2025'!L91)) - FIND(" ", 'FY2025'!L91) - 1) &amp; ", " &amp; MID('FY2025'!L91, FIND(",", 'FY2025'!L91, FIND(",",'FY2025'!L91) + 1) + 2, LEN('FY2025'!L91))),"")</f>
        <v>#VALUE!</v>
      </c>
      <c r="M89" s="7" t="e">
        <f>IF('FY2025'!A91&lt;&gt;"",DATEVALUE(MID('FY2025'!M91, FIND(",", 'FY2025'!M91) + 2, FIND(" ", 'FY2025'!M91) - FIND(",", 'FY2025'!M91) - 1) &amp; " " &amp; MID('FY2025'!M91, FIND(" ", 'FY2025'!M91) + 1, FIND(",", 'FY2025'!M91, FIND(" ", 'FY2025'!M91)) - FIND(" ", 'FY2025'!M91) - 1) &amp; ", " &amp; MID('FY2025'!M91, FIND(",", 'FY2025'!M91, FIND(",",'FY2025'!M91) + 1) + 2, LEN('FY2025'!M91))),"")</f>
        <v>#VALUE!</v>
      </c>
      <c r="N89" s="7" t="e">
        <f>IF('FY2025'!A91&lt;&gt;"",DATEVALUE(MID('FY2025'!N91, FIND(",", 'FY2025'!N91) + 2, FIND(" ", 'FY2025'!N91) - FIND(",", 'FY2025'!N91) - 1) &amp; " " &amp; MID('FY2025'!N91, FIND(" ", 'FY2025'!N91) + 1, FIND(",", 'FY2025'!N91, FIND(" ", 'FY2025'!N91)) - FIND(" ", 'FY2025'!N91) - 1) &amp; ", " &amp; MID('FY2025'!N91, FIND(",", 'FY2025'!N91, FIND(",",'FY2025'!N91) + 1) + 2, LEN('FY2025'!N91))),"")</f>
        <v>#VALUE!</v>
      </c>
      <c r="O89" s="5" t="e">
        <f t="shared" si="1"/>
        <v>#VALUE!</v>
      </c>
      <c r="P89" s="10" t="e">
        <f>IF('FY2025'!$A91&lt;&gt;"",IF(AND(MONTH($K89) &lt;= 1, MONTH($L89) &gt;= 1), IF($O89 &lt;&gt; "", $E89/$O89, ""), ""),"")</f>
        <v>#VALUE!</v>
      </c>
      <c r="Q89" s="10" t="e">
        <f>IF('FY2025'!$A91&lt;&gt;"",IF(AND(MONTH($K89) &lt;= 2, MONTH($L89) &gt;= 2), IF($O89 &lt;&gt; "", $E89/$O89, ""), ""),"")</f>
        <v>#VALUE!</v>
      </c>
      <c r="R89" s="10" t="e">
        <f>IF('FY2025'!$A91&lt;&gt;"",IF(AND(MONTH($K89) &lt;= 3, MONTH($L89) &gt;= 3), IF($O89 &lt;&gt; "", $E89/$O89, ""), ""),"")</f>
        <v>#VALUE!</v>
      </c>
      <c r="S89" s="10" t="e">
        <f>IF('FY2025'!$A91&lt;&gt;"",IF(AND(MONTH($K89) &lt;= 4, MONTH($L89) &gt;= 4), IF($O89 &lt;&gt; "", $E89/$O89, ""), ""),"")</f>
        <v>#VALUE!</v>
      </c>
      <c r="T89" s="10" t="e">
        <f>IF('FY2025'!$A91&lt;&gt;"",IF(AND(MONTH($K89) &lt;= 5, MONTH($L89) &gt;= 5), IF($O89 &lt;&gt; "", $E89/$O89, ""), ""),"")</f>
        <v>#VALUE!</v>
      </c>
      <c r="U89" s="10" t="e">
        <f>IF('FY2025'!$A91&lt;&gt;"",IF(AND(MONTH($K89) &lt;= 6, MONTH($L89) &gt;= 6), IF($O89 &lt;&gt; "", $E89/$O89, ""), ""),"")</f>
        <v>#VALUE!</v>
      </c>
      <c r="V89" s="10" t="e">
        <f>IF('FY2025'!$A91&lt;&gt;"",IF(AND(MONTH($K89) &lt;= 7, MONTH($L89) &gt;= 7 ), IF($O89 &lt;&gt; "", $E89/$O89, ""), ""),"")</f>
        <v>#VALUE!</v>
      </c>
      <c r="W89" s="10" t="e">
        <f>IF('FY2025'!$A91&lt;&gt;"",IF(AND(MONTH($K89) &lt;= 8, MONTH($L89) &gt;= 8), IF($O89 &lt;&gt; "", $E89/$O89, ""), ""),"")</f>
        <v>#VALUE!</v>
      </c>
      <c r="X89" s="10" t="e">
        <f>IF('FY2025'!$A91&lt;&gt;"",IF(AND(MONTH($K89) &lt;= 9, MONTH($L89) &gt;= 9), IF($O89 &lt;&gt; "", $E89/$O89, ""), ""),"")</f>
        <v>#VALUE!</v>
      </c>
      <c r="Y89" s="10" t="e">
        <f>IF('FY2025'!$A91&lt;&gt;"",IF(AND(MONTH($K89) &lt;= 10, MONTH($L89) &gt;= 10), IF($O89 &lt;&gt; "", $E89/$O89, ""), ""),"")</f>
        <v>#VALUE!</v>
      </c>
      <c r="Z89" s="10" t="e">
        <f>IF('FY2025'!$A91&lt;&gt;"",IF(AND(MONTH($K89) &lt;= 11, MONTH($L89) &gt;= 11), IF($O89 &lt;&gt; "", $E89/$O89, ""), ""),"")</f>
        <v>#VALUE!</v>
      </c>
      <c r="AA89" s="10" t="e">
        <f>IF('FY2025'!$A91&lt;&gt;"",IF(AND(MONTH($K89) &lt;= 12, MONTH($L89) &gt;= 12), IF($O89 &lt;&gt; "", $E89/$O89, ""), ""),"")</f>
        <v>#VALUE!</v>
      </c>
    </row>
    <row r="90" spans="1:27" x14ac:dyDescent="0.25">
      <c r="A90" s="8">
        <f>IF('FY2025'!A92&lt;&gt;"", VALUE('FY2025'!A92), "")</f>
        <v>89</v>
      </c>
      <c r="B90" s="5" t="str">
        <f>IF('FY2025'!A92&lt;&gt;"",_xlfn.VALUETOTEXT('FY2025'!B92),"")</f>
        <v>25-1402-0703-25MSCG-PS-DS-089</v>
      </c>
      <c r="C90" s="5" t="str">
        <f>_xlfn.VALUETOTEXT('FY2025'!C92)</f>
        <v>DS</v>
      </c>
      <c r="D90" s="5" t="str">
        <f>IF('FY2025'!A92&lt;&gt;"",_xlfn.VALUETOTEXT('FY2025'!D92),"")</f>
        <v>Morgan Stanley Capital Group (Singapore) Pte</v>
      </c>
      <c r="E90" s="6">
        <f>IF('FY2025'!A92&lt;&gt;"",VALUE('FY2025'!E92),"")</f>
        <v>500000</v>
      </c>
      <c r="F90" s="6">
        <f>IF('FY2025'!A92&lt;&gt;"",VALUE('FY2025'!F92),"")</f>
        <v>77</v>
      </c>
      <c r="G90" s="6">
        <f>IF('FY2025'!A92&lt;&gt;"",VALUE('FY2025'!G92),"")</f>
        <v>64</v>
      </c>
      <c r="H90" s="6">
        <f>IF('FY2025'!A92&lt;&gt;"",VALUE('FY2025'!H92),"")</f>
        <v>5.89</v>
      </c>
      <c r="I90" s="6">
        <f>IF('FY2025'!A92&lt;&gt;"",VALUE('FY2025'!I92),"")</f>
        <v>1.05</v>
      </c>
      <c r="J90" s="6">
        <f>IF('FY2025'!A92&lt;&gt;"",VALUE('FY2025'!J92),"")</f>
        <v>4.84</v>
      </c>
      <c r="K90" s="7" t="e">
        <f>IF('FY2025'!A92&lt;&gt;"",DATEVALUE(MID('FY2025'!K92, FIND(",", 'FY2025'!K92) + 2, FIND(" ", 'FY2025'!K92) - FIND(",", 'FY2025'!K92) - 1) &amp; " " &amp; MID('FY2025'!K92, FIND(" ", 'FY2025'!K92) + 1, FIND(",", 'FY2025'!K92, FIND(" ", 'FY2025'!K92)) - FIND(" ", 'FY2025'!K92) - 1) &amp; ", " &amp; MID('FY2025'!K92, FIND(",", 'FY2025'!K92, FIND(",",'FY2025'!K92) + 1) + 2, LEN('FY2025'!K92))),"")</f>
        <v>#VALUE!</v>
      </c>
      <c r="L90" s="7" t="e">
        <f>IF('FY2025'!A92&lt;&gt;"",DATEVALUE(MID('FY2025'!L92, FIND(",", 'FY2025'!L92) + 2, FIND(" ", 'FY2025'!L92) - FIND(",", 'FY2025'!L92) - 1) &amp; " " &amp; MID('FY2025'!L92, FIND(" ", 'FY2025'!L92) + 1, FIND(",", 'FY2025'!L92, FIND(" ", 'FY2025'!L92)) - FIND(" ", 'FY2025'!L92) - 1) &amp; ", " &amp; MID('FY2025'!L92, FIND(",", 'FY2025'!L92, FIND(",",'FY2025'!L92) + 1) + 2, LEN('FY2025'!L92))),"")</f>
        <v>#VALUE!</v>
      </c>
      <c r="M90" s="7" t="e">
        <f>IF('FY2025'!A92&lt;&gt;"",DATEVALUE(MID('FY2025'!M92, FIND(",", 'FY2025'!M92) + 2, FIND(" ", 'FY2025'!M92) - FIND(",", 'FY2025'!M92) - 1) &amp; " " &amp; MID('FY2025'!M92, FIND(" ", 'FY2025'!M92) + 1, FIND(",", 'FY2025'!M92, FIND(" ", 'FY2025'!M92)) - FIND(" ", 'FY2025'!M92) - 1) &amp; ", " &amp; MID('FY2025'!M92, FIND(",", 'FY2025'!M92, FIND(",",'FY2025'!M92) + 1) + 2, LEN('FY2025'!M92))),"")</f>
        <v>#VALUE!</v>
      </c>
      <c r="N90" s="7" t="e">
        <f>IF('FY2025'!A92&lt;&gt;"",DATEVALUE(MID('FY2025'!N92, FIND(",", 'FY2025'!N92) + 2, FIND(" ", 'FY2025'!N92) - FIND(",", 'FY2025'!N92) - 1) &amp; " " &amp; MID('FY2025'!N92, FIND(" ", 'FY2025'!N92) + 1, FIND(",", 'FY2025'!N92, FIND(" ", 'FY2025'!N92)) - FIND(" ", 'FY2025'!N92) - 1) &amp; ", " &amp; MID('FY2025'!N92, FIND(",", 'FY2025'!N92, FIND(",",'FY2025'!N92) + 1) + 2, LEN('FY2025'!N92))),"")</f>
        <v>#VALUE!</v>
      </c>
      <c r="O90" s="5" t="e">
        <f t="shared" si="1"/>
        <v>#VALUE!</v>
      </c>
      <c r="P90" s="10" t="e">
        <f>IF('FY2025'!$A92&lt;&gt;"",IF(AND(MONTH($K90) &lt;= 1, MONTH($L90) &gt;= 1), IF($O90 &lt;&gt; "", $E90/$O90, ""), ""),"")</f>
        <v>#VALUE!</v>
      </c>
      <c r="Q90" s="10" t="e">
        <f>IF('FY2025'!$A92&lt;&gt;"",IF(AND(MONTH($K90) &lt;= 2, MONTH($L90) &gt;= 2), IF($O90 &lt;&gt; "", $E90/$O90, ""), ""),"")</f>
        <v>#VALUE!</v>
      </c>
      <c r="R90" s="10" t="e">
        <f>IF('FY2025'!$A92&lt;&gt;"",IF(AND(MONTH($K90) &lt;= 3, MONTH($L90) &gt;= 3), IF($O90 &lt;&gt; "", $E90/$O90, ""), ""),"")</f>
        <v>#VALUE!</v>
      </c>
      <c r="S90" s="10" t="e">
        <f>IF('FY2025'!$A92&lt;&gt;"",IF(AND(MONTH($K90) &lt;= 4, MONTH($L90) &gt;= 4), IF($O90 &lt;&gt; "", $E90/$O90, ""), ""),"")</f>
        <v>#VALUE!</v>
      </c>
      <c r="T90" s="10" t="e">
        <f>IF('FY2025'!$A92&lt;&gt;"",IF(AND(MONTH($K90) &lt;= 5, MONTH($L90) &gt;= 5), IF($O90 &lt;&gt; "", $E90/$O90, ""), ""),"")</f>
        <v>#VALUE!</v>
      </c>
      <c r="U90" s="10" t="e">
        <f>IF('FY2025'!$A92&lt;&gt;"",IF(AND(MONTH($K90) &lt;= 6, MONTH($L90) &gt;= 6), IF($O90 &lt;&gt; "", $E90/$O90, ""), ""),"")</f>
        <v>#VALUE!</v>
      </c>
      <c r="V90" s="10" t="e">
        <f>IF('FY2025'!$A92&lt;&gt;"",IF(AND(MONTH($K90) &lt;= 7, MONTH($L90) &gt;= 7 ), IF($O90 &lt;&gt; "", $E90/$O90, ""), ""),"")</f>
        <v>#VALUE!</v>
      </c>
      <c r="W90" s="10" t="e">
        <f>IF('FY2025'!$A92&lt;&gt;"",IF(AND(MONTH($K90) &lt;= 8, MONTH($L90) &gt;= 8), IF($O90 &lt;&gt; "", $E90/$O90, ""), ""),"")</f>
        <v>#VALUE!</v>
      </c>
      <c r="X90" s="10" t="e">
        <f>IF('FY2025'!$A92&lt;&gt;"",IF(AND(MONTH($K90) &lt;= 9, MONTH($L90) &gt;= 9), IF($O90 &lt;&gt; "", $E90/$O90, ""), ""),"")</f>
        <v>#VALUE!</v>
      </c>
      <c r="Y90" s="10" t="e">
        <f>IF('FY2025'!$A92&lt;&gt;"",IF(AND(MONTH($K90) &lt;= 10, MONTH($L90) &gt;= 10), IF($O90 &lt;&gt; "", $E90/$O90, ""), ""),"")</f>
        <v>#VALUE!</v>
      </c>
      <c r="Z90" s="10" t="e">
        <f>IF('FY2025'!$A92&lt;&gt;"",IF(AND(MONTH($K90) &lt;= 11, MONTH($L90) &gt;= 11), IF($O90 &lt;&gt; "", $E90/$O90, ""), ""),"")</f>
        <v>#VALUE!</v>
      </c>
      <c r="AA90" s="10" t="e">
        <f>IF('FY2025'!$A92&lt;&gt;"",IF(AND(MONTH($K90) &lt;= 12, MONTH($L90) &gt;= 12), IF($O90 &lt;&gt; "", $E90/$O90, ""), ""),"")</f>
        <v>#VALUE!</v>
      </c>
    </row>
    <row r="91" spans="1:27" x14ac:dyDescent="0.25">
      <c r="A91" s="8">
        <f>IF('FY2025'!A93&lt;&gt;"", VALUE('FY2025'!A93), "")</f>
        <v>90</v>
      </c>
      <c r="B91" s="5" t="str">
        <f>IF('FY2025'!A93&lt;&gt;"",_xlfn.VALUETOTEXT('FY2025'!B93),"")</f>
        <v>25-1802-1003-25SCBS-PS-DS-090</v>
      </c>
      <c r="C91" s="5" t="str">
        <f>_xlfn.VALUETOTEXT('FY2025'!C93)</f>
        <v>DS</v>
      </c>
      <c r="D91" s="5" t="str">
        <f>IF('FY2025'!A93&lt;&gt;"",_xlfn.VALUETOTEXT('FY2025'!D93),"")</f>
        <v>Standard Chartered Saadiq Berhad</v>
      </c>
      <c r="E91" s="6">
        <f>IF('FY2025'!A93&lt;&gt;"",VALUE('FY2025'!E93),"")</f>
        <v>500000</v>
      </c>
      <c r="F91" s="6">
        <f>IF('FY2025'!A93&lt;&gt;"",VALUE('FY2025'!F93),"")</f>
        <v>77</v>
      </c>
      <c r="G91" s="6">
        <f>IF('FY2025'!A93&lt;&gt;"",VALUE('FY2025'!G93),"")</f>
        <v>64</v>
      </c>
      <c r="H91" s="6">
        <f>IF('FY2025'!A93&lt;&gt;"",VALUE('FY2025'!H93),"")</f>
        <v>6.1</v>
      </c>
      <c r="I91" s="6">
        <f>IF('FY2025'!A93&lt;&gt;"",VALUE('FY2025'!I93),"")</f>
        <v>1.2</v>
      </c>
      <c r="J91" s="6">
        <f>IF('FY2025'!A93&lt;&gt;"",VALUE('FY2025'!J93),"")</f>
        <v>4.9000000000000004</v>
      </c>
      <c r="K91" s="7" t="e">
        <f>IF('FY2025'!A93&lt;&gt;"",DATEVALUE(MID('FY2025'!K93, FIND(",", 'FY2025'!K93) + 2, FIND(" ", 'FY2025'!K93) - FIND(",", 'FY2025'!K93) - 1) &amp; " " &amp; MID('FY2025'!K93, FIND(" ", 'FY2025'!K93) + 1, FIND(",", 'FY2025'!K93, FIND(" ", 'FY2025'!K93)) - FIND(" ", 'FY2025'!K93) - 1) &amp; ", " &amp; MID('FY2025'!K93, FIND(",", 'FY2025'!K93, FIND(",",'FY2025'!K93) + 1) + 2, LEN('FY2025'!K93))),"")</f>
        <v>#VALUE!</v>
      </c>
      <c r="L91" s="7" t="e">
        <f>IF('FY2025'!A93&lt;&gt;"",DATEVALUE(MID('FY2025'!L93, FIND(",", 'FY2025'!L93) + 2, FIND(" ", 'FY2025'!L93) - FIND(",", 'FY2025'!L93) - 1) &amp; " " &amp; MID('FY2025'!L93, FIND(" ", 'FY2025'!L93) + 1, FIND(",", 'FY2025'!L93, FIND(" ", 'FY2025'!L93)) - FIND(" ", 'FY2025'!L93) - 1) &amp; ", " &amp; MID('FY2025'!L93, FIND(",", 'FY2025'!L93, FIND(",",'FY2025'!L93) + 1) + 2, LEN('FY2025'!L93))),"")</f>
        <v>#VALUE!</v>
      </c>
      <c r="M91" s="7" t="e">
        <f>IF('FY2025'!A93&lt;&gt;"",DATEVALUE(MID('FY2025'!M93, FIND(",", 'FY2025'!M93) + 2, FIND(" ", 'FY2025'!M93) - FIND(",", 'FY2025'!M93) - 1) &amp; " " &amp; MID('FY2025'!M93, FIND(" ", 'FY2025'!M93) + 1, FIND(",", 'FY2025'!M93, FIND(" ", 'FY2025'!M93)) - FIND(" ", 'FY2025'!M93) - 1) &amp; ", " &amp; MID('FY2025'!M93, FIND(",", 'FY2025'!M93, FIND(",",'FY2025'!M93) + 1) + 2, LEN('FY2025'!M93))),"")</f>
        <v>#VALUE!</v>
      </c>
      <c r="N91" s="7" t="e">
        <f>IF('FY2025'!A93&lt;&gt;"",DATEVALUE(MID('FY2025'!N93, FIND(",", 'FY2025'!N93) + 2, FIND(" ", 'FY2025'!N93) - FIND(",", 'FY2025'!N93) - 1) &amp; " " &amp; MID('FY2025'!N93, FIND(" ", 'FY2025'!N93) + 1, FIND(",", 'FY2025'!N93, FIND(" ", 'FY2025'!N93)) - FIND(" ", 'FY2025'!N93) - 1) &amp; ", " &amp; MID('FY2025'!N93, FIND(",", 'FY2025'!N93, FIND(",",'FY2025'!N93) + 1) + 2, LEN('FY2025'!N93))),"")</f>
        <v>#VALUE!</v>
      </c>
      <c r="O91" s="5" t="e">
        <f t="shared" si="1"/>
        <v>#VALUE!</v>
      </c>
      <c r="P91" s="10" t="e">
        <f>IF('FY2025'!$A93&lt;&gt;"",IF(AND(MONTH($K91) &lt;= 1, MONTH($L91) &gt;= 1), IF($O91 &lt;&gt; "", $E91/$O91, ""), ""),"")</f>
        <v>#VALUE!</v>
      </c>
      <c r="Q91" s="10" t="e">
        <f>IF('FY2025'!$A93&lt;&gt;"",IF(AND(MONTH($K91) &lt;= 2, MONTH($L91) &gt;= 2), IF($O91 &lt;&gt; "", $E91/$O91, ""), ""),"")</f>
        <v>#VALUE!</v>
      </c>
      <c r="R91" s="10" t="e">
        <f>IF('FY2025'!$A93&lt;&gt;"",IF(AND(MONTH($K91) &lt;= 3, MONTH($L91) &gt;= 3), IF($O91 &lt;&gt; "", $E91/$O91, ""), ""),"")</f>
        <v>#VALUE!</v>
      </c>
      <c r="S91" s="10" t="e">
        <f>IF('FY2025'!$A93&lt;&gt;"",IF(AND(MONTH($K91) &lt;= 4, MONTH($L91) &gt;= 4), IF($O91 &lt;&gt; "", $E91/$O91, ""), ""),"")</f>
        <v>#VALUE!</v>
      </c>
      <c r="T91" s="10" t="e">
        <f>IF('FY2025'!$A93&lt;&gt;"",IF(AND(MONTH($K91) &lt;= 5, MONTH($L91) &gt;= 5), IF($O91 &lt;&gt; "", $E91/$O91, ""), ""),"")</f>
        <v>#VALUE!</v>
      </c>
      <c r="U91" s="10" t="e">
        <f>IF('FY2025'!$A93&lt;&gt;"",IF(AND(MONTH($K91) &lt;= 6, MONTH($L91) &gt;= 6), IF($O91 &lt;&gt; "", $E91/$O91, ""), ""),"")</f>
        <v>#VALUE!</v>
      </c>
      <c r="V91" s="10" t="e">
        <f>IF('FY2025'!$A93&lt;&gt;"",IF(AND(MONTH($K91) &lt;= 7, MONTH($L91) &gt;= 7 ), IF($O91 &lt;&gt; "", $E91/$O91, ""), ""),"")</f>
        <v>#VALUE!</v>
      </c>
      <c r="W91" s="10" t="e">
        <f>IF('FY2025'!$A93&lt;&gt;"",IF(AND(MONTH($K91) &lt;= 8, MONTH($L91) &gt;= 8), IF($O91 &lt;&gt; "", $E91/$O91, ""), ""),"")</f>
        <v>#VALUE!</v>
      </c>
      <c r="X91" s="10" t="e">
        <f>IF('FY2025'!$A93&lt;&gt;"",IF(AND(MONTH($K91) &lt;= 9, MONTH($L91) &gt;= 9), IF($O91 &lt;&gt; "", $E91/$O91, ""), ""),"")</f>
        <v>#VALUE!</v>
      </c>
      <c r="Y91" s="10" t="e">
        <f>IF('FY2025'!$A93&lt;&gt;"",IF(AND(MONTH($K91) &lt;= 10, MONTH($L91) &gt;= 10), IF($O91 &lt;&gt; "", $E91/$O91, ""), ""),"")</f>
        <v>#VALUE!</v>
      </c>
      <c r="Z91" s="10" t="e">
        <f>IF('FY2025'!$A93&lt;&gt;"",IF(AND(MONTH($K91) &lt;= 11, MONTH($L91) &gt;= 11), IF($O91 &lt;&gt; "", $E91/$O91, ""), ""),"")</f>
        <v>#VALUE!</v>
      </c>
      <c r="AA91" s="10" t="e">
        <f>IF('FY2025'!$A93&lt;&gt;"",IF(AND(MONTH($K91) &lt;= 12, MONTH($L91) &gt;= 12), IF($O91 &lt;&gt; "", $E91/$O91, ""), ""),"")</f>
        <v>#VALUE!</v>
      </c>
    </row>
    <row r="92" spans="1:27" x14ac:dyDescent="0.25">
      <c r="A92" s="8">
        <f>IF('FY2025'!A94&lt;&gt;"", VALUE('FY2025'!A94), "")</f>
        <v>91</v>
      </c>
      <c r="B92" s="5" t="str">
        <f>IF('FY2025'!A94&lt;&gt;"",_xlfn.VALUETOTEXT('FY2025'!B94),"")</f>
        <v>25-1802-1003-25CIMI-PS-HZ-091</v>
      </c>
      <c r="C92" s="5" t="str">
        <f>_xlfn.VALUETOTEXT('FY2025'!C94)</f>
        <v>HZ</v>
      </c>
      <c r="D92" s="5" t="str">
        <f>IF('FY2025'!A94&lt;&gt;"",_xlfn.VALUETOTEXT('FY2025'!D94),"")</f>
        <v>CIMB Islamic Bank Berhad</v>
      </c>
      <c r="E92" s="6">
        <f>IF('FY2025'!A94&lt;&gt;"",VALUE('FY2025'!E94),"")</f>
        <v>500000</v>
      </c>
      <c r="F92" s="6">
        <f>IF('FY2025'!A94&lt;&gt;"",VALUE('FY2025'!F94),"")</f>
        <v>77</v>
      </c>
      <c r="G92" s="6">
        <f>IF('FY2025'!A94&lt;&gt;"",VALUE('FY2025'!G94),"")</f>
        <v>64</v>
      </c>
      <c r="H92" s="6">
        <f>IF('FY2025'!A94&lt;&gt;"",VALUE('FY2025'!H94),"")</f>
        <v>5.62</v>
      </c>
      <c r="I92" s="6">
        <f>IF('FY2025'!A94&lt;&gt;"",VALUE('FY2025'!I94),"")</f>
        <v>1</v>
      </c>
      <c r="J92" s="6">
        <f>IF('FY2025'!A94&lt;&gt;"",VALUE('FY2025'!J94),"")</f>
        <v>4.62</v>
      </c>
      <c r="K92" s="7" t="e">
        <f>IF('FY2025'!A94&lt;&gt;"",DATEVALUE(MID('FY2025'!K94, FIND(",", 'FY2025'!K94) + 2, FIND(" ", 'FY2025'!K94) - FIND(",", 'FY2025'!K94) - 1) &amp; " " &amp; MID('FY2025'!K94, FIND(" ", 'FY2025'!K94) + 1, FIND(",", 'FY2025'!K94, FIND(" ", 'FY2025'!K94)) - FIND(" ", 'FY2025'!K94) - 1) &amp; ", " &amp; MID('FY2025'!K94, FIND(",", 'FY2025'!K94, FIND(",",'FY2025'!K94) + 1) + 2, LEN('FY2025'!K94))),"")</f>
        <v>#VALUE!</v>
      </c>
      <c r="L92" s="7" t="e">
        <f>IF('FY2025'!A94&lt;&gt;"",DATEVALUE(MID('FY2025'!L94, FIND(",", 'FY2025'!L94) + 2, FIND(" ", 'FY2025'!L94) - FIND(",", 'FY2025'!L94) - 1) &amp; " " &amp; MID('FY2025'!L94, FIND(" ", 'FY2025'!L94) + 1, FIND(",", 'FY2025'!L94, FIND(" ", 'FY2025'!L94)) - FIND(" ", 'FY2025'!L94) - 1) &amp; ", " &amp; MID('FY2025'!L94, FIND(",", 'FY2025'!L94, FIND(",",'FY2025'!L94) + 1) + 2, LEN('FY2025'!L94))),"")</f>
        <v>#VALUE!</v>
      </c>
      <c r="M92" s="7" t="e">
        <f>IF('FY2025'!A94&lt;&gt;"",DATEVALUE(MID('FY2025'!M94, FIND(",", 'FY2025'!M94) + 2, FIND(" ", 'FY2025'!M94) - FIND(",", 'FY2025'!M94) - 1) &amp; " " &amp; MID('FY2025'!M94, FIND(" ", 'FY2025'!M94) + 1, FIND(",", 'FY2025'!M94, FIND(" ", 'FY2025'!M94)) - FIND(" ", 'FY2025'!M94) - 1) &amp; ", " &amp; MID('FY2025'!M94, FIND(",", 'FY2025'!M94, FIND(",",'FY2025'!M94) + 1) + 2, LEN('FY2025'!M94))),"")</f>
        <v>#VALUE!</v>
      </c>
      <c r="N92" s="7" t="e">
        <f>IF('FY2025'!A94&lt;&gt;"",DATEVALUE(MID('FY2025'!N94, FIND(",", 'FY2025'!N94) + 2, FIND(" ", 'FY2025'!N94) - FIND(",", 'FY2025'!N94) - 1) &amp; " " &amp; MID('FY2025'!N94, FIND(" ", 'FY2025'!N94) + 1, FIND(",", 'FY2025'!N94, FIND(" ", 'FY2025'!N94)) - FIND(" ", 'FY2025'!N94) - 1) &amp; ", " &amp; MID('FY2025'!N94, FIND(",", 'FY2025'!N94, FIND(",",'FY2025'!N94) + 1) + 2, LEN('FY2025'!N94))),"")</f>
        <v>#VALUE!</v>
      </c>
      <c r="O92" s="5" t="e">
        <f t="shared" si="1"/>
        <v>#VALUE!</v>
      </c>
      <c r="P92" s="10" t="e">
        <f>IF('FY2025'!$A94&lt;&gt;"",IF(AND(MONTH($K92) &lt;= 1, MONTH($L92) &gt;= 1), IF($O92 &lt;&gt; "", $E92/$O92, ""), ""),"")</f>
        <v>#VALUE!</v>
      </c>
      <c r="Q92" s="10" t="e">
        <f>IF('FY2025'!$A94&lt;&gt;"",IF(AND(MONTH($K92) &lt;= 2, MONTH($L92) &gt;= 2), IF($O92 &lt;&gt; "", $E92/$O92, ""), ""),"")</f>
        <v>#VALUE!</v>
      </c>
      <c r="R92" s="10" t="e">
        <f>IF('FY2025'!$A94&lt;&gt;"",IF(AND(MONTH($K92) &lt;= 3, MONTH($L92) &gt;= 3), IF($O92 &lt;&gt; "", $E92/$O92, ""), ""),"")</f>
        <v>#VALUE!</v>
      </c>
      <c r="S92" s="10" t="e">
        <f>IF('FY2025'!$A94&lt;&gt;"",IF(AND(MONTH($K92) &lt;= 4, MONTH($L92) &gt;= 4), IF($O92 &lt;&gt; "", $E92/$O92, ""), ""),"")</f>
        <v>#VALUE!</v>
      </c>
      <c r="T92" s="10" t="e">
        <f>IF('FY2025'!$A94&lt;&gt;"",IF(AND(MONTH($K92) &lt;= 5, MONTH($L92) &gt;= 5), IF($O92 &lt;&gt; "", $E92/$O92, ""), ""),"")</f>
        <v>#VALUE!</v>
      </c>
      <c r="U92" s="10" t="e">
        <f>IF('FY2025'!$A94&lt;&gt;"",IF(AND(MONTH($K92) &lt;= 6, MONTH($L92) &gt;= 6), IF($O92 &lt;&gt; "", $E92/$O92, ""), ""),"")</f>
        <v>#VALUE!</v>
      </c>
      <c r="V92" s="10" t="e">
        <f>IF('FY2025'!$A94&lt;&gt;"",IF(AND(MONTH($K92) &lt;= 7, MONTH($L92) &gt;= 7 ), IF($O92 &lt;&gt; "", $E92/$O92, ""), ""),"")</f>
        <v>#VALUE!</v>
      </c>
      <c r="W92" s="10" t="e">
        <f>IF('FY2025'!$A94&lt;&gt;"",IF(AND(MONTH($K92) &lt;= 8, MONTH($L92) &gt;= 8), IF($O92 &lt;&gt; "", $E92/$O92, ""), ""),"")</f>
        <v>#VALUE!</v>
      </c>
      <c r="X92" s="10" t="e">
        <f>IF('FY2025'!$A94&lt;&gt;"",IF(AND(MONTH($K92) &lt;= 9, MONTH($L92) &gt;= 9), IF($O92 &lt;&gt; "", $E92/$O92, ""), ""),"")</f>
        <v>#VALUE!</v>
      </c>
      <c r="Y92" s="10" t="e">
        <f>IF('FY2025'!$A94&lt;&gt;"",IF(AND(MONTH($K92) &lt;= 10, MONTH($L92) &gt;= 10), IF($O92 &lt;&gt; "", $E92/$O92, ""), ""),"")</f>
        <v>#VALUE!</v>
      </c>
      <c r="Z92" s="10" t="e">
        <f>IF('FY2025'!$A94&lt;&gt;"",IF(AND(MONTH($K92) &lt;= 11, MONTH($L92) &gt;= 11), IF($O92 &lt;&gt; "", $E92/$O92, ""), ""),"")</f>
        <v>#VALUE!</v>
      </c>
      <c r="AA92" s="10" t="e">
        <f>IF('FY2025'!$A94&lt;&gt;"",IF(AND(MONTH($K92) &lt;= 12, MONTH($L92) &gt;= 12), IF($O92 &lt;&gt; "", $E92/$O92, ""), ""),"")</f>
        <v>#VALUE!</v>
      </c>
    </row>
    <row r="93" spans="1:27" x14ac:dyDescent="0.25">
      <c r="A93" s="8">
        <f>IF('FY2025'!A95&lt;&gt;"", VALUE('FY2025'!A95), "")</f>
        <v>92</v>
      </c>
      <c r="B93" s="5" t="str">
        <f>IF('FY2025'!A95&lt;&gt;"",_xlfn.VALUETOTEXT('FY2025'!B95),"")</f>
        <v>25-1802-1003-25SCBB-PS-DS-092</v>
      </c>
      <c r="C93" s="5" t="str">
        <f>_xlfn.VALUETOTEXT('FY2025'!C95)</f>
        <v>DS</v>
      </c>
      <c r="D93" s="5" t="str">
        <f>IF('FY2025'!A95&lt;&gt;"",_xlfn.VALUETOTEXT('FY2025'!D95),"")</f>
        <v>Standard Chartered Bank (M) Bhd</v>
      </c>
      <c r="E93" s="6">
        <f>IF('FY2025'!A95&lt;&gt;"",VALUE('FY2025'!E95),"")</f>
        <v>500000</v>
      </c>
      <c r="F93" s="6">
        <f>IF('FY2025'!A95&lt;&gt;"",VALUE('FY2025'!F95),"")</f>
        <v>77</v>
      </c>
      <c r="G93" s="6">
        <f>IF('FY2025'!A95&lt;&gt;"",VALUE('FY2025'!G95),"")</f>
        <v>64</v>
      </c>
      <c r="H93" s="6">
        <f>IF('FY2025'!A95&lt;&gt;"",VALUE('FY2025'!H95),"")</f>
        <v>6.1</v>
      </c>
      <c r="I93" s="6">
        <f>IF('FY2025'!A95&lt;&gt;"",VALUE('FY2025'!I95),"")</f>
        <v>1.2</v>
      </c>
      <c r="J93" s="6">
        <f>IF('FY2025'!A95&lt;&gt;"",VALUE('FY2025'!J95),"")</f>
        <v>4.9000000000000004</v>
      </c>
      <c r="K93" s="7" t="e">
        <f>IF('FY2025'!A95&lt;&gt;"",DATEVALUE(MID('FY2025'!K95, FIND(",", 'FY2025'!K95) + 2, FIND(" ", 'FY2025'!K95) - FIND(",", 'FY2025'!K95) - 1) &amp; " " &amp; MID('FY2025'!K95, FIND(" ", 'FY2025'!K95) + 1, FIND(",", 'FY2025'!K95, FIND(" ", 'FY2025'!K95)) - FIND(" ", 'FY2025'!K95) - 1) &amp; ", " &amp; MID('FY2025'!K95, FIND(",", 'FY2025'!K95, FIND(",",'FY2025'!K95) + 1) + 2, LEN('FY2025'!K95))),"")</f>
        <v>#VALUE!</v>
      </c>
      <c r="L93" s="7" t="e">
        <f>IF('FY2025'!A95&lt;&gt;"",DATEVALUE(MID('FY2025'!L95, FIND(",", 'FY2025'!L95) + 2, FIND(" ", 'FY2025'!L95) - FIND(",", 'FY2025'!L95) - 1) &amp; " " &amp; MID('FY2025'!L95, FIND(" ", 'FY2025'!L95) + 1, FIND(",", 'FY2025'!L95, FIND(" ", 'FY2025'!L95)) - FIND(" ", 'FY2025'!L95) - 1) &amp; ", " &amp; MID('FY2025'!L95, FIND(",", 'FY2025'!L95, FIND(",",'FY2025'!L95) + 1) + 2, LEN('FY2025'!L95))),"")</f>
        <v>#VALUE!</v>
      </c>
      <c r="M93" s="7" t="e">
        <f>IF('FY2025'!A95&lt;&gt;"",DATEVALUE(MID('FY2025'!M95, FIND(",", 'FY2025'!M95) + 2, FIND(" ", 'FY2025'!M95) - FIND(",", 'FY2025'!M95) - 1) &amp; " " &amp; MID('FY2025'!M95, FIND(" ", 'FY2025'!M95) + 1, FIND(",", 'FY2025'!M95, FIND(" ", 'FY2025'!M95)) - FIND(" ", 'FY2025'!M95) - 1) &amp; ", " &amp; MID('FY2025'!M95, FIND(",", 'FY2025'!M95, FIND(",",'FY2025'!M95) + 1) + 2, LEN('FY2025'!M95))),"")</f>
        <v>#VALUE!</v>
      </c>
      <c r="N93" s="7" t="e">
        <f>IF('FY2025'!A95&lt;&gt;"",DATEVALUE(MID('FY2025'!N95, FIND(",", 'FY2025'!N95) + 2, FIND(" ", 'FY2025'!N95) - FIND(",", 'FY2025'!N95) - 1) &amp; " " &amp; MID('FY2025'!N95, FIND(" ", 'FY2025'!N95) + 1, FIND(",", 'FY2025'!N95, FIND(" ", 'FY2025'!N95)) - FIND(" ", 'FY2025'!N95) - 1) &amp; ", " &amp; MID('FY2025'!N95, FIND(",", 'FY2025'!N95, FIND(",",'FY2025'!N95) + 1) + 2, LEN('FY2025'!N95))),"")</f>
        <v>#VALUE!</v>
      </c>
      <c r="O93" s="5" t="e">
        <f t="shared" si="1"/>
        <v>#VALUE!</v>
      </c>
      <c r="P93" s="10" t="e">
        <f>IF('FY2025'!$A95&lt;&gt;"",IF(AND(MONTH($K93) &lt;= 1, MONTH($L93) &gt;= 1), IF($O93 &lt;&gt; "", $E93/$O93, ""), ""),"")</f>
        <v>#VALUE!</v>
      </c>
      <c r="Q93" s="10" t="e">
        <f>IF('FY2025'!$A95&lt;&gt;"",IF(AND(MONTH($K93) &lt;= 2, MONTH($L93) &gt;= 2), IF($O93 &lt;&gt; "", $E93/$O93, ""), ""),"")</f>
        <v>#VALUE!</v>
      </c>
      <c r="R93" s="10" t="e">
        <f>IF('FY2025'!$A95&lt;&gt;"",IF(AND(MONTH($K93) &lt;= 3, MONTH($L93) &gt;= 3), IF($O93 &lt;&gt; "", $E93/$O93, ""), ""),"")</f>
        <v>#VALUE!</v>
      </c>
      <c r="S93" s="10" t="e">
        <f>IF('FY2025'!$A95&lt;&gt;"",IF(AND(MONTH($K93) &lt;= 4, MONTH($L93) &gt;= 4), IF($O93 &lt;&gt; "", $E93/$O93, ""), ""),"")</f>
        <v>#VALUE!</v>
      </c>
      <c r="T93" s="10" t="e">
        <f>IF('FY2025'!$A95&lt;&gt;"",IF(AND(MONTH($K93) &lt;= 5, MONTH($L93) &gt;= 5), IF($O93 &lt;&gt; "", $E93/$O93, ""), ""),"")</f>
        <v>#VALUE!</v>
      </c>
      <c r="U93" s="10" t="e">
        <f>IF('FY2025'!$A95&lt;&gt;"",IF(AND(MONTH($K93) &lt;= 6, MONTH($L93) &gt;= 6), IF($O93 &lt;&gt; "", $E93/$O93, ""), ""),"")</f>
        <v>#VALUE!</v>
      </c>
      <c r="V93" s="10" t="e">
        <f>IF('FY2025'!$A95&lt;&gt;"",IF(AND(MONTH($K93) &lt;= 7, MONTH($L93) &gt;= 7 ), IF($O93 &lt;&gt; "", $E93/$O93, ""), ""),"")</f>
        <v>#VALUE!</v>
      </c>
      <c r="W93" s="10" t="e">
        <f>IF('FY2025'!$A95&lt;&gt;"",IF(AND(MONTH($K93) &lt;= 8, MONTH($L93) &gt;= 8), IF($O93 &lt;&gt; "", $E93/$O93, ""), ""),"")</f>
        <v>#VALUE!</v>
      </c>
      <c r="X93" s="10" t="e">
        <f>IF('FY2025'!$A95&lt;&gt;"",IF(AND(MONTH($K93) &lt;= 9, MONTH($L93) &gt;= 9), IF($O93 &lt;&gt; "", $E93/$O93, ""), ""),"")</f>
        <v>#VALUE!</v>
      </c>
      <c r="Y93" s="10" t="e">
        <f>IF('FY2025'!$A95&lt;&gt;"",IF(AND(MONTH($K93) &lt;= 10, MONTH($L93) &gt;= 10), IF($O93 &lt;&gt; "", $E93/$O93, ""), ""),"")</f>
        <v>#VALUE!</v>
      </c>
      <c r="Z93" s="10" t="e">
        <f>IF('FY2025'!$A95&lt;&gt;"",IF(AND(MONTH($K93) &lt;= 11, MONTH($L93) &gt;= 11), IF($O93 &lt;&gt; "", $E93/$O93, ""), ""),"")</f>
        <v>#VALUE!</v>
      </c>
      <c r="AA93" s="10" t="e">
        <f>IF('FY2025'!$A95&lt;&gt;"",IF(AND(MONTH($K93) &lt;= 12, MONTH($L93) &gt;= 12), IF($O93 &lt;&gt; "", $E93/$O93, ""), ""),"")</f>
        <v>#VALUE!</v>
      </c>
    </row>
    <row r="94" spans="1:27" x14ac:dyDescent="0.25">
      <c r="A94" s="8">
        <f>IF('FY2025'!A96&lt;&gt;"", VALUE('FY2025'!A96), "")</f>
        <v>93</v>
      </c>
      <c r="B94" s="5" t="str">
        <f>IF('FY2025'!A96&lt;&gt;"",_xlfn.VALUETOTEXT('FY2025'!B96),"")</f>
        <v>25-1802-1003-25CIMB-PS-HZ-093</v>
      </c>
      <c r="C94" s="5" t="str">
        <f>_xlfn.VALUETOTEXT('FY2025'!C96)</f>
        <v>HZ</v>
      </c>
      <c r="D94" s="5" t="str">
        <f>IF('FY2025'!A96&lt;&gt;"",_xlfn.VALUETOTEXT('FY2025'!D96),"")</f>
        <v>CIMB Bank Bhd</v>
      </c>
      <c r="E94" s="6">
        <f>IF('FY2025'!A96&lt;&gt;"",VALUE('FY2025'!E96),"")</f>
        <v>500000</v>
      </c>
      <c r="F94" s="6">
        <f>IF('FY2025'!A96&lt;&gt;"",VALUE('FY2025'!F96),"")</f>
        <v>77</v>
      </c>
      <c r="G94" s="6">
        <f>IF('FY2025'!A96&lt;&gt;"",VALUE('FY2025'!G96),"")</f>
        <v>64</v>
      </c>
      <c r="H94" s="6">
        <f>IF('FY2025'!A96&lt;&gt;"",VALUE('FY2025'!H96),"")</f>
        <v>6.15</v>
      </c>
      <c r="I94" s="6">
        <f>IF('FY2025'!A96&lt;&gt;"",VALUE('FY2025'!I96),"")</f>
        <v>1.2</v>
      </c>
      <c r="J94" s="6">
        <f>IF('FY2025'!A96&lt;&gt;"",VALUE('FY2025'!J96),"")</f>
        <v>4.95</v>
      </c>
      <c r="K94" s="7" t="e">
        <f>IF('FY2025'!A96&lt;&gt;"",DATEVALUE(MID('FY2025'!K96, FIND(",", 'FY2025'!K96) + 2, FIND(" ", 'FY2025'!K96) - FIND(",", 'FY2025'!K96) - 1) &amp; " " &amp; MID('FY2025'!K96, FIND(" ", 'FY2025'!K96) + 1, FIND(",", 'FY2025'!K96, FIND(" ", 'FY2025'!K96)) - FIND(" ", 'FY2025'!K96) - 1) &amp; ", " &amp; MID('FY2025'!K96, FIND(",", 'FY2025'!K96, FIND(",",'FY2025'!K96) + 1) + 2, LEN('FY2025'!K96))),"")</f>
        <v>#VALUE!</v>
      </c>
      <c r="L94" s="7" t="e">
        <f>IF('FY2025'!A96&lt;&gt;"",DATEVALUE(MID('FY2025'!L96, FIND(",", 'FY2025'!L96) + 2, FIND(" ", 'FY2025'!L96) - FIND(",", 'FY2025'!L96) - 1) &amp; " " &amp; MID('FY2025'!L96, FIND(" ", 'FY2025'!L96) + 1, FIND(",", 'FY2025'!L96, FIND(" ", 'FY2025'!L96)) - FIND(" ", 'FY2025'!L96) - 1) &amp; ", " &amp; MID('FY2025'!L96, FIND(",", 'FY2025'!L96, FIND(",",'FY2025'!L96) + 1) + 2, LEN('FY2025'!L96))),"")</f>
        <v>#VALUE!</v>
      </c>
      <c r="M94" s="7" t="e">
        <f>IF('FY2025'!A96&lt;&gt;"",DATEVALUE(MID('FY2025'!M96, FIND(",", 'FY2025'!M96) + 2, FIND(" ", 'FY2025'!M96) - FIND(",", 'FY2025'!M96) - 1) &amp; " " &amp; MID('FY2025'!M96, FIND(" ", 'FY2025'!M96) + 1, FIND(",", 'FY2025'!M96, FIND(" ", 'FY2025'!M96)) - FIND(" ", 'FY2025'!M96) - 1) &amp; ", " &amp; MID('FY2025'!M96, FIND(",", 'FY2025'!M96, FIND(",",'FY2025'!M96) + 1) + 2, LEN('FY2025'!M96))),"")</f>
        <v>#VALUE!</v>
      </c>
      <c r="N94" s="7" t="e">
        <f>IF('FY2025'!A96&lt;&gt;"",DATEVALUE(MID('FY2025'!N96, FIND(",", 'FY2025'!N96) + 2, FIND(" ", 'FY2025'!N96) - FIND(",", 'FY2025'!N96) - 1) &amp; " " &amp; MID('FY2025'!N96, FIND(" ", 'FY2025'!N96) + 1, FIND(",", 'FY2025'!N96, FIND(" ", 'FY2025'!N96)) - FIND(" ", 'FY2025'!N96) - 1) &amp; ", " &amp; MID('FY2025'!N96, FIND(",", 'FY2025'!N96, FIND(",",'FY2025'!N96) + 1) + 2, LEN('FY2025'!N96))),"")</f>
        <v>#VALUE!</v>
      </c>
      <c r="O94" s="5" t="e">
        <f t="shared" si="1"/>
        <v>#VALUE!</v>
      </c>
      <c r="P94" s="10" t="e">
        <f>IF('FY2025'!$A96&lt;&gt;"",IF(AND(MONTH($K94) &lt;= 1, MONTH($L94) &gt;= 1), IF($O94 &lt;&gt; "", $E94/$O94, ""), ""),"")</f>
        <v>#VALUE!</v>
      </c>
      <c r="Q94" s="10" t="e">
        <f>IF('FY2025'!$A96&lt;&gt;"",IF(AND(MONTH($K94) &lt;= 2, MONTH($L94) &gt;= 2), IF($O94 &lt;&gt; "", $E94/$O94, ""), ""),"")</f>
        <v>#VALUE!</v>
      </c>
      <c r="R94" s="10" t="e">
        <f>IF('FY2025'!$A96&lt;&gt;"",IF(AND(MONTH($K94) &lt;= 3, MONTH($L94) &gt;= 3), IF($O94 &lt;&gt; "", $E94/$O94, ""), ""),"")</f>
        <v>#VALUE!</v>
      </c>
      <c r="S94" s="10" t="e">
        <f>IF('FY2025'!$A96&lt;&gt;"",IF(AND(MONTH($K94) &lt;= 4, MONTH($L94) &gt;= 4), IF($O94 &lt;&gt; "", $E94/$O94, ""), ""),"")</f>
        <v>#VALUE!</v>
      </c>
      <c r="T94" s="10" t="e">
        <f>IF('FY2025'!$A96&lt;&gt;"",IF(AND(MONTH($K94) &lt;= 5, MONTH($L94) &gt;= 5), IF($O94 &lt;&gt; "", $E94/$O94, ""), ""),"")</f>
        <v>#VALUE!</v>
      </c>
      <c r="U94" s="10" t="e">
        <f>IF('FY2025'!$A96&lt;&gt;"",IF(AND(MONTH($K94) &lt;= 6, MONTH($L94) &gt;= 6), IF($O94 &lt;&gt; "", $E94/$O94, ""), ""),"")</f>
        <v>#VALUE!</v>
      </c>
      <c r="V94" s="10" t="e">
        <f>IF('FY2025'!$A96&lt;&gt;"",IF(AND(MONTH($K94) &lt;= 7, MONTH($L94) &gt;= 7 ), IF($O94 &lt;&gt; "", $E94/$O94, ""), ""),"")</f>
        <v>#VALUE!</v>
      </c>
      <c r="W94" s="10" t="e">
        <f>IF('FY2025'!$A96&lt;&gt;"",IF(AND(MONTH($K94) &lt;= 8, MONTH($L94) &gt;= 8), IF($O94 &lt;&gt; "", $E94/$O94, ""), ""),"")</f>
        <v>#VALUE!</v>
      </c>
      <c r="X94" s="10" t="e">
        <f>IF('FY2025'!$A96&lt;&gt;"",IF(AND(MONTH($K94) &lt;= 9, MONTH($L94) &gt;= 9), IF($O94 &lt;&gt; "", $E94/$O94, ""), ""),"")</f>
        <v>#VALUE!</v>
      </c>
      <c r="Y94" s="10" t="e">
        <f>IF('FY2025'!$A96&lt;&gt;"",IF(AND(MONTH($K94) &lt;= 10, MONTH($L94) &gt;= 10), IF($O94 &lt;&gt; "", $E94/$O94, ""), ""),"")</f>
        <v>#VALUE!</v>
      </c>
      <c r="Z94" s="10" t="e">
        <f>IF('FY2025'!$A96&lt;&gt;"",IF(AND(MONTH($K94) &lt;= 11, MONTH($L94) &gt;= 11), IF($O94 &lt;&gt; "", $E94/$O94, ""), ""),"")</f>
        <v>#VALUE!</v>
      </c>
      <c r="AA94" s="10" t="e">
        <f>IF('FY2025'!$A96&lt;&gt;"",IF(AND(MONTH($K94) &lt;= 12, MONTH($L94) &gt;= 12), IF($O94 &lt;&gt; "", $E94/$O94, ""), ""),"")</f>
        <v>#VALUE!</v>
      </c>
    </row>
    <row r="95" spans="1:27" x14ac:dyDescent="0.25">
      <c r="A95" s="8">
        <f>IF('FY2025'!A97&lt;&gt;"", VALUE('FY2025'!A97), "")</f>
        <v>94</v>
      </c>
      <c r="B95" s="5" t="str">
        <f>IF('FY2025'!A97&lt;&gt;"",_xlfn.VALUETOTEXT('FY2025'!B97),"")</f>
        <v>25-1802-1003-25MLIL-PS-HZ-094</v>
      </c>
      <c r="C95" s="5" t="str">
        <f>_xlfn.VALUETOTEXT('FY2025'!C97)</f>
        <v>HZ</v>
      </c>
      <c r="D95" s="5" t="str">
        <f>IF('FY2025'!A97&lt;&gt;"",_xlfn.VALUETOTEXT('FY2025'!D97),"")</f>
        <v>Merrill Lynch International</v>
      </c>
      <c r="E95" s="6">
        <f>IF('FY2025'!A97&lt;&gt;"",VALUE('FY2025'!E97),"")</f>
        <v>500000</v>
      </c>
      <c r="F95" s="6">
        <f>IF('FY2025'!A97&lt;&gt;"",VALUE('FY2025'!F97),"")</f>
        <v>77</v>
      </c>
      <c r="G95" s="6">
        <f>IF('FY2025'!A97&lt;&gt;"",VALUE('FY2025'!G97),"")</f>
        <v>64</v>
      </c>
      <c r="H95" s="6">
        <f>IF('FY2025'!A97&lt;&gt;"",VALUE('FY2025'!H97),"")</f>
        <v>6.25</v>
      </c>
      <c r="I95" s="6">
        <f>IF('FY2025'!A97&lt;&gt;"",VALUE('FY2025'!I97),"")</f>
        <v>1.3</v>
      </c>
      <c r="J95" s="6">
        <f>IF('FY2025'!A97&lt;&gt;"",VALUE('FY2025'!J97),"")</f>
        <v>4.95</v>
      </c>
      <c r="K95" s="7" t="e">
        <f>IF('FY2025'!A97&lt;&gt;"",DATEVALUE(MID('FY2025'!K97, FIND(",", 'FY2025'!K97) + 2, FIND(" ", 'FY2025'!K97) - FIND(",", 'FY2025'!K97) - 1) &amp; " " &amp; MID('FY2025'!K97, FIND(" ", 'FY2025'!K97) + 1, FIND(",", 'FY2025'!K97, FIND(" ", 'FY2025'!K97)) - FIND(" ", 'FY2025'!K97) - 1) &amp; ", " &amp; MID('FY2025'!K97, FIND(",", 'FY2025'!K97, FIND(",",'FY2025'!K97) + 1) + 2, LEN('FY2025'!K97))),"")</f>
        <v>#VALUE!</v>
      </c>
      <c r="L95" s="7" t="e">
        <f>IF('FY2025'!A97&lt;&gt;"",DATEVALUE(MID('FY2025'!L97, FIND(",", 'FY2025'!L97) + 2, FIND(" ", 'FY2025'!L97) - FIND(",", 'FY2025'!L97) - 1) &amp; " " &amp; MID('FY2025'!L97, FIND(" ", 'FY2025'!L97) + 1, FIND(",", 'FY2025'!L97, FIND(" ", 'FY2025'!L97)) - FIND(" ", 'FY2025'!L97) - 1) &amp; ", " &amp; MID('FY2025'!L97, FIND(",", 'FY2025'!L97, FIND(",",'FY2025'!L97) + 1) + 2, LEN('FY2025'!L97))),"")</f>
        <v>#VALUE!</v>
      </c>
      <c r="M95" s="7" t="e">
        <f>IF('FY2025'!A97&lt;&gt;"",DATEVALUE(MID('FY2025'!M97, FIND(",", 'FY2025'!M97) + 2, FIND(" ", 'FY2025'!M97) - FIND(",", 'FY2025'!M97) - 1) &amp; " " &amp; MID('FY2025'!M97, FIND(" ", 'FY2025'!M97) + 1, FIND(",", 'FY2025'!M97, FIND(" ", 'FY2025'!M97)) - FIND(" ", 'FY2025'!M97) - 1) &amp; ", " &amp; MID('FY2025'!M97, FIND(",", 'FY2025'!M97, FIND(",",'FY2025'!M97) + 1) + 2, LEN('FY2025'!M97))),"")</f>
        <v>#VALUE!</v>
      </c>
      <c r="N95" s="7" t="e">
        <f>IF('FY2025'!A97&lt;&gt;"",DATEVALUE(MID('FY2025'!N97, FIND(",", 'FY2025'!N97) + 2, FIND(" ", 'FY2025'!N97) - FIND(",", 'FY2025'!N97) - 1) &amp; " " &amp; MID('FY2025'!N97, FIND(" ", 'FY2025'!N97) + 1, FIND(",", 'FY2025'!N97, FIND(" ", 'FY2025'!N97)) - FIND(" ", 'FY2025'!N97) - 1) &amp; ", " &amp; MID('FY2025'!N97, FIND(",", 'FY2025'!N97, FIND(",",'FY2025'!N97) + 1) + 2, LEN('FY2025'!N97))),"")</f>
        <v>#VALUE!</v>
      </c>
      <c r="O95" s="5" t="e">
        <f t="shared" si="1"/>
        <v>#VALUE!</v>
      </c>
      <c r="P95" s="10" t="e">
        <f>IF('FY2025'!$A97&lt;&gt;"",IF(AND(MONTH($K95) &lt;= 1, MONTH($L95) &gt;= 1), IF($O95 &lt;&gt; "", $E95/$O95, ""), ""),"")</f>
        <v>#VALUE!</v>
      </c>
      <c r="Q95" s="10" t="e">
        <f>IF('FY2025'!$A97&lt;&gt;"",IF(AND(MONTH($K95) &lt;= 2, MONTH($L95) &gt;= 2), IF($O95 &lt;&gt; "", $E95/$O95, ""), ""),"")</f>
        <v>#VALUE!</v>
      </c>
      <c r="R95" s="10" t="e">
        <f>IF('FY2025'!$A97&lt;&gt;"",IF(AND(MONTH($K95) &lt;= 3, MONTH($L95) &gt;= 3), IF($O95 &lt;&gt; "", $E95/$O95, ""), ""),"")</f>
        <v>#VALUE!</v>
      </c>
      <c r="S95" s="10" t="e">
        <f>IF('FY2025'!$A97&lt;&gt;"",IF(AND(MONTH($K95) &lt;= 4, MONTH($L95) &gt;= 4), IF($O95 &lt;&gt; "", $E95/$O95, ""), ""),"")</f>
        <v>#VALUE!</v>
      </c>
      <c r="T95" s="10" t="e">
        <f>IF('FY2025'!$A97&lt;&gt;"",IF(AND(MONTH($K95) &lt;= 5, MONTH($L95) &gt;= 5), IF($O95 &lt;&gt; "", $E95/$O95, ""), ""),"")</f>
        <v>#VALUE!</v>
      </c>
      <c r="U95" s="10" t="e">
        <f>IF('FY2025'!$A97&lt;&gt;"",IF(AND(MONTH($K95) &lt;= 6, MONTH($L95) &gt;= 6), IF($O95 &lt;&gt; "", $E95/$O95, ""), ""),"")</f>
        <v>#VALUE!</v>
      </c>
      <c r="V95" s="10" t="e">
        <f>IF('FY2025'!$A97&lt;&gt;"",IF(AND(MONTH($K95) &lt;= 7, MONTH($L95) &gt;= 7 ), IF($O95 &lt;&gt; "", $E95/$O95, ""), ""),"")</f>
        <v>#VALUE!</v>
      </c>
      <c r="W95" s="10" t="e">
        <f>IF('FY2025'!$A97&lt;&gt;"",IF(AND(MONTH($K95) &lt;= 8, MONTH($L95) &gt;= 8), IF($O95 &lt;&gt; "", $E95/$O95, ""), ""),"")</f>
        <v>#VALUE!</v>
      </c>
      <c r="X95" s="10" t="e">
        <f>IF('FY2025'!$A97&lt;&gt;"",IF(AND(MONTH($K95) &lt;= 9, MONTH($L95) &gt;= 9), IF($O95 &lt;&gt; "", $E95/$O95, ""), ""),"")</f>
        <v>#VALUE!</v>
      </c>
      <c r="Y95" s="10" t="e">
        <f>IF('FY2025'!$A97&lt;&gt;"",IF(AND(MONTH($K95) &lt;= 10, MONTH($L95) &gt;= 10), IF($O95 &lt;&gt; "", $E95/$O95, ""), ""),"")</f>
        <v>#VALUE!</v>
      </c>
      <c r="Z95" s="10" t="e">
        <f>IF('FY2025'!$A97&lt;&gt;"",IF(AND(MONTH($K95) &lt;= 11, MONTH($L95) &gt;= 11), IF($O95 &lt;&gt; "", $E95/$O95, ""), ""),"")</f>
        <v>#VALUE!</v>
      </c>
      <c r="AA95" s="10" t="e">
        <f>IF('FY2025'!$A97&lt;&gt;"",IF(AND(MONTH($K95) &lt;= 12, MONTH($L95) &gt;= 12), IF($O95 &lt;&gt; "", $E95/$O95, ""), ""),"")</f>
        <v>#VALUE!</v>
      </c>
    </row>
    <row r="96" spans="1:27" x14ac:dyDescent="0.25">
      <c r="A96" s="8">
        <f>IF('FY2025'!A98&lt;&gt;"", VALUE('FY2025'!A98), "")</f>
        <v>95</v>
      </c>
      <c r="B96" s="5" t="str">
        <f>IF('FY2025'!A98&lt;&gt;"",_xlfn.VALUETOTEXT('FY2025'!B98),"")</f>
        <v>25-1802-1003-25TOTS-PS-DS-095</v>
      </c>
      <c r="C96" s="5" t="str">
        <f>_xlfn.VALUETOTEXT('FY2025'!C98)</f>
        <v>DS</v>
      </c>
      <c r="D96" s="5" t="str">
        <f>IF('FY2025'!A98&lt;&gt;"",_xlfn.VALUETOTEXT('FY2025'!D98),"")</f>
        <v>TOTSA TotalEnergies Trading SA</v>
      </c>
      <c r="E96" s="6">
        <f>IF('FY2025'!A98&lt;&gt;"",VALUE('FY2025'!E98),"")</f>
        <v>500000</v>
      </c>
      <c r="F96" s="6">
        <f>IF('FY2025'!A98&lt;&gt;"",VALUE('FY2025'!F98),"")</f>
        <v>77</v>
      </c>
      <c r="G96" s="6">
        <f>IF('FY2025'!A98&lt;&gt;"",VALUE('FY2025'!G98),"")</f>
        <v>64</v>
      </c>
      <c r="H96" s="6">
        <f>IF('FY2025'!A98&lt;&gt;"",VALUE('FY2025'!H98),"")</f>
        <v>5.95</v>
      </c>
      <c r="I96" s="6">
        <f>IF('FY2025'!A98&lt;&gt;"",VALUE('FY2025'!I98),"")</f>
        <v>1</v>
      </c>
      <c r="J96" s="6">
        <f>IF('FY2025'!A98&lt;&gt;"",VALUE('FY2025'!J98),"")</f>
        <v>4.95</v>
      </c>
      <c r="K96" s="7" t="e">
        <f>IF('FY2025'!A98&lt;&gt;"",DATEVALUE(MID('FY2025'!K98, FIND(",", 'FY2025'!K98) + 2, FIND(" ", 'FY2025'!K98) - FIND(",", 'FY2025'!K98) - 1) &amp; " " &amp; MID('FY2025'!K98, FIND(" ", 'FY2025'!K98) + 1, FIND(",", 'FY2025'!K98, FIND(" ", 'FY2025'!K98)) - FIND(" ", 'FY2025'!K98) - 1) &amp; ", " &amp; MID('FY2025'!K98, FIND(",", 'FY2025'!K98, FIND(",",'FY2025'!K98) + 1) + 2, LEN('FY2025'!K98))),"")</f>
        <v>#VALUE!</v>
      </c>
      <c r="L96" s="7" t="e">
        <f>IF('FY2025'!A98&lt;&gt;"",DATEVALUE(MID('FY2025'!L98, FIND(",", 'FY2025'!L98) + 2, FIND(" ", 'FY2025'!L98) - FIND(",", 'FY2025'!L98) - 1) &amp; " " &amp; MID('FY2025'!L98, FIND(" ", 'FY2025'!L98) + 1, FIND(",", 'FY2025'!L98, FIND(" ", 'FY2025'!L98)) - FIND(" ", 'FY2025'!L98) - 1) &amp; ", " &amp; MID('FY2025'!L98, FIND(",", 'FY2025'!L98, FIND(",",'FY2025'!L98) + 1) + 2, LEN('FY2025'!L98))),"")</f>
        <v>#VALUE!</v>
      </c>
      <c r="M96" s="7" t="e">
        <f>IF('FY2025'!A98&lt;&gt;"",DATEVALUE(MID('FY2025'!M98, FIND(",", 'FY2025'!M98) + 2, FIND(" ", 'FY2025'!M98) - FIND(",", 'FY2025'!M98) - 1) &amp; " " &amp; MID('FY2025'!M98, FIND(" ", 'FY2025'!M98) + 1, FIND(",", 'FY2025'!M98, FIND(" ", 'FY2025'!M98)) - FIND(" ", 'FY2025'!M98) - 1) &amp; ", " &amp; MID('FY2025'!M98, FIND(",", 'FY2025'!M98, FIND(",",'FY2025'!M98) + 1) + 2, LEN('FY2025'!M98))),"")</f>
        <v>#VALUE!</v>
      </c>
      <c r="N96" s="7" t="e">
        <f>IF('FY2025'!A98&lt;&gt;"",DATEVALUE(MID('FY2025'!N98, FIND(",", 'FY2025'!N98) + 2, FIND(" ", 'FY2025'!N98) - FIND(",", 'FY2025'!N98) - 1) &amp; " " &amp; MID('FY2025'!N98, FIND(" ", 'FY2025'!N98) + 1, FIND(",", 'FY2025'!N98, FIND(" ", 'FY2025'!N98)) - FIND(" ", 'FY2025'!N98) - 1) &amp; ", " &amp; MID('FY2025'!N98, FIND(",", 'FY2025'!N98, FIND(",",'FY2025'!N98) + 1) + 2, LEN('FY2025'!N98))),"")</f>
        <v>#VALUE!</v>
      </c>
      <c r="O96" s="5" t="e">
        <f t="shared" si="1"/>
        <v>#VALUE!</v>
      </c>
      <c r="P96" s="10" t="e">
        <f>IF('FY2025'!$A98&lt;&gt;"",IF(AND(MONTH($K96) &lt;= 1, MONTH($L96) &gt;= 1), IF($O96 &lt;&gt; "", $E96/$O96, ""), ""),"")</f>
        <v>#VALUE!</v>
      </c>
      <c r="Q96" s="10" t="e">
        <f>IF('FY2025'!$A98&lt;&gt;"",IF(AND(MONTH($K96) &lt;= 2, MONTH($L96) &gt;= 2), IF($O96 &lt;&gt; "", $E96/$O96, ""), ""),"")</f>
        <v>#VALUE!</v>
      </c>
      <c r="R96" s="10" t="e">
        <f>IF('FY2025'!$A98&lt;&gt;"",IF(AND(MONTH($K96) &lt;= 3, MONTH($L96) &gt;= 3), IF($O96 &lt;&gt; "", $E96/$O96, ""), ""),"")</f>
        <v>#VALUE!</v>
      </c>
      <c r="S96" s="10" t="e">
        <f>IF('FY2025'!$A98&lt;&gt;"",IF(AND(MONTH($K96) &lt;= 4, MONTH($L96) &gt;= 4), IF($O96 &lt;&gt; "", $E96/$O96, ""), ""),"")</f>
        <v>#VALUE!</v>
      </c>
      <c r="T96" s="10" t="e">
        <f>IF('FY2025'!$A98&lt;&gt;"",IF(AND(MONTH($K96) &lt;= 5, MONTH($L96) &gt;= 5), IF($O96 &lt;&gt; "", $E96/$O96, ""), ""),"")</f>
        <v>#VALUE!</v>
      </c>
      <c r="U96" s="10" t="e">
        <f>IF('FY2025'!$A98&lt;&gt;"",IF(AND(MONTH($K96) &lt;= 6, MONTH($L96) &gt;= 6), IF($O96 &lt;&gt; "", $E96/$O96, ""), ""),"")</f>
        <v>#VALUE!</v>
      </c>
      <c r="V96" s="10" t="e">
        <f>IF('FY2025'!$A98&lt;&gt;"",IF(AND(MONTH($K96) &lt;= 7, MONTH($L96) &gt;= 7 ), IF($O96 &lt;&gt; "", $E96/$O96, ""), ""),"")</f>
        <v>#VALUE!</v>
      </c>
      <c r="W96" s="10" t="e">
        <f>IF('FY2025'!$A98&lt;&gt;"",IF(AND(MONTH($K96) &lt;= 8, MONTH($L96) &gt;= 8), IF($O96 &lt;&gt; "", $E96/$O96, ""), ""),"")</f>
        <v>#VALUE!</v>
      </c>
      <c r="X96" s="10" t="e">
        <f>IF('FY2025'!$A98&lt;&gt;"",IF(AND(MONTH($K96) &lt;= 9, MONTH($L96) &gt;= 9), IF($O96 &lt;&gt; "", $E96/$O96, ""), ""),"")</f>
        <v>#VALUE!</v>
      </c>
      <c r="Y96" s="10" t="e">
        <f>IF('FY2025'!$A98&lt;&gt;"",IF(AND(MONTH($K96) &lt;= 10, MONTH($L96) &gt;= 10), IF($O96 &lt;&gt; "", $E96/$O96, ""), ""),"")</f>
        <v>#VALUE!</v>
      </c>
      <c r="Z96" s="10" t="e">
        <f>IF('FY2025'!$A98&lt;&gt;"",IF(AND(MONTH($K96) &lt;= 11, MONTH($L96) &gt;= 11), IF($O96 &lt;&gt; "", $E96/$O96, ""), ""),"")</f>
        <v>#VALUE!</v>
      </c>
      <c r="AA96" s="10" t="e">
        <f>IF('FY2025'!$A98&lt;&gt;"",IF(AND(MONTH($K96) &lt;= 12, MONTH($L96) &gt;= 12), IF($O96 &lt;&gt; "", $E96/$O96, ""), ""),"")</f>
        <v>#VALUE!</v>
      </c>
    </row>
    <row r="97" spans="1:27" x14ac:dyDescent="0.25">
      <c r="A97" s="8">
        <f>IF('FY2025'!A99&lt;&gt;"", VALUE('FY2025'!A99), "")</f>
        <v>96</v>
      </c>
      <c r="B97" s="5" t="str">
        <f>IF('FY2025'!A99&lt;&gt;"",_xlfn.VALUETOTEXT('FY2025'!B99),"")</f>
        <v>25-0303-2403-25BNPP-PS-EG-096</v>
      </c>
      <c r="C97" s="5" t="str">
        <f>_xlfn.VALUETOTEXT('FY2025'!C99)</f>
        <v>EG</v>
      </c>
      <c r="D97" s="5" t="str">
        <f>IF('FY2025'!A99&lt;&gt;"",_xlfn.VALUETOTEXT('FY2025'!D99),"")</f>
        <v>BNP Paribas SA</v>
      </c>
      <c r="E97" s="6">
        <f>IF('FY2025'!A99&lt;&gt;"",VALUE('FY2025'!E99),"")</f>
        <v>500000</v>
      </c>
      <c r="F97" s="6">
        <f>IF('FY2025'!A99&lt;&gt;"",VALUE('FY2025'!F99),"")</f>
        <v>77</v>
      </c>
      <c r="G97" s="6">
        <f>IF('FY2025'!A99&lt;&gt;"",VALUE('FY2025'!G99),"")</f>
        <v>64</v>
      </c>
      <c r="H97" s="6">
        <f>IF('FY2025'!A99&lt;&gt;"",VALUE('FY2025'!H99),"")</f>
        <v>5.14</v>
      </c>
      <c r="I97" s="6">
        <f>IF('FY2025'!A99&lt;&gt;"",VALUE('FY2025'!I99),"")</f>
        <v>0.35</v>
      </c>
      <c r="J97" s="6">
        <f>IF('FY2025'!A99&lt;&gt;"",VALUE('FY2025'!J99),"")</f>
        <v>4.79</v>
      </c>
      <c r="K97" s="7" t="e">
        <f>IF('FY2025'!A99&lt;&gt;"",DATEVALUE(MID('FY2025'!K99, FIND(",", 'FY2025'!K99) + 2, FIND(" ", 'FY2025'!K99) - FIND(",", 'FY2025'!K99) - 1) &amp; " " &amp; MID('FY2025'!K99, FIND(" ", 'FY2025'!K99) + 1, FIND(",", 'FY2025'!K99, FIND(" ", 'FY2025'!K99)) - FIND(" ", 'FY2025'!K99) - 1) &amp; ", " &amp; MID('FY2025'!K99, FIND(",", 'FY2025'!K99, FIND(",",'FY2025'!K99) + 1) + 2, LEN('FY2025'!K99))),"")</f>
        <v>#VALUE!</v>
      </c>
      <c r="L97" s="7" t="e">
        <f>IF('FY2025'!A99&lt;&gt;"",DATEVALUE(MID('FY2025'!L99, FIND(",", 'FY2025'!L99) + 2, FIND(" ", 'FY2025'!L99) - FIND(",", 'FY2025'!L99) - 1) &amp; " " &amp; MID('FY2025'!L99, FIND(" ", 'FY2025'!L99) + 1, FIND(",", 'FY2025'!L99, FIND(" ", 'FY2025'!L99)) - FIND(" ", 'FY2025'!L99) - 1) &amp; ", " &amp; MID('FY2025'!L99, FIND(",", 'FY2025'!L99, FIND(",",'FY2025'!L99) + 1) + 2, LEN('FY2025'!L99))),"")</f>
        <v>#VALUE!</v>
      </c>
      <c r="M97" s="7" t="e">
        <f>IF('FY2025'!A99&lt;&gt;"",DATEVALUE(MID('FY2025'!M99, FIND(",", 'FY2025'!M99) + 2, FIND(" ", 'FY2025'!M99) - FIND(",", 'FY2025'!M99) - 1) &amp; " " &amp; MID('FY2025'!M99, FIND(" ", 'FY2025'!M99) + 1, FIND(",", 'FY2025'!M99, FIND(" ", 'FY2025'!M99)) - FIND(" ", 'FY2025'!M99) - 1) &amp; ", " &amp; MID('FY2025'!M99, FIND(",", 'FY2025'!M99, FIND(",",'FY2025'!M99) + 1) + 2, LEN('FY2025'!M99))),"")</f>
        <v>#VALUE!</v>
      </c>
      <c r="N97" s="7" t="e">
        <f>IF('FY2025'!A99&lt;&gt;"",DATEVALUE(MID('FY2025'!N99, FIND(",", 'FY2025'!N99) + 2, FIND(" ", 'FY2025'!N99) - FIND(",", 'FY2025'!N99) - 1) &amp; " " &amp; MID('FY2025'!N99, FIND(" ", 'FY2025'!N99) + 1, FIND(",", 'FY2025'!N99, FIND(" ", 'FY2025'!N99)) - FIND(" ", 'FY2025'!N99) - 1) &amp; ", " &amp; MID('FY2025'!N99, FIND(",", 'FY2025'!N99, FIND(",",'FY2025'!N99) + 1) + 2, LEN('FY2025'!N99))),"")</f>
        <v>#VALUE!</v>
      </c>
      <c r="O97" s="5" t="e">
        <f t="shared" si="1"/>
        <v>#VALUE!</v>
      </c>
      <c r="P97" s="10" t="e">
        <f>IF('FY2025'!$A99&lt;&gt;"",IF(AND(MONTH($K97) &lt;= 1, MONTH($L97) &gt;= 1), IF($O97 &lt;&gt; "", $E97/$O97, ""), ""),"")</f>
        <v>#VALUE!</v>
      </c>
      <c r="Q97" s="10" t="e">
        <f>IF('FY2025'!$A99&lt;&gt;"",IF(AND(MONTH($K97) &lt;= 2, MONTH($L97) &gt;= 2), IF($O97 &lt;&gt; "", $E97/$O97, ""), ""),"")</f>
        <v>#VALUE!</v>
      </c>
      <c r="R97" s="10" t="e">
        <f>IF('FY2025'!$A99&lt;&gt;"",IF(AND(MONTH($K97) &lt;= 3, MONTH($L97) &gt;= 3), IF($O97 &lt;&gt; "", $E97/$O97, ""), ""),"")</f>
        <v>#VALUE!</v>
      </c>
      <c r="S97" s="10" t="e">
        <f>IF('FY2025'!$A99&lt;&gt;"",IF(AND(MONTH($K97) &lt;= 4, MONTH($L97) &gt;= 4), IF($O97 &lt;&gt; "", $E97/$O97, ""), ""),"")</f>
        <v>#VALUE!</v>
      </c>
      <c r="T97" s="10" t="e">
        <f>IF('FY2025'!$A99&lt;&gt;"",IF(AND(MONTH($K97) &lt;= 5, MONTH($L97) &gt;= 5), IF($O97 &lt;&gt; "", $E97/$O97, ""), ""),"")</f>
        <v>#VALUE!</v>
      </c>
      <c r="U97" s="10" t="e">
        <f>IF('FY2025'!$A99&lt;&gt;"",IF(AND(MONTH($K97) &lt;= 6, MONTH($L97) &gt;= 6), IF($O97 &lt;&gt; "", $E97/$O97, ""), ""),"")</f>
        <v>#VALUE!</v>
      </c>
      <c r="V97" s="10" t="e">
        <f>IF('FY2025'!$A99&lt;&gt;"",IF(AND(MONTH($K97) &lt;= 7, MONTH($L97) &gt;= 7 ), IF($O97 &lt;&gt; "", $E97/$O97, ""), ""),"")</f>
        <v>#VALUE!</v>
      </c>
      <c r="W97" s="10" t="e">
        <f>IF('FY2025'!$A99&lt;&gt;"",IF(AND(MONTH($K97) &lt;= 8, MONTH($L97) &gt;= 8), IF($O97 &lt;&gt; "", $E97/$O97, ""), ""),"")</f>
        <v>#VALUE!</v>
      </c>
      <c r="X97" s="10" t="e">
        <f>IF('FY2025'!$A99&lt;&gt;"",IF(AND(MONTH($K97) &lt;= 9, MONTH($L97) &gt;= 9), IF($O97 &lt;&gt; "", $E97/$O97, ""), ""),"")</f>
        <v>#VALUE!</v>
      </c>
      <c r="Y97" s="10" t="e">
        <f>IF('FY2025'!$A99&lt;&gt;"",IF(AND(MONTH($K97) &lt;= 10, MONTH($L97) &gt;= 10), IF($O97 &lt;&gt; "", $E97/$O97, ""), ""),"")</f>
        <v>#VALUE!</v>
      </c>
      <c r="Z97" s="10" t="e">
        <f>IF('FY2025'!$A99&lt;&gt;"",IF(AND(MONTH($K97) &lt;= 11, MONTH($L97) &gt;= 11), IF($O97 &lt;&gt; "", $E97/$O97, ""), ""),"")</f>
        <v>#VALUE!</v>
      </c>
      <c r="AA97" s="10" t="e">
        <f>IF('FY2025'!$A99&lt;&gt;"",IF(AND(MONTH($K97) &lt;= 12, MONTH($L97) &gt;= 12), IF($O97 &lt;&gt; "", $E97/$O97, ""), ""),"")</f>
        <v>#VALUE!</v>
      </c>
    </row>
    <row r="98" spans="1:27" x14ac:dyDescent="0.25">
      <c r="A98" s="8">
        <f>IF('FY2025'!A100&lt;&gt;"", VALUE('FY2025'!A100), "")</f>
        <v>97</v>
      </c>
      <c r="B98" s="5" t="str">
        <f>IF('FY2025'!A100&lt;&gt;"",_xlfn.VALUETOTEXT('FY2025'!B100),"")</f>
        <v>25-0303-2403-25SCBB-PS-EG-097</v>
      </c>
      <c r="C98" s="5" t="str">
        <f>_xlfn.VALUETOTEXT('FY2025'!C100)</f>
        <v>EG</v>
      </c>
      <c r="D98" s="5" t="str">
        <f>IF('FY2025'!A100&lt;&gt;"",_xlfn.VALUETOTEXT('FY2025'!D100),"")</f>
        <v>Standard Chartered Bank (M) Bhd</v>
      </c>
      <c r="E98" s="6">
        <f>IF('FY2025'!A100&lt;&gt;"",VALUE('FY2025'!E100),"")</f>
        <v>500000</v>
      </c>
      <c r="F98" s="6">
        <f>IF('FY2025'!A100&lt;&gt;"",VALUE('FY2025'!F100),"")</f>
        <v>77</v>
      </c>
      <c r="G98" s="6">
        <f>IF('FY2025'!A100&lt;&gt;"",VALUE('FY2025'!G100),"")</f>
        <v>64</v>
      </c>
      <c r="H98" s="6">
        <f>IF('FY2025'!A100&lt;&gt;"",VALUE('FY2025'!H100),"")</f>
        <v>5.0999999999999996</v>
      </c>
      <c r="I98" s="6">
        <f>IF('FY2025'!A100&lt;&gt;"",VALUE('FY2025'!I100),"")</f>
        <v>0.28000000000000003</v>
      </c>
      <c r="J98" s="6">
        <f>IF('FY2025'!A100&lt;&gt;"",VALUE('FY2025'!J100),"")</f>
        <v>4.82</v>
      </c>
      <c r="K98" s="7" t="e">
        <f>IF('FY2025'!A100&lt;&gt;"",DATEVALUE(MID('FY2025'!K100, FIND(",", 'FY2025'!K100) + 2, FIND(" ", 'FY2025'!K100) - FIND(",", 'FY2025'!K100) - 1) &amp; " " &amp; MID('FY2025'!K100, FIND(" ", 'FY2025'!K100) + 1, FIND(",", 'FY2025'!K100, FIND(" ", 'FY2025'!K100)) - FIND(" ", 'FY2025'!K100) - 1) &amp; ", " &amp; MID('FY2025'!K100, FIND(",", 'FY2025'!K100, FIND(",",'FY2025'!K100) + 1) + 2, LEN('FY2025'!K100))),"")</f>
        <v>#VALUE!</v>
      </c>
      <c r="L98" s="7" t="e">
        <f>IF('FY2025'!A100&lt;&gt;"",DATEVALUE(MID('FY2025'!L100, FIND(",", 'FY2025'!L100) + 2, FIND(" ", 'FY2025'!L100) - FIND(",", 'FY2025'!L100) - 1) &amp; " " &amp; MID('FY2025'!L100, FIND(" ", 'FY2025'!L100) + 1, FIND(",", 'FY2025'!L100, FIND(" ", 'FY2025'!L100)) - FIND(" ", 'FY2025'!L100) - 1) &amp; ", " &amp; MID('FY2025'!L100, FIND(",", 'FY2025'!L100, FIND(",",'FY2025'!L100) + 1) + 2, LEN('FY2025'!L100))),"")</f>
        <v>#VALUE!</v>
      </c>
      <c r="M98" s="7" t="e">
        <f>IF('FY2025'!A100&lt;&gt;"",DATEVALUE(MID('FY2025'!M100, FIND(",", 'FY2025'!M100) + 2, FIND(" ", 'FY2025'!M100) - FIND(",", 'FY2025'!M100) - 1) &amp; " " &amp; MID('FY2025'!M100, FIND(" ", 'FY2025'!M100) + 1, FIND(",", 'FY2025'!M100, FIND(" ", 'FY2025'!M100)) - FIND(" ", 'FY2025'!M100) - 1) &amp; ", " &amp; MID('FY2025'!M100, FIND(",", 'FY2025'!M100, FIND(",",'FY2025'!M100) + 1) + 2, LEN('FY2025'!M100))),"")</f>
        <v>#VALUE!</v>
      </c>
      <c r="N98" s="7" t="e">
        <f>IF('FY2025'!A100&lt;&gt;"",DATEVALUE(MID('FY2025'!N100, FIND(",", 'FY2025'!N100) + 2, FIND(" ", 'FY2025'!N100) - FIND(",", 'FY2025'!N100) - 1) &amp; " " &amp; MID('FY2025'!N100, FIND(" ", 'FY2025'!N100) + 1, FIND(",", 'FY2025'!N100, FIND(" ", 'FY2025'!N100)) - FIND(" ", 'FY2025'!N100) - 1) &amp; ", " &amp; MID('FY2025'!N100, FIND(",", 'FY2025'!N100, FIND(",",'FY2025'!N100) + 1) + 2, LEN('FY2025'!N100))),"")</f>
        <v>#VALUE!</v>
      </c>
      <c r="O98" s="5" t="e">
        <f t="shared" si="1"/>
        <v>#VALUE!</v>
      </c>
      <c r="P98" s="10" t="e">
        <f>IF('FY2025'!$A100&lt;&gt;"",IF(AND(MONTH($K98) &lt;= 1, MONTH($L98) &gt;= 1), IF($O98 &lt;&gt; "", $E98/$O98, ""), ""),"")</f>
        <v>#VALUE!</v>
      </c>
      <c r="Q98" s="10" t="e">
        <f>IF('FY2025'!$A100&lt;&gt;"",IF(AND(MONTH($K98) &lt;= 2, MONTH($L98) &gt;= 2), IF($O98 &lt;&gt; "", $E98/$O98, ""), ""),"")</f>
        <v>#VALUE!</v>
      </c>
      <c r="R98" s="10" t="e">
        <f>IF('FY2025'!$A100&lt;&gt;"",IF(AND(MONTH($K98) &lt;= 3, MONTH($L98) &gt;= 3), IF($O98 &lt;&gt; "", $E98/$O98, ""), ""),"")</f>
        <v>#VALUE!</v>
      </c>
      <c r="S98" s="10" t="e">
        <f>IF('FY2025'!$A100&lt;&gt;"",IF(AND(MONTH($K98) &lt;= 4, MONTH($L98) &gt;= 4), IF($O98 &lt;&gt; "", $E98/$O98, ""), ""),"")</f>
        <v>#VALUE!</v>
      </c>
      <c r="T98" s="10" t="e">
        <f>IF('FY2025'!$A100&lt;&gt;"",IF(AND(MONTH($K98) &lt;= 5, MONTH($L98) &gt;= 5), IF($O98 &lt;&gt; "", $E98/$O98, ""), ""),"")</f>
        <v>#VALUE!</v>
      </c>
      <c r="U98" s="10" t="e">
        <f>IF('FY2025'!$A100&lt;&gt;"",IF(AND(MONTH($K98) &lt;= 6, MONTH($L98) &gt;= 6), IF($O98 &lt;&gt; "", $E98/$O98, ""), ""),"")</f>
        <v>#VALUE!</v>
      </c>
      <c r="V98" s="10" t="e">
        <f>IF('FY2025'!$A100&lt;&gt;"",IF(AND(MONTH($K98) &lt;= 7, MONTH($L98) &gt;= 7 ), IF($O98 &lt;&gt; "", $E98/$O98, ""), ""),"")</f>
        <v>#VALUE!</v>
      </c>
      <c r="W98" s="10" t="e">
        <f>IF('FY2025'!$A100&lt;&gt;"",IF(AND(MONTH($K98) &lt;= 8, MONTH($L98) &gt;= 8), IF($O98 &lt;&gt; "", $E98/$O98, ""), ""),"")</f>
        <v>#VALUE!</v>
      </c>
      <c r="X98" s="10" t="e">
        <f>IF('FY2025'!$A100&lt;&gt;"",IF(AND(MONTH($K98) &lt;= 9, MONTH($L98) &gt;= 9), IF($O98 &lt;&gt; "", $E98/$O98, ""), ""),"")</f>
        <v>#VALUE!</v>
      </c>
      <c r="Y98" s="10" t="e">
        <f>IF('FY2025'!$A100&lt;&gt;"",IF(AND(MONTH($K98) &lt;= 10, MONTH($L98) &gt;= 10), IF($O98 &lt;&gt; "", $E98/$O98, ""), ""),"")</f>
        <v>#VALUE!</v>
      </c>
      <c r="Z98" s="10" t="e">
        <f>IF('FY2025'!$A100&lt;&gt;"",IF(AND(MONTH($K98) &lt;= 11, MONTH($L98) &gt;= 11), IF($O98 &lt;&gt; "", $E98/$O98, ""), ""),"")</f>
        <v>#VALUE!</v>
      </c>
      <c r="AA98" s="10" t="e">
        <f>IF('FY2025'!$A100&lt;&gt;"",IF(AND(MONTH($K98) &lt;= 12, MONTH($L98) &gt;= 12), IF($O98 &lt;&gt; "", $E98/$O98, ""), ""),"")</f>
        <v>#VALUE!</v>
      </c>
    </row>
    <row r="99" spans="1:27" x14ac:dyDescent="0.25">
      <c r="A99" s="8">
        <f>IF('FY2025'!A101&lt;&gt;"", VALUE('FY2025'!A101), "")</f>
        <v>98</v>
      </c>
      <c r="B99" s="5" t="str">
        <f>IF('FY2025'!A101&lt;&gt;"",_xlfn.VALUETOTEXT('FY2025'!B101),"")</f>
        <v>25-0303-2403-25SCBS-PS-EG-098</v>
      </c>
      <c r="C99" s="5" t="str">
        <f>_xlfn.VALUETOTEXT('FY2025'!C101)</f>
        <v>EG</v>
      </c>
      <c r="D99" s="5" t="str">
        <f>IF('FY2025'!A101&lt;&gt;"",_xlfn.VALUETOTEXT('FY2025'!D101),"")</f>
        <v>Standard Chartered Saadiq Berhad</v>
      </c>
      <c r="E99" s="6">
        <f>IF('FY2025'!A101&lt;&gt;"",VALUE('FY2025'!E101),"")</f>
        <v>500000</v>
      </c>
      <c r="F99" s="6">
        <f>IF('FY2025'!A101&lt;&gt;"",VALUE('FY2025'!F101),"")</f>
        <v>77</v>
      </c>
      <c r="G99" s="6">
        <f>IF('FY2025'!A101&lt;&gt;"",VALUE('FY2025'!G101),"")</f>
        <v>64</v>
      </c>
      <c r="H99" s="6">
        <f>IF('FY2025'!A101&lt;&gt;"",VALUE('FY2025'!H101),"")</f>
        <v>5.13</v>
      </c>
      <c r="I99" s="6">
        <f>IF('FY2025'!A101&lt;&gt;"",VALUE('FY2025'!I101),"")</f>
        <v>0.28000000000000003</v>
      </c>
      <c r="J99" s="6">
        <f>IF('FY2025'!A101&lt;&gt;"",VALUE('FY2025'!J101),"")</f>
        <v>4.8499999999999996</v>
      </c>
      <c r="K99" s="7" t="e">
        <f>IF('FY2025'!A101&lt;&gt;"",DATEVALUE(MID('FY2025'!K101, FIND(",", 'FY2025'!K101) + 2, FIND(" ", 'FY2025'!K101) - FIND(",", 'FY2025'!K101) - 1) &amp; " " &amp; MID('FY2025'!K101, FIND(" ", 'FY2025'!K101) + 1, FIND(",", 'FY2025'!K101, FIND(" ", 'FY2025'!K101)) - FIND(" ", 'FY2025'!K101) - 1) &amp; ", " &amp; MID('FY2025'!K101, FIND(",", 'FY2025'!K101, FIND(",",'FY2025'!K101) + 1) + 2, LEN('FY2025'!K101))),"")</f>
        <v>#VALUE!</v>
      </c>
      <c r="L99" s="7" t="e">
        <f>IF('FY2025'!A101&lt;&gt;"",DATEVALUE(MID('FY2025'!L101, FIND(",", 'FY2025'!L101) + 2, FIND(" ", 'FY2025'!L101) - FIND(",", 'FY2025'!L101) - 1) &amp; " " &amp; MID('FY2025'!L101, FIND(" ", 'FY2025'!L101) + 1, FIND(",", 'FY2025'!L101, FIND(" ", 'FY2025'!L101)) - FIND(" ", 'FY2025'!L101) - 1) &amp; ", " &amp; MID('FY2025'!L101, FIND(",", 'FY2025'!L101, FIND(",",'FY2025'!L101) + 1) + 2, LEN('FY2025'!L101))),"")</f>
        <v>#VALUE!</v>
      </c>
      <c r="M99" s="7" t="e">
        <f>IF('FY2025'!A101&lt;&gt;"",DATEVALUE(MID('FY2025'!M101, FIND(",", 'FY2025'!M101) + 2, FIND(" ", 'FY2025'!M101) - FIND(",", 'FY2025'!M101) - 1) &amp; " " &amp; MID('FY2025'!M101, FIND(" ", 'FY2025'!M101) + 1, FIND(",", 'FY2025'!M101, FIND(" ", 'FY2025'!M101)) - FIND(" ", 'FY2025'!M101) - 1) &amp; ", " &amp; MID('FY2025'!M101, FIND(",", 'FY2025'!M101, FIND(",",'FY2025'!M101) + 1) + 2, LEN('FY2025'!M101))),"")</f>
        <v>#VALUE!</v>
      </c>
      <c r="N99" s="7" t="e">
        <f>IF('FY2025'!A101&lt;&gt;"",DATEVALUE(MID('FY2025'!N101, FIND(",", 'FY2025'!N101) + 2, FIND(" ", 'FY2025'!N101) - FIND(",", 'FY2025'!N101) - 1) &amp; " " &amp; MID('FY2025'!N101, FIND(" ", 'FY2025'!N101) + 1, FIND(",", 'FY2025'!N101, FIND(" ", 'FY2025'!N101)) - FIND(" ", 'FY2025'!N101) - 1) &amp; ", " &amp; MID('FY2025'!N101, FIND(",", 'FY2025'!N101, FIND(",",'FY2025'!N101) + 1) + 2, LEN('FY2025'!N101))),"")</f>
        <v>#VALUE!</v>
      </c>
      <c r="O99" s="5" t="e">
        <f t="shared" si="1"/>
        <v>#VALUE!</v>
      </c>
      <c r="P99" s="10" t="e">
        <f>IF('FY2025'!$A101&lt;&gt;"",IF(AND(MONTH($K99) &lt;= 1, MONTH($L99) &gt;= 1), IF($O99 &lt;&gt; "", $E99/$O99, ""), ""),"")</f>
        <v>#VALUE!</v>
      </c>
      <c r="Q99" s="10" t="e">
        <f>IF('FY2025'!$A101&lt;&gt;"",IF(AND(MONTH($K99) &lt;= 2, MONTH($L99) &gt;= 2), IF($O99 &lt;&gt; "", $E99/$O99, ""), ""),"")</f>
        <v>#VALUE!</v>
      </c>
      <c r="R99" s="10" t="e">
        <f>IF('FY2025'!$A101&lt;&gt;"",IF(AND(MONTH($K99) &lt;= 3, MONTH($L99) &gt;= 3), IF($O99 &lt;&gt; "", $E99/$O99, ""), ""),"")</f>
        <v>#VALUE!</v>
      </c>
      <c r="S99" s="10" t="e">
        <f>IF('FY2025'!$A101&lt;&gt;"",IF(AND(MONTH($K99) &lt;= 4, MONTH($L99) &gt;= 4), IF($O99 &lt;&gt; "", $E99/$O99, ""), ""),"")</f>
        <v>#VALUE!</v>
      </c>
      <c r="T99" s="10" t="e">
        <f>IF('FY2025'!$A101&lt;&gt;"",IF(AND(MONTH($K99) &lt;= 5, MONTH($L99) &gt;= 5), IF($O99 &lt;&gt; "", $E99/$O99, ""), ""),"")</f>
        <v>#VALUE!</v>
      </c>
      <c r="U99" s="10" t="e">
        <f>IF('FY2025'!$A101&lt;&gt;"",IF(AND(MONTH($K99) &lt;= 6, MONTH($L99) &gt;= 6), IF($O99 &lt;&gt; "", $E99/$O99, ""), ""),"")</f>
        <v>#VALUE!</v>
      </c>
      <c r="V99" s="10" t="e">
        <f>IF('FY2025'!$A101&lt;&gt;"",IF(AND(MONTH($K99) &lt;= 7, MONTH($L99) &gt;= 7 ), IF($O99 &lt;&gt; "", $E99/$O99, ""), ""),"")</f>
        <v>#VALUE!</v>
      </c>
      <c r="W99" s="10" t="e">
        <f>IF('FY2025'!$A101&lt;&gt;"",IF(AND(MONTH($K99) &lt;= 8, MONTH($L99) &gt;= 8), IF($O99 &lt;&gt; "", $E99/$O99, ""), ""),"")</f>
        <v>#VALUE!</v>
      </c>
      <c r="X99" s="10" t="e">
        <f>IF('FY2025'!$A101&lt;&gt;"",IF(AND(MONTH($K99) &lt;= 9, MONTH($L99) &gt;= 9), IF($O99 &lt;&gt; "", $E99/$O99, ""), ""),"")</f>
        <v>#VALUE!</v>
      </c>
      <c r="Y99" s="10" t="e">
        <f>IF('FY2025'!$A101&lt;&gt;"",IF(AND(MONTH($K99) &lt;= 10, MONTH($L99) &gt;= 10), IF($O99 &lt;&gt; "", $E99/$O99, ""), ""),"")</f>
        <v>#VALUE!</v>
      </c>
      <c r="Z99" s="10" t="e">
        <f>IF('FY2025'!$A101&lt;&gt;"",IF(AND(MONTH($K99) &lt;= 11, MONTH($L99) &gt;= 11), IF($O99 &lt;&gt; "", $E99/$O99, ""), ""),"")</f>
        <v>#VALUE!</v>
      </c>
      <c r="AA99" s="10" t="e">
        <f>IF('FY2025'!$A101&lt;&gt;"",IF(AND(MONTH($K99) &lt;= 12, MONTH($L99) &gt;= 12), IF($O99 &lt;&gt; "", $E99/$O99, ""), ""),"")</f>
        <v>#VALUE!</v>
      </c>
    </row>
    <row r="100" spans="1:27" x14ac:dyDescent="0.25">
      <c r="A100" s="8">
        <f>IF('FY2025'!A102&lt;&gt;"", VALUE('FY2025'!A102), "")</f>
        <v>99</v>
      </c>
      <c r="B100" s="5" t="str">
        <f>IF('FY2025'!A102&lt;&gt;"",_xlfn.VALUETOTEXT('FY2025'!B102),"")</f>
        <v>25-0303-2403-25TOTS-PS-EG-099</v>
      </c>
      <c r="C100" s="5" t="str">
        <f>_xlfn.VALUETOTEXT('FY2025'!C102)</f>
        <v>EG</v>
      </c>
      <c r="D100" s="5" t="str">
        <f>IF('FY2025'!A102&lt;&gt;"",_xlfn.VALUETOTEXT('FY2025'!D102),"")</f>
        <v>TOTSA TotalEnergies Trading SA</v>
      </c>
      <c r="E100" s="6">
        <f>IF('FY2025'!A102&lt;&gt;"",VALUE('FY2025'!E102),"")</f>
        <v>500000</v>
      </c>
      <c r="F100" s="6">
        <f>IF('FY2025'!A102&lt;&gt;"",VALUE('FY2025'!F102),"")</f>
        <v>77</v>
      </c>
      <c r="G100" s="6">
        <f>IF('FY2025'!A102&lt;&gt;"",VALUE('FY2025'!G102),"")</f>
        <v>64</v>
      </c>
      <c r="H100" s="6">
        <f>IF('FY2025'!A102&lt;&gt;"",VALUE('FY2025'!H102),"")</f>
        <v>5.0999999999999996</v>
      </c>
      <c r="I100" s="6">
        <f>IF('FY2025'!A102&lt;&gt;"",VALUE('FY2025'!I102),"")</f>
        <v>0.3</v>
      </c>
      <c r="J100" s="6">
        <f>IF('FY2025'!A102&lt;&gt;"",VALUE('FY2025'!J102),"")</f>
        <v>4.8</v>
      </c>
      <c r="K100" s="7" t="e">
        <f>IF('FY2025'!A102&lt;&gt;"",DATEVALUE(MID('FY2025'!K102, FIND(",", 'FY2025'!K102) + 2, FIND(" ", 'FY2025'!K102) - FIND(",", 'FY2025'!K102) - 1) &amp; " " &amp; MID('FY2025'!K102, FIND(" ", 'FY2025'!K102) + 1, FIND(",", 'FY2025'!K102, FIND(" ", 'FY2025'!K102)) - FIND(" ", 'FY2025'!K102) - 1) &amp; ", " &amp; MID('FY2025'!K102, FIND(",", 'FY2025'!K102, FIND(",",'FY2025'!K102) + 1) + 2, LEN('FY2025'!K102))),"")</f>
        <v>#VALUE!</v>
      </c>
      <c r="L100" s="7" t="e">
        <f>IF('FY2025'!A102&lt;&gt;"",DATEVALUE(MID('FY2025'!L102, FIND(",", 'FY2025'!L102) + 2, FIND(" ", 'FY2025'!L102) - FIND(",", 'FY2025'!L102) - 1) &amp; " " &amp; MID('FY2025'!L102, FIND(" ", 'FY2025'!L102) + 1, FIND(",", 'FY2025'!L102, FIND(" ", 'FY2025'!L102)) - FIND(" ", 'FY2025'!L102) - 1) &amp; ", " &amp; MID('FY2025'!L102, FIND(",", 'FY2025'!L102, FIND(",",'FY2025'!L102) + 1) + 2, LEN('FY2025'!L102))),"")</f>
        <v>#VALUE!</v>
      </c>
      <c r="M100" s="7" t="e">
        <f>IF('FY2025'!A102&lt;&gt;"",DATEVALUE(MID('FY2025'!M102, FIND(",", 'FY2025'!M102) + 2, FIND(" ", 'FY2025'!M102) - FIND(",", 'FY2025'!M102) - 1) &amp; " " &amp; MID('FY2025'!M102, FIND(" ", 'FY2025'!M102) + 1, FIND(",", 'FY2025'!M102, FIND(" ", 'FY2025'!M102)) - FIND(" ", 'FY2025'!M102) - 1) &amp; ", " &amp; MID('FY2025'!M102, FIND(",", 'FY2025'!M102, FIND(",",'FY2025'!M102) + 1) + 2, LEN('FY2025'!M102))),"")</f>
        <v>#VALUE!</v>
      </c>
      <c r="N100" s="7" t="e">
        <f>IF('FY2025'!A102&lt;&gt;"",DATEVALUE(MID('FY2025'!N102, FIND(",", 'FY2025'!N102) + 2, FIND(" ", 'FY2025'!N102) - FIND(",", 'FY2025'!N102) - 1) &amp; " " &amp; MID('FY2025'!N102, FIND(" ", 'FY2025'!N102) + 1, FIND(",", 'FY2025'!N102, FIND(" ", 'FY2025'!N102)) - FIND(" ", 'FY2025'!N102) - 1) &amp; ", " &amp; MID('FY2025'!N102, FIND(",", 'FY2025'!N102, FIND(",",'FY2025'!N102) + 1) + 2, LEN('FY2025'!N102))),"")</f>
        <v>#VALUE!</v>
      </c>
      <c r="O100" s="5" t="e">
        <f t="shared" si="1"/>
        <v>#VALUE!</v>
      </c>
      <c r="P100" s="10" t="e">
        <f>IF('FY2025'!$A102&lt;&gt;"",IF(AND(MONTH($K100) &lt;= 1, MONTH($L100) &gt;= 1), IF($O100 &lt;&gt; "", $E100/$O100, ""), ""),"")</f>
        <v>#VALUE!</v>
      </c>
      <c r="Q100" s="10" t="e">
        <f>IF('FY2025'!$A102&lt;&gt;"",IF(AND(MONTH($K100) &lt;= 2, MONTH($L100) &gt;= 2), IF($O100 &lt;&gt; "", $E100/$O100, ""), ""),"")</f>
        <v>#VALUE!</v>
      </c>
      <c r="R100" s="10" t="e">
        <f>IF('FY2025'!$A102&lt;&gt;"",IF(AND(MONTH($K100) &lt;= 3, MONTH($L100) &gt;= 3), IF($O100 &lt;&gt; "", $E100/$O100, ""), ""),"")</f>
        <v>#VALUE!</v>
      </c>
      <c r="S100" s="10" t="e">
        <f>IF('FY2025'!$A102&lt;&gt;"",IF(AND(MONTH($K100) &lt;= 4, MONTH($L100) &gt;= 4), IF($O100 &lt;&gt; "", $E100/$O100, ""), ""),"")</f>
        <v>#VALUE!</v>
      </c>
      <c r="T100" s="10" t="e">
        <f>IF('FY2025'!$A102&lt;&gt;"",IF(AND(MONTH($K100) &lt;= 5, MONTH($L100) &gt;= 5), IF($O100 &lt;&gt; "", $E100/$O100, ""), ""),"")</f>
        <v>#VALUE!</v>
      </c>
      <c r="U100" s="10" t="e">
        <f>IF('FY2025'!$A102&lt;&gt;"",IF(AND(MONTH($K100) &lt;= 6, MONTH($L100) &gt;= 6), IF($O100 &lt;&gt; "", $E100/$O100, ""), ""),"")</f>
        <v>#VALUE!</v>
      </c>
      <c r="V100" s="10" t="e">
        <f>IF('FY2025'!$A102&lt;&gt;"",IF(AND(MONTH($K100) &lt;= 7, MONTH($L100) &gt;= 7 ), IF($O100 &lt;&gt; "", $E100/$O100, ""), ""),"")</f>
        <v>#VALUE!</v>
      </c>
      <c r="W100" s="10" t="e">
        <f>IF('FY2025'!$A102&lt;&gt;"",IF(AND(MONTH($K100) &lt;= 8, MONTH($L100) &gt;= 8), IF($O100 &lt;&gt; "", $E100/$O100, ""), ""),"")</f>
        <v>#VALUE!</v>
      </c>
      <c r="X100" s="10" t="e">
        <f>IF('FY2025'!$A102&lt;&gt;"",IF(AND(MONTH($K100) &lt;= 9, MONTH($L100) &gt;= 9), IF($O100 &lt;&gt; "", $E100/$O100, ""), ""),"")</f>
        <v>#VALUE!</v>
      </c>
      <c r="Y100" s="10" t="e">
        <f>IF('FY2025'!$A102&lt;&gt;"",IF(AND(MONTH($K100) &lt;= 10, MONTH($L100) &gt;= 10), IF($O100 &lt;&gt; "", $E100/$O100, ""), ""),"")</f>
        <v>#VALUE!</v>
      </c>
      <c r="Z100" s="10" t="e">
        <f>IF('FY2025'!$A102&lt;&gt;"",IF(AND(MONTH($K100) &lt;= 11, MONTH($L100) &gt;= 11), IF($O100 &lt;&gt; "", $E100/$O100, ""), ""),"")</f>
        <v>#VALUE!</v>
      </c>
      <c r="AA100" s="10" t="e">
        <f>IF('FY2025'!$A102&lt;&gt;"",IF(AND(MONTH($K100) &lt;= 12, MONTH($L100) &gt;= 12), IF($O100 &lt;&gt; "", $E100/$O100, ""), ""),"")</f>
        <v>#VALUE!</v>
      </c>
    </row>
    <row r="101" spans="1:27" x14ac:dyDescent="0.25">
      <c r="A101" s="8">
        <f>IF('FY2025'!A103&lt;&gt;"", VALUE('FY2025'!A103), "")</f>
        <v>100</v>
      </c>
      <c r="B101" s="5" t="str">
        <f>IF('FY2025'!A103&lt;&gt;"",_xlfn.VALUETOTEXT('FY2025'!B103),"")</f>
        <v>25-0303-2403-25MLIL-PS-EG-100</v>
      </c>
      <c r="C101" s="5" t="str">
        <f>_xlfn.VALUETOTEXT('FY2025'!C103)</f>
        <v>EG</v>
      </c>
      <c r="D101" s="5" t="str">
        <f>IF('FY2025'!A103&lt;&gt;"",_xlfn.VALUETOTEXT('FY2025'!D103),"")</f>
        <v>Merrill Lynch International</v>
      </c>
      <c r="E101" s="6">
        <f>IF('FY2025'!A103&lt;&gt;"",VALUE('FY2025'!E103),"")</f>
        <v>500000</v>
      </c>
      <c r="F101" s="6">
        <f>IF('FY2025'!A103&lt;&gt;"",VALUE('FY2025'!F103),"")</f>
        <v>77</v>
      </c>
      <c r="G101" s="6">
        <f>IF('FY2025'!A103&lt;&gt;"",VALUE('FY2025'!G103),"")</f>
        <v>64</v>
      </c>
      <c r="H101" s="6">
        <f>IF('FY2025'!A103&lt;&gt;"",VALUE('FY2025'!H103),"")</f>
        <v>5.07</v>
      </c>
      <c r="I101" s="6">
        <f>IF('FY2025'!A103&lt;&gt;"",VALUE('FY2025'!I103),"")</f>
        <v>0.28000000000000003</v>
      </c>
      <c r="J101" s="6">
        <f>IF('FY2025'!A103&lt;&gt;"",VALUE('FY2025'!J103),"")</f>
        <v>4.79</v>
      </c>
      <c r="K101" s="7" t="e">
        <f>IF('FY2025'!A103&lt;&gt;"",DATEVALUE(MID('FY2025'!K103, FIND(",", 'FY2025'!K103) + 2, FIND(" ", 'FY2025'!K103) - FIND(",", 'FY2025'!K103) - 1) &amp; " " &amp; MID('FY2025'!K103, FIND(" ", 'FY2025'!K103) + 1, FIND(",", 'FY2025'!K103, FIND(" ", 'FY2025'!K103)) - FIND(" ", 'FY2025'!K103) - 1) &amp; ", " &amp; MID('FY2025'!K103, FIND(",", 'FY2025'!K103, FIND(",",'FY2025'!K103) + 1) + 2, LEN('FY2025'!K103))),"")</f>
        <v>#VALUE!</v>
      </c>
      <c r="L101" s="7" t="e">
        <f>IF('FY2025'!A103&lt;&gt;"",DATEVALUE(MID('FY2025'!L103, FIND(",", 'FY2025'!L103) + 2, FIND(" ", 'FY2025'!L103) - FIND(",", 'FY2025'!L103) - 1) &amp; " " &amp; MID('FY2025'!L103, FIND(" ", 'FY2025'!L103) + 1, FIND(",", 'FY2025'!L103, FIND(" ", 'FY2025'!L103)) - FIND(" ", 'FY2025'!L103) - 1) &amp; ", " &amp; MID('FY2025'!L103, FIND(",", 'FY2025'!L103, FIND(",",'FY2025'!L103) + 1) + 2, LEN('FY2025'!L103))),"")</f>
        <v>#VALUE!</v>
      </c>
      <c r="M101" s="7" t="e">
        <f>IF('FY2025'!A103&lt;&gt;"",DATEVALUE(MID('FY2025'!M103, FIND(",", 'FY2025'!M103) + 2, FIND(" ", 'FY2025'!M103) - FIND(",", 'FY2025'!M103) - 1) &amp; " " &amp; MID('FY2025'!M103, FIND(" ", 'FY2025'!M103) + 1, FIND(",", 'FY2025'!M103, FIND(" ", 'FY2025'!M103)) - FIND(" ", 'FY2025'!M103) - 1) &amp; ", " &amp; MID('FY2025'!M103, FIND(",", 'FY2025'!M103, FIND(",",'FY2025'!M103) + 1) + 2, LEN('FY2025'!M103))),"")</f>
        <v>#VALUE!</v>
      </c>
      <c r="N101" s="7" t="e">
        <f>IF('FY2025'!A103&lt;&gt;"",DATEVALUE(MID('FY2025'!N103, FIND(",", 'FY2025'!N103) + 2, FIND(" ", 'FY2025'!N103) - FIND(",", 'FY2025'!N103) - 1) &amp; " " &amp; MID('FY2025'!N103, FIND(" ", 'FY2025'!N103) + 1, FIND(",", 'FY2025'!N103, FIND(" ", 'FY2025'!N103)) - FIND(" ", 'FY2025'!N103) - 1) &amp; ", " &amp; MID('FY2025'!N103, FIND(",", 'FY2025'!N103, FIND(",",'FY2025'!N103) + 1) + 2, LEN('FY2025'!N103))),"")</f>
        <v>#VALUE!</v>
      </c>
      <c r="O101" s="5" t="e">
        <f t="shared" si="1"/>
        <v>#VALUE!</v>
      </c>
      <c r="P101" s="10" t="e">
        <f>IF('FY2025'!$A103&lt;&gt;"",IF(AND(MONTH($K101) &lt;= 1, MONTH($L101) &gt;= 1), IF($O101 &lt;&gt; "", $E101/$O101, ""), ""),"")</f>
        <v>#VALUE!</v>
      </c>
      <c r="Q101" s="10" t="e">
        <f>IF('FY2025'!$A103&lt;&gt;"",IF(AND(MONTH($K101) &lt;= 2, MONTH($L101) &gt;= 2), IF($O101 &lt;&gt; "", $E101/$O101, ""), ""),"")</f>
        <v>#VALUE!</v>
      </c>
      <c r="R101" s="10" t="e">
        <f>IF('FY2025'!$A103&lt;&gt;"",IF(AND(MONTH($K101) &lt;= 3, MONTH($L101) &gt;= 3), IF($O101 &lt;&gt; "", $E101/$O101, ""), ""),"")</f>
        <v>#VALUE!</v>
      </c>
      <c r="S101" s="10" t="e">
        <f>IF('FY2025'!$A103&lt;&gt;"",IF(AND(MONTH($K101) &lt;= 4, MONTH($L101) &gt;= 4), IF($O101 &lt;&gt; "", $E101/$O101, ""), ""),"")</f>
        <v>#VALUE!</v>
      </c>
      <c r="T101" s="10" t="e">
        <f>IF('FY2025'!$A103&lt;&gt;"",IF(AND(MONTH($K101) &lt;= 5, MONTH($L101) &gt;= 5), IF($O101 &lt;&gt; "", $E101/$O101, ""), ""),"")</f>
        <v>#VALUE!</v>
      </c>
      <c r="U101" s="10" t="e">
        <f>IF('FY2025'!$A103&lt;&gt;"",IF(AND(MONTH($K101) &lt;= 6, MONTH($L101) &gt;= 6), IF($O101 &lt;&gt; "", $E101/$O101, ""), ""),"")</f>
        <v>#VALUE!</v>
      </c>
      <c r="V101" s="10" t="e">
        <f>IF('FY2025'!$A103&lt;&gt;"",IF(AND(MONTH($K101) &lt;= 7, MONTH($L101) &gt;= 7 ), IF($O101 &lt;&gt; "", $E101/$O101, ""), ""),"")</f>
        <v>#VALUE!</v>
      </c>
      <c r="W101" s="10" t="e">
        <f>IF('FY2025'!$A103&lt;&gt;"",IF(AND(MONTH($K101) &lt;= 8, MONTH($L101) &gt;= 8), IF($O101 &lt;&gt; "", $E101/$O101, ""), ""),"")</f>
        <v>#VALUE!</v>
      </c>
      <c r="X101" s="10" t="e">
        <f>IF('FY2025'!$A103&lt;&gt;"",IF(AND(MONTH($K101) &lt;= 9, MONTH($L101) &gt;= 9), IF($O101 &lt;&gt; "", $E101/$O101, ""), ""),"")</f>
        <v>#VALUE!</v>
      </c>
      <c r="Y101" s="10" t="e">
        <f>IF('FY2025'!$A103&lt;&gt;"",IF(AND(MONTH($K101) &lt;= 10, MONTH($L101) &gt;= 10), IF($O101 &lt;&gt; "", $E101/$O101, ""), ""),"")</f>
        <v>#VALUE!</v>
      </c>
      <c r="Z101" s="10" t="e">
        <f>IF('FY2025'!$A103&lt;&gt;"",IF(AND(MONTH($K101) &lt;= 11, MONTH($L101) &gt;= 11), IF($O101 &lt;&gt; "", $E101/$O101, ""), ""),"")</f>
        <v>#VALUE!</v>
      </c>
      <c r="AA101" s="10" t="e">
        <f>IF('FY2025'!$A103&lt;&gt;"",IF(AND(MONTH($K101) &lt;= 12, MONTH($L101) &gt;= 12), IF($O101 &lt;&gt; "", $E101/$O101, ""), ""),"")</f>
        <v>#VALUE!</v>
      </c>
    </row>
    <row r="102" spans="1:27" x14ac:dyDescent="0.25">
      <c r="A102" s="8">
        <f>IF('FY2025'!A104&lt;&gt;"", VALUE('FY2025'!A104), "")</f>
        <v>101</v>
      </c>
      <c r="B102" s="5" t="str">
        <f>IF('FY2025'!A104&lt;&gt;"",_xlfn.VALUETOTEXT('FY2025'!B104),"")</f>
        <v>25-0603-2703-25JPMC-PS-EG-101</v>
      </c>
      <c r="C102" s="5" t="str">
        <f>_xlfn.VALUETOTEXT('FY2025'!C104)</f>
        <v>EG</v>
      </c>
      <c r="D102" s="5" t="str">
        <f>IF('FY2025'!A104&lt;&gt;"",_xlfn.VALUETOTEXT('FY2025'!D104),"")</f>
        <v>JP Morgan Chase Bank NA</v>
      </c>
      <c r="E102" s="6">
        <f>IF('FY2025'!A104&lt;&gt;"",VALUE('FY2025'!E104),"")</f>
        <v>500000</v>
      </c>
      <c r="F102" s="6">
        <f>IF('FY2025'!A104&lt;&gt;"",VALUE('FY2025'!F104),"")</f>
        <v>77</v>
      </c>
      <c r="G102" s="6">
        <f>IF('FY2025'!A104&lt;&gt;"",VALUE('FY2025'!G104),"")</f>
        <v>64</v>
      </c>
      <c r="H102" s="6">
        <f>IF('FY2025'!A104&lt;&gt;"",VALUE('FY2025'!H104),"")</f>
        <v>7.9</v>
      </c>
      <c r="I102" s="6">
        <f>IF('FY2025'!A104&lt;&gt;"",VALUE('FY2025'!I104),"")</f>
        <v>0.62</v>
      </c>
      <c r="J102" s="6">
        <f>IF('FY2025'!A104&lt;&gt;"",VALUE('FY2025'!J104),"")</f>
        <v>7.28</v>
      </c>
      <c r="K102" s="7" t="e">
        <f>IF('FY2025'!A104&lt;&gt;"",DATEVALUE(MID('FY2025'!K104, FIND(",", 'FY2025'!K104) + 2, FIND(" ", 'FY2025'!K104) - FIND(",", 'FY2025'!K104) - 1) &amp; " " &amp; MID('FY2025'!K104, FIND(" ", 'FY2025'!K104) + 1, FIND(",", 'FY2025'!K104, FIND(" ", 'FY2025'!K104)) - FIND(" ", 'FY2025'!K104) - 1) &amp; ", " &amp; MID('FY2025'!K104, FIND(",", 'FY2025'!K104, FIND(",",'FY2025'!K104) + 1) + 2, LEN('FY2025'!K104))),"")</f>
        <v>#VALUE!</v>
      </c>
      <c r="L102" s="7" t="e">
        <f>IF('FY2025'!A104&lt;&gt;"",DATEVALUE(MID('FY2025'!L104, FIND(",", 'FY2025'!L104) + 2, FIND(" ", 'FY2025'!L104) - FIND(",", 'FY2025'!L104) - 1) &amp; " " &amp; MID('FY2025'!L104, FIND(" ", 'FY2025'!L104) + 1, FIND(",", 'FY2025'!L104, FIND(" ", 'FY2025'!L104)) - FIND(" ", 'FY2025'!L104) - 1) &amp; ", " &amp; MID('FY2025'!L104, FIND(",", 'FY2025'!L104, FIND(",",'FY2025'!L104) + 1) + 2, LEN('FY2025'!L104))),"")</f>
        <v>#VALUE!</v>
      </c>
      <c r="M102" s="7" t="e">
        <f>IF('FY2025'!A104&lt;&gt;"",DATEVALUE(MID('FY2025'!M104, FIND(",", 'FY2025'!M104) + 2, FIND(" ", 'FY2025'!M104) - FIND(",", 'FY2025'!M104) - 1) &amp; " " &amp; MID('FY2025'!M104, FIND(" ", 'FY2025'!M104) + 1, FIND(",", 'FY2025'!M104, FIND(" ", 'FY2025'!M104)) - FIND(" ", 'FY2025'!M104) - 1) &amp; ", " &amp; MID('FY2025'!M104, FIND(",", 'FY2025'!M104, FIND(",",'FY2025'!M104) + 1) + 2, LEN('FY2025'!M104))),"")</f>
        <v>#VALUE!</v>
      </c>
      <c r="N102" s="7" t="e">
        <f>IF('FY2025'!A104&lt;&gt;"",DATEVALUE(MID('FY2025'!N104, FIND(",", 'FY2025'!N104) + 2, FIND(" ", 'FY2025'!N104) - FIND(",", 'FY2025'!N104) - 1) &amp; " " &amp; MID('FY2025'!N104, FIND(" ", 'FY2025'!N104) + 1, FIND(",", 'FY2025'!N104, FIND(" ", 'FY2025'!N104)) - FIND(" ", 'FY2025'!N104) - 1) &amp; ", " &amp; MID('FY2025'!N104, FIND(",", 'FY2025'!N104, FIND(",",'FY2025'!N104) + 1) + 2, LEN('FY2025'!N104))),"")</f>
        <v>#VALUE!</v>
      </c>
      <c r="O102" s="5" t="e">
        <f t="shared" si="1"/>
        <v>#VALUE!</v>
      </c>
      <c r="P102" s="10" t="e">
        <f>IF('FY2025'!$A104&lt;&gt;"",IF(AND(MONTH($K102) &lt;= 1, MONTH($L102) &gt;= 1), IF($O102 &lt;&gt; "", $E102/$O102, ""), ""),"")</f>
        <v>#VALUE!</v>
      </c>
      <c r="Q102" s="10" t="e">
        <f>IF('FY2025'!$A104&lt;&gt;"",IF(AND(MONTH($K102) &lt;= 2, MONTH($L102) &gt;= 2), IF($O102 &lt;&gt; "", $E102/$O102, ""), ""),"")</f>
        <v>#VALUE!</v>
      </c>
      <c r="R102" s="10" t="e">
        <f>IF('FY2025'!$A104&lt;&gt;"",IF(AND(MONTH($K102) &lt;= 3, MONTH($L102) &gt;= 3), IF($O102 &lt;&gt; "", $E102/$O102, ""), ""),"")</f>
        <v>#VALUE!</v>
      </c>
      <c r="S102" s="10" t="e">
        <f>IF('FY2025'!$A104&lt;&gt;"",IF(AND(MONTH($K102) &lt;= 4, MONTH($L102) &gt;= 4), IF($O102 &lt;&gt; "", $E102/$O102, ""), ""),"")</f>
        <v>#VALUE!</v>
      </c>
      <c r="T102" s="10" t="e">
        <f>IF('FY2025'!$A104&lt;&gt;"",IF(AND(MONTH($K102) &lt;= 5, MONTH($L102) &gt;= 5), IF($O102 &lt;&gt; "", $E102/$O102, ""), ""),"")</f>
        <v>#VALUE!</v>
      </c>
      <c r="U102" s="10" t="e">
        <f>IF('FY2025'!$A104&lt;&gt;"",IF(AND(MONTH($K102) &lt;= 6, MONTH($L102) &gt;= 6), IF($O102 &lt;&gt; "", $E102/$O102, ""), ""),"")</f>
        <v>#VALUE!</v>
      </c>
      <c r="V102" s="10" t="e">
        <f>IF('FY2025'!$A104&lt;&gt;"",IF(AND(MONTH($K102) &lt;= 7, MONTH($L102) &gt;= 7 ), IF($O102 &lt;&gt; "", $E102/$O102, ""), ""),"")</f>
        <v>#VALUE!</v>
      </c>
      <c r="W102" s="10" t="e">
        <f>IF('FY2025'!$A104&lt;&gt;"",IF(AND(MONTH($K102) &lt;= 8, MONTH($L102) &gt;= 8), IF($O102 &lt;&gt; "", $E102/$O102, ""), ""),"")</f>
        <v>#VALUE!</v>
      </c>
      <c r="X102" s="10" t="e">
        <f>IF('FY2025'!$A104&lt;&gt;"",IF(AND(MONTH($K102) &lt;= 9, MONTH($L102) &gt;= 9), IF($O102 &lt;&gt; "", $E102/$O102, ""), ""),"")</f>
        <v>#VALUE!</v>
      </c>
      <c r="Y102" s="10" t="e">
        <f>IF('FY2025'!$A104&lt;&gt;"",IF(AND(MONTH($K102) &lt;= 10, MONTH($L102) &gt;= 10), IF($O102 &lt;&gt; "", $E102/$O102, ""), ""),"")</f>
        <v>#VALUE!</v>
      </c>
      <c r="Z102" s="10" t="e">
        <f>IF('FY2025'!$A104&lt;&gt;"",IF(AND(MONTH($K102) &lt;= 11, MONTH($L102) &gt;= 11), IF($O102 &lt;&gt; "", $E102/$O102, ""), ""),"")</f>
        <v>#VALUE!</v>
      </c>
      <c r="AA102" s="10" t="e">
        <f>IF('FY2025'!$A104&lt;&gt;"",IF(AND(MONTH($K102) &lt;= 12, MONTH($L102) &gt;= 12), IF($O102 &lt;&gt; "", $E102/$O102, ""), ""),"")</f>
        <v>#VALUE!</v>
      </c>
    </row>
    <row r="103" spans="1:27" x14ac:dyDescent="0.25">
      <c r="A103" s="8">
        <f>IF('FY2025'!A105&lt;&gt;"", VALUE('FY2025'!A105), "")</f>
        <v>102</v>
      </c>
      <c r="B103" s="5" t="str">
        <f>IF('FY2025'!A105&lt;&gt;"",_xlfn.VALUETOTEXT('FY2025'!B105),"")</f>
        <v>25-0603-2703-25CIMI-PS-HZ-102</v>
      </c>
      <c r="C103" s="5" t="str">
        <f>_xlfn.VALUETOTEXT('FY2025'!C105)</f>
        <v>HZ</v>
      </c>
      <c r="D103" s="5" t="str">
        <f>IF('FY2025'!A105&lt;&gt;"",_xlfn.VALUETOTEXT('FY2025'!D105),"")</f>
        <v>CIMB Islamic Bank Berhad</v>
      </c>
      <c r="E103" s="6">
        <f>IF('FY2025'!A105&lt;&gt;"",VALUE('FY2025'!E105),"")</f>
        <v>500000</v>
      </c>
      <c r="F103" s="6">
        <f>IF('FY2025'!A105&lt;&gt;"",VALUE('FY2025'!F105),"")</f>
        <v>77</v>
      </c>
      <c r="G103" s="6">
        <f>IF('FY2025'!A105&lt;&gt;"",VALUE('FY2025'!G105),"")</f>
        <v>64</v>
      </c>
      <c r="H103" s="6">
        <f>IF('FY2025'!A105&lt;&gt;"",VALUE('FY2025'!H105),"")</f>
        <v>7.92</v>
      </c>
      <c r="I103" s="6">
        <f>IF('FY2025'!A105&lt;&gt;"",VALUE('FY2025'!I105),"")</f>
        <v>0.65</v>
      </c>
      <c r="J103" s="6">
        <f>IF('FY2025'!A105&lt;&gt;"",VALUE('FY2025'!J105),"")</f>
        <v>7.27</v>
      </c>
      <c r="K103" s="7" t="e">
        <f>IF('FY2025'!A105&lt;&gt;"",DATEVALUE(MID('FY2025'!K105, FIND(",", 'FY2025'!K105) + 2, FIND(" ", 'FY2025'!K105) - FIND(",", 'FY2025'!K105) - 1) &amp; " " &amp; MID('FY2025'!K105, FIND(" ", 'FY2025'!K105) + 1, FIND(",", 'FY2025'!K105, FIND(" ", 'FY2025'!K105)) - FIND(" ", 'FY2025'!K105) - 1) &amp; ", " &amp; MID('FY2025'!K105, FIND(",", 'FY2025'!K105, FIND(",",'FY2025'!K105) + 1) + 2, LEN('FY2025'!K105))),"")</f>
        <v>#VALUE!</v>
      </c>
      <c r="L103" s="7" t="e">
        <f>IF('FY2025'!A105&lt;&gt;"",DATEVALUE(MID('FY2025'!L105, FIND(",", 'FY2025'!L105) + 2, FIND(" ", 'FY2025'!L105) - FIND(",", 'FY2025'!L105) - 1) &amp; " " &amp; MID('FY2025'!L105, FIND(" ", 'FY2025'!L105) + 1, FIND(",", 'FY2025'!L105, FIND(" ", 'FY2025'!L105)) - FIND(" ", 'FY2025'!L105) - 1) &amp; ", " &amp; MID('FY2025'!L105, FIND(",", 'FY2025'!L105, FIND(",",'FY2025'!L105) + 1) + 2, LEN('FY2025'!L105))),"")</f>
        <v>#VALUE!</v>
      </c>
      <c r="M103" s="7" t="e">
        <f>IF('FY2025'!A105&lt;&gt;"",DATEVALUE(MID('FY2025'!M105, FIND(",", 'FY2025'!M105) + 2, FIND(" ", 'FY2025'!M105) - FIND(",", 'FY2025'!M105) - 1) &amp; " " &amp; MID('FY2025'!M105, FIND(" ", 'FY2025'!M105) + 1, FIND(",", 'FY2025'!M105, FIND(" ", 'FY2025'!M105)) - FIND(" ", 'FY2025'!M105) - 1) &amp; ", " &amp; MID('FY2025'!M105, FIND(",", 'FY2025'!M105, FIND(",",'FY2025'!M105) + 1) + 2, LEN('FY2025'!M105))),"")</f>
        <v>#VALUE!</v>
      </c>
      <c r="N103" s="7" t="e">
        <f>IF('FY2025'!A105&lt;&gt;"",DATEVALUE(MID('FY2025'!N105, FIND(",", 'FY2025'!N105) + 2, FIND(" ", 'FY2025'!N105) - FIND(",", 'FY2025'!N105) - 1) &amp; " " &amp; MID('FY2025'!N105, FIND(" ", 'FY2025'!N105) + 1, FIND(",", 'FY2025'!N105, FIND(" ", 'FY2025'!N105)) - FIND(" ", 'FY2025'!N105) - 1) &amp; ", " &amp; MID('FY2025'!N105, FIND(",", 'FY2025'!N105, FIND(",",'FY2025'!N105) + 1) + 2, LEN('FY2025'!N105))),"")</f>
        <v>#VALUE!</v>
      </c>
      <c r="O103" s="5" t="e">
        <f t="shared" si="1"/>
        <v>#VALUE!</v>
      </c>
      <c r="P103" s="10" t="e">
        <f>IF('FY2025'!$A105&lt;&gt;"",IF(AND(MONTH($K103) &lt;= 1, MONTH($L103) &gt;= 1), IF($O103 &lt;&gt; "", $E103/$O103, ""), ""),"")</f>
        <v>#VALUE!</v>
      </c>
      <c r="Q103" s="10" t="e">
        <f>IF('FY2025'!$A105&lt;&gt;"",IF(AND(MONTH($K103) &lt;= 2, MONTH($L103) &gt;= 2), IF($O103 &lt;&gt; "", $E103/$O103, ""), ""),"")</f>
        <v>#VALUE!</v>
      </c>
      <c r="R103" s="10" t="e">
        <f>IF('FY2025'!$A105&lt;&gt;"",IF(AND(MONTH($K103) &lt;= 3, MONTH($L103) &gt;= 3), IF($O103 &lt;&gt; "", $E103/$O103, ""), ""),"")</f>
        <v>#VALUE!</v>
      </c>
      <c r="S103" s="10" t="e">
        <f>IF('FY2025'!$A105&lt;&gt;"",IF(AND(MONTH($K103) &lt;= 4, MONTH($L103) &gt;= 4), IF($O103 &lt;&gt; "", $E103/$O103, ""), ""),"")</f>
        <v>#VALUE!</v>
      </c>
      <c r="T103" s="10" t="e">
        <f>IF('FY2025'!$A105&lt;&gt;"",IF(AND(MONTH($K103) &lt;= 5, MONTH($L103) &gt;= 5), IF($O103 &lt;&gt; "", $E103/$O103, ""), ""),"")</f>
        <v>#VALUE!</v>
      </c>
      <c r="U103" s="10" t="e">
        <f>IF('FY2025'!$A105&lt;&gt;"",IF(AND(MONTH($K103) &lt;= 6, MONTH($L103) &gt;= 6), IF($O103 &lt;&gt; "", $E103/$O103, ""), ""),"")</f>
        <v>#VALUE!</v>
      </c>
      <c r="V103" s="10" t="e">
        <f>IF('FY2025'!$A105&lt;&gt;"",IF(AND(MONTH($K103) &lt;= 7, MONTH($L103) &gt;= 7 ), IF($O103 &lt;&gt; "", $E103/$O103, ""), ""),"")</f>
        <v>#VALUE!</v>
      </c>
      <c r="W103" s="10" t="e">
        <f>IF('FY2025'!$A105&lt;&gt;"",IF(AND(MONTH($K103) &lt;= 8, MONTH($L103) &gt;= 8), IF($O103 &lt;&gt; "", $E103/$O103, ""), ""),"")</f>
        <v>#VALUE!</v>
      </c>
      <c r="X103" s="10" t="e">
        <f>IF('FY2025'!$A105&lt;&gt;"",IF(AND(MONTH($K103) &lt;= 9, MONTH($L103) &gt;= 9), IF($O103 &lt;&gt; "", $E103/$O103, ""), ""),"")</f>
        <v>#VALUE!</v>
      </c>
      <c r="Y103" s="10" t="e">
        <f>IF('FY2025'!$A105&lt;&gt;"",IF(AND(MONTH($K103) &lt;= 10, MONTH($L103) &gt;= 10), IF($O103 &lt;&gt; "", $E103/$O103, ""), ""),"")</f>
        <v>#VALUE!</v>
      </c>
      <c r="Z103" s="10" t="e">
        <f>IF('FY2025'!$A105&lt;&gt;"",IF(AND(MONTH($K103) &lt;= 11, MONTH($L103) &gt;= 11), IF($O103 &lt;&gt; "", $E103/$O103, ""), ""),"")</f>
        <v>#VALUE!</v>
      </c>
      <c r="AA103" s="10" t="e">
        <f>IF('FY2025'!$A105&lt;&gt;"",IF(AND(MONTH($K103) &lt;= 12, MONTH($L103) &gt;= 12), IF($O103 &lt;&gt; "", $E103/$O103, ""), ""),"")</f>
        <v>#VALUE!</v>
      </c>
    </row>
    <row r="104" spans="1:27" x14ac:dyDescent="0.25">
      <c r="A104" s="8">
        <f>IF('FY2025'!A106&lt;&gt;"", VALUE('FY2025'!A106), "")</f>
        <v>103</v>
      </c>
      <c r="B104" s="5" t="str">
        <f>IF('FY2025'!A106&lt;&gt;"",_xlfn.VALUETOTEXT('FY2025'!B106),"")</f>
        <v>25-0603-2703-25SCBB-PS-DS-103</v>
      </c>
      <c r="C104" s="5" t="str">
        <f>_xlfn.VALUETOTEXT('FY2025'!C106)</f>
        <v>DS</v>
      </c>
      <c r="D104" s="5" t="str">
        <f>IF('FY2025'!A106&lt;&gt;"",_xlfn.VALUETOTEXT('FY2025'!D106),"")</f>
        <v>Standard Chartered Bank (M) Bhd</v>
      </c>
      <c r="E104" s="6">
        <f>IF('FY2025'!A106&lt;&gt;"",VALUE('FY2025'!E106),"")</f>
        <v>500000</v>
      </c>
      <c r="F104" s="6">
        <f>IF('FY2025'!A106&lt;&gt;"",VALUE('FY2025'!F106),"")</f>
        <v>77</v>
      </c>
      <c r="G104" s="6">
        <f>IF('FY2025'!A106&lt;&gt;"",VALUE('FY2025'!G106),"")</f>
        <v>64</v>
      </c>
      <c r="H104" s="6">
        <f>IF('FY2025'!A106&lt;&gt;"",VALUE('FY2025'!H106),"")</f>
        <v>7.9</v>
      </c>
      <c r="I104" s="6">
        <f>IF('FY2025'!A106&lt;&gt;"",VALUE('FY2025'!I106),"")</f>
        <v>0.63</v>
      </c>
      <c r="J104" s="6">
        <f>IF('FY2025'!A106&lt;&gt;"",VALUE('FY2025'!J106),"")</f>
        <v>7.27</v>
      </c>
      <c r="K104" s="7" t="e">
        <f>IF('FY2025'!A106&lt;&gt;"",DATEVALUE(MID('FY2025'!K106, FIND(",", 'FY2025'!K106) + 2, FIND(" ", 'FY2025'!K106) - FIND(",", 'FY2025'!K106) - 1) &amp; " " &amp; MID('FY2025'!K106, FIND(" ", 'FY2025'!K106) + 1, FIND(",", 'FY2025'!K106, FIND(" ", 'FY2025'!K106)) - FIND(" ", 'FY2025'!K106) - 1) &amp; ", " &amp; MID('FY2025'!K106, FIND(",", 'FY2025'!K106, FIND(",",'FY2025'!K106) + 1) + 2, LEN('FY2025'!K106))),"")</f>
        <v>#VALUE!</v>
      </c>
      <c r="L104" s="7" t="e">
        <f>IF('FY2025'!A106&lt;&gt;"",DATEVALUE(MID('FY2025'!L106, FIND(",", 'FY2025'!L106) + 2, FIND(" ", 'FY2025'!L106) - FIND(",", 'FY2025'!L106) - 1) &amp; " " &amp; MID('FY2025'!L106, FIND(" ", 'FY2025'!L106) + 1, FIND(",", 'FY2025'!L106, FIND(" ", 'FY2025'!L106)) - FIND(" ", 'FY2025'!L106) - 1) &amp; ", " &amp; MID('FY2025'!L106, FIND(",", 'FY2025'!L106, FIND(",",'FY2025'!L106) + 1) + 2, LEN('FY2025'!L106))),"")</f>
        <v>#VALUE!</v>
      </c>
      <c r="M104" s="7" t="e">
        <f>IF('FY2025'!A106&lt;&gt;"",DATEVALUE(MID('FY2025'!M106, FIND(",", 'FY2025'!M106) + 2, FIND(" ", 'FY2025'!M106) - FIND(",", 'FY2025'!M106) - 1) &amp; " " &amp; MID('FY2025'!M106, FIND(" ", 'FY2025'!M106) + 1, FIND(",", 'FY2025'!M106, FIND(" ", 'FY2025'!M106)) - FIND(" ", 'FY2025'!M106) - 1) &amp; ", " &amp; MID('FY2025'!M106, FIND(",", 'FY2025'!M106, FIND(",",'FY2025'!M106) + 1) + 2, LEN('FY2025'!M106))),"")</f>
        <v>#VALUE!</v>
      </c>
      <c r="N104" s="7" t="e">
        <f>IF('FY2025'!A106&lt;&gt;"",DATEVALUE(MID('FY2025'!N106, FIND(",", 'FY2025'!N106) + 2, FIND(" ", 'FY2025'!N106) - FIND(",", 'FY2025'!N106) - 1) &amp; " " &amp; MID('FY2025'!N106, FIND(" ", 'FY2025'!N106) + 1, FIND(",", 'FY2025'!N106, FIND(" ", 'FY2025'!N106)) - FIND(" ", 'FY2025'!N106) - 1) &amp; ", " &amp; MID('FY2025'!N106, FIND(",", 'FY2025'!N106, FIND(",",'FY2025'!N106) + 1) + 2, LEN('FY2025'!N106))),"")</f>
        <v>#VALUE!</v>
      </c>
      <c r="O104" s="5" t="e">
        <f t="shared" si="1"/>
        <v>#VALUE!</v>
      </c>
      <c r="P104" s="10" t="e">
        <f>IF('FY2025'!$A106&lt;&gt;"",IF(AND(MONTH($K104) &lt;= 1, MONTH($L104) &gt;= 1), IF($O104 &lt;&gt; "", $E104/$O104, ""), ""),"")</f>
        <v>#VALUE!</v>
      </c>
      <c r="Q104" s="10" t="e">
        <f>IF('FY2025'!$A106&lt;&gt;"",IF(AND(MONTH($K104) &lt;= 2, MONTH($L104) &gt;= 2), IF($O104 &lt;&gt; "", $E104/$O104, ""), ""),"")</f>
        <v>#VALUE!</v>
      </c>
      <c r="R104" s="10" t="e">
        <f>IF('FY2025'!$A106&lt;&gt;"",IF(AND(MONTH($K104) &lt;= 3, MONTH($L104) &gt;= 3), IF($O104 &lt;&gt; "", $E104/$O104, ""), ""),"")</f>
        <v>#VALUE!</v>
      </c>
      <c r="S104" s="10" t="e">
        <f>IF('FY2025'!$A106&lt;&gt;"",IF(AND(MONTH($K104) &lt;= 4, MONTH($L104) &gt;= 4), IF($O104 &lt;&gt; "", $E104/$O104, ""), ""),"")</f>
        <v>#VALUE!</v>
      </c>
      <c r="T104" s="10" t="e">
        <f>IF('FY2025'!$A106&lt;&gt;"",IF(AND(MONTH($K104) &lt;= 5, MONTH($L104) &gt;= 5), IF($O104 &lt;&gt; "", $E104/$O104, ""), ""),"")</f>
        <v>#VALUE!</v>
      </c>
      <c r="U104" s="10" t="e">
        <f>IF('FY2025'!$A106&lt;&gt;"",IF(AND(MONTH($K104) &lt;= 6, MONTH($L104) &gt;= 6), IF($O104 &lt;&gt; "", $E104/$O104, ""), ""),"")</f>
        <v>#VALUE!</v>
      </c>
      <c r="V104" s="10" t="e">
        <f>IF('FY2025'!$A106&lt;&gt;"",IF(AND(MONTH($K104) &lt;= 7, MONTH($L104) &gt;= 7 ), IF($O104 &lt;&gt; "", $E104/$O104, ""), ""),"")</f>
        <v>#VALUE!</v>
      </c>
      <c r="W104" s="10" t="e">
        <f>IF('FY2025'!$A106&lt;&gt;"",IF(AND(MONTH($K104) &lt;= 8, MONTH($L104) &gt;= 8), IF($O104 &lt;&gt; "", $E104/$O104, ""), ""),"")</f>
        <v>#VALUE!</v>
      </c>
      <c r="X104" s="10" t="e">
        <f>IF('FY2025'!$A106&lt;&gt;"",IF(AND(MONTH($K104) &lt;= 9, MONTH($L104) &gt;= 9), IF($O104 &lt;&gt; "", $E104/$O104, ""), ""),"")</f>
        <v>#VALUE!</v>
      </c>
      <c r="Y104" s="10" t="e">
        <f>IF('FY2025'!$A106&lt;&gt;"",IF(AND(MONTH($K104) &lt;= 10, MONTH($L104) &gt;= 10), IF($O104 &lt;&gt; "", $E104/$O104, ""), ""),"")</f>
        <v>#VALUE!</v>
      </c>
      <c r="Z104" s="10" t="e">
        <f>IF('FY2025'!$A106&lt;&gt;"",IF(AND(MONTH($K104) &lt;= 11, MONTH($L104) &gt;= 11), IF($O104 &lt;&gt; "", $E104/$O104, ""), ""),"")</f>
        <v>#VALUE!</v>
      </c>
      <c r="AA104" s="10" t="e">
        <f>IF('FY2025'!$A106&lt;&gt;"",IF(AND(MONTH($K104) &lt;= 12, MONTH($L104) &gt;= 12), IF($O104 &lt;&gt; "", $E104/$O104, ""), ""),"")</f>
        <v>#VALUE!</v>
      </c>
    </row>
    <row r="105" spans="1:27" x14ac:dyDescent="0.25">
      <c r="A105" s="8">
        <f>IF('FY2025'!A107&lt;&gt;"", VALUE('FY2025'!A107), "")</f>
        <v>104</v>
      </c>
      <c r="B105" s="5" t="str">
        <f>IF('FY2025'!A107&lt;&gt;"",_xlfn.VALUETOTEXT('FY2025'!B107),"")</f>
        <v>25-0603-2703-25MSCG-PS-DS-104</v>
      </c>
      <c r="C105" s="5" t="str">
        <f>_xlfn.VALUETOTEXT('FY2025'!C107)</f>
        <v>DS</v>
      </c>
      <c r="D105" s="5" t="str">
        <f>IF('FY2025'!A107&lt;&gt;"",_xlfn.VALUETOTEXT('FY2025'!D107),"")</f>
        <v>Morgan Stanley Capital Group (Singapore) Pte</v>
      </c>
      <c r="E105" s="6">
        <f>IF('FY2025'!A107&lt;&gt;"",VALUE('FY2025'!E107),"")</f>
        <v>500000</v>
      </c>
      <c r="F105" s="6">
        <f>IF('FY2025'!A107&lt;&gt;"",VALUE('FY2025'!F107),"")</f>
        <v>77</v>
      </c>
      <c r="G105" s="6">
        <f>IF('FY2025'!A107&lt;&gt;"",VALUE('FY2025'!G107),"")</f>
        <v>64</v>
      </c>
      <c r="H105" s="6">
        <f>IF('FY2025'!A107&lt;&gt;"",VALUE('FY2025'!H107),"")</f>
        <v>7.9</v>
      </c>
      <c r="I105" s="6">
        <f>IF('FY2025'!A107&lt;&gt;"",VALUE('FY2025'!I107),"")</f>
        <v>0.61</v>
      </c>
      <c r="J105" s="6">
        <f>IF('FY2025'!A107&lt;&gt;"",VALUE('FY2025'!J107),"")</f>
        <v>7.29</v>
      </c>
      <c r="K105" s="7" t="e">
        <f>IF('FY2025'!A107&lt;&gt;"",DATEVALUE(MID('FY2025'!K107, FIND(",", 'FY2025'!K107) + 2, FIND(" ", 'FY2025'!K107) - FIND(",", 'FY2025'!K107) - 1) &amp; " " &amp; MID('FY2025'!K107, FIND(" ", 'FY2025'!K107) + 1, FIND(",", 'FY2025'!K107, FIND(" ", 'FY2025'!K107)) - FIND(" ", 'FY2025'!K107) - 1) &amp; ", " &amp; MID('FY2025'!K107, FIND(",", 'FY2025'!K107, FIND(",",'FY2025'!K107) + 1) + 2, LEN('FY2025'!K107))),"")</f>
        <v>#VALUE!</v>
      </c>
      <c r="L105" s="7" t="e">
        <f>IF('FY2025'!A107&lt;&gt;"",DATEVALUE(MID('FY2025'!L107, FIND(",", 'FY2025'!L107) + 2, FIND(" ", 'FY2025'!L107) - FIND(",", 'FY2025'!L107) - 1) &amp; " " &amp; MID('FY2025'!L107, FIND(" ", 'FY2025'!L107) + 1, FIND(",", 'FY2025'!L107, FIND(" ", 'FY2025'!L107)) - FIND(" ", 'FY2025'!L107) - 1) &amp; ", " &amp; MID('FY2025'!L107, FIND(",", 'FY2025'!L107, FIND(",",'FY2025'!L107) + 1) + 2, LEN('FY2025'!L107))),"")</f>
        <v>#VALUE!</v>
      </c>
      <c r="M105" s="7" t="e">
        <f>IF('FY2025'!A107&lt;&gt;"",DATEVALUE(MID('FY2025'!M107, FIND(",", 'FY2025'!M107) + 2, FIND(" ", 'FY2025'!M107) - FIND(",", 'FY2025'!M107) - 1) &amp; " " &amp; MID('FY2025'!M107, FIND(" ", 'FY2025'!M107) + 1, FIND(",", 'FY2025'!M107, FIND(" ", 'FY2025'!M107)) - FIND(" ", 'FY2025'!M107) - 1) &amp; ", " &amp; MID('FY2025'!M107, FIND(",", 'FY2025'!M107, FIND(",",'FY2025'!M107) + 1) + 2, LEN('FY2025'!M107))),"")</f>
        <v>#VALUE!</v>
      </c>
      <c r="N105" s="7" t="e">
        <f>IF('FY2025'!A107&lt;&gt;"",DATEVALUE(MID('FY2025'!N107, FIND(",", 'FY2025'!N107) + 2, FIND(" ", 'FY2025'!N107) - FIND(",", 'FY2025'!N107) - 1) &amp; " " &amp; MID('FY2025'!N107, FIND(" ", 'FY2025'!N107) + 1, FIND(",", 'FY2025'!N107, FIND(" ", 'FY2025'!N107)) - FIND(" ", 'FY2025'!N107) - 1) &amp; ", " &amp; MID('FY2025'!N107, FIND(",", 'FY2025'!N107, FIND(",",'FY2025'!N107) + 1) + 2, LEN('FY2025'!N107))),"")</f>
        <v>#VALUE!</v>
      </c>
      <c r="O105" s="5" t="e">
        <f t="shared" si="1"/>
        <v>#VALUE!</v>
      </c>
      <c r="P105" s="10" t="e">
        <f>IF('FY2025'!$A107&lt;&gt;"",IF(AND(MONTH($K105) &lt;= 1, MONTH($L105) &gt;= 1), IF($O105 &lt;&gt; "", $E105/$O105, ""), ""),"")</f>
        <v>#VALUE!</v>
      </c>
      <c r="Q105" s="10" t="e">
        <f>IF('FY2025'!$A107&lt;&gt;"",IF(AND(MONTH($K105) &lt;= 2, MONTH($L105) &gt;= 2), IF($O105 &lt;&gt; "", $E105/$O105, ""), ""),"")</f>
        <v>#VALUE!</v>
      </c>
      <c r="R105" s="10" t="e">
        <f>IF('FY2025'!$A107&lt;&gt;"",IF(AND(MONTH($K105) &lt;= 3, MONTH($L105) &gt;= 3), IF($O105 &lt;&gt; "", $E105/$O105, ""), ""),"")</f>
        <v>#VALUE!</v>
      </c>
      <c r="S105" s="10" t="e">
        <f>IF('FY2025'!$A107&lt;&gt;"",IF(AND(MONTH($K105) &lt;= 4, MONTH($L105) &gt;= 4), IF($O105 &lt;&gt; "", $E105/$O105, ""), ""),"")</f>
        <v>#VALUE!</v>
      </c>
      <c r="T105" s="10" t="e">
        <f>IF('FY2025'!$A107&lt;&gt;"",IF(AND(MONTH($K105) &lt;= 5, MONTH($L105) &gt;= 5), IF($O105 &lt;&gt; "", $E105/$O105, ""), ""),"")</f>
        <v>#VALUE!</v>
      </c>
      <c r="U105" s="10" t="e">
        <f>IF('FY2025'!$A107&lt;&gt;"",IF(AND(MONTH($K105) &lt;= 6, MONTH($L105) &gt;= 6), IF($O105 &lt;&gt; "", $E105/$O105, ""), ""),"")</f>
        <v>#VALUE!</v>
      </c>
      <c r="V105" s="10" t="e">
        <f>IF('FY2025'!$A107&lt;&gt;"",IF(AND(MONTH($K105) &lt;= 7, MONTH($L105) &gt;= 7 ), IF($O105 &lt;&gt; "", $E105/$O105, ""), ""),"")</f>
        <v>#VALUE!</v>
      </c>
      <c r="W105" s="10" t="e">
        <f>IF('FY2025'!$A107&lt;&gt;"",IF(AND(MONTH($K105) &lt;= 8, MONTH($L105) &gt;= 8), IF($O105 &lt;&gt; "", $E105/$O105, ""), ""),"")</f>
        <v>#VALUE!</v>
      </c>
      <c r="X105" s="10" t="e">
        <f>IF('FY2025'!$A107&lt;&gt;"",IF(AND(MONTH($K105) &lt;= 9, MONTH($L105) &gt;= 9), IF($O105 &lt;&gt; "", $E105/$O105, ""), ""),"")</f>
        <v>#VALUE!</v>
      </c>
      <c r="Y105" s="10" t="e">
        <f>IF('FY2025'!$A107&lt;&gt;"",IF(AND(MONTH($K105) &lt;= 10, MONTH($L105) &gt;= 10), IF($O105 &lt;&gt; "", $E105/$O105, ""), ""),"")</f>
        <v>#VALUE!</v>
      </c>
      <c r="Z105" s="10" t="e">
        <f>IF('FY2025'!$A107&lt;&gt;"",IF(AND(MONTH($K105) &lt;= 11, MONTH($L105) &gt;= 11), IF($O105 &lt;&gt; "", $E105/$O105, ""), ""),"")</f>
        <v>#VALUE!</v>
      </c>
      <c r="AA105" s="10" t="e">
        <f>IF('FY2025'!$A107&lt;&gt;"",IF(AND(MONTH($K105) &lt;= 12, MONTH($L105) &gt;= 12), IF($O105 &lt;&gt; "", $E105/$O105, ""), ""),"")</f>
        <v>#VALUE!</v>
      </c>
    </row>
    <row r="106" spans="1:27" x14ac:dyDescent="0.25">
      <c r="A106" s="8">
        <f>IF('FY2025'!A108&lt;&gt;"", VALUE('FY2025'!A108), "")</f>
        <v>105</v>
      </c>
      <c r="B106" s="5" t="str">
        <f>IF('FY2025'!A108&lt;&gt;"",_xlfn.VALUETOTEXT('FY2025'!B108),"")</f>
        <v>25-0603-2703-25SCBB-PS-HZ-105</v>
      </c>
      <c r="C106" s="5" t="str">
        <f>_xlfn.VALUETOTEXT('FY2025'!C108)</f>
        <v>HZ</v>
      </c>
      <c r="D106" s="5" t="str">
        <f>IF('FY2025'!A108&lt;&gt;"",_xlfn.VALUETOTEXT('FY2025'!D108),"")</f>
        <v>Standard Chartered Bank (M) Bhd</v>
      </c>
      <c r="E106" s="6">
        <f>IF('FY2025'!A108&lt;&gt;"",VALUE('FY2025'!E108),"")</f>
        <v>500000</v>
      </c>
      <c r="F106" s="6">
        <f>IF('FY2025'!A108&lt;&gt;"",VALUE('FY2025'!F108),"")</f>
        <v>77</v>
      </c>
      <c r="G106" s="6">
        <f>IF('FY2025'!A108&lt;&gt;"",VALUE('FY2025'!G108),"")</f>
        <v>64</v>
      </c>
      <c r="H106" s="6">
        <f>IF('FY2025'!A108&lt;&gt;"",VALUE('FY2025'!H108),"")</f>
        <v>7.95</v>
      </c>
      <c r="I106" s="6">
        <f>IF('FY2025'!A108&lt;&gt;"",VALUE('FY2025'!I108),"")</f>
        <v>0.62</v>
      </c>
      <c r="J106" s="6">
        <f>IF('FY2025'!A108&lt;&gt;"",VALUE('FY2025'!J108),"")</f>
        <v>7.33</v>
      </c>
      <c r="K106" s="7" t="e">
        <f>IF('FY2025'!A108&lt;&gt;"",DATEVALUE(MID('FY2025'!K108, FIND(",", 'FY2025'!K108) + 2, FIND(" ", 'FY2025'!K108) - FIND(",", 'FY2025'!K108) - 1) &amp; " " &amp; MID('FY2025'!K108, FIND(" ", 'FY2025'!K108) + 1, FIND(",", 'FY2025'!K108, FIND(" ", 'FY2025'!K108)) - FIND(" ", 'FY2025'!K108) - 1) &amp; ", " &amp; MID('FY2025'!K108, FIND(",", 'FY2025'!K108, FIND(",",'FY2025'!K108) + 1) + 2, LEN('FY2025'!K108))),"")</f>
        <v>#VALUE!</v>
      </c>
      <c r="L106" s="7" t="e">
        <f>IF('FY2025'!A108&lt;&gt;"",DATEVALUE(MID('FY2025'!L108, FIND(",", 'FY2025'!L108) + 2, FIND(" ", 'FY2025'!L108) - FIND(",", 'FY2025'!L108) - 1) &amp; " " &amp; MID('FY2025'!L108, FIND(" ", 'FY2025'!L108) + 1, FIND(",", 'FY2025'!L108, FIND(" ", 'FY2025'!L108)) - FIND(" ", 'FY2025'!L108) - 1) &amp; ", " &amp; MID('FY2025'!L108, FIND(",", 'FY2025'!L108, FIND(",",'FY2025'!L108) + 1) + 2, LEN('FY2025'!L108))),"")</f>
        <v>#VALUE!</v>
      </c>
      <c r="M106" s="7" t="e">
        <f>IF('FY2025'!A108&lt;&gt;"",DATEVALUE(MID('FY2025'!M108, FIND(",", 'FY2025'!M108) + 2, FIND(" ", 'FY2025'!M108) - FIND(",", 'FY2025'!M108) - 1) &amp; " " &amp; MID('FY2025'!M108, FIND(" ", 'FY2025'!M108) + 1, FIND(",", 'FY2025'!M108, FIND(" ", 'FY2025'!M108)) - FIND(" ", 'FY2025'!M108) - 1) &amp; ", " &amp; MID('FY2025'!M108, FIND(",", 'FY2025'!M108, FIND(",",'FY2025'!M108) + 1) + 2, LEN('FY2025'!M108))),"")</f>
        <v>#VALUE!</v>
      </c>
      <c r="N106" s="7" t="e">
        <f>IF('FY2025'!A108&lt;&gt;"",DATEVALUE(MID('FY2025'!N108, FIND(",", 'FY2025'!N108) + 2, FIND(" ", 'FY2025'!N108) - FIND(",", 'FY2025'!N108) - 1) &amp; " " &amp; MID('FY2025'!N108, FIND(" ", 'FY2025'!N108) + 1, FIND(",", 'FY2025'!N108, FIND(" ", 'FY2025'!N108)) - FIND(" ", 'FY2025'!N108) - 1) &amp; ", " &amp; MID('FY2025'!N108, FIND(",", 'FY2025'!N108, FIND(",",'FY2025'!N108) + 1) + 2, LEN('FY2025'!N108))),"")</f>
        <v>#VALUE!</v>
      </c>
      <c r="O106" s="5" t="e">
        <f t="shared" si="1"/>
        <v>#VALUE!</v>
      </c>
      <c r="P106" s="10" t="e">
        <f>IF('FY2025'!$A108&lt;&gt;"",IF(AND(MONTH($K106) &lt;= 1, MONTH($L106) &gt;= 1), IF($O106 &lt;&gt; "", $E106/$O106, ""), ""),"")</f>
        <v>#VALUE!</v>
      </c>
      <c r="Q106" s="10" t="e">
        <f>IF('FY2025'!$A108&lt;&gt;"",IF(AND(MONTH($K106) &lt;= 2, MONTH($L106) &gt;= 2), IF($O106 &lt;&gt; "", $E106/$O106, ""), ""),"")</f>
        <v>#VALUE!</v>
      </c>
      <c r="R106" s="10" t="e">
        <f>IF('FY2025'!$A108&lt;&gt;"",IF(AND(MONTH($K106) &lt;= 3, MONTH($L106) &gt;= 3), IF($O106 &lt;&gt; "", $E106/$O106, ""), ""),"")</f>
        <v>#VALUE!</v>
      </c>
      <c r="S106" s="10" t="e">
        <f>IF('FY2025'!$A108&lt;&gt;"",IF(AND(MONTH($K106) &lt;= 4, MONTH($L106) &gt;= 4), IF($O106 &lt;&gt; "", $E106/$O106, ""), ""),"")</f>
        <v>#VALUE!</v>
      </c>
      <c r="T106" s="10" t="e">
        <f>IF('FY2025'!$A108&lt;&gt;"",IF(AND(MONTH($K106) &lt;= 5, MONTH($L106) &gt;= 5), IF($O106 &lt;&gt; "", $E106/$O106, ""), ""),"")</f>
        <v>#VALUE!</v>
      </c>
      <c r="U106" s="10" t="e">
        <f>IF('FY2025'!$A108&lt;&gt;"",IF(AND(MONTH($K106) &lt;= 6, MONTH($L106) &gt;= 6), IF($O106 &lt;&gt; "", $E106/$O106, ""), ""),"")</f>
        <v>#VALUE!</v>
      </c>
      <c r="V106" s="10" t="e">
        <f>IF('FY2025'!$A108&lt;&gt;"",IF(AND(MONTH($K106) &lt;= 7, MONTH($L106) &gt;= 7 ), IF($O106 &lt;&gt; "", $E106/$O106, ""), ""),"")</f>
        <v>#VALUE!</v>
      </c>
      <c r="W106" s="10" t="e">
        <f>IF('FY2025'!$A108&lt;&gt;"",IF(AND(MONTH($K106) &lt;= 8, MONTH($L106) &gt;= 8), IF($O106 &lt;&gt; "", $E106/$O106, ""), ""),"")</f>
        <v>#VALUE!</v>
      </c>
      <c r="X106" s="10" t="e">
        <f>IF('FY2025'!$A108&lt;&gt;"",IF(AND(MONTH($K106) &lt;= 9, MONTH($L106) &gt;= 9), IF($O106 &lt;&gt; "", $E106/$O106, ""), ""),"")</f>
        <v>#VALUE!</v>
      </c>
      <c r="Y106" s="10" t="e">
        <f>IF('FY2025'!$A108&lt;&gt;"",IF(AND(MONTH($K106) &lt;= 10, MONTH($L106) &gt;= 10), IF($O106 &lt;&gt; "", $E106/$O106, ""), ""),"")</f>
        <v>#VALUE!</v>
      </c>
      <c r="Z106" s="10" t="e">
        <f>IF('FY2025'!$A108&lt;&gt;"",IF(AND(MONTH($K106) &lt;= 11, MONTH($L106) &gt;= 11), IF($O106 &lt;&gt; "", $E106/$O106, ""), ""),"")</f>
        <v>#VALUE!</v>
      </c>
      <c r="AA106" s="10" t="e">
        <f>IF('FY2025'!$A108&lt;&gt;"",IF(AND(MONTH($K106) &lt;= 12, MONTH($L106) &gt;= 12), IF($O106 &lt;&gt; "", $E106/$O106, ""), ""),"")</f>
        <v>#VALUE!</v>
      </c>
    </row>
    <row r="107" spans="1:27" x14ac:dyDescent="0.25">
      <c r="A107" s="8">
        <f>IF('FY2025'!A109&lt;&gt;"", VALUE('FY2025'!A109), "")</f>
        <v>106</v>
      </c>
      <c r="B107" s="5" t="str">
        <f>IF('FY2025'!A109&lt;&gt;"",_xlfn.VALUETOTEXT('FY2025'!B109),"")</f>
        <v>25-0703-2803-25MLIL-PS-DS-106</v>
      </c>
      <c r="C107" s="5" t="str">
        <f>_xlfn.VALUETOTEXT('FY2025'!C109)</f>
        <v>DS</v>
      </c>
      <c r="D107" s="5" t="str">
        <f>IF('FY2025'!A109&lt;&gt;"",_xlfn.VALUETOTEXT('FY2025'!D109),"")</f>
        <v>Merrill Lynch International</v>
      </c>
      <c r="E107" s="6">
        <f>IF('FY2025'!A109&lt;&gt;"",VALUE('FY2025'!E109),"")</f>
        <v>500000</v>
      </c>
      <c r="F107" s="6">
        <f>IF('FY2025'!A109&lt;&gt;"",VALUE('FY2025'!F109),"")</f>
        <v>77</v>
      </c>
      <c r="G107" s="6">
        <f>IF('FY2025'!A109&lt;&gt;"",VALUE('FY2025'!G109),"")</f>
        <v>64</v>
      </c>
      <c r="H107" s="6">
        <f>IF('FY2025'!A109&lt;&gt;"",VALUE('FY2025'!H109),"")</f>
        <v>8.2899999999999991</v>
      </c>
      <c r="I107" s="6">
        <f>IF('FY2025'!A109&lt;&gt;"",VALUE('FY2025'!I109),"")</f>
        <v>1.57</v>
      </c>
      <c r="J107" s="6">
        <f>IF('FY2025'!A109&lt;&gt;"",VALUE('FY2025'!J109),"")</f>
        <v>6.72</v>
      </c>
      <c r="K107" s="7" t="e">
        <f>IF('FY2025'!A109&lt;&gt;"",DATEVALUE(MID('FY2025'!K109, FIND(",", 'FY2025'!K109) + 2, FIND(" ", 'FY2025'!K109) - FIND(",", 'FY2025'!K109) - 1) &amp; " " &amp; MID('FY2025'!K109, FIND(" ", 'FY2025'!K109) + 1, FIND(",", 'FY2025'!K109, FIND(" ", 'FY2025'!K109)) - FIND(" ", 'FY2025'!K109) - 1) &amp; ", " &amp; MID('FY2025'!K109, FIND(",", 'FY2025'!K109, FIND(",",'FY2025'!K109) + 1) + 2, LEN('FY2025'!K109))),"")</f>
        <v>#VALUE!</v>
      </c>
      <c r="L107" s="7" t="e">
        <f>IF('FY2025'!A109&lt;&gt;"",DATEVALUE(MID('FY2025'!L109, FIND(",", 'FY2025'!L109) + 2, FIND(" ", 'FY2025'!L109) - FIND(",", 'FY2025'!L109) - 1) &amp; " " &amp; MID('FY2025'!L109, FIND(" ", 'FY2025'!L109) + 1, FIND(",", 'FY2025'!L109, FIND(" ", 'FY2025'!L109)) - FIND(" ", 'FY2025'!L109) - 1) &amp; ", " &amp; MID('FY2025'!L109, FIND(",", 'FY2025'!L109, FIND(",",'FY2025'!L109) + 1) + 2, LEN('FY2025'!L109))),"")</f>
        <v>#VALUE!</v>
      </c>
      <c r="M107" s="7" t="e">
        <f>IF('FY2025'!A109&lt;&gt;"",DATEVALUE(MID('FY2025'!M109, FIND(",", 'FY2025'!M109) + 2, FIND(" ", 'FY2025'!M109) - FIND(",", 'FY2025'!M109) - 1) &amp; " " &amp; MID('FY2025'!M109, FIND(" ", 'FY2025'!M109) + 1, FIND(",", 'FY2025'!M109, FIND(" ", 'FY2025'!M109)) - FIND(" ", 'FY2025'!M109) - 1) &amp; ", " &amp; MID('FY2025'!M109, FIND(",", 'FY2025'!M109, FIND(",",'FY2025'!M109) + 1) + 2, LEN('FY2025'!M109))),"")</f>
        <v>#VALUE!</v>
      </c>
      <c r="N107" s="7" t="e">
        <f>IF('FY2025'!A109&lt;&gt;"",DATEVALUE(MID('FY2025'!N109, FIND(",", 'FY2025'!N109) + 2, FIND(" ", 'FY2025'!N109) - FIND(",", 'FY2025'!N109) - 1) &amp; " " &amp; MID('FY2025'!N109, FIND(" ", 'FY2025'!N109) + 1, FIND(",", 'FY2025'!N109, FIND(" ", 'FY2025'!N109)) - FIND(" ", 'FY2025'!N109) - 1) &amp; ", " &amp; MID('FY2025'!N109, FIND(",", 'FY2025'!N109, FIND(",",'FY2025'!N109) + 1) + 2, LEN('FY2025'!N109))),"")</f>
        <v>#VALUE!</v>
      </c>
      <c r="O107" s="5" t="e">
        <f t="shared" si="1"/>
        <v>#VALUE!</v>
      </c>
      <c r="P107" s="10" t="e">
        <f>IF('FY2025'!$A109&lt;&gt;"",IF(AND(MONTH($K107) &lt;= 1, MONTH($L107) &gt;= 1), IF($O107 &lt;&gt; "", $E107/$O107, ""), ""),"")</f>
        <v>#VALUE!</v>
      </c>
      <c r="Q107" s="10" t="e">
        <f>IF('FY2025'!$A109&lt;&gt;"",IF(AND(MONTH($K107) &lt;= 2, MONTH($L107) &gt;= 2), IF($O107 &lt;&gt; "", $E107/$O107, ""), ""),"")</f>
        <v>#VALUE!</v>
      </c>
      <c r="R107" s="10" t="e">
        <f>IF('FY2025'!$A109&lt;&gt;"",IF(AND(MONTH($K107) &lt;= 3, MONTH($L107) &gt;= 3), IF($O107 &lt;&gt; "", $E107/$O107, ""), ""),"")</f>
        <v>#VALUE!</v>
      </c>
      <c r="S107" s="10" t="e">
        <f>IF('FY2025'!$A109&lt;&gt;"",IF(AND(MONTH($K107) &lt;= 4, MONTH($L107) &gt;= 4), IF($O107 &lt;&gt; "", $E107/$O107, ""), ""),"")</f>
        <v>#VALUE!</v>
      </c>
      <c r="T107" s="10" t="e">
        <f>IF('FY2025'!$A109&lt;&gt;"",IF(AND(MONTH($K107) &lt;= 5, MONTH($L107) &gt;= 5), IF($O107 &lt;&gt; "", $E107/$O107, ""), ""),"")</f>
        <v>#VALUE!</v>
      </c>
      <c r="U107" s="10" t="e">
        <f>IF('FY2025'!$A109&lt;&gt;"",IF(AND(MONTH($K107) &lt;= 6, MONTH($L107) &gt;= 6), IF($O107 &lt;&gt; "", $E107/$O107, ""), ""),"")</f>
        <v>#VALUE!</v>
      </c>
      <c r="V107" s="10" t="e">
        <f>IF('FY2025'!$A109&lt;&gt;"",IF(AND(MONTH($K107) &lt;= 7, MONTH($L107) &gt;= 7 ), IF($O107 &lt;&gt; "", $E107/$O107, ""), ""),"")</f>
        <v>#VALUE!</v>
      </c>
      <c r="W107" s="10" t="e">
        <f>IF('FY2025'!$A109&lt;&gt;"",IF(AND(MONTH($K107) &lt;= 8, MONTH($L107) &gt;= 8), IF($O107 &lt;&gt; "", $E107/$O107, ""), ""),"")</f>
        <v>#VALUE!</v>
      </c>
      <c r="X107" s="10" t="e">
        <f>IF('FY2025'!$A109&lt;&gt;"",IF(AND(MONTH($K107) &lt;= 9, MONTH($L107) &gt;= 9), IF($O107 &lt;&gt; "", $E107/$O107, ""), ""),"")</f>
        <v>#VALUE!</v>
      </c>
      <c r="Y107" s="10" t="e">
        <f>IF('FY2025'!$A109&lt;&gt;"",IF(AND(MONTH($K107) &lt;= 10, MONTH($L107) &gt;= 10), IF($O107 &lt;&gt; "", $E107/$O107, ""), ""),"")</f>
        <v>#VALUE!</v>
      </c>
      <c r="Z107" s="10" t="e">
        <f>IF('FY2025'!$A109&lt;&gt;"",IF(AND(MONTH($K107) &lt;= 11, MONTH($L107) &gt;= 11), IF($O107 &lt;&gt; "", $E107/$O107, ""), ""),"")</f>
        <v>#VALUE!</v>
      </c>
      <c r="AA107" s="10" t="e">
        <f>IF('FY2025'!$A109&lt;&gt;"",IF(AND(MONTH($K107) &lt;= 12, MONTH($L107) &gt;= 12), IF($O107 &lt;&gt; "", $E107/$O107, ""), ""),"")</f>
        <v>#VALUE!</v>
      </c>
    </row>
    <row r="108" spans="1:27" x14ac:dyDescent="0.25">
      <c r="A108" s="8">
        <f>IF('FY2025'!A110&lt;&gt;"", VALUE('FY2025'!A110), "")</f>
        <v>107</v>
      </c>
      <c r="B108" s="5" t="str">
        <f>IF('FY2025'!A110&lt;&gt;"",_xlfn.VALUETOTEXT('FY2025'!B110),"")</f>
        <v>25-0703-2803-25SCBB-PS-DS-107</v>
      </c>
      <c r="C108" s="5" t="str">
        <f>_xlfn.VALUETOTEXT('FY2025'!C110)</f>
        <v>DS</v>
      </c>
      <c r="D108" s="5" t="str">
        <f>IF('FY2025'!A110&lt;&gt;"",_xlfn.VALUETOTEXT('FY2025'!D110),"")</f>
        <v>Standard Chartered Bank (M) Bhd</v>
      </c>
      <c r="E108" s="6">
        <f>IF('FY2025'!A110&lt;&gt;"",VALUE('FY2025'!E110),"")</f>
        <v>500000</v>
      </c>
      <c r="F108" s="6">
        <f>IF('FY2025'!A110&lt;&gt;"",VALUE('FY2025'!F110),"")</f>
        <v>77</v>
      </c>
      <c r="G108" s="6">
        <f>IF('FY2025'!A110&lt;&gt;"",VALUE('FY2025'!G110),"")</f>
        <v>64</v>
      </c>
      <c r="H108" s="6">
        <f>IF('FY2025'!A110&lt;&gt;"",VALUE('FY2025'!H110),"")</f>
        <v>7.5</v>
      </c>
      <c r="I108" s="6">
        <f>IF('FY2025'!A110&lt;&gt;"",VALUE('FY2025'!I110),"")</f>
        <v>0.95</v>
      </c>
      <c r="J108" s="6">
        <f>IF('FY2025'!A110&lt;&gt;"",VALUE('FY2025'!J110),"")</f>
        <v>6.55</v>
      </c>
      <c r="K108" s="7" t="e">
        <f>IF('FY2025'!A110&lt;&gt;"",DATEVALUE(MID('FY2025'!K110, FIND(",", 'FY2025'!K110) + 2, FIND(" ", 'FY2025'!K110) - FIND(",", 'FY2025'!K110) - 1) &amp; " " &amp; MID('FY2025'!K110, FIND(" ", 'FY2025'!K110) + 1, FIND(",", 'FY2025'!K110, FIND(" ", 'FY2025'!K110)) - FIND(" ", 'FY2025'!K110) - 1) &amp; ", " &amp; MID('FY2025'!K110, FIND(",", 'FY2025'!K110, FIND(",",'FY2025'!K110) + 1) + 2, LEN('FY2025'!K110))),"")</f>
        <v>#VALUE!</v>
      </c>
      <c r="L108" s="7" t="e">
        <f>IF('FY2025'!A110&lt;&gt;"",DATEVALUE(MID('FY2025'!L110, FIND(",", 'FY2025'!L110) + 2, FIND(" ", 'FY2025'!L110) - FIND(",", 'FY2025'!L110) - 1) &amp; " " &amp; MID('FY2025'!L110, FIND(" ", 'FY2025'!L110) + 1, FIND(",", 'FY2025'!L110, FIND(" ", 'FY2025'!L110)) - FIND(" ", 'FY2025'!L110) - 1) &amp; ", " &amp; MID('FY2025'!L110, FIND(",", 'FY2025'!L110, FIND(",",'FY2025'!L110) + 1) + 2, LEN('FY2025'!L110))),"")</f>
        <v>#VALUE!</v>
      </c>
      <c r="M108" s="7" t="e">
        <f>IF('FY2025'!A110&lt;&gt;"",DATEVALUE(MID('FY2025'!M110, FIND(",", 'FY2025'!M110) + 2, FIND(" ", 'FY2025'!M110) - FIND(",", 'FY2025'!M110) - 1) &amp; " " &amp; MID('FY2025'!M110, FIND(" ", 'FY2025'!M110) + 1, FIND(",", 'FY2025'!M110, FIND(" ", 'FY2025'!M110)) - FIND(" ", 'FY2025'!M110) - 1) &amp; ", " &amp; MID('FY2025'!M110, FIND(",", 'FY2025'!M110, FIND(",",'FY2025'!M110) + 1) + 2, LEN('FY2025'!M110))),"")</f>
        <v>#VALUE!</v>
      </c>
      <c r="N108" s="7" t="e">
        <f>IF('FY2025'!A110&lt;&gt;"",DATEVALUE(MID('FY2025'!N110, FIND(",", 'FY2025'!N110) + 2, FIND(" ", 'FY2025'!N110) - FIND(",", 'FY2025'!N110) - 1) &amp; " " &amp; MID('FY2025'!N110, FIND(" ", 'FY2025'!N110) + 1, FIND(",", 'FY2025'!N110, FIND(" ", 'FY2025'!N110)) - FIND(" ", 'FY2025'!N110) - 1) &amp; ", " &amp; MID('FY2025'!N110, FIND(",", 'FY2025'!N110, FIND(",",'FY2025'!N110) + 1) + 2, LEN('FY2025'!N110))),"")</f>
        <v>#VALUE!</v>
      </c>
      <c r="O108" s="5" t="e">
        <f t="shared" si="1"/>
        <v>#VALUE!</v>
      </c>
      <c r="P108" s="10" t="e">
        <f>IF('FY2025'!$A110&lt;&gt;"",IF(AND(MONTH($K108) &lt;= 1, MONTH($L108) &gt;= 1), IF($O108 &lt;&gt; "", $E108/$O108, ""), ""),"")</f>
        <v>#VALUE!</v>
      </c>
      <c r="Q108" s="10" t="e">
        <f>IF('FY2025'!$A110&lt;&gt;"",IF(AND(MONTH($K108) &lt;= 2, MONTH($L108) &gt;= 2), IF($O108 &lt;&gt; "", $E108/$O108, ""), ""),"")</f>
        <v>#VALUE!</v>
      </c>
      <c r="R108" s="10" t="e">
        <f>IF('FY2025'!$A110&lt;&gt;"",IF(AND(MONTH($K108) &lt;= 3, MONTH($L108) &gt;= 3), IF($O108 &lt;&gt; "", $E108/$O108, ""), ""),"")</f>
        <v>#VALUE!</v>
      </c>
      <c r="S108" s="10" t="e">
        <f>IF('FY2025'!$A110&lt;&gt;"",IF(AND(MONTH($K108) &lt;= 4, MONTH($L108) &gt;= 4), IF($O108 &lt;&gt; "", $E108/$O108, ""), ""),"")</f>
        <v>#VALUE!</v>
      </c>
      <c r="T108" s="10" t="e">
        <f>IF('FY2025'!$A110&lt;&gt;"",IF(AND(MONTH($K108) &lt;= 5, MONTH($L108) &gt;= 5), IF($O108 &lt;&gt; "", $E108/$O108, ""), ""),"")</f>
        <v>#VALUE!</v>
      </c>
      <c r="U108" s="10" t="e">
        <f>IF('FY2025'!$A110&lt;&gt;"",IF(AND(MONTH($K108) &lt;= 6, MONTH($L108) &gt;= 6), IF($O108 &lt;&gt; "", $E108/$O108, ""), ""),"")</f>
        <v>#VALUE!</v>
      </c>
      <c r="V108" s="10" t="e">
        <f>IF('FY2025'!$A110&lt;&gt;"",IF(AND(MONTH($K108) &lt;= 7, MONTH($L108) &gt;= 7 ), IF($O108 &lt;&gt; "", $E108/$O108, ""), ""),"")</f>
        <v>#VALUE!</v>
      </c>
      <c r="W108" s="10" t="e">
        <f>IF('FY2025'!$A110&lt;&gt;"",IF(AND(MONTH($K108) &lt;= 8, MONTH($L108) &gt;= 8), IF($O108 &lt;&gt; "", $E108/$O108, ""), ""),"")</f>
        <v>#VALUE!</v>
      </c>
      <c r="X108" s="10" t="e">
        <f>IF('FY2025'!$A110&lt;&gt;"",IF(AND(MONTH($K108) &lt;= 9, MONTH($L108) &gt;= 9), IF($O108 &lt;&gt; "", $E108/$O108, ""), ""),"")</f>
        <v>#VALUE!</v>
      </c>
      <c r="Y108" s="10" t="e">
        <f>IF('FY2025'!$A110&lt;&gt;"",IF(AND(MONTH($K108) &lt;= 10, MONTH($L108) &gt;= 10), IF($O108 &lt;&gt; "", $E108/$O108, ""), ""),"")</f>
        <v>#VALUE!</v>
      </c>
      <c r="Z108" s="10" t="e">
        <f>IF('FY2025'!$A110&lt;&gt;"",IF(AND(MONTH($K108) &lt;= 11, MONTH($L108) &gt;= 11), IF($O108 &lt;&gt; "", $E108/$O108, ""), ""),"")</f>
        <v>#VALUE!</v>
      </c>
      <c r="AA108" s="10" t="e">
        <f>IF('FY2025'!$A110&lt;&gt;"",IF(AND(MONTH($K108) &lt;= 12, MONTH($L108) &gt;= 12), IF($O108 &lt;&gt; "", $E108/$O108, ""), ""),"")</f>
        <v>#VALUE!</v>
      </c>
    </row>
    <row r="109" spans="1:27" x14ac:dyDescent="0.25">
      <c r="A109" s="8">
        <f>IF('FY2025'!A111&lt;&gt;"", VALUE('FY2025'!A111), "")</f>
        <v>108</v>
      </c>
      <c r="B109" s="5" t="str">
        <f>IF('FY2025'!A111&lt;&gt;"",_xlfn.VALUETOTEXT('FY2025'!B111),"")</f>
        <v>25-1403-0804-25BNPP-PS-EG-108</v>
      </c>
      <c r="C109" s="5" t="str">
        <f>_xlfn.VALUETOTEXT('FY2025'!C111)</f>
        <v>EG</v>
      </c>
      <c r="D109" s="5" t="str">
        <f>IF('FY2025'!A111&lt;&gt;"",_xlfn.VALUETOTEXT('FY2025'!D111),"")</f>
        <v>BNP Paribas SA</v>
      </c>
      <c r="E109" s="6">
        <f>IF('FY2025'!A111&lt;&gt;"",VALUE('FY2025'!E111),"")</f>
        <v>500000</v>
      </c>
      <c r="F109" s="6">
        <f>IF('FY2025'!A111&lt;&gt;"",VALUE('FY2025'!F111),"")</f>
        <v>77</v>
      </c>
      <c r="G109" s="6">
        <f>IF('FY2025'!A111&lt;&gt;"",VALUE('FY2025'!G111),"")</f>
        <v>64</v>
      </c>
      <c r="H109" s="6">
        <f>IF('FY2025'!A111&lt;&gt;"",VALUE('FY2025'!H111),"")</f>
        <v>8.1999999999999993</v>
      </c>
      <c r="I109" s="6">
        <f>IF('FY2025'!A111&lt;&gt;"",VALUE('FY2025'!I111),"")</f>
        <v>1.1000000000000001</v>
      </c>
      <c r="J109" s="6">
        <f>IF('FY2025'!A111&lt;&gt;"",VALUE('FY2025'!J111),"")</f>
        <v>7.1</v>
      </c>
      <c r="K109" s="7" t="e">
        <f>IF('FY2025'!A111&lt;&gt;"",DATEVALUE(MID('FY2025'!K111, FIND(",", 'FY2025'!K111) + 2, FIND(" ", 'FY2025'!K111) - FIND(",", 'FY2025'!K111) - 1) &amp; " " &amp; MID('FY2025'!K111, FIND(" ", 'FY2025'!K111) + 1, FIND(",", 'FY2025'!K111, FIND(" ", 'FY2025'!K111)) - FIND(" ", 'FY2025'!K111) - 1) &amp; ", " &amp; MID('FY2025'!K111, FIND(",", 'FY2025'!K111, FIND(",",'FY2025'!K111) + 1) + 2, LEN('FY2025'!K111))),"")</f>
        <v>#VALUE!</v>
      </c>
      <c r="L109" s="7" t="e">
        <f>IF('FY2025'!A111&lt;&gt;"",DATEVALUE(MID('FY2025'!L111, FIND(",", 'FY2025'!L111) + 2, FIND(" ", 'FY2025'!L111) - FIND(",", 'FY2025'!L111) - 1) &amp; " " &amp; MID('FY2025'!L111, FIND(" ", 'FY2025'!L111) + 1, FIND(",", 'FY2025'!L111, FIND(" ", 'FY2025'!L111)) - FIND(" ", 'FY2025'!L111) - 1) &amp; ", " &amp; MID('FY2025'!L111, FIND(",", 'FY2025'!L111, FIND(",",'FY2025'!L111) + 1) + 2, LEN('FY2025'!L111))),"")</f>
        <v>#VALUE!</v>
      </c>
      <c r="M109" s="7" t="e">
        <f>IF('FY2025'!A111&lt;&gt;"",DATEVALUE(MID('FY2025'!M111, FIND(",", 'FY2025'!M111) + 2, FIND(" ", 'FY2025'!M111) - FIND(",", 'FY2025'!M111) - 1) &amp; " " &amp; MID('FY2025'!M111, FIND(" ", 'FY2025'!M111) + 1, FIND(",", 'FY2025'!M111, FIND(" ", 'FY2025'!M111)) - FIND(" ", 'FY2025'!M111) - 1) &amp; ", " &amp; MID('FY2025'!M111, FIND(",", 'FY2025'!M111, FIND(",",'FY2025'!M111) + 1) + 2, LEN('FY2025'!M111))),"")</f>
        <v>#VALUE!</v>
      </c>
      <c r="N109" s="7" t="e">
        <f>IF('FY2025'!A111&lt;&gt;"",DATEVALUE(MID('FY2025'!N111, FIND(",", 'FY2025'!N111) + 2, FIND(" ", 'FY2025'!N111) - FIND(",", 'FY2025'!N111) - 1) &amp; " " &amp; MID('FY2025'!N111, FIND(" ", 'FY2025'!N111) + 1, FIND(",", 'FY2025'!N111, FIND(" ", 'FY2025'!N111)) - FIND(" ", 'FY2025'!N111) - 1) &amp; ", " &amp; MID('FY2025'!N111, FIND(",", 'FY2025'!N111, FIND(",",'FY2025'!N111) + 1) + 2, LEN('FY2025'!N111))),"")</f>
        <v>#VALUE!</v>
      </c>
      <c r="O109" s="5" t="e">
        <f t="shared" si="1"/>
        <v>#VALUE!</v>
      </c>
      <c r="P109" s="10" t="e">
        <f>IF('FY2025'!$A111&lt;&gt;"",IF(AND(MONTH($K109) &lt;= 1, MONTH($L109) &gt;= 1), IF($O109 &lt;&gt; "", $E109/$O109, ""), ""),"")</f>
        <v>#VALUE!</v>
      </c>
      <c r="Q109" s="10" t="e">
        <f>IF('FY2025'!$A111&lt;&gt;"",IF(AND(MONTH($K109) &lt;= 2, MONTH($L109) &gt;= 2), IF($O109 &lt;&gt; "", $E109/$O109, ""), ""),"")</f>
        <v>#VALUE!</v>
      </c>
      <c r="R109" s="10" t="e">
        <f>IF('FY2025'!$A111&lt;&gt;"",IF(AND(MONTH($K109) &lt;= 3, MONTH($L109) &gt;= 3), IF($O109 &lt;&gt; "", $E109/$O109, ""), ""),"")</f>
        <v>#VALUE!</v>
      </c>
      <c r="S109" s="10" t="e">
        <f>IF('FY2025'!$A111&lt;&gt;"",IF(AND(MONTH($K109) &lt;= 4, MONTH($L109) &gt;= 4), IF($O109 &lt;&gt; "", $E109/$O109, ""), ""),"")</f>
        <v>#VALUE!</v>
      </c>
      <c r="T109" s="10" t="e">
        <f>IF('FY2025'!$A111&lt;&gt;"",IF(AND(MONTH($K109) &lt;= 5, MONTH($L109) &gt;= 5), IF($O109 &lt;&gt; "", $E109/$O109, ""), ""),"")</f>
        <v>#VALUE!</v>
      </c>
      <c r="U109" s="10" t="e">
        <f>IF('FY2025'!$A111&lt;&gt;"",IF(AND(MONTH($K109) &lt;= 6, MONTH($L109) &gt;= 6), IF($O109 &lt;&gt; "", $E109/$O109, ""), ""),"")</f>
        <v>#VALUE!</v>
      </c>
      <c r="V109" s="10" t="e">
        <f>IF('FY2025'!$A111&lt;&gt;"",IF(AND(MONTH($K109) &lt;= 7, MONTH($L109) &gt;= 7 ), IF($O109 &lt;&gt; "", $E109/$O109, ""), ""),"")</f>
        <v>#VALUE!</v>
      </c>
      <c r="W109" s="10" t="e">
        <f>IF('FY2025'!$A111&lt;&gt;"",IF(AND(MONTH($K109) &lt;= 8, MONTH($L109) &gt;= 8), IF($O109 &lt;&gt; "", $E109/$O109, ""), ""),"")</f>
        <v>#VALUE!</v>
      </c>
      <c r="X109" s="10" t="e">
        <f>IF('FY2025'!$A111&lt;&gt;"",IF(AND(MONTH($K109) &lt;= 9, MONTH($L109) &gt;= 9), IF($O109 &lt;&gt; "", $E109/$O109, ""), ""),"")</f>
        <v>#VALUE!</v>
      </c>
      <c r="Y109" s="10" t="e">
        <f>IF('FY2025'!$A111&lt;&gt;"",IF(AND(MONTH($K109) &lt;= 10, MONTH($L109) &gt;= 10), IF($O109 &lt;&gt; "", $E109/$O109, ""), ""),"")</f>
        <v>#VALUE!</v>
      </c>
      <c r="Z109" s="10" t="e">
        <f>IF('FY2025'!$A111&lt;&gt;"",IF(AND(MONTH($K109) &lt;= 11, MONTH($L109) &gt;= 11), IF($O109 &lt;&gt; "", $E109/$O109, ""), ""),"")</f>
        <v>#VALUE!</v>
      </c>
      <c r="AA109" s="10" t="e">
        <f>IF('FY2025'!$A111&lt;&gt;"",IF(AND(MONTH($K109) &lt;= 12, MONTH($L109) &gt;= 12), IF($O109 &lt;&gt; "", $E109/$O109, ""), ""),"")</f>
        <v>#VALUE!</v>
      </c>
    </row>
    <row r="110" spans="1:27" x14ac:dyDescent="0.25">
      <c r="A110" s="8">
        <f>IF('FY2025'!A112&lt;&gt;"", VALUE('FY2025'!A112), "")</f>
        <v>109</v>
      </c>
      <c r="B110" s="5" t="str">
        <f>IF('FY2025'!A112&lt;&gt;"",_xlfn.VALUETOTEXT('FY2025'!B112),"")</f>
        <v>25-1403-0804-25SCBB-PS-EG-109</v>
      </c>
      <c r="C110" s="5" t="str">
        <f>_xlfn.VALUETOTEXT('FY2025'!C112)</f>
        <v>EG</v>
      </c>
      <c r="D110" s="5" t="str">
        <f>IF('FY2025'!A112&lt;&gt;"",_xlfn.VALUETOTEXT('FY2025'!D112),"")</f>
        <v>Standard Chartered Bank (M) Bhd</v>
      </c>
      <c r="E110" s="6">
        <f>IF('FY2025'!A112&lt;&gt;"",VALUE('FY2025'!E112),"")</f>
        <v>500000</v>
      </c>
      <c r="F110" s="6">
        <f>IF('FY2025'!A112&lt;&gt;"",VALUE('FY2025'!F112),"")</f>
        <v>77</v>
      </c>
      <c r="G110" s="6">
        <f>IF('FY2025'!A112&lt;&gt;"",VALUE('FY2025'!G112),"")</f>
        <v>64</v>
      </c>
      <c r="H110" s="6">
        <f>IF('FY2025'!A112&lt;&gt;"",VALUE('FY2025'!H112),"")</f>
        <v>8.15</v>
      </c>
      <c r="I110" s="6">
        <f>IF('FY2025'!A112&lt;&gt;"",VALUE('FY2025'!I112),"")</f>
        <v>1.04</v>
      </c>
      <c r="J110" s="6">
        <f>IF('FY2025'!A112&lt;&gt;"",VALUE('FY2025'!J112),"")</f>
        <v>7.11</v>
      </c>
      <c r="K110" s="7" t="e">
        <f>IF('FY2025'!A112&lt;&gt;"",DATEVALUE(MID('FY2025'!K112, FIND(",", 'FY2025'!K112) + 2, FIND(" ", 'FY2025'!K112) - FIND(",", 'FY2025'!K112) - 1) &amp; " " &amp; MID('FY2025'!K112, FIND(" ", 'FY2025'!K112) + 1, FIND(",", 'FY2025'!K112, FIND(" ", 'FY2025'!K112)) - FIND(" ", 'FY2025'!K112) - 1) &amp; ", " &amp; MID('FY2025'!K112, FIND(",", 'FY2025'!K112, FIND(",",'FY2025'!K112) + 1) + 2, LEN('FY2025'!K112))),"")</f>
        <v>#VALUE!</v>
      </c>
      <c r="L110" s="7" t="e">
        <f>IF('FY2025'!A112&lt;&gt;"",DATEVALUE(MID('FY2025'!L112, FIND(",", 'FY2025'!L112) + 2, FIND(" ", 'FY2025'!L112) - FIND(",", 'FY2025'!L112) - 1) &amp; " " &amp; MID('FY2025'!L112, FIND(" ", 'FY2025'!L112) + 1, FIND(",", 'FY2025'!L112, FIND(" ", 'FY2025'!L112)) - FIND(" ", 'FY2025'!L112) - 1) &amp; ", " &amp; MID('FY2025'!L112, FIND(",", 'FY2025'!L112, FIND(",",'FY2025'!L112) + 1) + 2, LEN('FY2025'!L112))),"")</f>
        <v>#VALUE!</v>
      </c>
      <c r="M110" s="7" t="e">
        <f>IF('FY2025'!A112&lt;&gt;"",DATEVALUE(MID('FY2025'!M112, FIND(",", 'FY2025'!M112) + 2, FIND(" ", 'FY2025'!M112) - FIND(",", 'FY2025'!M112) - 1) &amp; " " &amp; MID('FY2025'!M112, FIND(" ", 'FY2025'!M112) + 1, FIND(",", 'FY2025'!M112, FIND(" ", 'FY2025'!M112)) - FIND(" ", 'FY2025'!M112) - 1) &amp; ", " &amp; MID('FY2025'!M112, FIND(",", 'FY2025'!M112, FIND(",",'FY2025'!M112) + 1) + 2, LEN('FY2025'!M112))),"")</f>
        <v>#VALUE!</v>
      </c>
      <c r="N110" s="7" t="e">
        <f>IF('FY2025'!A112&lt;&gt;"",DATEVALUE(MID('FY2025'!N112, FIND(",", 'FY2025'!N112) + 2, FIND(" ", 'FY2025'!N112) - FIND(",", 'FY2025'!N112) - 1) &amp; " " &amp; MID('FY2025'!N112, FIND(" ", 'FY2025'!N112) + 1, FIND(",", 'FY2025'!N112, FIND(" ", 'FY2025'!N112)) - FIND(" ", 'FY2025'!N112) - 1) &amp; ", " &amp; MID('FY2025'!N112, FIND(",", 'FY2025'!N112, FIND(",",'FY2025'!N112) + 1) + 2, LEN('FY2025'!N112))),"")</f>
        <v>#VALUE!</v>
      </c>
      <c r="O110" s="5" t="e">
        <f t="shared" si="1"/>
        <v>#VALUE!</v>
      </c>
      <c r="P110" s="10" t="e">
        <f>IF('FY2025'!$A112&lt;&gt;"",IF(AND(MONTH($K110) &lt;= 1, MONTH($L110) &gt;= 1), IF($O110 &lt;&gt; "", $E110/$O110, ""), ""),"")</f>
        <v>#VALUE!</v>
      </c>
      <c r="Q110" s="10" t="e">
        <f>IF('FY2025'!$A112&lt;&gt;"",IF(AND(MONTH($K110) &lt;= 2, MONTH($L110) &gt;= 2), IF($O110 &lt;&gt; "", $E110/$O110, ""), ""),"")</f>
        <v>#VALUE!</v>
      </c>
      <c r="R110" s="10" t="e">
        <f>IF('FY2025'!$A112&lt;&gt;"",IF(AND(MONTH($K110) &lt;= 3, MONTH($L110) &gt;= 3), IF($O110 &lt;&gt; "", $E110/$O110, ""), ""),"")</f>
        <v>#VALUE!</v>
      </c>
      <c r="S110" s="10" t="e">
        <f>IF('FY2025'!$A112&lt;&gt;"",IF(AND(MONTH($K110) &lt;= 4, MONTH($L110) &gt;= 4), IF($O110 &lt;&gt; "", $E110/$O110, ""), ""),"")</f>
        <v>#VALUE!</v>
      </c>
      <c r="T110" s="10" t="e">
        <f>IF('FY2025'!$A112&lt;&gt;"",IF(AND(MONTH($K110) &lt;= 5, MONTH($L110) &gt;= 5), IF($O110 &lt;&gt; "", $E110/$O110, ""), ""),"")</f>
        <v>#VALUE!</v>
      </c>
      <c r="U110" s="10" t="e">
        <f>IF('FY2025'!$A112&lt;&gt;"",IF(AND(MONTH($K110) &lt;= 6, MONTH($L110) &gt;= 6), IF($O110 &lt;&gt; "", $E110/$O110, ""), ""),"")</f>
        <v>#VALUE!</v>
      </c>
      <c r="V110" s="10" t="e">
        <f>IF('FY2025'!$A112&lt;&gt;"",IF(AND(MONTH($K110) &lt;= 7, MONTH($L110) &gt;= 7 ), IF($O110 &lt;&gt; "", $E110/$O110, ""), ""),"")</f>
        <v>#VALUE!</v>
      </c>
      <c r="W110" s="10" t="e">
        <f>IF('FY2025'!$A112&lt;&gt;"",IF(AND(MONTH($K110) &lt;= 8, MONTH($L110) &gt;= 8), IF($O110 &lt;&gt; "", $E110/$O110, ""), ""),"")</f>
        <v>#VALUE!</v>
      </c>
      <c r="X110" s="10" t="e">
        <f>IF('FY2025'!$A112&lt;&gt;"",IF(AND(MONTH($K110) &lt;= 9, MONTH($L110) &gt;= 9), IF($O110 &lt;&gt; "", $E110/$O110, ""), ""),"")</f>
        <v>#VALUE!</v>
      </c>
      <c r="Y110" s="10" t="e">
        <f>IF('FY2025'!$A112&lt;&gt;"",IF(AND(MONTH($K110) &lt;= 10, MONTH($L110) &gt;= 10), IF($O110 &lt;&gt; "", $E110/$O110, ""), ""),"")</f>
        <v>#VALUE!</v>
      </c>
      <c r="Z110" s="10" t="e">
        <f>IF('FY2025'!$A112&lt;&gt;"",IF(AND(MONTH($K110) &lt;= 11, MONTH($L110) &gt;= 11), IF($O110 &lt;&gt; "", $E110/$O110, ""), ""),"")</f>
        <v>#VALUE!</v>
      </c>
      <c r="AA110" s="10" t="e">
        <f>IF('FY2025'!$A112&lt;&gt;"",IF(AND(MONTH($K110) &lt;= 12, MONTH($L110) &gt;= 12), IF($O110 &lt;&gt; "", $E110/$O110, ""), ""),"")</f>
        <v>#VALUE!</v>
      </c>
    </row>
    <row r="111" spans="1:27" x14ac:dyDescent="0.25">
      <c r="A111" s="8">
        <f>IF('FY2025'!A113&lt;&gt;"", VALUE('FY2025'!A113), "")</f>
        <v>110</v>
      </c>
      <c r="B111" s="5" t="str">
        <f>IF('FY2025'!A113&lt;&gt;"",_xlfn.VALUETOTEXT('FY2025'!B113),"")</f>
        <v>25-1403-0804-25MLIL-PS-EG-110</v>
      </c>
      <c r="C111" s="5" t="str">
        <f>_xlfn.VALUETOTEXT('FY2025'!C113)</f>
        <v>EG</v>
      </c>
      <c r="D111" s="5" t="str">
        <f>IF('FY2025'!A113&lt;&gt;"",_xlfn.VALUETOTEXT('FY2025'!D113),"")</f>
        <v>Merrill Lynch International</v>
      </c>
      <c r="E111" s="6">
        <f>IF('FY2025'!A113&lt;&gt;"",VALUE('FY2025'!E113),"")</f>
        <v>500000</v>
      </c>
      <c r="F111" s="6">
        <f>IF('FY2025'!A113&lt;&gt;"",VALUE('FY2025'!F113),"")</f>
        <v>77</v>
      </c>
      <c r="G111" s="6">
        <f>IF('FY2025'!A113&lt;&gt;"",VALUE('FY2025'!G113),"")</f>
        <v>64</v>
      </c>
      <c r="H111" s="6">
        <f>IF('FY2025'!A113&lt;&gt;"",VALUE('FY2025'!H113),"")</f>
        <v>8.15</v>
      </c>
      <c r="I111" s="6">
        <f>IF('FY2025'!A113&lt;&gt;"",VALUE('FY2025'!I113),"")</f>
        <v>1.04</v>
      </c>
      <c r="J111" s="6">
        <f>IF('FY2025'!A113&lt;&gt;"",VALUE('FY2025'!J113),"")</f>
        <v>7.11</v>
      </c>
      <c r="K111" s="7" t="e">
        <f>IF('FY2025'!A113&lt;&gt;"",DATEVALUE(MID('FY2025'!K113, FIND(",", 'FY2025'!K113) + 2, FIND(" ", 'FY2025'!K113) - FIND(",", 'FY2025'!K113) - 1) &amp; " " &amp; MID('FY2025'!K113, FIND(" ", 'FY2025'!K113) + 1, FIND(",", 'FY2025'!K113, FIND(" ", 'FY2025'!K113)) - FIND(" ", 'FY2025'!K113) - 1) &amp; ", " &amp; MID('FY2025'!K113, FIND(",", 'FY2025'!K113, FIND(",",'FY2025'!K113) + 1) + 2, LEN('FY2025'!K113))),"")</f>
        <v>#VALUE!</v>
      </c>
      <c r="L111" s="7" t="e">
        <f>IF('FY2025'!A113&lt;&gt;"",DATEVALUE(MID('FY2025'!L113, FIND(",", 'FY2025'!L113) + 2, FIND(" ", 'FY2025'!L113) - FIND(",", 'FY2025'!L113) - 1) &amp; " " &amp; MID('FY2025'!L113, FIND(" ", 'FY2025'!L113) + 1, FIND(",", 'FY2025'!L113, FIND(" ", 'FY2025'!L113)) - FIND(" ", 'FY2025'!L113) - 1) &amp; ", " &amp; MID('FY2025'!L113, FIND(",", 'FY2025'!L113, FIND(",",'FY2025'!L113) + 1) + 2, LEN('FY2025'!L113))),"")</f>
        <v>#VALUE!</v>
      </c>
      <c r="M111" s="7" t="e">
        <f>IF('FY2025'!A113&lt;&gt;"",DATEVALUE(MID('FY2025'!M113, FIND(",", 'FY2025'!M113) + 2, FIND(" ", 'FY2025'!M113) - FIND(",", 'FY2025'!M113) - 1) &amp; " " &amp; MID('FY2025'!M113, FIND(" ", 'FY2025'!M113) + 1, FIND(",", 'FY2025'!M113, FIND(" ", 'FY2025'!M113)) - FIND(" ", 'FY2025'!M113) - 1) &amp; ", " &amp; MID('FY2025'!M113, FIND(",", 'FY2025'!M113, FIND(",",'FY2025'!M113) + 1) + 2, LEN('FY2025'!M113))),"")</f>
        <v>#VALUE!</v>
      </c>
      <c r="N111" s="7" t="e">
        <f>IF('FY2025'!A113&lt;&gt;"",DATEVALUE(MID('FY2025'!N113, FIND(",", 'FY2025'!N113) + 2, FIND(" ", 'FY2025'!N113) - FIND(",", 'FY2025'!N113) - 1) &amp; " " &amp; MID('FY2025'!N113, FIND(" ", 'FY2025'!N113) + 1, FIND(",", 'FY2025'!N113, FIND(" ", 'FY2025'!N113)) - FIND(" ", 'FY2025'!N113) - 1) &amp; ", " &amp; MID('FY2025'!N113, FIND(",", 'FY2025'!N113, FIND(",",'FY2025'!N113) + 1) + 2, LEN('FY2025'!N113))),"")</f>
        <v>#VALUE!</v>
      </c>
      <c r="O111" s="5" t="e">
        <f t="shared" si="1"/>
        <v>#VALUE!</v>
      </c>
      <c r="P111" s="10" t="e">
        <f>IF('FY2025'!$A113&lt;&gt;"",IF(AND(MONTH($K111) &lt;= 1, MONTH($L111) &gt;= 1), IF($O111 &lt;&gt; "", $E111/$O111, ""), ""),"")</f>
        <v>#VALUE!</v>
      </c>
      <c r="Q111" s="10" t="e">
        <f>IF('FY2025'!$A113&lt;&gt;"",IF(AND(MONTH($K111) &lt;= 2, MONTH($L111) &gt;= 2), IF($O111 &lt;&gt; "", $E111/$O111, ""), ""),"")</f>
        <v>#VALUE!</v>
      </c>
      <c r="R111" s="10" t="e">
        <f>IF('FY2025'!$A113&lt;&gt;"",IF(AND(MONTH($K111) &lt;= 3, MONTH($L111) &gt;= 3), IF($O111 &lt;&gt; "", $E111/$O111, ""), ""),"")</f>
        <v>#VALUE!</v>
      </c>
      <c r="S111" s="10" t="e">
        <f>IF('FY2025'!$A113&lt;&gt;"",IF(AND(MONTH($K111) &lt;= 4, MONTH($L111) &gt;= 4), IF($O111 &lt;&gt; "", $E111/$O111, ""), ""),"")</f>
        <v>#VALUE!</v>
      </c>
      <c r="T111" s="10" t="e">
        <f>IF('FY2025'!$A113&lt;&gt;"",IF(AND(MONTH($K111) &lt;= 5, MONTH($L111) &gt;= 5), IF($O111 &lt;&gt; "", $E111/$O111, ""), ""),"")</f>
        <v>#VALUE!</v>
      </c>
      <c r="U111" s="10" t="e">
        <f>IF('FY2025'!$A113&lt;&gt;"",IF(AND(MONTH($K111) &lt;= 6, MONTH($L111) &gt;= 6), IF($O111 &lt;&gt; "", $E111/$O111, ""), ""),"")</f>
        <v>#VALUE!</v>
      </c>
      <c r="V111" s="10" t="e">
        <f>IF('FY2025'!$A113&lt;&gt;"",IF(AND(MONTH($K111) &lt;= 7, MONTH($L111) &gt;= 7 ), IF($O111 &lt;&gt; "", $E111/$O111, ""), ""),"")</f>
        <v>#VALUE!</v>
      </c>
      <c r="W111" s="10" t="e">
        <f>IF('FY2025'!$A113&lt;&gt;"",IF(AND(MONTH($K111) &lt;= 8, MONTH($L111) &gt;= 8), IF($O111 &lt;&gt; "", $E111/$O111, ""), ""),"")</f>
        <v>#VALUE!</v>
      </c>
      <c r="X111" s="10" t="e">
        <f>IF('FY2025'!$A113&lt;&gt;"",IF(AND(MONTH($K111) &lt;= 9, MONTH($L111) &gt;= 9), IF($O111 &lt;&gt; "", $E111/$O111, ""), ""),"")</f>
        <v>#VALUE!</v>
      </c>
      <c r="Y111" s="10" t="e">
        <f>IF('FY2025'!$A113&lt;&gt;"",IF(AND(MONTH($K111) &lt;= 10, MONTH($L111) &gt;= 10), IF($O111 &lt;&gt; "", $E111/$O111, ""), ""),"")</f>
        <v>#VALUE!</v>
      </c>
      <c r="Z111" s="10" t="e">
        <f>IF('FY2025'!$A113&lt;&gt;"",IF(AND(MONTH($K111) &lt;= 11, MONTH($L111) &gt;= 11), IF($O111 &lt;&gt; "", $E111/$O111, ""), ""),"")</f>
        <v>#VALUE!</v>
      </c>
      <c r="AA111" s="10" t="e">
        <f>IF('FY2025'!$A113&lt;&gt;"",IF(AND(MONTH($K111) &lt;= 12, MONTH($L111) &gt;= 12), IF($O111 &lt;&gt; "", $E111/$O111, ""), ""),"")</f>
        <v>#VALUE!</v>
      </c>
    </row>
    <row r="112" spans="1:27" x14ac:dyDescent="0.25">
      <c r="A112" s="8">
        <f>IF('FY2025'!A114&lt;&gt;"", VALUE('FY2025'!A114), "")</f>
        <v>111</v>
      </c>
      <c r="B112" s="5" t="str">
        <f>IF('FY2025'!A114&lt;&gt;"",_xlfn.VALUETOTEXT('FY2025'!B114),"")</f>
        <v>25-1403-0804-25JPMC-PS-HZ-111</v>
      </c>
      <c r="C112" s="5" t="str">
        <f>_xlfn.VALUETOTEXT('FY2025'!C114)</f>
        <v>HZ</v>
      </c>
      <c r="D112" s="5" t="str">
        <f>IF('FY2025'!A114&lt;&gt;"",_xlfn.VALUETOTEXT('FY2025'!D114),"")</f>
        <v>JP Morgan Chase Bank NA</v>
      </c>
      <c r="E112" s="6">
        <f>IF('FY2025'!A114&lt;&gt;"",VALUE('FY2025'!E114),"")</f>
        <v>500000</v>
      </c>
      <c r="F112" s="6">
        <f>IF('FY2025'!A114&lt;&gt;"",VALUE('FY2025'!F114),"")</f>
        <v>77</v>
      </c>
      <c r="G112" s="6">
        <f>IF('FY2025'!A114&lt;&gt;"",VALUE('FY2025'!G114),"")</f>
        <v>64</v>
      </c>
      <c r="H112" s="6">
        <f>IF('FY2025'!A114&lt;&gt;"",VALUE('FY2025'!H114),"")</f>
        <v>8.01</v>
      </c>
      <c r="I112" s="6">
        <f>IF('FY2025'!A114&lt;&gt;"",VALUE('FY2025'!I114),"")</f>
        <v>1</v>
      </c>
      <c r="J112" s="6">
        <f>IF('FY2025'!A114&lt;&gt;"",VALUE('FY2025'!J114),"")</f>
        <v>7.01</v>
      </c>
      <c r="K112" s="7" t="e">
        <f>IF('FY2025'!A114&lt;&gt;"",DATEVALUE(MID('FY2025'!K114, FIND(",", 'FY2025'!K114) + 2, FIND(" ", 'FY2025'!K114) - FIND(",", 'FY2025'!K114) - 1) &amp; " " &amp; MID('FY2025'!K114, FIND(" ", 'FY2025'!K114) + 1, FIND(",", 'FY2025'!K114, FIND(" ", 'FY2025'!K114)) - FIND(" ", 'FY2025'!K114) - 1) &amp; ", " &amp; MID('FY2025'!K114, FIND(",", 'FY2025'!K114, FIND(",",'FY2025'!K114) + 1) + 2, LEN('FY2025'!K114))),"")</f>
        <v>#VALUE!</v>
      </c>
      <c r="L112" s="7" t="e">
        <f>IF('FY2025'!A114&lt;&gt;"",DATEVALUE(MID('FY2025'!L114, FIND(",", 'FY2025'!L114) + 2, FIND(" ", 'FY2025'!L114) - FIND(",", 'FY2025'!L114) - 1) &amp; " " &amp; MID('FY2025'!L114, FIND(" ", 'FY2025'!L114) + 1, FIND(",", 'FY2025'!L114, FIND(" ", 'FY2025'!L114)) - FIND(" ", 'FY2025'!L114) - 1) &amp; ", " &amp; MID('FY2025'!L114, FIND(",", 'FY2025'!L114, FIND(",",'FY2025'!L114) + 1) + 2, LEN('FY2025'!L114))),"")</f>
        <v>#VALUE!</v>
      </c>
      <c r="M112" s="7" t="e">
        <f>IF('FY2025'!A114&lt;&gt;"",DATEVALUE(MID('FY2025'!M114, FIND(",", 'FY2025'!M114) + 2, FIND(" ", 'FY2025'!M114) - FIND(",", 'FY2025'!M114) - 1) &amp; " " &amp; MID('FY2025'!M114, FIND(" ", 'FY2025'!M114) + 1, FIND(",", 'FY2025'!M114, FIND(" ", 'FY2025'!M114)) - FIND(" ", 'FY2025'!M114) - 1) &amp; ", " &amp; MID('FY2025'!M114, FIND(",", 'FY2025'!M114, FIND(",",'FY2025'!M114) + 1) + 2, LEN('FY2025'!M114))),"")</f>
        <v>#VALUE!</v>
      </c>
      <c r="N112" s="7" t="e">
        <f>IF('FY2025'!A114&lt;&gt;"",DATEVALUE(MID('FY2025'!N114, FIND(",", 'FY2025'!N114) + 2, FIND(" ", 'FY2025'!N114) - FIND(",", 'FY2025'!N114) - 1) &amp; " " &amp; MID('FY2025'!N114, FIND(" ", 'FY2025'!N114) + 1, FIND(",", 'FY2025'!N114, FIND(" ", 'FY2025'!N114)) - FIND(" ", 'FY2025'!N114) - 1) &amp; ", " &amp; MID('FY2025'!N114, FIND(",", 'FY2025'!N114, FIND(",",'FY2025'!N114) + 1) + 2, LEN('FY2025'!N114))),"")</f>
        <v>#VALUE!</v>
      </c>
      <c r="O112" s="5" t="e">
        <f t="shared" si="1"/>
        <v>#VALUE!</v>
      </c>
      <c r="P112" s="10" t="e">
        <f>IF('FY2025'!$A114&lt;&gt;"",IF(AND(MONTH($K112) &lt;= 1, MONTH($L112) &gt;= 1), IF($O112 &lt;&gt; "", $E112/$O112, ""), ""),"")</f>
        <v>#VALUE!</v>
      </c>
      <c r="Q112" s="10" t="e">
        <f>IF('FY2025'!$A114&lt;&gt;"",IF(AND(MONTH($K112) &lt;= 2, MONTH($L112) &gt;= 2), IF($O112 &lt;&gt; "", $E112/$O112, ""), ""),"")</f>
        <v>#VALUE!</v>
      </c>
      <c r="R112" s="10" t="e">
        <f>IF('FY2025'!$A114&lt;&gt;"",IF(AND(MONTH($K112) &lt;= 3, MONTH($L112) &gt;= 3), IF($O112 &lt;&gt; "", $E112/$O112, ""), ""),"")</f>
        <v>#VALUE!</v>
      </c>
      <c r="S112" s="10" t="e">
        <f>IF('FY2025'!$A114&lt;&gt;"",IF(AND(MONTH($K112) &lt;= 4, MONTH($L112) &gt;= 4), IF($O112 &lt;&gt; "", $E112/$O112, ""), ""),"")</f>
        <v>#VALUE!</v>
      </c>
      <c r="T112" s="10" t="e">
        <f>IF('FY2025'!$A114&lt;&gt;"",IF(AND(MONTH($K112) &lt;= 5, MONTH($L112) &gt;= 5), IF($O112 &lt;&gt; "", $E112/$O112, ""), ""),"")</f>
        <v>#VALUE!</v>
      </c>
      <c r="U112" s="10" t="e">
        <f>IF('FY2025'!$A114&lt;&gt;"",IF(AND(MONTH($K112) &lt;= 6, MONTH($L112) &gt;= 6), IF($O112 &lt;&gt; "", $E112/$O112, ""), ""),"")</f>
        <v>#VALUE!</v>
      </c>
      <c r="V112" s="10" t="e">
        <f>IF('FY2025'!$A114&lt;&gt;"",IF(AND(MONTH($K112) &lt;= 7, MONTH($L112) &gt;= 7 ), IF($O112 &lt;&gt; "", $E112/$O112, ""), ""),"")</f>
        <v>#VALUE!</v>
      </c>
      <c r="W112" s="10" t="e">
        <f>IF('FY2025'!$A114&lt;&gt;"",IF(AND(MONTH($K112) &lt;= 8, MONTH($L112) &gt;= 8), IF($O112 &lt;&gt; "", $E112/$O112, ""), ""),"")</f>
        <v>#VALUE!</v>
      </c>
      <c r="X112" s="10" t="e">
        <f>IF('FY2025'!$A114&lt;&gt;"",IF(AND(MONTH($K112) &lt;= 9, MONTH($L112) &gt;= 9), IF($O112 &lt;&gt; "", $E112/$O112, ""), ""),"")</f>
        <v>#VALUE!</v>
      </c>
      <c r="Y112" s="10" t="e">
        <f>IF('FY2025'!$A114&lt;&gt;"",IF(AND(MONTH($K112) &lt;= 10, MONTH($L112) &gt;= 10), IF($O112 &lt;&gt; "", $E112/$O112, ""), ""),"")</f>
        <v>#VALUE!</v>
      </c>
      <c r="Z112" s="10" t="e">
        <f>IF('FY2025'!$A114&lt;&gt;"",IF(AND(MONTH($K112) &lt;= 11, MONTH($L112) &gt;= 11), IF($O112 &lt;&gt; "", $E112/$O112, ""), ""),"")</f>
        <v>#VALUE!</v>
      </c>
      <c r="AA112" s="10" t="e">
        <f>IF('FY2025'!$A114&lt;&gt;"",IF(AND(MONTH($K112) &lt;= 12, MONTH($L112) &gt;= 12), IF($O112 &lt;&gt; "", $E112/$O112, ""), ""),"")</f>
        <v>#VALUE!</v>
      </c>
    </row>
    <row r="113" spans="1:27" x14ac:dyDescent="0.25">
      <c r="A113" s="8">
        <f>IF('FY2025'!A115&lt;&gt;"", VALUE('FY2025'!A115), "")</f>
        <v>112</v>
      </c>
      <c r="B113" s="5" t="str">
        <f>IF('FY2025'!A115&lt;&gt;"",_xlfn.VALUETOTEXT('FY2025'!B115),"")</f>
        <v>25-1403-0804-25MSCG-PS-HZ-112</v>
      </c>
      <c r="C113" s="5" t="str">
        <f>_xlfn.VALUETOTEXT('FY2025'!C115)</f>
        <v>HZ</v>
      </c>
      <c r="D113" s="5" t="str">
        <f>IF('FY2025'!A115&lt;&gt;"",_xlfn.VALUETOTEXT('FY2025'!D115),"")</f>
        <v>Morgan Stanley Capital Group (Singapore) Pte</v>
      </c>
      <c r="E113" s="6">
        <f>IF('FY2025'!A115&lt;&gt;"",VALUE('FY2025'!E115),"")</f>
        <v>500000</v>
      </c>
      <c r="F113" s="6">
        <f>IF('FY2025'!A115&lt;&gt;"",VALUE('FY2025'!F115),"")</f>
        <v>77</v>
      </c>
      <c r="G113" s="6">
        <f>IF('FY2025'!A115&lt;&gt;"",VALUE('FY2025'!G115),"")</f>
        <v>64</v>
      </c>
      <c r="H113" s="6">
        <f>IF('FY2025'!A115&lt;&gt;"",VALUE('FY2025'!H115),"")</f>
        <v>8.0299999999999994</v>
      </c>
      <c r="I113" s="6">
        <f>IF('FY2025'!A115&lt;&gt;"",VALUE('FY2025'!I115),"")</f>
        <v>1.01</v>
      </c>
      <c r="J113" s="6">
        <f>IF('FY2025'!A115&lt;&gt;"",VALUE('FY2025'!J115),"")</f>
        <v>7.02</v>
      </c>
      <c r="K113" s="7" t="e">
        <f>IF('FY2025'!A115&lt;&gt;"",DATEVALUE(MID('FY2025'!K115, FIND(",", 'FY2025'!K115) + 2, FIND(" ", 'FY2025'!K115) - FIND(",", 'FY2025'!K115) - 1) &amp; " " &amp; MID('FY2025'!K115, FIND(" ", 'FY2025'!K115) + 1, FIND(",", 'FY2025'!K115, FIND(" ", 'FY2025'!K115)) - FIND(" ", 'FY2025'!K115) - 1) &amp; ", " &amp; MID('FY2025'!K115, FIND(",", 'FY2025'!K115, FIND(",",'FY2025'!K115) + 1) + 2, LEN('FY2025'!K115))),"")</f>
        <v>#VALUE!</v>
      </c>
      <c r="L113" s="7" t="e">
        <f>IF('FY2025'!A115&lt;&gt;"",DATEVALUE(MID('FY2025'!L115, FIND(",", 'FY2025'!L115) + 2, FIND(" ", 'FY2025'!L115) - FIND(",", 'FY2025'!L115) - 1) &amp; " " &amp; MID('FY2025'!L115, FIND(" ", 'FY2025'!L115) + 1, FIND(",", 'FY2025'!L115, FIND(" ", 'FY2025'!L115)) - FIND(" ", 'FY2025'!L115) - 1) &amp; ", " &amp; MID('FY2025'!L115, FIND(",", 'FY2025'!L115, FIND(",",'FY2025'!L115) + 1) + 2, LEN('FY2025'!L115))),"")</f>
        <v>#VALUE!</v>
      </c>
      <c r="M113" s="7" t="e">
        <f>IF('FY2025'!A115&lt;&gt;"",DATEVALUE(MID('FY2025'!M115, FIND(",", 'FY2025'!M115) + 2, FIND(" ", 'FY2025'!M115) - FIND(",", 'FY2025'!M115) - 1) &amp; " " &amp; MID('FY2025'!M115, FIND(" ", 'FY2025'!M115) + 1, FIND(",", 'FY2025'!M115, FIND(" ", 'FY2025'!M115)) - FIND(" ", 'FY2025'!M115) - 1) &amp; ", " &amp; MID('FY2025'!M115, FIND(",", 'FY2025'!M115, FIND(",",'FY2025'!M115) + 1) + 2, LEN('FY2025'!M115))),"")</f>
        <v>#VALUE!</v>
      </c>
      <c r="N113" s="7" t="e">
        <f>IF('FY2025'!A115&lt;&gt;"",DATEVALUE(MID('FY2025'!N115, FIND(",", 'FY2025'!N115) + 2, FIND(" ", 'FY2025'!N115) - FIND(",", 'FY2025'!N115) - 1) &amp; " " &amp; MID('FY2025'!N115, FIND(" ", 'FY2025'!N115) + 1, FIND(",", 'FY2025'!N115, FIND(" ", 'FY2025'!N115)) - FIND(" ", 'FY2025'!N115) - 1) &amp; ", " &amp; MID('FY2025'!N115, FIND(",", 'FY2025'!N115, FIND(",",'FY2025'!N115) + 1) + 2, LEN('FY2025'!N115))),"")</f>
        <v>#VALUE!</v>
      </c>
      <c r="O113" s="5" t="e">
        <f t="shared" si="1"/>
        <v>#VALUE!</v>
      </c>
      <c r="P113" s="10" t="e">
        <f>IF('FY2025'!$A115&lt;&gt;"",IF(AND(MONTH($K113) &lt;= 1, MONTH($L113) &gt;= 1), IF($O113 &lt;&gt; "", $E113/$O113, ""), ""),"")</f>
        <v>#VALUE!</v>
      </c>
      <c r="Q113" s="10" t="e">
        <f>IF('FY2025'!$A115&lt;&gt;"",IF(AND(MONTH($K113) &lt;= 2, MONTH($L113) &gt;= 2), IF($O113 &lt;&gt; "", $E113/$O113, ""), ""),"")</f>
        <v>#VALUE!</v>
      </c>
      <c r="R113" s="10" t="e">
        <f>IF('FY2025'!$A115&lt;&gt;"",IF(AND(MONTH($K113) &lt;= 3, MONTH($L113) &gt;= 3), IF($O113 &lt;&gt; "", $E113/$O113, ""), ""),"")</f>
        <v>#VALUE!</v>
      </c>
      <c r="S113" s="10" t="e">
        <f>IF('FY2025'!$A115&lt;&gt;"",IF(AND(MONTH($K113) &lt;= 4, MONTH($L113) &gt;= 4), IF($O113 &lt;&gt; "", $E113/$O113, ""), ""),"")</f>
        <v>#VALUE!</v>
      </c>
      <c r="T113" s="10" t="e">
        <f>IF('FY2025'!$A115&lt;&gt;"",IF(AND(MONTH($K113) &lt;= 5, MONTH($L113) &gt;= 5), IF($O113 &lt;&gt; "", $E113/$O113, ""), ""),"")</f>
        <v>#VALUE!</v>
      </c>
      <c r="U113" s="10" t="e">
        <f>IF('FY2025'!$A115&lt;&gt;"",IF(AND(MONTH($K113) &lt;= 6, MONTH($L113) &gt;= 6), IF($O113 &lt;&gt; "", $E113/$O113, ""), ""),"")</f>
        <v>#VALUE!</v>
      </c>
      <c r="V113" s="10" t="e">
        <f>IF('FY2025'!$A115&lt;&gt;"",IF(AND(MONTH($K113) &lt;= 7, MONTH($L113) &gt;= 7 ), IF($O113 &lt;&gt; "", $E113/$O113, ""), ""),"")</f>
        <v>#VALUE!</v>
      </c>
      <c r="W113" s="10" t="e">
        <f>IF('FY2025'!$A115&lt;&gt;"",IF(AND(MONTH($K113) &lt;= 8, MONTH($L113) &gt;= 8), IF($O113 &lt;&gt; "", $E113/$O113, ""), ""),"")</f>
        <v>#VALUE!</v>
      </c>
      <c r="X113" s="10" t="e">
        <f>IF('FY2025'!$A115&lt;&gt;"",IF(AND(MONTH($K113) &lt;= 9, MONTH($L113) &gt;= 9), IF($O113 &lt;&gt; "", $E113/$O113, ""), ""),"")</f>
        <v>#VALUE!</v>
      </c>
      <c r="Y113" s="10" t="e">
        <f>IF('FY2025'!$A115&lt;&gt;"",IF(AND(MONTH($K113) &lt;= 10, MONTH($L113) &gt;= 10), IF($O113 &lt;&gt; "", $E113/$O113, ""), ""),"")</f>
        <v>#VALUE!</v>
      </c>
      <c r="Z113" s="10" t="e">
        <f>IF('FY2025'!$A115&lt;&gt;"",IF(AND(MONTH($K113) &lt;= 11, MONTH($L113) &gt;= 11), IF($O113 &lt;&gt; "", $E113/$O113, ""), ""),"")</f>
        <v>#VALUE!</v>
      </c>
      <c r="AA113" s="10" t="e">
        <f>IF('FY2025'!$A115&lt;&gt;"",IF(AND(MONTH($K113) &lt;= 12, MONTH($L113) &gt;= 12), IF($O113 &lt;&gt; "", $E113/$O113, ""), ""),"")</f>
        <v>#VALUE!</v>
      </c>
    </row>
    <row r="114" spans="1:27" x14ac:dyDescent="0.25">
      <c r="A114" s="8">
        <f>IF('FY2025'!A116&lt;&gt;"", VALUE('FY2025'!A116), "")</f>
        <v>113</v>
      </c>
      <c r="B114" s="5" t="str">
        <f>IF('FY2025'!A116&lt;&gt;"",_xlfn.VALUETOTEXT('FY2025'!B116),"")</f>
        <v>25-1403-0804-25CITI-PS-DS-113</v>
      </c>
      <c r="C114" s="5" t="str">
        <f>_xlfn.VALUETOTEXT('FY2025'!C116)</f>
        <v>DS</v>
      </c>
      <c r="D114" s="5" t="str">
        <f>IF('FY2025'!A116&lt;&gt;"",_xlfn.VALUETOTEXT('FY2025'!D116),"")</f>
        <v>Citibank Bhd</v>
      </c>
      <c r="E114" s="6">
        <f>IF('FY2025'!A116&lt;&gt;"",VALUE('FY2025'!E116),"")</f>
        <v>500000</v>
      </c>
      <c r="F114" s="6">
        <f>IF('FY2025'!A116&lt;&gt;"",VALUE('FY2025'!F116),"")</f>
        <v>77</v>
      </c>
      <c r="G114" s="6">
        <f>IF('FY2025'!A116&lt;&gt;"",VALUE('FY2025'!G116),"")</f>
        <v>64</v>
      </c>
      <c r="H114" s="6">
        <f>IF('FY2025'!A116&lt;&gt;"",VALUE('FY2025'!H116),"")</f>
        <v>8.06</v>
      </c>
      <c r="I114" s="6">
        <f>IF('FY2025'!A116&lt;&gt;"",VALUE('FY2025'!I116),"")</f>
        <v>1.05</v>
      </c>
      <c r="J114" s="6">
        <f>IF('FY2025'!A116&lt;&gt;"",VALUE('FY2025'!J116),"")</f>
        <v>7.01</v>
      </c>
      <c r="K114" s="7" t="e">
        <f>IF('FY2025'!A116&lt;&gt;"",DATEVALUE(MID('FY2025'!K116, FIND(",", 'FY2025'!K116) + 2, FIND(" ", 'FY2025'!K116) - FIND(",", 'FY2025'!K116) - 1) &amp; " " &amp; MID('FY2025'!K116, FIND(" ", 'FY2025'!K116) + 1, FIND(",", 'FY2025'!K116, FIND(" ", 'FY2025'!K116)) - FIND(" ", 'FY2025'!K116) - 1) &amp; ", " &amp; MID('FY2025'!K116, FIND(",", 'FY2025'!K116, FIND(",",'FY2025'!K116) + 1) + 2, LEN('FY2025'!K116))),"")</f>
        <v>#VALUE!</v>
      </c>
      <c r="L114" s="7" t="e">
        <f>IF('FY2025'!A116&lt;&gt;"",DATEVALUE(MID('FY2025'!L116, FIND(",", 'FY2025'!L116) + 2, FIND(" ", 'FY2025'!L116) - FIND(",", 'FY2025'!L116) - 1) &amp; " " &amp; MID('FY2025'!L116, FIND(" ", 'FY2025'!L116) + 1, FIND(",", 'FY2025'!L116, FIND(" ", 'FY2025'!L116)) - FIND(" ", 'FY2025'!L116) - 1) &amp; ", " &amp; MID('FY2025'!L116, FIND(",", 'FY2025'!L116, FIND(",",'FY2025'!L116) + 1) + 2, LEN('FY2025'!L116))),"")</f>
        <v>#VALUE!</v>
      </c>
      <c r="M114" s="7" t="e">
        <f>IF('FY2025'!A116&lt;&gt;"",DATEVALUE(MID('FY2025'!M116, FIND(",", 'FY2025'!M116) + 2, FIND(" ", 'FY2025'!M116) - FIND(",", 'FY2025'!M116) - 1) &amp; " " &amp; MID('FY2025'!M116, FIND(" ", 'FY2025'!M116) + 1, FIND(",", 'FY2025'!M116, FIND(" ", 'FY2025'!M116)) - FIND(" ", 'FY2025'!M116) - 1) &amp; ", " &amp; MID('FY2025'!M116, FIND(",", 'FY2025'!M116, FIND(",",'FY2025'!M116) + 1) + 2, LEN('FY2025'!M116))),"")</f>
        <v>#VALUE!</v>
      </c>
      <c r="N114" s="7" t="e">
        <f>IF('FY2025'!A116&lt;&gt;"",DATEVALUE(MID('FY2025'!N116, FIND(",", 'FY2025'!N116) + 2, FIND(" ", 'FY2025'!N116) - FIND(",", 'FY2025'!N116) - 1) &amp; " " &amp; MID('FY2025'!N116, FIND(" ", 'FY2025'!N116) + 1, FIND(",", 'FY2025'!N116, FIND(" ", 'FY2025'!N116)) - FIND(" ", 'FY2025'!N116) - 1) &amp; ", " &amp; MID('FY2025'!N116, FIND(",", 'FY2025'!N116, FIND(",",'FY2025'!N116) + 1) + 2, LEN('FY2025'!N116))),"")</f>
        <v>#VALUE!</v>
      </c>
      <c r="O114" s="5" t="e">
        <f t="shared" si="1"/>
        <v>#VALUE!</v>
      </c>
      <c r="P114" s="10" t="e">
        <f>IF('FY2025'!$A116&lt;&gt;"",IF(AND(MONTH($K114) &lt;= 1, MONTH($L114) &gt;= 1), IF($O114 &lt;&gt; "", $E114/$O114, ""), ""),"")</f>
        <v>#VALUE!</v>
      </c>
      <c r="Q114" s="10" t="e">
        <f>IF('FY2025'!$A116&lt;&gt;"",IF(AND(MONTH($K114) &lt;= 2, MONTH($L114) &gt;= 2), IF($O114 &lt;&gt; "", $E114/$O114, ""), ""),"")</f>
        <v>#VALUE!</v>
      </c>
      <c r="R114" s="10" t="e">
        <f>IF('FY2025'!$A116&lt;&gt;"",IF(AND(MONTH($K114) &lt;= 3, MONTH($L114) &gt;= 3), IF($O114 &lt;&gt; "", $E114/$O114, ""), ""),"")</f>
        <v>#VALUE!</v>
      </c>
      <c r="S114" s="10" t="e">
        <f>IF('FY2025'!$A116&lt;&gt;"",IF(AND(MONTH($K114) &lt;= 4, MONTH($L114) &gt;= 4), IF($O114 &lt;&gt; "", $E114/$O114, ""), ""),"")</f>
        <v>#VALUE!</v>
      </c>
      <c r="T114" s="10" t="e">
        <f>IF('FY2025'!$A116&lt;&gt;"",IF(AND(MONTH($K114) &lt;= 5, MONTH($L114) &gt;= 5), IF($O114 &lt;&gt; "", $E114/$O114, ""), ""),"")</f>
        <v>#VALUE!</v>
      </c>
      <c r="U114" s="10" t="e">
        <f>IF('FY2025'!$A116&lt;&gt;"",IF(AND(MONTH($K114) &lt;= 6, MONTH($L114) &gt;= 6), IF($O114 &lt;&gt; "", $E114/$O114, ""), ""),"")</f>
        <v>#VALUE!</v>
      </c>
      <c r="V114" s="10" t="e">
        <f>IF('FY2025'!$A116&lt;&gt;"",IF(AND(MONTH($K114) &lt;= 7, MONTH($L114) &gt;= 7 ), IF($O114 &lt;&gt; "", $E114/$O114, ""), ""),"")</f>
        <v>#VALUE!</v>
      </c>
      <c r="W114" s="10" t="e">
        <f>IF('FY2025'!$A116&lt;&gt;"",IF(AND(MONTH($K114) &lt;= 8, MONTH($L114) &gt;= 8), IF($O114 &lt;&gt; "", $E114/$O114, ""), ""),"")</f>
        <v>#VALUE!</v>
      </c>
      <c r="X114" s="10" t="e">
        <f>IF('FY2025'!$A116&lt;&gt;"",IF(AND(MONTH($K114) &lt;= 9, MONTH($L114) &gt;= 9), IF($O114 &lt;&gt; "", $E114/$O114, ""), ""),"")</f>
        <v>#VALUE!</v>
      </c>
      <c r="Y114" s="10" t="e">
        <f>IF('FY2025'!$A116&lt;&gt;"",IF(AND(MONTH($K114) &lt;= 10, MONTH($L114) &gt;= 10), IF($O114 &lt;&gt; "", $E114/$O114, ""), ""),"")</f>
        <v>#VALUE!</v>
      </c>
      <c r="Z114" s="10" t="e">
        <f>IF('FY2025'!$A116&lt;&gt;"",IF(AND(MONTH($K114) &lt;= 11, MONTH($L114) &gt;= 11), IF($O114 &lt;&gt; "", $E114/$O114, ""), ""),"")</f>
        <v>#VALUE!</v>
      </c>
      <c r="AA114" s="10" t="e">
        <f>IF('FY2025'!$A116&lt;&gt;"",IF(AND(MONTH($K114) &lt;= 12, MONTH($L114) &gt;= 12), IF($O114 &lt;&gt; "", $E114/$O114, ""), ""),"")</f>
        <v>#VALUE!</v>
      </c>
    </row>
    <row r="115" spans="1:27" x14ac:dyDescent="0.25">
      <c r="A115" s="8">
        <f>IF('FY2025'!A117&lt;&gt;"", VALUE('FY2025'!A117), "")</f>
        <v>114</v>
      </c>
      <c r="B115" s="5" t="str">
        <f>IF('FY2025'!A117&lt;&gt;"",_xlfn.VALUETOTEXT('FY2025'!B117),"")</f>
        <v>25-1403-0804-25CIMB-PS-HZ-114</v>
      </c>
      <c r="C115" s="5" t="str">
        <f>_xlfn.VALUETOTEXT('FY2025'!C117)</f>
        <v>HZ</v>
      </c>
      <c r="D115" s="5" t="str">
        <f>IF('FY2025'!A117&lt;&gt;"",_xlfn.VALUETOTEXT('FY2025'!D117),"")</f>
        <v>CIMB Bank Bhd</v>
      </c>
      <c r="E115" s="6">
        <f>IF('FY2025'!A117&lt;&gt;"",VALUE('FY2025'!E117),"")</f>
        <v>500000</v>
      </c>
      <c r="F115" s="6">
        <f>IF('FY2025'!A117&lt;&gt;"",VALUE('FY2025'!F117),"")</f>
        <v>77</v>
      </c>
      <c r="G115" s="6">
        <f>IF('FY2025'!A117&lt;&gt;"",VALUE('FY2025'!G117),"")</f>
        <v>64</v>
      </c>
      <c r="H115" s="6">
        <f>IF('FY2025'!A117&lt;&gt;"",VALUE('FY2025'!H117),"")</f>
        <v>8.02</v>
      </c>
      <c r="I115" s="6">
        <f>IF('FY2025'!A117&lt;&gt;"",VALUE('FY2025'!I117),"")</f>
        <v>1</v>
      </c>
      <c r="J115" s="6">
        <f>IF('FY2025'!A117&lt;&gt;"",VALUE('FY2025'!J117),"")</f>
        <v>7.02</v>
      </c>
      <c r="K115" s="7" t="e">
        <f>IF('FY2025'!A117&lt;&gt;"",DATEVALUE(MID('FY2025'!K117, FIND(",", 'FY2025'!K117) + 2, FIND(" ", 'FY2025'!K117) - FIND(",", 'FY2025'!K117) - 1) &amp; " " &amp; MID('FY2025'!K117, FIND(" ", 'FY2025'!K117) + 1, FIND(",", 'FY2025'!K117, FIND(" ", 'FY2025'!K117)) - FIND(" ", 'FY2025'!K117) - 1) &amp; ", " &amp; MID('FY2025'!K117, FIND(",", 'FY2025'!K117, FIND(",",'FY2025'!K117) + 1) + 2, LEN('FY2025'!K117))),"")</f>
        <v>#VALUE!</v>
      </c>
      <c r="L115" s="7" t="e">
        <f>IF('FY2025'!A117&lt;&gt;"",DATEVALUE(MID('FY2025'!L117, FIND(",", 'FY2025'!L117) + 2, FIND(" ", 'FY2025'!L117) - FIND(",", 'FY2025'!L117) - 1) &amp; " " &amp; MID('FY2025'!L117, FIND(" ", 'FY2025'!L117) + 1, FIND(",", 'FY2025'!L117, FIND(" ", 'FY2025'!L117)) - FIND(" ", 'FY2025'!L117) - 1) &amp; ", " &amp; MID('FY2025'!L117, FIND(",", 'FY2025'!L117, FIND(",",'FY2025'!L117) + 1) + 2, LEN('FY2025'!L117))),"")</f>
        <v>#VALUE!</v>
      </c>
      <c r="M115" s="7" t="e">
        <f>IF('FY2025'!A117&lt;&gt;"",DATEVALUE(MID('FY2025'!M117, FIND(",", 'FY2025'!M117) + 2, FIND(" ", 'FY2025'!M117) - FIND(",", 'FY2025'!M117) - 1) &amp; " " &amp; MID('FY2025'!M117, FIND(" ", 'FY2025'!M117) + 1, FIND(",", 'FY2025'!M117, FIND(" ", 'FY2025'!M117)) - FIND(" ", 'FY2025'!M117) - 1) &amp; ", " &amp; MID('FY2025'!M117, FIND(",", 'FY2025'!M117, FIND(",",'FY2025'!M117) + 1) + 2, LEN('FY2025'!M117))),"")</f>
        <v>#VALUE!</v>
      </c>
      <c r="N115" s="7" t="e">
        <f>IF('FY2025'!A117&lt;&gt;"",DATEVALUE(MID('FY2025'!N117, FIND(",", 'FY2025'!N117) + 2, FIND(" ", 'FY2025'!N117) - FIND(",", 'FY2025'!N117) - 1) &amp; " " &amp; MID('FY2025'!N117, FIND(" ", 'FY2025'!N117) + 1, FIND(",", 'FY2025'!N117, FIND(" ", 'FY2025'!N117)) - FIND(" ", 'FY2025'!N117) - 1) &amp; ", " &amp; MID('FY2025'!N117, FIND(",", 'FY2025'!N117, FIND(",",'FY2025'!N117) + 1) + 2, LEN('FY2025'!N117))),"")</f>
        <v>#VALUE!</v>
      </c>
      <c r="O115" s="5" t="e">
        <f t="shared" si="1"/>
        <v>#VALUE!</v>
      </c>
      <c r="P115" s="10" t="e">
        <f>IF('FY2025'!$A117&lt;&gt;"",IF(AND(MONTH($K115) &lt;= 1, MONTH($L115) &gt;= 1), IF($O115 &lt;&gt; "", $E115/$O115, ""), ""),"")</f>
        <v>#VALUE!</v>
      </c>
      <c r="Q115" s="10" t="e">
        <f>IF('FY2025'!$A117&lt;&gt;"",IF(AND(MONTH($K115) &lt;= 2, MONTH($L115) &gt;= 2), IF($O115 &lt;&gt; "", $E115/$O115, ""), ""),"")</f>
        <v>#VALUE!</v>
      </c>
      <c r="R115" s="10" t="e">
        <f>IF('FY2025'!$A117&lt;&gt;"",IF(AND(MONTH($K115) &lt;= 3, MONTH($L115) &gt;= 3), IF($O115 &lt;&gt; "", $E115/$O115, ""), ""),"")</f>
        <v>#VALUE!</v>
      </c>
      <c r="S115" s="10" t="e">
        <f>IF('FY2025'!$A117&lt;&gt;"",IF(AND(MONTH($K115) &lt;= 4, MONTH($L115) &gt;= 4), IF($O115 &lt;&gt; "", $E115/$O115, ""), ""),"")</f>
        <v>#VALUE!</v>
      </c>
      <c r="T115" s="10" t="e">
        <f>IF('FY2025'!$A117&lt;&gt;"",IF(AND(MONTH($K115) &lt;= 5, MONTH($L115) &gt;= 5), IF($O115 &lt;&gt; "", $E115/$O115, ""), ""),"")</f>
        <v>#VALUE!</v>
      </c>
      <c r="U115" s="10" t="e">
        <f>IF('FY2025'!$A117&lt;&gt;"",IF(AND(MONTH($K115) &lt;= 6, MONTH($L115) &gt;= 6), IF($O115 &lt;&gt; "", $E115/$O115, ""), ""),"")</f>
        <v>#VALUE!</v>
      </c>
      <c r="V115" s="10" t="e">
        <f>IF('FY2025'!$A117&lt;&gt;"",IF(AND(MONTH($K115) &lt;= 7, MONTH($L115) &gt;= 7 ), IF($O115 &lt;&gt; "", $E115/$O115, ""), ""),"")</f>
        <v>#VALUE!</v>
      </c>
      <c r="W115" s="10" t="e">
        <f>IF('FY2025'!$A117&lt;&gt;"",IF(AND(MONTH($K115) &lt;= 8, MONTH($L115) &gt;= 8), IF($O115 &lt;&gt; "", $E115/$O115, ""), ""),"")</f>
        <v>#VALUE!</v>
      </c>
      <c r="X115" s="10" t="e">
        <f>IF('FY2025'!$A117&lt;&gt;"",IF(AND(MONTH($K115) &lt;= 9, MONTH($L115) &gt;= 9), IF($O115 &lt;&gt; "", $E115/$O115, ""), ""),"")</f>
        <v>#VALUE!</v>
      </c>
      <c r="Y115" s="10" t="e">
        <f>IF('FY2025'!$A117&lt;&gt;"",IF(AND(MONTH($K115) &lt;= 10, MONTH($L115) &gt;= 10), IF($O115 &lt;&gt; "", $E115/$O115, ""), ""),"")</f>
        <v>#VALUE!</v>
      </c>
      <c r="Z115" s="10" t="e">
        <f>IF('FY2025'!$A117&lt;&gt;"",IF(AND(MONTH($K115) &lt;= 11, MONTH($L115) &gt;= 11), IF($O115 &lt;&gt; "", $E115/$O115, ""), ""),"")</f>
        <v>#VALUE!</v>
      </c>
      <c r="AA115" s="10" t="e">
        <f>IF('FY2025'!$A117&lt;&gt;"",IF(AND(MONTH($K115) &lt;= 12, MONTH($L115) &gt;= 12), IF($O115 &lt;&gt; "", $E115/$O115, ""), ""),"")</f>
        <v>#VALUE!</v>
      </c>
    </row>
    <row r="116" spans="1:27" x14ac:dyDescent="0.25">
      <c r="A116" s="8">
        <f>IF('FY2025'!A118&lt;&gt;"", VALUE('FY2025'!A118), "")</f>
        <v>115</v>
      </c>
      <c r="B116" s="5" t="str">
        <f>IF('FY2025'!A118&lt;&gt;"",_xlfn.VALUETOTEXT('FY2025'!B118),"")</f>
        <v>25-1403-0804-25SCBS-PS-DS-115</v>
      </c>
      <c r="C116" s="5" t="str">
        <f>_xlfn.VALUETOTEXT('FY2025'!C118)</f>
        <v>DS</v>
      </c>
      <c r="D116" s="5" t="str">
        <f>IF('FY2025'!A118&lt;&gt;"",_xlfn.VALUETOTEXT('FY2025'!D118),"")</f>
        <v>Standard Chartered Saadiq Berhad</v>
      </c>
      <c r="E116" s="6">
        <f>IF('FY2025'!A118&lt;&gt;"",VALUE('FY2025'!E118),"")</f>
        <v>500000</v>
      </c>
      <c r="F116" s="6">
        <f>IF('FY2025'!A118&lt;&gt;"",VALUE('FY2025'!F118),"")</f>
        <v>77</v>
      </c>
      <c r="G116" s="6">
        <f>IF('FY2025'!A118&lt;&gt;"",VALUE('FY2025'!G118),"")</f>
        <v>64</v>
      </c>
      <c r="H116" s="6">
        <f>IF('FY2025'!A118&lt;&gt;"",VALUE('FY2025'!H118),"")</f>
        <v>8</v>
      </c>
      <c r="I116" s="6">
        <f>IF('FY2025'!A118&lt;&gt;"",VALUE('FY2025'!I118),"")</f>
        <v>1</v>
      </c>
      <c r="J116" s="6">
        <f>IF('FY2025'!A118&lt;&gt;"",VALUE('FY2025'!J118),"")</f>
        <v>7</v>
      </c>
      <c r="K116" s="7" t="e">
        <f>IF('FY2025'!A118&lt;&gt;"",DATEVALUE(MID('FY2025'!K118, FIND(",", 'FY2025'!K118) + 2, FIND(" ", 'FY2025'!K118) - FIND(",", 'FY2025'!K118) - 1) &amp; " " &amp; MID('FY2025'!K118, FIND(" ", 'FY2025'!K118) + 1, FIND(",", 'FY2025'!K118, FIND(" ", 'FY2025'!K118)) - FIND(" ", 'FY2025'!K118) - 1) &amp; ", " &amp; MID('FY2025'!K118, FIND(",", 'FY2025'!K118, FIND(",",'FY2025'!K118) + 1) + 2, LEN('FY2025'!K118))),"")</f>
        <v>#VALUE!</v>
      </c>
      <c r="L116" s="7" t="e">
        <f>IF('FY2025'!A118&lt;&gt;"",DATEVALUE(MID('FY2025'!L118, FIND(",", 'FY2025'!L118) + 2, FIND(" ", 'FY2025'!L118) - FIND(",", 'FY2025'!L118) - 1) &amp; " " &amp; MID('FY2025'!L118, FIND(" ", 'FY2025'!L118) + 1, FIND(",", 'FY2025'!L118, FIND(" ", 'FY2025'!L118)) - FIND(" ", 'FY2025'!L118) - 1) &amp; ", " &amp; MID('FY2025'!L118, FIND(",", 'FY2025'!L118, FIND(",",'FY2025'!L118) + 1) + 2, LEN('FY2025'!L118))),"")</f>
        <v>#VALUE!</v>
      </c>
      <c r="M116" s="7" t="e">
        <f>IF('FY2025'!A118&lt;&gt;"",DATEVALUE(MID('FY2025'!M118, FIND(",", 'FY2025'!M118) + 2, FIND(" ", 'FY2025'!M118) - FIND(",", 'FY2025'!M118) - 1) &amp; " " &amp; MID('FY2025'!M118, FIND(" ", 'FY2025'!M118) + 1, FIND(",", 'FY2025'!M118, FIND(" ", 'FY2025'!M118)) - FIND(" ", 'FY2025'!M118) - 1) &amp; ", " &amp; MID('FY2025'!M118, FIND(",", 'FY2025'!M118, FIND(",",'FY2025'!M118) + 1) + 2, LEN('FY2025'!M118))),"")</f>
        <v>#VALUE!</v>
      </c>
      <c r="N116" s="7" t="e">
        <f>IF('FY2025'!A118&lt;&gt;"",DATEVALUE(MID('FY2025'!N118, FIND(",", 'FY2025'!N118) + 2, FIND(" ", 'FY2025'!N118) - FIND(",", 'FY2025'!N118) - 1) &amp; " " &amp; MID('FY2025'!N118, FIND(" ", 'FY2025'!N118) + 1, FIND(",", 'FY2025'!N118, FIND(" ", 'FY2025'!N118)) - FIND(" ", 'FY2025'!N118) - 1) &amp; ", " &amp; MID('FY2025'!N118, FIND(",", 'FY2025'!N118, FIND(",",'FY2025'!N118) + 1) + 2, LEN('FY2025'!N118))),"")</f>
        <v>#VALUE!</v>
      </c>
      <c r="O116" s="5" t="e">
        <f t="shared" si="1"/>
        <v>#VALUE!</v>
      </c>
      <c r="P116" s="10" t="e">
        <f>IF('FY2025'!$A118&lt;&gt;"",IF(AND(MONTH($K116) &lt;= 1, MONTH($L116) &gt;= 1), IF($O116 &lt;&gt; "", $E116/$O116, ""), ""),"")</f>
        <v>#VALUE!</v>
      </c>
      <c r="Q116" s="10" t="e">
        <f>IF('FY2025'!$A118&lt;&gt;"",IF(AND(MONTH($K116) &lt;= 2, MONTH($L116) &gt;= 2), IF($O116 &lt;&gt; "", $E116/$O116, ""), ""),"")</f>
        <v>#VALUE!</v>
      </c>
      <c r="R116" s="10" t="e">
        <f>IF('FY2025'!$A118&lt;&gt;"",IF(AND(MONTH($K116) &lt;= 3, MONTH($L116) &gt;= 3), IF($O116 &lt;&gt; "", $E116/$O116, ""), ""),"")</f>
        <v>#VALUE!</v>
      </c>
      <c r="S116" s="10" t="e">
        <f>IF('FY2025'!$A118&lt;&gt;"",IF(AND(MONTH($K116) &lt;= 4, MONTH($L116) &gt;= 4), IF($O116 &lt;&gt; "", $E116/$O116, ""), ""),"")</f>
        <v>#VALUE!</v>
      </c>
      <c r="T116" s="10" t="e">
        <f>IF('FY2025'!$A118&lt;&gt;"",IF(AND(MONTH($K116) &lt;= 5, MONTH($L116) &gt;= 5), IF($O116 &lt;&gt; "", $E116/$O116, ""), ""),"")</f>
        <v>#VALUE!</v>
      </c>
      <c r="U116" s="10" t="e">
        <f>IF('FY2025'!$A118&lt;&gt;"",IF(AND(MONTH($K116) &lt;= 6, MONTH($L116) &gt;= 6), IF($O116 &lt;&gt; "", $E116/$O116, ""), ""),"")</f>
        <v>#VALUE!</v>
      </c>
      <c r="V116" s="10" t="e">
        <f>IF('FY2025'!$A118&lt;&gt;"",IF(AND(MONTH($K116) &lt;= 7, MONTH($L116) &gt;= 7 ), IF($O116 &lt;&gt; "", $E116/$O116, ""), ""),"")</f>
        <v>#VALUE!</v>
      </c>
      <c r="W116" s="10" t="e">
        <f>IF('FY2025'!$A118&lt;&gt;"",IF(AND(MONTH($K116) &lt;= 8, MONTH($L116) &gt;= 8), IF($O116 &lt;&gt; "", $E116/$O116, ""), ""),"")</f>
        <v>#VALUE!</v>
      </c>
      <c r="X116" s="10" t="e">
        <f>IF('FY2025'!$A118&lt;&gt;"",IF(AND(MONTH($K116) &lt;= 9, MONTH($L116) &gt;= 9), IF($O116 &lt;&gt; "", $E116/$O116, ""), ""),"")</f>
        <v>#VALUE!</v>
      </c>
      <c r="Y116" s="10" t="e">
        <f>IF('FY2025'!$A118&lt;&gt;"",IF(AND(MONTH($K116) &lt;= 10, MONTH($L116) &gt;= 10), IF($O116 &lt;&gt; "", $E116/$O116, ""), ""),"")</f>
        <v>#VALUE!</v>
      </c>
      <c r="Z116" s="10" t="e">
        <f>IF('FY2025'!$A118&lt;&gt;"",IF(AND(MONTH($K116) &lt;= 11, MONTH($L116) &gt;= 11), IF($O116 &lt;&gt; "", $E116/$O116, ""), ""),"")</f>
        <v>#VALUE!</v>
      </c>
      <c r="AA116" s="10" t="e">
        <f>IF('FY2025'!$A118&lt;&gt;"",IF(AND(MONTH($K116) &lt;= 12, MONTH($L116) &gt;= 12), IF($O116 &lt;&gt; "", $E116/$O116, ""), ""),"")</f>
        <v>#VALUE!</v>
      </c>
    </row>
    <row r="117" spans="1:27" x14ac:dyDescent="0.25">
      <c r="A117" s="8">
        <f>IF('FY2025'!A119&lt;&gt;"", VALUE('FY2025'!A119), "")</f>
        <v>116</v>
      </c>
      <c r="B117" s="5" t="str">
        <f>IF('FY2025'!A119&lt;&gt;"",_xlfn.VALUETOTEXT('FY2025'!B119),"")</f>
        <v>25-1403-0804-25CIMI-PS-DS-116</v>
      </c>
      <c r="C117" s="5" t="str">
        <f>_xlfn.VALUETOTEXT('FY2025'!C119)</f>
        <v>DS</v>
      </c>
      <c r="D117" s="5" t="str">
        <f>IF('FY2025'!A119&lt;&gt;"",_xlfn.VALUETOTEXT('FY2025'!D119),"")</f>
        <v>CIMB Islamic Bank Berhad</v>
      </c>
      <c r="E117" s="6">
        <f>IF('FY2025'!A119&lt;&gt;"",VALUE('FY2025'!E119),"")</f>
        <v>500000</v>
      </c>
      <c r="F117" s="6">
        <f>IF('FY2025'!A119&lt;&gt;"",VALUE('FY2025'!F119),"")</f>
        <v>77</v>
      </c>
      <c r="G117" s="6">
        <f>IF('FY2025'!A119&lt;&gt;"",VALUE('FY2025'!G119),"")</f>
        <v>64</v>
      </c>
      <c r="H117" s="6">
        <f>IF('FY2025'!A119&lt;&gt;"",VALUE('FY2025'!H119),"")</f>
        <v>8.02</v>
      </c>
      <c r="I117" s="6">
        <f>IF('FY2025'!A119&lt;&gt;"",VALUE('FY2025'!I119),"")</f>
        <v>1</v>
      </c>
      <c r="J117" s="6">
        <f>IF('FY2025'!A119&lt;&gt;"",VALUE('FY2025'!J119),"")</f>
        <v>7.02</v>
      </c>
      <c r="K117" s="7" t="e">
        <f>IF('FY2025'!A119&lt;&gt;"",DATEVALUE(MID('FY2025'!K119, FIND(",", 'FY2025'!K119) + 2, FIND(" ", 'FY2025'!K119) - FIND(",", 'FY2025'!K119) - 1) &amp; " " &amp; MID('FY2025'!K119, FIND(" ", 'FY2025'!K119) + 1, FIND(",", 'FY2025'!K119, FIND(" ", 'FY2025'!K119)) - FIND(" ", 'FY2025'!K119) - 1) &amp; ", " &amp; MID('FY2025'!K119, FIND(",", 'FY2025'!K119, FIND(",",'FY2025'!K119) + 1) + 2, LEN('FY2025'!K119))),"")</f>
        <v>#VALUE!</v>
      </c>
      <c r="L117" s="7" t="e">
        <f>IF('FY2025'!A119&lt;&gt;"",DATEVALUE(MID('FY2025'!L119, FIND(",", 'FY2025'!L119) + 2, FIND(" ", 'FY2025'!L119) - FIND(",", 'FY2025'!L119) - 1) &amp; " " &amp; MID('FY2025'!L119, FIND(" ", 'FY2025'!L119) + 1, FIND(",", 'FY2025'!L119, FIND(" ", 'FY2025'!L119)) - FIND(" ", 'FY2025'!L119) - 1) &amp; ", " &amp; MID('FY2025'!L119, FIND(",", 'FY2025'!L119, FIND(",",'FY2025'!L119) + 1) + 2, LEN('FY2025'!L119))),"")</f>
        <v>#VALUE!</v>
      </c>
      <c r="M117" s="7" t="e">
        <f>IF('FY2025'!A119&lt;&gt;"",DATEVALUE(MID('FY2025'!M119, FIND(",", 'FY2025'!M119) + 2, FIND(" ", 'FY2025'!M119) - FIND(",", 'FY2025'!M119) - 1) &amp; " " &amp; MID('FY2025'!M119, FIND(" ", 'FY2025'!M119) + 1, FIND(",", 'FY2025'!M119, FIND(" ", 'FY2025'!M119)) - FIND(" ", 'FY2025'!M119) - 1) &amp; ", " &amp; MID('FY2025'!M119, FIND(",", 'FY2025'!M119, FIND(",",'FY2025'!M119) + 1) + 2, LEN('FY2025'!M119))),"")</f>
        <v>#VALUE!</v>
      </c>
      <c r="N117" s="7" t="e">
        <f>IF('FY2025'!A119&lt;&gt;"",DATEVALUE(MID('FY2025'!N119, FIND(",", 'FY2025'!N119) + 2, FIND(" ", 'FY2025'!N119) - FIND(",", 'FY2025'!N119) - 1) &amp; " " &amp; MID('FY2025'!N119, FIND(" ", 'FY2025'!N119) + 1, FIND(",", 'FY2025'!N119, FIND(" ", 'FY2025'!N119)) - FIND(" ", 'FY2025'!N119) - 1) &amp; ", " &amp; MID('FY2025'!N119, FIND(",", 'FY2025'!N119, FIND(",",'FY2025'!N119) + 1) + 2, LEN('FY2025'!N119))),"")</f>
        <v>#VALUE!</v>
      </c>
      <c r="O117" s="5" t="e">
        <f t="shared" si="1"/>
        <v>#VALUE!</v>
      </c>
      <c r="P117" s="10" t="e">
        <f>IF('FY2025'!$A119&lt;&gt;"",IF(AND(MONTH($K117) &lt;= 1, MONTH($L117) &gt;= 1), IF($O117 &lt;&gt; "", $E117/$O117, ""), ""),"")</f>
        <v>#VALUE!</v>
      </c>
      <c r="Q117" s="10" t="e">
        <f>IF('FY2025'!$A119&lt;&gt;"",IF(AND(MONTH($K117) &lt;= 2, MONTH($L117) &gt;= 2), IF($O117 &lt;&gt; "", $E117/$O117, ""), ""),"")</f>
        <v>#VALUE!</v>
      </c>
      <c r="R117" s="10" t="e">
        <f>IF('FY2025'!$A119&lt;&gt;"",IF(AND(MONTH($K117) &lt;= 3, MONTH($L117) &gt;= 3), IF($O117 &lt;&gt; "", $E117/$O117, ""), ""),"")</f>
        <v>#VALUE!</v>
      </c>
      <c r="S117" s="10" t="e">
        <f>IF('FY2025'!$A119&lt;&gt;"",IF(AND(MONTH($K117) &lt;= 4, MONTH($L117) &gt;= 4), IF($O117 &lt;&gt; "", $E117/$O117, ""), ""),"")</f>
        <v>#VALUE!</v>
      </c>
      <c r="T117" s="10" t="e">
        <f>IF('FY2025'!$A119&lt;&gt;"",IF(AND(MONTH($K117) &lt;= 5, MONTH($L117) &gt;= 5), IF($O117 &lt;&gt; "", $E117/$O117, ""), ""),"")</f>
        <v>#VALUE!</v>
      </c>
      <c r="U117" s="10" t="e">
        <f>IF('FY2025'!$A119&lt;&gt;"",IF(AND(MONTH($K117) &lt;= 6, MONTH($L117) &gt;= 6), IF($O117 &lt;&gt; "", $E117/$O117, ""), ""),"")</f>
        <v>#VALUE!</v>
      </c>
      <c r="V117" s="10" t="e">
        <f>IF('FY2025'!$A119&lt;&gt;"",IF(AND(MONTH($K117) &lt;= 7, MONTH($L117) &gt;= 7 ), IF($O117 &lt;&gt; "", $E117/$O117, ""), ""),"")</f>
        <v>#VALUE!</v>
      </c>
      <c r="W117" s="10" t="e">
        <f>IF('FY2025'!$A119&lt;&gt;"",IF(AND(MONTH($K117) &lt;= 8, MONTH($L117) &gt;= 8), IF($O117 &lt;&gt; "", $E117/$O117, ""), ""),"")</f>
        <v>#VALUE!</v>
      </c>
      <c r="X117" s="10" t="e">
        <f>IF('FY2025'!$A119&lt;&gt;"",IF(AND(MONTH($K117) &lt;= 9, MONTH($L117) &gt;= 9), IF($O117 &lt;&gt; "", $E117/$O117, ""), ""),"")</f>
        <v>#VALUE!</v>
      </c>
      <c r="Y117" s="10" t="e">
        <f>IF('FY2025'!$A119&lt;&gt;"",IF(AND(MONTH($K117) &lt;= 10, MONTH($L117) &gt;= 10), IF($O117 &lt;&gt; "", $E117/$O117, ""), ""),"")</f>
        <v>#VALUE!</v>
      </c>
      <c r="Z117" s="10" t="e">
        <f>IF('FY2025'!$A119&lt;&gt;"",IF(AND(MONTH($K117) &lt;= 11, MONTH($L117) &gt;= 11), IF($O117 &lt;&gt; "", $E117/$O117, ""), ""),"")</f>
        <v>#VALUE!</v>
      </c>
      <c r="AA117" s="10" t="e">
        <f>IF('FY2025'!$A119&lt;&gt;"",IF(AND(MONTH($K117) &lt;= 12, MONTH($L117) &gt;= 12), IF($O117 &lt;&gt; "", $E117/$O117, ""), ""),"")</f>
        <v>#VALUE!</v>
      </c>
    </row>
    <row r="118" spans="1:27" x14ac:dyDescent="0.25">
      <c r="A118" s="8">
        <f>IF('FY2025'!A120&lt;&gt;"", VALUE('FY2025'!A120), "")</f>
        <v>117</v>
      </c>
      <c r="B118" s="5" t="str">
        <f>IF('FY2025'!A120&lt;&gt;"",_xlfn.VALUETOTEXT('FY2025'!B120),"")</f>
        <v>25-1703-0904-25MSCG-PS-EG-117</v>
      </c>
      <c r="C118" s="5" t="str">
        <f>_xlfn.VALUETOTEXT('FY2025'!C120)</f>
        <v>EG</v>
      </c>
      <c r="D118" s="5" t="str">
        <f>IF('FY2025'!A120&lt;&gt;"",_xlfn.VALUETOTEXT('FY2025'!D120),"")</f>
        <v>Morgan Stanley Capital Group (Singapore) Pte</v>
      </c>
      <c r="E118" s="6">
        <f>IF('FY2025'!A120&lt;&gt;"",VALUE('FY2025'!E120),"")</f>
        <v>1000000</v>
      </c>
      <c r="F118" s="6">
        <f>IF('FY2025'!A120&lt;&gt;"",VALUE('FY2025'!F120),"")</f>
        <v>77</v>
      </c>
      <c r="G118" s="6">
        <f>IF('FY2025'!A120&lt;&gt;"",VALUE('FY2025'!G120),"")</f>
        <v>64</v>
      </c>
      <c r="H118" s="6">
        <f>IF('FY2025'!A120&lt;&gt;"",VALUE('FY2025'!H120),"")</f>
        <v>8.4</v>
      </c>
      <c r="I118" s="6">
        <f>IF('FY2025'!A120&lt;&gt;"",VALUE('FY2025'!I120),"")</f>
        <v>1.5</v>
      </c>
      <c r="J118" s="6">
        <f>IF('FY2025'!A120&lt;&gt;"",VALUE('FY2025'!J120),"")</f>
        <v>6.9</v>
      </c>
      <c r="K118" s="7" t="e">
        <f>IF('FY2025'!A120&lt;&gt;"",DATEVALUE(MID('FY2025'!K120, FIND(",", 'FY2025'!K120) + 2, FIND(" ", 'FY2025'!K120) - FIND(",", 'FY2025'!K120) - 1) &amp; " " &amp; MID('FY2025'!K120, FIND(" ", 'FY2025'!K120) + 1, FIND(",", 'FY2025'!K120, FIND(" ", 'FY2025'!K120)) - FIND(" ", 'FY2025'!K120) - 1) &amp; ", " &amp; MID('FY2025'!K120, FIND(",", 'FY2025'!K120, FIND(",",'FY2025'!K120) + 1) + 2, LEN('FY2025'!K120))),"")</f>
        <v>#VALUE!</v>
      </c>
      <c r="L118" s="7" t="e">
        <f>IF('FY2025'!A120&lt;&gt;"",DATEVALUE(MID('FY2025'!L120, FIND(",", 'FY2025'!L120) + 2, FIND(" ", 'FY2025'!L120) - FIND(",", 'FY2025'!L120) - 1) &amp; " " &amp; MID('FY2025'!L120, FIND(" ", 'FY2025'!L120) + 1, FIND(",", 'FY2025'!L120, FIND(" ", 'FY2025'!L120)) - FIND(" ", 'FY2025'!L120) - 1) &amp; ", " &amp; MID('FY2025'!L120, FIND(",", 'FY2025'!L120, FIND(",",'FY2025'!L120) + 1) + 2, LEN('FY2025'!L120))),"")</f>
        <v>#VALUE!</v>
      </c>
      <c r="M118" s="7" t="e">
        <f>IF('FY2025'!A120&lt;&gt;"",DATEVALUE(MID('FY2025'!M120, FIND(",", 'FY2025'!M120) + 2, FIND(" ", 'FY2025'!M120) - FIND(",", 'FY2025'!M120) - 1) &amp; " " &amp; MID('FY2025'!M120, FIND(" ", 'FY2025'!M120) + 1, FIND(",", 'FY2025'!M120, FIND(" ", 'FY2025'!M120)) - FIND(" ", 'FY2025'!M120) - 1) &amp; ", " &amp; MID('FY2025'!M120, FIND(",", 'FY2025'!M120, FIND(",",'FY2025'!M120) + 1) + 2, LEN('FY2025'!M120))),"")</f>
        <v>#VALUE!</v>
      </c>
      <c r="N118" s="7" t="e">
        <f>IF('FY2025'!A120&lt;&gt;"",DATEVALUE(MID('FY2025'!N120, FIND(",", 'FY2025'!N120) + 2, FIND(" ", 'FY2025'!N120) - FIND(",", 'FY2025'!N120) - 1) &amp; " " &amp; MID('FY2025'!N120, FIND(" ", 'FY2025'!N120) + 1, FIND(",", 'FY2025'!N120, FIND(" ", 'FY2025'!N120)) - FIND(" ", 'FY2025'!N120) - 1) &amp; ", " &amp; MID('FY2025'!N120, FIND(",", 'FY2025'!N120, FIND(",",'FY2025'!N120) + 1) + 2, LEN('FY2025'!N120))),"")</f>
        <v>#VALUE!</v>
      </c>
      <c r="O118" s="5" t="e">
        <f t="shared" si="1"/>
        <v>#VALUE!</v>
      </c>
      <c r="P118" s="10" t="e">
        <f>IF('FY2025'!$A120&lt;&gt;"",IF(AND(MONTH($K118) &lt;= 1, MONTH($L118) &gt;= 1), IF($O118 &lt;&gt; "", $E118/$O118, ""), ""),"")</f>
        <v>#VALUE!</v>
      </c>
      <c r="Q118" s="10" t="e">
        <f>IF('FY2025'!$A120&lt;&gt;"",IF(AND(MONTH($K118) &lt;= 2, MONTH($L118) &gt;= 2), IF($O118 &lt;&gt; "", $E118/$O118, ""), ""),"")</f>
        <v>#VALUE!</v>
      </c>
      <c r="R118" s="10" t="e">
        <f>IF('FY2025'!$A120&lt;&gt;"",IF(AND(MONTH($K118) &lt;= 3, MONTH($L118) &gt;= 3), IF($O118 &lt;&gt; "", $E118/$O118, ""), ""),"")</f>
        <v>#VALUE!</v>
      </c>
      <c r="S118" s="10" t="e">
        <f>IF('FY2025'!$A120&lt;&gt;"",IF(AND(MONTH($K118) &lt;= 4, MONTH($L118) &gt;= 4), IF($O118 &lt;&gt; "", $E118/$O118, ""), ""),"")</f>
        <v>#VALUE!</v>
      </c>
      <c r="T118" s="10" t="e">
        <f>IF('FY2025'!$A120&lt;&gt;"",IF(AND(MONTH($K118) &lt;= 5, MONTH($L118) &gt;= 5), IF($O118 &lt;&gt; "", $E118/$O118, ""), ""),"")</f>
        <v>#VALUE!</v>
      </c>
      <c r="U118" s="10" t="e">
        <f>IF('FY2025'!$A120&lt;&gt;"",IF(AND(MONTH($K118) &lt;= 6, MONTH($L118) &gt;= 6), IF($O118 &lt;&gt; "", $E118/$O118, ""), ""),"")</f>
        <v>#VALUE!</v>
      </c>
      <c r="V118" s="10" t="e">
        <f>IF('FY2025'!$A120&lt;&gt;"",IF(AND(MONTH($K118) &lt;= 7, MONTH($L118) &gt;= 7 ), IF($O118 &lt;&gt; "", $E118/$O118, ""), ""),"")</f>
        <v>#VALUE!</v>
      </c>
      <c r="W118" s="10" t="e">
        <f>IF('FY2025'!$A120&lt;&gt;"",IF(AND(MONTH($K118) &lt;= 8, MONTH($L118) &gt;= 8), IF($O118 &lt;&gt; "", $E118/$O118, ""), ""),"")</f>
        <v>#VALUE!</v>
      </c>
      <c r="X118" s="10" t="e">
        <f>IF('FY2025'!$A120&lt;&gt;"",IF(AND(MONTH($K118) &lt;= 9, MONTH($L118) &gt;= 9), IF($O118 &lt;&gt; "", $E118/$O118, ""), ""),"")</f>
        <v>#VALUE!</v>
      </c>
      <c r="Y118" s="10" t="e">
        <f>IF('FY2025'!$A120&lt;&gt;"",IF(AND(MONTH($K118) &lt;= 10, MONTH($L118) &gt;= 10), IF($O118 &lt;&gt; "", $E118/$O118, ""), ""),"")</f>
        <v>#VALUE!</v>
      </c>
      <c r="Z118" s="10" t="e">
        <f>IF('FY2025'!$A120&lt;&gt;"",IF(AND(MONTH($K118) &lt;= 11, MONTH($L118) &gt;= 11), IF($O118 &lt;&gt; "", $E118/$O118, ""), ""),"")</f>
        <v>#VALUE!</v>
      </c>
      <c r="AA118" s="10" t="e">
        <f>IF('FY2025'!$A120&lt;&gt;"",IF(AND(MONTH($K118) &lt;= 12, MONTH($L118) &gt;= 12), IF($O118 &lt;&gt; "", $E118/$O118, ""), ""),"")</f>
        <v>#VALUE!</v>
      </c>
    </row>
    <row r="119" spans="1:27" x14ac:dyDescent="0.25">
      <c r="A119" s="8">
        <f>IF('FY2025'!A121&lt;&gt;"", VALUE('FY2025'!A121), "")</f>
        <v>118</v>
      </c>
      <c r="B119" s="5" t="str">
        <f>IF('FY2025'!A121&lt;&gt;"",_xlfn.VALUETOTEXT('FY2025'!B121),"")</f>
        <v>25-1703-0904-25JPMC-PS-EG-118</v>
      </c>
      <c r="C119" s="5" t="str">
        <f>_xlfn.VALUETOTEXT('FY2025'!C121)</f>
        <v>EG</v>
      </c>
      <c r="D119" s="5" t="str">
        <f>IF('FY2025'!A121&lt;&gt;"",_xlfn.VALUETOTEXT('FY2025'!D121),"")</f>
        <v>JP Morgan Chase Bank NA</v>
      </c>
      <c r="E119" s="6">
        <f>IF('FY2025'!A121&lt;&gt;"",VALUE('FY2025'!E121),"")</f>
        <v>500000</v>
      </c>
      <c r="F119" s="6">
        <f>IF('FY2025'!A121&lt;&gt;"",VALUE('FY2025'!F121),"")</f>
        <v>77</v>
      </c>
      <c r="G119" s="6">
        <f>IF('FY2025'!A121&lt;&gt;"",VALUE('FY2025'!G121),"")</f>
        <v>64</v>
      </c>
      <c r="H119" s="6">
        <f>IF('FY2025'!A121&lt;&gt;"",VALUE('FY2025'!H121),"")</f>
        <v>8.4499999999999993</v>
      </c>
      <c r="I119" s="6">
        <f>IF('FY2025'!A121&lt;&gt;"",VALUE('FY2025'!I121),"")</f>
        <v>1.55</v>
      </c>
      <c r="J119" s="6">
        <f>IF('FY2025'!A121&lt;&gt;"",VALUE('FY2025'!J121),"")</f>
        <v>6.9</v>
      </c>
      <c r="K119" s="7" t="e">
        <f>IF('FY2025'!A121&lt;&gt;"",DATEVALUE(MID('FY2025'!K121, FIND(",", 'FY2025'!K121) + 2, FIND(" ", 'FY2025'!K121) - FIND(",", 'FY2025'!K121) - 1) &amp; " " &amp; MID('FY2025'!K121, FIND(" ", 'FY2025'!K121) + 1, FIND(",", 'FY2025'!K121, FIND(" ", 'FY2025'!K121)) - FIND(" ", 'FY2025'!K121) - 1) &amp; ", " &amp; MID('FY2025'!K121, FIND(",", 'FY2025'!K121, FIND(",",'FY2025'!K121) + 1) + 2, LEN('FY2025'!K121))),"")</f>
        <v>#VALUE!</v>
      </c>
      <c r="L119" s="7" t="e">
        <f>IF('FY2025'!A121&lt;&gt;"",DATEVALUE(MID('FY2025'!L121, FIND(",", 'FY2025'!L121) + 2, FIND(" ", 'FY2025'!L121) - FIND(",", 'FY2025'!L121) - 1) &amp; " " &amp; MID('FY2025'!L121, FIND(" ", 'FY2025'!L121) + 1, FIND(",", 'FY2025'!L121, FIND(" ", 'FY2025'!L121)) - FIND(" ", 'FY2025'!L121) - 1) &amp; ", " &amp; MID('FY2025'!L121, FIND(",", 'FY2025'!L121, FIND(",",'FY2025'!L121) + 1) + 2, LEN('FY2025'!L121))),"")</f>
        <v>#VALUE!</v>
      </c>
      <c r="M119" s="7" t="e">
        <f>IF('FY2025'!A121&lt;&gt;"",DATEVALUE(MID('FY2025'!M121, FIND(",", 'FY2025'!M121) + 2, FIND(" ", 'FY2025'!M121) - FIND(",", 'FY2025'!M121) - 1) &amp; " " &amp; MID('FY2025'!M121, FIND(" ", 'FY2025'!M121) + 1, FIND(",", 'FY2025'!M121, FIND(" ", 'FY2025'!M121)) - FIND(" ", 'FY2025'!M121) - 1) &amp; ", " &amp; MID('FY2025'!M121, FIND(",", 'FY2025'!M121, FIND(",",'FY2025'!M121) + 1) + 2, LEN('FY2025'!M121))),"")</f>
        <v>#VALUE!</v>
      </c>
      <c r="N119" s="7" t="e">
        <f>IF('FY2025'!A121&lt;&gt;"",DATEVALUE(MID('FY2025'!N121, FIND(",", 'FY2025'!N121) + 2, FIND(" ", 'FY2025'!N121) - FIND(",", 'FY2025'!N121) - 1) &amp; " " &amp; MID('FY2025'!N121, FIND(" ", 'FY2025'!N121) + 1, FIND(",", 'FY2025'!N121, FIND(" ", 'FY2025'!N121)) - FIND(" ", 'FY2025'!N121) - 1) &amp; ", " &amp; MID('FY2025'!N121, FIND(",", 'FY2025'!N121, FIND(",",'FY2025'!N121) + 1) + 2, LEN('FY2025'!N121))),"")</f>
        <v>#VALUE!</v>
      </c>
      <c r="O119" s="5" t="e">
        <f t="shared" si="1"/>
        <v>#VALUE!</v>
      </c>
      <c r="P119" s="10" t="e">
        <f>IF('FY2025'!$A121&lt;&gt;"",IF(AND(MONTH($K119) &lt;= 1, MONTH($L119) &gt;= 1), IF($O119 &lt;&gt; "", $E119/$O119, ""), ""),"")</f>
        <v>#VALUE!</v>
      </c>
      <c r="Q119" s="10" t="e">
        <f>IF('FY2025'!$A121&lt;&gt;"",IF(AND(MONTH($K119) &lt;= 2, MONTH($L119) &gt;= 2), IF($O119 &lt;&gt; "", $E119/$O119, ""), ""),"")</f>
        <v>#VALUE!</v>
      </c>
      <c r="R119" s="10" t="e">
        <f>IF('FY2025'!$A121&lt;&gt;"",IF(AND(MONTH($K119) &lt;= 3, MONTH($L119) &gt;= 3), IF($O119 &lt;&gt; "", $E119/$O119, ""), ""),"")</f>
        <v>#VALUE!</v>
      </c>
      <c r="S119" s="10" t="e">
        <f>IF('FY2025'!$A121&lt;&gt;"",IF(AND(MONTH($K119) &lt;= 4, MONTH($L119) &gt;= 4), IF($O119 &lt;&gt; "", $E119/$O119, ""), ""),"")</f>
        <v>#VALUE!</v>
      </c>
      <c r="T119" s="10" t="e">
        <f>IF('FY2025'!$A121&lt;&gt;"",IF(AND(MONTH($K119) &lt;= 5, MONTH($L119) &gt;= 5), IF($O119 &lt;&gt; "", $E119/$O119, ""), ""),"")</f>
        <v>#VALUE!</v>
      </c>
      <c r="U119" s="10" t="e">
        <f>IF('FY2025'!$A121&lt;&gt;"",IF(AND(MONTH($K119) &lt;= 6, MONTH($L119) &gt;= 6), IF($O119 &lt;&gt; "", $E119/$O119, ""), ""),"")</f>
        <v>#VALUE!</v>
      </c>
      <c r="V119" s="10" t="e">
        <f>IF('FY2025'!$A121&lt;&gt;"",IF(AND(MONTH($K119) &lt;= 7, MONTH($L119) &gt;= 7 ), IF($O119 &lt;&gt; "", $E119/$O119, ""), ""),"")</f>
        <v>#VALUE!</v>
      </c>
      <c r="W119" s="10" t="e">
        <f>IF('FY2025'!$A121&lt;&gt;"",IF(AND(MONTH($K119) &lt;= 8, MONTH($L119) &gt;= 8), IF($O119 &lt;&gt; "", $E119/$O119, ""), ""),"")</f>
        <v>#VALUE!</v>
      </c>
      <c r="X119" s="10" t="e">
        <f>IF('FY2025'!$A121&lt;&gt;"",IF(AND(MONTH($K119) &lt;= 9, MONTH($L119) &gt;= 9), IF($O119 &lt;&gt; "", $E119/$O119, ""), ""),"")</f>
        <v>#VALUE!</v>
      </c>
      <c r="Y119" s="10" t="e">
        <f>IF('FY2025'!$A121&lt;&gt;"",IF(AND(MONTH($K119) &lt;= 10, MONTH($L119) &gt;= 10), IF($O119 &lt;&gt; "", $E119/$O119, ""), ""),"")</f>
        <v>#VALUE!</v>
      </c>
      <c r="Z119" s="10" t="e">
        <f>IF('FY2025'!$A121&lt;&gt;"",IF(AND(MONTH($K119) &lt;= 11, MONTH($L119) &gt;= 11), IF($O119 &lt;&gt; "", $E119/$O119, ""), ""),"")</f>
        <v>#VALUE!</v>
      </c>
      <c r="AA119" s="10" t="e">
        <f>IF('FY2025'!$A121&lt;&gt;"",IF(AND(MONTH($K119) &lt;= 12, MONTH($L119) &gt;= 12), IF($O119 &lt;&gt; "", $E119/$O119, ""), ""),"")</f>
        <v>#VALUE!</v>
      </c>
    </row>
    <row r="120" spans="1:27" x14ac:dyDescent="0.25">
      <c r="A120" s="8">
        <f>IF('FY2025'!A122&lt;&gt;"", VALUE('FY2025'!A122), "")</f>
        <v>119</v>
      </c>
      <c r="B120" s="5" t="str">
        <f>IF('FY2025'!A122&lt;&gt;"",_xlfn.VALUETOTEXT('FY2025'!B122),"")</f>
        <v>25-1703-0904-25SCBB-PS-EG-119</v>
      </c>
      <c r="C120" s="5" t="str">
        <f>_xlfn.VALUETOTEXT('FY2025'!C122)</f>
        <v>EG</v>
      </c>
      <c r="D120" s="5" t="str">
        <f>IF('FY2025'!A122&lt;&gt;"",_xlfn.VALUETOTEXT('FY2025'!D122),"")</f>
        <v>Standard Chartered Bank (M) Bhd</v>
      </c>
      <c r="E120" s="6">
        <f>IF('FY2025'!A122&lt;&gt;"",VALUE('FY2025'!E122),"")</f>
        <v>1000000</v>
      </c>
      <c r="F120" s="6">
        <f>IF('FY2025'!A122&lt;&gt;"",VALUE('FY2025'!F122),"")</f>
        <v>77</v>
      </c>
      <c r="G120" s="6">
        <f>IF('FY2025'!A122&lt;&gt;"",VALUE('FY2025'!G122),"")</f>
        <v>64</v>
      </c>
      <c r="H120" s="6">
        <f>IF('FY2025'!A122&lt;&gt;"",VALUE('FY2025'!H122),"")</f>
        <v>8.35</v>
      </c>
      <c r="I120" s="6">
        <f>IF('FY2025'!A122&lt;&gt;"",VALUE('FY2025'!I122),"")</f>
        <v>1.46</v>
      </c>
      <c r="J120" s="6">
        <f>IF('FY2025'!A122&lt;&gt;"",VALUE('FY2025'!J122),"")</f>
        <v>6.89</v>
      </c>
      <c r="K120" s="7" t="e">
        <f>IF('FY2025'!A122&lt;&gt;"",DATEVALUE(MID('FY2025'!K122, FIND(",", 'FY2025'!K122) + 2, FIND(" ", 'FY2025'!K122) - FIND(",", 'FY2025'!K122) - 1) &amp; " " &amp; MID('FY2025'!K122, FIND(" ", 'FY2025'!K122) + 1, FIND(",", 'FY2025'!K122, FIND(" ", 'FY2025'!K122)) - FIND(" ", 'FY2025'!K122) - 1) &amp; ", " &amp; MID('FY2025'!K122, FIND(",", 'FY2025'!K122, FIND(",",'FY2025'!K122) + 1) + 2, LEN('FY2025'!K122))),"")</f>
        <v>#VALUE!</v>
      </c>
      <c r="L120" s="7" t="e">
        <f>IF('FY2025'!A122&lt;&gt;"",DATEVALUE(MID('FY2025'!L122, FIND(",", 'FY2025'!L122) + 2, FIND(" ", 'FY2025'!L122) - FIND(",", 'FY2025'!L122) - 1) &amp; " " &amp; MID('FY2025'!L122, FIND(" ", 'FY2025'!L122) + 1, FIND(",", 'FY2025'!L122, FIND(" ", 'FY2025'!L122)) - FIND(" ", 'FY2025'!L122) - 1) &amp; ", " &amp; MID('FY2025'!L122, FIND(",", 'FY2025'!L122, FIND(",",'FY2025'!L122) + 1) + 2, LEN('FY2025'!L122))),"")</f>
        <v>#VALUE!</v>
      </c>
      <c r="M120" s="7" t="e">
        <f>IF('FY2025'!A122&lt;&gt;"",DATEVALUE(MID('FY2025'!M122, FIND(",", 'FY2025'!M122) + 2, FIND(" ", 'FY2025'!M122) - FIND(",", 'FY2025'!M122) - 1) &amp; " " &amp; MID('FY2025'!M122, FIND(" ", 'FY2025'!M122) + 1, FIND(",", 'FY2025'!M122, FIND(" ", 'FY2025'!M122)) - FIND(" ", 'FY2025'!M122) - 1) &amp; ", " &amp; MID('FY2025'!M122, FIND(",", 'FY2025'!M122, FIND(",",'FY2025'!M122) + 1) + 2, LEN('FY2025'!M122))),"")</f>
        <v>#VALUE!</v>
      </c>
      <c r="N120" s="7" t="e">
        <f>IF('FY2025'!A122&lt;&gt;"",DATEVALUE(MID('FY2025'!N122, FIND(",", 'FY2025'!N122) + 2, FIND(" ", 'FY2025'!N122) - FIND(",", 'FY2025'!N122) - 1) &amp; " " &amp; MID('FY2025'!N122, FIND(" ", 'FY2025'!N122) + 1, FIND(",", 'FY2025'!N122, FIND(" ", 'FY2025'!N122)) - FIND(" ", 'FY2025'!N122) - 1) &amp; ", " &amp; MID('FY2025'!N122, FIND(",", 'FY2025'!N122, FIND(",",'FY2025'!N122) + 1) + 2, LEN('FY2025'!N122))),"")</f>
        <v>#VALUE!</v>
      </c>
      <c r="O120" s="5" t="e">
        <f t="shared" si="1"/>
        <v>#VALUE!</v>
      </c>
      <c r="P120" s="10" t="e">
        <f>IF('FY2025'!$A122&lt;&gt;"",IF(AND(MONTH($K120) &lt;= 1, MONTH($L120) &gt;= 1), IF($O120 &lt;&gt; "", $E120/$O120, ""), ""),"")</f>
        <v>#VALUE!</v>
      </c>
      <c r="Q120" s="10" t="e">
        <f>IF('FY2025'!$A122&lt;&gt;"",IF(AND(MONTH($K120) &lt;= 2, MONTH($L120) &gt;= 2), IF($O120 &lt;&gt; "", $E120/$O120, ""), ""),"")</f>
        <v>#VALUE!</v>
      </c>
      <c r="R120" s="10" t="e">
        <f>IF('FY2025'!$A122&lt;&gt;"",IF(AND(MONTH($K120) &lt;= 3, MONTH($L120) &gt;= 3), IF($O120 &lt;&gt; "", $E120/$O120, ""), ""),"")</f>
        <v>#VALUE!</v>
      </c>
      <c r="S120" s="10" t="e">
        <f>IF('FY2025'!$A122&lt;&gt;"",IF(AND(MONTH($K120) &lt;= 4, MONTH($L120) &gt;= 4), IF($O120 &lt;&gt; "", $E120/$O120, ""), ""),"")</f>
        <v>#VALUE!</v>
      </c>
      <c r="T120" s="10" t="e">
        <f>IF('FY2025'!$A122&lt;&gt;"",IF(AND(MONTH($K120) &lt;= 5, MONTH($L120) &gt;= 5), IF($O120 &lt;&gt; "", $E120/$O120, ""), ""),"")</f>
        <v>#VALUE!</v>
      </c>
      <c r="U120" s="10" t="e">
        <f>IF('FY2025'!$A122&lt;&gt;"",IF(AND(MONTH($K120) &lt;= 6, MONTH($L120) &gt;= 6), IF($O120 &lt;&gt; "", $E120/$O120, ""), ""),"")</f>
        <v>#VALUE!</v>
      </c>
      <c r="V120" s="10" t="e">
        <f>IF('FY2025'!$A122&lt;&gt;"",IF(AND(MONTH($K120) &lt;= 7, MONTH($L120) &gt;= 7 ), IF($O120 &lt;&gt; "", $E120/$O120, ""), ""),"")</f>
        <v>#VALUE!</v>
      </c>
      <c r="W120" s="10" t="e">
        <f>IF('FY2025'!$A122&lt;&gt;"",IF(AND(MONTH($K120) &lt;= 8, MONTH($L120) &gt;= 8), IF($O120 &lt;&gt; "", $E120/$O120, ""), ""),"")</f>
        <v>#VALUE!</v>
      </c>
      <c r="X120" s="10" t="e">
        <f>IF('FY2025'!$A122&lt;&gt;"",IF(AND(MONTH($K120) &lt;= 9, MONTH($L120) &gt;= 9), IF($O120 &lt;&gt; "", $E120/$O120, ""), ""),"")</f>
        <v>#VALUE!</v>
      </c>
      <c r="Y120" s="10" t="e">
        <f>IF('FY2025'!$A122&lt;&gt;"",IF(AND(MONTH($K120) &lt;= 10, MONTH($L120) &gt;= 10), IF($O120 &lt;&gt; "", $E120/$O120, ""), ""),"")</f>
        <v>#VALUE!</v>
      </c>
      <c r="Z120" s="10" t="e">
        <f>IF('FY2025'!$A122&lt;&gt;"",IF(AND(MONTH($K120) &lt;= 11, MONTH($L120) &gt;= 11), IF($O120 &lt;&gt; "", $E120/$O120, ""), ""),"")</f>
        <v>#VALUE!</v>
      </c>
      <c r="AA120" s="10" t="e">
        <f>IF('FY2025'!$A122&lt;&gt;"",IF(AND(MONTH($K120) &lt;= 12, MONTH($L120) &gt;= 12), IF($O120 &lt;&gt; "", $E120/$O120, ""), ""),"")</f>
        <v>#VALUE!</v>
      </c>
    </row>
    <row r="121" spans="1:27" x14ac:dyDescent="0.25">
      <c r="A121" s="8">
        <f>IF('FY2025'!A123&lt;&gt;"", VALUE('FY2025'!A123), "")</f>
        <v>120</v>
      </c>
      <c r="B121" s="5" t="str">
        <f>IF('FY2025'!A123&lt;&gt;"",_xlfn.VALUETOTEXT('FY2025'!B123),"")</f>
        <v>25-1703-0904-25CITI-PS-EG-120</v>
      </c>
      <c r="C121" s="5" t="str">
        <f>_xlfn.VALUETOTEXT('FY2025'!C123)</f>
        <v>EG</v>
      </c>
      <c r="D121" s="5" t="str">
        <f>IF('FY2025'!A123&lt;&gt;"",_xlfn.VALUETOTEXT('FY2025'!D123),"")</f>
        <v>Citibank Bhd</v>
      </c>
      <c r="E121" s="6">
        <f>IF('FY2025'!A123&lt;&gt;"",VALUE('FY2025'!E123),"")</f>
        <v>1000000</v>
      </c>
      <c r="F121" s="6">
        <f>IF('FY2025'!A123&lt;&gt;"",VALUE('FY2025'!F123),"")</f>
        <v>77</v>
      </c>
      <c r="G121" s="6">
        <f>IF('FY2025'!A123&lt;&gt;"",VALUE('FY2025'!G123),"")</f>
        <v>64</v>
      </c>
      <c r="H121" s="6">
        <f>IF('FY2025'!A123&lt;&gt;"",VALUE('FY2025'!H123),"")</f>
        <v>8.35</v>
      </c>
      <c r="I121" s="6">
        <f>IF('FY2025'!A123&lt;&gt;"",VALUE('FY2025'!I123),"")</f>
        <v>1.45</v>
      </c>
      <c r="J121" s="6">
        <f>IF('FY2025'!A123&lt;&gt;"",VALUE('FY2025'!J123),"")</f>
        <v>6.9</v>
      </c>
      <c r="K121" s="7" t="e">
        <f>IF('FY2025'!A123&lt;&gt;"",DATEVALUE(MID('FY2025'!K123, FIND(",", 'FY2025'!K123) + 2, FIND(" ", 'FY2025'!K123) - FIND(",", 'FY2025'!K123) - 1) &amp; " " &amp; MID('FY2025'!K123, FIND(" ", 'FY2025'!K123) + 1, FIND(",", 'FY2025'!K123, FIND(" ", 'FY2025'!K123)) - FIND(" ", 'FY2025'!K123) - 1) &amp; ", " &amp; MID('FY2025'!K123, FIND(",", 'FY2025'!K123, FIND(",",'FY2025'!K123) + 1) + 2, LEN('FY2025'!K123))),"")</f>
        <v>#VALUE!</v>
      </c>
      <c r="L121" s="7" t="e">
        <f>IF('FY2025'!A123&lt;&gt;"",DATEVALUE(MID('FY2025'!L123, FIND(",", 'FY2025'!L123) + 2, FIND(" ", 'FY2025'!L123) - FIND(",", 'FY2025'!L123) - 1) &amp; " " &amp; MID('FY2025'!L123, FIND(" ", 'FY2025'!L123) + 1, FIND(",", 'FY2025'!L123, FIND(" ", 'FY2025'!L123)) - FIND(" ", 'FY2025'!L123) - 1) &amp; ", " &amp; MID('FY2025'!L123, FIND(",", 'FY2025'!L123, FIND(",",'FY2025'!L123) + 1) + 2, LEN('FY2025'!L123))),"")</f>
        <v>#VALUE!</v>
      </c>
      <c r="M121" s="7" t="e">
        <f>IF('FY2025'!A123&lt;&gt;"",DATEVALUE(MID('FY2025'!M123, FIND(",", 'FY2025'!M123) + 2, FIND(" ", 'FY2025'!M123) - FIND(",", 'FY2025'!M123) - 1) &amp; " " &amp; MID('FY2025'!M123, FIND(" ", 'FY2025'!M123) + 1, FIND(",", 'FY2025'!M123, FIND(" ", 'FY2025'!M123)) - FIND(" ", 'FY2025'!M123) - 1) &amp; ", " &amp; MID('FY2025'!M123, FIND(",", 'FY2025'!M123, FIND(",",'FY2025'!M123) + 1) + 2, LEN('FY2025'!M123))),"")</f>
        <v>#VALUE!</v>
      </c>
      <c r="N121" s="7" t="e">
        <f>IF('FY2025'!A123&lt;&gt;"",DATEVALUE(MID('FY2025'!N123, FIND(",", 'FY2025'!N123) + 2, FIND(" ", 'FY2025'!N123) - FIND(",", 'FY2025'!N123) - 1) &amp; " " &amp; MID('FY2025'!N123, FIND(" ", 'FY2025'!N123) + 1, FIND(",", 'FY2025'!N123, FIND(" ", 'FY2025'!N123)) - FIND(" ", 'FY2025'!N123) - 1) &amp; ", " &amp; MID('FY2025'!N123, FIND(",", 'FY2025'!N123, FIND(",",'FY2025'!N123) + 1) + 2, LEN('FY2025'!N123))),"")</f>
        <v>#VALUE!</v>
      </c>
      <c r="O121" s="5" t="e">
        <f t="shared" si="1"/>
        <v>#VALUE!</v>
      </c>
      <c r="P121" s="10" t="e">
        <f>IF('FY2025'!$A123&lt;&gt;"",IF(AND(MONTH($K121) &lt;= 1, MONTH($L121) &gt;= 1), IF($O121 &lt;&gt; "", $E121/$O121, ""), ""),"")</f>
        <v>#VALUE!</v>
      </c>
      <c r="Q121" s="10" t="e">
        <f>IF('FY2025'!$A123&lt;&gt;"",IF(AND(MONTH($K121) &lt;= 2, MONTH($L121) &gt;= 2), IF($O121 &lt;&gt; "", $E121/$O121, ""), ""),"")</f>
        <v>#VALUE!</v>
      </c>
      <c r="R121" s="10" t="e">
        <f>IF('FY2025'!$A123&lt;&gt;"",IF(AND(MONTH($K121) &lt;= 3, MONTH($L121) &gt;= 3), IF($O121 &lt;&gt; "", $E121/$O121, ""), ""),"")</f>
        <v>#VALUE!</v>
      </c>
      <c r="S121" s="10" t="e">
        <f>IF('FY2025'!$A123&lt;&gt;"",IF(AND(MONTH($K121) &lt;= 4, MONTH($L121) &gt;= 4), IF($O121 &lt;&gt; "", $E121/$O121, ""), ""),"")</f>
        <v>#VALUE!</v>
      </c>
      <c r="T121" s="10" t="e">
        <f>IF('FY2025'!$A123&lt;&gt;"",IF(AND(MONTH($K121) &lt;= 5, MONTH($L121) &gt;= 5), IF($O121 &lt;&gt; "", $E121/$O121, ""), ""),"")</f>
        <v>#VALUE!</v>
      </c>
      <c r="U121" s="10" t="e">
        <f>IF('FY2025'!$A123&lt;&gt;"",IF(AND(MONTH($K121) &lt;= 6, MONTH($L121) &gt;= 6), IF($O121 &lt;&gt; "", $E121/$O121, ""), ""),"")</f>
        <v>#VALUE!</v>
      </c>
      <c r="V121" s="10" t="e">
        <f>IF('FY2025'!$A123&lt;&gt;"",IF(AND(MONTH($K121) &lt;= 7, MONTH($L121) &gt;= 7 ), IF($O121 &lt;&gt; "", $E121/$O121, ""), ""),"")</f>
        <v>#VALUE!</v>
      </c>
      <c r="W121" s="10" t="e">
        <f>IF('FY2025'!$A123&lt;&gt;"",IF(AND(MONTH($K121) &lt;= 8, MONTH($L121) &gt;= 8), IF($O121 &lt;&gt; "", $E121/$O121, ""), ""),"")</f>
        <v>#VALUE!</v>
      </c>
      <c r="X121" s="10" t="e">
        <f>IF('FY2025'!$A123&lt;&gt;"",IF(AND(MONTH($K121) &lt;= 9, MONTH($L121) &gt;= 9), IF($O121 &lt;&gt; "", $E121/$O121, ""), ""),"")</f>
        <v>#VALUE!</v>
      </c>
      <c r="Y121" s="10" t="e">
        <f>IF('FY2025'!$A123&lt;&gt;"",IF(AND(MONTH($K121) &lt;= 10, MONTH($L121) &gt;= 10), IF($O121 &lt;&gt; "", $E121/$O121, ""), ""),"")</f>
        <v>#VALUE!</v>
      </c>
      <c r="Z121" s="10" t="e">
        <f>IF('FY2025'!$A123&lt;&gt;"",IF(AND(MONTH($K121) &lt;= 11, MONTH($L121) &gt;= 11), IF($O121 &lt;&gt; "", $E121/$O121, ""), ""),"")</f>
        <v>#VALUE!</v>
      </c>
      <c r="AA121" s="10" t="e">
        <f>IF('FY2025'!$A123&lt;&gt;"",IF(AND(MONTH($K121) &lt;= 12, MONTH($L121) &gt;= 12), IF($O121 &lt;&gt; "", $E121/$O121, ""), ""),"")</f>
        <v>#VALUE!</v>
      </c>
    </row>
    <row r="122" spans="1:27" x14ac:dyDescent="0.25">
      <c r="A122" s="8">
        <f>IF('FY2025'!A124&lt;&gt;"", VALUE('FY2025'!A124), "")</f>
        <v>121</v>
      </c>
      <c r="B122" s="5" t="str">
        <f>IF('FY2025'!A124&lt;&gt;"",_xlfn.VALUETOTEXT('FY2025'!B124),"")</f>
        <v>25-1703-0904-25BNPP-PS-EG-121</v>
      </c>
      <c r="C122" s="5" t="str">
        <f>_xlfn.VALUETOTEXT('FY2025'!C124)</f>
        <v>EG</v>
      </c>
      <c r="D122" s="5" t="str">
        <f>IF('FY2025'!A124&lt;&gt;"",_xlfn.VALUETOTEXT('FY2025'!D124),"")</f>
        <v>BNP Paribas SA</v>
      </c>
      <c r="E122" s="6">
        <f>IF('FY2025'!A124&lt;&gt;"",VALUE('FY2025'!E124),"")</f>
        <v>1000000</v>
      </c>
      <c r="F122" s="6">
        <f>IF('FY2025'!A124&lt;&gt;"",VALUE('FY2025'!F124),"")</f>
        <v>77</v>
      </c>
      <c r="G122" s="6">
        <f>IF('FY2025'!A124&lt;&gt;"",VALUE('FY2025'!G124),"")</f>
        <v>64</v>
      </c>
      <c r="H122" s="6">
        <f>IF('FY2025'!A124&lt;&gt;"",VALUE('FY2025'!H124),"")</f>
        <v>8.49</v>
      </c>
      <c r="I122" s="6">
        <f>IF('FY2025'!A124&lt;&gt;"",VALUE('FY2025'!I124),"")</f>
        <v>1.6</v>
      </c>
      <c r="J122" s="6">
        <f>IF('FY2025'!A124&lt;&gt;"",VALUE('FY2025'!J124),"")</f>
        <v>6.89</v>
      </c>
      <c r="K122" s="7" t="e">
        <f>IF('FY2025'!A124&lt;&gt;"",DATEVALUE(MID('FY2025'!K124, FIND(",", 'FY2025'!K124) + 2, FIND(" ", 'FY2025'!K124) - FIND(",", 'FY2025'!K124) - 1) &amp; " " &amp; MID('FY2025'!K124, FIND(" ", 'FY2025'!K124) + 1, FIND(",", 'FY2025'!K124, FIND(" ", 'FY2025'!K124)) - FIND(" ", 'FY2025'!K124) - 1) &amp; ", " &amp; MID('FY2025'!K124, FIND(",", 'FY2025'!K124, FIND(",",'FY2025'!K124) + 1) + 2, LEN('FY2025'!K124))),"")</f>
        <v>#VALUE!</v>
      </c>
      <c r="L122" s="7" t="e">
        <f>IF('FY2025'!A124&lt;&gt;"",DATEVALUE(MID('FY2025'!L124, FIND(",", 'FY2025'!L124) + 2, FIND(" ", 'FY2025'!L124) - FIND(",", 'FY2025'!L124) - 1) &amp; " " &amp; MID('FY2025'!L124, FIND(" ", 'FY2025'!L124) + 1, FIND(",", 'FY2025'!L124, FIND(" ", 'FY2025'!L124)) - FIND(" ", 'FY2025'!L124) - 1) &amp; ", " &amp; MID('FY2025'!L124, FIND(",", 'FY2025'!L124, FIND(",",'FY2025'!L124) + 1) + 2, LEN('FY2025'!L124))),"")</f>
        <v>#VALUE!</v>
      </c>
      <c r="M122" s="7" t="e">
        <f>IF('FY2025'!A124&lt;&gt;"",DATEVALUE(MID('FY2025'!M124, FIND(",", 'FY2025'!M124) + 2, FIND(" ", 'FY2025'!M124) - FIND(",", 'FY2025'!M124) - 1) &amp; " " &amp; MID('FY2025'!M124, FIND(" ", 'FY2025'!M124) + 1, FIND(",", 'FY2025'!M124, FIND(" ", 'FY2025'!M124)) - FIND(" ", 'FY2025'!M124) - 1) &amp; ", " &amp; MID('FY2025'!M124, FIND(",", 'FY2025'!M124, FIND(",",'FY2025'!M124) + 1) + 2, LEN('FY2025'!M124))),"")</f>
        <v>#VALUE!</v>
      </c>
      <c r="N122" s="7" t="e">
        <f>IF('FY2025'!A124&lt;&gt;"",DATEVALUE(MID('FY2025'!N124, FIND(",", 'FY2025'!N124) + 2, FIND(" ", 'FY2025'!N124) - FIND(",", 'FY2025'!N124) - 1) &amp; " " &amp; MID('FY2025'!N124, FIND(" ", 'FY2025'!N124) + 1, FIND(",", 'FY2025'!N124, FIND(" ", 'FY2025'!N124)) - FIND(" ", 'FY2025'!N124) - 1) &amp; ", " &amp; MID('FY2025'!N124, FIND(",", 'FY2025'!N124, FIND(",",'FY2025'!N124) + 1) + 2, LEN('FY2025'!N124))),"")</f>
        <v>#VALUE!</v>
      </c>
      <c r="O122" s="5" t="e">
        <f t="shared" si="1"/>
        <v>#VALUE!</v>
      </c>
      <c r="P122" s="10" t="e">
        <f>IF('FY2025'!$A124&lt;&gt;"",IF(AND(MONTH($K122) &lt;= 1, MONTH($L122) &gt;= 1), IF($O122 &lt;&gt; "", $E122/$O122, ""), ""),"")</f>
        <v>#VALUE!</v>
      </c>
      <c r="Q122" s="10" t="e">
        <f>IF('FY2025'!$A124&lt;&gt;"",IF(AND(MONTH($K122) &lt;= 2, MONTH($L122) &gt;= 2), IF($O122 &lt;&gt; "", $E122/$O122, ""), ""),"")</f>
        <v>#VALUE!</v>
      </c>
      <c r="R122" s="10" t="e">
        <f>IF('FY2025'!$A124&lt;&gt;"",IF(AND(MONTH($K122) &lt;= 3, MONTH($L122) &gt;= 3), IF($O122 &lt;&gt; "", $E122/$O122, ""), ""),"")</f>
        <v>#VALUE!</v>
      </c>
      <c r="S122" s="10" t="e">
        <f>IF('FY2025'!$A124&lt;&gt;"",IF(AND(MONTH($K122) &lt;= 4, MONTH($L122) &gt;= 4), IF($O122 &lt;&gt; "", $E122/$O122, ""), ""),"")</f>
        <v>#VALUE!</v>
      </c>
      <c r="T122" s="10" t="e">
        <f>IF('FY2025'!$A124&lt;&gt;"",IF(AND(MONTH($K122) &lt;= 5, MONTH($L122) &gt;= 5), IF($O122 &lt;&gt; "", $E122/$O122, ""), ""),"")</f>
        <v>#VALUE!</v>
      </c>
      <c r="U122" s="10" t="e">
        <f>IF('FY2025'!$A124&lt;&gt;"",IF(AND(MONTH($K122) &lt;= 6, MONTH($L122) &gt;= 6), IF($O122 &lt;&gt; "", $E122/$O122, ""), ""),"")</f>
        <v>#VALUE!</v>
      </c>
      <c r="V122" s="10" t="e">
        <f>IF('FY2025'!$A124&lt;&gt;"",IF(AND(MONTH($K122) &lt;= 7, MONTH($L122) &gt;= 7 ), IF($O122 &lt;&gt; "", $E122/$O122, ""), ""),"")</f>
        <v>#VALUE!</v>
      </c>
      <c r="W122" s="10" t="e">
        <f>IF('FY2025'!$A124&lt;&gt;"",IF(AND(MONTH($K122) &lt;= 8, MONTH($L122) &gt;= 8), IF($O122 &lt;&gt; "", $E122/$O122, ""), ""),"")</f>
        <v>#VALUE!</v>
      </c>
      <c r="X122" s="10" t="e">
        <f>IF('FY2025'!$A124&lt;&gt;"",IF(AND(MONTH($K122) &lt;= 9, MONTH($L122) &gt;= 9), IF($O122 &lt;&gt; "", $E122/$O122, ""), ""),"")</f>
        <v>#VALUE!</v>
      </c>
      <c r="Y122" s="10" t="e">
        <f>IF('FY2025'!$A124&lt;&gt;"",IF(AND(MONTH($K122) &lt;= 10, MONTH($L122) &gt;= 10), IF($O122 &lt;&gt; "", $E122/$O122, ""), ""),"")</f>
        <v>#VALUE!</v>
      </c>
      <c r="Z122" s="10" t="e">
        <f>IF('FY2025'!$A124&lt;&gt;"",IF(AND(MONTH($K122) &lt;= 11, MONTH($L122) &gt;= 11), IF($O122 &lt;&gt; "", $E122/$O122, ""), ""),"")</f>
        <v>#VALUE!</v>
      </c>
      <c r="AA122" s="10" t="e">
        <f>IF('FY2025'!$A124&lt;&gt;"",IF(AND(MONTH($K122) &lt;= 12, MONTH($L122) &gt;= 12), IF($O122 &lt;&gt; "", $E122/$O122, ""), ""),"")</f>
        <v>#VALUE!</v>
      </c>
    </row>
    <row r="123" spans="1:27" x14ac:dyDescent="0.25">
      <c r="A123" s="8">
        <f>IF('FY2025'!A125&lt;&gt;"", VALUE('FY2025'!A125), "")</f>
        <v>122</v>
      </c>
      <c r="B123" s="5" t="str">
        <f>IF('FY2025'!A125&lt;&gt;"",_xlfn.VALUETOTEXT('FY2025'!B125),"")</f>
        <v>25-2103-1404-25MLIL-PS-HZ-122</v>
      </c>
      <c r="C123" s="5" t="str">
        <f>_xlfn.VALUETOTEXT('FY2025'!C125)</f>
        <v>HZ</v>
      </c>
      <c r="D123" s="5" t="str">
        <f>IF('FY2025'!A125&lt;&gt;"",_xlfn.VALUETOTEXT('FY2025'!D125),"")</f>
        <v>Merrill Lynch International</v>
      </c>
      <c r="E123" s="6">
        <f>IF('FY2025'!A125&lt;&gt;"",VALUE('FY2025'!E125),"")</f>
        <v>500000</v>
      </c>
      <c r="F123" s="6">
        <f>IF('FY2025'!A125&lt;&gt;"",VALUE('FY2025'!F125),"")</f>
        <v>77</v>
      </c>
      <c r="G123" s="6">
        <f>IF('FY2025'!A125&lt;&gt;"",VALUE('FY2025'!G125),"")</f>
        <v>64</v>
      </c>
      <c r="H123" s="6">
        <f>IF('FY2025'!A125&lt;&gt;"",VALUE('FY2025'!H125),"")</f>
        <v>9.1199999999999992</v>
      </c>
      <c r="I123" s="6">
        <f>IF('FY2025'!A125&lt;&gt;"",VALUE('FY2025'!I125),"")</f>
        <v>2.2999999999999998</v>
      </c>
      <c r="J123" s="6">
        <f>IF('FY2025'!A125&lt;&gt;"",VALUE('FY2025'!J125),"")</f>
        <v>6.82</v>
      </c>
      <c r="K123" s="7" t="e">
        <f>IF('FY2025'!A125&lt;&gt;"",DATEVALUE(MID('FY2025'!K125, FIND(",", 'FY2025'!K125) + 2, FIND(" ", 'FY2025'!K125) - FIND(",", 'FY2025'!K125) - 1) &amp; " " &amp; MID('FY2025'!K125, FIND(" ", 'FY2025'!K125) + 1, FIND(",", 'FY2025'!K125, FIND(" ", 'FY2025'!K125)) - FIND(" ", 'FY2025'!K125) - 1) &amp; ", " &amp; MID('FY2025'!K125, FIND(",", 'FY2025'!K125, FIND(",",'FY2025'!K125) + 1) + 2, LEN('FY2025'!K125))),"")</f>
        <v>#VALUE!</v>
      </c>
      <c r="L123" s="7" t="e">
        <f>IF('FY2025'!A125&lt;&gt;"",DATEVALUE(MID('FY2025'!L125, FIND(",", 'FY2025'!L125) + 2, FIND(" ", 'FY2025'!L125) - FIND(",", 'FY2025'!L125) - 1) &amp; " " &amp; MID('FY2025'!L125, FIND(" ", 'FY2025'!L125) + 1, FIND(",", 'FY2025'!L125, FIND(" ", 'FY2025'!L125)) - FIND(" ", 'FY2025'!L125) - 1) &amp; ", " &amp; MID('FY2025'!L125, FIND(",", 'FY2025'!L125, FIND(",",'FY2025'!L125) + 1) + 2, LEN('FY2025'!L125))),"")</f>
        <v>#VALUE!</v>
      </c>
      <c r="M123" s="7" t="e">
        <f>IF('FY2025'!A125&lt;&gt;"",DATEVALUE(MID('FY2025'!M125, FIND(",", 'FY2025'!M125) + 2, FIND(" ", 'FY2025'!M125) - FIND(",", 'FY2025'!M125) - 1) &amp; " " &amp; MID('FY2025'!M125, FIND(" ", 'FY2025'!M125) + 1, FIND(",", 'FY2025'!M125, FIND(" ", 'FY2025'!M125)) - FIND(" ", 'FY2025'!M125) - 1) &amp; ", " &amp; MID('FY2025'!M125, FIND(",", 'FY2025'!M125, FIND(",",'FY2025'!M125) + 1) + 2, LEN('FY2025'!M125))),"")</f>
        <v>#VALUE!</v>
      </c>
      <c r="N123" s="7" t="e">
        <f>IF('FY2025'!A125&lt;&gt;"",DATEVALUE(MID('FY2025'!N125, FIND(",", 'FY2025'!N125) + 2, FIND(" ", 'FY2025'!N125) - FIND(",", 'FY2025'!N125) - 1) &amp; " " &amp; MID('FY2025'!N125, FIND(" ", 'FY2025'!N125) + 1, FIND(",", 'FY2025'!N125, FIND(" ", 'FY2025'!N125)) - FIND(" ", 'FY2025'!N125) - 1) &amp; ", " &amp; MID('FY2025'!N125, FIND(",", 'FY2025'!N125, FIND(",",'FY2025'!N125) + 1) + 2, LEN('FY2025'!N125))),"")</f>
        <v>#VALUE!</v>
      </c>
      <c r="O123" s="5" t="e">
        <f t="shared" si="1"/>
        <v>#VALUE!</v>
      </c>
      <c r="P123" s="10" t="e">
        <f>IF('FY2025'!$A125&lt;&gt;"",IF(AND(MONTH($K123) &lt;= 1, MONTH($L123) &gt;= 1), IF($O123 &lt;&gt; "", $E123/$O123, ""), ""),"")</f>
        <v>#VALUE!</v>
      </c>
      <c r="Q123" s="10" t="e">
        <f>IF('FY2025'!$A125&lt;&gt;"",IF(AND(MONTH($K123) &lt;= 2, MONTH($L123) &gt;= 2), IF($O123 &lt;&gt; "", $E123/$O123, ""), ""),"")</f>
        <v>#VALUE!</v>
      </c>
      <c r="R123" s="10" t="e">
        <f>IF('FY2025'!$A125&lt;&gt;"",IF(AND(MONTH($K123) &lt;= 3, MONTH($L123) &gt;= 3), IF($O123 &lt;&gt; "", $E123/$O123, ""), ""),"")</f>
        <v>#VALUE!</v>
      </c>
      <c r="S123" s="10" t="e">
        <f>IF('FY2025'!$A125&lt;&gt;"",IF(AND(MONTH($K123) &lt;= 4, MONTH($L123) &gt;= 4), IF($O123 &lt;&gt; "", $E123/$O123, ""), ""),"")</f>
        <v>#VALUE!</v>
      </c>
      <c r="T123" s="10" t="e">
        <f>IF('FY2025'!$A125&lt;&gt;"",IF(AND(MONTH($K123) &lt;= 5, MONTH($L123) &gt;= 5), IF($O123 &lt;&gt; "", $E123/$O123, ""), ""),"")</f>
        <v>#VALUE!</v>
      </c>
      <c r="U123" s="10" t="e">
        <f>IF('FY2025'!$A125&lt;&gt;"",IF(AND(MONTH($K123) &lt;= 6, MONTH($L123) &gt;= 6), IF($O123 &lt;&gt; "", $E123/$O123, ""), ""),"")</f>
        <v>#VALUE!</v>
      </c>
      <c r="V123" s="10" t="e">
        <f>IF('FY2025'!$A125&lt;&gt;"",IF(AND(MONTH($K123) &lt;= 7, MONTH($L123) &gt;= 7 ), IF($O123 &lt;&gt; "", $E123/$O123, ""), ""),"")</f>
        <v>#VALUE!</v>
      </c>
      <c r="W123" s="10" t="e">
        <f>IF('FY2025'!$A125&lt;&gt;"",IF(AND(MONTH($K123) &lt;= 8, MONTH($L123) &gt;= 8), IF($O123 &lt;&gt; "", $E123/$O123, ""), ""),"")</f>
        <v>#VALUE!</v>
      </c>
      <c r="X123" s="10" t="e">
        <f>IF('FY2025'!$A125&lt;&gt;"",IF(AND(MONTH($K123) &lt;= 9, MONTH($L123) &gt;= 9), IF($O123 &lt;&gt; "", $E123/$O123, ""), ""),"")</f>
        <v>#VALUE!</v>
      </c>
      <c r="Y123" s="10" t="e">
        <f>IF('FY2025'!$A125&lt;&gt;"",IF(AND(MONTH($K123) &lt;= 10, MONTH($L123) &gt;= 10), IF($O123 &lt;&gt; "", $E123/$O123, ""), ""),"")</f>
        <v>#VALUE!</v>
      </c>
      <c r="Z123" s="10" t="e">
        <f>IF('FY2025'!$A125&lt;&gt;"",IF(AND(MONTH($K123) &lt;= 11, MONTH($L123) &gt;= 11), IF($O123 &lt;&gt; "", $E123/$O123, ""), ""),"")</f>
        <v>#VALUE!</v>
      </c>
      <c r="AA123" s="10" t="e">
        <f>IF('FY2025'!$A125&lt;&gt;"",IF(AND(MONTH($K123) &lt;= 12, MONTH($L123) &gt;= 12), IF($O123 &lt;&gt; "", $E123/$O123, ""), ""),"")</f>
        <v>#VALUE!</v>
      </c>
    </row>
    <row r="124" spans="1:27" x14ac:dyDescent="0.25">
      <c r="A124" s="8">
        <f>IF('FY2025'!A126&lt;&gt;"", VALUE('FY2025'!A126), "")</f>
        <v>123</v>
      </c>
      <c r="B124" s="5" t="str">
        <f>IF('FY2025'!A126&lt;&gt;"",_xlfn.VALUETOTEXT('FY2025'!B126),"")</f>
        <v>25-2103-1404-25JPMC-PS-HZ-123</v>
      </c>
      <c r="C124" s="5" t="str">
        <f>_xlfn.VALUETOTEXT('FY2025'!C126)</f>
        <v>HZ</v>
      </c>
      <c r="D124" s="5" t="str">
        <f>IF('FY2025'!A126&lt;&gt;"",_xlfn.VALUETOTEXT('FY2025'!D126),"")</f>
        <v>JP Morgan Chase Bank NA</v>
      </c>
      <c r="E124" s="6">
        <f>IF('FY2025'!A126&lt;&gt;"",VALUE('FY2025'!E126),"")</f>
        <v>500000</v>
      </c>
      <c r="F124" s="6">
        <f>IF('FY2025'!A126&lt;&gt;"",VALUE('FY2025'!F126),"")</f>
        <v>77</v>
      </c>
      <c r="G124" s="6">
        <f>IF('FY2025'!A126&lt;&gt;"",VALUE('FY2025'!G126),"")</f>
        <v>64</v>
      </c>
      <c r="H124" s="6">
        <f>IF('FY2025'!A126&lt;&gt;"",VALUE('FY2025'!H126),"")</f>
        <v>9.65</v>
      </c>
      <c r="I124" s="6">
        <f>IF('FY2025'!A126&lt;&gt;"",VALUE('FY2025'!I126),"")</f>
        <v>2.75</v>
      </c>
      <c r="J124" s="6">
        <f>IF('FY2025'!A126&lt;&gt;"",VALUE('FY2025'!J126),"")</f>
        <v>6.9</v>
      </c>
      <c r="K124" s="7" t="e">
        <f>IF('FY2025'!A126&lt;&gt;"",DATEVALUE(MID('FY2025'!K126, FIND(",", 'FY2025'!K126) + 2, FIND(" ", 'FY2025'!K126) - FIND(",", 'FY2025'!K126) - 1) &amp; " " &amp; MID('FY2025'!K126, FIND(" ", 'FY2025'!K126) + 1, FIND(",", 'FY2025'!K126, FIND(" ", 'FY2025'!K126)) - FIND(" ", 'FY2025'!K126) - 1) &amp; ", " &amp; MID('FY2025'!K126, FIND(",", 'FY2025'!K126, FIND(",",'FY2025'!K126) + 1) + 2, LEN('FY2025'!K126))),"")</f>
        <v>#VALUE!</v>
      </c>
      <c r="L124" s="7" t="e">
        <f>IF('FY2025'!A126&lt;&gt;"",DATEVALUE(MID('FY2025'!L126, FIND(",", 'FY2025'!L126) + 2, FIND(" ", 'FY2025'!L126) - FIND(",", 'FY2025'!L126) - 1) &amp; " " &amp; MID('FY2025'!L126, FIND(" ", 'FY2025'!L126) + 1, FIND(",", 'FY2025'!L126, FIND(" ", 'FY2025'!L126)) - FIND(" ", 'FY2025'!L126) - 1) &amp; ", " &amp; MID('FY2025'!L126, FIND(",", 'FY2025'!L126, FIND(",",'FY2025'!L126) + 1) + 2, LEN('FY2025'!L126))),"")</f>
        <v>#VALUE!</v>
      </c>
      <c r="M124" s="7" t="e">
        <f>IF('FY2025'!A126&lt;&gt;"",DATEVALUE(MID('FY2025'!M126, FIND(",", 'FY2025'!M126) + 2, FIND(" ", 'FY2025'!M126) - FIND(",", 'FY2025'!M126) - 1) &amp; " " &amp; MID('FY2025'!M126, FIND(" ", 'FY2025'!M126) + 1, FIND(",", 'FY2025'!M126, FIND(" ", 'FY2025'!M126)) - FIND(" ", 'FY2025'!M126) - 1) &amp; ", " &amp; MID('FY2025'!M126, FIND(",", 'FY2025'!M126, FIND(",",'FY2025'!M126) + 1) + 2, LEN('FY2025'!M126))),"")</f>
        <v>#VALUE!</v>
      </c>
      <c r="N124" s="7" t="e">
        <f>IF('FY2025'!A126&lt;&gt;"",DATEVALUE(MID('FY2025'!N126, FIND(",", 'FY2025'!N126) + 2, FIND(" ", 'FY2025'!N126) - FIND(",", 'FY2025'!N126) - 1) &amp; " " &amp; MID('FY2025'!N126, FIND(" ", 'FY2025'!N126) + 1, FIND(",", 'FY2025'!N126, FIND(" ", 'FY2025'!N126)) - FIND(" ", 'FY2025'!N126) - 1) &amp; ", " &amp; MID('FY2025'!N126, FIND(",", 'FY2025'!N126, FIND(",",'FY2025'!N126) + 1) + 2, LEN('FY2025'!N126))),"")</f>
        <v>#VALUE!</v>
      </c>
      <c r="O124" s="5" t="e">
        <f t="shared" si="1"/>
        <v>#VALUE!</v>
      </c>
      <c r="P124" s="10" t="e">
        <f>IF('FY2025'!$A126&lt;&gt;"",IF(AND(MONTH($K124) &lt;= 1, MONTH($L124) &gt;= 1), IF($O124 &lt;&gt; "", $E124/$O124, ""), ""),"")</f>
        <v>#VALUE!</v>
      </c>
      <c r="Q124" s="10" t="e">
        <f>IF('FY2025'!$A126&lt;&gt;"",IF(AND(MONTH($K124) &lt;= 2, MONTH($L124) &gt;= 2), IF($O124 &lt;&gt; "", $E124/$O124, ""), ""),"")</f>
        <v>#VALUE!</v>
      </c>
      <c r="R124" s="10" t="e">
        <f>IF('FY2025'!$A126&lt;&gt;"",IF(AND(MONTH($K124) &lt;= 3, MONTH($L124) &gt;= 3), IF($O124 &lt;&gt; "", $E124/$O124, ""), ""),"")</f>
        <v>#VALUE!</v>
      </c>
      <c r="S124" s="10" t="e">
        <f>IF('FY2025'!$A126&lt;&gt;"",IF(AND(MONTH($K124) &lt;= 4, MONTH($L124) &gt;= 4), IF($O124 &lt;&gt; "", $E124/$O124, ""), ""),"")</f>
        <v>#VALUE!</v>
      </c>
      <c r="T124" s="10" t="e">
        <f>IF('FY2025'!$A126&lt;&gt;"",IF(AND(MONTH($K124) &lt;= 5, MONTH($L124) &gt;= 5), IF($O124 &lt;&gt; "", $E124/$O124, ""), ""),"")</f>
        <v>#VALUE!</v>
      </c>
      <c r="U124" s="10" t="e">
        <f>IF('FY2025'!$A126&lt;&gt;"",IF(AND(MONTH($K124) &lt;= 6, MONTH($L124) &gt;= 6), IF($O124 &lt;&gt; "", $E124/$O124, ""), ""),"")</f>
        <v>#VALUE!</v>
      </c>
      <c r="V124" s="10" t="e">
        <f>IF('FY2025'!$A126&lt;&gt;"",IF(AND(MONTH($K124) &lt;= 7, MONTH($L124) &gt;= 7 ), IF($O124 &lt;&gt; "", $E124/$O124, ""), ""),"")</f>
        <v>#VALUE!</v>
      </c>
      <c r="W124" s="10" t="e">
        <f>IF('FY2025'!$A126&lt;&gt;"",IF(AND(MONTH($K124) &lt;= 8, MONTH($L124) &gt;= 8), IF($O124 &lt;&gt; "", $E124/$O124, ""), ""),"")</f>
        <v>#VALUE!</v>
      </c>
      <c r="X124" s="10" t="e">
        <f>IF('FY2025'!$A126&lt;&gt;"",IF(AND(MONTH($K124) &lt;= 9, MONTH($L124) &gt;= 9), IF($O124 &lt;&gt; "", $E124/$O124, ""), ""),"")</f>
        <v>#VALUE!</v>
      </c>
      <c r="Y124" s="10" t="e">
        <f>IF('FY2025'!$A126&lt;&gt;"",IF(AND(MONTH($K124) &lt;= 10, MONTH($L124) &gt;= 10), IF($O124 &lt;&gt; "", $E124/$O124, ""), ""),"")</f>
        <v>#VALUE!</v>
      </c>
      <c r="Z124" s="10" t="e">
        <f>IF('FY2025'!$A126&lt;&gt;"",IF(AND(MONTH($K124) &lt;= 11, MONTH($L124) &gt;= 11), IF($O124 &lt;&gt; "", $E124/$O124, ""), ""),"")</f>
        <v>#VALUE!</v>
      </c>
      <c r="AA124" s="10" t="e">
        <f>IF('FY2025'!$A126&lt;&gt;"",IF(AND(MONTH($K124) &lt;= 12, MONTH($L124) &gt;= 12), IF($O124 &lt;&gt; "", $E124/$O124, ""), ""),"")</f>
        <v>#VALUE!</v>
      </c>
    </row>
    <row r="125" spans="1:27" x14ac:dyDescent="0.25">
      <c r="A125" s="8">
        <f>IF('FY2025'!A127&lt;&gt;"", VALUE('FY2025'!A127), "")</f>
        <v>124</v>
      </c>
      <c r="B125" s="5" t="str">
        <f>IF('FY2025'!A127&lt;&gt;"",_xlfn.VALUETOTEXT('FY2025'!B127),"")</f>
        <v>25-2103-1404-25BNPP-PS-EG-124</v>
      </c>
      <c r="C125" s="5" t="str">
        <f>_xlfn.VALUETOTEXT('FY2025'!C127)</f>
        <v>EG</v>
      </c>
      <c r="D125" s="5" t="str">
        <f>IF('FY2025'!A127&lt;&gt;"",_xlfn.VALUETOTEXT('FY2025'!D127),"")</f>
        <v>BNP Paribas SA</v>
      </c>
      <c r="E125" s="6">
        <f>IF('FY2025'!A127&lt;&gt;"",VALUE('FY2025'!E127),"")</f>
        <v>500000</v>
      </c>
      <c r="F125" s="6">
        <f>IF('FY2025'!A127&lt;&gt;"",VALUE('FY2025'!F127),"")</f>
        <v>77</v>
      </c>
      <c r="G125" s="6">
        <f>IF('FY2025'!A127&lt;&gt;"",VALUE('FY2025'!G127),"")</f>
        <v>64</v>
      </c>
      <c r="H125" s="6">
        <f>IF('FY2025'!A127&lt;&gt;"",VALUE('FY2025'!H127),"")</f>
        <v>9.1</v>
      </c>
      <c r="I125" s="6">
        <f>IF('FY2025'!A127&lt;&gt;"",VALUE('FY2025'!I127),"")</f>
        <v>2.25</v>
      </c>
      <c r="J125" s="6">
        <f>IF('FY2025'!A127&lt;&gt;"",VALUE('FY2025'!J127),"")</f>
        <v>6.85</v>
      </c>
      <c r="K125" s="7" t="e">
        <f>IF('FY2025'!A127&lt;&gt;"",DATEVALUE(MID('FY2025'!K127, FIND(",", 'FY2025'!K127) + 2, FIND(" ", 'FY2025'!K127) - FIND(",", 'FY2025'!K127) - 1) &amp; " " &amp; MID('FY2025'!K127, FIND(" ", 'FY2025'!K127) + 1, FIND(",", 'FY2025'!K127, FIND(" ", 'FY2025'!K127)) - FIND(" ", 'FY2025'!K127) - 1) &amp; ", " &amp; MID('FY2025'!K127, FIND(",", 'FY2025'!K127, FIND(",",'FY2025'!K127) + 1) + 2, LEN('FY2025'!K127))),"")</f>
        <v>#VALUE!</v>
      </c>
      <c r="L125" s="7" t="e">
        <f>IF('FY2025'!A127&lt;&gt;"",DATEVALUE(MID('FY2025'!L127, FIND(",", 'FY2025'!L127) + 2, FIND(" ", 'FY2025'!L127) - FIND(",", 'FY2025'!L127) - 1) &amp; " " &amp; MID('FY2025'!L127, FIND(" ", 'FY2025'!L127) + 1, FIND(",", 'FY2025'!L127, FIND(" ", 'FY2025'!L127)) - FIND(" ", 'FY2025'!L127) - 1) &amp; ", " &amp; MID('FY2025'!L127, FIND(",", 'FY2025'!L127, FIND(",",'FY2025'!L127) + 1) + 2, LEN('FY2025'!L127))),"")</f>
        <v>#VALUE!</v>
      </c>
      <c r="M125" s="7" t="e">
        <f>IF('FY2025'!A127&lt;&gt;"",DATEVALUE(MID('FY2025'!M127, FIND(",", 'FY2025'!M127) + 2, FIND(" ", 'FY2025'!M127) - FIND(",", 'FY2025'!M127) - 1) &amp; " " &amp; MID('FY2025'!M127, FIND(" ", 'FY2025'!M127) + 1, FIND(",", 'FY2025'!M127, FIND(" ", 'FY2025'!M127)) - FIND(" ", 'FY2025'!M127) - 1) &amp; ", " &amp; MID('FY2025'!M127, FIND(",", 'FY2025'!M127, FIND(",",'FY2025'!M127) + 1) + 2, LEN('FY2025'!M127))),"")</f>
        <v>#VALUE!</v>
      </c>
      <c r="N125" s="7" t="e">
        <f>IF('FY2025'!A127&lt;&gt;"",DATEVALUE(MID('FY2025'!N127, FIND(",", 'FY2025'!N127) + 2, FIND(" ", 'FY2025'!N127) - FIND(",", 'FY2025'!N127) - 1) &amp; " " &amp; MID('FY2025'!N127, FIND(" ", 'FY2025'!N127) + 1, FIND(",", 'FY2025'!N127, FIND(" ", 'FY2025'!N127)) - FIND(" ", 'FY2025'!N127) - 1) &amp; ", " &amp; MID('FY2025'!N127, FIND(",", 'FY2025'!N127, FIND(",",'FY2025'!N127) + 1) + 2, LEN('FY2025'!N127))),"")</f>
        <v>#VALUE!</v>
      </c>
      <c r="O125" s="5" t="e">
        <f t="shared" si="1"/>
        <v>#VALUE!</v>
      </c>
      <c r="P125" s="10" t="e">
        <f>IF('FY2025'!$A127&lt;&gt;"",IF(AND(MONTH($K125) &lt;= 1, MONTH($L125) &gt;= 1), IF($O125 &lt;&gt; "", $E125/$O125, ""), ""),"")</f>
        <v>#VALUE!</v>
      </c>
      <c r="Q125" s="10" t="e">
        <f>IF('FY2025'!$A127&lt;&gt;"",IF(AND(MONTH($K125) &lt;= 2, MONTH($L125) &gt;= 2), IF($O125 &lt;&gt; "", $E125/$O125, ""), ""),"")</f>
        <v>#VALUE!</v>
      </c>
      <c r="R125" s="10" t="e">
        <f>IF('FY2025'!$A127&lt;&gt;"",IF(AND(MONTH($K125) &lt;= 3, MONTH($L125) &gt;= 3), IF($O125 &lt;&gt; "", $E125/$O125, ""), ""),"")</f>
        <v>#VALUE!</v>
      </c>
      <c r="S125" s="10" t="e">
        <f>IF('FY2025'!$A127&lt;&gt;"",IF(AND(MONTH($K125) &lt;= 4, MONTH($L125) &gt;= 4), IF($O125 &lt;&gt; "", $E125/$O125, ""), ""),"")</f>
        <v>#VALUE!</v>
      </c>
      <c r="T125" s="10" t="e">
        <f>IF('FY2025'!$A127&lt;&gt;"",IF(AND(MONTH($K125) &lt;= 5, MONTH($L125) &gt;= 5), IF($O125 &lt;&gt; "", $E125/$O125, ""), ""),"")</f>
        <v>#VALUE!</v>
      </c>
      <c r="U125" s="10" t="e">
        <f>IF('FY2025'!$A127&lt;&gt;"",IF(AND(MONTH($K125) &lt;= 6, MONTH($L125) &gt;= 6), IF($O125 &lt;&gt; "", $E125/$O125, ""), ""),"")</f>
        <v>#VALUE!</v>
      </c>
      <c r="V125" s="10" t="e">
        <f>IF('FY2025'!$A127&lt;&gt;"",IF(AND(MONTH($K125) &lt;= 7, MONTH($L125) &gt;= 7 ), IF($O125 &lt;&gt; "", $E125/$O125, ""), ""),"")</f>
        <v>#VALUE!</v>
      </c>
      <c r="W125" s="10" t="e">
        <f>IF('FY2025'!$A127&lt;&gt;"",IF(AND(MONTH($K125) &lt;= 8, MONTH($L125) &gt;= 8), IF($O125 &lt;&gt; "", $E125/$O125, ""), ""),"")</f>
        <v>#VALUE!</v>
      </c>
      <c r="X125" s="10" t="e">
        <f>IF('FY2025'!$A127&lt;&gt;"",IF(AND(MONTH($K125) &lt;= 9, MONTH($L125) &gt;= 9), IF($O125 &lt;&gt; "", $E125/$O125, ""), ""),"")</f>
        <v>#VALUE!</v>
      </c>
      <c r="Y125" s="10" t="e">
        <f>IF('FY2025'!$A127&lt;&gt;"",IF(AND(MONTH($K125) &lt;= 10, MONTH($L125) &gt;= 10), IF($O125 &lt;&gt; "", $E125/$O125, ""), ""),"")</f>
        <v>#VALUE!</v>
      </c>
      <c r="Z125" s="10" t="e">
        <f>IF('FY2025'!$A127&lt;&gt;"",IF(AND(MONTH($K125) &lt;= 11, MONTH($L125) &gt;= 11), IF($O125 &lt;&gt; "", $E125/$O125, ""), ""),"")</f>
        <v>#VALUE!</v>
      </c>
      <c r="AA125" s="10" t="e">
        <f>IF('FY2025'!$A127&lt;&gt;"",IF(AND(MONTH($K125) &lt;= 12, MONTH($L125) &gt;= 12), IF($O125 &lt;&gt; "", $E125/$O125, ""), ""),"")</f>
        <v>#VALUE!</v>
      </c>
    </row>
    <row r="126" spans="1:27" x14ac:dyDescent="0.25">
      <c r="A126" s="8">
        <f>IF('FY2025'!A128&lt;&gt;"", VALUE('FY2025'!A128), "")</f>
        <v>125</v>
      </c>
      <c r="B126" s="5" t="str">
        <f>IF('FY2025'!A128&lt;&gt;"",_xlfn.VALUETOTEXT('FY2025'!B128),"")</f>
        <v>25-2103-1404-25CIMI-PS-EG-125</v>
      </c>
      <c r="C126" s="5" t="str">
        <f>_xlfn.VALUETOTEXT('FY2025'!C128)</f>
        <v>EG</v>
      </c>
      <c r="D126" s="5" t="str">
        <f>IF('FY2025'!A128&lt;&gt;"",_xlfn.VALUETOTEXT('FY2025'!D128),"")</f>
        <v>CIMB Islamic Bank Berhad</v>
      </c>
      <c r="E126" s="6">
        <f>IF('FY2025'!A128&lt;&gt;"",VALUE('FY2025'!E128),"")</f>
        <v>500000</v>
      </c>
      <c r="F126" s="6">
        <f>IF('FY2025'!A128&lt;&gt;"",VALUE('FY2025'!F128),"")</f>
        <v>77</v>
      </c>
      <c r="G126" s="6">
        <f>IF('FY2025'!A128&lt;&gt;"",VALUE('FY2025'!G128),"")</f>
        <v>64</v>
      </c>
      <c r="H126" s="6">
        <f>IF('FY2025'!A128&lt;&gt;"",VALUE('FY2025'!H128),"")</f>
        <v>9.66</v>
      </c>
      <c r="I126" s="6">
        <f>IF('FY2025'!A128&lt;&gt;"",VALUE('FY2025'!I128),"")</f>
        <v>2.73</v>
      </c>
      <c r="J126" s="6">
        <f>IF('FY2025'!A128&lt;&gt;"",VALUE('FY2025'!J128),"")</f>
        <v>6.93</v>
      </c>
      <c r="K126" s="7" t="e">
        <f>IF('FY2025'!A128&lt;&gt;"",DATEVALUE(MID('FY2025'!K128, FIND(",", 'FY2025'!K128) + 2, FIND(" ", 'FY2025'!K128) - FIND(",", 'FY2025'!K128) - 1) &amp; " " &amp; MID('FY2025'!K128, FIND(" ", 'FY2025'!K128) + 1, FIND(",", 'FY2025'!K128, FIND(" ", 'FY2025'!K128)) - FIND(" ", 'FY2025'!K128) - 1) &amp; ", " &amp; MID('FY2025'!K128, FIND(",", 'FY2025'!K128, FIND(",",'FY2025'!K128) + 1) + 2, LEN('FY2025'!K128))),"")</f>
        <v>#VALUE!</v>
      </c>
      <c r="L126" s="7" t="e">
        <f>IF('FY2025'!A128&lt;&gt;"",DATEVALUE(MID('FY2025'!L128, FIND(",", 'FY2025'!L128) + 2, FIND(" ", 'FY2025'!L128) - FIND(",", 'FY2025'!L128) - 1) &amp; " " &amp; MID('FY2025'!L128, FIND(" ", 'FY2025'!L128) + 1, FIND(",", 'FY2025'!L128, FIND(" ", 'FY2025'!L128)) - FIND(" ", 'FY2025'!L128) - 1) &amp; ", " &amp; MID('FY2025'!L128, FIND(",", 'FY2025'!L128, FIND(",",'FY2025'!L128) + 1) + 2, LEN('FY2025'!L128))),"")</f>
        <v>#VALUE!</v>
      </c>
      <c r="M126" s="7" t="e">
        <f>IF('FY2025'!A128&lt;&gt;"",DATEVALUE(MID('FY2025'!M128, FIND(",", 'FY2025'!M128) + 2, FIND(" ", 'FY2025'!M128) - FIND(",", 'FY2025'!M128) - 1) &amp; " " &amp; MID('FY2025'!M128, FIND(" ", 'FY2025'!M128) + 1, FIND(",", 'FY2025'!M128, FIND(" ", 'FY2025'!M128)) - FIND(" ", 'FY2025'!M128) - 1) &amp; ", " &amp; MID('FY2025'!M128, FIND(",", 'FY2025'!M128, FIND(",",'FY2025'!M128) + 1) + 2, LEN('FY2025'!M128))),"")</f>
        <v>#VALUE!</v>
      </c>
      <c r="N126" s="7" t="e">
        <f>IF('FY2025'!A128&lt;&gt;"",DATEVALUE(MID('FY2025'!N128, FIND(",", 'FY2025'!N128) + 2, FIND(" ", 'FY2025'!N128) - FIND(",", 'FY2025'!N128) - 1) &amp; " " &amp; MID('FY2025'!N128, FIND(" ", 'FY2025'!N128) + 1, FIND(",", 'FY2025'!N128, FIND(" ", 'FY2025'!N128)) - FIND(" ", 'FY2025'!N128) - 1) &amp; ", " &amp; MID('FY2025'!N128, FIND(",", 'FY2025'!N128, FIND(",",'FY2025'!N128) + 1) + 2, LEN('FY2025'!N128))),"")</f>
        <v>#VALUE!</v>
      </c>
      <c r="O126" s="5" t="e">
        <f t="shared" si="1"/>
        <v>#VALUE!</v>
      </c>
      <c r="P126" s="10" t="e">
        <f>IF('FY2025'!$A128&lt;&gt;"",IF(AND(MONTH($K126) &lt;= 1, MONTH($L126) &gt;= 1), IF($O126 &lt;&gt; "", $E126/$O126, ""), ""),"")</f>
        <v>#VALUE!</v>
      </c>
      <c r="Q126" s="10" t="e">
        <f>IF('FY2025'!$A128&lt;&gt;"",IF(AND(MONTH($K126) &lt;= 2, MONTH($L126) &gt;= 2), IF($O126 &lt;&gt; "", $E126/$O126, ""), ""),"")</f>
        <v>#VALUE!</v>
      </c>
      <c r="R126" s="10" t="e">
        <f>IF('FY2025'!$A128&lt;&gt;"",IF(AND(MONTH($K126) &lt;= 3, MONTH($L126) &gt;= 3), IF($O126 &lt;&gt; "", $E126/$O126, ""), ""),"")</f>
        <v>#VALUE!</v>
      </c>
      <c r="S126" s="10" t="e">
        <f>IF('FY2025'!$A128&lt;&gt;"",IF(AND(MONTH($K126) &lt;= 4, MONTH($L126) &gt;= 4), IF($O126 &lt;&gt; "", $E126/$O126, ""), ""),"")</f>
        <v>#VALUE!</v>
      </c>
      <c r="T126" s="10" t="e">
        <f>IF('FY2025'!$A128&lt;&gt;"",IF(AND(MONTH($K126) &lt;= 5, MONTH($L126) &gt;= 5), IF($O126 &lt;&gt; "", $E126/$O126, ""), ""),"")</f>
        <v>#VALUE!</v>
      </c>
      <c r="U126" s="10" t="e">
        <f>IF('FY2025'!$A128&lt;&gt;"",IF(AND(MONTH($K126) &lt;= 6, MONTH($L126) &gt;= 6), IF($O126 &lt;&gt; "", $E126/$O126, ""), ""),"")</f>
        <v>#VALUE!</v>
      </c>
      <c r="V126" s="10" t="e">
        <f>IF('FY2025'!$A128&lt;&gt;"",IF(AND(MONTH($K126) &lt;= 7, MONTH($L126) &gt;= 7 ), IF($O126 &lt;&gt; "", $E126/$O126, ""), ""),"")</f>
        <v>#VALUE!</v>
      </c>
      <c r="W126" s="10" t="e">
        <f>IF('FY2025'!$A128&lt;&gt;"",IF(AND(MONTH($K126) &lt;= 8, MONTH($L126) &gt;= 8), IF($O126 &lt;&gt; "", $E126/$O126, ""), ""),"")</f>
        <v>#VALUE!</v>
      </c>
      <c r="X126" s="10" t="e">
        <f>IF('FY2025'!$A128&lt;&gt;"",IF(AND(MONTH($K126) &lt;= 9, MONTH($L126) &gt;= 9), IF($O126 &lt;&gt; "", $E126/$O126, ""), ""),"")</f>
        <v>#VALUE!</v>
      </c>
      <c r="Y126" s="10" t="e">
        <f>IF('FY2025'!$A128&lt;&gt;"",IF(AND(MONTH($K126) &lt;= 10, MONTH($L126) &gt;= 10), IF($O126 &lt;&gt; "", $E126/$O126, ""), ""),"")</f>
        <v>#VALUE!</v>
      </c>
      <c r="Z126" s="10" t="e">
        <f>IF('FY2025'!$A128&lt;&gt;"",IF(AND(MONTH($K126) &lt;= 11, MONTH($L126) &gt;= 11), IF($O126 &lt;&gt; "", $E126/$O126, ""), ""),"")</f>
        <v>#VALUE!</v>
      </c>
      <c r="AA126" s="10" t="e">
        <f>IF('FY2025'!$A128&lt;&gt;"",IF(AND(MONTH($K126) &lt;= 12, MONTH($L126) &gt;= 12), IF($O126 &lt;&gt; "", $E126/$O126, ""), ""),"")</f>
        <v>#VALUE!</v>
      </c>
    </row>
    <row r="127" spans="1:27" x14ac:dyDescent="0.25">
      <c r="A127" s="8">
        <f>IF('FY2025'!A129&lt;&gt;"", VALUE('FY2025'!A129), "")</f>
        <v>126</v>
      </c>
      <c r="B127" s="5" t="str">
        <f>IF('FY2025'!A129&lt;&gt;"",_xlfn.VALUETOTEXT('FY2025'!B129),"")</f>
        <v>25-2103-1404-25TOTS-PS-EG-126</v>
      </c>
      <c r="C127" s="5" t="str">
        <f>_xlfn.VALUETOTEXT('FY2025'!C129)</f>
        <v>EG</v>
      </c>
      <c r="D127" s="5" t="str">
        <f>IF('FY2025'!A129&lt;&gt;"",_xlfn.VALUETOTEXT('FY2025'!D129),"")</f>
        <v>TOTSA TotalEnergies Trading SA</v>
      </c>
      <c r="E127" s="6">
        <f>IF('FY2025'!A129&lt;&gt;"",VALUE('FY2025'!E129),"")</f>
        <v>500000</v>
      </c>
      <c r="F127" s="6">
        <f>IF('FY2025'!A129&lt;&gt;"",VALUE('FY2025'!F129),"")</f>
        <v>77</v>
      </c>
      <c r="G127" s="6">
        <f>IF('FY2025'!A129&lt;&gt;"",VALUE('FY2025'!G129),"")</f>
        <v>64</v>
      </c>
      <c r="H127" s="6">
        <f>IF('FY2025'!A129&lt;&gt;"",VALUE('FY2025'!H129),"")</f>
        <v>9.14</v>
      </c>
      <c r="I127" s="6">
        <f>IF('FY2025'!A129&lt;&gt;"",VALUE('FY2025'!I129),"")</f>
        <v>2.31</v>
      </c>
      <c r="J127" s="6">
        <f>IF('FY2025'!A129&lt;&gt;"",VALUE('FY2025'!J129),"")</f>
        <v>6.83</v>
      </c>
      <c r="K127" s="7" t="e">
        <f>IF('FY2025'!A129&lt;&gt;"",DATEVALUE(MID('FY2025'!K129, FIND(",", 'FY2025'!K129) + 2, FIND(" ", 'FY2025'!K129) - FIND(",", 'FY2025'!K129) - 1) &amp; " " &amp; MID('FY2025'!K129, FIND(" ", 'FY2025'!K129) + 1, FIND(",", 'FY2025'!K129, FIND(" ", 'FY2025'!K129)) - FIND(" ", 'FY2025'!K129) - 1) &amp; ", " &amp; MID('FY2025'!K129, FIND(",", 'FY2025'!K129, FIND(",",'FY2025'!K129) + 1) + 2, LEN('FY2025'!K129))),"")</f>
        <v>#VALUE!</v>
      </c>
      <c r="L127" s="7" t="e">
        <f>IF('FY2025'!A129&lt;&gt;"",DATEVALUE(MID('FY2025'!L129, FIND(",", 'FY2025'!L129) + 2, FIND(" ", 'FY2025'!L129) - FIND(",", 'FY2025'!L129) - 1) &amp; " " &amp; MID('FY2025'!L129, FIND(" ", 'FY2025'!L129) + 1, FIND(",", 'FY2025'!L129, FIND(" ", 'FY2025'!L129)) - FIND(" ", 'FY2025'!L129) - 1) &amp; ", " &amp; MID('FY2025'!L129, FIND(",", 'FY2025'!L129, FIND(",",'FY2025'!L129) + 1) + 2, LEN('FY2025'!L129))),"")</f>
        <v>#VALUE!</v>
      </c>
      <c r="M127" s="7" t="e">
        <f>IF('FY2025'!A129&lt;&gt;"",DATEVALUE(MID('FY2025'!M129, FIND(",", 'FY2025'!M129) + 2, FIND(" ", 'FY2025'!M129) - FIND(",", 'FY2025'!M129) - 1) &amp; " " &amp; MID('FY2025'!M129, FIND(" ", 'FY2025'!M129) + 1, FIND(",", 'FY2025'!M129, FIND(" ", 'FY2025'!M129)) - FIND(" ", 'FY2025'!M129) - 1) &amp; ", " &amp; MID('FY2025'!M129, FIND(",", 'FY2025'!M129, FIND(",",'FY2025'!M129) + 1) + 2, LEN('FY2025'!M129))),"")</f>
        <v>#VALUE!</v>
      </c>
      <c r="N127" s="7" t="e">
        <f>IF('FY2025'!A129&lt;&gt;"",DATEVALUE(MID('FY2025'!N129, FIND(",", 'FY2025'!N129) + 2, FIND(" ", 'FY2025'!N129) - FIND(",", 'FY2025'!N129) - 1) &amp; " " &amp; MID('FY2025'!N129, FIND(" ", 'FY2025'!N129) + 1, FIND(",", 'FY2025'!N129, FIND(" ", 'FY2025'!N129)) - FIND(" ", 'FY2025'!N129) - 1) &amp; ", " &amp; MID('FY2025'!N129, FIND(",", 'FY2025'!N129, FIND(",",'FY2025'!N129) + 1) + 2, LEN('FY2025'!N129))),"")</f>
        <v>#VALUE!</v>
      </c>
      <c r="O127" s="5" t="e">
        <f t="shared" si="1"/>
        <v>#VALUE!</v>
      </c>
      <c r="P127" s="10" t="e">
        <f>IF('FY2025'!$A129&lt;&gt;"",IF(AND(MONTH($K127) &lt;= 1, MONTH($L127) &gt;= 1), IF($O127 &lt;&gt; "", $E127/$O127, ""), ""),"")</f>
        <v>#VALUE!</v>
      </c>
      <c r="Q127" s="10" t="e">
        <f>IF('FY2025'!$A129&lt;&gt;"",IF(AND(MONTH($K127) &lt;= 2, MONTH($L127) &gt;= 2), IF($O127 &lt;&gt; "", $E127/$O127, ""), ""),"")</f>
        <v>#VALUE!</v>
      </c>
      <c r="R127" s="10" t="e">
        <f>IF('FY2025'!$A129&lt;&gt;"",IF(AND(MONTH($K127) &lt;= 3, MONTH($L127) &gt;= 3), IF($O127 &lt;&gt; "", $E127/$O127, ""), ""),"")</f>
        <v>#VALUE!</v>
      </c>
      <c r="S127" s="10" t="e">
        <f>IF('FY2025'!$A129&lt;&gt;"",IF(AND(MONTH($K127) &lt;= 4, MONTH($L127) &gt;= 4), IF($O127 &lt;&gt; "", $E127/$O127, ""), ""),"")</f>
        <v>#VALUE!</v>
      </c>
      <c r="T127" s="10" t="e">
        <f>IF('FY2025'!$A129&lt;&gt;"",IF(AND(MONTH($K127) &lt;= 5, MONTH($L127) &gt;= 5), IF($O127 &lt;&gt; "", $E127/$O127, ""), ""),"")</f>
        <v>#VALUE!</v>
      </c>
      <c r="U127" s="10" t="e">
        <f>IF('FY2025'!$A129&lt;&gt;"",IF(AND(MONTH($K127) &lt;= 6, MONTH($L127) &gt;= 6), IF($O127 &lt;&gt; "", $E127/$O127, ""), ""),"")</f>
        <v>#VALUE!</v>
      </c>
      <c r="V127" s="10" t="e">
        <f>IF('FY2025'!$A129&lt;&gt;"",IF(AND(MONTH($K127) &lt;= 7, MONTH($L127) &gt;= 7 ), IF($O127 &lt;&gt; "", $E127/$O127, ""), ""),"")</f>
        <v>#VALUE!</v>
      </c>
      <c r="W127" s="10" t="e">
        <f>IF('FY2025'!$A129&lt;&gt;"",IF(AND(MONTH($K127) &lt;= 8, MONTH($L127) &gt;= 8), IF($O127 &lt;&gt; "", $E127/$O127, ""), ""),"")</f>
        <v>#VALUE!</v>
      </c>
      <c r="X127" s="10" t="e">
        <f>IF('FY2025'!$A129&lt;&gt;"",IF(AND(MONTH($K127) &lt;= 9, MONTH($L127) &gt;= 9), IF($O127 &lt;&gt; "", $E127/$O127, ""), ""),"")</f>
        <v>#VALUE!</v>
      </c>
      <c r="Y127" s="10" t="e">
        <f>IF('FY2025'!$A129&lt;&gt;"",IF(AND(MONTH($K127) &lt;= 10, MONTH($L127) &gt;= 10), IF($O127 &lt;&gt; "", $E127/$O127, ""), ""),"")</f>
        <v>#VALUE!</v>
      </c>
      <c r="Z127" s="10" t="e">
        <f>IF('FY2025'!$A129&lt;&gt;"",IF(AND(MONTH($K127) &lt;= 11, MONTH($L127) &gt;= 11), IF($O127 &lt;&gt; "", $E127/$O127, ""), ""),"")</f>
        <v>#VALUE!</v>
      </c>
      <c r="AA127" s="10" t="e">
        <f>IF('FY2025'!$A129&lt;&gt;"",IF(AND(MONTH($K127) &lt;= 12, MONTH($L127) &gt;= 12), IF($O127 &lt;&gt; "", $E127/$O127, ""), ""),"")</f>
        <v>#VALUE!</v>
      </c>
    </row>
    <row r="128" spans="1:27" x14ac:dyDescent="0.25">
      <c r="A128" s="8">
        <f>IF('FY2025'!A130&lt;&gt;"", VALUE('FY2025'!A130), "")</f>
        <v>127</v>
      </c>
      <c r="B128" s="5" t="str">
        <f>IF('FY2025'!A130&lt;&gt;"",_xlfn.VALUETOTEXT('FY2025'!B130),"")</f>
        <v>25-2103-1404-25MSCG-PS-EG-127</v>
      </c>
      <c r="C128" s="5" t="str">
        <f>_xlfn.VALUETOTEXT('FY2025'!C130)</f>
        <v>EG</v>
      </c>
      <c r="D128" s="5" t="str">
        <f>IF('FY2025'!A130&lt;&gt;"",_xlfn.VALUETOTEXT('FY2025'!D130),"")</f>
        <v>Morgan Stanley Capital Group (Singapore) Pte</v>
      </c>
      <c r="E128" s="6">
        <f>IF('FY2025'!A130&lt;&gt;"",VALUE('FY2025'!E130),"")</f>
        <v>500000</v>
      </c>
      <c r="F128" s="6">
        <f>IF('FY2025'!A130&lt;&gt;"",VALUE('FY2025'!F130),"")</f>
        <v>77</v>
      </c>
      <c r="G128" s="6">
        <f>IF('FY2025'!A130&lt;&gt;"",VALUE('FY2025'!G130),"")</f>
        <v>64</v>
      </c>
      <c r="H128" s="6">
        <f>IF('FY2025'!A130&lt;&gt;"",VALUE('FY2025'!H130),"")</f>
        <v>9.66</v>
      </c>
      <c r="I128" s="6">
        <f>IF('FY2025'!A130&lt;&gt;"",VALUE('FY2025'!I130),"")</f>
        <v>2.73</v>
      </c>
      <c r="J128" s="6">
        <f>IF('FY2025'!A130&lt;&gt;"",VALUE('FY2025'!J130),"")</f>
        <v>6.93</v>
      </c>
      <c r="K128" s="7" t="e">
        <f>IF('FY2025'!A130&lt;&gt;"",DATEVALUE(MID('FY2025'!K130, FIND(",", 'FY2025'!K130) + 2, FIND(" ", 'FY2025'!K130) - FIND(",", 'FY2025'!K130) - 1) &amp; " " &amp; MID('FY2025'!K130, FIND(" ", 'FY2025'!K130) + 1, FIND(",", 'FY2025'!K130, FIND(" ", 'FY2025'!K130)) - FIND(" ", 'FY2025'!K130) - 1) &amp; ", " &amp; MID('FY2025'!K130, FIND(",", 'FY2025'!K130, FIND(",",'FY2025'!K130) + 1) + 2, LEN('FY2025'!K130))),"")</f>
        <v>#VALUE!</v>
      </c>
      <c r="L128" s="7" t="e">
        <f>IF('FY2025'!A130&lt;&gt;"",DATEVALUE(MID('FY2025'!L130, FIND(",", 'FY2025'!L130) + 2, FIND(" ", 'FY2025'!L130) - FIND(",", 'FY2025'!L130) - 1) &amp; " " &amp; MID('FY2025'!L130, FIND(" ", 'FY2025'!L130) + 1, FIND(",", 'FY2025'!L130, FIND(" ", 'FY2025'!L130)) - FIND(" ", 'FY2025'!L130) - 1) &amp; ", " &amp; MID('FY2025'!L130, FIND(",", 'FY2025'!L130, FIND(",",'FY2025'!L130) + 1) + 2, LEN('FY2025'!L130))),"")</f>
        <v>#VALUE!</v>
      </c>
      <c r="M128" s="7" t="e">
        <f>IF('FY2025'!A130&lt;&gt;"",DATEVALUE(MID('FY2025'!M130, FIND(",", 'FY2025'!M130) + 2, FIND(" ", 'FY2025'!M130) - FIND(",", 'FY2025'!M130) - 1) &amp; " " &amp; MID('FY2025'!M130, FIND(" ", 'FY2025'!M130) + 1, FIND(",", 'FY2025'!M130, FIND(" ", 'FY2025'!M130)) - FIND(" ", 'FY2025'!M130) - 1) &amp; ", " &amp; MID('FY2025'!M130, FIND(",", 'FY2025'!M130, FIND(",",'FY2025'!M130) + 1) + 2, LEN('FY2025'!M130))),"")</f>
        <v>#VALUE!</v>
      </c>
      <c r="N128" s="7" t="e">
        <f>IF('FY2025'!A130&lt;&gt;"",DATEVALUE(MID('FY2025'!N130, FIND(",", 'FY2025'!N130) + 2, FIND(" ", 'FY2025'!N130) - FIND(",", 'FY2025'!N130) - 1) &amp; " " &amp; MID('FY2025'!N130, FIND(" ", 'FY2025'!N130) + 1, FIND(",", 'FY2025'!N130, FIND(" ", 'FY2025'!N130)) - FIND(" ", 'FY2025'!N130) - 1) &amp; ", " &amp; MID('FY2025'!N130, FIND(",", 'FY2025'!N130, FIND(",",'FY2025'!N130) + 1) + 2, LEN('FY2025'!N130))),"")</f>
        <v>#VALUE!</v>
      </c>
      <c r="O128" s="5" t="e">
        <f t="shared" si="1"/>
        <v>#VALUE!</v>
      </c>
      <c r="P128" s="10" t="e">
        <f>IF('FY2025'!$A130&lt;&gt;"",IF(AND(MONTH($K128) &lt;= 1, MONTH($L128) &gt;= 1), IF($O128 &lt;&gt; "", $E128/$O128, ""), ""),"")</f>
        <v>#VALUE!</v>
      </c>
      <c r="Q128" s="10" t="e">
        <f>IF('FY2025'!$A130&lt;&gt;"",IF(AND(MONTH($K128) &lt;= 2, MONTH($L128) &gt;= 2), IF($O128 &lt;&gt; "", $E128/$O128, ""), ""),"")</f>
        <v>#VALUE!</v>
      </c>
      <c r="R128" s="10" t="e">
        <f>IF('FY2025'!$A130&lt;&gt;"",IF(AND(MONTH($K128) &lt;= 3, MONTH($L128) &gt;= 3), IF($O128 &lt;&gt; "", $E128/$O128, ""), ""),"")</f>
        <v>#VALUE!</v>
      </c>
      <c r="S128" s="10" t="e">
        <f>IF('FY2025'!$A130&lt;&gt;"",IF(AND(MONTH($K128) &lt;= 4, MONTH($L128) &gt;= 4), IF($O128 &lt;&gt; "", $E128/$O128, ""), ""),"")</f>
        <v>#VALUE!</v>
      </c>
      <c r="T128" s="10" t="e">
        <f>IF('FY2025'!$A130&lt;&gt;"",IF(AND(MONTH($K128) &lt;= 5, MONTH($L128) &gt;= 5), IF($O128 &lt;&gt; "", $E128/$O128, ""), ""),"")</f>
        <v>#VALUE!</v>
      </c>
      <c r="U128" s="10" t="e">
        <f>IF('FY2025'!$A130&lt;&gt;"",IF(AND(MONTH($K128) &lt;= 6, MONTH($L128) &gt;= 6), IF($O128 &lt;&gt; "", $E128/$O128, ""), ""),"")</f>
        <v>#VALUE!</v>
      </c>
      <c r="V128" s="10" t="e">
        <f>IF('FY2025'!$A130&lt;&gt;"",IF(AND(MONTH($K128) &lt;= 7, MONTH($L128) &gt;= 7 ), IF($O128 &lt;&gt; "", $E128/$O128, ""), ""),"")</f>
        <v>#VALUE!</v>
      </c>
      <c r="W128" s="10" t="e">
        <f>IF('FY2025'!$A130&lt;&gt;"",IF(AND(MONTH($K128) &lt;= 8, MONTH($L128) &gt;= 8), IF($O128 &lt;&gt; "", $E128/$O128, ""), ""),"")</f>
        <v>#VALUE!</v>
      </c>
      <c r="X128" s="10" t="e">
        <f>IF('FY2025'!$A130&lt;&gt;"",IF(AND(MONTH($K128) &lt;= 9, MONTH($L128) &gt;= 9), IF($O128 &lt;&gt; "", $E128/$O128, ""), ""),"")</f>
        <v>#VALUE!</v>
      </c>
      <c r="Y128" s="10" t="e">
        <f>IF('FY2025'!$A130&lt;&gt;"",IF(AND(MONTH($K128) &lt;= 10, MONTH($L128) &gt;= 10), IF($O128 &lt;&gt; "", $E128/$O128, ""), ""),"")</f>
        <v>#VALUE!</v>
      </c>
      <c r="Z128" s="10" t="e">
        <f>IF('FY2025'!$A130&lt;&gt;"",IF(AND(MONTH($K128) &lt;= 11, MONTH($L128) &gt;= 11), IF($O128 &lt;&gt; "", $E128/$O128, ""), ""),"")</f>
        <v>#VALUE!</v>
      </c>
      <c r="AA128" s="10" t="e">
        <f>IF('FY2025'!$A130&lt;&gt;"",IF(AND(MONTH($K128) &lt;= 12, MONTH($L128) &gt;= 12), IF($O128 &lt;&gt; "", $E128/$O128, ""), ""),"")</f>
        <v>#VALUE!</v>
      </c>
    </row>
    <row r="129" spans="1:27" x14ac:dyDescent="0.25">
      <c r="A129" s="8">
        <f>IF('FY2025'!A131&lt;&gt;"", VALUE('FY2025'!A131), "")</f>
        <v>128</v>
      </c>
      <c r="B129" s="5" t="str">
        <f>IF('FY2025'!A131&lt;&gt;"",_xlfn.VALUETOTEXT('FY2025'!B131),"")</f>
        <v>25-2103-1404-25CITI-PS-EG-128</v>
      </c>
      <c r="C129" s="5" t="str">
        <f>_xlfn.VALUETOTEXT('FY2025'!C131)</f>
        <v>EG</v>
      </c>
      <c r="D129" s="5" t="str">
        <f>IF('FY2025'!A131&lt;&gt;"",_xlfn.VALUETOTEXT('FY2025'!D131),"")</f>
        <v>Citibank Bhd</v>
      </c>
      <c r="E129" s="6">
        <f>IF('FY2025'!A131&lt;&gt;"",VALUE('FY2025'!E131),"")</f>
        <v>500000</v>
      </c>
      <c r="F129" s="6">
        <f>IF('FY2025'!A131&lt;&gt;"",VALUE('FY2025'!F131),"")</f>
        <v>77</v>
      </c>
      <c r="G129" s="6">
        <f>IF('FY2025'!A131&lt;&gt;"",VALUE('FY2025'!G131),"")</f>
        <v>64</v>
      </c>
      <c r="H129" s="6">
        <f>IF('FY2025'!A131&lt;&gt;"",VALUE('FY2025'!H131),"")</f>
        <v>9.1</v>
      </c>
      <c r="I129" s="6">
        <f>IF('FY2025'!A131&lt;&gt;"",VALUE('FY2025'!I131),"")</f>
        <v>2.25</v>
      </c>
      <c r="J129" s="6">
        <f>IF('FY2025'!A131&lt;&gt;"",VALUE('FY2025'!J131),"")</f>
        <v>6.85</v>
      </c>
      <c r="K129" s="7" t="e">
        <f>IF('FY2025'!A131&lt;&gt;"",DATEVALUE(MID('FY2025'!K131, FIND(",", 'FY2025'!K131) + 2, FIND(" ", 'FY2025'!K131) - FIND(",", 'FY2025'!K131) - 1) &amp; " " &amp; MID('FY2025'!K131, FIND(" ", 'FY2025'!K131) + 1, FIND(",", 'FY2025'!K131, FIND(" ", 'FY2025'!K131)) - FIND(" ", 'FY2025'!K131) - 1) &amp; ", " &amp; MID('FY2025'!K131, FIND(",", 'FY2025'!K131, FIND(",",'FY2025'!K131) + 1) + 2, LEN('FY2025'!K131))),"")</f>
        <v>#VALUE!</v>
      </c>
      <c r="L129" s="7" t="e">
        <f>IF('FY2025'!A131&lt;&gt;"",DATEVALUE(MID('FY2025'!L131, FIND(",", 'FY2025'!L131) + 2, FIND(" ", 'FY2025'!L131) - FIND(",", 'FY2025'!L131) - 1) &amp; " " &amp; MID('FY2025'!L131, FIND(" ", 'FY2025'!L131) + 1, FIND(",", 'FY2025'!L131, FIND(" ", 'FY2025'!L131)) - FIND(" ", 'FY2025'!L131) - 1) &amp; ", " &amp; MID('FY2025'!L131, FIND(",", 'FY2025'!L131, FIND(",",'FY2025'!L131) + 1) + 2, LEN('FY2025'!L131))),"")</f>
        <v>#VALUE!</v>
      </c>
      <c r="M129" s="7" t="e">
        <f>IF('FY2025'!A131&lt;&gt;"",DATEVALUE(MID('FY2025'!M131, FIND(",", 'FY2025'!M131) + 2, FIND(" ", 'FY2025'!M131) - FIND(",", 'FY2025'!M131) - 1) &amp; " " &amp; MID('FY2025'!M131, FIND(" ", 'FY2025'!M131) + 1, FIND(",", 'FY2025'!M131, FIND(" ", 'FY2025'!M131)) - FIND(" ", 'FY2025'!M131) - 1) &amp; ", " &amp; MID('FY2025'!M131, FIND(",", 'FY2025'!M131, FIND(",",'FY2025'!M131) + 1) + 2, LEN('FY2025'!M131))),"")</f>
        <v>#VALUE!</v>
      </c>
      <c r="N129" s="7" t="e">
        <f>IF('FY2025'!A131&lt;&gt;"",DATEVALUE(MID('FY2025'!N131, FIND(",", 'FY2025'!N131) + 2, FIND(" ", 'FY2025'!N131) - FIND(",", 'FY2025'!N131) - 1) &amp; " " &amp; MID('FY2025'!N131, FIND(" ", 'FY2025'!N131) + 1, FIND(",", 'FY2025'!N131, FIND(" ", 'FY2025'!N131)) - FIND(" ", 'FY2025'!N131) - 1) &amp; ", " &amp; MID('FY2025'!N131, FIND(",", 'FY2025'!N131, FIND(",",'FY2025'!N131) + 1) + 2, LEN('FY2025'!N131))),"")</f>
        <v>#VALUE!</v>
      </c>
      <c r="O129" s="5" t="e">
        <f t="shared" si="1"/>
        <v>#VALUE!</v>
      </c>
      <c r="P129" s="10" t="e">
        <f>IF('FY2025'!$A131&lt;&gt;"",IF(AND(MONTH($K129) &lt;= 1, MONTH($L129) &gt;= 1), IF($O129 &lt;&gt; "", $E129/$O129, ""), ""),"")</f>
        <v>#VALUE!</v>
      </c>
      <c r="Q129" s="10" t="e">
        <f>IF('FY2025'!$A131&lt;&gt;"",IF(AND(MONTH($K129) &lt;= 2, MONTH($L129) &gt;= 2), IF($O129 &lt;&gt; "", $E129/$O129, ""), ""),"")</f>
        <v>#VALUE!</v>
      </c>
      <c r="R129" s="10" t="e">
        <f>IF('FY2025'!$A131&lt;&gt;"",IF(AND(MONTH($K129) &lt;= 3, MONTH($L129) &gt;= 3), IF($O129 &lt;&gt; "", $E129/$O129, ""), ""),"")</f>
        <v>#VALUE!</v>
      </c>
      <c r="S129" s="10" t="e">
        <f>IF('FY2025'!$A131&lt;&gt;"",IF(AND(MONTH($K129) &lt;= 4, MONTH($L129) &gt;= 4), IF($O129 &lt;&gt; "", $E129/$O129, ""), ""),"")</f>
        <v>#VALUE!</v>
      </c>
      <c r="T129" s="10" t="e">
        <f>IF('FY2025'!$A131&lt;&gt;"",IF(AND(MONTH($K129) &lt;= 5, MONTH($L129) &gt;= 5), IF($O129 &lt;&gt; "", $E129/$O129, ""), ""),"")</f>
        <v>#VALUE!</v>
      </c>
      <c r="U129" s="10" t="e">
        <f>IF('FY2025'!$A131&lt;&gt;"",IF(AND(MONTH($K129) &lt;= 6, MONTH($L129) &gt;= 6), IF($O129 &lt;&gt; "", $E129/$O129, ""), ""),"")</f>
        <v>#VALUE!</v>
      </c>
      <c r="V129" s="10" t="e">
        <f>IF('FY2025'!$A131&lt;&gt;"",IF(AND(MONTH($K129) &lt;= 7, MONTH($L129) &gt;= 7 ), IF($O129 &lt;&gt; "", $E129/$O129, ""), ""),"")</f>
        <v>#VALUE!</v>
      </c>
      <c r="W129" s="10" t="e">
        <f>IF('FY2025'!$A131&lt;&gt;"",IF(AND(MONTH($K129) &lt;= 8, MONTH($L129) &gt;= 8), IF($O129 &lt;&gt; "", $E129/$O129, ""), ""),"")</f>
        <v>#VALUE!</v>
      </c>
      <c r="X129" s="10" t="e">
        <f>IF('FY2025'!$A131&lt;&gt;"",IF(AND(MONTH($K129) &lt;= 9, MONTH($L129) &gt;= 9), IF($O129 &lt;&gt; "", $E129/$O129, ""), ""),"")</f>
        <v>#VALUE!</v>
      </c>
      <c r="Y129" s="10" t="e">
        <f>IF('FY2025'!$A131&lt;&gt;"",IF(AND(MONTH($K129) &lt;= 10, MONTH($L129) &gt;= 10), IF($O129 &lt;&gt; "", $E129/$O129, ""), ""),"")</f>
        <v>#VALUE!</v>
      </c>
      <c r="Z129" s="10" t="e">
        <f>IF('FY2025'!$A131&lt;&gt;"",IF(AND(MONTH($K129) &lt;= 11, MONTH($L129) &gt;= 11), IF($O129 &lt;&gt; "", $E129/$O129, ""), ""),"")</f>
        <v>#VALUE!</v>
      </c>
      <c r="AA129" s="10" t="e">
        <f>IF('FY2025'!$A131&lt;&gt;"",IF(AND(MONTH($K129) &lt;= 12, MONTH($L129) &gt;= 12), IF($O129 &lt;&gt; "", $E129/$O129, ""), ""),"")</f>
        <v>#VALUE!</v>
      </c>
    </row>
    <row r="130" spans="1:27" x14ac:dyDescent="0.25">
      <c r="A130" s="8">
        <f>IF('FY2025'!A132&lt;&gt;"", VALUE('FY2025'!A132), "")</f>
        <v>129</v>
      </c>
      <c r="B130" s="5" t="str">
        <f>IF('FY2025'!A132&lt;&gt;"",_xlfn.VALUETOTEXT('FY2025'!B132),"")</f>
        <v>25-2103-1404-25SCBB-PS-EG-129</v>
      </c>
      <c r="C130" s="5" t="str">
        <f>_xlfn.VALUETOTEXT('FY2025'!C132)</f>
        <v>EG</v>
      </c>
      <c r="D130" s="5" t="str">
        <f>IF('FY2025'!A132&lt;&gt;"",_xlfn.VALUETOTEXT('FY2025'!D132),"")</f>
        <v>Standard Chartered Bank (M) Bhd</v>
      </c>
      <c r="E130" s="6">
        <f>IF('FY2025'!A132&lt;&gt;"",VALUE('FY2025'!E132),"")</f>
        <v>500000</v>
      </c>
      <c r="F130" s="6">
        <f>IF('FY2025'!A132&lt;&gt;"",VALUE('FY2025'!F132),"")</f>
        <v>77</v>
      </c>
      <c r="G130" s="6">
        <f>IF('FY2025'!A132&lt;&gt;"",VALUE('FY2025'!G132),"")</f>
        <v>64</v>
      </c>
      <c r="H130" s="6">
        <f>IF('FY2025'!A132&lt;&gt;"",VALUE('FY2025'!H132),"")</f>
        <v>9.65</v>
      </c>
      <c r="I130" s="6">
        <f>IF('FY2025'!A132&lt;&gt;"",VALUE('FY2025'!I132),"")</f>
        <v>2.72</v>
      </c>
      <c r="J130" s="6">
        <f>IF('FY2025'!A132&lt;&gt;"",VALUE('FY2025'!J132),"")</f>
        <v>6.93</v>
      </c>
      <c r="K130" s="7" t="e">
        <f>IF('FY2025'!A132&lt;&gt;"",DATEVALUE(MID('FY2025'!K132, FIND(",", 'FY2025'!K132) + 2, FIND(" ", 'FY2025'!K132) - FIND(",", 'FY2025'!K132) - 1) &amp; " " &amp; MID('FY2025'!K132, FIND(" ", 'FY2025'!K132) + 1, FIND(",", 'FY2025'!K132, FIND(" ", 'FY2025'!K132)) - FIND(" ", 'FY2025'!K132) - 1) &amp; ", " &amp; MID('FY2025'!K132, FIND(",", 'FY2025'!K132, FIND(",",'FY2025'!K132) + 1) + 2, LEN('FY2025'!K132))),"")</f>
        <v>#VALUE!</v>
      </c>
      <c r="L130" s="7" t="e">
        <f>IF('FY2025'!A132&lt;&gt;"",DATEVALUE(MID('FY2025'!L132, FIND(",", 'FY2025'!L132) + 2, FIND(" ", 'FY2025'!L132) - FIND(",", 'FY2025'!L132) - 1) &amp; " " &amp; MID('FY2025'!L132, FIND(" ", 'FY2025'!L132) + 1, FIND(",", 'FY2025'!L132, FIND(" ", 'FY2025'!L132)) - FIND(" ", 'FY2025'!L132) - 1) &amp; ", " &amp; MID('FY2025'!L132, FIND(",", 'FY2025'!L132, FIND(",",'FY2025'!L132) + 1) + 2, LEN('FY2025'!L132))),"")</f>
        <v>#VALUE!</v>
      </c>
      <c r="M130" s="7" t="e">
        <f>IF('FY2025'!A132&lt;&gt;"",DATEVALUE(MID('FY2025'!M132, FIND(",", 'FY2025'!M132) + 2, FIND(" ", 'FY2025'!M132) - FIND(",", 'FY2025'!M132) - 1) &amp; " " &amp; MID('FY2025'!M132, FIND(" ", 'FY2025'!M132) + 1, FIND(",", 'FY2025'!M132, FIND(" ", 'FY2025'!M132)) - FIND(" ", 'FY2025'!M132) - 1) &amp; ", " &amp; MID('FY2025'!M132, FIND(",", 'FY2025'!M132, FIND(",",'FY2025'!M132) + 1) + 2, LEN('FY2025'!M132))),"")</f>
        <v>#VALUE!</v>
      </c>
      <c r="N130" s="7" t="e">
        <f>IF('FY2025'!A132&lt;&gt;"",DATEVALUE(MID('FY2025'!N132, FIND(",", 'FY2025'!N132) + 2, FIND(" ", 'FY2025'!N132) - FIND(",", 'FY2025'!N132) - 1) &amp; " " &amp; MID('FY2025'!N132, FIND(" ", 'FY2025'!N132) + 1, FIND(",", 'FY2025'!N132, FIND(" ", 'FY2025'!N132)) - FIND(" ", 'FY2025'!N132) - 1) &amp; ", " &amp; MID('FY2025'!N132, FIND(",", 'FY2025'!N132, FIND(",",'FY2025'!N132) + 1) + 2, LEN('FY2025'!N132))),"")</f>
        <v>#VALUE!</v>
      </c>
      <c r="O130" s="5" t="e">
        <f t="shared" si="1"/>
        <v>#VALUE!</v>
      </c>
      <c r="P130" s="10" t="e">
        <f>IF('FY2025'!$A132&lt;&gt;"",IF(AND(MONTH($K130) &lt;= 1, MONTH($L130) &gt;= 1), IF($O130 &lt;&gt; "", $E130/$O130, ""), ""),"")</f>
        <v>#VALUE!</v>
      </c>
      <c r="Q130" s="10" t="e">
        <f>IF('FY2025'!$A132&lt;&gt;"",IF(AND(MONTH($K130) &lt;= 2, MONTH($L130) &gt;= 2), IF($O130 &lt;&gt; "", $E130/$O130, ""), ""),"")</f>
        <v>#VALUE!</v>
      </c>
      <c r="R130" s="10" t="e">
        <f>IF('FY2025'!$A132&lt;&gt;"",IF(AND(MONTH($K130) &lt;= 3, MONTH($L130) &gt;= 3), IF($O130 &lt;&gt; "", $E130/$O130, ""), ""),"")</f>
        <v>#VALUE!</v>
      </c>
      <c r="S130" s="10" t="e">
        <f>IF('FY2025'!$A132&lt;&gt;"",IF(AND(MONTH($K130) &lt;= 4, MONTH($L130) &gt;= 4), IF($O130 &lt;&gt; "", $E130/$O130, ""), ""),"")</f>
        <v>#VALUE!</v>
      </c>
      <c r="T130" s="10" t="e">
        <f>IF('FY2025'!$A132&lt;&gt;"",IF(AND(MONTH($K130) &lt;= 5, MONTH($L130) &gt;= 5), IF($O130 &lt;&gt; "", $E130/$O130, ""), ""),"")</f>
        <v>#VALUE!</v>
      </c>
      <c r="U130" s="10" t="e">
        <f>IF('FY2025'!$A132&lt;&gt;"",IF(AND(MONTH($K130) &lt;= 6, MONTH($L130) &gt;= 6), IF($O130 &lt;&gt; "", $E130/$O130, ""), ""),"")</f>
        <v>#VALUE!</v>
      </c>
      <c r="V130" s="10" t="e">
        <f>IF('FY2025'!$A132&lt;&gt;"",IF(AND(MONTH($K130) &lt;= 7, MONTH($L130) &gt;= 7 ), IF($O130 &lt;&gt; "", $E130/$O130, ""), ""),"")</f>
        <v>#VALUE!</v>
      </c>
      <c r="W130" s="10" t="e">
        <f>IF('FY2025'!$A132&lt;&gt;"",IF(AND(MONTH($K130) &lt;= 8, MONTH($L130) &gt;= 8), IF($O130 &lt;&gt; "", $E130/$O130, ""), ""),"")</f>
        <v>#VALUE!</v>
      </c>
      <c r="X130" s="10" t="e">
        <f>IF('FY2025'!$A132&lt;&gt;"",IF(AND(MONTH($K130) &lt;= 9, MONTH($L130) &gt;= 9), IF($O130 &lt;&gt; "", $E130/$O130, ""), ""),"")</f>
        <v>#VALUE!</v>
      </c>
      <c r="Y130" s="10" t="e">
        <f>IF('FY2025'!$A132&lt;&gt;"",IF(AND(MONTH($K130) &lt;= 10, MONTH($L130) &gt;= 10), IF($O130 &lt;&gt; "", $E130/$O130, ""), ""),"")</f>
        <v>#VALUE!</v>
      </c>
      <c r="Z130" s="10" t="e">
        <f>IF('FY2025'!$A132&lt;&gt;"",IF(AND(MONTH($K130) &lt;= 11, MONTH($L130) &gt;= 11), IF($O130 &lt;&gt; "", $E130/$O130, ""), ""),"")</f>
        <v>#VALUE!</v>
      </c>
      <c r="AA130" s="10" t="e">
        <f>IF('FY2025'!$A132&lt;&gt;"",IF(AND(MONTH($K130) &lt;= 12, MONTH($L130) &gt;= 12), IF($O130 &lt;&gt; "", $E130/$O130, ""), ""),"")</f>
        <v>#VALUE!</v>
      </c>
    </row>
    <row r="131" spans="1:27" x14ac:dyDescent="0.25">
      <c r="A131" s="8">
        <f>IF('FY2025'!A133&lt;&gt;"", VALUE('FY2025'!A133), "")</f>
        <v>130</v>
      </c>
      <c r="B131" s="5" t="str">
        <f>IF('FY2025'!A133&lt;&gt;"",_xlfn.VALUETOTEXT('FY2025'!B133),"")</f>
        <v>25-2103-1404-25CIMB-PS-EG-130</v>
      </c>
      <c r="C131" s="5" t="str">
        <f>_xlfn.VALUETOTEXT('FY2025'!C133)</f>
        <v>EG</v>
      </c>
      <c r="D131" s="5" t="str">
        <f>IF('FY2025'!A133&lt;&gt;"",_xlfn.VALUETOTEXT('FY2025'!D133),"")</f>
        <v>CIMB Bank Bhd</v>
      </c>
      <c r="E131" s="6">
        <f>IF('FY2025'!A133&lt;&gt;"",VALUE('FY2025'!E133),"")</f>
        <v>500000</v>
      </c>
      <c r="F131" s="6">
        <f>IF('FY2025'!A133&lt;&gt;"",VALUE('FY2025'!F133),"")</f>
        <v>77</v>
      </c>
      <c r="G131" s="6">
        <f>IF('FY2025'!A133&lt;&gt;"",VALUE('FY2025'!G133),"")</f>
        <v>64</v>
      </c>
      <c r="H131" s="6">
        <f>IF('FY2025'!A133&lt;&gt;"",VALUE('FY2025'!H133),"")</f>
        <v>9.6300000000000008</v>
      </c>
      <c r="I131" s="6">
        <f>IF('FY2025'!A133&lt;&gt;"",VALUE('FY2025'!I133),"")</f>
        <v>2.7</v>
      </c>
      <c r="J131" s="6">
        <f>IF('FY2025'!A133&lt;&gt;"",VALUE('FY2025'!J133),"")</f>
        <v>6.93</v>
      </c>
      <c r="K131" s="7" t="e">
        <f>IF('FY2025'!A133&lt;&gt;"",DATEVALUE(MID('FY2025'!K133, FIND(",", 'FY2025'!K133) + 2, FIND(" ", 'FY2025'!K133) - FIND(",", 'FY2025'!K133) - 1) &amp; " " &amp; MID('FY2025'!K133, FIND(" ", 'FY2025'!K133) + 1, FIND(",", 'FY2025'!K133, FIND(" ", 'FY2025'!K133)) - FIND(" ", 'FY2025'!K133) - 1) &amp; ", " &amp; MID('FY2025'!K133, FIND(",", 'FY2025'!K133, FIND(",",'FY2025'!K133) + 1) + 2, LEN('FY2025'!K133))),"")</f>
        <v>#VALUE!</v>
      </c>
      <c r="L131" s="7" t="e">
        <f>IF('FY2025'!A133&lt;&gt;"",DATEVALUE(MID('FY2025'!L133, FIND(",", 'FY2025'!L133) + 2, FIND(" ", 'FY2025'!L133) - FIND(",", 'FY2025'!L133) - 1) &amp; " " &amp; MID('FY2025'!L133, FIND(" ", 'FY2025'!L133) + 1, FIND(",", 'FY2025'!L133, FIND(" ", 'FY2025'!L133)) - FIND(" ", 'FY2025'!L133) - 1) &amp; ", " &amp; MID('FY2025'!L133, FIND(",", 'FY2025'!L133, FIND(",",'FY2025'!L133) + 1) + 2, LEN('FY2025'!L133))),"")</f>
        <v>#VALUE!</v>
      </c>
      <c r="M131" s="7" t="e">
        <f>IF('FY2025'!A133&lt;&gt;"",DATEVALUE(MID('FY2025'!M133, FIND(",", 'FY2025'!M133) + 2, FIND(" ", 'FY2025'!M133) - FIND(",", 'FY2025'!M133) - 1) &amp; " " &amp; MID('FY2025'!M133, FIND(" ", 'FY2025'!M133) + 1, FIND(",", 'FY2025'!M133, FIND(" ", 'FY2025'!M133)) - FIND(" ", 'FY2025'!M133) - 1) &amp; ", " &amp; MID('FY2025'!M133, FIND(",", 'FY2025'!M133, FIND(",",'FY2025'!M133) + 1) + 2, LEN('FY2025'!M133))),"")</f>
        <v>#VALUE!</v>
      </c>
      <c r="N131" s="7" t="e">
        <f>IF('FY2025'!A133&lt;&gt;"",DATEVALUE(MID('FY2025'!N133, FIND(",", 'FY2025'!N133) + 2, FIND(" ", 'FY2025'!N133) - FIND(",", 'FY2025'!N133) - 1) &amp; " " &amp; MID('FY2025'!N133, FIND(" ", 'FY2025'!N133) + 1, FIND(",", 'FY2025'!N133, FIND(" ", 'FY2025'!N133)) - FIND(" ", 'FY2025'!N133) - 1) &amp; ", " &amp; MID('FY2025'!N133, FIND(",", 'FY2025'!N133, FIND(",",'FY2025'!N133) + 1) + 2, LEN('FY2025'!N133))),"")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IF('FY2025'!$A133&lt;&gt;"",IF(AND(MONTH($K131) &lt;= 1, MONTH($L131) &gt;= 1), IF($O131 &lt;&gt; "", $E131/$O131, ""), ""),"")</f>
        <v>#VALUE!</v>
      </c>
      <c r="Q131" s="10" t="e">
        <f>IF('FY2025'!$A133&lt;&gt;"",IF(AND(MONTH($K131) &lt;= 2, MONTH($L131) &gt;= 2), IF($O131 &lt;&gt; "", $E131/$O131, ""), ""),"")</f>
        <v>#VALUE!</v>
      </c>
      <c r="R131" s="10" t="e">
        <f>IF('FY2025'!$A133&lt;&gt;"",IF(AND(MONTH($K131) &lt;= 3, MONTH($L131) &gt;= 3), IF($O131 &lt;&gt; "", $E131/$O131, ""), ""),"")</f>
        <v>#VALUE!</v>
      </c>
      <c r="S131" s="10" t="e">
        <f>IF('FY2025'!$A133&lt;&gt;"",IF(AND(MONTH($K131) &lt;= 4, MONTH($L131) &gt;= 4), IF($O131 &lt;&gt; "", $E131/$O131, ""), ""),"")</f>
        <v>#VALUE!</v>
      </c>
      <c r="T131" s="10" t="e">
        <f>IF('FY2025'!$A133&lt;&gt;"",IF(AND(MONTH($K131) &lt;= 5, MONTH($L131) &gt;= 5), IF($O131 &lt;&gt; "", $E131/$O131, ""), ""),"")</f>
        <v>#VALUE!</v>
      </c>
      <c r="U131" s="10" t="e">
        <f>IF('FY2025'!$A133&lt;&gt;"",IF(AND(MONTH($K131) &lt;= 6, MONTH($L131) &gt;= 6), IF($O131 &lt;&gt; "", $E131/$O131, ""), ""),"")</f>
        <v>#VALUE!</v>
      </c>
      <c r="V131" s="10" t="e">
        <f>IF('FY2025'!$A133&lt;&gt;"",IF(AND(MONTH($K131) &lt;= 7, MONTH($L131) &gt;= 7 ), IF($O131 &lt;&gt; "", $E131/$O131, ""), ""),"")</f>
        <v>#VALUE!</v>
      </c>
      <c r="W131" s="10" t="e">
        <f>IF('FY2025'!$A133&lt;&gt;"",IF(AND(MONTH($K131) &lt;= 8, MONTH($L131) &gt;= 8), IF($O131 &lt;&gt; "", $E131/$O131, ""), ""),"")</f>
        <v>#VALUE!</v>
      </c>
      <c r="X131" s="10" t="e">
        <f>IF('FY2025'!$A133&lt;&gt;"",IF(AND(MONTH($K131) &lt;= 9, MONTH($L131) &gt;= 9), IF($O131 &lt;&gt; "", $E131/$O131, ""), ""),"")</f>
        <v>#VALUE!</v>
      </c>
      <c r="Y131" s="10" t="e">
        <f>IF('FY2025'!$A133&lt;&gt;"",IF(AND(MONTH($K131) &lt;= 10, MONTH($L131) &gt;= 10), IF($O131 &lt;&gt; "", $E131/$O131, ""), ""),"")</f>
        <v>#VALUE!</v>
      </c>
      <c r="Z131" s="10" t="e">
        <f>IF('FY2025'!$A133&lt;&gt;"",IF(AND(MONTH($K131) &lt;= 11, MONTH($L131) &gt;= 11), IF($O131 &lt;&gt; "", $E131/$O131, ""), ""),"")</f>
        <v>#VALUE!</v>
      </c>
      <c r="AA131" s="10" t="e">
        <f>IF('FY2025'!$A133&lt;&gt;"",IF(AND(MONTH($K131) &lt;= 12, MONTH($L131) &gt;= 12), IF($O131 &lt;&gt; "", $E131/$O131, ""), ""),"")</f>
        <v>#VALUE!</v>
      </c>
    </row>
    <row r="132" spans="1:27" x14ac:dyDescent="0.25">
      <c r="A132" s="8">
        <f>IF('FY2025'!A134&lt;&gt;"", VALUE('FY2025'!A134), "")</f>
        <v>131</v>
      </c>
      <c r="B132" s="5" t="str">
        <f>IF('FY2025'!A134&lt;&gt;"",_xlfn.VALUETOTEXT('FY2025'!B134),"")</f>
        <v>25-2103-1404-25SCBS-PS-EG-131</v>
      </c>
      <c r="C132" s="5" t="str">
        <f>_xlfn.VALUETOTEXT('FY2025'!C134)</f>
        <v>EG</v>
      </c>
      <c r="D132" s="5" t="str">
        <f>IF('FY2025'!A134&lt;&gt;"",_xlfn.VALUETOTEXT('FY2025'!D134),"")</f>
        <v>Standard Chartered Saadiq Berhad</v>
      </c>
      <c r="E132" s="6">
        <f>IF('FY2025'!A134&lt;&gt;"",VALUE('FY2025'!E134),"")</f>
        <v>500000</v>
      </c>
      <c r="F132" s="6">
        <f>IF('FY2025'!A134&lt;&gt;"",VALUE('FY2025'!F134),"")</f>
        <v>77</v>
      </c>
      <c r="G132" s="6">
        <f>IF('FY2025'!A134&lt;&gt;"",VALUE('FY2025'!G134),"")</f>
        <v>64</v>
      </c>
      <c r="H132" s="6">
        <f>IF('FY2025'!A134&lt;&gt;"",VALUE('FY2025'!H134),"")</f>
        <v>9.0500000000000007</v>
      </c>
      <c r="I132" s="6">
        <f>IF('FY2025'!A134&lt;&gt;"",VALUE('FY2025'!I134),"")</f>
        <v>2.2200000000000002</v>
      </c>
      <c r="J132" s="6">
        <f>IF('FY2025'!A134&lt;&gt;"",VALUE('FY2025'!J134),"")</f>
        <v>6.83</v>
      </c>
      <c r="K132" s="7" t="e">
        <f>IF('FY2025'!A134&lt;&gt;"",DATEVALUE(MID('FY2025'!K134, FIND(",", 'FY2025'!K134) + 2, FIND(" ", 'FY2025'!K134) - FIND(",", 'FY2025'!K134) - 1) &amp; " " &amp; MID('FY2025'!K134, FIND(" ", 'FY2025'!K134) + 1, FIND(",", 'FY2025'!K134, FIND(" ", 'FY2025'!K134)) - FIND(" ", 'FY2025'!K134) - 1) &amp; ", " &amp; MID('FY2025'!K134, FIND(",", 'FY2025'!K134, FIND(",",'FY2025'!K134) + 1) + 2, LEN('FY2025'!K134))),"")</f>
        <v>#VALUE!</v>
      </c>
      <c r="L132" s="7" t="e">
        <f>IF('FY2025'!A134&lt;&gt;"",DATEVALUE(MID('FY2025'!L134, FIND(",", 'FY2025'!L134) + 2, FIND(" ", 'FY2025'!L134) - FIND(",", 'FY2025'!L134) - 1) &amp; " " &amp; MID('FY2025'!L134, FIND(" ", 'FY2025'!L134) + 1, FIND(",", 'FY2025'!L134, FIND(" ", 'FY2025'!L134)) - FIND(" ", 'FY2025'!L134) - 1) &amp; ", " &amp; MID('FY2025'!L134, FIND(",", 'FY2025'!L134, FIND(",",'FY2025'!L134) + 1) + 2, LEN('FY2025'!L134))),"")</f>
        <v>#VALUE!</v>
      </c>
      <c r="M132" s="7" t="e">
        <f>IF('FY2025'!A134&lt;&gt;"",DATEVALUE(MID('FY2025'!M134, FIND(",", 'FY2025'!M134) + 2, FIND(" ", 'FY2025'!M134) - FIND(",", 'FY2025'!M134) - 1) &amp; " " &amp; MID('FY2025'!M134, FIND(" ", 'FY2025'!M134) + 1, FIND(",", 'FY2025'!M134, FIND(" ", 'FY2025'!M134)) - FIND(" ", 'FY2025'!M134) - 1) &amp; ", " &amp; MID('FY2025'!M134, FIND(",", 'FY2025'!M134, FIND(",",'FY2025'!M134) + 1) + 2, LEN('FY2025'!M134))),"")</f>
        <v>#VALUE!</v>
      </c>
      <c r="N132" s="7" t="e">
        <f>IF('FY2025'!A134&lt;&gt;"",DATEVALUE(MID('FY2025'!N134, FIND(",", 'FY2025'!N134) + 2, FIND(" ", 'FY2025'!N134) - FIND(",", 'FY2025'!N134) - 1) &amp; " " &amp; MID('FY2025'!N134, FIND(" ", 'FY2025'!N134) + 1, FIND(",", 'FY2025'!N134, FIND(" ", 'FY2025'!N134)) - FIND(" ", 'FY2025'!N134) - 1) &amp; ", " &amp; MID('FY2025'!N134, FIND(",", 'FY2025'!N134, FIND(",",'FY2025'!N134) + 1) + 2, LEN('FY2025'!N134))),"")</f>
        <v>#VALUE!</v>
      </c>
      <c r="O132" s="5" t="e">
        <f t="shared" si="2"/>
        <v>#VALUE!</v>
      </c>
      <c r="P132" s="10" t="e">
        <f>IF('FY2025'!$A134&lt;&gt;"",IF(AND(MONTH($K132) &lt;= 1, MONTH($L132) &gt;= 1), IF($O132 &lt;&gt; "", $E132/$O132, ""), ""),"")</f>
        <v>#VALUE!</v>
      </c>
      <c r="Q132" s="10" t="e">
        <f>IF('FY2025'!$A134&lt;&gt;"",IF(AND(MONTH($K132) &lt;= 2, MONTH($L132) &gt;= 2), IF($O132 &lt;&gt; "", $E132/$O132, ""), ""),"")</f>
        <v>#VALUE!</v>
      </c>
      <c r="R132" s="10" t="e">
        <f>IF('FY2025'!$A134&lt;&gt;"",IF(AND(MONTH($K132) &lt;= 3, MONTH($L132) &gt;= 3), IF($O132 &lt;&gt; "", $E132/$O132, ""), ""),"")</f>
        <v>#VALUE!</v>
      </c>
      <c r="S132" s="10" t="e">
        <f>IF('FY2025'!$A134&lt;&gt;"",IF(AND(MONTH($K132) &lt;= 4, MONTH($L132) &gt;= 4), IF($O132 &lt;&gt; "", $E132/$O132, ""), ""),"")</f>
        <v>#VALUE!</v>
      </c>
      <c r="T132" s="10" t="e">
        <f>IF('FY2025'!$A134&lt;&gt;"",IF(AND(MONTH($K132) &lt;= 5, MONTH($L132) &gt;= 5), IF($O132 &lt;&gt; "", $E132/$O132, ""), ""),"")</f>
        <v>#VALUE!</v>
      </c>
      <c r="U132" s="10" t="e">
        <f>IF('FY2025'!$A134&lt;&gt;"",IF(AND(MONTH($K132) &lt;= 6, MONTH($L132) &gt;= 6), IF($O132 &lt;&gt; "", $E132/$O132, ""), ""),"")</f>
        <v>#VALUE!</v>
      </c>
      <c r="V132" s="10" t="e">
        <f>IF('FY2025'!$A134&lt;&gt;"",IF(AND(MONTH($K132) &lt;= 7, MONTH($L132) &gt;= 7 ), IF($O132 &lt;&gt; "", $E132/$O132, ""), ""),"")</f>
        <v>#VALUE!</v>
      </c>
      <c r="W132" s="10" t="e">
        <f>IF('FY2025'!$A134&lt;&gt;"",IF(AND(MONTH($K132) &lt;= 8, MONTH($L132) &gt;= 8), IF($O132 &lt;&gt; "", $E132/$O132, ""), ""),"")</f>
        <v>#VALUE!</v>
      </c>
      <c r="X132" s="10" t="e">
        <f>IF('FY2025'!$A134&lt;&gt;"",IF(AND(MONTH($K132) &lt;= 9, MONTH($L132) &gt;= 9), IF($O132 &lt;&gt; "", $E132/$O132, ""), ""),"")</f>
        <v>#VALUE!</v>
      </c>
      <c r="Y132" s="10" t="e">
        <f>IF('FY2025'!$A134&lt;&gt;"",IF(AND(MONTH($K132) &lt;= 10, MONTH($L132) &gt;= 10), IF($O132 &lt;&gt; "", $E132/$O132, ""), ""),"")</f>
        <v>#VALUE!</v>
      </c>
      <c r="Z132" s="10" t="e">
        <f>IF('FY2025'!$A134&lt;&gt;"",IF(AND(MONTH($K132) &lt;= 11, MONTH($L132) &gt;= 11), IF($O132 &lt;&gt; "", $E132/$O132, ""), ""),"")</f>
        <v>#VALUE!</v>
      </c>
      <c r="AA132" s="10" t="e">
        <f>IF('FY2025'!$A134&lt;&gt;"",IF(AND(MONTH($K132) &lt;= 12, MONTH($L132) &gt;= 12), IF($O132 &lt;&gt; "", $E132/$O132, ""), ""),"")</f>
        <v>#VALUE!</v>
      </c>
    </row>
    <row r="133" spans="1:27" x14ac:dyDescent="0.25">
      <c r="A133" s="8">
        <f>IF('FY2025'!A135&lt;&gt;"", VALUE('FY2025'!A135), "")</f>
        <v>132</v>
      </c>
      <c r="B133" s="5" t="str">
        <f>IF('FY2025'!A135&lt;&gt;"",_xlfn.VALUETOTEXT('FY2025'!B135),"")</f>
        <v>25-2403-1504-25SCBB-PS-DS-132</v>
      </c>
      <c r="C133" s="5" t="str">
        <f>_xlfn.VALUETOTEXT('FY2025'!C135)</f>
        <v>DS</v>
      </c>
      <c r="D133" s="5" t="str">
        <f>IF('FY2025'!A135&lt;&gt;"",_xlfn.VALUETOTEXT('FY2025'!D135),"")</f>
        <v>Standard Chartered Bank (M) Bhd</v>
      </c>
      <c r="E133" s="6">
        <f>IF('FY2025'!A135&lt;&gt;"",VALUE('FY2025'!E135),"")</f>
        <v>500000</v>
      </c>
      <c r="F133" s="6">
        <f>IF('FY2025'!A135&lt;&gt;"",VALUE('FY2025'!F135),"")</f>
        <v>77</v>
      </c>
      <c r="G133" s="6">
        <f>IF('FY2025'!A135&lt;&gt;"",VALUE('FY2025'!G135),"")</f>
        <v>64</v>
      </c>
      <c r="H133" s="6">
        <f>IF('FY2025'!A135&lt;&gt;"",VALUE('FY2025'!H135),"")</f>
        <v>9.15</v>
      </c>
      <c r="I133" s="6">
        <f>IF('FY2025'!A135&lt;&gt;"",VALUE('FY2025'!I135),"")</f>
        <v>2.86</v>
      </c>
      <c r="J133" s="6">
        <f>IF('FY2025'!A135&lt;&gt;"",VALUE('FY2025'!J135),"")</f>
        <v>6.29</v>
      </c>
      <c r="K133" s="7" t="e">
        <f>IF('FY2025'!A135&lt;&gt;"",DATEVALUE(MID('FY2025'!K135, FIND(",", 'FY2025'!K135) + 2, FIND(" ", 'FY2025'!K135) - FIND(",", 'FY2025'!K135) - 1) &amp; " " &amp; MID('FY2025'!K135, FIND(" ", 'FY2025'!K135) + 1, FIND(",", 'FY2025'!K135, FIND(" ", 'FY2025'!K135)) - FIND(" ", 'FY2025'!K135) - 1) &amp; ", " &amp; MID('FY2025'!K135, FIND(",", 'FY2025'!K135, FIND(",",'FY2025'!K135) + 1) + 2, LEN('FY2025'!K135))),"")</f>
        <v>#VALUE!</v>
      </c>
      <c r="L133" s="7" t="e">
        <f>IF('FY2025'!A135&lt;&gt;"",DATEVALUE(MID('FY2025'!L135, FIND(",", 'FY2025'!L135) + 2, FIND(" ", 'FY2025'!L135) - FIND(",", 'FY2025'!L135) - 1) &amp; " " &amp; MID('FY2025'!L135, FIND(" ", 'FY2025'!L135) + 1, FIND(",", 'FY2025'!L135, FIND(" ", 'FY2025'!L135)) - FIND(" ", 'FY2025'!L135) - 1) &amp; ", " &amp; MID('FY2025'!L135, FIND(",", 'FY2025'!L135, FIND(",",'FY2025'!L135) + 1) + 2, LEN('FY2025'!L135))),"")</f>
        <v>#VALUE!</v>
      </c>
      <c r="M133" s="7" t="e">
        <f>IF('FY2025'!A135&lt;&gt;"",DATEVALUE(MID('FY2025'!M135, FIND(",", 'FY2025'!M135) + 2, FIND(" ", 'FY2025'!M135) - FIND(",", 'FY2025'!M135) - 1) &amp; " " &amp; MID('FY2025'!M135, FIND(" ", 'FY2025'!M135) + 1, FIND(",", 'FY2025'!M135, FIND(" ", 'FY2025'!M135)) - FIND(" ", 'FY2025'!M135) - 1) &amp; ", " &amp; MID('FY2025'!M135, FIND(",", 'FY2025'!M135, FIND(",",'FY2025'!M135) + 1) + 2, LEN('FY2025'!M135))),"")</f>
        <v>#VALUE!</v>
      </c>
      <c r="N133" s="7" t="e">
        <f>IF('FY2025'!A135&lt;&gt;"",DATEVALUE(MID('FY2025'!N135, FIND(",", 'FY2025'!N135) + 2, FIND(" ", 'FY2025'!N135) - FIND(",", 'FY2025'!N135) - 1) &amp; " " &amp; MID('FY2025'!N135, FIND(" ", 'FY2025'!N135) + 1, FIND(",", 'FY2025'!N135, FIND(" ", 'FY2025'!N135)) - FIND(" ", 'FY2025'!N135) - 1) &amp; ", " &amp; MID('FY2025'!N135, FIND(",", 'FY2025'!N135, FIND(",",'FY2025'!N135) + 1) + 2, LEN('FY2025'!N135))),"")</f>
        <v>#VALUE!</v>
      </c>
      <c r="O133" s="5" t="e">
        <f t="shared" si="2"/>
        <v>#VALUE!</v>
      </c>
      <c r="P133" s="10" t="e">
        <f>IF('FY2025'!$A135&lt;&gt;"",IF(AND(MONTH($K133) &lt;= 1, MONTH($L133) &gt;= 1), IF($O133 &lt;&gt; "", $E133/$O133, ""), ""),"")</f>
        <v>#VALUE!</v>
      </c>
      <c r="Q133" s="10" t="e">
        <f>IF('FY2025'!$A135&lt;&gt;"",IF(AND(MONTH($K133) &lt;= 2, MONTH($L133) &gt;= 2), IF($O133 &lt;&gt; "", $E133/$O133, ""), ""),"")</f>
        <v>#VALUE!</v>
      </c>
      <c r="R133" s="10" t="e">
        <f>IF('FY2025'!$A135&lt;&gt;"",IF(AND(MONTH($K133) &lt;= 3, MONTH($L133) &gt;= 3), IF($O133 &lt;&gt; "", $E133/$O133, ""), ""),"")</f>
        <v>#VALUE!</v>
      </c>
      <c r="S133" s="10" t="e">
        <f>IF('FY2025'!$A135&lt;&gt;"",IF(AND(MONTH($K133) &lt;= 4, MONTH($L133) &gt;= 4), IF($O133 &lt;&gt; "", $E133/$O133, ""), ""),"")</f>
        <v>#VALUE!</v>
      </c>
      <c r="T133" s="10" t="e">
        <f>IF('FY2025'!$A135&lt;&gt;"",IF(AND(MONTH($K133) &lt;= 5, MONTH($L133) &gt;= 5), IF($O133 &lt;&gt; "", $E133/$O133, ""), ""),"")</f>
        <v>#VALUE!</v>
      </c>
      <c r="U133" s="10" t="e">
        <f>IF('FY2025'!$A135&lt;&gt;"",IF(AND(MONTH($K133) &lt;= 6, MONTH($L133) &gt;= 6), IF($O133 &lt;&gt; "", $E133/$O133, ""), ""),"")</f>
        <v>#VALUE!</v>
      </c>
      <c r="V133" s="10" t="e">
        <f>IF('FY2025'!$A135&lt;&gt;"",IF(AND(MONTH($K133) &lt;= 7, MONTH($L133) &gt;= 7 ), IF($O133 &lt;&gt; "", $E133/$O133, ""), ""),"")</f>
        <v>#VALUE!</v>
      </c>
      <c r="W133" s="10" t="e">
        <f>IF('FY2025'!$A135&lt;&gt;"",IF(AND(MONTH($K133) &lt;= 8, MONTH($L133) &gt;= 8), IF($O133 &lt;&gt; "", $E133/$O133, ""), ""),"")</f>
        <v>#VALUE!</v>
      </c>
      <c r="X133" s="10" t="e">
        <f>IF('FY2025'!$A135&lt;&gt;"",IF(AND(MONTH($K133) &lt;= 9, MONTH($L133) &gt;= 9), IF($O133 &lt;&gt; "", $E133/$O133, ""), ""),"")</f>
        <v>#VALUE!</v>
      </c>
      <c r="Y133" s="10" t="e">
        <f>IF('FY2025'!$A135&lt;&gt;"",IF(AND(MONTH($K133) &lt;= 10, MONTH($L133) &gt;= 10), IF($O133 &lt;&gt; "", $E133/$O133, ""), ""),"")</f>
        <v>#VALUE!</v>
      </c>
      <c r="Z133" s="10" t="e">
        <f>IF('FY2025'!$A135&lt;&gt;"",IF(AND(MONTH($K133) &lt;= 11, MONTH($L133) &gt;= 11), IF($O133 &lt;&gt; "", $E133/$O133, ""), ""),"")</f>
        <v>#VALUE!</v>
      </c>
      <c r="AA133" s="10" t="e">
        <f>IF('FY2025'!$A135&lt;&gt;"",IF(AND(MONTH($K133) &lt;= 12, MONTH($L133) &gt;= 12), IF($O133 &lt;&gt; "", $E133/$O133, ""), ""),"")</f>
        <v>#VALUE!</v>
      </c>
    </row>
    <row r="134" spans="1:27" x14ac:dyDescent="0.25">
      <c r="A134" s="8">
        <f>IF('FY2025'!A136&lt;&gt;"", VALUE('FY2025'!A136), "")</f>
        <v>133</v>
      </c>
      <c r="B134" s="5" t="str">
        <f>IF('FY2025'!A136&lt;&gt;"",_xlfn.VALUETOTEXT('FY2025'!B136),"")</f>
        <v>25-2403-1504-25BNPP-PS-DS-133</v>
      </c>
      <c r="C134" s="5" t="str">
        <f>_xlfn.VALUETOTEXT('FY2025'!C136)</f>
        <v>DS</v>
      </c>
      <c r="D134" s="5" t="str">
        <f>IF('FY2025'!A136&lt;&gt;"",_xlfn.VALUETOTEXT('FY2025'!D136),"")</f>
        <v>BNP Paribas SA</v>
      </c>
      <c r="E134" s="6">
        <f>IF('FY2025'!A136&lt;&gt;"",VALUE('FY2025'!E136),"")</f>
        <v>500000</v>
      </c>
      <c r="F134" s="6">
        <f>IF('FY2025'!A136&lt;&gt;"",VALUE('FY2025'!F136),"")</f>
        <v>77</v>
      </c>
      <c r="G134" s="6">
        <f>IF('FY2025'!A136&lt;&gt;"",VALUE('FY2025'!G136),"")</f>
        <v>64</v>
      </c>
      <c r="H134" s="6">
        <f>IF('FY2025'!A136&lt;&gt;"",VALUE('FY2025'!H136),"")</f>
        <v>7.8</v>
      </c>
      <c r="I134" s="6">
        <f>IF('FY2025'!A136&lt;&gt;"",VALUE('FY2025'!I136),"")</f>
        <v>1.5</v>
      </c>
      <c r="J134" s="6">
        <f>IF('FY2025'!A136&lt;&gt;"",VALUE('FY2025'!J136),"")</f>
        <v>6.3</v>
      </c>
      <c r="K134" s="7" t="e">
        <f>IF('FY2025'!A136&lt;&gt;"",DATEVALUE(MID('FY2025'!K136, FIND(",", 'FY2025'!K136) + 2, FIND(" ", 'FY2025'!K136) - FIND(",", 'FY2025'!K136) - 1) &amp; " " &amp; MID('FY2025'!K136, FIND(" ", 'FY2025'!K136) + 1, FIND(",", 'FY2025'!K136, FIND(" ", 'FY2025'!K136)) - FIND(" ", 'FY2025'!K136) - 1) &amp; ", " &amp; MID('FY2025'!K136, FIND(",", 'FY2025'!K136, FIND(",",'FY2025'!K136) + 1) + 2, LEN('FY2025'!K136))),"")</f>
        <v>#VALUE!</v>
      </c>
      <c r="L134" s="7" t="e">
        <f>IF('FY2025'!A136&lt;&gt;"",DATEVALUE(MID('FY2025'!L136, FIND(",", 'FY2025'!L136) + 2, FIND(" ", 'FY2025'!L136) - FIND(",", 'FY2025'!L136) - 1) &amp; " " &amp; MID('FY2025'!L136, FIND(" ", 'FY2025'!L136) + 1, FIND(",", 'FY2025'!L136, FIND(" ", 'FY2025'!L136)) - FIND(" ", 'FY2025'!L136) - 1) &amp; ", " &amp; MID('FY2025'!L136, FIND(",", 'FY2025'!L136, FIND(",",'FY2025'!L136) + 1) + 2, LEN('FY2025'!L136))),"")</f>
        <v>#VALUE!</v>
      </c>
      <c r="M134" s="7" t="e">
        <f>IF('FY2025'!A136&lt;&gt;"",DATEVALUE(MID('FY2025'!M136, FIND(",", 'FY2025'!M136) + 2, FIND(" ", 'FY2025'!M136) - FIND(",", 'FY2025'!M136) - 1) &amp; " " &amp; MID('FY2025'!M136, FIND(" ", 'FY2025'!M136) + 1, FIND(",", 'FY2025'!M136, FIND(" ", 'FY2025'!M136)) - FIND(" ", 'FY2025'!M136) - 1) &amp; ", " &amp; MID('FY2025'!M136, FIND(",", 'FY2025'!M136, FIND(",",'FY2025'!M136) + 1) + 2, LEN('FY2025'!M136))),"")</f>
        <v>#VALUE!</v>
      </c>
      <c r="N134" s="7" t="e">
        <f>IF('FY2025'!A136&lt;&gt;"",DATEVALUE(MID('FY2025'!N136, FIND(",", 'FY2025'!N136) + 2, FIND(" ", 'FY2025'!N136) - FIND(",", 'FY2025'!N136) - 1) &amp; " " &amp; MID('FY2025'!N136, FIND(" ", 'FY2025'!N136) + 1, FIND(",", 'FY2025'!N136, FIND(" ", 'FY2025'!N136)) - FIND(" ", 'FY2025'!N136) - 1) &amp; ", " &amp; MID('FY2025'!N136, FIND(",", 'FY2025'!N136, FIND(",",'FY2025'!N136) + 1) + 2, LEN('FY2025'!N136))),"")</f>
        <v>#VALUE!</v>
      </c>
      <c r="O134" s="5" t="e">
        <f t="shared" si="2"/>
        <v>#VALUE!</v>
      </c>
      <c r="P134" s="10" t="e">
        <f>IF('FY2025'!$A136&lt;&gt;"",IF(AND(MONTH($K134) &lt;= 1, MONTH($L134) &gt;= 1), IF($O134 &lt;&gt; "", $E134/$O134, ""), ""),"")</f>
        <v>#VALUE!</v>
      </c>
      <c r="Q134" s="10" t="e">
        <f>IF('FY2025'!$A136&lt;&gt;"",IF(AND(MONTH($K134) &lt;= 2, MONTH($L134) &gt;= 2), IF($O134 &lt;&gt; "", $E134/$O134, ""), ""),"")</f>
        <v>#VALUE!</v>
      </c>
      <c r="R134" s="10" t="e">
        <f>IF('FY2025'!$A136&lt;&gt;"",IF(AND(MONTH($K134) &lt;= 3, MONTH($L134) &gt;= 3), IF($O134 &lt;&gt; "", $E134/$O134, ""), ""),"")</f>
        <v>#VALUE!</v>
      </c>
      <c r="S134" s="10" t="e">
        <f>IF('FY2025'!$A136&lt;&gt;"",IF(AND(MONTH($K134) &lt;= 4, MONTH($L134) &gt;= 4), IF($O134 &lt;&gt; "", $E134/$O134, ""), ""),"")</f>
        <v>#VALUE!</v>
      </c>
      <c r="T134" s="10" t="e">
        <f>IF('FY2025'!$A136&lt;&gt;"",IF(AND(MONTH($K134) &lt;= 5, MONTH($L134) &gt;= 5), IF($O134 &lt;&gt; "", $E134/$O134, ""), ""),"")</f>
        <v>#VALUE!</v>
      </c>
      <c r="U134" s="10" t="e">
        <f>IF('FY2025'!$A136&lt;&gt;"",IF(AND(MONTH($K134) &lt;= 6, MONTH($L134) &gt;= 6), IF($O134 &lt;&gt; "", $E134/$O134, ""), ""),"")</f>
        <v>#VALUE!</v>
      </c>
      <c r="V134" s="10" t="e">
        <f>IF('FY2025'!$A136&lt;&gt;"",IF(AND(MONTH($K134) &lt;= 7, MONTH($L134) &gt;= 7 ), IF($O134 &lt;&gt; "", $E134/$O134, ""), ""),"")</f>
        <v>#VALUE!</v>
      </c>
      <c r="W134" s="10" t="e">
        <f>IF('FY2025'!$A136&lt;&gt;"",IF(AND(MONTH($K134) &lt;= 8, MONTH($L134) &gt;= 8), IF($O134 &lt;&gt; "", $E134/$O134, ""), ""),"")</f>
        <v>#VALUE!</v>
      </c>
      <c r="X134" s="10" t="e">
        <f>IF('FY2025'!$A136&lt;&gt;"",IF(AND(MONTH($K134) &lt;= 9, MONTH($L134) &gt;= 9), IF($O134 &lt;&gt; "", $E134/$O134, ""), ""),"")</f>
        <v>#VALUE!</v>
      </c>
      <c r="Y134" s="10" t="e">
        <f>IF('FY2025'!$A136&lt;&gt;"",IF(AND(MONTH($K134) &lt;= 10, MONTH($L134) &gt;= 10), IF($O134 &lt;&gt; "", $E134/$O134, ""), ""),"")</f>
        <v>#VALUE!</v>
      </c>
      <c r="Z134" s="10" t="e">
        <f>IF('FY2025'!$A136&lt;&gt;"",IF(AND(MONTH($K134) &lt;= 11, MONTH($L134) &gt;= 11), IF($O134 &lt;&gt; "", $E134/$O134, ""), ""),"")</f>
        <v>#VALUE!</v>
      </c>
      <c r="AA134" s="10" t="e">
        <f>IF('FY2025'!$A136&lt;&gt;"",IF(AND(MONTH($K134) &lt;= 12, MONTH($L134) &gt;= 12), IF($O134 &lt;&gt; "", $E134/$O134, ""), ""),"")</f>
        <v>#VALUE!</v>
      </c>
    </row>
    <row r="135" spans="1:27" x14ac:dyDescent="0.25">
      <c r="A135" s="8">
        <f>IF('FY2025'!A137&lt;&gt;"", VALUE('FY2025'!A137), "")</f>
        <v>134</v>
      </c>
      <c r="B135" s="5" t="str">
        <f>IF('FY2025'!A137&lt;&gt;"",_xlfn.VALUETOTEXT('FY2025'!B137),"")</f>
        <v>25-2503-1604-25MLIL-PS-EG-134</v>
      </c>
      <c r="C135" s="5" t="str">
        <f>_xlfn.VALUETOTEXT('FY2025'!C137)</f>
        <v>EG</v>
      </c>
      <c r="D135" s="5" t="str">
        <f>IF('FY2025'!A137&lt;&gt;"",_xlfn.VALUETOTEXT('FY2025'!D137),"")</f>
        <v>Merrill Lynch International</v>
      </c>
      <c r="E135" s="6">
        <f>IF('FY2025'!A137&lt;&gt;"",VALUE('FY2025'!E137),"")</f>
        <v>500000</v>
      </c>
      <c r="F135" s="6">
        <f>IF('FY2025'!A137&lt;&gt;"",VALUE('FY2025'!F137),"")</f>
        <v>77</v>
      </c>
      <c r="G135" s="6">
        <f>IF('FY2025'!A137&lt;&gt;"",VALUE('FY2025'!G137),"")</f>
        <v>64</v>
      </c>
      <c r="H135" s="6">
        <f>IF('FY2025'!A137&lt;&gt;"",VALUE('FY2025'!H137),"")</f>
        <v>7.78</v>
      </c>
      <c r="I135" s="6">
        <f>IF('FY2025'!A137&lt;&gt;"",VALUE('FY2025'!I137),"")</f>
        <v>1.5</v>
      </c>
      <c r="J135" s="6">
        <f>IF('FY2025'!A137&lt;&gt;"",VALUE('FY2025'!J137),"")</f>
        <v>6.28</v>
      </c>
      <c r="K135" s="7" t="e">
        <f>IF('FY2025'!A137&lt;&gt;"",DATEVALUE(MID('FY2025'!K137, FIND(",", 'FY2025'!K137) + 2, FIND(" ", 'FY2025'!K137) - FIND(",", 'FY2025'!K137) - 1) &amp; " " &amp; MID('FY2025'!K137, FIND(" ", 'FY2025'!K137) + 1, FIND(",", 'FY2025'!K137, FIND(" ", 'FY2025'!K137)) - FIND(" ", 'FY2025'!K137) - 1) &amp; ", " &amp; MID('FY2025'!K137, FIND(",", 'FY2025'!K137, FIND(",",'FY2025'!K137) + 1) + 2, LEN('FY2025'!K137))),"")</f>
        <v>#VALUE!</v>
      </c>
      <c r="L135" s="7" t="e">
        <f>IF('FY2025'!A137&lt;&gt;"",DATEVALUE(MID('FY2025'!L137, FIND(",", 'FY2025'!L137) + 2, FIND(" ", 'FY2025'!L137) - FIND(",", 'FY2025'!L137) - 1) &amp; " " &amp; MID('FY2025'!L137, FIND(" ", 'FY2025'!L137) + 1, FIND(",", 'FY2025'!L137, FIND(" ", 'FY2025'!L137)) - FIND(" ", 'FY2025'!L137) - 1) &amp; ", " &amp; MID('FY2025'!L137, FIND(",", 'FY2025'!L137, FIND(",",'FY2025'!L137) + 1) + 2, LEN('FY2025'!L137))),"")</f>
        <v>#VALUE!</v>
      </c>
      <c r="M135" s="7" t="e">
        <f>IF('FY2025'!A137&lt;&gt;"",DATEVALUE(MID('FY2025'!M137, FIND(",", 'FY2025'!M137) + 2, FIND(" ", 'FY2025'!M137) - FIND(",", 'FY2025'!M137) - 1) &amp; " " &amp; MID('FY2025'!M137, FIND(" ", 'FY2025'!M137) + 1, FIND(",", 'FY2025'!M137, FIND(" ", 'FY2025'!M137)) - FIND(" ", 'FY2025'!M137) - 1) &amp; ", " &amp; MID('FY2025'!M137, FIND(",", 'FY2025'!M137, FIND(",",'FY2025'!M137) + 1) + 2, LEN('FY2025'!M137))),"")</f>
        <v>#VALUE!</v>
      </c>
      <c r="N135" s="7" t="e">
        <f>IF('FY2025'!A137&lt;&gt;"",DATEVALUE(MID('FY2025'!N137, FIND(",", 'FY2025'!N137) + 2, FIND(" ", 'FY2025'!N137) - FIND(",", 'FY2025'!N137) - 1) &amp; " " &amp; MID('FY2025'!N137, FIND(" ", 'FY2025'!N137) + 1, FIND(",", 'FY2025'!N137, FIND(" ", 'FY2025'!N137)) - FIND(" ", 'FY2025'!N137) - 1) &amp; ", " &amp; MID('FY2025'!N137, FIND(",", 'FY2025'!N137, FIND(",",'FY2025'!N137) + 1) + 2, LEN('FY2025'!N137))),"")</f>
        <v>#VALUE!</v>
      </c>
      <c r="O135" s="5" t="e">
        <f t="shared" si="2"/>
        <v>#VALUE!</v>
      </c>
      <c r="P135" s="10" t="e">
        <f>IF('FY2025'!$A137&lt;&gt;"",IF(AND(MONTH($K135) &lt;= 1, MONTH($L135) &gt;= 1), IF($O135 &lt;&gt; "", $E135/$O135, ""), ""),"")</f>
        <v>#VALUE!</v>
      </c>
      <c r="Q135" s="10" t="e">
        <f>IF('FY2025'!$A137&lt;&gt;"",IF(AND(MONTH($K135) &lt;= 2, MONTH($L135) &gt;= 2), IF($O135 &lt;&gt; "", $E135/$O135, ""), ""),"")</f>
        <v>#VALUE!</v>
      </c>
      <c r="R135" s="10" t="e">
        <f>IF('FY2025'!$A137&lt;&gt;"",IF(AND(MONTH($K135) &lt;= 3, MONTH($L135) &gt;= 3), IF($O135 &lt;&gt; "", $E135/$O135, ""), ""),"")</f>
        <v>#VALUE!</v>
      </c>
      <c r="S135" s="10" t="e">
        <f>IF('FY2025'!$A137&lt;&gt;"",IF(AND(MONTH($K135) &lt;= 4, MONTH($L135) &gt;= 4), IF($O135 &lt;&gt; "", $E135/$O135, ""), ""),"")</f>
        <v>#VALUE!</v>
      </c>
      <c r="T135" s="10" t="e">
        <f>IF('FY2025'!$A137&lt;&gt;"",IF(AND(MONTH($K135) &lt;= 5, MONTH($L135) &gt;= 5), IF($O135 &lt;&gt; "", $E135/$O135, ""), ""),"")</f>
        <v>#VALUE!</v>
      </c>
      <c r="U135" s="10" t="e">
        <f>IF('FY2025'!$A137&lt;&gt;"",IF(AND(MONTH($K135) &lt;= 6, MONTH($L135) &gt;= 6), IF($O135 &lt;&gt; "", $E135/$O135, ""), ""),"")</f>
        <v>#VALUE!</v>
      </c>
      <c r="V135" s="10" t="e">
        <f>IF('FY2025'!$A137&lt;&gt;"",IF(AND(MONTH($K135) &lt;= 7, MONTH($L135) &gt;= 7 ), IF($O135 &lt;&gt; "", $E135/$O135, ""), ""),"")</f>
        <v>#VALUE!</v>
      </c>
      <c r="W135" s="10" t="e">
        <f>IF('FY2025'!$A137&lt;&gt;"",IF(AND(MONTH($K135) &lt;= 8, MONTH($L135) &gt;= 8), IF($O135 &lt;&gt; "", $E135/$O135, ""), ""),"")</f>
        <v>#VALUE!</v>
      </c>
      <c r="X135" s="10" t="e">
        <f>IF('FY2025'!$A137&lt;&gt;"",IF(AND(MONTH($K135) &lt;= 9, MONTH($L135) &gt;= 9), IF($O135 &lt;&gt; "", $E135/$O135, ""), ""),"")</f>
        <v>#VALUE!</v>
      </c>
      <c r="Y135" s="10" t="e">
        <f>IF('FY2025'!$A137&lt;&gt;"",IF(AND(MONTH($K135) &lt;= 10, MONTH($L135) &gt;= 10), IF($O135 &lt;&gt; "", $E135/$O135, ""), ""),"")</f>
        <v>#VALUE!</v>
      </c>
      <c r="Z135" s="10" t="e">
        <f>IF('FY2025'!$A137&lt;&gt;"",IF(AND(MONTH($K135) &lt;= 11, MONTH($L135) &gt;= 11), IF($O135 &lt;&gt; "", $E135/$O135, ""), ""),"")</f>
        <v>#VALUE!</v>
      </c>
      <c r="AA135" s="10" t="e">
        <f>IF('FY2025'!$A137&lt;&gt;"",IF(AND(MONTH($K135) &lt;= 12, MONTH($L135) &gt;= 12), IF($O135 &lt;&gt; "", $E135/$O135, ""), ""),"")</f>
        <v>#VALUE!</v>
      </c>
    </row>
    <row r="136" spans="1:27" x14ac:dyDescent="0.25">
      <c r="A136" s="8">
        <f>IF('FY2025'!A138&lt;&gt;"", VALUE('FY2025'!A138), "")</f>
        <v>135</v>
      </c>
      <c r="B136" s="5" t="str">
        <f>IF('FY2025'!A138&lt;&gt;"",_xlfn.VALUETOTEXT('FY2025'!B138),"")</f>
        <v>25-2503-1604-25TOTS-PS-HZ-135</v>
      </c>
      <c r="C136" s="5" t="str">
        <f>_xlfn.VALUETOTEXT('FY2025'!C138)</f>
        <v>HZ</v>
      </c>
      <c r="D136" s="5" t="str">
        <f>IF('FY2025'!A138&lt;&gt;"",_xlfn.VALUETOTEXT('FY2025'!D138),"")</f>
        <v>TOTSA TotalEnergies Trading SA</v>
      </c>
      <c r="E136" s="6">
        <f>IF('FY2025'!A138&lt;&gt;"",VALUE('FY2025'!E138),"")</f>
        <v>500000</v>
      </c>
      <c r="F136" s="6">
        <f>IF('FY2025'!A138&lt;&gt;"",VALUE('FY2025'!F138),"")</f>
        <v>77</v>
      </c>
      <c r="G136" s="6">
        <f>IF('FY2025'!A138&lt;&gt;"",VALUE('FY2025'!G138),"")</f>
        <v>64</v>
      </c>
      <c r="H136" s="6">
        <f>IF('FY2025'!A138&lt;&gt;"",VALUE('FY2025'!H138),"")</f>
        <v>7.28</v>
      </c>
      <c r="I136" s="6">
        <f>IF('FY2025'!A138&lt;&gt;"",VALUE('FY2025'!I138),"")</f>
        <v>1</v>
      </c>
      <c r="J136" s="6">
        <f>IF('FY2025'!A138&lt;&gt;"",VALUE('FY2025'!J138),"")</f>
        <v>6.28</v>
      </c>
      <c r="K136" s="7" t="e">
        <f>IF('FY2025'!A138&lt;&gt;"",DATEVALUE(MID('FY2025'!K138, FIND(",", 'FY2025'!K138) + 2, FIND(" ", 'FY2025'!K138) - FIND(",", 'FY2025'!K138) - 1) &amp; " " &amp; MID('FY2025'!K138, FIND(" ", 'FY2025'!K138) + 1, FIND(",", 'FY2025'!K138, FIND(" ", 'FY2025'!K138)) - FIND(" ", 'FY2025'!K138) - 1) &amp; ", " &amp; MID('FY2025'!K138, FIND(",", 'FY2025'!K138, FIND(",",'FY2025'!K138) + 1) + 2, LEN('FY2025'!K138))),"")</f>
        <v>#VALUE!</v>
      </c>
      <c r="L136" s="7" t="e">
        <f>IF('FY2025'!A138&lt;&gt;"",DATEVALUE(MID('FY2025'!L138, FIND(",", 'FY2025'!L138) + 2, FIND(" ", 'FY2025'!L138) - FIND(",", 'FY2025'!L138) - 1) &amp; " " &amp; MID('FY2025'!L138, FIND(" ", 'FY2025'!L138) + 1, FIND(",", 'FY2025'!L138, FIND(" ", 'FY2025'!L138)) - FIND(" ", 'FY2025'!L138) - 1) &amp; ", " &amp; MID('FY2025'!L138, FIND(",", 'FY2025'!L138, FIND(",",'FY2025'!L138) + 1) + 2, LEN('FY2025'!L138))),"")</f>
        <v>#VALUE!</v>
      </c>
      <c r="M136" s="7" t="e">
        <f>IF('FY2025'!A138&lt;&gt;"",DATEVALUE(MID('FY2025'!M138, FIND(",", 'FY2025'!M138) + 2, FIND(" ", 'FY2025'!M138) - FIND(",", 'FY2025'!M138) - 1) &amp; " " &amp; MID('FY2025'!M138, FIND(" ", 'FY2025'!M138) + 1, FIND(",", 'FY2025'!M138, FIND(" ", 'FY2025'!M138)) - FIND(" ", 'FY2025'!M138) - 1) &amp; ", " &amp; MID('FY2025'!M138, FIND(",", 'FY2025'!M138, FIND(",",'FY2025'!M138) + 1) + 2, LEN('FY2025'!M138))),"")</f>
        <v>#VALUE!</v>
      </c>
      <c r="N136" s="7" t="e">
        <f>IF('FY2025'!A138&lt;&gt;"",DATEVALUE(MID('FY2025'!N138, FIND(",", 'FY2025'!N138) + 2, FIND(" ", 'FY2025'!N138) - FIND(",", 'FY2025'!N138) - 1) &amp; " " &amp; MID('FY2025'!N138, FIND(" ", 'FY2025'!N138) + 1, FIND(",", 'FY2025'!N138, FIND(" ", 'FY2025'!N138)) - FIND(" ", 'FY2025'!N138) - 1) &amp; ", " &amp; MID('FY2025'!N138, FIND(",", 'FY2025'!N138, FIND(",",'FY2025'!N138) + 1) + 2, LEN('FY2025'!N138))),"")</f>
        <v>#VALUE!</v>
      </c>
      <c r="O136" s="5" t="e">
        <f t="shared" si="2"/>
        <v>#VALUE!</v>
      </c>
      <c r="P136" s="10" t="e">
        <f>IF('FY2025'!$A138&lt;&gt;"",IF(AND(MONTH($K136) &lt;= 1, MONTH($L136) &gt;= 1), IF($O136 &lt;&gt; "", $E136/$O136, ""), ""),"")</f>
        <v>#VALUE!</v>
      </c>
      <c r="Q136" s="10" t="e">
        <f>IF('FY2025'!$A138&lt;&gt;"",IF(AND(MONTH($K136) &lt;= 2, MONTH($L136) &gt;= 2), IF($O136 &lt;&gt; "", $E136/$O136, ""), ""),"")</f>
        <v>#VALUE!</v>
      </c>
      <c r="R136" s="10" t="e">
        <f>IF('FY2025'!$A138&lt;&gt;"",IF(AND(MONTH($K136) &lt;= 3, MONTH($L136) &gt;= 3), IF($O136 &lt;&gt; "", $E136/$O136, ""), ""),"")</f>
        <v>#VALUE!</v>
      </c>
      <c r="S136" s="10" t="e">
        <f>IF('FY2025'!$A138&lt;&gt;"",IF(AND(MONTH($K136) &lt;= 4, MONTH($L136) &gt;= 4), IF($O136 &lt;&gt; "", $E136/$O136, ""), ""),"")</f>
        <v>#VALUE!</v>
      </c>
      <c r="T136" s="10" t="e">
        <f>IF('FY2025'!$A138&lt;&gt;"",IF(AND(MONTH($K136) &lt;= 5, MONTH($L136) &gt;= 5), IF($O136 &lt;&gt; "", $E136/$O136, ""), ""),"")</f>
        <v>#VALUE!</v>
      </c>
      <c r="U136" s="10" t="e">
        <f>IF('FY2025'!$A138&lt;&gt;"",IF(AND(MONTH($K136) &lt;= 6, MONTH($L136) &gt;= 6), IF($O136 &lt;&gt; "", $E136/$O136, ""), ""),"")</f>
        <v>#VALUE!</v>
      </c>
      <c r="V136" s="10" t="e">
        <f>IF('FY2025'!$A138&lt;&gt;"",IF(AND(MONTH($K136) &lt;= 7, MONTH($L136) &gt;= 7 ), IF($O136 &lt;&gt; "", $E136/$O136, ""), ""),"")</f>
        <v>#VALUE!</v>
      </c>
      <c r="W136" s="10" t="e">
        <f>IF('FY2025'!$A138&lt;&gt;"",IF(AND(MONTH($K136) &lt;= 8, MONTH($L136) &gt;= 8), IF($O136 &lt;&gt; "", $E136/$O136, ""), ""),"")</f>
        <v>#VALUE!</v>
      </c>
      <c r="X136" s="10" t="e">
        <f>IF('FY2025'!$A138&lt;&gt;"",IF(AND(MONTH($K136) &lt;= 9, MONTH($L136) &gt;= 9), IF($O136 &lt;&gt; "", $E136/$O136, ""), ""),"")</f>
        <v>#VALUE!</v>
      </c>
      <c r="Y136" s="10" t="e">
        <f>IF('FY2025'!$A138&lt;&gt;"",IF(AND(MONTH($K136) &lt;= 10, MONTH($L136) &gt;= 10), IF($O136 &lt;&gt; "", $E136/$O136, ""), ""),"")</f>
        <v>#VALUE!</v>
      </c>
      <c r="Z136" s="10" t="e">
        <f>IF('FY2025'!$A138&lt;&gt;"",IF(AND(MONTH($K136) &lt;= 11, MONTH($L136) &gt;= 11), IF($O136 &lt;&gt; "", $E136/$O136, ""), ""),"")</f>
        <v>#VALUE!</v>
      </c>
      <c r="AA136" s="10" t="e">
        <f>IF('FY2025'!$A138&lt;&gt;"",IF(AND(MONTH($K136) &lt;= 12, MONTH($L136) &gt;= 12), IF($O136 &lt;&gt; "", $E136/$O136, ""), ""),"")</f>
        <v>#VALUE!</v>
      </c>
    </row>
    <row r="137" spans="1:27" x14ac:dyDescent="0.25">
      <c r="A137" s="8">
        <f>IF('FY2025'!A139&lt;&gt;"", VALUE('FY2025'!A139), "")</f>
        <v>136</v>
      </c>
      <c r="B137" s="5" t="str">
        <f>IF('FY2025'!A139&lt;&gt;"",_xlfn.VALUETOTEXT('FY2025'!B139),"")</f>
        <v>25-2503-1604-25MSCG-PS-HZ-136</v>
      </c>
      <c r="C137" s="5" t="str">
        <f>_xlfn.VALUETOTEXT('FY2025'!C139)</f>
        <v>HZ</v>
      </c>
      <c r="D137" s="5" t="str">
        <f>IF('FY2025'!A139&lt;&gt;"",_xlfn.VALUETOTEXT('FY2025'!D139),"")</f>
        <v>Morgan Stanley Capital Group (Singapore) Pte</v>
      </c>
      <c r="E137" s="6">
        <f>IF('FY2025'!A139&lt;&gt;"",VALUE('FY2025'!E139),"")</f>
        <v>500000</v>
      </c>
      <c r="F137" s="6">
        <f>IF('FY2025'!A139&lt;&gt;"",VALUE('FY2025'!F139),"")</f>
        <v>77</v>
      </c>
      <c r="G137" s="6">
        <f>IF('FY2025'!A139&lt;&gt;"",VALUE('FY2025'!G139),"")</f>
        <v>64</v>
      </c>
      <c r="H137" s="6">
        <f>IF('FY2025'!A139&lt;&gt;"",VALUE('FY2025'!H139),"")</f>
        <v>7.65</v>
      </c>
      <c r="I137" s="6">
        <f>IF('FY2025'!A139&lt;&gt;"",VALUE('FY2025'!I139),"")</f>
        <v>1.39</v>
      </c>
      <c r="J137" s="6">
        <f>IF('FY2025'!A139&lt;&gt;"",VALUE('FY2025'!J139),"")</f>
        <v>6.26</v>
      </c>
      <c r="K137" s="7" t="e">
        <f>IF('FY2025'!A139&lt;&gt;"",DATEVALUE(MID('FY2025'!K139, FIND(",", 'FY2025'!K139) + 2, FIND(" ", 'FY2025'!K139) - FIND(",", 'FY2025'!K139) - 1) &amp; " " &amp; MID('FY2025'!K139, FIND(" ", 'FY2025'!K139) + 1, FIND(",", 'FY2025'!K139, FIND(" ", 'FY2025'!K139)) - FIND(" ", 'FY2025'!K139) - 1) &amp; ", " &amp; MID('FY2025'!K139, FIND(",", 'FY2025'!K139, FIND(",",'FY2025'!K139) + 1) + 2, LEN('FY2025'!K139))),"")</f>
        <v>#VALUE!</v>
      </c>
      <c r="L137" s="7" t="e">
        <f>IF('FY2025'!A139&lt;&gt;"",DATEVALUE(MID('FY2025'!L139, FIND(",", 'FY2025'!L139) + 2, FIND(" ", 'FY2025'!L139) - FIND(",", 'FY2025'!L139) - 1) &amp; " " &amp; MID('FY2025'!L139, FIND(" ", 'FY2025'!L139) + 1, FIND(",", 'FY2025'!L139, FIND(" ", 'FY2025'!L139)) - FIND(" ", 'FY2025'!L139) - 1) &amp; ", " &amp; MID('FY2025'!L139, FIND(",", 'FY2025'!L139, FIND(",",'FY2025'!L139) + 1) + 2, LEN('FY2025'!L139))),"")</f>
        <v>#VALUE!</v>
      </c>
      <c r="M137" s="7" t="e">
        <f>IF('FY2025'!A139&lt;&gt;"",DATEVALUE(MID('FY2025'!M139, FIND(",", 'FY2025'!M139) + 2, FIND(" ", 'FY2025'!M139) - FIND(",", 'FY2025'!M139) - 1) &amp; " " &amp; MID('FY2025'!M139, FIND(" ", 'FY2025'!M139) + 1, FIND(",", 'FY2025'!M139, FIND(" ", 'FY2025'!M139)) - FIND(" ", 'FY2025'!M139) - 1) &amp; ", " &amp; MID('FY2025'!M139, FIND(",", 'FY2025'!M139, FIND(",",'FY2025'!M139) + 1) + 2, LEN('FY2025'!M139))),"")</f>
        <v>#VALUE!</v>
      </c>
      <c r="N137" s="7" t="e">
        <f>IF('FY2025'!A139&lt;&gt;"",DATEVALUE(MID('FY2025'!N139, FIND(",", 'FY2025'!N139) + 2, FIND(" ", 'FY2025'!N139) - FIND(",", 'FY2025'!N139) - 1) &amp; " " &amp; MID('FY2025'!N139, FIND(" ", 'FY2025'!N139) + 1, FIND(",", 'FY2025'!N139, FIND(" ", 'FY2025'!N139)) - FIND(" ", 'FY2025'!N139) - 1) &amp; ", " &amp; MID('FY2025'!N139, FIND(",", 'FY2025'!N139, FIND(",",'FY2025'!N139) + 1) + 2, LEN('FY2025'!N139))),"")</f>
        <v>#VALUE!</v>
      </c>
      <c r="O137" s="5" t="e">
        <f t="shared" si="2"/>
        <v>#VALUE!</v>
      </c>
      <c r="P137" s="10" t="e">
        <f>IF('FY2025'!$A139&lt;&gt;"",IF(AND(MONTH($K137) &lt;= 1, MONTH($L137) &gt;= 1), IF($O137 &lt;&gt; "", $E137/$O137, ""), ""),"")</f>
        <v>#VALUE!</v>
      </c>
      <c r="Q137" s="10" t="e">
        <f>IF('FY2025'!$A139&lt;&gt;"",IF(AND(MONTH($K137) &lt;= 2, MONTH($L137) &gt;= 2), IF($O137 &lt;&gt; "", $E137/$O137, ""), ""),"")</f>
        <v>#VALUE!</v>
      </c>
      <c r="R137" s="10" t="e">
        <f>IF('FY2025'!$A139&lt;&gt;"",IF(AND(MONTH($K137) &lt;= 3, MONTH($L137) &gt;= 3), IF($O137 &lt;&gt; "", $E137/$O137, ""), ""),"")</f>
        <v>#VALUE!</v>
      </c>
      <c r="S137" s="10" t="e">
        <f>IF('FY2025'!$A139&lt;&gt;"",IF(AND(MONTH($K137) &lt;= 4, MONTH($L137) &gt;= 4), IF($O137 &lt;&gt; "", $E137/$O137, ""), ""),"")</f>
        <v>#VALUE!</v>
      </c>
      <c r="T137" s="10" t="e">
        <f>IF('FY2025'!$A139&lt;&gt;"",IF(AND(MONTH($K137) &lt;= 5, MONTH($L137) &gt;= 5), IF($O137 &lt;&gt; "", $E137/$O137, ""), ""),"")</f>
        <v>#VALUE!</v>
      </c>
      <c r="U137" s="10" t="e">
        <f>IF('FY2025'!$A139&lt;&gt;"",IF(AND(MONTH($K137) &lt;= 6, MONTH($L137) &gt;= 6), IF($O137 &lt;&gt; "", $E137/$O137, ""), ""),"")</f>
        <v>#VALUE!</v>
      </c>
      <c r="V137" s="10" t="e">
        <f>IF('FY2025'!$A139&lt;&gt;"",IF(AND(MONTH($K137) &lt;= 7, MONTH($L137) &gt;= 7 ), IF($O137 &lt;&gt; "", $E137/$O137, ""), ""),"")</f>
        <v>#VALUE!</v>
      </c>
      <c r="W137" s="10" t="e">
        <f>IF('FY2025'!$A139&lt;&gt;"",IF(AND(MONTH($K137) &lt;= 8, MONTH($L137) &gt;= 8), IF($O137 &lt;&gt; "", $E137/$O137, ""), ""),"")</f>
        <v>#VALUE!</v>
      </c>
      <c r="X137" s="10" t="e">
        <f>IF('FY2025'!$A139&lt;&gt;"",IF(AND(MONTH($K137) &lt;= 9, MONTH($L137) &gt;= 9), IF($O137 &lt;&gt; "", $E137/$O137, ""), ""),"")</f>
        <v>#VALUE!</v>
      </c>
      <c r="Y137" s="10" t="e">
        <f>IF('FY2025'!$A139&lt;&gt;"",IF(AND(MONTH($K137) &lt;= 10, MONTH($L137) &gt;= 10), IF($O137 &lt;&gt; "", $E137/$O137, ""), ""),"")</f>
        <v>#VALUE!</v>
      </c>
      <c r="Z137" s="10" t="e">
        <f>IF('FY2025'!$A139&lt;&gt;"",IF(AND(MONTH($K137) &lt;= 11, MONTH($L137) &gt;= 11), IF($O137 &lt;&gt; "", $E137/$O137, ""), ""),"")</f>
        <v>#VALUE!</v>
      </c>
      <c r="AA137" s="10" t="e">
        <f>IF('FY2025'!$A139&lt;&gt;"",IF(AND(MONTH($K137) &lt;= 12, MONTH($L137) &gt;= 12), IF($O137 &lt;&gt; "", $E137/$O137, ""), ""),"")</f>
        <v>#VALUE!</v>
      </c>
    </row>
    <row r="138" spans="1:27" x14ac:dyDescent="0.25">
      <c r="A138" s="8">
        <f>IF('FY2025'!A140&lt;&gt;"", VALUE('FY2025'!A140), "")</f>
        <v>137</v>
      </c>
      <c r="B138" s="5" t="str">
        <f>IF('FY2025'!A140&lt;&gt;"",_xlfn.VALUETOTEXT('FY2025'!B140),"")</f>
        <v>25-2803-2204-25MSCG-PS-HZ-137</v>
      </c>
      <c r="C138" s="5" t="str">
        <f>_xlfn.VALUETOTEXT('FY2025'!C140)</f>
        <v>HZ</v>
      </c>
      <c r="D138" s="5" t="str">
        <f>IF('FY2025'!A140&lt;&gt;"",_xlfn.VALUETOTEXT('FY2025'!D140),"")</f>
        <v>Morgan Stanley Capital Group (Singapore) Pte</v>
      </c>
      <c r="E138" s="6">
        <f>IF('FY2025'!A140&lt;&gt;"",VALUE('FY2025'!E140),"")</f>
        <v>500000</v>
      </c>
      <c r="F138" s="6">
        <f>IF('FY2025'!A140&lt;&gt;"",VALUE('FY2025'!F140),"")</f>
        <v>77</v>
      </c>
      <c r="G138" s="6">
        <f>IF('FY2025'!A140&lt;&gt;"",VALUE('FY2025'!G140),"")</f>
        <v>64</v>
      </c>
      <c r="H138" s="6">
        <f>IF('FY2025'!A140&lt;&gt;"",VALUE('FY2025'!H140),"")</f>
        <v>7.22</v>
      </c>
      <c r="I138" s="6">
        <f>IF('FY2025'!A140&lt;&gt;"",VALUE('FY2025'!I140),"")</f>
        <v>1.26</v>
      </c>
      <c r="J138" s="6">
        <f>IF('FY2025'!A140&lt;&gt;"",VALUE('FY2025'!J140),"")</f>
        <v>5.96</v>
      </c>
      <c r="K138" s="7" t="e">
        <f>IF('FY2025'!A140&lt;&gt;"",DATEVALUE(MID('FY2025'!K140, FIND(",", 'FY2025'!K140) + 2, FIND(" ", 'FY2025'!K140) - FIND(",", 'FY2025'!K140) - 1) &amp; " " &amp; MID('FY2025'!K140, FIND(" ", 'FY2025'!K140) + 1, FIND(",", 'FY2025'!K140, FIND(" ", 'FY2025'!K140)) - FIND(" ", 'FY2025'!K140) - 1) &amp; ", " &amp; MID('FY2025'!K140, FIND(",", 'FY2025'!K140, FIND(",",'FY2025'!K140) + 1) + 2, LEN('FY2025'!K140))),"")</f>
        <v>#VALUE!</v>
      </c>
      <c r="L138" s="7" t="e">
        <f>IF('FY2025'!A140&lt;&gt;"",DATEVALUE(MID('FY2025'!L140, FIND(",", 'FY2025'!L140) + 2, FIND(" ", 'FY2025'!L140) - FIND(",", 'FY2025'!L140) - 1) &amp; " " &amp; MID('FY2025'!L140, FIND(" ", 'FY2025'!L140) + 1, FIND(",", 'FY2025'!L140, FIND(" ", 'FY2025'!L140)) - FIND(" ", 'FY2025'!L140) - 1) &amp; ", " &amp; MID('FY2025'!L140, FIND(",", 'FY2025'!L140, FIND(",",'FY2025'!L140) + 1) + 2, LEN('FY2025'!L140))),"")</f>
        <v>#VALUE!</v>
      </c>
      <c r="M138" s="7" t="e">
        <f>IF('FY2025'!A140&lt;&gt;"",DATEVALUE(MID('FY2025'!M140, FIND(",", 'FY2025'!M140) + 2, FIND(" ", 'FY2025'!M140) - FIND(",", 'FY2025'!M140) - 1) &amp; " " &amp; MID('FY2025'!M140, FIND(" ", 'FY2025'!M140) + 1, FIND(",", 'FY2025'!M140, FIND(" ", 'FY2025'!M140)) - FIND(" ", 'FY2025'!M140) - 1) &amp; ", " &amp; MID('FY2025'!M140, FIND(",", 'FY2025'!M140, FIND(",",'FY2025'!M140) + 1) + 2, LEN('FY2025'!M140))),"")</f>
        <v>#VALUE!</v>
      </c>
      <c r="N138" s="7" t="e">
        <f>IF('FY2025'!A140&lt;&gt;"",DATEVALUE(MID('FY2025'!N140, FIND(",", 'FY2025'!N140) + 2, FIND(" ", 'FY2025'!N140) - FIND(",", 'FY2025'!N140) - 1) &amp; " " &amp; MID('FY2025'!N140, FIND(" ", 'FY2025'!N140) + 1, FIND(",", 'FY2025'!N140, FIND(" ", 'FY2025'!N140)) - FIND(" ", 'FY2025'!N140) - 1) &amp; ", " &amp; MID('FY2025'!N140, FIND(",", 'FY2025'!N140, FIND(",",'FY2025'!N140) + 1) + 2, LEN('FY2025'!N140))),"")</f>
        <v>#VALUE!</v>
      </c>
      <c r="O138" s="5" t="e">
        <f t="shared" si="2"/>
        <v>#VALUE!</v>
      </c>
      <c r="P138" s="10" t="e">
        <f>IF('FY2025'!$A140&lt;&gt;"",IF(AND(MONTH($K138) &lt;= 1, MONTH($L138) &gt;= 1), IF($O138 &lt;&gt; "", $E138/$O138, ""), ""),"")</f>
        <v>#VALUE!</v>
      </c>
      <c r="Q138" s="10" t="e">
        <f>IF('FY2025'!$A140&lt;&gt;"",IF(AND(MONTH($K138) &lt;= 2, MONTH($L138) &gt;= 2), IF($O138 &lt;&gt; "", $E138/$O138, ""), ""),"")</f>
        <v>#VALUE!</v>
      </c>
      <c r="R138" s="10" t="e">
        <f>IF('FY2025'!$A140&lt;&gt;"",IF(AND(MONTH($K138) &lt;= 3, MONTH($L138) &gt;= 3), IF($O138 &lt;&gt; "", $E138/$O138, ""), ""),"")</f>
        <v>#VALUE!</v>
      </c>
      <c r="S138" s="10" t="e">
        <f>IF('FY2025'!$A140&lt;&gt;"",IF(AND(MONTH($K138) &lt;= 4, MONTH($L138) &gt;= 4), IF($O138 &lt;&gt; "", $E138/$O138, ""), ""),"")</f>
        <v>#VALUE!</v>
      </c>
      <c r="T138" s="10" t="e">
        <f>IF('FY2025'!$A140&lt;&gt;"",IF(AND(MONTH($K138) &lt;= 5, MONTH($L138) &gt;= 5), IF($O138 &lt;&gt; "", $E138/$O138, ""), ""),"")</f>
        <v>#VALUE!</v>
      </c>
      <c r="U138" s="10" t="e">
        <f>IF('FY2025'!$A140&lt;&gt;"",IF(AND(MONTH($K138) &lt;= 6, MONTH($L138) &gt;= 6), IF($O138 &lt;&gt; "", $E138/$O138, ""), ""),"")</f>
        <v>#VALUE!</v>
      </c>
      <c r="V138" s="10" t="e">
        <f>IF('FY2025'!$A140&lt;&gt;"",IF(AND(MONTH($K138) &lt;= 7, MONTH($L138) &gt;= 7 ), IF($O138 &lt;&gt; "", $E138/$O138, ""), ""),"")</f>
        <v>#VALUE!</v>
      </c>
      <c r="W138" s="10" t="e">
        <f>IF('FY2025'!$A140&lt;&gt;"",IF(AND(MONTH($K138) &lt;= 8, MONTH($L138) &gt;= 8), IF($O138 &lt;&gt; "", $E138/$O138, ""), ""),"")</f>
        <v>#VALUE!</v>
      </c>
      <c r="X138" s="10" t="e">
        <f>IF('FY2025'!$A140&lt;&gt;"",IF(AND(MONTH($K138) &lt;= 9, MONTH($L138) &gt;= 9), IF($O138 &lt;&gt; "", $E138/$O138, ""), ""),"")</f>
        <v>#VALUE!</v>
      </c>
      <c r="Y138" s="10" t="e">
        <f>IF('FY2025'!$A140&lt;&gt;"",IF(AND(MONTH($K138) &lt;= 10, MONTH($L138) &gt;= 10), IF($O138 &lt;&gt; "", $E138/$O138, ""), ""),"")</f>
        <v>#VALUE!</v>
      </c>
      <c r="Z138" s="10" t="e">
        <f>IF('FY2025'!$A140&lt;&gt;"",IF(AND(MONTH($K138) &lt;= 11, MONTH($L138) &gt;= 11), IF($O138 &lt;&gt; "", $E138/$O138, ""), ""),"")</f>
        <v>#VALUE!</v>
      </c>
      <c r="AA138" s="10" t="e">
        <f>IF('FY2025'!$A140&lt;&gt;"",IF(AND(MONTH($K138) &lt;= 12, MONTH($L138) &gt;= 12), IF($O138 &lt;&gt; "", $E138/$O138, ""), ""),"")</f>
        <v>#VALUE!</v>
      </c>
    </row>
    <row r="139" spans="1:27" x14ac:dyDescent="0.25">
      <c r="A139" s="8">
        <f>IF('FY2025'!A141&lt;&gt;"", VALUE('FY2025'!A141), "")</f>
        <v>138</v>
      </c>
      <c r="B139" s="5" t="str">
        <f>IF('FY2025'!A141&lt;&gt;"",_xlfn.VALUETOTEXT('FY2025'!B141),"")</f>
        <v>25-2803-2204-25SCBB-PS-EG-138</v>
      </c>
      <c r="C139" s="5" t="str">
        <f>_xlfn.VALUETOTEXT('FY2025'!C141)</f>
        <v>EG</v>
      </c>
      <c r="D139" s="5" t="str">
        <f>IF('FY2025'!A141&lt;&gt;"",_xlfn.VALUETOTEXT('FY2025'!D141),"")</f>
        <v>Standard Chartered Bank (M) Bhd</v>
      </c>
      <c r="E139" s="6">
        <f>IF('FY2025'!A141&lt;&gt;"",VALUE('FY2025'!E141),"")</f>
        <v>500000</v>
      </c>
      <c r="F139" s="6">
        <f>IF('FY2025'!A141&lt;&gt;"",VALUE('FY2025'!F141),"")</f>
        <v>77</v>
      </c>
      <c r="G139" s="6">
        <f>IF('FY2025'!A141&lt;&gt;"",VALUE('FY2025'!G141),"")</f>
        <v>64</v>
      </c>
      <c r="H139" s="6">
        <f>IF('FY2025'!A141&lt;&gt;"",VALUE('FY2025'!H141),"")</f>
        <v>7.22</v>
      </c>
      <c r="I139" s="6">
        <f>IF('FY2025'!A141&lt;&gt;"",VALUE('FY2025'!I141),"")</f>
        <v>1.26</v>
      </c>
      <c r="J139" s="6">
        <f>IF('FY2025'!A141&lt;&gt;"",VALUE('FY2025'!J141),"")</f>
        <v>5.96</v>
      </c>
      <c r="K139" s="7" t="e">
        <f>IF('FY2025'!A141&lt;&gt;"",DATEVALUE(MID('FY2025'!K141, FIND(",", 'FY2025'!K141) + 2, FIND(" ", 'FY2025'!K141) - FIND(",", 'FY2025'!K141) - 1) &amp; " " &amp; MID('FY2025'!K141, FIND(" ", 'FY2025'!K141) + 1, FIND(",", 'FY2025'!K141, FIND(" ", 'FY2025'!K141)) - FIND(" ", 'FY2025'!K141) - 1) &amp; ", " &amp; MID('FY2025'!K141, FIND(",", 'FY2025'!K141, FIND(",",'FY2025'!K141) + 1) + 2, LEN('FY2025'!K141))),"")</f>
        <v>#VALUE!</v>
      </c>
      <c r="L139" s="7" t="e">
        <f>IF('FY2025'!A141&lt;&gt;"",DATEVALUE(MID('FY2025'!L141, FIND(",", 'FY2025'!L141) + 2, FIND(" ", 'FY2025'!L141) - FIND(",", 'FY2025'!L141) - 1) &amp; " " &amp; MID('FY2025'!L141, FIND(" ", 'FY2025'!L141) + 1, FIND(",", 'FY2025'!L141, FIND(" ", 'FY2025'!L141)) - FIND(" ", 'FY2025'!L141) - 1) &amp; ", " &amp; MID('FY2025'!L141, FIND(",", 'FY2025'!L141, FIND(",",'FY2025'!L141) + 1) + 2, LEN('FY2025'!L141))),"")</f>
        <v>#VALUE!</v>
      </c>
      <c r="M139" s="7" t="e">
        <f>IF('FY2025'!A141&lt;&gt;"",DATEVALUE(MID('FY2025'!M141, FIND(",", 'FY2025'!M141) + 2, FIND(" ", 'FY2025'!M141) - FIND(",", 'FY2025'!M141) - 1) &amp; " " &amp; MID('FY2025'!M141, FIND(" ", 'FY2025'!M141) + 1, FIND(",", 'FY2025'!M141, FIND(" ", 'FY2025'!M141)) - FIND(" ", 'FY2025'!M141) - 1) &amp; ", " &amp; MID('FY2025'!M141, FIND(",", 'FY2025'!M141, FIND(",",'FY2025'!M141) + 1) + 2, LEN('FY2025'!M141))),"")</f>
        <v>#VALUE!</v>
      </c>
      <c r="N139" s="7" t="e">
        <f>IF('FY2025'!A141&lt;&gt;"",DATEVALUE(MID('FY2025'!N141, FIND(",", 'FY2025'!N141) + 2, FIND(" ", 'FY2025'!N141) - FIND(",", 'FY2025'!N141) - 1) &amp; " " &amp; MID('FY2025'!N141, FIND(" ", 'FY2025'!N141) + 1, FIND(",", 'FY2025'!N141, FIND(" ", 'FY2025'!N141)) - FIND(" ", 'FY2025'!N141) - 1) &amp; ", " &amp; MID('FY2025'!N141, FIND(",", 'FY2025'!N141, FIND(",",'FY2025'!N141) + 1) + 2, LEN('FY2025'!N141))),"")</f>
        <v>#VALUE!</v>
      </c>
      <c r="O139" s="5" t="e">
        <f t="shared" si="2"/>
        <v>#VALUE!</v>
      </c>
      <c r="P139" s="10" t="e">
        <f>IF('FY2025'!$A141&lt;&gt;"",IF(AND(MONTH($K139) &lt;= 1, MONTH($L139) &gt;= 1), IF($O139 &lt;&gt; "", $E139/$O139, ""), ""),"")</f>
        <v>#VALUE!</v>
      </c>
      <c r="Q139" s="10" t="e">
        <f>IF('FY2025'!$A141&lt;&gt;"",IF(AND(MONTH($K139) &lt;= 2, MONTH($L139) &gt;= 2), IF($O139 &lt;&gt; "", $E139/$O139, ""), ""),"")</f>
        <v>#VALUE!</v>
      </c>
      <c r="R139" s="10" t="e">
        <f>IF('FY2025'!$A141&lt;&gt;"",IF(AND(MONTH($K139) &lt;= 3, MONTH($L139) &gt;= 3), IF($O139 &lt;&gt; "", $E139/$O139, ""), ""),"")</f>
        <v>#VALUE!</v>
      </c>
      <c r="S139" s="10" t="e">
        <f>IF('FY2025'!$A141&lt;&gt;"",IF(AND(MONTH($K139) &lt;= 4, MONTH($L139) &gt;= 4), IF($O139 &lt;&gt; "", $E139/$O139, ""), ""),"")</f>
        <v>#VALUE!</v>
      </c>
      <c r="T139" s="10" t="e">
        <f>IF('FY2025'!$A141&lt;&gt;"",IF(AND(MONTH($K139) &lt;= 5, MONTH($L139) &gt;= 5), IF($O139 &lt;&gt; "", $E139/$O139, ""), ""),"")</f>
        <v>#VALUE!</v>
      </c>
      <c r="U139" s="10" t="e">
        <f>IF('FY2025'!$A141&lt;&gt;"",IF(AND(MONTH($K139) &lt;= 6, MONTH($L139) &gt;= 6), IF($O139 &lt;&gt; "", $E139/$O139, ""), ""),"")</f>
        <v>#VALUE!</v>
      </c>
      <c r="V139" s="10" t="e">
        <f>IF('FY2025'!$A141&lt;&gt;"",IF(AND(MONTH($K139) &lt;= 7, MONTH($L139) &gt;= 7 ), IF($O139 &lt;&gt; "", $E139/$O139, ""), ""),"")</f>
        <v>#VALUE!</v>
      </c>
      <c r="W139" s="10" t="e">
        <f>IF('FY2025'!$A141&lt;&gt;"",IF(AND(MONTH($K139) &lt;= 8, MONTH($L139) &gt;= 8), IF($O139 &lt;&gt; "", $E139/$O139, ""), ""),"")</f>
        <v>#VALUE!</v>
      </c>
      <c r="X139" s="10" t="e">
        <f>IF('FY2025'!$A141&lt;&gt;"",IF(AND(MONTH($K139) &lt;= 9, MONTH($L139) &gt;= 9), IF($O139 &lt;&gt; "", $E139/$O139, ""), ""),"")</f>
        <v>#VALUE!</v>
      </c>
      <c r="Y139" s="10" t="e">
        <f>IF('FY2025'!$A141&lt;&gt;"",IF(AND(MONTH($K139) &lt;= 10, MONTH($L139) &gt;= 10), IF($O139 &lt;&gt; "", $E139/$O139, ""), ""),"")</f>
        <v>#VALUE!</v>
      </c>
      <c r="Z139" s="10" t="e">
        <f>IF('FY2025'!$A141&lt;&gt;"",IF(AND(MONTH($K139) &lt;= 11, MONTH($L139) &gt;= 11), IF($O139 &lt;&gt; "", $E139/$O139, ""), ""),"")</f>
        <v>#VALUE!</v>
      </c>
      <c r="AA139" s="10" t="e">
        <f>IF('FY2025'!$A141&lt;&gt;"",IF(AND(MONTH($K139) &lt;= 12, MONTH($L139) &gt;= 12), IF($O139 &lt;&gt; "", $E139/$O139, ""), ""),"")</f>
        <v>#VALUE!</v>
      </c>
    </row>
    <row r="140" spans="1:27" x14ac:dyDescent="0.25">
      <c r="A140" s="8">
        <f>IF('FY2025'!A142&lt;&gt;"", VALUE('FY2025'!A142), "")</f>
        <v>139</v>
      </c>
      <c r="B140" s="5" t="str">
        <f>IF('FY2025'!A142&lt;&gt;"",_xlfn.VALUETOTEXT('FY2025'!B142),"")</f>
        <v>25-2803-2204-25ANZB-PS-EG-139</v>
      </c>
      <c r="C140" s="5" t="str">
        <f>_xlfn.VALUETOTEXT('FY2025'!C142)</f>
        <v>EG</v>
      </c>
      <c r="D140" s="5" t="str">
        <f>IF('FY2025'!A142&lt;&gt;"",_xlfn.VALUETOTEXT('FY2025'!D142),"")</f>
        <v>Australia And New Zealand Banking Group Limited</v>
      </c>
      <c r="E140" s="6">
        <f>IF('FY2025'!A142&lt;&gt;"",VALUE('FY2025'!E142),"")</f>
        <v>500000</v>
      </c>
      <c r="F140" s="6">
        <f>IF('FY2025'!A142&lt;&gt;"",VALUE('FY2025'!F142),"")</f>
        <v>77</v>
      </c>
      <c r="G140" s="6">
        <f>IF('FY2025'!A142&lt;&gt;"",VALUE('FY2025'!G142),"")</f>
        <v>64</v>
      </c>
      <c r="H140" s="6">
        <f>IF('FY2025'!A142&lt;&gt;"",VALUE('FY2025'!H142),"")</f>
        <v>7.28</v>
      </c>
      <c r="I140" s="6">
        <f>IF('FY2025'!A142&lt;&gt;"",VALUE('FY2025'!I142),"")</f>
        <v>1.3</v>
      </c>
      <c r="J140" s="6">
        <f>IF('FY2025'!A142&lt;&gt;"",VALUE('FY2025'!J142),"")</f>
        <v>5.98</v>
      </c>
      <c r="K140" s="7" t="e">
        <f>IF('FY2025'!A142&lt;&gt;"",DATEVALUE(MID('FY2025'!K142, FIND(",", 'FY2025'!K142) + 2, FIND(" ", 'FY2025'!K142) - FIND(",", 'FY2025'!K142) - 1) &amp; " " &amp; MID('FY2025'!K142, FIND(" ", 'FY2025'!K142) + 1, FIND(",", 'FY2025'!K142, FIND(" ", 'FY2025'!K142)) - FIND(" ", 'FY2025'!K142) - 1) &amp; ", " &amp; MID('FY2025'!K142, FIND(",", 'FY2025'!K142, FIND(",",'FY2025'!K142) + 1) + 2, LEN('FY2025'!K142))),"")</f>
        <v>#VALUE!</v>
      </c>
      <c r="L140" s="7" t="e">
        <f>IF('FY2025'!A142&lt;&gt;"",DATEVALUE(MID('FY2025'!L142, FIND(",", 'FY2025'!L142) + 2, FIND(" ", 'FY2025'!L142) - FIND(",", 'FY2025'!L142) - 1) &amp; " " &amp; MID('FY2025'!L142, FIND(" ", 'FY2025'!L142) + 1, FIND(",", 'FY2025'!L142, FIND(" ", 'FY2025'!L142)) - FIND(" ", 'FY2025'!L142) - 1) &amp; ", " &amp; MID('FY2025'!L142, FIND(",", 'FY2025'!L142, FIND(",",'FY2025'!L142) + 1) + 2, LEN('FY2025'!L142))),"")</f>
        <v>#VALUE!</v>
      </c>
      <c r="M140" s="7" t="e">
        <f>IF('FY2025'!A142&lt;&gt;"",DATEVALUE(MID('FY2025'!M142, FIND(",", 'FY2025'!M142) + 2, FIND(" ", 'FY2025'!M142) - FIND(",", 'FY2025'!M142) - 1) &amp; " " &amp; MID('FY2025'!M142, FIND(" ", 'FY2025'!M142) + 1, FIND(",", 'FY2025'!M142, FIND(" ", 'FY2025'!M142)) - FIND(" ", 'FY2025'!M142) - 1) &amp; ", " &amp; MID('FY2025'!M142, FIND(",", 'FY2025'!M142, FIND(",",'FY2025'!M142) + 1) + 2, LEN('FY2025'!M142))),"")</f>
        <v>#VALUE!</v>
      </c>
      <c r="N140" s="7" t="e">
        <f>IF('FY2025'!A142&lt;&gt;"",DATEVALUE(MID('FY2025'!N142, FIND(",", 'FY2025'!N142) + 2, FIND(" ", 'FY2025'!N142) - FIND(",", 'FY2025'!N142) - 1) &amp; " " &amp; MID('FY2025'!N142, FIND(" ", 'FY2025'!N142) + 1, FIND(",", 'FY2025'!N142, FIND(" ", 'FY2025'!N142)) - FIND(" ", 'FY2025'!N142) - 1) &amp; ", " &amp; MID('FY2025'!N142, FIND(",", 'FY2025'!N142, FIND(",",'FY2025'!N142) + 1) + 2, LEN('FY2025'!N142))),"")</f>
        <v>#VALUE!</v>
      </c>
      <c r="O140" s="5" t="e">
        <f t="shared" si="2"/>
        <v>#VALUE!</v>
      </c>
      <c r="P140" s="10" t="e">
        <f>IF('FY2025'!$A142&lt;&gt;"",IF(AND(MONTH($K140) &lt;= 1, MONTH($L140) &gt;= 1), IF($O140 &lt;&gt; "", $E140/$O140, ""), ""),"")</f>
        <v>#VALUE!</v>
      </c>
      <c r="Q140" s="10" t="e">
        <f>IF('FY2025'!$A142&lt;&gt;"",IF(AND(MONTH($K140) &lt;= 2, MONTH($L140) &gt;= 2), IF($O140 &lt;&gt; "", $E140/$O140, ""), ""),"")</f>
        <v>#VALUE!</v>
      </c>
      <c r="R140" s="10" t="e">
        <f>IF('FY2025'!$A142&lt;&gt;"",IF(AND(MONTH($K140) &lt;= 3, MONTH($L140) &gt;= 3), IF($O140 &lt;&gt; "", $E140/$O140, ""), ""),"")</f>
        <v>#VALUE!</v>
      </c>
      <c r="S140" s="10" t="e">
        <f>IF('FY2025'!$A142&lt;&gt;"",IF(AND(MONTH($K140) &lt;= 4, MONTH($L140) &gt;= 4), IF($O140 &lt;&gt; "", $E140/$O140, ""), ""),"")</f>
        <v>#VALUE!</v>
      </c>
      <c r="T140" s="10" t="e">
        <f>IF('FY2025'!$A142&lt;&gt;"",IF(AND(MONTH($K140) &lt;= 5, MONTH($L140) &gt;= 5), IF($O140 &lt;&gt; "", $E140/$O140, ""), ""),"")</f>
        <v>#VALUE!</v>
      </c>
      <c r="U140" s="10" t="e">
        <f>IF('FY2025'!$A142&lt;&gt;"",IF(AND(MONTH($K140) &lt;= 6, MONTH($L140) &gt;= 6), IF($O140 &lt;&gt; "", $E140/$O140, ""), ""),"")</f>
        <v>#VALUE!</v>
      </c>
      <c r="V140" s="10" t="e">
        <f>IF('FY2025'!$A142&lt;&gt;"",IF(AND(MONTH($K140) &lt;= 7, MONTH($L140) &gt;= 7 ), IF($O140 &lt;&gt; "", $E140/$O140, ""), ""),"")</f>
        <v>#VALUE!</v>
      </c>
      <c r="W140" s="10" t="e">
        <f>IF('FY2025'!$A142&lt;&gt;"",IF(AND(MONTH($K140) &lt;= 8, MONTH($L140) &gt;= 8), IF($O140 &lt;&gt; "", $E140/$O140, ""), ""),"")</f>
        <v>#VALUE!</v>
      </c>
      <c r="X140" s="10" t="e">
        <f>IF('FY2025'!$A142&lt;&gt;"",IF(AND(MONTH($K140) &lt;= 9, MONTH($L140) &gt;= 9), IF($O140 &lt;&gt; "", $E140/$O140, ""), ""),"")</f>
        <v>#VALUE!</v>
      </c>
      <c r="Y140" s="10" t="e">
        <f>IF('FY2025'!$A142&lt;&gt;"",IF(AND(MONTH($K140) &lt;= 10, MONTH($L140) &gt;= 10), IF($O140 &lt;&gt; "", $E140/$O140, ""), ""),"")</f>
        <v>#VALUE!</v>
      </c>
      <c r="Z140" s="10" t="e">
        <f>IF('FY2025'!$A142&lt;&gt;"",IF(AND(MONTH($K140) &lt;= 11, MONTH($L140) &gt;= 11), IF($O140 &lt;&gt; "", $E140/$O140, ""), ""),"")</f>
        <v>#VALUE!</v>
      </c>
      <c r="AA140" s="10" t="e">
        <f>IF('FY2025'!$A142&lt;&gt;"",IF(AND(MONTH($K140) &lt;= 12, MONTH($L140) &gt;= 12), IF($O140 &lt;&gt; "", $E140/$O140, ""), ""),"")</f>
        <v>#VALUE!</v>
      </c>
    </row>
    <row r="141" spans="1:27" x14ac:dyDescent="0.25">
      <c r="A141" s="8">
        <f>IF('FY2025'!A143&lt;&gt;"", VALUE('FY2025'!A143), "")</f>
        <v>140</v>
      </c>
      <c r="B141" s="5" t="str">
        <f>IF('FY2025'!A143&lt;&gt;"",_xlfn.VALUETOTEXT('FY2025'!B143),"")</f>
        <v>25-2803-2204-25BNPP-PS-DS-140</v>
      </c>
      <c r="C141" s="5" t="str">
        <f>_xlfn.VALUETOTEXT('FY2025'!C143)</f>
        <v>DS</v>
      </c>
      <c r="D141" s="5" t="str">
        <f>IF('FY2025'!A143&lt;&gt;"",_xlfn.VALUETOTEXT('FY2025'!D143),"")</f>
        <v>BNP Paribas SA</v>
      </c>
      <c r="E141" s="6">
        <f>IF('FY2025'!A143&lt;&gt;"",VALUE('FY2025'!E143),"")</f>
        <v>500000</v>
      </c>
      <c r="F141" s="6">
        <f>IF('FY2025'!A143&lt;&gt;"",VALUE('FY2025'!F143),"")</f>
        <v>77</v>
      </c>
      <c r="G141" s="6">
        <f>IF('FY2025'!A143&lt;&gt;"",VALUE('FY2025'!G143),"")</f>
        <v>64</v>
      </c>
      <c r="H141" s="6">
        <f>IF('FY2025'!A143&lt;&gt;"",VALUE('FY2025'!H143),"")</f>
        <v>7.28</v>
      </c>
      <c r="I141" s="6">
        <f>IF('FY2025'!A143&lt;&gt;"",VALUE('FY2025'!I143),"")</f>
        <v>1.3</v>
      </c>
      <c r="J141" s="6">
        <f>IF('FY2025'!A143&lt;&gt;"",VALUE('FY2025'!J143),"")</f>
        <v>5.98</v>
      </c>
      <c r="K141" s="7" t="e">
        <f>IF('FY2025'!A143&lt;&gt;"",DATEVALUE(MID('FY2025'!K143, FIND(",", 'FY2025'!K143) + 2, FIND(" ", 'FY2025'!K143) - FIND(",", 'FY2025'!K143) - 1) &amp; " " &amp; MID('FY2025'!K143, FIND(" ", 'FY2025'!K143) + 1, FIND(",", 'FY2025'!K143, FIND(" ", 'FY2025'!K143)) - FIND(" ", 'FY2025'!K143) - 1) &amp; ", " &amp; MID('FY2025'!K143, FIND(",", 'FY2025'!K143, FIND(",",'FY2025'!K143) + 1) + 2, LEN('FY2025'!K143))),"")</f>
        <v>#VALUE!</v>
      </c>
      <c r="L141" s="7" t="e">
        <f>IF('FY2025'!A143&lt;&gt;"",DATEVALUE(MID('FY2025'!L143, FIND(",", 'FY2025'!L143) + 2, FIND(" ", 'FY2025'!L143) - FIND(",", 'FY2025'!L143) - 1) &amp; " " &amp; MID('FY2025'!L143, FIND(" ", 'FY2025'!L143) + 1, FIND(",", 'FY2025'!L143, FIND(" ", 'FY2025'!L143)) - FIND(" ", 'FY2025'!L143) - 1) &amp; ", " &amp; MID('FY2025'!L143, FIND(",", 'FY2025'!L143, FIND(",",'FY2025'!L143) + 1) + 2, LEN('FY2025'!L143))),"")</f>
        <v>#VALUE!</v>
      </c>
      <c r="M141" s="7" t="e">
        <f>IF('FY2025'!A143&lt;&gt;"",DATEVALUE(MID('FY2025'!M143, FIND(",", 'FY2025'!M143) + 2, FIND(" ", 'FY2025'!M143) - FIND(",", 'FY2025'!M143) - 1) &amp; " " &amp; MID('FY2025'!M143, FIND(" ", 'FY2025'!M143) + 1, FIND(",", 'FY2025'!M143, FIND(" ", 'FY2025'!M143)) - FIND(" ", 'FY2025'!M143) - 1) &amp; ", " &amp; MID('FY2025'!M143, FIND(",", 'FY2025'!M143, FIND(",",'FY2025'!M143) + 1) + 2, LEN('FY2025'!M143))),"")</f>
        <v>#VALUE!</v>
      </c>
      <c r="N141" s="7" t="e">
        <f>IF('FY2025'!A143&lt;&gt;"",DATEVALUE(MID('FY2025'!N143, FIND(",", 'FY2025'!N143) + 2, FIND(" ", 'FY2025'!N143) - FIND(",", 'FY2025'!N143) - 1) &amp; " " &amp; MID('FY2025'!N143, FIND(" ", 'FY2025'!N143) + 1, FIND(",", 'FY2025'!N143, FIND(" ", 'FY2025'!N143)) - FIND(" ", 'FY2025'!N143) - 1) &amp; ", " &amp; MID('FY2025'!N143, FIND(",", 'FY2025'!N143, FIND(",",'FY2025'!N143) + 1) + 2, LEN('FY2025'!N143))),"")</f>
        <v>#VALUE!</v>
      </c>
      <c r="O141" s="5" t="e">
        <f t="shared" si="2"/>
        <v>#VALUE!</v>
      </c>
      <c r="P141" s="10" t="e">
        <f>IF('FY2025'!$A143&lt;&gt;"",IF(AND(MONTH($K141) &lt;= 1, MONTH($L141) &gt;= 1), IF($O141 &lt;&gt; "", $E141/$O141, ""), ""),"")</f>
        <v>#VALUE!</v>
      </c>
      <c r="Q141" s="10" t="e">
        <f>IF('FY2025'!$A143&lt;&gt;"",IF(AND(MONTH($K141) &lt;= 2, MONTH($L141) &gt;= 2), IF($O141 &lt;&gt; "", $E141/$O141, ""), ""),"")</f>
        <v>#VALUE!</v>
      </c>
      <c r="R141" s="10" t="e">
        <f>IF('FY2025'!$A143&lt;&gt;"",IF(AND(MONTH($K141) &lt;= 3, MONTH($L141) &gt;= 3), IF($O141 &lt;&gt; "", $E141/$O141, ""), ""),"")</f>
        <v>#VALUE!</v>
      </c>
      <c r="S141" s="10" t="e">
        <f>IF('FY2025'!$A143&lt;&gt;"",IF(AND(MONTH($K141) &lt;= 4, MONTH($L141) &gt;= 4), IF($O141 &lt;&gt; "", $E141/$O141, ""), ""),"")</f>
        <v>#VALUE!</v>
      </c>
      <c r="T141" s="10" t="e">
        <f>IF('FY2025'!$A143&lt;&gt;"",IF(AND(MONTH($K141) &lt;= 5, MONTH($L141) &gt;= 5), IF($O141 &lt;&gt; "", $E141/$O141, ""), ""),"")</f>
        <v>#VALUE!</v>
      </c>
      <c r="U141" s="10" t="e">
        <f>IF('FY2025'!$A143&lt;&gt;"",IF(AND(MONTH($K141) &lt;= 6, MONTH($L141) &gt;= 6), IF($O141 &lt;&gt; "", $E141/$O141, ""), ""),"")</f>
        <v>#VALUE!</v>
      </c>
      <c r="V141" s="10" t="e">
        <f>IF('FY2025'!$A143&lt;&gt;"",IF(AND(MONTH($K141) &lt;= 7, MONTH($L141) &gt;= 7 ), IF($O141 &lt;&gt; "", $E141/$O141, ""), ""),"")</f>
        <v>#VALUE!</v>
      </c>
      <c r="W141" s="10" t="e">
        <f>IF('FY2025'!$A143&lt;&gt;"",IF(AND(MONTH($K141) &lt;= 8, MONTH($L141) &gt;= 8), IF($O141 &lt;&gt; "", $E141/$O141, ""), ""),"")</f>
        <v>#VALUE!</v>
      </c>
      <c r="X141" s="10" t="e">
        <f>IF('FY2025'!$A143&lt;&gt;"",IF(AND(MONTH($K141) &lt;= 9, MONTH($L141) &gt;= 9), IF($O141 &lt;&gt; "", $E141/$O141, ""), ""),"")</f>
        <v>#VALUE!</v>
      </c>
      <c r="Y141" s="10" t="e">
        <f>IF('FY2025'!$A143&lt;&gt;"",IF(AND(MONTH($K141) &lt;= 10, MONTH($L141) &gt;= 10), IF($O141 &lt;&gt; "", $E141/$O141, ""), ""),"")</f>
        <v>#VALUE!</v>
      </c>
      <c r="Z141" s="10" t="e">
        <f>IF('FY2025'!$A143&lt;&gt;"",IF(AND(MONTH($K141) &lt;= 11, MONTH($L141) &gt;= 11), IF($O141 &lt;&gt; "", $E141/$O141, ""), ""),"")</f>
        <v>#VALUE!</v>
      </c>
      <c r="AA141" s="10" t="e">
        <f>IF('FY2025'!$A143&lt;&gt;"",IF(AND(MONTH($K141) &lt;= 12, MONTH($L141) &gt;= 12), IF($O141 &lt;&gt; "", $E141/$O141, ""), ""),"")</f>
        <v>#VALUE!</v>
      </c>
    </row>
    <row r="142" spans="1:27" x14ac:dyDescent="0.25">
      <c r="A142" s="8">
        <f>IF('FY2025'!A144&lt;&gt;"", VALUE('FY2025'!A144), "")</f>
        <v>141</v>
      </c>
      <c r="B142" s="5" t="str">
        <f>IF('FY2025'!A144&lt;&gt;"",_xlfn.VALUETOTEXT('FY2025'!B144),"")</f>
        <v>25-2803-2204-25MACQ-PS-HZ-141</v>
      </c>
      <c r="C142" s="5" t="str">
        <f>_xlfn.VALUETOTEXT('FY2025'!C144)</f>
        <v>HZ</v>
      </c>
      <c r="D142" s="5" t="str">
        <f>IF('FY2025'!A144&lt;&gt;"",_xlfn.VALUETOTEXT('FY2025'!D144),"")</f>
        <v>Macquarie Bank Ltd</v>
      </c>
      <c r="E142" s="6">
        <f>IF('FY2025'!A144&lt;&gt;"",VALUE('FY2025'!E144),"")</f>
        <v>500000</v>
      </c>
      <c r="F142" s="6">
        <f>IF('FY2025'!A144&lt;&gt;"",VALUE('FY2025'!F144),"")</f>
        <v>77</v>
      </c>
      <c r="G142" s="6">
        <f>IF('FY2025'!A144&lt;&gt;"",VALUE('FY2025'!G144),"")</f>
        <v>64</v>
      </c>
      <c r="H142" s="6">
        <f>IF('FY2025'!A144&lt;&gt;"",VALUE('FY2025'!H144),"")</f>
        <v>7.29</v>
      </c>
      <c r="I142" s="6">
        <f>IF('FY2025'!A144&lt;&gt;"",VALUE('FY2025'!I144),"")</f>
        <v>1.3</v>
      </c>
      <c r="J142" s="6">
        <f>IF('FY2025'!A144&lt;&gt;"",VALUE('FY2025'!J144),"")</f>
        <v>5.99</v>
      </c>
      <c r="K142" s="7" t="e">
        <f>IF('FY2025'!A144&lt;&gt;"",DATEVALUE(MID('FY2025'!K144, FIND(",", 'FY2025'!K144) + 2, FIND(" ", 'FY2025'!K144) - FIND(",", 'FY2025'!K144) - 1) &amp; " " &amp; MID('FY2025'!K144, FIND(" ", 'FY2025'!K144) + 1, FIND(",", 'FY2025'!K144, FIND(" ", 'FY2025'!K144)) - FIND(" ", 'FY2025'!K144) - 1) &amp; ", " &amp; MID('FY2025'!K144, FIND(",", 'FY2025'!K144, FIND(",",'FY2025'!K144) + 1) + 2, LEN('FY2025'!K144))),"")</f>
        <v>#VALUE!</v>
      </c>
      <c r="L142" s="7" t="e">
        <f>IF('FY2025'!A144&lt;&gt;"",DATEVALUE(MID('FY2025'!L144, FIND(",", 'FY2025'!L144) + 2, FIND(" ", 'FY2025'!L144) - FIND(",", 'FY2025'!L144) - 1) &amp; " " &amp; MID('FY2025'!L144, FIND(" ", 'FY2025'!L144) + 1, FIND(",", 'FY2025'!L144, FIND(" ", 'FY2025'!L144)) - FIND(" ", 'FY2025'!L144) - 1) &amp; ", " &amp; MID('FY2025'!L144, FIND(",", 'FY2025'!L144, FIND(",",'FY2025'!L144) + 1) + 2, LEN('FY2025'!L144))),"")</f>
        <v>#VALUE!</v>
      </c>
      <c r="M142" s="7" t="e">
        <f>IF('FY2025'!A144&lt;&gt;"",DATEVALUE(MID('FY2025'!M144, FIND(",", 'FY2025'!M144) + 2, FIND(" ", 'FY2025'!M144) - FIND(",", 'FY2025'!M144) - 1) &amp; " " &amp; MID('FY2025'!M144, FIND(" ", 'FY2025'!M144) + 1, FIND(",", 'FY2025'!M144, FIND(" ", 'FY2025'!M144)) - FIND(" ", 'FY2025'!M144) - 1) &amp; ", " &amp; MID('FY2025'!M144, FIND(",", 'FY2025'!M144, FIND(",",'FY2025'!M144) + 1) + 2, LEN('FY2025'!M144))),"")</f>
        <v>#VALUE!</v>
      </c>
      <c r="N142" s="7" t="e">
        <f>IF('FY2025'!A144&lt;&gt;"",DATEVALUE(MID('FY2025'!N144, FIND(",", 'FY2025'!N144) + 2, FIND(" ", 'FY2025'!N144) - FIND(",", 'FY2025'!N144) - 1) &amp; " " &amp; MID('FY2025'!N144, FIND(" ", 'FY2025'!N144) + 1, FIND(",", 'FY2025'!N144, FIND(" ", 'FY2025'!N144)) - FIND(" ", 'FY2025'!N144) - 1) &amp; ", " &amp; MID('FY2025'!N144, FIND(",", 'FY2025'!N144, FIND(",",'FY2025'!N144) + 1) + 2, LEN('FY2025'!N144))),"")</f>
        <v>#VALUE!</v>
      </c>
      <c r="O142" s="5" t="e">
        <f t="shared" si="2"/>
        <v>#VALUE!</v>
      </c>
      <c r="P142" s="10" t="e">
        <f>IF('FY2025'!$A144&lt;&gt;"",IF(AND(MONTH($K142) &lt;= 1, MONTH($L142) &gt;= 1), IF($O142 &lt;&gt; "", $E142/$O142, ""), ""),"")</f>
        <v>#VALUE!</v>
      </c>
      <c r="Q142" s="10" t="e">
        <f>IF('FY2025'!$A144&lt;&gt;"",IF(AND(MONTH($K142) &lt;= 2, MONTH($L142) &gt;= 2), IF($O142 &lt;&gt; "", $E142/$O142, ""), ""),"")</f>
        <v>#VALUE!</v>
      </c>
      <c r="R142" s="10" t="e">
        <f>IF('FY2025'!$A144&lt;&gt;"",IF(AND(MONTH($K142) &lt;= 3, MONTH($L142) &gt;= 3), IF($O142 &lt;&gt; "", $E142/$O142, ""), ""),"")</f>
        <v>#VALUE!</v>
      </c>
      <c r="S142" s="10" t="e">
        <f>IF('FY2025'!$A144&lt;&gt;"",IF(AND(MONTH($K142) &lt;= 4, MONTH($L142) &gt;= 4), IF($O142 &lt;&gt; "", $E142/$O142, ""), ""),"")</f>
        <v>#VALUE!</v>
      </c>
      <c r="T142" s="10" t="e">
        <f>IF('FY2025'!$A144&lt;&gt;"",IF(AND(MONTH($K142) &lt;= 5, MONTH($L142) &gt;= 5), IF($O142 &lt;&gt; "", $E142/$O142, ""), ""),"")</f>
        <v>#VALUE!</v>
      </c>
      <c r="U142" s="10" t="e">
        <f>IF('FY2025'!$A144&lt;&gt;"",IF(AND(MONTH($K142) &lt;= 6, MONTH($L142) &gt;= 6), IF($O142 &lt;&gt; "", $E142/$O142, ""), ""),"")</f>
        <v>#VALUE!</v>
      </c>
      <c r="V142" s="10" t="e">
        <f>IF('FY2025'!$A144&lt;&gt;"",IF(AND(MONTH($K142) &lt;= 7, MONTH($L142) &gt;= 7 ), IF($O142 &lt;&gt; "", $E142/$O142, ""), ""),"")</f>
        <v>#VALUE!</v>
      </c>
      <c r="W142" s="10" t="e">
        <f>IF('FY2025'!$A144&lt;&gt;"",IF(AND(MONTH($K142) &lt;= 8, MONTH($L142) &gt;= 8), IF($O142 &lt;&gt; "", $E142/$O142, ""), ""),"")</f>
        <v>#VALUE!</v>
      </c>
      <c r="X142" s="10" t="e">
        <f>IF('FY2025'!$A144&lt;&gt;"",IF(AND(MONTH($K142) &lt;= 9, MONTH($L142) &gt;= 9), IF($O142 &lt;&gt; "", $E142/$O142, ""), ""),"")</f>
        <v>#VALUE!</v>
      </c>
      <c r="Y142" s="10" t="e">
        <f>IF('FY2025'!$A144&lt;&gt;"",IF(AND(MONTH($K142) &lt;= 10, MONTH($L142) &gt;= 10), IF($O142 &lt;&gt; "", $E142/$O142, ""), ""),"")</f>
        <v>#VALUE!</v>
      </c>
      <c r="Z142" s="10" t="e">
        <f>IF('FY2025'!$A144&lt;&gt;"",IF(AND(MONTH($K142) &lt;= 11, MONTH($L142) &gt;= 11), IF($O142 &lt;&gt; "", $E142/$O142, ""), ""),"")</f>
        <v>#VALUE!</v>
      </c>
      <c r="AA142" s="10" t="e">
        <f>IF('FY2025'!$A144&lt;&gt;"",IF(AND(MONTH($K142) &lt;= 12, MONTH($L142) &gt;= 12), IF($O142 &lt;&gt; "", $E142/$O142, ""), ""),"")</f>
        <v>#VALUE!</v>
      </c>
    </row>
    <row r="143" spans="1:27" x14ac:dyDescent="0.25">
      <c r="A143" s="8">
        <f>IF('FY2025'!A145&lt;&gt;"", VALUE('FY2025'!A145), "")</f>
        <v>142</v>
      </c>
      <c r="B143" s="5" t="str">
        <f>IF('FY2025'!A145&lt;&gt;"",_xlfn.VALUETOTEXT('FY2025'!B145),"")</f>
        <v>25-2803-2204-25CIMI-PS-HZ-142</v>
      </c>
      <c r="C143" s="5" t="str">
        <f>_xlfn.VALUETOTEXT('FY2025'!C145)</f>
        <v>HZ</v>
      </c>
      <c r="D143" s="5" t="str">
        <f>IF('FY2025'!A145&lt;&gt;"",_xlfn.VALUETOTEXT('FY2025'!D145),"")</f>
        <v>CIMB Islamic Bank Berhad</v>
      </c>
      <c r="E143" s="6">
        <f>IF('FY2025'!A145&lt;&gt;"",VALUE('FY2025'!E145),"")</f>
        <v>500000</v>
      </c>
      <c r="F143" s="6">
        <f>IF('FY2025'!A145&lt;&gt;"",VALUE('FY2025'!F145),"")</f>
        <v>77</v>
      </c>
      <c r="G143" s="6">
        <f>IF('FY2025'!A145&lt;&gt;"",VALUE('FY2025'!G145),"")</f>
        <v>64</v>
      </c>
      <c r="H143" s="6">
        <f>IF('FY2025'!A145&lt;&gt;"",VALUE('FY2025'!H145),"")</f>
        <v>7.27</v>
      </c>
      <c r="I143" s="6">
        <f>IF('FY2025'!A145&lt;&gt;"",VALUE('FY2025'!I145),"")</f>
        <v>1.29</v>
      </c>
      <c r="J143" s="6">
        <f>IF('FY2025'!A145&lt;&gt;"",VALUE('FY2025'!J145),"")</f>
        <v>5.98</v>
      </c>
      <c r="K143" s="7" t="e">
        <f>IF('FY2025'!A145&lt;&gt;"",DATEVALUE(MID('FY2025'!K145, FIND(",", 'FY2025'!K145) + 2, FIND(" ", 'FY2025'!K145) - FIND(",", 'FY2025'!K145) - 1) &amp; " " &amp; MID('FY2025'!K145, FIND(" ", 'FY2025'!K145) + 1, FIND(",", 'FY2025'!K145, FIND(" ", 'FY2025'!K145)) - FIND(" ", 'FY2025'!K145) - 1) &amp; ", " &amp; MID('FY2025'!K145, FIND(",", 'FY2025'!K145, FIND(",",'FY2025'!K145) + 1) + 2, LEN('FY2025'!K145))),"")</f>
        <v>#VALUE!</v>
      </c>
      <c r="L143" s="7" t="e">
        <f>IF('FY2025'!A145&lt;&gt;"",DATEVALUE(MID('FY2025'!L145, FIND(",", 'FY2025'!L145) + 2, FIND(" ", 'FY2025'!L145) - FIND(",", 'FY2025'!L145) - 1) &amp; " " &amp; MID('FY2025'!L145, FIND(" ", 'FY2025'!L145) + 1, FIND(",", 'FY2025'!L145, FIND(" ", 'FY2025'!L145)) - FIND(" ", 'FY2025'!L145) - 1) &amp; ", " &amp; MID('FY2025'!L145, FIND(",", 'FY2025'!L145, FIND(",",'FY2025'!L145) + 1) + 2, LEN('FY2025'!L145))),"")</f>
        <v>#VALUE!</v>
      </c>
      <c r="M143" s="7" t="e">
        <f>IF('FY2025'!A145&lt;&gt;"",DATEVALUE(MID('FY2025'!M145, FIND(",", 'FY2025'!M145) + 2, FIND(" ", 'FY2025'!M145) - FIND(",", 'FY2025'!M145) - 1) &amp; " " &amp; MID('FY2025'!M145, FIND(" ", 'FY2025'!M145) + 1, FIND(",", 'FY2025'!M145, FIND(" ", 'FY2025'!M145)) - FIND(" ", 'FY2025'!M145) - 1) &amp; ", " &amp; MID('FY2025'!M145, FIND(",", 'FY2025'!M145, FIND(",",'FY2025'!M145) + 1) + 2, LEN('FY2025'!M145))),"")</f>
        <v>#VALUE!</v>
      </c>
      <c r="N143" s="7" t="e">
        <f>IF('FY2025'!A145&lt;&gt;"",DATEVALUE(MID('FY2025'!N145, FIND(",", 'FY2025'!N145) + 2, FIND(" ", 'FY2025'!N145) - FIND(",", 'FY2025'!N145) - 1) &amp; " " &amp; MID('FY2025'!N145, FIND(" ", 'FY2025'!N145) + 1, FIND(",", 'FY2025'!N145, FIND(" ", 'FY2025'!N145)) - FIND(" ", 'FY2025'!N145) - 1) &amp; ", " &amp; MID('FY2025'!N145, FIND(",", 'FY2025'!N145, FIND(",",'FY2025'!N145) + 1) + 2, LEN('FY2025'!N145))),"")</f>
        <v>#VALUE!</v>
      </c>
      <c r="O143" s="5" t="e">
        <f t="shared" si="2"/>
        <v>#VALUE!</v>
      </c>
      <c r="P143" s="10" t="e">
        <f>IF('FY2025'!$A145&lt;&gt;"",IF(AND(MONTH($K143) &lt;= 1, MONTH($L143) &gt;= 1), IF($O143 &lt;&gt; "", $E143/$O143, ""), ""),"")</f>
        <v>#VALUE!</v>
      </c>
      <c r="Q143" s="10" t="e">
        <f>IF('FY2025'!$A145&lt;&gt;"",IF(AND(MONTH($K143) &lt;= 2, MONTH($L143) &gt;= 2), IF($O143 &lt;&gt; "", $E143/$O143, ""), ""),"")</f>
        <v>#VALUE!</v>
      </c>
      <c r="R143" s="10" t="e">
        <f>IF('FY2025'!$A145&lt;&gt;"",IF(AND(MONTH($K143) &lt;= 3, MONTH($L143) &gt;= 3), IF($O143 &lt;&gt; "", $E143/$O143, ""), ""),"")</f>
        <v>#VALUE!</v>
      </c>
      <c r="S143" s="10" t="e">
        <f>IF('FY2025'!$A145&lt;&gt;"",IF(AND(MONTH($K143) &lt;= 4, MONTH($L143) &gt;= 4), IF($O143 &lt;&gt; "", $E143/$O143, ""), ""),"")</f>
        <v>#VALUE!</v>
      </c>
      <c r="T143" s="10" t="e">
        <f>IF('FY2025'!$A145&lt;&gt;"",IF(AND(MONTH($K143) &lt;= 5, MONTH($L143) &gt;= 5), IF($O143 &lt;&gt; "", $E143/$O143, ""), ""),"")</f>
        <v>#VALUE!</v>
      </c>
      <c r="U143" s="10" t="e">
        <f>IF('FY2025'!$A145&lt;&gt;"",IF(AND(MONTH($K143) &lt;= 6, MONTH($L143) &gt;= 6), IF($O143 &lt;&gt; "", $E143/$O143, ""), ""),"")</f>
        <v>#VALUE!</v>
      </c>
      <c r="V143" s="10" t="e">
        <f>IF('FY2025'!$A145&lt;&gt;"",IF(AND(MONTH($K143) &lt;= 7, MONTH($L143) &gt;= 7 ), IF($O143 &lt;&gt; "", $E143/$O143, ""), ""),"")</f>
        <v>#VALUE!</v>
      </c>
      <c r="W143" s="10" t="e">
        <f>IF('FY2025'!$A145&lt;&gt;"",IF(AND(MONTH($K143) &lt;= 8, MONTH($L143) &gt;= 8), IF($O143 &lt;&gt; "", $E143/$O143, ""), ""),"")</f>
        <v>#VALUE!</v>
      </c>
      <c r="X143" s="10" t="e">
        <f>IF('FY2025'!$A145&lt;&gt;"",IF(AND(MONTH($K143) &lt;= 9, MONTH($L143) &gt;= 9), IF($O143 &lt;&gt; "", $E143/$O143, ""), ""),"")</f>
        <v>#VALUE!</v>
      </c>
      <c r="Y143" s="10" t="e">
        <f>IF('FY2025'!$A145&lt;&gt;"",IF(AND(MONTH($K143) &lt;= 10, MONTH($L143) &gt;= 10), IF($O143 &lt;&gt; "", $E143/$O143, ""), ""),"")</f>
        <v>#VALUE!</v>
      </c>
      <c r="Z143" s="10" t="e">
        <f>IF('FY2025'!$A145&lt;&gt;"",IF(AND(MONTH($K143) &lt;= 11, MONTH($L143) &gt;= 11), IF($O143 &lt;&gt; "", $E143/$O143, ""), ""),"")</f>
        <v>#VALUE!</v>
      </c>
      <c r="AA143" s="10" t="e">
        <f>IF('FY2025'!$A145&lt;&gt;"",IF(AND(MONTH($K143) &lt;= 12, MONTH($L143) &gt;= 12), IF($O143 &lt;&gt; "", $E143/$O143, ""), ""),"")</f>
        <v>#VALUE!</v>
      </c>
    </row>
    <row r="144" spans="1:27" x14ac:dyDescent="0.25">
      <c r="A144" s="8">
        <f>IF('FY2025'!A146&lt;&gt;"", VALUE('FY2025'!A146), "")</f>
        <v>143</v>
      </c>
      <c r="B144" s="5" t="str">
        <f>IF('FY2025'!A146&lt;&gt;"",_xlfn.VALUETOTEXT('FY2025'!B146),"")</f>
        <v>25-1504-0705-25MLIL-PS-EG-143</v>
      </c>
      <c r="C144" s="5" t="str">
        <f>_xlfn.VALUETOTEXT('FY2025'!C146)</f>
        <v>EG</v>
      </c>
      <c r="D144" s="5" t="str">
        <f>IF('FY2025'!A146&lt;&gt;"",_xlfn.VALUETOTEXT('FY2025'!D146),"")</f>
        <v>Merrill Lynch International</v>
      </c>
      <c r="E144" s="6">
        <f>IF('FY2025'!A146&lt;&gt;"",VALUE('FY2025'!E146),"")</f>
        <v>1500000</v>
      </c>
      <c r="F144" s="6">
        <f>IF('FY2025'!A146&lt;&gt;"",VALUE('FY2025'!F146),"")</f>
        <v>77</v>
      </c>
      <c r="G144" s="6">
        <f>IF('FY2025'!A146&lt;&gt;"",VALUE('FY2025'!G146),"")</f>
        <v>64</v>
      </c>
      <c r="H144" s="6">
        <f>IF('FY2025'!A146&lt;&gt;"",VALUE('FY2025'!H146),"")</f>
        <v>14.96</v>
      </c>
      <c r="I144" s="6">
        <f>IF('FY2025'!A146&lt;&gt;"",VALUE('FY2025'!I146),"")</f>
        <v>6</v>
      </c>
      <c r="J144" s="6">
        <f>IF('FY2025'!A146&lt;&gt;"",VALUE('FY2025'!J146),"")</f>
        <v>8.9600000000000009</v>
      </c>
      <c r="K144" s="7" t="e">
        <f>IF('FY2025'!A146&lt;&gt;"",DATEVALUE(MID('FY2025'!K146, FIND(",", 'FY2025'!K146) + 2, FIND(" ", 'FY2025'!K146) - FIND(",", 'FY2025'!K146) - 1) &amp; " " &amp; MID('FY2025'!K146, FIND(" ", 'FY2025'!K146) + 1, FIND(",", 'FY2025'!K146, FIND(" ", 'FY2025'!K146)) - FIND(" ", 'FY2025'!K146) - 1) &amp; ", " &amp; MID('FY2025'!K146, FIND(",", 'FY2025'!K146, FIND(",",'FY2025'!K146) + 1) + 2, LEN('FY2025'!K146))),"")</f>
        <v>#VALUE!</v>
      </c>
      <c r="L144" s="7" t="e">
        <f>IF('FY2025'!A146&lt;&gt;"",DATEVALUE(MID('FY2025'!L146, FIND(",", 'FY2025'!L146) + 2, FIND(" ", 'FY2025'!L146) - FIND(",", 'FY2025'!L146) - 1) &amp; " " &amp; MID('FY2025'!L146, FIND(" ", 'FY2025'!L146) + 1, FIND(",", 'FY2025'!L146, FIND(" ", 'FY2025'!L146)) - FIND(" ", 'FY2025'!L146) - 1) &amp; ", " &amp; MID('FY2025'!L146, FIND(",", 'FY2025'!L146, FIND(",",'FY2025'!L146) + 1) + 2, LEN('FY2025'!L146))),"")</f>
        <v>#VALUE!</v>
      </c>
      <c r="M144" s="7" t="e">
        <f>IF('FY2025'!A146&lt;&gt;"",DATEVALUE(MID('FY2025'!M146, FIND(",", 'FY2025'!M146) + 2, FIND(" ", 'FY2025'!M146) - FIND(",", 'FY2025'!M146) - 1) &amp; " " &amp; MID('FY2025'!M146, FIND(" ", 'FY2025'!M146) + 1, FIND(",", 'FY2025'!M146, FIND(" ", 'FY2025'!M146)) - FIND(" ", 'FY2025'!M146) - 1) &amp; ", " &amp; MID('FY2025'!M146, FIND(",", 'FY2025'!M146, FIND(",",'FY2025'!M146) + 1) + 2, LEN('FY2025'!M146))),"")</f>
        <v>#VALUE!</v>
      </c>
      <c r="N144" s="7" t="e">
        <f>IF('FY2025'!A146&lt;&gt;"",DATEVALUE(MID('FY2025'!N146, FIND(",", 'FY2025'!N146) + 2, FIND(" ", 'FY2025'!N146) - FIND(",", 'FY2025'!N146) - 1) &amp; " " &amp; MID('FY2025'!N146, FIND(" ", 'FY2025'!N146) + 1, FIND(",", 'FY2025'!N146, FIND(" ", 'FY2025'!N146)) - FIND(" ", 'FY2025'!N146) - 1) &amp; ", " &amp; MID('FY2025'!N146, FIND(",", 'FY2025'!N146, FIND(",",'FY2025'!N146) + 1) + 2, LEN('FY2025'!N146))),"")</f>
        <v>#VALUE!</v>
      </c>
      <c r="O144" s="5" t="e">
        <f t="shared" si="2"/>
        <v>#VALUE!</v>
      </c>
      <c r="P144" s="10" t="e">
        <f>IF('FY2025'!$A146&lt;&gt;"",IF(AND(MONTH($K144) &lt;= 1, MONTH($L144) &gt;= 1), IF($O144 &lt;&gt; "", $E144/$O144, ""), ""),"")</f>
        <v>#VALUE!</v>
      </c>
      <c r="Q144" s="10" t="e">
        <f>IF('FY2025'!$A146&lt;&gt;"",IF(AND(MONTH($K144) &lt;= 2, MONTH($L144) &gt;= 2), IF($O144 &lt;&gt; "", $E144/$O144, ""), ""),"")</f>
        <v>#VALUE!</v>
      </c>
      <c r="R144" s="10" t="e">
        <f>IF('FY2025'!$A146&lt;&gt;"",IF(AND(MONTH($K144) &lt;= 3, MONTH($L144) &gt;= 3), IF($O144 &lt;&gt; "", $E144/$O144, ""), ""),"")</f>
        <v>#VALUE!</v>
      </c>
      <c r="S144" s="10" t="e">
        <f>IF('FY2025'!$A146&lt;&gt;"",IF(AND(MONTH($K144) &lt;= 4, MONTH($L144) &gt;= 4), IF($O144 &lt;&gt; "", $E144/$O144, ""), ""),"")</f>
        <v>#VALUE!</v>
      </c>
      <c r="T144" s="10" t="e">
        <f>IF('FY2025'!$A146&lt;&gt;"",IF(AND(MONTH($K144) &lt;= 5, MONTH($L144) &gt;= 5), IF($O144 &lt;&gt; "", $E144/$O144, ""), ""),"")</f>
        <v>#VALUE!</v>
      </c>
      <c r="U144" s="10" t="e">
        <f>IF('FY2025'!$A146&lt;&gt;"",IF(AND(MONTH($K144) &lt;= 6, MONTH($L144) &gt;= 6), IF($O144 &lt;&gt; "", $E144/$O144, ""), ""),"")</f>
        <v>#VALUE!</v>
      </c>
      <c r="V144" s="10" t="e">
        <f>IF('FY2025'!$A146&lt;&gt;"",IF(AND(MONTH($K144) &lt;= 7, MONTH($L144) &gt;= 7 ), IF($O144 &lt;&gt; "", $E144/$O144, ""), ""),"")</f>
        <v>#VALUE!</v>
      </c>
      <c r="W144" s="10" t="e">
        <f>IF('FY2025'!$A146&lt;&gt;"",IF(AND(MONTH($K144) &lt;= 8, MONTH($L144) &gt;= 8), IF($O144 &lt;&gt; "", $E144/$O144, ""), ""),"")</f>
        <v>#VALUE!</v>
      </c>
      <c r="X144" s="10" t="e">
        <f>IF('FY2025'!$A146&lt;&gt;"",IF(AND(MONTH($K144) &lt;= 9, MONTH($L144) &gt;= 9), IF($O144 &lt;&gt; "", $E144/$O144, ""), ""),"")</f>
        <v>#VALUE!</v>
      </c>
      <c r="Y144" s="10" t="e">
        <f>IF('FY2025'!$A146&lt;&gt;"",IF(AND(MONTH($K144) &lt;= 10, MONTH($L144) &gt;= 10), IF($O144 &lt;&gt; "", $E144/$O144, ""), ""),"")</f>
        <v>#VALUE!</v>
      </c>
      <c r="Z144" s="10" t="e">
        <f>IF('FY2025'!$A146&lt;&gt;"",IF(AND(MONTH($K144) &lt;= 11, MONTH($L144) &gt;= 11), IF($O144 &lt;&gt; "", $E144/$O144, ""), ""),"")</f>
        <v>#VALUE!</v>
      </c>
      <c r="AA144" s="10" t="e">
        <f>IF('FY2025'!$A146&lt;&gt;"",IF(AND(MONTH($K144) &lt;= 12, MONTH($L144) &gt;= 12), IF($O144 &lt;&gt; "", $E144/$O144, ""), ""),"")</f>
        <v>#VALUE!</v>
      </c>
    </row>
    <row r="145" spans="1:27" x14ac:dyDescent="0.25">
      <c r="A145" s="8">
        <f>IF('FY2025'!A147&lt;&gt;"", VALUE('FY2025'!A147), "")</f>
        <v>144</v>
      </c>
      <c r="B145" s="5" t="str">
        <f>IF('FY2025'!A147&lt;&gt;"",_xlfn.VALUETOTEXT('FY2025'!B147),"")</f>
        <v>25-1504-0705-25SCBB-PS-EG-144</v>
      </c>
      <c r="C145" s="5" t="str">
        <f>_xlfn.VALUETOTEXT('FY2025'!C147)</f>
        <v>EG</v>
      </c>
      <c r="D145" s="5" t="str">
        <f>IF('FY2025'!A147&lt;&gt;"",_xlfn.VALUETOTEXT('FY2025'!D147),"")</f>
        <v>Standard Chartered Bank (M) Bhd</v>
      </c>
      <c r="E145" s="6">
        <f>IF('FY2025'!A147&lt;&gt;"",VALUE('FY2025'!E147),"")</f>
        <v>1500000</v>
      </c>
      <c r="F145" s="6">
        <f>IF('FY2025'!A147&lt;&gt;"",VALUE('FY2025'!F147),"")</f>
        <v>77</v>
      </c>
      <c r="G145" s="6">
        <f>IF('FY2025'!A147&lt;&gt;"",VALUE('FY2025'!G147),"")</f>
        <v>64</v>
      </c>
      <c r="H145" s="6">
        <f>IF('FY2025'!A147&lt;&gt;"",VALUE('FY2025'!H147),"")</f>
        <v>15</v>
      </c>
      <c r="I145" s="6">
        <f>IF('FY2025'!A147&lt;&gt;"",VALUE('FY2025'!I147),"")</f>
        <v>6.04</v>
      </c>
      <c r="J145" s="6">
        <f>IF('FY2025'!A147&lt;&gt;"",VALUE('FY2025'!J147),"")</f>
        <v>8.9600000000000009</v>
      </c>
      <c r="K145" s="7" t="e">
        <f>IF('FY2025'!A147&lt;&gt;"",DATEVALUE(MID('FY2025'!K147, FIND(",", 'FY2025'!K147) + 2, FIND(" ", 'FY2025'!K147) - FIND(",", 'FY2025'!K147) - 1) &amp; " " &amp; MID('FY2025'!K147, FIND(" ", 'FY2025'!K147) + 1, FIND(",", 'FY2025'!K147, FIND(" ", 'FY2025'!K147)) - FIND(" ", 'FY2025'!K147) - 1) &amp; ", " &amp; MID('FY2025'!K147, FIND(",", 'FY2025'!K147, FIND(",",'FY2025'!K147) + 1) + 2, LEN('FY2025'!K147))),"")</f>
        <v>#VALUE!</v>
      </c>
      <c r="L145" s="7" t="e">
        <f>IF('FY2025'!A147&lt;&gt;"",DATEVALUE(MID('FY2025'!L147, FIND(",", 'FY2025'!L147) + 2, FIND(" ", 'FY2025'!L147) - FIND(",", 'FY2025'!L147) - 1) &amp; " " &amp; MID('FY2025'!L147, FIND(" ", 'FY2025'!L147) + 1, FIND(",", 'FY2025'!L147, FIND(" ", 'FY2025'!L147)) - FIND(" ", 'FY2025'!L147) - 1) &amp; ", " &amp; MID('FY2025'!L147, FIND(",", 'FY2025'!L147, FIND(",",'FY2025'!L147) + 1) + 2, LEN('FY2025'!L147))),"")</f>
        <v>#VALUE!</v>
      </c>
      <c r="M145" s="7" t="e">
        <f>IF('FY2025'!A147&lt;&gt;"",DATEVALUE(MID('FY2025'!M147, FIND(",", 'FY2025'!M147) + 2, FIND(" ", 'FY2025'!M147) - FIND(",", 'FY2025'!M147) - 1) &amp; " " &amp; MID('FY2025'!M147, FIND(" ", 'FY2025'!M147) + 1, FIND(",", 'FY2025'!M147, FIND(" ", 'FY2025'!M147)) - FIND(" ", 'FY2025'!M147) - 1) &amp; ", " &amp; MID('FY2025'!M147, FIND(",", 'FY2025'!M147, FIND(",",'FY2025'!M147) + 1) + 2, LEN('FY2025'!M147))),"")</f>
        <v>#VALUE!</v>
      </c>
      <c r="N145" s="7" t="e">
        <f>IF('FY2025'!A147&lt;&gt;"",DATEVALUE(MID('FY2025'!N147, FIND(",", 'FY2025'!N147) + 2, FIND(" ", 'FY2025'!N147) - FIND(",", 'FY2025'!N147) - 1) &amp; " " &amp; MID('FY2025'!N147, FIND(" ", 'FY2025'!N147) + 1, FIND(",", 'FY2025'!N147, FIND(" ", 'FY2025'!N147)) - FIND(" ", 'FY2025'!N147) - 1) &amp; ", " &amp; MID('FY2025'!N147, FIND(",", 'FY2025'!N147, FIND(",",'FY2025'!N147) + 1) + 2, LEN('FY2025'!N147))),"")</f>
        <v>#VALUE!</v>
      </c>
      <c r="O145" s="5" t="e">
        <f t="shared" si="2"/>
        <v>#VALUE!</v>
      </c>
      <c r="P145" s="10" t="e">
        <f>IF('FY2025'!$A147&lt;&gt;"",IF(AND(MONTH($K145) &lt;= 1, MONTH($L145) &gt;= 1), IF($O145 &lt;&gt; "", $E145/$O145, ""), ""),"")</f>
        <v>#VALUE!</v>
      </c>
      <c r="Q145" s="10" t="e">
        <f>IF('FY2025'!$A147&lt;&gt;"",IF(AND(MONTH($K145) &lt;= 2, MONTH($L145) &gt;= 2), IF($O145 &lt;&gt; "", $E145/$O145, ""), ""),"")</f>
        <v>#VALUE!</v>
      </c>
      <c r="R145" s="10" t="e">
        <f>IF('FY2025'!$A147&lt;&gt;"",IF(AND(MONTH($K145) &lt;= 3, MONTH($L145) &gt;= 3), IF($O145 &lt;&gt; "", $E145/$O145, ""), ""),"")</f>
        <v>#VALUE!</v>
      </c>
      <c r="S145" s="10" t="e">
        <f>IF('FY2025'!$A147&lt;&gt;"",IF(AND(MONTH($K145) &lt;= 4, MONTH($L145) &gt;= 4), IF($O145 &lt;&gt; "", $E145/$O145, ""), ""),"")</f>
        <v>#VALUE!</v>
      </c>
      <c r="T145" s="10" t="e">
        <f>IF('FY2025'!$A147&lt;&gt;"",IF(AND(MONTH($K145) &lt;= 5, MONTH($L145) &gt;= 5), IF($O145 &lt;&gt; "", $E145/$O145, ""), ""),"")</f>
        <v>#VALUE!</v>
      </c>
      <c r="U145" s="10" t="e">
        <f>IF('FY2025'!$A147&lt;&gt;"",IF(AND(MONTH($K145) &lt;= 6, MONTH($L145) &gt;= 6), IF($O145 &lt;&gt; "", $E145/$O145, ""), ""),"")</f>
        <v>#VALUE!</v>
      </c>
      <c r="V145" s="10" t="e">
        <f>IF('FY2025'!$A147&lt;&gt;"",IF(AND(MONTH($K145) &lt;= 7, MONTH($L145) &gt;= 7 ), IF($O145 &lt;&gt; "", $E145/$O145, ""), ""),"")</f>
        <v>#VALUE!</v>
      </c>
      <c r="W145" s="10" t="e">
        <f>IF('FY2025'!$A147&lt;&gt;"",IF(AND(MONTH($K145) &lt;= 8, MONTH($L145) &gt;= 8), IF($O145 &lt;&gt; "", $E145/$O145, ""), ""),"")</f>
        <v>#VALUE!</v>
      </c>
      <c r="X145" s="10" t="e">
        <f>IF('FY2025'!$A147&lt;&gt;"",IF(AND(MONTH($K145) &lt;= 9, MONTH($L145) &gt;= 9), IF($O145 &lt;&gt; "", $E145/$O145, ""), ""),"")</f>
        <v>#VALUE!</v>
      </c>
      <c r="Y145" s="10" t="e">
        <f>IF('FY2025'!$A147&lt;&gt;"",IF(AND(MONTH($K145) &lt;= 10, MONTH($L145) &gt;= 10), IF($O145 &lt;&gt; "", $E145/$O145, ""), ""),"")</f>
        <v>#VALUE!</v>
      </c>
      <c r="Z145" s="10" t="e">
        <f>IF('FY2025'!$A147&lt;&gt;"",IF(AND(MONTH($K145) &lt;= 11, MONTH($L145) &gt;= 11), IF($O145 &lt;&gt; "", $E145/$O145, ""), ""),"")</f>
        <v>#VALUE!</v>
      </c>
      <c r="AA145" s="10" t="e">
        <f>IF('FY2025'!$A147&lt;&gt;"",IF(AND(MONTH($K145) &lt;= 12, MONTH($L145) &gt;= 12), IF($O145 &lt;&gt; "", $E145/$O145, ""), ""),"")</f>
        <v>#VALUE!</v>
      </c>
    </row>
    <row r="146" spans="1:27" x14ac:dyDescent="0.25">
      <c r="A146" s="8">
        <f>IF('FY2025'!A148&lt;&gt;"", VALUE('FY2025'!A148), "")</f>
        <v>145</v>
      </c>
      <c r="B146" s="5" t="str">
        <f>IF('FY2025'!A148&lt;&gt;"",_xlfn.VALUETOTEXT('FY2025'!B148),"")</f>
        <v>25-1504-0705-25SCBS-PS-EG-145</v>
      </c>
      <c r="C146" s="5" t="str">
        <f>_xlfn.VALUETOTEXT('FY2025'!C148)</f>
        <v>EG</v>
      </c>
      <c r="D146" s="5" t="str">
        <f>IF('FY2025'!A148&lt;&gt;"",_xlfn.VALUETOTEXT('FY2025'!D148),"")</f>
        <v>Standard Chartered Saadiq Berhad</v>
      </c>
      <c r="E146" s="6">
        <f>IF('FY2025'!A148&lt;&gt;"",VALUE('FY2025'!E148),"")</f>
        <v>1500000</v>
      </c>
      <c r="F146" s="6">
        <f>IF('FY2025'!A148&lt;&gt;"",VALUE('FY2025'!F148),"")</f>
        <v>77</v>
      </c>
      <c r="G146" s="6">
        <f>IF('FY2025'!A148&lt;&gt;"",VALUE('FY2025'!G148),"")</f>
        <v>64</v>
      </c>
      <c r="H146" s="6">
        <f>IF('FY2025'!A148&lt;&gt;"",VALUE('FY2025'!H148),"")</f>
        <v>15</v>
      </c>
      <c r="I146" s="6">
        <f>IF('FY2025'!A148&lt;&gt;"",VALUE('FY2025'!I148),"")</f>
        <v>6.04</v>
      </c>
      <c r="J146" s="6">
        <f>IF('FY2025'!A148&lt;&gt;"",VALUE('FY2025'!J148),"")</f>
        <v>8.9600000000000009</v>
      </c>
      <c r="K146" s="7" t="e">
        <f>IF('FY2025'!A148&lt;&gt;"",DATEVALUE(MID('FY2025'!K148, FIND(",", 'FY2025'!K148) + 2, FIND(" ", 'FY2025'!K148) - FIND(",", 'FY2025'!K148) - 1) &amp; " " &amp; MID('FY2025'!K148, FIND(" ", 'FY2025'!K148) + 1, FIND(",", 'FY2025'!K148, FIND(" ", 'FY2025'!K148)) - FIND(" ", 'FY2025'!K148) - 1) &amp; ", " &amp; MID('FY2025'!K148, FIND(",", 'FY2025'!K148, FIND(",",'FY2025'!K148) + 1) + 2, LEN('FY2025'!K148))),"")</f>
        <v>#VALUE!</v>
      </c>
      <c r="L146" s="7" t="e">
        <f>IF('FY2025'!A148&lt;&gt;"",DATEVALUE(MID('FY2025'!L148, FIND(",", 'FY2025'!L148) + 2, FIND(" ", 'FY2025'!L148) - FIND(",", 'FY2025'!L148) - 1) &amp; " " &amp; MID('FY2025'!L148, FIND(" ", 'FY2025'!L148) + 1, FIND(",", 'FY2025'!L148, FIND(" ", 'FY2025'!L148)) - FIND(" ", 'FY2025'!L148) - 1) &amp; ", " &amp; MID('FY2025'!L148, FIND(",", 'FY2025'!L148, FIND(",",'FY2025'!L148) + 1) + 2, LEN('FY2025'!L148))),"")</f>
        <v>#VALUE!</v>
      </c>
      <c r="M146" s="7" t="e">
        <f>IF('FY2025'!A148&lt;&gt;"",DATEVALUE(MID('FY2025'!M148, FIND(",", 'FY2025'!M148) + 2, FIND(" ", 'FY2025'!M148) - FIND(",", 'FY2025'!M148) - 1) &amp; " " &amp; MID('FY2025'!M148, FIND(" ", 'FY2025'!M148) + 1, FIND(",", 'FY2025'!M148, FIND(" ", 'FY2025'!M148)) - FIND(" ", 'FY2025'!M148) - 1) &amp; ", " &amp; MID('FY2025'!M148, FIND(",", 'FY2025'!M148, FIND(",",'FY2025'!M148) + 1) + 2, LEN('FY2025'!M148))),"")</f>
        <v>#VALUE!</v>
      </c>
      <c r="N146" s="7" t="e">
        <f>IF('FY2025'!A148&lt;&gt;"",DATEVALUE(MID('FY2025'!N148, FIND(",", 'FY2025'!N148) + 2, FIND(" ", 'FY2025'!N148) - FIND(",", 'FY2025'!N148) - 1) &amp; " " &amp; MID('FY2025'!N148, FIND(" ", 'FY2025'!N148) + 1, FIND(",", 'FY2025'!N148, FIND(" ", 'FY2025'!N148)) - FIND(" ", 'FY2025'!N148) - 1) &amp; ", " &amp; MID('FY2025'!N148, FIND(",", 'FY2025'!N148, FIND(",",'FY2025'!N148) + 1) + 2, LEN('FY2025'!N148))),"")</f>
        <v>#VALUE!</v>
      </c>
      <c r="O146" s="5" t="e">
        <f t="shared" si="2"/>
        <v>#VALUE!</v>
      </c>
      <c r="P146" s="10" t="e">
        <f>IF('FY2025'!$A148&lt;&gt;"",IF(AND(MONTH($K146) &lt;= 1, MONTH($L146) &gt;= 1), IF($O146 &lt;&gt; "", $E146/$O146, ""), ""),"")</f>
        <v>#VALUE!</v>
      </c>
      <c r="Q146" s="10" t="e">
        <f>IF('FY2025'!$A148&lt;&gt;"",IF(AND(MONTH($K146) &lt;= 2, MONTH($L146) &gt;= 2), IF($O146 &lt;&gt; "", $E146/$O146, ""), ""),"")</f>
        <v>#VALUE!</v>
      </c>
      <c r="R146" s="10" t="e">
        <f>IF('FY2025'!$A148&lt;&gt;"",IF(AND(MONTH($K146) &lt;= 3, MONTH($L146) &gt;= 3), IF($O146 &lt;&gt; "", $E146/$O146, ""), ""),"")</f>
        <v>#VALUE!</v>
      </c>
      <c r="S146" s="10" t="e">
        <f>IF('FY2025'!$A148&lt;&gt;"",IF(AND(MONTH($K146) &lt;= 4, MONTH($L146) &gt;= 4), IF($O146 &lt;&gt; "", $E146/$O146, ""), ""),"")</f>
        <v>#VALUE!</v>
      </c>
      <c r="T146" s="10" t="e">
        <f>IF('FY2025'!$A148&lt;&gt;"",IF(AND(MONTH($K146) &lt;= 5, MONTH($L146) &gt;= 5), IF($O146 &lt;&gt; "", $E146/$O146, ""), ""),"")</f>
        <v>#VALUE!</v>
      </c>
      <c r="U146" s="10" t="e">
        <f>IF('FY2025'!$A148&lt;&gt;"",IF(AND(MONTH($K146) &lt;= 6, MONTH($L146) &gt;= 6), IF($O146 &lt;&gt; "", $E146/$O146, ""), ""),"")</f>
        <v>#VALUE!</v>
      </c>
      <c r="V146" s="10" t="e">
        <f>IF('FY2025'!$A148&lt;&gt;"",IF(AND(MONTH($K146) &lt;= 7, MONTH($L146) &gt;= 7 ), IF($O146 &lt;&gt; "", $E146/$O146, ""), ""),"")</f>
        <v>#VALUE!</v>
      </c>
      <c r="W146" s="10" t="e">
        <f>IF('FY2025'!$A148&lt;&gt;"",IF(AND(MONTH($K146) &lt;= 8, MONTH($L146) &gt;= 8), IF($O146 &lt;&gt; "", $E146/$O146, ""), ""),"")</f>
        <v>#VALUE!</v>
      </c>
      <c r="X146" s="10" t="e">
        <f>IF('FY2025'!$A148&lt;&gt;"",IF(AND(MONTH($K146) &lt;= 9, MONTH($L146) &gt;= 9), IF($O146 &lt;&gt; "", $E146/$O146, ""), ""),"")</f>
        <v>#VALUE!</v>
      </c>
      <c r="Y146" s="10" t="e">
        <f>IF('FY2025'!$A148&lt;&gt;"",IF(AND(MONTH($K146) &lt;= 10, MONTH($L146) &gt;= 10), IF($O146 &lt;&gt; "", $E146/$O146, ""), ""),"")</f>
        <v>#VALUE!</v>
      </c>
      <c r="Z146" s="10" t="e">
        <f>IF('FY2025'!$A148&lt;&gt;"",IF(AND(MONTH($K146) &lt;= 11, MONTH($L146) &gt;= 11), IF($O146 &lt;&gt; "", $E146/$O146, ""), ""),"")</f>
        <v>#VALUE!</v>
      </c>
      <c r="AA146" s="10" t="e">
        <f>IF('FY2025'!$A148&lt;&gt;"",IF(AND(MONTH($K146) &lt;= 12, MONTH($L146) &gt;= 12), IF($O146 &lt;&gt; "", $E146/$O146, ""), ""),"")</f>
        <v>#VALUE!</v>
      </c>
    </row>
    <row r="147" spans="1:27" x14ac:dyDescent="0.25">
      <c r="A147" s="8">
        <f>IF('FY2025'!A149&lt;&gt;"", VALUE('FY2025'!A149), "")</f>
        <v>146</v>
      </c>
      <c r="B147" s="5" t="str">
        <f>IF('FY2025'!A149&lt;&gt;"",_xlfn.VALUETOTEXT('FY2025'!B149),"")</f>
        <v>25-1604-0805-25MSCG-PS-HZ-146</v>
      </c>
      <c r="C147" s="5" t="str">
        <f>_xlfn.VALUETOTEXT('FY2025'!C149)</f>
        <v>HZ</v>
      </c>
      <c r="D147" s="5" t="str">
        <f>IF('FY2025'!A149&lt;&gt;"",_xlfn.VALUETOTEXT('FY2025'!D149),"")</f>
        <v>Morgan Stanley Capital Group (Singapore) Pte</v>
      </c>
      <c r="E147" s="6">
        <f>IF('FY2025'!A149&lt;&gt;"",VALUE('FY2025'!E149),"")</f>
        <v>1500000</v>
      </c>
      <c r="F147" s="6">
        <f>IF('FY2025'!A149&lt;&gt;"",VALUE('FY2025'!F149),"")</f>
        <v>77</v>
      </c>
      <c r="G147" s="6">
        <f>IF('FY2025'!A149&lt;&gt;"",VALUE('FY2025'!G149),"")</f>
        <v>64</v>
      </c>
      <c r="H147" s="6">
        <f>IF('FY2025'!A149&lt;&gt;"",VALUE('FY2025'!H149),"")</f>
        <v>14.98</v>
      </c>
      <c r="I147" s="6">
        <f>IF('FY2025'!A149&lt;&gt;"",VALUE('FY2025'!I149),"")</f>
        <v>6</v>
      </c>
      <c r="J147" s="6">
        <f>IF('FY2025'!A149&lt;&gt;"",VALUE('FY2025'!J149),"")</f>
        <v>8.98</v>
      </c>
      <c r="K147" s="7" t="e">
        <f>IF('FY2025'!A149&lt;&gt;"",DATEVALUE(MID('FY2025'!K149, FIND(",", 'FY2025'!K149) + 2, FIND(" ", 'FY2025'!K149) - FIND(",", 'FY2025'!K149) - 1) &amp; " " &amp; MID('FY2025'!K149, FIND(" ", 'FY2025'!K149) + 1, FIND(",", 'FY2025'!K149, FIND(" ", 'FY2025'!K149)) - FIND(" ", 'FY2025'!K149) - 1) &amp; ", " &amp; MID('FY2025'!K149, FIND(",", 'FY2025'!K149, FIND(",",'FY2025'!K149) + 1) + 2, LEN('FY2025'!K149))),"")</f>
        <v>#VALUE!</v>
      </c>
      <c r="L147" s="7" t="e">
        <f>IF('FY2025'!A149&lt;&gt;"",DATEVALUE(MID('FY2025'!L149, FIND(",", 'FY2025'!L149) + 2, FIND(" ", 'FY2025'!L149) - FIND(",", 'FY2025'!L149) - 1) &amp; " " &amp; MID('FY2025'!L149, FIND(" ", 'FY2025'!L149) + 1, FIND(",", 'FY2025'!L149, FIND(" ", 'FY2025'!L149)) - FIND(" ", 'FY2025'!L149) - 1) &amp; ", " &amp; MID('FY2025'!L149, FIND(",", 'FY2025'!L149, FIND(",",'FY2025'!L149) + 1) + 2, LEN('FY2025'!L149))),"")</f>
        <v>#VALUE!</v>
      </c>
      <c r="M147" s="7" t="e">
        <f>IF('FY2025'!A149&lt;&gt;"",DATEVALUE(MID('FY2025'!M149, FIND(",", 'FY2025'!M149) + 2, FIND(" ", 'FY2025'!M149) - FIND(",", 'FY2025'!M149) - 1) &amp; " " &amp; MID('FY2025'!M149, FIND(" ", 'FY2025'!M149) + 1, FIND(",", 'FY2025'!M149, FIND(" ", 'FY2025'!M149)) - FIND(" ", 'FY2025'!M149) - 1) &amp; ", " &amp; MID('FY2025'!M149, FIND(",", 'FY2025'!M149, FIND(",",'FY2025'!M149) + 1) + 2, LEN('FY2025'!M149))),"")</f>
        <v>#VALUE!</v>
      </c>
      <c r="N147" s="7" t="e">
        <f>IF('FY2025'!A149&lt;&gt;"",DATEVALUE(MID('FY2025'!N149, FIND(",", 'FY2025'!N149) + 2, FIND(" ", 'FY2025'!N149) - FIND(",", 'FY2025'!N149) - 1) &amp; " " &amp; MID('FY2025'!N149, FIND(" ", 'FY2025'!N149) + 1, FIND(",", 'FY2025'!N149, FIND(" ", 'FY2025'!N149)) - FIND(" ", 'FY2025'!N149) - 1) &amp; ", " &amp; MID('FY2025'!N149, FIND(",", 'FY2025'!N149, FIND(",",'FY2025'!N149) + 1) + 2, LEN('FY2025'!N149))),"")</f>
        <v>#VALUE!</v>
      </c>
      <c r="O147" s="5" t="e">
        <f t="shared" si="2"/>
        <v>#VALUE!</v>
      </c>
      <c r="P147" s="10" t="e">
        <f>IF('FY2025'!$A149&lt;&gt;"",IF(AND(MONTH($K147) &lt;= 1, MONTH($L147) &gt;= 1), IF($O147 &lt;&gt; "", $E147/$O147, ""), ""),"")</f>
        <v>#VALUE!</v>
      </c>
      <c r="Q147" s="10" t="e">
        <f>IF('FY2025'!$A149&lt;&gt;"",IF(AND(MONTH($K147) &lt;= 2, MONTH($L147) &gt;= 2), IF($O147 &lt;&gt; "", $E147/$O147, ""), ""),"")</f>
        <v>#VALUE!</v>
      </c>
      <c r="R147" s="10" t="e">
        <f>IF('FY2025'!$A149&lt;&gt;"",IF(AND(MONTH($K147) &lt;= 3, MONTH($L147) &gt;= 3), IF($O147 &lt;&gt; "", $E147/$O147, ""), ""),"")</f>
        <v>#VALUE!</v>
      </c>
      <c r="S147" s="10" t="e">
        <f>IF('FY2025'!$A149&lt;&gt;"",IF(AND(MONTH($K147) &lt;= 4, MONTH($L147) &gt;= 4), IF($O147 &lt;&gt; "", $E147/$O147, ""), ""),"")</f>
        <v>#VALUE!</v>
      </c>
      <c r="T147" s="10" t="e">
        <f>IF('FY2025'!$A149&lt;&gt;"",IF(AND(MONTH($K147) &lt;= 5, MONTH($L147) &gt;= 5), IF($O147 &lt;&gt; "", $E147/$O147, ""), ""),"")</f>
        <v>#VALUE!</v>
      </c>
      <c r="U147" s="10" t="e">
        <f>IF('FY2025'!$A149&lt;&gt;"",IF(AND(MONTH($K147) &lt;= 6, MONTH($L147) &gt;= 6), IF($O147 &lt;&gt; "", $E147/$O147, ""), ""),"")</f>
        <v>#VALUE!</v>
      </c>
      <c r="V147" s="10" t="e">
        <f>IF('FY2025'!$A149&lt;&gt;"",IF(AND(MONTH($K147) &lt;= 7, MONTH($L147) &gt;= 7 ), IF($O147 &lt;&gt; "", $E147/$O147, ""), ""),"")</f>
        <v>#VALUE!</v>
      </c>
      <c r="W147" s="10" t="e">
        <f>IF('FY2025'!$A149&lt;&gt;"",IF(AND(MONTH($K147) &lt;= 8, MONTH($L147) &gt;= 8), IF($O147 &lt;&gt; "", $E147/$O147, ""), ""),"")</f>
        <v>#VALUE!</v>
      </c>
      <c r="X147" s="10" t="e">
        <f>IF('FY2025'!$A149&lt;&gt;"",IF(AND(MONTH($K147) &lt;= 9, MONTH($L147) &gt;= 9), IF($O147 &lt;&gt; "", $E147/$O147, ""), ""),"")</f>
        <v>#VALUE!</v>
      </c>
      <c r="Y147" s="10" t="e">
        <f>IF('FY2025'!$A149&lt;&gt;"",IF(AND(MONTH($K147) &lt;= 10, MONTH($L147) &gt;= 10), IF($O147 &lt;&gt; "", $E147/$O147, ""), ""),"")</f>
        <v>#VALUE!</v>
      </c>
      <c r="Z147" s="10" t="e">
        <f>IF('FY2025'!$A149&lt;&gt;"",IF(AND(MONTH($K147) &lt;= 11, MONTH($L147) &gt;= 11), IF($O147 &lt;&gt; "", $E147/$O147, ""), ""),"")</f>
        <v>#VALUE!</v>
      </c>
      <c r="AA147" s="10" t="e">
        <f>IF('FY2025'!$A149&lt;&gt;"",IF(AND(MONTH($K147) &lt;= 12, MONTH($L147) &gt;= 12), IF($O147 &lt;&gt; "", $E147/$O147, ""), ""),"")</f>
        <v>#VALUE!</v>
      </c>
    </row>
    <row r="148" spans="1:27" x14ac:dyDescent="0.25">
      <c r="A148" s="8">
        <f>IF('FY2025'!A150&lt;&gt;"", VALUE('FY2025'!A150), "")</f>
        <v>147</v>
      </c>
      <c r="B148" s="5" t="str">
        <f>IF('FY2025'!A150&lt;&gt;"",_xlfn.VALUETOTEXT('FY2025'!B150),"")</f>
        <v>25-1604-0805-25MLIL-PS-DS-147</v>
      </c>
      <c r="C148" s="5" t="str">
        <f>_xlfn.VALUETOTEXT('FY2025'!C150)</f>
        <v>DS</v>
      </c>
      <c r="D148" s="5" t="str">
        <f>IF('FY2025'!A150&lt;&gt;"",_xlfn.VALUETOTEXT('FY2025'!D150),"")</f>
        <v>Merrill Lynch International</v>
      </c>
      <c r="E148" s="6">
        <f>IF('FY2025'!A150&lt;&gt;"",VALUE('FY2025'!E150),"")</f>
        <v>1500000</v>
      </c>
      <c r="F148" s="6">
        <f>IF('FY2025'!A150&lt;&gt;"",VALUE('FY2025'!F150),"")</f>
        <v>77</v>
      </c>
      <c r="G148" s="6">
        <f>IF('FY2025'!A150&lt;&gt;"",VALUE('FY2025'!G150),"")</f>
        <v>64</v>
      </c>
      <c r="H148" s="6">
        <f>IF('FY2025'!A150&lt;&gt;"",VALUE('FY2025'!H150),"")</f>
        <v>15</v>
      </c>
      <c r="I148" s="6">
        <f>IF('FY2025'!A150&lt;&gt;"",VALUE('FY2025'!I150),"")</f>
        <v>6.01</v>
      </c>
      <c r="J148" s="6">
        <f>IF('FY2025'!A150&lt;&gt;"",VALUE('FY2025'!J150),"")</f>
        <v>8.99</v>
      </c>
      <c r="K148" s="7" t="e">
        <f>IF('FY2025'!A150&lt;&gt;"",DATEVALUE(MID('FY2025'!K150, FIND(",", 'FY2025'!K150) + 2, FIND(" ", 'FY2025'!K150) - FIND(",", 'FY2025'!K150) - 1) &amp; " " &amp; MID('FY2025'!K150, FIND(" ", 'FY2025'!K150) + 1, FIND(",", 'FY2025'!K150, FIND(" ", 'FY2025'!K150)) - FIND(" ", 'FY2025'!K150) - 1) &amp; ", " &amp; MID('FY2025'!K150, FIND(",", 'FY2025'!K150, FIND(",",'FY2025'!K150) + 1) + 2, LEN('FY2025'!K150))),"")</f>
        <v>#VALUE!</v>
      </c>
      <c r="L148" s="7" t="e">
        <f>IF('FY2025'!A150&lt;&gt;"",DATEVALUE(MID('FY2025'!L150, FIND(",", 'FY2025'!L150) + 2, FIND(" ", 'FY2025'!L150) - FIND(",", 'FY2025'!L150) - 1) &amp; " " &amp; MID('FY2025'!L150, FIND(" ", 'FY2025'!L150) + 1, FIND(",", 'FY2025'!L150, FIND(" ", 'FY2025'!L150)) - FIND(" ", 'FY2025'!L150) - 1) &amp; ", " &amp; MID('FY2025'!L150, FIND(",", 'FY2025'!L150, FIND(",",'FY2025'!L150) + 1) + 2, LEN('FY2025'!L150))),"")</f>
        <v>#VALUE!</v>
      </c>
      <c r="M148" s="7" t="e">
        <f>IF('FY2025'!A150&lt;&gt;"",DATEVALUE(MID('FY2025'!M150, FIND(",", 'FY2025'!M150) + 2, FIND(" ", 'FY2025'!M150) - FIND(",", 'FY2025'!M150) - 1) &amp; " " &amp; MID('FY2025'!M150, FIND(" ", 'FY2025'!M150) + 1, FIND(",", 'FY2025'!M150, FIND(" ", 'FY2025'!M150)) - FIND(" ", 'FY2025'!M150) - 1) &amp; ", " &amp; MID('FY2025'!M150, FIND(",", 'FY2025'!M150, FIND(",",'FY2025'!M150) + 1) + 2, LEN('FY2025'!M150))),"")</f>
        <v>#VALUE!</v>
      </c>
      <c r="N148" s="7" t="e">
        <f>IF('FY2025'!A150&lt;&gt;"",DATEVALUE(MID('FY2025'!N150, FIND(",", 'FY2025'!N150) + 2, FIND(" ", 'FY2025'!N150) - FIND(",", 'FY2025'!N150) - 1) &amp; " " &amp; MID('FY2025'!N150, FIND(" ", 'FY2025'!N150) + 1, FIND(",", 'FY2025'!N150, FIND(" ", 'FY2025'!N150)) - FIND(" ", 'FY2025'!N150) - 1) &amp; ", " &amp; MID('FY2025'!N150, FIND(",", 'FY2025'!N150, FIND(",",'FY2025'!N150) + 1) + 2, LEN('FY2025'!N150))),"")</f>
        <v>#VALUE!</v>
      </c>
      <c r="O148" s="5" t="e">
        <f t="shared" si="2"/>
        <v>#VALUE!</v>
      </c>
      <c r="P148" s="10" t="e">
        <f>IF('FY2025'!$A150&lt;&gt;"",IF(AND(MONTH($K148) &lt;= 1, MONTH($L148) &gt;= 1), IF($O148 &lt;&gt; "", $E148/$O148, ""), ""),"")</f>
        <v>#VALUE!</v>
      </c>
      <c r="Q148" s="10" t="e">
        <f>IF('FY2025'!$A150&lt;&gt;"",IF(AND(MONTH($K148) &lt;= 2, MONTH($L148) &gt;= 2), IF($O148 &lt;&gt; "", $E148/$O148, ""), ""),"")</f>
        <v>#VALUE!</v>
      </c>
      <c r="R148" s="10" t="e">
        <f>IF('FY2025'!$A150&lt;&gt;"",IF(AND(MONTH($K148) &lt;= 3, MONTH($L148) &gt;= 3), IF($O148 &lt;&gt; "", $E148/$O148, ""), ""),"")</f>
        <v>#VALUE!</v>
      </c>
      <c r="S148" s="10" t="e">
        <f>IF('FY2025'!$A150&lt;&gt;"",IF(AND(MONTH($K148) &lt;= 4, MONTH($L148) &gt;= 4), IF($O148 &lt;&gt; "", $E148/$O148, ""), ""),"")</f>
        <v>#VALUE!</v>
      </c>
      <c r="T148" s="10" t="e">
        <f>IF('FY2025'!$A150&lt;&gt;"",IF(AND(MONTH($K148) &lt;= 5, MONTH($L148) &gt;= 5), IF($O148 &lt;&gt; "", $E148/$O148, ""), ""),"")</f>
        <v>#VALUE!</v>
      </c>
      <c r="U148" s="10" t="e">
        <f>IF('FY2025'!$A150&lt;&gt;"",IF(AND(MONTH($K148) &lt;= 6, MONTH($L148) &gt;= 6), IF($O148 &lt;&gt; "", $E148/$O148, ""), ""),"")</f>
        <v>#VALUE!</v>
      </c>
      <c r="V148" s="10" t="e">
        <f>IF('FY2025'!$A150&lt;&gt;"",IF(AND(MONTH($K148) &lt;= 7, MONTH($L148) &gt;= 7 ), IF($O148 &lt;&gt; "", $E148/$O148, ""), ""),"")</f>
        <v>#VALUE!</v>
      </c>
      <c r="W148" s="10" t="e">
        <f>IF('FY2025'!$A150&lt;&gt;"",IF(AND(MONTH($K148) &lt;= 8, MONTH($L148) &gt;= 8), IF($O148 &lt;&gt; "", $E148/$O148, ""), ""),"")</f>
        <v>#VALUE!</v>
      </c>
      <c r="X148" s="10" t="e">
        <f>IF('FY2025'!$A150&lt;&gt;"",IF(AND(MONTH($K148) &lt;= 9, MONTH($L148) &gt;= 9), IF($O148 &lt;&gt; "", $E148/$O148, ""), ""),"")</f>
        <v>#VALUE!</v>
      </c>
      <c r="Y148" s="10" t="e">
        <f>IF('FY2025'!$A150&lt;&gt;"",IF(AND(MONTH($K148) &lt;= 10, MONTH($L148) &gt;= 10), IF($O148 &lt;&gt; "", $E148/$O148, ""), ""),"")</f>
        <v>#VALUE!</v>
      </c>
      <c r="Z148" s="10" t="e">
        <f>IF('FY2025'!$A150&lt;&gt;"",IF(AND(MONTH($K148) &lt;= 11, MONTH($L148) &gt;= 11), IF($O148 &lt;&gt; "", $E148/$O148, ""), ""),"")</f>
        <v>#VALUE!</v>
      </c>
      <c r="AA148" s="10" t="e">
        <f>IF('FY2025'!$A150&lt;&gt;"",IF(AND(MONTH($K148) &lt;= 12, MONTH($L148) &gt;= 12), IF($O148 &lt;&gt; "", $E148/$O148, ""), ""),"")</f>
        <v>#VALUE!</v>
      </c>
    </row>
    <row r="149" spans="1:27" x14ac:dyDescent="0.25">
      <c r="A149" s="8">
        <f>IF('FY2025'!A151&lt;&gt;"", VALUE('FY2025'!A151), "")</f>
        <v>148</v>
      </c>
      <c r="B149" s="5" t="str">
        <f>IF('FY2025'!A151&lt;&gt;"",_xlfn.VALUETOTEXT('FY2025'!B151),"")</f>
        <v>25-0406-2506-25JPMC-PS-HZ-148</v>
      </c>
      <c r="C149" s="5" t="str">
        <f>_xlfn.VALUETOTEXT('FY2025'!C151)</f>
        <v>HZ</v>
      </c>
      <c r="D149" s="5" t="str">
        <f>IF('FY2025'!A151&lt;&gt;"",_xlfn.VALUETOTEXT('FY2025'!D151),"")</f>
        <v>JP Morgan Chase Bank NA</v>
      </c>
      <c r="E149" s="6">
        <f>IF('FY2025'!A151&lt;&gt;"",VALUE('FY2025'!E151),"")</f>
        <v>500000</v>
      </c>
      <c r="F149" s="6">
        <f>IF('FY2025'!A151&lt;&gt;"",VALUE('FY2025'!F151),"")</f>
        <v>60</v>
      </c>
      <c r="G149" s="6">
        <f>IF('FY2025'!A151&lt;&gt;"",VALUE('FY2025'!G151),"")</f>
        <v>50</v>
      </c>
      <c r="H149" s="6">
        <f>IF('FY2025'!A151&lt;&gt;"",VALUE('FY2025'!H151),"")</f>
        <v>2.25</v>
      </c>
      <c r="I149" s="6">
        <f>IF('FY2025'!A151&lt;&gt;"",VALUE('FY2025'!I151),"")</f>
        <v>0.5</v>
      </c>
      <c r="J149" s="6">
        <f>IF('FY2025'!A151&lt;&gt;"",VALUE('FY2025'!J151),"")</f>
        <v>1.75</v>
      </c>
      <c r="K149" s="7" t="e">
        <f>IF('FY2025'!A151&lt;&gt;"",DATEVALUE(MID('FY2025'!K151, FIND(",", 'FY2025'!K151) + 2, FIND(" ", 'FY2025'!K151) - FIND(",", 'FY2025'!K151) - 1) &amp; " " &amp; MID('FY2025'!K151, FIND(" ", 'FY2025'!K151) + 1, FIND(",", 'FY2025'!K151, FIND(" ", 'FY2025'!K151)) - FIND(" ", 'FY2025'!K151) - 1) &amp; ", " &amp; MID('FY2025'!K151, FIND(",", 'FY2025'!K151, FIND(",",'FY2025'!K151) + 1) + 2, LEN('FY2025'!K151))),"")</f>
        <v>#VALUE!</v>
      </c>
      <c r="L149" s="7" t="e">
        <f>IF('FY2025'!A151&lt;&gt;"",DATEVALUE(MID('FY2025'!L151, FIND(",", 'FY2025'!L151) + 2, FIND(" ", 'FY2025'!L151) - FIND(",", 'FY2025'!L151) - 1) &amp; " " &amp; MID('FY2025'!L151, FIND(" ", 'FY2025'!L151) + 1, FIND(",", 'FY2025'!L151, FIND(" ", 'FY2025'!L151)) - FIND(" ", 'FY2025'!L151) - 1) &amp; ", " &amp; MID('FY2025'!L151, FIND(",", 'FY2025'!L151, FIND(",",'FY2025'!L151) + 1) + 2, LEN('FY2025'!L151))),"")</f>
        <v>#VALUE!</v>
      </c>
      <c r="M149" s="7" t="e">
        <f>IF('FY2025'!A151&lt;&gt;"",DATEVALUE(MID('FY2025'!M151, FIND(",", 'FY2025'!M151) + 2, FIND(" ", 'FY2025'!M151) - FIND(",", 'FY2025'!M151) - 1) &amp; " " &amp; MID('FY2025'!M151, FIND(" ", 'FY2025'!M151) + 1, FIND(",", 'FY2025'!M151, FIND(" ", 'FY2025'!M151)) - FIND(" ", 'FY2025'!M151) - 1) &amp; ", " &amp; MID('FY2025'!M151, FIND(",", 'FY2025'!M151, FIND(",",'FY2025'!M151) + 1) + 2, LEN('FY2025'!M151))),"")</f>
        <v>#VALUE!</v>
      </c>
      <c r="N149" s="7" t="e">
        <f>IF('FY2025'!A151&lt;&gt;"",DATEVALUE(MID('FY2025'!N151, FIND(",", 'FY2025'!N151) + 2, FIND(" ", 'FY2025'!N151) - FIND(",", 'FY2025'!N151) - 1) &amp; " " &amp; MID('FY2025'!N151, FIND(" ", 'FY2025'!N151) + 1, FIND(",", 'FY2025'!N151, FIND(" ", 'FY2025'!N151)) - FIND(" ", 'FY2025'!N151) - 1) &amp; ", " &amp; MID('FY2025'!N151, FIND(",", 'FY2025'!N151, FIND(",",'FY2025'!N151) + 1) + 2, LEN('FY2025'!N151))),"")</f>
        <v>#VALUE!</v>
      </c>
      <c r="O149" s="5" t="e">
        <f t="shared" si="2"/>
        <v>#VALUE!</v>
      </c>
      <c r="P149" s="10" t="e">
        <f>IF('FY2025'!$A151&lt;&gt;"",IF(AND(MONTH($K149) &lt;= 1, MONTH($L149) &gt;= 1), IF($O149 &lt;&gt; "", $E149/$O149, ""), ""),"")</f>
        <v>#VALUE!</v>
      </c>
      <c r="Q149" s="10" t="e">
        <f>IF('FY2025'!$A151&lt;&gt;"",IF(AND(MONTH($K149) &lt;= 2, MONTH($L149) &gt;= 2), IF($O149 &lt;&gt; "", $E149/$O149, ""), ""),"")</f>
        <v>#VALUE!</v>
      </c>
      <c r="R149" s="10" t="e">
        <f>IF('FY2025'!$A151&lt;&gt;"",IF(AND(MONTH($K149) &lt;= 3, MONTH($L149) &gt;= 3), IF($O149 &lt;&gt; "", $E149/$O149, ""), ""),"")</f>
        <v>#VALUE!</v>
      </c>
      <c r="S149" s="10" t="e">
        <f>IF('FY2025'!$A151&lt;&gt;"",IF(AND(MONTH($K149) &lt;= 4, MONTH($L149) &gt;= 4), IF($O149 &lt;&gt; "", $E149/$O149, ""), ""),"")</f>
        <v>#VALUE!</v>
      </c>
      <c r="T149" s="10" t="e">
        <f>IF('FY2025'!$A151&lt;&gt;"",IF(AND(MONTH($K149) &lt;= 5, MONTH($L149) &gt;= 5), IF($O149 &lt;&gt; "", $E149/$O149, ""), ""),"")</f>
        <v>#VALUE!</v>
      </c>
      <c r="U149" s="10" t="e">
        <f>IF('FY2025'!$A151&lt;&gt;"",IF(AND(MONTH($K149) &lt;= 6, MONTH($L149) &gt;= 6), IF($O149 &lt;&gt; "", $E149/$O149, ""), ""),"")</f>
        <v>#VALUE!</v>
      </c>
      <c r="V149" s="10" t="e">
        <f>IF('FY2025'!$A151&lt;&gt;"",IF(AND(MONTH($K149) &lt;= 7, MONTH($L149) &gt;= 7 ), IF($O149 &lt;&gt; "", $E149/$O149, ""), ""),"")</f>
        <v>#VALUE!</v>
      </c>
      <c r="W149" s="10" t="e">
        <f>IF('FY2025'!$A151&lt;&gt;"",IF(AND(MONTH($K149) &lt;= 8, MONTH($L149) &gt;= 8), IF($O149 &lt;&gt; "", $E149/$O149, ""), ""),"")</f>
        <v>#VALUE!</v>
      </c>
      <c r="X149" s="10" t="e">
        <f>IF('FY2025'!$A151&lt;&gt;"",IF(AND(MONTH($K149) &lt;= 9, MONTH($L149) &gt;= 9), IF($O149 &lt;&gt; "", $E149/$O149, ""), ""),"")</f>
        <v>#VALUE!</v>
      </c>
      <c r="Y149" s="10" t="e">
        <f>IF('FY2025'!$A151&lt;&gt;"",IF(AND(MONTH($K149) &lt;= 10, MONTH($L149) &gt;= 10), IF($O149 &lt;&gt; "", $E149/$O149, ""), ""),"")</f>
        <v>#VALUE!</v>
      </c>
      <c r="Z149" s="10" t="e">
        <f>IF('FY2025'!$A151&lt;&gt;"",IF(AND(MONTH($K149) &lt;= 11, MONTH($L149) &gt;= 11), IF($O149 &lt;&gt; "", $E149/$O149, ""), ""),"")</f>
        <v>#VALUE!</v>
      </c>
      <c r="AA149" s="10" t="e">
        <f>IF('FY2025'!$A151&lt;&gt;"",IF(AND(MONTH($K149) &lt;= 12, MONTH($L149) &gt;= 12), IF($O149 &lt;&gt; "", $E149/$O149, ""), ""),"")</f>
        <v>#VALUE!</v>
      </c>
    </row>
    <row r="150" spans="1:27" x14ac:dyDescent="0.25">
      <c r="A150" s="8">
        <f>IF('FY2025'!A152&lt;&gt;"", VALUE('FY2025'!A152), "")</f>
        <v>149</v>
      </c>
      <c r="B150" s="5" t="str">
        <f>IF('FY2025'!A152&lt;&gt;"",_xlfn.VALUETOTEXT('FY2025'!B152),"")</f>
        <v>25-0406-2506-25MLIL-PS-HZ-149</v>
      </c>
      <c r="C150" s="5" t="str">
        <f>_xlfn.VALUETOTEXT('FY2025'!C152)</f>
        <v>HZ</v>
      </c>
      <c r="D150" s="5" t="str">
        <f>IF('FY2025'!A152&lt;&gt;"",_xlfn.VALUETOTEXT('FY2025'!D152),"")</f>
        <v>Merrill Lynch International</v>
      </c>
      <c r="E150" s="6">
        <f>IF('FY2025'!A152&lt;&gt;"",VALUE('FY2025'!E152),"")</f>
        <v>500000</v>
      </c>
      <c r="F150" s="6">
        <f>IF('FY2025'!A152&lt;&gt;"",VALUE('FY2025'!F152),"")</f>
        <v>60</v>
      </c>
      <c r="G150" s="6">
        <f>IF('FY2025'!A152&lt;&gt;"",VALUE('FY2025'!G152),"")</f>
        <v>50</v>
      </c>
      <c r="H150" s="6">
        <f>IF('FY2025'!A152&lt;&gt;"",VALUE('FY2025'!H152),"")</f>
        <v>1.69</v>
      </c>
      <c r="I150" s="6">
        <f>IF('FY2025'!A152&lt;&gt;"",VALUE('FY2025'!I152),"")</f>
        <v>0.3</v>
      </c>
      <c r="J150" s="6">
        <f>IF('FY2025'!A152&lt;&gt;"",VALUE('FY2025'!J152),"")</f>
        <v>1.39</v>
      </c>
      <c r="K150" s="7" t="e">
        <f>IF('FY2025'!A152&lt;&gt;"",DATEVALUE(MID('FY2025'!K152, FIND(",", 'FY2025'!K152) + 2, FIND(" ", 'FY2025'!K152) - FIND(",", 'FY2025'!K152) - 1) &amp; " " &amp; MID('FY2025'!K152, FIND(" ", 'FY2025'!K152) + 1, FIND(",", 'FY2025'!K152, FIND(" ", 'FY2025'!K152)) - FIND(" ", 'FY2025'!K152) - 1) &amp; ", " &amp; MID('FY2025'!K152, FIND(",", 'FY2025'!K152, FIND(",",'FY2025'!K152) + 1) + 2, LEN('FY2025'!K152))),"")</f>
        <v>#VALUE!</v>
      </c>
      <c r="L150" s="7" t="e">
        <f>IF('FY2025'!A152&lt;&gt;"",DATEVALUE(MID('FY2025'!L152, FIND(",", 'FY2025'!L152) + 2, FIND(" ", 'FY2025'!L152) - FIND(",", 'FY2025'!L152) - 1) &amp; " " &amp; MID('FY2025'!L152, FIND(" ", 'FY2025'!L152) + 1, FIND(",", 'FY2025'!L152, FIND(" ", 'FY2025'!L152)) - FIND(" ", 'FY2025'!L152) - 1) &amp; ", " &amp; MID('FY2025'!L152, FIND(",", 'FY2025'!L152, FIND(",",'FY2025'!L152) + 1) + 2, LEN('FY2025'!L152))),"")</f>
        <v>#VALUE!</v>
      </c>
      <c r="M150" s="7" t="e">
        <f>IF('FY2025'!A152&lt;&gt;"",DATEVALUE(MID('FY2025'!M152, FIND(",", 'FY2025'!M152) + 2, FIND(" ", 'FY2025'!M152) - FIND(",", 'FY2025'!M152) - 1) &amp; " " &amp; MID('FY2025'!M152, FIND(" ", 'FY2025'!M152) + 1, FIND(",", 'FY2025'!M152, FIND(" ", 'FY2025'!M152)) - FIND(" ", 'FY2025'!M152) - 1) &amp; ", " &amp; MID('FY2025'!M152, FIND(",", 'FY2025'!M152, FIND(",",'FY2025'!M152) + 1) + 2, LEN('FY2025'!M152))),"")</f>
        <v>#VALUE!</v>
      </c>
      <c r="N150" s="7" t="e">
        <f>IF('FY2025'!A152&lt;&gt;"",DATEVALUE(MID('FY2025'!N152, FIND(",", 'FY2025'!N152) + 2, FIND(" ", 'FY2025'!N152) - FIND(",", 'FY2025'!N152) - 1) &amp; " " &amp; MID('FY2025'!N152, FIND(" ", 'FY2025'!N152) + 1, FIND(",", 'FY2025'!N152, FIND(" ", 'FY2025'!N152)) - FIND(" ", 'FY2025'!N152) - 1) &amp; ", " &amp; MID('FY2025'!N152, FIND(",", 'FY2025'!N152, FIND(",",'FY2025'!N152) + 1) + 2, LEN('FY2025'!N152))),"")</f>
        <v>#VALUE!</v>
      </c>
      <c r="O150" s="5" t="e">
        <f t="shared" si="2"/>
        <v>#VALUE!</v>
      </c>
      <c r="P150" s="10" t="e">
        <f>IF('FY2025'!$A152&lt;&gt;"",IF(AND(MONTH($K150) &lt;= 1, MONTH($L150) &gt;= 1), IF($O150 &lt;&gt; "", $E150/$O150, ""), ""),"")</f>
        <v>#VALUE!</v>
      </c>
      <c r="Q150" s="10" t="e">
        <f>IF('FY2025'!$A152&lt;&gt;"",IF(AND(MONTH($K150) &lt;= 2, MONTH($L150) &gt;= 2), IF($O150 &lt;&gt; "", $E150/$O150, ""), ""),"")</f>
        <v>#VALUE!</v>
      </c>
      <c r="R150" s="10" t="e">
        <f>IF('FY2025'!$A152&lt;&gt;"",IF(AND(MONTH($K150) &lt;= 3, MONTH($L150) &gt;= 3), IF($O150 &lt;&gt; "", $E150/$O150, ""), ""),"")</f>
        <v>#VALUE!</v>
      </c>
      <c r="S150" s="10" t="e">
        <f>IF('FY2025'!$A152&lt;&gt;"",IF(AND(MONTH($K150) &lt;= 4, MONTH($L150) &gt;= 4), IF($O150 &lt;&gt; "", $E150/$O150, ""), ""),"")</f>
        <v>#VALUE!</v>
      </c>
      <c r="T150" s="10" t="e">
        <f>IF('FY2025'!$A152&lt;&gt;"",IF(AND(MONTH($K150) &lt;= 5, MONTH($L150) &gt;= 5), IF($O150 &lt;&gt; "", $E150/$O150, ""), ""),"")</f>
        <v>#VALUE!</v>
      </c>
      <c r="U150" s="10" t="e">
        <f>IF('FY2025'!$A152&lt;&gt;"",IF(AND(MONTH($K150) &lt;= 6, MONTH($L150) &gt;= 6), IF($O150 &lt;&gt; "", $E150/$O150, ""), ""),"")</f>
        <v>#VALUE!</v>
      </c>
      <c r="V150" s="10" t="e">
        <f>IF('FY2025'!$A152&lt;&gt;"",IF(AND(MONTH($K150) &lt;= 7, MONTH($L150) &gt;= 7 ), IF($O150 &lt;&gt; "", $E150/$O150, ""), ""),"")</f>
        <v>#VALUE!</v>
      </c>
      <c r="W150" s="10" t="e">
        <f>IF('FY2025'!$A152&lt;&gt;"",IF(AND(MONTH($K150) &lt;= 8, MONTH($L150) &gt;= 8), IF($O150 &lt;&gt; "", $E150/$O150, ""), ""),"")</f>
        <v>#VALUE!</v>
      </c>
      <c r="X150" s="10" t="e">
        <f>IF('FY2025'!$A152&lt;&gt;"",IF(AND(MONTH($K150) &lt;= 9, MONTH($L150) &gt;= 9), IF($O150 &lt;&gt; "", $E150/$O150, ""), ""),"")</f>
        <v>#VALUE!</v>
      </c>
      <c r="Y150" s="10" t="e">
        <f>IF('FY2025'!$A152&lt;&gt;"",IF(AND(MONTH($K150) &lt;= 10, MONTH($L150) &gt;= 10), IF($O150 &lt;&gt; "", $E150/$O150, ""), ""),"")</f>
        <v>#VALUE!</v>
      </c>
      <c r="Z150" s="10" t="e">
        <f>IF('FY2025'!$A152&lt;&gt;"",IF(AND(MONTH($K150) &lt;= 11, MONTH($L150) &gt;= 11), IF($O150 &lt;&gt; "", $E150/$O150, ""), ""),"")</f>
        <v>#VALUE!</v>
      </c>
      <c r="AA150" s="10" t="e">
        <f>IF('FY2025'!$A152&lt;&gt;"",IF(AND(MONTH($K150) &lt;= 12, MONTH($L150) &gt;= 12), IF($O150 &lt;&gt; "", $E150/$O150, ""), ""),"")</f>
        <v>#VALUE!</v>
      </c>
    </row>
    <row r="151" spans="1:27" x14ac:dyDescent="0.25">
      <c r="A151" s="8">
        <f>IF('FY2025'!A153&lt;&gt;"", VALUE('FY2025'!A153), "")</f>
        <v>150</v>
      </c>
      <c r="B151" s="5" t="str">
        <f>IF('FY2025'!A153&lt;&gt;"",_xlfn.VALUETOTEXT('FY2025'!B153),"")</f>
        <v>25-0506-2606-25TOTS-PS-DS-150</v>
      </c>
      <c r="C151" s="5" t="str">
        <f>_xlfn.VALUETOTEXT('FY2025'!C153)</f>
        <v>DS</v>
      </c>
      <c r="D151" s="5" t="str">
        <f>IF('FY2025'!A153&lt;&gt;"",_xlfn.VALUETOTEXT('FY2025'!D153),"")</f>
        <v>TOTSA TotalEnergies Trading SA</v>
      </c>
      <c r="E151" s="6">
        <f>IF('FY2025'!A153&lt;&gt;"",VALUE('FY2025'!E153),"")</f>
        <v>500000</v>
      </c>
      <c r="F151" s="6">
        <f>IF('FY2025'!A153&lt;&gt;"",VALUE('FY2025'!F153),"")</f>
        <v>60</v>
      </c>
      <c r="G151" s="6">
        <f>IF('FY2025'!A153&lt;&gt;"",VALUE('FY2025'!G153),"")</f>
        <v>50</v>
      </c>
      <c r="H151" s="6">
        <f>IF('FY2025'!A153&lt;&gt;"",VALUE('FY2025'!H153),"")</f>
        <v>1.57</v>
      </c>
      <c r="I151" s="6">
        <f>IF('FY2025'!A153&lt;&gt;"",VALUE('FY2025'!I153),"")</f>
        <v>0.2</v>
      </c>
      <c r="J151" s="6">
        <f>IF('FY2025'!A153&lt;&gt;"",VALUE('FY2025'!J153),"")</f>
        <v>1.37</v>
      </c>
      <c r="K151" s="7" t="e">
        <f>IF('FY2025'!A153&lt;&gt;"",DATEVALUE(MID('FY2025'!K153, FIND(",", 'FY2025'!K153) + 2, FIND(" ", 'FY2025'!K153) - FIND(",", 'FY2025'!K153) - 1) &amp; " " &amp; MID('FY2025'!K153, FIND(" ", 'FY2025'!K153) + 1, FIND(",", 'FY2025'!K153, FIND(" ", 'FY2025'!K153)) - FIND(" ", 'FY2025'!K153) - 1) &amp; ", " &amp; MID('FY2025'!K153, FIND(",", 'FY2025'!K153, FIND(",",'FY2025'!K153) + 1) + 2, LEN('FY2025'!K153))),"")</f>
        <v>#VALUE!</v>
      </c>
      <c r="L151" s="7" t="e">
        <f>IF('FY2025'!A153&lt;&gt;"",DATEVALUE(MID('FY2025'!L153, FIND(",", 'FY2025'!L153) + 2, FIND(" ", 'FY2025'!L153) - FIND(",", 'FY2025'!L153) - 1) &amp; " " &amp; MID('FY2025'!L153, FIND(" ", 'FY2025'!L153) + 1, FIND(",", 'FY2025'!L153, FIND(" ", 'FY2025'!L153)) - FIND(" ", 'FY2025'!L153) - 1) &amp; ", " &amp; MID('FY2025'!L153, FIND(",", 'FY2025'!L153, FIND(",",'FY2025'!L153) + 1) + 2, LEN('FY2025'!L153))),"")</f>
        <v>#VALUE!</v>
      </c>
      <c r="M151" s="7" t="e">
        <f>IF('FY2025'!A153&lt;&gt;"",DATEVALUE(MID('FY2025'!M153, FIND(",", 'FY2025'!M153) + 2, FIND(" ", 'FY2025'!M153) - FIND(",", 'FY2025'!M153) - 1) &amp; " " &amp; MID('FY2025'!M153, FIND(" ", 'FY2025'!M153) + 1, FIND(",", 'FY2025'!M153, FIND(" ", 'FY2025'!M153)) - FIND(" ", 'FY2025'!M153) - 1) &amp; ", " &amp; MID('FY2025'!M153, FIND(",", 'FY2025'!M153, FIND(",",'FY2025'!M153) + 1) + 2, LEN('FY2025'!M153))),"")</f>
        <v>#VALUE!</v>
      </c>
      <c r="N151" s="7" t="e">
        <f>IF('FY2025'!A153&lt;&gt;"",DATEVALUE(MID('FY2025'!N153, FIND(",", 'FY2025'!N153) + 2, FIND(" ", 'FY2025'!N153) - FIND(",", 'FY2025'!N153) - 1) &amp; " " &amp; MID('FY2025'!N153, FIND(" ", 'FY2025'!N153) + 1, FIND(",", 'FY2025'!N153, FIND(" ", 'FY2025'!N153)) - FIND(" ", 'FY2025'!N153) - 1) &amp; ", " &amp; MID('FY2025'!N153, FIND(",", 'FY2025'!N153, FIND(",",'FY2025'!N153) + 1) + 2, LEN('FY2025'!N153))),"")</f>
        <v>#VALUE!</v>
      </c>
      <c r="O151" s="5" t="e">
        <f t="shared" si="2"/>
        <v>#VALUE!</v>
      </c>
      <c r="P151" s="10" t="e">
        <f>IF('FY2025'!$A153&lt;&gt;"",IF(AND(MONTH($K151) &lt;= 1, MONTH($L151) &gt;= 1), IF($O151 &lt;&gt; "", $E151/$O151, ""), ""),"")</f>
        <v>#VALUE!</v>
      </c>
      <c r="Q151" s="10" t="e">
        <f>IF('FY2025'!$A153&lt;&gt;"",IF(AND(MONTH($K151) &lt;= 2, MONTH($L151) &gt;= 2), IF($O151 &lt;&gt; "", $E151/$O151, ""), ""),"")</f>
        <v>#VALUE!</v>
      </c>
      <c r="R151" s="10" t="e">
        <f>IF('FY2025'!$A153&lt;&gt;"",IF(AND(MONTH($K151) &lt;= 3, MONTH($L151) &gt;= 3), IF($O151 &lt;&gt; "", $E151/$O151, ""), ""),"")</f>
        <v>#VALUE!</v>
      </c>
      <c r="S151" s="10" t="e">
        <f>IF('FY2025'!$A153&lt;&gt;"",IF(AND(MONTH($K151) &lt;= 4, MONTH($L151) &gt;= 4), IF($O151 &lt;&gt; "", $E151/$O151, ""), ""),"")</f>
        <v>#VALUE!</v>
      </c>
      <c r="T151" s="10" t="e">
        <f>IF('FY2025'!$A153&lt;&gt;"",IF(AND(MONTH($K151) &lt;= 5, MONTH($L151) &gt;= 5), IF($O151 &lt;&gt; "", $E151/$O151, ""), ""),"")</f>
        <v>#VALUE!</v>
      </c>
      <c r="U151" s="10" t="e">
        <f>IF('FY2025'!$A153&lt;&gt;"",IF(AND(MONTH($K151) &lt;= 6, MONTH($L151) &gt;= 6), IF($O151 &lt;&gt; "", $E151/$O151, ""), ""),"")</f>
        <v>#VALUE!</v>
      </c>
      <c r="V151" s="10" t="e">
        <f>IF('FY2025'!$A153&lt;&gt;"",IF(AND(MONTH($K151) &lt;= 7, MONTH($L151) &gt;= 7 ), IF($O151 &lt;&gt; "", $E151/$O151, ""), ""),"")</f>
        <v>#VALUE!</v>
      </c>
      <c r="W151" s="10" t="e">
        <f>IF('FY2025'!$A153&lt;&gt;"",IF(AND(MONTH($K151) &lt;= 8, MONTH($L151) &gt;= 8), IF($O151 &lt;&gt; "", $E151/$O151, ""), ""),"")</f>
        <v>#VALUE!</v>
      </c>
      <c r="X151" s="10" t="e">
        <f>IF('FY2025'!$A153&lt;&gt;"",IF(AND(MONTH($K151) &lt;= 9, MONTH($L151) &gt;= 9), IF($O151 &lt;&gt; "", $E151/$O151, ""), ""),"")</f>
        <v>#VALUE!</v>
      </c>
      <c r="Y151" s="10" t="e">
        <f>IF('FY2025'!$A153&lt;&gt;"",IF(AND(MONTH($K151) &lt;= 10, MONTH($L151) &gt;= 10), IF($O151 &lt;&gt; "", $E151/$O151, ""), ""),"")</f>
        <v>#VALUE!</v>
      </c>
      <c r="Z151" s="10" t="e">
        <f>IF('FY2025'!$A153&lt;&gt;"",IF(AND(MONTH($K151) &lt;= 11, MONTH($L151) &gt;= 11), IF($O151 &lt;&gt; "", $E151/$O151, ""), ""),"")</f>
        <v>#VALUE!</v>
      </c>
      <c r="AA151" s="10" t="e">
        <f>IF('FY2025'!$A153&lt;&gt;"",IF(AND(MONTH($K151) &lt;= 12, MONTH($L151) &gt;= 12), IF($O151 &lt;&gt; "", $E151/$O151, ""), ""),"")</f>
        <v>#VALUE!</v>
      </c>
    </row>
    <row r="152" spans="1:27" x14ac:dyDescent="0.25">
      <c r="A152" s="8">
        <f>IF('FY2025'!A154&lt;&gt;"", VALUE('FY2025'!A154), "")</f>
        <v>151</v>
      </c>
      <c r="B152" s="5" t="str">
        <f>IF('FY2025'!A154&lt;&gt;"",_xlfn.VALUETOTEXT('FY2025'!B154),"")</f>
        <v>25-0506-2606-25CIMI-PS-DS-151</v>
      </c>
      <c r="C152" s="5" t="str">
        <f>_xlfn.VALUETOTEXT('FY2025'!C154)</f>
        <v>DS</v>
      </c>
      <c r="D152" s="5" t="str">
        <f>IF('FY2025'!A154&lt;&gt;"",_xlfn.VALUETOTEXT('FY2025'!D154),"")</f>
        <v>CIMB Islamic Bank Berhad</v>
      </c>
      <c r="E152" s="6">
        <f>IF('FY2025'!A154&lt;&gt;"",VALUE('FY2025'!E154),"")</f>
        <v>500000</v>
      </c>
      <c r="F152" s="6">
        <f>IF('FY2025'!A154&lt;&gt;"",VALUE('FY2025'!F154),"")</f>
        <v>60</v>
      </c>
      <c r="G152" s="6">
        <f>IF('FY2025'!A154&lt;&gt;"",VALUE('FY2025'!G154),"")</f>
        <v>50</v>
      </c>
      <c r="H152" s="6">
        <f>IF('FY2025'!A154&lt;&gt;"",VALUE('FY2025'!H154),"")</f>
        <v>1.67</v>
      </c>
      <c r="I152" s="6">
        <f>IF('FY2025'!A154&lt;&gt;"",VALUE('FY2025'!I154),"")</f>
        <v>0.3</v>
      </c>
      <c r="J152" s="6">
        <f>IF('FY2025'!A154&lt;&gt;"",VALUE('FY2025'!J154),"")</f>
        <v>1.37</v>
      </c>
      <c r="K152" s="7" t="e">
        <f>IF('FY2025'!A154&lt;&gt;"",DATEVALUE(MID('FY2025'!K154, FIND(",", 'FY2025'!K154) + 2, FIND(" ", 'FY2025'!K154) - FIND(",", 'FY2025'!K154) - 1) &amp; " " &amp; MID('FY2025'!K154, FIND(" ", 'FY2025'!K154) + 1, FIND(",", 'FY2025'!K154, FIND(" ", 'FY2025'!K154)) - FIND(" ", 'FY2025'!K154) - 1) &amp; ", " &amp; MID('FY2025'!K154, FIND(",", 'FY2025'!K154, FIND(",",'FY2025'!K154) + 1) + 2, LEN('FY2025'!K154))),"")</f>
        <v>#VALUE!</v>
      </c>
      <c r="L152" s="7" t="e">
        <f>IF('FY2025'!A154&lt;&gt;"",DATEVALUE(MID('FY2025'!L154, FIND(",", 'FY2025'!L154) + 2, FIND(" ", 'FY2025'!L154) - FIND(",", 'FY2025'!L154) - 1) &amp; " " &amp; MID('FY2025'!L154, FIND(" ", 'FY2025'!L154) + 1, FIND(",", 'FY2025'!L154, FIND(" ", 'FY2025'!L154)) - FIND(" ", 'FY2025'!L154) - 1) &amp; ", " &amp; MID('FY2025'!L154, FIND(",", 'FY2025'!L154, FIND(",",'FY2025'!L154) + 1) + 2, LEN('FY2025'!L154))),"")</f>
        <v>#VALUE!</v>
      </c>
      <c r="M152" s="7" t="e">
        <f>IF('FY2025'!A154&lt;&gt;"",DATEVALUE(MID('FY2025'!M154, FIND(",", 'FY2025'!M154) + 2, FIND(" ", 'FY2025'!M154) - FIND(",", 'FY2025'!M154) - 1) &amp; " " &amp; MID('FY2025'!M154, FIND(" ", 'FY2025'!M154) + 1, FIND(",", 'FY2025'!M154, FIND(" ", 'FY2025'!M154)) - FIND(" ", 'FY2025'!M154) - 1) &amp; ", " &amp; MID('FY2025'!M154, FIND(",", 'FY2025'!M154, FIND(",",'FY2025'!M154) + 1) + 2, LEN('FY2025'!M154))),"")</f>
        <v>#VALUE!</v>
      </c>
      <c r="N152" s="7" t="e">
        <f>IF('FY2025'!A154&lt;&gt;"",DATEVALUE(MID('FY2025'!N154, FIND(",", 'FY2025'!N154) + 2, FIND(" ", 'FY2025'!N154) - FIND(",", 'FY2025'!N154) - 1) &amp; " " &amp; MID('FY2025'!N154, FIND(" ", 'FY2025'!N154) + 1, FIND(",", 'FY2025'!N154, FIND(" ", 'FY2025'!N154)) - FIND(" ", 'FY2025'!N154) - 1) &amp; ", " &amp; MID('FY2025'!N154, FIND(",", 'FY2025'!N154, FIND(",",'FY2025'!N154) + 1) + 2, LEN('FY2025'!N154))),"")</f>
        <v>#VALUE!</v>
      </c>
      <c r="O152" s="5" t="e">
        <f t="shared" si="2"/>
        <v>#VALUE!</v>
      </c>
      <c r="P152" s="10" t="e">
        <f>IF('FY2025'!$A154&lt;&gt;"",IF(AND(MONTH($K152) &lt;= 1, MONTH($L152) &gt;= 1), IF($O152 &lt;&gt; "", $E152/$O152, ""), ""),"")</f>
        <v>#VALUE!</v>
      </c>
      <c r="Q152" s="10" t="e">
        <f>IF('FY2025'!$A154&lt;&gt;"",IF(AND(MONTH($K152) &lt;= 2, MONTH($L152) &gt;= 2), IF($O152 &lt;&gt; "", $E152/$O152, ""), ""),"")</f>
        <v>#VALUE!</v>
      </c>
      <c r="R152" s="10" t="e">
        <f>IF('FY2025'!$A154&lt;&gt;"",IF(AND(MONTH($K152) &lt;= 3, MONTH($L152) &gt;= 3), IF($O152 &lt;&gt; "", $E152/$O152, ""), ""),"")</f>
        <v>#VALUE!</v>
      </c>
      <c r="S152" s="10" t="e">
        <f>IF('FY2025'!$A154&lt;&gt;"",IF(AND(MONTH($K152) &lt;= 4, MONTH($L152) &gt;= 4), IF($O152 &lt;&gt; "", $E152/$O152, ""), ""),"")</f>
        <v>#VALUE!</v>
      </c>
      <c r="T152" s="10" t="e">
        <f>IF('FY2025'!$A154&lt;&gt;"",IF(AND(MONTH($K152) &lt;= 5, MONTH($L152) &gt;= 5), IF($O152 &lt;&gt; "", $E152/$O152, ""), ""),"")</f>
        <v>#VALUE!</v>
      </c>
      <c r="U152" s="10" t="e">
        <f>IF('FY2025'!$A154&lt;&gt;"",IF(AND(MONTH($K152) &lt;= 6, MONTH($L152) &gt;= 6), IF($O152 &lt;&gt; "", $E152/$O152, ""), ""),"")</f>
        <v>#VALUE!</v>
      </c>
      <c r="V152" s="10" t="e">
        <f>IF('FY2025'!$A154&lt;&gt;"",IF(AND(MONTH($K152) &lt;= 7, MONTH($L152) &gt;= 7 ), IF($O152 &lt;&gt; "", $E152/$O152, ""), ""),"")</f>
        <v>#VALUE!</v>
      </c>
      <c r="W152" s="10" t="e">
        <f>IF('FY2025'!$A154&lt;&gt;"",IF(AND(MONTH($K152) &lt;= 8, MONTH($L152) &gt;= 8), IF($O152 &lt;&gt; "", $E152/$O152, ""), ""),"")</f>
        <v>#VALUE!</v>
      </c>
      <c r="X152" s="10" t="e">
        <f>IF('FY2025'!$A154&lt;&gt;"",IF(AND(MONTH($K152) &lt;= 9, MONTH($L152) &gt;= 9), IF($O152 &lt;&gt; "", $E152/$O152, ""), ""),"")</f>
        <v>#VALUE!</v>
      </c>
      <c r="Y152" s="10" t="e">
        <f>IF('FY2025'!$A154&lt;&gt;"",IF(AND(MONTH($K152) &lt;= 10, MONTH($L152) &gt;= 10), IF($O152 &lt;&gt; "", $E152/$O152, ""), ""),"")</f>
        <v>#VALUE!</v>
      </c>
      <c r="Z152" s="10" t="e">
        <f>IF('FY2025'!$A154&lt;&gt;"",IF(AND(MONTH($K152) &lt;= 11, MONTH($L152) &gt;= 11), IF($O152 &lt;&gt; "", $E152/$O152, ""), ""),"")</f>
        <v>#VALUE!</v>
      </c>
      <c r="AA152" s="10" t="e">
        <f>IF('FY2025'!$A154&lt;&gt;"",IF(AND(MONTH($K152) &lt;= 12, MONTH($L152) &gt;= 12), IF($O152 &lt;&gt; "", $E152/$O152, ""), ""),"")</f>
        <v>#VALUE!</v>
      </c>
    </row>
    <row r="153" spans="1:27" x14ac:dyDescent="0.25">
      <c r="A153" s="8">
        <f>IF('FY2025'!A155&lt;&gt;"", VALUE('FY2025'!A155), "")</f>
        <v>152</v>
      </c>
      <c r="B153" s="5" t="str">
        <f>IF('FY2025'!A155&lt;&gt;"",_xlfn.VALUETOTEXT('FY2025'!B155),"")</f>
        <v>25-1206-0707-25SCBB-PS-DS-152</v>
      </c>
      <c r="C153" s="5" t="str">
        <f>_xlfn.VALUETOTEXT('FY2025'!C155)</f>
        <v>DS</v>
      </c>
      <c r="D153" s="5" t="str">
        <f>IF('FY2025'!A155&lt;&gt;"",_xlfn.VALUETOTEXT('FY2025'!D155),"")</f>
        <v>Standard Chartered Bank (M) Bhd</v>
      </c>
      <c r="E153" s="6">
        <f>IF('FY2025'!A155&lt;&gt;"",VALUE('FY2025'!E155),"")</f>
        <v>500000</v>
      </c>
      <c r="F153" s="6">
        <f>IF('FY2025'!A155&lt;&gt;"",VALUE('FY2025'!F155),"")</f>
        <v>60</v>
      </c>
      <c r="G153" s="6">
        <f>IF('FY2025'!A155&lt;&gt;"",VALUE('FY2025'!G155),"")</f>
        <v>50</v>
      </c>
      <c r="H153" s="6">
        <f>IF('FY2025'!A155&lt;&gt;"",VALUE('FY2025'!H155),"")</f>
        <v>0.4</v>
      </c>
      <c r="I153" s="6">
        <f>IF('FY2025'!A155&lt;&gt;"",VALUE('FY2025'!I155),"")</f>
        <v>0.02</v>
      </c>
      <c r="J153" s="6">
        <f>IF('FY2025'!A155&lt;&gt;"",VALUE('FY2025'!J155),"")</f>
        <v>0.38</v>
      </c>
      <c r="K153" s="7" t="e">
        <f>IF('FY2025'!A155&lt;&gt;"",DATEVALUE(MID('FY2025'!K155, FIND(",", 'FY2025'!K155) + 2, FIND(" ", 'FY2025'!K155) - FIND(",", 'FY2025'!K155) - 1) &amp; " " &amp; MID('FY2025'!K155, FIND(" ", 'FY2025'!K155) + 1, FIND(",", 'FY2025'!K155, FIND(" ", 'FY2025'!K155)) - FIND(" ", 'FY2025'!K155) - 1) &amp; ", " &amp; MID('FY2025'!K155, FIND(",", 'FY2025'!K155, FIND(",",'FY2025'!K155) + 1) + 2, LEN('FY2025'!K155))),"")</f>
        <v>#VALUE!</v>
      </c>
      <c r="L153" s="7" t="e">
        <f>IF('FY2025'!A155&lt;&gt;"",DATEVALUE(MID('FY2025'!L155, FIND(",", 'FY2025'!L155) + 2, FIND(" ", 'FY2025'!L155) - FIND(",", 'FY2025'!L155) - 1) &amp; " " &amp; MID('FY2025'!L155, FIND(" ", 'FY2025'!L155) + 1, FIND(",", 'FY2025'!L155, FIND(" ", 'FY2025'!L155)) - FIND(" ", 'FY2025'!L155) - 1) &amp; ", " &amp; MID('FY2025'!L155, FIND(",", 'FY2025'!L155, FIND(",",'FY2025'!L155) + 1) + 2, LEN('FY2025'!L155))),"")</f>
        <v>#VALUE!</v>
      </c>
      <c r="M153" s="7" t="e">
        <f>IF('FY2025'!A155&lt;&gt;"",DATEVALUE(MID('FY2025'!M155, FIND(",", 'FY2025'!M155) + 2, FIND(" ", 'FY2025'!M155) - FIND(",", 'FY2025'!M155) - 1) &amp; " " &amp; MID('FY2025'!M155, FIND(" ", 'FY2025'!M155) + 1, FIND(",", 'FY2025'!M155, FIND(" ", 'FY2025'!M155)) - FIND(" ", 'FY2025'!M155) - 1) &amp; ", " &amp; MID('FY2025'!M155, FIND(",", 'FY2025'!M155, FIND(",",'FY2025'!M155) + 1) + 2, LEN('FY2025'!M155))),"")</f>
        <v>#VALUE!</v>
      </c>
      <c r="N153" s="7" t="e">
        <f>IF('FY2025'!A155&lt;&gt;"",DATEVALUE(MID('FY2025'!N155, FIND(",", 'FY2025'!N155) + 2, FIND(" ", 'FY2025'!N155) - FIND(",", 'FY2025'!N155) - 1) &amp; " " &amp; MID('FY2025'!N155, FIND(" ", 'FY2025'!N155) + 1, FIND(",", 'FY2025'!N155, FIND(" ", 'FY2025'!N155)) - FIND(" ", 'FY2025'!N155) - 1) &amp; ", " &amp; MID('FY2025'!N155, FIND(",", 'FY2025'!N155, FIND(",",'FY2025'!N155) + 1) + 2, LEN('FY2025'!N155))),"")</f>
        <v>#VALUE!</v>
      </c>
      <c r="O153" s="5" t="e">
        <f t="shared" si="2"/>
        <v>#VALUE!</v>
      </c>
      <c r="P153" s="10" t="e">
        <f>IF('FY2025'!$A155&lt;&gt;"",IF(AND(MONTH($K153) &lt;= 1, MONTH($L153) &gt;= 1), IF($O153 &lt;&gt; "", $E153/$O153, ""), ""),"")</f>
        <v>#VALUE!</v>
      </c>
      <c r="Q153" s="10" t="e">
        <f>IF('FY2025'!$A155&lt;&gt;"",IF(AND(MONTH($K153) &lt;= 2, MONTH($L153) &gt;= 2), IF($O153 &lt;&gt; "", $E153/$O153, ""), ""),"")</f>
        <v>#VALUE!</v>
      </c>
      <c r="R153" s="10" t="e">
        <f>IF('FY2025'!$A155&lt;&gt;"",IF(AND(MONTH($K153) &lt;= 3, MONTH($L153) &gt;= 3), IF($O153 &lt;&gt; "", $E153/$O153, ""), ""),"")</f>
        <v>#VALUE!</v>
      </c>
      <c r="S153" s="10" t="e">
        <f>IF('FY2025'!$A155&lt;&gt;"",IF(AND(MONTH($K153) &lt;= 4, MONTH($L153) &gt;= 4), IF($O153 &lt;&gt; "", $E153/$O153, ""), ""),"")</f>
        <v>#VALUE!</v>
      </c>
      <c r="T153" s="10" t="e">
        <f>IF('FY2025'!$A155&lt;&gt;"",IF(AND(MONTH($K153) &lt;= 5, MONTH($L153) &gt;= 5), IF($O153 &lt;&gt; "", $E153/$O153, ""), ""),"")</f>
        <v>#VALUE!</v>
      </c>
      <c r="U153" s="10" t="e">
        <f>IF('FY2025'!$A155&lt;&gt;"",IF(AND(MONTH($K153) &lt;= 6, MONTH($L153) &gt;= 6), IF($O153 &lt;&gt; "", $E153/$O153, ""), ""),"")</f>
        <v>#VALUE!</v>
      </c>
      <c r="V153" s="10" t="e">
        <f>IF('FY2025'!$A155&lt;&gt;"",IF(AND(MONTH($K153) &lt;= 7, MONTH($L153) &gt;= 7 ), IF($O153 &lt;&gt; "", $E153/$O153, ""), ""),"")</f>
        <v>#VALUE!</v>
      </c>
      <c r="W153" s="10" t="e">
        <f>IF('FY2025'!$A155&lt;&gt;"",IF(AND(MONTH($K153) &lt;= 8, MONTH($L153) &gt;= 8), IF($O153 &lt;&gt; "", $E153/$O153, ""), ""),"")</f>
        <v>#VALUE!</v>
      </c>
      <c r="X153" s="10" t="e">
        <f>IF('FY2025'!$A155&lt;&gt;"",IF(AND(MONTH($K153) &lt;= 9, MONTH($L153) &gt;= 9), IF($O153 &lt;&gt; "", $E153/$O153, ""), ""),"")</f>
        <v>#VALUE!</v>
      </c>
      <c r="Y153" s="10" t="e">
        <f>IF('FY2025'!$A155&lt;&gt;"",IF(AND(MONTH($K153) &lt;= 10, MONTH($L153) &gt;= 10), IF($O153 &lt;&gt; "", $E153/$O153, ""), ""),"")</f>
        <v>#VALUE!</v>
      </c>
      <c r="Z153" s="10" t="e">
        <f>IF('FY2025'!$A155&lt;&gt;"",IF(AND(MONTH($K153) &lt;= 11, MONTH($L153) &gt;= 11), IF($O153 &lt;&gt; "", $E153/$O153, ""), ""),"")</f>
        <v>#VALUE!</v>
      </c>
      <c r="AA153" s="10" t="e">
        <f>IF('FY2025'!$A155&lt;&gt;"",IF(AND(MONTH($K153) &lt;= 12, MONTH($L153) &gt;= 12), IF($O153 &lt;&gt; "", $E153/$O153, ""), ""),"")</f>
        <v>#VALUE!</v>
      </c>
    </row>
    <row r="154" spans="1:27" x14ac:dyDescent="0.25">
      <c r="A154" s="8">
        <f>IF('FY2025'!A156&lt;&gt;"", VALUE('FY2025'!A156), "")</f>
        <v>153</v>
      </c>
      <c r="B154" s="5" t="str">
        <f>IF('FY2025'!A156&lt;&gt;"",_xlfn.VALUETOTEXT('FY2025'!B156),"")</f>
        <v>25-1206-0707-25ANZB-PS-DS-153</v>
      </c>
      <c r="C154" s="5" t="str">
        <f>_xlfn.VALUETOTEXT('FY2025'!C156)</f>
        <v>DS</v>
      </c>
      <c r="D154" s="5" t="str">
        <f>IF('FY2025'!A156&lt;&gt;"",_xlfn.VALUETOTEXT('FY2025'!D156),"")</f>
        <v>Australia And New Zealand Banking Group Limited</v>
      </c>
      <c r="E154" s="6">
        <f>IF('FY2025'!A156&lt;&gt;"",VALUE('FY2025'!E156),"")</f>
        <v>500000</v>
      </c>
      <c r="F154" s="6">
        <f>IF('FY2025'!A156&lt;&gt;"",VALUE('FY2025'!F156),"")</f>
        <v>60</v>
      </c>
      <c r="G154" s="6">
        <f>IF('FY2025'!A156&lt;&gt;"",VALUE('FY2025'!G156),"")</f>
        <v>50</v>
      </c>
      <c r="H154" s="6">
        <f>IF('FY2025'!A156&lt;&gt;"",VALUE('FY2025'!H156),"")</f>
        <v>0.39</v>
      </c>
      <c r="I154" s="6">
        <f>IF('FY2025'!A156&lt;&gt;"",VALUE('FY2025'!I156),"")</f>
        <v>0.03</v>
      </c>
      <c r="J154" s="6">
        <f>IF('FY2025'!A156&lt;&gt;"",VALUE('FY2025'!J156),"")</f>
        <v>0.36</v>
      </c>
      <c r="K154" s="7" t="e">
        <f>IF('FY2025'!A156&lt;&gt;"",DATEVALUE(MID('FY2025'!K156, FIND(",", 'FY2025'!K156) + 2, FIND(" ", 'FY2025'!K156) - FIND(",", 'FY2025'!K156) - 1) &amp; " " &amp; MID('FY2025'!K156, FIND(" ", 'FY2025'!K156) + 1, FIND(",", 'FY2025'!K156, FIND(" ", 'FY2025'!K156)) - FIND(" ", 'FY2025'!K156) - 1) &amp; ", " &amp; MID('FY2025'!K156, FIND(",", 'FY2025'!K156, FIND(",",'FY2025'!K156) + 1) + 2, LEN('FY2025'!K156))),"")</f>
        <v>#VALUE!</v>
      </c>
      <c r="L154" s="7" t="e">
        <f>IF('FY2025'!A156&lt;&gt;"",DATEVALUE(MID('FY2025'!L156, FIND(",", 'FY2025'!L156) + 2, FIND(" ", 'FY2025'!L156) - FIND(",", 'FY2025'!L156) - 1) &amp; " " &amp; MID('FY2025'!L156, FIND(" ", 'FY2025'!L156) + 1, FIND(",", 'FY2025'!L156, FIND(" ", 'FY2025'!L156)) - FIND(" ", 'FY2025'!L156) - 1) &amp; ", " &amp; MID('FY2025'!L156, FIND(",", 'FY2025'!L156, FIND(",",'FY2025'!L156) + 1) + 2, LEN('FY2025'!L156))),"")</f>
        <v>#VALUE!</v>
      </c>
      <c r="M154" s="7" t="e">
        <f>IF('FY2025'!A156&lt;&gt;"",DATEVALUE(MID('FY2025'!M156, FIND(",", 'FY2025'!M156) + 2, FIND(" ", 'FY2025'!M156) - FIND(",", 'FY2025'!M156) - 1) &amp; " " &amp; MID('FY2025'!M156, FIND(" ", 'FY2025'!M156) + 1, FIND(",", 'FY2025'!M156, FIND(" ", 'FY2025'!M156)) - FIND(" ", 'FY2025'!M156) - 1) &amp; ", " &amp; MID('FY2025'!M156, FIND(",", 'FY2025'!M156, FIND(",",'FY2025'!M156) + 1) + 2, LEN('FY2025'!M156))),"")</f>
        <v>#VALUE!</v>
      </c>
      <c r="N154" s="7" t="e">
        <f>IF('FY2025'!A156&lt;&gt;"",DATEVALUE(MID('FY2025'!N156, FIND(",", 'FY2025'!N156) + 2, FIND(" ", 'FY2025'!N156) - FIND(",", 'FY2025'!N156) - 1) &amp; " " &amp; MID('FY2025'!N156, FIND(" ", 'FY2025'!N156) + 1, FIND(",", 'FY2025'!N156, FIND(" ", 'FY2025'!N156)) - FIND(" ", 'FY2025'!N156) - 1) &amp; ", " &amp; MID('FY2025'!N156, FIND(",", 'FY2025'!N156, FIND(",",'FY2025'!N156) + 1) + 2, LEN('FY2025'!N156))),"")</f>
        <v>#VALUE!</v>
      </c>
      <c r="O154" s="5" t="e">
        <f t="shared" si="2"/>
        <v>#VALUE!</v>
      </c>
      <c r="P154" s="10" t="e">
        <f>IF('FY2025'!$A156&lt;&gt;"",IF(AND(MONTH($K154) &lt;= 1, MONTH($L154) &gt;= 1), IF($O154 &lt;&gt; "", $E154/$O154, ""), ""),"")</f>
        <v>#VALUE!</v>
      </c>
      <c r="Q154" s="10" t="e">
        <f>IF('FY2025'!$A156&lt;&gt;"",IF(AND(MONTH($K154) &lt;= 2, MONTH($L154) &gt;= 2), IF($O154 &lt;&gt; "", $E154/$O154, ""), ""),"")</f>
        <v>#VALUE!</v>
      </c>
      <c r="R154" s="10" t="e">
        <f>IF('FY2025'!$A156&lt;&gt;"",IF(AND(MONTH($K154) &lt;= 3, MONTH($L154) &gt;= 3), IF($O154 &lt;&gt; "", $E154/$O154, ""), ""),"")</f>
        <v>#VALUE!</v>
      </c>
      <c r="S154" s="10" t="e">
        <f>IF('FY2025'!$A156&lt;&gt;"",IF(AND(MONTH($K154) &lt;= 4, MONTH($L154) &gt;= 4), IF($O154 &lt;&gt; "", $E154/$O154, ""), ""),"")</f>
        <v>#VALUE!</v>
      </c>
      <c r="T154" s="10" t="e">
        <f>IF('FY2025'!$A156&lt;&gt;"",IF(AND(MONTH($K154) &lt;= 5, MONTH($L154) &gt;= 5), IF($O154 &lt;&gt; "", $E154/$O154, ""), ""),"")</f>
        <v>#VALUE!</v>
      </c>
      <c r="U154" s="10" t="e">
        <f>IF('FY2025'!$A156&lt;&gt;"",IF(AND(MONTH($K154) &lt;= 6, MONTH($L154) &gt;= 6), IF($O154 &lt;&gt; "", $E154/$O154, ""), ""),"")</f>
        <v>#VALUE!</v>
      </c>
      <c r="V154" s="10" t="e">
        <f>IF('FY2025'!$A156&lt;&gt;"",IF(AND(MONTH($K154) &lt;= 7, MONTH($L154) &gt;= 7 ), IF($O154 &lt;&gt; "", $E154/$O154, ""), ""),"")</f>
        <v>#VALUE!</v>
      </c>
      <c r="W154" s="10" t="e">
        <f>IF('FY2025'!$A156&lt;&gt;"",IF(AND(MONTH($K154) &lt;= 8, MONTH($L154) &gt;= 8), IF($O154 &lt;&gt; "", $E154/$O154, ""), ""),"")</f>
        <v>#VALUE!</v>
      </c>
      <c r="X154" s="10" t="e">
        <f>IF('FY2025'!$A156&lt;&gt;"",IF(AND(MONTH($K154) &lt;= 9, MONTH($L154) &gt;= 9), IF($O154 &lt;&gt; "", $E154/$O154, ""), ""),"")</f>
        <v>#VALUE!</v>
      </c>
      <c r="Y154" s="10" t="e">
        <f>IF('FY2025'!$A156&lt;&gt;"",IF(AND(MONTH($K154) &lt;= 10, MONTH($L154) &gt;= 10), IF($O154 &lt;&gt; "", $E154/$O154, ""), ""),"")</f>
        <v>#VALUE!</v>
      </c>
      <c r="Z154" s="10" t="e">
        <f>IF('FY2025'!$A156&lt;&gt;"",IF(AND(MONTH($K154) &lt;= 11, MONTH($L154) &gt;= 11), IF($O154 &lt;&gt; "", $E154/$O154, ""), ""),"")</f>
        <v>#VALUE!</v>
      </c>
      <c r="AA154" s="10" t="e">
        <f>IF('FY2025'!$A156&lt;&gt;"",IF(AND(MONTH($K154) &lt;= 12, MONTH($L154) &gt;= 12), IF($O154 &lt;&gt; "", $E154/$O154, ""), ""),"")</f>
        <v>#VALUE!</v>
      </c>
    </row>
    <row r="155" spans="1:27" x14ac:dyDescent="0.25">
      <c r="A155" s="8">
        <f>IF('FY2025'!A157&lt;&gt;"", VALUE('FY2025'!A157), "")</f>
        <v>154</v>
      </c>
      <c r="B155" s="5" t="str">
        <f>IF('FY2025'!A157&lt;&gt;"",_xlfn.VALUETOTEXT('FY2025'!B157),"")</f>
        <v>25-1206-0707-25CITI-PS-DS-154</v>
      </c>
      <c r="C155" s="5" t="str">
        <f>_xlfn.VALUETOTEXT('FY2025'!C157)</f>
        <v>DS</v>
      </c>
      <c r="D155" s="5" t="str">
        <f>IF('FY2025'!A157&lt;&gt;"",_xlfn.VALUETOTEXT('FY2025'!D157),"")</f>
        <v>Citibank Bhd</v>
      </c>
      <c r="E155" s="6">
        <f>IF('FY2025'!A157&lt;&gt;"",VALUE('FY2025'!E157),"")</f>
        <v>500000</v>
      </c>
      <c r="F155" s="6">
        <f>IF('FY2025'!A157&lt;&gt;"",VALUE('FY2025'!F157),"")</f>
        <v>60</v>
      </c>
      <c r="G155" s="6">
        <f>IF('FY2025'!A157&lt;&gt;"",VALUE('FY2025'!G157),"")</f>
        <v>50</v>
      </c>
      <c r="H155" s="6">
        <f>IF('FY2025'!A157&lt;&gt;"",VALUE('FY2025'!H157),"")</f>
        <v>1.05</v>
      </c>
      <c r="I155" s="6">
        <f>IF('FY2025'!A157&lt;&gt;"",VALUE('FY2025'!I157),"")</f>
        <v>0.14000000000000001</v>
      </c>
      <c r="J155" s="6">
        <f>IF('FY2025'!A157&lt;&gt;"",VALUE('FY2025'!J157),"")</f>
        <v>0.91</v>
      </c>
      <c r="K155" s="7" t="e">
        <f>IF('FY2025'!A157&lt;&gt;"",DATEVALUE(MID('FY2025'!K157, FIND(",", 'FY2025'!K157) + 2, FIND(" ", 'FY2025'!K157) - FIND(",", 'FY2025'!K157) - 1) &amp; " " &amp; MID('FY2025'!K157, FIND(" ", 'FY2025'!K157) + 1, FIND(",", 'FY2025'!K157, FIND(" ", 'FY2025'!K157)) - FIND(" ", 'FY2025'!K157) - 1) &amp; ", " &amp; MID('FY2025'!K157, FIND(",", 'FY2025'!K157, FIND(",",'FY2025'!K157) + 1) + 2, LEN('FY2025'!K157))),"")</f>
        <v>#VALUE!</v>
      </c>
      <c r="L155" s="7" t="e">
        <f>IF('FY2025'!A157&lt;&gt;"",DATEVALUE(MID('FY2025'!L157, FIND(",", 'FY2025'!L157) + 2, FIND(" ", 'FY2025'!L157) - FIND(",", 'FY2025'!L157) - 1) &amp; " " &amp; MID('FY2025'!L157, FIND(" ", 'FY2025'!L157) + 1, FIND(",", 'FY2025'!L157, FIND(" ", 'FY2025'!L157)) - FIND(" ", 'FY2025'!L157) - 1) &amp; ", " &amp; MID('FY2025'!L157, FIND(",", 'FY2025'!L157, FIND(",",'FY2025'!L157) + 1) + 2, LEN('FY2025'!L157))),"")</f>
        <v>#VALUE!</v>
      </c>
      <c r="M155" s="7" t="e">
        <f>IF('FY2025'!A157&lt;&gt;"",DATEVALUE(MID('FY2025'!M157, FIND(",", 'FY2025'!M157) + 2, FIND(" ", 'FY2025'!M157) - FIND(",", 'FY2025'!M157) - 1) &amp; " " &amp; MID('FY2025'!M157, FIND(" ", 'FY2025'!M157) + 1, FIND(",", 'FY2025'!M157, FIND(" ", 'FY2025'!M157)) - FIND(" ", 'FY2025'!M157) - 1) &amp; ", " &amp; MID('FY2025'!M157, FIND(",", 'FY2025'!M157, FIND(",",'FY2025'!M157) + 1) + 2, LEN('FY2025'!M157))),"")</f>
        <v>#VALUE!</v>
      </c>
      <c r="N155" s="7" t="e">
        <f>IF('FY2025'!A157&lt;&gt;"",DATEVALUE(MID('FY2025'!N157, FIND(",", 'FY2025'!N157) + 2, FIND(" ", 'FY2025'!N157) - FIND(",", 'FY2025'!N157) - 1) &amp; " " &amp; MID('FY2025'!N157, FIND(" ", 'FY2025'!N157) + 1, FIND(",", 'FY2025'!N157, FIND(" ", 'FY2025'!N157)) - FIND(" ", 'FY2025'!N157) - 1) &amp; ", " &amp; MID('FY2025'!N157, FIND(",", 'FY2025'!N157, FIND(",",'FY2025'!N157) + 1) + 2, LEN('FY2025'!N157))),"")</f>
        <v>#VALUE!</v>
      </c>
      <c r="O155" s="5" t="e">
        <f t="shared" si="2"/>
        <v>#VALUE!</v>
      </c>
      <c r="P155" s="10" t="e">
        <f>IF('FY2025'!$A157&lt;&gt;"",IF(AND(MONTH($K155) &lt;= 1, MONTH($L155) &gt;= 1), IF($O155 &lt;&gt; "", $E155/$O155, ""), ""),"")</f>
        <v>#VALUE!</v>
      </c>
      <c r="Q155" s="10" t="e">
        <f>IF('FY2025'!$A157&lt;&gt;"",IF(AND(MONTH($K155) &lt;= 2, MONTH($L155) &gt;= 2), IF($O155 &lt;&gt; "", $E155/$O155, ""), ""),"")</f>
        <v>#VALUE!</v>
      </c>
      <c r="R155" s="10" t="e">
        <f>IF('FY2025'!$A157&lt;&gt;"",IF(AND(MONTH($K155) &lt;= 3, MONTH($L155) &gt;= 3), IF($O155 &lt;&gt; "", $E155/$O155, ""), ""),"")</f>
        <v>#VALUE!</v>
      </c>
      <c r="S155" s="10" t="e">
        <f>IF('FY2025'!$A157&lt;&gt;"",IF(AND(MONTH($K155) &lt;= 4, MONTH($L155) &gt;= 4), IF($O155 &lt;&gt; "", $E155/$O155, ""), ""),"")</f>
        <v>#VALUE!</v>
      </c>
      <c r="T155" s="10" t="e">
        <f>IF('FY2025'!$A157&lt;&gt;"",IF(AND(MONTH($K155) &lt;= 5, MONTH($L155) &gt;= 5), IF($O155 &lt;&gt; "", $E155/$O155, ""), ""),"")</f>
        <v>#VALUE!</v>
      </c>
      <c r="U155" s="10" t="e">
        <f>IF('FY2025'!$A157&lt;&gt;"",IF(AND(MONTH($K155) &lt;= 6, MONTH($L155) &gt;= 6), IF($O155 &lt;&gt; "", $E155/$O155, ""), ""),"")</f>
        <v>#VALUE!</v>
      </c>
      <c r="V155" s="10" t="e">
        <f>IF('FY2025'!$A157&lt;&gt;"",IF(AND(MONTH($K155) &lt;= 7, MONTH($L155) &gt;= 7 ), IF($O155 &lt;&gt; "", $E155/$O155, ""), ""),"")</f>
        <v>#VALUE!</v>
      </c>
      <c r="W155" s="10" t="e">
        <f>IF('FY2025'!$A157&lt;&gt;"",IF(AND(MONTH($K155) &lt;= 8, MONTH($L155) &gt;= 8), IF($O155 &lt;&gt; "", $E155/$O155, ""), ""),"")</f>
        <v>#VALUE!</v>
      </c>
      <c r="X155" s="10" t="e">
        <f>IF('FY2025'!$A157&lt;&gt;"",IF(AND(MONTH($K155) &lt;= 9, MONTH($L155) &gt;= 9), IF($O155 &lt;&gt; "", $E155/$O155, ""), ""),"")</f>
        <v>#VALUE!</v>
      </c>
      <c r="Y155" s="10" t="e">
        <f>IF('FY2025'!$A157&lt;&gt;"",IF(AND(MONTH($K155) &lt;= 10, MONTH($L155) &gt;= 10), IF($O155 &lt;&gt; "", $E155/$O155, ""), ""),"")</f>
        <v>#VALUE!</v>
      </c>
      <c r="Z155" s="10" t="e">
        <f>IF('FY2025'!$A157&lt;&gt;"",IF(AND(MONTH($K155) &lt;= 11, MONTH($L155) &gt;= 11), IF($O155 &lt;&gt; "", $E155/$O155, ""), ""),"")</f>
        <v>#VALUE!</v>
      </c>
      <c r="AA155" s="10" t="e">
        <f>IF('FY2025'!$A157&lt;&gt;"",IF(AND(MONTH($K155) &lt;= 12, MONTH($L155) &gt;= 12), IF($O155 &lt;&gt; "", $E155/$O155, ""), ""),"")</f>
        <v>#VALUE!</v>
      </c>
    </row>
    <row r="156" spans="1:27" x14ac:dyDescent="0.25">
      <c r="A156" s="8">
        <f>IF('FY2025'!A158&lt;&gt;"", VALUE('FY2025'!A158), "")</f>
        <v>155</v>
      </c>
      <c r="B156" s="5" t="str">
        <f>IF('FY2025'!A158&lt;&gt;"",_xlfn.VALUETOTEXT('FY2025'!B158),"")</f>
        <v>25-1206-0707-25JPMC-PS-DS-155</v>
      </c>
      <c r="C156" s="5" t="str">
        <f>_xlfn.VALUETOTEXT('FY2025'!C158)</f>
        <v>DS</v>
      </c>
      <c r="D156" s="5" t="str">
        <f>IF('FY2025'!A158&lt;&gt;"",_xlfn.VALUETOTEXT('FY2025'!D158),"")</f>
        <v>JP Morgan Chase Bank NA</v>
      </c>
      <c r="E156" s="6">
        <f>IF('FY2025'!A158&lt;&gt;"",VALUE('FY2025'!E158),"")</f>
        <v>500000</v>
      </c>
      <c r="F156" s="6">
        <f>IF('FY2025'!A158&lt;&gt;"",VALUE('FY2025'!F158),"")</f>
        <v>60</v>
      </c>
      <c r="G156" s="6">
        <f>IF('FY2025'!A158&lt;&gt;"",VALUE('FY2025'!G158),"")</f>
        <v>50</v>
      </c>
      <c r="H156" s="6">
        <f>IF('FY2025'!A158&lt;&gt;"",VALUE('FY2025'!H158),"")</f>
        <v>1</v>
      </c>
      <c r="I156" s="6">
        <f>IF('FY2025'!A158&lt;&gt;"",VALUE('FY2025'!I158),"")</f>
        <v>0.1</v>
      </c>
      <c r="J156" s="6">
        <f>IF('FY2025'!A158&lt;&gt;"",VALUE('FY2025'!J158),"")</f>
        <v>0.9</v>
      </c>
      <c r="K156" s="7" t="e">
        <f>IF('FY2025'!A158&lt;&gt;"",DATEVALUE(MID('FY2025'!K158, FIND(",", 'FY2025'!K158) + 2, FIND(" ", 'FY2025'!K158) - FIND(",", 'FY2025'!K158) - 1) &amp; " " &amp; MID('FY2025'!K158, FIND(" ", 'FY2025'!K158) + 1, FIND(",", 'FY2025'!K158, FIND(" ", 'FY2025'!K158)) - FIND(" ", 'FY2025'!K158) - 1) &amp; ", " &amp; MID('FY2025'!K158, FIND(",", 'FY2025'!K158, FIND(",",'FY2025'!K158) + 1) + 2, LEN('FY2025'!K158))),"")</f>
        <v>#VALUE!</v>
      </c>
      <c r="L156" s="7" t="e">
        <f>IF('FY2025'!A158&lt;&gt;"",DATEVALUE(MID('FY2025'!L158, FIND(",", 'FY2025'!L158) + 2, FIND(" ", 'FY2025'!L158) - FIND(",", 'FY2025'!L158) - 1) &amp; " " &amp; MID('FY2025'!L158, FIND(" ", 'FY2025'!L158) + 1, FIND(",", 'FY2025'!L158, FIND(" ", 'FY2025'!L158)) - FIND(" ", 'FY2025'!L158) - 1) &amp; ", " &amp; MID('FY2025'!L158, FIND(",", 'FY2025'!L158, FIND(",",'FY2025'!L158) + 1) + 2, LEN('FY2025'!L158))),"")</f>
        <v>#VALUE!</v>
      </c>
      <c r="M156" s="7" t="e">
        <f>IF('FY2025'!A158&lt;&gt;"",DATEVALUE(MID('FY2025'!M158, FIND(",", 'FY2025'!M158) + 2, FIND(" ", 'FY2025'!M158) - FIND(",", 'FY2025'!M158) - 1) &amp; " " &amp; MID('FY2025'!M158, FIND(" ", 'FY2025'!M158) + 1, FIND(",", 'FY2025'!M158, FIND(" ", 'FY2025'!M158)) - FIND(" ", 'FY2025'!M158) - 1) &amp; ", " &amp; MID('FY2025'!M158, FIND(",", 'FY2025'!M158, FIND(",",'FY2025'!M158) + 1) + 2, LEN('FY2025'!M158))),"")</f>
        <v>#VALUE!</v>
      </c>
      <c r="N156" s="7" t="e">
        <f>IF('FY2025'!A158&lt;&gt;"",DATEVALUE(MID('FY2025'!N158, FIND(",", 'FY2025'!N158) + 2, FIND(" ", 'FY2025'!N158) - FIND(",", 'FY2025'!N158) - 1) &amp; " " &amp; MID('FY2025'!N158, FIND(" ", 'FY2025'!N158) + 1, FIND(",", 'FY2025'!N158, FIND(" ", 'FY2025'!N158)) - FIND(" ", 'FY2025'!N158) - 1) &amp; ", " &amp; MID('FY2025'!N158, FIND(",", 'FY2025'!N158, FIND(",",'FY2025'!N158) + 1) + 2, LEN('FY2025'!N158))),"")</f>
        <v>#VALUE!</v>
      </c>
      <c r="O156" s="5" t="e">
        <f t="shared" si="2"/>
        <v>#VALUE!</v>
      </c>
      <c r="P156" s="10" t="e">
        <f>IF('FY2025'!$A158&lt;&gt;"",IF(AND(MONTH($K156) &lt;= 1, MONTH($L156) &gt;= 1), IF($O156 &lt;&gt; "", $E156/$O156, ""), ""),"")</f>
        <v>#VALUE!</v>
      </c>
      <c r="Q156" s="10" t="e">
        <f>IF('FY2025'!$A158&lt;&gt;"",IF(AND(MONTH($K156) &lt;= 2, MONTH($L156) &gt;= 2), IF($O156 &lt;&gt; "", $E156/$O156, ""), ""),"")</f>
        <v>#VALUE!</v>
      </c>
      <c r="R156" s="10" t="e">
        <f>IF('FY2025'!$A158&lt;&gt;"",IF(AND(MONTH($K156) &lt;= 3, MONTH($L156) &gt;= 3), IF($O156 &lt;&gt; "", $E156/$O156, ""), ""),"")</f>
        <v>#VALUE!</v>
      </c>
      <c r="S156" s="10" t="e">
        <f>IF('FY2025'!$A158&lt;&gt;"",IF(AND(MONTH($K156) &lt;= 4, MONTH($L156) &gt;= 4), IF($O156 &lt;&gt; "", $E156/$O156, ""), ""),"")</f>
        <v>#VALUE!</v>
      </c>
      <c r="T156" s="10" t="e">
        <f>IF('FY2025'!$A158&lt;&gt;"",IF(AND(MONTH($K156) &lt;= 5, MONTH($L156) &gt;= 5), IF($O156 &lt;&gt; "", $E156/$O156, ""), ""),"")</f>
        <v>#VALUE!</v>
      </c>
      <c r="U156" s="10" t="e">
        <f>IF('FY2025'!$A158&lt;&gt;"",IF(AND(MONTH($K156) &lt;= 6, MONTH($L156) &gt;= 6), IF($O156 &lt;&gt; "", $E156/$O156, ""), ""),"")</f>
        <v>#VALUE!</v>
      </c>
      <c r="V156" s="10" t="e">
        <f>IF('FY2025'!$A158&lt;&gt;"",IF(AND(MONTH($K156) &lt;= 7, MONTH($L156) &gt;= 7 ), IF($O156 &lt;&gt; "", $E156/$O156, ""), ""),"")</f>
        <v>#VALUE!</v>
      </c>
      <c r="W156" s="10" t="e">
        <f>IF('FY2025'!$A158&lt;&gt;"",IF(AND(MONTH($K156) &lt;= 8, MONTH($L156) &gt;= 8), IF($O156 &lt;&gt; "", $E156/$O156, ""), ""),"")</f>
        <v>#VALUE!</v>
      </c>
      <c r="X156" s="10" t="e">
        <f>IF('FY2025'!$A158&lt;&gt;"",IF(AND(MONTH($K156) &lt;= 9, MONTH($L156) &gt;= 9), IF($O156 &lt;&gt; "", $E156/$O156, ""), ""),"")</f>
        <v>#VALUE!</v>
      </c>
      <c r="Y156" s="10" t="e">
        <f>IF('FY2025'!$A158&lt;&gt;"",IF(AND(MONTH($K156) &lt;= 10, MONTH($L156) &gt;= 10), IF($O156 &lt;&gt; "", $E156/$O156, ""), ""),"")</f>
        <v>#VALUE!</v>
      </c>
      <c r="Z156" s="10" t="e">
        <f>IF('FY2025'!$A158&lt;&gt;"",IF(AND(MONTH($K156) &lt;= 11, MONTH($L156) &gt;= 11), IF($O156 &lt;&gt; "", $E156/$O156, ""), ""),"")</f>
        <v>#VALUE!</v>
      </c>
      <c r="AA156" s="10" t="e">
        <f>IF('FY2025'!$A158&lt;&gt;"",IF(AND(MONTH($K156) &lt;= 12, MONTH($L156) &gt;= 12), IF($O156 &lt;&gt; "", $E156/$O156, ""), ""),"")</f>
        <v>#VALUE!</v>
      </c>
    </row>
    <row r="157" spans="1:27" x14ac:dyDescent="0.25">
      <c r="A157" s="8">
        <f>IF('FY2025'!A159&lt;&gt;"", VALUE('FY2025'!A159), "")</f>
        <v>156</v>
      </c>
      <c r="B157" s="5" t="str">
        <f>IF('FY2025'!A159&lt;&gt;"",_xlfn.VALUETOTEXT('FY2025'!B159),"")</f>
        <v>25-1206-0707-25CIMI-PS-DS-156</v>
      </c>
      <c r="C157" s="5" t="str">
        <f>_xlfn.VALUETOTEXT('FY2025'!C159)</f>
        <v>DS</v>
      </c>
      <c r="D157" s="5" t="str">
        <f>IF('FY2025'!A159&lt;&gt;"",_xlfn.VALUETOTEXT('FY2025'!D159),"")</f>
        <v>CIMB Islamic Bank Berhad</v>
      </c>
      <c r="E157" s="6">
        <f>IF('FY2025'!A159&lt;&gt;"",VALUE('FY2025'!E159),"")</f>
        <v>500000</v>
      </c>
      <c r="F157" s="6">
        <f>IF('FY2025'!A159&lt;&gt;"",VALUE('FY2025'!F159),"")</f>
        <v>60</v>
      </c>
      <c r="G157" s="6">
        <f>IF('FY2025'!A159&lt;&gt;"",VALUE('FY2025'!G159),"")</f>
        <v>50</v>
      </c>
      <c r="H157" s="6">
        <f>IF('FY2025'!A159&lt;&gt;"",VALUE('FY2025'!H159),"")</f>
        <v>1.03</v>
      </c>
      <c r="I157" s="6">
        <f>IF('FY2025'!A159&lt;&gt;"",VALUE('FY2025'!I159),"")</f>
        <v>0.13</v>
      </c>
      <c r="J157" s="6">
        <f>IF('FY2025'!A159&lt;&gt;"",VALUE('FY2025'!J159),"")</f>
        <v>0.9</v>
      </c>
      <c r="K157" s="7" t="e">
        <f>IF('FY2025'!A159&lt;&gt;"",DATEVALUE(MID('FY2025'!K159, FIND(",", 'FY2025'!K159) + 2, FIND(" ", 'FY2025'!K159) - FIND(",", 'FY2025'!K159) - 1) &amp; " " &amp; MID('FY2025'!K159, FIND(" ", 'FY2025'!K159) + 1, FIND(",", 'FY2025'!K159, FIND(" ", 'FY2025'!K159)) - FIND(" ", 'FY2025'!K159) - 1) &amp; ", " &amp; MID('FY2025'!K159, FIND(",", 'FY2025'!K159, FIND(",",'FY2025'!K159) + 1) + 2, LEN('FY2025'!K159))),"")</f>
        <v>#VALUE!</v>
      </c>
      <c r="L157" s="7" t="e">
        <f>IF('FY2025'!A159&lt;&gt;"",DATEVALUE(MID('FY2025'!L159, FIND(",", 'FY2025'!L159) + 2, FIND(" ", 'FY2025'!L159) - FIND(",", 'FY2025'!L159) - 1) &amp; " " &amp; MID('FY2025'!L159, FIND(" ", 'FY2025'!L159) + 1, FIND(",", 'FY2025'!L159, FIND(" ", 'FY2025'!L159)) - FIND(" ", 'FY2025'!L159) - 1) &amp; ", " &amp; MID('FY2025'!L159, FIND(",", 'FY2025'!L159, FIND(",",'FY2025'!L159) + 1) + 2, LEN('FY2025'!L159))),"")</f>
        <v>#VALUE!</v>
      </c>
      <c r="M157" s="7" t="e">
        <f>IF('FY2025'!A159&lt;&gt;"",DATEVALUE(MID('FY2025'!M159, FIND(",", 'FY2025'!M159) + 2, FIND(" ", 'FY2025'!M159) - FIND(",", 'FY2025'!M159) - 1) &amp; " " &amp; MID('FY2025'!M159, FIND(" ", 'FY2025'!M159) + 1, FIND(",", 'FY2025'!M159, FIND(" ", 'FY2025'!M159)) - FIND(" ", 'FY2025'!M159) - 1) &amp; ", " &amp; MID('FY2025'!M159, FIND(",", 'FY2025'!M159, FIND(",",'FY2025'!M159) + 1) + 2, LEN('FY2025'!M159))),"")</f>
        <v>#VALUE!</v>
      </c>
      <c r="N157" s="7" t="e">
        <f>IF('FY2025'!A159&lt;&gt;"",DATEVALUE(MID('FY2025'!N159, FIND(",", 'FY2025'!N159) + 2, FIND(" ", 'FY2025'!N159) - FIND(",", 'FY2025'!N159) - 1) &amp; " " &amp; MID('FY2025'!N159, FIND(" ", 'FY2025'!N159) + 1, FIND(",", 'FY2025'!N159, FIND(" ", 'FY2025'!N159)) - FIND(" ", 'FY2025'!N159) - 1) &amp; ", " &amp; MID('FY2025'!N159, FIND(",", 'FY2025'!N159, FIND(",",'FY2025'!N159) + 1) + 2, LEN('FY2025'!N159))),"")</f>
        <v>#VALUE!</v>
      </c>
      <c r="O157" s="5" t="e">
        <f t="shared" si="2"/>
        <v>#VALUE!</v>
      </c>
      <c r="P157" s="10" t="e">
        <f>IF('FY2025'!$A159&lt;&gt;"",IF(AND(MONTH($K157) &lt;= 1, MONTH($L157) &gt;= 1), IF($O157 &lt;&gt; "", $E157/$O157, ""), ""),"")</f>
        <v>#VALUE!</v>
      </c>
      <c r="Q157" s="10" t="e">
        <f>IF('FY2025'!$A159&lt;&gt;"",IF(AND(MONTH($K157) &lt;= 2, MONTH($L157) &gt;= 2), IF($O157 &lt;&gt; "", $E157/$O157, ""), ""),"")</f>
        <v>#VALUE!</v>
      </c>
      <c r="R157" s="10" t="e">
        <f>IF('FY2025'!$A159&lt;&gt;"",IF(AND(MONTH($K157) &lt;= 3, MONTH($L157) &gt;= 3), IF($O157 &lt;&gt; "", $E157/$O157, ""), ""),"")</f>
        <v>#VALUE!</v>
      </c>
      <c r="S157" s="10" t="e">
        <f>IF('FY2025'!$A159&lt;&gt;"",IF(AND(MONTH($K157) &lt;= 4, MONTH($L157) &gt;= 4), IF($O157 &lt;&gt; "", $E157/$O157, ""), ""),"")</f>
        <v>#VALUE!</v>
      </c>
      <c r="T157" s="10" t="e">
        <f>IF('FY2025'!$A159&lt;&gt;"",IF(AND(MONTH($K157) &lt;= 5, MONTH($L157) &gt;= 5), IF($O157 &lt;&gt; "", $E157/$O157, ""), ""),"")</f>
        <v>#VALUE!</v>
      </c>
      <c r="U157" s="10" t="e">
        <f>IF('FY2025'!$A159&lt;&gt;"",IF(AND(MONTH($K157) &lt;= 6, MONTH($L157) &gt;= 6), IF($O157 &lt;&gt; "", $E157/$O157, ""), ""),"")</f>
        <v>#VALUE!</v>
      </c>
      <c r="V157" s="10" t="e">
        <f>IF('FY2025'!$A159&lt;&gt;"",IF(AND(MONTH($K157) &lt;= 7, MONTH($L157) &gt;= 7 ), IF($O157 &lt;&gt; "", $E157/$O157, ""), ""),"")</f>
        <v>#VALUE!</v>
      </c>
      <c r="W157" s="10" t="e">
        <f>IF('FY2025'!$A159&lt;&gt;"",IF(AND(MONTH($K157) &lt;= 8, MONTH($L157) &gt;= 8), IF($O157 &lt;&gt; "", $E157/$O157, ""), ""),"")</f>
        <v>#VALUE!</v>
      </c>
      <c r="X157" s="10" t="e">
        <f>IF('FY2025'!$A159&lt;&gt;"",IF(AND(MONTH($K157) &lt;= 9, MONTH($L157) &gt;= 9), IF($O157 &lt;&gt; "", $E157/$O157, ""), ""),"")</f>
        <v>#VALUE!</v>
      </c>
      <c r="Y157" s="10" t="e">
        <f>IF('FY2025'!$A159&lt;&gt;"",IF(AND(MONTH($K157) &lt;= 10, MONTH($L157) &gt;= 10), IF($O157 &lt;&gt; "", $E157/$O157, ""), ""),"")</f>
        <v>#VALUE!</v>
      </c>
      <c r="Z157" s="10" t="e">
        <f>IF('FY2025'!$A159&lt;&gt;"",IF(AND(MONTH($K157) &lt;= 11, MONTH($L157) &gt;= 11), IF($O157 &lt;&gt; "", $E157/$O157, ""), ""),"")</f>
        <v>#VALUE!</v>
      </c>
      <c r="AA157" s="10" t="e">
        <f>IF('FY2025'!$A159&lt;&gt;"",IF(AND(MONTH($K157) &lt;= 12, MONTH($L157) &gt;= 12), IF($O157 &lt;&gt; "", $E157/$O157, ""), ""),"")</f>
        <v>#VALUE!</v>
      </c>
    </row>
    <row r="158" spans="1:27" x14ac:dyDescent="0.25">
      <c r="A158" s="8">
        <f>IF('FY2025'!A160&lt;&gt;"", VALUE('FY2025'!A160), "")</f>
        <v>157</v>
      </c>
      <c r="B158" s="5" t="str">
        <f>IF('FY2025'!A160&lt;&gt;"",_xlfn.VALUETOTEXT('FY2025'!B160),"")</f>
        <v>25-1206-0707-25MLIL-PS-DS-157</v>
      </c>
      <c r="C158" s="5" t="str">
        <f>_xlfn.VALUETOTEXT('FY2025'!C160)</f>
        <v>DS</v>
      </c>
      <c r="D158" s="5" t="str">
        <f>IF('FY2025'!A160&lt;&gt;"",_xlfn.VALUETOTEXT('FY2025'!D160),"")</f>
        <v>Merrill Lynch International</v>
      </c>
      <c r="E158" s="6">
        <f>IF('FY2025'!A160&lt;&gt;"",VALUE('FY2025'!E160),"")</f>
        <v>500000</v>
      </c>
      <c r="F158" s="6">
        <f>IF('FY2025'!A160&lt;&gt;"",VALUE('FY2025'!F160),"")</f>
        <v>60</v>
      </c>
      <c r="G158" s="6">
        <f>IF('FY2025'!A160&lt;&gt;"",VALUE('FY2025'!G160),"")</f>
        <v>50</v>
      </c>
      <c r="H158" s="6">
        <f>IF('FY2025'!A160&lt;&gt;"",VALUE('FY2025'!H160),"")</f>
        <v>1</v>
      </c>
      <c r="I158" s="6">
        <f>IF('FY2025'!A160&lt;&gt;"",VALUE('FY2025'!I160),"")</f>
        <v>0.08</v>
      </c>
      <c r="J158" s="6">
        <f>IF('FY2025'!A160&lt;&gt;"",VALUE('FY2025'!J160),"")</f>
        <v>0.92</v>
      </c>
      <c r="K158" s="7" t="e">
        <f>IF('FY2025'!A160&lt;&gt;"",DATEVALUE(MID('FY2025'!K160, FIND(",", 'FY2025'!K160) + 2, FIND(" ", 'FY2025'!K160) - FIND(",", 'FY2025'!K160) - 1) &amp; " " &amp; MID('FY2025'!K160, FIND(" ", 'FY2025'!K160) + 1, FIND(",", 'FY2025'!K160, FIND(" ", 'FY2025'!K160)) - FIND(" ", 'FY2025'!K160) - 1) &amp; ", " &amp; MID('FY2025'!K160, FIND(",", 'FY2025'!K160, FIND(",",'FY2025'!K160) + 1) + 2, LEN('FY2025'!K160))),"")</f>
        <v>#VALUE!</v>
      </c>
      <c r="L158" s="7" t="e">
        <f>IF('FY2025'!A160&lt;&gt;"",DATEVALUE(MID('FY2025'!L160, FIND(",", 'FY2025'!L160) + 2, FIND(" ", 'FY2025'!L160) - FIND(",", 'FY2025'!L160) - 1) &amp; " " &amp; MID('FY2025'!L160, FIND(" ", 'FY2025'!L160) + 1, FIND(",", 'FY2025'!L160, FIND(" ", 'FY2025'!L160)) - FIND(" ", 'FY2025'!L160) - 1) &amp; ", " &amp; MID('FY2025'!L160, FIND(",", 'FY2025'!L160, FIND(",",'FY2025'!L160) + 1) + 2, LEN('FY2025'!L160))),"")</f>
        <v>#VALUE!</v>
      </c>
      <c r="M158" s="7" t="e">
        <f>IF('FY2025'!A160&lt;&gt;"",DATEVALUE(MID('FY2025'!M160, FIND(",", 'FY2025'!M160) + 2, FIND(" ", 'FY2025'!M160) - FIND(",", 'FY2025'!M160) - 1) &amp; " " &amp; MID('FY2025'!M160, FIND(" ", 'FY2025'!M160) + 1, FIND(",", 'FY2025'!M160, FIND(" ", 'FY2025'!M160)) - FIND(" ", 'FY2025'!M160) - 1) &amp; ", " &amp; MID('FY2025'!M160, FIND(",", 'FY2025'!M160, FIND(",",'FY2025'!M160) + 1) + 2, LEN('FY2025'!M160))),"")</f>
        <v>#VALUE!</v>
      </c>
      <c r="N158" s="7" t="e">
        <f>IF('FY2025'!A160&lt;&gt;"",DATEVALUE(MID('FY2025'!N160, FIND(",", 'FY2025'!N160) + 2, FIND(" ", 'FY2025'!N160) - FIND(",", 'FY2025'!N160) - 1) &amp; " " &amp; MID('FY2025'!N160, FIND(" ", 'FY2025'!N160) + 1, FIND(",", 'FY2025'!N160, FIND(" ", 'FY2025'!N160)) - FIND(" ", 'FY2025'!N160) - 1) &amp; ", " &amp; MID('FY2025'!N160, FIND(",", 'FY2025'!N160, FIND(",",'FY2025'!N160) + 1) + 2, LEN('FY2025'!N160))),"")</f>
        <v>#VALUE!</v>
      </c>
      <c r="O158" s="5" t="e">
        <f t="shared" si="2"/>
        <v>#VALUE!</v>
      </c>
      <c r="P158" s="10" t="e">
        <f>IF('FY2025'!$A160&lt;&gt;"",IF(AND(MONTH($K158) &lt;= 1, MONTH($L158) &gt;= 1), IF($O158 &lt;&gt; "", $E158/$O158, ""), ""),"")</f>
        <v>#VALUE!</v>
      </c>
      <c r="Q158" s="10" t="e">
        <f>IF('FY2025'!$A160&lt;&gt;"",IF(AND(MONTH($K158) &lt;= 2, MONTH($L158) &gt;= 2), IF($O158 &lt;&gt; "", $E158/$O158, ""), ""),"")</f>
        <v>#VALUE!</v>
      </c>
      <c r="R158" s="10" t="e">
        <f>IF('FY2025'!$A160&lt;&gt;"",IF(AND(MONTH($K158) &lt;= 3, MONTH($L158) &gt;= 3), IF($O158 &lt;&gt; "", $E158/$O158, ""), ""),"")</f>
        <v>#VALUE!</v>
      </c>
      <c r="S158" s="10" t="e">
        <f>IF('FY2025'!$A160&lt;&gt;"",IF(AND(MONTH($K158) &lt;= 4, MONTH($L158) &gt;= 4), IF($O158 &lt;&gt; "", $E158/$O158, ""), ""),"")</f>
        <v>#VALUE!</v>
      </c>
      <c r="T158" s="10" t="e">
        <f>IF('FY2025'!$A160&lt;&gt;"",IF(AND(MONTH($K158) &lt;= 5, MONTH($L158) &gt;= 5), IF($O158 &lt;&gt; "", $E158/$O158, ""), ""),"")</f>
        <v>#VALUE!</v>
      </c>
      <c r="U158" s="10" t="e">
        <f>IF('FY2025'!$A160&lt;&gt;"",IF(AND(MONTH($K158) &lt;= 6, MONTH($L158) &gt;= 6), IF($O158 &lt;&gt; "", $E158/$O158, ""), ""),"")</f>
        <v>#VALUE!</v>
      </c>
      <c r="V158" s="10" t="e">
        <f>IF('FY2025'!$A160&lt;&gt;"",IF(AND(MONTH($K158) &lt;= 7, MONTH($L158) &gt;= 7 ), IF($O158 &lt;&gt; "", $E158/$O158, ""), ""),"")</f>
        <v>#VALUE!</v>
      </c>
      <c r="W158" s="10" t="e">
        <f>IF('FY2025'!$A160&lt;&gt;"",IF(AND(MONTH($K158) &lt;= 8, MONTH($L158) &gt;= 8), IF($O158 &lt;&gt; "", $E158/$O158, ""), ""),"")</f>
        <v>#VALUE!</v>
      </c>
      <c r="X158" s="10" t="e">
        <f>IF('FY2025'!$A160&lt;&gt;"",IF(AND(MONTH($K158) &lt;= 9, MONTH($L158) &gt;= 9), IF($O158 &lt;&gt; "", $E158/$O158, ""), ""),"")</f>
        <v>#VALUE!</v>
      </c>
      <c r="Y158" s="10" t="e">
        <f>IF('FY2025'!$A160&lt;&gt;"",IF(AND(MONTH($K158) &lt;= 10, MONTH($L158) &gt;= 10), IF($O158 &lt;&gt; "", $E158/$O158, ""), ""),"")</f>
        <v>#VALUE!</v>
      </c>
      <c r="Z158" s="10" t="e">
        <f>IF('FY2025'!$A160&lt;&gt;"",IF(AND(MONTH($K158) &lt;= 11, MONTH($L158) &gt;= 11), IF($O158 &lt;&gt; "", $E158/$O158, ""), ""),"")</f>
        <v>#VALUE!</v>
      </c>
      <c r="AA158" s="10" t="e">
        <f>IF('FY2025'!$A160&lt;&gt;"",IF(AND(MONTH($K158) &lt;= 12, MONTH($L158) &gt;= 12), IF($O158 &lt;&gt; "", $E158/$O158, ""), ""),"")</f>
        <v>#VALUE!</v>
      </c>
    </row>
    <row r="159" spans="1:27" x14ac:dyDescent="0.25">
      <c r="A159" s="8" t="str">
        <f>IF('FY2025'!A161&lt;&gt;"", VALUE('FY2025'!A161), "")</f>
        <v/>
      </c>
      <c r="B159" s="5" t="str">
        <f>IF('FY2025'!A161&lt;&gt;"",_xlfn.VALUETOTEXT('FY2025'!B161),"")</f>
        <v/>
      </c>
      <c r="C159" s="5" t="str">
        <f>_xlfn.VALUETOTEXT('FY2025'!C161)</f>
        <v/>
      </c>
      <c r="D159" s="5" t="str">
        <f>IF('FY2025'!A161&lt;&gt;"",_xlfn.VALUETOTEXT('FY2025'!D161),"")</f>
        <v/>
      </c>
      <c r="E159" s="6" t="str">
        <f>IF('FY2025'!A161&lt;&gt;"",VALUE('FY2025'!E161),"")</f>
        <v/>
      </c>
      <c r="F159" s="6" t="str">
        <f>IF('FY2025'!A161&lt;&gt;"",VALUE('FY2025'!F161),"")</f>
        <v/>
      </c>
      <c r="G159" s="6" t="str">
        <f>IF('FY2025'!A161&lt;&gt;"",VALUE('FY2025'!G161),"")</f>
        <v/>
      </c>
      <c r="H159" s="6" t="str">
        <f>IF('FY2025'!A161&lt;&gt;"",VALUE('FY2025'!H161),"")</f>
        <v/>
      </c>
      <c r="I159" s="6" t="str">
        <f>IF('FY2025'!A161&lt;&gt;"",VALUE('FY2025'!I161),"")</f>
        <v/>
      </c>
      <c r="J159" s="6" t="str">
        <f>IF('FY2025'!A161&lt;&gt;"",VALUE('FY2025'!J161),"")</f>
        <v/>
      </c>
      <c r="K159" s="7" t="str">
        <f>IF('FY2025'!A161&lt;&gt;"",DATEVALUE(MID('FY2025'!K161, FIND(",", 'FY2025'!K161) + 2, FIND(" ", 'FY2025'!K161) - FIND(",", 'FY2025'!K161) - 1) &amp; " " &amp; MID('FY2025'!K161, FIND(" ", 'FY2025'!K161) + 1, FIND(",", 'FY2025'!K161, FIND(" ", 'FY2025'!K161)) - FIND(" ", 'FY2025'!K161) - 1) &amp; ", " &amp; MID('FY2025'!K161, FIND(",", 'FY2025'!K161, FIND(",",'FY2025'!K161) + 1) + 2, LEN('FY2025'!K161))),"")</f>
        <v/>
      </c>
      <c r="L159" s="7" t="str">
        <f>IF('FY2025'!A161&lt;&gt;"",DATEVALUE(MID('FY2025'!L161, FIND(",", 'FY2025'!L161) + 2, FIND(" ", 'FY2025'!L161) - FIND(",", 'FY2025'!L161) - 1) &amp; " " &amp; MID('FY2025'!L161, FIND(" ", 'FY2025'!L161) + 1, FIND(",", 'FY2025'!L161, FIND(" ", 'FY2025'!L161)) - FIND(" ", 'FY2025'!L161) - 1) &amp; ", " &amp; MID('FY2025'!L161, FIND(",", 'FY2025'!L161, FIND(",",'FY2025'!L161) + 1) + 2, LEN('FY2025'!L161))),"")</f>
        <v/>
      </c>
      <c r="M159" s="7" t="str">
        <f>IF('FY2025'!A161&lt;&gt;"",DATEVALUE(MID('FY2025'!M161, FIND(",", 'FY2025'!M161) + 2, FIND(" ", 'FY2025'!M161) - FIND(",", 'FY2025'!M161) - 1) &amp; " " &amp; MID('FY2025'!M161, FIND(" ", 'FY2025'!M161) + 1, FIND(",", 'FY2025'!M161, FIND(" ", 'FY2025'!M161)) - FIND(" ", 'FY2025'!M161) - 1) &amp; ", " &amp; MID('FY2025'!M161, FIND(",", 'FY2025'!M161, FIND(",",'FY2025'!M161) + 1) + 2, LEN('FY2025'!M161))),"")</f>
        <v/>
      </c>
      <c r="N159" s="7" t="str">
        <f>IF('FY2025'!A161&lt;&gt;"",DATEVALUE(MID('FY2025'!N161, FIND(",", 'FY2025'!N161) + 2, FIND(" ", 'FY2025'!N161) - FIND(",", 'FY2025'!N161) - 1) &amp; " " &amp; MID('FY2025'!N161, FIND(" ", 'FY2025'!N161) + 1, FIND(",", 'FY2025'!N161, FIND(" ", 'FY2025'!N161)) - FIND(" ", 'FY2025'!N161) - 1) &amp; ", " &amp; MID('FY2025'!N161, FIND(",", 'FY2025'!N161, FIND(",",'FY2025'!N161) + 1) + 2, LEN('FY2025'!N161))),"")</f>
        <v/>
      </c>
      <c r="O159" s="5" t="str">
        <f t="shared" si="2"/>
        <v/>
      </c>
      <c r="P159" s="10" t="str">
        <f>IF('FY2025'!$A161&lt;&gt;"",IF(AND(MONTH($K159) &lt;= 1, MONTH($L159) &gt;= 1), IF($O159 &lt;&gt; "", $E159/$O159, ""), ""),"")</f>
        <v/>
      </c>
      <c r="Q159" s="10" t="str">
        <f>IF('FY2025'!$A161&lt;&gt;"",IF(AND(MONTH($K159) &lt;= 2, MONTH($L159) &gt;= 2), IF($O159 &lt;&gt; "", $E159/$O159, ""), ""),"")</f>
        <v/>
      </c>
      <c r="R159" s="10" t="str">
        <f>IF('FY2025'!$A161&lt;&gt;"",IF(AND(MONTH($K159) &lt;= 3, MONTH($L159) &gt;= 3), IF($O159 &lt;&gt; "", $E159/$O159, ""), ""),"")</f>
        <v/>
      </c>
      <c r="S159" s="10" t="str">
        <f>IF('FY2025'!$A161&lt;&gt;"",IF(AND(MONTH($K159) &lt;= 4, MONTH($L159) &gt;= 4), IF($O159 &lt;&gt; "", $E159/$O159, ""), ""),"")</f>
        <v/>
      </c>
      <c r="T159" s="10" t="str">
        <f>IF('FY2025'!$A161&lt;&gt;"",IF(AND(MONTH($K159) &lt;= 5, MONTH($L159) &gt;= 5), IF($O159 &lt;&gt; "", $E159/$O159, ""), ""),"")</f>
        <v/>
      </c>
      <c r="U159" s="10" t="str">
        <f>IF('FY2025'!$A161&lt;&gt;"",IF(AND(MONTH($K159) &lt;= 6, MONTH($L159) &gt;= 6), IF($O159 &lt;&gt; "", $E159/$O159, ""), ""),"")</f>
        <v/>
      </c>
      <c r="V159" s="10" t="str">
        <f>IF('FY2025'!$A161&lt;&gt;"",IF(AND(MONTH($K159) &lt;= 7, MONTH($L159) &gt;= 7 ), IF($O159 &lt;&gt; "", $E159/$O159, ""), ""),"")</f>
        <v/>
      </c>
      <c r="W159" s="10" t="str">
        <f>IF('FY2025'!$A161&lt;&gt;"",IF(AND(MONTH($K159) &lt;= 8, MONTH($L159) &gt;= 8), IF($O159 &lt;&gt; "", $E159/$O159, ""), ""),"")</f>
        <v/>
      </c>
      <c r="X159" s="10" t="str">
        <f>IF('FY2025'!$A161&lt;&gt;"",IF(AND(MONTH($K159) &lt;= 9, MONTH($L159) &gt;= 9), IF($O159 &lt;&gt; "", $E159/$O159, ""), ""),"")</f>
        <v/>
      </c>
      <c r="Y159" s="10" t="str">
        <f>IF('FY2025'!$A161&lt;&gt;"",IF(AND(MONTH($K159) &lt;= 10, MONTH($L159) &gt;= 10), IF($O159 &lt;&gt; "", $E159/$O159, ""), ""),"")</f>
        <v/>
      </c>
      <c r="Z159" s="10" t="str">
        <f>IF('FY2025'!$A161&lt;&gt;"",IF(AND(MONTH($K159) &lt;= 11, MONTH($L159) &gt;= 11), IF($O159 &lt;&gt; "", $E159/$O159, ""), ""),"")</f>
        <v/>
      </c>
      <c r="AA159" s="10" t="str">
        <f>IF('FY2025'!$A161&lt;&gt;"",IF(AND(MONTH($K159) &lt;= 12, MONTH($L159) &gt;= 12), IF($O159 &lt;&gt; "", $E159/$O159, ""), ""),"")</f>
        <v/>
      </c>
    </row>
    <row r="160" spans="1:27" x14ac:dyDescent="0.25">
      <c r="A160" s="8" t="str">
        <f>IF('FY2025'!A162&lt;&gt;"", VALUE('FY2025'!A162), "")</f>
        <v/>
      </c>
      <c r="B160" s="5" t="str">
        <f>IF('FY2025'!A162&lt;&gt;"",_xlfn.VALUETOTEXT('FY2025'!B162),"")</f>
        <v/>
      </c>
      <c r="C160" s="5" t="str">
        <f>_xlfn.VALUETOTEXT('FY2025'!C162)</f>
        <v/>
      </c>
      <c r="D160" s="5" t="str">
        <f>IF('FY2025'!A162&lt;&gt;"",_xlfn.VALUETOTEXT('FY2025'!D162),"")</f>
        <v/>
      </c>
      <c r="E160" s="6" t="str">
        <f>IF('FY2025'!A162&lt;&gt;"",VALUE('FY2025'!E162),"")</f>
        <v/>
      </c>
      <c r="F160" s="6" t="str">
        <f>IF('FY2025'!A162&lt;&gt;"",VALUE('FY2025'!F162),"")</f>
        <v/>
      </c>
      <c r="G160" s="6" t="str">
        <f>IF('FY2025'!A162&lt;&gt;"",VALUE('FY2025'!G162),"")</f>
        <v/>
      </c>
      <c r="H160" s="6" t="str">
        <f>IF('FY2025'!A162&lt;&gt;"",VALUE('FY2025'!H162),"")</f>
        <v/>
      </c>
      <c r="I160" s="6" t="str">
        <f>IF('FY2025'!A162&lt;&gt;"",VALUE('FY2025'!I162),"")</f>
        <v/>
      </c>
      <c r="J160" s="6" t="str">
        <f>IF('FY2025'!A162&lt;&gt;"",VALUE('FY2025'!J162),"")</f>
        <v/>
      </c>
      <c r="K160" s="7" t="str">
        <f>IF('FY2025'!A162&lt;&gt;"",DATEVALUE(MID('FY2025'!K162, FIND(",", 'FY2025'!K162) + 2, FIND(" ", 'FY2025'!K162) - FIND(",", 'FY2025'!K162) - 1) &amp; " " &amp; MID('FY2025'!K162, FIND(" ", 'FY2025'!K162) + 1, FIND(",", 'FY2025'!K162, FIND(" ", 'FY2025'!K162)) - FIND(" ", 'FY2025'!K162) - 1) &amp; ", " &amp; MID('FY2025'!K162, FIND(",", 'FY2025'!K162, FIND(",",'FY2025'!K162) + 1) + 2, LEN('FY2025'!K162))),"")</f>
        <v/>
      </c>
      <c r="L160" s="7" t="str">
        <f>IF('FY2025'!A162&lt;&gt;"",DATEVALUE(MID('FY2025'!L162, FIND(",", 'FY2025'!L162) + 2, FIND(" ", 'FY2025'!L162) - FIND(",", 'FY2025'!L162) - 1) &amp; " " &amp; MID('FY2025'!L162, FIND(" ", 'FY2025'!L162) + 1, FIND(",", 'FY2025'!L162, FIND(" ", 'FY2025'!L162)) - FIND(" ", 'FY2025'!L162) - 1) &amp; ", " &amp; MID('FY2025'!L162, FIND(",", 'FY2025'!L162, FIND(",",'FY2025'!L162) + 1) + 2, LEN('FY2025'!L162))),"")</f>
        <v/>
      </c>
      <c r="M160" s="7" t="str">
        <f>IF('FY2025'!A162&lt;&gt;"",DATEVALUE(MID('FY2025'!M162, FIND(",", 'FY2025'!M162) + 2, FIND(" ", 'FY2025'!M162) - FIND(",", 'FY2025'!M162) - 1) &amp; " " &amp; MID('FY2025'!M162, FIND(" ", 'FY2025'!M162) + 1, FIND(",", 'FY2025'!M162, FIND(" ", 'FY2025'!M162)) - FIND(" ", 'FY2025'!M162) - 1) &amp; ", " &amp; MID('FY2025'!M162, FIND(",", 'FY2025'!M162, FIND(",",'FY2025'!M162) + 1) + 2, LEN('FY2025'!M162))),"")</f>
        <v/>
      </c>
      <c r="N160" s="7" t="str">
        <f>IF('FY2025'!A162&lt;&gt;"",DATEVALUE(MID('FY2025'!N162, FIND(",", 'FY2025'!N162) + 2, FIND(" ", 'FY2025'!N162) - FIND(",", 'FY2025'!N162) - 1) &amp; " " &amp; MID('FY2025'!N162, FIND(" ", 'FY2025'!N162) + 1, FIND(",", 'FY2025'!N162, FIND(" ", 'FY2025'!N162)) - FIND(" ", 'FY2025'!N162) - 1) &amp; ", " &amp; MID('FY2025'!N162, FIND(",", 'FY2025'!N162, FIND(",",'FY2025'!N162) + 1) + 2, LEN('FY2025'!N162))),"")</f>
        <v/>
      </c>
      <c r="O160" s="5" t="str">
        <f t="shared" si="2"/>
        <v/>
      </c>
      <c r="P160" s="10" t="str">
        <f>IF('FY2025'!$A162&lt;&gt;"",IF(AND(MONTH($K160) &lt;= 1, MONTH($L160) &gt;= 1), IF($O160 &lt;&gt; "", $E160/$O160, ""), ""),"")</f>
        <v/>
      </c>
      <c r="Q160" s="10" t="str">
        <f>IF('FY2025'!$A162&lt;&gt;"",IF(AND(MONTH($K160) &lt;= 2, MONTH($L160) &gt;= 2), IF($O160 &lt;&gt; "", $E160/$O160, ""), ""),"")</f>
        <v/>
      </c>
      <c r="R160" s="10" t="str">
        <f>IF('FY2025'!$A162&lt;&gt;"",IF(AND(MONTH($K160) &lt;= 3, MONTH($L160) &gt;= 3), IF($O160 &lt;&gt; "", $E160/$O160, ""), ""),"")</f>
        <v/>
      </c>
      <c r="S160" s="10" t="str">
        <f>IF('FY2025'!$A162&lt;&gt;"",IF(AND(MONTH($K160) &lt;= 4, MONTH($L160) &gt;= 4), IF($O160 &lt;&gt; "", $E160/$O160, ""), ""),"")</f>
        <v/>
      </c>
      <c r="T160" s="10" t="str">
        <f>IF('FY2025'!$A162&lt;&gt;"",IF(AND(MONTH($K160) &lt;= 5, MONTH($L160) &gt;= 5), IF($O160 &lt;&gt; "", $E160/$O160, ""), ""),"")</f>
        <v/>
      </c>
      <c r="U160" s="10" t="str">
        <f>IF('FY2025'!$A162&lt;&gt;"",IF(AND(MONTH($K160) &lt;= 6, MONTH($L160) &gt;= 6), IF($O160 &lt;&gt; "", $E160/$O160, ""), ""),"")</f>
        <v/>
      </c>
      <c r="V160" s="10" t="str">
        <f>IF('FY2025'!$A162&lt;&gt;"",IF(AND(MONTH($K160) &lt;= 7, MONTH($L160) &gt;= 7 ), IF($O160 &lt;&gt; "", $E160/$O160, ""), ""),"")</f>
        <v/>
      </c>
      <c r="W160" s="10" t="str">
        <f>IF('FY2025'!$A162&lt;&gt;"",IF(AND(MONTH($K160) &lt;= 8, MONTH($L160) &gt;= 8), IF($O160 &lt;&gt; "", $E160/$O160, ""), ""),"")</f>
        <v/>
      </c>
      <c r="X160" s="10" t="str">
        <f>IF('FY2025'!$A162&lt;&gt;"",IF(AND(MONTH($K160) &lt;= 9, MONTH($L160) &gt;= 9), IF($O160 &lt;&gt; "", $E160/$O160, ""), ""),"")</f>
        <v/>
      </c>
      <c r="Y160" s="10" t="str">
        <f>IF('FY2025'!$A162&lt;&gt;"",IF(AND(MONTH($K160) &lt;= 10, MONTH($L160) &gt;= 10), IF($O160 &lt;&gt; "", $E160/$O160, ""), ""),"")</f>
        <v/>
      </c>
      <c r="Z160" s="10" t="str">
        <f>IF('FY2025'!$A162&lt;&gt;"",IF(AND(MONTH($K160) &lt;= 11, MONTH($L160) &gt;= 11), IF($O160 &lt;&gt; "", $E160/$O160, ""), ""),"")</f>
        <v/>
      </c>
      <c r="AA160" s="10" t="str">
        <f>IF('FY2025'!$A162&lt;&gt;"",IF(AND(MONTH($K160) &lt;= 12, MONTH($L160) &gt;= 12), IF($O160 &lt;&gt; "", $E160/$O160, ""), ""),"")</f>
        <v/>
      </c>
    </row>
    <row r="161" spans="1:27" x14ac:dyDescent="0.25">
      <c r="A161" s="8" t="str">
        <f>IF('FY2025'!A163&lt;&gt;"", VALUE('FY2025'!A163), "")</f>
        <v/>
      </c>
      <c r="B161" s="5" t="str">
        <f>IF('FY2025'!A163&lt;&gt;"",_xlfn.VALUETOTEXT('FY2025'!B163),"")</f>
        <v/>
      </c>
      <c r="C161" s="5" t="str">
        <f>_xlfn.VALUETOTEXT('FY2025'!C163)</f>
        <v/>
      </c>
      <c r="D161" s="5" t="str">
        <f>IF('FY2025'!A163&lt;&gt;"",_xlfn.VALUETOTEXT('FY2025'!D163),"")</f>
        <v/>
      </c>
      <c r="E161" s="6" t="str">
        <f>IF('FY2025'!A163&lt;&gt;"",VALUE('FY2025'!E163),"")</f>
        <v/>
      </c>
      <c r="F161" s="6" t="str">
        <f>IF('FY2025'!A163&lt;&gt;"",VALUE('FY2025'!F163),"")</f>
        <v/>
      </c>
      <c r="G161" s="6" t="str">
        <f>IF('FY2025'!A163&lt;&gt;"",VALUE('FY2025'!G163),"")</f>
        <v/>
      </c>
      <c r="H161" s="6" t="str">
        <f>IF('FY2025'!A163&lt;&gt;"",VALUE('FY2025'!H163),"")</f>
        <v/>
      </c>
      <c r="I161" s="6" t="str">
        <f>IF('FY2025'!A163&lt;&gt;"",VALUE('FY2025'!I163),"")</f>
        <v/>
      </c>
      <c r="J161" s="6" t="str">
        <f>IF('FY2025'!A163&lt;&gt;"",VALUE('FY2025'!J163),"")</f>
        <v/>
      </c>
      <c r="K161" s="7" t="str">
        <f>IF('FY2025'!A163&lt;&gt;"",DATEVALUE(MID('FY2025'!K163, FIND(",", 'FY2025'!K163) + 2, FIND(" ", 'FY2025'!K163) - FIND(",", 'FY2025'!K163) - 1) &amp; " " &amp; MID('FY2025'!K163, FIND(" ", 'FY2025'!K163) + 1, FIND(",", 'FY2025'!K163, FIND(" ", 'FY2025'!K163)) - FIND(" ", 'FY2025'!K163) - 1) &amp; ", " &amp; MID('FY2025'!K163, FIND(",", 'FY2025'!K163, FIND(",",'FY2025'!K163) + 1) + 2, LEN('FY2025'!K163))),"")</f>
        <v/>
      </c>
      <c r="L161" s="7" t="str">
        <f>IF('FY2025'!A163&lt;&gt;"",DATEVALUE(MID('FY2025'!L163, FIND(",", 'FY2025'!L163) + 2, FIND(" ", 'FY2025'!L163) - FIND(",", 'FY2025'!L163) - 1) &amp; " " &amp; MID('FY2025'!L163, FIND(" ", 'FY2025'!L163) + 1, FIND(",", 'FY2025'!L163, FIND(" ", 'FY2025'!L163)) - FIND(" ", 'FY2025'!L163) - 1) &amp; ", " &amp; MID('FY2025'!L163, FIND(",", 'FY2025'!L163, FIND(",",'FY2025'!L163) + 1) + 2, LEN('FY2025'!L163))),"")</f>
        <v/>
      </c>
      <c r="M161" s="7" t="str">
        <f>IF('FY2025'!A163&lt;&gt;"",DATEVALUE(MID('FY2025'!M163, FIND(",", 'FY2025'!M163) + 2, FIND(" ", 'FY2025'!M163) - FIND(",", 'FY2025'!M163) - 1) &amp; " " &amp; MID('FY2025'!M163, FIND(" ", 'FY2025'!M163) + 1, FIND(",", 'FY2025'!M163, FIND(" ", 'FY2025'!M163)) - FIND(" ", 'FY2025'!M163) - 1) &amp; ", " &amp; MID('FY2025'!M163, FIND(",", 'FY2025'!M163, FIND(",",'FY2025'!M163) + 1) + 2, LEN('FY2025'!M163))),"")</f>
        <v/>
      </c>
      <c r="N161" s="7" t="str">
        <f>IF('FY2025'!A163&lt;&gt;"",DATEVALUE(MID('FY2025'!N163, FIND(",", 'FY2025'!N163) + 2, FIND(" ", 'FY2025'!N163) - FIND(",", 'FY2025'!N163) - 1) &amp; " " &amp; MID('FY2025'!N163, FIND(" ", 'FY2025'!N163) + 1, FIND(",", 'FY2025'!N163, FIND(" ", 'FY2025'!N163)) - FIND(" ", 'FY2025'!N163) - 1) &amp; ", " &amp; MID('FY2025'!N163, FIND(",", 'FY2025'!N163, FIND(",",'FY2025'!N163) + 1) + 2, LEN('FY2025'!N163))),"")</f>
        <v/>
      </c>
      <c r="O161" s="5" t="str">
        <f t="shared" si="2"/>
        <v/>
      </c>
      <c r="P161" s="10" t="str">
        <f>IF('FY2025'!$A163&lt;&gt;"",IF(AND(MONTH($K161) &lt;= 1, MONTH($L161) &gt;= 1), IF($O161 &lt;&gt; "", $E161/$O161, ""), ""),"")</f>
        <v/>
      </c>
      <c r="Q161" s="10" t="str">
        <f>IF('FY2025'!$A163&lt;&gt;"",IF(AND(MONTH($K161) &lt;= 2, MONTH($L161) &gt;= 2), IF($O161 &lt;&gt; "", $E161/$O161, ""), ""),"")</f>
        <v/>
      </c>
      <c r="R161" s="10" t="str">
        <f>IF('FY2025'!$A163&lt;&gt;"",IF(AND(MONTH($K161) &lt;= 3, MONTH($L161) &gt;= 3), IF($O161 &lt;&gt; "", $E161/$O161, ""), ""),"")</f>
        <v/>
      </c>
      <c r="S161" s="10" t="str">
        <f>IF('FY2025'!$A163&lt;&gt;"",IF(AND(MONTH($K161) &lt;= 4, MONTH($L161) &gt;= 4), IF($O161 &lt;&gt; "", $E161/$O161, ""), ""),"")</f>
        <v/>
      </c>
      <c r="T161" s="10" t="str">
        <f>IF('FY2025'!$A163&lt;&gt;"",IF(AND(MONTH($K161) &lt;= 5, MONTH($L161) &gt;= 5), IF($O161 &lt;&gt; "", $E161/$O161, ""), ""),"")</f>
        <v/>
      </c>
      <c r="U161" s="10" t="str">
        <f>IF('FY2025'!$A163&lt;&gt;"",IF(AND(MONTH($K161) &lt;= 6, MONTH($L161) &gt;= 6), IF($O161 &lt;&gt; "", $E161/$O161, ""), ""),"")</f>
        <v/>
      </c>
      <c r="V161" s="10" t="str">
        <f>IF('FY2025'!$A163&lt;&gt;"",IF(AND(MONTH($K161) &lt;= 7, MONTH($L161) &gt;= 7 ), IF($O161 &lt;&gt; "", $E161/$O161, ""), ""),"")</f>
        <v/>
      </c>
      <c r="W161" s="10" t="str">
        <f>IF('FY2025'!$A163&lt;&gt;"",IF(AND(MONTH($K161) &lt;= 8, MONTH($L161) &gt;= 8), IF($O161 &lt;&gt; "", $E161/$O161, ""), ""),"")</f>
        <v/>
      </c>
      <c r="X161" s="10" t="str">
        <f>IF('FY2025'!$A163&lt;&gt;"",IF(AND(MONTH($K161) &lt;= 9, MONTH($L161) &gt;= 9), IF($O161 &lt;&gt; "", $E161/$O161, ""), ""),"")</f>
        <v/>
      </c>
      <c r="Y161" s="10" t="str">
        <f>IF('FY2025'!$A163&lt;&gt;"",IF(AND(MONTH($K161) &lt;= 10, MONTH($L161) &gt;= 10), IF($O161 &lt;&gt; "", $E161/$O161, ""), ""),"")</f>
        <v/>
      </c>
      <c r="Z161" s="10" t="str">
        <f>IF('FY2025'!$A163&lt;&gt;"",IF(AND(MONTH($K161) &lt;= 11, MONTH($L161) &gt;= 11), IF($O161 &lt;&gt; "", $E161/$O161, ""), ""),"")</f>
        <v/>
      </c>
      <c r="AA161" s="10" t="str">
        <f>IF('FY2025'!$A163&lt;&gt;"",IF(AND(MONTH($K161) &lt;= 12, MONTH($L161) &gt;= 12), IF($O161 &lt;&gt; "", $E161/$O161, ""), ""),"")</f>
        <v/>
      </c>
    </row>
    <row r="162" spans="1:27" x14ac:dyDescent="0.25">
      <c r="A162" s="8" t="str">
        <f>IF('FY2025'!A164&lt;&gt;"", VALUE('FY2025'!A164), "")</f>
        <v/>
      </c>
      <c r="B162" s="5" t="str">
        <f>IF('FY2025'!A164&lt;&gt;"",_xlfn.VALUETOTEXT('FY2025'!B164),"")</f>
        <v/>
      </c>
      <c r="C162" s="5" t="str">
        <f>_xlfn.VALUETOTEXT('FY2025'!C164)</f>
        <v/>
      </c>
      <c r="D162" s="5" t="str">
        <f>IF('FY2025'!A164&lt;&gt;"",_xlfn.VALUETOTEXT('FY2025'!D164),"")</f>
        <v/>
      </c>
      <c r="E162" s="6" t="str">
        <f>IF('FY2025'!A164&lt;&gt;"",VALUE('FY2025'!E164),"")</f>
        <v/>
      </c>
      <c r="F162" s="6" t="str">
        <f>IF('FY2025'!A164&lt;&gt;"",VALUE('FY2025'!F164),"")</f>
        <v/>
      </c>
      <c r="G162" s="6" t="str">
        <f>IF('FY2025'!A164&lt;&gt;"",VALUE('FY2025'!G164),"")</f>
        <v/>
      </c>
      <c r="H162" s="6" t="str">
        <f>IF('FY2025'!A164&lt;&gt;"",VALUE('FY2025'!H164),"")</f>
        <v/>
      </c>
      <c r="I162" s="6" t="str">
        <f>IF('FY2025'!A164&lt;&gt;"",VALUE('FY2025'!I164),"")</f>
        <v/>
      </c>
      <c r="J162" s="6" t="str">
        <f>IF('FY2025'!A164&lt;&gt;"",VALUE('FY2025'!J164),"")</f>
        <v/>
      </c>
      <c r="K162" s="7" t="str">
        <f>IF('FY2025'!A164&lt;&gt;"",DATEVALUE(MID('FY2025'!K164, FIND(",", 'FY2025'!K164) + 2, FIND(" ", 'FY2025'!K164) - FIND(",", 'FY2025'!K164) - 1) &amp; " " &amp; MID('FY2025'!K164, FIND(" ", 'FY2025'!K164) + 1, FIND(",", 'FY2025'!K164, FIND(" ", 'FY2025'!K164)) - FIND(" ", 'FY2025'!K164) - 1) &amp; ", " &amp; MID('FY2025'!K164, FIND(",", 'FY2025'!K164, FIND(",",'FY2025'!K164) + 1) + 2, LEN('FY2025'!K164))),"")</f>
        <v/>
      </c>
      <c r="L162" s="7" t="str">
        <f>IF('FY2025'!A164&lt;&gt;"",DATEVALUE(MID('FY2025'!L164, FIND(",", 'FY2025'!L164) + 2, FIND(" ", 'FY2025'!L164) - FIND(",", 'FY2025'!L164) - 1) &amp; " " &amp; MID('FY2025'!L164, FIND(" ", 'FY2025'!L164) + 1, FIND(",", 'FY2025'!L164, FIND(" ", 'FY2025'!L164)) - FIND(" ", 'FY2025'!L164) - 1) &amp; ", " &amp; MID('FY2025'!L164, FIND(",", 'FY2025'!L164, FIND(",",'FY2025'!L164) + 1) + 2, LEN('FY2025'!L164))),"")</f>
        <v/>
      </c>
      <c r="M162" s="7" t="str">
        <f>IF('FY2025'!A164&lt;&gt;"",DATEVALUE(MID('FY2025'!M164, FIND(",", 'FY2025'!M164) + 2, FIND(" ", 'FY2025'!M164) - FIND(",", 'FY2025'!M164) - 1) &amp; " " &amp; MID('FY2025'!M164, FIND(" ", 'FY2025'!M164) + 1, FIND(",", 'FY2025'!M164, FIND(" ", 'FY2025'!M164)) - FIND(" ", 'FY2025'!M164) - 1) &amp; ", " &amp; MID('FY2025'!M164, FIND(",", 'FY2025'!M164, FIND(",",'FY2025'!M164) + 1) + 2, LEN('FY2025'!M164))),"")</f>
        <v/>
      </c>
      <c r="N162" s="7" t="str">
        <f>IF('FY2025'!A164&lt;&gt;"",DATEVALUE(MID('FY2025'!N164, FIND(",", 'FY2025'!N164) + 2, FIND(" ", 'FY2025'!N164) - FIND(",", 'FY2025'!N164) - 1) &amp; " " &amp; MID('FY2025'!N164, FIND(" ", 'FY2025'!N164) + 1, FIND(",", 'FY2025'!N164, FIND(" ", 'FY2025'!N164)) - FIND(" ", 'FY2025'!N164) - 1) &amp; ", " &amp; MID('FY2025'!N164, FIND(",", 'FY2025'!N164, FIND(",",'FY2025'!N164) + 1) + 2, LEN('FY2025'!N164))),"")</f>
        <v/>
      </c>
      <c r="O162" s="5" t="str">
        <f t="shared" si="2"/>
        <v/>
      </c>
      <c r="P162" s="10" t="str">
        <f>IF('FY2025'!$A164&lt;&gt;"",IF(AND(MONTH($K162) &lt;= 1, MONTH($L162) &gt;= 1), IF($O162 &lt;&gt; "", $E162/$O162, ""), ""),"")</f>
        <v/>
      </c>
      <c r="Q162" s="10" t="str">
        <f>IF('FY2025'!$A164&lt;&gt;"",IF(AND(MONTH($K162) &lt;= 2, MONTH($L162) &gt;= 2), IF($O162 &lt;&gt; "", $E162/$O162, ""), ""),"")</f>
        <v/>
      </c>
      <c r="R162" s="10" t="str">
        <f>IF('FY2025'!$A164&lt;&gt;"",IF(AND(MONTH($K162) &lt;= 3, MONTH($L162) &gt;= 3), IF($O162 &lt;&gt; "", $E162/$O162, ""), ""),"")</f>
        <v/>
      </c>
      <c r="S162" s="10" t="str">
        <f>IF('FY2025'!$A164&lt;&gt;"",IF(AND(MONTH($K162) &lt;= 4, MONTH($L162) &gt;= 4), IF($O162 &lt;&gt; "", $E162/$O162, ""), ""),"")</f>
        <v/>
      </c>
      <c r="T162" s="10" t="str">
        <f>IF('FY2025'!$A164&lt;&gt;"",IF(AND(MONTH($K162) &lt;= 5, MONTH($L162) &gt;= 5), IF($O162 &lt;&gt; "", $E162/$O162, ""), ""),"")</f>
        <v/>
      </c>
      <c r="U162" s="10" t="str">
        <f>IF('FY2025'!$A164&lt;&gt;"",IF(AND(MONTH($K162) &lt;= 6, MONTH($L162) &gt;= 6), IF($O162 &lt;&gt; "", $E162/$O162, ""), ""),"")</f>
        <v/>
      </c>
      <c r="V162" s="10" t="str">
        <f>IF('FY2025'!$A164&lt;&gt;"",IF(AND(MONTH($K162) &lt;= 7, MONTH($L162) &gt;= 7 ), IF($O162 &lt;&gt; "", $E162/$O162, ""), ""),"")</f>
        <v/>
      </c>
      <c r="W162" s="10" t="str">
        <f>IF('FY2025'!$A164&lt;&gt;"",IF(AND(MONTH($K162) &lt;= 8, MONTH($L162) &gt;= 8), IF($O162 &lt;&gt; "", $E162/$O162, ""), ""),"")</f>
        <v/>
      </c>
      <c r="X162" s="10" t="str">
        <f>IF('FY2025'!$A164&lt;&gt;"",IF(AND(MONTH($K162) &lt;= 9, MONTH($L162) &gt;= 9), IF($O162 &lt;&gt; "", $E162/$O162, ""), ""),"")</f>
        <v/>
      </c>
      <c r="Y162" s="10" t="str">
        <f>IF('FY2025'!$A164&lt;&gt;"",IF(AND(MONTH($K162) &lt;= 10, MONTH($L162) &gt;= 10), IF($O162 &lt;&gt; "", $E162/$O162, ""), ""),"")</f>
        <v/>
      </c>
      <c r="Z162" s="10" t="str">
        <f>IF('FY2025'!$A164&lt;&gt;"",IF(AND(MONTH($K162) &lt;= 11, MONTH($L162) &gt;= 11), IF($O162 &lt;&gt; "", $E162/$O162, ""), ""),"")</f>
        <v/>
      </c>
      <c r="AA162" s="10" t="str">
        <f>IF('FY2025'!$A164&lt;&gt;"",IF(AND(MONTH($K162) &lt;= 12, MONTH($L162) &gt;= 12), IF($O162 &lt;&gt; "", $E162/$O162, ""), ""),"")</f>
        <v/>
      </c>
    </row>
    <row r="163" spans="1:27" x14ac:dyDescent="0.25">
      <c r="A163" s="8" t="str">
        <f>IF('FY2025'!A165&lt;&gt;"", VALUE('FY2025'!A165), "")</f>
        <v/>
      </c>
      <c r="B163" s="5" t="str">
        <f>IF('FY2025'!A165&lt;&gt;"",_xlfn.VALUETOTEXT('FY2025'!B165),"")</f>
        <v/>
      </c>
      <c r="C163" s="5" t="str">
        <f>_xlfn.VALUETOTEXT('FY2025'!C165)</f>
        <v/>
      </c>
      <c r="D163" s="5" t="str">
        <f>IF('FY2025'!A165&lt;&gt;"",_xlfn.VALUETOTEXT('FY2025'!D165),"")</f>
        <v/>
      </c>
      <c r="E163" s="6" t="str">
        <f>IF('FY2025'!A165&lt;&gt;"",VALUE('FY2025'!E165),"")</f>
        <v/>
      </c>
      <c r="F163" s="6" t="str">
        <f>IF('FY2025'!A165&lt;&gt;"",VALUE('FY2025'!F165),"")</f>
        <v/>
      </c>
      <c r="G163" s="6" t="str">
        <f>IF('FY2025'!A165&lt;&gt;"",VALUE('FY2025'!G165),"")</f>
        <v/>
      </c>
      <c r="H163" s="6" t="str">
        <f>IF('FY2025'!A165&lt;&gt;"",VALUE('FY2025'!H165),"")</f>
        <v/>
      </c>
      <c r="I163" s="6" t="str">
        <f>IF('FY2025'!A165&lt;&gt;"",VALUE('FY2025'!I165),"")</f>
        <v/>
      </c>
      <c r="J163" s="6" t="str">
        <f>IF('FY2025'!A165&lt;&gt;"",VALUE('FY2025'!J165),"")</f>
        <v/>
      </c>
      <c r="K163" s="7" t="str">
        <f>IF('FY2025'!A165&lt;&gt;"",DATEVALUE(MID('FY2025'!K165, FIND(",", 'FY2025'!K165) + 2, FIND(" ", 'FY2025'!K165) - FIND(",", 'FY2025'!K165) - 1) &amp; " " &amp; MID('FY2025'!K165, FIND(" ", 'FY2025'!K165) + 1, FIND(",", 'FY2025'!K165, FIND(" ", 'FY2025'!K165)) - FIND(" ", 'FY2025'!K165) - 1) &amp; ", " &amp; MID('FY2025'!K165, FIND(",", 'FY2025'!K165, FIND(",",'FY2025'!K165) + 1) + 2, LEN('FY2025'!K165))),"")</f>
        <v/>
      </c>
      <c r="L163" s="7" t="str">
        <f>IF('FY2025'!A165&lt;&gt;"",DATEVALUE(MID('FY2025'!L165, FIND(",", 'FY2025'!L165) + 2, FIND(" ", 'FY2025'!L165) - FIND(",", 'FY2025'!L165) - 1) &amp; " " &amp; MID('FY2025'!L165, FIND(" ", 'FY2025'!L165) + 1, FIND(",", 'FY2025'!L165, FIND(" ", 'FY2025'!L165)) - FIND(" ", 'FY2025'!L165) - 1) &amp; ", " &amp; MID('FY2025'!L165, FIND(",", 'FY2025'!L165, FIND(",",'FY2025'!L165) + 1) + 2, LEN('FY2025'!L165))),"")</f>
        <v/>
      </c>
      <c r="M163" s="7" t="str">
        <f>IF('FY2025'!A165&lt;&gt;"",DATEVALUE(MID('FY2025'!M165, FIND(",", 'FY2025'!M165) + 2, FIND(" ", 'FY2025'!M165) - FIND(",", 'FY2025'!M165) - 1) &amp; " " &amp; MID('FY2025'!M165, FIND(" ", 'FY2025'!M165) + 1, FIND(",", 'FY2025'!M165, FIND(" ", 'FY2025'!M165)) - FIND(" ", 'FY2025'!M165) - 1) &amp; ", " &amp; MID('FY2025'!M165, FIND(",", 'FY2025'!M165, FIND(",",'FY2025'!M165) + 1) + 2, LEN('FY2025'!M165))),"")</f>
        <v/>
      </c>
      <c r="N163" s="7" t="str">
        <f>IF('FY2025'!A165&lt;&gt;"",DATEVALUE(MID('FY2025'!N165, FIND(",", 'FY2025'!N165) + 2, FIND(" ", 'FY2025'!N165) - FIND(",", 'FY2025'!N165) - 1) &amp; " " &amp; MID('FY2025'!N165, FIND(" ", 'FY2025'!N165) + 1, FIND(",", 'FY2025'!N165, FIND(" ", 'FY2025'!N165)) - FIND(" ", 'FY2025'!N165) - 1) &amp; ", " &amp; MID('FY2025'!N165, FIND(",", 'FY2025'!N165, FIND(",",'FY2025'!N165) + 1) + 2, LEN('FY2025'!N165))),"")</f>
        <v/>
      </c>
      <c r="O163" s="5" t="str">
        <f t="shared" si="2"/>
        <v/>
      </c>
      <c r="P163" s="10" t="str">
        <f>IF('FY2025'!$A165&lt;&gt;"",IF(AND(MONTH($K163) &lt;= 1, MONTH($L163) &gt;= 1), IF($O163 &lt;&gt; "", $E163/$O163, ""), ""),"")</f>
        <v/>
      </c>
      <c r="Q163" s="10" t="str">
        <f>IF('FY2025'!$A165&lt;&gt;"",IF(AND(MONTH($K163) &lt;= 2, MONTH($L163) &gt;= 2), IF($O163 &lt;&gt; "", $E163/$O163, ""), ""),"")</f>
        <v/>
      </c>
      <c r="R163" s="10" t="str">
        <f>IF('FY2025'!$A165&lt;&gt;"",IF(AND(MONTH($K163) &lt;= 3, MONTH($L163) &gt;= 3), IF($O163 &lt;&gt; "", $E163/$O163, ""), ""),"")</f>
        <v/>
      </c>
      <c r="S163" s="10" t="str">
        <f>IF('FY2025'!$A165&lt;&gt;"",IF(AND(MONTH($K163) &lt;= 4, MONTH($L163) &gt;= 4), IF($O163 &lt;&gt; "", $E163/$O163, ""), ""),"")</f>
        <v/>
      </c>
      <c r="T163" s="10" t="str">
        <f>IF('FY2025'!$A165&lt;&gt;"",IF(AND(MONTH($K163) &lt;= 5, MONTH($L163) &gt;= 5), IF($O163 &lt;&gt; "", $E163/$O163, ""), ""),"")</f>
        <v/>
      </c>
      <c r="U163" s="10" t="str">
        <f>IF('FY2025'!$A165&lt;&gt;"",IF(AND(MONTH($K163) &lt;= 6, MONTH($L163) &gt;= 6), IF($O163 &lt;&gt; "", $E163/$O163, ""), ""),"")</f>
        <v/>
      </c>
      <c r="V163" s="10" t="str">
        <f>IF('FY2025'!$A165&lt;&gt;"",IF(AND(MONTH($K163) &lt;= 7, MONTH($L163) &gt;= 7 ), IF($O163 &lt;&gt; "", $E163/$O163, ""), ""),"")</f>
        <v/>
      </c>
      <c r="W163" s="10" t="str">
        <f>IF('FY2025'!$A165&lt;&gt;"",IF(AND(MONTH($K163) &lt;= 8, MONTH($L163) &gt;= 8), IF($O163 &lt;&gt; "", $E163/$O163, ""), ""),"")</f>
        <v/>
      </c>
      <c r="X163" s="10" t="str">
        <f>IF('FY2025'!$A165&lt;&gt;"",IF(AND(MONTH($K163) &lt;= 9, MONTH($L163) &gt;= 9), IF($O163 &lt;&gt; "", $E163/$O163, ""), ""),"")</f>
        <v/>
      </c>
      <c r="Y163" s="10" t="str">
        <f>IF('FY2025'!$A165&lt;&gt;"",IF(AND(MONTH($K163) &lt;= 10, MONTH($L163) &gt;= 10), IF($O163 &lt;&gt; "", $E163/$O163, ""), ""),"")</f>
        <v/>
      </c>
      <c r="Z163" s="10" t="str">
        <f>IF('FY2025'!$A165&lt;&gt;"",IF(AND(MONTH($K163) &lt;= 11, MONTH($L163) &gt;= 11), IF($O163 &lt;&gt; "", $E163/$O163, ""), ""),"")</f>
        <v/>
      </c>
      <c r="AA163" s="10" t="str">
        <f>IF('FY2025'!$A165&lt;&gt;"",IF(AND(MONTH($K163) &lt;= 12, MONTH($L163) &gt;= 12), IF($O163 &lt;&gt; "", $E163/$O163, ""), ""),"")</f>
        <v/>
      </c>
    </row>
    <row r="164" spans="1:27" x14ac:dyDescent="0.25">
      <c r="A164" s="8" t="str">
        <f>IF('FY2025'!A166&lt;&gt;"", VALUE('FY2025'!A166), "")</f>
        <v/>
      </c>
      <c r="B164" s="5" t="str">
        <f>IF('FY2025'!A166&lt;&gt;"",_xlfn.VALUETOTEXT('FY2025'!B166),"")</f>
        <v/>
      </c>
      <c r="C164" s="5" t="str">
        <f>_xlfn.VALUETOTEXT('FY2025'!C166)</f>
        <v/>
      </c>
      <c r="D164" s="5" t="str">
        <f>IF('FY2025'!A166&lt;&gt;"",_xlfn.VALUETOTEXT('FY2025'!D166),"")</f>
        <v/>
      </c>
      <c r="E164" s="6" t="str">
        <f>IF('FY2025'!A166&lt;&gt;"",VALUE('FY2025'!E166),"")</f>
        <v/>
      </c>
      <c r="F164" s="6" t="str">
        <f>IF('FY2025'!A166&lt;&gt;"",VALUE('FY2025'!F166),"")</f>
        <v/>
      </c>
      <c r="G164" s="6" t="str">
        <f>IF('FY2025'!A166&lt;&gt;"",VALUE('FY2025'!G166),"")</f>
        <v/>
      </c>
      <c r="H164" s="6" t="str">
        <f>IF('FY2025'!A166&lt;&gt;"",VALUE('FY2025'!H166),"")</f>
        <v/>
      </c>
      <c r="I164" s="6" t="str">
        <f>IF('FY2025'!A166&lt;&gt;"",VALUE('FY2025'!I166),"")</f>
        <v/>
      </c>
      <c r="J164" s="6" t="str">
        <f>IF('FY2025'!A166&lt;&gt;"",VALUE('FY2025'!J166),"")</f>
        <v/>
      </c>
      <c r="K164" s="7" t="str">
        <f>IF('FY2025'!A166&lt;&gt;"",DATEVALUE(MID('FY2025'!K166, FIND(",", 'FY2025'!K166) + 2, FIND(" ", 'FY2025'!K166) - FIND(",", 'FY2025'!K166) - 1) &amp; " " &amp; MID('FY2025'!K166, FIND(" ", 'FY2025'!K166) + 1, FIND(",", 'FY2025'!K166, FIND(" ", 'FY2025'!K166)) - FIND(" ", 'FY2025'!K166) - 1) &amp; ", " &amp; MID('FY2025'!K166, FIND(",", 'FY2025'!K166, FIND(",",'FY2025'!K166) + 1) + 2, LEN('FY2025'!K166))),"")</f>
        <v/>
      </c>
      <c r="L164" s="7" t="str">
        <f>IF('FY2025'!A166&lt;&gt;"",DATEVALUE(MID('FY2025'!L166, FIND(",", 'FY2025'!L166) + 2, FIND(" ", 'FY2025'!L166) - FIND(",", 'FY2025'!L166) - 1) &amp; " " &amp; MID('FY2025'!L166, FIND(" ", 'FY2025'!L166) + 1, FIND(",", 'FY2025'!L166, FIND(" ", 'FY2025'!L166)) - FIND(" ", 'FY2025'!L166) - 1) &amp; ", " &amp; MID('FY2025'!L166, FIND(",", 'FY2025'!L166, FIND(",",'FY2025'!L166) + 1) + 2, LEN('FY2025'!L166))),"")</f>
        <v/>
      </c>
      <c r="M164" s="7" t="str">
        <f>IF('FY2025'!A166&lt;&gt;"",DATEVALUE(MID('FY2025'!M166, FIND(",", 'FY2025'!M166) + 2, FIND(" ", 'FY2025'!M166) - FIND(",", 'FY2025'!M166) - 1) &amp; " " &amp; MID('FY2025'!M166, FIND(" ", 'FY2025'!M166) + 1, FIND(",", 'FY2025'!M166, FIND(" ", 'FY2025'!M166)) - FIND(" ", 'FY2025'!M166) - 1) &amp; ", " &amp; MID('FY2025'!M166, FIND(",", 'FY2025'!M166, FIND(",",'FY2025'!M166) + 1) + 2, LEN('FY2025'!M166))),"")</f>
        <v/>
      </c>
      <c r="N164" s="7" t="str">
        <f>IF('FY2025'!A166&lt;&gt;"",DATEVALUE(MID('FY2025'!N166, FIND(",", 'FY2025'!N166) + 2, FIND(" ", 'FY2025'!N166) - FIND(",", 'FY2025'!N166) - 1) &amp; " " &amp; MID('FY2025'!N166, FIND(" ", 'FY2025'!N166) + 1, FIND(",", 'FY2025'!N166, FIND(" ", 'FY2025'!N166)) - FIND(" ", 'FY2025'!N166) - 1) &amp; ", " &amp; MID('FY2025'!N166, FIND(",", 'FY2025'!N166, FIND(",",'FY2025'!N166) + 1) + 2, LEN('FY2025'!N166))),"")</f>
        <v/>
      </c>
      <c r="O164" s="5" t="str">
        <f t="shared" si="2"/>
        <v/>
      </c>
      <c r="P164" s="10" t="str">
        <f>IF('FY2025'!$A166&lt;&gt;"",IF(AND(MONTH($K164) &lt;= 1, MONTH($L164) &gt;= 1), IF($O164 &lt;&gt; "", $E164/$O164, ""), ""),"")</f>
        <v/>
      </c>
      <c r="Q164" s="10" t="str">
        <f>IF('FY2025'!$A166&lt;&gt;"",IF(AND(MONTH($K164) &lt;= 2, MONTH($L164) &gt;= 2), IF($O164 &lt;&gt; "", $E164/$O164, ""), ""),"")</f>
        <v/>
      </c>
      <c r="R164" s="10" t="str">
        <f>IF('FY2025'!$A166&lt;&gt;"",IF(AND(MONTH($K164) &lt;= 3, MONTH($L164) &gt;= 3), IF($O164 &lt;&gt; "", $E164/$O164, ""), ""),"")</f>
        <v/>
      </c>
      <c r="S164" s="10" t="str">
        <f>IF('FY2025'!$A166&lt;&gt;"",IF(AND(MONTH($K164) &lt;= 4, MONTH($L164) &gt;= 4), IF($O164 &lt;&gt; "", $E164/$O164, ""), ""),"")</f>
        <v/>
      </c>
      <c r="T164" s="10" t="str">
        <f>IF('FY2025'!$A166&lt;&gt;"",IF(AND(MONTH($K164) &lt;= 5, MONTH($L164) &gt;= 5), IF($O164 &lt;&gt; "", $E164/$O164, ""), ""),"")</f>
        <v/>
      </c>
      <c r="U164" s="10" t="str">
        <f>IF('FY2025'!$A166&lt;&gt;"",IF(AND(MONTH($K164) &lt;= 6, MONTH($L164) &gt;= 6), IF($O164 &lt;&gt; "", $E164/$O164, ""), ""),"")</f>
        <v/>
      </c>
      <c r="V164" s="10" t="str">
        <f>IF('FY2025'!$A166&lt;&gt;"",IF(AND(MONTH($K164) &lt;= 7, MONTH($L164) &gt;= 7 ), IF($O164 &lt;&gt; "", $E164/$O164, ""), ""),"")</f>
        <v/>
      </c>
      <c r="W164" s="10" t="str">
        <f>IF('FY2025'!$A166&lt;&gt;"",IF(AND(MONTH($K164) &lt;= 8, MONTH($L164) &gt;= 8), IF($O164 &lt;&gt; "", $E164/$O164, ""), ""),"")</f>
        <v/>
      </c>
      <c r="X164" s="10" t="str">
        <f>IF('FY2025'!$A166&lt;&gt;"",IF(AND(MONTH($K164) &lt;= 9, MONTH($L164) &gt;= 9), IF($O164 &lt;&gt; "", $E164/$O164, ""), ""),"")</f>
        <v/>
      </c>
      <c r="Y164" s="10" t="str">
        <f>IF('FY2025'!$A166&lt;&gt;"",IF(AND(MONTH($K164) &lt;= 10, MONTH($L164) &gt;= 10), IF($O164 &lt;&gt; "", $E164/$O164, ""), ""),"")</f>
        <v/>
      </c>
      <c r="Z164" s="10" t="str">
        <f>IF('FY2025'!$A166&lt;&gt;"",IF(AND(MONTH($K164) &lt;= 11, MONTH($L164) &gt;= 11), IF($O164 &lt;&gt; "", $E164/$O164, ""), ""),"")</f>
        <v/>
      </c>
      <c r="AA164" s="10" t="str">
        <f>IF('FY2025'!$A166&lt;&gt;"",IF(AND(MONTH($K164) &lt;= 12, MONTH($L164) &gt;= 12), IF($O164 &lt;&gt; "", $E164/$O164, ""), ""),"")</f>
        <v/>
      </c>
    </row>
    <row r="165" spans="1:27" x14ac:dyDescent="0.25">
      <c r="A165" s="8" t="str">
        <f>IF('FY2025'!A167&lt;&gt;"", VALUE('FY2025'!A167), "")</f>
        <v/>
      </c>
      <c r="B165" s="5" t="str">
        <f>IF('FY2025'!A167&lt;&gt;"",_xlfn.VALUETOTEXT('FY2025'!B167),"")</f>
        <v/>
      </c>
      <c r="C165" s="5" t="str">
        <f>_xlfn.VALUETOTEXT('FY2025'!C167)</f>
        <v/>
      </c>
      <c r="D165" s="5" t="str">
        <f>IF('FY2025'!A167&lt;&gt;"",_xlfn.VALUETOTEXT('FY2025'!D167),"")</f>
        <v/>
      </c>
      <c r="E165" s="6" t="str">
        <f>IF('FY2025'!A167&lt;&gt;"",VALUE('FY2025'!E167),"")</f>
        <v/>
      </c>
      <c r="F165" s="6" t="str">
        <f>IF('FY2025'!A167&lt;&gt;"",VALUE('FY2025'!F167),"")</f>
        <v/>
      </c>
      <c r="G165" s="6" t="str">
        <f>IF('FY2025'!A167&lt;&gt;"",VALUE('FY2025'!G167),"")</f>
        <v/>
      </c>
      <c r="H165" s="6" t="str">
        <f>IF('FY2025'!A167&lt;&gt;"",VALUE('FY2025'!H167),"")</f>
        <v/>
      </c>
      <c r="I165" s="6" t="str">
        <f>IF('FY2025'!A167&lt;&gt;"",VALUE('FY2025'!I167),"")</f>
        <v/>
      </c>
      <c r="J165" s="6" t="str">
        <f>IF('FY2025'!A167&lt;&gt;"",VALUE('FY2025'!J167),"")</f>
        <v/>
      </c>
      <c r="K165" s="7" t="str">
        <f>IF('FY2025'!A167&lt;&gt;"",DATEVALUE(MID('FY2025'!K167, FIND(",", 'FY2025'!K167) + 2, FIND(" ", 'FY2025'!K167) - FIND(",", 'FY2025'!K167) - 1) &amp; " " &amp; MID('FY2025'!K167, FIND(" ", 'FY2025'!K167) + 1, FIND(",", 'FY2025'!K167, FIND(" ", 'FY2025'!K167)) - FIND(" ", 'FY2025'!K167) - 1) &amp; ", " &amp; MID('FY2025'!K167, FIND(",", 'FY2025'!K167, FIND(",",'FY2025'!K167) + 1) + 2, LEN('FY2025'!K167))),"")</f>
        <v/>
      </c>
      <c r="L165" s="7" t="str">
        <f>IF('FY2025'!A167&lt;&gt;"",DATEVALUE(MID('FY2025'!L167, FIND(",", 'FY2025'!L167) + 2, FIND(" ", 'FY2025'!L167) - FIND(",", 'FY2025'!L167) - 1) &amp; " " &amp; MID('FY2025'!L167, FIND(" ", 'FY2025'!L167) + 1, FIND(",", 'FY2025'!L167, FIND(" ", 'FY2025'!L167)) - FIND(" ", 'FY2025'!L167) - 1) &amp; ", " &amp; MID('FY2025'!L167, FIND(",", 'FY2025'!L167, FIND(",",'FY2025'!L167) + 1) + 2, LEN('FY2025'!L167))),"")</f>
        <v/>
      </c>
      <c r="M165" s="7" t="str">
        <f>IF('FY2025'!A167&lt;&gt;"",DATEVALUE(MID('FY2025'!M167, FIND(",", 'FY2025'!M167) + 2, FIND(" ", 'FY2025'!M167) - FIND(",", 'FY2025'!M167) - 1) &amp; " " &amp; MID('FY2025'!M167, FIND(" ", 'FY2025'!M167) + 1, FIND(",", 'FY2025'!M167, FIND(" ", 'FY2025'!M167)) - FIND(" ", 'FY2025'!M167) - 1) &amp; ", " &amp; MID('FY2025'!M167, FIND(",", 'FY2025'!M167, FIND(",",'FY2025'!M167) + 1) + 2, LEN('FY2025'!M167))),"")</f>
        <v/>
      </c>
      <c r="N165" s="7" t="str">
        <f>IF('FY2025'!A167&lt;&gt;"",DATEVALUE(MID('FY2025'!N167, FIND(",", 'FY2025'!N167) + 2, FIND(" ", 'FY2025'!N167) - FIND(",", 'FY2025'!N167) - 1) &amp; " " &amp; MID('FY2025'!N167, FIND(" ", 'FY2025'!N167) + 1, FIND(",", 'FY2025'!N167, FIND(" ", 'FY2025'!N167)) - FIND(" ", 'FY2025'!N167) - 1) &amp; ", " &amp; MID('FY2025'!N167, FIND(",", 'FY2025'!N167, FIND(",",'FY2025'!N167) + 1) + 2, LEN('FY2025'!N167))),"")</f>
        <v/>
      </c>
      <c r="O165" s="5" t="str">
        <f t="shared" si="2"/>
        <v/>
      </c>
      <c r="P165" s="10" t="str">
        <f>IF('FY2025'!$A167&lt;&gt;"",IF(AND(MONTH($K165) &lt;= 1, MONTH($L165) &gt;= 1), IF($O165 &lt;&gt; "", $E165/$O165, ""), ""),"")</f>
        <v/>
      </c>
      <c r="Q165" s="10" t="str">
        <f>IF('FY2025'!$A167&lt;&gt;"",IF(AND(MONTH($K165) &lt;= 2, MONTH($L165) &gt;= 2), IF($O165 &lt;&gt; "", $E165/$O165, ""), ""),"")</f>
        <v/>
      </c>
      <c r="R165" s="10" t="str">
        <f>IF('FY2025'!$A167&lt;&gt;"",IF(AND(MONTH($K165) &lt;= 3, MONTH($L165) &gt;= 3), IF($O165 &lt;&gt; "", $E165/$O165, ""), ""),"")</f>
        <v/>
      </c>
      <c r="S165" s="10" t="str">
        <f>IF('FY2025'!$A167&lt;&gt;"",IF(AND(MONTH($K165) &lt;= 4, MONTH($L165) &gt;= 4), IF($O165 &lt;&gt; "", $E165/$O165, ""), ""),"")</f>
        <v/>
      </c>
      <c r="T165" s="10" t="str">
        <f>IF('FY2025'!$A167&lt;&gt;"",IF(AND(MONTH($K165) &lt;= 5, MONTH($L165) &gt;= 5), IF($O165 &lt;&gt; "", $E165/$O165, ""), ""),"")</f>
        <v/>
      </c>
      <c r="U165" s="10" t="str">
        <f>IF('FY2025'!$A167&lt;&gt;"",IF(AND(MONTH($K165) &lt;= 6, MONTH($L165) &gt;= 6), IF($O165 &lt;&gt; "", $E165/$O165, ""), ""),"")</f>
        <v/>
      </c>
      <c r="V165" s="10" t="str">
        <f>IF('FY2025'!$A167&lt;&gt;"",IF(AND(MONTH($K165) &lt;= 7, MONTH($L165) &gt;= 7 ), IF($O165 &lt;&gt; "", $E165/$O165, ""), ""),"")</f>
        <v/>
      </c>
      <c r="W165" s="10" t="str">
        <f>IF('FY2025'!$A167&lt;&gt;"",IF(AND(MONTH($K165) &lt;= 8, MONTH($L165) &gt;= 8), IF($O165 &lt;&gt; "", $E165/$O165, ""), ""),"")</f>
        <v/>
      </c>
      <c r="X165" s="10" t="str">
        <f>IF('FY2025'!$A167&lt;&gt;"",IF(AND(MONTH($K165) &lt;= 9, MONTH($L165) &gt;= 9), IF($O165 &lt;&gt; "", $E165/$O165, ""), ""),"")</f>
        <v/>
      </c>
      <c r="Y165" s="10" t="str">
        <f>IF('FY2025'!$A167&lt;&gt;"",IF(AND(MONTH($K165) &lt;= 10, MONTH($L165) &gt;= 10), IF($O165 &lt;&gt; "", $E165/$O165, ""), ""),"")</f>
        <v/>
      </c>
      <c r="Z165" s="10" t="str">
        <f>IF('FY2025'!$A167&lt;&gt;"",IF(AND(MONTH($K165) &lt;= 11, MONTH($L165) &gt;= 11), IF($O165 &lt;&gt; "", $E165/$O165, ""), ""),"")</f>
        <v/>
      </c>
      <c r="AA165" s="10" t="str">
        <f>IF('FY2025'!$A167&lt;&gt;"",IF(AND(MONTH($K165) &lt;= 12, MONTH($L165) &gt;= 12), IF($O165 &lt;&gt; "", $E165/$O165, ""), ""),"")</f>
        <v/>
      </c>
    </row>
    <row r="166" spans="1:27" x14ac:dyDescent="0.25">
      <c r="A166" s="8" t="str">
        <f>IF('FY2025'!A168&lt;&gt;"", VALUE('FY2025'!A168), "")</f>
        <v/>
      </c>
      <c r="B166" s="5" t="str">
        <f>IF('FY2025'!A168&lt;&gt;"",_xlfn.VALUETOTEXT('FY2025'!B168),"")</f>
        <v/>
      </c>
      <c r="C166" s="5" t="str">
        <f>_xlfn.VALUETOTEXT('FY2025'!C168)</f>
        <v/>
      </c>
      <c r="D166" s="5" t="str">
        <f>IF('FY2025'!A168&lt;&gt;"",_xlfn.VALUETOTEXT('FY2025'!D168),"")</f>
        <v/>
      </c>
      <c r="E166" s="6" t="str">
        <f>IF('FY2025'!A168&lt;&gt;"",VALUE('FY2025'!E168),"")</f>
        <v/>
      </c>
      <c r="F166" s="6" t="str">
        <f>IF('FY2025'!A168&lt;&gt;"",VALUE('FY2025'!F168),"")</f>
        <v/>
      </c>
      <c r="G166" s="6" t="str">
        <f>IF('FY2025'!A168&lt;&gt;"",VALUE('FY2025'!G168),"")</f>
        <v/>
      </c>
      <c r="H166" s="6" t="str">
        <f>IF('FY2025'!A168&lt;&gt;"",VALUE('FY2025'!H168),"")</f>
        <v/>
      </c>
      <c r="I166" s="6" t="str">
        <f>IF('FY2025'!A168&lt;&gt;"",VALUE('FY2025'!I168),"")</f>
        <v/>
      </c>
      <c r="J166" s="6" t="str">
        <f>IF('FY2025'!A168&lt;&gt;"",VALUE('FY2025'!J168),"")</f>
        <v/>
      </c>
      <c r="K166" s="7" t="str">
        <f>IF('FY2025'!A168&lt;&gt;"",DATEVALUE(MID('FY2025'!K168, FIND(",", 'FY2025'!K168) + 2, FIND(" ", 'FY2025'!K168) - FIND(",", 'FY2025'!K168) - 1) &amp; " " &amp; MID('FY2025'!K168, FIND(" ", 'FY2025'!K168) + 1, FIND(",", 'FY2025'!K168, FIND(" ", 'FY2025'!K168)) - FIND(" ", 'FY2025'!K168) - 1) &amp; ", " &amp; MID('FY2025'!K168, FIND(",", 'FY2025'!K168, FIND(",",'FY2025'!K168) + 1) + 2, LEN('FY2025'!K168))),"")</f>
        <v/>
      </c>
      <c r="L166" s="7" t="str">
        <f>IF('FY2025'!A168&lt;&gt;"",DATEVALUE(MID('FY2025'!L168, FIND(",", 'FY2025'!L168) + 2, FIND(" ", 'FY2025'!L168) - FIND(",", 'FY2025'!L168) - 1) &amp; " " &amp; MID('FY2025'!L168, FIND(" ", 'FY2025'!L168) + 1, FIND(",", 'FY2025'!L168, FIND(" ", 'FY2025'!L168)) - FIND(" ", 'FY2025'!L168) - 1) &amp; ", " &amp; MID('FY2025'!L168, FIND(",", 'FY2025'!L168, FIND(",",'FY2025'!L168) + 1) + 2, LEN('FY2025'!L168))),"")</f>
        <v/>
      </c>
      <c r="M166" s="7" t="str">
        <f>IF('FY2025'!A168&lt;&gt;"",DATEVALUE(MID('FY2025'!M168, FIND(",", 'FY2025'!M168) + 2, FIND(" ", 'FY2025'!M168) - FIND(",", 'FY2025'!M168) - 1) &amp; " " &amp; MID('FY2025'!M168, FIND(" ", 'FY2025'!M168) + 1, FIND(",", 'FY2025'!M168, FIND(" ", 'FY2025'!M168)) - FIND(" ", 'FY2025'!M168) - 1) &amp; ", " &amp; MID('FY2025'!M168, FIND(",", 'FY2025'!M168, FIND(",",'FY2025'!M168) + 1) + 2, LEN('FY2025'!M168))),"")</f>
        <v/>
      </c>
      <c r="N166" s="7" t="str">
        <f>IF('FY2025'!A168&lt;&gt;"",DATEVALUE(MID('FY2025'!N168, FIND(",", 'FY2025'!N168) + 2, FIND(" ", 'FY2025'!N168) - FIND(",", 'FY2025'!N168) - 1) &amp; " " &amp; MID('FY2025'!N168, FIND(" ", 'FY2025'!N168) + 1, FIND(",", 'FY2025'!N168, FIND(" ", 'FY2025'!N168)) - FIND(" ", 'FY2025'!N168) - 1) &amp; ", " &amp; MID('FY2025'!N168, FIND(",", 'FY2025'!N168, FIND(",",'FY2025'!N168) + 1) + 2, LEN('FY2025'!N168))),"")</f>
        <v/>
      </c>
      <c r="O166" s="5" t="str">
        <f t="shared" si="2"/>
        <v/>
      </c>
      <c r="P166" s="10" t="str">
        <f>IF('FY2025'!$A168&lt;&gt;"",IF(AND(MONTH($K166) &lt;= 1, MONTH($L166) &gt;= 1), IF($O166 &lt;&gt; "", $E166/$O166, ""), ""),"")</f>
        <v/>
      </c>
      <c r="Q166" s="10" t="str">
        <f>IF('FY2025'!$A168&lt;&gt;"",IF(AND(MONTH($K166) &lt;= 2, MONTH($L166) &gt;= 2), IF($O166 &lt;&gt; "", $E166/$O166, ""), ""),"")</f>
        <v/>
      </c>
      <c r="R166" s="10" t="str">
        <f>IF('FY2025'!$A168&lt;&gt;"",IF(AND(MONTH($K166) &lt;= 3, MONTH($L166) &gt;= 3), IF($O166 &lt;&gt; "", $E166/$O166, ""), ""),"")</f>
        <v/>
      </c>
      <c r="S166" s="10" t="str">
        <f>IF('FY2025'!$A168&lt;&gt;"",IF(AND(MONTH($K166) &lt;= 4, MONTH($L166) &gt;= 4), IF($O166 &lt;&gt; "", $E166/$O166, ""), ""),"")</f>
        <v/>
      </c>
      <c r="T166" s="10" t="str">
        <f>IF('FY2025'!$A168&lt;&gt;"",IF(AND(MONTH($K166) &lt;= 5, MONTH($L166) &gt;= 5), IF($O166 &lt;&gt; "", $E166/$O166, ""), ""),"")</f>
        <v/>
      </c>
      <c r="U166" s="10" t="str">
        <f>IF('FY2025'!$A168&lt;&gt;"",IF(AND(MONTH($K166) &lt;= 6, MONTH($L166) &gt;= 6), IF($O166 &lt;&gt; "", $E166/$O166, ""), ""),"")</f>
        <v/>
      </c>
      <c r="V166" s="10" t="str">
        <f>IF('FY2025'!$A168&lt;&gt;"",IF(AND(MONTH($K166) &lt;= 7, MONTH($L166) &gt;= 7 ), IF($O166 &lt;&gt; "", $E166/$O166, ""), ""),"")</f>
        <v/>
      </c>
      <c r="W166" s="10" t="str">
        <f>IF('FY2025'!$A168&lt;&gt;"",IF(AND(MONTH($K166) &lt;= 8, MONTH($L166) &gt;= 8), IF($O166 &lt;&gt; "", $E166/$O166, ""), ""),"")</f>
        <v/>
      </c>
      <c r="X166" s="10" t="str">
        <f>IF('FY2025'!$A168&lt;&gt;"",IF(AND(MONTH($K166) &lt;= 9, MONTH($L166) &gt;= 9), IF($O166 &lt;&gt; "", $E166/$O166, ""), ""),"")</f>
        <v/>
      </c>
      <c r="Y166" s="10" t="str">
        <f>IF('FY2025'!$A168&lt;&gt;"",IF(AND(MONTH($K166) &lt;= 10, MONTH($L166) &gt;= 10), IF($O166 &lt;&gt; "", $E166/$O166, ""), ""),"")</f>
        <v/>
      </c>
      <c r="Z166" s="10" t="str">
        <f>IF('FY2025'!$A168&lt;&gt;"",IF(AND(MONTH($K166) &lt;= 11, MONTH($L166) &gt;= 11), IF($O166 &lt;&gt; "", $E166/$O166, ""), ""),"")</f>
        <v/>
      </c>
      <c r="AA166" s="10" t="str">
        <f>IF('FY2025'!$A168&lt;&gt;"",IF(AND(MONTH($K166) &lt;= 12, MONTH($L166) &gt;= 12), IF($O166 &lt;&gt; "", $E166/$O166, ""), ""),"")</f>
        <v/>
      </c>
    </row>
    <row r="167" spans="1:27" x14ac:dyDescent="0.25">
      <c r="A167" s="8" t="str">
        <f>IF('FY2025'!A169&lt;&gt;"", VALUE('FY2025'!A169), "")</f>
        <v/>
      </c>
      <c r="B167" s="5" t="str">
        <f>IF('FY2025'!A169&lt;&gt;"",_xlfn.VALUETOTEXT('FY2025'!B169),"")</f>
        <v/>
      </c>
      <c r="C167" s="5" t="str">
        <f>_xlfn.VALUETOTEXT('FY2025'!C169)</f>
        <v/>
      </c>
      <c r="D167" s="5" t="str">
        <f>IF('FY2025'!A169&lt;&gt;"",_xlfn.VALUETOTEXT('FY2025'!D169),"")</f>
        <v/>
      </c>
      <c r="E167" s="6" t="str">
        <f>IF('FY2025'!A169&lt;&gt;"",VALUE('FY2025'!E169),"")</f>
        <v/>
      </c>
      <c r="F167" s="6" t="str">
        <f>IF('FY2025'!A169&lt;&gt;"",VALUE('FY2025'!F169),"")</f>
        <v/>
      </c>
      <c r="G167" s="6" t="str">
        <f>IF('FY2025'!A169&lt;&gt;"",VALUE('FY2025'!G169),"")</f>
        <v/>
      </c>
      <c r="H167" s="6" t="str">
        <f>IF('FY2025'!A169&lt;&gt;"",VALUE('FY2025'!H169),"")</f>
        <v/>
      </c>
      <c r="I167" s="6" t="str">
        <f>IF('FY2025'!A169&lt;&gt;"",VALUE('FY2025'!I169),"")</f>
        <v/>
      </c>
      <c r="J167" s="6" t="str">
        <f>IF('FY2025'!A169&lt;&gt;"",VALUE('FY2025'!J169),"")</f>
        <v/>
      </c>
      <c r="K167" s="7" t="str">
        <f>IF('FY2025'!A169&lt;&gt;"",DATEVALUE(MID('FY2025'!K169, FIND(",", 'FY2025'!K169) + 2, FIND(" ", 'FY2025'!K169) - FIND(",", 'FY2025'!K169) - 1) &amp; " " &amp; MID('FY2025'!K169, FIND(" ", 'FY2025'!K169) + 1, FIND(",", 'FY2025'!K169, FIND(" ", 'FY2025'!K169)) - FIND(" ", 'FY2025'!K169) - 1) &amp; ", " &amp; MID('FY2025'!K169, FIND(",", 'FY2025'!K169, FIND(",",'FY2025'!K169) + 1) + 2, LEN('FY2025'!K169))),"")</f>
        <v/>
      </c>
      <c r="L167" s="7" t="str">
        <f>IF('FY2025'!A169&lt;&gt;"",DATEVALUE(MID('FY2025'!L169, FIND(",", 'FY2025'!L169) + 2, FIND(" ", 'FY2025'!L169) - FIND(",", 'FY2025'!L169) - 1) &amp; " " &amp; MID('FY2025'!L169, FIND(" ", 'FY2025'!L169) + 1, FIND(",", 'FY2025'!L169, FIND(" ", 'FY2025'!L169)) - FIND(" ", 'FY2025'!L169) - 1) &amp; ", " &amp; MID('FY2025'!L169, FIND(",", 'FY2025'!L169, FIND(",",'FY2025'!L169) + 1) + 2, LEN('FY2025'!L169))),"")</f>
        <v/>
      </c>
      <c r="M167" s="7" t="str">
        <f>IF('FY2025'!A169&lt;&gt;"",DATEVALUE(MID('FY2025'!M169, FIND(",", 'FY2025'!M169) + 2, FIND(" ", 'FY2025'!M169) - FIND(",", 'FY2025'!M169) - 1) &amp; " " &amp; MID('FY2025'!M169, FIND(" ", 'FY2025'!M169) + 1, FIND(",", 'FY2025'!M169, FIND(" ", 'FY2025'!M169)) - FIND(" ", 'FY2025'!M169) - 1) &amp; ", " &amp; MID('FY2025'!M169, FIND(",", 'FY2025'!M169, FIND(",",'FY2025'!M169) + 1) + 2, LEN('FY2025'!M169))),"")</f>
        <v/>
      </c>
      <c r="N167" s="7" t="str">
        <f>IF('FY2025'!A169&lt;&gt;"",DATEVALUE(MID('FY2025'!N169, FIND(",", 'FY2025'!N169) + 2, FIND(" ", 'FY2025'!N169) - FIND(",", 'FY2025'!N169) - 1) &amp; " " &amp; MID('FY2025'!N169, FIND(" ", 'FY2025'!N169) + 1, FIND(",", 'FY2025'!N169, FIND(" ", 'FY2025'!N169)) - FIND(" ", 'FY2025'!N169) - 1) &amp; ", " &amp; MID('FY2025'!N169, FIND(",", 'FY2025'!N169, FIND(",",'FY2025'!N169) + 1) + 2, LEN('FY2025'!N169))),"")</f>
        <v/>
      </c>
      <c r="O167" s="5" t="str">
        <f t="shared" si="2"/>
        <v/>
      </c>
      <c r="P167" s="10" t="str">
        <f>IF('FY2025'!$A169&lt;&gt;"",IF(AND(MONTH($K167) &lt;= 1, MONTH($L167) &gt;= 1), IF($O167 &lt;&gt; "", $E167/$O167, ""), ""),"")</f>
        <v/>
      </c>
      <c r="Q167" s="10" t="str">
        <f>IF('FY2025'!$A169&lt;&gt;"",IF(AND(MONTH($K167) &lt;= 2, MONTH($L167) &gt;= 2), IF($O167 &lt;&gt; "", $E167/$O167, ""), ""),"")</f>
        <v/>
      </c>
      <c r="R167" s="10" t="str">
        <f>IF('FY2025'!$A169&lt;&gt;"",IF(AND(MONTH($K167) &lt;= 3, MONTH($L167) &gt;= 3), IF($O167 &lt;&gt; "", $E167/$O167, ""), ""),"")</f>
        <v/>
      </c>
      <c r="S167" s="10" t="str">
        <f>IF('FY2025'!$A169&lt;&gt;"",IF(AND(MONTH($K167) &lt;= 4, MONTH($L167) &gt;= 4), IF($O167 &lt;&gt; "", $E167/$O167, ""), ""),"")</f>
        <v/>
      </c>
      <c r="T167" s="10" t="str">
        <f>IF('FY2025'!$A169&lt;&gt;"",IF(AND(MONTH($K167) &lt;= 5, MONTH($L167) &gt;= 5), IF($O167 &lt;&gt; "", $E167/$O167, ""), ""),"")</f>
        <v/>
      </c>
      <c r="U167" s="10" t="str">
        <f>IF('FY2025'!$A169&lt;&gt;"",IF(AND(MONTH($K167) &lt;= 6, MONTH($L167) &gt;= 6), IF($O167 &lt;&gt; "", $E167/$O167, ""), ""),"")</f>
        <v/>
      </c>
      <c r="V167" s="10" t="str">
        <f>IF('FY2025'!$A169&lt;&gt;"",IF(AND(MONTH($K167) &lt;= 7, MONTH($L167) &gt;= 7 ), IF($O167 &lt;&gt; "", $E167/$O167, ""), ""),"")</f>
        <v/>
      </c>
      <c r="W167" s="10" t="str">
        <f>IF('FY2025'!$A169&lt;&gt;"",IF(AND(MONTH($K167) &lt;= 8, MONTH($L167) &gt;= 8), IF($O167 &lt;&gt; "", $E167/$O167, ""), ""),"")</f>
        <v/>
      </c>
      <c r="X167" s="10" t="str">
        <f>IF('FY2025'!$A169&lt;&gt;"",IF(AND(MONTH($K167) &lt;= 9, MONTH($L167) &gt;= 9), IF($O167 &lt;&gt; "", $E167/$O167, ""), ""),"")</f>
        <v/>
      </c>
      <c r="Y167" s="10" t="str">
        <f>IF('FY2025'!$A169&lt;&gt;"",IF(AND(MONTH($K167) &lt;= 10, MONTH($L167) &gt;= 10), IF($O167 &lt;&gt; "", $E167/$O167, ""), ""),"")</f>
        <v/>
      </c>
      <c r="Z167" s="10" t="str">
        <f>IF('FY2025'!$A169&lt;&gt;"",IF(AND(MONTH($K167) &lt;= 11, MONTH($L167) &gt;= 11), IF($O167 &lt;&gt; "", $E167/$O167, ""), ""),"")</f>
        <v/>
      </c>
      <c r="AA167" s="10" t="str">
        <f>IF('FY2025'!$A169&lt;&gt;"",IF(AND(MONTH($K167) &lt;= 12, MONTH($L167) &gt;= 12), IF($O167 &lt;&gt; "", $E167/$O167, ""), ""),"")</f>
        <v/>
      </c>
    </row>
    <row r="168" spans="1:27" x14ac:dyDescent="0.25">
      <c r="A168" s="8" t="str">
        <f>IF('FY2025'!A170&lt;&gt;"", VALUE('FY2025'!A170), "")</f>
        <v/>
      </c>
      <c r="B168" s="5" t="str">
        <f>IF('FY2025'!A170&lt;&gt;"",_xlfn.VALUETOTEXT('FY2025'!B170),"")</f>
        <v/>
      </c>
      <c r="C168" s="5" t="str">
        <f>_xlfn.VALUETOTEXT('FY2025'!C170)</f>
        <v/>
      </c>
      <c r="D168" s="5" t="str">
        <f>IF('FY2025'!A170&lt;&gt;"",_xlfn.VALUETOTEXT('FY2025'!D170),"")</f>
        <v/>
      </c>
      <c r="E168" s="6" t="str">
        <f>IF('FY2025'!A170&lt;&gt;"",VALUE('FY2025'!E170),"")</f>
        <v/>
      </c>
      <c r="F168" s="6" t="str">
        <f>IF('FY2025'!A170&lt;&gt;"",VALUE('FY2025'!F170),"")</f>
        <v/>
      </c>
      <c r="G168" s="6" t="str">
        <f>IF('FY2025'!A170&lt;&gt;"",VALUE('FY2025'!G170),"")</f>
        <v/>
      </c>
      <c r="H168" s="6" t="str">
        <f>IF('FY2025'!A170&lt;&gt;"",VALUE('FY2025'!H170),"")</f>
        <v/>
      </c>
      <c r="I168" s="6" t="str">
        <f>IF('FY2025'!A170&lt;&gt;"",VALUE('FY2025'!I170),"")</f>
        <v/>
      </c>
      <c r="J168" s="6" t="str">
        <f>IF('FY2025'!A170&lt;&gt;"",VALUE('FY2025'!J170),"")</f>
        <v/>
      </c>
      <c r="K168" s="7" t="str">
        <f>IF('FY2025'!A170&lt;&gt;"",DATEVALUE(MID('FY2025'!K170, FIND(",", 'FY2025'!K170) + 2, FIND(" ", 'FY2025'!K170) - FIND(",", 'FY2025'!K170) - 1) &amp; " " &amp; MID('FY2025'!K170, FIND(" ", 'FY2025'!K170) + 1, FIND(",", 'FY2025'!K170, FIND(" ", 'FY2025'!K170)) - FIND(" ", 'FY2025'!K170) - 1) &amp; ", " &amp; MID('FY2025'!K170, FIND(",", 'FY2025'!K170, FIND(",",'FY2025'!K170) + 1) + 2, LEN('FY2025'!K170))),"")</f>
        <v/>
      </c>
      <c r="L168" s="7" t="str">
        <f>IF('FY2025'!A170&lt;&gt;"",DATEVALUE(MID('FY2025'!L170, FIND(",", 'FY2025'!L170) + 2, FIND(" ", 'FY2025'!L170) - FIND(",", 'FY2025'!L170) - 1) &amp; " " &amp; MID('FY2025'!L170, FIND(" ", 'FY2025'!L170) + 1, FIND(",", 'FY2025'!L170, FIND(" ", 'FY2025'!L170)) - FIND(" ", 'FY2025'!L170) - 1) &amp; ", " &amp; MID('FY2025'!L170, FIND(",", 'FY2025'!L170, FIND(",",'FY2025'!L170) + 1) + 2, LEN('FY2025'!L170))),"")</f>
        <v/>
      </c>
      <c r="M168" s="7" t="str">
        <f>IF('FY2025'!A170&lt;&gt;"",DATEVALUE(MID('FY2025'!M170, FIND(",", 'FY2025'!M170) + 2, FIND(" ", 'FY2025'!M170) - FIND(",", 'FY2025'!M170) - 1) &amp; " " &amp; MID('FY2025'!M170, FIND(" ", 'FY2025'!M170) + 1, FIND(",", 'FY2025'!M170, FIND(" ", 'FY2025'!M170)) - FIND(" ", 'FY2025'!M170) - 1) &amp; ", " &amp; MID('FY2025'!M170, FIND(",", 'FY2025'!M170, FIND(",",'FY2025'!M170) + 1) + 2, LEN('FY2025'!M170))),"")</f>
        <v/>
      </c>
      <c r="N168" s="7" t="str">
        <f>IF('FY2025'!A170&lt;&gt;"",DATEVALUE(MID('FY2025'!N170, FIND(",", 'FY2025'!N170) + 2, FIND(" ", 'FY2025'!N170) - FIND(",", 'FY2025'!N170) - 1) &amp; " " &amp; MID('FY2025'!N170, FIND(" ", 'FY2025'!N170) + 1, FIND(",", 'FY2025'!N170, FIND(" ", 'FY2025'!N170)) - FIND(" ", 'FY2025'!N170) - 1) &amp; ", " &amp; MID('FY2025'!N170, FIND(",", 'FY2025'!N170, FIND(",",'FY2025'!N170) + 1) + 2, LEN('FY2025'!N170))),"")</f>
        <v/>
      </c>
      <c r="O168" s="5" t="str">
        <f t="shared" si="2"/>
        <v/>
      </c>
      <c r="P168" s="10" t="str">
        <f>IF('FY2025'!$A170&lt;&gt;"",IF(AND(MONTH($K168) &lt;= 1, MONTH($L168) &gt;= 1), IF($O168 &lt;&gt; "", $E168/$O168, ""), ""),"")</f>
        <v/>
      </c>
      <c r="Q168" s="10" t="str">
        <f>IF('FY2025'!$A170&lt;&gt;"",IF(AND(MONTH($K168) &lt;= 2, MONTH($L168) &gt;= 2), IF($O168 &lt;&gt; "", $E168/$O168, ""), ""),"")</f>
        <v/>
      </c>
      <c r="R168" s="10" t="str">
        <f>IF('FY2025'!$A170&lt;&gt;"",IF(AND(MONTH($K168) &lt;= 3, MONTH($L168) &gt;= 3), IF($O168 &lt;&gt; "", $E168/$O168, ""), ""),"")</f>
        <v/>
      </c>
      <c r="S168" s="10" t="str">
        <f>IF('FY2025'!$A170&lt;&gt;"",IF(AND(MONTH($K168) &lt;= 4, MONTH($L168) &gt;= 4), IF($O168 &lt;&gt; "", $E168/$O168, ""), ""),"")</f>
        <v/>
      </c>
      <c r="T168" s="10" t="str">
        <f>IF('FY2025'!$A170&lt;&gt;"",IF(AND(MONTH($K168) &lt;= 5, MONTH($L168) &gt;= 5), IF($O168 &lt;&gt; "", $E168/$O168, ""), ""),"")</f>
        <v/>
      </c>
      <c r="U168" s="10" t="str">
        <f>IF('FY2025'!$A170&lt;&gt;"",IF(AND(MONTH($K168) &lt;= 6, MONTH($L168) &gt;= 6), IF($O168 &lt;&gt; "", $E168/$O168, ""), ""),"")</f>
        <v/>
      </c>
      <c r="V168" s="10" t="str">
        <f>IF('FY2025'!$A170&lt;&gt;"",IF(AND(MONTH($K168) &lt;= 7, MONTH($L168) &gt;= 7 ), IF($O168 &lt;&gt; "", $E168/$O168, ""), ""),"")</f>
        <v/>
      </c>
      <c r="W168" s="10" t="str">
        <f>IF('FY2025'!$A170&lt;&gt;"",IF(AND(MONTH($K168) &lt;= 8, MONTH($L168) &gt;= 8), IF($O168 &lt;&gt; "", $E168/$O168, ""), ""),"")</f>
        <v/>
      </c>
      <c r="X168" s="10" t="str">
        <f>IF('FY2025'!$A170&lt;&gt;"",IF(AND(MONTH($K168) &lt;= 9, MONTH($L168) &gt;= 9), IF($O168 &lt;&gt; "", $E168/$O168, ""), ""),"")</f>
        <v/>
      </c>
      <c r="Y168" s="10" t="str">
        <f>IF('FY2025'!$A170&lt;&gt;"",IF(AND(MONTH($K168) &lt;= 10, MONTH($L168) &gt;= 10), IF($O168 &lt;&gt; "", $E168/$O168, ""), ""),"")</f>
        <v/>
      </c>
      <c r="Z168" s="10" t="str">
        <f>IF('FY2025'!$A170&lt;&gt;"",IF(AND(MONTH($K168) &lt;= 11, MONTH($L168) &gt;= 11), IF($O168 &lt;&gt; "", $E168/$O168, ""), ""),"")</f>
        <v/>
      </c>
      <c r="AA168" s="10" t="str">
        <f>IF('FY2025'!$A170&lt;&gt;"",IF(AND(MONTH($K168) &lt;= 12, MONTH($L168) &gt;= 12), IF($O168 &lt;&gt; "", $E168/$O168, ""), ""),"")</f>
        <v/>
      </c>
    </row>
    <row r="169" spans="1:27" x14ac:dyDescent="0.25">
      <c r="A169" s="8" t="str">
        <f>IF('FY2025'!A171&lt;&gt;"", VALUE('FY2025'!A171), "")</f>
        <v/>
      </c>
      <c r="B169" s="5" t="str">
        <f>IF('FY2025'!A171&lt;&gt;"",_xlfn.VALUETOTEXT('FY2025'!B171),"")</f>
        <v/>
      </c>
      <c r="C169" s="5" t="str">
        <f>_xlfn.VALUETOTEXT('FY2025'!C171)</f>
        <v/>
      </c>
      <c r="D169" s="5" t="str">
        <f>IF('FY2025'!A171&lt;&gt;"",_xlfn.VALUETOTEXT('FY2025'!D171),"")</f>
        <v/>
      </c>
      <c r="E169" s="6" t="str">
        <f>IF('FY2025'!A171&lt;&gt;"",VALUE('FY2025'!E171),"")</f>
        <v/>
      </c>
      <c r="F169" s="6" t="str">
        <f>IF('FY2025'!A171&lt;&gt;"",VALUE('FY2025'!F171),"")</f>
        <v/>
      </c>
      <c r="G169" s="6" t="str">
        <f>IF('FY2025'!A171&lt;&gt;"",VALUE('FY2025'!G171),"")</f>
        <v/>
      </c>
      <c r="H169" s="6" t="str">
        <f>IF('FY2025'!A171&lt;&gt;"",VALUE('FY2025'!H171),"")</f>
        <v/>
      </c>
      <c r="I169" s="6" t="str">
        <f>IF('FY2025'!A171&lt;&gt;"",VALUE('FY2025'!I171),"")</f>
        <v/>
      </c>
      <c r="J169" s="6" t="str">
        <f>IF('FY2025'!A171&lt;&gt;"",VALUE('FY2025'!J171),"")</f>
        <v/>
      </c>
      <c r="K169" s="7" t="str">
        <f>IF('FY2025'!A171&lt;&gt;"",DATEVALUE(MID('FY2025'!K171, FIND(",", 'FY2025'!K171) + 2, FIND(" ", 'FY2025'!K171) - FIND(",", 'FY2025'!K171) - 1) &amp; " " &amp; MID('FY2025'!K171, FIND(" ", 'FY2025'!K171) + 1, FIND(",", 'FY2025'!K171, FIND(" ", 'FY2025'!K171)) - FIND(" ", 'FY2025'!K171) - 1) &amp; ", " &amp; MID('FY2025'!K171, FIND(",", 'FY2025'!K171, FIND(",",'FY2025'!K171) + 1) + 2, LEN('FY2025'!K171))),"")</f>
        <v/>
      </c>
      <c r="L169" s="7" t="str">
        <f>IF('FY2025'!A171&lt;&gt;"",DATEVALUE(MID('FY2025'!L171, FIND(",", 'FY2025'!L171) + 2, FIND(" ", 'FY2025'!L171) - FIND(",", 'FY2025'!L171) - 1) &amp; " " &amp; MID('FY2025'!L171, FIND(" ", 'FY2025'!L171) + 1, FIND(",", 'FY2025'!L171, FIND(" ", 'FY2025'!L171)) - FIND(" ", 'FY2025'!L171) - 1) &amp; ", " &amp; MID('FY2025'!L171, FIND(",", 'FY2025'!L171, FIND(",",'FY2025'!L171) + 1) + 2, LEN('FY2025'!L171))),"")</f>
        <v/>
      </c>
      <c r="M169" s="7" t="str">
        <f>IF('FY2025'!A171&lt;&gt;"",DATEVALUE(MID('FY2025'!M171, FIND(",", 'FY2025'!M171) + 2, FIND(" ", 'FY2025'!M171) - FIND(",", 'FY2025'!M171) - 1) &amp; " " &amp; MID('FY2025'!M171, FIND(" ", 'FY2025'!M171) + 1, FIND(",", 'FY2025'!M171, FIND(" ", 'FY2025'!M171)) - FIND(" ", 'FY2025'!M171) - 1) &amp; ", " &amp; MID('FY2025'!M171, FIND(",", 'FY2025'!M171, FIND(",",'FY2025'!M171) + 1) + 2, LEN('FY2025'!M171))),"")</f>
        <v/>
      </c>
      <c r="N169" s="7" t="str">
        <f>IF('FY2025'!A171&lt;&gt;"",DATEVALUE(MID('FY2025'!N171, FIND(",", 'FY2025'!N171) + 2, FIND(" ", 'FY2025'!N171) - FIND(",", 'FY2025'!N171) - 1) &amp; " " &amp; MID('FY2025'!N171, FIND(" ", 'FY2025'!N171) + 1, FIND(",", 'FY2025'!N171, FIND(" ", 'FY2025'!N171)) - FIND(" ", 'FY2025'!N171) - 1) &amp; ", " &amp; MID('FY2025'!N171, FIND(",", 'FY2025'!N171, FIND(",",'FY2025'!N171) + 1) + 2, LEN('FY2025'!N171))),"")</f>
        <v/>
      </c>
      <c r="O169" s="5" t="str">
        <f t="shared" si="2"/>
        <v/>
      </c>
      <c r="P169" s="10" t="str">
        <f>IF('FY2025'!$A171&lt;&gt;"",IF(AND(MONTH($K169) &lt;= 1, MONTH($L169) &gt;= 1), IF($O169 &lt;&gt; "", $E169/$O169, ""), ""),"")</f>
        <v/>
      </c>
      <c r="Q169" s="10" t="str">
        <f>IF('FY2025'!$A171&lt;&gt;"",IF(AND(MONTH($K169) &lt;= 2, MONTH($L169) &gt;= 2), IF($O169 &lt;&gt; "", $E169/$O169, ""), ""),"")</f>
        <v/>
      </c>
      <c r="R169" s="10" t="str">
        <f>IF('FY2025'!$A171&lt;&gt;"",IF(AND(MONTH($K169) &lt;= 3, MONTH($L169) &gt;= 3), IF($O169 &lt;&gt; "", $E169/$O169, ""), ""),"")</f>
        <v/>
      </c>
      <c r="S169" s="10" t="str">
        <f>IF('FY2025'!$A171&lt;&gt;"",IF(AND(MONTH($K169) &lt;= 4, MONTH($L169) &gt;= 4), IF($O169 &lt;&gt; "", $E169/$O169, ""), ""),"")</f>
        <v/>
      </c>
      <c r="T169" s="10" t="str">
        <f>IF('FY2025'!$A171&lt;&gt;"",IF(AND(MONTH($K169) &lt;= 5, MONTH($L169) &gt;= 5), IF($O169 &lt;&gt; "", $E169/$O169, ""), ""),"")</f>
        <v/>
      </c>
      <c r="U169" s="10" t="str">
        <f>IF('FY2025'!$A171&lt;&gt;"",IF(AND(MONTH($K169) &lt;= 6, MONTH($L169) &gt;= 6), IF($O169 &lt;&gt; "", $E169/$O169, ""), ""),"")</f>
        <v/>
      </c>
      <c r="V169" s="10" t="str">
        <f>IF('FY2025'!$A171&lt;&gt;"",IF(AND(MONTH($K169) &lt;= 7, MONTH($L169) &gt;= 7 ), IF($O169 &lt;&gt; "", $E169/$O169, ""), ""),"")</f>
        <v/>
      </c>
      <c r="W169" s="10" t="str">
        <f>IF('FY2025'!$A171&lt;&gt;"",IF(AND(MONTH($K169) &lt;= 8, MONTH($L169) &gt;= 8), IF($O169 &lt;&gt; "", $E169/$O169, ""), ""),"")</f>
        <v/>
      </c>
      <c r="X169" s="10" t="str">
        <f>IF('FY2025'!$A171&lt;&gt;"",IF(AND(MONTH($K169) &lt;= 9, MONTH($L169) &gt;= 9), IF($O169 &lt;&gt; "", $E169/$O169, ""), ""),"")</f>
        <v/>
      </c>
      <c r="Y169" s="10" t="str">
        <f>IF('FY2025'!$A171&lt;&gt;"",IF(AND(MONTH($K169) &lt;= 10, MONTH($L169) &gt;= 10), IF($O169 &lt;&gt; "", $E169/$O169, ""), ""),"")</f>
        <v/>
      </c>
      <c r="Z169" s="10" t="str">
        <f>IF('FY2025'!$A171&lt;&gt;"",IF(AND(MONTH($K169) &lt;= 11, MONTH($L169) &gt;= 11), IF($O169 &lt;&gt; "", $E169/$O169, ""), ""),"")</f>
        <v/>
      </c>
      <c r="AA169" s="10" t="str">
        <f>IF('FY2025'!$A171&lt;&gt;"",IF(AND(MONTH($K169) &lt;= 12, MONTH($L169) &gt;= 12), IF($O169 &lt;&gt; "", $E169/$O169, ""), ""),"")</f>
        <v/>
      </c>
    </row>
    <row r="170" spans="1:27" x14ac:dyDescent="0.25">
      <c r="A170" s="8" t="str">
        <f>IF('FY2025'!A172&lt;&gt;"", VALUE('FY2025'!A172), "")</f>
        <v/>
      </c>
      <c r="B170" s="5" t="str">
        <f>IF('FY2025'!A172&lt;&gt;"",_xlfn.VALUETOTEXT('FY2025'!B172),"")</f>
        <v/>
      </c>
      <c r="C170" s="5" t="str">
        <f>_xlfn.VALUETOTEXT('FY2025'!C172)</f>
        <v/>
      </c>
      <c r="D170" s="5" t="str">
        <f>IF('FY2025'!A172&lt;&gt;"",_xlfn.VALUETOTEXT('FY2025'!D172),"")</f>
        <v/>
      </c>
      <c r="E170" s="6" t="str">
        <f>IF('FY2025'!A172&lt;&gt;"",VALUE('FY2025'!E172),"")</f>
        <v/>
      </c>
      <c r="F170" s="6" t="str">
        <f>IF('FY2025'!A172&lt;&gt;"",VALUE('FY2025'!F172),"")</f>
        <v/>
      </c>
      <c r="G170" s="6" t="str">
        <f>IF('FY2025'!A172&lt;&gt;"",VALUE('FY2025'!G172),"")</f>
        <v/>
      </c>
      <c r="H170" s="6" t="str">
        <f>IF('FY2025'!A172&lt;&gt;"",VALUE('FY2025'!H172),"")</f>
        <v/>
      </c>
      <c r="I170" s="6" t="str">
        <f>IF('FY2025'!A172&lt;&gt;"",VALUE('FY2025'!I172),"")</f>
        <v/>
      </c>
      <c r="J170" s="6" t="str">
        <f>IF('FY2025'!A172&lt;&gt;"",VALUE('FY2025'!J172),"")</f>
        <v/>
      </c>
      <c r="K170" s="7" t="str">
        <f>IF('FY2025'!A172&lt;&gt;"",DATEVALUE(MID('FY2025'!K172, FIND(",", 'FY2025'!K172) + 2, FIND(" ", 'FY2025'!K172) - FIND(",", 'FY2025'!K172) - 1) &amp; " " &amp; MID('FY2025'!K172, FIND(" ", 'FY2025'!K172) + 1, FIND(",", 'FY2025'!K172, FIND(" ", 'FY2025'!K172)) - FIND(" ", 'FY2025'!K172) - 1) &amp; ", " &amp; MID('FY2025'!K172, FIND(",", 'FY2025'!K172, FIND(",",'FY2025'!K172) + 1) + 2, LEN('FY2025'!K172))),"")</f>
        <v/>
      </c>
      <c r="L170" s="7" t="str">
        <f>IF('FY2025'!A172&lt;&gt;"",DATEVALUE(MID('FY2025'!L172, FIND(",", 'FY2025'!L172) + 2, FIND(" ", 'FY2025'!L172) - FIND(",", 'FY2025'!L172) - 1) &amp; " " &amp; MID('FY2025'!L172, FIND(" ", 'FY2025'!L172) + 1, FIND(",", 'FY2025'!L172, FIND(" ", 'FY2025'!L172)) - FIND(" ", 'FY2025'!L172) - 1) &amp; ", " &amp; MID('FY2025'!L172, FIND(",", 'FY2025'!L172, FIND(",",'FY2025'!L172) + 1) + 2, LEN('FY2025'!L172))),"")</f>
        <v/>
      </c>
      <c r="M170" s="7" t="str">
        <f>IF('FY2025'!A172&lt;&gt;"",DATEVALUE(MID('FY2025'!M172, FIND(",", 'FY2025'!M172) + 2, FIND(" ", 'FY2025'!M172) - FIND(",", 'FY2025'!M172) - 1) &amp; " " &amp; MID('FY2025'!M172, FIND(" ", 'FY2025'!M172) + 1, FIND(",", 'FY2025'!M172, FIND(" ", 'FY2025'!M172)) - FIND(" ", 'FY2025'!M172) - 1) &amp; ", " &amp; MID('FY2025'!M172, FIND(",", 'FY2025'!M172, FIND(",",'FY2025'!M172) + 1) + 2, LEN('FY2025'!M172))),"")</f>
        <v/>
      </c>
      <c r="N170" s="7" t="str">
        <f>IF('FY2025'!A172&lt;&gt;"",DATEVALUE(MID('FY2025'!N172, FIND(",", 'FY2025'!N172) + 2, FIND(" ", 'FY2025'!N172) - FIND(",", 'FY2025'!N172) - 1) &amp; " " &amp; MID('FY2025'!N172, FIND(" ", 'FY2025'!N172) + 1, FIND(",", 'FY2025'!N172, FIND(" ", 'FY2025'!N172)) - FIND(" ", 'FY2025'!N172) - 1) &amp; ", " &amp; MID('FY2025'!N172, FIND(",", 'FY2025'!N172, FIND(",",'FY2025'!N172) + 1) + 2, LEN('FY2025'!N172))),"")</f>
        <v/>
      </c>
      <c r="O170" s="5" t="str">
        <f t="shared" si="2"/>
        <v/>
      </c>
      <c r="P170" s="10" t="str">
        <f>IF('FY2025'!$A172&lt;&gt;"",IF(AND(MONTH($K170) &lt;= 1, MONTH($L170) &gt;= 1), IF($O170 &lt;&gt; "", $E170/$O170, ""), ""),"")</f>
        <v/>
      </c>
      <c r="Q170" s="10" t="str">
        <f>IF('FY2025'!$A172&lt;&gt;"",IF(AND(MONTH($K170) &lt;= 2, MONTH($L170) &gt;= 2), IF($O170 &lt;&gt; "", $E170/$O170, ""), ""),"")</f>
        <v/>
      </c>
      <c r="R170" s="10" t="str">
        <f>IF('FY2025'!$A172&lt;&gt;"",IF(AND(MONTH($K170) &lt;= 3, MONTH($L170) &gt;= 3), IF($O170 &lt;&gt; "", $E170/$O170, ""), ""),"")</f>
        <v/>
      </c>
      <c r="S170" s="10" t="str">
        <f>IF('FY2025'!$A172&lt;&gt;"",IF(AND(MONTH($K170) &lt;= 4, MONTH($L170) &gt;= 4), IF($O170 &lt;&gt; "", $E170/$O170, ""), ""),"")</f>
        <v/>
      </c>
      <c r="T170" s="10" t="str">
        <f>IF('FY2025'!$A172&lt;&gt;"",IF(AND(MONTH($K170) &lt;= 5, MONTH($L170) &gt;= 5), IF($O170 &lt;&gt; "", $E170/$O170, ""), ""),"")</f>
        <v/>
      </c>
      <c r="U170" s="10" t="str">
        <f>IF('FY2025'!$A172&lt;&gt;"",IF(AND(MONTH($K170) &lt;= 6, MONTH($L170) &gt;= 6), IF($O170 &lt;&gt; "", $E170/$O170, ""), ""),"")</f>
        <v/>
      </c>
      <c r="V170" s="10" t="str">
        <f>IF('FY2025'!$A172&lt;&gt;"",IF(AND(MONTH($K170) &lt;= 7, MONTH($L170) &gt;= 7 ), IF($O170 &lt;&gt; "", $E170/$O170, ""), ""),"")</f>
        <v/>
      </c>
      <c r="W170" s="10" t="str">
        <f>IF('FY2025'!$A172&lt;&gt;"",IF(AND(MONTH($K170) &lt;= 8, MONTH($L170) &gt;= 8), IF($O170 &lt;&gt; "", $E170/$O170, ""), ""),"")</f>
        <v/>
      </c>
      <c r="X170" s="10" t="str">
        <f>IF('FY2025'!$A172&lt;&gt;"",IF(AND(MONTH($K170) &lt;= 9, MONTH($L170) &gt;= 9), IF($O170 &lt;&gt; "", $E170/$O170, ""), ""),"")</f>
        <v/>
      </c>
      <c r="Y170" s="10" t="str">
        <f>IF('FY2025'!$A172&lt;&gt;"",IF(AND(MONTH($K170) &lt;= 10, MONTH($L170) &gt;= 10), IF($O170 &lt;&gt; "", $E170/$O170, ""), ""),"")</f>
        <v/>
      </c>
      <c r="Z170" s="10" t="str">
        <f>IF('FY2025'!$A172&lt;&gt;"",IF(AND(MONTH($K170) &lt;= 11, MONTH($L170) &gt;= 11), IF($O170 &lt;&gt; "", $E170/$O170, ""), ""),"")</f>
        <v/>
      </c>
      <c r="AA170" s="10" t="str">
        <f>IF('FY2025'!$A172&lt;&gt;"",IF(AND(MONTH($K170) &lt;= 12, MONTH($L170) &gt;= 12), IF($O170 &lt;&gt; "", $E170/$O170, ""), ""),"")</f>
        <v/>
      </c>
    </row>
    <row r="171" spans="1:27" x14ac:dyDescent="0.25">
      <c r="A171" s="8" t="str">
        <f>IF('FY2025'!A173&lt;&gt;"", VALUE('FY2025'!A173), "")</f>
        <v/>
      </c>
      <c r="B171" s="5" t="str">
        <f>IF('FY2025'!A173&lt;&gt;"",_xlfn.VALUETOTEXT('FY2025'!B173),"")</f>
        <v/>
      </c>
      <c r="C171" s="5" t="str">
        <f>_xlfn.VALUETOTEXT('FY2025'!C173)</f>
        <v/>
      </c>
      <c r="D171" s="5" t="str">
        <f>IF('FY2025'!A173&lt;&gt;"",_xlfn.VALUETOTEXT('FY2025'!D173),"")</f>
        <v/>
      </c>
      <c r="E171" s="6" t="str">
        <f>IF('FY2025'!A173&lt;&gt;"",VALUE('FY2025'!E173),"")</f>
        <v/>
      </c>
      <c r="F171" s="6" t="str">
        <f>IF('FY2025'!A173&lt;&gt;"",VALUE('FY2025'!F173),"")</f>
        <v/>
      </c>
      <c r="G171" s="6" t="str">
        <f>IF('FY2025'!A173&lt;&gt;"",VALUE('FY2025'!G173),"")</f>
        <v/>
      </c>
      <c r="H171" s="6" t="str">
        <f>IF('FY2025'!A173&lt;&gt;"",VALUE('FY2025'!H173),"")</f>
        <v/>
      </c>
      <c r="I171" s="6" t="str">
        <f>IF('FY2025'!A173&lt;&gt;"",VALUE('FY2025'!I173),"")</f>
        <v/>
      </c>
      <c r="J171" s="6" t="str">
        <f>IF('FY2025'!A173&lt;&gt;"",VALUE('FY2025'!J173),"")</f>
        <v/>
      </c>
      <c r="K171" s="7" t="str">
        <f>IF('FY2025'!A173&lt;&gt;"",DATEVALUE(MID('FY2025'!K173, FIND(",", 'FY2025'!K173) + 2, FIND(" ", 'FY2025'!K173) - FIND(",", 'FY2025'!K173) - 1) &amp; " " &amp; MID('FY2025'!K173, FIND(" ", 'FY2025'!K173) + 1, FIND(",", 'FY2025'!K173, FIND(" ", 'FY2025'!K173)) - FIND(" ", 'FY2025'!K173) - 1) &amp; ", " &amp; MID('FY2025'!K173, FIND(",", 'FY2025'!K173, FIND(",",'FY2025'!K173) + 1) + 2, LEN('FY2025'!K173))),"")</f>
        <v/>
      </c>
      <c r="L171" s="7" t="str">
        <f>IF('FY2025'!A173&lt;&gt;"",DATEVALUE(MID('FY2025'!L173, FIND(",", 'FY2025'!L173) + 2, FIND(" ", 'FY2025'!L173) - FIND(",", 'FY2025'!L173) - 1) &amp; " " &amp; MID('FY2025'!L173, FIND(" ", 'FY2025'!L173) + 1, FIND(",", 'FY2025'!L173, FIND(" ", 'FY2025'!L173)) - FIND(" ", 'FY2025'!L173) - 1) &amp; ", " &amp; MID('FY2025'!L173, FIND(",", 'FY2025'!L173, FIND(",",'FY2025'!L173) + 1) + 2, LEN('FY2025'!L173))),"")</f>
        <v/>
      </c>
      <c r="M171" s="7" t="str">
        <f>IF('FY2025'!A173&lt;&gt;"",DATEVALUE(MID('FY2025'!M173, FIND(",", 'FY2025'!M173) + 2, FIND(" ", 'FY2025'!M173) - FIND(",", 'FY2025'!M173) - 1) &amp; " " &amp; MID('FY2025'!M173, FIND(" ", 'FY2025'!M173) + 1, FIND(",", 'FY2025'!M173, FIND(" ", 'FY2025'!M173)) - FIND(" ", 'FY2025'!M173) - 1) &amp; ", " &amp; MID('FY2025'!M173, FIND(",", 'FY2025'!M173, FIND(",",'FY2025'!M173) + 1) + 2, LEN('FY2025'!M173))),"")</f>
        <v/>
      </c>
      <c r="N171" s="7" t="str">
        <f>IF('FY2025'!A173&lt;&gt;"",DATEVALUE(MID('FY2025'!N173, FIND(",", 'FY2025'!N173) + 2, FIND(" ", 'FY2025'!N173) - FIND(",", 'FY2025'!N173) - 1) &amp; " " &amp; MID('FY2025'!N173, FIND(" ", 'FY2025'!N173) + 1, FIND(",", 'FY2025'!N173, FIND(" ", 'FY2025'!N173)) - FIND(" ", 'FY2025'!N173) - 1) &amp; ", " &amp; MID('FY2025'!N173, FIND(",", 'FY2025'!N173, FIND(",",'FY2025'!N173) + 1) + 2, LEN('FY2025'!N173))),"")</f>
        <v/>
      </c>
      <c r="O171" s="5" t="str">
        <f t="shared" si="2"/>
        <v/>
      </c>
      <c r="P171" s="10" t="str">
        <f>IF('FY2025'!$A173&lt;&gt;"",IF(AND(MONTH($K171) &lt;= 1, MONTH($L171) &gt;= 1), IF($O171 &lt;&gt; "", $E171/$O171, ""), ""),"")</f>
        <v/>
      </c>
      <c r="Q171" s="10" t="str">
        <f>IF('FY2025'!$A173&lt;&gt;"",IF(AND(MONTH($K171) &lt;= 2, MONTH($L171) &gt;= 2), IF($O171 &lt;&gt; "", $E171/$O171, ""), ""),"")</f>
        <v/>
      </c>
      <c r="R171" s="10" t="str">
        <f>IF('FY2025'!$A173&lt;&gt;"",IF(AND(MONTH($K171) &lt;= 3, MONTH($L171) &gt;= 3), IF($O171 &lt;&gt; "", $E171/$O171, ""), ""),"")</f>
        <v/>
      </c>
      <c r="S171" s="10" t="str">
        <f>IF('FY2025'!$A173&lt;&gt;"",IF(AND(MONTH($K171) &lt;= 4, MONTH($L171) &gt;= 4), IF($O171 &lt;&gt; "", $E171/$O171, ""), ""),"")</f>
        <v/>
      </c>
      <c r="T171" s="10" t="str">
        <f>IF('FY2025'!$A173&lt;&gt;"",IF(AND(MONTH($K171) &lt;= 5, MONTH($L171) &gt;= 5), IF($O171 &lt;&gt; "", $E171/$O171, ""), ""),"")</f>
        <v/>
      </c>
      <c r="U171" s="10" t="str">
        <f>IF('FY2025'!$A173&lt;&gt;"",IF(AND(MONTH($K171) &lt;= 6, MONTH($L171) &gt;= 6), IF($O171 &lt;&gt; "", $E171/$O171, ""), ""),"")</f>
        <v/>
      </c>
      <c r="V171" s="10" t="str">
        <f>IF('FY2025'!$A173&lt;&gt;"",IF(AND(MONTH($K171) &lt;= 7, MONTH($L171) &gt;= 7 ), IF($O171 &lt;&gt; "", $E171/$O171, ""), ""),"")</f>
        <v/>
      </c>
      <c r="W171" s="10" t="str">
        <f>IF('FY2025'!$A173&lt;&gt;"",IF(AND(MONTH($K171) &lt;= 8, MONTH($L171) &gt;= 8), IF($O171 &lt;&gt; "", $E171/$O171, ""), ""),"")</f>
        <v/>
      </c>
      <c r="X171" s="10" t="str">
        <f>IF('FY2025'!$A173&lt;&gt;"",IF(AND(MONTH($K171) &lt;= 9, MONTH($L171) &gt;= 9), IF($O171 &lt;&gt; "", $E171/$O171, ""), ""),"")</f>
        <v/>
      </c>
      <c r="Y171" s="10" t="str">
        <f>IF('FY2025'!$A173&lt;&gt;"",IF(AND(MONTH($K171) &lt;= 10, MONTH($L171) &gt;= 10), IF($O171 &lt;&gt; "", $E171/$O171, ""), ""),"")</f>
        <v/>
      </c>
      <c r="Z171" s="10" t="str">
        <f>IF('FY2025'!$A173&lt;&gt;"",IF(AND(MONTH($K171) &lt;= 11, MONTH($L171) &gt;= 11), IF($O171 &lt;&gt; "", $E171/$O171, ""), ""),"")</f>
        <v/>
      </c>
      <c r="AA171" s="10" t="str">
        <f>IF('FY2025'!$A173&lt;&gt;"",IF(AND(MONTH($K171) &lt;= 12, MONTH($L171) &gt;= 12), IF($O171 &lt;&gt; "", $E171/$O171, ""), ""),"")</f>
        <v/>
      </c>
    </row>
    <row r="172" spans="1:27" x14ac:dyDescent="0.25">
      <c r="A172" s="8" t="str">
        <f>IF('FY2025'!A174&lt;&gt;"", VALUE('FY2025'!A174), "")</f>
        <v/>
      </c>
      <c r="B172" s="5" t="str">
        <f>IF('FY2025'!A174&lt;&gt;"",_xlfn.VALUETOTEXT('FY2025'!B174),"")</f>
        <v/>
      </c>
      <c r="C172" s="5" t="str">
        <f>_xlfn.VALUETOTEXT('FY2025'!C174)</f>
        <v/>
      </c>
      <c r="D172" s="5" t="str">
        <f>IF('FY2025'!A174&lt;&gt;"",_xlfn.VALUETOTEXT('FY2025'!D174),"")</f>
        <v/>
      </c>
      <c r="E172" s="6" t="str">
        <f>IF('FY2025'!A174&lt;&gt;"",VALUE('FY2025'!E174),"")</f>
        <v/>
      </c>
      <c r="F172" s="6" t="str">
        <f>IF('FY2025'!A174&lt;&gt;"",VALUE('FY2025'!F174),"")</f>
        <v/>
      </c>
      <c r="G172" s="6" t="str">
        <f>IF('FY2025'!A174&lt;&gt;"",VALUE('FY2025'!G174),"")</f>
        <v/>
      </c>
      <c r="H172" s="6" t="str">
        <f>IF('FY2025'!A174&lt;&gt;"",VALUE('FY2025'!H174),"")</f>
        <v/>
      </c>
      <c r="I172" s="6" t="str">
        <f>IF('FY2025'!A174&lt;&gt;"",VALUE('FY2025'!I174),"")</f>
        <v/>
      </c>
      <c r="J172" s="6" t="str">
        <f>IF('FY2025'!A174&lt;&gt;"",VALUE('FY2025'!J174),"")</f>
        <v/>
      </c>
      <c r="K172" s="7" t="str">
        <f>IF('FY2025'!A174&lt;&gt;"",DATEVALUE(MID('FY2025'!K174, FIND(",", 'FY2025'!K174) + 2, FIND(" ", 'FY2025'!K174) - FIND(",", 'FY2025'!K174) - 1) &amp; " " &amp; MID('FY2025'!K174, FIND(" ", 'FY2025'!K174) + 1, FIND(",", 'FY2025'!K174, FIND(" ", 'FY2025'!K174)) - FIND(" ", 'FY2025'!K174) - 1) &amp; ", " &amp; MID('FY2025'!K174, FIND(",", 'FY2025'!K174, FIND(",",'FY2025'!K174) + 1) + 2, LEN('FY2025'!K174))),"")</f>
        <v/>
      </c>
      <c r="L172" s="7" t="str">
        <f>IF('FY2025'!A174&lt;&gt;"",DATEVALUE(MID('FY2025'!L174, FIND(",", 'FY2025'!L174) + 2, FIND(" ", 'FY2025'!L174) - FIND(",", 'FY2025'!L174) - 1) &amp; " " &amp; MID('FY2025'!L174, FIND(" ", 'FY2025'!L174) + 1, FIND(",", 'FY2025'!L174, FIND(" ", 'FY2025'!L174)) - FIND(" ", 'FY2025'!L174) - 1) &amp; ", " &amp; MID('FY2025'!L174, FIND(",", 'FY2025'!L174, FIND(",",'FY2025'!L174) + 1) + 2, LEN('FY2025'!L174))),"")</f>
        <v/>
      </c>
      <c r="M172" s="7" t="str">
        <f>IF('FY2025'!A174&lt;&gt;"",DATEVALUE(MID('FY2025'!M174, FIND(",", 'FY2025'!M174) + 2, FIND(" ", 'FY2025'!M174) - FIND(",", 'FY2025'!M174) - 1) &amp; " " &amp; MID('FY2025'!M174, FIND(" ", 'FY2025'!M174) + 1, FIND(",", 'FY2025'!M174, FIND(" ", 'FY2025'!M174)) - FIND(" ", 'FY2025'!M174) - 1) &amp; ", " &amp; MID('FY2025'!M174, FIND(",", 'FY2025'!M174, FIND(",",'FY2025'!M174) + 1) + 2, LEN('FY2025'!M174))),"")</f>
        <v/>
      </c>
      <c r="N172" s="7" t="str">
        <f>IF('FY2025'!A174&lt;&gt;"",DATEVALUE(MID('FY2025'!N174, FIND(",", 'FY2025'!N174) + 2, FIND(" ", 'FY2025'!N174) - FIND(",", 'FY2025'!N174) - 1) &amp; " " &amp; MID('FY2025'!N174, FIND(" ", 'FY2025'!N174) + 1, FIND(",", 'FY2025'!N174, FIND(" ", 'FY2025'!N174)) - FIND(" ", 'FY2025'!N174) - 1) &amp; ", " &amp; MID('FY2025'!N174, FIND(",", 'FY2025'!N174, FIND(",",'FY2025'!N174) + 1) + 2, LEN('FY2025'!N174))),"")</f>
        <v/>
      </c>
      <c r="O172" s="5" t="str">
        <f t="shared" si="2"/>
        <v/>
      </c>
      <c r="P172" s="10" t="str">
        <f>IF('FY2025'!$A174&lt;&gt;"",IF(AND(MONTH($K172) &lt;= 1, MONTH($L172) &gt;= 1), IF($O172 &lt;&gt; "", $E172/$O172, ""), ""),"")</f>
        <v/>
      </c>
      <c r="Q172" s="10" t="str">
        <f>IF('FY2025'!$A174&lt;&gt;"",IF(AND(MONTH($K172) &lt;= 2, MONTH($L172) &gt;= 2), IF($O172 &lt;&gt; "", $E172/$O172, ""), ""),"")</f>
        <v/>
      </c>
      <c r="R172" s="10" t="str">
        <f>IF('FY2025'!$A174&lt;&gt;"",IF(AND(MONTH($K172) &lt;= 3, MONTH($L172) &gt;= 3), IF($O172 &lt;&gt; "", $E172/$O172, ""), ""),"")</f>
        <v/>
      </c>
      <c r="S172" s="10" t="str">
        <f>IF('FY2025'!$A174&lt;&gt;"",IF(AND(MONTH($K172) &lt;= 4, MONTH($L172) &gt;= 4), IF($O172 &lt;&gt; "", $E172/$O172, ""), ""),"")</f>
        <v/>
      </c>
      <c r="T172" s="10" t="str">
        <f>IF('FY2025'!$A174&lt;&gt;"",IF(AND(MONTH($K172) &lt;= 5, MONTH($L172) &gt;= 5), IF($O172 &lt;&gt; "", $E172/$O172, ""), ""),"")</f>
        <v/>
      </c>
      <c r="U172" s="10" t="str">
        <f>IF('FY2025'!$A174&lt;&gt;"",IF(AND(MONTH($K172) &lt;= 6, MONTH($L172) &gt;= 6), IF($O172 &lt;&gt; "", $E172/$O172, ""), ""),"")</f>
        <v/>
      </c>
      <c r="V172" s="10" t="str">
        <f>IF('FY2025'!$A174&lt;&gt;"",IF(AND(MONTH($K172) &lt;= 7, MONTH($L172) &gt;= 7 ), IF($O172 &lt;&gt; "", $E172/$O172, ""), ""),"")</f>
        <v/>
      </c>
      <c r="W172" s="10" t="str">
        <f>IF('FY2025'!$A174&lt;&gt;"",IF(AND(MONTH($K172) &lt;= 8, MONTH($L172) &gt;= 8), IF($O172 &lt;&gt; "", $E172/$O172, ""), ""),"")</f>
        <v/>
      </c>
      <c r="X172" s="10" t="str">
        <f>IF('FY2025'!$A174&lt;&gt;"",IF(AND(MONTH($K172) &lt;= 9, MONTH($L172) &gt;= 9), IF($O172 &lt;&gt; "", $E172/$O172, ""), ""),"")</f>
        <v/>
      </c>
      <c r="Y172" s="10" t="str">
        <f>IF('FY2025'!$A174&lt;&gt;"",IF(AND(MONTH($K172) &lt;= 10, MONTH($L172) &gt;= 10), IF($O172 &lt;&gt; "", $E172/$O172, ""), ""),"")</f>
        <v/>
      </c>
      <c r="Z172" s="10" t="str">
        <f>IF('FY2025'!$A174&lt;&gt;"",IF(AND(MONTH($K172) &lt;= 11, MONTH($L172) &gt;= 11), IF($O172 &lt;&gt; "", $E172/$O172, ""), ""),"")</f>
        <v/>
      </c>
      <c r="AA172" s="10" t="str">
        <f>IF('FY2025'!$A174&lt;&gt;"",IF(AND(MONTH($K172) &lt;= 12, MONTH($L172) &gt;= 12), IF($O172 &lt;&gt; "", $E172/$O172, ""), ""),"")</f>
        <v/>
      </c>
    </row>
    <row r="173" spans="1:27" x14ac:dyDescent="0.25">
      <c r="A173" s="8" t="str">
        <f>IF('FY2025'!A175&lt;&gt;"", VALUE('FY2025'!A175), "")</f>
        <v/>
      </c>
      <c r="B173" s="5" t="str">
        <f>IF('FY2025'!A175&lt;&gt;"",_xlfn.VALUETOTEXT('FY2025'!B175),"")</f>
        <v/>
      </c>
      <c r="C173" s="5" t="str">
        <f>_xlfn.VALUETOTEXT('FY2025'!C175)</f>
        <v/>
      </c>
      <c r="D173" s="5" t="str">
        <f>IF('FY2025'!A175&lt;&gt;"",_xlfn.VALUETOTEXT('FY2025'!D175),"")</f>
        <v/>
      </c>
      <c r="E173" s="6" t="str">
        <f>IF('FY2025'!A175&lt;&gt;"",VALUE('FY2025'!E175),"")</f>
        <v/>
      </c>
      <c r="F173" s="6" t="str">
        <f>IF('FY2025'!A175&lt;&gt;"",VALUE('FY2025'!F175),"")</f>
        <v/>
      </c>
      <c r="G173" s="6" t="str">
        <f>IF('FY2025'!A175&lt;&gt;"",VALUE('FY2025'!G175),"")</f>
        <v/>
      </c>
      <c r="H173" s="6" t="str">
        <f>IF('FY2025'!A175&lt;&gt;"",VALUE('FY2025'!H175),"")</f>
        <v/>
      </c>
      <c r="I173" s="6" t="str">
        <f>IF('FY2025'!A175&lt;&gt;"",VALUE('FY2025'!I175),"")</f>
        <v/>
      </c>
      <c r="J173" s="6" t="str">
        <f>IF('FY2025'!A175&lt;&gt;"",VALUE('FY2025'!J175),"")</f>
        <v/>
      </c>
      <c r="K173" s="7" t="str">
        <f>IF('FY2025'!A175&lt;&gt;"",DATEVALUE(MID('FY2025'!K175, FIND(",", 'FY2025'!K175) + 2, FIND(" ", 'FY2025'!K175) - FIND(",", 'FY2025'!K175) - 1) &amp; " " &amp; MID('FY2025'!K175, FIND(" ", 'FY2025'!K175) + 1, FIND(",", 'FY2025'!K175, FIND(" ", 'FY2025'!K175)) - FIND(" ", 'FY2025'!K175) - 1) &amp; ", " &amp; MID('FY2025'!K175, FIND(",", 'FY2025'!K175, FIND(",",'FY2025'!K175) + 1) + 2, LEN('FY2025'!K175))),"")</f>
        <v/>
      </c>
      <c r="L173" s="7" t="str">
        <f>IF('FY2025'!A175&lt;&gt;"",DATEVALUE(MID('FY2025'!L175, FIND(",", 'FY2025'!L175) + 2, FIND(" ", 'FY2025'!L175) - FIND(",", 'FY2025'!L175) - 1) &amp; " " &amp; MID('FY2025'!L175, FIND(" ", 'FY2025'!L175) + 1, FIND(",", 'FY2025'!L175, FIND(" ", 'FY2025'!L175)) - FIND(" ", 'FY2025'!L175) - 1) &amp; ", " &amp; MID('FY2025'!L175, FIND(",", 'FY2025'!L175, FIND(",",'FY2025'!L175) + 1) + 2, LEN('FY2025'!L175))),"")</f>
        <v/>
      </c>
      <c r="M173" s="7" t="str">
        <f>IF('FY2025'!A175&lt;&gt;"",DATEVALUE(MID('FY2025'!M175, FIND(",", 'FY2025'!M175) + 2, FIND(" ", 'FY2025'!M175) - FIND(",", 'FY2025'!M175) - 1) &amp; " " &amp; MID('FY2025'!M175, FIND(" ", 'FY2025'!M175) + 1, FIND(",", 'FY2025'!M175, FIND(" ", 'FY2025'!M175)) - FIND(" ", 'FY2025'!M175) - 1) &amp; ", " &amp; MID('FY2025'!M175, FIND(",", 'FY2025'!M175, FIND(",",'FY2025'!M175) + 1) + 2, LEN('FY2025'!M175))),"")</f>
        <v/>
      </c>
      <c r="N173" s="7" t="str">
        <f>IF('FY2025'!A175&lt;&gt;"",DATEVALUE(MID('FY2025'!N175, FIND(",", 'FY2025'!N175) + 2, FIND(" ", 'FY2025'!N175) - FIND(",", 'FY2025'!N175) - 1) &amp; " " &amp; MID('FY2025'!N175, FIND(" ", 'FY2025'!N175) + 1, FIND(",", 'FY2025'!N175, FIND(" ", 'FY2025'!N175)) - FIND(" ", 'FY2025'!N175) - 1) &amp; ", " &amp; MID('FY2025'!N175, FIND(",", 'FY2025'!N175, FIND(",",'FY2025'!N175) + 1) + 2, LEN('FY2025'!N175))),"")</f>
        <v/>
      </c>
      <c r="O173" s="5" t="str">
        <f t="shared" si="2"/>
        <v/>
      </c>
      <c r="P173" s="10" t="str">
        <f>IF('FY2025'!$A175&lt;&gt;"",IF(AND(MONTH($K173) &lt;= 1, MONTH($L173) &gt;= 1), IF($O173 &lt;&gt; "", $E173/$O173, ""), ""),"")</f>
        <v/>
      </c>
      <c r="Q173" s="10" t="str">
        <f>IF('FY2025'!$A175&lt;&gt;"",IF(AND(MONTH($K173) &lt;= 2, MONTH($L173) &gt;= 2), IF($O173 &lt;&gt; "", $E173/$O173, ""), ""),"")</f>
        <v/>
      </c>
      <c r="R173" s="10" t="str">
        <f>IF('FY2025'!$A175&lt;&gt;"",IF(AND(MONTH($K173) &lt;= 3, MONTH($L173) &gt;= 3), IF($O173 &lt;&gt; "", $E173/$O173, ""), ""),"")</f>
        <v/>
      </c>
      <c r="S173" s="10" t="str">
        <f>IF('FY2025'!$A175&lt;&gt;"",IF(AND(MONTH($K173) &lt;= 4, MONTH($L173) &gt;= 4), IF($O173 &lt;&gt; "", $E173/$O173, ""), ""),"")</f>
        <v/>
      </c>
      <c r="T173" s="10" t="str">
        <f>IF('FY2025'!$A175&lt;&gt;"",IF(AND(MONTH($K173) &lt;= 5, MONTH($L173) &gt;= 5), IF($O173 &lt;&gt; "", $E173/$O173, ""), ""),"")</f>
        <v/>
      </c>
      <c r="U173" s="10" t="str">
        <f>IF('FY2025'!$A175&lt;&gt;"",IF(AND(MONTH($K173) &lt;= 6, MONTH($L173) &gt;= 6), IF($O173 &lt;&gt; "", $E173/$O173, ""), ""),"")</f>
        <v/>
      </c>
      <c r="V173" s="10" t="str">
        <f>IF('FY2025'!$A175&lt;&gt;"",IF(AND(MONTH($K173) &lt;= 7, MONTH($L173) &gt;= 7 ), IF($O173 &lt;&gt; "", $E173/$O173, ""), ""),"")</f>
        <v/>
      </c>
      <c r="W173" s="10" t="str">
        <f>IF('FY2025'!$A175&lt;&gt;"",IF(AND(MONTH($K173) &lt;= 8, MONTH($L173) &gt;= 8), IF($O173 &lt;&gt; "", $E173/$O173, ""), ""),"")</f>
        <v/>
      </c>
      <c r="X173" s="10" t="str">
        <f>IF('FY2025'!$A175&lt;&gt;"",IF(AND(MONTH($K173) &lt;= 9, MONTH($L173) &gt;= 9), IF($O173 &lt;&gt; "", $E173/$O173, ""), ""),"")</f>
        <v/>
      </c>
      <c r="Y173" s="10" t="str">
        <f>IF('FY2025'!$A175&lt;&gt;"",IF(AND(MONTH($K173) &lt;= 10, MONTH($L173) &gt;= 10), IF($O173 &lt;&gt; "", $E173/$O173, ""), ""),"")</f>
        <v/>
      </c>
      <c r="Z173" s="10" t="str">
        <f>IF('FY2025'!$A175&lt;&gt;"",IF(AND(MONTH($K173) &lt;= 11, MONTH($L173) &gt;= 11), IF($O173 &lt;&gt; "", $E173/$O173, ""), ""),"")</f>
        <v/>
      </c>
      <c r="AA173" s="10" t="str">
        <f>IF('FY2025'!$A175&lt;&gt;"",IF(AND(MONTH($K173) &lt;= 12, MONTH($L173) &gt;= 12), IF($O173 &lt;&gt; "", $E173/$O173, ""), ""),"")</f>
        <v/>
      </c>
    </row>
    <row r="174" spans="1:27" x14ac:dyDescent="0.25">
      <c r="A174" s="8" t="str">
        <f>IF('FY2025'!A176&lt;&gt;"", VALUE('FY2025'!A176), "")</f>
        <v/>
      </c>
      <c r="B174" s="5" t="str">
        <f>IF('FY2025'!A176&lt;&gt;"",_xlfn.VALUETOTEXT('FY2025'!B176),"")</f>
        <v/>
      </c>
      <c r="C174" s="5" t="str">
        <f>_xlfn.VALUETOTEXT('FY2025'!C176)</f>
        <v/>
      </c>
      <c r="D174" s="5" t="str">
        <f>IF('FY2025'!A176&lt;&gt;"",_xlfn.VALUETOTEXT('FY2025'!D176),"")</f>
        <v/>
      </c>
      <c r="E174" s="6" t="str">
        <f>IF('FY2025'!A176&lt;&gt;"",VALUE('FY2025'!E176),"")</f>
        <v/>
      </c>
      <c r="F174" s="6" t="str">
        <f>IF('FY2025'!A176&lt;&gt;"",VALUE('FY2025'!F176),"")</f>
        <v/>
      </c>
      <c r="G174" s="6" t="str">
        <f>IF('FY2025'!A176&lt;&gt;"",VALUE('FY2025'!G176),"")</f>
        <v/>
      </c>
      <c r="H174" s="6" t="str">
        <f>IF('FY2025'!A176&lt;&gt;"",VALUE('FY2025'!H176),"")</f>
        <v/>
      </c>
      <c r="I174" s="6" t="str">
        <f>IF('FY2025'!A176&lt;&gt;"",VALUE('FY2025'!I176),"")</f>
        <v/>
      </c>
      <c r="J174" s="6" t="str">
        <f>IF('FY2025'!A176&lt;&gt;"",VALUE('FY2025'!J176),"")</f>
        <v/>
      </c>
      <c r="K174" s="7" t="str">
        <f>IF('FY2025'!A176&lt;&gt;"",DATEVALUE(MID('FY2025'!K176, FIND(",", 'FY2025'!K176) + 2, FIND(" ", 'FY2025'!K176) - FIND(",", 'FY2025'!K176) - 1) &amp; " " &amp; MID('FY2025'!K176, FIND(" ", 'FY2025'!K176) + 1, FIND(",", 'FY2025'!K176, FIND(" ", 'FY2025'!K176)) - FIND(" ", 'FY2025'!K176) - 1) &amp; ", " &amp; MID('FY2025'!K176, FIND(",", 'FY2025'!K176, FIND(",",'FY2025'!K176) + 1) + 2, LEN('FY2025'!K176))),"")</f>
        <v/>
      </c>
      <c r="L174" s="7" t="str">
        <f>IF('FY2025'!A176&lt;&gt;"",DATEVALUE(MID('FY2025'!L176, FIND(",", 'FY2025'!L176) + 2, FIND(" ", 'FY2025'!L176) - FIND(",", 'FY2025'!L176) - 1) &amp; " " &amp; MID('FY2025'!L176, FIND(" ", 'FY2025'!L176) + 1, FIND(",", 'FY2025'!L176, FIND(" ", 'FY2025'!L176)) - FIND(" ", 'FY2025'!L176) - 1) &amp; ", " &amp; MID('FY2025'!L176, FIND(",", 'FY2025'!L176, FIND(",",'FY2025'!L176) + 1) + 2, LEN('FY2025'!L176))),"")</f>
        <v/>
      </c>
      <c r="M174" s="7" t="str">
        <f>IF('FY2025'!A176&lt;&gt;"",DATEVALUE(MID('FY2025'!M176, FIND(",", 'FY2025'!M176) + 2, FIND(" ", 'FY2025'!M176) - FIND(",", 'FY2025'!M176) - 1) &amp; " " &amp; MID('FY2025'!M176, FIND(" ", 'FY2025'!M176) + 1, FIND(",", 'FY2025'!M176, FIND(" ", 'FY2025'!M176)) - FIND(" ", 'FY2025'!M176) - 1) &amp; ", " &amp; MID('FY2025'!M176, FIND(",", 'FY2025'!M176, FIND(",",'FY2025'!M176) + 1) + 2, LEN('FY2025'!M176))),"")</f>
        <v/>
      </c>
      <c r="N174" s="7" t="str">
        <f>IF('FY2025'!A176&lt;&gt;"",DATEVALUE(MID('FY2025'!N176, FIND(",", 'FY2025'!N176) + 2, FIND(" ", 'FY2025'!N176) - FIND(",", 'FY2025'!N176) - 1) &amp; " " &amp; MID('FY2025'!N176, FIND(" ", 'FY2025'!N176) + 1, FIND(",", 'FY2025'!N176, FIND(" ", 'FY2025'!N176)) - FIND(" ", 'FY2025'!N176) - 1) &amp; ", " &amp; MID('FY2025'!N176, FIND(",", 'FY2025'!N176, FIND(",",'FY2025'!N176) + 1) + 2, LEN('FY2025'!N176))),"")</f>
        <v/>
      </c>
      <c r="O174" s="5" t="str">
        <f t="shared" si="2"/>
        <v/>
      </c>
      <c r="P174" s="10" t="str">
        <f>IF('FY2025'!$A176&lt;&gt;"",IF(AND(MONTH($K174) &lt;= 1, MONTH($L174) &gt;= 1), IF($O174 &lt;&gt; "", $E174/$O174, ""), ""),"")</f>
        <v/>
      </c>
      <c r="Q174" s="10" t="str">
        <f>IF('FY2025'!$A176&lt;&gt;"",IF(AND(MONTH($K174) &lt;= 2, MONTH($L174) &gt;= 2), IF($O174 &lt;&gt; "", $E174/$O174, ""), ""),"")</f>
        <v/>
      </c>
      <c r="R174" s="10" t="str">
        <f>IF('FY2025'!$A176&lt;&gt;"",IF(AND(MONTH($K174) &lt;= 3, MONTH($L174) &gt;= 3), IF($O174 &lt;&gt; "", $E174/$O174, ""), ""),"")</f>
        <v/>
      </c>
      <c r="S174" s="10" t="str">
        <f>IF('FY2025'!$A176&lt;&gt;"",IF(AND(MONTH($K174) &lt;= 4, MONTH($L174) &gt;= 4), IF($O174 &lt;&gt; "", $E174/$O174, ""), ""),"")</f>
        <v/>
      </c>
      <c r="T174" s="10" t="str">
        <f>IF('FY2025'!$A176&lt;&gt;"",IF(AND(MONTH($K174) &lt;= 5, MONTH($L174) &gt;= 5), IF($O174 &lt;&gt; "", $E174/$O174, ""), ""),"")</f>
        <v/>
      </c>
      <c r="U174" s="10" t="str">
        <f>IF('FY2025'!$A176&lt;&gt;"",IF(AND(MONTH($K174) &lt;= 6, MONTH($L174) &gt;= 6), IF($O174 &lt;&gt; "", $E174/$O174, ""), ""),"")</f>
        <v/>
      </c>
      <c r="V174" s="10" t="str">
        <f>IF('FY2025'!$A176&lt;&gt;"",IF(AND(MONTH($K174) &lt;= 7, MONTH($L174) &gt;= 7 ), IF($O174 &lt;&gt; "", $E174/$O174, ""), ""),"")</f>
        <v/>
      </c>
      <c r="W174" s="10" t="str">
        <f>IF('FY2025'!$A176&lt;&gt;"",IF(AND(MONTH($K174) &lt;= 8, MONTH($L174) &gt;= 8), IF($O174 &lt;&gt; "", $E174/$O174, ""), ""),"")</f>
        <v/>
      </c>
      <c r="X174" s="10" t="str">
        <f>IF('FY2025'!$A176&lt;&gt;"",IF(AND(MONTH($K174) &lt;= 9, MONTH($L174) &gt;= 9), IF($O174 &lt;&gt; "", $E174/$O174, ""), ""),"")</f>
        <v/>
      </c>
      <c r="Y174" s="10" t="str">
        <f>IF('FY2025'!$A176&lt;&gt;"",IF(AND(MONTH($K174) &lt;= 10, MONTH($L174) &gt;= 10), IF($O174 &lt;&gt; "", $E174/$O174, ""), ""),"")</f>
        <v/>
      </c>
      <c r="Z174" s="10" t="str">
        <f>IF('FY2025'!$A176&lt;&gt;"",IF(AND(MONTH($K174) &lt;= 11, MONTH($L174) &gt;= 11), IF($O174 &lt;&gt; "", $E174/$O174, ""), ""),"")</f>
        <v/>
      </c>
      <c r="AA174" s="10" t="str">
        <f>IF('FY2025'!$A176&lt;&gt;"",IF(AND(MONTH($K174) &lt;= 12, MONTH($L174) &gt;= 12), IF($O174 &lt;&gt; "", $E174/$O174, ""), ""),"")</f>
        <v/>
      </c>
    </row>
    <row r="175" spans="1:27" x14ac:dyDescent="0.25">
      <c r="A175" s="8" t="str">
        <f>IF('FY2025'!A177&lt;&gt;"", VALUE('FY2025'!A177), "")</f>
        <v/>
      </c>
      <c r="B175" s="5" t="str">
        <f>IF('FY2025'!A177&lt;&gt;"",_xlfn.VALUETOTEXT('FY2025'!B177),"")</f>
        <v/>
      </c>
      <c r="C175" s="5" t="str">
        <f>_xlfn.VALUETOTEXT('FY2025'!C177)</f>
        <v/>
      </c>
      <c r="D175" s="5" t="str">
        <f>IF('FY2025'!A177&lt;&gt;"",_xlfn.VALUETOTEXT('FY2025'!D177),"")</f>
        <v/>
      </c>
      <c r="E175" s="6" t="str">
        <f>IF('FY2025'!A177&lt;&gt;"",VALUE('FY2025'!E177),"")</f>
        <v/>
      </c>
      <c r="F175" s="6" t="str">
        <f>IF('FY2025'!A177&lt;&gt;"",VALUE('FY2025'!F177),"")</f>
        <v/>
      </c>
      <c r="G175" s="6" t="str">
        <f>IF('FY2025'!A177&lt;&gt;"",VALUE('FY2025'!G177),"")</f>
        <v/>
      </c>
      <c r="H175" s="6" t="str">
        <f>IF('FY2025'!A177&lt;&gt;"",VALUE('FY2025'!H177),"")</f>
        <v/>
      </c>
      <c r="I175" s="6" t="str">
        <f>IF('FY2025'!A177&lt;&gt;"",VALUE('FY2025'!I177),"")</f>
        <v/>
      </c>
      <c r="J175" s="6" t="str">
        <f>IF('FY2025'!A177&lt;&gt;"",VALUE('FY2025'!J177),"")</f>
        <v/>
      </c>
      <c r="K175" s="7" t="str">
        <f>IF('FY2025'!A177&lt;&gt;"",DATEVALUE(MID('FY2025'!K177, FIND(",", 'FY2025'!K177) + 2, FIND(" ", 'FY2025'!K177) - FIND(",", 'FY2025'!K177) - 1) &amp; " " &amp; MID('FY2025'!K177, FIND(" ", 'FY2025'!K177) + 1, FIND(",", 'FY2025'!K177, FIND(" ", 'FY2025'!K177)) - FIND(" ", 'FY2025'!K177) - 1) &amp; ", " &amp; MID('FY2025'!K177, FIND(",", 'FY2025'!K177, FIND(",",'FY2025'!K177) + 1) + 2, LEN('FY2025'!K177))),"")</f>
        <v/>
      </c>
      <c r="L175" s="7" t="str">
        <f>IF('FY2025'!A177&lt;&gt;"",DATEVALUE(MID('FY2025'!L177, FIND(",", 'FY2025'!L177) + 2, FIND(" ", 'FY2025'!L177) - FIND(",", 'FY2025'!L177) - 1) &amp; " " &amp; MID('FY2025'!L177, FIND(" ", 'FY2025'!L177) + 1, FIND(",", 'FY2025'!L177, FIND(" ", 'FY2025'!L177)) - FIND(" ", 'FY2025'!L177) - 1) &amp; ", " &amp; MID('FY2025'!L177, FIND(",", 'FY2025'!L177, FIND(",",'FY2025'!L177) + 1) + 2, LEN('FY2025'!L177))),"")</f>
        <v/>
      </c>
      <c r="M175" s="7" t="str">
        <f>IF('FY2025'!A177&lt;&gt;"",DATEVALUE(MID('FY2025'!M177, FIND(",", 'FY2025'!M177) + 2, FIND(" ", 'FY2025'!M177) - FIND(",", 'FY2025'!M177) - 1) &amp; " " &amp; MID('FY2025'!M177, FIND(" ", 'FY2025'!M177) + 1, FIND(",", 'FY2025'!M177, FIND(" ", 'FY2025'!M177)) - FIND(" ", 'FY2025'!M177) - 1) &amp; ", " &amp; MID('FY2025'!M177, FIND(",", 'FY2025'!M177, FIND(",",'FY2025'!M177) + 1) + 2, LEN('FY2025'!M177))),"")</f>
        <v/>
      </c>
      <c r="N175" s="7" t="str">
        <f>IF('FY2025'!A177&lt;&gt;"",DATEVALUE(MID('FY2025'!N177, FIND(",", 'FY2025'!N177) + 2, FIND(" ", 'FY2025'!N177) - FIND(",", 'FY2025'!N177) - 1) &amp; " " &amp; MID('FY2025'!N177, FIND(" ", 'FY2025'!N177) + 1, FIND(",", 'FY2025'!N177, FIND(" ", 'FY2025'!N177)) - FIND(" ", 'FY2025'!N177) - 1) &amp; ", " &amp; MID('FY2025'!N177, FIND(",", 'FY2025'!N177, FIND(",",'FY2025'!N177) + 1) + 2, LEN('FY2025'!N177))),"")</f>
        <v/>
      </c>
      <c r="O175" s="5" t="str">
        <f t="shared" si="2"/>
        <v/>
      </c>
      <c r="P175" s="10" t="str">
        <f>IF('FY2025'!$A177&lt;&gt;"",IF(AND(MONTH($K175) &lt;= 1, MONTH($L175) &gt;= 1), IF($O175 &lt;&gt; "", $E175/$O175, ""), ""),"")</f>
        <v/>
      </c>
      <c r="Q175" s="10" t="str">
        <f>IF('FY2025'!$A177&lt;&gt;"",IF(AND(MONTH($K175) &lt;= 2, MONTH($L175) &gt;= 2), IF($O175 &lt;&gt; "", $E175/$O175, ""), ""),"")</f>
        <v/>
      </c>
      <c r="R175" s="10" t="str">
        <f>IF('FY2025'!$A177&lt;&gt;"",IF(AND(MONTH($K175) &lt;= 3, MONTH($L175) &gt;= 3), IF($O175 &lt;&gt; "", $E175/$O175, ""), ""),"")</f>
        <v/>
      </c>
      <c r="S175" s="10" t="str">
        <f>IF('FY2025'!$A177&lt;&gt;"",IF(AND(MONTH($K175) &lt;= 4, MONTH($L175) &gt;= 4), IF($O175 &lt;&gt; "", $E175/$O175, ""), ""),"")</f>
        <v/>
      </c>
      <c r="T175" s="10" t="str">
        <f>IF('FY2025'!$A177&lt;&gt;"",IF(AND(MONTH($K175) &lt;= 5, MONTH($L175) &gt;= 5), IF($O175 &lt;&gt; "", $E175/$O175, ""), ""),"")</f>
        <v/>
      </c>
      <c r="U175" s="10" t="str">
        <f>IF('FY2025'!$A177&lt;&gt;"",IF(AND(MONTH($K175) &lt;= 6, MONTH($L175) &gt;= 6), IF($O175 &lt;&gt; "", $E175/$O175, ""), ""),"")</f>
        <v/>
      </c>
      <c r="V175" s="10" t="str">
        <f>IF('FY2025'!$A177&lt;&gt;"",IF(AND(MONTH($K175) &lt;= 7, MONTH($L175) &gt;= 7 ), IF($O175 &lt;&gt; "", $E175/$O175, ""), ""),"")</f>
        <v/>
      </c>
      <c r="W175" s="10" t="str">
        <f>IF('FY2025'!$A177&lt;&gt;"",IF(AND(MONTH($K175) &lt;= 8, MONTH($L175) &gt;= 8), IF($O175 &lt;&gt; "", $E175/$O175, ""), ""),"")</f>
        <v/>
      </c>
      <c r="X175" s="10" t="str">
        <f>IF('FY2025'!$A177&lt;&gt;"",IF(AND(MONTH($K175) &lt;= 9, MONTH($L175) &gt;= 9), IF($O175 &lt;&gt; "", $E175/$O175, ""), ""),"")</f>
        <v/>
      </c>
      <c r="Y175" s="10" t="str">
        <f>IF('FY2025'!$A177&lt;&gt;"",IF(AND(MONTH($K175) &lt;= 10, MONTH($L175) &gt;= 10), IF($O175 &lt;&gt; "", $E175/$O175, ""), ""),"")</f>
        <v/>
      </c>
      <c r="Z175" s="10" t="str">
        <f>IF('FY2025'!$A177&lt;&gt;"",IF(AND(MONTH($K175) &lt;= 11, MONTH($L175) &gt;= 11), IF($O175 &lt;&gt; "", $E175/$O175, ""), ""),"")</f>
        <v/>
      </c>
      <c r="AA175" s="10" t="str">
        <f>IF('FY2025'!$A177&lt;&gt;"",IF(AND(MONTH($K175) &lt;= 12, MONTH($L175) &gt;= 12), IF($O175 &lt;&gt; "", $E175/$O175, ""), ""),"")</f>
        <v/>
      </c>
    </row>
    <row r="176" spans="1:27" x14ac:dyDescent="0.25">
      <c r="A176" s="8" t="str">
        <f>IF('FY2025'!A178&lt;&gt;"", VALUE('FY2025'!A178), "")</f>
        <v/>
      </c>
      <c r="B176" s="5" t="str">
        <f>IF('FY2025'!A178&lt;&gt;"",_xlfn.VALUETOTEXT('FY2025'!B178),"")</f>
        <v/>
      </c>
      <c r="C176" s="5" t="str">
        <f>_xlfn.VALUETOTEXT('FY2025'!C178)</f>
        <v/>
      </c>
      <c r="D176" s="5" t="str">
        <f>IF('FY2025'!A178&lt;&gt;"",_xlfn.VALUETOTEXT('FY2025'!D178),"")</f>
        <v/>
      </c>
      <c r="E176" s="6" t="str">
        <f>IF('FY2025'!A178&lt;&gt;"",VALUE('FY2025'!E178),"")</f>
        <v/>
      </c>
      <c r="F176" s="6" t="str">
        <f>IF('FY2025'!A178&lt;&gt;"",VALUE('FY2025'!F178),"")</f>
        <v/>
      </c>
      <c r="G176" s="6" t="str">
        <f>IF('FY2025'!A178&lt;&gt;"",VALUE('FY2025'!G178),"")</f>
        <v/>
      </c>
      <c r="H176" s="6" t="str">
        <f>IF('FY2025'!A178&lt;&gt;"",VALUE('FY2025'!H178),"")</f>
        <v/>
      </c>
      <c r="I176" s="6" t="str">
        <f>IF('FY2025'!A178&lt;&gt;"",VALUE('FY2025'!I178),"")</f>
        <v/>
      </c>
      <c r="J176" s="6" t="str">
        <f>IF('FY2025'!A178&lt;&gt;"",VALUE('FY2025'!J178),"")</f>
        <v/>
      </c>
      <c r="K176" s="7" t="str">
        <f>IF('FY2025'!A178&lt;&gt;"",DATEVALUE(MID('FY2025'!K178, FIND(",", 'FY2025'!K178) + 2, FIND(" ", 'FY2025'!K178) - FIND(",", 'FY2025'!K178) - 1) &amp; " " &amp; MID('FY2025'!K178, FIND(" ", 'FY2025'!K178) + 1, FIND(",", 'FY2025'!K178, FIND(" ", 'FY2025'!K178)) - FIND(" ", 'FY2025'!K178) - 1) &amp; ", " &amp; MID('FY2025'!K178, FIND(",", 'FY2025'!K178, FIND(",",'FY2025'!K178) + 1) + 2, LEN('FY2025'!K178))),"")</f>
        <v/>
      </c>
      <c r="L176" s="7" t="str">
        <f>IF('FY2025'!A178&lt;&gt;"",DATEVALUE(MID('FY2025'!L178, FIND(",", 'FY2025'!L178) + 2, FIND(" ", 'FY2025'!L178) - FIND(",", 'FY2025'!L178) - 1) &amp; " " &amp; MID('FY2025'!L178, FIND(" ", 'FY2025'!L178) + 1, FIND(",", 'FY2025'!L178, FIND(" ", 'FY2025'!L178)) - FIND(" ", 'FY2025'!L178) - 1) &amp; ", " &amp; MID('FY2025'!L178, FIND(",", 'FY2025'!L178, FIND(",",'FY2025'!L178) + 1) + 2, LEN('FY2025'!L178))),"")</f>
        <v/>
      </c>
      <c r="M176" s="7" t="str">
        <f>IF('FY2025'!A178&lt;&gt;"",DATEVALUE(MID('FY2025'!M178, FIND(",", 'FY2025'!M178) + 2, FIND(" ", 'FY2025'!M178) - FIND(",", 'FY2025'!M178) - 1) &amp; " " &amp; MID('FY2025'!M178, FIND(" ", 'FY2025'!M178) + 1, FIND(",", 'FY2025'!M178, FIND(" ", 'FY2025'!M178)) - FIND(" ", 'FY2025'!M178) - 1) &amp; ", " &amp; MID('FY2025'!M178, FIND(",", 'FY2025'!M178, FIND(",",'FY2025'!M178) + 1) + 2, LEN('FY2025'!M178))),"")</f>
        <v/>
      </c>
      <c r="N176" s="7" t="str">
        <f>IF('FY2025'!A178&lt;&gt;"",DATEVALUE(MID('FY2025'!N178, FIND(",", 'FY2025'!N178) + 2, FIND(" ", 'FY2025'!N178) - FIND(",", 'FY2025'!N178) - 1) &amp; " " &amp; MID('FY2025'!N178, FIND(" ", 'FY2025'!N178) + 1, FIND(",", 'FY2025'!N178, FIND(" ", 'FY2025'!N178)) - FIND(" ", 'FY2025'!N178) - 1) &amp; ", " &amp; MID('FY2025'!N178, FIND(",", 'FY2025'!N178, FIND(",",'FY2025'!N178) + 1) + 2, LEN('FY2025'!N178))),"")</f>
        <v/>
      </c>
      <c r="O176" s="5" t="str">
        <f t="shared" si="2"/>
        <v/>
      </c>
      <c r="P176" s="10" t="str">
        <f>IF('FY2025'!$A178&lt;&gt;"",IF(AND(MONTH($K176) &lt;= 1, MONTH($L176) &gt;= 1), IF($O176 &lt;&gt; "", $E176/$O176, ""), ""),"")</f>
        <v/>
      </c>
      <c r="Q176" s="10" t="str">
        <f>IF('FY2025'!$A178&lt;&gt;"",IF(AND(MONTH($K176) &lt;= 2, MONTH($L176) &gt;= 2), IF($O176 &lt;&gt; "", $E176/$O176, ""), ""),"")</f>
        <v/>
      </c>
      <c r="R176" s="10" t="str">
        <f>IF('FY2025'!$A178&lt;&gt;"",IF(AND(MONTH($K176) &lt;= 3, MONTH($L176) &gt;= 3), IF($O176 &lt;&gt; "", $E176/$O176, ""), ""),"")</f>
        <v/>
      </c>
      <c r="S176" s="10" t="str">
        <f>IF('FY2025'!$A178&lt;&gt;"",IF(AND(MONTH($K176) &lt;= 4, MONTH($L176) &gt;= 4), IF($O176 &lt;&gt; "", $E176/$O176, ""), ""),"")</f>
        <v/>
      </c>
      <c r="T176" s="10" t="str">
        <f>IF('FY2025'!$A178&lt;&gt;"",IF(AND(MONTH($K176) &lt;= 5, MONTH($L176) &gt;= 5), IF($O176 &lt;&gt; "", $E176/$O176, ""), ""),"")</f>
        <v/>
      </c>
      <c r="U176" s="10" t="str">
        <f>IF('FY2025'!$A178&lt;&gt;"",IF(AND(MONTH($K176) &lt;= 6, MONTH($L176) &gt;= 6), IF($O176 &lt;&gt; "", $E176/$O176, ""), ""),"")</f>
        <v/>
      </c>
      <c r="V176" s="10" t="str">
        <f>IF('FY2025'!$A178&lt;&gt;"",IF(AND(MONTH($K176) &lt;= 7, MONTH($L176) &gt;= 7 ), IF($O176 &lt;&gt; "", $E176/$O176, ""), ""),"")</f>
        <v/>
      </c>
      <c r="W176" s="10" t="str">
        <f>IF('FY2025'!$A178&lt;&gt;"",IF(AND(MONTH($K176) &lt;= 8, MONTH($L176) &gt;= 8), IF($O176 &lt;&gt; "", $E176/$O176, ""), ""),"")</f>
        <v/>
      </c>
      <c r="X176" s="10" t="str">
        <f>IF('FY2025'!$A178&lt;&gt;"",IF(AND(MONTH($K176) &lt;= 9, MONTH($L176) &gt;= 9), IF($O176 &lt;&gt; "", $E176/$O176, ""), ""),"")</f>
        <v/>
      </c>
      <c r="Y176" s="10" t="str">
        <f>IF('FY2025'!$A178&lt;&gt;"",IF(AND(MONTH($K176) &lt;= 10, MONTH($L176) &gt;= 10), IF($O176 &lt;&gt; "", $E176/$O176, ""), ""),"")</f>
        <v/>
      </c>
      <c r="Z176" s="10" t="str">
        <f>IF('FY2025'!$A178&lt;&gt;"",IF(AND(MONTH($K176) &lt;= 11, MONTH($L176) &gt;= 11), IF($O176 &lt;&gt; "", $E176/$O176, ""), ""),"")</f>
        <v/>
      </c>
      <c r="AA176" s="10" t="str">
        <f>IF('FY2025'!$A178&lt;&gt;"",IF(AND(MONTH($K176) &lt;= 12, MONTH($L176) &gt;= 12), IF($O176 &lt;&gt; "", $E176/$O176, ""), ""),"")</f>
        <v/>
      </c>
    </row>
    <row r="177" spans="1:27" x14ac:dyDescent="0.25">
      <c r="A177" s="8" t="str">
        <f>IF('FY2025'!A179&lt;&gt;"", VALUE('FY2025'!A179), "")</f>
        <v/>
      </c>
      <c r="B177" s="5" t="str">
        <f>IF('FY2025'!A179&lt;&gt;"",_xlfn.VALUETOTEXT('FY2025'!B179),"")</f>
        <v/>
      </c>
      <c r="C177" s="5" t="str">
        <f>_xlfn.VALUETOTEXT('FY2025'!C179)</f>
        <v/>
      </c>
      <c r="D177" s="5" t="str">
        <f>IF('FY2025'!A179&lt;&gt;"",_xlfn.VALUETOTEXT('FY2025'!D179),"")</f>
        <v/>
      </c>
      <c r="E177" s="6" t="str">
        <f>IF('FY2025'!A179&lt;&gt;"",VALUE('FY2025'!E179),"")</f>
        <v/>
      </c>
      <c r="F177" s="6" t="str">
        <f>IF('FY2025'!A179&lt;&gt;"",VALUE('FY2025'!F179),"")</f>
        <v/>
      </c>
      <c r="G177" s="6" t="str">
        <f>IF('FY2025'!A179&lt;&gt;"",VALUE('FY2025'!G179),"")</f>
        <v/>
      </c>
      <c r="H177" s="6" t="str">
        <f>IF('FY2025'!A179&lt;&gt;"",VALUE('FY2025'!H179),"")</f>
        <v/>
      </c>
      <c r="I177" s="6" t="str">
        <f>IF('FY2025'!A179&lt;&gt;"",VALUE('FY2025'!I179),"")</f>
        <v/>
      </c>
      <c r="J177" s="6" t="str">
        <f>IF('FY2025'!A179&lt;&gt;"",VALUE('FY2025'!J179),"")</f>
        <v/>
      </c>
      <c r="K177" s="7" t="str">
        <f>IF('FY2025'!A179&lt;&gt;"",DATEVALUE(MID('FY2025'!K179, FIND(",", 'FY2025'!K179) + 2, FIND(" ", 'FY2025'!K179) - FIND(",", 'FY2025'!K179) - 1) &amp; " " &amp; MID('FY2025'!K179, FIND(" ", 'FY2025'!K179) + 1, FIND(",", 'FY2025'!K179, FIND(" ", 'FY2025'!K179)) - FIND(" ", 'FY2025'!K179) - 1) &amp; ", " &amp; MID('FY2025'!K179, FIND(",", 'FY2025'!K179, FIND(",",'FY2025'!K179) + 1) + 2, LEN('FY2025'!K179))),"")</f>
        <v/>
      </c>
      <c r="L177" s="7" t="str">
        <f>IF('FY2025'!A179&lt;&gt;"",DATEVALUE(MID('FY2025'!L179, FIND(",", 'FY2025'!L179) + 2, FIND(" ", 'FY2025'!L179) - FIND(",", 'FY2025'!L179) - 1) &amp; " " &amp; MID('FY2025'!L179, FIND(" ", 'FY2025'!L179) + 1, FIND(",", 'FY2025'!L179, FIND(" ", 'FY2025'!L179)) - FIND(" ", 'FY2025'!L179) - 1) &amp; ", " &amp; MID('FY2025'!L179, FIND(",", 'FY2025'!L179, FIND(",",'FY2025'!L179) + 1) + 2, LEN('FY2025'!L179))),"")</f>
        <v/>
      </c>
      <c r="M177" s="7" t="str">
        <f>IF('FY2025'!A179&lt;&gt;"",DATEVALUE(MID('FY2025'!M179, FIND(",", 'FY2025'!M179) + 2, FIND(" ", 'FY2025'!M179) - FIND(",", 'FY2025'!M179) - 1) &amp; " " &amp; MID('FY2025'!M179, FIND(" ", 'FY2025'!M179) + 1, FIND(",", 'FY2025'!M179, FIND(" ", 'FY2025'!M179)) - FIND(" ", 'FY2025'!M179) - 1) &amp; ", " &amp; MID('FY2025'!M179, FIND(",", 'FY2025'!M179, FIND(",",'FY2025'!M179) + 1) + 2, LEN('FY2025'!M179))),"")</f>
        <v/>
      </c>
      <c r="N177" s="7" t="str">
        <f>IF('FY2025'!A179&lt;&gt;"",DATEVALUE(MID('FY2025'!N179, FIND(",", 'FY2025'!N179) + 2, FIND(" ", 'FY2025'!N179) - FIND(",", 'FY2025'!N179) - 1) &amp; " " &amp; MID('FY2025'!N179, FIND(" ", 'FY2025'!N179) + 1, FIND(",", 'FY2025'!N179, FIND(" ", 'FY2025'!N179)) - FIND(" ", 'FY2025'!N179) - 1) &amp; ", " &amp; MID('FY2025'!N179, FIND(",", 'FY2025'!N179, FIND(",",'FY2025'!N179) + 1) + 2, LEN('FY2025'!N179))),"")</f>
        <v/>
      </c>
      <c r="O177" s="5" t="str">
        <f t="shared" si="2"/>
        <v/>
      </c>
      <c r="P177" s="10" t="str">
        <f>IF('FY2025'!$A179&lt;&gt;"",IF(AND(MONTH($K177) &lt;= 1, MONTH($L177) &gt;= 1), IF($O177 &lt;&gt; "", $E177/$O177, ""), ""),"")</f>
        <v/>
      </c>
      <c r="Q177" s="10" t="str">
        <f>IF('FY2025'!$A179&lt;&gt;"",IF(AND(MONTH($K177) &lt;= 2, MONTH($L177) &gt;= 2), IF($O177 &lt;&gt; "", $E177/$O177, ""), ""),"")</f>
        <v/>
      </c>
      <c r="R177" s="10" t="str">
        <f>IF('FY2025'!$A179&lt;&gt;"",IF(AND(MONTH($K177) &lt;= 3, MONTH($L177) &gt;= 3), IF($O177 &lt;&gt; "", $E177/$O177, ""), ""),"")</f>
        <v/>
      </c>
      <c r="S177" s="10" t="str">
        <f>IF('FY2025'!$A179&lt;&gt;"",IF(AND(MONTH($K177) &lt;= 4, MONTH($L177) &gt;= 4), IF($O177 &lt;&gt; "", $E177/$O177, ""), ""),"")</f>
        <v/>
      </c>
      <c r="T177" s="10" t="str">
        <f>IF('FY2025'!$A179&lt;&gt;"",IF(AND(MONTH($K177) &lt;= 5, MONTH($L177) &gt;= 5), IF($O177 &lt;&gt; "", $E177/$O177, ""), ""),"")</f>
        <v/>
      </c>
      <c r="U177" s="10" t="str">
        <f>IF('FY2025'!$A179&lt;&gt;"",IF(AND(MONTH($K177) &lt;= 6, MONTH($L177) &gt;= 6), IF($O177 &lt;&gt; "", $E177/$O177, ""), ""),"")</f>
        <v/>
      </c>
      <c r="V177" s="10" t="str">
        <f>IF('FY2025'!$A179&lt;&gt;"",IF(AND(MONTH($K177) &lt;= 7, MONTH($L177) &gt;= 7 ), IF($O177 &lt;&gt; "", $E177/$O177, ""), ""),"")</f>
        <v/>
      </c>
      <c r="W177" s="10" t="str">
        <f>IF('FY2025'!$A179&lt;&gt;"",IF(AND(MONTH($K177) &lt;= 8, MONTH($L177) &gt;= 8), IF($O177 &lt;&gt; "", $E177/$O177, ""), ""),"")</f>
        <v/>
      </c>
      <c r="X177" s="10" t="str">
        <f>IF('FY2025'!$A179&lt;&gt;"",IF(AND(MONTH($K177) &lt;= 9, MONTH($L177) &gt;= 9), IF($O177 &lt;&gt; "", $E177/$O177, ""), ""),"")</f>
        <v/>
      </c>
      <c r="Y177" s="10" t="str">
        <f>IF('FY2025'!$A179&lt;&gt;"",IF(AND(MONTH($K177) &lt;= 10, MONTH($L177) &gt;= 10), IF($O177 &lt;&gt; "", $E177/$O177, ""), ""),"")</f>
        <v/>
      </c>
      <c r="Z177" s="10" t="str">
        <f>IF('FY2025'!$A179&lt;&gt;"",IF(AND(MONTH($K177) &lt;= 11, MONTH($L177) &gt;= 11), IF($O177 &lt;&gt; "", $E177/$O177, ""), ""),"")</f>
        <v/>
      </c>
      <c r="AA177" s="10" t="str">
        <f>IF('FY2025'!$A179&lt;&gt;"",IF(AND(MONTH($K177) &lt;= 12, MONTH($L177) &gt;= 12), IF($O177 &lt;&gt; "", $E177/$O177, ""), ""),"")</f>
        <v/>
      </c>
    </row>
    <row r="178" spans="1:27" x14ac:dyDescent="0.25">
      <c r="A178" s="8" t="str">
        <f>IF('FY2025'!A180&lt;&gt;"", VALUE('FY2025'!A180), "")</f>
        <v/>
      </c>
      <c r="B178" s="5" t="str">
        <f>IF('FY2025'!A180&lt;&gt;"",_xlfn.VALUETOTEXT('FY2025'!B180),"")</f>
        <v/>
      </c>
      <c r="C178" s="5" t="str">
        <f>_xlfn.VALUETOTEXT('FY2025'!C180)</f>
        <v/>
      </c>
      <c r="D178" s="5" t="str">
        <f>IF('FY2025'!A180&lt;&gt;"",_xlfn.VALUETOTEXT('FY2025'!D180),"")</f>
        <v/>
      </c>
      <c r="E178" s="6" t="str">
        <f>IF('FY2025'!A180&lt;&gt;"",VALUE('FY2025'!E180),"")</f>
        <v/>
      </c>
      <c r="F178" s="6" t="str">
        <f>IF('FY2025'!A180&lt;&gt;"",VALUE('FY2025'!F180),"")</f>
        <v/>
      </c>
      <c r="G178" s="6" t="str">
        <f>IF('FY2025'!A180&lt;&gt;"",VALUE('FY2025'!G180),"")</f>
        <v/>
      </c>
      <c r="H178" s="6" t="str">
        <f>IF('FY2025'!A180&lt;&gt;"",VALUE('FY2025'!H180),"")</f>
        <v/>
      </c>
      <c r="I178" s="6" t="str">
        <f>IF('FY2025'!A180&lt;&gt;"",VALUE('FY2025'!I180),"")</f>
        <v/>
      </c>
      <c r="J178" s="6" t="str">
        <f>IF('FY2025'!A180&lt;&gt;"",VALUE('FY2025'!J180),"")</f>
        <v/>
      </c>
      <c r="K178" s="7" t="str">
        <f>IF('FY2025'!A180&lt;&gt;"",DATEVALUE(MID('FY2025'!K180, FIND(",", 'FY2025'!K180) + 2, FIND(" ", 'FY2025'!K180) - FIND(",", 'FY2025'!K180) - 1) &amp; " " &amp; MID('FY2025'!K180, FIND(" ", 'FY2025'!K180) + 1, FIND(",", 'FY2025'!K180, FIND(" ", 'FY2025'!K180)) - FIND(" ", 'FY2025'!K180) - 1) &amp; ", " &amp; MID('FY2025'!K180, FIND(",", 'FY2025'!K180, FIND(",",'FY2025'!K180) + 1) + 2, LEN('FY2025'!K180))),"")</f>
        <v/>
      </c>
      <c r="L178" s="7" t="str">
        <f>IF('FY2025'!A180&lt;&gt;"",DATEVALUE(MID('FY2025'!L180, FIND(",", 'FY2025'!L180) + 2, FIND(" ", 'FY2025'!L180) - FIND(",", 'FY2025'!L180) - 1) &amp; " " &amp; MID('FY2025'!L180, FIND(" ", 'FY2025'!L180) + 1, FIND(",", 'FY2025'!L180, FIND(" ", 'FY2025'!L180)) - FIND(" ", 'FY2025'!L180) - 1) &amp; ", " &amp; MID('FY2025'!L180, FIND(",", 'FY2025'!L180, FIND(",",'FY2025'!L180) + 1) + 2, LEN('FY2025'!L180))),"")</f>
        <v/>
      </c>
      <c r="M178" s="7" t="str">
        <f>IF('FY2025'!A180&lt;&gt;"",DATEVALUE(MID('FY2025'!M180, FIND(",", 'FY2025'!M180) + 2, FIND(" ", 'FY2025'!M180) - FIND(",", 'FY2025'!M180) - 1) &amp; " " &amp; MID('FY2025'!M180, FIND(" ", 'FY2025'!M180) + 1, FIND(",", 'FY2025'!M180, FIND(" ", 'FY2025'!M180)) - FIND(" ", 'FY2025'!M180) - 1) &amp; ", " &amp; MID('FY2025'!M180, FIND(",", 'FY2025'!M180, FIND(",",'FY2025'!M180) + 1) + 2, LEN('FY2025'!M180))),"")</f>
        <v/>
      </c>
      <c r="N178" s="7" t="str">
        <f>IF('FY2025'!A180&lt;&gt;"",DATEVALUE(MID('FY2025'!N180, FIND(",", 'FY2025'!N180) + 2, FIND(" ", 'FY2025'!N180) - FIND(",", 'FY2025'!N180) - 1) &amp; " " &amp; MID('FY2025'!N180, FIND(" ", 'FY2025'!N180) + 1, FIND(",", 'FY2025'!N180, FIND(" ", 'FY2025'!N180)) - FIND(" ", 'FY2025'!N180) - 1) &amp; ", " &amp; MID('FY2025'!N180, FIND(",", 'FY2025'!N180, FIND(",",'FY2025'!N180) + 1) + 2, LEN('FY2025'!N180))),"")</f>
        <v/>
      </c>
      <c r="O178" s="5" t="str">
        <f t="shared" si="2"/>
        <v/>
      </c>
      <c r="P178" s="10" t="str">
        <f>IF('FY2025'!$A180&lt;&gt;"",IF(AND(MONTH($K178) &lt;= 1, MONTH($L178) &gt;= 1), IF($O178 &lt;&gt; "", $E178/$O178, ""), ""),"")</f>
        <v/>
      </c>
      <c r="Q178" s="10" t="str">
        <f>IF('FY2025'!$A180&lt;&gt;"",IF(AND(MONTH($K178) &lt;= 2, MONTH($L178) &gt;= 2), IF($O178 &lt;&gt; "", $E178/$O178, ""), ""),"")</f>
        <v/>
      </c>
      <c r="R178" s="10" t="str">
        <f>IF('FY2025'!$A180&lt;&gt;"",IF(AND(MONTH($K178) &lt;= 3, MONTH($L178) &gt;= 3), IF($O178 &lt;&gt; "", $E178/$O178, ""), ""),"")</f>
        <v/>
      </c>
      <c r="S178" s="10" t="str">
        <f>IF('FY2025'!$A180&lt;&gt;"",IF(AND(MONTH($K178) &lt;= 4, MONTH($L178) &gt;= 4), IF($O178 &lt;&gt; "", $E178/$O178, ""), ""),"")</f>
        <v/>
      </c>
      <c r="T178" s="10" t="str">
        <f>IF('FY2025'!$A180&lt;&gt;"",IF(AND(MONTH($K178) &lt;= 5, MONTH($L178) &gt;= 5), IF($O178 &lt;&gt; "", $E178/$O178, ""), ""),"")</f>
        <v/>
      </c>
      <c r="U178" s="10" t="str">
        <f>IF('FY2025'!$A180&lt;&gt;"",IF(AND(MONTH($K178) &lt;= 6, MONTH($L178) &gt;= 6), IF($O178 &lt;&gt; "", $E178/$O178, ""), ""),"")</f>
        <v/>
      </c>
      <c r="V178" s="10" t="str">
        <f>IF('FY2025'!$A180&lt;&gt;"",IF(AND(MONTH($K178) &lt;= 7, MONTH($L178) &gt;= 7 ), IF($O178 &lt;&gt; "", $E178/$O178, ""), ""),"")</f>
        <v/>
      </c>
      <c r="W178" s="10" t="str">
        <f>IF('FY2025'!$A180&lt;&gt;"",IF(AND(MONTH($K178) &lt;= 8, MONTH($L178) &gt;= 8), IF($O178 &lt;&gt; "", $E178/$O178, ""), ""),"")</f>
        <v/>
      </c>
      <c r="X178" s="10" t="str">
        <f>IF('FY2025'!$A180&lt;&gt;"",IF(AND(MONTH($K178) &lt;= 9, MONTH($L178) &gt;= 9), IF($O178 &lt;&gt; "", $E178/$O178, ""), ""),"")</f>
        <v/>
      </c>
      <c r="Y178" s="10" t="str">
        <f>IF('FY2025'!$A180&lt;&gt;"",IF(AND(MONTH($K178) &lt;= 10, MONTH($L178) &gt;= 10), IF($O178 &lt;&gt; "", $E178/$O178, ""), ""),"")</f>
        <v/>
      </c>
      <c r="Z178" s="10" t="str">
        <f>IF('FY2025'!$A180&lt;&gt;"",IF(AND(MONTH($K178) &lt;= 11, MONTH($L178) &gt;= 11), IF($O178 &lt;&gt; "", $E178/$O178, ""), ""),"")</f>
        <v/>
      </c>
      <c r="AA178" s="10" t="str">
        <f>IF('FY2025'!$A180&lt;&gt;"",IF(AND(MONTH($K178) &lt;= 12, MONTH($L178) &gt;= 12), IF($O178 &lt;&gt; "", $E178/$O178, ""), ""),"")</f>
        <v/>
      </c>
    </row>
    <row r="179" spans="1:27" x14ac:dyDescent="0.25">
      <c r="A179" s="8" t="str">
        <f>IF('FY2025'!A181&lt;&gt;"", VALUE('FY2025'!A181), "")</f>
        <v/>
      </c>
      <c r="B179" s="5" t="str">
        <f>IF('FY2025'!A181&lt;&gt;"",_xlfn.VALUETOTEXT('FY2025'!B181),"")</f>
        <v/>
      </c>
      <c r="C179" s="5" t="str">
        <f>_xlfn.VALUETOTEXT('FY2025'!C181)</f>
        <v/>
      </c>
      <c r="D179" s="5" t="str">
        <f>IF('FY2025'!A181&lt;&gt;"",_xlfn.VALUETOTEXT('FY2025'!D181),"")</f>
        <v/>
      </c>
      <c r="E179" s="6" t="str">
        <f>IF('FY2025'!A181&lt;&gt;"",VALUE('FY2025'!E181),"")</f>
        <v/>
      </c>
      <c r="F179" s="6" t="str">
        <f>IF('FY2025'!A181&lt;&gt;"",VALUE('FY2025'!F181),"")</f>
        <v/>
      </c>
      <c r="G179" s="6" t="str">
        <f>IF('FY2025'!A181&lt;&gt;"",VALUE('FY2025'!G181),"")</f>
        <v/>
      </c>
      <c r="H179" s="6" t="str">
        <f>IF('FY2025'!A181&lt;&gt;"",VALUE('FY2025'!H181),"")</f>
        <v/>
      </c>
      <c r="I179" s="6" t="str">
        <f>IF('FY2025'!A181&lt;&gt;"",VALUE('FY2025'!I181),"")</f>
        <v/>
      </c>
      <c r="J179" s="6" t="str">
        <f>IF('FY2025'!A181&lt;&gt;"",VALUE('FY2025'!J181),"")</f>
        <v/>
      </c>
      <c r="K179" s="7" t="str">
        <f>IF('FY2025'!A181&lt;&gt;"",DATEVALUE(MID('FY2025'!K181, FIND(",", 'FY2025'!K181) + 2, FIND(" ", 'FY2025'!K181) - FIND(",", 'FY2025'!K181) - 1) &amp; " " &amp; MID('FY2025'!K181, FIND(" ", 'FY2025'!K181) + 1, FIND(",", 'FY2025'!K181, FIND(" ", 'FY2025'!K181)) - FIND(" ", 'FY2025'!K181) - 1) &amp; ", " &amp; MID('FY2025'!K181, FIND(",", 'FY2025'!K181, FIND(",",'FY2025'!K181) + 1) + 2, LEN('FY2025'!K181))),"")</f>
        <v/>
      </c>
      <c r="L179" s="7" t="str">
        <f>IF('FY2025'!A181&lt;&gt;"",DATEVALUE(MID('FY2025'!L181, FIND(",", 'FY2025'!L181) + 2, FIND(" ", 'FY2025'!L181) - FIND(",", 'FY2025'!L181) - 1) &amp; " " &amp; MID('FY2025'!L181, FIND(" ", 'FY2025'!L181) + 1, FIND(",", 'FY2025'!L181, FIND(" ", 'FY2025'!L181)) - FIND(" ", 'FY2025'!L181) - 1) &amp; ", " &amp; MID('FY2025'!L181, FIND(",", 'FY2025'!L181, FIND(",",'FY2025'!L181) + 1) + 2, LEN('FY2025'!L181))),"")</f>
        <v/>
      </c>
      <c r="M179" s="7" t="str">
        <f>IF('FY2025'!A181&lt;&gt;"",DATEVALUE(MID('FY2025'!M181, FIND(",", 'FY2025'!M181) + 2, FIND(" ", 'FY2025'!M181) - FIND(",", 'FY2025'!M181) - 1) &amp; " " &amp; MID('FY2025'!M181, FIND(" ", 'FY2025'!M181) + 1, FIND(",", 'FY2025'!M181, FIND(" ", 'FY2025'!M181)) - FIND(" ", 'FY2025'!M181) - 1) &amp; ", " &amp; MID('FY2025'!M181, FIND(",", 'FY2025'!M181, FIND(",",'FY2025'!M181) + 1) + 2, LEN('FY2025'!M181))),"")</f>
        <v/>
      </c>
      <c r="N179" s="7" t="str">
        <f>IF('FY2025'!A181&lt;&gt;"",DATEVALUE(MID('FY2025'!N181, FIND(",", 'FY2025'!N181) + 2, FIND(" ", 'FY2025'!N181) - FIND(",", 'FY2025'!N181) - 1) &amp; " " &amp; MID('FY2025'!N181, FIND(" ", 'FY2025'!N181) + 1, FIND(",", 'FY2025'!N181, FIND(" ", 'FY2025'!N181)) - FIND(" ", 'FY2025'!N181) - 1) &amp; ", " &amp; MID('FY2025'!N181, FIND(",", 'FY2025'!N181, FIND(",",'FY2025'!N181) + 1) + 2, LEN('FY2025'!N181))),"")</f>
        <v/>
      </c>
      <c r="O179" s="5" t="str">
        <f t="shared" si="2"/>
        <v/>
      </c>
      <c r="P179" s="10" t="str">
        <f>IF('FY2025'!$A181&lt;&gt;"",IF(AND(MONTH($K179) &lt;= 1, MONTH($L179) &gt;= 1), IF($O179 &lt;&gt; "", $E179/$O179, ""), ""),"")</f>
        <v/>
      </c>
      <c r="Q179" s="10" t="str">
        <f>IF('FY2025'!$A181&lt;&gt;"",IF(AND(MONTH($K179) &lt;= 2, MONTH($L179) &gt;= 2), IF($O179 &lt;&gt; "", $E179/$O179, ""), ""),"")</f>
        <v/>
      </c>
      <c r="R179" s="10" t="str">
        <f>IF('FY2025'!$A181&lt;&gt;"",IF(AND(MONTH($K179) &lt;= 3, MONTH($L179) &gt;= 3), IF($O179 &lt;&gt; "", $E179/$O179, ""), ""),"")</f>
        <v/>
      </c>
      <c r="S179" s="10" t="str">
        <f>IF('FY2025'!$A181&lt;&gt;"",IF(AND(MONTH($K179) &lt;= 4, MONTH($L179) &gt;= 4), IF($O179 &lt;&gt; "", $E179/$O179, ""), ""),"")</f>
        <v/>
      </c>
      <c r="T179" s="10" t="str">
        <f>IF('FY2025'!$A181&lt;&gt;"",IF(AND(MONTH($K179) &lt;= 5, MONTH($L179) &gt;= 5), IF($O179 &lt;&gt; "", $E179/$O179, ""), ""),"")</f>
        <v/>
      </c>
      <c r="U179" s="10" t="str">
        <f>IF('FY2025'!$A181&lt;&gt;"",IF(AND(MONTH($K179) &lt;= 6, MONTH($L179) &gt;= 6), IF($O179 &lt;&gt; "", $E179/$O179, ""), ""),"")</f>
        <v/>
      </c>
      <c r="V179" s="10" t="str">
        <f>IF('FY2025'!$A181&lt;&gt;"",IF(AND(MONTH($K179) &lt;= 7, MONTH($L179) &gt;= 7 ), IF($O179 &lt;&gt; "", $E179/$O179, ""), ""),"")</f>
        <v/>
      </c>
      <c r="W179" s="10" t="str">
        <f>IF('FY2025'!$A181&lt;&gt;"",IF(AND(MONTH($K179) &lt;= 8, MONTH($L179) &gt;= 8), IF($O179 &lt;&gt; "", $E179/$O179, ""), ""),"")</f>
        <v/>
      </c>
      <c r="X179" s="10" t="str">
        <f>IF('FY2025'!$A181&lt;&gt;"",IF(AND(MONTH($K179) &lt;= 9, MONTH($L179) &gt;= 9), IF($O179 &lt;&gt; "", $E179/$O179, ""), ""),"")</f>
        <v/>
      </c>
      <c r="Y179" s="10" t="str">
        <f>IF('FY2025'!$A181&lt;&gt;"",IF(AND(MONTH($K179) &lt;= 10, MONTH($L179) &gt;= 10), IF($O179 &lt;&gt; "", $E179/$O179, ""), ""),"")</f>
        <v/>
      </c>
      <c r="Z179" s="10" t="str">
        <f>IF('FY2025'!$A181&lt;&gt;"",IF(AND(MONTH($K179) &lt;= 11, MONTH($L179) &gt;= 11), IF($O179 &lt;&gt; "", $E179/$O179, ""), ""),"")</f>
        <v/>
      </c>
      <c r="AA179" s="10" t="str">
        <f>IF('FY2025'!$A181&lt;&gt;"",IF(AND(MONTH($K179) &lt;= 12, MONTH($L179) &gt;= 12), IF($O179 &lt;&gt; "", $E179/$O179, ""), ""),"")</f>
        <v/>
      </c>
    </row>
    <row r="180" spans="1:27" x14ac:dyDescent="0.25">
      <c r="A180" s="8" t="str">
        <f>IF('FY2025'!A182&lt;&gt;"", VALUE('FY2025'!A182), "")</f>
        <v/>
      </c>
      <c r="B180" s="5" t="str">
        <f>IF('FY2025'!A182&lt;&gt;"",_xlfn.VALUETOTEXT('FY2025'!B182),"")</f>
        <v/>
      </c>
      <c r="C180" s="5" t="str">
        <f>_xlfn.VALUETOTEXT('FY2025'!C182)</f>
        <v/>
      </c>
      <c r="D180" s="5" t="str">
        <f>IF('FY2025'!A182&lt;&gt;"",_xlfn.VALUETOTEXT('FY2025'!D182),"")</f>
        <v/>
      </c>
      <c r="E180" s="6" t="str">
        <f>IF('FY2025'!A182&lt;&gt;"",VALUE('FY2025'!E182),"")</f>
        <v/>
      </c>
      <c r="F180" s="6" t="str">
        <f>IF('FY2025'!A182&lt;&gt;"",VALUE('FY2025'!F182),"")</f>
        <v/>
      </c>
      <c r="G180" s="6" t="str">
        <f>IF('FY2025'!A182&lt;&gt;"",VALUE('FY2025'!G182),"")</f>
        <v/>
      </c>
      <c r="H180" s="6" t="str">
        <f>IF('FY2025'!A182&lt;&gt;"",VALUE('FY2025'!H182),"")</f>
        <v/>
      </c>
      <c r="I180" s="6" t="str">
        <f>IF('FY2025'!A182&lt;&gt;"",VALUE('FY2025'!I182),"")</f>
        <v/>
      </c>
      <c r="J180" s="6" t="str">
        <f>IF('FY2025'!A182&lt;&gt;"",VALUE('FY2025'!J182),"")</f>
        <v/>
      </c>
      <c r="K180" s="7" t="str">
        <f>IF('FY2025'!A182&lt;&gt;"",DATEVALUE(MID('FY2025'!K182, FIND(",", 'FY2025'!K182) + 2, FIND(" ", 'FY2025'!K182) - FIND(",", 'FY2025'!K182) - 1) &amp; " " &amp; MID('FY2025'!K182, FIND(" ", 'FY2025'!K182) + 1, FIND(",", 'FY2025'!K182, FIND(" ", 'FY2025'!K182)) - FIND(" ", 'FY2025'!K182) - 1) &amp; ", " &amp; MID('FY2025'!K182, FIND(",", 'FY2025'!K182, FIND(",",'FY2025'!K182) + 1) + 2, LEN('FY2025'!K182))),"")</f>
        <v/>
      </c>
      <c r="L180" s="7" t="str">
        <f>IF('FY2025'!A182&lt;&gt;"",DATEVALUE(MID('FY2025'!L182, FIND(",", 'FY2025'!L182) + 2, FIND(" ", 'FY2025'!L182) - FIND(",", 'FY2025'!L182) - 1) &amp; " " &amp; MID('FY2025'!L182, FIND(" ", 'FY2025'!L182) + 1, FIND(",", 'FY2025'!L182, FIND(" ", 'FY2025'!L182)) - FIND(" ", 'FY2025'!L182) - 1) &amp; ", " &amp; MID('FY2025'!L182, FIND(",", 'FY2025'!L182, FIND(",",'FY2025'!L182) + 1) + 2, LEN('FY2025'!L182))),"")</f>
        <v/>
      </c>
      <c r="M180" s="7" t="str">
        <f>IF('FY2025'!A182&lt;&gt;"",DATEVALUE(MID('FY2025'!M182, FIND(",", 'FY2025'!M182) + 2, FIND(" ", 'FY2025'!M182) - FIND(",", 'FY2025'!M182) - 1) &amp; " " &amp; MID('FY2025'!M182, FIND(" ", 'FY2025'!M182) + 1, FIND(",", 'FY2025'!M182, FIND(" ", 'FY2025'!M182)) - FIND(" ", 'FY2025'!M182) - 1) &amp; ", " &amp; MID('FY2025'!M182, FIND(",", 'FY2025'!M182, FIND(",",'FY2025'!M182) + 1) + 2, LEN('FY2025'!M182))),"")</f>
        <v/>
      </c>
      <c r="N180" s="7" t="str">
        <f>IF('FY2025'!A182&lt;&gt;"",DATEVALUE(MID('FY2025'!N182, FIND(",", 'FY2025'!N182) + 2, FIND(" ", 'FY2025'!N182) - FIND(",", 'FY2025'!N182) - 1) &amp; " " &amp; MID('FY2025'!N182, FIND(" ", 'FY2025'!N182) + 1, FIND(",", 'FY2025'!N182, FIND(" ", 'FY2025'!N182)) - FIND(" ", 'FY2025'!N182) - 1) &amp; ", " &amp; MID('FY2025'!N182, FIND(",", 'FY2025'!N182, FIND(",",'FY2025'!N182) + 1) + 2, LEN('FY2025'!N182))),"")</f>
        <v/>
      </c>
      <c r="O180" s="5" t="str">
        <f t="shared" si="2"/>
        <v/>
      </c>
      <c r="P180" s="10" t="str">
        <f>IF('FY2025'!$A182&lt;&gt;"",IF(AND(MONTH($K180) &lt;= 1, MONTH($L180) &gt;= 1), IF($O180 &lt;&gt; "", $E180/$O180, ""), ""),"")</f>
        <v/>
      </c>
      <c r="Q180" s="10" t="str">
        <f>IF('FY2025'!$A182&lt;&gt;"",IF(AND(MONTH($K180) &lt;= 2, MONTH($L180) &gt;= 2), IF($O180 &lt;&gt; "", $E180/$O180, ""), ""),"")</f>
        <v/>
      </c>
      <c r="R180" s="10" t="str">
        <f>IF('FY2025'!$A182&lt;&gt;"",IF(AND(MONTH($K180) &lt;= 3, MONTH($L180) &gt;= 3), IF($O180 &lt;&gt; "", $E180/$O180, ""), ""),"")</f>
        <v/>
      </c>
      <c r="S180" s="10" t="str">
        <f>IF('FY2025'!$A182&lt;&gt;"",IF(AND(MONTH($K180) &lt;= 4, MONTH($L180) &gt;= 4), IF($O180 &lt;&gt; "", $E180/$O180, ""), ""),"")</f>
        <v/>
      </c>
      <c r="T180" s="10" t="str">
        <f>IF('FY2025'!$A182&lt;&gt;"",IF(AND(MONTH($K180) &lt;= 5, MONTH($L180) &gt;= 5), IF($O180 &lt;&gt; "", $E180/$O180, ""), ""),"")</f>
        <v/>
      </c>
      <c r="U180" s="10" t="str">
        <f>IF('FY2025'!$A182&lt;&gt;"",IF(AND(MONTH($K180) &lt;= 6, MONTH($L180) &gt;= 6), IF($O180 &lt;&gt; "", $E180/$O180, ""), ""),"")</f>
        <v/>
      </c>
      <c r="V180" s="10" t="str">
        <f>IF('FY2025'!$A182&lt;&gt;"",IF(AND(MONTH($K180) &lt;= 7, MONTH($L180) &gt;= 7 ), IF($O180 &lt;&gt; "", $E180/$O180, ""), ""),"")</f>
        <v/>
      </c>
      <c r="W180" s="10" t="str">
        <f>IF('FY2025'!$A182&lt;&gt;"",IF(AND(MONTH($K180) &lt;= 8, MONTH($L180) &gt;= 8), IF($O180 &lt;&gt; "", $E180/$O180, ""), ""),"")</f>
        <v/>
      </c>
      <c r="X180" s="10" t="str">
        <f>IF('FY2025'!$A182&lt;&gt;"",IF(AND(MONTH($K180) &lt;= 9, MONTH($L180) &gt;= 9), IF($O180 &lt;&gt; "", $E180/$O180, ""), ""),"")</f>
        <v/>
      </c>
      <c r="Y180" s="10" t="str">
        <f>IF('FY2025'!$A182&lt;&gt;"",IF(AND(MONTH($K180) &lt;= 10, MONTH($L180) &gt;= 10), IF($O180 &lt;&gt; "", $E180/$O180, ""), ""),"")</f>
        <v/>
      </c>
      <c r="Z180" s="10" t="str">
        <f>IF('FY2025'!$A182&lt;&gt;"",IF(AND(MONTH($K180) &lt;= 11, MONTH($L180) &gt;= 11), IF($O180 &lt;&gt; "", $E180/$O180, ""), ""),"")</f>
        <v/>
      </c>
      <c r="AA180" s="10" t="str">
        <f>IF('FY2025'!$A182&lt;&gt;"",IF(AND(MONTH($K180) &lt;= 12, MONTH($L180) &gt;= 12), IF($O180 &lt;&gt; "", $E180/$O180, ""), ""),"")</f>
        <v/>
      </c>
    </row>
    <row r="181" spans="1:27" x14ac:dyDescent="0.25">
      <c r="A181" s="8" t="str">
        <f>IF('FY2025'!A183&lt;&gt;"", VALUE('FY2025'!A183), "")</f>
        <v/>
      </c>
      <c r="B181" s="5" t="str">
        <f>IF('FY2025'!A183&lt;&gt;"",_xlfn.VALUETOTEXT('FY2025'!B183),"")</f>
        <v/>
      </c>
      <c r="C181" s="5" t="str">
        <f>_xlfn.VALUETOTEXT('FY2025'!C183)</f>
        <v/>
      </c>
      <c r="D181" s="5" t="str">
        <f>IF('FY2025'!A183&lt;&gt;"",_xlfn.VALUETOTEXT('FY2025'!D183),"")</f>
        <v/>
      </c>
      <c r="E181" s="6" t="str">
        <f>IF('FY2025'!A183&lt;&gt;"",VALUE('FY2025'!E183),"")</f>
        <v/>
      </c>
      <c r="F181" s="6" t="str">
        <f>IF('FY2025'!A183&lt;&gt;"",VALUE('FY2025'!F183),"")</f>
        <v/>
      </c>
      <c r="G181" s="6" t="str">
        <f>IF('FY2025'!A183&lt;&gt;"",VALUE('FY2025'!G183),"")</f>
        <v/>
      </c>
      <c r="H181" s="6" t="str">
        <f>IF('FY2025'!A183&lt;&gt;"",VALUE('FY2025'!H183),"")</f>
        <v/>
      </c>
      <c r="I181" s="6" t="str">
        <f>IF('FY2025'!A183&lt;&gt;"",VALUE('FY2025'!I183),"")</f>
        <v/>
      </c>
      <c r="J181" s="6" t="str">
        <f>IF('FY2025'!A183&lt;&gt;"",VALUE('FY2025'!J183),"")</f>
        <v/>
      </c>
      <c r="K181" s="7" t="str">
        <f>IF('FY2025'!A183&lt;&gt;"",DATEVALUE(MID('FY2025'!K183, FIND(",", 'FY2025'!K183) + 2, FIND(" ", 'FY2025'!K183) - FIND(",", 'FY2025'!K183) - 1) &amp; " " &amp; MID('FY2025'!K183, FIND(" ", 'FY2025'!K183) + 1, FIND(",", 'FY2025'!K183, FIND(" ", 'FY2025'!K183)) - FIND(" ", 'FY2025'!K183) - 1) &amp; ", " &amp; MID('FY2025'!K183, FIND(",", 'FY2025'!K183, FIND(",",'FY2025'!K183) + 1) + 2, LEN('FY2025'!K183))),"")</f>
        <v/>
      </c>
      <c r="L181" s="7" t="str">
        <f>IF('FY2025'!A183&lt;&gt;"",DATEVALUE(MID('FY2025'!L183, FIND(",", 'FY2025'!L183) + 2, FIND(" ", 'FY2025'!L183) - FIND(",", 'FY2025'!L183) - 1) &amp; " " &amp; MID('FY2025'!L183, FIND(" ", 'FY2025'!L183) + 1, FIND(",", 'FY2025'!L183, FIND(" ", 'FY2025'!L183)) - FIND(" ", 'FY2025'!L183) - 1) &amp; ", " &amp; MID('FY2025'!L183, FIND(",", 'FY2025'!L183, FIND(",",'FY2025'!L183) + 1) + 2, LEN('FY2025'!L183))),"")</f>
        <v/>
      </c>
      <c r="M181" s="7" t="str">
        <f>IF('FY2025'!A183&lt;&gt;"",DATEVALUE(MID('FY2025'!M183, FIND(",", 'FY2025'!M183) + 2, FIND(" ", 'FY2025'!M183) - FIND(",", 'FY2025'!M183) - 1) &amp; " " &amp; MID('FY2025'!M183, FIND(" ", 'FY2025'!M183) + 1, FIND(",", 'FY2025'!M183, FIND(" ", 'FY2025'!M183)) - FIND(" ", 'FY2025'!M183) - 1) &amp; ", " &amp; MID('FY2025'!M183, FIND(",", 'FY2025'!M183, FIND(",",'FY2025'!M183) + 1) + 2, LEN('FY2025'!M183))),"")</f>
        <v/>
      </c>
      <c r="N181" s="7" t="str">
        <f>IF('FY2025'!A183&lt;&gt;"",DATEVALUE(MID('FY2025'!N183, FIND(",", 'FY2025'!N183) + 2, FIND(" ", 'FY2025'!N183) - FIND(",", 'FY2025'!N183) - 1) &amp; " " &amp; MID('FY2025'!N183, FIND(" ", 'FY2025'!N183) + 1, FIND(",", 'FY2025'!N183, FIND(" ", 'FY2025'!N183)) - FIND(" ", 'FY2025'!N183) - 1) &amp; ", " &amp; MID('FY2025'!N183, FIND(",", 'FY2025'!N183, FIND(",",'FY2025'!N183) + 1) + 2, LEN('FY2025'!N183))),"")</f>
        <v/>
      </c>
      <c r="O181" s="5" t="str">
        <f t="shared" si="2"/>
        <v/>
      </c>
      <c r="P181" s="10" t="str">
        <f>IF('FY2025'!$A183&lt;&gt;"",IF(AND(MONTH($K181) &lt;= 1, MONTH($L181) &gt;= 1), IF($O181 &lt;&gt; "", $E181/$O181, ""), ""),"")</f>
        <v/>
      </c>
      <c r="Q181" s="10" t="str">
        <f>IF('FY2025'!$A183&lt;&gt;"",IF(AND(MONTH($K181) &lt;= 2, MONTH($L181) &gt;= 2), IF($O181 &lt;&gt; "", $E181/$O181, ""), ""),"")</f>
        <v/>
      </c>
      <c r="R181" s="10" t="str">
        <f>IF('FY2025'!$A183&lt;&gt;"",IF(AND(MONTH($K181) &lt;= 3, MONTH($L181) &gt;= 3), IF($O181 &lt;&gt; "", $E181/$O181, ""), ""),"")</f>
        <v/>
      </c>
      <c r="S181" s="10" t="str">
        <f>IF('FY2025'!$A183&lt;&gt;"",IF(AND(MONTH($K181) &lt;= 4, MONTH($L181) &gt;= 4), IF($O181 &lt;&gt; "", $E181/$O181, ""), ""),"")</f>
        <v/>
      </c>
      <c r="T181" s="10" t="str">
        <f>IF('FY2025'!$A183&lt;&gt;"",IF(AND(MONTH($K181) &lt;= 5, MONTH($L181) &gt;= 5), IF($O181 &lt;&gt; "", $E181/$O181, ""), ""),"")</f>
        <v/>
      </c>
      <c r="U181" s="10" t="str">
        <f>IF('FY2025'!$A183&lt;&gt;"",IF(AND(MONTH($K181) &lt;= 6, MONTH($L181) &gt;= 6), IF($O181 &lt;&gt; "", $E181/$O181, ""), ""),"")</f>
        <v/>
      </c>
      <c r="V181" s="10" t="str">
        <f>IF('FY2025'!$A183&lt;&gt;"",IF(AND(MONTH($K181) &lt;= 7, MONTH($L181) &gt;= 7 ), IF($O181 &lt;&gt; "", $E181/$O181, ""), ""),"")</f>
        <v/>
      </c>
      <c r="W181" s="10" t="str">
        <f>IF('FY2025'!$A183&lt;&gt;"",IF(AND(MONTH($K181) &lt;= 8, MONTH($L181) &gt;= 8), IF($O181 &lt;&gt; "", $E181/$O181, ""), ""),"")</f>
        <v/>
      </c>
      <c r="X181" s="10" t="str">
        <f>IF('FY2025'!$A183&lt;&gt;"",IF(AND(MONTH($K181) &lt;= 9, MONTH($L181) &gt;= 9), IF($O181 &lt;&gt; "", $E181/$O181, ""), ""),"")</f>
        <v/>
      </c>
      <c r="Y181" s="10" t="str">
        <f>IF('FY2025'!$A183&lt;&gt;"",IF(AND(MONTH($K181) &lt;= 10, MONTH($L181) &gt;= 10), IF($O181 &lt;&gt; "", $E181/$O181, ""), ""),"")</f>
        <v/>
      </c>
      <c r="Z181" s="10" t="str">
        <f>IF('FY2025'!$A183&lt;&gt;"",IF(AND(MONTH($K181) &lt;= 11, MONTH($L181) &gt;= 11), IF($O181 &lt;&gt; "", $E181/$O181, ""), ""),"")</f>
        <v/>
      </c>
      <c r="AA181" s="10" t="str">
        <f>IF('FY2025'!$A183&lt;&gt;"",IF(AND(MONTH($K181) &lt;= 12, MONTH($L181) &gt;= 12), IF($O181 &lt;&gt; "", $E181/$O181, ""), ""),"")</f>
        <v/>
      </c>
    </row>
    <row r="182" spans="1:27" x14ac:dyDescent="0.25">
      <c r="A182" s="8" t="str">
        <f>IF('FY2025'!A184&lt;&gt;"", VALUE('FY2025'!A184), "")</f>
        <v/>
      </c>
      <c r="B182" s="5" t="str">
        <f>IF('FY2025'!A184&lt;&gt;"",_xlfn.VALUETOTEXT('FY2025'!B184),"")</f>
        <v/>
      </c>
      <c r="C182" s="5" t="str">
        <f>_xlfn.VALUETOTEXT('FY2025'!C184)</f>
        <v/>
      </c>
      <c r="D182" s="5" t="str">
        <f>IF('FY2025'!A184&lt;&gt;"",_xlfn.VALUETOTEXT('FY2025'!D184),"")</f>
        <v/>
      </c>
      <c r="E182" s="6" t="str">
        <f>IF('FY2025'!A184&lt;&gt;"",VALUE('FY2025'!E184),"")</f>
        <v/>
      </c>
      <c r="F182" s="6" t="str">
        <f>IF('FY2025'!A184&lt;&gt;"",VALUE('FY2025'!F184),"")</f>
        <v/>
      </c>
      <c r="G182" s="6" t="str">
        <f>IF('FY2025'!A184&lt;&gt;"",VALUE('FY2025'!G184),"")</f>
        <v/>
      </c>
      <c r="H182" s="6" t="str">
        <f>IF('FY2025'!A184&lt;&gt;"",VALUE('FY2025'!H184),"")</f>
        <v/>
      </c>
      <c r="I182" s="6" t="str">
        <f>IF('FY2025'!A184&lt;&gt;"",VALUE('FY2025'!I184),"")</f>
        <v/>
      </c>
      <c r="J182" s="6" t="str">
        <f>IF('FY2025'!A184&lt;&gt;"",VALUE('FY2025'!J184),"")</f>
        <v/>
      </c>
      <c r="K182" s="7" t="str">
        <f>IF('FY2025'!A184&lt;&gt;"",DATEVALUE(MID('FY2025'!K184, FIND(",", 'FY2025'!K184) + 2, FIND(" ", 'FY2025'!K184) - FIND(",", 'FY2025'!K184) - 1) &amp; " " &amp; MID('FY2025'!K184, FIND(" ", 'FY2025'!K184) + 1, FIND(",", 'FY2025'!K184, FIND(" ", 'FY2025'!K184)) - FIND(" ", 'FY2025'!K184) - 1) &amp; ", " &amp; MID('FY2025'!K184, FIND(",", 'FY2025'!K184, FIND(",",'FY2025'!K184) + 1) + 2, LEN('FY2025'!K184))),"")</f>
        <v/>
      </c>
      <c r="L182" s="7" t="str">
        <f>IF('FY2025'!A184&lt;&gt;"",DATEVALUE(MID('FY2025'!L184, FIND(",", 'FY2025'!L184) + 2, FIND(" ", 'FY2025'!L184) - FIND(",", 'FY2025'!L184) - 1) &amp; " " &amp; MID('FY2025'!L184, FIND(" ", 'FY2025'!L184) + 1, FIND(",", 'FY2025'!L184, FIND(" ", 'FY2025'!L184)) - FIND(" ", 'FY2025'!L184) - 1) &amp; ", " &amp; MID('FY2025'!L184, FIND(",", 'FY2025'!L184, FIND(",",'FY2025'!L184) + 1) + 2, LEN('FY2025'!L184))),"")</f>
        <v/>
      </c>
      <c r="M182" s="7" t="str">
        <f>IF('FY2025'!A184&lt;&gt;"",DATEVALUE(MID('FY2025'!M184, FIND(",", 'FY2025'!M184) + 2, FIND(" ", 'FY2025'!M184) - FIND(",", 'FY2025'!M184) - 1) &amp; " " &amp; MID('FY2025'!M184, FIND(" ", 'FY2025'!M184) + 1, FIND(",", 'FY2025'!M184, FIND(" ", 'FY2025'!M184)) - FIND(" ", 'FY2025'!M184) - 1) &amp; ", " &amp; MID('FY2025'!M184, FIND(",", 'FY2025'!M184, FIND(",",'FY2025'!M184) + 1) + 2, LEN('FY2025'!M184))),"")</f>
        <v/>
      </c>
      <c r="N182" s="7" t="str">
        <f>IF('FY2025'!A184&lt;&gt;"",DATEVALUE(MID('FY2025'!N184, FIND(",", 'FY2025'!N184) + 2, FIND(" ", 'FY2025'!N184) - FIND(",", 'FY2025'!N184) - 1) &amp; " " &amp; MID('FY2025'!N184, FIND(" ", 'FY2025'!N184) + 1, FIND(",", 'FY2025'!N184, FIND(" ", 'FY2025'!N184)) - FIND(" ", 'FY2025'!N184) - 1) &amp; ", " &amp; MID('FY2025'!N184, FIND(",", 'FY2025'!N184, FIND(",",'FY2025'!N184) + 1) + 2, LEN('FY2025'!N184))),"")</f>
        <v/>
      </c>
      <c r="O182" s="5" t="str">
        <f t="shared" si="2"/>
        <v/>
      </c>
      <c r="P182" s="10" t="str">
        <f>IF('FY2025'!$A184&lt;&gt;"",IF(AND(MONTH($K182) &lt;= 1, MONTH($L182) &gt;= 1), IF($O182 &lt;&gt; "", $E182/$O182, ""), ""),"")</f>
        <v/>
      </c>
      <c r="Q182" s="10" t="str">
        <f>IF('FY2025'!$A184&lt;&gt;"",IF(AND(MONTH($K182) &lt;= 2, MONTH($L182) &gt;= 2), IF($O182 &lt;&gt; "", $E182/$O182, ""), ""),"")</f>
        <v/>
      </c>
      <c r="R182" s="10" t="str">
        <f>IF('FY2025'!$A184&lt;&gt;"",IF(AND(MONTH($K182) &lt;= 3, MONTH($L182) &gt;= 3), IF($O182 &lt;&gt; "", $E182/$O182, ""), ""),"")</f>
        <v/>
      </c>
      <c r="S182" s="10" t="str">
        <f>IF('FY2025'!$A184&lt;&gt;"",IF(AND(MONTH($K182) &lt;= 4, MONTH($L182) &gt;= 4), IF($O182 &lt;&gt; "", $E182/$O182, ""), ""),"")</f>
        <v/>
      </c>
      <c r="T182" s="10" t="str">
        <f>IF('FY2025'!$A184&lt;&gt;"",IF(AND(MONTH($K182) &lt;= 5, MONTH($L182) &gt;= 5), IF($O182 &lt;&gt; "", $E182/$O182, ""), ""),"")</f>
        <v/>
      </c>
      <c r="U182" s="10" t="str">
        <f>IF('FY2025'!$A184&lt;&gt;"",IF(AND(MONTH($K182) &lt;= 6, MONTH($L182) &gt;= 6), IF($O182 &lt;&gt; "", $E182/$O182, ""), ""),"")</f>
        <v/>
      </c>
      <c r="V182" s="10" t="str">
        <f>IF('FY2025'!$A184&lt;&gt;"",IF(AND(MONTH($K182) &lt;= 7, MONTH($L182) &gt;= 7 ), IF($O182 &lt;&gt; "", $E182/$O182, ""), ""),"")</f>
        <v/>
      </c>
      <c r="W182" s="10" t="str">
        <f>IF('FY2025'!$A184&lt;&gt;"",IF(AND(MONTH($K182) &lt;= 8, MONTH($L182) &gt;= 8), IF($O182 &lt;&gt; "", $E182/$O182, ""), ""),"")</f>
        <v/>
      </c>
      <c r="X182" s="10" t="str">
        <f>IF('FY2025'!$A184&lt;&gt;"",IF(AND(MONTH($K182) &lt;= 9, MONTH($L182) &gt;= 9), IF($O182 &lt;&gt; "", $E182/$O182, ""), ""),"")</f>
        <v/>
      </c>
      <c r="Y182" s="10" t="str">
        <f>IF('FY2025'!$A184&lt;&gt;"",IF(AND(MONTH($K182) &lt;= 10, MONTH($L182) &gt;= 10), IF($O182 &lt;&gt; "", $E182/$O182, ""), ""),"")</f>
        <v/>
      </c>
      <c r="Z182" s="10" t="str">
        <f>IF('FY2025'!$A184&lt;&gt;"",IF(AND(MONTH($K182) &lt;= 11, MONTH($L182) &gt;= 11), IF($O182 &lt;&gt; "", $E182/$O182, ""), ""),"")</f>
        <v/>
      </c>
      <c r="AA182" s="10" t="str">
        <f>IF('FY2025'!$A184&lt;&gt;"",IF(AND(MONTH($K182) &lt;= 12, MONTH($L182) &gt;= 12), IF($O182 &lt;&gt; "", $E182/$O182, ""), ""),"")</f>
        <v/>
      </c>
    </row>
    <row r="183" spans="1:27" x14ac:dyDescent="0.25">
      <c r="A183" s="8" t="str">
        <f>IF('FY2025'!A185&lt;&gt;"", VALUE('FY2025'!A185), "")</f>
        <v/>
      </c>
      <c r="B183" s="5" t="str">
        <f>IF('FY2025'!A185&lt;&gt;"",_xlfn.VALUETOTEXT('FY2025'!B185),"")</f>
        <v/>
      </c>
      <c r="C183" s="5" t="str">
        <f>_xlfn.VALUETOTEXT('FY2025'!C185)</f>
        <v/>
      </c>
      <c r="D183" s="5" t="str">
        <f>IF('FY2025'!A185&lt;&gt;"",_xlfn.VALUETOTEXT('FY2025'!D185),"")</f>
        <v/>
      </c>
      <c r="E183" s="6" t="str">
        <f>IF('FY2025'!A185&lt;&gt;"",VALUE('FY2025'!E185),"")</f>
        <v/>
      </c>
      <c r="F183" s="6" t="str">
        <f>IF('FY2025'!A185&lt;&gt;"",VALUE('FY2025'!F185),"")</f>
        <v/>
      </c>
      <c r="G183" s="6" t="str">
        <f>IF('FY2025'!A185&lt;&gt;"",VALUE('FY2025'!G185),"")</f>
        <v/>
      </c>
      <c r="H183" s="6" t="str">
        <f>IF('FY2025'!A185&lt;&gt;"",VALUE('FY2025'!H185),"")</f>
        <v/>
      </c>
      <c r="I183" s="6" t="str">
        <f>IF('FY2025'!A185&lt;&gt;"",VALUE('FY2025'!I185),"")</f>
        <v/>
      </c>
      <c r="J183" s="6" t="str">
        <f>IF('FY2025'!A185&lt;&gt;"",VALUE('FY2025'!J185),"")</f>
        <v/>
      </c>
      <c r="K183" s="7" t="str">
        <f>IF('FY2025'!A185&lt;&gt;"",DATEVALUE(MID('FY2025'!K185, FIND(",", 'FY2025'!K185) + 2, FIND(" ", 'FY2025'!K185) - FIND(",", 'FY2025'!K185) - 1) &amp; " " &amp; MID('FY2025'!K185, FIND(" ", 'FY2025'!K185) + 1, FIND(",", 'FY2025'!K185, FIND(" ", 'FY2025'!K185)) - FIND(" ", 'FY2025'!K185) - 1) &amp; ", " &amp; MID('FY2025'!K185, FIND(",", 'FY2025'!K185, FIND(",",'FY2025'!K185) + 1) + 2, LEN('FY2025'!K185))),"")</f>
        <v/>
      </c>
      <c r="L183" s="7" t="str">
        <f>IF('FY2025'!A185&lt;&gt;"",DATEVALUE(MID('FY2025'!L185, FIND(",", 'FY2025'!L185) + 2, FIND(" ", 'FY2025'!L185) - FIND(",", 'FY2025'!L185) - 1) &amp; " " &amp; MID('FY2025'!L185, FIND(" ", 'FY2025'!L185) + 1, FIND(",", 'FY2025'!L185, FIND(" ", 'FY2025'!L185)) - FIND(" ", 'FY2025'!L185) - 1) &amp; ", " &amp; MID('FY2025'!L185, FIND(",", 'FY2025'!L185, FIND(",",'FY2025'!L185) + 1) + 2, LEN('FY2025'!L185))),"")</f>
        <v/>
      </c>
      <c r="M183" s="7" t="str">
        <f>IF('FY2025'!A185&lt;&gt;"",DATEVALUE(MID('FY2025'!M185, FIND(",", 'FY2025'!M185) + 2, FIND(" ", 'FY2025'!M185) - FIND(",", 'FY2025'!M185) - 1) &amp; " " &amp; MID('FY2025'!M185, FIND(" ", 'FY2025'!M185) + 1, FIND(",", 'FY2025'!M185, FIND(" ", 'FY2025'!M185)) - FIND(" ", 'FY2025'!M185) - 1) &amp; ", " &amp; MID('FY2025'!M185, FIND(",", 'FY2025'!M185, FIND(",",'FY2025'!M185) + 1) + 2, LEN('FY2025'!M185))),"")</f>
        <v/>
      </c>
      <c r="N183" s="7" t="str">
        <f>IF('FY2025'!A185&lt;&gt;"",DATEVALUE(MID('FY2025'!N185, FIND(",", 'FY2025'!N185) + 2, FIND(" ", 'FY2025'!N185) - FIND(",", 'FY2025'!N185) - 1) &amp; " " &amp; MID('FY2025'!N185, FIND(" ", 'FY2025'!N185) + 1, FIND(",", 'FY2025'!N185, FIND(" ", 'FY2025'!N185)) - FIND(" ", 'FY2025'!N185) - 1) &amp; ", " &amp; MID('FY2025'!N185, FIND(",", 'FY2025'!N185, FIND(",",'FY2025'!N185) + 1) + 2, LEN('FY2025'!N185))),"")</f>
        <v/>
      </c>
      <c r="O183" s="5" t="str">
        <f t="shared" si="2"/>
        <v/>
      </c>
      <c r="P183" s="10" t="str">
        <f>IF('FY2025'!$A185&lt;&gt;"",IF(AND(MONTH($K183) &lt;= 1, MONTH($L183) &gt;= 1), IF($O183 &lt;&gt; "", $E183/$O183, ""), ""),"")</f>
        <v/>
      </c>
      <c r="Q183" s="10" t="str">
        <f>IF('FY2025'!$A185&lt;&gt;"",IF(AND(MONTH($K183) &lt;= 2, MONTH($L183) &gt;= 2), IF($O183 &lt;&gt; "", $E183/$O183, ""), ""),"")</f>
        <v/>
      </c>
      <c r="R183" s="10" t="str">
        <f>IF('FY2025'!$A185&lt;&gt;"",IF(AND(MONTH($K183) &lt;= 3, MONTH($L183) &gt;= 3), IF($O183 &lt;&gt; "", $E183/$O183, ""), ""),"")</f>
        <v/>
      </c>
      <c r="S183" s="10" t="str">
        <f>IF('FY2025'!$A185&lt;&gt;"",IF(AND(MONTH($K183) &lt;= 4, MONTH($L183) &gt;= 4), IF($O183 &lt;&gt; "", $E183/$O183, ""), ""),"")</f>
        <v/>
      </c>
      <c r="T183" s="10" t="str">
        <f>IF('FY2025'!$A185&lt;&gt;"",IF(AND(MONTH($K183) &lt;= 5, MONTH($L183) &gt;= 5), IF($O183 &lt;&gt; "", $E183/$O183, ""), ""),"")</f>
        <v/>
      </c>
      <c r="U183" s="10" t="str">
        <f>IF('FY2025'!$A185&lt;&gt;"",IF(AND(MONTH($K183) &lt;= 6, MONTH($L183) &gt;= 6), IF($O183 &lt;&gt; "", $E183/$O183, ""), ""),"")</f>
        <v/>
      </c>
      <c r="V183" s="10" t="str">
        <f>IF('FY2025'!$A185&lt;&gt;"",IF(AND(MONTH($K183) &lt;= 7, MONTH($L183) &gt;= 7 ), IF($O183 &lt;&gt; "", $E183/$O183, ""), ""),"")</f>
        <v/>
      </c>
      <c r="W183" s="10" t="str">
        <f>IF('FY2025'!$A185&lt;&gt;"",IF(AND(MONTH($K183) &lt;= 8, MONTH($L183) &gt;= 8), IF($O183 &lt;&gt; "", $E183/$O183, ""), ""),"")</f>
        <v/>
      </c>
      <c r="X183" s="10" t="str">
        <f>IF('FY2025'!$A185&lt;&gt;"",IF(AND(MONTH($K183) &lt;= 9, MONTH($L183) &gt;= 9), IF($O183 &lt;&gt; "", $E183/$O183, ""), ""),"")</f>
        <v/>
      </c>
      <c r="Y183" s="10" t="str">
        <f>IF('FY2025'!$A185&lt;&gt;"",IF(AND(MONTH($K183) &lt;= 10, MONTH($L183) &gt;= 10), IF($O183 &lt;&gt; "", $E183/$O183, ""), ""),"")</f>
        <v/>
      </c>
      <c r="Z183" s="10" t="str">
        <f>IF('FY2025'!$A185&lt;&gt;"",IF(AND(MONTH($K183) &lt;= 11, MONTH($L183) &gt;= 11), IF($O183 &lt;&gt; "", $E183/$O183, ""), ""),"")</f>
        <v/>
      </c>
      <c r="AA183" s="10" t="str">
        <f>IF('FY2025'!$A185&lt;&gt;"",IF(AND(MONTH($K183) &lt;= 12, MONTH($L183) &gt;= 12), IF($O183 &lt;&gt; "", $E183/$O183, ""), ""),"")</f>
        <v/>
      </c>
    </row>
    <row r="184" spans="1:27" x14ac:dyDescent="0.25">
      <c r="A184" s="8" t="str">
        <f>IF('FY2025'!A186&lt;&gt;"", VALUE('FY2025'!A186), "")</f>
        <v/>
      </c>
      <c r="B184" s="5" t="str">
        <f>IF('FY2025'!A186&lt;&gt;"",_xlfn.VALUETOTEXT('FY2025'!B186),"")</f>
        <v/>
      </c>
      <c r="C184" s="5" t="str">
        <f>_xlfn.VALUETOTEXT('FY2025'!C186)</f>
        <v/>
      </c>
      <c r="D184" s="5" t="str">
        <f>IF('FY2025'!A186&lt;&gt;"",_xlfn.VALUETOTEXT('FY2025'!D186),"")</f>
        <v/>
      </c>
      <c r="E184" s="6" t="str">
        <f>IF('FY2025'!A186&lt;&gt;"",VALUE('FY2025'!E186),"")</f>
        <v/>
      </c>
      <c r="F184" s="6" t="str">
        <f>IF('FY2025'!A186&lt;&gt;"",VALUE('FY2025'!F186),"")</f>
        <v/>
      </c>
      <c r="G184" s="6" t="str">
        <f>IF('FY2025'!A186&lt;&gt;"",VALUE('FY2025'!G186),"")</f>
        <v/>
      </c>
      <c r="H184" s="6" t="str">
        <f>IF('FY2025'!A186&lt;&gt;"",VALUE('FY2025'!H186),"")</f>
        <v/>
      </c>
      <c r="I184" s="6" t="str">
        <f>IF('FY2025'!A186&lt;&gt;"",VALUE('FY2025'!I186),"")</f>
        <v/>
      </c>
      <c r="J184" s="6" t="str">
        <f>IF('FY2025'!A186&lt;&gt;"",VALUE('FY2025'!J186),"")</f>
        <v/>
      </c>
      <c r="K184" s="7" t="str">
        <f>IF('FY2025'!A186&lt;&gt;"",DATEVALUE(MID('FY2025'!K186, FIND(",", 'FY2025'!K186) + 2, FIND(" ", 'FY2025'!K186) - FIND(",", 'FY2025'!K186) - 1) &amp; " " &amp; MID('FY2025'!K186, FIND(" ", 'FY2025'!K186) + 1, FIND(",", 'FY2025'!K186, FIND(" ", 'FY2025'!K186)) - FIND(" ", 'FY2025'!K186) - 1) &amp; ", " &amp; MID('FY2025'!K186, FIND(",", 'FY2025'!K186, FIND(",",'FY2025'!K186) + 1) + 2, LEN('FY2025'!K186))),"")</f>
        <v/>
      </c>
      <c r="L184" s="7" t="str">
        <f>IF('FY2025'!A186&lt;&gt;"",DATEVALUE(MID('FY2025'!L186, FIND(",", 'FY2025'!L186) + 2, FIND(" ", 'FY2025'!L186) - FIND(",", 'FY2025'!L186) - 1) &amp; " " &amp; MID('FY2025'!L186, FIND(" ", 'FY2025'!L186) + 1, FIND(",", 'FY2025'!L186, FIND(" ", 'FY2025'!L186)) - FIND(" ", 'FY2025'!L186) - 1) &amp; ", " &amp; MID('FY2025'!L186, FIND(",", 'FY2025'!L186, FIND(",",'FY2025'!L186) + 1) + 2, LEN('FY2025'!L186))),"")</f>
        <v/>
      </c>
      <c r="M184" s="7" t="str">
        <f>IF('FY2025'!A186&lt;&gt;"",DATEVALUE(MID('FY2025'!M186, FIND(",", 'FY2025'!M186) + 2, FIND(" ", 'FY2025'!M186) - FIND(",", 'FY2025'!M186) - 1) &amp; " " &amp; MID('FY2025'!M186, FIND(" ", 'FY2025'!M186) + 1, FIND(",", 'FY2025'!M186, FIND(" ", 'FY2025'!M186)) - FIND(" ", 'FY2025'!M186) - 1) &amp; ", " &amp; MID('FY2025'!M186, FIND(",", 'FY2025'!M186, FIND(",",'FY2025'!M186) + 1) + 2, LEN('FY2025'!M186))),"")</f>
        <v/>
      </c>
      <c r="N184" s="7" t="str">
        <f>IF('FY2025'!A186&lt;&gt;"",DATEVALUE(MID('FY2025'!N186, FIND(",", 'FY2025'!N186) + 2, FIND(" ", 'FY2025'!N186) - FIND(",", 'FY2025'!N186) - 1) &amp; " " &amp; MID('FY2025'!N186, FIND(" ", 'FY2025'!N186) + 1, FIND(",", 'FY2025'!N186, FIND(" ", 'FY2025'!N186)) - FIND(" ", 'FY2025'!N186) - 1) &amp; ", " &amp; MID('FY2025'!N186, FIND(",", 'FY2025'!N186, FIND(",",'FY2025'!N186) + 1) + 2, LEN('FY2025'!N186))),"")</f>
        <v/>
      </c>
      <c r="O184" s="5" t="str">
        <f t="shared" si="2"/>
        <v/>
      </c>
      <c r="P184" s="10" t="str">
        <f>IF('FY2025'!$A186&lt;&gt;"",IF(AND(MONTH($K184) &lt;= 1, MONTH($L184) &gt;= 1), IF($O184 &lt;&gt; "", $E184/$O184, ""), ""),"")</f>
        <v/>
      </c>
      <c r="Q184" s="10" t="str">
        <f>IF('FY2025'!$A186&lt;&gt;"",IF(AND(MONTH($K184) &lt;= 2, MONTH($L184) &gt;= 2), IF($O184 &lt;&gt; "", $E184/$O184, ""), ""),"")</f>
        <v/>
      </c>
      <c r="R184" s="10" t="str">
        <f>IF('FY2025'!$A186&lt;&gt;"",IF(AND(MONTH($K184) &lt;= 3, MONTH($L184) &gt;= 3), IF($O184 &lt;&gt; "", $E184/$O184, ""), ""),"")</f>
        <v/>
      </c>
      <c r="S184" s="10" t="str">
        <f>IF('FY2025'!$A186&lt;&gt;"",IF(AND(MONTH($K184) &lt;= 4, MONTH($L184) &gt;= 4), IF($O184 &lt;&gt; "", $E184/$O184, ""), ""),"")</f>
        <v/>
      </c>
      <c r="T184" s="10" t="str">
        <f>IF('FY2025'!$A186&lt;&gt;"",IF(AND(MONTH($K184) &lt;= 5, MONTH($L184) &gt;= 5), IF($O184 &lt;&gt; "", $E184/$O184, ""), ""),"")</f>
        <v/>
      </c>
      <c r="U184" s="10" t="str">
        <f>IF('FY2025'!$A186&lt;&gt;"",IF(AND(MONTH($K184) &lt;= 6, MONTH($L184) &gt;= 6), IF($O184 &lt;&gt; "", $E184/$O184, ""), ""),"")</f>
        <v/>
      </c>
      <c r="V184" s="10" t="str">
        <f>IF('FY2025'!$A186&lt;&gt;"",IF(AND(MONTH($K184) &lt;= 7, MONTH($L184) &gt;= 7 ), IF($O184 &lt;&gt; "", $E184/$O184, ""), ""),"")</f>
        <v/>
      </c>
      <c r="W184" s="10" t="str">
        <f>IF('FY2025'!$A186&lt;&gt;"",IF(AND(MONTH($K184) &lt;= 8, MONTH($L184) &gt;= 8), IF($O184 &lt;&gt; "", $E184/$O184, ""), ""),"")</f>
        <v/>
      </c>
      <c r="X184" s="10" t="str">
        <f>IF('FY2025'!$A186&lt;&gt;"",IF(AND(MONTH($K184) &lt;= 9, MONTH($L184) &gt;= 9), IF($O184 &lt;&gt; "", $E184/$O184, ""), ""),"")</f>
        <v/>
      </c>
      <c r="Y184" s="10" t="str">
        <f>IF('FY2025'!$A186&lt;&gt;"",IF(AND(MONTH($K184) &lt;= 10, MONTH($L184) &gt;= 10), IF($O184 &lt;&gt; "", $E184/$O184, ""), ""),"")</f>
        <v/>
      </c>
      <c r="Z184" s="10" t="str">
        <f>IF('FY2025'!$A186&lt;&gt;"",IF(AND(MONTH($K184) &lt;= 11, MONTH($L184) &gt;= 11), IF($O184 &lt;&gt; "", $E184/$O184, ""), ""),"")</f>
        <v/>
      </c>
      <c r="AA184" s="10" t="str">
        <f>IF('FY2025'!$A186&lt;&gt;"",IF(AND(MONTH($K184) &lt;= 12, MONTH($L184) &gt;= 12), IF($O184 &lt;&gt; "", $E184/$O184, ""), ""),"")</f>
        <v/>
      </c>
    </row>
    <row r="185" spans="1:27" x14ac:dyDescent="0.25">
      <c r="A185" s="8" t="str">
        <f>IF('FY2025'!A187&lt;&gt;"", VALUE('FY2025'!A187), "")</f>
        <v/>
      </c>
      <c r="B185" s="5" t="str">
        <f>IF('FY2025'!A187&lt;&gt;"",_xlfn.VALUETOTEXT('FY2025'!B187),"")</f>
        <v/>
      </c>
      <c r="C185" s="5" t="str">
        <f>_xlfn.VALUETOTEXT('FY2025'!C187)</f>
        <v/>
      </c>
      <c r="D185" s="5" t="str">
        <f>IF('FY2025'!A187&lt;&gt;"",_xlfn.VALUETOTEXT('FY2025'!D187),"")</f>
        <v/>
      </c>
      <c r="E185" s="6" t="str">
        <f>IF('FY2025'!A187&lt;&gt;"",VALUE('FY2025'!E187),"")</f>
        <v/>
      </c>
      <c r="F185" s="6" t="str">
        <f>IF('FY2025'!A187&lt;&gt;"",VALUE('FY2025'!F187),"")</f>
        <v/>
      </c>
      <c r="G185" s="6" t="str">
        <f>IF('FY2025'!A187&lt;&gt;"",VALUE('FY2025'!G187),"")</f>
        <v/>
      </c>
      <c r="H185" s="6" t="str">
        <f>IF('FY2025'!A187&lt;&gt;"",VALUE('FY2025'!H187),"")</f>
        <v/>
      </c>
      <c r="I185" s="6" t="str">
        <f>IF('FY2025'!A187&lt;&gt;"",VALUE('FY2025'!I187),"")</f>
        <v/>
      </c>
      <c r="J185" s="6" t="str">
        <f>IF('FY2025'!A187&lt;&gt;"",VALUE('FY2025'!J187),"")</f>
        <v/>
      </c>
      <c r="K185" s="7" t="str">
        <f>IF('FY2025'!A187&lt;&gt;"",DATEVALUE(MID('FY2025'!K187, FIND(",", 'FY2025'!K187) + 2, FIND(" ", 'FY2025'!K187) - FIND(",", 'FY2025'!K187) - 1) &amp; " " &amp; MID('FY2025'!K187, FIND(" ", 'FY2025'!K187) + 1, FIND(",", 'FY2025'!K187, FIND(" ", 'FY2025'!K187)) - FIND(" ", 'FY2025'!K187) - 1) &amp; ", " &amp; MID('FY2025'!K187, FIND(",", 'FY2025'!K187, FIND(",",'FY2025'!K187) + 1) + 2, LEN('FY2025'!K187))),"")</f>
        <v/>
      </c>
      <c r="L185" s="7" t="str">
        <f>IF('FY2025'!A187&lt;&gt;"",DATEVALUE(MID('FY2025'!L187, FIND(",", 'FY2025'!L187) + 2, FIND(" ", 'FY2025'!L187) - FIND(",", 'FY2025'!L187) - 1) &amp; " " &amp; MID('FY2025'!L187, FIND(" ", 'FY2025'!L187) + 1, FIND(",", 'FY2025'!L187, FIND(" ", 'FY2025'!L187)) - FIND(" ", 'FY2025'!L187) - 1) &amp; ", " &amp; MID('FY2025'!L187, FIND(",", 'FY2025'!L187, FIND(",",'FY2025'!L187) + 1) + 2, LEN('FY2025'!L187))),"")</f>
        <v/>
      </c>
      <c r="M185" s="7" t="str">
        <f>IF('FY2025'!A187&lt;&gt;"",DATEVALUE(MID('FY2025'!M187, FIND(",", 'FY2025'!M187) + 2, FIND(" ", 'FY2025'!M187) - FIND(",", 'FY2025'!M187) - 1) &amp; " " &amp; MID('FY2025'!M187, FIND(" ", 'FY2025'!M187) + 1, FIND(",", 'FY2025'!M187, FIND(" ", 'FY2025'!M187)) - FIND(" ", 'FY2025'!M187) - 1) &amp; ", " &amp; MID('FY2025'!M187, FIND(",", 'FY2025'!M187, FIND(",",'FY2025'!M187) + 1) + 2, LEN('FY2025'!M187))),"")</f>
        <v/>
      </c>
      <c r="N185" s="7" t="str">
        <f>IF('FY2025'!A187&lt;&gt;"",DATEVALUE(MID('FY2025'!N187, FIND(",", 'FY2025'!N187) + 2, FIND(" ", 'FY2025'!N187) - FIND(",", 'FY2025'!N187) - 1) &amp; " " &amp; MID('FY2025'!N187, FIND(" ", 'FY2025'!N187) + 1, FIND(",", 'FY2025'!N187, FIND(" ", 'FY2025'!N187)) - FIND(" ", 'FY2025'!N187) - 1) &amp; ", " &amp; MID('FY2025'!N187, FIND(",", 'FY2025'!N187, FIND(",",'FY2025'!N187) + 1) + 2, LEN('FY2025'!N187))),"")</f>
        <v/>
      </c>
      <c r="O185" s="5" t="str">
        <f t="shared" si="2"/>
        <v/>
      </c>
      <c r="P185" s="10" t="str">
        <f>IF('FY2025'!$A187&lt;&gt;"",IF(AND(MONTH($K185) &lt;= 1, MONTH($L185) &gt;= 1), IF($O185 &lt;&gt; "", $E185/$O185, ""), ""),"")</f>
        <v/>
      </c>
      <c r="Q185" s="10" t="str">
        <f>IF('FY2025'!$A187&lt;&gt;"",IF(AND(MONTH($K185) &lt;= 2, MONTH($L185) &gt;= 2), IF($O185 &lt;&gt; "", $E185/$O185, ""), ""),"")</f>
        <v/>
      </c>
      <c r="R185" s="10" t="str">
        <f>IF('FY2025'!$A187&lt;&gt;"",IF(AND(MONTH($K185) &lt;= 3, MONTH($L185) &gt;= 3), IF($O185 &lt;&gt; "", $E185/$O185, ""), ""),"")</f>
        <v/>
      </c>
      <c r="S185" s="10" t="str">
        <f>IF('FY2025'!$A187&lt;&gt;"",IF(AND(MONTH($K185) &lt;= 4, MONTH($L185) &gt;= 4), IF($O185 &lt;&gt; "", $E185/$O185, ""), ""),"")</f>
        <v/>
      </c>
      <c r="T185" s="10" t="str">
        <f>IF('FY2025'!$A187&lt;&gt;"",IF(AND(MONTH($K185) &lt;= 5, MONTH($L185) &gt;= 5), IF($O185 &lt;&gt; "", $E185/$O185, ""), ""),"")</f>
        <v/>
      </c>
      <c r="U185" s="10" t="str">
        <f>IF('FY2025'!$A187&lt;&gt;"",IF(AND(MONTH($K185) &lt;= 6, MONTH($L185) &gt;= 6), IF($O185 &lt;&gt; "", $E185/$O185, ""), ""),"")</f>
        <v/>
      </c>
      <c r="V185" s="10" t="str">
        <f>IF('FY2025'!$A187&lt;&gt;"",IF(AND(MONTH($K185) &lt;= 7, MONTH($L185) &gt;= 7 ), IF($O185 &lt;&gt; "", $E185/$O185, ""), ""),"")</f>
        <v/>
      </c>
      <c r="W185" s="10" t="str">
        <f>IF('FY2025'!$A187&lt;&gt;"",IF(AND(MONTH($K185) &lt;= 8, MONTH($L185) &gt;= 8), IF($O185 &lt;&gt; "", $E185/$O185, ""), ""),"")</f>
        <v/>
      </c>
      <c r="X185" s="10" t="str">
        <f>IF('FY2025'!$A187&lt;&gt;"",IF(AND(MONTH($K185) &lt;= 9, MONTH($L185) &gt;= 9), IF($O185 &lt;&gt; "", $E185/$O185, ""), ""),"")</f>
        <v/>
      </c>
      <c r="Y185" s="10" t="str">
        <f>IF('FY2025'!$A187&lt;&gt;"",IF(AND(MONTH($K185) &lt;= 10, MONTH($L185) &gt;= 10), IF($O185 &lt;&gt; "", $E185/$O185, ""), ""),"")</f>
        <v/>
      </c>
      <c r="Z185" s="10" t="str">
        <f>IF('FY2025'!$A187&lt;&gt;"",IF(AND(MONTH($K185) &lt;= 11, MONTH($L185) &gt;= 11), IF($O185 &lt;&gt; "", $E185/$O185, ""), ""),"")</f>
        <v/>
      </c>
      <c r="AA185" s="10" t="str">
        <f>IF('FY2025'!$A187&lt;&gt;"",IF(AND(MONTH($K185) &lt;= 12, MONTH($L185) &gt;= 12), IF($O185 &lt;&gt; "", $E185/$O185, ""), ""),"")</f>
        <v/>
      </c>
    </row>
    <row r="186" spans="1:27" x14ac:dyDescent="0.25">
      <c r="A186" s="8" t="str">
        <f>IF('FY2025'!A188&lt;&gt;"", VALUE('FY2025'!A188), "")</f>
        <v/>
      </c>
      <c r="B186" s="5" t="str">
        <f>IF('FY2025'!A188&lt;&gt;"",_xlfn.VALUETOTEXT('FY2025'!B188),"")</f>
        <v/>
      </c>
      <c r="C186" s="5" t="str">
        <f>_xlfn.VALUETOTEXT('FY2025'!C188)</f>
        <v/>
      </c>
      <c r="D186" s="5" t="str">
        <f>IF('FY2025'!A188&lt;&gt;"",_xlfn.VALUETOTEXT('FY2025'!D188),"")</f>
        <v/>
      </c>
      <c r="E186" s="6" t="str">
        <f>IF('FY2025'!A188&lt;&gt;"",VALUE('FY2025'!E188),"")</f>
        <v/>
      </c>
      <c r="F186" s="6" t="str">
        <f>IF('FY2025'!A188&lt;&gt;"",VALUE('FY2025'!F188),"")</f>
        <v/>
      </c>
      <c r="G186" s="6" t="str">
        <f>IF('FY2025'!A188&lt;&gt;"",VALUE('FY2025'!G188),"")</f>
        <v/>
      </c>
      <c r="H186" s="6" t="str">
        <f>IF('FY2025'!A188&lt;&gt;"",VALUE('FY2025'!H188),"")</f>
        <v/>
      </c>
      <c r="I186" s="6" t="str">
        <f>IF('FY2025'!A188&lt;&gt;"",VALUE('FY2025'!I188),"")</f>
        <v/>
      </c>
      <c r="J186" s="6" t="str">
        <f>IF('FY2025'!A188&lt;&gt;"",VALUE('FY2025'!J188),"")</f>
        <v/>
      </c>
      <c r="K186" s="7" t="str">
        <f>IF('FY2025'!A188&lt;&gt;"",DATEVALUE(MID('FY2025'!K188, FIND(",", 'FY2025'!K188) + 2, FIND(" ", 'FY2025'!K188) - FIND(",", 'FY2025'!K188) - 1) &amp; " " &amp; MID('FY2025'!K188, FIND(" ", 'FY2025'!K188) + 1, FIND(",", 'FY2025'!K188, FIND(" ", 'FY2025'!K188)) - FIND(" ", 'FY2025'!K188) - 1) &amp; ", " &amp; MID('FY2025'!K188, FIND(",", 'FY2025'!K188, FIND(",",'FY2025'!K188) + 1) + 2, LEN('FY2025'!K188))),"")</f>
        <v/>
      </c>
      <c r="L186" s="7" t="str">
        <f>IF('FY2025'!A188&lt;&gt;"",DATEVALUE(MID('FY2025'!L188, FIND(",", 'FY2025'!L188) + 2, FIND(" ", 'FY2025'!L188) - FIND(",", 'FY2025'!L188) - 1) &amp; " " &amp; MID('FY2025'!L188, FIND(" ", 'FY2025'!L188) + 1, FIND(",", 'FY2025'!L188, FIND(" ", 'FY2025'!L188)) - FIND(" ", 'FY2025'!L188) - 1) &amp; ", " &amp; MID('FY2025'!L188, FIND(",", 'FY2025'!L188, FIND(",",'FY2025'!L188) + 1) + 2, LEN('FY2025'!L188))),"")</f>
        <v/>
      </c>
      <c r="M186" s="7" t="str">
        <f>IF('FY2025'!A188&lt;&gt;"",DATEVALUE(MID('FY2025'!M188, FIND(",", 'FY2025'!M188) + 2, FIND(" ", 'FY2025'!M188) - FIND(",", 'FY2025'!M188) - 1) &amp; " " &amp; MID('FY2025'!M188, FIND(" ", 'FY2025'!M188) + 1, FIND(",", 'FY2025'!M188, FIND(" ", 'FY2025'!M188)) - FIND(" ", 'FY2025'!M188) - 1) &amp; ", " &amp; MID('FY2025'!M188, FIND(",", 'FY2025'!M188, FIND(",",'FY2025'!M188) + 1) + 2, LEN('FY2025'!M188))),"")</f>
        <v/>
      </c>
      <c r="N186" s="7" t="str">
        <f>IF('FY2025'!A188&lt;&gt;"",DATEVALUE(MID('FY2025'!N188, FIND(",", 'FY2025'!N188) + 2, FIND(" ", 'FY2025'!N188) - FIND(",", 'FY2025'!N188) - 1) &amp; " " &amp; MID('FY2025'!N188, FIND(" ", 'FY2025'!N188) + 1, FIND(",", 'FY2025'!N188, FIND(" ", 'FY2025'!N188)) - FIND(" ", 'FY2025'!N188) - 1) &amp; ", " &amp; MID('FY2025'!N188, FIND(",", 'FY2025'!N188, FIND(",",'FY2025'!N188) + 1) + 2, LEN('FY2025'!N188))),"")</f>
        <v/>
      </c>
      <c r="O186" s="5" t="str">
        <f t="shared" si="2"/>
        <v/>
      </c>
      <c r="P186" s="10" t="str">
        <f>IF('FY2025'!$A188&lt;&gt;"",IF(AND(MONTH($K186) &lt;= 1, MONTH($L186) &gt;= 1), IF($O186 &lt;&gt; "", $E186/$O186, ""), ""),"")</f>
        <v/>
      </c>
      <c r="Q186" s="10" t="str">
        <f>IF('FY2025'!$A188&lt;&gt;"",IF(AND(MONTH($K186) &lt;= 2, MONTH($L186) &gt;= 2), IF($O186 &lt;&gt; "", $E186/$O186, ""), ""),"")</f>
        <v/>
      </c>
      <c r="R186" s="10" t="str">
        <f>IF('FY2025'!$A188&lt;&gt;"",IF(AND(MONTH($K186) &lt;= 3, MONTH($L186) &gt;= 3), IF($O186 &lt;&gt; "", $E186/$O186, ""), ""),"")</f>
        <v/>
      </c>
      <c r="S186" s="10" t="str">
        <f>IF('FY2025'!$A188&lt;&gt;"",IF(AND(MONTH($K186) &lt;= 4, MONTH($L186) &gt;= 4), IF($O186 &lt;&gt; "", $E186/$O186, ""), ""),"")</f>
        <v/>
      </c>
      <c r="T186" s="10" t="str">
        <f>IF('FY2025'!$A188&lt;&gt;"",IF(AND(MONTH($K186) &lt;= 5, MONTH($L186) &gt;= 5), IF($O186 &lt;&gt; "", $E186/$O186, ""), ""),"")</f>
        <v/>
      </c>
      <c r="U186" s="10" t="str">
        <f>IF('FY2025'!$A188&lt;&gt;"",IF(AND(MONTH($K186) &lt;= 6, MONTH($L186) &gt;= 6), IF($O186 &lt;&gt; "", $E186/$O186, ""), ""),"")</f>
        <v/>
      </c>
      <c r="V186" s="10" t="str">
        <f>IF('FY2025'!$A188&lt;&gt;"",IF(AND(MONTH($K186) &lt;= 7, MONTH($L186) &gt;= 7 ), IF($O186 &lt;&gt; "", $E186/$O186, ""), ""),"")</f>
        <v/>
      </c>
      <c r="W186" s="10" t="str">
        <f>IF('FY2025'!$A188&lt;&gt;"",IF(AND(MONTH($K186) &lt;= 8, MONTH($L186) &gt;= 8), IF($O186 &lt;&gt; "", $E186/$O186, ""), ""),"")</f>
        <v/>
      </c>
      <c r="X186" s="10" t="str">
        <f>IF('FY2025'!$A188&lt;&gt;"",IF(AND(MONTH($K186) &lt;= 9, MONTH($L186) &gt;= 9), IF($O186 &lt;&gt; "", $E186/$O186, ""), ""),"")</f>
        <v/>
      </c>
      <c r="Y186" s="10" t="str">
        <f>IF('FY2025'!$A188&lt;&gt;"",IF(AND(MONTH($K186) &lt;= 10, MONTH($L186) &gt;= 10), IF($O186 &lt;&gt; "", $E186/$O186, ""), ""),"")</f>
        <v/>
      </c>
      <c r="Z186" s="10" t="str">
        <f>IF('FY2025'!$A188&lt;&gt;"",IF(AND(MONTH($K186) &lt;= 11, MONTH($L186) &gt;= 11), IF($O186 &lt;&gt; "", $E186/$O186, ""), ""),"")</f>
        <v/>
      </c>
      <c r="AA186" s="10" t="str">
        <f>IF('FY2025'!$A188&lt;&gt;"",IF(AND(MONTH($K186) &lt;= 12, MONTH($L186) &gt;= 12), IF($O186 &lt;&gt; "", $E186/$O186, ""), ""),"")</f>
        <v/>
      </c>
    </row>
    <row r="187" spans="1:27" x14ac:dyDescent="0.25">
      <c r="A187" s="8" t="str">
        <f>IF('FY2025'!A189&lt;&gt;"", VALUE('FY2025'!A189), "")</f>
        <v/>
      </c>
      <c r="B187" s="5" t="str">
        <f>IF('FY2025'!A189&lt;&gt;"",_xlfn.VALUETOTEXT('FY2025'!B189),"")</f>
        <v/>
      </c>
      <c r="C187" s="5" t="str">
        <f>_xlfn.VALUETOTEXT('FY2025'!C189)</f>
        <v/>
      </c>
      <c r="D187" s="5" t="str">
        <f>IF('FY2025'!A189&lt;&gt;"",_xlfn.VALUETOTEXT('FY2025'!D189),"")</f>
        <v/>
      </c>
      <c r="E187" s="6" t="str">
        <f>IF('FY2025'!A189&lt;&gt;"",VALUE('FY2025'!E189),"")</f>
        <v/>
      </c>
      <c r="F187" s="6" t="str">
        <f>IF('FY2025'!A189&lt;&gt;"",VALUE('FY2025'!F189),"")</f>
        <v/>
      </c>
      <c r="G187" s="6" t="str">
        <f>IF('FY2025'!A189&lt;&gt;"",VALUE('FY2025'!G189),"")</f>
        <v/>
      </c>
      <c r="H187" s="6" t="str">
        <f>IF('FY2025'!A189&lt;&gt;"",VALUE('FY2025'!H189),"")</f>
        <v/>
      </c>
      <c r="I187" s="6" t="str">
        <f>IF('FY2025'!A189&lt;&gt;"",VALUE('FY2025'!I189),"")</f>
        <v/>
      </c>
      <c r="J187" s="6" t="str">
        <f>IF('FY2025'!A189&lt;&gt;"",VALUE('FY2025'!J189),"")</f>
        <v/>
      </c>
      <c r="K187" s="7" t="str">
        <f>IF('FY2025'!A189&lt;&gt;"",DATEVALUE(MID('FY2025'!K189, FIND(",", 'FY2025'!K189) + 2, FIND(" ", 'FY2025'!K189) - FIND(",", 'FY2025'!K189) - 1) &amp; " " &amp; MID('FY2025'!K189, FIND(" ", 'FY2025'!K189) + 1, FIND(",", 'FY2025'!K189, FIND(" ", 'FY2025'!K189)) - FIND(" ", 'FY2025'!K189) - 1) &amp; ", " &amp; MID('FY2025'!K189, FIND(",", 'FY2025'!K189, FIND(",",'FY2025'!K189) + 1) + 2, LEN('FY2025'!K189))),"")</f>
        <v/>
      </c>
      <c r="L187" s="7" t="str">
        <f>IF('FY2025'!A189&lt;&gt;"",DATEVALUE(MID('FY2025'!L189, FIND(",", 'FY2025'!L189) + 2, FIND(" ", 'FY2025'!L189) - FIND(",", 'FY2025'!L189) - 1) &amp; " " &amp; MID('FY2025'!L189, FIND(" ", 'FY2025'!L189) + 1, FIND(",", 'FY2025'!L189, FIND(" ", 'FY2025'!L189)) - FIND(" ", 'FY2025'!L189) - 1) &amp; ", " &amp; MID('FY2025'!L189, FIND(",", 'FY2025'!L189, FIND(",",'FY2025'!L189) + 1) + 2, LEN('FY2025'!L189))),"")</f>
        <v/>
      </c>
      <c r="M187" s="7" t="str">
        <f>IF('FY2025'!A189&lt;&gt;"",DATEVALUE(MID('FY2025'!M189, FIND(",", 'FY2025'!M189) + 2, FIND(" ", 'FY2025'!M189) - FIND(",", 'FY2025'!M189) - 1) &amp; " " &amp; MID('FY2025'!M189, FIND(" ", 'FY2025'!M189) + 1, FIND(",", 'FY2025'!M189, FIND(" ", 'FY2025'!M189)) - FIND(" ", 'FY2025'!M189) - 1) &amp; ", " &amp; MID('FY2025'!M189, FIND(",", 'FY2025'!M189, FIND(",",'FY2025'!M189) + 1) + 2, LEN('FY2025'!M189))),"")</f>
        <v/>
      </c>
      <c r="N187" s="7" t="str">
        <f>IF('FY2025'!A189&lt;&gt;"",DATEVALUE(MID('FY2025'!N189, FIND(",", 'FY2025'!N189) + 2, FIND(" ", 'FY2025'!N189) - FIND(",", 'FY2025'!N189) - 1) &amp; " " &amp; MID('FY2025'!N189, FIND(" ", 'FY2025'!N189) + 1, FIND(",", 'FY2025'!N189, FIND(" ", 'FY2025'!N189)) - FIND(" ", 'FY2025'!N189) - 1) &amp; ", " &amp; MID('FY2025'!N189, FIND(",", 'FY2025'!N189, FIND(",",'FY2025'!N189) + 1) + 2, LEN('FY2025'!N189))),"")</f>
        <v/>
      </c>
      <c r="O187" s="5" t="str">
        <f t="shared" si="2"/>
        <v/>
      </c>
      <c r="P187" s="10" t="str">
        <f>IF('FY2025'!$A189&lt;&gt;"",IF(AND(MONTH($K187) &lt;= 1, MONTH($L187) &gt;= 1), IF($O187 &lt;&gt; "", $E187/$O187, ""), ""),"")</f>
        <v/>
      </c>
      <c r="Q187" s="10" t="str">
        <f>IF('FY2025'!$A189&lt;&gt;"",IF(AND(MONTH($K187) &lt;= 2, MONTH($L187) &gt;= 2), IF($O187 &lt;&gt; "", $E187/$O187, ""), ""),"")</f>
        <v/>
      </c>
      <c r="R187" s="10" t="str">
        <f>IF('FY2025'!$A189&lt;&gt;"",IF(AND(MONTH($K187) &lt;= 3, MONTH($L187) &gt;= 3), IF($O187 &lt;&gt; "", $E187/$O187, ""), ""),"")</f>
        <v/>
      </c>
      <c r="S187" s="10" t="str">
        <f>IF('FY2025'!$A189&lt;&gt;"",IF(AND(MONTH($K187) &lt;= 4, MONTH($L187) &gt;= 4), IF($O187 &lt;&gt; "", $E187/$O187, ""), ""),"")</f>
        <v/>
      </c>
      <c r="T187" s="10" t="str">
        <f>IF('FY2025'!$A189&lt;&gt;"",IF(AND(MONTH($K187) &lt;= 5, MONTH($L187) &gt;= 5), IF($O187 &lt;&gt; "", $E187/$O187, ""), ""),"")</f>
        <v/>
      </c>
      <c r="U187" s="10" t="str">
        <f>IF('FY2025'!$A189&lt;&gt;"",IF(AND(MONTH($K187) &lt;= 6, MONTH($L187) &gt;= 6), IF($O187 &lt;&gt; "", $E187/$O187, ""), ""),"")</f>
        <v/>
      </c>
      <c r="V187" s="10" t="str">
        <f>IF('FY2025'!$A189&lt;&gt;"",IF(AND(MONTH($K187) &lt;= 7, MONTH($L187) &gt;= 7 ), IF($O187 &lt;&gt; "", $E187/$O187, ""), ""),"")</f>
        <v/>
      </c>
      <c r="W187" s="10" t="str">
        <f>IF('FY2025'!$A189&lt;&gt;"",IF(AND(MONTH($K187) &lt;= 8, MONTH($L187) &gt;= 8), IF($O187 &lt;&gt; "", $E187/$O187, ""), ""),"")</f>
        <v/>
      </c>
      <c r="X187" s="10" t="str">
        <f>IF('FY2025'!$A189&lt;&gt;"",IF(AND(MONTH($K187) &lt;= 9, MONTH($L187) &gt;= 9), IF($O187 &lt;&gt; "", $E187/$O187, ""), ""),"")</f>
        <v/>
      </c>
      <c r="Y187" s="10" t="str">
        <f>IF('FY2025'!$A189&lt;&gt;"",IF(AND(MONTH($K187) &lt;= 10, MONTH($L187) &gt;= 10), IF($O187 &lt;&gt; "", $E187/$O187, ""), ""),"")</f>
        <v/>
      </c>
      <c r="Z187" s="10" t="str">
        <f>IF('FY2025'!$A189&lt;&gt;"",IF(AND(MONTH($K187) &lt;= 11, MONTH($L187) &gt;= 11), IF($O187 &lt;&gt; "", $E187/$O187, ""), ""),"")</f>
        <v/>
      </c>
      <c r="AA187" s="10" t="str">
        <f>IF('FY2025'!$A189&lt;&gt;"",IF(AND(MONTH($K187) &lt;= 12, MONTH($L187) &gt;= 12), IF($O187 &lt;&gt; "", $E187/$O187, ""), ""),"")</f>
        <v/>
      </c>
    </row>
    <row r="188" spans="1:27" x14ac:dyDescent="0.25">
      <c r="A188" s="8" t="str">
        <f>IF('FY2025'!A190&lt;&gt;"", VALUE('FY2025'!A190), "")</f>
        <v/>
      </c>
      <c r="B188" s="5" t="str">
        <f>IF('FY2025'!A190&lt;&gt;"",_xlfn.VALUETOTEXT('FY2025'!B190),"")</f>
        <v/>
      </c>
      <c r="C188" s="5" t="str">
        <f>_xlfn.VALUETOTEXT('FY2025'!C190)</f>
        <v/>
      </c>
      <c r="D188" s="5" t="str">
        <f>IF('FY2025'!A190&lt;&gt;"",_xlfn.VALUETOTEXT('FY2025'!D190),"")</f>
        <v/>
      </c>
      <c r="E188" s="6" t="str">
        <f>IF('FY2025'!A190&lt;&gt;"",VALUE('FY2025'!E190),"")</f>
        <v/>
      </c>
      <c r="F188" s="6" t="str">
        <f>IF('FY2025'!A190&lt;&gt;"",VALUE('FY2025'!F190),"")</f>
        <v/>
      </c>
      <c r="G188" s="6" t="str">
        <f>IF('FY2025'!A190&lt;&gt;"",VALUE('FY2025'!G190),"")</f>
        <v/>
      </c>
      <c r="H188" s="6" t="str">
        <f>IF('FY2025'!A190&lt;&gt;"",VALUE('FY2025'!H190),"")</f>
        <v/>
      </c>
      <c r="I188" s="6" t="str">
        <f>IF('FY2025'!A190&lt;&gt;"",VALUE('FY2025'!I190),"")</f>
        <v/>
      </c>
      <c r="J188" s="6" t="str">
        <f>IF('FY2025'!A190&lt;&gt;"",VALUE('FY2025'!J190),"")</f>
        <v/>
      </c>
      <c r="K188" s="7" t="str">
        <f>IF('FY2025'!A190&lt;&gt;"",DATEVALUE(MID('FY2025'!K190, FIND(",", 'FY2025'!K190) + 2, FIND(" ", 'FY2025'!K190) - FIND(",", 'FY2025'!K190) - 1) &amp; " " &amp; MID('FY2025'!K190, FIND(" ", 'FY2025'!K190) + 1, FIND(",", 'FY2025'!K190, FIND(" ", 'FY2025'!K190)) - FIND(" ", 'FY2025'!K190) - 1) &amp; ", " &amp; MID('FY2025'!K190, FIND(",", 'FY2025'!K190, FIND(",",'FY2025'!K190) + 1) + 2, LEN('FY2025'!K190))),"")</f>
        <v/>
      </c>
      <c r="L188" s="7" t="str">
        <f>IF('FY2025'!A190&lt;&gt;"",DATEVALUE(MID('FY2025'!L190, FIND(",", 'FY2025'!L190) + 2, FIND(" ", 'FY2025'!L190) - FIND(",", 'FY2025'!L190) - 1) &amp; " " &amp; MID('FY2025'!L190, FIND(" ", 'FY2025'!L190) + 1, FIND(",", 'FY2025'!L190, FIND(" ", 'FY2025'!L190)) - FIND(" ", 'FY2025'!L190) - 1) &amp; ", " &amp; MID('FY2025'!L190, FIND(",", 'FY2025'!L190, FIND(",",'FY2025'!L190) + 1) + 2, LEN('FY2025'!L190))),"")</f>
        <v/>
      </c>
      <c r="M188" s="7" t="str">
        <f>IF('FY2025'!A190&lt;&gt;"",DATEVALUE(MID('FY2025'!M190, FIND(",", 'FY2025'!M190) + 2, FIND(" ", 'FY2025'!M190) - FIND(",", 'FY2025'!M190) - 1) &amp; " " &amp; MID('FY2025'!M190, FIND(" ", 'FY2025'!M190) + 1, FIND(",", 'FY2025'!M190, FIND(" ", 'FY2025'!M190)) - FIND(" ", 'FY2025'!M190) - 1) &amp; ", " &amp; MID('FY2025'!M190, FIND(",", 'FY2025'!M190, FIND(",",'FY2025'!M190) + 1) + 2, LEN('FY2025'!M190))),"")</f>
        <v/>
      </c>
      <c r="N188" s="7" t="str">
        <f>IF('FY2025'!A190&lt;&gt;"",DATEVALUE(MID('FY2025'!N190, FIND(",", 'FY2025'!N190) + 2, FIND(" ", 'FY2025'!N190) - FIND(",", 'FY2025'!N190) - 1) &amp; " " &amp; MID('FY2025'!N190, FIND(" ", 'FY2025'!N190) + 1, FIND(",", 'FY2025'!N190, FIND(" ", 'FY2025'!N190)) - FIND(" ", 'FY2025'!N190) - 1) &amp; ", " &amp; MID('FY2025'!N190, FIND(",", 'FY2025'!N190, FIND(",",'FY2025'!N190) + 1) + 2, LEN('FY2025'!N190))),"")</f>
        <v/>
      </c>
      <c r="O188" s="5" t="str">
        <f t="shared" si="2"/>
        <v/>
      </c>
      <c r="P188" s="10" t="str">
        <f>IF('FY2025'!$A190&lt;&gt;"",IF(AND(MONTH($K188) &lt;= 1, MONTH($L188) &gt;= 1), IF($O188 &lt;&gt; "", $E188/$O188, ""), ""),"")</f>
        <v/>
      </c>
      <c r="Q188" s="10" t="str">
        <f>IF('FY2025'!$A190&lt;&gt;"",IF(AND(MONTH($K188) &lt;= 2, MONTH($L188) &gt;= 2), IF($O188 &lt;&gt; "", $E188/$O188, ""), ""),"")</f>
        <v/>
      </c>
      <c r="R188" s="10" t="str">
        <f>IF('FY2025'!$A190&lt;&gt;"",IF(AND(MONTH($K188) &lt;= 3, MONTH($L188) &gt;= 3), IF($O188 &lt;&gt; "", $E188/$O188, ""), ""),"")</f>
        <v/>
      </c>
      <c r="S188" s="10" t="str">
        <f>IF('FY2025'!$A190&lt;&gt;"",IF(AND(MONTH($K188) &lt;= 4, MONTH($L188) &gt;= 4), IF($O188 &lt;&gt; "", $E188/$O188, ""), ""),"")</f>
        <v/>
      </c>
      <c r="T188" s="10" t="str">
        <f>IF('FY2025'!$A190&lt;&gt;"",IF(AND(MONTH($K188) &lt;= 5, MONTH($L188) &gt;= 5), IF($O188 &lt;&gt; "", $E188/$O188, ""), ""),"")</f>
        <v/>
      </c>
      <c r="U188" s="10" t="str">
        <f>IF('FY2025'!$A190&lt;&gt;"",IF(AND(MONTH($K188) &lt;= 6, MONTH($L188) &gt;= 6), IF($O188 &lt;&gt; "", $E188/$O188, ""), ""),"")</f>
        <v/>
      </c>
      <c r="V188" s="10" t="str">
        <f>IF('FY2025'!$A190&lt;&gt;"",IF(AND(MONTH($K188) &lt;= 7, MONTH($L188) &gt;= 7 ), IF($O188 &lt;&gt; "", $E188/$O188, ""), ""),"")</f>
        <v/>
      </c>
      <c r="W188" s="10" t="str">
        <f>IF('FY2025'!$A190&lt;&gt;"",IF(AND(MONTH($K188) &lt;= 8, MONTH($L188) &gt;= 8), IF($O188 &lt;&gt; "", $E188/$O188, ""), ""),"")</f>
        <v/>
      </c>
      <c r="X188" s="10" t="str">
        <f>IF('FY2025'!$A190&lt;&gt;"",IF(AND(MONTH($K188) &lt;= 9, MONTH($L188) &gt;= 9), IF($O188 &lt;&gt; "", $E188/$O188, ""), ""),"")</f>
        <v/>
      </c>
      <c r="Y188" s="10" t="str">
        <f>IF('FY2025'!$A190&lt;&gt;"",IF(AND(MONTH($K188) &lt;= 10, MONTH($L188) &gt;= 10), IF($O188 &lt;&gt; "", $E188/$O188, ""), ""),"")</f>
        <v/>
      </c>
      <c r="Z188" s="10" t="str">
        <f>IF('FY2025'!$A190&lt;&gt;"",IF(AND(MONTH($K188) &lt;= 11, MONTH($L188) &gt;= 11), IF($O188 &lt;&gt; "", $E188/$O188, ""), ""),"")</f>
        <v/>
      </c>
      <c r="AA188" s="10" t="str">
        <f>IF('FY2025'!$A190&lt;&gt;"",IF(AND(MONTH($K188) &lt;= 12, MONTH($L188) &gt;= 12), IF($O188 &lt;&gt; "", $E188/$O188, ""), ""),"")</f>
        <v/>
      </c>
    </row>
    <row r="189" spans="1:27" x14ac:dyDescent="0.25">
      <c r="A189" s="8" t="str">
        <f>IF('FY2025'!A191&lt;&gt;"", VALUE('FY2025'!A191), "")</f>
        <v/>
      </c>
      <c r="B189" s="5" t="str">
        <f>IF('FY2025'!A191&lt;&gt;"",_xlfn.VALUETOTEXT('FY2025'!B191),"")</f>
        <v/>
      </c>
      <c r="C189" s="5" t="str">
        <f>_xlfn.VALUETOTEXT('FY2025'!C191)</f>
        <v/>
      </c>
      <c r="D189" s="5" t="str">
        <f>IF('FY2025'!A191&lt;&gt;"",_xlfn.VALUETOTEXT('FY2025'!D191),"")</f>
        <v/>
      </c>
      <c r="E189" s="6" t="str">
        <f>IF('FY2025'!A191&lt;&gt;"",VALUE('FY2025'!E191),"")</f>
        <v/>
      </c>
      <c r="F189" s="6" t="str">
        <f>IF('FY2025'!A191&lt;&gt;"",VALUE('FY2025'!F191),"")</f>
        <v/>
      </c>
      <c r="G189" s="6" t="str">
        <f>IF('FY2025'!A191&lt;&gt;"",VALUE('FY2025'!G191),"")</f>
        <v/>
      </c>
      <c r="H189" s="6" t="str">
        <f>IF('FY2025'!A191&lt;&gt;"",VALUE('FY2025'!H191),"")</f>
        <v/>
      </c>
      <c r="I189" s="6" t="str">
        <f>IF('FY2025'!A191&lt;&gt;"",VALUE('FY2025'!I191),"")</f>
        <v/>
      </c>
      <c r="J189" s="6" t="str">
        <f>IF('FY2025'!A191&lt;&gt;"",VALUE('FY2025'!J191),"")</f>
        <v/>
      </c>
      <c r="K189" s="7" t="str">
        <f>IF('FY2025'!A191&lt;&gt;"",DATEVALUE(MID('FY2025'!K191, FIND(",", 'FY2025'!K191) + 2, FIND(" ", 'FY2025'!K191) - FIND(",", 'FY2025'!K191) - 1) &amp; " " &amp; MID('FY2025'!K191, FIND(" ", 'FY2025'!K191) + 1, FIND(",", 'FY2025'!K191, FIND(" ", 'FY2025'!K191)) - FIND(" ", 'FY2025'!K191) - 1) &amp; ", " &amp; MID('FY2025'!K191, FIND(",", 'FY2025'!K191, FIND(",",'FY2025'!K191) + 1) + 2, LEN('FY2025'!K191))),"")</f>
        <v/>
      </c>
      <c r="L189" s="7" t="str">
        <f>IF('FY2025'!A191&lt;&gt;"",DATEVALUE(MID('FY2025'!L191, FIND(",", 'FY2025'!L191) + 2, FIND(" ", 'FY2025'!L191) - FIND(",", 'FY2025'!L191) - 1) &amp; " " &amp; MID('FY2025'!L191, FIND(" ", 'FY2025'!L191) + 1, FIND(",", 'FY2025'!L191, FIND(" ", 'FY2025'!L191)) - FIND(" ", 'FY2025'!L191) - 1) &amp; ", " &amp; MID('FY2025'!L191, FIND(",", 'FY2025'!L191, FIND(",",'FY2025'!L191) + 1) + 2, LEN('FY2025'!L191))),"")</f>
        <v/>
      </c>
      <c r="M189" s="7" t="str">
        <f>IF('FY2025'!A191&lt;&gt;"",DATEVALUE(MID('FY2025'!M191, FIND(",", 'FY2025'!M191) + 2, FIND(" ", 'FY2025'!M191) - FIND(",", 'FY2025'!M191) - 1) &amp; " " &amp; MID('FY2025'!M191, FIND(" ", 'FY2025'!M191) + 1, FIND(",", 'FY2025'!M191, FIND(" ", 'FY2025'!M191)) - FIND(" ", 'FY2025'!M191) - 1) &amp; ", " &amp; MID('FY2025'!M191, FIND(",", 'FY2025'!M191, FIND(",",'FY2025'!M191) + 1) + 2, LEN('FY2025'!M191))),"")</f>
        <v/>
      </c>
      <c r="N189" s="7" t="str">
        <f>IF('FY2025'!A191&lt;&gt;"",DATEVALUE(MID('FY2025'!N191, FIND(",", 'FY2025'!N191) + 2, FIND(" ", 'FY2025'!N191) - FIND(",", 'FY2025'!N191) - 1) &amp; " " &amp; MID('FY2025'!N191, FIND(" ", 'FY2025'!N191) + 1, FIND(",", 'FY2025'!N191, FIND(" ", 'FY2025'!N191)) - FIND(" ", 'FY2025'!N191) - 1) &amp; ", " &amp; MID('FY2025'!N191, FIND(",", 'FY2025'!N191, FIND(",",'FY2025'!N191) + 1) + 2, LEN('FY2025'!N191))),"")</f>
        <v/>
      </c>
      <c r="O189" s="5" t="str">
        <f t="shared" si="2"/>
        <v/>
      </c>
      <c r="P189" s="10" t="str">
        <f>IF('FY2025'!$A191&lt;&gt;"",IF(AND(MONTH($K189) &lt;= 1, MONTH($L189) &gt;= 1), IF($O189 &lt;&gt; "", $E189/$O189, ""), ""),"")</f>
        <v/>
      </c>
      <c r="Q189" s="10" t="str">
        <f>IF('FY2025'!$A191&lt;&gt;"",IF(AND(MONTH($K189) &lt;= 2, MONTH($L189) &gt;= 2), IF($O189 &lt;&gt; "", $E189/$O189, ""), ""),"")</f>
        <v/>
      </c>
      <c r="R189" s="10" t="str">
        <f>IF('FY2025'!$A191&lt;&gt;"",IF(AND(MONTH($K189) &lt;= 3, MONTH($L189) &gt;= 3), IF($O189 &lt;&gt; "", $E189/$O189, ""), ""),"")</f>
        <v/>
      </c>
      <c r="S189" s="10" t="str">
        <f>IF('FY2025'!$A191&lt;&gt;"",IF(AND(MONTH($K189) &lt;= 4, MONTH($L189) &gt;= 4), IF($O189 &lt;&gt; "", $E189/$O189, ""), ""),"")</f>
        <v/>
      </c>
      <c r="T189" s="10" t="str">
        <f>IF('FY2025'!$A191&lt;&gt;"",IF(AND(MONTH($K189) &lt;= 5, MONTH($L189) &gt;= 5), IF($O189 &lt;&gt; "", $E189/$O189, ""), ""),"")</f>
        <v/>
      </c>
      <c r="U189" s="10" t="str">
        <f>IF('FY2025'!$A191&lt;&gt;"",IF(AND(MONTH($K189) &lt;= 6, MONTH($L189) &gt;= 6), IF($O189 &lt;&gt; "", $E189/$O189, ""), ""),"")</f>
        <v/>
      </c>
      <c r="V189" s="10" t="str">
        <f>IF('FY2025'!$A191&lt;&gt;"",IF(AND(MONTH($K189) &lt;= 7, MONTH($L189) &gt;= 7 ), IF($O189 &lt;&gt; "", $E189/$O189, ""), ""),"")</f>
        <v/>
      </c>
      <c r="W189" s="10" t="str">
        <f>IF('FY2025'!$A191&lt;&gt;"",IF(AND(MONTH($K189) &lt;= 8, MONTH($L189) &gt;= 8), IF($O189 &lt;&gt; "", $E189/$O189, ""), ""),"")</f>
        <v/>
      </c>
      <c r="X189" s="10" t="str">
        <f>IF('FY2025'!$A191&lt;&gt;"",IF(AND(MONTH($K189) &lt;= 9, MONTH($L189) &gt;= 9), IF($O189 &lt;&gt; "", $E189/$O189, ""), ""),"")</f>
        <v/>
      </c>
      <c r="Y189" s="10" t="str">
        <f>IF('FY2025'!$A191&lt;&gt;"",IF(AND(MONTH($K189) &lt;= 10, MONTH($L189) &gt;= 10), IF($O189 &lt;&gt; "", $E189/$O189, ""), ""),"")</f>
        <v/>
      </c>
      <c r="Z189" s="10" t="str">
        <f>IF('FY2025'!$A191&lt;&gt;"",IF(AND(MONTH($K189) &lt;= 11, MONTH($L189) &gt;= 11), IF($O189 &lt;&gt; "", $E189/$O189, ""), ""),"")</f>
        <v/>
      </c>
      <c r="AA189" s="10" t="str">
        <f>IF('FY2025'!$A191&lt;&gt;"",IF(AND(MONTH($K189) &lt;= 12, MONTH($L189) &gt;= 12), IF($O189 &lt;&gt; "", $E189/$O189, ""), ""),"")</f>
        <v/>
      </c>
    </row>
    <row r="190" spans="1:27" x14ac:dyDescent="0.25">
      <c r="A190" s="8" t="str">
        <f>IF('FY2025'!A192&lt;&gt;"", VALUE('FY2025'!A192), "")</f>
        <v/>
      </c>
      <c r="B190" s="5" t="str">
        <f>IF('FY2025'!A192&lt;&gt;"",_xlfn.VALUETOTEXT('FY2025'!B192),"")</f>
        <v/>
      </c>
      <c r="C190" s="5" t="str">
        <f>_xlfn.VALUETOTEXT('FY2025'!C192)</f>
        <v/>
      </c>
      <c r="D190" s="5" t="str">
        <f>IF('FY2025'!A192&lt;&gt;"",_xlfn.VALUETOTEXT('FY2025'!D192),"")</f>
        <v/>
      </c>
      <c r="E190" s="6" t="str">
        <f>IF('FY2025'!A192&lt;&gt;"",VALUE('FY2025'!E192),"")</f>
        <v/>
      </c>
      <c r="F190" s="6" t="str">
        <f>IF('FY2025'!A192&lt;&gt;"",VALUE('FY2025'!F192),"")</f>
        <v/>
      </c>
      <c r="G190" s="6" t="str">
        <f>IF('FY2025'!A192&lt;&gt;"",VALUE('FY2025'!G192),"")</f>
        <v/>
      </c>
      <c r="H190" s="6" t="str">
        <f>IF('FY2025'!A192&lt;&gt;"",VALUE('FY2025'!H192),"")</f>
        <v/>
      </c>
      <c r="I190" s="6" t="str">
        <f>IF('FY2025'!A192&lt;&gt;"",VALUE('FY2025'!I192),"")</f>
        <v/>
      </c>
      <c r="J190" s="6" t="str">
        <f>IF('FY2025'!A192&lt;&gt;"",VALUE('FY2025'!J192),"")</f>
        <v/>
      </c>
      <c r="K190" s="7" t="str">
        <f>IF('FY2025'!A192&lt;&gt;"",DATEVALUE(MID('FY2025'!K192, FIND(",", 'FY2025'!K192) + 2, FIND(" ", 'FY2025'!K192) - FIND(",", 'FY2025'!K192) - 1) &amp; " " &amp; MID('FY2025'!K192, FIND(" ", 'FY2025'!K192) + 1, FIND(",", 'FY2025'!K192, FIND(" ", 'FY2025'!K192)) - FIND(" ", 'FY2025'!K192) - 1) &amp; ", " &amp; MID('FY2025'!K192, FIND(",", 'FY2025'!K192, FIND(",",'FY2025'!K192) + 1) + 2, LEN('FY2025'!K192))),"")</f>
        <v/>
      </c>
      <c r="L190" s="7" t="str">
        <f>IF('FY2025'!A192&lt;&gt;"",DATEVALUE(MID('FY2025'!L192, FIND(",", 'FY2025'!L192) + 2, FIND(" ", 'FY2025'!L192) - FIND(",", 'FY2025'!L192) - 1) &amp; " " &amp; MID('FY2025'!L192, FIND(" ", 'FY2025'!L192) + 1, FIND(",", 'FY2025'!L192, FIND(" ", 'FY2025'!L192)) - FIND(" ", 'FY2025'!L192) - 1) &amp; ", " &amp; MID('FY2025'!L192, FIND(",", 'FY2025'!L192, FIND(",",'FY2025'!L192) + 1) + 2, LEN('FY2025'!L192))),"")</f>
        <v/>
      </c>
      <c r="M190" s="7" t="str">
        <f>IF('FY2025'!A192&lt;&gt;"",DATEVALUE(MID('FY2025'!M192, FIND(",", 'FY2025'!M192) + 2, FIND(" ", 'FY2025'!M192) - FIND(",", 'FY2025'!M192) - 1) &amp; " " &amp; MID('FY2025'!M192, FIND(" ", 'FY2025'!M192) + 1, FIND(",", 'FY2025'!M192, FIND(" ", 'FY2025'!M192)) - FIND(" ", 'FY2025'!M192) - 1) &amp; ", " &amp; MID('FY2025'!M192, FIND(",", 'FY2025'!M192, FIND(",",'FY2025'!M192) + 1) + 2, LEN('FY2025'!M192))),"")</f>
        <v/>
      </c>
      <c r="N190" s="7" t="str">
        <f>IF('FY2025'!A192&lt;&gt;"",DATEVALUE(MID('FY2025'!N192, FIND(",", 'FY2025'!N192) + 2, FIND(" ", 'FY2025'!N192) - FIND(",", 'FY2025'!N192) - 1) &amp; " " &amp; MID('FY2025'!N192, FIND(" ", 'FY2025'!N192) + 1, FIND(",", 'FY2025'!N192, FIND(" ", 'FY2025'!N192)) - FIND(" ", 'FY2025'!N192) - 1) &amp; ", " &amp; MID('FY2025'!N192, FIND(",", 'FY2025'!N192, FIND(",",'FY2025'!N192) + 1) + 2, LEN('FY2025'!N192))),"")</f>
        <v/>
      </c>
      <c r="O190" s="5" t="str">
        <f t="shared" si="2"/>
        <v/>
      </c>
      <c r="P190" s="10" t="str">
        <f>IF('FY2025'!$A192&lt;&gt;"",IF(AND(MONTH($K190) &lt;= 1, MONTH($L190) &gt;= 1), IF($O190 &lt;&gt; "", $E190/$O190, ""), ""),"")</f>
        <v/>
      </c>
      <c r="Q190" s="10" t="str">
        <f>IF('FY2025'!$A192&lt;&gt;"",IF(AND(MONTH($K190) &lt;= 2, MONTH($L190) &gt;= 2), IF($O190 &lt;&gt; "", $E190/$O190, ""), ""),"")</f>
        <v/>
      </c>
      <c r="R190" s="10" t="str">
        <f>IF('FY2025'!$A192&lt;&gt;"",IF(AND(MONTH($K190) &lt;= 3, MONTH($L190) &gt;= 3), IF($O190 &lt;&gt; "", $E190/$O190, ""), ""),"")</f>
        <v/>
      </c>
      <c r="S190" s="10" t="str">
        <f>IF('FY2025'!$A192&lt;&gt;"",IF(AND(MONTH($K190) &lt;= 4, MONTH($L190) &gt;= 4), IF($O190 &lt;&gt; "", $E190/$O190, ""), ""),"")</f>
        <v/>
      </c>
      <c r="T190" s="10" t="str">
        <f>IF('FY2025'!$A192&lt;&gt;"",IF(AND(MONTH($K190) &lt;= 5, MONTH($L190) &gt;= 5), IF($O190 &lt;&gt; "", $E190/$O190, ""), ""),"")</f>
        <v/>
      </c>
      <c r="U190" s="10" t="str">
        <f>IF('FY2025'!$A192&lt;&gt;"",IF(AND(MONTH($K190) &lt;= 6, MONTH($L190) &gt;= 6), IF($O190 &lt;&gt; "", $E190/$O190, ""), ""),"")</f>
        <v/>
      </c>
      <c r="V190" s="10" t="str">
        <f>IF('FY2025'!$A192&lt;&gt;"",IF(AND(MONTH($K190) &lt;= 7, MONTH($L190) &gt;= 7 ), IF($O190 &lt;&gt; "", $E190/$O190, ""), ""),"")</f>
        <v/>
      </c>
      <c r="W190" s="10" t="str">
        <f>IF('FY2025'!$A192&lt;&gt;"",IF(AND(MONTH($K190) &lt;= 8, MONTH($L190) &gt;= 8), IF($O190 &lt;&gt; "", $E190/$O190, ""), ""),"")</f>
        <v/>
      </c>
      <c r="X190" s="10" t="str">
        <f>IF('FY2025'!$A192&lt;&gt;"",IF(AND(MONTH($K190) &lt;= 9, MONTH($L190) &gt;= 9), IF($O190 &lt;&gt; "", $E190/$O190, ""), ""),"")</f>
        <v/>
      </c>
      <c r="Y190" s="10" t="str">
        <f>IF('FY2025'!$A192&lt;&gt;"",IF(AND(MONTH($K190) &lt;= 10, MONTH($L190) &gt;= 10), IF($O190 &lt;&gt; "", $E190/$O190, ""), ""),"")</f>
        <v/>
      </c>
      <c r="Z190" s="10" t="str">
        <f>IF('FY2025'!$A192&lt;&gt;"",IF(AND(MONTH($K190) &lt;= 11, MONTH($L190) &gt;= 11), IF($O190 &lt;&gt; "", $E190/$O190, ""), ""),"")</f>
        <v/>
      </c>
      <c r="AA190" s="10" t="str">
        <f>IF('FY2025'!$A192&lt;&gt;"",IF(AND(MONTH($K190) &lt;= 12, MONTH($L190) &gt;= 12), IF($O190 &lt;&gt; "", $E190/$O190, ""), ""),"")</f>
        <v/>
      </c>
    </row>
    <row r="191" spans="1:27" x14ac:dyDescent="0.25">
      <c r="A191" s="8" t="str">
        <f>IF('FY2025'!A193&lt;&gt;"", VALUE('FY2025'!A193), "")</f>
        <v/>
      </c>
      <c r="B191" s="5" t="str">
        <f>IF('FY2025'!A193&lt;&gt;"",_xlfn.VALUETOTEXT('FY2025'!B193),"")</f>
        <v/>
      </c>
      <c r="C191" s="5" t="str">
        <f>_xlfn.VALUETOTEXT('FY2025'!C193)</f>
        <v/>
      </c>
      <c r="D191" s="5" t="str">
        <f>IF('FY2025'!A193&lt;&gt;"",_xlfn.VALUETOTEXT('FY2025'!D193),"")</f>
        <v/>
      </c>
      <c r="E191" s="6" t="str">
        <f>IF('FY2025'!A193&lt;&gt;"",VALUE('FY2025'!E193),"")</f>
        <v/>
      </c>
      <c r="F191" s="6" t="str">
        <f>IF('FY2025'!A193&lt;&gt;"",VALUE('FY2025'!F193),"")</f>
        <v/>
      </c>
      <c r="G191" s="6" t="str">
        <f>IF('FY2025'!A193&lt;&gt;"",VALUE('FY2025'!G193),"")</f>
        <v/>
      </c>
      <c r="H191" s="6" t="str">
        <f>IF('FY2025'!A193&lt;&gt;"",VALUE('FY2025'!H193),"")</f>
        <v/>
      </c>
      <c r="I191" s="6" t="str">
        <f>IF('FY2025'!A193&lt;&gt;"",VALUE('FY2025'!I193),"")</f>
        <v/>
      </c>
      <c r="J191" s="6" t="str">
        <f>IF('FY2025'!A193&lt;&gt;"",VALUE('FY2025'!J193),"")</f>
        <v/>
      </c>
      <c r="K191" s="7" t="str">
        <f>IF('FY2025'!A193&lt;&gt;"",DATEVALUE(MID('FY2025'!K193, FIND(",", 'FY2025'!K193) + 2, FIND(" ", 'FY2025'!K193) - FIND(",", 'FY2025'!K193) - 1) &amp; " " &amp; MID('FY2025'!K193, FIND(" ", 'FY2025'!K193) + 1, FIND(",", 'FY2025'!K193, FIND(" ", 'FY2025'!K193)) - FIND(" ", 'FY2025'!K193) - 1) &amp; ", " &amp; MID('FY2025'!K193, FIND(",", 'FY2025'!K193, FIND(",",'FY2025'!K193) + 1) + 2, LEN('FY2025'!K193))),"")</f>
        <v/>
      </c>
      <c r="L191" s="7" t="str">
        <f>IF('FY2025'!A193&lt;&gt;"",DATEVALUE(MID('FY2025'!L193, FIND(",", 'FY2025'!L193) + 2, FIND(" ", 'FY2025'!L193) - FIND(",", 'FY2025'!L193) - 1) &amp; " " &amp; MID('FY2025'!L193, FIND(" ", 'FY2025'!L193) + 1, FIND(",", 'FY2025'!L193, FIND(" ", 'FY2025'!L193)) - FIND(" ", 'FY2025'!L193) - 1) &amp; ", " &amp; MID('FY2025'!L193, FIND(",", 'FY2025'!L193, FIND(",",'FY2025'!L193) + 1) + 2, LEN('FY2025'!L193))),"")</f>
        <v/>
      </c>
      <c r="M191" s="7" t="str">
        <f>IF('FY2025'!A193&lt;&gt;"",DATEVALUE(MID('FY2025'!M193, FIND(",", 'FY2025'!M193) + 2, FIND(" ", 'FY2025'!M193) - FIND(",", 'FY2025'!M193) - 1) &amp; " " &amp; MID('FY2025'!M193, FIND(" ", 'FY2025'!M193) + 1, FIND(",", 'FY2025'!M193, FIND(" ", 'FY2025'!M193)) - FIND(" ", 'FY2025'!M193) - 1) &amp; ", " &amp; MID('FY2025'!M193, FIND(",", 'FY2025'!M193, FIND(",",'FY2025'!M193) + 1) + 2, LEN('FY2025'!M193))),"")</f>
        <v/>
      </c>
      <c r="N191" s="7" t="str">
        <f>IF('FY2025'!A193&lt;&gt;"",DATEVALUE(MID('FY2025'!N193, FIND(",", 'FY2025'!N193) + 2, FIND(" ", 'FY2025'!N193) - FIND(",", 'FY2025'!N193) - 1) &amp; " " &amp; MID('FY2025'!N193, FIND(" ", 'FY2025'!N193) + 1, FIND(",", 'FY2025'!N193, FIND(" ", 'FY2025'!N193)) - FIND(" ", 'FY2025'!N193) - 1) &amp; ", " &amp; MID('FY2025'!N193, FIND(",", 'FY2025'!N193, FIND(",",'FY2025'!N193) + 1) + 2, LEN('FY2025'!N193))),"")</f>
        <v/>
      </c>
      <c r="O191" s="5" t="str">
        <f t="shared" si="2"/>
        <v/>
      </c>
      <c r="P191" s="10" t="str">
        <f>IF('FY2025'!$A193&lt;&gt;"",IF(AND(MONTH($K191) &lt;= 1, MONTH($L191) &gt;= 1), IF($O191 &lt;&gt; "", $E191/$O191, ""), ""),"")</f>
        <v/>
      </c>
      <c r="Q191" s="10" t="str">
        <f>IF('FY2025'!$A193&lt;&gt;"",IF(AND(MONTH($K191) &lt;= 2, MONTH($L191) &gt;= 2), IF($O191 &lt;&gt; "", $E191/$O191, ""), ""),"")</f>
        <v/>
      </c>
      <c r="R191" s="10" t="str">
        <f>IF('FY2025'!$A193&lt;&gt;"",IF(AND(MONTH($K191) &lt;= 3, MONTH($L191) &gt;= 3), IF($O191 &lt;&gt; "", $E191/$O191, ""), ""),"")</f>
        <v/>
      </c>
      <c r="S191" s="10" t="str">
        <f>IF('FY2025'!$A193&lt;&gt;"",IF(AND(MONTH($K191) &lt;= 4, MONTH($L191) &gt;= 4), IF($O191 &lt;&gt; "", $E191/$O191, ""), ""),"")</f>
        <v/>
      </c>
      <c r="T191" s="10" t="str">
        <f>IF('FY2025'!$A193&lt;&gt;"",IF(AND(MONTH($K191) &lt;= 5, MONTH($L191) &gt;= 5), IF($O191 &lt;&gt; "", $E191/$O191, ""), ""),"")</f>
        <v/>
      </c>
      <c r="U191" s="10" t="str">
        <f>IF('FY2025'!$A193&lt;&gt;"",IF(AND(MONTH($K191) &lt;= 6, MONTH($L191) &gt;= 6), IF($O191 &lt;&gt; "", $E191/$O191, ""), ""),"")</f>
        <v/>
      </c>
      <c r="V191" s="10" t="str">
        <f>IF('FY2025'!$A193&lt;&gt;"",IF(AND(MONTH($K191) &lt;= 7, MONTH($L191) &gt;= 7 ), IF($O191 &lt;&gt; "", $E191/$O191, ""), ""),"")</f>
        <v/>
      </c>
      <c r="W191" s="10" t="str">
        <f>IF('FY2025'!$A193&lt;&gt;"",IF(AND(MONTH($K191) &lt;= 8, MONTH($L191) &gt;= 8), IF($O191 &lt;&gt; "", $E191/$O191, ""), ""),"")</f>
        <v/>
      </c>
      <c r="X191" s="10" t="str">
        <f>IF('FY2025'!$A193&lt;&gt;"",IF(AND(MONTH($K191) &lt;= 9, MONTH($L191) &gt;= 9), IF($O191 &lt;&gt; "", $E191/$O191, ""), ""),"")</f>
        <v/>
      </c>
      <c r="Y191" s="10" t="str">
        <f>IF('FY2025'!$A193&lt;&gt;"",IF(AND(MONTH($K191) &lt;= 10, MONTH($L191) &gt;= 10), IF($O191 &lt;&gt; "", $E191/$O191, ""), ""),"")</f>
        <v/>
      </c>
      <c r="Z191" s="10" t="str">
        <f>IF('FY2025'!$A193&lt;&gt;"",IF(AND(MONTH($K191) &lt;= 11, MONTH($L191) &gt;= 11), IF($O191 &lt;&gt; "", $E191/$O191, ""), ""),"")</f>
        <v/>
      </c>
      <c r="AA191" s="10" t="str">
        <f>IF('FY2025'!$A193&lt;&gt;"",IF(AND(MONTH($K191) &lt;= 12, MONTH($L191) &gt;= 12), IF($O191 &lt;&gt; "", $E191/$O191, ""), ""),"")</f>
        <v/>
      </c>
    </row>
    <row r="192" spans="1:27" x14ac:dyDescent="0.25">
      <c r="A192" s="8" t="str">
        <f>IF('FY2025'!A194&lt;&gt;"", VALUE('FY2025'!A194), "")</f>
        <v/>
      </c>
      <c r="B192" s="5" t="str">
        <f>IF('FY2025'!A194&lt;&gt;"",_xlfn.VALUETOTEXT('FY2025'!B194),"")</f>
        <v/>
      </c>
      <c r="C192" s="5" t="str">
        <f>_xlfn.VALUETOTEXT('FY2025'!C194)</f>
        <v/>
      </c>
      <c r="D192" s="5" t="str">
        <f>IF('FY2025'!A194&lt;&gt;"",_xlfn.VALUETOTEXT('FY2025'!D194),"")</f>
        <v/>
      </c>
      <c r="E192" s="6" t="str">
        <f>IF('FY2025'!A194&lt;&gt;"",VALUE('FY2025'!E194),"")</f>
        <v/>
      </c>
      <c r="F192" s="6" t="str">
        <f>IF('FY2025'!A194&lt;&gt;"",VALUE('FY2025'!F194),"")</f>
        <v/>
      </c>
      <c r="G192" s="6" t="str">
        <f>IF('FY2025'!A194&lt;&gt;"",VALUE('FY2025'!G194),"")</f>
        <v/>
      </c>
      <c r="H192" s="6" t="str">
        <f>IF('FY2025'!A194&lt;&gt;"",VALUE('FY2025'!H194),"")</f>
        <v/>
      </c>
      <c r="I192" s="6" t="str">
        <f>IF('FY2025'!A194&lt;&gt;"",VALUE('FY2025'!I194),"")</f>
        <v/>
      </c>
      <c r="J192" s="6" t="str">
        <f>IF('FY2025'!A194&lt;&gt;"",VALUE('FY2025'!J194),"")</f>
        <v/>
      </c>
      <c r="K192" s="7" t="str">
        <f>IF('FY2025'!A194&lt;&gt;"",DATEVALUE(MID('FY2025'!K194, FIND(",", 'FY2025'!K194) + 2, FIND(" ", 'FY2025'!K194) - FIND(",", 'FY2025'!K194) - 1) &amp; " " &amp; MID('FY2025'!K194, FIND(" ", 'FY2025'!K194) + 1, FIND(",", 'FY2025'!K194, FIND(" ", 'FY2025'!K194)) - FIND(" ", 'FY2025'!K194) - 1) &amp; ", " &amp; MID('FY2025'!K194, FIND(",", 'FY2025'!K194, FIND(",",'FY2025'!K194) + 1) + 2, LEN('FY2025'!K194))),"")</f>
        <v/>
      </c>
      <c r="L192" s="7" t="str">
        <f>IF('FY2025'!A194&lt;&gt;"",DATEVALUE(MID('FY2025'!L194, FIND(",", 'FY2025'!L194) + 2, FIND(" ", 'FY2025'!L194) - FIND(",", 'FY2025'!L194) - 1) &amp; " " &amp; MID('FY2025'!L194, FIND(" ", 'FY2025'!L194) + 1, FIND(",", 'FY2025'!L194, FIND(" ", 'FY2025'!L194)) - FIND(" ", 'FY2025'!L194) - 1) &amp; ", " &amp; MID('FY2025'!L194, FIND(",", 'FY2025'!L194, FIND(",",'FY2025'!L194) + 1) + 2, LEN('FY2025'!L194))),"")</f>
        <v/>
      </c>
      <c r="M192" s="7" t="str">
        <f>IF('FY2025'!A194&lt;&gt;"",DATEVALUE(MID('FY2025'!M194, FIND(",", 'FY2025'!M194) + 2, FIND(" ", 'FY2025'!M194) - FIND(",", 'FY2025'!M194) - 1) &amp; " " &amp; MID('FY2025'!M194, FIND(" ", 'FY2025'!M194) + 1, FIND(",", 'FY2025'!M194, FIND(" ", 'FY2025'!M194)) - FIND(" ", 'FY2025'!M194) - 1) &amp; ", " &amp; MID('FY2025'!M194, FIND(",", 'FY2025'!M194, FIND(",",'FY2025'!M194) + 1) + 2, LEN('FY2025'!M194))),"")</f>
        <v/>
      </c>
      <c r="N192" s="7" t="str">
        <f>IF('FY2025'!A194&lt;&gt;"",DATEVALUE(MID('FY2025'!N194, FIND(",", 'FY2025'!N194) + 2, FIND(" ", 'FY2025'!N194) - FIND(",", 'FY2025'!N194) - 1) &amp; " " &amp; MID('FY2025'!N194, FIND(" ", 'FY2025'!N194) + 1, FIND(",", 'FY2025'!N194, FIND(" ", 'FY2025'!N194)) - FIND(" ", 'FY2025'!N194) - 1) &amp; ", " &amp; MID('FY2025'!N194, FIND(",", 'FY2025'!N194, FIND(",",'FY2025'!N194) + 1) + 2, LEN('FY2025'!N194))),"")</f>
        <v/>
      </c>
      <c r="O192" s="5" t="str">
        <f t="shared" si="2"/>
        <v/>
      </c>
      <c r="P192" s="10" t="str">
        <f>IF('FY2025'!$A194&lt;&gt;"",IF(AND(MONTH($K192) &lt;= 1, MONTH($L192) &gt;= 1), IF($O192 &lt;&gt; "", $E192/$O192, ""), ""),"")</f>
        <v/>
      </c>
      <c r="Q192" s="10" t="str">
        <f>IF('FY2025'!$A194&lt;&gt;"",IF(AND(MONTH($K192) &lt;= 2, MONTH($L192) &gt;= 2), IF($O192 &lt;&gt; "", $E192/$O192, ""), ""),"")</f>
        <v/>
      </c>
      <c r="R192" s="10" t="str">
        <f>IF('FY2025'!$A194&lt;&gt;"",IF(AND(MONTH($K192) &lt;= 3, MONTH($L192) &gt;= 3), IF($O192 &lt;&gt; "", $E192/$O192, ""), ""),"")</f>
        <v/>
      </c>
      <c r="S192" s="10" t="str">
        <f>IF('FY2025'!$A194&lt;&gt;"",IF(AND(MONTH($K192) &lt;= 4, MONTH($L192) &gt;= 4), IF($O192 &lt;&gt; "", $E192/$O192, ""), ""),"")</f>
        <v/>
      </c>
      <c r="T192" s="10" t="str">
        <f>IF('FY2025'!$A194&lt;&gt;"",IF(AND(MONTH($K192) &lt;= 5, MONTH($L192) &gt;= 5), IF($O192 &lt;&gt; "", $E192/$O192, ""), ""),"")</f>
        <v/>
      </c>
      <c r="U192" s="10" t="str">
        <f>IF('FY2025'!$A194&lt;&gt;"",IF(AND(MONTH($K192) &lt;= 6, MONTH($L192) &gt;= 6), IF($O192 &lt;&gt; "", $E192/$O192, ""), ""),"")</f>
        <v/>
      </c>
      <c r="V192" s="10" t="str">
        <f>IF('FY2025'!$A194&lt;&gt;"",IF(AND(MONTH($K192) &lt;= 7, MONTH($L192) &gt;= 7 ), IF($O192 &lt;&gt; "", $E192/$O192, ""), ""),"")</f>
        <v/>
      </c>
      <c r="W192" s="10" t="str">
        <f>IF('FY2025'!$A194&lt;&gt;"",IF(AND(MONTH($K192) &lt;= 8, MONTH($L192) &gt;= 8), IF($O192 &lt;&gt; "", $E192/$O192, ""), ""),"")</f>
        <v/>
      </c>
      <c r="X192" s="10" t="str">
        <f>IF('FY2025'!$A194&lt;&gt;"",IF(AND(MONTH($K192) &lt;= 9, MONTH($L192) &gt;= 9), IF($O192 &lt;&gt; "", $E192/$O192, ""), ""),"")</f>
        <v/>
      </c>
      <c r="Y192" s="10" t="str">
        <f>IF('FY2025'!$A194&lt;&gt;"",IF(AND(MONTH($K192) &lt;= 10, MONTH($L192) &gt;= 10), IF($O192 &lt;&gt; "", $E192/$O192, ""), ""),"")</f>
        <v/>
      </c>
      <c r="Z192" s="10" t="str">
        <f>IF('FY2025'!$A194&lt;&gt;"",IF(AND(MONTH($K192) &lt;= 11, MONTH($L192) &gt;= 11), IF($O192 &lt;&gt; "", $E192/$O192, ""), ""),"")</f>
        <v/>
      </c>
      <c r="AA192" s="10" t="str">
        <f>IF('FY2025'!$A194&lt;&gt;"",IF(AND(MONTH($K192) &lt;= 12, MONTH($L192) &gt;= 12), IF($O192 &lt;&gt; "", $E192/$O192, ""), ""),"")</f>
        <v/>
      </c>
    </row>
    <row r="193" spans="1:27" x14ac:dyDescent="0.25">
      <c r="A193" s="8" t="str">
        <f>IF('FY2025'!A195&lt;&gt;"", VALUE('FY2025'!A195), "")</f>
        <v/>
      </c>
      <c r="B193" s="5" t="str">
        <f>IF('FY2025'!A195&lt;&gt;"",_xlfn.VALUETOTEXT('FY2025'!B195),"")</f>
        <v/>
      </c>
      <c r="C193" s="5" t="str">
        <f>_xlfn.VALUETOTEXT('FY2025'!C195)</f>
        <v/>
      </c>
      <c r="D193" s="5" t="str">
        <f>IF('FY2025'!A195&lt;&gt;"",_xlfn.VALUETOTEXT('FY2025'!D195),"")</f>
        <v/>
      </c>
      <c r="E193" s="6" t="str">
        <f>IF('FY2025'!A195&lt;&gt;"",VALUE('FY2025'!E195),"")</f>
        <v/>
      </c>
      <c r="F193" s="6" t="str">
        <f>IF('FY2025'!A195&lt;&gt;"",VALUE('FY2025'!F195),"")</f>
        <v/>
      </c>
      <c r="G193" s="6" t="str">
        <f>IF('FY2025'!A195&lt;&gt;"",VALUE('FY2025'!G195),"")</f>
        <v/>
      </c>
      <c r="H193" s="6" t="str">
        <f>IF('FY2025'!A195&lt;&gt;"",VALUE('FY2025'!H195),"")</f>
        <v/>
      </c>
      <c r="I193" s="6" t="str">
        <f>IF('FY2025'!A195&lt;&gt;"",VALUE('FY2025'!I195),"")</f>
        <v/>
      </c>
      <c r="J193" s="6" t="str">
        <f>IF('FY2025'!A195&lt;&gt;"",VALUE('FY2025'!J195),"")</f>
        <v/>
      </c>
      <c r="K193" s="7" t="str">
        <f>IF('FY2025'!A195&lt;&gt;"",DATEVALUE(MID('FY2025'!K195, FIND(",", 'FY2025'!K195) + 2, FIND(" ", 'FY2025'!K195) - FIND(",", 'FY2025'!K195) - 1) &amp; " " &amp; MID('FY2025'!K195, FIND(" ", 'FY2025'!K195) + 1, FIND(",", 'FY2025'!K195, FIND(" ", 'FY2025'!K195)) - FIND(" ", 'FY2025'!K195) - 1) &amp; ", " &amp; MID('FY2025'!K195, FIND(",", 'FY2025'!K195, FIND(",",'FY2025'!K195) + 1) + 2, LEN('FY2025'!K195))),"")</f>
        <v/>
      </c>
      <c r="L193" s="7" t="str">
        <f>IF('FY2025'!A195&lt;&gt;"",DATEVALUE(MID('FY2025'!L195, FIND(",", 'FY2025'!L195) + 2, FIND(" ", 'FY2025'!L195) - FIND(",", 'FY2025'!L195) - 1) &amp; " " &amp; MID('FY2025'!L195, FIND(" ", 'FY2025'!L195) + 1, FIND(",", 'FY2025'!L195, FIND(" ", 'FY2025'!L195)) - FIND(" ", 'FY2025'!L195) - 1) &amp; ", " &amp; MID('FY2025'!L195, FIND(",", 'FY2025'!L195, FIND(",",'FY2025'!L195) + 1) + 2, LEN('FY2025'!L195))),"")</f>
        <v/>
      </c>
      <c r="M193" s="7" t="str">
        <f>IF('FY2025'!A195&lt;&gt;"",DATEVALUE(MID('FY2025'!M195, FIND(",", 'FY2025'!M195) + 2, FIND(" ", 'FY2025'!M195) - FIND(",", 'FY2025'!M195) - 1) &amp; " " &amp; MID('FY2025'!M195, FIND(" ", 'FY2025'!M195) + 1, FIND(",", 'FY2025'!M195, FIND(" ", 'FY2025'!M195)) - FIND(" ", 'FY2025'!M195) - 1) &amp; ", " &amp; MID('FY2025'!M195, FIND(",", 'FY2025'!M195, FIND(",",'FY2025'!M195) + 1) + 2, LEN('FY2025'!M195))),"")</f>
        <v/>
      </c>
      <c r="N193" s="7" t="str">
        <f>IF('FY2025'!A195&lt;&gt;"",DATEVALUE(MID('FY2025'!N195, FIND(",", 'FY2025'!N195) + 2, FIND(" ", 'FY2025'!N195) - FIND(",", 'FY2025'!N195) - 1) &amp; " " &amp; MID('FY2025'!N195, FIND(" ", 'FY2025'!N195) + 1, FIND(",", 'FY2025'!N195, FIND(" ", 'FY2025'!N195)) - FIND(" ", 'FY2025'!N195) - 1) &amp; ", " &amp; MID('FY2025'!N195, FIND(",", 'FY2025'!N195, FIND(",",'FY2025'!N195) + 1) + 2, LEN('FY2025'!N195))),"")</f>
        <v/>
      </c>
      <c r="O193" s="5" t="str">
        <f t="shared" si="2"/>
        <v/>
      </c>
      <c r="P193" s="10" t="str">
        <f>IF('FY2025'!$A195&lt;&gt;"",IF(AND(MONTH($K193) &lt;= 1, MONTH($L193) &gt;= 1), IF($O193 &lt;&gt; "", $E193/$O193, ""), ""),"")</f>
        <v/>
      </c>
      <c r="Q193" s="10" t="str">
        <f>IF('FY2025'!$A195&lt;&gt;"",IF(AND(MONTH($K193) &lt;= 2, MONTH($L193) &gt;= 2), IF($O193 &lt;&gt; "", $E193/$O193, ""), ""),"")</f>
        <v/>
      </c>
      <c r="R193" s="10" t="str">
        <f>IF('FY2025'!$A195&lt;&gt;"",IF(AND(MONTH($K193) &lt;= 3, MONTH($L193) &gt;= 3), IF($O193 &lt;&gt; "", $E193/$O193, ""), ""),"")</f>
        <v/>
      </c>
      <c r="S193" s="10" t="str">
        <f>IF('FY2025'!$A195&lt;&gt;"",IF(AND(MONTH($K193) &lt;= 4, MONTH($L193) &gt;= 4), IF($O193 &lt;&gt; "", $E193/$O193, ""), ""),"")</f>
        <v/>
      </c>
      <c r="T193" s="10" t="str">
        <f>IF('FY2025'!$A195&lt;&gt;"",IF(AND(MONTH($K193) &lt;= 5, MONTH($L193) &gt;= 5), IF($O193 &lt;&gt; "", $E193/$O193, ""), ""),"")</f>
        <v/>
      </c>
      <c r="U193" s="10" t="str">
        <f>IF('FY2025'!$A195&lt;&gt;"",IF(AND(MONTH($K193) &lt;= 6, MONTH($L193) &gt;= 6), IF($O193 &lt;&gt; "", $E193/$O193, ""), ""),"")</f>
        <v/>
      </c>
      <c r="V193" s="10" t="str">
        <f>IF('FY2025'!$A195&lt;&gt;"",IF(AND(MONTH($K193) &lt;= 7, MONTH($L193) &gt;= 7 ), IF($O193 &lt;&gt; "", $E193/$O193, ""), ""),"")</f>
        <v/>
      </c>
      <c r="W193" s="10" t="str">
        <f>IF('FY2025'!$A195&lt;&gt;"",IF(AND(MONTH($K193) &lt;= 8, MONTH($L193) &gt;= 8), IF($O193 &lt;&gt; "", $E193/$O193, ""), ""),"")</f>
        <v/>
      </c>
      <c r="X193" s="10" t="str">
        <f>IF('FY2025'!$A195&lt;&gt;"",IF(AND(MONTH($K193) &lt;= 9, MONTH($L193) &gt;= 9), IF($O193 &lt;&gt; "", $E193/$O193, ""), ""),"")</f>
        <v/>
      </c>
      <c r="Y193" s="10" t="str">
        <f>IF('FY2025'!$A195&lt;&gt;"",IF(AND(MONTH($K193) &lt;= 10, MONTH($L193) &gt;= 10), IF($O193 &lt;&gt; "", $E193/$O193, ""), ""),"")</f>
        <v/>
      </c>
      <c r="Z193" s="10" t="str">
        <f>IF('FY2025'!$A195&lt;&gt;"",IF(AND(MONTH($K193) &lt;= 11, MONTH($L193) &gt;= 11), IF($O193 &lt;&gt; "", $E193/$O193, ""), ""),"")</f>
        <v/>
      </c>
      <c r="AA193" s="10" t="str">
        <f>IF('FY2025'!$A195&lt;&gt;"",IF(AND(MONTH($K193) &lt;= 12, MONTH($L193) &gt;= 12), IF($O193 &lt;&gt; "", $E193/$O193, ""), ""),"")</f>
        <v/>
      </c>
    </row>
    <row r="194" spans="1:27" x14ac:dyDescent="0.25">
      <c r="A194" s="8" t="str">
        <f>IF('FY2025'!A196&lt;&gt;"", VALUE('FY2025'!A196), "")</f>
        <v/>
      </c>
      <c r="B194" s="5" t="str">
        <f>IF('FY2025'!A196&lt;&gt;"",_xlfn.VALUETOTEXT('FY2025'!B196),"")</f>
        <v/>
      </c>
      <c r="C194" s="5" t="str">
        <f>_xlfn.VALUETOTEXT('FY2025'!C196)</f>
        <v/>
      </c>
      <c r="D194" s="5" t="str">
        <f>IF('FY2025'!A196&lt;&gt;"",_xlfn.VALUETOTEXT('FY2025'!D196),"")</f>
        <v/>
      </c>
      <c r="E194" s="6" t="str">
        <f>IF('FY2025'!A196&lt;&gt;"",VALUE('FY2025'!E196),"")</f>
        <v/>
      </c>
      <c r="F194" s="6" t="str">
        <f>IF('FY2025'!A196&lt;&gt;"",VALUE('FY2025'!F196),"")</f>
        <v/>
      </c>
      <c r="G194" s="6" t="str">
        <f>IF('FY2025'!A196&lt;&gt;"",VALUE('FY2025'!G196),"")</f>
        <v/>
      </c>
      <c r="H194" s="6" t="str">
        <f>IF('FY2025'!A196&lt;&gt;"",VALUE('FY2025'!H196),"")</f>
        <v/>
      </c>
      <c r="I194" s="6" t="str">
        <f>IF('FY2025'!A196&lt;&gt;"",VALUE('FY2025'!I196),"")</f>
        <v/>
      </c>
      <c r="J194" s="6" t="str">
        <f>IF('FY2025'!A196&lt;&gt;"",VALUE('FY2025'!J196),"")</f>
        <v/>
      </c>
      <c r="K194" s="7" t="str">
        <f>IF('FY2025'!A196&lt;&gt;"",DATEVALUE(MID('FY2025'!K196, FIND(",", 'FY2025'!K196) + 2, FIND(" ", 'FY2025'!K196) - FIND(",", 'FY2025'!K196) - 1) &amp; " " &amp; MID('FY2025'!K196, FIND(" ", 'FY2025'!K196) + 1, FIND(",", 'FY2025'!K196, FIND(" ", 'FY2025'!K196)) - FIND(" ", 'FY2025'!K196) - 1) &amp; ", " &amp; MID('FY2025'!K196, FIND(",", 'FY2025'!K196, FIND(",",'FY2025'!K196) + 1) + 2, LEN('FY2025'!K196))),"")</f>
        <v/>
      </c>
      <c r="L194" s="7" t="str">
        <f>IF('FY2025'!A196&lt;&gt;"",DATEVALUE(MID('FY2025'!L196, FIND(",", 'FY2025'!L196) + 2, FIND(" ", 'FY2025'!L196) - FIND(",", 'FY2025'!L196) - 1) &amp; " " &amp; MID('FY2025'!L196, FIND(" ", 'FY2025'!L196) + 1, FIND(",", 'FY2025'!L196, FIND(" ", 'FY2025'!L196)) - FIND(" ", 'FY2025'!L196) - 1) &amp; ", " &amp; MID('FY2025'!L196, FIND(",", 'FY2025'!L196, FIND(",",'FY2025'!L196) + 1) + 2, LEN('FY2025'!L196))),"")</f>
        <v/>
      </c>
      <c r="M194" s="7" t="str">
        <f>IF('FY2025'!A196&lt;&gt;"",DATEVALUE(MID('FY2025'!M196, FIND(",", 'FY2025'!M196) + 2, FIND(" ", 'FY2025'!M196) - FIND(",", 'FY2025'!M196) - 1) &amp; " " &amp; MID('FY2025'!M196, FIND(" ", 'FY2025'!M196) + 1, FIND(",", 'FY2025'!M196, FIND(" ", 'FY2025'!M196)) - FIND(" ", 'FY2025'!M196) - 1) &amp; ", " &amp; MID('FY2025'!M196, FIND(",", 'FY2025'!M196, FIND(",",'FY2025'!M196) + 1) + 2, LEN('FY2025'!M196))),"")</f>
        <v/>
      </c>
      <c r="N194" s="7" t="str">
        <f>IF('FY2025'!A196&lt;&gt;"",DATEVALUE(MID('FY2025'!N196, FIND(",", 'FY2025'!N196) + 2, FIND(" ", 'FY2025'!N196) - FIND(",", 'FY2025'!N196) - 1) &amp; " " &amp; MID('FY2025'!N196, FIND(" ", 'FY2025'!N196) + 1, FIND(",", 'FY2025'!N196, FIND(" ", 'FY2025'!N196)) - FIND(" ", 'FY2025'!N196) - 1) &amp; ", " &amp; MID('FY2025'!N196, FIND(",", 'FY2025'!N196, FIND(",",'FY2025'!N196) + 1) + 2, LEN('FY2025'!N196))),"")</f>
        <v/>
      </c>
      <c r="O194" s="5" t="str">
        <f t="shared" si="2"/>
        <v/>
      </c>
      <c r="P194" s="10" t="str">
        <f>IF('FY2025'!$A196&lt;&gt;"",IF(AND(MONTH($K194) &lt;= 1, MONTH($L194) &gt;= 1), IF($O194 &lt;&gt; "", $E194/$O194, ""), ""),"")</f>
        <v/>
      </c>
      <c r="Q194" s="10" t="str">
        <f>IF('FY2025'!$A196&lt;&gt;"",IF(AND(MONTH($K194) &lt;= 2, MONTH($L194) &gt;= 2), IF($O194 &lt;&gt; "", $E194/$O194, ""), ""),"")</f>
        <v/>
      </c>
      <c r="R194" s="10" t="str">
        <f>IF('FY2025'!$A196&lt;&gt;"",IF(AND(MONTH($K194) &lt;= 3, MONTH($L194) &gt;= 3), IF($O194 &lt;&gt; "", $E194/$O194, ""), ""),"")</f>
        <v/>
      </c>
      <c r="S194" s="10" t="str">
        <f>IF('FY2025'!$A196&lt;&gt;"",IF(AND(MONTH($K194) &lt;= 4, MONTH($L194) &gt;= 4), IF($O194 &lt;&gt; "", $E194/$O194, ""), ""),"")</f>
        <v/>
      </c>
      <c r="T194" s="10" t="str">
        <f>IF('FY2025'!$A196&lt;&gt;"",IF(AND(MONTH($K194) &lt;= 5, MONTH($L194) &gt;= 5), IF($O194 &lt;&gt; "", $E194/$O194, ""), ""),"")</f>
        <v/>
      </c>
      <c r="U194" s="10" t="str">
        <f>IF('FY2025'!$A196&lt;&gt;"",IF(AND(MONTH($K194) &lt;= 6, MONTH($L194) &gt;= 6), IF($O194 &lt;&gt; "", $E194/$O194, ""), ""),"")</f>
        <v/>
      </c>
      <c r="V194" s="10" t="str">
        <f>IF('FY2025'!$A196&lt;&gt;"",IF(AND(MONTH($K194) &lt;= 7, MONTH($L194) &gt;= 7 ), IF($O194 &lt;&gt; "", $E194/$O194, ""), ""),"")</f>
        <v/>
      </c>
      <c r="W194" s="10" t="str">
        <f>IF('FY2025'!$A196&lt;&gt;"",IF(AND(MONTH($K194) &lt;= 8, MONTH($L194) &gt;= 8), IF($O194 &lt;&gt; "", $E194/$O194, ""), ""),"")</f>
        <v/>
      </c>
      <c r="X194" s="10" t="str">
        <f>IF('FY2025'!$A196&lt;&gt;"",IF(AND(MONTH($K194) &lt;= 9, MONTH($L194) &gt;= 9), IF($O194 &lt;&gt; "", $E194/$O194, ""), ""),"")</f>
        <v/>
      </c>
      <c r="Y194" s="10" t="str">
        <f>IF('FY2025'!$A196&lt;&gt;"",IF(AND(MONTH($K194) &lt;= 10, MONTH($L194) &gt;= 10), IF($O194 &lt;&gt; "", $E194/$O194, ""), ""),"")</f>
        <v/>
      </c>
      <c r="Z194" s="10" t="str">
        <f>IF('FY2025'!$A196&lt;&gt;"",IF(AND(MONTH($K194) &lt;= 11, MONTH($L194) &gt;= 11), IF($O194 &lt;&gt; "", $E194/$O194, ""), ""),"")</f>
        <v/>
      </c>
      <c r="AA194" s="10" t="str">
        <f>IF('FY2025'!$A196&lt;&gt;"",IF(AND(MONTH($K194) &lt;= 12, MONTH($L194) &gt;= 12), IF($O194 &lt;&gt; "", $E194/$O194, ""), ""),"")</f>
        <v/>
      </c>
    </row>
    <row r="195" spans="1:27" x14ac:dyDescent="0.25">
      <c r="A195" s="8" t="str">
        <f>IF('FY2025'!A197&lt;&gt;"", VALUE('FY2025'!A197), "")</f>
        <v/>
      </c>
      <c r="B195" s="5" t="str">
        <f>IF('FY2025'!A197&lt;&gt;"",_xlfn.VALUETOTEXT('FY2025'!B197),"")</f>
        <v/>
      </c>
      <c r="C195" s="5" t="str">
        <f>_xlfn.VALUETOTEXT('FY2025'!C197)</f>
        <v/>
      </c>
      <c r="D195" s="5" t="str">
        <f>IF('FY2025'!A197&lt;&gt;"",_xlfn.VALUETOTEXT('FY2025'!D197),"")</f>
        <v/>
      </c>
      <c r="E195" s="6" t="str">
        <f>IF('FY2025'!A197&lt;&gt;"",VALUE('FY2025'!E197),"")</f>
        <v/>
      </c>
      <c r="F195" s="6" t="str">
        <f>IF('FY2025'!A197&lt;&gt;"",VALUE('FY2025'!F197),"")</f>
        <v/>
      </c>
      <c r="G195" s="6" t="str">
        <f>IF('FY2025'!A197&lt;&gt;"",VALUE('FY2025'!G197),"")</f>
        <v/>
      </c>
      <c r="H195" s="6" t="str">
        <f>IF('FY2025'!A197&lt;&gt;"",VALUE('FY2025'!H197),"")</f>
        <v/>
      </c>
      <c r="I195" s="6" t="str">
        <f>IF('FY2025'!A197&lt;&gt;"",VALUE('FY2025'!I197),"")</f>
        <v/>
      </c>
      <c r="J195" s="6" t="str">
        <f>IF('FY2025'!A197&lt;&gt;"",VALUE('FY2025'!J197),"")</f>
        <v/>
      </c>
      <c r="K195" s="7" t="str">
        <f>IF('FY2025'!A197&lt;&gt;"",DATEVALUE(MID('FY2025'!K197, FIND(",", 'FY2025'!K197) + 2, FIND(" ", 'FY2025'!K197) - FIND(",", 'FY2025'!K197) - 1) &amp; " " &amp; MID('FY2025'!K197, FIND(" ", 'FY2025'!K197) + 1, FIND(",", 'FY2025'!K197, FIND(" ", 'FY2025'!K197)) - FIND(" ", 'FY2025'!K197) - 1) &amp; ", " &amp; MID('FY2025'!K197, FIND(",", 'FY2025'!K197, FIND(",",'FY2025'!K197) + 1) + 2, LEN('FY2025'!K197))),"")</f>
        <v/>
      </c>
      <c r="L195" s="7" t="str">
        <f>IF('FY2025'!A197&lt;&gt;"",DATEVALUE(MID('FY2025'!L197, FIND(",", 'FY2025'!L197) + 2, FIND(" ", 'FY2025'!L197) - FIND(",", 'FY2025'!L197) - 1) &amp; " " &amp; MID('FY2025'!L197, FIND(" ", 'FY2025'!L197) + 1, FIND(",", 'FY2025'!L197, FIND(" ", 'FY2025'!L197)) - FIND(" ", 'FY2025'!L197) - 1) &amp; ", " &amp; MID('FY2025'!L197, FIND(",", 'FY2025'!L197, FIND(",",'FY2025'!L197) + 1) + 2, LEN('FY2025'!L197))),"")</f>
        <v/>
      </c>
      <c r="M195" s="7" t="str">
        <f>IF('FY2025'!A197&lt;&gt;"",DATEVALUE(MID('FY2025'!M197, FIND(",", 'FY2025'!M197) + 2, FIND(" ", 'FY2025'!M197) - FIND(",", 'FY2025'!M197) - 1) &amp; " " &amp; MID('FY2025'!M197, FIND(" ", 'FY2025'!M197) + 1, FIND(",", 'FY2025'!M197, FIND(" ", 'FY2025'!M197)) - FIND(" ", 'FY2025'!M197) - 1) &amp; ", " &amp; MID('FY2025'!M197, FIND(",", 'FY2025'!M197, FIND(",",'FY2025'!M197) + 1) + 2, LEN('FY2025'!M197))),"")</f>
        <v/>
      </c>
      <c r="N195" s="7" t="str">
        <f>IF('FY2025'!A197&lt;&gt;"",DATEVALUE(MID('FY2025'!N197, FIND(",", 'FY2025'!N197) + 2, FIND(" ", 'FY2025'!N197) - FIND(",", 'FY2025'!N197) - 1) &amp; " " &amp; MID('FY2025'!N197, FIND(" ", 'FY2025'!N197) + 1, FIND(",", 'FY2025'!N197, FIND(" ", 'FY2025'!N197)) - FIND(" ", 'FY2025'!N197) - 1) &amp; ", " &amp; MID('FY2025'!N197, FIND(",", 'FY2025'!N197, FIND(",",'FY2025'!N197) + 1) + 2, LEN('FY2025'!N197))),"")</f>
        <v/>
      </c>
      <c r="O195" s="5" t="str">
        <f t="shared" ref="O195:O258" si="3">IF(AND(K195&lt;&gt;"", L195&lt;&gt;""), DATEDIF(K195, L195, "M") + 1, "")</f>
        <v/>
      </c>
      <c r="P195" s="10" t="str">
        <f>IF('FY2025'!$A197&lt;&gt;"",IF(AND(MONTH($K195) &lt;= 1, MONTH($L195) &gt;= 1), IF($O195 &lt;&gt; "", $E195/$O195, ""), ""),"")</f>
        <v/>
      </c>
      <c r="Q195" s="10" t="str">
        <f>IF('FY2025'!$A197&lt;&gt;"",IF(AND(MONTH($K195) &lt;= 2, MONTH($L195) &gt;= 2), IF($O195 &lt;&gt; "", $E195/$O195, ""), ""),"")</f>
        <v/>
      </c>
      <c r="R195" s="10" t="str">
        <f>IF('FY2025'!$A197&lt;&gt;"",IF(AND(MONTH($K195) &lt;= 3, MONTH($L195) &gt;= 3), IF($O195 &lt;&gt; "", $E195/$O195, ""), ""),"")</f>
        <v/>
      </c>
      <c r="S195" s="10" t="str">
        <f>IF('FY2025'!$A197&lt;&gt;"",IF(AND(MONTH($K195) &lt;= 4, MONTH($L195) &gt;= 4), IF($O195 &lt;&gt; "", $E195/$O195, ""), ""),"")</f>
        <v/>
      </c>
      <c r="T195" s="10" t="str">
        <f>IF('FY2025'!$A197&lt;&gt;"",IF(AND(MONTH($K195) &lt;= 5, MONTH($L195) &gt;= 5), IF($O195 &lt;&gt; "", $E195/$O195, ""), ""),"")</f>
        <v/>
      </c>
      <c r="U195" s="10" t="str">
        <f>IF('FY2025'!$A197&lt;&gt;"",IF(AND(MONTH($K195) &lt;= 6, MONTH($L195) &gt;= 6), IF($O195 &lt;&gt; "", $E195/$O195, ""), ""),"")</f>
        <v/>
      </c>
      <c r="V195" s="10" t="str">
        <f>IF('FY2025'!$A197&lt;&gt;"",IF(AND(MONTH($K195) &lt;= 7, MONTH($L195) &gt;= 7 ), IF($O195 &lt;&gt; "", $E195/$O195, ""), ""),"")</f>
        <v/>
      </c>
      <c r="W195" s="10" t="str">
        <f>IF('FY2025'!$A197&lt;&gt;"",IF(AND(MONTH($K195) &lt;= 8, MONTH($L195) &gt;= 8), IF($O195 &lt;&gt; "", $E195/$O195, ""), ""),"")</f>
        <v/>
      </c>
      <c r="X195" s="10" t="str">
        <f>IF('FY2025'!$A197&lt;&gt;"",IF(AND(MONTH($K195) &lt;= 9, MONTH($L195) &gt;= 9), IF($O195 &lt;&gt; "", $E195/$O195, ""), ""),"")</f>
        <v/>
      </c>
      <c r="Y195" s="10" t="str">
        <f>IF('FY2025'!$A197&lt;&gt;"",IF(AND(MONTH($K195) &lt;= 10, MONTH($L195) &gt;= 10), IF($O195 &lt;&gt; "", $E195/$O195, ""), ""),"")</f>
        <v/>
      </c>
      <c r="Z195" s="10" t="str">
        <f>IF('FY2025'!$A197&lt;&gt;"",IF(AND(MONTH($K195) &lt;= 11, MONTH($L195) &gt;= 11), IF($O195 &lt;&gt; "", $E195/$O195, ""), ""),"")</f>
        <v/>
      </c>
      <c r="AA195" s="10" t="str">
        <f>IF('FY2025'!$A197&lt;&gt;"",IF(AND(MONTH($K195) &lt;= 12, MONTH($L195) &gt;= 12), IF($O195 &lt;&gt; "", $E195/$O195, ""), ""),"")</f>
        <v/>
      </c>
    </row>
    <row r="196" spans="1:27" x14ac:dyDescent="0.25">
      <c r="A196" s="8" t="str">
        <f>IF('FY2025'!A198&lt;&gt;"", VALUE('FY2025'!A198), "")</f>
        <v/>
      </c>
      <c r="B196" s="5" t="str">
        <f>IF('FY2025'!A198&lt;&gt;"",_xlfn.VALUETOTEXT('FY2025'!B198),"")</f>
        <v/>
      </c>
      <c r="C196" s="5" t="str">
        <f>_xlfn.VALUETOTEXT('FY2025'!C198)</f>
        <v/>
      </c>
      <c r="D196" s="5" t="str">
        <f>IF('FY2025'!A198&lt;&gt;"",_xlfn.VALUETOTEXT('FY2025'!D198),"")</f>
        <v/>
      </c>
      <c r="E196" s="6" t="str">
        <f>IF('FY2025'!A198&lt;&gt;"",VALUE('FY2025'!E198),"")</f>
        <v/>
      </c>
      <c r="F196" s="6" t="str">
        <f>IF('FY2025'!A198&lt;&gt;"",VALUE('FY2025'!F198),"")</f>
        <v/>
      </c>
      <c r="G196" s="6" t="str">
        <f>IF('FY2025'!A198&lt;&gt;"",VALUE('FY2025'!G198),"")</f>
        <v/>
      </c>
      <c r="H196" s="6" t="str">
        <f>IF('FY2025'!A198&lt;&gt;"",VALUE('FY2025'!H198),"")</f>
        <v/>
      </c>
      <c r="I196" s="6" t="str">
        <f>IF('FY2025'!A198&lt;&gt;"",VALUE('FY2025'!I198),"")</f>
        <v/>
      </c>
      <c r="J196" s="6" t="str">
        <f>IF('FY2025'!A198&lt;&gt;"",VALUE('FY2025'!J198),"")</f>
        <v/>
      </c>
      <c r="K196" s="7" t="str">
        <f>IF('FY2025'!A198&lt;&gt;"",DATEVALUE(MID('FY2025'!K198, FIND(",", 'FY2025'!K198) + 2, FIND(" ", 'FY2025'!K198) - FIND(",", 'FY2025'!K198) - 1) &amp; " " &amp; MID('FY2025'!K198, FIND(" ", 'FY2025'!K198) + 1, FIND(",", 'FY2025'!K198, FIND(" ", 'FY2025'!K198)) - FIND(" ", 'FY2025'!K198) - 1) &amp; ", " &amp; MID('FY2025'!K198, FIND(",", 'FY2025'!K198, FIND(",",'FY2025'!K198) + 1) + 2, LEN('FY2025'!K198))),"")</f>
        <v/>
      </c>
      <c r="L196" s="7" t="str">
        <f>IF('FY2025'!A198&lt;&gt;"",DATEVALUE(MID('FY2025'!L198, FIND(",", 'FY2025'!L198) + 2, FIND(" ", 'FY2025'!L198) - FIND(",", 'FY2025'!L198) - 1) &amp; " " &amp; MID('FY2025'!L198, FIND(" ", 'FY2025'!L198) + 1, FIND(",", 'FY2025'!L198, FIND(" ", 'FY2025'!L198)) - FIND(" ", 'FY2025'!L198) - 1) &amp; ", " &amp; MID('FY2025'!L198, FIND(",", 'FY2025'!L198, FIND(",",'FY2025'!L198) + 1) + 2, LEN('FY2025'!L198))),"")</f>
        <v/>
      </c>
      <c r="M196" s="7" t="str">
        <f>IF('FY2025'!A198&lt;&gt;"",DATEVALUE(MID('FY2025'!M198, FIND(",", 'FY2025'!M198) + 2, FIND(" ", 'FY2025'!M198) - FIND(",", 'FY2025'!M198) - 1) &amp; " " &amp; MID('FY2025'!M198, FIND(" ", 'FY2025'!M198) + 1, FIND(",", 'FY2025'!M198, FIND(" ", 'FY2025'!M198)) - FIND(" ", 'FY2025'!M198) - 1) &amp; ", " &amp; MID('FY2025'!M198, FIND(",", 'FY2025'!M198, FIND(",",'FY2025'!M198) + 1) + 2, LEN('FY2025'!M198))),"")</f>
        <v/>
      </c>
      <c r="N196" s="7" t="str">
        <f>IF('FY2025'!A198&lt;&gt;"",DATEVALUE(MID('FY2025'!N198, FIND(",", 'FY2025'!N198) + 2, FIND(" ", 'FY2025'!N198) - FIND(",", 'FY2025'!N198) - 1) &amp; " " &amp; MID('FY2025'!N198, FIND(" ", 'FY2025'!N198) + 1, FIND(",", 'FY2025'!N198, FIND(" ", 'FY2025'!N198)) - FIND(" ", 'FY2025'!N198) - 1) &amp; ", " &amp; MID('FY2025'!N198, FIND(",", 'FY2025'!N198, FIND(",",'FY2025'!N198) + 1) + 2, LEN('FY2025'!N198))),"")</f>
        <v/>
      </c>
      <c r="O196" s="5" t="str">
        <f t="shared" si="3"/>
        <v/>
      </c>
      <c r="P196" s="10" t="str">
        <f>IF('FY2025'!$A198&lt;&gt;"",IF(AND(MONTH($K196) &lt;= 1, MONTH($L196) &gt;= 1), IF($O196 &lt;&gt; "", $E196/$O196, ""), ""),"")</f>
        <v/>
      </c>
      <c r="Q196" s="10" t="str">
        <f>IF('FY2025'!$A198&lt;&gt;"",IF(AND(MONTH($K196) &lt;= 2, MONTH($L196) &gt;= 2), IF($O196 &lt;&gt; "", $E196/$O196, ""), ""),"")</f>
        <v/>
      </c>
      <c r="R196" s="10" t="str">
        <f>IF('FY2025'!$A198&lt;&gt;"",IF(AND(MONTH($K196) &lt;= 3, MONTH($L196) &gt;= 3), IF($O196 &lt;&gt; "", $E196/$O196, ""), ""),"")</f>
        <v/>
      </c>
      <c r="S196" s="10" t="str">
        <f>IF('FY2025'!$A198&lt;&gt;"",IF(AND(MONTH($K196) &lt;= 4, MONTH($L196) &gt;= 4), IF($O196 &lt;&gt; "", $E196/$O196, ""), ""),"")</f>
        <v/>
      </c>
      <c r="T196" s="10" t="str">
        <f>IF('FY2025'!$A198&lt;&gt;"",IF(AND(MONTH($K196) &lt;= 5, MONTH($L196) &gt;= 5), IF($O196 &lt;&gt; "", $E196/$O196, ""), ""),"")</f>
        <v/>
      </c>
      <c r="U196" s="10" t="str">
        <f>IF('FY2025'!$A198&lt;&gt;"",IF(AND(MONTH($K196) &lt;= 6, MONTH($L196) &gt;= 6), IF($O196 &lt;&gt; "", $E196/$O196, ""), ""),"")</f>
        <v/>
      </c>
      <c r="V196" s="10" t="str">
        <f>IF('FY2025'!$A198&lt;&gt;"",IF(AND(MONTH($K196) &lt;= 7, MONTH($L196) &gt;= 7 ), IF($O196 &lt;&gt; "", $E196/$O196, ""), ""),"")</f>
        <v/>
      </c>
      <c r="W196" s="10" t="str">
        <f>IF('FY2025'!$A198&lt;&gt;"",IF(AND(MONTH($K196) &lt;= 8, MONTH($L196) &gt;= 8), IF($O196 &lt;&gt; "", $E196/$O196, ""), ""),"")</f>
        <v/>
      </c>
      <c r="X196" s="10" t="str">
        <f>IF('FY2025'!$A198&lt;&gt;"",IF(AND(MONTH($K196) &lt;= 9, MONTH($L196) &gt;= 9), IF($O196 &lt;&gt; "", $E196/$O196, ""), ""),"")</f>
        <v/>
      </c>
      <c r="Y196" s="10" t="str">
        <f>IF('FY2025'!$A198&lt;&gt;"",IF(AND(MONTH($K196) &lt;= 10, MONTH($L196) &gt;= 10), IF($O196 &lt;&gt; "", $E196/$O196, ""), ""),"")</f>
        <v/>
      </c>
      <c r="Z196" s="10" t="str">
        <f>IF('FY2025'!$A198&lt;&gt;"",IF(AND(MONTH($K196) &lt;= 11, MONTH($L196) &gt;= 11), IF($O196 &lt;&gt; "", $E196/$O196, ""), ""),"")</f>
        <v/>
      </c>
      <c r="AA196" s="10" t="str">
        <f>IF('FY2025'!$A198&lt;&gt;"",IF(AND(MONTH($K196) &lt;= 12, MONTH($L196) &gt;= 12), IF($O196 &lt;&gt; "", $E196/$O196, ""), ""),"")</f>
        <v/>
      </c>
    </row>
    <row r="197" spans="1:27" x14ac:dyDescent="0.25">
      <c r="A197" s="8" t="str">
        <f>IF('FY2025'!A199&lt;&gt;"", VALUE('FY2025'!A199), "")</f>
        <v/>
      </c>
      <c r="B197" s="5" t="str">
        <f>IF('FY2025'!A199&lt;&gt;"",_xlfn.VALUETOTEXT('FY2025'!B199),"")</f>
        <v/>
      </c>
      <c r="C197" s="5" t="str">
        <f>_xlfn.VALUETOTEXT('FY2025'!C199)</f>
        <v/>
      </c>
      <c r="D197" s="5" t="str">
        <f>IF('FY2025'!A199&lt;&gt;"",_xlfn.VALUETOTEXT('FY2025'!D199),"")</f>
        <v/>
      </c>
      <c r="E197" s="6" t="str">
        <f>IF('FY2025'!A199&lt;&gt;"",VALUE('FY2025'!E199),"")</f>
        <v/>
      </c>
      <c r="F197" s="6" t="str">
        <f>IF('FY2025'!A199&lt;&gt;"",VALUE('FY2025'!F199),"")</f>
        <v/>
      </c>
      <c r="G197" s="6" t="str">
        <f>IF('FY2025'!A199&lt;&gt;"",VALUE('FY2025'!G199),"")</f>
        <v/>
      </c>
      <c r="H197" s="6" t="str">
        <f>IF('FY2025'!A199&lt;&gt;"",VALUE('FY2025'!H199),"")</f>
        <v/>
      </c>
      <c r="I197" s="6" t="str">
        <f>IF('FY2025'!A199&lt;&gt;"",VALUE('FY2025'!I199),"")</f>
        <v/>
      </c>
      <c r="J197" s="6" t="str">
        <f>IF('FY2025'!A199&lt;&gt;"",VALUE('FY2025'!J199),"")</f>
        <v/>
      </c>
      <c r="K197" s="7" t="str">
        <f>IF('FY2025'!A199&lt;&gt;"",DATEVALUE(MID('FY2025'!K199, FIND(",", 'FY2025'!K199) + 2, FIND(" ", 'FY2025'!K199) - FIND(",", 'FY2025'!K199) - 1) &amp; " " &amp; MID('FY2025'!K199, FIND(" ", 'FY2025'!K199) + 1, FIND(",", 'FY2025'!K199, FIND(" ", 'FY2025'!K199)) - FIND(" ", 'FY2025'!K199) - 1) &amp; ", " &amp; MID('FY2025'!K199, FIND(",", 'FY2025'!K199, FIND(",",'FY2025'!K199) + 1) + 2, LEN('FY2025'!K199))),"")</f>
        <v/>
      </c>
      <c r="L197" s="7" t="str">
        <f>IF('FY2025'!A199&lt;&gt;"",DATEVALUE(MID('FY2025'!L199, FIND(",", 'FY2025'!L199) + 2, FIND(" ", 'FY2025'!L199) - FIND(",", 'FY2025'!L199) - 1) &amp; " " &amp; MID('FY2025'!L199, FIND(" ", 'FY2025'!L199) + 1, FIND(",", 'FY2025'!L199, FIND(" ", 'FY2025'!L199)) - FIND(" ", 'FY2025'!L199) - 1) &amp; ", " &amp; MID('FY2025'!L199, FIND(",", 'FY2025'!L199, FIND(",",'FY2025'!L199) + 1) + 2, LEN('FY2025'!L199))),"")</f>
        <v/>
      </c>
      <c r="M197" s="7" t="str">
        <f>IF('FY2025'!A199&lt;&gt;"",DATEVALUE(MID('FY2025'!M199, FIND(",", 'FY2025'!M199) + 2, FIND(" ", 'FY2025'!M199) - FIND(",", 'FY2025'!M199) - 1) &amp; " " &amp; MID('FY2025'!M199, FIND(" ", 'FY2025'!M199) + 1, FIND(",", 'FY2025'!M199, FIND(" ", 'FY2025'!M199)) - FIND(" ", 'FY2025'!M199) - 1) &amp; ", " &amp; MID('FY2025'!M199, FIND(",", 'FY2025'!M199, FIND(",",'FY2025'!M199) + 1) + 2, LEN('FY2025'!M199))),"")</f>
        <v/>
      </c>
      <c r="N197" s="7" t="str">
        <f>IF('FY2025'!A199&lt;&gt;"",DATEVALUE(MID('FY2025'!N199, FIND(",", 'FY2025'!N199) + 2, FIND(" ", 'FY2025'!N199) - FIND(",", 'FY2025'!N199) - 1) &amp; " " &amp; MID('FY2025'!N199, FIND(" ", 'FY2025'!N199) + 1, FIND(",", 'FY2025'!N199, FIND(" ", 'FY2025'!N199)) - FIND(" ", 'FY2025'!N199) - 1) &amp; ", " &amp; MID('FY2025'!N199, FIND(",", 'FY2025'!N199, FIND(",",'FY2025'!N199) + 1) + 2, LEN('FY2025'!N199))),"")</f>
        <v/>
      </c>
      <c r="O197" s="5" t="str">
        <f t="shared" si="3"/>
        <v/>
      </c>
      <c r="P197" s="10" t="str">
        <f>IF('FY2025'!$A199&lt;&gt;"",IF(AND(MONTH($K197) &lt;= 1, MONTH($L197) &gt;= 1), IF($O197 &lt;&gt; "", $E197/$O197, ""), ""),"")</f>
        <v/>
      </c>
      <c r="Q197" s="10" t="str">
        <f>IF('FY2025'!$A199&lt;&gt;"",IF(AND(MONTH($K197) &lt;= 2, MONTH($L197) &gt;= 2), IF($O197 &lt;&gt; "", $E197/$O197, ""), ""),"")</f>
        <v/>
      </c>
      <c r="R197" s="10" t="str">
        <f>IF('FY2025'!$A199&lt;&gt;"",IF(AND(MONTH($K197) &lt;= 3, MONTH($L197) &gt;= 3), IF($O197 &lt;&gt; "", $E197/$O197, ""), ""),"")</f>
        <v/>
      </c>
      <c r="S197" s="10" t="str">
        <f>IF('FY2025'!$A199&lt;&gt;"",IF(AND(MONTH($K197) &lt;= 4, MONTH($L197) &gt;= 4), IF($O197 &lt;&gt; "", $E197/$O197, ""), ""),"")</f>
        <v/>
      </c>
      <c r="T197" s="10" t="str">
        <f>IF('FY2025'!$A199&lt;&gt;"",IF(AND(MONTH($K197) &lt;= 5, MONTH($L197) &gt;= 5), IF($O197 &lt;&gt; "", $E197/$O197, ""), ""),"")</f>
        <v/>
      </c>
      <c r="U197" s="10" t="str">
        <f>IF('FY2025'!$A199&lt;&gt;"",IF(AND(MONTH($K197) &lt;= 6, MONTH($L197) &gt;= 6), IF($O197 &lt;&gt; "", $E197/$O197, ""), ""),"")</f>
        <v/>
      </c>
      <c r="V197" s="10" t="str">
        <f>IF('FY2025'!$A199&lt;&gt;"",IF(AND(MONTH($K197) &lt;= 7, MONTH($L197) &gt;= 7 ), IF($O197 &lt;&gt; "", $E197/$O197, ""), ""),"")</f>
        <v/>
      </c>
      <c r="W197" s="10" t="str">
        <f>IF('FY2025'!$A199&lt;&gt;"",IF(AND(MONTH($K197) &lt;= 8, MONTH($L197) &gt;= 8), IF($O197 &lt;&gt; "", $E197/$O197, ""), ""),"")</f>
        <v/>
      </c>
      <c r="X197" s="10" t="str">
        <f>IF('FY2025'!$A199&lt;&gt;"",IF(AND(MONTH($K197) &lt;= 9, MONTH($L197) &gt;= 9), IF($O197 &lt;&gt; "", $E197/$O197, ""), ""),"")</f>
        <v/>
      </c>
      <c r="Y197" s="10" t="str">
        <f>IF('FY2025'!$A199&lt;&gt;"",IF(AND(MONTH($K197) &lt;= 10, MONTH($L197) &gt;= 10), IF($O197 &lt;&gt; "", $E197/$O197, ""), ""),"")</f>
        <v/>
      </c>
      <c r="Z197" s="10" t="str">
        <f>IF('FY2025'!$A199&lt;&gt;"",IF(AND(MONTH($K197) &lt;= 11, MONTH($L197) &gt;= 11), IF($O197 &lt;&gt; "", $E197/$O197, ""), ""),"")</f>
        <v/>
      </c>
      <c r="AA197" s="10" t="str">
        <f>IF('FY2025'!$A199&lt;&gt;"",IF(AND(MONTH($K197) &lt;= 12, MONTH($L197) &gt;= 12), IF($O197 &lt;&gt; "", $E197/$O197, ""), ""),"")</f>
        <v/>
      </c>
    </row>
    <row r="198" spans="1:27" x14ac:dyDescent="0.25">
      <c r="A198" s="8" t="str">
        <f>IF('FY2025'!A200&lt;&gt;"", VALUE('FY2025'!A200), "")</f>
        <v/>
      </c>
      <c r="B198" s="5" t="str">
        <f>IF('FY2025'!A200&lt;&gt;"",_xlfn.VALUETOTEXT('FY2025'!B200),"")</f>
        <v/>
      </c>
      <c r="C198" s="5" t="str">
        <f>_xlfn.VALUETOTEXT('FY2025'!C200)</f>
        <v/>
      </c>
      <c r="D198" s="5" t="str">
        <f>IF('FY2025'!A200&lt;&gt;"",_xlfn.VALUETOTEXT('FY2025'!D200),"")</f>
        <v/>
      </c>
      <c r="E198" s="6" t="str">
        <f>IF('FY2025'!A200&lt;&gt;"",VALUE('FY2025'!E200),"")</f>
        <v/>
      </c>
      <c r="F198" s="6" t="str">
        <f>IF('FY2025'!A200&lt;&gt;"",VALUE('FY2025'!F200),"")</f>
        <v/>
      </c>
      <c r="G198" s="6" t="str">
        <f>IF('FY2025'!A200&lt;&gt;"",VALUE('FY2025'!G200),"")</f>
        <v/>
      </c>
      <c r="H198" s="6" t="str">
        <f>IF('FY2025'!A200&lt;&gt;"",VALUE('FY2025'!H200),"")</f>
        <v/>
      </c>
      <c r="I198" s="6" t="str">
        <f>IF('FY2025'!A200&lt;&gt;"",VALUE('FY2025'!I200),"")</f>
        <v/>
      </c>
      <c r="J198" s="6" t="str">
        <f>IF('FY2025'!A200&lt;&gt;"",VALUE('FY2025'!J200),"")</f>
        <v/>
      </c>
      <c r="K198" s="7" t="str">
        <f>IF('FY2025'!A200&lt;&gt;"",DATEVALUE(MID('FY2025'!K200, FIND(",", 'FY2025'!K200) + 2, FIND(" ", 'FY2025'!K200) - FIND(",", 'FY2025'!K200) - 1) &amp; " " &amp; MID('FY2025'!K200, FIND(" ", 'FY2025'!K200) + 1, FIND(",", 'FY2025'!K200, FIND(" ", 'FY2025'!K200)) - FIND(" ", 'FY2025'!K200) - 1) &amp; ", " &amp; MID('FY2025'!K200, FIND(",", 'FY2025'!K200, FIND(",",'FY2025'!K200) + 1) + 2, LEN('FY2025'!K200))),"")</f>
        <v/>
      </c>
      <c r="L198" s="7" t="str">
        <f>IF('FY2025'!A200&lt;&gt;"",DATEVALUE(MID('FY2025'!L200, FIND(",", 'FY2025'!L200) + 2, FIND(" ", 'FY2025'!L200) - FIND(",", 'FY2025'!L200) - 1) &amp; " " &amp; MID('FY2025'!L200, FIND(" ", 'FY2025'!L200) + 1, FIND(",", 'FY2025'!L200, FIND(" ", 'FY2025'!L200)) - FIND(" ", 'FY2025'!L200) - 1) &amp; ", " &amp; MID('FY2025'!L200, FIND(",", 'FY2025'!L200, FIND(",",'FY2025'!L200) + 1) + 2, LEN('FY2025'!L200))),"")</f>
        <v/>
      </c>
      <c r="M198" s="7" t="str">
        <f>IF('FY2025'!A200&lt;&gt;"",DATEVALUE(MID('FY2025'!M200, FIND(",", 'FY2025'!M200) + 2, FIND(" ", 'FY2025'!M200) - FIND(",", 'FY2025'!M200) - 1) &amp; " " &amp; MID('FY2025'!M200, FIND(" ", 'FY2025'!M200) + 1, FIND(",", 'FY2025'!M200, FIND(" ", 'FY2025'!M200)) - FIND(" ", 'FY2025'!M200) - 1) &amp; ", " &amp; MID('FY2025'!M200, FIND(",", 'FY2025'!M200, FIND(",",'FY2025'!M200) + 1) + 2, LEN('FY2025'!M200))),"")</f>
        <v/>
      </c>
      <c r="N198" s="7" t="str">
        <f>IF('FY2025'!A200&lt;&gt;"",DATEVALUE(MID('FY2025'!N200, FIND(",", 'FY2025'!N200) + 2, FIND(" ", 'FY2025'!N200) - FIND(",", 'FY2025'!N200) - 1) &amp; " " &amp; MID('FY2025'!N200, FIND(" ", 'FY2025'!N200) + 1, FIND(",", 'FY2025'!N200, FIND(" ", 'FY2025'!N200)) - FIND(" ", 'FY2025'!N200) - 1) &amp; ", " &amp; MID('FY2025'!N200, FIND(",", 'FY2025'!N200, FIND(",",'FY2025'!N200) + 1) + 2, LEN('FY2025'!N200))),"")</f>
        <v/>
      </c>
      <c r="O198" s="5" t="str">
        <f t="shared" si="3"/>
        <v/>
      </c>
      <c r="P198" s="10" t="str">
        <f>IF('FY2025'!$A200&lt;&gt;"",IF(AND(MONTH($K198) &lt;= 1, MONTH($L198) &gt;= 1), IF($O198 &lt;&gt; "", $E198/$O198, ""), ""),"")</f>
        <v/>
      </c>
      <c r="Q198" s="10" t="str">
        <f>IF('FY2025'!$A200&lt;&gt;"",IF(AND(MONTH($K198) &lt;= 2, MONTH($L198) &gt;= 2), IF($O198 &lt;&gt; "", $E198/$O198, ""), ""),"")</f>
        <v/>
      </c>
      <c r="R198" s="10" t="str">
        <f>IF('FY2025'!$A200&lt;&gt;"",IF(AND(MONTH($K198) &lt;= 3, MONTH($L198) &gt;= 3), IF($O198 &lt;&gt; "", $E198/$O198, ""), ""),"")</f>
        <v/>
      </c>
      <c r="S198" s="10" t="str">
        <f>IF('FY2025'!$A200&lt;&gt;"",IF(AND(MONTH($K198) &lt;= 4, MONTH($L198) &gt;= 4), IF($O198 &lt;&gt; "", $E198/$O198, ""), ""),"")</f>
        <v/>
      </c>
      <c r="T198" s="10" t="str">
        <f>IF('FY2025'!$A200&lt;&gt;"",IF(AND(MONTH($K198) &lt;= 5, MONTH($L198) &gt;= 5), IF($O198 &lt;&gt; "", $E198/$O198, ""), ""),"")</f>
        <v/>
      </c>
      <c r="U198" s="10" t="str">
        <f>IF('FY2025'!$A200&lt;&gt;"",IF(AND(MONTH($K198) &lt;= 6, MONTH($L198) &gt;= 6), IF($O198 &lt;&gt; "", $E198/$O198, ""), ""),"")</f>
        <v/>
      </c>
      <c r="V198" s="10" t="str">
        <f>IF('FY2025'!$A200&lt;&gt;"",IF(AND(MONTH($K198) &lt;= 7, MONTH($L198) &gt;= 7 ), IF($O198 &lt;&gt; "", $E198/$O198, ""), ""),"")</f>
        <v/>
      </c>
      <c r="W198" s="10" t="str">
        <f>IF('FY2025'!$A200&lt;&gt;"",IF(AND(MONTH($K198) &lt;= 8, MONTH($L198) &gt;= 8), IF($O198 &lt;&gt; "", $E198/$O198, ""), ""),"")</f>
        <v/>
      </c>
      <c r="X198" s="10" t="str">
        <f>IF('FY2025'!$A200&lt;&gt;"",IF(AND(MONTH($K198) &lt;= 9, MONTH($L198) &gt;= 9), IF($O198 &lt;&gt; "", $E198/$O198, ""), ""),"")</f>
        <v/>
      </c>
      <c r="Y198" s="10" t="str">
        <f>IF('FY2025'!$A200&lt;&gt;"",IF(AND(MONTH($K198) &lt;= 10, MONTH($L198) &gt;= 10), IF($O198 &lt;&gt; "", $E198/$O198, ""), ""),"")</f>
        <v/>
      </c>
      <c r="Z198" s="10" t="str">
        <f>IF('FY2025'!$A200&lt;&gt;"",IF(AND(MONTH($K198) &lt;= 11, MONTH($L198) &gt;= 11), IF($O198 &lt;&gt; "", $E198/$O198, ""), ""),"")</f>
        <v/>
      </c>
      <c r="AA198" s="10" t="str">
        <f>IF('FY2025'!$A200&lt;&gt;"",IF(AND(MONTH($K198) &lt;= 12, MONTH($L198) &gt;= 12), IF($O198 &lt;&gt; "", $E198/$O198, ""), ""),"")</f>
        <v/>
      </c>
    </row>
    <row r="199" spans="1:27" x14ac:dyDescent="0.25">
      <c r="A199" s="8" t="str">
        <f>IF('FY2025'!A201&lt;&gt;"", VALUE('FY2025'!A201), "")</f>
        <v/>
      </c>
      <c r="B199" s="5" t="str">
        <f>IF('FY2025'!A201&lt;&gt;"",_xlfn.VALUETOTEXT('FY2025'!B201),"")</f>
        <v/>
      </c>
      <c r="C199" s="5" t="str">
        <f>_xlfn.VALUETOTEXT('FY2025'!C201)</f>
        <v/>
      </c>
      <c r="D199" s="5" t="str">
        <f>IF('FY2025'!A201&lt;&gt;"",_xlfn.VALUETOTEXT('FY2025'!D201),"")</f>
        <v/>
      </c>
      <c r="E199" s="6" t="str">
        <f>IF('FY2025'!A201&lt;&gt;"",VALUE('FY2025'!E201),"")</f>
        <v/>
      </c>
      <c r="F199" s="6" t="str">
        <f>IF('FY2025'!A201&lt;&gt;"",VALUE('FY2025'!F201),"")</f>
        <v/>
      </c>
      <c r="G199" s="6" t="str">
        <f>IF('FY2025'!A201&lt;&gt;"",VALUE('FY2025'!G201),"")</f>
        <v/>
      </c>
      <c r="H199" s="6" t="str">
        <f>IF('FY2025'!A201&lt;&gt;"",VALUE('FY2025'!H201),"")</f>
        <v/>
      </c>
      <c r="I199" s="6" t="str">
        <f>IF('FY2025'!A201&lt;&gt;"",VALUE('FY2025'!I201),"")</f>
        <v/>
      </c>
      <c r="J199" s="6" t="str">
        <f>IF('FY2025'!A201&lt;&gt;"",VALUE('FY2025'!J201),"")</f>
        <v/>
      </c>
      <c r="K199" s="7" t="str">
        <f>IF('FY2025'!A201&lt;&gt;"",DATEVALUE(MID('FY2025'!K201, FIND(",", 'FY2025'!K201) + 2, FIND(" ", 'FY2025'!K201) - FIND(",", 'FY2025'!K201) - 1) &amp; " " &amp; MID('FY2025'!K201, FIND(" ", 'FY2025'!K201) + 1, FIND(",", 'FY2025'!K201, FIND(" ", 'FY2025'!K201)) - FIND(" ", 'FY2025'!K201) - 1) &amp; ", " &amp; MID('FY2025'!K201, FIND(",", 'FY2025'!K201, FIND(",",'FY2025'!K201) + 1) + 2, LEN('FY2025'!K201))),"")</f>
        <v/>
      </c>
      <c r="L199" s="7" t="str">
        <f>IF('FY2025'!A201&lt;&gt;"",DATEVALUE(MID('FY2025'!L201, FIND(",", 'FY2025'!L201) + 2, FIND(" ", 'FY2025'!L201) - FIND(",", 'FY2025'!L201) - 1) &amp; " " &amp; MID('FY2025'!L201, FIND(" ", 'FY2025'!L201) + 1, FIND(",", 'FY2025'!L201, FIND(" ", 'FY2025'!L201)) - FIND(" ", 'FY2025'!L201) - 1) &amp; ", " &amp; MID('FY2025'!L201, FIND(",", 'FY2025'!L201, FIND(",",'FY2025'!L201) + 1) + 2, LEN('FY2025'!L201))),"")</f>
        <v/>
      </c>
      <c r="M199" s="7" t="str">
        <f>IF('FY2025'!A201&lt;&gt;"",DATEVALUE(MID('FY2025'!M201, FIND(",", 'FY2025'!M201) + 2, FIND(" ", 'FY2025'!M201) - FIND(",", 'FY2025'!M201) - 1) &amp; " " &amp; MID('FY2025'!M201, FIND(" ", 'FY2025'!M201) + 1, FIND(",", 'FY2025'!M201, FIND(" ", 'FY2025'!M201)) - FIND(" ", 'FY2025'!M201) - 1) &amp; ", " &amp; MID('FY2025'!M201, FIND(",", 'FY2025'!M201, FIND(",",'FY2025'!M201) + 1) + 2, LEN('FY2025'!M201))),"")</f>
        <v/>
      </c>
      <c r="N199" s="7" t="str">
        <f>IF('FY2025'!A201&lt;&gt;"",DATEVALUE(MID('FY2025'!N201, FIND(",", 'FY2025'!N201) + 2, FIND(" ", 'FY2025'!N201) - FIND(",", 'FY2025'!N201) - 1) &amp; " " &amp; MID('FY2025'!N201, FIND(" ", 'FY2025'!N201) + 1, FIND(",", 'FY2025'!N201, FIND(" ", 'FY2025'!N201)) - FIND(" ", 'FY2025'!N201) - 1) &amp; ", " &amp; MID('FY2025'!N201, FIND(",", 'FY2025'!N201, FIND(",",'FY2025'!N201) + 1) + 2, LEN('FY2025'!N201))),"")</f>
        <v/>
      </c>
      <c r="O199" s="5" t="str">
        <f t="shared" si="3"/>
        <v/>
      </c>
      <c r="P199" s="10" t="str">
        <f>IF('FY2025'!$A201&lt;&gt;"",IF(AND(MONTH($K199) &lt;= 1, MONTH($L199) &gt;= 1), IF($O199 &lt;&gt; "", $E199/$O199, ""), ""),"")</f>
        <v/>
      </c>
      <c r="Q199" s="10" t="str">
        <f>IF('FY2025'!$A201&lt;&gt;"",IF(AND(MONTH($K199) &lt;= 2, MONTH($L199) &gt;= 2), IF($O199 &lt;&gt; "", $E199/$O199, ""), ""),"")</f>
        <v/>
      </c>
      <c r="R199" s="10" t="str">
        <f>IF('FY2025'!$A201&lt;&gt;"",IF(AND(MONTH($K199) &lt;= 3, MONTH($L199) &gt;= 3), IF($O199 &lt;&gt; "", $E199/$O199, ""), ""),"")</f>
        <v/>
      </c>
      <c r="S199" s="10" t="str">
        <f>IF('FY2025'!$A201&lt;&gt;"",IF(AND(MONTH($K199) &lt;= 4, MONTH($L199) &gt;= 4), IF($O199 &lt;&gt; "", $E199/$O199, ""), ""),"")</f>
        <v/>
      </c>
      <c r="T199" s="10" t="str">
        <f>IF('FY2025'!$A201&lt;&gt;"",IF(AND(MONTH($K199) &lt;= 5, MONTH($L199) &gt;= 5), IF($O199 &lt;&gt; "", $E199/$O199, ""), ""),"")</f>
        <v/>
      </c>
      <c r="U199" s="10" t="str">
        <f>IF('FY2025'!$A201&lt;&gt;"",IF(AND(MONTH($K199) &lt;= 6, MONTH($L199) &gt;= 6), IF($O199 &lt;&gt; "", $E199/$O199, ""), ""),"")</f>
        <v/>
      </c>
      <c r="V199" s="10" t="str">
        <f>IF('FY2025'!$A201&lt;&gt;"",IF(AND(MONTH($K199) &lt;= 7, MONTH($L199) &gt;= 7 ), IF($O199 &lt;&gt; "", $E199/$O199, ""), ""),"")</f>
        <v/>
      </c>
      <c r="W199" s="10" t="str">
        <f>IF('FY2025'!$A201&lt;&gt;"",IF(AND(MONTH($K199) &lt;= 8, MONTH($L199) &gt;= 8), IF($O199 &lt;&gt; "", $E199/$O199, ""), ""),"")</f>
        <v/>
      </c>
      <c r="X199" s="10" t="str">
        <f>IF('FY2025'!$A201&lt;&gt;"",IF(AND(MONTH($K199) &lt;= 9, MONTH($L199) &gt;= 9), IF($O199 &lt;&gt; "", $E199/$O199, ""), ""),"")</f>
        <v/>
      </c>
      <c r="Y199" s="10" t="str">
        <f>IF('FY2025'!$A201&lt;&gt;"",IF(AND(MONTH($K199) &lt;= 10, MONTH($L199) &gt;= 10), IF($O199 &lt;&gt; "", $E199/$O199, ""), ""),"")</f>
        <v/>
      </c>
      <c r="Z199" s="10" t="str">
        <f>IF('FY2025'!$A201&lt;&gt;"",IF(AND(MONTH($K199) &lt;= 11, MONTH($L199) &gt;= 11), IF($O199 &lt;&gt; "", $E199/$O199, ""), ""),"")</f>
        <v/>
      </c>
      <c r="AA199" s="10" t="str">
        <f>IF('FY2025'!$A201&lt;&gt;"",IF(AND(MONTH($K199) &lt;= 12, MONTH($L199) &gt;= 12), IF($O199 &lt;&gt; "", $E199/$O199, ""), ""),"")</f>
        <v/>
      </c>
    </row>
    <row r="200" spans="1:27" x14ac:dyDescent="0.25">
      <c r="A200" s="8" t="str">
        <f>IF('FY2025'!A202&lt;&gt;"", VALUE('FY2025'!A202), "")</f>
        <v/>
      </c>
      <c r="B200" s="5" t="str">
        <f>IF('FY2025'!A202&lt;&gt;"",_xlfn.VALUETOTEXT('FY2025'!B202),"")</f>
        <v/>
      </c>
      <c r="C200" s="5" t="str">
        <f>_xlfn.VALUETOTEXT('FY2025'!C202)</f>
        <v/>
      </c>
      <c r="D200" s="5" t="str">
        <f>IF('FY2025'!A202&lt;&gt;"",_xlfn.VALUETOTEXT('FY2025'!D202),"")</f>
        <v/>
      </c>
      <c r="E200" s="6" t="str">
        <f>IF('FY2025'!A202&lt;&gt;"",VALUE('FY2025'!E202),"")</f>
        <v/>
      </c>
      <c r="F200" s="6" t="str">
        <f>IF('FY2025'!A202&lt;&gt;"",VALUE('FY2025'!F202),"")</f>
        <v/>
      </c>
      <c r="G200" s="6" t="str">
        <f>IF('FY2025'!A202&lt;&gt;"",VALUE('FY2025'!G202),"")</f>
        <v/>
      </c>
      <c r="H200" s="6" t="str">
        <f>IF('FY2025'!A202&lt;&gt;"",VALUE('FY2025'!H202),"")</f>
        <v/>
      </c>
      <c r="I200" s="6" t="str">
        <f>IF('FY2025'!A202&lt;&gt;"",VALUE('FY2025'!I202),"")</f>
        <v/>
      </c>
      <c r="J200" s="6" t="str">
        <f>IF('FY2025'!A202&lt;&gt;"",VALUE('FY2025'!J202),"")</f>
        <v/>
      </c>
      <c r="K200" s="7" t="str">
        <f>IF('FY2025'!A202&lt;&gt;"",DATEVALUE(MID('FY2025'!K202, FIND(",", 'FY2025'!K202) + 2, FIND(" ", 'FY2025'!K202) - FIND(",", 'FY2025'!K202) - 1) &amp; " " &amp; MID('FY2025'!K202, FIND(" ", 'FY2025'!K202) + 1, FIND(",", 'FY2025'!K202, FIND(" ", 'FY2025'!K202)) - FIND(" ", 'FY2025'!K202) - 1) &amp; ", " &amp; MID('FY2025'!K202, FIND(",", 'FY2025'!K202, FIND(",",'FY2025'!K202) + 1) + 2, LEN('FY2025'!K202))),"")</f>
        <v/>
      </c>
      <c r="L200" s="7" t="str">
        <f>IF('FY2025'!A202&lt;&gt;"",DATEVALUE(MID('FY2025'!L202, FIND(",", 'FY2025'!L202) + 2, FIND(" ", 'FY2025'!L202) - FIND(",", 'FY2025'!L202) - 1) &amp; " " &amp; MID('FY2025'!L202, FIND(" ", 'FY2025'!L202) + 1, FIND(",", 'FY2025'!L202, FIND(" ", 'FY2025'!L202)) - FIND(" ", 'FY2025'!L202) - 1) &amp; ", " &amp; MID('FY2025'!L202, FIND(",", 'FY2025'!L202, FIND(",",'FY2025'!L202) + 1) + 2, LEN('FY2025'!L202))),"")</f>
        <v/>
      </c>
      <c r="M200" s="7" t="str">
        <f>IF('FY2025'!A202&lt;&gt;"",DATEVALUE(MID('FY2025'!M202, FIND(",", 'FY2025'!M202) + 2, FIND(" ", 'FY2025'!M202) - FIND(",", 'FY2025'!M202) - 1) &amp; " " &amp; MID('FY2025'!M202, FIND(" ", 'FY2025'!M202) + 1, FIND(",", 'FY2025'!M202, FIND(" ", 'FY2025'!M202)) - FIND(" ", 'FY2025'!M202) - 1) &amp; ", " &amp; MID('FY2025'!M202, FIND(",", 'FY2025'!M202, FIND(",",'FY2025'!M202) + 1) + 2, LEN('FY2025'!M202))),"")</f>
        <v/>
      </c>
      <c r="N200" s="7" t="str">
        <f>IF('FY2025'!A202&lt;&gt;"",DATEVALUE(MID('FY2025'!N202, FIND(",", 'FY2025'!N202) + 2, FIND(" ", 'FY2025'!N202) - FIND(",", 'FY2025'!N202) - 1) &amp; " " &amp; MID('FY2025'!N202, FIND(" ", 'FY2025'!N202) + 1, FIND(",", 'FY2025'!N202, FIND(" ", 'FY2025'!N202)) - FIND(" ", 'FY2025'!N202) - 1) &amp; ", " &amp; MID('FY2025'!N202, FIND(",", 'FY2025'!N202, FIND(",",'FY2025'!N202) + 1) + 2, LEN('FY2025'!N202))),"")</f>
        <v/>
      </c>
      <c r="O200" s="5" t="str">
        <f t="shared" si="3"/>
        <v/>
      </c>
      <c r="P200" s="10" t="str">
        <f>IF('FY2025'!$A202&lt;&gt;"",IF(AND(MONTH($K200) &lt;= 1, MONTH($L200) &gt;= 1), IF($O200 &lt;&gt; "", $E200/$O200, ""), ""),"")</f>
        <v/>
      </c>
      <c r="Q200" s="10" t="str">
        <f>IF('FY2025'!$A202&lt;&gt;"",IF(AND(MONTH($K200) &lt;= 2, MONTH($L200) &gt;= 2), IF($O200 &lt;&gt; "", $E200/$O200, ""), ""),"")</f>
        <v/>
      </c>
      <c r="R200" s="10" t="str">
        <f>IF('FY2025'!$A202&lt;&gt;"",IF(AND(MONTH($K200) &lt;= 3, MONTH($L200) &gt;= 3), IF($O200 &lt;&gt; "", $E200/$O200, ""), ""),"")</f>
        <v/>
      </c>
      <c r="S200" s="10" t="str">
        <f>IF('FY2025'!$A202&lt;&gt;"",IF(AND(MONTH($K200) &lt;= 4, MONTH($L200) &gt;= 4), IF($O200 &lt;&gt; "", $E200/$O200, ""), ""),"")</f>
        <v/>
      </c>
      <c r="T200" s="10" t="str">
        <f>IF('FY2025'!$A202&lt;&gt;"",IF(AND(MONTH($K200) &lt;= 5, MONTH($L200) &gt;= 5), IF($O200 &lt;&gt; "", $E200/$O200, ""), ""),"")</f>
        <v/>
      </c>
      <c r="U200" s="10" t="str">
        <f>IF('FY2025'!$A202&lt;&gt;"",IF(AND(MONTH($K200) &lt;= 6, MONTH($L200) &gt;= 6), IF($O200 &lt;&gt; "", $E200/$O200, ""), ""),"")</f>
        <v/>
      </c>
      <c r="V200" s="10" t="str">
        <f>IF('FY2025'!$A202&lt;&gt;"",IF(AND(MONTH($K200) &lt;= 7, MONTH($L200) &gt;= 7 ), IF($O200 &lt;&gt; "", $E200/$O200, ""), ""),"")</f>
        <v/>
      </c>
      <c r="W200" s="10" t="str">
        <f>IF('FY2025'!$A202&lt;&gt;"",IF(AND(MONTH($K200) &lt;= 8, MONTH($L200) &gt;= 8), IF($O200 &lt;&gt; "", $E200/$O200, ""), ""),"")</f>
        <v/>
      </c>
      <c r="X200" s="10" t="str">
        <f>IF('FY2025'!$A202&lt;&gt;"",IF(AND(MONTH($K200) &lt;= 9, MONTH($L200) &gt;= 9), IF($O200 &lt;&gt; "", $E200/$O200, ""), ""),"")</f>
        <v/>
      </c>
      <c r="Y200" s="10" t="str">
        <f>IF('FY2025'!$A202&lt;&gt;"",IF(AND(MONTH($K200) &lt;= 10, MONTH($L200) &gt;= 10), IF($O200 &lt;&gt; "", $E200/$O200, ""), ""),"")</f>
        <v/>
      </c>
      <c r="Z200" s="10" t="str">
        <f>IF('FY2025'!$A202&lt;&gt;"",IF(AND(MONTH($K200) &lt;= 11, MONTH($L200) &gt;= 11), IF($O200 &lt;&gt; "", $E200/$O200, ""), ""),"")</f>
        <v/>
      </c>
      <c r="AA200" s="10" t="str">
        <f>IF('FY2025'!$A202&lt;&gt;"",IF(AND(MONTH($K200) &lt;= 12, MONTH($L200) &gt;= 12), IF($O200 &lt;&gt; "", $E200/$O200, ""), ""),"")</f>
        <v/>
      </c>
    </row>
    <row r="201" spans="1:27" x14ac:dyDescent="0.25">
      <c r="A201" s="8" t="str">
        <f>IF('FY2025'!A203&lt;&gt;"", VALUE('FY2025'!A203), "")</f>
        <v/>
      </c>
      <c r="B201" s="5" t="str">
        <f>IF('FY2025'!A203&lt;&gt;"",_xlfn.VALUETOTEXT('FY2025'!B203),"")</f>
        <v/>
      </c>
      <c r="C201" s="5" t="str">
        <f>_xlfn.VALUETOTEXT('FY2025'!C203)</f>
        <v/>
      </c>
      <c r="D201" s="5" t="str">
        <f>IF('FY2025'!A203&lt;&gt;"",_xlfn.VALUETOTEXT('FY2025'!D203),"")</f>
        <v/>
      </c>
      <c r="E201" s="6" t="str">
        <f>IF('FY2025'!A203&lt;&gt;"",VALUE('FY2025'!E203),"")</f>
        <v/>
      </c>
      <c r="F201" s="6" t="str">
        <f>IF('FY2025'!A203&lt;&gt;"",VALUE('FY2025'!F203),"")</f>
        <v/>
      </c>
      <c r="G201" s="6" t="str">
        <f>IF('FY2025'!A203&lt;&gt;"",VALUE('FY2025'!G203),"")</f>
        <v/>
      </c>
      <c r="H201" s="6" t="str">
        <f>IF('FY2025'!A203&lt;&gt;"",VALUE('FY2025'!H203),"")</f>
        <v/>
      </c>
      <c r="I201" s="6" t="str">
        <f>IF('FY2025'!A203&lt;&gt;"",VALUE('FY2025'!I203),"")</f>
        <v/>
      </c>
      <c r="J201" s="6" t="str">
        <f>IF('FY2025'!A203&lt;&gt;"",VALUE('FY2025'!J203),"")</f>
        <v/>
      </c>
      <c r="K201" s="7" t="str">
        <f>IF('FY2025'!A203&lt;&gt;"",DATEVALUE(MID('FY2025'!K203, FIND(",", 'FY2025'!K203) + 2, FIND(" ", 'FY2025'!K203) - FIND(",", 'FY2025'!K203) - 1) &amp; " " &amp; MID('FY2025'!K203, FIND(" ", 'FY2025'!K203) + 1, FIND(",", 'FY2025'!K203, FIND(" ", 'FY2025'!K203)) - FIND(" ", 'FY2025'!K203) - 1) &amp; ", " &amp; MID('FY2025'!K203, FIND(",", 'FY2025'!K203, FIND(",",'FY2025'!K203) + 1) + 2, LEN('FY2025'!K203))),"")</f>
        <v/>
      </c>
      <c r="L201" s="7" t="str">
        <f>IF('FY2025'!A203&lt;&gt;"",DATEVALUE(MID('FY2025'!L203, FIND(",", 'FY2025'!L203) + 2, FIND(" ", 'FY2025'!L203) - FIND(",", 'FY2025'!L203) - 1) &amp; " " &amp; MID('FY2025'!L203, FIND(" ", 'FY2025'!L203) + 1, FIND(",", 'FY2025'!L203, FIND(" ", 'FY2025'!L203)) - FIND(" ", 'FY2025'!L203) - 1) &amp; ", " &amp; MID('FY2025'!L203, FIND(",", 'FY2025'!L203, FIND(",",'FY2025'!L203) + 1) + 2, LEN('FY2025'!L203))),"")</f>
        <v/>
      </c>
      <c r="M201" s="7" t="str">
        <f>IF('FY2025'!A203&lt;&gt;"",DATEVALUE(MID('FY2025'!M203, FIND(",", 'FY2025'!M203) + 2, FIND(" ", 'FY2025'!M203) - FIND(",", 'FY2025'!M203) - 1) &amp; " " &amp; MID('FY2025'!M203, FIND(" ", 'FY2025'!M203) + 1, FIND(",", 'FY2025'!M203, FIND(" ", 'FY2025'!M203)) - FIND(" ", 'FY2025'!M203) - 1) &amp; ", " &amp; MID('FY2025'!M203, FIND(",", 'FY2025'!M203, FIND(",",'FY2025'!M203) + 1) + 2, LEN('FY2025'!M203))),"")</f>
        <v/>
      </c>
      <c r="N201" s="7" t="str">
        <f>IF('FY2025'!A203&lt;&gt;"",DATEVALUE(MID('FY2025'!N203, FIND(",", 'FY2025'!N203) + 2, FIND(" ", 'FY2025'!N203) - FIND(",", 'FY2025'!N203) - 1) &amp; " " &amp; MID('FY2025'!N203, FIND(" ", 'FY2025'!N203) + 1, FIND(",", 'FY2025'!N203, FIND(" ", 'FY2025'!N203)) - FIND(" ", 'FY2025'!N203) - 1) &amp; ", " &amp; MID('FY2025'!N203, FIND(",", 'FY2025'!N203, FIND(",",'FY2025'!N203) + 1) + 2, LEN('FY2025'!N203))),"")</f>
        <v/>
      </c>
      <c r="O201" s="5" t="str">
        <f t="shared" si="3"/>
        <v/>
      </c>
      <c r="P201" s="10" t="str">
        <f>IF('FY2025'!$A203&lt;&gt;"",IF(AND(MONTH($K201) &lt;= 1, MONTH($L201) &gt;= 1), IF($O201 &lt;&gt; "", $E201/$O201, ""), ""),"")</f>
        <v/>
      </c>
      <c r="Q201" s="10" t="str">
        <f>IF('FY2025'!$A203&lt;&gt;"",IF(AND(MONTH($K201) &lt;= 2, MONTH($L201) &gt;= 2), IF($O201 &lt;&gt; "", $E201/$O201, ""), ""),"")</f>
        <v/>
      </c>
      <c r="R201" s="10" t="str">
        <f>IF('FY2025'!$A203&lt;&gt;"",IF(AND(MONTH($K201) &lt;= 3, MONTH($L201) &gt;= 3), IF($O201 &lt;&gt; "", $E201/$O201, ""), ""),"")</f>
        <v/>
      </c>
      <c r="S201" s="10" t="str">
        <f>IF('FY2025'!$A203&lt;&gt;"",IF(AND(MONTH($K201) &lt;= 4, MONTH($L201) &gt;= 4), IF($O201 &lt;&gt; "", $E201/$O201, ""), ""),"")</f>
        <v/>
      </c>
      <c r="T201" s="10" t="str">
        <f>IF('FY2025'!$A203&lt;&gt;"",IF(AND(MONTH($K201) &lt;= 5, MONTH($L201) &gt;= 5), IF($O201 &lt;&gt; "", $E201/$O201, ""), ""),"")</f>
        <v/>
      </c>
      <c r="U201" s="10" t="str">
        <f>IF('FY2025'!$A203&lt;&gt;"",IF(AND(MONTH($K201) &lt;= 6, MONTH($L201) &gt;= 6), IF($O201 &lt;&gt; "", $E201/$O201, ""), ""),"")</f>
        <v/>
      </c>
      <c r="V201" s="10" t="str">
        <f>IF('FY2025'!$A203&lt;&gt;"",IF(AND(MONTH($K201) &lt;= 7, MONTH($L201) &gt;= 7 ), IF($O201 &lt;&gt; "", $E201/$O201, ""), ""),"")</f>
        <v/>
      </c>
      <c r="W201" s="10" t="str">
        <f>IF('FY2025'!$A203&lt;&gt;"",IF(AND(MONTH($K201) &lt;= 8, MONTH($L201) &gt;= 8), IF($O201 &lt;&gt; "", $E201/$O201, ""), ""),"")</f>
        <v/>
      </c>
      <c r="X201" s="10" t="str">
        <f>IF('FY2025'!$A203&lt;&gt;"",IF(AND(MONTH($K201) &lt;= 9, MONTH($L201) &gt;= 9), IF($O201 &lt;&gt; "", $E201/$O201, ""), ""),"")</f>
        <v/>
      </c>
      <c r="Y201" s="10" t="str">
        <f>IF('FY2025'!$A203&lt;&gt;"",IF(AND(MONTH($K201) &lt;= 10, MONTH($L201) &gt;= 10), IF($O201 &lt;&gt; "", $E201/$O201, ""), ""),"")</f>
        <v/>
      </c>
      <c r="Z201" s="10" t="str">
        <f>IF('FY2025'!$A203&lt;&gt;"",IF(AND(MONTH($K201) &lt;= 11, MONTH($L201) &gt;= 11), IF($O201 &lt;&gt; "", $E201/$O201, ""), ""),"")</f>
        <v/>
      </c>
      <c r="AA201" s="10" t="str">
        <f>IF('FY2025'!$A203&lt;&gt;"",IF(AND(MONTH($K201) &lt;= 12, MONTH($L201) &gt;= 12), IF($O201 &lt;&gt; "", $E201/$O201, ""), ""),"")</f>
        <v/>
      </c>
    </row>
    <row r="202" spans="1:27" x14ac:dyDescent="0.25">
      <c r="A202" s="8" t="str">
        <f>IF('FY2025'!A204&lt;&gt;"", VALUE('FY2025'!A204), "")</f>
        <v/>
      </c>
      <c r="B202" s="5" t="str">
        <f>IF('FY2025'!A204&lt;&gt;"",_xlfn.VALUETOTEXT('FY2025'!B204),"")</f>
        <v/>
      </c>
      <c r="C202" s="5" t="str">
        <f>_xlfn.VALUETOTEXT('FY2025'!C204)</f>
        <v/>
      </c>
      <c r="D202" s="5" t="str">
        <f>IF('FY2025'!A204&lt;&gt;"",_xlfn.VALUETOTEXT('FY2025'!D204),"")</f>
        <v/>
      </c>
      <c r="E202" s="6" t="str">
        <f>IF('FY2025'!A204&lt;&gt;"",VALUE('FY2025'!E204),"")</f>
        <v/>
      </c>
      <c r="F202" s="6" t="str">
        <f>IF('FY2025'!A204&lt;&gt;"",VALUE('FY2025'!F204),"")</f>
        <v/>
      </c>
      <c r="G202" s="6" t="str">
        <f>IF('FY2025'!A204&lt;&gt;"",VALUE('FY2025'!G204),"")</f>
        <v/>
      </c>
      <c r="H202" s="6" t="str">
        <f>IF('FY2025'!A204&lt;&gt;"",VALUE('FY2025'!H204),"")</f>
        <v/>
      </c>
      <c r="I202" s="6" t="str">
        <f>IF('FY2025'!A204&lt;&gt;"",VALUE('FY2025'!I204),"")</f>
        <v/>
      </c>
      <c r="J202" s="6" t="str">
        <f>IF('FY2025'!A204&lt;&gt;"",VALUE('FY2025'!J204),"")</f>
        <v/>
      </c>
      <c r="K202" s="7" t="str">
        <f>IF('FY2025'!A204&lt;&gt;"",DATEVALUE(MID('FY2025'!K204, FIND(",", 'FY2025'!K204) + 2, FIND(" ", 'FY2025'!K204) - FIND(",", 'FY2025'!K204) - 1) &amp; " " &amp; MID('FY2025'!K204, FIND(" ", 'FY2025'!K204) + 1, FIND(",", 'FY2025'!K204, FIND(" ", 'FY2025'!K204)) - FIND(" ", 'FY2025'!K204) - 1) &amp; ", " &amp; MID('FY2025'!K204, FIND(",", 'FY2025'!K204, FIND(",",'FY2025'!K204) + 1) + 2, LEN('FY2025'!K204))),"")</f>
        <v/>
      </c>
      <c r="L202" s="7" t="str">
        <f>IF('FY2025'!A204&lt;&gt;"",DATEVALUE(MID('FY2025'!L204, FIND(",", 'FY2025'!L204) + 2, FIND(" ", 'FY2025'!L204) - FIND(",", 'FY2025'!L204) - 1) &amp; " " &amp; MID('FY2025'!L204, FIND(" ", 'FY2025'!L204) + 1, FIND(",", 'FY2025'!L204, FIND(" ", 'FY2025'!L204)) - FIND(" ", 'FY2025'!L204) - 1) &amp; ", " &amp; MID('FY2025'!L204, FIND(",", 'FY2025'!L204, FIND(",",'FY2025'!L204) + 1) + 2, LEN('FY2025'!L204))),"")</f>
        <v/>
      </c>
      <c r="M202" s="7" t="str">
        <f>IF('FY2025'!A204&lt;&gt;"",DATEVALUE(MID('FY2025'!M204, FIND(",", 'FY2025'!M204) + 2, FIND(" ", 'FY2025'!M204) - FIND(",", 'FY2025'!M204) - 1) &amp; " " &amp; MID('FY2025'!M204, FIND(" ", 'FY2025'!M204) + 1, FIND(",", 'FY2025'!M204, FIND(" ", 'FY2025'!M204)) - FIND(" ", 'FY2025'!M204) - 1) &amp; ", " &amp; MID('FY2025'!M204, FIND(",", 'FY2025'!M204, FIND(",",'FY2025'!M204) + 1) + 2, LEN('FY2025'!M204))),"")</f>
        <v/>
      </c>
      <c r="N202" s="7" t="str">
        <f>IF('FY2025'!A204&lt;&gt;"",DATEVALUE(MID('FY2025'!N204, FIND(",", 'FY2025'!N204) + 2, FIND(" ", 'FY2025'!N204) - FIND(",", 'FY2025'!N204) - 1) &amp; " " &amp; MID('FY2025'!N204, FIND(" ", 'FY2025'!N204) + 1, FIND(",", 'FY2025'!N204, FIND(" ", 'FY2025'!N204)) - FIND(" ", 'FY2025'!N204) - 1) &amp; ", " &amp; MID('FY2025'!N204, FIND(",", 'FY2025'!N204, FIND(",",'FY2025'!N204) + 1) + 2, LEN('FY2025'!N204))),"")</f>
        <v/>
      </c>
      <c r="O202" s="5" t="str">
        <f t="shared" si="3"/>
        <v/>
      </c>
      <c r="P202" s="10" t="str">
        <f>IF('FY2025'!$A204&lt;&gt;"",IF(AND(MONTH($K202) &lt;= 1, MONTH($L202) &gt;= 1), IF($O202 &lt;&gt; "", $E202/$O202, ""), ""),"")</f>
        <v/>
      </c>
      <c r="Q202" s="10" t="str">
        <f>IF('FY2025'!$A204&lt;&gt;"",IF(AND(MONTH($K202) &lt;= 2, MONTH($L202) &gt;= 2), IF($O202 &lt;&gt; "", $E202/$O202, ""), ""),"")</f>
        <v/>
      </c>
      <c r="R202" s="10" t="str">
        <f>IF('FY2025'!$A204&lt;&gt;"",IF(AND(MONTH($K202) &lt;= 3, MONTH($L202) &gt;= 3), IF($O202 &lt;&gt; "", $E202/$O202, ""), ""),"")</f>
        <v/>
      </c>
      <c r="S202" s="10" t="str">
        <f>IF('FY2025'!$A204&lt;&gt;"",IF(AND(MONTH($K202) &lt;= 4, MONTH($L202) &gt;= 4), IF($O202 &lt;&gt; "", $E202/$O202, ""), ""),"")</f>
        <v/>
      </c>
      <c r="T202" s="10" t="str">
        <f>IF('FY2025'!$A204&lt;&gt;"",IF(AND(MONTH($K202) &lt;= 5, MONTH($L202) &gt;= 5), IF($O202 &lt;&gt; "", $E202/$O202, ""), ""),"")</f>
        <v/>
      </c>
      <c r="U202" s="10" t="str">
        <f>IF('FY2025'!$A204&lt;&gt;"",IF(AND(MONTH($K202) &lt;= 6, MONTH($L202) &gt;= 6), IF($O202 &lt;&gt; "", $E202/$O202, ""), ""),"")</f>
        <v/>
      </c>
      <c r="V202" s="10" t="str">
        <f>IF('FY2025'!$A204&lt;&gt;"",IF(AND(MONTH($K202) &lt;= 7, MONTH($L202) &gt;= 7 ), IF($O202 &lt;&gt; "", $E202/$O202, ""), ""),"")</f>
        <v/>
      </c>
      <c r="W202" s="10" t="str">
        <f>IF('FY2025'!$A204&lt;&gt;"",IF(AND(MONTH($K202) &lt;= 8, MONTH($L202) &gt;= 8), IF($O202 &lt;&gt; "", $E202/$O202, ""), ""),"")</f>
        <v/>
      </c>
      <c r="X202" s="10" t="str">
        <f>IF('FY2025'!$A204&lt;&gt;"",IF(AND(MONTH($K202) &lt;= 9, MONTH($L202) &gt;= 9), IF($O202 &lt;&gt; "", $E202/$O202, ""), ""),"")</f>
        <v/>
      </c>
      <c r="Y202" s="10" t="str">
        <f>IF('FY2025'!$A204&lt;&gt;"",IF(AND(MONTH($K202) &lt;= 10, MONTH($L202) &gt;= 10), IF($O202 &lt;&gt; "", $E202/$O202, ""), ""),"")</f>
        <v/>
      </c>
      <c r="Z202" s="10" t="str">
        <f>IF('FY2025'!$A204&lt;&gt;"",IF(AND(MONTH($K202) &lt;= 11, MONTH($L202) &gt;= 11), IF($O202 &lt;&gt; "", $E202/$O202, ""), ""),"")</f>
        <v/>
      </c>
      <c r="AA202" s="10" t="str">
        <f>IF('FY2025'!$A204&lt;&gt;"",IF(AND(MONTH($K202) &lt;= 12, MONTH($L202) &gt;= 12), IF($O202 &lt;&gt; "", $E202/$O202, ""), ""),"")</f>
        <v/>
      </c>
    </row>
    <row r="203" spans="1:27" x14ac:dyDescent="0.25">
      <c r="A203" s="8" t="str">
        <f>IF('FY2025'!A205&lt;&gt;"", VALUE('FY2025'!A205), "")</f>
        <v/>
      </c>
      <c r="B203" s="5" t="str">
        <f>IF('FY2025'!A205&lt;&gt;"",_xlfn.VALUETOTEXT('FY2025'!B205),"")</f>
        <v/>
      </c>
      <c r="C203" s="5" t="str">
        <f>_xlfn.VALUETOTEXT('FY2025'!C205)</f>
        <v/>
      </c>
      <c r="D203" s="5" t="str">
        <f>IF('FY2025'!A205&lt;&gt;"",_xlfn.VALUETOTEXT('FY2025'!D205),"")</f>
        <v/>
      </c>
      <c r="E203" s="6" t="str">
        <f>IF('FY2025'!A205&lt;&gt;"",VALUE('FY2025'!E205),"")</f>
        <v/>
      </c>
      <c r="F203" s="6" t="str">
        <f>IF('FY2025'!A205&lt;&gt;"",VALUE('FY2025'!F205),"")</f>
        <v/>
      </c>
      <c r="G203" s="6" t="str">
        <f>IF('FY2025'!A205&lt;&gt;"",VALUE('FY2025'!G205),"")</f>
        <v/>
      </c>
      <c r="H203" s="6" t="str">
        <f>IF('FY2025'!A205&lt;&gt;"",VALUE('FY2025'!H205),"")</f>
        <v/>
      </c>
      <c r="I203" s="6" t="str">
        <f>IF('FY2025'!A205&lt;&gt;"",VALUE('FY2025'!I205),"")</f>
        <v/>
      </c>
      <c r="J203" s="6" t="str">
        <f>IF('FY2025'!A205&lt;&gt;"",VALUE('FY2025'!J205),"")</f>
        <v/>
      </c>
      <c r="K203" s="7" t="str">
        <f>IF('FY2025'!A205&lt;&gt;"",DATEVALUE(MID('FY2025'!K205, FIND(",", 'FY2025'!K205) + 2, FIND(" ", 'FY2025'!K205) - FIND(",", 'FY2025'!K205) - 1) &amp; " " &amp; MID('FY2025'!K205, FIND(" ", 'FY2025'!K205) + 1, FIND(",", 'FY2025'!K205, FIND(" ", 'FY2025'!K205)) - FIND(" ", 'FY2025'!K205) - 1) &amp; ", " &amp; MID('FY2025'!K205, FIND(",", 'FY2025'!K205, FIND(",",'FY2025'!K205) + 1) + 2, LEN('FY2025'!K205))),"")</f>
        <v/>
      </c>
      <c r="L203" s="7" t="str">
        <f>IF('FY2025'!A205&lt;&gt;"",DATEVALUE(MID('FY2025'!L205, FIND(",", 'FY2025'!L205) + 2, FIND(" ", 'FY2025'!L205) - FIND(",", 'FY2025'!L205) - 1) &amp; " " &amp; MID('FY2025'!L205, FIND(" ", 'FY2025'!L205) + 1, FIND(",", 'FY2025'!L205, FIND(" ", 'FY2025'!L205)) - FIND(" ", 'FY2025'!L205) - 1) &amp; ", " &amp; MID('FY2025'!L205, FIND(",", 'FY2025'!L205, FIND(",",'FY2025'!L205) + 1) + 2, LEN('FY2025'!L205))),"")</f>
        <v/>
      </c>
      <c r="M203" s="7" t="str">
        <f>IF('FY2025'!A205&lt;&gt;"",DATEVALUE(MID('FY2025'!M205, FIND(",", 'FY2025'!M205) + 2, FIND(" ", 'FY2025'!M205) - FIND(",", 'FY2025'!M205) - 1) &amp; " " &amp; MID('FY2025'!M205, FIND(" ", 'FY2025'!M205) + 1, FIND(",", 'FY2025'!M205, FIND(" ", 'FY2025'!M205)) - FIND(" ", 'FY2025'!M205) - 1) &amp; ", " &amp; MID('FY2025'!M205, FIND(",", 'FY2025'!M205, FIND(",",'FY2025'!M205) + 1) + 2, LEN('FY2025'!M205))),"")</f>
        <v/>
      </c>
      <c r="N203" s="7" t="str">
        <f>IF('FY2025'!A205&lt;&gt;"",DATEVALUE(MID('FY2025'!N205, FIND(",", 'FY2025'!N205) + 2, FIND(" ", 'FY2025'!N205) - FIND(",", 'FY2025'!N205) - 1) &amp; " " &amp; MID('FY2025'!N205, FIND(" ", 'FY2025'!N205) + 1, FIND(",", 'FY2025'!N205, FIND(" ", 'FY2025'!N205)) - FIND(" ", 'FY2025'!N205) - 1) &amp; ", " &amp; MID('FY2025'!N205, FIND(",", 'FY2025'!N205, FIND(",",'FY2025'!N205) + 1) + 2, LEN('FY2025'!N205))),"")</f>
        <v/>
      </c>
      <c r="O203" s="5" t="str">
        <f t="shared" si="3"/>
        <v/>
      </c>
      <c r="P203" s="10" t="str">
        <f>IF('FY2025'!$A205&lt;&gt;"",IF(AND(MONTH($K203) &lt;= 1, MONTH($L203) &gt;= 1), IF($O203 &lt;&gt; "", $E203/$O203, ""), ""),"")</f>
        <v/>
      </c>
      <c r="Q203" s="10" t="str">
        <f>IF('FY2025'!$A205&lt;&gt;"",IF(AND(MONTH($K203) &lt;= 2, MONTH($L203) &gt;= 2), IF($O203 &lt;&gt; "", $E203/$O203, ""), ""),"")</f>
        <v/>
      </c>
      <c r="R203" s="10" t="str">
        <f>IF('FY2025'!$A205&lt;&gt;"",IF(AND(MONTH($K203) &lt;= 3, MONTH($L203) &gt;= 3), IF($O203 &lt;&gt; "", $E203/$O203, ""), ""),"")</f>
        <v/>
      </c>
      <c r="S203" s="10" t="str">
        <f>IF('FY2025'!$A205&lt;&gt;"",IF(AND(MONTH($K203) &lt;= 4, MONTH($L203) &gt;= 4), IF($O203 &lt;&gt; "", $E203/$O203, ""), ""),"")</f>
        <v/>
      </c>
      <c r="T203" s="10" t="str">
        <f>IF('FY2025'!$A205&lt;&gt;"",IF(AND(MONTH($K203) &lt;= 5, MONTH($L203) &gt;= 5), IF($O203 &lt;&gt; "", $E203/$O203, ""), ""),"")</f>
        <v/>
      </c>
      <c r="U203" s="10" t="str">
        <f>IF('FY2025'!$A205&lt;&gt;"",IF(AND(MONTH($K203) &lt;= 6, MONTH($L203) &gt;= 6), IF($O203 &lt;&gt; "", $E203/$O203, ""), ""),"")</f>
        <v/>
      </c>
      <c r="V203" s="10" t="str">
        <f>IF('FY2025'!$A205&lt;&gt;"",IF(AND(MONTH($K203) &lt;= 7, MONTH($L203) &gt;= 7 ), IF($O203 &lt;&gt; "", $E203/$O203, ""), ""),"")</f>
        <v/>
      </c>
      <c r="W203" s="10" t="str">
        <f>IF('FY2025'!$A205&lt;&gt;"",IF(AND(MONTH($K203) &lt;= 8, MONTH($L203) &gt;= 8), IF($O203 &lt;&gt; "", $E203/$O203, ""), ""),"")</f>
        <v/>
      </c>
      <c r="X203" s="10" t="str">
        <f>IF('FY2025'!$A205&lt;&gt;"",IF(AND(MONTH($K203) &lt;= 9, MONTH($L203) &gt;= 9), IF($O203 &lt;&gt; "", $E203/$O203, ""), ""),"")</f>
        <v/>
      </c>
      <c r="Y203" s="10" t="str">
        <f>IF('FY2025'!$A205&lt;&gt;"",IF(AND(MONTH($K203) &lt;= 10, MONTH($L203) &gt;= 10), IF($O203 &lt;&gt; "", $E203/$O203, ""), ""),"")</f>
        <v/>
      </c>
      <c r="Z203" s="10" t="str">
        <f>IF('FY2025'!$A205&lt;&gt;"",IF(AND(MONTH($K203) &lt;= 11, MONTH($L203) &gt;= 11), IF($O203 &lt;&gt; "", $E203/$O203, ""), ""),"")</f>
        <v/>
      </c>
      <c r="AA203" s="10" t="str">
        <f>IF('FY2025'!$A205&lt;&gt;"",IF(AND(MONTH($K203) &lt;= 12, MONTH($L203) &gt;= 12), IF($O203 &lt;&gt; "", $E203/$O203, ""), ""),"")</f>
        <v/>
      </c>
    </row>
    <row r="204" spans="1:27" x14ac:dyDescent="0.25">
      <c r="A204" s="8" t="str">
        <f>IF('FY2025'!A206&lt;&gt;"", VALUE('FY2025'!A206), "")</f>
        <v/>
      </c>
      <c r="B204" s="5" t="str">
        <f>IF('FY2025'!A206&lt;&gt;"",_xlfn.VALUETOTEXT('FY2025'!B206),"")</f>
        <v/>
      </c>
      <c r="C204" s="5" t="str">
        <f>_xlfn.VALUETOTEXT('FY2025'!C206)</f>
        <v/>
      </c>
      <c r="D204" s="5" t="str">
        <f>IF('FY2025'!A206&lt;&gt;"",_xlfn.VALUETOTEXT('FY2025'!D206),"")</f>
        <v/>
      </c>
      <c r="E204" s="6" t="str">
        <f>IF('FY2025'!A206&lt;&gt;"",VALUE('FY2025'!E206),"")</f>
        <v/>
      </c>
      <c r="F204" s="6" t="str">
        <f>IF('FY2025'!A206&lt;&gt;"",VALUE('FY2025'!F206),"")</f>
        <v/>
      </c>
      <c r="G204" s="6" t="str">
        <f>IF('FY2025'!A206&lt;&gt;"",VALUE('FY2025'!G206),"")</f>
        <v/>
      </c>
      <c r="H204" s="6" t="str">
        <f>IF('FY2025'!A206&lt;&gt;"",VALUE('FY2025'!H206),"")</f>
        <v/>
      </c>
      <c r="I204" s="6" t="str">
        <f>IF('FY2025'!A206&lt;&gt;"",VALUE('FY2025'!I206),"")</f>
        <v/>
      </c>
      <c r="J204" s="6" t="str">
        <f>IF('FY2025'!A206&lt;&gt;"",VALUE('FY2025'!J206),"")</f>
        <v/>
      </c>
      <c r="K204" s="7" t="str">
        <f>IF('FY2025'!A206&lt;&gt;"",DATEVALUE(MID('FY2025'!K206, FIND(",", 'FY2025'!K206) + 2, FIND(" ", 'FY2025'!K206) - FIND(",", 'FY2025'!K206) - 1) &amp; " " &amp; MID('FY2025'!K206, FIND(" ", 'FY2025'!K206) + 1, FIND(",", 'FY2025'!K206, FIND(" ", 'FY2025'!K206)) - FIND(" ", 'FY2025'!K206) - 1) &amp; ", " &amp; MID('FY2025'!K206, FIND(",", 'FY2025'!K206, FIND(",",'FY2025'!K206) + 1) + 2, LEN('FY2025'!K206))),"")</f>
        <v/>
      </c>
      <c r="L204" s="7" t="str">
        <f>IF('FY2025'!A206&lt;&gt;"",DATEVALUE(MID('FY2025'!L206, FIND(",", 'FY2025'!L206) + 2, FIND(" ", 'FY2025'!L206) - FIND(",", 'FY2025'!L206) - 1) &amp; " " &amp; MID('FY2025'!L206, FIND(" ", 'FY2025'!L206) + 1, FIND(",", 'FY2025'!L206, FIND(" ", 'FY2025'!L206)) - FIND(" ", 'FY2025'!L206) - 1) &amp; ", " &amp; MID('FY2025'!L206, FIND(",", 'FY2025'!L206, FIND(",",'FY2025'!L206) + 1) + 2, LEN('FY2025'!L206))),"")</f>
        <v/>
      </c>
      <c r="M204" s="7" t="str">
        <f>IF('FY2025'!A206&lt;&gt;"",DATEVALUE(MID('FY2025'!M206, FIND(",", 'FY2025'!M206) + 2, FIND(" ", 'FY2025'!M206) - FIND(",", 'FY2025'!M206) - 1) &amp; " " &amp; MID('FY2025'!M206, FIND(" ", 'FY2025'!M206) + 1, FIND(",", 'FY2025'!M206, FIND(" ", 'FY2025'!M206)) - FIND(" ", 'FY2025'!M206) - 1) &amp; ", " &amp; MID('FY2025'!M206, FIND(",", 'FY2025'!M206, FIND(",",'FY2025'!M206) + 1) + 2, LEN('FY2025'!M206))),"")</f>
        <v/>
      </c>
      <c r="N204" s="7" t="str">
        <f>IF('FY2025'!A206&lt;&gt;"",DATEVALUE(MID('FY2025'!N206, FIND(",", 'FY2025'!N206) + 2, FIND(" ", 'FY2025'!N206) - FIND(",", 'FY2025'!N206) - 1) &amp; " " &amp; MID('FY2025'!N206, FIND(" ", 'FY2025'!N206) + 1, FIND(",", 'FY2025'!N206, FIND(" ", 'FY2025'!N206)) - FIND(" ", 'FY2025'!N206) - 1) &amp; ", " &amp; MID('FY2025'!N206, FIND(",", 'FY2025'!N206, FIND(",",'FY2025'!N206) + 1) + 2, LEN('FY2025'!N206))),"")</f>
        <v/>
      </c>
      <c r="O204" s="5" t="str">
        <f t="shared" si="3"/>
        <v/>
      </c>
      <c r="P204" s="10" t="str">
        <f>IF('FY2025'!$A206&lt;&gt;"",IF(AND(MONTH($K204) &lt;= 1, MONTH($L204) &gt;= 1), IF($O204 &lt;&gt; "", $E204/$O204, ""), ""),"")</f>
        <v/>
      </c>
      <c r="Q204" s="10" t="str">
        <f>IF('FY2025'!$A206&lt;&gt;"",IF(AND(MONTH($K204) &lt;= 2, MONTH($L204) &gt;= 2), IF($O204 &lt;&gt; "", $E204/$O204, ""), ""),"")</f>
        <v/>
      </c>
      <c r="R204" s="10" t="str">
        <f>IF('FY2025'!$A206&lt;&gt;"",IF(AND(MONTH($K204) &lt;= 3, MONTH($L204) &gt;= 3), IF($O204 &lt;&gt; "", $E204/$O204, ""), ""),"")</f>
        <v/>
      </c>
      <c r="S204" s="10" t="str">
        <f>IF('FY2025'!$A206&lt;&gt;"",IF(AND(MONTH($K204) &lt;= 4, MONTH($L204) &gt;= 4), IF($O204 &lt;&gt; "", $E204/$O204, ""), ""),"")</f>
        <v/>
      </c>
      <c r="T204" s="10" t="str">
        <f>IF('FY2025'!$A206&lt;&gt;"",IF(AND(MONTH($K204) &lt;= 5, MONTH($L204) &gt;= 5), IF($O204 &lt;&gt; "", $E204/$O204, ""), ""),"")</f>
        <v/>
      </c>
      <c r="U204" s="10" t="str">
        <f>IF('FY2025'!$A206&lt;&gt;"",IF(AND(MONTH($K204) &lt;= 6, MONTH($L204) &gt;= 6), IF($O204 &lt;&gt; "", $E204/$O204, ""), ""),"")</f>
        <v/>
      </c>
      <c r="V204" s="10" t="str">
        <f>IF('FY2025'!$A206&lt;&gt;"",IF(AND(MONTH($K204) &lt;= 7, MONTH($L204) &gt;= 7 ), IF($O204 &lt;&gt; "", $E204/$O204, ""), ""),"")</f>
        <v/>
      </c>
      <c r="W204" s="10" t="str">
        <f>IF('FY2025'!$A206&lt;&gt;"",IF(AND(MONTH($K204) &lt;= 8, MONTH($L204) &gt;= 8), IF($O204 &lt;&gt; "", $E204/$O204, ""), ""),"")</f>
        <v/>
      </c>
      <c r="X204" s="10" t="str">
        <f>IF('FY2025'!$A206&lt;&gt;"",IF(AND(MONTH($K204) &lt;= 9, MONTH($L204) &gt;= 9), IF($O204 &lt;&gt; "", $E204/$O204, ""), ""),"")</f>
        <v/>
      </c>
      <c r="Y204" s="10" t="str">
        <f>IF('FY2025'!$A206&lt;&gt;"",IF(AND(MONTH($K204) &lt;= 10, MONTH($L204) &gt;= 10), IF($O204 &lt;&gt; "", $E204/$O204, ""), ""),"")</f>
        <v/>
      </c>
      <c r="Z204" s="10" t="str">
        <f>IF('FY2025'!$A206&lt;&gt;"",IF(AND(MONTH($K204) &lt;= 11, MONTH($L204) &gt;= 11), IF($O204 &lt;&gt; "", $E204/$O204, ""), ""),"")</f>
        <v/>
      </c>
      <c r="AA204" s="10" t="str">
        <f>IF('FY2025'!$A206&lt;&gt;"",IF(AND(MONTH($K204) &lt;= 12, MONTH($L204) &gt;= 12), IF($O204 &lt;&gt; "", $E204/$O204, ""), ""),"")</f>
        <v/>
      </c>
    </row>
    <row r="205" spans="1:27" x14ac:dyDescent="0.25">
      <c r="A205" s="8" t="str">
        <f>IF('FY2025'!A207&lt;&gt;"", VALUE('FY2025'!A207), "")</f>
        <v/>
      </c>
      <c r="B205" s="5" t="str">
        <f>IF('FY2025'!A207&lt;&gt;"",_xlfn.VALUETOTEXT('FY2025'!B207),"")</f>
        <v/>
      </c>
      <c r="C205" s="5" t="str">
        <f>_xlfn.VALUETOTEXT('FY2025'!C207)</f>
        <v/>
      </c>
      <c r="D205" s="5" t="str">
        <f>IF('FY2025'!A207&lt;&gt;"",_xlfn.VALUETOTEXT('FY2025'!D207),"")</f>
        <v/>
      </c>
      <c r="E205" s="6" t="str">
        <f>IF('FY2025'!A207&lt;&gt;"",VALUE('FY2025'!E207),"")</f>
        <v/>
      </c>
      <c r="F205" s="6" t="str">
        <f>IF('FY2025'!A207&lt;&gt;"",VALUE('FY2025'!F207),"")</f>
        <v/>
      </c>
      <c r="G205" s="6" t="str">
        <f>IF('FY2025'!A207&lt;&gt;"",VALUE('FY2025'!G207),"")</f>
        <v/>
      </c>
      <c r="H205" s="6" t="str">
        <f>IF('FY2025'!A207&lt;&gt;"",VALUE('FY2025'!H207),"")</f>
        <v/>
      </c>
      <c r="I205" s="6" t="str">
        <f>IF('FY2025'!A207&lt;&gt;"",VALUE('FY2025'!I207),"")</f>
        <v/>
      </c>
      <c r="J205" s="6" t="str">
        <f>IF('FY2025'!A207&lt;&gt;"",VALUE('FY2025'!J207),"")</f>
        <v/>
      </c>
      <c r="K205" s="7" t="str">
        <f>IF('FY2025'!A207&lt;&gt;"",DATEVALUE(MID('FY2025'!K207, FIND(",", 'FY2025'!K207) + 2, FIND(" ", 'FY2025'!K207) - FIND(",", 'FY2025'!K207) - 1) &amp; " " &amp; MID('FY2025'!K207, FIND(" ", 'FY2025'!K207) + 1, FIND(",", 'FY2025'!K207, FIND(" ", 'FY2025'!K207)) - FIND(" ", 'FY2025'!K207) - 1) &amp; ", " &amp; MID('FY2025'!K207, FIND(",", 'FY2025'!K207, FIND(",",'FY2025'!K207) + 1) + 2, LEN('FY2025'!K207))),"")</f>
        <v/>
      </c>
      <c r="L205" s="7" t="str">
        <f>IF('FY2025'!A207&lt;&gt;"",DATEVALUE(MID('FY2025'!L207, FIND(",", 'FY2025'!L207) + 2, FIND(" ", 'FY2025'!L207) - FIND(",", 'FY2025'!L207) - 1) &amp; " " &amp; MID('FY2025'!L207, FIND(" ", 'FY2025'!L207) + 1, FIND(",", 'FY2025'!L207, FIND(" ", 'FY2025'!L207)) - FIND(" ", 'FY2025'!L207) - 1) &amp; ", " &amp; MID('FY2025'!L207, FIND(",", 'FY2025'!L207, FIND(",",'FY2025'!L207) + 1) + 2, LEN('FY2025'!L207))),"")</f>
        <v/>
      </c>
      <c r="M205" s="7" t="str">
        <f>IF('FY2025'!A207&lt;&gt;"",DATEVALUE(MID('FY2025'!M207, FIND(",", 'FY2025'!M207) + 2, FIND(" ", 'FY2025'!M207) - FIND(",", 'FY2025'!M207) - 1) &amp; " " &amp; MID('FY2025'!M207, FIND(" ", 'FY2025'!M207) + 1, FIND(",", 'FY2025'!M207, FIND(" ", 'FY2025'!M207)) - FIND(" ", 'FY2025'!M207) - 1) &amp; ", " &amp; MID('FY2025'!M207, FIND(",", 'FY2025'!M207, FIND(",",'FY2025'!M207) + 1) + 2, LEN('FY2025'!M207))),"")</f>
        <v/>
      </c>
      <c r="N205" s="7" t="str">
        <f>IF('FY2025'!A207&lt;&gt;"",DATEVALUE(MID('FY2025'!N207, FIND(",", 'FY2025'!N207) + 2, FIND(" ", 'FY2025'!N207) - FIND(",", 'FY2025'!N207) - 1) &amp; " " &amp; MID('FY2025'!N207, FIND(" ", 'FY2025'!N207) + 1, FIND(",", 'FY2025'!N207, FIND(" ", 'FY2025'!N207)) - FIND(" ", 'FY2025'!N207) - 1) &amp; ", " &amp; MID('FY2025'!N207, FIND(",", 'FY2025'!N207, FIND(",",'FY2025'!N207) + 1) + 2, LEN('FY2025'!N207))),"")</f>
        <v/>
      </c>
      <c r="O205" s="5" t="str">
        <f t="shared" si="3"/>
        <v/>
      </c>
      <c r="P205" s="10" t="str">
        <f>IF('FY2025'!$A207&lt;&gt;"",IF(AND(MONTH($K205) &lt;= 1, MONTH($L205) &gt;= 1), IF($O205 &lt;&gt; "", $E205/$O205, ""), ""),"")</f>
        <v/>
      </c>
      <c r="Q205" s="10" t="str">
        <f>IF('FY2025'!$A207&lt;&gt;"",IF(AND(MONTH($K205) &lt;= 2, MONTH($L205) &gt;= 2), IF($O205 &lt;&gt; "", $E205/$O205, ""), ""),"")</f>
        <v/>
      </c>
      <c r="R205" s="10" t="str">
        <f>IF('FY2025'!$A207&lt;&gt;"",IF(AND(MONTH($K205) &lt;= 3, MONTH($L205) &gt;= 3), IF($O205 &lt;&gt; "", $E205/$O205, ""), ""),"")</f>
        <v/>
      </c>
      <c r="S205" s="10" t="str">
        <f>IF('FY2025'!$A207&lt;&gt;"",IF(AND(MONTH($K205) &lt;= 4, MONTH($L205) &gt;= 4), IF($O205 &lt;&gt; "", $E205/$O205, ""), ""),"")</f>
        <v/>
      </c>
      <c r="T205" s="10" t="str">
        <f>IF('FY2025'!$A207&lt;&gt;"",IF(AND(MONTH($K205) &lt;= 5, MONTH($L205) &gt;= 5), IF($O205 &lt;&gt; "", $E205/$O205, ""), ""),"")</f>
        <v/>
      </c>
      <c r="U205" s="10" t="str">
        <f>IF('FY2025'!$A207&lt;&gt;"",IF(AND(MONTH($K205) &lt;= 6, MONTH($L205) &gt;= 6), IF($O205 &lt;&gt; "", $E205/$O205, ""), ""),"")</f>
        <v/>
      </c>
      <c r="V205" s="10" t="str">
        <f>IF('FY2025'!$A207&lt;&gt;"",IF(AND(MONTH($K205) &lt;= 7, MONTH($L205) &gt;= 7 ), IF($O205 &lt;&gt; "", $E205/$O205, ""), ""),"")</f>
        <v/>
      </c>
      <c r="W205" s="10" t="str">
        <f>IF('FY2025'!$A207&lt;&gt;"",IF(AND(MONTH($K205) &lt;= 8, MONTH($L205) &gt;= 8), IF($O205 &lt;&gt; "", $E205/$O205, ""), ""),"")</f>
        <v/>
      </c>
      <c r="X205" s="10" t="str">
        <f>IF('FY2025'!$A207&lt;&gt;"",IF(AND(MONTH($K205) &lt;= 9, MONTH($L205) &gt;= 9), IF($O205 &lt;&gt; "", $E205/$O205, ""), ""),"")</f>
        <v/>
      </c>
      <c r="Y205" s="10" t="str">
        <f>IF('FY2025'!$A207&lt;&gt;"",IF(AND(MONTH($K205) &lt;= 10, MONTH($L205) &gt;= 10), IF($O205 &lt;&gt; "", $E205/$O205, ""), ""),"")</f>
        <v/>
      </c>
      <c r="Z205" s="10" t="str">
        <f>IF('FY2025'!$A207&lt;&gt;"",IF(AND(MONTH($K205) &lt;= 11, MONTH($L205) &gt;= 11), IF($O205 &lt;&gt; "", $E205/$O205, ""), ""),"")</f>
        <v/>
      </c>
      <c r="AA205" s="10" t="str">
        <f>IF('FY2025'!$A207&lt;&gt;"",IF(AND(MONTH($K205) &lt;= 12, MONTH($L205) &gt;= 12), IF($O205 &lt;&gt; "", $E205/$O205, ""), ""),"")</f>
        <v/>
      </c>
    </row>
    <row r="206" spans="1:27" x14ac:dyDescent="0.25">
      <c r="A206" s="8" t="str">
        <f>IF('FY2025'!A208&lt;&gt;"", VALUE('FY2025'!A208), "")</f>
        <v/>
      </c>
      <c r="B206" s="5" t="str">
        <f>IF('FY2025'!A208&lt;&gt;"",_xlfn.VALUETOTEXT('FY2025'!B208),"")</f>
        <v/>
      </c>
      <c r="C206" s="5" t="str">
        <f>_xlfn.VALUETOTEXT('FY2025'!C208)</f>
        <v/>
      </c>
      <c r="D206" s="5" t="str">
        <f>IF('FY2025'!A208&lt;&gt;"",_xlfn.VALUETOTEXT('FY2025'!D208),"")</f>
        <v/>
      </c>
      <c r="E206" s="6" t="str">
        <f>IF('FY2025'!A208&lt;&gt;"",VALUE('FY2025'!E208),"")</f>
        <v/>
      </c>
      <c r="F206" s="6" t="str">
        <f>IF('FY2025'!A208&lt;&gt;"",VALUE('FY2025'!F208),"")</f>
        <v/>
      </c>
      <c r="G206" s="6" t="str">
        <f>IF('FY2025'!A208&lt;&gt;"",VALUE('FY2025'!G208),"")</f>
        <v/>
      </c>
      <c r="H206" s="6" t="str">
        <f>IF('FY2025'!A208&lt;&gt;"",VALUE('FY2025'!H208),"")</f>
        <v/>
      </c>
      <c r="I206" s="6" t="str">
        <f>IF('FY2025'!A208&lt;&gt;"",VALUE('FY2025'!I208),"")</f>
        <v/>
      </c>
      <c r="J206" s="6" t="str">
        <f>IF('FY2025'!A208&lt;&gt;"",VALUE('FY2025'!J208),"")</f>
        <v/>
      </c>
      <c r="K206" s="7" t="str">
        <f>IF('FY2025'!A208&lt;&gt;"",DATEVALUE(MID('FY2025'!K208, FIND(",", 'FY2025'!K208) + 2, FIND(" ", 'FY2025'!K208) - FIND(",", 'FY2025'!K208) - 1) &amp; " " &amp; MID('FY2025'!K208, FIND(" ", 'FY2025'!K208) + 1, FIND(",", 'FY2025'!K208, FIND(" ", 'FY2025'!K208)) - FIND(" ", 'FY2025'!K208) - 1) &amp; ", " &amp; MID('FY2025'!K208, FIND(",", 'FY2025'!K208, FIND(",",'FY2025'!K208) + 1) + 2, LEN('FY2025'!K208))),"")</f>
        <v/>
      </c>
      <c r="L206" s="7" t="str">
        <f>IF('FY2025'!A208&lt;&gt;"",DATEVALUE(MID('FY2025'!L208, FIND(",", 'FY2025'!L208) + 2, FIND(" ", 'FY2025'!L208) - FIND(",", 'FY2025'!L208) - 1) &amp; " " &amp; MID('FY2025'!L208, FIND(" ", 'FY2025'!L208) + 1, FIND(",", 'FY2025'!L208, FIND(" ", 'FY2025'!L208)) - FIND(" ", 'FY2025'!L208) - 1) &amp; ", " &amp; MID('FY2025'!L208, FIND(",", 'FY2025'!L208, FIND(",",'FY2025'!L208) + 1) + 2, LEN('FY2025'!L208))),"")</f>
        <v/>
      </c>
      <c r="M206" s="7" t="str">
        <f>IF('FY2025'!A208&lt;&gt;"",DATEVALUE(MID('FY2025'!M208, FIND(",", 'FY2025'!M208) + 2, FIND(" ", 'FY2025'!M208) - FIND(",", 'FY2025'!M208) - 1) &amp; " " &amp; MID('FY2025'!M208, FIND(" ", 'FY2025'!M208) + 1, FIND(",", 'FY2025'!M208, FIND(" ", 'FY2025'!M208)) - FIND(" ", 'FY2025'!M208) - 1) &amp; ", " &amp; MID('FY2025'!M208, FIND(",", 'FY2025'!M208, FIND(",",'FY2025'!M208) + 1) + 2, LEN('FY2025'!M208))),"")</f>
        <v/>
      </c>
      <c r="N206" s="7" t="str">
        <f>IF('FY2025'!A208&lt;&gt;"",DATEVALUE(MID('FY2025'!N208, FIND(",", 'FY2025'!N208) + 2, FIND(" ", 'FY2025'!N208) - FIND(",", 'FY2025'!N208) - 1) &amp; " " &amp; MID('FY2025'!N208, FIND(" ", 'FY2025'!N208) + 1, FIND(",", 'FY2025'!N208, FIND(" ", 'FY2025'!N208)) - FIND(" ", 'FY2025'!N208) - 1) &amp; ", " &amp; MID('FY2025'!N208, FIND(",", 'FY2025'!N208, FIND(",",'FY2025'!N208) + 1) + 2, LEN('FY2025'!N208))),"")</f>
        <v/>
      </c>
      <c r="O206" s="5" t="str">
        <f t="shared" si="3"/>
        <v/>
      </c>
      <c r="P206" s="10" t="str">
        <f>IF('FY2025'!$A208&lt;&gt;"",IF(AND(MONTH($K206) &lt;= 1, MONTH($L206) &gt;= 1), IF($O206 &lt;&gt; "", $E206/$O206, ""), ""),"")</f>
        <v/>
      </c>
      <c r="Q206" s="10" t="str">
        <f>IF('FY2025'!$A208&lt;&gt;"",IF(AND(MONTH($K206) &lt;= 2, MONTH($L206) &gt;= 2), IF($O206 &lt;&gt; "", $E206/$O206, ""), ""),"")</f>
        <v/>
      </c>
      <c r="R206" s="10" t="str">
        <f>IF('FY2025'!$A208&lt;&gt;"",IF(AND(MONTH($K206) &lt;= 3, MONTH($L206) &gt;= 3), IF($O206 &lt;&gt; "", $E206/$O206, ""), ""),"")</f>
        <v/>
      </c>
      <c r="S206" s="10" t="str">
        <f>IF('FY2025'!$A208&lt;&gt;"",IF(AND(MONTH($K206) &lt;= 4, MONTH($L206) &gt;= 4), IF($O206 &lt;&gt; "", $E206/$O206, ""), ""),"")</f>
        <v/>
      </c>
      <c r="T206" s="10" t="str">
        <f>IF('FY2025'!$A208&lt;&gt;"",IF(AND(MONTH($K206) &lt;= 5, MONTH($L206) &gt;= 5), IF($O206 &lt;&gt; "", $E206/$O206, ""), ""),"")</f>
        <v/>
      </c>
      <c r="U206" s="10" t="str">
        <f>IF('FY2025'!$A208&lt;&gt;"",IF(AND(MONTH($K206) &lt;= 6, MONTH($L206) &gt;= 6), IF($O206 &lt;&gt; "", $E206/$O206, ""), ""),"")</f>
        <v/>
      </c>
      <c r="V206" s="10" t="str">
        <f>IF('FY2025'!$A208&lt;&gt;"",IF(AND(MONTH($K206) &lt;= 7, MONTH($L206) &gt;= 7 ), IF($O206 &lt;&gt; "", $E206/$O206, ""), ""),"")</f>
        <v/>
      </c>
      <c r="W206" s="10" t="str">
        <f>IF('FY2025'!$A208&lt;&gt;"",IF(AND(MONTH($K206) &lt;= 8, MONTH($L206) &gt;= 8), IF($O206 &lt;&gt; "", $E206/$O206, ""), ""),"")</f>
        <v/>
      </c>
      <c r="X206" s="10" t="str">
        <f>IF('FY2025'!$A208&lt;&gt;"",IF(AND(MONTH($K206) &lt;= 9, MONTH($L206) &gt;= 9), IF($O206 &lt;&gt; "", $E206/$O206, ""), ""),"")</f>
        <v/>
      </c>
      <c r="Y206" s="10" t="str">
        <f>IF('FY2025'!$A208&lt;&gt;"",IF(AND(MONTH($K206) &lt;= 10, MONTH($L206) &gt;= 10), IF($O206 &lt;&gt; "", $E206/$O206, ""), ""),"")</f>
        <v/>
      </c>
      <c r="Z206" s="10" t="str">
        <f>IF('FY2025'!$A208&lt;&gt;"",IF(AND(MONTH($K206) &lt;= 11, MONTH($L206) &gt;= 11), IF($O206 &lt;&gt; "", $E206/$O206, ""), ""),"")</f>
        <v/>
      </c>
      <c r="AA206" s="10" t="str">
        <f>IF('FY2025'!$A208&lt;&gt;"",IF(AND(MONTH($K206) &lt;= 12, MONTH($L206) &gt;= 12), IF($O206 &lt;&gt; "", $E206/$O206, ""), ""),"")</f>
        <v/>
      </c>
    </row>
    <row r="207" spans="1:27" x14ac:dyDescent="0.25">
      <c r="A207" s="8" t="str">
        <f>IF('FY2025'!A209&lt;&gt;"", VALUE('FY2025'!A209), "")</f>
        <v/>
      </c>
      <c r="B207" s="5" t="str">
        <f>IF('FY2025'!A209&lt;&gt;"",_xlfn.VALUETOTEXT('FY2025'!B209),"")</f>
        <v/>
      </c>
      <c r="C207" s="5" t="str">
        <f>_xlfn.VALUETOTEXT('FY2025'!C209)</f>
        <v/>
      </c>
      <c r="D207" s="5" t="str">
        <f>IF('FY2025'!A209&lt;&gt;"",_xlfn.VALUETOTEXT('FY2025'!D209),"")</f>
        <v/>
      </c>
      <c r="E207" s="6" t="str">
        <f>IF('FY2025'!A209&lt;&gt;"",VALUE('FY2025'!E209),"")</f>
        <v/>
      </c>
      <c r="F207" s="6" t="str">
        <f>IF('FY2025'!A209&lt;&gt;"",VALUE('FY2025'!F209),"")</f>
        <v/>
      </c>
      <c r="G207" s="6" t="str">
        <f>IF('FY2025'!A209&lt;&gt;"",VALUE('FY2025'!G209),"")</f>
        <v/>
      </c>
      <c r="H207" s="6" t="str">
        <f>IF('FY2025'!A209&lt;&gt;"",VALUE('FY2025'!H209),"")</f>
        <v/>
      </c>
      <c r="I207" s="6" t="str">
        <f>IF('FY2025'!A209&lt;&gt;"",VALUE('FY2025'!I209),"")</f>
        <v/>
      </c>
      <c r="J207" s="6" t="str">
        <f>IF('FY2025'!A209&lt;&gt;"",VALUE('FY2025'!J209),"")</f>
        <v/>
      </c>
      <c r="K207" s="7" t="str">
        <f>IF('FY2025'!A209&lt;&gt;"",DATEVALUE(MID('FY2025'!K209, FIND(",", 'FY2025'!K209) + 2, FIND(" ", 'FY2025'!K209) - FIND(",", 'FY2025'!K209) - 1) &amp; " " &amp; MID('FY2025'!K209, FIND(" ", 'FY2025'!K209) + 1, FIND(",", 'FY2025'!K209, FIND(" ", 'FY2025'!K209)) - FIND(" ", 'FY2025'!K209) - 1) &amp; ", " &amp; MID('FY2025'!K209, FIND(",", 'FY2025'!K209, FIND(",",'FY2025'!K209) + 1) + 2, LEN('FY2025'!K209))),"")</f>
        <v/>
      </c>
      <c r="L207" s="7" t="str">
        <f>IF('FY2025'!A209&lt;&gt;"",DATEVALUE(MID('FY2025'!L209, FIND(",", 'FY2025'!L209) + 2, FIND(" ", 'FY2025'!L209) - FIND(",", 'FY2025'!L209) - 1) &amp; " " &amp; MID('FY2025'!L209, FIND(" ", 'FY2025'!L209) + 1, FIND(",", 'FY2025'!L209, FIND(" ", 'FY2025'!L209)) - FIND(" ", 'FY2025'!L209) - 1) &amp; ", " &amp; MID('FY2025'!L209, FIND(",", 'FY2025'!L209, FIND(",",'FY2025'!L209) + 1) + 2, LEN('FY2025'!L209))),"")</f>
        <v/>
      </c>
      <c r="M207" s="7" t="str">
        <f>IF('FY2025'!A209&lt;&gt;"",DATEVALUE(MID('FY2025'!M209, FIND(",", 'FY2025'!M209) + 2, FIND(" ", 'FY2025'!M209) - FIND(",", 'FY2025'!M209) - 1) &amp; " " &amp; MID('FY2025'!M209, FIND(" ", 'FY2025'!M209) + 1, FIND(",", 'FY2025'!M209, FIND(" ", 'FY2025'!M209)) - FIND(" ", 'FY2025'!M209) - 1) &amp; ", " &amp; MID('FY2025'!M209, FIND(",", 'FY2025'!M209, FIND(",",'FY2025'!M209) + 1) + 2, LEN('FY2025'!M209))),"")</f>
        <v/>
      </c>
      <c r="N207" s="7" t="str">
        <f>IF('FY2025'!A209&lt;&gt;"",DATEVALUE(MID('FY2025'!N209, FIND(",", 'FY2025'!N209) + 2, FIND(" ", 'FY2025'!N209) - FIND(",", 'FY2025'!N209) - 1) &amp; " " &amp; MID('FY2025'!N209, FIND(" ", 'FY2025'!N209) + 1, FIND(",", 'FY2025'!N209, FIND(" ", 'FY2025'!N209)) - FIND(" ", 'FY2025'!N209) - 1) &amp; ", " &amp; MID('FY2025'!N209, FIND(",", 'FY2025'!N209, FIND(",",'FY2025'!N209) + 1) + 2, LEN('FY2025'!N209))),"")</f>
        <v/>
      </c>
      <c r="O207" s="5" t="str">
        <f t="shared" si="3"/>
        <v/>
      </c>
      <c r="P207" s="10" t="str">
        <f>IF('FY2025'!$A209&lt;&gt;"",IF(AND(MONTH($K207) &lt;= 1, MONTH($L207) &gt;= 1), IF($O207 &lt;&gt; "", $E207/$O207, ""), ""),"")</f>
        <v/>
      </c>
      <c r="Q207" s="10" t="str">
        <f>IF('FY2025'!$A209&lt;&gt;"",IF(AND(MONTH($K207) &lt;= 2, MONTH($L207) &gt;= 2), IF($O207 &lt;&gt; "", $E207/$O207, ""), ""),"")</f>
        <v/>
      </c>
      <c r="R207" s="10" t="str">
        <f>IF('FY2025'!$A209&lt;&gt;"",IF(AND(MONTH($K207) &lt;= 3, MONTH($L207) &gt;= 3), IF($O207 &lt;&gt; "", $E207/$O207, ""), ""),"")</f>
        <v/>
      </c>
      <c r="S207" s="10" t="str">
        <f>IF('FY2025'!$A209&lt;&gt;"",IF(AND(MONTH($K207) &lt;= 4, MONTH($L207) &gt;= 4), IF($O207 &lt;&gt; "", $E207/$O207, ""), ""),"")</f>
        <v/>
      </c>
      <c r="T207" s="10" t="str">
        <f>IF('FY2025'!$A209&lt;&gt;"",IF(AND(MONTH($K207) &lt;= 5, MONTH($L207) &gt;= 5), IF($O207 &lt;&gt; "", $E207/$O207, ""), ""),"")</f>
        <v/>
      </c>
      <c r="U207" s="10" t="str">
        <f>IF('FY2025'!$A209&lt;&gt;"",IF(AND(MONTH($K207) &lt;= 6, MONTH($L207) &gt;= 6), IF($O207 &lt;&gt; "", $E207/$O207, ""), ""),"")</f>
        <v/>
      </c>
      <c r="V207" s="10" t="str">
        <f>IF('FY2025'!$A209&lt;&gt;"",IF(AND(MONTH($K207) &lt;= 7, MONTH($L207) &gt;= 7 ), IF($O207 &lt;&gt; "", $E207/$O207, ""), ""),"")</f>
        <v/>
      </c>
      <c r="W207" s="10" t="str">
        <f>IF('FY2025'!$A209&lt;&gt;"",IF(AND(MONTH($K207) &lt;= 8, MONTH($L207) &gt;= 8), IF($O207 &lt;&gt; "", $E207/$O207, ""), ""),"")</f>
        <v/>
      </c>
      <c r="X207" s="10" t="str">
        <f>IF('FY2025'!$A209&lt;&gt;"",IF(AND(MONTH($K207) &lt;= 9, MONTH($L207) &gt;= 9), IF($O207 &lt;&gt; "", $E207/$O207, ""), ""),"")</f>
        <v/>
      </c>
      <c r="Y207" s="10" t="str">
        <f>IF('FY2025'!$A209&lt;&gt;"",IF(AND(MONTH($K207) &lt;= 10, MONTH($L207) &gt;= 10), IF($O207 &lt;&gt; "", $E207/$O207, ""), ""),"")</f>
        <v/>
      </c>
      <c r="Z207" s="10" t="str">
        <f>IF('FY2025'!$A209&lt;&gt;"",IF(AND(MONTH($K207) &lt;= 11, MONTH($L207) &gt;= 11), IF($O207 &lt;&gt; "", $E207/$O207, ""), ""),"")</f>
        <v/>
      </c>
      <c r="AA207" s="10" t="str">
        <f>IF('FY2025'!$A209&lt;&gt;"",IF(AND(MONTH($K207) &lt;= 12, MONTH($L207) &gt;= 12), IF($O207 &lt;&gt; "", $E207/$O207, ""), ""),"")</f>
        <v/>
      </c>
    </row>
    <row r="208" spans="1:27" x14ac:dyDescent="0.25">
      <c r="A208" s="8" t="str">
        <f>IF('FY2025'!A210&lt;&gt;"", VALUE('FY2025'!A210), "")</f>
        <v/>
      </c>
      <c r="B208" s="5" t="str">
        <f>IF('FY2025'!A210&lt;&gt;"",_xlfn.VALUETOTEXT('FY2025'!B210),"")</f>
        <v/>
      </c>
      <c r="C208" s="5" t="str">
        <f>_xlfn.VALUETOTEXT('FY2025'!C210)</f>
        <v/>
      </c>
      <c r="D208" s="5" t="str">
        <f>IF('FY2025'!A210&lt;&gt;"",_xlfn.VALUETOTEXT('FY2025'!D210),"")</f>
        <v/>
      </c>
      <c r="E208" s="6" t="str">
        <f>IF('FY2025'!A210&lt;&gt;"",VALUE('FY2025'!E210),"")</f>
        <v/>
      </c>
      <c r="F208" s="6" t="str">
        <f>IF('FY2025'!A210&lt;&gt;"",VALUE('FY2025'!F210),"")</f>
        <v/>
      </c>
      <c r="G208" s="6" t="str">
        <f>IF('FY2025'!A210&lt;&gt;"",VALUE('FY2025'!G210),"")</f>
        <v/>
      </c>
      <c r="H208" s="6" t="str">
        <f>IF('FY2025'!A210&lt;&gt;"",VALUE('FY2025'!H210),"")</f>
        <v/>
      </c>
      <c r="I208" s="6" t="str">
        <f>IF('FY2025'!A210&lt;&gt;"",VALUE('FY2025'!I210),"")</f>
        <v/>
      </c>
      <c r="J208" s="6" t="str">
        <f>IF('FY2025'!A210&lt;&gt;"",VALUE('FY2025'!J210),"")</f>
        <v/>
      </c>
      <c r="K208" s="7" t="str">
        <f>IF('FY2025'!A210&lt;&gt;"",DATEVALUE(MID('FY2025'!K210, FIND(",", 'FY2025'!K210) + 2, FIND(" ", 'FY2025'!K210) - FIND(",", 'FY2025'!K210) - 1) &amp; " " &amp; MID('FY2025'!K210, FIND(" ", 'FY2025'!K210) + 1, FIND(",", 'FY2025'!K210, FIND(" ", 'FY2025'!K210)) - FIND(" ", 'FY2025'!K210) - 1) &amp; ", " &amp; MID('FY2025'!K210, FIND(",", 'FY2025'!K210, FIND(",",'FY2025'!K210) + 1) + 2, LEN('FY2025'!K210))),"")</f>
        <v/>
      </c>
      <c r="L208" s="7" t="str">
        <f>IF('FY2025'!A210&lt;&gt;"",DATEVALUE(MID('FY2025'!L210, FIND(",", 'FY2025'!L210) + 2, FIND(" ", 'FY2025'!L210) - FIND(",", 'FY2025'!L210) - 1) &amp; " " &amp; MID('FY2025'!L210, FIND(" ", 'FY2025'!L210) + 1, FIND(",", 'FY2025'!L210, FIND(" ", 'FY2025'!L210)) - FIND(" ", 'FY2025'!L210) - 1) &amp; ", " &amp; MID('FY2025'!L210, FIND(",", 'FY2025'!L210, FIND(",",'FY2025'!L210) + 1) + 2, LEN('FY2025'!L210))),"")</f>
        <v/>
      </c>
      <c r="M208" s="7" t="str">
        <f>IF('FY2025'!A210&lt;&gt;"",DATEVALUE(MID('FY2025'!M210, FIND(",", 'FY2025'!M210) + 2, FIND(" ", 'FY2025'!M210) - FIND(",", 'FY2025'!M210) - 1) &amp; " " &amp; MID('FY2025'!M210, FIND(" ", 'FY2025'!M210) + 1, FIND(",", 'FY2025'!M210, FIND(" ", 'FY2025'!M210)) - FIND(" ", 'FY2025'!M210) - 1) &amp; ", " &amp; MID('FY2025'!M210, FIND(",", 'FY2025'!M210, FIND(",",'FY2025'!M210) + 1) + 2, LEN('FY2025'!M210))),"")</f>
        <v/>
      </c>
      <c r="N208" s="7" t="str">
        <f>IF('FY2025'!A210&lt;&gt;"",DATEVALUE(MID('FY2025'!N210, FIND(",", 'FY2025'!N210) + 2, FIND(" ", 'FY2025'!N210) - FIND(",", 'FY2025'!N210) - 1) &amp; " " &amp; MID('FY2025'!N210, FIND(" ", 'FY2025'!N210) + 1, FIND(",", 'FY2025'!N210, FIND(" ", 'FY2025'!N210)) - FIND(" ", 'FY2025'!N210) - 1) &amp; ", " &amp; MID('FY2025'!N210, FIND(",", 'FY2025'!N210, FIND(",",'FY2025'!N210) + 1) + 2, LEN('FY2025'!N210))),"")</f>
        <v/>
      </c>
      <c r="O208" s="5" t="str">
        <f t="shared" si="3"/>
        <v/>
      </c>
      <c r="P208" s="10" t="str">
        <f>IF('FY2025'!$A210&lt;&gt;"",IF(AND(MONTH($K208) &lt;= 1, MONTH($L208) &gt;= 1), IF($O208 &lt;&gt; "", $E208/$O208, ""), ""),"")</f>
        <v/>
      </c>
      <c r="Q208" s="10" t="str">
        <f>IF('FY2025'!$A210&lt;&gt;"",IF(AND(MONTH($K208) &lt;= 2, MONTH($L208) &gt;= 2), IF($O208 &lt;&gt; "", $E208/$O208, ""), ""),"")</f>
        <v/>
      </c>
      <c r="R208" s="10" t="str">
        <f>IF('FY2025'!$A210&lt;&gt;"",IF(AND(MONTH($K208) &lt;= 3, MONTH($L208) &gt;= 3), IF($O208 &lt;&gt; "", $E208/$O208, ""), ""),"")</f>
        <v/>
      </c>
      <c r="S208" s="10" t="str">
        <f>IF('FY2025'!$A210&lt;&gt;"",IF(AND(MONTH($K208) &lt;= 4, MONTH($L208) &gt;= 4), IF($O208 &lt;&gt; "", $E208/$O208, ""), ""),"")</f>
        <v/>
      </c>
      <c r="T208" s="10" t="str">
        <f>IF('FY2025'!$A210&lt;&gt;"",IF(AND(MONTH($K208) &lt;= 5, MONTH($L208) &gt;= 5), IF($O208 &lt;&gt; "", $E208/$O208, ""), ""),"")</f>
        <v/>
      </c>
      <c r="U208" s="10" t="str">
        <f>IF('FY2025'!$A210&lt;&gt;"",IF(AND(MONTH($K208) &lt;= 6, MONTH($L208) &gt;= 6), IF($O208 &lt;&gt; "", $E208/$O208, ""), ""),"")</f>
        <v/>
      </c>
      <c r="V208" s="10" t="str">
        <f>IF('FY2025'!$A210&lt;&gt;"",IF(AND(MONTH($K208) &lt;= 7, MONTH($L208) &gt;= 7 ), IF($O208 &lt;&gt; "", $E208/$O208, ""), ""),"")</f>
        <v/>
      </c>
      <c r="W208" s="10" t="str">
        <f>IF('FY2025'!$A210&lt;&gt;"",IF(AND(MONTH($K208) &lt;= 8, MONTH($L208) &gt;= 8), IF($O208 &lt;&gt; "", $E208/$O208, ""), ""),"")</f>
        <v/>
      </c>
      <c r="X208" s="10" t="str">
        <f>IF('FY2025'!$A210&lt;&gt;"",IF(AND(MONTH($K208) &lt;= 9, MONTH($L208) &gt;= 9), IF($O208 &lt;&gt; "", $E208/$O208, ""), ""),"")</f>
        <v/>
      </c>
      <c r="Y208" s="10" t="str">
        <f>IF('FY2025'!$A210&lt;&gt;"",IF(AND(MONTH($K208) &lt;= 10, MONTH($L208) &gt;= 10), IF($O208 &lt;&gt; "", $E208/$O208, ""), ""),"")</f>
        <v/>
      </c>
      <c r="Z208" s="10" t="str">
        <f>IF('FY2025'!$A210&lt;&gt;"",IF(AND(MONTH($K208) &lt;= 11, MONTH($L208) &gt;= 11), IF($O208 &lt;&gt; "", $E208/$O208, ""), ""),"")</f>
        <v/>
      </c>
      <c r="AA208" s="10" t="str">
        <f>IF('FY2025'!$A210&lt;&gt;"",IF(AND(MONTH($K208) &lt;= 12, MONTH($L208) &gt;= 12), IF($O208 &lt;&gt; "", $E208/$O208, ""), ""),"")</f>
        <v/>
      </c>
    </row>
    <row r="209" spans="1:27" x14ac:dyDescent="0.25">
      <c r="A209" s="8" t="str">
        <f>IF('FY2025'!A211&lt;&gt;"", VALUE('FY2025'!A211), "")</f>
        <v/>
      </c>
      <c r="B209" s="5" t="str">
        <f>IF('FY2025'!A211&lt;&gt;"",_xlfn.VALUETOTEXT('FY2025'!B211),"")</f>
        <v/>
      </c>
      <c r="C209" s="5" t="str">
        <f>_xlfn.VALUETOTEXT('FY2025'!C211)</f>
        <v/>
      </c>
      <c r="D209" s="5" t="str">
        <f>IF('FY2025'!A211&lt;&gt;"",_xlfn.VALUETOTEXT('FY2025'!D211),"")</f>
        <v/>
      </c>
      <c r="E209" s="6" t="str">
        <f>IF('FY2025'!A211&lt;&gt;"",VALUE('FY2025'!E211),"")</f>
        <v/>
      </c>
      <c r="F209" s="6" t="str">
        <f>IF('FY2025'!A211&lt;&gt;"",VALUE('FY2025'!F211),"")</f>
        <v/>
      </c>
      <c r="G209" s="6" t="str">
        <f>IF('FY2025'!A211&lt;&gt;"",VALUE('FY2025'!G211),"")</f>
        <v/>
      </c>
      <c r="H209" s="6" t="str">
        <f>IF('FY2025'!A211&lt;&gt;"",VALUE('FY2025'!H211),"")</f>
        <v/>
      </c>
      <c r="I209" s="6" t="str">
        <f>IF('FY2025'!A211&lt;&gt;"",VALUE('FY2025'!I211),"")</f>
        <v/>
      </c>
      <c r="J209" s="6" t="str">
        <f>IF('FY2025'!A211&lt;&gt;"",VALUE('FY2025'!J211),"")</f>
        <v/>
      </c>
      <c r="K209" s="7" t="str">
        <f>IF('FY2025'!A211&lt;&gt;"",DATEVALUE(MID('FY2025'!K211, FIND(",", 'FY2025'!K211) + 2, FIND(" ", 'FY2025'!K211) - FIND(",", 'FY2025'!K211) - 1) &amp; " " &amp; MID('FY2025'!K211, FIND(" ", 'FY2025'!K211) + 1, FIND(",", 'FY2025'!K211, FIND(" ", 'FY2025'!K211)) - FIND(" ", 'FY2025'!K211) - 1) &amp; ", " &amp; MID('FY2025'!K211, FIND(",", 'FY2025'!K211, FIND(",",'FY2025'!K211) + 1) + 2, LEN('FY2025'!K211))),"")</f>
        <v/>
      </c>
      <c r="L209" s="7" t="str">
        <f>IF('FY2025'!A211&lt;&gt;"",DATEVALUE(MID('FY2025'!L211, FIND(",", 'FY2025'!L211) + 2, FIND(" ", 'FY2025'!L211) - FIND(",", 'FY2025'!L211) - 1) &amp; " " &amp; MID('FY2025'!L211, FIND(" ", 'FY2025'!L211) + 1, FIND(",", 'FY2025'!L211, FIND(" ", 'FY2025'!L211)) - FIND(" ", 'FY2025'!L211) - 1) &amp; ", " &amp; MID('FY2025'!L211, FIND(",", 'FY2025'!L211, FIND(",",'FY2025'!L211) + 1) + 2, LEN('FY2025'!L211))),"")</f>
        <v/>
      </c>
      <c r="M209" s="7" t="str">
        <f>IF('FY2025'!A211&lt;&gt;"",DATEVALUE(MID('FY2025'!M211, FIND(",", 'FY2025'!M211) + 2, FIND(" ", 'FY2025'!M211) - FIND(",", 'FY2025'!M211) - 1) &amp; " " &amp; MID('FY2025'!M211, FIND(" ", 'FY2025'!M211) + 1, FIND(",", 'FY2025'!M211, FIND(" ", 'FY2025'!M211)) - FIND(" ", 'FY2025'!M211) - 1) &amp; ", " &amp; MID('FY2025'!M211, FIND(",", 'FY2025'!M211, FIND(",",'FY2025'!M211) + 1) + 2, LEN('FY2025'!M211))),"")</f>
        <v/>
      </c>
      <c r="N209" s="7" t="str">
        <f>IF('FY2025'!A211&lt;&gt;"",DATEVALUE(MID('FY2025'!N211, FIND(",", 'FY2025'!N211) + 2, FIND(" ", 'FY2025'!N211) - FIND(",", 'FY2025'!N211) - 1) &amp; " " &amp; MID('FY2025'!N211, FIND(" ", 'FY2025'!N211) + 1, FIND(",", 'FY2025'!N211, FIND(" ", 'FY2025'!N211)) - FIND(" ", 'FY2025'!N211) - 1) &amp; ", " &amp; MID('FY2025'!N211, FIND(",", 'FY2025'!N211, FIND(",",'FY2025'!N211) + 1) + 2, LEN('FY2025'!N211))),"")</f>
        <v/>
      </c>
      <c r="O209" s="5" t="str">
        <f t="shared" si="3"/>
        <v/>
      </c>
      <c r="P209" s="10" t="str">
        <f>IF('FY2025'!$A211&lt;&gt;"",IF(AND(MONTH($K209) &lt;= 1, MONTH($L209) &gt;= 1), IF($O209 &lt;&gt; "", $E209/$O209, ""), ""),"")</f>
        <v/>
      </c>
      <c r="Q209" s="10" t="str">
        <f>IF('FY2025'!$A211&lt;&gt;"",IF(AND(MONTH($K209) &lt;= 2, MONTH($L209) &gt;= 2), IF($O209 &lt;&gt; "", $E209/$O209, ""), ""),"")</f>
        <v/>
      </c>
      <c r="R209" s="10" t="str">
        <f>IF('FY2025'!$A211&lt;&gt;"",IF(AND(MONTH($K209) &lt;= 3, MONTH($L209) &gt;= 3), IF($O209 &lt;&gt; "", $E209/$O209, ""), ""),"")</f>
        <v/>
      </c>
      <c r="S209" s="10" t="str">
        <f>IF('FY2025'!$A211&lt;&gt;"",IF(AND(MONTH($K209) &lt;= 4, MONTH($L209) &gt;= 4), IF($O209 &lt;&gt; "", $E209/$O209, ""), ""),"")</f>
        <v/>
      </c>
      <c r="T209" s="10" t="str">
        <f>IF('FY2025'!$A211&lt;&gt;"",IF(AND(MONTH($K209) &lt;= 5, MONTH($L209) &gt;= 5), IF($O209 &lt;&gt; "", $E209/$O209, ""), ""),"")</f>
        <v/>
      </c>
      <c r="U209" s="10" t="str">
        <f>IF('FY2025'!$A211&lt;&gt;"",IF(AND(MONTH($K209) &lt;= 6, MONTH($L209) &gt;= 6), IF($O209 &lt;&gt; "", $E209/$O209, ""), ""),"")</f>
        <v/>
      </c>
      <c r="V209" s="10" t="str">
        <f>IF('FY2025'!$A211&lt;&gt;"",IF(AND(MONTH($K209) &lt;= 7, MONTH($L209) &gt;= 7 ), IF($O209 &lt;&gt; "", $E209/$O209, ""), ""),"")</f>
        <v/>
      </c>
      <c r="W209" s="10" t="str">
        <f>IF('FY2025'!$A211&lt;&gt;"",IF(AND(MONTH($K209) &lt;= 8, MONTH($L209) &gt;= 8), IF($O209 &lt;&gt; "", $E209/$O209, ""), ""),"")</f>
        <v/>
      </c>
      <c r="X209" s="10" t="str">
        <f>IF('FY2025'!$A211&lt;&gt;"",IF(AND(MONTH($K209) &lt;= 9, MONTH($L209) &gt;= 9), IF($O209 &lt;&gt; "", $E209/$O209, ""), ""),"")</f>
        <v/>
      </c>
      <c r="Y209" s="10" t="str">
        <f>IF('FY2025'!$A211&lt;&gt;"",IF(AND(MONTH($K209) &lt;= 10, MONTH($L209) &gt;= 10), IF($O209 &lt;&gt; "", $E209/$O209, ""), ""),"")</f>
        <v/>
      </c>
      <c r="Z209" s="10" t="str">
        <f>IF('FY2025'!$A211&lt;&gt;"",IF(AND(MONTH($K209) &lt;= 11, MONTH($L209) &gt;= 11), IF($O209 &lt;&gt; "", $E209/$O209, ""), ""),"")</f>
        <v/>
      </c>
      <c r="AA209" s="10" t="str">
        <f>IF('FY2025'!$A211&lt;&gt;"",IF(AND(MONTH($K209) &lt;= 12, MONTH($L209) &gt;= 12), IF($O209 &lt;&gt; "", $E209/$O209, ""), ""),"")</f>
        <v/>
      </c>
    </row>
    <row r="210" spans="1:27" x14ac:dyDescent="0.25">
      <c r="A210" s="8" t="str">
        <f>IF('FY2025'!A212&lt;&gt;"", VALUE('FY2025'!A212), "")</f>
        <v/>
      </c>
      <c r="B210" s="5" t="str">
        <f>IF('FY2025'!A212&lt;&gt;"",_xlfn.VALUETOTEXT('FY2025'!B212),"")</f>
        <v/>
      </c>
      <c r="C210" s="5" t="str">
        <f>_xlfn.VALUETOTEXT('FY2025'!C212)</f>
        <v/>
      </c>
      <c r="D210" s="5" t="str">
        <f>IF('FY2025'!A212&lt;&gt;"",_xlfn.VALUETOTEXT('FY2025'!D212),"")</f>
        <v/>
      </c>
      <c r="E210" s="6" t="str">
        <f>IF('FY2025'!A212&lt;&gt;"",VALUE('FY2025'!E212),"")</f>
        <v/>
      </c>
      <c r="F210" s="6" t="str">
        <f>IF('FY2025'!A212&lt;&gt;"",VALUE('FY2025'!F212),"")</f>
        <v/>
      </c>
      <c r="G210" s="6" t="str">
        <f>IF('FY2025'!A212&lt;&gt;"",VALUE('FY2025'!G212),"")</f>
        <v/>
      </c>
      <c r="H210" s="6" t="str">
        <f>IF('FY2025'!A212&lt;&gt;"",VALUE('FY2025'!H212),"")</f>
        <v/>
      </c>
      <c r="I210" s="6" t="str">
        <f>IF('FY2025'!A212&lt;&gt;"",VALUE('FY2025'!I212),"")</f>
        <v/>
      </c>
      <c r="J210" s="6" t="str">
        <f>IF('FY2025'!A212&lt;&gt;"",VALUE('FY2025'!J212),"")</f>
        <v/>
      </c>
      <c r="K210" s="7" t="str">
        <f>IF('FY2025'!A212&lt;&gt;"",DATEVALUE(MID('FY2025'!K212, FIND(",", 'FY2025'!K212) + 2, FIND(" ", 'FY2025'!K212) - FIND(",", 'FY2025'!K212) - 1) &amp; " " &amp; MID('FY2025'!K212, FIND(" ", 'FY2025'!K212) + 1, FIND(",", 'FY2025'!K212, FIND(" ", 'FY2025'!K212)) - FIND(" ", 'FY2025'!K212) - 1) &amp; ", " &amp; MID('FY2025'!K212, FIND(",", 'FY2025'!K212, FIND(",",'FY2025'!K212) + 1) + 2, LEN('FY2025'!K212))),"")</f>
        <v/>
      </c>
      <c r="L210" s="7" t="str">
        <f>IF('FY2025'!A212&lt;&gt;"",DATEVALUE(MID('FY2025'!L212, FIND(",", 'FY2025'!L212) + 2, FIND(" ", 'FY2025'!L212) - FIND(",", 'FY2025'!L212) - 1) &amp; " " &amp; MID('FY2025'!L212, FIND(" ", 'FY2025'!L212) + 1, FIND(",", 'FY2025'!L212, FIND(" ", 'FY2025'!L212)) - FIND(" ", 'FY2025'!L212) - 1) &amp; ", " &amp; MID('FY2025'!L212, FIND(",", 'FY2025'!L212, FIND(",",'FY2025'!L212) + 1) + 2, LEN('FY2025'!L212))),"")</f>
        <v/>
      </c>
      <c r="M210" s="7" t="str">
        <f>IF('FY2025'!A212&lt;&gt;"",DATEVALUE(MID('FY2025'!M212, FIND(",", 'FY2025'!M212) + 2, FIND(" ", 'FY2025'!M212) - FIND(",", 'FY2025'!M212) - 1) &amp; " " &amp; MID('FY2025'!M212, FIND(" ", 'FY2025'!M212) + 1, FIND(",", 'FY2025'!M212, FIND(" ", 'FY2025'!M212)) - FIND(" ", 'FY2025'!M212) - 1) &amp; ", " &amp; MID('FY2025'!M212, FIND(",", 'FY2025'!M212, FIND(",",'FY2025'!M212) + 1) + 2, LEN('FY2025'!M212))),"")</f>
        <v/>
      </c>
      <c r="N210" s="7" t="str">
        <f>IF('FY2025'!A212&lt;&gt;"",DATEVALUE(MID('FY2025'!N212, FIND(",", 'FY2025'!N212) + 2, FIND(" ", 'FY2025'!N212) - FIND(",", 'FY2025'!N212) - 1) &amp; " " &amp; MID('FY2025'!N212, FIND(" ", 'FY2025'!N212) + 1, FIND(",", 'FY2025'!N212, FIND(" ", 'FY2025'!N212)) - FIND(" ", 'FY2025'!N212) - 1) &amp; ", " &amp; MID('FY2025'!N212, FIND(",", 'FY2025'!N212, FIND(",",'FY2025'!N212) + 1) + 2, LEN('FY2025'!N212))),"")</f>
        <v/>
      </c>
      <c r="O210" s="5" t="str">
        <f t="shared" si="3"/>
        <v/>
      </c>
      <c r="P210" s="10" t="str">
        <f>IF('FY2025'!$A212&lt;&gt;"",IF(AND(MONTH($K210) &lt;= 1, MONTH($L210) &gt;= 1), IF($O210 &lt;&gt; "", $E210/$O210, ""), ""),"")</f>
        <v/>
      </c>
      <c r="Q210" s="10" t="str">
        <f>IF('FY2025'!$A212&lt;&gt;"",IF(AND(MONTH($K210) &lt;= 2, MONTH($L210) &gt;= 2), IF($O210 &lt;&gt; "", $E210/$O210, ""), ""),"")</f>
        <v/>
      </c>
      <c r="R210" s="10" t="str">
        <f>IF('FY2025'!$A212&lt;&gt;"",IF(AND(MONTH($K210) &lt;= 3, MONTH($L210) &gt;= 3), IF($O210 &lt;&gt; "", $E210/$O210, ""), ""),"")</f>
        <v/>
      </c>
      <c r="S210" s="10" t="str">
        <f>IF('FY2025'!$A212&lt;&gt;"",IF(AND(MONTH($K210) &lt;= 4, MONTH($L210) &gt;= 4), IF($O210 &lt;&gt; "", $E210/$O210, ""), ""),"")</f>
        <v/>
      </c>
      <c r="T210" s="10" t="str">
        <f>IF('FY2025'!$A212&lt;&gt;"",IF(AND(MONTH($K210) &lt;= 5, MONTH($L210) &gt;= 5), IF($O210 &lt;&gt; "", $E210/$O210, ""), ""),"")</f>
        <v/>
      </c>
      <c r="U210" s="10" t="str">
        <f>IF('FY2025'!$A212&lt;&gt;"",IF(AND(MONTH($K210) &lt;= 6, MONTH($L210) &gt;= 6), IF($O210 &lt;&gt; "", $E210/$O210, ""), ""),"")</f>
        <v/>
      </c>
      <c r="V210" s="10" t="str">
        <f>IF('FY2025'!$A212&lt;&gt;"",IF(AND(MONTH($K210) &lt;= 7, MONTH($L210) &gt;= 7 ), IF($O210 &lt;&gt; "", $E210/$O210, ""), ""),"")</f>
        <v/>
      </c>
      <c r="W210" s="10" t="str">
        <f>IF('FY2025'!$A212&lt;&gt;"",IF(AND(MONTH($K210) &lt;= 8, MONTH($L210) &gt;= 8), IF($O210 &lt;&gt; "", $E210/$O210, ""), ""),"")</f>
        <v/>
      </c>
      <c r="X210" s="10" t="str">
        <f>IF('FY2025'!$A212&lt;&gt;"",IF(AND(MONTH($K210) &lt;= 9, MONTH($L210) &gt;= 9), IF($O210 &lt;&gt; "", $E210/$O210, ""), ""),"")</f>
        <v/>
      </c>
      <c r="Y210" s="10" t="str">
        <f>IF('FY2025'!$A212&lt;&gt;"",IF(AND(MONTH($K210) &lt;= 10, MONTH($L210) &gt;= 10), IF($O210 &lt;&gt; "", $E210/$O210, ""), ""),"")</f>
        <v/>
      </c>
      <c r="Z210" s="10" t="str">
        <f>IF('FY2025'!$A212&lt;&gt;"",IF(AND(MONTH($K210) &lt;= 11, MONTH($L210) &gt;= 11), IF($O210 &lt;&gt; "", $E210/$O210, ""), ""),"")</f>
        <v/>
      </c>
      <c r="AA210" s="10" t="str">
        <f>IF('FY2025'!$A212&lt;&gt;"",IF(AND(MONTH($K210) &lt;= 12, MONTH($L210) &gt;= 12), IF($O210 &lt;&gt; "", $E210/$O210, ""), ""),"")</f>
        <v/>
      </c>
    </row>
    <row r="211" spans="1:27" x14ac:dyDescent="0.25">
      <c r="A211" s="8" t="str">
        <f>IF('FY2025'!A213&lt;&gt;"", VALUE('FY2025'!A213), "")</f>
        <v/>
      </c>
      <c r="B211" s="5" t="str">
        <f>IF('FY2025'!A213&lt;&gt;"",_xlfn.VALUETOTEXT('FY2025'!B213),"")</f>
        <v/>
      </c>
      <c r="C211" s="5" t="str">
        <f>_xlfn.VALUETOTEXT('FY2025'!C213)</f>
        <v/>
      </c>
      <c r="D211" s="5" t="str">
        <f>IF('FY2025'!A213&lt;&gt;"",_xlfn.VALUETOTEXT('FY2025'!D213),"")</f>
        <v/>
      </c>
      <c r="E211" s="6" t="str">
        <f>IF('FY2025'!A213&lt;&gt;"",VALUE('FY2025'!E213),"")</f>
        <v/>
      </c>
      <c r="F211" s="6" t="str">
        <f>IF('FY2025'!A213&lt;&gt;"",VALUE('FY2025'!F213),"")</f>
        <v/>
      </c>
      <c r="G211" s="6" t="str">
        <f>IF('FY2025'!A213&lt;&gt;"",VALUE('FY2025'!G213),"")</f>
        <v/>
      </c>
      <c r="H211" s="6" t="str">
        <f>IF('FY2025'!A213&lt;&gt;"",VALUE('FY2025'!H213),"")</f>
        <v/>
      </c>
      <c r="I211" s="6" t="str">
        <f>IF('FY2025'!A213&lt;&gt;"",VALUE('FY2025'!I213),"")</f>
        <v/>
      </c>
      <c r="J211" s="6" t="str">
        <f>IF('FY2025'!A213&lt;&gt;"",VALUE('FY2025'!J213),"")</f>
        <v/>
      </c>
      <c r="K211" s="7" t="str">
        <f>IF('FY2025'!A213&lt;&gt;"",DATEVALUE(MID('FY2025'!K213, FIND(",", 'FY2025'!K213) + 2, FIND(" ", 'FY2025'!K213) - FIND(",", 'FY2025'!K213) - 1) &amp; " " &amp; MID('FY2025'!K213, FIND(" ", 'FY2025'!K213) + 1, FIND(",", 'FY2025'!K213, FIND(" ", 'FY2025'!K213)) - FIND(" ", 'FY2025'!K213) - 1) &amp; ", " &amp; MID('FY2025'!K213, FIND(",", 'FY2025'!K213, FIND(",",'FY2025'!K213) + 1) + 2, LEN('FY2025'!K213))),"")</f>
        <v/>
      </c>
      <c r="L211" s="7" t="str">
        <f>IF('FY2025'!A213&lt;&gt;"",DATEVALUE(MID('FY2025'!L213, FIND(",", 'FY2025'!L213) + 2, FIND(" ", 'FY2025'!L213) - FIND(",", 'FY2025'!L213) - 1) &amp; " " &amp; MID('FY2025'!L213, FIND(" ", 'FY2025'!L213) + 1, FIND(",", 'FY2025'!L213, FIND(" ", 'FY2025'!L213)) - FIND(" ", 'FY2025'!L213) - 1) &amp; ", " &amp; MID('FY2025'!L213, FIND(",", 'FY2025'!L213, FIND(",",'FY2025'!L213) + 1) + 2, LEN('FY2025'!L213))),"")</f>
        <v/>
      </c>
      <c r="M211" s="7" t="str">
        <f>IF('FY2025'!A213&lt;&gt;"",DATEVALUE(MID('FY2025'!M213, FIND(",", 'FY2025'!M213) + 2, FIND(" ", 'FY2025'!M213) - FIND(",", 'FY2025'!M213) - 1) &amp; " " &amp; MID('FY2025'!M213, FIND(" ", 'FY2025'!M213) + 1, FIND(",", 'FY2025'!M213, FIND(" ", 'FY2025'!M213)) - FIND(" ", 'FY2025'!M213) - 1) &amp; ", " &amp; MID('FY2025'!M213, FIND(",", 'FY2025'!M213, FIND(",",'FY2025'!M213) + 1) + 2, LEN('FY2025'!M213))),"")</f>
        <v/>
      </c>
      <c r="N211" s="7" t="str">
        <f>IF('FY2025'!A213&lt;&gt;"",DATEVALUE(MID('FY2025'!N213, FIND(",", 'FY2025'!N213) + 2, FIND(" ", 'FY2025'!N213) - FIND(",", 'FY2025'!N213) - 1) &amp; " " &amp; MID('FY2025'!N213, FIND(" ", 'FY2025'!N213) + 1, FIND(",", 'FY2025'!N213, FIND(" ", 'FY2025'!N213)) - FIND(" ", 'FY2025'!N213) - 1) &amp; ", " &amp; MID('FY2025'!N213, FIND(",", 'FY2025'!N213, FIND(",",'FY2025'!N213) + 1) + 2, LEN('FY2025'!N213))),"")</f>
        <v/>
      </c>
      <c r="O211" s="5" t="str">
        <f t="shared" si="3"/>
        <v/>
      </c>
      <c r="P211" s="10" t="str">
        <f>IF('FY2025'!$A213&lt;&gt;"",IF(AND(MONTH($K211) &lt;= 1, MONTH($L211) &gt;= 1), IF($O211 &lt;&gt; "", $E211/$O211, ""), ""),"")</f>
        <v/>
      </c>
      <c r="Q211" s="10" t="str">
        <f>IF('FY2025'!$A213&lt;&gt;"",IF(AND(MONTH($K211) &lt;= 2, MONTH($L211) &gt;= 2), IF($O211 &lt;&gt; "", $E211/$O211, ""), ""),"")</f>
        <v/>
      </c>
      <c r="R211" s="10" t="str">
        <f>IF('FY2025'!$A213&lt;&gt;"",IF(AND(MONTH($K211) &lt;= 3, MONTH($L211) &gt;= 3), IF($O211 &lt;&gt; "", $E211/$O211, ""), ""),"")</f>
        <v/>
      </c>
      <c r="S211" s="10" t="str">
        <f>IF('FY2025'!$A213&lt;&gt;"",IF(AND(MONTH($K211) &lt;= 4, MONTH($L211) &gt;= 4), IF($O211 &lt;&gt; "", $E211/$O211, ""), ""),"")</f>
        <v/>
      </c>
      <c r="T211" s="10" t="str">
        <f>IF('FY2025'!$A213&lt;&gt;"",IF(AND(MONTH($K211) &lt;= 5, MONTH($L211) &gt;= 5), IF($O211 &lt;&gt; "", $E211/$O211, ""), ""),"")</f>
        <v/>
      </c>
      <c r="U211" s="10" t="str">
        <f>IF('FY2025'!$A213&lt;&gt;"",IF(AND(MONTH($K211) &lt;= 6, MONTH($L211) &gt;= 6), IF($O211 &lt;&gt; "", $E211/$O211, ""), ""),"")</f>
        <v/>
      </c>
      <c r="V211" s="10" t="str">
        <f>IF('FY2025'!$A213&lt;&gt;"",IF(AND(MONTH($K211) &lt;= 7, MONTH($L211) &gt;= 7 ), IF($O211 &lt;&gt; "", $E211/$O211, ""), ""),"")</f>
        <v/>
      </c>
      <c r="W211" s="10" t="str">
        <f>IF('FY2025'!$A213&lt;&gt;"",IF(AND(MONTH($K211) &lt;= 8, MONTH($L211) &gt;= 8), IF($O211 &lt;&gt; "", $E211/$O211, ""), ""),"")</f>
        <v/>
      </c>
      <c r="X211" s="10" t="str">
        <f>IF('FY2025'!$A213&lt;&gt;"",IF(AND(MONTH($K211) &lt;= 9, MONTH($L211) &gt;= 9), IF($O211 &lt;&gt; "", $E211/$O211, ""), ""),"")</f>
        <v/>
      </c>
      <c r="Y211" s="10" t="str">
        <f>IF('FY2025'!$A213&lt;&gt;"",IF(AND(MONTH($K211) &lt;= 10, MONTH($L211) &gt;= 10), IF($O211 &lt;&gt; "", $E211/$O211, ""), ""),"")</f>
        <v/>
      </c>
      <c r="Z211" s="10" t="str">
        <f>IF('FY2025'!$A213&lt;&gt;"",IF(AND(MONTH($K211) &lt;= 11, MONTH($L211) &gt;= 11), IF($O211 &lt;&gt; "", $E211/$O211, ""), ""),"")</f>
        <v/>
      </c>
      <c r="AA211" s="10" t="str">
        <f>IF('FY2025'!$A213&lt;&gt;"",IF(AND(MONTH($K211) &lt;= 12, MONTH($L211) &gt;= 12), IF($O211 &lt;&gt; "", $E211/$O211, ""), ""),"")</f>
        <v/>
      </c>
    </row>
    <row r="212" spans="1:27" x14ac:dyDescent="0.25">
      <c r="A212" s="8" t="str">
        <f>IF('FY2025'!A214&lt;&gt;"", VALUE('FY2025'!A214), "")</f>
        <v/>
      </c>
      <c r="B212" s="5" t="str">
        <f>IF('FY2025'!A214&lt;&gt;"",_xlfn.VALUETOTEXT('FY2025'!B214),"")</f>
        <v/>
      </c>
      <c r="C212" s="5" t="str">
        <f>_xlfn.VALUETOTEXT('FY2025'!C214)</f>
        <v/>
      </c>
      <c r="D212" s="5" t="str">
        <f>IF('FY2025'!A214&lt;&gt;"",_xlfn.VALUETOTEXT('FY2025'!D214),"")</f>
        <v/>
      </c>
      <c r="E212" s="6" t="str">
        <f>IF('FY2025'!A214&lt;&gt;"",VALUE('FY2025'!E214),"")</f>
        <v/>
      </c>
      <c r="F212" s="6" t="str">
        <f>IF('FY2025'!A214&lt;&gt;"",VALUE('FY2025'!F214),"")</f>
        <v/>
      </c>
      <c r="G212" s="6" t="str">
        <f>IF('FY2025'!A214&lt;&gt;"",VALUE('FY2025'!G214),"")</f>
        <v/>
      </c>
      <c r="H212" s="6" t="str">
        <f>IF('FY2025'!A214&lt;&gt;"",VALUE('FY2025'!H214),"")</f>
        <v/>
      </c>
      <c r="I212" s="6" t="str">
        <f>IF('FY2025'!A214&lt;&gt;"",VALUE('FY2025'!I214),"")</f>
        <v/>
      </c>
      <c r="J212" s="6" t="str">
        <f>IF('FY2025'!A214&lt;&gt;"",VALUE('FY2025'!J214),"")</f>
        <v/>
      </c>
      <c r="K212" s="7" t="str">
        <f>IF('FY2025'!A214&lt;&gt;"",DATEVALUE(MID('FY2025'!K214, FIND(",", 'FY2025'!K214) + 2, FIND(" ", 'FY2025'!K214) - FIND(",", 'FY2025'!K214) - 1) &amp; " " &amp; MID('FY2025'!K214, FIND(" ", 'FY2025'!K214) + 1, FIND(",", 'FY2025'!K214, FIND(" ", 'FY2025'!K214)) - FIND(" ", 'FY2025'!K214) - 1) &amp; ", " &amp; MID('FY2025'!K214, FIND(",", 'FY2025'!K214, FIND(",",'FY2025'!K214) + 1) + 2, LEN('FY2025'!K214))),"")</f>
        <v/>
      </c>
      <c r="L212" s="7" t="str">
        <f>IF('FY2025'!A214&lt;&gt;"",DATEVALUE(MID('FY2025'!L214, FIND(",", 'FY2025'!L214) + 2, FIND(" ", 'FY2025'!L214) - FIND(",", 'FY2025'!L214) - 1) &amp; " " &amp; MID('FY2025'!L214, FIND(" ", 'FY2025'!L214) + 1, FIND(",", 'FY2025'!L214, FIND(" ", 'FY2025'!L214)) - FIND(" ", 'FY2025'!L214) - 1) &amp; ", " &amp; MID('FY2025'!L214, FIND(",", 'FY2025'!L214, FIND(",",'FY2025'!L214) + 1) + 2, LEN('FY2025'!L214))),"")</f>
        <v/>
      </c>
      <c r="M212" s="7" t="str">
        <f>IF('FY2025'!A214&lt;&gt;"",DATEVALUE(MID('FY2025'!M214, FIND(",", 'FY2025'!M214) + 2, FIND(" ", 'FY2025'!M214) - FIND(",", 'FY2025'!M214) - 1) &amp; " " &amp; MID('FY2025'!M214, FIND(" ", 'FY2025'!M214) + 1, FIND(",", 'FY2025'!M214, FIND(" ", 'FY2025'!M214)) - FIND(" ", 'FY2025'!M214) - 1) &amp; ", " &amp; MID('FY2025'!M214, FIND(",", 'FY2025'!M214, FIND(",",'FY2025'!M214) + 1) + 2, LEN('FY2025'!M214))),"")</f>
        <v/>
      </c>
      <c r="N212" s="7" t="str">
        <f>IF('FY2025'!A214&lt;&gt;"",DATEVALUE(MID('FY2025'!N214, FIND(",", 'FY2025'!N214) + 2, FIND(" ", 'FY2025'!N214) - FIND(",", 'FY2025'!N214) - 1) &amp; " " &amp; MID('FY2025'!N214, FIND(" ", 'FY2025'!N214) + 1, FIND(",", 'FY2025'!N214, FIND(" ", 'FY2025'!N214)) - FIND(" ", 'FY2025'!N214) - 1) &amp; ", " &amp; MID('FY2025'!N214, FIND(",", 'FY2025'!N214, FIND(",",'FY2025'!N214) + 1) + 2, LEN('FY2025'!N214))),"")</f>
        <v/>
      </c>
      <c r="O212" s="5" t="str">
        <f t="shared" si="3"/>
        <v/>
      </c>
      <c r="P212" s="10" t="str">
        <f>IF('FY2025'!$A214&lt;&gt;"",IF(AND(MONTH($K212) &lt;= 1, MONTH($L212) &gt;= 1), IF($O212 &lt;&gt; "", $E212/$O212, ""), ""),"")</f>
        <v/>
      </c>
      <c r="Q212" s="10" t="str">
        <f>IF('FY2025'!$A214&lt;&gt;"",IF(AND(MONTH($K212) &lt;= 2, MONTH($L212) &gt;= 2), IF($O212 &lt;&gt; "", $E212/$O212, ""), ""),"")</f>
        <v/>
      </c>
      <c r="R212" s="10" t="str">
        <f>IF('FY2025'!$A214&lt;&gt;"",IF(AND(MONTH($K212) &lt;= 3, MONTH($L212) &gt;= 3), IF($O212 &lt;&gt; "", $E212/$O212, ""), ""),"")</f>
        <v/>
      </c>
      <c r="S212" s="10" t="str">
        <f>IF('FY2025'!$A214&lt;&gt;"",IF(AND(MONTH($K212) &lt;= 4, MONTH($L212) &gt;= 4), IF($O212 &lt;&gt; "", $E212/$O212, ""), ""),"")</f>
        <v/>
      </c>
      <c r="T212" s="10" t="str">
        <f>IF('FY2025'!$A214&lt;&gt;"",IF(AND(MONTH($K212) &lt;= 5, MONTH($L212) &gt;= 5), IF($O212 &lt;&gt; "", $E212/$O212, ""), ""),"")</f>
        <v/>
      </c>
      <c r="U212" s="10" t="str">
        <f>IF('FY2025'!$A214&lt;&gt;"",IF(AND(MONTH($K212) &lt;= 6, MONTH($L212) &gt;= 6), IF($O212 &lt;&gt; "", $E212/$O212, ""), ""),"")</f>
        <v/>
      </c>
      <c r="V212" s="10" t="str">
        <f>IF('FY2025'!$A214&lt;&gt;"",IF(AND(MONTH($K212) &lt;= 7, MONTH($L212) &gt;= 7 ), IF($O212 &lt;&gt; "", $E212/$O212, ""), ""),"")</f>
        <v/>
      </c>
      <c r="W212" s="10" t="str">
        <f>IF('FY2025'!$A214&lt;&gt;"",IF(AND(MONTH($K212) &lt;= 8, MONTH($L212) &gt;= 8), IF($O212 &lt;&gt; "", $E212/$O212, ""), ""),"")</f>
        <v/>
      </c>
      <c r="X212" s="10" t="str">
        <f>IF('FY2025'!$A214&lt;&gt;"",IF(AND(MONTH($K212) &lt;= 9, MONTH($L212) &gt;= 9), IF($O212 &lt;&gt; "", $E212/$O212, ""), ""),"")</f>
        <v/>
      </c>
      <c r="Y212" s="10" t="str">
        <f>IF('FY2025'!$A214&lt;&gt;"",IF(AND(MONTH($K212) &lt;= 10, MONTH($L212) &gt;= 10), IF($O212 &lt;&gt; "", $E212/$O212, ""), ""),"")</f>
        <v/>
      </c>
      <c r="Z212" s="10" t="str">
        <f>IF('FY2025'!$A214&lt;&gt;"",IF(AND(MONTH($K212) &lt;= 11, MONTH($L212) &gt;= 11), IF($O212 &lt;&gt; "", $E212/$O212, ""), ""),"")</f>
        <v/>
      </c>
      <c r="AA212" s="10" t="str">
        <f>IF('FY2025'!$A214&lt;&gt;"",IF(AND(MONTH($K212) &lt;= 12, MONTH($L212) &gt;= 12), IF($O212 &lt;&gt; "", $E212/$O212, ""), ""),"")</f>
        <v/>
      </c>
    </row>
    <row r="213" spans="1:27" x14ac:dyDescent="0.25">
      <c r="A213" s="8" t="str">
        <f>IF('FY2025'!A215&lt;&gt;"", VALUE('FY2025'!A215), "")</f>
        <v/>
      </c>
      <c r="B213" s="5" t="str">
        <f>IF('FY2025'!A215&lt;&gt;"",_xlfn.VALUETOTEXT('FY2025'!B215),"")</f>
        <v/>
      </c>
      <c r="C213" s="5" t="str">
        <f>_xlfn.VALUETOTEXT('FY2025'!C215)</f>
        <v/>
      </c>
      <c r="D213" s="5" t="str">
        <f>IF('FY2025'!A215&lt;&gt;"",_xlfn.VALUETOTEXT('FY2025'!D215),"")</f>
        <v/>
      </c>
      <c r="E213" s="6" t="str">
        <f>IF('FY2025'!A215&lt;&gt;"",VALUE('FY2025'!E215),"")</f>
        <v/>
      </c>
      <c r="F213" s="6" t="str">
        <f>IF('FY2025'!A215&lt;&gt;"",VALUE('FY2025'!F215),"")</f>
        <v/>
      </c>
      <c r="G213" s="6" t="str">
        <f>IF('FY2025'!A215&lt;&gt;"",VALUE('FY2025'!G215),"")</f>
        <v/>
      </c>
      <c r="H213" s="6" t="str">
        <f>IF('FY2025'!A215&lt;&gt;"",VALUE('FY2025'!H215),"")</f>
        <v/>
      </c>
      <c r="I213" s="6" t="str">
        <f>IF('FY2025'!A215&lt;&gt;"",VALUE('FY2025'!I215),"")</f>
        <v/>
      </c>
      <c r="J213" s="6" t="str">
        <f>IF('FY2025'!A215&lt;&gt;"",VALUE('FY2025'!J215),"")</f>
        <v/>
      </c>
      <c r="K213" s="7" t="str">
        <f>IF('FY2025'!A215&lt;&gt;"",DATEVALUE(MID('FY2025'!K215, FIND(",", 'FY2025'!K215) + 2, FIND(" ", 'FY2025'!K215) - FIND(",", 'FY2025'!K215) - 1) &amp; " " &amp; MID('FY2025'!K215, FIND(" ", 'FY2025'!K215) + 1, FIND(",", 'FY2025'!K215, FIND(" ", 'FY2025'!K215)) - FIND(" ", 'FY2025'!K215) - 1) &amp; ", " &amp; MID('FY2025'!K215, FIND(",", 'FY2025'!K215, FIND(",",'FY2025'!K215) + 1) + 2, LEN('FY2025'!K215))),"")</f>
        <v/>
      </c>
      <c r="L213" s="7" t="str">
        <f>IF('FY2025'!A215&lt;&gt;"",DATEVALUE(MID('FY2025'!L215, FIND(",", 'FY2025'!L215) + 2, FIND(" ", 'FY2025'!L215) - FIND(",", 'FY2025'!L215) - 1) &amp; " " &amp; MID('FY2025'!L215, FIND(" ", 'FY2025'!L215) + 1, FIND(",", 'FY2025'!L215, FIND(" ", 'FY2025'!L215)) - FIND(" ", 'FY2025'!L215) - 1) &amp; ", " &amp; MID('FY2025'!L215, FIND(",", 'FY2025'!L215, FIND(",",'FY2025'!L215) + 1) + 2, LEN('FY2025'!L215))),"")</f>
        <v/>
      </c>
      <c r="M213" s="7" t="str">
        <f>IF('FY2025'!A215&lt;&gt;"",DATEVALUE(MID('FY2025'!M215, FIND(",", 'FY2025'!M215) + 2, FIND(" ", 'FY2025'!M215) - FIND(",", 'FY2025'!M215) - 1) &amp; " " &amp; MID('FY2025'!M215, FIND(" ", 'FY2025'!M215) + 1, FIND(",", 'FY2025'!M215, FIND(" ", 'FY2025'!M215)) - FIND(" ", 'FY2025'!M215) - 1) &amp; ", " &amp; MID('FY2025'!M215, FIND(",", 'FY2025'!M215, FIND(",",'FY2025'!M215) + 1) + 2, LEN('FY2025'!M215))),"")</f>
        <v/>
      </c>
      <c r="N213" s="7" t="str">
        <f>IF('FY2025'!A215&lt;&gt;"",DATEVALUE(MID('FY2025'!N215, FIND(",", 'FY2025'!N215) + 2, FIND(" ", 'FY2025'!N215) - FIND(",", 'FY2025'!N215) - 1) &amp; " " &amp; MID('FY2025'!N215, FIND(" ", 'FY2025'!N215) + 1, FIND(",", 'FY2025'!N215, FIND(" ", 'FY2025'!N215)) - FIND(" ", 'FY2025'!N215) - 1) &amp; ", " &amp; MID('FY2025'!N215, FIND(",", 'FY2025'!N215, FIND(",",'FY2025'!N215) + 1) + 2, LEN('FY2025'!N215))),"")</f>
        <v/>
      </c>
      <c r="O213" s="5" t="str">
        <f t="shared" si="3"/>
        <v/>
      </c>
      <c r="P213" s="10" t="str">
        <f>IF('FY2025'!$A215&lt;&gt;"",IF(AND(MONTH($K213) &lt;= 1, MONTH($L213) &gt;= 1), IF($O213 &lt;&gt; "", $E213/$O213, ""), ""),"")</f>
        <v/>
      </c>
      <c r="Q213" s="10" t="str">
        <f>IF('FY2025'!$A215&lt;&gt;"",IF(AND(MONTH($K213) &lt;= 2, MONTH($L213) &gt;= 2), IF($O213 &lt;&gt; "", $E213/$O213, ""), ""),"")</f>
        <v/>
      </c>
      <c r="R213" s="10" t="str">
        <f>IF('FY2025'!$A215&lt;&gt;"",IF(AND(MONTH($K213) &lt;= 3, MONTH($L213) &gt;= 3), IF($O213 &lt;&gt; "", $E213/$O213, ""), ""),"")</f>
        <v/>
      </c>
      <c r="S213" s="10" t="str">
        <f>IF('FY2025'!$A215&lt;&gt;"",IF(AND(MONTH($K213) &lt;= 4, MONTH($L213) &gt;= 4), IF($O213 &lt;&gt; "", $E213/$O213, ""), ""),"")</f>
        <v/>
      </c>
      <c r="T213" s="10" t="str">
        <f>IF('FY2025'!$A215&lt;&gt;"",IF(AND(MONTH($K213) &lt;= 5, MONTH($L213) &gt;= 5), IF($O213 &lt;&gt; "", $E213/$O213, ""), ""),"")</f>
        <v/>
      </c>
      <c r="U213" s="10" t="str">
        <f>IF('FY2025'!$A215&lt;&gt;"",IF(AND(MONTH($K213) &lt;= 6, MONTH($L213) &gt;= 6), IF($O213 &lt;&gt; "", $E213/$O213, ""), ""),"")</f>
        <v/>
      </c>
      <c r="V213" s="10" t="str">
        <f>IF('FY2025'!$A215&lt;&gt;"",IF(AND(MONTH($K213) &lt;= 7, MONTH($L213) &gt;= 7 ), IF($O213 &lt;&gt; "", $E213/$O213, ""), ""),"")</f>
        <v/>
      </c>
      <c r="W213" s="10" t="str">
        <f>IF('FY2025'!$A215&lt;&gt;"",IF(AND(MONTH($K213) &lt;= 8, MONTH($L213) &gt;= 8), IF($O213 &lt;&gt; "", $E213/$O213, ""), ""),"")</f>
        <v/>
      </c>
      <c r="X213" s="10" t="str">
        <f>IF('FY2025'!$A215&lt;&gt;"",IF(AND(MONTH($K213) &lt;= 9, MONTH($L213) &gt;= 9), IF($O213 &lt;&gt; "", $E213/$O213, ""), ""),"")</f>
        <v/>
      </c>
      <c r="Y213" s="10" t="str">
        <f>IF('FY2025'!$A215&lt;&gt;"",IF(AND(MONTH($K213) &lt;= 10, MONTH($L213) &gt;= 10), IF($O213 &lt;&gt; "", $E213/$O213, ""), ""),"")</f>
        <v/>
      </c>
      <c r="Z213" s="10" t="str">
        <f>IF('FY2025'!$A215&lt;&gt;"",IF(AND(MONTH($K213) &lt;= 11, MONTH($L213) &gt;= 11), IF($O213 &lt;&gt; "", $E213/$O213, ""), ""),"")</f>
        <v/>
      </c>
      <c r="AA213" s="10" t="str">
        <f>IF('FY2025'!$A215&lt;&gt;"",IF(AND(MONTH($K213) &lt;= 12, MONTH($L213) &gt;= 12), IF($O213 &lt;&gt; "", $E213/$O213, ""), ""),"")</f>
        <v/>
      </c>
    </row>
    <row r="214" spans="1:27" x14ac:dyDescent="0.25">
      <c r="A214" s="8" t="str">
        <f>IF('FY2025'!A216&lt;&gt;"", VALUE('FY2025'!A216), "")</f>
        <v/>
      </c>
      <c r="B214" s="5" t="str">
        <f>IF('FY2025'!A216&lt;&gt;"",_xlfn.VALUETOTEXT('FY2025'!B216),"")</f>
        <v/>
      </c>
      <c r="C214" s="5" t="str">
        <f>_xlfn.VALUETOTEXT('FY2025'!C216)</f>
        <v/>
      </c>
      <c r="D214" s="5" t="str">
        <f>IF('FY2025'!A216&lt;&gt;"",_xlfn.VALUETOTEXT('FY2025'!D216),"")</f>
        <v/>
      </c>
      <c r="E214" s="6" t="str">
        <f>IF('FY2025'!A216&lt;&gt;"",VALUE('FY2025'!E216),"")</f>
        <v/>
      </c>
      <c r="F214" s="6" t="str">
        <f>IF('FY2025'!A216&lt;&gt;"",VALUE('FY2025'!F216),"")</f>
        <v/>
      </c>
      <c r="G214" s="6" t="str">
        <f>IF('FY2025'!A216&lt;&gt;"",VALUE('FY2025'!G216),"")</f>
        <v/>
      </c>
      <c r="H214" s="6" t="str">
        <f>IF('FY2025'!A216&lt;&gt;"",VALUE('FY2025'!H216),"")</f>
        <v/>
      </c>
      <c r="I214" s="6" t="str">
        <f>IF('FY2025'!A216&lt;&gt;"",VALUE('FY2025'!I216),"")</f>
        <v/>
      </c>
      <c r="J214" s="6" t="str">
        <f>IF('FY2025'!A216&lt;&gt;"",VALUE('FY2025'!J216),"")</f>
        <v/>
      </c>
      <c r="K214" s="7" t="str">
        <f>IF('FY2025'!A216&lt;&gt;"",DATEVALUE(MID('FY2025'!K216, FIND(",", 'FY2025'!K216) + 2, FIND(" ", 'FY2025'!K216) - FIND(",", 'FY2025'!K216) - 1) &amp; " " &amp; MID('FY2025'!K216, FIND(" ", 'FY2025'!K216) + 1, FIND(",", 'FY2025'!K216, FIND(" ", 'FY2025'!K216)) - FIND(" ", 'FY2025'!K216) - 1) &amp; ", " &amp; MID('FY2025'!K216, FIND(",", 'FY2025'!K216, FIND(",",'FY2025'!K216) + 1) + 2, LEN('FY2025'!K216))),"")</f>
        <v/>
      </c>
      <c r="L214" s="7" t="str">
        <f>IF('FY2025'!A216&lt;&gt;"",DATEVALUE(MID('FY2025'!L216, FIND(",", 'FY2025'!L216) + 2, FIND(" ", 'FY2025'!L216) - FIND(",", 'FY2025'!L216) - 1) &amp; " " &amp; MID('FY2025'!L216, FIND(" ", 'FY2025'!L216) + 1, FIND(",", 'FY2025'!L216, FIND(" ", 'FY2025'!L216)) - FIND(" ", 'FY2025'!L216) - 1) &amp; ", " &amp; MID('FY2025'!L216, FIND(",", 'FY2025'!L216, FIND(",",'FY2025'!L216) + 1) + 2, LEN('FY2025'!L216))),"")</f>
        <v/>
      </c>
      <c r="M214" s="7" t="str">
        <f>IF('FY2025'!A216&lt;&gt;"",DATEVALUE(MID('FY2025'!M216, FIND(",", 'FY2025'!M216) + 2, FIND(" ", 'FY2025'!M216) - FIND(",", 'FY2025'!M216) - 1) &amp; " " &amp; MID('FY2025'!M216, FIND(" ", 'FY2025'!M216) + 1, FIND(",", 'FY2025'!M216, FIND(" ", 'FY2025'!M216)) - FIND(" ", 'FY2025'!M216) - 1) &amp; ", " &amp; MID('FY2025'!M216, FIND(",", 'FY2025'!M216, FIND(",",'FY2025'!M216) + 1) + 2, LEN('FY2025'!M216))),"")</f>
        <v/>
      </c>
      <c r="N214" s="7" t="str">
        <f>IF('FY2025'!A216&lt;&gt;"",DATEVALUE(MID('FY2025'!N216, FIND(",", 'FY2025'!N216) + 2, FIND(" ", 'FY2025'!N216) - FIND(",", 'FY2025'!N216) - 1) &amp; " " &amp; MID('FY2025'!N216, FIND(" ", 'FY2025'!N216) + 1, FIND(",", 'FY2025'!N216, FIND(" ", 'FY2025'!N216)) - FIND(" ", 'FY2025'!N216) - 1) &amp; ", " &amp; MID('FY2025'!N216, FIND(",", 'FY2025'!N216, FIND(",",'FY2025'!N216) + 1) + 2, LEN('FY2025'!N216))),"")</f>
        <v/>
      </c>
      <c r="O214" s="5" t="str">
        <f t="shared" si="3"/>
        <v/>
      </c>
      <c r="P214" s="10" t="str">
        <f>IF('FY2025'!$A216&lt;&gt;"",IF(AND(MONTH($K214) &lt;= 1, MONTH($L214) &gt;= 1), IF($O214 &lt;&gt; "", $E214/$O214, ""), ""),"")</f>
        <v/>
      </c>
      <c r="Q214" s="10" t="str">
        <f>IF('FY2025'!$A216&lt;&gt;"",IF(AND(MONTH($K214) &lt;= 2, MONTH($L214) &gt;= 2), IF($O214 &lt;&gt; "", $E214/$O214, ""), ""),"")</f>
        <v/>
      </c>
      <c r="R214" s="10" t="str">
        <f>IF('FY2025'!$A216&lt;&gt;"",IF(AND(MONTH($K214) &lt;= 3, MONTH($L214) &gt;= 3), IF($O214 &lt;&gt; "", $E214/$O214, ""), ""),"")</f>
        <v/>
      </c>
      <c r="S214" s="10" t="str">
        <f>IF('FY2025'!$A216&lt;&gt;"",IF(AND(MONTH($K214) &lt;= 4, MONTH($L214) &gt;= 4), IF($O214 &lt;&gt; "", $E214/$O214, ""), ""),"")</f>
        <v/>
      </c>
      <c r="T214" s="10" t="str">
        <f>IF('FY2025'!$A216&lt;&gt;"",IF(AND(MONTH($K214) &lt;= 5, MONTH($L214) &gt;= 5), IF($O214 &lt;&gt; "", $E214/$O214, ""), ""),"")</f>
        <v/>
      </c>
      <c r="U214" s="10" t="str">
        <f>IF('FY2025'!$A216&lt;&gt;"",IF(AND(MONTH($K214) &lt;= 6, MONTH($L214) &gt;= 6), IF($O214 &lt;&gt; "", $E214/$O214, ""), ""),"")</f>
        <v/>
      </c>
      <c r="V214" s="10" t="str">
        <f>IF('FY2025'!$A216&lt;&gt;"",IF(AND(MONTH($K214) &lt;= 7, MONTH($L214) &gt;= 7 ), IF($O214 &lt;&gt; "", $E214/$O214, ""), ""),"")</f>
        <v/>
      </c>
      <c r="W214" s="10" t="str">
        <f>IF('FY2025'!$A216&lt;&gt;"",IF(AND(MONTH($K214) &lt;= 8, MONTH($L214) &gt;= 8), IF($O214 &lt;&gt; "", $E214/$O214, ""), ""),"")</f>
        <v/>
      </c>
      <c r="X214" s="10" t="str">
        <f>IF('FY2025'!$A216&lt;&gt;"",IF(AND(MONTH($K214) &lt;= 9, MONTH($L214) &gt;= 9), IF($O214 &lt;&gt; "", $E214/$O214, ""), ""),"")</f>
        <v/>
      </c>
      <c r="Y214" s="10" t="str">
        <f>IF('FY2025'!$A216&lt;&gt;"",IF(AND(MONTH($K214) &lt;= 10, MONTH($L214) &gt;= 10), IF($O214 &lt;&gt; "", $E214/$O214, ""), ""),"")</f>
        <v/>
      </c>
      <c r="Z214" s="10" t="str">
        <f>IF('FY2025'!$A216&lt;&gt;"",IF(AND(MONTH($K214) &lt;= 11, MONTH($L214) &gt;= 11), IF($O214 &lt;&gt; "", $E214/$O214, ""), ""),"")</f>
        <v/>
      </c>
      <c r="AA214" s="10" t="str">
        <f>IF('FY2025'!$A216&lt;&gt;"",IF(AND(MONTH($K214) &lt;= 12, MONTH($L214) &gt;= 12), IF($O214 &lt;&gt; "", $E214/$O214, ""), ""),"")</f>
        <v/>
      </c>
    </row>
    <row r="215" spans="1:27" x14ac:dyDescent="0.25">
      <c r="A215" s="8" t="str">
        <f>IF('FY2025'!A217&lt;&gt;"", VALUE('FY2025'!A217), "")</f>
        <v/>
      </c>
      <c r="B215" s="5" t="str">
        <f>IF('FY2025'!A217&lt;&gt;"",_xlfn.VALUETOTEXT('FY2025'!B217),"")</f>
        <v/>
      </c>
      <c r="C215" s="5" t="str">
        <f>_xlfn.VALUETOTEXT('FY2025'!C217)</f>
        <v/>
      </c>
      <c r="D215" s="5" t="str">
        <f>IF('FY2025'!A217&lt;&gt;"",_xlfn.VALUETOTEXT('FY2025'!D217),"")</f>
        <v/>
      </c>
      <c r="E215" s="6" t="str">
        <f>IF('FY2025'!A217&lt;&gt;"",VALUE('FY2025'!E217),"")</f>
        <v/>
      </c>
      <c r="F215" s="6" t="str">
        <f>IF('FY2025'!A217&lt;&gt;"",VALUE('FY2025'!F217),"")</f>
        <v/>
      </c>
      <c r="G215" s="6" t="str">
        <f>IF('FY2025'!A217&lt;&gt;"",VALUE('FY2025'!G217),"")</f>
        <v/>
      </c>
      <c r="H215" s="6" t="str">
        <f>IF('FY2025'!A217&lt;&gt;"",VALUE('FY2025'!H217),"")</f>
        <v/>
      </c>
      <c r="I215" s="6" t="str">
        <f>IF('FY2025'!A217&lt;&gt;"",VALUE('FY2025'!I217),"")</f>
        <v/>
      </c>
      <c r="J215" s="6" t="str">
        <f>IF('FY2025'!A217&lt;&gt;"",VALUE('FY2025'!J217),"")</f>
        <v/>
      </c>
      <c r="K215" s="7" t="str">
        <f>IF('FY2025'!A217&lt;&gt;"",DATEVALUE(MID('FY2025'!K217, FIND(",", 'FY2025'!K217) + 2, FIND(" ", 'FY2025'!K217) - FIND(",", 'FY2025'!K217) - 1) &amp; " " &amp; MID('FY2025'!K217, FIND(" ", 'FY2025'!K217) + 1, FIND(",", 'FY2025'!K217, FIND(" ", 'FY2025'!K217)) - FIND(" ", 'FY2025'!K217) - 1) &amp; ", " &amp; MID('FY2025'!K217, FIND(",", 'FY2025'!K217, FIND(",",'FY2025'!K217) + 1) + 2, LEN('FY2025'!K217))),"")</f>
        <v/>
      </c>
      <c r="L215" s="7" t="str">
        <f>IF('FY2025'!A217&lt;&gt;"",DATEVALUE(MID('FY2025'!L217, FIND(",", 'FY2025'!L217) + 2, FIND(" ", 'FY2025'!L217) - FIND(",", 'FY2025'!L217) - 1) &amp; " " &amp; MID('FY2025'!L217, FIND(" ", 'FY2025'!L217) + 1, FIND(",", 'FY2025'!L217, FIND(" ", 'FY2025'!L217)) - FIND(" ", 'FY2025'!L217) - 1) &amp; ", " &amp; MID('FY2025'!L217, FIND(",", 'FY2025'!L217, FIND(",",'FY2025'!L217) + 1) + 2, LEN('FY2025'!L217))),"")</f>
        <v/>
      </c>
      <c r="M215" s="7" t="str">
        <f>IF('FY2025'!A217&lt;&gt;"",DATEVALUE(MID('FY2025'!M217, FIND(",", 'FY2025'!M217) + 2, FIND(" ", 'FY2025'!M217) - FIND(",", 'FY2025'!M217) - 1) &amp; " " &amp; MID('FY2025'!M217, FIND(" ", 'FY2025'!M217) + 1, FIND(",", 'FY2025'!M217, FIND(" ", 'FY2025'!M217)) - FIND(" ", 'FY2025'!M217) - 1) &amp; ", " &amp; MID('FY2025'!M217, FIND(",", 'FY2025'!M217, FIND(",",'FY2025'!M217) + 1) + 2, LEN('FY2025'!M217))),"")</f>
        <v/>
      </c>
      <c r="N215" s="7" t="str">
        <f>IF('FY2025'!A217&lt;&gt;"",DATEVALUE(MID('FY2025'!N217, FIND(",", 'FY2025'!N217) + 2, FIND(" ", 'FY2025'!N217) - FIND(",", 'FY2025'!N217) - 1) &amp; " " &amp; MID('FY2025'!N217, FIND(" ", 'FY2025'!N217) + 1, FIND(",", 'FY2025'!N217, FIND(" ", 'FY2025'!N217)) - FIND(" ", 'FY2025'!N217) - 1) &amp; ", " &amp; MID('FY2025'!N217, FIND(",", 'FY2025'!N217, FIND(",",'FY2025'!N217) + 1) + 2, LEN('FY2025'!N217))),"")</f>
        <v/>
      </c>
      <c r="O215" s="5" t="str">
        <f t="shared" si="3"/>
        <v/>
      </c>
      <c r="P215" s="10" t="str">
        <f>IF('FY2025'!$A217&lt;&gt;"",IF(AND(MONTH($K215) &lt;= 1, MONTH($L215) &gt;= 1), IF($O215 &lt;&gt; "", $E215/$O215, ""), ""),"")</f>
        <v/>
      </c>
      <c r="Q215" s="10" t="str">
        <f>IF('FY2025'!$A217&lt;&gt;"",IF(AND(MONTH($K215) &lt;= 2, MONTH($L215) &gt;= 2), IF($O215 &lt;&gt; "", $E215/$O215, ""), ""),"")</f>
        <v/>
      </c>
      <c r="R215" s="10" t="str">
        <f>IF('FY2025'!$A217&lt;&gt;"",IF(AND(MONTH($K215) &lt;= 3, MONTH($L215) &gt;= 3), IF($O215 &lt;&gt; "", $E215/$O215, ""), ""),"")</f>
        <v/>
      </c>
      <c r="S215" s="10" t="str">
        <f>IF('FY2025'!$A217&lt;&gt;"",IF(AND(MONTH($K215) &lt;= 4, MONTH($L215) &gt;= 4), IF($O215 &lt;&gt; "", $E215/$O215, ""), ""),"")</f>
        <v/>
      </c>
      <c r="T215" s="10" t="str">
        <f>IF('FY2025'!$A217&lt;&gt;"",IF(AND(MONTH($K215) &lt;= 5, MONTH($L215) &gt;= 5), IF($O215 &lt;&gt; "", $E215/$O215, ""), ""),"")</f>
        <v/>
      </c>
      <c r="U215" s="10" t="str">
        <f>IF('FY2025'!$A217&lt;&gt;"",IF(AND(MONTH($K215) &lt;= 6, MONTH($L215) &gt;= 6), IF($O215 &lt;&gt; "", $E215/$O215, ""), ""),"")</f>
        <v/>
      </c>
      <c r="V215" s="10" t="str">
        <f>IF('FY2025'!$A217&lt;&gt;"",IF(AND(MONTH($K215) &lt;= 7, MONTH($L215) &gt;= 7 ), IF($O215 &lt;&gt; "", $E215/$O215, ""), ""),"")</f>
        <v/>
      </c>
      <c r="W215" s="10" t="str">
        <f>IF('FY2025'!$A217&lt;&gt;"",IF(AND(MONTH($K215) &lt;= 8, MONTH($L215) &gt;= 8), IF($O215 &lt;&gt; "", $E215/$O215, ""), ""),"")</f>
        <v/>
      </c>
      <c r="X215" s="10" t="str">
        <f>IF('FY2025'!$A217&lt;&gt;"",IF(AND(MONTH($K215) &lt;= 9, MONTH($L215) &gt;= 9), IF($O215 &lt;&gt; "", $E215/$O215, ""), ""),"")</f>
        <v/>
      </c>
      <c r="Y215" s="10" t="str">
        <f>IF('FY2025'!$A217&lt;&gt;"",IF(AND(MONTH($K215) &lt;= 10, MONTH($L215) &gt;= 10), IF($O215 &lt;&gt; "", $E215/$O215, ""), ""),"")</f>
        <v/>
      </c>
      <c r="Z215" s="10" t="str">
        <f>IF('FY2025'!$A217&lt;&gt;"",IF(AND(MONTH($K215) &lt;= 11, MONTH($L215) &gt;= 11), IF($O215 &lt;&gt; "", $E215/$O215, ""), ""),"")</f>
        <v/>
      </c>
      <c r="AA215" s="10" t="str">
        <f>IF('FY2025'!$A217&lt;&gt;"",IF(AND(MONTH($K215) &lt;= 12, MONTH($L215) &gt;= 12), IF($O215 &lt;&gt; "", $E215/$O215, ""), ""),"")</f>
        <v/>
      </c>
    </row>
    <row r="216" spans="1:27" x14ac:dyDescent="0.25">
      <c r="A216" s="8" t="str">
        <f>IF('FY2025'!A218&lt;&gt;"", VALUE('FY2025'!A218), "")</f>
        <v/>
      </c>
      <c r="B216" s="5" t="str">
        <f>IF('FY2025'!A218&lt;&gt;"",_xlfn.VALUETOTEXT('FY2025'!B218),"")</f>
        <v/>
      </c>
      <c r="C216" s="5" t="str">
        <f>_xlfn.VALUETOTEXT('FY2025'!C218)</f>
        <v/>
      </c>
      <c r="D216" s="5" t="str">
        <f>IF('FY2025'!A218&lt;&gt;"",_xlfn.VALUETOTEXT('FY2025'!D218),"")</f>
        <v/>
      </c>
      <c r="E216" s="6" t="str">
        <f>IF('FY2025'!A218&lt;&gt;"",VALUE('FY2025'!E218),"")</f>
        <v/>
      </c>
      <c r="F216" s="6" t="str">
        <f>IF('FY2025'!A218&lt;&gt;"",VALUE('FY2025'!F218),"")</f>
        <v/>
      </c>
      <c r="G216" s="6" t="str">
        <f>IF('FY2025'!A218&lt;&gt;"",VALUE('FY2025'!G218),"")</f>
        <v/>
      </c>
      <c r="H216" s="6" t="str">
        <f>IF('FY2025'!A218&lt;&gt;"",VALUE('FY2025'!H218),"")</f>
        <v/>
      </c>
      <c r="I216" s="6" t="str">
        <f>IF('FY2025'!A218&lt;&gt;"",VALUE('FY2025'!I218),"")</f>
        <v/>
      </c>
      <c r="J216" s="6" t="str">
        <f>IF('FY2025'!A218&lt;&gt;"",VALUE('FY2025'!J218),"")</f>
        <v/>
      </c>
      <c r="K216" s="7" t="str">
        <f>IF('FY2025'!A218&lt;&gt;"",DATEVALUE(MID('FY2025'!K218, FIND(",", 'FY2025'!K218) + 2, FIND(" ", 'FY2025'!K218) - FIND(",", 'FY2025'!K218) - 1) &amp; " " &amp; MID('FY2025'!K218, FIND(" ", 'FY2025'!K218) + 1, FIND(",", 'FY2025'!K218, FIND(" ", 'FY2025'!K218)) - FIND(" ", 'FY2025'!K218) - 1) &amp; ", " &amp; MID('FY2025'!K218, FIND(",", 'FY2025'!K218, FIND(",",'FY2025'!K218) + 1) + 2, LEN('FY2025'!K218))),"")</f>
        <v/>
      </c>
      <c r="L216" s="7" t="str">
        <f>IF('FY2025'!A218&lt;&gt;"",DATEVALUE(MID('FY2025'!L218, FIND(",", 'FY2025'!L218) + 2, FIND(" ", 'FY2025'!L218) - FIND(",", 'FY2025'!L218) - 1) &amp; " " &amp; MID('FY2025'!L218, FIND(" ", 'FY2025'!L218) + 1, FIND(",", 'FY2025'!L218, FIND(" ", 'FY2025'!L218)) - FIND(" ", 'FY2025'!L218) - 1) &amp; ", " &amp; MID('FY2025'!L218, FIND(",", 'FY2025'!L218, FIND(",",'FY2025'!L218) + 1) + 2, LEN('FY2025'!L218))),"")</f>
        <v/>
      </c>
      <c r="M216" s="7" t="str">
        <f>IF('FY2025'!A218&lt;&gt;"",DATEVALUE(MID('FY2025'!M218, FIND(",", 'FY2025'!M218) + 2, FIND(" ", 'FY2025'!M218) - FIND(",", 'FY2025'!M218) - 1) &amp; " " &amp; MID('FY2025'!M218, FIND(" ", 'FY2025'!M218) + 1, FIND(",", 'FY2025'!M218, FIND(" ", 'FY2025'!M218)) - FIND(" ", 'FY2025'!M218) - 1) &amp; ", " &amp; MID('FY2025'!M218, FIND(",", 'FY2025'!M218, FIND(",",'FY2025'!M218) + 1) + 2, LEN('FY2025'!M218))),"")</f>
        <v/>
      </c>
      <c r="N216" s="7" t="str">
        <f>IF('FY2025'!A218&lt;&gt;"",DATEVALUE(MID('FY2025'!N218, FIND(",", 'FY2025'!N218) + 2, FIND(" ", 'FY2025'!N218) - FIND(",", 'FY2025'!N218) - 1) &amp; " " &amp; MID('FY2025'!N218, FIND(" ", 'FY2025'!N218) + 1, FIND(",", 'FY2025'!N218, FIND(" ", 'FY2025'!N218)) - FIND(" ", 'FY2025'!N218) - 1) &amp; ", " &amp; MID('FY2025'!N218, FIND(",", 'FY2025'!N218, FIND(",",'FY2025'!N218) + 1) + 2, LEN('FY2025'!N218))),"")</f>
        <v/>
      </c>
      <c r="O216" s="5" t="str">
        <f t="shared" si="3"/>
        <v/>
      </c>
      <c r="P216" s="10" t="str">
        <f>IF('FY2025'!$A218&lt;&gt;"",IF(AND(MONTH($K216) &lt;= 1, MONTH($L216) &gt;= 1), IF($O216 &lt;&gt; "", $E216/$O216, ""), ""),"")</f>
        <v/>
      </c>
      <c r="Q216" s="10" t="str">
        <f>IF('FY2025'!$A218&lt;&gt;"",IF(AND(MONTH($K216) &lt;= 2, MONTH($L216) &gt;= 2), IF($O216 &lt;&gt; "", $E216/$O216, ""), ""),"")</f>
        <v/>
      </c>
      <c r="R216" s="10" t="str">
        <f>IF('FY2025'!$A218&lt;&gt;"",IF(AND(MONTH($K216) &lt;= 3, MONTH($L216) &gt;= 3), IF($O216 &lt;&gt; "", $E216/$O216, ""), ""),"")</f>
        <v/>
      </c>
      <c r="S216" s="10" t="str">
        <f>IF('FY2025'!$A218&lt;&gt;"",IF(AND(MONTH($K216) &lt;= 4, MONTH($L216) &gt;= 4), IF($O216 &lt;&gt; "", $E216/$O216, ""), ""),"")</f>
        <v/>
      </c>
      <c r="T216" s="10" t="str">
        <f>IF('FY2025'!$A218&lt;&gt;"",IF(AND(MONTH($K216) &lt;= 5, MONTH($L216) &gt;= 5), IF($O216 &lt;&gt; "", $E216/$O216, ""), ""),"")</f>
        <v/>
      </c>
      <c r="U216" s="10" t="str">
        <f>IF('FY2025'!$A218&lt;&gt;"",IF(AND(MONTH($K216) &lt;= 6, MONTH($L216) &gt;= 6), IF($O216 &lt;&gt; "", $E216/$O216, ""), ""),"")</f>
        <v/>
      </c>
      <c r="V216" s="10" t="str">
        <f>IF('FY2025'!$A218&lt;&gt;"",IF(AND(MONTH($K216) &lt;= 7, MONTH($L216) &gt;= 7 ), IF($O216 &lt;&gt; "", $E216/$O216, ""), ""),"")</f>
        <v/>
      </c>
      <c r="W216" s="10" t="str">
        <f>IF('FY2025'!$A218&lt;&gt;"",IF(AND(MONTH($K216) &lt;= 8, MONTH($L216) &gt;= 8), IF($O216 &lt;&gt; "", $E216/$O216, ""), ""),"")</f>
        <v/>
      </c>
      <c r="X216" s="10" t="str">
        <f>IF('FY2025'!$A218&lt;&gt;"",IF(AND(MONTH($K216) &lt;= 9, MONTH($L216) &gt;= 9), IF($O216 &lt;&gt; "", $E216/$O216, ""), ""),"")</f>
        <v/>
      </c>
      <c r="Y216" s="10" t="str">
        <f>IF('FY2025'!$A218&lt;&gt;"",IF(AND(MONTH($K216) &lt;= 10, MONTH($L216) &gt;= 10), IF($O216 &lt;&gt; "", $E216/$O216, ""), ""),"")</f>
        <v/>
      </c>
      <c r="Z216" s="10" t="str">
        <f>IF('FY2025'!$A218&lt;&gt;"",IF(AND(MONTH($K216) &lt;= 11, MONTH($L216) &gt;= 11), IF($O216 &lt;&gt; "", $E216/$O216, ""), ""),"")</f>
        <v/>
      </c>
      <c r="AA216" s="10" t="str">
        <f>IF('FY2025'!$A218&lt;&gt;"",IF(AND(MONTH($K216) &lt;= 12, MONTH($L216) &gt;= 12), IF($O216 &lt;&gt; "", $E216/$O216, ""), ""),"")</f>
        <v/>
      </c>
    </row>
    <row r="217" spans="1:27" x14ac:dyDescent="0.25">
      <c r="A217" s="8" t="str">
        <f>IF('FY2025'!A219&lt;&gt;"", VALUE('FY2025'!A219), "")</f>
        <v/>
      </c>
      <c r="B217" s="5" t="str">
        <f>IF('FY2025'!A219&lt;&gt;"",_xlfn.VALUETOTEXT('FY2025'!B219),"")</f>
        <v/>
      </c>
      <c r="C217" s="5" t="str">
        <f>_xlfn.VALUETOTEXT('FY2025'!C219)</f>
        <v/>
      </c>
      <c r="D217" s="5" t="str">
        <f>IF('FY2025'!A219&lt;&gt;"",_xlfn.VALUETOTEXT('FY2025'!D219),"")</f>
        <v/>
      </c>
      <c r="E217" s="6" t="str">
        <f>IF('FY2025'!A219&lt;&gt;"",VALUE('FY2025'!E219),"")</f>
        <v/>
      </c>
      <c r="F217" s="6" t="str">
        <f>IF('FY2025'!A219&lt;&gt;"",VALUE('FY2025'!F219),"")</f>
        <v/>
      </c>
      <c r="G217" s="6" t="str">
        <f>IF('FY2025'!A219&lt;&gt;"",VALUE('FY2025'!G219),"")</f>
        <v/>
      </c>
      <c r="H217" s="6" t="str">
        <f>IF('FY2025'!A219&lt;&gt;"",VALUE('FY2025'!H219),"")</f>
        <v/>
      </c>
      <c r="I217" s="6" t="str">
        <f>IF('FY2025'!A219&lt;&gt;"",VALUE('FY2025'!I219),"")</f>
        <v/>
      </c>
      <c r="J217" s="6" t="str">
        <f>IF('FY2025'!A219&lt;&gt;"",VALUE('FY2025'!J219),"")</f>
        <v/>
      </c>
      <c r="K217" s="7" t="str">
        <f>IF('FY2025'!A219&lt;&gt;"",DATEVALUE(MID('FY2025'!K219, FIND(",", 'FY2025'!K219) + 2, FIND(" ", 'FY2025'!K219) - FIND(",", 'FY2025'!K219) - 1) &amp; " " &amp; MID('FY2025'!K219, FIND(" ", 'FY2025'!K219) + 1, FIND(",", 'FY2025'!K219, FIND(" ", 'FY2025'!K219)) - FIND(" ", 'FY2025'!K219) - 1) &amp; ", " &amp; MID('FY2025'!K219, FIND(",", 'FY2025'!K219, FIND(",",'FY2025'!K219) + 1) + 2, LEN('FY2025'!K219))),"")</f>
        <v/>
      </c>
      <c r="L217" s="7" t="str">
        <f>IF('FY2025'!A219&lt;&gt;"",DATEVALUE(MID('FY2025'!L219, FIND(",", 'FY2025'!L219) + 2, FIND(" ", 'FY2025'!L219) - FIND(",", 'FY2025'!L219) - 1) &amp; " " &amp; MID('FY2025'!L219, FIND(" ", 'FY2025'!L219) + 1, FIND(",", 'FY2025'!L219, FIND(" ", 'FY2025'!L219)) - FIND(" ", 'FY2025'!L219) - 1) &amp; ", " &amp; MID('FY2025'!L219, FIND(",", 'FY2025'!L219, FIND(",",'FY2025'!L219) + 1) + 2, LEN('FY2025'!L219))),"")</f>
        <v/>
      </c>
      <c r="M217" s="7" t="str">
        <f>IF('FY2025'!A219&lt;&gt;"",DATEVALUE(MID('FY2025'!M219, FIND(",", 'FY2025'!M219) + 2, FIND(" ", 'FY2025'!M219) - FIND(",", 'FY2025'!M219) - 1) &amp; " " &amp; MID('FY2025'!M219, FIND(" ", 'FY2025'!M219) + 1, FIND(",", 'FY2025'!M219, FIND(" ", 'FY2025'!M219)) - FIND(" ", 'FY2025'!M219) - 1) &amp; ", " &amp; MID('FY2025'!M219, FIND(",", 'FY2025'!M219, FIND(",",'FY2025'!M219) + 1) + 2, LEN('FY2025'!M219))),"")</f>
        <v/>
      </c>
      <c r="N217" s="7" t="str">
        <f>IF('FY2025'!A219&lt;&gt;"",DATEVALUE(MID('FY2025'!N219, FIND(",", 'FY2025'!N219) + 2, FIND(" ", 'FY2025'!N219) - FIND(",", 'FY2025'!N219) - 1) &amp; " " &amp; MID('FY2025'!N219, FIND(" ", 'FY2025'!N219) + 1, FIND(",", 'FY2025'!N219, FIND(" ", 'FY2025'!N219)) - FIND(" ", 'FY2025'!N219) - 1) &amp; ", " &amp; MID('FY2025'!N219, FIND(",", 'FY2025'!N219, FIND(",",'FY2025'!N219) + 1) + 2, LEN('FY2025'!N219))),"")</f>
        <v/>
      </c>
      <c r="O217" s="5" t="str">
        <f t="shared" si="3"/>
        <v/>
      </c>
      <c r="P217" s="10" t="str">
        <f>IF('FY2025'!$A219&lt;&gt;"",IF(AND(MONTH($K217) &lt;= 1, MONTH($L217) &gt;= 1), IF($O217 &lt;&gt; "", $E217/$O217, ""), ""),"")</f>
        <v/>
      </c>
      <c r="Q217" s="10" t="str">
        <f>IF('FY2025'!$A219&lt;&gt;"",IF(AND(MONTH($K217) &lt;= 2, MONTH($L217) &gt;= 2), IF($O217 &lt;&gt; "", $E217/$O217, ""), ""),"")</f>
        <v/>
      </c>
      <c r="R217" s="10" t="str">
        <f>IF('FY2025'!$A219&lt;&gt;"",IF(AND(MONTH($K217) &lt;= 3, MONTH($L217) &gt;= 3), IF($O217 &lt;&gt; "", $E217/$O217, ""), ""),"")</f>
        <v/>
      </c>
      <c r="S217" s="10" t="str">
        <f>IF('FY2025'!$A219&lt;&gt;"",IF(AND(MONTH($K217) &lt;= 4, MONTH($L217) &gt;= 4), IF($O217 &lt;&gt; "", $E217/$O217, ""), ""),"")</f>
        <v/>
      </c>
      <c r="T217" s="10" t="str">
        <f>IF('FY2025'!$A219&lt;&gt;"",IF(AND(MONTH($K217) &lt;= 5, MONTH($L217) &gt;= 5), IF($O217 &lt;&gt; "", $E217/$O217, ""), ""),"")</f>
        <v/>
      </c>
      <c r="U217" s="10" t="str">
        <f>IF('FY2025'!$A219&lt;&gt;"",IF(AND(MONTH($K217) &lt;= 6, MONTH($L217) &gt;= 6), IF($O217 &lt;&gt; "", $E217/$O217, ""), ""),"")</f>
        <v/>
      </c>
      <c r="V217" s="10" t="str">
        <f>IF('FY2025'!$A219&lt;&gt;"",IF(AND(MONTH($K217) &lt;= 7, MONTH($L217) &gt;= 7 ), IF($O217 &lt;&gt; "", $E217/$O217, ""), ""),"")</f>
        <v/>
      </c>
      <c r="W217" s="10" t="str">
        <f>IF('FY2025'!$A219&lt;&gt;"",IF(AND(MONTH($K217) &lt;= 8, MONTH($L217) &gt;= 8), IF($O217 &lt;&gt; "", $E217/$O217, ""), ""),"")</f>
        <v/>
      </c>
      <c r="X217" s="10" t="str">
        <f>IF('FY2025'!$A219&lt;&gt;"",IF(AND(MONTH($K217) &lt;= 9, MONTH($L217) &gt;= 9), IF($O217 &lt;&gt; "", $E217/$O217, ""), ""),"")</f>
        <v/>
      </c>
      <c r="Y217" s="10" t="str">
        <f>IF('FY2025'!$A219&lt;&gt;"",IF(AND(MONTH($K217) &lt;= 10, MONTH($L217) &gt;= 10), IF($O217 &lt;&gt; "", $E217/$O217, ""), ""),"")</f>
        <v/>
      </c>
      <c r="Z217" s="10" t="str">
        <f>IF('FY2025'!$A219&lt;&gt;"",IF(AND(MONTH($K217) &lt;= 11, MONTH($L217) &gt;= 11), IF($O217 &lt;&gt; "", $E217/$O217, ""), ""),"")</f>
        <v/>
      </c>
      <c r="AA217" s="10" t="str">
        <f>IF('FY2025'!$A219&lt;&gt;"",IF(AND(MONTH($K217) &lt;= 12, MONTH($L217) &gt;= 12), IF($O217 &lt;&gt; "", $E217/$O217, ""), ""),"")</f>
        <v/>
      </c>
    </row>
    <row r="218" spans="1:27" x14ac:dyDescent="0.25">
      <c r="A218" s="8" t="str">
        <f>IF('FY2025'!A220&lt;&gt;"", VALUE('FY2025'!A220), "")</f>
        <v/>
      </c>
      <c r="B218" s="5" t="str">
        <f>IF('FY2025'!A220&lt;&gt;"",_xlfn.VALUETOTEXT('FY2025'!B220),"")</f>
        <v/>
      </c>
      <c r="C218" s="5" t="str">
        <f>_xlfn.VALUETOTEXT('FY2025'!C220)</f>
        <v/>
      </c>
      <c r="D218" s="5" t="str">
        <f>IF('FY2025'!A220&lt;&gt;"",_xlfn.VALUETOTEXT('FY2025'!D220),"")</f>
        <v/>
      </c>
      <c r="E218" s="6" t="str">
        <f>IF('FY2025'!A220&lt;&gt;"",VALUE('FY2025'!E220),"")</f>
        <v/>
      </c>
      <c r="F218" s="6" t="str">
        <f>IF('FY2025'!A220&lt;&gt;"",VALUE('FY2025'!F220),"")</f>
        <v/>
      </c>
      <c r="G218" s="6" t="str">
        <f>IF('FY2025'!A220&lt;&gt;"",VALUE('FY2025'!G220),"")</f>
        <v/>
      </c>
      <c r="H218" s="6" t="str">
        <f>IF('FY2025'!A220&lt;&gt;"",VALUE('FY2025'!H220),"")</f>
        <v/>
      </c>
      <c r="I218" s="6" t="str">
        <f>IF('FY2025'!A220&lt;&gt;"",VALUE('FY2025'!I220),"")</f>
        <v/>
      </c>
      <c r="J218" s="6" t="str">
        <f>IF('FY2025'!A220&lt;&gt;"",VALUE('FY2025'!J220),"")</f>
        <v/>
      </c>
      <c r="K218" s="7" t="str">
        <f>IF('FY2025'!A220&lt;&gt;"",DATEVALUE(MID('FY2025'!K220, FIND(",", 'FY2025'!K220) + 2, FIND(" ", 'FY2025'!K220) - FIND(",", 'FY2025'!K220) - 1) &amp; " " &amp; MID('FY2025'!K220, FIND(" ", 'FY2025'!K220) + 1, FIND(",", 'FY2025'!K220, FIND(" ", 'FY2025'!K220)) - FIND(" ", 'FY2025'!K220) - 1) &amp; ", " &amp; MID('FY2025'!K220, FIND(",", 'FY2025'!K220, FIND(",",'FY2025'!K220) + 1) + 2, LEN('FY2025'!K220))),"")</f>
        <v/>
      </c>
      <c r="L218" s="7" t="str">
        <f>IF('FY2025'!A220&lt;&gt;"",DATEVALUE(MID('FY2025'!L220, FIND(",", 'FY2025'!L220) + 2, FIND(" ", 'FY2025'!L220) - FIND(",", 'FY2025'!L220) - 1) &amp; " " &amp; MID('FY2025'!L220, FIND(" ", 'FY2025'!L220) + 1, FIND(",", 'FY2025'!L220, FIND(" ", 'FY2025'!L220)) - FIND(" ", 'FY2025'!L220) - 1) &amp; ", " &amp; MID('FY2025'!L220, FIND(",", 'FY2025'!L220, FIND(",",'FY2025'!L220) + 1) + 2, LEN('FY2025'!L220))),"")</f>
        <v/>
      </c>
      <c r="M218" s="7" t="str">
        <f>IF('FY2025'!A220&lt;&gt;"",DATEVALUE(MID('FY2025'!M220, FIND(",", 'FY2025'!M220) + 2, FIND(" ", 'FY2025'!M220) - FIND(",", 'FY2025'!M220) - 1) &amp; " " &amp; MID('FY2025'!M220, FIND(" ", 'FY2025'!M220) + 1, FIND(",", 'FY2025'!M220, FIND(" ", 'FY2025'!M220)) - FIND(" ", 'FY2025'!M220) - 1) &amp; ", " &amp; MID('FY2025'!M220, FIND(",", 'FY2025'!M220, FIND(",",'FY2025'!M220) + 1) + 2, LEN('FY2025'!M220))),"")</f>
        <v/>
      </c>
      <c r="N218" s="7" t="str">
        <f>IF('FY2025'!A220&lt;&gt;"",DATEVALUE(MID('FY2025'!N220, FIND(",", 'FY2025'!N220) + 2, FIND(" ", 'FY2025'!N220) - FIND(",", 'FY2025'!N220) - 1) &amp; " " &amp; MID('FY2025'!N220, FIND(" ", 'FY2025'!N220) + 1, FIND(",", 'FY2025'!N220, FIND(" ", 'FY2025'!N220)) - FIND(" ", 'FY2025'!N220) - 1) &amp; ", " &amp; MID('FY2025'!N220, FIND(",", 'FY2025'!N220, FIND(",",'FY2025'!N220) + 1) + 2, LEN('FY2025'!N220))),"")</f>
        <v/>
      </c>
      <c r="O218" s="5" t="str">
        <f t="shared" si="3"/>
        <v/>
      </c>
      <c r="P218" s="10" t="str">
        <f>IF('FY2025'!$A220&lt;&gt;"",IF(AND(MONTH($K218) &lt;= 1, MONTH($L218) &gt;= 1), IF($O218 &lt;&gt; "", $E218/$O218, ""), ""),"")</f>
        <v/>
      </c>
      <c r="Q218" s="10" t="str">
        <f>IF('FY2025'!$A220&lt;&gt;"",IF(AND(MONTH($K218) &lt;= 2, MONTH($L218) &gt;= 2), IF($O218 &lt;&gt; "", $E218/$O218, ""), ""),"")</f>
        <v/>
      </c>
      <c r="R218" s="10" t="str">
        <f>IF('FY2025'!$A220&lt;&gt;"",IF(AND(MONTH($K218) &lt;= 3, MONTH($L218) &gt;= 3), IF($O218 &lt;&gt; "", $E218/$O218, ""), ""),"")</f>
        <v/>
      </c>
      <c r="S218" s="10" t="str">
        <f>IF('FY2025'!$A220&lt;&gt;"",IF(AND(MONTH($K218) &lt;= 4, MONTH($L218) &gt;= 4), IF($O218 &lt;&gt; "", $E218/$O218, ""), ""),"")</f>
        <v/>
      </c>
      <c r="T218" s="10" t="str">
        <f>IF('FY2025'!$A220&lt;&gt;"",IF(AND(MONTH($K218) &lt;= 5, MONTH($L218) &gt;= 5), IF($O218 &lt;&gt; "", $E218/$O218, ""), ""),"")</f>
        <v/>
      </c>
      <c r="U218" s="10" t="str">
        <f>IF('FY2025'!$A220&lt;&gt;"",IF(AND(MONTH($K218) &lt;= 6, MONTH($L218) &gt;= 6), IF($O218 &lt;&gt; "", $E218/$O218, ""), ""),"")</f>
        <v/>
      </c>
      <c r="V218" s="10" t="str">
        <f>IF('FY2025'!$A220&lt;&gt;"",IF(AND(MONTH($K218) &lt;= 7, MONTH($L218) &gt;= 7 ), IF($O218 &lt;&gt; "", $E218/$O218, ""), ""),"")</f>
        <v/>
      </c>
      <c r="W218" s="10" t="str">
        <f>IF('FY2025'!$A220&lt;&gt;"",IF(AND(MONTH($K218) &lt;= 8, MONTH($L218) &gt;= 8), IF($O218 &lt;&gt; "", $E218/$O218, ""), ""),"")</f>
        <v/>
      </c>
      <c r="X218" s="10" t="str">
        <f>IF('FY2025'!$A220&lt;&gt;"",IF(AND(MONTH($K218) &lt;= 9, MONTH($L218) &gt;= 9), IF($O218 &lt;&gt; "", $E218/$O218, ""), ""),"")</f>
        <v/>
      </c>
      <c r="Y218" s="10" t="str">
        <f>IF('FY2025'!$A220&lt;&gt;"",IF(AND(MONTH($K218) &lt;= 10, MONTH($L218) &gt;= 10), IF($O218 &lt;&gt; "", $E218/$O218, ""), ""),"")</f>
        <v/>
      </c>
      <c r="Z218" s="10" t="str">
        <f>IF('FY2025'!$A220&lt;&gt;"",IF(AND(MONTH($K218) &lt;= 11, MONTH($L218) &gt;= 11), IF($O218 &lt;&gt; "", $E218/$O218, ""), ""),"")</f>
        <v/>
      </c>
      <c r="AA218" s="10" t="str">
        <f>IF('FY2025'!$A220&lt;&gt;"",IF(AND(MONTH($K218) &lt;= 12, MONTH($L218) &gt;= 12), IF($O218 &lt;&gt; "", $E218/$O218, ""), ""),"")</f>
        <v/>
      </c>
    </row>
    <row r="219" spans="1:27" x14ac:dyDescent="0.25">
      <c r="A219" s="8" t="str">
        <f>IF('FY2025'!A221&lt;&gt;"", VALUE('FY2025'!A221), "")</f>
        <v/>
      </c>
      <c r="B219" s="5" t="str">
        <f>IF('FY2025'!A221&lt;&gt;"",_xlfn.VALUETOTEXT('FY2025'!B221),"")</f>
        <v/>
      </c>
      <c r="C219" s="5" t="str">
        <f>_xlfn.VALUETOTEXT('FY2025'!C221)</f>
        <v/>
      </c>
      <c r="D219" s="5" t="str">
        <f>IF('FY2025'!A221&lt;&gt;"",_xlfn.VALUETOTEXT('FY2025'!D221),"")</f>
        <v/>
      </c>
      <c r="E219" s="6" t="str">
        <f>IF('FY2025'!A221&lt;&gt;"",VALUE('FY2025'!E221),"")</f>
        <v/>
      </c>
      <c r="F219" s="6" t="str">
        <f>IF('FY2025'!A221&lt;&gt;"",VALUE('FY2025'!F221),"")</f>
        <v/>
      </c>
      <c r="G219" s="6" t="str">
        <f>IF('FY2025'!A221&lt;&gt;"",VALUE('FY2025'!G221),"")</f>
        <v/>
      </c>
      <c r="H219" s="6" t="str">
        <f>IF('FY2025'!A221&lt;&gt;"",VALUE('FY2025'!H221),"")</f>
        <v/>
      </c>
      <c r="I219" s="6" t="str">
        <f>IF('FY2025'!A221&lt;&gt;"",VALUE('FY2025'!I221),"")</f>
        <v/>
      </c>
      <c r="J219" s="6" t="str">
        <f>IF('FY2025'!A221&lt;&gt;"",VALUE('FY2025'!J221),"")</f>
        <v/>
      </c>
      <c r="K219" s="7" t="str">
        <f>IF('FY2025'!A221&lt;&gt;"",DATEVALUE(MID('FY2025'!K221, FIND(",", 'FY2025'!K221) + 2, FIND(" ", 'FY2025'!K221) - FIND(",", 'FY2025'!K221) - 1) &amp; " " &amp; MID('FY2025'!K221, FIND(" ", 'FY2025'!K221) + 1, FIND(",", 'FY2025'!K221, FIND(" ", 'FY2025'!K221)) - FIND(" ", 'FY2025'!K221) - 1) &amp; ", " &amp; MID('FY2025'!K221, FIND(",", 'FY2025'!K221, FIND(",",'FY2025'!K221) + 1) + 2, LEN('FY2025'!K221))),"")</f>
        <v/>
      </c>
      <c r="L219" s="7" t="str">
        <f>IF('FY2025'!A221&lt;&gt;"",DATEVALUE(MID('FY2025'!L221, FIND(",", 'FY2025'!L221) + 2, FIND(" ", 'FY2025'!L221) - FIND(",", 'FY2025'!L221) - 1) &amp; " " &amp; MID('FY2025'!L221, FIND(" ", 'FY2025'!L221) + 1, FIND(",", 'FY2025'!L221, FIND(" ", 'FY2025'!L221)) - FIND(" ", 'FY2025'!L221) - 1) &amp; ", " &amp; MID('FY2025'!L221, FIND(",", 'FY2025'!L221, FIND(",",'FY2025'!L221) + 1) + 2, LEN('FY2025'!L221))),"")</f>
        <v/>
      </c>
      <c r="M219" s="7" t="str">
        <f>IF('FY2025'!A221&lt;&gt;"",DATEVALUE(MID('FY2025'!M221, FIND(",", 'FY2025'!M221) + 2, FIND(" ", 'FY2025'!M221) - FIND(",", 'FY2025'!M221) - 1) &amp; " " &amp; MID('FY2025'!M221, FIND(" ", 'FY2025'!M221) + 1, FIND(",", 'FY2025'!M221, FIND(" ", 'FY2025'!M221)) - FIND(" ", 'FY2025'!M221) - 1) &amp; ", " &amp; MID('FY2025'!M221, FIND(",", 'FY2025'!M221, FIND(",",'FY2025'!M221) + 1) + 2, LEN('FY2025'!M221))),"")</f>
        <v/>
      </c>
      <c r="N219" s="7" t="str">
        <f>IF('FY2025'!A221&lt;&gt;"",DATEVALUE(MID('FY2025'!N221, FIND(",", 'FY2025'!N221) + 2, FIND(" ", 'FY2025'!N221) - FIND(",", 'FY2025'!N221) - 1) &amp; " " &amp; MID('FY2025'!N221, FIND(" ", 'FY2025'!N221) + 1, FIND(",", 'FY2025'!N221, FIND(" ", 'FY2025'!N221)) - FIND(" ", 'FY2025'!N221) - 1) &amp; ", " &amp; MID('FY2025'!N221, FIND(",", 'FY2025'!N221, FIND(",",'FY2025'!N221) + 1) + 2, LEN('FY2025'!N221))),"")</f>
        <v/>
      </c>
      <c r="O219" s="5" t="str">
        <f t="shared" si="3"/>
        <v/>
      </c>
      <c r="P219" s="10" t="str">
        <f>IF('FY2025'!$A221&lt;&gt;"",IF(AND(MONTH($K219) &lt;= 1, MONTH($L219) &gt;= 1), IF($O219 &lt;&gt; "", $E219/$O219, ""), ""),"")</f>
        <v/>
      </c>
      <c r="Q219" s="10" t="str">
        <f>IF('FY2025'!$A221&lt;&gt;"",IF(AND(MONTH($K219) &lt;= 2, MONTH($L219) &gt;= 2), IF($O219 &lt;&gt; "", $E219/$O219, ""), ""),"")</f>
        <v/>
      </c>
      <c r="R219" s="10" t="str">
        <f>IF('FY2025'!$A221&lt;&gt;"",IF(AND(MONTH($K219) &lt;= 3, MONTH($L219) &gt;= 3), IF($O219 &lt;&gt; "", $E219/$O219, ""), ""),"")</f>
        <v/>
      </c>
      <c r="S219" s="10" t="str">
        <f>IF('FY2025'!$A221&lt;&gt;"",IF(AND(MONTH($K219) &lt;= 4, MONTH($L219) &gt;= 4), IF($O219 &lt;&gt; "", $E219/$O219, ""), ""),"")</f>
        <v/>
      </c>
      <c r="T219" s="10" t="str">
        <f>IF('FY2025'!$A221&lt;&gt;"",IF(AND(MONTH($K219) &lt;= 5, MONTH($L219) &gt;= 5), IF($O219 &lt;&gt; "", $E219/$O219, ""), ""),"")</f>
        <v/>
      </c>
      <c r="U219" s="10" t="str">
        <f>IF('FY2025'!$A221&lt;&gt;"",IF(AND(MONTH($K219) &lt;= 6, MONTH($L219) &gt;= 6), IF($O219 &lt;&gt; "", $E219/$O219, ""), ""),"")</f>
        <v/>
      </c>
      <c r="V219" s="10" t="str">
        <f>IF('FY2025'!$A221&lt;&gt;"",IF(AND(MONTH($K219) &lt;= 7, MONTH($L219) &gt;= 7 ), IF($O219 &lt;&gt; "", $E219/$O219, ""), ""),"")</f>
        <v/>
      </c>
      <c r="W219" s="10" t="str">
        <f>IF('FY2025'!$A221&lt;&gt;"",IF(AND(MONTH($K219) &lt;= 8, MONTH($L219) &gt;= 8), IF($O219 &lt;&gt; "", $E219/$O219, ""), ""),"")</f>
        <v/>
      </c>
      <c r="X219" s="10" t="str">
        <f>IF('FY2025'!$A221&lt;&gt;"",IF(AND(MONTH($K219) &lt;= 9, MONTH($L219) &gt;= 9), IF($O219 &lt;&gt; "", $E219/$O219, ""), ""),"")</f>
        <v/>
      </c>
      <c r="Y219" s="10" t="str">
        <f>IF('FY2025'!$A221&lt;&gt;"",IF(AND(MONTH($K219) &lt;= 10, MONTH($L219) &gt;= 10), IF($O219 &lt;&gt; "", $E219/$O219, ""), ""),"")</f>
        <v/>
      </c>
      <c r="Z219" s="10" t="str">
        <f>IF('FY2025'!$A221&lt;&gt;"",IF(AND(MONTH($K219) &lt;= 11, MONTH($L219) &gt;= 11), IF($O219 &lt;&gt; "", $E219/$O219, ""), ""),"")</f>
        <v/>
      </c>
      <c r="AA219" s="10" t="str">
        <f>IF('FY2025'!$A221&lt;&gt;"",IF(AND(MONTH($K219) &lt;= 12, MONTH($L219) &gt;= 12), IF($O219 &lt;&gt; "", $E219/$O219, ""), ""),"")</f>
        <v/>
      </c>
    </row>
    <row r="220" spans="1:27" x14ac:dyDescent="0.25">
      <c r="A220" s="8" t="str">
        <f>IF('FY2025'!A222&lt;&gt;"", VALUE('FY2025'!A222), "")</f>
        <v/>
      </c>
      <c r="B220" s="5" t="str">
        <f>IF('FY2025'!A222&lt;&gt;"",_xlfn.VALUETOTEXT('FY2025'!B222),"")</f>
        <v/>
      </c>
      <c r="C220" s="5" t="str">
        <f>_xlfn.VALUETOTEXT('FY2025'!C222)</f>
        <v/>
      </c>
      <c r="D220" s="5" t="str">
        <f>IF('FY2025'!A222&lt;&gt;"",_xlfn.VALUETOTEXT('FY2025'!D222),"")</f>
        <v/>
      </c>
      <c r="E220" s="6" t="str">
        <f>IF('FY2025'!A222&lt;&gt;"",VALUE('FY2025'!E222),"")</f>
        <v/>
      </c>
      <c r="F220" s="6" t="str">
        <f>IF('FY2025'!A222&lt;&gt;"",VALUE('FY2025'!F222),"")</f>
        <v/>
      </c>
      <c r="G220" s="6" t="str">
        <f>IF('FY2025'!A222&lt;&gt;"",VALUE('FY2025'!G222),"")</f>
        <v/>
      </c>
      <c r="H220" s="6" t="str">
        <f>IF('FY2025'!A222&lt;&gt;"",VALUE('FY2025'!H222),"")</f>
        <v/>
      </c>
      <c r="I220" s="6" t="str">
        <f>IF('FY2025'!A222&lt;&gt;"",VALUE('FY2025'!I222),"")</f>
        <v/>
      </c>
      <c r="J220" s="6" t="str">
        <f>IF('FY2025'!A222&lt;&gt;"",VALUE('FY2025'!J222),"")</f>
        <v/>
      </c>
      <c r="K220" s="7" t="str">
        <f>IF('FY2025'!A222&lt;&gt;"",DATEVALUE(MID('FY2025'!K222, FIND(",", 'FY2025'!K222) + 2, FIND(" ", 'FY2025'!K222) - FIND(",", 'FY2025'!K222) - 1) &amp; " " &amp; MID('FY2025'!K222, FIND(" ", 'FY2025'!K222) + 1, FIND(",", 'FY2025'!K222, FIND(" ", 'FY2025'!K222)) - FIND(" ", 'FY2025'!K222) - 1) &amp; ", " &amp; MID('FY2025'!K222, FIND(",", 'FY2025'!K222, FIND(",",'FY2025'!K222) + 1) + 2, LEN('FY2025'!K222))),"")</f>
        <v/>
      </c>
      <c r="L220" s="7" t="str">
        <f>IF('FY2025'!A222&lt;&gt;"",DATEVALUE(MID('FY2025'!L222, FIND(",", 'FY2025'!L222) + 2, FIND(" ", 'FY2025'!L222) - FIND(",", 'FY2025'!L222) - 1) &amp; " " &amp; MID('FY2025'!L222, FIND(" ", 'FY2025'!L222) + 1, FIND(",", 'FY2025'!L222, FIND(" ", 'FY2025'!L222)) - FIND(" ", 'FY2025'!L222) - 1) &amp; ", " &amp; MID('FY2025'!L222, FIND(",", 'FY2025'!L222, FIND(",",'FY2025'!L222) + 1) + 2, LEN('FY2025'!L222))),"")</f>
        <v/>
      </c>
      <c r="M220" s="7" t="str">
        <f>IF('FY2025'!A222&lt;&gt;"",DATEVALUE(MID('FY2025'!M222, FIND(",", 'FY2025'!M222) + 2, FIND(" ", 'FY2025'!M222) - FIND(",", 'FY2025'!M222) - 1) &amp; " " &amp; MID('FY2025'!M222, FIND(" ", 'FY2025'!M222) + 1, FIND(",", 'FY2025'!M222, FIND(" ", 'FY2025'!M222)) - FIND(" ", 'FY2025'!M222) - 1) &amp; ", " &amp; MID('FY2025'!M222, FIND(",", 'FY2025'!M222, FIND(",",'FY2025'!M222) + 1) + 2, LEN('FY2025'!M222))),"")</f>
        <v/>
      </c>
      <c r="N220" s="7" t="str">
        <f>IF('FY2025'!A222&lt;&gt;"",DATEVALUE(MID('FY2025'!N222, FIND(",", 'FY2025'!N222) + 2, FIND(" ", 'FY2025'!N222) - FIND(",", 'FY2025'!N222) - 1) &amp; " " &amp; MID('FY2025'!N222, FIND(" ", 'FY2025'!N222) + 1, FIND(",", 'FY2025'!N222, FIND(" ", 'FY2025'!N222)) - FIND(" ", 'FY2025'!N222) - 1) &amp; ", " &amp; MID('FY2025'!N222, FIND(",", 'FY2025'!N222, FIND(",",'FY2025'!N222) + 1) + 2, LEN('FY2025'!N222))),"")</f>
        <v/>
      </c>
      <c r="O220" s="5" t="str">
        <f t="shared" si="3"/>
        <v/>
      </c>
      <c r="P220" s="10" t="str">
        <f>IF('FY2025'!$A222&lt;&gt;"",IF(AND(MONTH($K220) &lt;= 1, MONTH($L220) &gt;= 1), IF($O220 &lt;&gt; "", $E220/$O220, ""), ""),"")</f>
        <v/>
      </c>
      <c r="Q220" s="10" t="str">
        <f>IF('FY2025'!$A222&lt;&gt;"",IF(AND(MONTH($K220) &lt;= 2, MONTH($L220) &gt;= 2), IF($O220 &lt;&gt; "", $E220/$O220, ""), ""),"")</f>
        <v/>
      </c>
      <c r="R220" s="10" t="str">
        <f>IF('FY2025'!$A222&lt;&gt;"",IF(AND(MONTH($K220) &lt;= 3, MONTH($L220) &gt;= 3), IF($O220 &lt;&gt; "", $E220/$O220, ""), ""),"")</f>
        <v/>
      </c>
      <c r="S220" s="10" t="str">
        <f>IF('FY2025'!$A222&lt;&gt;"",IF(AND(MONTH($K220) &lt;= 4, MONTH($L220) &gt;= 4), IF($O220 &lt;&gt; "", $E220/$O220, ""), ""),"")</f>
        <v/>
      </c>
      <c r="T220" s="10" t="str">
        <f>IF('FY2025'!$A222&lt;&gt;"",IF(AND(MONTH($K220) &lt;= 5, MONTH($L220) &gt;= 5), IF($O220 &lt;&gt; "", $E220/$O220, ""), ""),"")</f>
        <v/>
      </c>
      <c r="U220" s="10" t="str">
        <f>IF('FY2025'!$A222&lt;&gt;"",IF(AND(MONTH($K220) &lt;= 6, MONTH($L220) &gt;= 6), IF($O220 &lt;&gt; "", $E220/$O220, ""), ""),"")</f>
        <v/>
      </c>
      <c r="V220" s="10" t="str">
        <f>IF('FY2025'!$A222&lt;&gt;"",IF(AND(MONTH($K220) &lt;= 7, MONTH($L220) &gt;= 7 ), IF($O220 &lt;&gt; "", $E220/$O220, ""), ""),"")</f>
        <v/>
      </c>
      <c r="W220" s="10" t="str">
        <f>IF('FY2025'!$A222&lt;&gt;"",IF(AND(MONTH($K220) &lt;= 8, MONTH($L220) &gt;= 8), IF($O220 &lt;&gt; "", $E220/$O220, ""), ""),"")</f>
        <v/>
      </c>
      <c r="X220" s="10" t="str">
        <f>IF('FY2025'!$A222&lt;&gt;"",IF(AND(MONTH($K220) &lt;= 9, MONTH($L220) &gt;= 9), IF($O220 &lt;&gt; "", $E220/$O220, ""), ""),"")</f>
        <v/>
      </c>
      <c r="Y220" s="10" t="str">
        <f>IF('FY2025'!$A222&lt;&gt;"",IF(AND(MONTH($K220) &lt;= 10, MONTH($L220) &gt;= 10), IF($O220 &lt;&gt; "", $E220/$O220, ""), ""),"")</f>
        <v/>
      </c>
      <c r="Z220" s="10" t="str">
        <f>IF('FY2025'!$A222&lt;&gt;"",IF(AND(MONTH($K220) &lt;= 11, MONTH($L220) &gt;= 11), IF($O220 &lt;&gt; "", $E220/$O220, ""), ""),"")</f>
        <v/>
      </c>
      <c r="AA220" s="10" t="str">
        <f>IF('FY2025'!$A222&lt;&gt;"",IF(AND(MONTH($K220) &lt;= 12, MONTH($L220) &gt;= 12), IF($O220 &lt;&gt; "", $E220/$O220, ""), ""),"")</f>
        <v/>
      </c>
    </row>
    <row r="221" spans="1:27" x14ac:dyDescent="0.25">
      <c r="A221" s="8" t="str">
        <f>IF('FY2025'!A223&lt;&gt;"", VALUE('FY2025'!A223), "")</f>
        <v/>
      </c>
      <c r="B221" s="5" t="str">
        <f>IF('FY2025'!A223&lt;&gt;"",_xlfn.VALUETOTEXT('FY2025'!B223),"")</f>
        <v/>
      </c>
      <c r="C221" s="5" t="str">
        <f>_xlfn.VALUETOTEXT('FY2025'!C223)</f>
        <v/>
      </c>
      <c r="D221" s="5" t="str">
        <f>IF('FY2025'!A223&lt;&gt;"",_xlfn.VALUETOTEXT('FY2025'!D223),"")</f>
        <v/>
      </c>
      <c r="E221" s="6" t="str">
        <f>IF('FY2025'!A223&lt;&gt;"",VALUE('FY2025'!E223),"")</f>
        <v/>
      </c>
      <c r="F221" s="6" t="str">
        <f>IF('FY2025'!A223&lt;&gt;"",VALUE('FY2025'!F223),"")</f>
        <v/>
      </c>
      <c r="G221" s="6" t="str">
        <f>IF('FY2025'!A223&lt;&gt;"",VALUE('FY2025'!G223),"")</f>
        <v/>
      </c>
      <c r="H221" s="6" t="str">
        <f>IF('FY2025'!A223&lt;&gt;"",VALUE('FY2025'!H223),"")</f>
        <v/>
      </c>
      <c r="I221" s="6" t="str">
        <f>IF('FY2025'!A223&lt;&gt;"",VALUE('FY2025'!I223),"")</f>
        <v/>
      </c>
      <c r="J221" s="6" t="str">
        <f>IF('FY2025'!A223&lt;&gt;"",VALUE('FY2025'!J223),"")</f>
        <v/>
      </c>
      <c r="K221" s="7" t="str">
        <f>IF('FY2025'!A223&lt;&gt;"",DATEVALUE(MID('FY2025'!K223, FIND(",", 'FY2025'!K223) + 2, FIND(" ", 'FY2025'!K223) - FIND(",", 'FY2025'!K223) - 1) &amp; " " &amp; MID('FY2025'!K223, FIND(" ", 'FY2025'!K223) + 1, FIND(",", 'FY2025'!K223, FIND(" ", 'FY2025'!K223)) - FIND(" ", 'FY2025'!K223) - 1) &amp; ", " &amp; MID('FY2025'!K223, FIND(",", 'FY2025'!K223, FIND(",",'FY2025'!K223) + 1) + 2, LEN('FY2025'!K223))),"")</f>
        <v/>
      </c>
      <c r="L221" s="7" t="str">
        <f>IF('FY2025'!A223&lt;&gt;"",DATEVALUE(MID('FY2025'!L223, FIND(",", 'FY2025'!L223) + 2, FIND(" ", 'FY2025'!L223) - FIND(",", 'FY2025'!L223) - 1) &amp; " " &amp; MID('FY2025'!L223, FIND(" ", 'FY2025'!L223) + 1, FIND(",", 'FY2025'!L223, FIND(" ", 'FY2025'!L223)) - FIND(" ", 'FY2025'!L223) - 1) &amp; ", " &amp; MID('FY2025'!L223, FIND(",", 'FY2025'!L223, FIND(",",'FY2025'!L223) + 1) + 2, LEN('FY2025'!L223))),"")</f>
        <v/>
      </c>
      <c r="M221" s="7" t="str">
        <f>IF('FY2025'!A223&lt;&gt;"",DATEVALUE(MID('FY2025'!M223, FIND(",", 'FY2025'!M223) + 2, FIND(" ", 'FY2025'!M223) - FIND(",", 'FY2025'!M223) - 1) &amp; " " &amp; MID('FY2025'!M223, FIND(" ", 'FY2025'!M223) + 1, FIND(",", 'FY2025'!M223, FIND(" ", 'FY2025'!M223)) - FIND(" ", 'FY2025'!M223) - 1) &amp; ", " &amp; MID('FY2025'!M223, FIND(",", 'FY2025'!M223, FIND(",",'FY2025'!M223) + 1) + 2, LEN('FY2025'!M223))),"")</f>
        <v/>
      </c>
      <c r="N221" s="7" t="str">
        <f>IF('FY2025'!A223&lt;&gt;"",DATEVALUE(MID('FY2025'!N223, FIND(",", 'FY2025'!N223) + 2, FIND(" ", 'FY2025'!N223) - FIND(",", 'FY2025'!N223) - 1) &amp; " " &amp; MID('FY2025'!N223, FIND(" ", 'FY2025'!N223) + 1, FIND(",", 'FY2025'!N223, FIND(" ", 'FY2025'!N223)) - FIND(" ", 'FY2025'!N223) - 1) &amp; ", " &amp; MID('FY2025'!N223, FIND(",", 'FY2025'!N223, FIND(",",'FY2025'!N223) + 1) + 2, LEN('FY2025'!N223))),"")</f>
        <v/>
      </c>
      <c r="O221" s="5" t="str">
        <f t="shared" si="3"/>
        <v/>
      </c>
      <c r="P221" s="10" t="str">
        <f>IF('FY2025'!$A223&lt;&gt;"",IF(AND(MONTH($K221) &lt;= 1, MONTH($L221) &gt;= 1), IF($O221 &lt;&gt; "", $E221/$O221, ""), ""),"")</f>
        <v/>
      </c>
      <c r="Q221" s="10" t="str">
        <f>IF('FY2025'!$A223&lt;&gt;"",IF(AND(MONTH($K221) &lt;= 2, MONTH($L221) &gt;= 2), IF($O221 &lt;&gt; "", $E221/$O221, ""), ""),"")</f>
        <v/>
      </c>
      <c r="R221" s="10" t="str">
        <f>IF('FY2025'!$A223&lt;&gt;"",IF(AND(MONTH($K221) &lt;= 3, MONTH($L221) &gt;= 3), IF($O221 &lt;&gt; "", $E221/$O221, ""), ""),"")</f>
        <v/>
      </c>
      <c r="S221" s="10" t="str">
        <f>IF('FY2025'!$A223&lt;&gt;"",IF(AND(MONTH($K221) &lt;= 4, MONTH($L221) &gt;= 4), IF($O221 &lt;&gt; "", $E221/$O221, ""), ""),"")</f>
        <v/>
      </c>
      <c r="T221" s="10" t="str">
        <f>IF('FY2025'!$A223&lt;&gt;"",IF(AND(MONTH($K221) &lt;= 5, MONTH($L221) &gt;= 5), IF($O221 &lt;&gt; "", $E221/$O221, ""), ""),"")</f>
        <v/>
      </c>
      <c r="U221" s="10" t="str">
        <f>IF('FY2025'!$A223&lt;&gt;"",IF(AND(MONTH($K221) &lt;= 6, MONTH($L221) &gt;= 6), IF($O221 &lt;&gt; "", $E221/$O221, ""), ""),"")</f>
        <v/>
      </c>
      <c r="V221" s="10" t="str">
        <f>IF('FY2025'!$A223&lt;&gt;"",IF(AND(MONTH($K221) &lt;= 7, MONTH($L221) &gt;= 7 ), IF($O221 &lt;&gt; "", $E221/$O221, ""), ""),"")</f>
        <v/>
      </c>
      <c r="W221" s="10" t="str">
        <f>IF('FY2025'!$A223&lt;&gt;"",IF(AND(MONTH($K221) &lt;= 8, MONTH($L221) &gt;= 8), IF($O221 &lt;&gt; "", $E221/$O221, ""), ""),"")</f>
        <v/>
      </c>
      <c r="X221" s="10" t="str">
        <f>IF('FY2025'!$A223&lt;&gt;"",IF(AND(MONTH($K221) &lt;= 9, MONTH($L221) &gt;= 9), IF($O221 &lt;&gt; "", $E221/$O221, ""), ""),"")</f>
        <v/>
      </c>
      <c r="Y221" s="10" t="str">
        <f>IF('FY2025'!$A223&lt;&gt;"",IF(AND(MONTH($K221) &lt;= 10, MONTH($L221) &gt;= 10), IF($O221 &lt;&gt; "", $E221/$O221, ""), ""),"")</f>
        <v/>
      </c>
      <c r="Z221" s="10" t="str">
        <f>IF('FY2025'!$A223&lt;&gt;"",IF(AND(MONTH($K221) &lt;= 11, MONTH($L221) &gt;= 11), IF($O221 &lt;&gt; "", $E221/$O221, ""), ""),"")</f>
        <v/>
      </c>
      <c r="AA221" s="10" t="str">
        <f>IF('FY2025'!$A223&lt;&gt;"",IF(AND(MONTH($K221) &lt;= 12, MONTH($L221) &gt;= 12), IF($O221 &lt;&gt; "", $E221/$O221, ""), ""),"")</f>
        <v/>
      </c>
    </row>
    <row r="222" spans="1:27" x14ac:dyDescent="0.25">
      <c r="A222" s="8" t="str">
        <f>IF('FY2025'!A224&lt;&gt;"", VALUE('FY2025'!A224), "")</f>
        <v/>
      </c>
      <c r="B222" s="5" t="str">
        <f>IF('FY2025'!A224&lt;&gt;"",_xlfn.VALUETOTEXT('FY2025'!B224),"")</f>
        <v/>
      </c>
      <c r="C222" s="5" t="str">
        <f>_xlfn.VALUETOTEXT('FY2025'!C224)</f>
        <v/>
      </c>
      <c r="D222" s="5" t="str">
        <f>IF('FY2025'!A224&lt;&gt;"",_xlfn.VALUETOTEXT('FY2025'!D224),"")</f>
        <v/>
      </c>
      <c r="E222" s="6" t="str">
        <f>IF('FY2025'!A224&lt;&gt;"",VALUE('FY2025'!E224),"")</f>
        <v/>
      </c>
      <c r="F222" s="6" t="str">
        <f>IF('FY2025'!A224&lt;&gt;"",VALUE('FY2025'!F224),"")</f>
        <v/>
      </c>
      <c r="G222" s="6" t="str">
        <f>IF('FY2025'!A224&lt;&gt;"",VALUE('FY2025'!G224),"")</f>
        <v/>
      </c>
      <c r="H222" s="6" t="str">
        <f>IF('FY2025'!A224&lt;&gt;"",VALUE('FY2025'!H224),"")</f>
        <v/>
      </c>
      <c r="I222" s="6" t="str">
        <f>IF('FY2025'!A224&lt;&gt;"",VALUE('FY2025'!I224),"")</f>
        <v/>
      </c>
      <c r="J222" s="6" t="str">
        <f>IF('FY2025'!A224&lt;&gt;"",VALUE('FY2025'!J224),"")</f>
        <v/>
      </c>
      <c r="K222" s="7" t="str">
        <f>IF('FY2025'!A224&lt;&gt;"",DATEVALUE(MID('FY2025'!K224, FIND(",", 'FY2025'!K224) + 2, FIND(" ", 'FY2025'!K224) - FIND(",", 'FY2025'!K224) - 1) &amp; " " &amp; MID('FY2025'!K224, FIND(" ", 'FY2025'!K224) + 1, FIND(",", 'FY2025'!K224, FIND(" ", 'FY2025'!K224)) - FIND(" ", 'FY2025'!K224) - 1) &amp; ", " &amp; MID('FY2025'!K224, FIND(",", 'FY2025'!K224, FIND(",",'FY2025'!K224) + 1) + 2, LEN('FY2025'!K224))),"")</f>
        <v/>
      </c>
      <c r="L222" s="7" t="str">
        <f>IF('FY2025'!A224&lt;&gt;"",DATEVALUE(MID('FY2025'!L224, FIND(",", 'FY2025'!L224) + 2, FIND(" ", 'FY2025'!L224) - FIND(",", 'FY2025'!L224) - 1) &amp; " " &amp; MID('FY2025'!L224, FIND(" ", 'FY2025'!L224) + 1, FIND(",", 'FY2025'!L224, FIND(" ", 'FY2025'!L224)) - FIND(" ", 'FY2025'!L224) - 1) &amp; ", " &amp; MID('FY2025'!L224, FIND(",", 'FY2025'!L224, FIND(",",'FY2025'!L224) + 1) + 2, LEN('FY2025'!L224))),"")</f>
        <v/>
      </c>
      <c r="M222" s="7" t="str">
        <f>IF('FY2025'!A224&lt;&gt;"",DATEVALUE(MID('FY2025'!M224, FIND(",", 'FY2025'!M224) + 2, FIND(" ", 'FY2025'!M224) - FIND(",", 'FY2025'!M224) - 1) &amp; " " &amp; MID('FY2025'!M224, FIND(" ", 'FY2025'!M224) + 1, FIND(",", 'FY2025'!M224, FIND(" ", 'FY2025'!M224)) - FIND(" ", 'FY2025'!M224) - 1) &amp; ", " &amp; MID('FY2025'!M224, FIND(",", 'FY2025'!M224, FIND(",",'FY2025'!M224) + 1) + 2, LEN('FY2025'!M224))),"")</f>
        <v/>
      </c>
      <c r="N222" s="7" t="str">
        <f>IF('FY2025'!A224&lt;&gt;"",DATEVALUE(MID('FY2025'!N224, FIND(",", 'FY2025'!N224) + 2, FIND(" ", 'FY2025'!N224) - FIND(",", 'FY2025'!N224) - 1) &amp; " " &amp; MID('FY2025'!N224, FIND(" ", 'FY2025'!N224) + 1, FIND(",", 'FY2025'!N224, FIND(" ", 'FY2025'!N224)) - FIND(" ", 'FY2025'!N224) - 1) &amp; ", " &amp; MID('FY2025'!N224, FIND(",", 'FY2025'!N224, FIND(",",'FY2025'!N224) + 1) + 2, LEN('FY2025'!N224))),"")</f>
        <v/>
      </c>
      <c r="O222" s="5" t="str">
        <f t="shared" si="3"/>
        <v/>
      </c>
      <c r="P222" s="10" t="str">
        <f>IF('FY2025'!$A224&lt;&gt;"",IF(AND(MONTH($K222) &lt;= 1, MONTH($L222) &gt;= 1), IF($O222 &lt;&gt; "", $E222/$O222, ""), ""),"")</f>
        <v/>
      </c>
      <c r="Q222" s="10" t="str">
        <f>IF('FY2025'!$A224&lt;&gt;"",IF(AND(MONTH($K222) &lt;= 2, MONTH($L222) &gt;= 2), IF($O222 &lt;&gt; "", $E222/$O222, ""), ""),"")</f>
        <v/>
      </c>
      <c r="R222" s="10" t="str">
        <f>IF('FY2025'!$A224&lt;&gt;"",IF(AND(MONTH($K222) &lt;= 3, MONTH($L222) &gt;= 3), IF($O222 &lt;&gt; "", $E222/$O222, ""), ""),"")</f>
        <v/>
      </c>
      <c r="S222" s="10" t="str">
        <f>IF('FY2025'!$A224&lt;&gt;"",IF(AND(MONTH($K222) &lt;= 4, MONTH($L222) &gt;= 4), IF($O222 &lt;&gt; "", $E222/$O222, ""), ""),"")</f>
        <v/>
      </c>
      <c r="T222" s="10" t="str">
        <f>IF('FY2025'!$A224&lt;&gt;"",IF(AND(MONTH($K222) &lt;= 5, MONTH($L222) &gt;= 5), IF($O222 &lt;&gt; "", $E222/$O222, ""), ""),"")</f>
        <v/>
      </c>
      <c r="U222" s="10" t="str">
        <f>IF('FY2025'!$A224&lt;&gt;"",IF(AND(MONTH($K222) &lt;= 6, MONTH($L222) &gt;= 6), IF($O222 &lt;&gt; "", $E222/$O222, ""), ""),"")</f>
        <v/>
      </c>
      <c r="V222" s="10" t="str">
        <f>IF('FY2025'!$A224&lt;&gt;"",IF(AND(MONTH($K222) &lt;= 7, MONTH($L222) &gt;= 7 ), IF($O222 &lt;&gt; "", $E222/$O222, ""), ""),"")</f>
        <v/>
      </c>
      <c r="W222" s="10" t="str">
        <f>IF('FY2025'!$A224&lt;&gt;"",IF(AND(MONTH($K222) &lt;= 8, MONTH($L222) &gt;= 8), IF($O222 &lt;&gt; "", $E222/$O222, ""), ""),"")</f>
        <v/>
      </c>
      <c r="X222" s="10" t="str">
        <f>IF('FY2025'!$A224&lt;&gt;"",IF(AND(MONTH($K222) &lt;= 9, MONTH($L222) &gt;= 9), IF($O222 &lt;&gt; "", $E222/$O222, ""), ""),"")</f>
        <v/>
      </c>
      <c r="Y222" s="10" t="str">
        <f>IF('FY2025'!$A224&lt;&gt;"",IF(AND(MONTH($K222) &lt;= 10, MONTH($L222) &gt;= 10), IF($O222 &lt;&gt; "", $E222/$O222, ""), ""),"")</f>
        <v/>
      </c>
      <c r="Z222" s="10" t="str">
        <f>IF('FY2025'!$A224&lt;&gt;"",IF(AND(MONTH($K222) &lt;= 11, MONTH($L222) &gt;= 11), IF($O222 &lt;&gt; "", $E222/$O222, ""), ""),"")</f>
        <v/>
      </c>
      <c r="AA222" s="10" t="str">
        <f>IF('FY2025'!$A224&lt;&gt;"",IF(AND(MONTH($K222) &lt;= 12, MONTH($L222) &gt;= 12), IF($O222 &lt;&gt; "", $E222/$O222, ""), ""),"")</f>
        <v/>
      </c>
    </row>
    <row r="223" spans="1:27" x14ac:dyDescent="0.25">
      <c r="A223" s="8" t="str">
        <f>IF('FY2025'!A225&lt;&gt;"", VALUE('FY2025'!A225), "")</f>
        <v/>
      </c>
      <c r="B223" s="5" t="str">
        <f>IF('FY2025'!A225&lt;&gt;"",_xlfn.VALUETOTEXT('FY2025'!B225),"")</f>
        <v/>
      </c>
      <c r="C223" s="5" t="str">
        <f>_xlfn.VALUETOTEXT('FY2025'!C225)</f>
        <v/>
      </c>
      <c r="D223" s="5" t="str">
        <f>IF('FY2025'!A225&lt;&gt;"",_xlfn.VALUETOTEXT('FY2025'!D225),"")</f>
        <v/>
      </c>
      <c r="E223" s="6" t="str">
        <f>IF('FY2025'!A225&lt;&gt;"",VALUE('FY2025'!E225),"")</f>
        <v/>
      </c>
      <c r="F223" s="6" t="str">
        <f>IF('FY2025'!A225&lt;&gt;"",VALUE('FY2025'!F225),"")</f>
        <v/>
      </c>
      <c r="G223" s="6" t="str">
        <f>IF('FY2025'!A225&lt;&gt;"",VALUE('FY2025'!G225),"")</f>
        <v/>
      </c>
      <c r="H223" s="6" t="str">
        <f>IF('FY2025'!A225&lt;&gt;"",VALUE('FY2025'!H225),"")</f>
        <v/>
      </c>
      <c r="I223" s="6" t="str">
        <f>IF('FY2025'!A225&lt;&gt;"",VALUE('FY2025'!I225),"")</f>
        <v/>
      </c>
      <c r="J223" s="6" t="str">
        <f>IF('FY2025'!A225&lt;&gt;"",VALUE('FY2025'!J225),"")</f>
        <v/>
      </c>
      <c r="K223" s="7" t="str">
        <f>IF('FY2025'!A225&lt;&gt;"",DATEVALUE(MID('FY2025'!K225, FIND(",", 'FY2025'!K225) + 2, FIND(" ", 'FY2025'!K225) - FIND(",", 'FY2025'!K225) - 1) &amp; " " &amp; MID('FY2025'!K225, FIND(" ", 'FY2025'!K225) + 1, FIND(",", 'FY2025'!K225, FIND(" ", 'FY2025'!K225)) - FIND(" ", 'FY2025'!K225) - 1) &amp; ", " &amp; MID('FY2025'!K225, FIND(",", 'FY2025'!K225, FIND(",",'FY2025'!K225) + 1) + 2, LEN('FY2025'!K225))),"")</f>
        <v/>
      </c>
      <c r="L223" s="7" t="str">
        <f>IF('FY2025'!A225&lt;&gt;"",DATEVALUE(MID('FY2025'!L225, FIND(",", 'FY2025'!L225) + 2, FIND(" ", 'FY2025'!L225) - FIND(",", 'FY2025'!L225) - 1) &amp; " " &amp; MID('FY2025'!L225, FIND(" ", 'FY2025'!L225) + 1, FIND(",", 'FY2025'!L225, FIND(" ", 'FY2025'!L225)) - FIND(" ", 'FY2025'!L225) - 1) &amp; ", " &amp; MID('FY2025'!L225, FIND(",", 'FY2025'!L225, FIND(",",'FY2025'!L225) + 1) + 2, LEN('FY2025'!L225))),"")</f>
        <v/>
      </c>
      <c r="M223" s="7" t="str">
        <f>IF('FY2025'!A225&lt;&gt;"",DATEVALUE(MID('FY2025'!M225, FIND(",", 'FY2025'!M225) + 2, FIND(" ", 'FY2025'!M225) - FIND(",", 'FY2025'!M225) - 1) &amp; " " &amp; MID('FY2025'!M225, FIND(" ", 'FY2025'!M225) + 1, FIND(",", 'FY2025'!M225, FIND(" ", 'FY2025'!M225)) - FIND(" ", 'FY2025'!M225) - 1) &amp; ", " &amp; MID('FY2025'!M225, FIND(",", 'FY2025'!M225, FIND(",",'FY2025'!M225) + 1) + 2, LEN('FY2025'!M225))),"")</f>
        <v/>
      </c>
      <c r="N223" s="7" t="str">
        <f>IF('FY2025'!A225&lt;&gt;"",DATEVALUE(MID('FY2025'!N225, FIND(",", 'FY2025'!N225) + 2, FIND(" ", 'FY2025'!N225) - FIND(",", 'FY2025'!N225) - 1) &amp; " " &amp; MID('FY2025'!N225, FIND(" ", 'FY2025'!N225) + 1, FIND(",", 'FY2025'!N225, FIND(" ", 'FY2025'!N225)) - FIND(" ", 'FY2025'!N225) - 1) &amp; ", " &amp; MID('FY2025'!N225, FIND(",", 'FY2025'!N225, FIND(",",'FY2025'!N225) + 1) + 2, LEN('FY2025'!N225))),"")</f>
        <v/>
      </c>
      <c r="O223" s="5" t="str">
        <f t="shared" si="3"/>
        <v/>
      </c>
      <c r="P223" s="10" t="str">
        <f>IF('FY2025'!$A225&lt;&gt;"",IF(AND(MONTH($K223) &lt;= 1, MONTH($L223) &gt;= 1), IF($O223 &lt;&gt; "", $E223/$O223, ""), ""),"")</f>
        <v/>
      </c>
      <c r="Q223" s="10" t="str">
        <f>IF('FY2025'!$A225&lt;&gt;"",IF(AND(MONTH($K223) &lt;= 2, MONTH($L223) &gt;= 2), IF($O223 &lt;&gt; "", $E223/$O223, ""), ""),"")</f>
        <v/>
      </c>
      <c r="R223" s="10" t="str">
        <f>IF('FY2025'!$A225&lt;&gt;"",IF(AND(MONTH($K223) &lt;= 3, MONTH($L223) &gt;= 3), IF($O223 &lt;&gt; "", $E223/$O223, ""), ""),"")</f>
        <v/>
      </c>
      <c r="S223" s="10" t="str">
        <f>IF('FY2025'!$A225&lt;&gt;"",IF(AND(MONTH($K223) &lt;= 4, MONTH($L223) &gt;= 4), IF($O223 &lt;&gt; "", $E223/$O223, ""), ""),"")</f>
        <v/>
      </c>
      <c r="T223" s="10" t="str">
        <f>IF('FY2025'!$A225&lt;&gt;"",IF(AND(MONTH($K223) &lt;= 5, MONTH($L223) &gt;= 5), IF($O223 &lt;&gt; "", $E223/$O223, ""), ""),"")</f>
        <v/>
      </c>
      <c r="U223" s="10" t="str">
        <f>IF('FY2025'!$A225&lt;&gt;"",IF(AND(MONTH($K223) &lt;= 6, MONTH($L223) &gt;= 6), IF($O223 &lt;&gt; "", $E223/$O223, ""), ""),"")</f>
        <v/>
      </c>
      <c r="V223" s="10" t="str">
        <f>IF('FY2025'!$A225&lt;&gt;"",IF(AND(MONTH($K223) &lt;= 7, MONTH($L223) &gt;= 7 ), IF($O223 &lt;&gt; "", $E223/$O223, ""), ""),"")</f>
        <v/>
      </c>
      <c r="W223" s="10" t="str">
        <f>IF('FY2025'!$A225&lt;&gt;"",IF(AND(MONTH($K223) &lt;= 8, MONTH($L223) &gt;= 8), IF($O223 &lt;&gt; "", $E223/$O223, ""), ""),"")</f>
        <v/>
      </c>
      <c r="X223" s="10" t="str">
        <f>IF('FY2025'!$A225&lt;&gt;"",IF(AND(MONTH($K223) &lt;= 9, MONTH($L223) &gt;= 9), IF($O223 &lt;&gt; "", $E223/$O223, ""), ""),"")</f>
        <v/>
      </c>
      <c r="Y223" s="10" t="str">
        <f>IF('FY2025'!$A225&lt;&gt;"",IF(AND(MONTH($K223) &lt;= 10, MONTH($L223) &gt;= 10), IF($O223 &lt;&gt; "", $E223/$O223, ""), ""),"")</f>
        <v/>
      </c>
      <c r="Z223" s="10" t="str">
        <f>IF('FY2025'!$A225&lt;&gt;"",IF(AND(MONTH($K223) &lt;= 11, MONTH($L223) &gt;= 11), IF($O223 &lt;&gt; "", $E223/$O223, ""), ""),"")</f>
        <v/>
      </c>
      <c r="AA223" s="10" t="str">
        <f>IF('FY2025'!$A225&lt;&gt;"",IF(AND(MONTH($K223) &lt;= 12, MONTH($L223) &gt;= 12), IF($O223 &lt;&gt; "", $E223/$O223, ""), ""),"")</f>
        <v/>
      </c>
    </row>
    <row r="224" spans="1:27" x14ac:dyDescent="0.25">
      <c r="A224" s="8" t="str">
        <f>IF('FY2025'!A226&lt;&gt;"", VALUE('FY2025'!A226), "")</f>
        <v/>
      </c>
      <c r="B224" s="5" t="str">
        <f>IF('FY2025'!A226&lt;&gt;"",_xlfn.VALUETOTEXT('FY2025'!B226),"")</f>
        <v/>
      </c>
      <c r="C224" s="5" t="str">
        <f>_xlfn.VALUETOTEXT('FY2025'!C226)</f>
        <v/>
      </c>
      <c r="D224" s="5" t="str">
        <f>IF('FY2025'!A226&lt;&gt;"",_xlfn.VALUETOTEXT('FY2025'!D226),"")</f>
        <v/>
      </c>
      <c r="E224" s="6" t="str">
        <f>IF('FY2025'!A226&lt;&gt;"",VALUE('FY2025'!E226),"")</f>
        <v/>
      </c>
      <c r="F224" s="6" t="str">
        <f>IF('FY2025'!A226&lt;&gt;"",VALUE('FY2025'!F226),"")</f>
        <v/>
      </c>
      <c r="G224" s="6" t="str">
        <f>IF('FY2025'!A226&lt;&gt;"",VALUE('FY2025'!G226),"")</f>
        <v/>
      </c>
      <c r="H224" s="6" t="str">
        <f>IF('FY2025'!A226&lt;&gt;"",VALUE('FY2025'!H226),"")</f>
        <v/>
      </c>
      <c r="I224" s="6" t="str">
        <f>IF('FY2025'!A226&lt;&gt;"",VALUE('FY2025'!I226),"")</f>
        <v/>
      </c>
      <c r="J224" s="6" t="str">
        <f>IF('FY2025'!A226&lt;&gt;"",VALUE('FY2025'!J226),"")</f>
        <v/>
      </c>
      <c r="K224" s="7" t="str">
        <f>IF('FY2025'!A226&lt;&gt;"",DATEVALUE(MID('FY2025'!K226, FIND(",", 'FY2025'!K226) + 2, FIND(" ", 'FY2025'!K226) - FIND(",", 'FY2025'!K226) - 1) &amp; " " &amp; MID('FY2025'!K226, FIND(" ", 'FY2025'!K226) + 1, FIND(",", 'FY2025'!K226, FIND(" ", 'FY2025'!K226)) - FIND(" ", 'FY2025'!K226) - 1) &amp; ", " &amp; MID('FY2025'!K226, FIND(",", 'FY2025'!K226, FIND(",",'FY2025'!K226) + 1) + 2, LEN('FY2025'!K226))),"")</f>
        <v/>
      </c>
      <c r="L224" s="7" t="str">
        <f>IF('FY2025'!A226&lt;&gt;"",DATEVALUE(MID('FY2025'!L226, FIND(",", 'FY2025'!L226) + 2, FIND(" ", 'FY2025'!L226) - FIND(",", 'FY2025'!L226) - 1) &amp; " " &amp; MID('FY2025'!L226, FIND(" ", 'FY2025'!L226) + 1, FIND(",", 'FY2025'!L226, FIND(" ", 'FY2025'!L226)) - FIND(" ", 'FY2025'!L226) - 1) &amp; ", " &amp; MID('FY2025'!L226, FIND(",", 'FY2025'!L226, FIND(",",'FY2025'!L226) + 1) + 2, LEN('FY2025'!L226))),"")</f>
        <v/>
      </c>
      <c r="M224" s="7" t="str">
        <f>IF('FY2025'!A226&lt;&gt;"",DATEVALUE(MID('FY2025'!M226, FIND(",", 'FY2025'!M226) + 2, FIND(" ", 'FY2025'!M226) - FIND(",", 'FY2025'!M226) - 1) &amp; " " &amp; MID('FY2025'!M226, FIND(" ", 'FY2025'!M226) + 1, FIND(",", 'FY2025'!M226, FIND(" ", 'FY2025'!M226)) - FIND(" ", 'FY2025'!M226) - 1) &amp; ", " &amp; MID('FY2025'!M226, FIND(",", 'FY2025'!M226, FIND(",",'FY2025'!M226) + 1) + 2, LEN('FY2025'!M226))),"")</f>
        <v/>
      </c>
      <c r="N224" s="7" t="str">
        <f>IF('FY2025'!A226&lt;&gt;"",DATEVALUE(MID('FY2025'!N226, FIND(",", 'FY2025'!N226) + 2, FIND(" ", 'FY2025'!N226) - FIND(",", 'FY2025'!N226) - 1) &amp; " " &amp; MID('FY2025'!N226, FIND(" ", 'FY2025'!N226) + 1, FIND(",", 'FY2025'!N226, FIND(" ", 'FY2025'!N226)) - FIND(" ", 'FY2025'!N226) - 1) &amp; ", " &amp; MID('FY2025'!N226, FIND(",", 'FY2025'!N226, FIND(",",'FY2025'!N226) + 1) + 2, LEN('FY2025'!N226))),"")</f>
        <v/>
      </c>
      <c r="O224" s="5" t="str">
        <f t="shared" si="3"/>
        <v/>
      </c>
      <c r="P224" s="10" t="str">
        <f>IF('FY2025'!$A226&lt;&gt;"",IF(AND(MONTH($K224) &lt;= 1, MONTH($L224) &gt;= 1), IF($O224 &lt;&gt; "", $E224/$O224, ""), ""),"")</f>
        <v/>
      </c>
      <c r="Q224" s="10" t="str">
        <f>IF('FY2025'!$A226&lt;&gt;"",IF(AND(MONTH($K224) &lt;= 2, MONTH($L224) &gt;= 2), IF($O224 &lt;&gt; "", $E224/$O224, ""), ""),"")</f>
        <v/>
      </c>
      <c r="R224" s="10" t="str">
        <f>IF('FY2025'!$A226&lt;&gt;"",IF(AND(MONTH($K224) &lt;= 3, MONTH($L224) &gt;= 3), IF($O224 &lt;&gt; "", $E224/$O224, ""), ""),"")</f>
        <v/>
      </c>
      <c r="S224" s="10" t="str">
        <f>IF('FY2025'!$A226&lt;&gt;"",IF(AND(MONTH($K224) &lt;= 4, MONTH($L224) &gt;= 4), IF($O224 &lt;&gt; "", $E224/$O224, ""), ""),"")</f>
        <v/>
      </c>
      <c r="T224" s="10" t="str">
        <f>IF('FY2025'!$A226&lt;&gt;"",IF(AND(MONTH($K224) &lt;= 5, MONTH($L224) &gt;= 5), IF($O224 &lt;&gt; "", $E224/$O224, ""), ""),"")</f>
        <v/>
      </c>
      <c r="U224" s="10" t="str">
        <f>IF('FY2025'!$A226&lt;&gt;"",IF(AND(MONTH($K224) &lt;= 6, MONTH($L224) &gt;= 6), IF($O224 &lt;&gt; "", $E224/$O224, ""), ""),"")</f>
        <v/>
      </c>
      <c r="V224" s="10" t="str">
        <f>IF('FY2025'!$A226&lt;&gt;"",IF(AND(MONTH($K224) &lt;= 7, MONTH($L224) &gt;= 7 ), IF($O224 &lt;&gt; "", $E224/$O224, ""), ""),"")</f>
        <v/>
      </c>
      <c r="W224" s="10" t="str">
        <f>IF('FY2025'!$A226&lt;&gt;"",IF(AND(MONTH($K224) &lt;= 8, MONTH($L224) &gt;= 8), IF($O224 &lt;&gt; "", $E224/$O224, ""), ""),"")</f>
        <v/>
      </c>
      <c r="X224" s="10" t="str">
        <f>IF('FY2025'!$A226&lt;&gt;"",IF(AND(MONTH($K224) &lt;= 9, MONTH($L224) &gt;= 9), IF($O224 &lt;&gt; "", $E224/$O224, ""), ""),"")</f>
        <v/>
      </c>
      <c r="Y224" s="10" t="str">
        <f>IF('FY2025'!$A226&lt;&gt;"",IF(AND(MONTH($K224) &lt;= 10, MONTH($L224) &gt;= 10), IF($O224 &lt;&gt; "", $E224/$O224, ""), ""),"")</f>
        <v/>
      </c>
      <c r="Z224" s="10" t="str">
        <f>IF('FY2025'!$A226&lt;&gt;"",IF(AND(MONTH($K224) &lt;= 11, MONTH($L224) &gt;= 11), IF($O224 &lt;&gt; "", $E224/$O224, ""), ""),"")</f>
        <v/>
      </c>
      <c r="AA224" s="10" t="str">
        <f>IF('FY2025'!$A226&lt;&gt;"",IF(AND(MONTH($K224) &lt;= 12, MONTH($L224) &gt;= 12), IF($O224 &lt;&gt; "", $E224/$O224, ""), ""),"")</f>
        <v/>
      </c>
    </row>
    <row r="225" spans="1:27" x14ac:dyDescent="0.25">
      <c r="A225" s="8" t="str">
        <f>IF('FY2025'!A227&lt;&gt;"", VALUE('FY2025'!A227), "")</f>
        <v/>
      </c>
      <c r="B225" s="5" t="str">
        <f>IF('FY2025'!A227&lt;&gt;"",_xlfn.VALUETOTEXT('FY2025'!B227),"")</f>
        <v/>
      </c>
      <c r="C225" s="5" t="str">
        <f>_xlfn.VALUETOTEXT('FY2025'!C227)</f>
        <v/>
      </c>
      <c r="D225" s="5" t="str">
        <f>IF('FY2025'!A227&lt;&gt;"",_xlfn.VALUETOTEXT('FY2025'!D227),"")</f>
        <v/>
      </c>
      <c r="E225" s="6" t="str">
        <f>IF('FY2025'!A227&lt;&gt;"",VALUE('FY2025'!E227),"")</f>
        <v/>
      </c>
      <c r="F225" s="6" t="str">
        <f>IF('FY2025'!A227&lt;&gt;"",VALUE('FY2025'!F227),"")</f>
        <v/>
      </c>
      <c r="G225" s="6" t="str">
        <f>IF('FY2025'!A227&lt;&gt;"",VALUE('FY2025'!G227),"")</f>
        <v/>
      </c>
      <c r="H225" s="6" t="str">
        <f>IF('FY2025'!A227&lt;&gt;"",VALUE('FY2025'!H227),"")</f>
        <v/>
      </c>
      <c r="I225" s="6" t="str">
        <f>IF('FY2025'!A227&lt;&gt;"",VALUE('FY2025'!I227),"")</f>
        <v/>
      </c>
      <c r="J225" s="6" t="str">
        <f>IF('FY2025'!A227&lt;&gt;"",VALUE('FY2025'!J227),"")</f>
        <v/>
      </c>
      <c r="K225" s="7" t="str">
        <f>IF('FY2025'!A227&lt;&gt;"",DATEVALUE(MID('FY2025'!K227, FIND(",", 'FY2025'!K227) + 2, FIND(" ", 'FY2025'!K227) - FIND(",", 'FY2025'!K227) - 1) &amp; " " &amp; MID('FY2025'!K227, FIND(" ", 'FY2025'!K227) + 1, FIND(",", 'FY2025'!K227, FIND(" ", 'FY2025'!K227)) - FIND(" ", 'FY2025'!K227) - 1) &amp; ", " &amp; MID('FY2025'!K227, FIND(",", 'FY2025'!K227, FIND(",",'FY2025'!K227) + 1) + 2, LEN('FY2025'!K227))),"")</f>
        <v/>
      </c>
      <c r="L225" s="7" t="str">
        <f>IF('FY2025'!A227&lt;&gt;"",DATEVALUE(MID('FY2025'!L227, FIND(",", 'FY2025'!L227) + 2, FIND(" ", 'FY2025'!L227) - FIND(",", 'FY2025'!L227) - 1) &amp; " " &amp; MID('FY2025'!L227, FIND(" ", 'FY2025'!L227) + 1, FIND(",", 'FY2025'!L227, FIND(" ", 'FY2025'!L227)) - FIND(" ", 'FY2025'!L227) - 1) &amp; ", " &amp; MID('FY2025'!L227, FIND(",", 'FY2025'!L227, FIND(",",'FY2025'!L227) + 1) + 2, LEN('FY2025'!L227))),"")</f>
        <v/>
      </c>
      <c r="M225" s="7" t="str">
        <f>IF('FY2025'!A227&lt;&gt;"",DATEVALUE(MID('FY2025'!M227, FIND(",", 'FY2025'!M227) + 2, FIND(" ", 'FY2025'!M227) - FIND(",", 'FY2025'!M227) - 1) &amp; " " &amp; MID('FY2025'!M227, FIND(" ", 'FY2025'!M227) + 1, FIND(",", 'FY2025'!M227, FIND(" ", 'FY2025'!M227)) - FIND(" ", 'FY2025'!M227) - 1) &amp; ", " &amp; MID('FY2025'!M227, FIND(",", 'FY2025'!M227, FIND(",",'FY2025'!M227) + 1) + 2, LEN('FY2025'!M227))),"")</f>
        <v/>
      </c>
      <c r="N225" s="7" t="str">
        <f>IF('FY2025'!A227&lt;&gt;"",DATEVALUE(MID('FY2025'!N227, FIND(",", 'FY2025'!N227) + 2, FIND(" ", 'FY2025'!N227) - FIND(",", 'FY2025'!N227) - 1) &amp; " " &amp; MID('FY2025'!N227, FIND(" ", 'FY2025'!N227) + 1, FIND(",", 'FY2025'!N227, FIND(" ", 'FY2025'!N227)) - FIND(" ", 'FY2025'!N227) - 1) &amp; ", " &amp; MID('FY2025'!N227, FIND(",", 'FY2025'!N227, FIND(",",'FY2025'!N227) + 1) + 2, LEN('FY2025'!N227))),"")</f>
        <v/>
      </c>
      <c r="O225" s="5" t="str">
        <f t="shared" si="3"/>
        <v/>
      </c>
      <c r="P225" s="10" t="str">
        <f>IF('FY2025'!$A227&lt;&gt;"",IF(AND(MONTH($K225) &lt;= 1, MONTH($L225) &gt;= 1), IF($O225 &lt;&gt; "", $E225/$O225, ""), ""),"")</f>
        <v/>
      </c>
      <c r="Q225" s="10" t="str">
        <f>IF('FY2025'!$A227&lt;&gt;"",IF(AND(MONTH($K225) &lt;= 2, MONTH($L225) &gt;= 2), IF($O225 &lt;&gt; "", $E225/$O225, ""), ""),"")</f>
        <v/>
      </c>
      <c r="R225" s="10" t="str">
        <f>IF('FY2025'!$A227&lt;&gt;"",IF(AND(MONTH($K225) &lt;= 3, MONTH($L225) &gt;= 3), IF($O225 &lt;&gt; "", $E225/$O225, ""), ""),"")</f>
        <v/>
      </c>
      <c r="S225" s="10" t="str">
        <f>IF('FY2025'!$A227&lt;&gt;"",IF(AND(MONTH($K225) &lt;= 4, MONTH($L225) &gt;= 4), IF($O225 &lt;&gt; "", $E225/$O225, ""), ""),"")</f>
        <v/>
      </c>
      <c r="T225" s="10" t="str">
        <f>IF('FY2025'!$A227&lt;&gt;"",IF(AND(MONTH($K225) &lt;= 5, MONTH($L225) &gt;= 5), IF($O225 &lt;&gt; "", $E225/$O225, ""), ""),"")</f>
        <v/>
      </c>
      <c r="U225" s="10" t="str">
        <f>IF('FY2025'!$A227&lt;&gt;"",IF(AND(MONTH($K225) &lt;= 6, MONTH($L225) &gt;= 6), IF($O225 &lt;&gt; "", $E225/$O225, ""), ""),"")</f>
        <v/>
      </c>
      <c r="V225" s="10" t="str">
        <f>IF('FY2025'!$A227&lt;&gt;"",IF(AND(MONTH($K225) &lt;= 7, MONTH($L225) &gt;= 7 ), IF($O225 &lt;&gt; "", $E225/$O225, ""), ""),"")</f>
        <v/>
      </c>
      <c r="W225" s="10" t="str">
        <f>IF('FY2025'!$A227&lt;&gt;"",IF(AND(MONTH($K225) &lt;= 8, MONTH($L225) &gt;= 8), IF($O225 &lt;&gt; "", $E225/$O225, ""), ""),"")</f>
        <v/>
      </c>
      <c r="X225" s="10" t="str">
        <f>IF('FY2025'!$A227&lt;&gt;"",IF(AND(MONTH($K225) &lt;= 9, MONTH($L225) &gt;= 9), IF($O225 &lt;&gt; "", $E225/$O225, ""), ""),"")</f>
        <v/>
      </c>
      <c r="Y225" s="10" t="str">
        <f>IF('FY2025'!$A227&lt;&gt;"",IF(AND(MONTH($K225) &lt;= 10, MONTH($L225) &gt;= 10), IF($O225 &lt;&gt; "", $E225/$O225, ""), ""),"")</f>
        <v/>
      </c>
      <c r="Z225" s="10" t="str">
        <f>IF('FY2025'!$A227&lt;&gt;"",IF(AND(MONTH($K225) &lt;= 11, MONTH($L225) &gt;= 11), IF($O225 &lt;&gt; "", $E225/$O225, ""), ""),"")</f>
        <v/>
      </c>
      <c r="AA225" s="10" t="str">
        <f>IF('FY2025'!$A227&lt;&gt;"",IF(AND(MONTH($K225) &lt;= 12, MONTH($L225) &gt;= 12), IF($O225 &lt;&gt; "", $E225/$O225, ""), ""),"")</f>
        <v/>
      </c>
    </row>
    <row r="226" spans="1:27" x14ac:dyDescent="0.25">
      <c r="A226" s="8" t="str">
        <f>IF('FY2025'!A228&lt;&gt;"", VALUE('FY2025'!A228), "")</f>
        <v/>
      </c>
      <c r="B226" s="5" t="str">
        <f>IF('FY2025'!A228&lt;&gt;"",_xlfn.VALUETOTEXT('FY2025'!B228),"")</f>
        <v/>
      </c>
      <c r="C226" s="5" t="str">
        <f>_xlfn.VALUETOTEXT('FY2025'!C228)</f>
        <v/>
      </c>
      <c r="D226" s="5" t="str">
        <f>IF('FY2025'!A228&lt;&gt;"",_xlfn.VALUETOTEXT('FY2025'!D228),"")</f>
        <v/>
      </c>
      <c r="E226" s="6" t="str">
        <f>IF('FY2025'!A228&lt;&gt;"",VALUE('FY2025'!E228),"")</f>
        <v/>
      </c>
      <c r="F226" s="6" t="str">
        <f>IF('FY2025'!A228&lt;&gt;"",VALUE('FY2025'!F228),"")</f>
        <v/>
      </c>
      <c r="G226" s="6" t="str">
        <f>IF('FY2025'!A228&lt;&gt;"",VALUE('FY2025'!G228),"")</f>
        <v/>
      </c>
      <c r="H226" s="6" t="str">
        <f>IF('FY2025'!A228&lt;&gt;"",VALUE('FY2025'!H228),"")</f>
        <v/>
      </c>
      <c r="I226" s="6" t="str">
        <f>IF('FY2025'!A228&lt;&gt;"",VALUE('FY2025'!I228),"")</f>
        <v/>
      </c>
      <c r="J226" s="6" t="str">
        <f>IF('FY2025'!A228&lt;&gt;"",VALUE('FY2025'!J228),"")</f>
        <v/>
      </c>
      <c r="K226" s="7" t="str">
        <f>IF('FY2025'!A228&lt;&gt;"",DATEVALUE(MID('FY2025'!K228, FIND(",", 'FY2025'!K228) + 2, FIND(" ", 'FY2025'!K228) - FIND(",", 'FY2025'!K228) - 1) &amp; " " &amp; MID('FY2025'!K228, FIND(" ", 'FY2025'!K228) + 1, FIND(",", 'FY2025'!K228, FIND(" ", 'FY2025'!K228)) - FIND(" ", 'FY2025'!K228) - 1) &amp; ", " &amp; MID('FY2025'!K228, FIND(",", 'FY2025'!K228, FIND(",",'FY2025'!K228) + 1) + 2, LEN('FY2025'!K228))),"")</f>
        <v/>
      </c>
      <c r="L226" s="7" t="str">
        <f>IF('FY2025'!A228&lt;&gt;"",DATEVALUE(MID('FY2025'!L228, FIND(",", 'FY2025'!L228) + 2, FIND(" ", 'FY2025'!L228) - FIND(",", 'FY2025'!L228) - 1) &amp; " " &amp; MID('FY2025'!L228, FIND(" ", 'FY2025'!L228) + 1, FIND(",", 'FY2025'!L228, FIND(" ", 'FY2025'!L228)) - FIND(" ", 'FY2025'!L228) - 1) &amp; ", " &amp; MID('FY2025'!L228, FIND(",", 'FY2025'!L228, FIND(",",'FY2025'!L228) + 1) + 2, LEN('FY2025'!L228))),"")</f>
        <v/>
      </c>
      <c r="M226" s="7" t="str">
        <f>IF('FY2025'!A228&lt;&gt;"",DATEVALUE(MID('FY2025'!M228, FIND(",", 'FY2025'!M228) + 2, FIND(" ", 'FY2025'!M228) - FIND(",", 'FY2025'!M228) - 1) &amp; " " &amp; MID('FY2025'!M228, FIND(" ", 'FY2025'!M228) + 1, FIND(",", 'FY2025'!M228, FIND(" ", 'FY2025'!M228)) - FIND(" ", 'FY2025'!M228) - 1) &amp; ", " &amp; MID('FY2025'!M228, FIND(",", 'FY2025'!M228, FIND(",",'FY2025'!M228) + 1) + 2, LEN('FY2025'!M228))),"")</f>
        <v/>
      </c>
      <c r="N226" s="7" t="str">
        <f>IF('FY2025'!A228&lt;&gt;"",DATEVALUE(MID('FY2025'!N228, FIND(",", 'FY2025'!N228) + 2, FIND(" ", 'FY2025'!N228) - FIND(",", 'FY2025'!N228) - 1) &amp; " " &amp; MID('FY2025'!N228, FIND(" ", 'FY2025'!N228) + 1, FIND(",", 'FY2025'!N228, FIND(" ", 'FY2025'!N228)) - FIND(" ", 'FY2025'!N228) - 1) &amp; ", " &amp; MID('FY2025'!N228, FIND(",", 'FY2025'!N228, FIND(",",'FY2025'!N228) + 1) + 2, LEN('FY2025'!N228))),"")</f>
        <v/>
      </c>
      <c r="O226" s="5" t="str">
        <f t="shared" si="3"/>
        <v/>
      </c>
      <c r="P226" s="10" t="str">
        <f>IF('FY2025'!$A228&lt;&gt;"",IF(AND(MONTH($K226) &lt;= 1, MONTH($L226) &gt;= 1), IF($O226 &lt;&gt; "", $E226/$O226, ""), ""),"")</f>
        <v/>
      </c>
      <c r="Q226" s="10" t="str">
        <f>IF('FY2025'!$A228&lt;&gt;"",IF(AND(MONTH($K226) &lt;= 2, MONTH($L226) &gt;= 2), IF($O226 &lt;&gt; "", $E226/$O226, ""), ""),"")</f>
        <v/>
      </c>
      <c r="R226" s="10" t="str">
        <f>IF('FY2025'!$A228&lt;&gt;"",IF(AND(MONTH($K226) &lt;= 3, MONTH($L226) &gt;= 3), IF($O226 &lt;&gt; "", $E226/$O226, ""), ""),"")</f>
        <v/>
      </c>
      <c r="S226" s="10" t="str">
        <f>IF('FY2025'!$A228&lt;&gt;"",IF(AND(MONTH($K226) &lt;= 4, MONTH($L226) &gt;= 4), IF($O226 &lt;&gt; "", $E226/$O226, ""), ""),"")</f>
        <v/>
      </c>
      <c r="T226" s="10" t="str">
        <f>IF('FY2025'!$A228&lt;&gt;"",IF(AND(MONTH($K226) &lt;= 5, MONTH($L226) &gt;= 5), IF($O226 &lt;&gt; "", $E226/$O226, ""), ""),"")</f>
        <v/>
      </c>
      <c r="U226" s="10" t="str">
        <f>IF('FY2025'!$A228&lt;&gt;"",IF(AND(MONTH($K226) &lt;= 6, MONTH($L226) &gt;= 6), IF($O226 &lt;&gt; "", $E226/$O226, ""), ""),"")</f>
        <v/>
      </c>
      <c r="V226" s="10" t="str">
        <f>IF('FY2025'!$A228&lt;&gt;"",IF(AND(MONTH($K226) &lt;= 7, MONTH($L226) &gt;= 7 ), IF($O226 &lt;&gt; "", $E226/$O226, ""), ""),"")</f>
        <v/>
      </c>
      <c r="W226" s="10" t="str">
        <f>IF('FY2025'!$A228&lt;&gt;"",IF(AND(MONTH($K226) &lt;= 8, MONTH($L226) &gt;= 8), IF($O226 &lt;&gt; "", $E226/$O226, ""), ""),"")</f>
        <v/>
      </c>
      <c r="X226" s="10" t="str">
        <f>IF('FY2025'!$A228&lt;&gt;"",IF(AND(MONTH($K226) &lt;= 9, MONTH($L226) &gt;= 9), IF($O226 &lt;&gt; "", $E226/$O226, ""), ""),"")</f>
        <v/>
      </c>
      <c r="Y226" s="10" t="str">
        <f>IF('FY2025'!$A228&lt;&gt;"",IF(AND(MONTH($K226) &lt;= 10, MONTH($L226) &gt;= 10), IF($O226 &lt;&gt; "", $E226/$O226, ""), ""),"")</f>
        <v/>
      </c>
      <c r="Z226" s="10" t="str">
        <f>IF('FY2025'!$A228&lt;&gt;"",IF(AND(MONTH($K226) &lt;= 11, MONTH($L226) &gt;= 11), IF($O226 &lt;&gt; "", $E226/$O226, ""), ""),"")</f>
        <v/>
      </c>
      <c r="AA226" s="10" t="str">
        <f>IF('FY2025'!$A228&lt;&gt;"",IF(AND(MONTH($K226) &lt;= 12, MONTH($L226) &gt;= 12), IF($O226 &lt;&gt; "", $E226/$O226, ""), ""),"")</f>
        <v/>
      </c>
    </row>
    <row r="227" spans="1:27" x14ac:dyDescent="0.25">
      <c r="A227" s="8" t="str">
        <f>IF('FY2025'!A229&lt;&gt;"", VALUE('FY2025'!A229), "")</f>
        <v/>
      </c>
      <c r="B227" s="5" t="str">
        <f>IF('FY2025'!A229&lt;&gt;"",_xlfn.VALUETOTEXT('FY2025'!B229),"")</f>
        <v/>
      </c>
      <c r="C227" s="5" t="str">
        <f>_xlfn.VALUETOTEXT('FY2025'!C229)</f>
        <v/>
      </c>
      <c r="D227" s="5" t="str">
        <f>IF('FY2025'!A229&lt;&gt;"",_xlfn.VALUETOTEXT('FY2025'!D229),"")</f>
        <v/>
      </c>
      <c r="E227" s="6" t="str">
        <f>IF('FY2025'!A229&lt;&gt;"",VALUE('FY2025'!E229),"")</f>
        <v/>
      </c>
      <c r="F227" s="6" t="str">
        <f>IF('FY2025'!A229&lt;&gt;"",VALUE('FY2025'!F229),"")</f>
        <v/>
      </c>
      <c r="G227" s="6" t="str">
        <f>IF('FY2025'!A229&lt;&gt;"",VALUE('FY2025'!G229),"")</f>
        <v/>
      </c>
      <c r="H227" s="6" t="str">
        <f>IF('FY2025'!A229&lt;&gt;"",VALUE('FY2025'!H229),"")</f>
        <v/>
      </c>
      <c r="I227" s="6" t="str">
        <f>IF('FY2025'!A229&lt;&gt;"",VALUE('FY2025'!I229),"")</f>
        <v/>
      </c>
      <c r="J227" s="6" t="str">
        <f>IF('FY2025'!A229&lt;&gt;"",VALUE('FY2025'!J229),"")</f>
        <v/>
      </c>
      <c r="K227" s="7" t="str">
        <f>IF('FY2025'!A229&lt;&gt;"",DATEVALUE(MID('FY2025'!K229, FIND(",", 'FY2025'!K229) + 2, FIND(" ", 'FY2025'!K229) - FIND(",", 'FY2025'!K229) - 1) &amp; " " &amp; MID('FY2025'!K229, FIND(" ", 'FY2025'!K229) + 1, FIND(",", 'FY2025'!K229, FIND(" ", 'FY2025'!K229)) - FIND(" ", 'FY2025'!K229) - 1) &amp; ", " &amp; MID('FY2025'!K229, FIND(",", 'FY2025'!K229, FIND(",",'FY2025'!K229) + 1) + 2, LEN('FY2025'!K229))),"")</f>
        <v/>
      </c>
      <c r="L227" s="7" t="str">
        <f>IF('FY2025'!A229&lt;&gt;"",DATEVALUE(MID('FY2025'!L229, FIND(",", 'FY2025'!L229) + 2, FIND(" ", 'FY2025'!L229) - FIND(",", 'FY2025'!L229) - 1) &amp; " " &amp; MID('FY2025'!L229, FIND(" ", 'FY2025'!L229) + 1, FIND(",", 'FY2025'!L229, FIND(" ", 'FY2025'!L229)) - FIND(" ", 'FY2025'!L229) - 1) &amp; ", " &amp; MID('FY2025'!L229, FIND(",", 'FY2025'!L229, FIND(",",'FY2025'!L229) + 1) + 2, LEN('FY2025'!L229))),"")</f>
        <v/>
      </c>
      <c r="M227" s="7" t="str">
        <f>IF('FY2025'!A229&lt;&gt;"",DATEVALUE(MID('FY2025'!M229, FIND(",", 'FY2025'!M229) + 2, FIND(" ", 'FY2025'!M229) - FIND(",", 'FY2025'!M229) - 1) &amp; " " &amp; MID('FY2025'!M229, FIND(" ", 'FY2025'!M229) + 1, FIND(",", 'FY2025'!M229, FIND(" ", 'FY2025'!M229)) - FIND(" ", 'FY2025'!M229) - 1) &amp; ", " &amp; MID('FY2025'!M229, FIND(",", 'FY2025'!M229, FIND(",",'FY2025'!M229) + 1) + 2, LEN('FY2025'!M229))),"")</f>
        <v/>
      </c>
      <c r="N227" s="7" t="str">
        <f>IF('FY2025'!A229&lt;&gt;"",DATEVALUE(MID('FY2025'!N229, FIND(",", 'FY2025'!N229) + 2, FIND(" ", 'FY2025'!N229) - FIND(",", 'FY2025'!N229) - 1) &amp; " " &amp; MID('FY2025'!N229, FIND(" ", 'FY2025'!N229) + 1, FIND(",", 'FY2025'!N229, FIND(" ", 'FY2025'!N229)) - FIND(" ", 'FY2025'!N229) - 1) &amp; ", " &amp; MID('FY2025'!N229, FIND(",", 'FY2025'!N229, FIND(",",'FY2025'!N229) + 1) + 2, LEN('FY2025'!N229))),"")</f>
        <v/>
      </c>
      <c r="O227" s="5" t="str">
        <f t="shared" si="3"/>
        <v/>
      </c>
      <c r="P227" s="10" t="str">
        <f>IF('FY2025'!$A229&lt;&gt;"",IF(AND(MONTH($K227) &lt;= 1, MONTH($L227) &gt;= 1), IF($O227 &lt;&gt; "", $E227/$O227, ""), ""),"")</f>
        <v/>
      </c>
      <c r="Q227" s="10" t="str">
        <f>IF('FY2025'!$A229&lt;&gt;"",IF(AND(MONTH($K227) &lt;= 2, MONTH($L227) &gt;= 2), IF($O227 &lt;&gt; "", $E227/$O227, ""), ""),"")</f>
        <v/>
      </c>
      <c r="R227" s="10" t="str">
        <f>IF('FY2025'!$A229&lt;&gt;"",IF(AND(MONTH($K227) &lt;= 3, MONTH($L227) &gt;= 3), IF($O227 &lt;&gt; "", $E227/$O227, ""), ""),"")</f>
        <v/>
      </c>
      <c r="S227" s="10" t="str">
        <f>IF('FY2025'!$A229&lt;&gt;"",IF(AND(MONTH($K227) &lt;= 4, MONTH($L227) &gt;= 4), IF($O227 &lt;&gt; "", $E227/$O227, ""), ""),"")</f>
        <v/>
      </c>
      <c r="T227" s="10" t="str">
        <f>IF('FY2025'!$A229&lt;&gt;"",IF(AND(MONTH($K227) &lt;= 5, MONTH($L227) &gt;= 5), IF($O227 &lt;&gt; "", $E227/$O227, ""), ""),"")</f>
        <v/>
      </c>
      <c r="U227" s="10" t="str">
        <f>IF('FY2025'!$A229&lt;&gt;"",IF(AND(MONTH($K227) &lt;= 6, MONTH($L227) &gt;= 6), IF($O227 &lt;&gt; "", $E227/$O227, ""), ""),"")</f>
        <v/>
      </c>
      <c r="V227" s="10" t="str">
        <f>IF('FY2025'!$A229&lt;&gt;"",IF(AND(MONTH($K227) &lt;= 7, MONTH($L227) &gt;= 7 ), IF($O227 &lt;&gt; "", $E227/$O227, ""), ""),"")</f>
        <v/>
      </c>
      <c r="W227" s="10" t="str">
        <f>IF('FY2025'!$A229&lt;&gt;"",IF(AND(MONTH($K227) &lt;= 8, MONTH($L227) &gt;= 8), IF($O227 &lt;&gt; "", $E227/$O227, ""), ""),"")</f>
        <v/>
      </c>
      <c r="X227" s="10" t="str">
        <f>IF('FY2025'!$A229&lt;&gt;"",IF(AND(MONTH($K227) &lt;= 9, MONTH($L227) &gt;= 9), IF($O227 &lt;&gt; "", $E227/$O227, ""), ""),"")</f>
        <v/>
      </c>
      <c r="Y227" s="10" t="str">
        <f>IF('FY2025'!$A229&lt;&gt;"",IF(AND(MONTH($K227) &lt;= 10, MONTH($L227) &gt;= 10), IF($O227 &lt;&gt; "", $E227/$O227, ""), ""),"")</f>
        <v/>
      </c>
      <c r="Z227" s="10" t="str">
        <f>IF('FY2025'!$A229&lt;&gt;"",IF(AND(MONTH($K227) &lt;= 11, MONTH($L227) &gt;= 11), IF($O227 &lt;&gt; "", $E227/$O227, ""), ""),"")</f>
        <v/>
      </c>
      <c r="AA227" s="10" t="str">
        <f>IF('FY2025'!$A229&lt;&gt;"",IF(AND(MONTH($K227) &lt;= 12, MONTH($L227) &gt;= 12), IF($O227 &lt;&gt; "", $E227/$O227, ""), ""),"")</f>
        <v/>
      </c>
    </row>
    <row r="228" spans="1:27" x14ac:dyDescent="0.25">
      <c r="A228" s="8" t="str">
        <f>IF('FY2025'!A230&lt;&gt;"", VALUE('FY2025'!A230), "")</f>
        <v/>
      </c>
      <c r="B228" s="5" t="str">
        <f>IF('FY2025'!A230&lt;&gt;"",_xlfn.VALUETOTEXT('FY2025'!B230),"")</f>
        <v/>
      </c>
      <c r="C228" s="5" t="str">
        <f>_xlfn.VALUETOTEXT('FY2025'!C230)</f>
        <v/>
      </c>
      <c r="D228" s="5" t="str">
        <f>IF('FY2025'!A230&lt;&gt;"",_xlfn.VALUETOTEXT('FY2025'!D230),"")</f>
        <v/>
      </c>
      <c r="E228" s="6" t="str">
        <f>IF('FY2025'!A230&lt;&gt;"",VALUE('FY2025'!E230),"")</f>
        <v/>
      </c>
      <c r="F228" s="6" t="str">
        <f>IF('FY2025'!A230&lt;&gt;"",VALUE('FY2025'!F230),"")</f>
        <v/>
      </c>
      <c r="G228" s="6" t="str">
        <f>IF('FY2025'!A230&lt;&gt;"",VALUE('FY2025'!G230),"")</f>
        <v/>
      </c>
      <c r="H228" s="6" t="str">
        <f>IF('FY2025'!A230&lt;&gt;"",VALUE('FY2025'!H230),"")</f>
        <v/>
      </c>
      <c r="I228" s="6" t="str">
        <f>IF('FY2025'!A230&lt;&gt;"",VALUE('FY2025'!I230),"")</f>
        <v/>
      </c>
      <c r="J228" s="6" t="str">
        <f>IF('FY2025'!A230&lt;&gt;"",VALUE('FY2025'!J230),"")</f>
        <v/>
      </c>
      <c r="K228" s="7" t="str">
        <f>IF('FY2025'!A230&lt;&gt;"",DATEVALUE(MID('FY2025'!K230, FIND(",", 'FY2025'!K230) + 2, FIND(" ", 'FY2025'!K230) - FIND(",", 'FY2025'!K230) - 1) &amp; " " &amp; MID('FY2025'!K230, FIND(" ", 'FY2025'!K230) + 1, FIND(",", 'FY2025'!K230, FIND(" ", 'FY2025'!K230)) - FIND(" ", 'FY2025'!K230) - 1) &amp; ", " &amp; MID('FY2025'!K230, FIND(",", 'FY2025'!K230, FIND(",",'FY2025'!K230) + 1) + 2, LEN('FY2025'!K230))),"")</f>
        <v/>
      </c>
      <c r="L228" s="7" t="str">
        <f>IF('FY2025'!A230&lt;&gt;"",DATEVALUE(MID('FY2025'!L230, FIND(",", 'FY2025'!L230) + 2, FIND(" ", 'FY2025'!L230) - FIND(",", 'FY2025'!L230) - 1) &amp; " " &amp; MID('FY2025'!L230, FIND(" ", 'FY2025'!L230) + 1, FIND(",", 'FY2025'!L230, FIND(" ", 'FY2025'!L230)) - FIND(" ", 'FY2025'!L230) - 1) &amp; ", " &amp; MID('FY2025'!L230, FIND(",", 'FY2025'!L230, FIND(",",'FY2025'!L230) + 1) + 2, LEN('FY2025'!L230))),"")</f>
        <v/>
      </c>
      <c r="M228" s="7" t="str">
        <f>IF('FY2025'!A230&lt;&gt;"",DATEVALUE(MID('FY2025'!M230, FIND(",", 'FY2025'!M230) + 2, FIND(" ", 'FY2025'!M230) - FIND(",", 'FY2025'!M230) - 1) &amp; " " &amp; MID('FY2025'!M230, FIND(" ", 'FY2025'!M230) + 1, FIND(",", 'FY2025'!M230, FIND(" ", 'FY2025'!M230)) - FIND(" ", 'FY2025'!M230) - 1) &amp; ", " &amp; MID('FY2025'!M230, FIND(",", 'FY2025'!M230, FIND(",",'FY2025'!M230) + 1) + 2, LEN('FY2025'!M230))),"")</f>
        <v/>
      </c>
      <c r="N228" s="7" t="str">
        <f>IF('FY2025'!A230&lt;&gt;"",DATEVALUE(MID('FY2025'!N230, FIND(",", 'FY2025'!N230) + 2, FIND(" ", 'FY2025'!N230) - FIND(",", 'FY2025'!N230) - 1) &amp; " " &amp; MID('FY2025'!N230, FIND(" ", 'FY2025'!N230) + 1, FIND(",", 'FY2025'!N230, FIND(" ", 'FY2025'!N230)) - FIND(" ", 'FY2025'!N230) - 1) &amp; ", " &amp; MID('FY2025'!N230, FIND(",", 'FY2025'!N230, FIND(",",'FY2025'!N230) + 1) + 2, LEN('FY2025'!N230))),"")</f>
        <v/>
      </c>
      <c r="O228" s="5" t="str">
        <f t="shared" si="3"/>
        <v/>
      </c>
      <c r="P228" s="10" t="str">
        <f>IF('FY2025'!$A230&lt;&gt;"",IF(AND(MONTH($K228) &lt;= 1, MONTH($L228) &gt;= 1), IF($O228 &lt;&gt; "", $E228/$O228, ""), ""),"")</f>
        <v/>
      </c>
      <c r="Q228" s="10" t="str">
        <f>IF('FY2025'!$A230&lt;&gt;"",IF(AND(MONTH($K228) &lt;= 2, MONTH($L228) &gt;= 2), IF($O228 &lt;&gt; "", $E228/$O228, ""), ""),"")</f>
        <v/>
      </c>
      <c r="R228" s="10" t="str">
        <f>IF('FY2025'!$A230&lt;&gt;"",IF(AND(MONTH($K228) &lt;= 3, MONTH($L228) &gt;= 3), IF($O228 &lt;&gt; "", $E228/$O228, ""), ""),"")</f>
        <v/>
      </c>
      <c r="S228" s="10" t="str">
        <f>IF('FY2025'!$A230&lt;&gt;"",IF(AND(MONTH($K228) &lt;= 4, MONTH($L228) &gt;= 4), IF($O228 &lt;&gt; "", $E228/$O228, ""), ""),"")</f>
        <v/>
      </c>
      <c r="T228" s="10" t="str">
        <f>IF('FY2025'!$A230&lt;&gt;"",IF(AND(MONTH($K228) &lt;= 5, MONTH($L228) &gt;= 5), IF($O228 &lt;&gt; "", $E228/$O228, ""), ""),"")</f>
        <v/>
      </c>
      <c r="U228" s="10" t="str">
        <f>IF('FY2025'!$A230&lt;&gt;"",IF(AND(MONTH($K228) &lt;= 6, MONTH($L228) &gt;= 6), IF($O228 &lt;&gt; "", $E228/$O228, ""), ""),"")</f>
        <v/>
      </c>
      <c r="V228" s="10" t="str">
        <f>IF('FY2025'!$A230&lt;&gt;"",IF(AND(MONTH($K228) &lt;= 7, MONTH($L228) &gt;= 7 ), IF($O228 &lt;&gt; "", $E228/$O228, ""), ""),"")</f>
        <v/>
      </c>
      <c r="W228" s="10" t="str">
        <f>IF('FY2025'!$A230&lt;&gt;"",IF(AND(MONTH($K228) &lt;= 8, MONTH($L228) &gt;= 8), IF($O228 &lt;&gt; "", $E228/$O228, ""), ""),"")</f>
        <v/>
      </c>
      <c r="X228" s="10" t="str">
        <f>IF('FY2025'!$A230&lt;&gt;"",IF(AND(MONTH($K228) &lt;= 9, MONTH($L228) &gt;= 9), IF($O228 &lt;&gt; "", $E228/$O228, ""), ""),"")</f>
        <v/>
      </c>
      <c r="Y228" s="10" t="str">
        <f>IF('FY2025'!$A230&lt;&gt;"",IF(AND(MONTH($K228) &lt;= 10, MONTH($L228) &gt;= 10), IF($O228 &lt;&gt; "", $E228/$O228, ""), ""),"")</f>
        <v/>
      </c>
      <c r="Z228" s="10" t="str">
        <f>IF('FY2025'!$A230&lt;&gt;"",IF(AND(MONTH($K228) &lt;= 11, MONTH($L228) &gt;= 11), IF($O228 &lt;&gt; "", $E228/$O228, ""), ""),"")</f>
        <v/>
      </c>
      <c r="AA228" s="10" t="str">
        <f>IF('FY2025'!$A230&lt;&gt;"",IF(AND(MONTH($K228) &lt;= 12, MONTH($L228) &gt;= 12), IF($O228 &lt;&gt; "", $E228/$O228, ""), ""),"")</f>
        <v/>
      </c>
    </row>
    <row r="229" spans="1:27" x14ac:dyDescent="0.25">
      <c r="A229" s="8" t="str">
        <f>IF('FY2025'!A231&lt;&gt;"", VALUE('FY2025'!A231), "")</f>
        <v/>
      </c>
      <c r="B229" s="5" t="str">
        <f>IF('FY2025'!A231&lt;&gt;"",_xlfn.VALUETOTEXT('FY2025'!B231),"")</f>
        <v/>
      </c>
      <c r="C229" s="5" t="str">
        <f>_xlfn.VALUETOTEXT('FY2025'!C231)</f>
        <v/>
      </c>
      <c r="D229" s="5" t="str">
        <f>IF('FY2025'!A231&lt;&gt;"",_xlfn.VALUETOTEXT('FY2025'!D231),"")</f>
        <v/>
      </c>
      <c r="E229" s="6" t="str">
        <f>IF('FY2025'!A231&lt;&gt;"",VALUE('FY2025'!E231),"")</f>
        <v/>
      </c>
      <c r="F229" s="6" t="str">
        <f>IF('FY2025'!A231&lt;&gt;"",VALUE('FY2025'!F231),"")</f>
        <v/>
      </c>
      <c r="G229" s="6" t="str">
        <f>IF('FY2025'!A231&lt;&gt;"",VALUE('FY2025'!G231),"")</f>
        <v/>
      </c>
      <c r="H229" s="6" t="str">
        <f>IF('FY2025'!A231&lt;&gt;"",VALUE('FY2025'!H231),"")</f>
        <v/>
      </c>
      <c r="I229" s="6" t="str">
        <f>IF('FY2025'!A231&lt;&gt;"",VALUE('FY2025'!I231),"")</f>
        <v/>
      </c>
      <c r="J229" s="6" t="str">
        <f>IF('FY2025'!A231&lt;&gt;"",VALUE('FY2025'!J231),"")</f>
        <v/>
      </c>
      <c r="K229" s="7" t="str">
        <f>IF('FY2025'!A231&lt;&gt;"",DATEVALUE(MID('FY2025'!K231, FIND(",", 'FY2025'!K231) + 2, FIND(" ", 'FY2025'!K231) - FIND(",", 'FY2025'!K231) - 1) &amp; " " &amp; MID('FY2025'!K231, FIND(" ", 'FY2025'!K231) + 1, FIND(",", 'FY2025'!K231, FIND(" ", 'FY2025'!K231)) - FIND(" ", 'FY2025'!K231) - 1) &amp; ", " &amp; MID('FY2025'!K231, FIND(",", 'FY2025'!K231, FIND(",",'FY2025'!K231) + 1) + 2, LEN('FY2025'!K231))),"")</f>
        <v/>
      </c>
      <c r="L229" s="7" t="str">
        <f>IF('FY2025'!A231&lt;&gt;"",DATEVALUE(MID('FY2025'!L231, FIND(",", 'FY2025'!L231) + 2, FIND(" ", 'FY2025'!L231) - FIND(",", 'FY2025'!L231) - 1) &amp; " " &amp; MID('FY2025'!L231, FIND(" ", 'FY2025'!L231) + 1, FIND(",", 'FY2025'!L231, FIND(" ", 'FY2025'!L231)) - FIND(" ", 'FY2025'!L231) - 1) &amp; ", " &amp; MID('FY2025'!L231, FIND(",", 'FY2025'!L231, FIND(",",'FY2025'!L231) + 1) + 2, LEN('FY2025'!L231))),"")</f>
        <v/>
      </c>
      <c r="M229" s="7" t="str">
        <f>IF('FY2025'!A231&lt;&gt;"",DATEVALUE(MID('FY2025'!M231, FIND(",", 'FY2025'!M231) + 2, FIND(" ", 'FY2025'!M231) - FIND(",", 'FY2025'!M231) - 1) &amp; " " &amp; MID('FY2025'!M231, FIND(" ", 'FY2025'!M231) + 1, FIND(",", 'FY2025'!M231, FIND(" ", 'FY2025'!M231)) - FIND(" ", 'FY2025'!M231) - 1) &amp; ", " &amp; MID('FY2025'!M231, FIND(",", 'FY2025'!M231, FIND(",",'FY2025'!M231) + 1) + 2, LEN('FY2025'!M231))),"")</f>
        <v/>
      </c>
      <c r="N229" s="7" t="str">
        <f>IF('FY2025'!A231&lt;&gt;"",DATEVALUE(MID('FY2025'!N231, FIND(",", 'FY2025'!N231) + 2, FIND(" ", 'FY2025'!N231) - FIND(",", 'FY2025'!N231) - 1) &amp; " " &amp; MID('FY2025'!N231, FIND(" ", 'FY2025'!N231) + 1, FIND(",", 'FY2025'!N231, FIND(" ", 'FY2025'!N231)) - FIND(" ", 'FY2025'!N231) - 1) &amp; ", " &amp; MID('FY2025'!N231, FIND(",", 'FY2025'!N231, FIND(",",'FY2025'!N231) + 1) + 2, LEN('FY2025'!N231))),"")</f>
        <v/>
      </c>
      <c r="O229" s="5" t="str">
        <f t="shared" si="3"/>
        <v/>
      </c>
      <c r="P229" s="10" t="str">
        <f>IF('FY2025'!$A231&lt;&gt;"",IF(AND(MONTH($K229) &lt;= 1, MONTH($L229) &gt;= 1), IF($O229 &lt;&gt; "", $E229/$O229, ""), ""),"")</f>
        <v/>
      </c>
      <c r="Q229" s="10" t="str">
        <f>IF('FY2025'!$A231&lt;&gt;"",IF(AND(MONTH($K229) &lt;= 2, MONTH($L229) &gt;= 2), IF($O229 &lt;&gt; "", $E229/$O229, ""), ""),"")</f>
        <v/>
      </c>
      <c r="R229" s="10" t="str">
        <f>IF('FY2025'!$A231&lt;&gt;"",IF(AND(MONTH($K229) &lt;= 3, MONTH($L229) &gt;= 3), IF($O229 &lt;&gt; "", $E229/$O229, ""), ""),"")</f>
        <v/>
      </c>
      <c r="S229" s="10" t="str">
        <f>IF('FY2025'!$A231&lt;&gt;"",IF(AND(MONTH($K229) &lt;= 4, MONTH($L229) &gt;= 4), IF($O229 &lt;&gt; "", $E229/$O229, ""), ""),"")</f>
        <v/>
      </c>
      <c r="T229" s="10" t="str">
        <f>IF('FY2025'!$A231&lt;&gt;"",IF(AND(MONTH($K229) &lt;= 5, MONTH($L229) &gt;= 5), IF($O229 &lt;&gt; "", $E229/$O229, ""), ""),"")</f>
        <v/>
      </c>
      <c r="U229" s="10" t="str">
        <f>IF('FY2025'!$A231&lt;&gt;"",IF(AND(MONTH($K229) &lt;= 6, MONTH($L229) &gt;= 6), IF($O229 &lt;&gt; "", $E229/$O229, ""), ""),"")</f>
        <v/>
      </c>
      <c r="V229" s="10" t="str">
        <f>IF('FY2025'!$A231&lt;&gt;"",IF(AND(MONTH($K229) &lt;= 7, MONTH($L229) &gt;= 7 ), IF($O229 &lt;&gt; "", $E229/$O229, ""), ""),"")</f>
        <v/>
      </c>
      <c r="W229" s="10" t="str">
        <f>IF('FY2025'!$A231&lt;&gt;"",IF(AND(MONTH($K229) &lt;= 8, MONTH($L229) &gt;= 8), IF($O229 &lt;&gt; "", $E229/$O229, ""), ""),"")</f>
        <v/>
      </c>
      <c r="X229" s="10" t="str">
        <f>IF('FY2025'!$A231&lt;&gt;"",IF(AND(MONTH($K229) &lt;= 9, MONTH($L229) &gt;= 9), IF($O229 &lt;&gt; "", $E229/$O229, ""), ""),"")</f>
        <v/>
      </c>
      <c r="Y229" s="10" t="str">
        <f>IF('FY2025'!$A231&lt;&gt;"",IF(AND(MONTH($K229) &lt;= 10, MONTH($L229) &gt;= 10), IF($O229 &lt;&gt; "", $E229/$O229, ""), ""),"")</f>
        <v/>
      </c>
      <c r="Z229" s="10" t="str">
        <f>IF('FY2025'!$A231&lt;&gt;"",IF(AND(MONTH($K229) &lt;= 11, MONTH($L229) &gt;= 11), IF($O229 &lt;&gt; "", $E229/$O229, ""), ""),"")</f>
        <v/>
      </c>
      <c r="AA229" s="10" t="str">
        <f>IF('FY2025'!$A231&lt;&gt;"",IF(AND(MONTH($K229) &lt;= 12, MONTH($L229) &gt;= 12), IF($O229 &lt;&gt; "", $E229/$O229, ""), ""),"")</f>
        <v/>
      </c>
    </row>
    <row r="230" spans="1:27" x14ac:dyDescent="0.25">
      <c r="A230" s="8" t="str">
        <f>IF('FY2025'!A232&lt;&gt;"", VALUE('FY2025'!A232), "")</f>
        <v/>
      </c>
      <c r="B230" s="5" t="str">
        <f>IF('FY2025'!A232&lt;&gt;"",_xlfn.VALUETOTEXT('FY2025'!B232),"")</f>
        <v/>
      </c>
      <c r="C230" s="5" t="str">
        <f>_xlfn.VALUETOTEXT('FY2025'!C232)</f>
        <v/>
      </c>
      <c r="D230" s="5" t="str">
        <f>IF('FY2025'!A232&lt;&gt;"",_xlfn.VALUETOTEXT('FY2025'!D232),"")</f>
        <v/>
      </c>
      <c r="E230" s="6" t="str">
        <f>IF('FY2025'!A232&lt;&gt;"",VALUE('FY2025'!E232),"")</f>
        <v/>
      </c>
      <c r="F230" s="6" t="str">
        <f>IF('FY2025'!A232&lt;&gt;"",VALUE('FY2025'!F232),"")</f>
        <v/>
      </c>
      <c r="G230" s="6" t="str">
        <f>IF('FY2025'!A232&lt;&gt;"",VALUE('FY2025'!G232),"")</f>
        <v/>
      </c>
      <c r="H230" s="6" t="str">
        <f>IF('FY2025'!A232&lt;&gt;"",VALUE('FY2025'!H232),"")</f>
        <v/>
      </c>
      <c r="I230" s="6" t="str">
        <f>IF('FY2025'!A232&lt;&gt;"",VALUE('FY2025'!I232),"")</f>
        <v/>
      </c>
      <c r="J230" s="6" t="str">
        <f>IF('FY2025'!A232&lt;&gt;"",VALUE('FY2025'!J232),"")</f>
        <v/>
      </c>
      <c r="K230" s="7" t="str">
        <f>IF('FY2025'!A232&lt;&gt;"",DATEVALUE(MID('FY2025'!K232, FIND(",", 'FY2025'!K232) + 2, FIND(" ", 'FY2025'!K232) - FIND(",", 'FY2025'!K232) - 1) &amp; " " &amp; MID('FY2025'!K232, FIND(" ", 'FY2025'!K232) + 1, FIND(",", 'FY2025'!K232, FIND(" ", 'FY2025'!K232)) - FIND(" ", 'FY2025'!K232) - 1) &amp; ", " &amp; MID('FY2025'!K232, FIND(",", 'FY2025'!K232, FIND(",",'FY2025'!K232) + 1) + 2, LEN('FY2025'!K232))),"")</f>
        <v/>
      </c>
      <c r="L230" s="7" t="str">
        <f>IF('FY2025'!A232&lt;&gt;"",DATEVALUE(MID('FY2025'!L232, FIND(",", 'FY2025'!L232) + 2, FIND(" ", 'FY2025'!L232) - FIND(",", 'FY2025'!L232) - 1) &amp; " " &amp; MID('FY2025'!L232, FIND(" ", 'FY2025'!L232) + 1, FIND(",", 'FY2025'!L232, FIND(" ", 'FY2025'!L232)) - FIND(" ", 'FY2025'!L232) - 1) &amp; ", " &amp; MID('FY2025'!L232, FIND(",", 'FY2025'!L232, FIND(",",'FY2025'!L232) + 1) + 2, LEN('FY2025'!L232))),"")</f>
        <v/>
      </c>
      <c r="M230" s="7" t="str">
        <f>IF('FY2025'!A232&lt;&gt;"",DATEVALUE(MID('FY2025'!M232, FIND(",", 'FY2025'!M232) + 2, FIND(" ", 'FY2025'!M232) - FIND(",", 'FY2025'!M232) - 1) &amp; " " &amp; MID('FY2025'!M232, FIND(" ", 'FY2025'!M232) + 1, FIND(",", 'FY2025'!M232, FIND(" ", 'FY2025'!M232)) - FIND(" ", 'FY2025'!M232) - 1) &amp; ", " &amp; MID('FY2025'!M232, FIND(",", 'FY2025'!M232, FIND(",",'FY2025'!M232) + 1) + 2, LEN('FY2025'!M232))),"")</f>
        <v/>
      </c>
      <c r="N230" s="7" t="str">
        <f>IF('FY2025'!A232&lt;&gt;"",DATEVALUE(MID('FY2025'!N232, FIND(",", 'FY2025'!N232) + 2, FIND(" ", 'FY2025'!N232) - FIND(",", 'FY2025'!N232) - 1) &amp; " " &amp; MID('FY2025'!N232, FIND(" ", 'FY2025'!N232) + 1, FIND(",", 'FY2025'!N232, FIND(" ", 'FY2025'!N232)) - FIND(" ", 'FY2025'!N232) - 1) &amp; ", " &amp; MID('FY2025'!N232, FIND(",", 'FY2025'!N232, FIND(",",'FY2025'!N232) + 1) + 2, LEN('FY2025'!N232))),"")</f>
        <v/>
      </c>
      <c r="O230" s="5" t="str">
        <f t="shared" si="3"/>
        <v/>
      </c>
      <c r="P230" s="10" t="str">
        <f>IF('FY2025'!$A232&lt;&gt;"",IF(AND(MONTH($K230) &lt;= 1, MONTH($L230) &gt;= 1), IF($O230 &lt;&gt; "", $E230/$O230, ""), ""),"")</f>
        <v/>
      </c>
      <c r="Q230" s="10" t="str">
        <f>IF('FY2025'!$A232&lt;&gt;"",IF(AND(MONTH($K230) &lt;= 2, MONTH($L230) &gt;= 2), IF($O230 &lt;&gt; "", $E230/$O230, ""), ""),"")</f>
        <v/>
      </c>
      <c r="R230" s="10" t="str">
        <f>IF('FY2025'!$A232&lt;&gt;"",IF(AND(MONTH($K230) &lt;= 3, MONTH($L230) &gt;= 3), IF($O230 &lt;&gt; "", $E230/$O230, ""), ""),"")</f>
        <v/>
      </c>
      <c r="S230" s="10" t="str">
        <f>IF('FY2025'!$A232&lt;&gt;"",IF(AND(MONTH($K230) &lt;= 4, MONTH($L230) &gt;= 4), IF($O230 &lt;&gt; "", $E230/$O230, ""), ""),"")</f>
        <v/>
      </c>
      <c r="T230" s="10" t="str">
        <f>IF('FY2025'!$A232&lt;&gt;"",IF(AND(MONTH($K230) &lt;= 5, MONTH($L230) &gt;= 5), IF($O230 &lt;&gt; "", $E230/$O230, ""), ""),"")</f>
        <v/>
      </c>
      <c r="U230" s="10" t="str">
        <f>IF('FY2025'!$A232&lt;&gt;"",IF(AND(MONTH($K230) &lt;= 6, MONTH($L230) &gt;= 6), IF($O230 &lt;&gt; "", $E230/$O230, ""), ""),"")</f>
        <v/>
      </c>
      <c r="V230" s="10" t="str">
        <f>IF('FY2025'!$A232&lt;&gt;"",IF(AND(MONTH($K230) &lt;= 7, MONTH($L230) &gt;= 7 ), IF($O230 &lt;&gt; "", $E230/$O230, ""), ""),"")</f>
        <v/>
      </c>
      <c r="W230" s="10" t="str">
        <f>IF('FY2025'!$A232&lt;&gt;"",IF(AND(MONTH($K230) &lt;= 8, MONTH($L230) &gt;= 8), IF($O230 &lt;&gt; "", $E230/$O230, ""), ""),"")</f>
        <v/>
      </c>
      <c r="X230" s="10" t="str">
        <f>IF('FY2025'!$A232&lt;&gt;"",IF(AND(MONTH($K230) &lt;= 9, MONTH($L230) &gt;= 9), IF($O230 &lt;&gt; "", $E230/$O230, ""), ""),"")</f>
        <v/>
      </c>
      <c r="Y230" s="10" t="str">
        <f>IF('FY2025'!$A232&lt;&gt;"",IF(AND(MONTH($K230) &lt;= 10, MONTH($L230) &gt;= 10), IF($O230 &lt;&gt; "", $E230/$O230, ""), ""),"")</f>
        <v/>
      </c>
      <c r="Z230" s="10" t="str">
        <f>IF('FY2025'!$A232&lt;&gt;"",IF(AND(MONTH($K230) &lt;= 11, MONTH($L230) &gt;= 11), IF($O230 &lt;&gt; "", $E230/$O230, ""), ""),"")</f>
        <v/>
      </c>
      <c r="AA230" s="10" t="str">
        <f>IF('FY2025'!$A232&lt;&gt;"",IF(AND(MONTH($K230) &lt;= 12, MONTH($L230) &gt;= 12), IF($O230 &lt;&gt; "", $E230/$O230, ""), ""),"")</f>
        <v/>
      </c>
    </row>
    <row r="231" spans="1:27" x14ac:dyDescent="0.25">
      <c r="A231" s="8" t="str">
        <f>IF('FY2025'!A233&lt;&gt;"", VALUE('FY2025'!A233), "")</f>
        <v/>
      </c>
      <c r="B231" s="5" t="str">
        <f>IF('FY2025'!A233&lt;&gt;"",_xlfn.VALUETOTEXT('FY2025'!B233),"")</f>
        <v/>
      </c>
      <c r="C231" s="5" t="str">
        <f>_xlfn.VALUETOTEXT('FY2025'!C233)</f>
        <v/>
      </c>
      <c r="D231" s="5" t="str">
        <f>IF('FY2025'!A233&lt;&gt;"",_xlfn.VALUETOTEXT('FY2025'!D233),"")</f>
        <v/>
      </c>
      <c r="E231" s="6" t="str">
        <f>IF('FY2025'!A233&lt;&gt;"",VALUE('FY2025'!E233),"")</f>
        <v/>
      </c>
      <c r="F231" s="6" t="str">
        <f>IF('FY2025'!A233&lt;&gt;"",VALUE('FY2025'!F233),"")</f>
        <v/>
      </c>
      <c r="G231" s="6" t="str">
        <f>IF('FY2025'!A233&lt;&gt;"",VALUE('FY2025'!G233),"")</f>
        <v/>
      </c>
      <c r="H231" s="6" t="str">
        <f>IF('FY2025'!A233&lt;&gt;"",VALUE('FY2025'!H233),"")</f>
        <v/>
      </c>
      <c r="I231" s="6" t="str">
        <f>IF('FY2025'!A233&lt;&gt;"",VALUE('FY2025'!I233),"")</f>
        <v/>
      </c>
      <c r="J231" s="6" t="str">
        <f>IF('FY2025'!A233&lt;&gt;"",VALUE('FY2025'!J233),"")</f>
        <v/>
      </c>
      <c r="K231" s="7" t="str">
        <f>IF('FY2025'!A233&lt;&gt;"",DATEVALUE(MID('FY2025'!K233, FIND(",", 'FY2025'!K233) + 2, FIND(" ", 'FY2025'!K233) - FIND(",", 'FY2025'!K233) - 1) &amp; " " &amp; MID('FY2025'!K233, FIND(" ", 'FY2025'!K233) + 1, FIND(",", 'FY2025'!K233, FIND(" ", 'FY2025'!K233)) - FIND(" ", 'FY2025'!K233) - 1) &amp; ", " &amp; MID('FY2025'!K233, FIND(",", 'FY2025'!K233, FIND(",",'FY2025'!K233) + 1) + 2, LEN('FY2025'!K233))),"")</f>
        <v/>
      </c>
      <c r="L231" s="7" t="str">
        <f>IF('FY2025'!A233&lt;&gt;"",DATEVALUE(MID('FY2025'!L233, FIND(",", 'FY2025'!L233) + 2, FIND(" ", 'FY2025'!L233) - FIND(",", 'FY2025'!L233) - 1) &amp; " " &amp; MID('FY2025'!L233, FIND(" ", 'FY2025'!L233) + 1, FIND(",", 'FY2025'!L233, FIND(" ", 'FY2025'!L233)) - FIND(" ", 'FY2025'!L233) - 1) &amp; ", " &amp; MID('FY2025'!L233, FIND(",", 'FY2025'!L233, FIND(",",'FY2025'!L233) + 1) + 2, LEN('FY2025'!L233))),"")</f>
        <v/>
      </c>
      <c r="M231" s="7" t="str">
        <f>IF('FY2025'!A233&lt;&gt;"",DATEVALUE(MID('FY2025'!M233, FIND(",", 'FY2025'!M233) + 2, FIND(" ", 'FY2025'!M233) - FIND(",", 'FY2025'!M233) - 1) &amp; " " &amp; MID('FY2025'!M233, FIND(" ", 'FY2025'!M233) + 1, FIND(",", 'FY2025'!M233, FIND(" ", 'FY2025'!M233)) - FIND(" ", 'FY2025'!M233) - 1) &amp; ", " &amp; MID('FY2025'!M233, FIND(",", 'FY2025'!M233, FIND(",",'FY2025'!M233) + 1) + 2, LEN('FY2025'!M233))),"")</f>
        <v/>
      </c>
      <c r="N231" s="7" t="str">
        <f>IF('FY2025'!A233&lt;&gt;"",DATEVALUE(MID('FY2025'!N233, FIND(",", 'FY2025'!N233) + 2, FIND(" ", 'FY2025'!N233) - FIND(",", 'FY2025'!N233) - 1) &amp; " " &amp; MID('FY2025'!N233, FIND(" ", 'FY2025'!N233) + 1, FIND(",", 'FY2025'!N233, FIND(" ", 'FY2025'!N233)) - FIND(" ", 'FY2025'!N233) - 1) &amp; ", " &amp; MID('FY2025'!N233, FIND(",", 'FY2025'!N233, FIND(",",'FY2025'!N233) + 1) + 2, LEN('FY2025'!N233))),"")</f>
        <v/>
      </c>
      <c r="O231" s="5" t="str">
        <f t="shared" si="3"/>
        <v/>
      </c>
      <c r="P231" s="10" t="str">
        <f>IF('FY2025'!$A233&lt;&gt;"",IF(AND(MONTH($K231) &lt;= 1, MONTH($L231) &gt;= 1), IF($O231 &lt;&gt; "", $E231/$O231, ""), ""),"")</f>
        <v/>
      </c>
      <c r="Q231" s="10" t="str">
        <f>IF('FY2025'!$A233&lt;&gt;"",IF(AND(MONTH($K231) &lt;= 2, MONTH($L231) &gt;= 2), IF($O231 &lt;&gt; "", $E231/$O231, ""), ""),"")</f>
        <v/>
      </c>
      <c r="R231" s="10" t="str">
        <f>IF('FY2025'!$A233&lt;&gt;"",IF(AND(MONTH($K231) &lt;= 3, MONTH($L231) &gt;= 3), IF($O231 &lt;&gt; "", $E231/$O231, ""), ""),"")</f>
        <v/>
      </c>
      <c r="S231" s="10" t="str">
        <f>IF('FY2025'!$A233&lt;&gt;"",IF(AND(MONTH($K231) &lt;= 4, MONTH($L231) &gt;= 4), IF($O231 &lt;&gt; "", $E231/$O231, ""), ""),"")</f>
        <v/>
      </c>
      <c r="T231" s="10" t="str">
        <f>IF('FY2025'!$A233&lt;&gt;"",IF(AND(MONTH($K231) &lt;= 5, MONTH($L231) &gt;= 5), IF($O231 &lt;&gt; "", $E231/$O231, ""), ""),"")</f>
        <v/>
      </c>
      <c r="U231" s="10" t="str">
        <f>IF('FY2025'!$A233&lt;&gt;"",IF(AND(MONTH($K231) &lt;= 6, MONTH($L231) &gt;= 6), IF($O231 &lt;&gt; "", $E231/$O231, ""), ""),"")</f>
        <v/>
      </c>
      <c r="V231" s="10" t="str">
        <f>IF('FY2025'!$A233&lt;&gt;"",IF(AND(MONTH($K231) &lt;= 7, MONTH($L231) &gt;= 7 ), IF($O231 &lt;&gt; "", $E231/$O231, ""), ""),"")</f>
        <v/>
      </c>
      <c r="W231" s="10" t="str">
        <f>IF('FY2025'!$A233&lt;&gt;"",IF(AND(MONTH($K231) &lt;= 8, MONTH($L231) &gt;= 8), IF($O231 &lt;&gt; "", $E231/$O231, ""), ""),"")</f>
        <v/>
      </c>
      <c r="X231" s="10" t="str">
        <f>IF('FY2025'!$A233&lt;&gt;"",IF(AND(MONTH($K231) &lt;= 9, MONTH($L231) &gt;= 9), IF($O231 &lt;&gt; "", $E231/$O231, ""), ""),"")</f>
        <v/>
      </c>
      <c r="Y231" s="10" t="str">
        <f>IF('FY2025'!$A233&lt;&gt;"",IF(AND(MONTH($K231) &lt;= 10, MONTH($L231) &gt;= 10), IF($O231 &lt;&gt; "", $E231/$O231, ""), ""),"")</f>
        <v/>
      </c>
      <c r="Z231" s="10" t="str">
        <f>IF('FY2025'!$A233&lt;&gt;"",IF(AND(MONTH($K231) &lt;= 11, MONTH($L231) &gt;= 11), IF($O231 &lt;&gt; "", $E231/$O231, ""), ""),"")</f>
        <v/>
      </c>
      <c r="AA231" s="10" t="str">
        <f>IF('FY2025'!$A233&lt;&gt;"",IF(AND(MONTH($K231) &lt;= 12, MONTH($L231) &gt;= 12), IF($O231 &lt;&gt; "", $E231/$O231, ""), ""),"")</f>
        <v/>
      </c>
    </row>
    <row r="232" spans="1:27" x14ac:dyDescent="0.25">
      <c r="A232" s="8" t="str">
        <f>IF('FY2025'!A234&lt;&gt;"", VALUE('FY2025'!A234), "")</f>
        <v/>
      </c>
      <c r="B232" s="5" t="str">
        <f>IF('FY2025'!A234&lt;&gt;"",_xlfn.VALUETOTEXT('FY2025'!B234),"")</f>
        <v/>
      </c>
      <c r="C232" s="5" t="str">
        <f>_xlfn.VALUETOTEXT('FY2025'!C234)</f>
        <v/>
      </c>
      <c r="D232" s="5" t="str">
        <f>IF('FY2025'!A234&lt;&gt;"",_xlfn.VALUETOTEXT('FY2025'!D234),"")</f>
        <v/>
      </c>
      <c r="E232" s="6" t="str">
        <f>IF('FY2025'!A234&lt;&gt;"",VALUE('FY2025'!E234),"")</f>
        <v/>
      </c>
      <c r="F232" s="6" t="str">
        <f>IF('FY2025'!A234&lt;&gt;"",VALUE('FY2025'!F234),"")</f>
        <v/>
      </c>
      <c r="G232" s="6" t="str">
        <f>IF('FY2025'!A234&lt;&gt;"",VALUE('FY2025'!G234),"")</f>
        <v/>
      </c>
      <c r="H232" s="6" t="str">
        <f>IF('FY2025'!A234&lt;&gt;"",VALUE('FY2025'!H234),"")</f>
        <v/>
      </c>
      <c r="I232" s="6" t="str">
        <f>IF('FY2025'!A234&lt;&gt;"",VALUE('FY2025'!I234),"")</f>
        <v/>
      </c>
      <c r="J232" s="6" t="str">
        <f>IF('FY2025'!A234&lt;&gt;"",VALUE('FY2025'!J234),"")</f>
        <v/>
      </c>
      <c r="K232" s="7" t="str">
        <f>IF('FY2025'!A234&lt;&gt;"",DATEVALUE(MID('FY2025'!K234, FIND(",", 'FY2025'!K234) + 2, FIND(" ", 'FY2025'!K234) - FIND(",", 'FY2025'!K234) - 1) &amp; " " &amp; MID('FY2025'!K234, FIND(" ", 'FY2025'!K234) + 1, FIND(",", 'FY2025'!K234, FIND(" ", 'FY2025'!K234)) - FIND(" ", 'FY2025'!K234) - 1) &amp; ", " &amp; MID('FY2025'!K234, FIND(",", 'FY2025'!K234, FIND(",",'FY2025'!K234) + 1) + 2, LEN('FY2025'!K234))),"")</f>
        <v/>
      </c>
      <c r="L232" s="7" t="str">
        <f>IF('FY2025'!A234&lt;&gt;"",DATEVALUE(MID('FY2025'!L234, FIND(",", 'FY2025'!L234) + 2, FIND(" ", 'FY2025'!L234) - FIND(",", 'FY2025'!L234) - 1) &amp; " " &amp; MID('FY2025'!L234, FIND(" ", 'FY2025'!L234) + 1, FIND(",", 'FY2025'!L234, FIND(" ", 'FY2025'!L234)) - FIND(" ", 'FY2025'!L234) - 1) &amp; ", " &amp; MID('FY2025'!L234, FIND(",", 'FY2025'!L234, FIND(",",'FY2025'!L234) + 1) + 2, LEN('FY2025'!L234))),"")</f>
        <v/>
      </c>
      <c r="M232" s="7" t="str">
        <f>IF('FY2025'!A234&lt;&gt;"",DATEVALUE(MID('FY2025'!M234, FIND(",", 'FY2025'!M234) + 2, FIND(" ", 'FY2025'!M234) - FIND(",", 'FY2025'!M234) - 1) &amp; " " &amp; MID('FY2025'!M234, FIND(" ", 'FY2025'!M234) + 1, FIND(",", 'FY2025'!M234, FIND(" ", 'FY2025'!M234)) - FIND(" ", 'FY2025'!M234) - 1) &amp; ", " &amp; MID('FY2025'!M234, FIND(",", 'FY2025'!M234, FIND(",",'FY2025'!M234) + 1) + 2, LEN('FY2025'!M234))),"")</f>
        <v/>
      </c>
      <c r="N232" s="7" t="str">
        <f>IF('FY2025'!A234&lt;&gt;"",DATEVALUE(MID('FY2025'!N234, FIND(",", 'FY2025'!N234) + 2, FIND(" ", 'FY2025'!N234) - FIND(",", 'FY2025'!N234) - 1) &amp; " " &amp; MID('FY2025'!N234, FIND(" ", 'FY2025'!N234) + 1, FIND(",", 'FY2025'!N234, FIND(" ", 'FY2025'!N234)) - FIND(" ", 'FY2025'!N234) - 1) &amp; ", " &amp; MID('FY2025'!N234, FIND(",", 'FY2025'!N234, FIND(",",'FY2025'!N234) + 1) + 2, LEN('FY2025'!N234))),"")</f>
        <v/>
      </c>
      <c r="O232" s="5" t="str">
        <f t="shared" si="3"/>
        <v/>
      </c>
      <c r="P232" s="10" t="str">
        <f>IF('FY2025'!$A234&lt;&gt;"",IF(AND(MONTH($K232) &lt;= 1, MONTH($L232) &gt;= 1), IF($O232 &lt;&gt; "", $E232/$O232, ""), ""),"")</f>
        <v/>
      </c>
      <c r="Q232" s="10" t="str">
        <f>IF('FY2025'!$A234&lt;&gt;"",IF(AND(MONTH($K232) &lt;= 2, MONTH($L232) &gt;= 2), IF($O232 &lt;&gt; "", $E232/$O232, ""), ""),"")</f>
        <v/>
      </c>
      <c r="R232" s="10" t="str">
        <f>IF('FY2025'!$A234&lt;&gt;"",IF(AND(MONTH($K232) &lt;= 3, MONTH($L232) &gt;= 3), IF($O232 &lt;&gt; "", $E232/$O232, ""), ""),"")</f>
        <v/>
      </c>
      <c r="S232" s="10" t="str">
        <f>IF('FY2025'!$A234&lt;&gt;"",IF(AND(MONTH($K232) &lt;= 4, MONTH($L232) &gt;= 4), IF($O232 &lt;&gt; "", $E232/$O232, ""), ""),"")</f>
        <v/>
      </c>
      <c r="T232" s="10" t="str">
        <f>IF('FY2025'!$A234&lt;&gt;"",IF(AND(MONTH($K232) &lt;= 5, MONTH($L232) &gt;= 5), IF($O232 &lt;&gt; "", $E232/$O232, ""), ""),"")</f>
        <v/>
      </c>
      <c r="U232" s="10" t="str">
        <f>IF('FY2025'!$A234&lt;&gt;"",IF(AND(MONTH($K232) &lt;= 6, MONTH($L232) &gt;= 6), IF($O232 &lt;&gt; "", $E232/$O232, ""), ""),"")</f>
        <v/>
      </c>
      <c r="V232" s="10" t="str">
        <f>IF('FY2025'!$A234&lt;&gt;"",IF(AND(MONTH($K232) &lt;= 7, MONTH($L232) &gt;= 7 ), IF($O232 &lt;&gt; "", $E232/$O232, ""), ""),"")</f>
        <v/>
      </c>
      <c r="W232" s="10" t="str">
        <f>IF('FY2025'!$A234&lt;&gt;"",IF(AND(MONTH($K232) &lt;= 8, MONTH($L232) &gt;= 8), IF($O232 &lt;&gt; "", $E232/$O232, ""), ""),"")</f>
        <v/>
      </c>
      <c r="X232" s="10" t="str">
        <f>IF('FY2025'!$A234&lt;&gt;"",IF(AND(MONTH($K232) &lt;= 9, MONTH($L232) &gt;= 9), IF($O232 &lt;&gt; "", $E232/$O232, ""), ""),"")</f>
        <v/>
      </c>
      <c r="Y232" s="10" t="str">
        <f>IF('FY2025'!$A234&lt;&gt;"",IF(AND(MONTH($K232) &lt;= 10, MONTH($L232) &gt;= 10), IF($O232 &lt;&gt; "", $E232/$O232, ""), ""),"")</f>
        <v/>
      </c>
      <c r="Z232" s="10" t="str">
        <f>IF('FY2025'!$A234&lt;&gt;"",IF(AND(MONTH($K232) &lt;= 11, MONTH($L232) &gt;= 11), IF($O232 &lt;&gt; "", $E232/$O232, ""), ""),"")</f>
        <v/>
      </c>
      <c r="AA232" s="10" t="str">
        <f>IF('FY2025'!$A234&lt;&gt;"",IF(AND(MONTH($K232) &lt;= 12, MONTH($L232) &gt;= 12), IF($O232 &lt;&gt; "", $E232/$O232, ""), ""),"")</f>
        <v/>
      </c>
    </row>
    <row r="233" spans="1:27" x14ac:dyDescent="0.25">
      <c r="A233" s="8" t="str">
        <f>IF('FY2025'!A235&lt;&gt;"", VALUE('FY2025'!A235), "")</f>
        <v/>
      </c>
      <c r="B233" s="5" t="str">
        <f>IF('FY2025'!A235&lt;&gt;"",_xlfn.VALUETOTEXT('FY2025'!B235),"")</f>
        <v/>
      </c>
      <c r="C233" s="5" t="str">
        <f>_xlfn.VALUETOTEXT('FY2025'!C235)</f>
        <v/>
      </c>
      <c r="D233" s="5" t="str">
        <f>IF('FY2025'!A235&lt;&gt;"",_xlfn.VALUETOTEXT('FY2025'!D235),"")</f>
        <v/>
      </c>
      <c r="E233" s="6" t="str">
        <f>IF('FY2025'!A235&lt;&gt;"",VALUE('FY2025'!E235),"")</f>
        <v/>
      </c>
      <c r="F233" s="6" t="str">
        <f>IF('FY2025'!A235&lt;&gt;"",VALUE('FY2025'!F235),"")</f>
        <v/>
      </c>
      <c r="G233" s="6" t="str">
        <f>IF('FY2025'!A235&lt;&gt;"",VALUE('FY2025'!G235),"")</f>
        <v/>
      </c>
      <c r="H233" s="6" t="str">
        <f>IF('FY2025'!A235&lt;&gt;"",VALUE('FY2025'!H235),"")</f>
        <v/>
      </c>
      <c r="I233" s="6" t="str">
        <f>IF('FY2025'!A235&lt;&gt;"",VALUE('FY2025'!I235),"")</f>
        <v/>
      </c>
      <c r="J233" s="6" t="str">
        <f>IF('FY2025'!A235&lt;&gt;"",VALUE('FY2025'!J235),"")</f>
        <v/>
      </c>
      <c r="K233" s="7" t="str">
        <f>IF('FY2025'!A235&lt;&gt;"",DATEVALUE(MID('FY2025'!K235, FIND(",", 'FY2025'!K235) + 2, FIND(" ", 'FY2025'!K235) - FIND(",", 'FY2025'!K235) - 1) &amp; " " &amp; MID('FY2025'!K235, FIND(" ", 'FY2025'!K235) + 1, FIND(",", 'FY2025'!K235, FIND(" ", 'FY2025'!K235)) - FIND(" ", 'FY2025'!K235) - 1) &amp; ", " &amp; MID('FY2025'!K235, FIND(",", 'FY2025'!K235, FIND(",",'FY2025'!K235) + 1) + 2, LEN('FY2025'!K235))),"")</f>
        <v/>
      </c>
      <c r="L233" s="7" t="str">
        <f>IF('FY2025'!A235&lt;&gt;"",DATEVALUE(MID('FY2025'!L235, FIND(",", 'FY2025'!L235) + 2, FIND(" ", 'FY2025'!L235) - FIND(",", 'FY2025'!L235) - 1) &amp; " " &amp; MID('FY2025'!L235, FIND(" ", 'FY2025'!L235) + 1, FIND(",", 'FY2025'!L235, FIND(" ", 'FY2025'!L235)) - FIND(" ", 'FY2025'!L235) - 1) &amp; ", " &amp; MID('FY2025'!L235, FIND(",", 'FY2025'!L235, FIND(",",'FY2025'!L235) + 1) + 2, LEN('FY2025'!L235))),"")</f>
        <v/>
      </c>
      <c r="M233" s="7" t="str">
        <f>IF('FY2025'!A235&lt;&gt;"",DATEVALUE(MID('FY2025'!M235, FIND(",", 'FY2025'!M235) + 2, FIND(" ", 'FY2025'!M235) - FIND(",", 'FY2025'!M235) - 1) &amp; " " &amp; MID('FY2025'!M235, FIND(" ", 'FY2025'!M235) + 1, FIND(",", 'FY2025'!M235, FIND(" ", 'FY2025'!M235)) - FIND(" ", 'FY2025'!M235) - 1) &amp; ", " &amp; MID('FY2025'!M235, FIND(",", 'FY2025'!M235, FIND(",",'FY2025'!M235) + 1) + 2, LEN('FY2025'!M235))),"")</f>
        <v/>
      </c>
      <c r="N233" s="7" t="str">
        <f>IF('FY2025'!A235&lt;&gt;"",DATEVALUE(MID('FY2025'!N235, FIND(",", 'FY2025'!N235) + 2, FIND(" ", 'FY2025'!N235) - FIND(",", 'FY2025'!N235) - 1) &amp; " " &amp; MID('FY2025'!N235, FIND(" ", 'FY2025'!N235) + 1, FIND(",", 'FY2025'!N235, FIND(" ", 'FY2025'!N235)) - FIND(" ", 'FY2025'!N235) - 1) &amp; ", " &amp; MID('FY2025'!N235, FIND(",", 'FY2025'!N235, FIND(",",'FY2025'!N235) + 1) + 2, LEN('FY2025'!N235))),"")</f>
        <v/>
      </c>
      <c r="O233" s="5" t="str">
        <f t="shared" si="3"/>
        <v/>
      </c>
      <c r="P233" s="10" t="str">
        <f>IF('FY2025'!$A235&lt;&gt;"",IF(AND(MONTH($K233) &lt;= 1, MONTH($L233) &gt;= 1), IF($O233 &lt;&gt; "", $E233/$O233, ""), ""),"")</f>
        <v/>
      </c>
      <c r="Q233" s="10" t="str">
        <f>IF('FY2025'!$A235&lt;&gt;"",IF(AND(MONTH($K233) &lt;= 2, MONTH($L233) &gt;= 2), IF($O233 &lt;&gt; "", $E233/$O233, ""), ""),"")</f>
        <v/>
      </c>
      <c r="R233" s="10" t="str">
        <f>IF('FY2025'!$A235&lt;&gt;"",IF(AND(MONTH($K233) &lt;= 3, MONTH($L233) &gt;= 3), IF($O233 &lt;&gt; "", $E233/$O233, ""), ""),"")</f>
        <v/>
      </c>
      <c r="S233" s="10" t="str">
        <f>IF('FY2025'!$A235&lt;&gt;"",IF(AND(MONTH($K233) &lt;= 4, MONTH($L233) &gt;= 4), IF($O233 &lt;&gt; "", $E233/$O233, ""), ""),"")</f>
        <v/>
      </c>
      <c r="T233" s="10" t="str">
        <f>IF('FY2025'!$A235&lt;&gt;"",IF(AND(MONTH($K233) &lt;= 5, MONTH($L233) &gt;= 5), IF($O233 &lt;&gt; "", $E233/$O233, ""), ""),"")</f>
        <v/>
      </c>
      <c r="U233" s="10" t="str">
        <f>IF('FY2025'!$A235&lt;&gt;"",IF(AND(MONTH($K233) &lt;= 6, MONTH($L233) &gt;= 6), IF($O233 &lt;&gt; "", $E233/$O233, ""), ""),"")</f>
        <v/>
      </c>
      <c r="V233" s="10" t="str">
        <f>IF('FY2025'!$A235&lt;&gt;"",IF(AND(MONTH($K233) &lt;= 7, MONTH($L233) &gt;= 7 ), IF($O233 &lt;&gt; "", $E233/$O233, ""), ""),"")</f>
        <v/>
      </c>
      <c r="W233" s="10" t="str">
        <f>IF('FY2025'!$A235&lt;&gt;"",IF(AND(MONTH($K233) &lt;= 8, MONTH($L233) &gt;= 8), IF($O233 &lt;&gt; "", $E233/$O233, ""), ""),"")</f>
        <v/>
      </c>
      <c r="X233" s="10" t="str">
        <f>IF('FY2025'!$A235&lt;&gt;"",IF(AND(MONTH($K233) &lt;= 9, MONTH($L233) &gt;= 9), IF($O233 &lt;&gt; "", $E233/$O233, ""), ""),"")</f>
        <v/>
      </c>
      <c r="Y233" s="10" t="str">
        <f>IF('FY2025'!$A235&lt;&gt;"",IF(AND(MONTH($K233) &lt;= 10, MONTH($L233) &gt;= 10), IF($O233 &lt;&gt; "", $E233/$O233, ""), ""),"")</f>
        <v/>
      </c>
      <c r="Z233" s="10" t="str">
        <f>IF('FY2025'!$A235&lt;&gt;"",IF(AND(MONTH($K233) &lt;= 11, MONTH($L233) &gt;= 11), IF($O233 &lt;&gt; "", $E233/$O233, ""), ""),"")</f>
        <v/>
      </c>
      <c r="AA233" s="10" t="str">
        <f>IF('FY2025'!$A235&lt;&gt;"",IF(AND(MONTH($K233) &lt;= 12, MONTH($L233) &gt;= 12), IF($O233 &lt;&gt; "", $E233/$O233, ""), ""),"")</f>
        <v/>
      </c>
    </row>
    <row r="234" spans="1:27" x14ac:dyDescent="0.25">
      <c r="A234" s="8" t="str">
        <f>IF('FY2025'!A236&lt;&gt;"", VALUE('FY2025'!A236), "")</f>
        <v/>
      </c>
      <c r="B234" s="5" t="str">
        <f>IF('FY2025'!A236&lt;&gt;"",_xlfn.VALUETOTEXT('FY2025'!B236),"")</f>
        <v/>
      </c>
      <c r="C234" s="5" t="str">
        <f>_xlfn.VALUETOTEXT('FY2025'!C236)</f>
        <v/>
      </c>
      <c r="D234" s="5" t="str">
        <f>IF('FY2025'!A236&lt;&gt;"",_xlfn.VALUETOTEXT('FY2025'!D236),"")</f>
        <v/>
      </c>
      <c r="E234" s="6" t="str">
        <f>IF('FY2025'!A236&lt;&gt;"",VALUE('FY2025'!E236),"")</f>
        <v/>
      </c>
      <c r="F234" s="6" t="str">
        <f>IF('FY2025'!A236&lt;&gt;"",VALUE('FY2025'!F236),"")</f>
        <v/>
      </c>
      <c r="G234" s="6" t="str">
        <f>IF('FY2025'!A236&lt;&gt;"",VALUE('FY2025'!G236),"")</f>
        <v/>
      </c>
      <c r="H234" s="6" t="str">
        <f>IF('FY2025'!A236&lt;&gt;"",VALUE('FY2025'!H236),"")</f>
        <v/>
      </c>
      <c r="I234" s="6" t="str">
        <f>IF('FY2025'!A236&lt;&gt;"",VALUE('FY2025'!I236),"")</f>
        <v/>
      </c>
      <c r="J234" s="6" t="str">
        <f>IF('FY2025'!A236&lt;&gt;"",VALUE('FY2025'!J236),"")</f>
        <v/>
      </c>
      <c r="K234" s="7" t="str">
        <f>IF('FY2025'!A236&lt;&gt;"",DATEVALUE(MID('FY2025'!K236, FIND(",", 'FY2025'!K236) + 2, FIND(" ", 'FY2025'!K236) - FIND(",", 'FY2025'!K236) - 1) &amp; " " &amp; MID('FY2025'!K236, FIND(" ", 'FY2025'!K236) + 1, FIND(",", 'FY2025'!K236, FIND(" ", 'FY2025'!K236)) - FIND(" ", 'FY2025'!K236) - 1) &amp; ", " &amp; MID('FY2025'!K236, FIND(",", 'FY2025'!K236, FIND(",",'FY2025'!K236) + 1) + 2, LEN('FY2025'!K236))),"")</f>
        <v/>
      </c>
      <c r="L234" s="7" t="str">
        <f>IF('FY2025'!A236&lt;&gt;"",DATEVALUE(MID('FY2025'!L236, FIND(",", 'FY2025'!L236) + 2, FIND(" ", 'FY2025'!L236) - FIND(",", 'FY2025'!L236) - 1) &amp; " " &amp; MID('FY2025'!L236, FIND(" ", 'FY2025'!L236) + 1, FIND(",", 'FY2025'!L236, FIND(" ", 'FY2025'!L236)) - FIND(" ", 'FY2025'!L236) - 1) &amp; ", " &amp; MID('FY2025'!L236, FIND(",", 'FY2025'!L236, FIND(",",'FY2025'!L236) + 1) + 2, LEN('FY2025'!L236))),"")</f>
        <v/>
      </c>
      <c r="M234" s="7" t="str">
        <f>IF('FY2025'!A236&lt;&gt;"",DATEVALUE(MID('FY2025'!M236, FIND(",", 'FY2025'!M236) + 2, FIND(" ", 'FY2025'!M236) - FIND(",", 'FY2025'!M236) - 1) &amp; " " &amp; MID('FY2025'!M236, FIND(" ", 'FY2025'!M236) + 1, FIND(",", 'FY2025'!M236, FIND(" ", 'FY2025'!M236)) - FIND(" ", 'FY2025'!M236) - 1) &amp; ", " &amp; MID('FY2025'!M236, FIND(",", 'FY2025'!M236, FIND(",",'FY2025'!M236) + 1) + 2, LEN('FY2025'!M236))),"")</f>
        <v/>
      </c>
      <c r="N234" s="7" t="str">
        <f>IF('FY2025'!A236&lt;&gt;"",DATEVALUE(MID('FY2025'!N236, FIND(",", 'FY2025'!N236) + 2, FIND(" ", 'FY2025'!N236) - FIND(",", 'FY2025'!N236) - 1) &amp; " " &amp; MID('FY2025'!N236, FIND(" ", 'FY2025'!N236) + 1, FIND(",", 'FY2025'!N236, FIND(" ", 'FY2025'!N236)) - FIND(" ", 'FY2025'!N236) - 1) &amp; ", " &amp; MID('FY2025'!N236, FIND(",", 'FY2025'!N236, FIND(",",'FY2025'!N236) + 1) + 2, LEN('FY2025'!N236))),"")</f>
        <v/>
      </c>
      <c r="O234" s="5" t="str">
        <f t="shared" si="3"/>
        <v/>
      </c>
      <c r="P234" s="10" t="str">
        <f>IF('FY2025'!$A236&lt;&gt;"",IF(AND(MONTH($K234) &lt;= 1, MONTH($L234) &gt;= 1), IF($O234 &lt;&gt; "", $E234/$O234, ""), ""),"")</f>
        <v/>
      </c>
      <c r="Q234" s="10" t="str">
        <f>IF('FY2025'!$A236&lt;&gt;"",IF(AND(MONTH($K234) &lt;= 2, MONTH($L234) &gt;= 2), IF($O234 &lt;&gt; "", $E234/$O234, ""), ""),"")</f>
        <v/>
      </c>
      <c r="R234" s="10" t="str">
        <f>IF('FY2025'!$A236&lt;&gt;"",IF(AND(MONTH($K234) &lt;= 3, MONTH($L234) &gt;= 3), IF($O234 &lt;&gt; "", $E234/$O234, ""), ""),"")</f>
        <v/>
      </c>
      <c r="S234" s="10" t="str">
        <f>IF('FY2025'!$A236&lt;&gt;"",IF(AND(MONTH($K234) &lt;= 4, MONTH($L234) &gt;= 4), IF($O234 &lt;&gt; "", $E234/$O234, ""), ""),"")</f>
        <v/>
      </c>
      <c r="T234" s="10" t="str">
        <f>IF('FY2025'!$A236&lt;&gt;"",IF(AND(MONTH($K234) &lt;= 5, MONTH($L234) &gt;= 5), IF($O234 &lt;&gt; "", $E234/$O234, ""), ""),"")</f>
        <v/>
      </c>
      <c r="U234" s="10" t="str">
        <f>IF('FY2025'!$A236&lt;&gt;"",IF(AND(MONTH($K234) &lt;= 6, MONTH($L234) &gt;= 6), IF($O234 &lt;&gt; "", $E234/$O234, ""), ""),"")</f>
        <v/>
      </c>
      <c r="V234" s="10" t="str">
        <f>IF('FY2025'!$A236&lt;&gt;"",IF(AND(MONTH($K234) &lt;= 7, MONTH($L234) &gt;= 7 ), IF($O234 &lt;&gt; "", $E234/$O234, ""), ""),"")</f>
        <v/>
      </c>
      <c r="W234" s="10" t="str">
        <f>IF('FY2025'!$A236&lt;&gt;"",IF(AND(MONTH($K234) &lt;= 8, MONTH($L234) &gt;= 8), IF($O234 &lt;&gt; "", $E234/$O234, ""), ""),"")</f>
        <v/>
      </c>
      <c r="X234" s="10" t="str">
        <f>IF('FY2025'!$A236&lt;&gt;"",IF(AND(MONTH($K234) &lt;= 9, MONTH($L234) &gt;= 9), IF($O234 &lt;&gt; "", $E234/$O234, ""), ""),"")</f>
        <v/>
      </c>
      <c r="Y234" s="10" t="str">
        <f>IF('FY2025'!$A236&lt;&gt;"",IF(AND(MONTH($K234) &lt;= 10, MONTH($L234) &gt;= 10), IF($O234 &lt;&gt; "", $E234/$O234, ""), ""),"")</f>
        <v/>
      </c>
      <c r="Z234" s="10" t="str">
        <f>IF('FY2025'!$A236&lt;&gt;"",IF(AND(MONTH($K234) &lt;= 11, MONTH($L234) &gt;= 11), IF($O234 &lt;&gt; "", $E234/$O234, ""), ""),"")</f>
        <v/>
      </c>
      <c r="AA234" s="10" t="str">
        <f>IF('FY2025'!$A236&lt;&gt;"",IF(AND(MONTH($K234) &lt;= 12, MONTH($L234) &gt;= 12), IF($O234 &lt;&gt; "", $E234/$O234, ""), ""),"")</f>
        <v/>
      </c>
    </row>
    <row r="235" spans="1:27" x14ac:dyDescent="0.25">
      <c r="A235" s="8" t="str">
        <f>IF('FY2025'!A237&lt;&gt;"", VALUE('FY2025'!A237), "")</f>
        <v/>
      </c>
      <c r="B235" s="5" t="str">
        <f>IF('FY2025'!A237&lt;&gt;"",_xlfn.VALUETOTEXT('FY2025'!B237),"")</f>
        <v/>
      </c>
      <c r="C235" s="5" t="str">
        <f>_xlfn.VALUETOTEXT('FY2025'!C237)</f>
        <v/>
      </c>
      <c r="D235" s="5" t="str">
        <f>IF('FY2025'!A237&lt;&gt;"",_xlfn.VALUETOTEXT('FY2025'!D237),"")</f>
        <v/>
      </c>
      <c r="E235" s="6" t="str">
        <f>IF('FY2025'!A237&lt;&gt;"",VALUE('FY2025'!E237),"")</f>
        <v/>
      </c>
      <c r="F235" s="6" t="str">
        <f>IF('FY2025'!A237&lt;&gt;"",VALUE('FY2025'!F237),"")</f>
        <v/>
      </c>
      <c r="G235" s="6" t="str">
        <f>IF('FY2025'!A237&lt;&gt;"",VALUE('FY2025'!G237),"")</f>
        <v/>
      </c>
      <c r="H235" s="6" t="str">
        <f>IF('FY2025'!A237&lt;&gt;"",VALUE('FY2025'!H237),"")</f>
        <v/>
      </c>
      <c r="I235" s="6" t="str">
        <f>IF('FY2025'!A237&lt;&gt;"",VALUE('FY2025'!I237),"")</f>
        <v/>
      </c>
      <c r="J235" s="6" t="str">
        <f>IF('FY2025'!A237&lt;&gt;"",VALUE('FY2025'!J237),"")</f>
        <v/>
      </c>
      <c r="K235" s="7" t="str">
        <f>IF('FY2025'!A237&lt;&gt;"",DATEVALUE(MID('FY2025'!K237, FIND(",", 'FY2025'!K237) + 2, FIND(" ", 'FY2025'!K237) - FIND(",", 'FY2025'!K237) - 1) &amp; " " &amp; MID('FY2025'!K237, FIND(" ", 'FY2025'!K237) + 1, FIND(",", 'FY2025'!K237, FIND(" ", 'FY2025'!K237)) - FIND(" ", 'FY2025'!K237) - 1) &amp; ", " &amp; MID('FY2025'!K237, FIND(",", 'FY2025'!K237, FIND(",",'FY2025'!K237) + 1) + 2, LEN('FY2025'!K237))),"")</f>
        <v/>
      </c>
      <c r="L235" s="7" t="str">
        <f>IF('FY2025'!A237&lt;&gt;"",DATEVALUE(MID('FY2025'!L237, FIND(",", 'FY2025'!L237) + 2, FIND(" ", 'FY2025'!L237) - FIND(",", 'FY2025'!L237) - 1) &amp; " " &amp; MID('FY2025'!L237, FIND(" ", 'FY2025'!L237) + 1, FIND(",", 'FY2025'!L237, FIND(" ", 'FY2025'!L237)) - FIND(" ", 'FY2025'!L237) - 1) &amp; ", " &amp; MID('FY2025'!L237, FIND(",", 'FY2025'!L237, FIND(",",'FY2025'!L237) + 1) + 2, LEN('FY2025'!L237))),"")</f>
        <v/>
      </c>
      <c r="M235" s="7" t="str">
        <f>IF('FY2025'!A237&lt;&gt;"",DATEVALUE(MID('FY2025'!M237, FIND(",", 'FY2025'!M237) + 2, FIND(" ", 'FY2025'!M237) - FIND(",", 'FY2025'!M237) - 1) &amp; " " &amp; MID('FY2025'!M237, FIND(" ", 'FY2025'!M237) + 1, FIND(",", 'FY2025'!M237, FIND(" ", 'FY2025'!M237)) - FIND(" ", 'FY2025'!M237) - 1) &amp; ", " &amp; MID('FY2025'!M237, FIND(",", 'FY2025'!M237, FIND(",",'FY2025'!M237) + 1) + 2, LEN('FY2025'!M237))),"")</f>
        <v/>
      </c>
      <c r="N235" s="7" t="str">
        <f>IF('FY2025'!A237&lt;&gt;"",DATEVALUE(MID('FY2025'!N237, FIND(",", 'FY2025'!N237) + 2, FIND(" ", 'FY2025'!N237) - FIND(",", 'FY2025'!N237) - 1) &amp; " " &amp; MID('FY2025'!N237, FIND(" ", 'FY2025'!N237) + 1, FIND(",", 'FY2025'!N237, FIND(" ", 'FY2025'!N237)) - FIND(" ", 'FY2025'!N237) - 1) &amp; ", " &amp; MID('FY2025'!N237, FIND(",", 'FY2025'!N237, FIND(",",'FY2025'!N237) + 1) + 2, LEN('FY2025'!N237))),"")</f>
        <v/>
      </c>
      <c r="O235" s="5" t="str">
        <f t="shared" si="3"/>
        <v/>
      </c>
      <c r="P235" s="10" t="str">
        <f>IF('FY2025'!$A237&lt;&gt;"",IF(AND(MONTH($K235) &lt;= 1, MONTH($L235) &gt;= 1), IF($O235 &lt;&gt; "", $E235/$O235, ""), ""),"")</f>
        <v/>
      </c>
      <c r="Q235" s="10" t="str">
        <f>IF('FY2025'!$A237&lt;&gt;"",IF(AND(MONTH($K235) &lt;= 2, MONTH($L235) &gt;= 2), IF($O235 &lt;&gt; "", $E235/$O235, ""), ""),"")</f>
        <v/>
      </c>
      <c r="R235" s="10" t="str">
        <f>IF('FY2025'!$A237&lt;&gt;"",IF(AND(MONTH($K235) &lt;= 3, MONTH($L235) &gt;= 3), IF($O235 &lt;&gt; "", $E235/$O235, ""), ""),"")</f>
        <v/>
      </c>
      <c r="S235" s="10" t="str">
        <f>IF('FY2025'!$A237&lt;&gt;"",IF(AND(MONTH($K235) &lt;= 4, MONTH($L235) &gt;= 4), IF($O235 &lt;&gt; "", $E235/$O235, ""), ""),"")</f>
        <v/>
      </c>
      <c r="T235" s="10" t="str">
        <f>IF('FY2025'!$A237&lt;&gt;"",IF(AND(MONTH($K235) &lt;= 5, MONTH($L235) &gt;= 5), IF($O235 &lt;&gt; "", $E235/$O235, ""), ""),"")</f>
        <v/>
      </c>
      <c r="U235" s="10" t="str">
        <f>IF('FY2025'!$A237&lt;&gt;"",IF(AND(MONTH($K235) &lt;= 6, MONTH($L235) &gt;= 6), IF($O235 &lt;&gt; "", $E235/$O235, ""), ""),"")</f>
        <v/>
      </c>
      <c r="V235" s="10" t="str">
        <f>IF('FY2025'!$A237&lt;&gt;"",IF(AND(MONTH($K235) &lt;= 7, MONTH($L235) &gt;= 7 ), IF($O235 &lt;&gt; "", $E235/$O235, ""), ""),"")</f>
        <v/>
      </c>
      <c r="W235" s="10" t="str">
        <f>IF('FY2025'!$A237&lt;&gt;"",IF(AND(MONTH($K235) &lt;= 8, MONTH($L235) &gt;= 8), IF($O235 &lt;&gt; "", $E235/$O235, ""), ""),"")</f>
        <v/>
      </c>
      <c r="X235" s="10" t="str">
        <f>IF('FY2025'!$A237&lt;&gt;"",IF(AND(MONTH($K235) &lt;= 9, MONTH($L235) &gt;= 9), IF($O235 &lt;&gt; "", $E235/$O235, ""), ""),"")</f>
        <v/>
      </c>
      <c r="Y235" s="10" t="str">
        <f>IF('FY2025'!$A237&lt;&gt;"",IF(AND(MONTH($K235) &lt;= 10, MONTH($L235) &gt;= 10), IF($O235 &lt;&gt; "", $E235/$O235, ""), ""),"")</f>
        <v/>
      </c>
      <c r="Z235" s="10" t="str">
        <f>IF('FY2025'!$A237&lt;&gt;"",IF(AND(MONTH($K235) &lt;= 11, MONTH($L235) &gt;= 11), IF($O235 &lt;&gt; "", $E235/$O235, ""), ""),"")</f>
        <v/>
      </c>
      <c r="AA235" s="10" t="str">
        <f>IF('FY2025'!$A237&lt;&gt;"",IF(AND(MONTH($K235) &lt;= 12, MONTH($L235) &gt;= 12), IF($O235 &lt;&gt; "", $E235/$O235, ""), ""),"")</f>
        <v/>
      </c>
    </row>
    <row r="236" spans="1:27" x14ac:dyDescent="0.25">
      <c r="A236" s="8" t="str">
        <f>IF('FY2025'!A238&lt;&gt;"", VALUE('FY2025'!A238), "")</f>
        <v/>
      </c>
      <c r="B236" s="5" t="str">
        <f>IF('FY2025'!A238&lt;&gt;"",_xlfn.VALUETOTEXT('FY2025'!B238),"")</f>
        <v/>
      </c>
      <c r="C236" s="5" t="str">
        <f>_xlfn.VALUETOTEXT('FY2025'!C238)</f>
        <v/>
      </c>
      <c r="D236" s="5" t="str">
        <f>IF('FY2025'!A238&lt;&gt;"",_xlfn.VALUETOTEXT('FY2025'!D238),"")</f>
        <v/>
      </c>
      <c r="E236" s="6" t="str">
        <f>IF('FY2025'!A238&lt;&gt;"",VALUE('FY2025'!E238),"")</f>
        <v/>
      </c>
      <c r="F236" s="6" t="str">
        <f>IF('FY2025'!A238&lt;&gt;"",VALUE('FY2025'!F238),"")</f>
        <v/>
      </c>
      <c r="G236" s="6" t="str">
        <f>IF('FY2025'!A238&lt;&gt;"",VALUE('FY2025'!G238),"")</f>
        <v/>
      </c>
      <c r="H236" s="6" t="str">
        <f>IF('FY2025'!A238&lt;&gt;"",VALUE('FY2025'!H238),"")</f>
        <v/>
      </c>
      <c r="I236" s="6" t="str">
        <f>IF('FY2025'!A238&lt;&gt;"",VALUE('FY2025'!I238),"")</f>
        <v/>
      </c>
      <c r="J236" s="6" t="str">
        <f>IF('FY2025'!A238&lt;&gt;"",VALUE('FY2025'!J238),"")</f>
        <v/>
      </c>
      <c r="K236" s="7" t="str">
        <f>IF('FY2025'!A238&lt;&gt;"",DATEVALUE(MID('FY2025'!K238, FIND(",", 'FY2025'!K238) + 2, FIND(" ", 'FY2025'!K238) - FIND(",", 'FY2025'!K238) - 1) &amp; " " &amp; MID('FY2025'!K238, FIND(" ", 'FY2025'!K238) + 1, FIND(",", 'FY2025'!K238, FIND(" ", 'FY2025'!K238)) - FIND(" ", 'FY2025'!K238) - 1) &amp; ", " &amp; MID('FY2025'!K238, FIND(",", 'FY2025'!K238, FIND(",",'FY2025'!K238) + 1) + 2, LEN('FY2025'!K238))),"")</f>
        <v/>
      </c>
      <c r="L236" s="7" t="str">
        <f>IF('FY2025'!A238&lt;&gt;"",DATEVALUE(MID('FY2025'!L238, FIND(",", 'FY2025'!L238) + 2, FIND(" ", 'FY2025'!L238) - FIND(",", 'FY2025'!L238) - 1) &amp; " " &amp; MID('FY2025'!L238, FIND(" ", 'FY2025'!L238) + 1, FIND(",", 'FY2025'!L238, FIND(" ", 'FY2025'!L238)) - FIND(" ", 'FY2025'!L238) - 1) &amp; ", " &amp; MID('FY2025'!L238, FIND(",", 'FY2025'!L238, FIND(",",'FY2025'!L238) + 1) + 2, LEN('FY2025'!L238))),"")</f>
        <v/>
      </c>
      <c r="M236" s="7" t="str">
        <f>IF('FY2025'!A238&lt;&gt;"",DATEVALUE(MID('FY2025'!M238, FIND(",", 'FY2025'!M238) + 2, FIND(" ", 'FY2025'!M238) - FIND(",", 'FY2025'!M238) - 1) &amp; " " &amp; MID('FY2025'!M238, FIND(" ", 'FY2025'!M238) + 1, FIND(",", 'FY2025'!M238, FIND(" ", 'FY2025'!M238)) - FIND(" ", 'FY2025'!M238) - 1) &amp; ", " &amp; MID('FY2025'!M238, FIND(",", 'FY2025'!M238, FIND(",",'FY2025'!M238) + 1) + 2, LEN('FY2025'!M238))),"")</f>
        <v/>
      </c>
      <c r="N236" s="7" t="str">
        <f>IF('FY2025'!A238&lt;&gt;"",DATEVALUE(MID('FY2025'!N238, FIND(",", 'FY2025'!N238) + 2, FIND(" ", 'FY2025'!N238) - FIND(",", 'FY2025'!N238) - 1) &amp; " " &amp; MID('FY2025'!N238, FIND(" ", 'FY2025'!N238) + 1, FIND(",", 'FY2025'!N238, FIND(" ", 'FY2025'!N238)) - FIND(" ", 'FY2025'!N238) - 1) &amp; ", " &amp; MID('FY2025'!N238, FIND(",", 'FY2025'!N238, FIND(",",'FY2025'!N238) + 1) + 2, LEN('FY2025'!N238))),"")</f>
        <v/>
      </c>
      <c r="O236" s="5" t="str">
        <f t="shared" si="3"/>
        <v/>
      </c>
      <c r="P236" s="10" t="str">
        <f>IF('FY2025'!$A238&lt;&gt;"",IF(AND(MONTH($K236) &lt;= 1, MONTH($L236) &gt;= 1), IF($O236 &lt;&gt; "", $E236/$O236, ""), ""),"")</f>
        <v/>
      </c>
      <c r="Q236" s="10" t="str">
        <f>IF('FY2025'!$A238&lt;&gt;"",IF(AND(MONTH($K236) &lt;= 2, MONTH($L236) &gt;= 2), IF($O236 &lt;&gt; "", $E236/$O236, ""), ""),"")</f>
        <v/>
      </c>
      <c r="R236" s="10" t="str">
        <f>IF('FY2025'!$A238&lt;&gt;"",IF(AND(MONTH($K236) &lt;= 3, MONTH($L236) &gt;= 3), IF($O236 &lt;&gt; "", $E236/$O236, ""), ""),"")</f>
        <v/>
      </c>
      <c r="S236" s="10" t="str">
        <f>IF('FY2025'!$A238&lt;&gt;"",IF(AND(MONTH($K236) &lt;= 4, MONTH($L236) &gt;= 4), IF($O236 &lt;&gt; "", $E236/$O236, ""), ""),"")</f>
        <v/>
      </c>
      <c r="T236" s="10" t="str">
        <f>IF('FY2025'!$A238&lt;&gt;"",IF(AND(MONTH($K236) &lt;= 5, MONTH($L236) &gt;= 5), IF($O236 &lt;&gt; "", $E236/$O236, ""), ""),"")</f>
        <v/>
      </c>
      <c r="U236" s="10" t="str">
        <f>IF('FY2025'!$A238&lt;&gt;"",IF(AND(MONTH($K236) &lt;= 6, MONTH($L236) &gt;= 6), IF($O236 &lt;&gt; "", $E236/$O236, ""), ""),"")</f>
        <v/>
      </c>
      <c r="V236" s="10" t="str">
        <f>IF('FY2025'!$A238&lt;&gt;"",IF(AND(MONTH($K236) &lt;= 7, MONTH($L236) &gt;= 7 ), IF($O236 &lt;&gt; "", $E236/$O236, ""), ""),"")</f>
        <v/>
      </c>
      <c r="W236" s="10" t="str">
        <f>IF('FY2025'!$A238&lt;&gt;"",IF(AND(MONTH($K236) &lt;= 8, MONTH($L236) &gt;= 8), IF($O236 &lt;&gt; "", $E236/$O236, ""), ""),"")</f>
        <v/>
      </c>
      <c r="X236" s="10" t="str">
        <f>IF('FY2025'!$A238&lt;&gt;"",IF(AND(MONTH($K236) &lt;= 9, MONTH($L236) &gt;= 9), IF($O236 &lt;&gt; "", $E236/$O236, ""), ""),"")</f>
        <v/>
      </c>
      <c r="Y236" s="10" t="str">
        <f>IF('FY2025'!$A238&lt;&gt;"",IF(AND(MONTH($K236) &lt;= 10, MONTH($L236) &gt;= 10), IF($O236 &lt;&gt; "", $E236/$O236, ""), ""),"")</f>
        <v/>
      </c>
      <c r="Z236" s="10" t="str">
        <f>IF('FY2025'!$A238&lt;&gt;"",IF(AND(MONTH($K236) &lt;= 11, MONTH($L236) &gt;= 11), IF($O236 &lt;&gt; "", $E236/$O236, ""), ""),"")</f>
        <v/>
      </c>
      <c r="AA236" s="10" t="str">
        <f>IF('FY2025'!$A238&lt;&gt;"",IF(AND(MONTH($K236) &lt;= 12, MONTH($L236) &gt;= 12), IF($O236 &lt;&gt; "", $E236/$O236, ""), ""),"")</f>
        <v/>
      </c>
    </row>
    <row r="237" spans="1:27" x14ac:dyDescent="0.25">
      <c r="A237" s="8" t="str">
        <f>IF('FY2025'!A239&lt;&gt;"", VALUE('FY2025'!A239), "")</f>
        <v/>
      </c>
      <c r="B237" s="5" t="str">
        <f>IF('FY2025'!A239&lt;&gt;"",_xlfn.VALUETOTEXT('FY2025'!B239),"")</f>
        <v/>
      </c>
      <c r="C237" s="5" t="str">
        <f>_xlfn.VALUETOTEXT('FY2025'!C239)</f>
        <v/>
      </c>
      <c r="D237" s="5" t="str">
        <f>IF('FY2025'!A239&lt;&gt;"",_xlfn.VALUETOTEXT('FY2025'!D239),"")</f>
        <v/>
      </c>
      <c r="E237" s="6" t="str">
        <f>IF('FY2025'!A239&lt;&gt;"",VALUE('FY2025'!E239),"")</f>
        <v/>
      </c>
      <c r="F237" s="6" t="str">
        <f>IF('FY2025'!A239&lt;&gt;"",VALUE('FY2025'!F239),"")</f>
        <v/>
      </c>
      <c r="G237" s="6" t="str">
        <f>IF('FY2025'!A239&lt;&gt;"",VALUE('FY2025'!G239),"")</f>
        <v/>
      </c>
      <c r="H237" s="6" t="str">
        <f>IF('FY2025'!A239&lt;&gt;"",VALUE('FY2025'!H239),"")</f>
        <v/>
      </c>
      <c r="I237" s="6" t="str">
        <f>IF('FY2025'!A239&lt;&gt;"",VALUE('FY2025'!I239),"")</f>
        <v/>
      </c>
      <c r="J237" s="6" t="str">
        <f>IF('FY2025'!A239&lt;&gt;"",VALUE('FY2025'!J239),"")</f>
        <v/>
      </c>
      <c r="K237" s="7" t="str">
        <f>IF('FY2025'!A239&lt;&gt;"",DATEVALUE(MID('FY2025'!K239, FIND(",", 'FY2025'!K239) + 2, FIND(" ", 'FY2025'!K239) - FIND(",", 'FY2025'!K239) - 1) &amp; " " &amp; MID('FY2025'!K239, FIND(" ", 'FY2025'!K239) + 1, FIND(",", 'FY2025'!K239, FIND(" ", 'FY2025'!K239)) - FIND(" ", 'FY2025'!K239) - 1) &amp; ", " &amp; MID('FY2025'!K239, FIND(",", 'FY2025'!K239, FIND(",",'FY2025'!K239) + 1) + 2, LEN('FY2025'!K239))),"")</f>
        <v/>
      </c>
      <c r="L237" s="7" t="str">
        <f>IF('FY2025'!A239&lt;&gt;"",DATEVALUE(MID('FY2025'!L239, FIND(",", 'FY2025'!L239) + 2, FIND(" ", 'FY2025'!L239) - FIND(",", 'FY2025'!L239) - 1) &amp; " " &amp; MID('FY2025'!L239, FIND(" ", 'FY2025'!L239) + 1, FIND(",", 'FY2025'!L239, FIND(" ", 'FY2025'!L239)) - FIND(" ", 'FY2025'!L239) - 1) &amp; ", " &amp; MID('FY2025'!L239, FIND(",", 'FY2025'!L239, FIND(",",'FY2025'!L239) + 1) + 2, LEN('FY2025'!L239))),"")</f>
        <v/>
      </c>
      <c r="M237" s="7" t="str">
        <f>IF('FY2025'!A239&lt;&gt;"",DATEVALUE(MID('FY2025'!M239, FIND(",", 'FY2025'!M239) + 2, FIND(" ", 'FY2025'!M239) - FIND(",", 'FY2025'!M239) - 1) &amp; " " &amp; MID('FY2025'!M239, FIND(" ", 'FY2025'!M239) + 1, FIND(",", 'FY2025'!M239, FIND(" ", 'FY2025'!M239)) - FIND(" ", 'FY2025'!M239) - 1) &amp; ", " &amp; MID('FY2025'!M239, FIND(",", 'FY2025'!M239, FIND(",",'FY2025'!M239) + 1) + 2, LEN('FY2025'!M239))),"")</f>
        <v/>
      </c>
      <c r="N237" s="7" t="str">
        <f>IF('FY2025'!A239&lt;&gt;"",DATEVALUE(MID('FY2025'!N239, FIND(",", 'FY2025'!N239) + 2, FIND(" ", 'FY2025'!N239) - FIND(",", 'FY2025'!N239) - 1) &amp; " " &amp; MID('FY2025'!N239, FIND(" ", 'FY2025'!N239) + 1, FIND(",", 'FY2025'!N239, FIND(" ", 'FY2025'!N239)) - FIND(" ", 'FY2025'!N239) - 1) &amp; ", " &amp; MID('FY2025'!N239, FIND(",", 'FY2025'!N239, FIND(",",'FY2025'!N239) + 1) + 2, LEN('FY2025'!N239))),"")</f>
        <v/>
      </c>
      <c r="O237" s="5" t="str">
        <f t="shared" si="3"/>
        <v/>
      </c>
      <c r="P237" s="10" t="str">
        <f>IF('FY2025'!$A239&lt;&gt;"",IF(AND(MONTH($K237) &lt;= 1, MONTH($L237) &gt;= 1), IF($O237 &lt;&gt; "", $E237/$O237, ""), ""),"")</f>
        <v/>
      </c>
      <c r="Q237" s="10" t="str">
        <f>IF('FY2025'!$A239&lt;&gt;"",IF(AND(MONTH($K237) &lt;= 2, MONTH($L237) &gt;= 2), IF($O237 &lt;&gt; "", $E237/$O237, ""), ""),"")</f>
        <v/>
      </c>
      <c r="R237" s="10" t="str">
        <f>IF('FY2025'!$A239&lt;&gt;"",IF(AND(MONTH($K237) &lt;= 3, MONTH($L237) &gt;= 3), IF($O237 &lt;&gt; "", $E237/$O237, ""), ""),"")</f>
        <v/>
      </c>
      <c r="S237" s="10" t="str">
        <f>IF('FY2025'!$A239&lt;&gt;"",IF(AND(MONTH($K237) &lt;= 4, MONTH($L237) &gt;= 4), IF($O237 &lt;&gt; "", $E237/$O237, ""), ""),"")</f>
        <v/>
      </c>
      <c r="T237" s="10" t="str">
        <f>IF('FY2025'!$A239&lt;&gt;"",IF(AND(MONTH($K237) &lt;= 5, MONTH($L237) &gt;= 5), IF($O237 &lt;&gt; "", $E237/$O237, ""), ""),"")</f>
        <v/>
      </c>
      <c r="U237" s="10" t="str">
        <f>IF('FY2025'!$A239&lt;&gt;"",IF(AND(MONTH($K237) &lt;= 6, MONTH($L237) &gt;= 6), IF($O237 &lt;&gt; "", $E237/$O237, ""), ""),"")</f>
        <v/>
      </c>
      <c r="V237" s="10" t="str">
        <f>IF('FY2025'!$A239&lt;&gt;"",IF(AND(MONTH($K237) &lt;= 7, MONTH($L237) &gt;= 7 ), IF($O237 &lt;&gt; "", $E237/$O237, ""), ""),"")</f>
        <v/>
      </c>
      <c r="W237" s="10" t="str">
        <f>IF('FY2025'!$A239&lt;&gt;"",IF(AND(MONTH($K237) &lt;= 8, MONTH($L237) &gt;= 8), IF($O237 &lt;&gt; "", $E237/$O237, ""), ""),"")</f>
        <v/>
      </c>
      <c r="X237" s="10" t="str">
        <f>IF('FY2025'!$A239&lt;&gt;"",IF(AND(MONTH($K237) &lt;= 9, MONTH($L237) &gt;= 9), IF($O237 &lt;&gt; "", $E237/$O237, ""), ""),"")</f>
        <v/>
      </c>
      <c r="Y237" s="10" t="str">
        <f>IF('FY2025'!$A239&lt;&gt;"",IF(AND(MONTH($K237) &lt;= 10, MONTH($L237) &gt;= 10), IF($O237 &lt;&gt; "", $E237/$O237, ""), ""),"")</f>
        <v/>
      </c>
      <c r="Z237" s="10" t="str">
        <f>IF('FY2025'!$A239&lt;&gt;"",IF(AND(MONTH($K237) &lt;= 11, MONTH($L237) &gt;= 11), IF($O237 &lt;&gt; "", $E237/$O237, ""), ""),"")</f>
        <v/>
      </c>
      <c r="AA237" s="10" t="str">
        <f>IF('FY2025'!$A239&lt;&gt;"",IF(AND(MONTH($K237) &lt;= 12, MONTH($L237) &gt;= 12), IF($O237 &lt;&gt; "", $E237/$O237, ""), ""),"")</f>
        <v/>
      </c>
    </row>
    <row r="238" spans="1:27" x14ac:dyDescent="0.25">
      <c r="A238" s="8" t="str">
        <f>IF('FY2025'!A240&lt;&gt;"", VALUE('FY2025'!A240), "")</f>
        <v/>
      </c>
      <c r="B238" s="5" t="str">
        <f>IF('FY2025'!A240&lt;&gt;"",_xlfn.VALUETOTEXT('FY2025'!B240),"")</f>
        <v/>
      </c>
      <c r="C238" s="5" t="str">
        <f>_xlfn.VALUETOTEXT('FY2025'!C240)</f>
        <v/>
      </c>
      <c r="D238" s="5" t="str">
        <f>IF('FY2025'!A240&lt;&gt;"",_xlfn.VALUETOTEXT('FY2025'!D240),"")</f>
        <v/>
      </c>
      <c r="E238" s="6" t="str">
        <f>IF('FY2025'!A240&lt;&gt;"",VALUE('FY2025'!E240),"")</f>
        <v/>
      </c>
      <c r="F238" s="6" t="str">
        <f>IF('FY2025'!A240&lt;&gt;"",VALUE('FY2025'!F240),"")</f>
        <v/>
      </c>
      <c r="G238" s="6" t="str">
        <f>IF('FY2025'!A240&lt;&gt;"",VALUE('FY2025'!G240),"")</f>
        <v/>
      </c>
      <c r="H238" s="6" t="str">
        <f>IF('FY2025'!A240&lt;&gt;"",VALUE('FY2025'!H240),"")</f>
        <v/>
      </c>
      <c r="I238" s="6" t="str">
        <f>IF('FY2025'!A240&lt;&gt;"",VALUE('FY2025'!I240),"")</f>
        <v/>
      </c>
      <c r="J238" s="6" t="str">
        <f>IF('FY2025'!A240&lt;&gt;"",VALUE('FY2025'!J240),"")</f>
        <v/>
      </c>
      <c r="K238" s="7" t="str">
        <f>IF('FY2025'!A240&lt;&gt;"",DATEVALUE(MID('FY2025'!K240, FIND(",", 'FY2025'!K240) + 2, FIND(" ", 'FY2025'!K240) - FIND(",", 'FY2025'!K240) - 1) &amp; " " &amp; MID('FY2025'!K240, FIND(" ", 'FY2025'!K240) + 1, FIND(",", 'FY2025'!K240, FIND(" ", 'FY2025'!K240)) - FIND(" ", 'FY2025'!K240) - 1) &amp; ", " &amp; MID('FY2025'!K240, FIND(",", 'FY2025'!K240, FIND(",",'FY2025'!K240) + 1) + 2, LEN('FY2025'!K240))),"")</f>
        <v/>
      </c>
      <c r="L238" s="7" t="str">
        <f>IF('FY2025'!A240&lt;&gt;"",DATEVALUE(MID('FY2025'!L240, FIND(",", 'FY2025'!L240) + 2, FIND(" ", 'FY2025'!L240) - FIND(",", 'FY2025'!L240) - 1) &amp; " " &amp; MID('FY2025'!L240, FIND(" ", 'FY2025'!L240) + 1, FIND(",", 'FY2025'!L240, FIND(" ", 'FY2025'!L240)) - FIND(" ", 'FY2025'!L240) - 1) &amp; ", " &amp; MID('FY2025'!L240, FIND(",", 'FY2025'!L240, FIND(",",'FY2025'!L240) + 1) + 2, LEN('FY2025'!L240))),"")</f>
        <v/>
      </c>
      <c r="M238" s="7" t="str">
        <f>IF('FY2025'!A240&lt;&gt;"",DATEVALUE(MID('FY2025'!M240, FIND(",", 'FY2025'!M240) + 2, FIND(" ", 'FY2025'!M240) - FIND(",", 'FY2025'!M240) - 1) &amp; " " &amp; MID('FY2025'!M240, FIND(" ", 'FY2025'!M240) + 1, FIND(",", 'FY2025'!M240, FIND(" ", 'FY2025'!M240)) - FIND(" ", 'FY2025'!M240) - 1) &amp; ", " &amp; MID('FY2025'!M240, FIND(",", 'FY2025'!M240, FIND(",",'FY2025'!M240) + 1) + 2, LEN('FY2025'!M240))),"")</f>
        <v/>
      </c>
      <c r="N238" s="7" t="str">
        <f>IF('FY2025'!A240&lt;&gt;"",DATEVALUE(MID('FY2025'!N240, FIND(",", 'FY2025'!N240) + 2, FIND(" ", 'FY2025'!N240) - FIND(",", 'FY2025'!N240) - 1) &amp; " " &amp; MID('FY2025'!N240, FIND(" ", 'FY2025'!N240) + 1, FIND(",", 'FY2025'!N240, FIND(" ", 'FY2025'!N240)) - FIND(" ", 'FY2025'!N240) - 1) &amp; ", " &amp; MID('FY2025'!N240, FIND(",", 'FY2025'!N240, FIND(",",'FY2025'!N240) + 1) + 2, LEN('FY2025'!N240))),"")</f>
        <v/>
      </c>
      <c r="O238" s="5" t="str">
        <f t="shared" si="3"/>
        <v/>
      </c>
      <c r="P238" s="10" t="str">
        <f>IF('FY2025'!$A240&lt;&gt;"",IF(AND(MONTH($K238) &lt;= 1, MONTH($L238) &gt;= 1), IF($O238 &lt;&gt; "", $E238/$O238, ""), ""),"")</f>
        <v/>
      </c>
      <c r="Q238" s="10" t="str">
        <f>IF('FY2025'!$A240&lt;&gt;"",IF(AND(MONTH($K238) &lt;= 2, MONTH($L238) &gt;= 2), IF($O238 &lt;&gt; "", $E238/$O238, ""), ""),"")</f>
        <v/>
      </c>
      <c r="R238" s="10" t="str">
        <f>IF('FY2025'!$A240&lt;&gt;"",IF(AND(MONTH($K238) &lt;= 3, MONTH($L238) &gt;= 3), IF($O238 &lt;&gt; "", $E238/$O238, ""), ""),"")</f>
        <v/>
      </c>
      <c r="S238" s="10" t="str">
        <f>IF('FY2025'!$A240&lt;&gt;"",IF(AND(MONTH($K238) &lt;= 4, MONTH($L238) &gt;= 4), IF($O238 &lt;&gt; "", $E238/$O238, ""), ""),"")</f>
        <v/>
      </c>
      <c r="T238" s="10" t="str">
        <f>IF('FY2025'!$A240&lt;&gt;"",IF(AND(MONTH($K238) &lt;= 5, MONTH($L238) &gt;= 5), IF($O238 &lt;&gt; "", $E238/$O238, ""), ""),"")</f>
        <v/>
      </c>
      <c r="U238" s="10" t="str">
        <f>IF('FY2025'!$A240&lt;&gt;"",IF(AND(MONTH($K238) &lt;= 6, MONTH($L238) &gt;= 6), IF($O238 &lt;&gt; "", $E238/$O238, ""), ""),"")</f>
        <v/>
      </c>
      <c r="V238" s="10" t="str">
        <f>IF('FY2025'!$A240&lt;&gt;"",IF(AND(MONTH($K238) &lt;= 7, MONTH($L238) &gt;= 7 ), IF($O238 &lt;&gt; "", $E238/$O238, ""), ""),"")</f>
        <v/>
      </c>
      <c r="W238" s="10" t="str">
        <f>IF('FY2025'!$A240&lt;&gt;"",IF(AND(MONTH($K238) &lt;= 8, MONTH($L238) &gt;= 8), IF($O238 &lt;&gt; "", $E238/$O238, ""), ""),"")</f>
        <v/>
      </c>
      <c r="X238" s="10" t="str">
        <f>IF('FY2025'!$A240&lt;&gt;"",IF(AND(MONTH($K238) &lt;= 9, MONTH($L238) &gt;= 9), IF($O238 &lt;&gt; "", $E238/$O238, ""), ""),"")</f>
        <v/>
      </c>
      <c r="Y238" s="10" t="str">
        <f>IF('FY2025'!$A240&lt;&gt;"",IF(AND(MONTH($K238) &lt;= 10, MONTH($L238) &gt;= 10), IF($O238 &lt;&gt; "", $E238/$O238, ""), ""),"")</f>
        <v/>
      </c>
      <c r="Z238" s="10" t="str">
        <f>IF('FY2025'!$A240&lt;&gt;"",IF(AND(MONTH($K238) &lt;= 11, MONTH($L238) &gt;= 11), IF($O238 &lt;&gt; "", $E238/$O238, ""), ""),"")</f>
        <v/>
      </c>
      <c r="AA238" s="10" t="str">
        <f>IF('FY2025'!$A240&lt;&gt;"",IF(AND(MONTH($K238) &lt;= 12, MONTH($L238) &gt;= 12), IF($O238 &lt;&gt; "", $E238/$O238, ""), ""),"")</f>
        <v/>
      </c>
    </row>
    <row r="239" spans="1:27" x14ac:dyDescent="0.25">
      <c r="A239" s="8" t="str">
        <f>IF('FY2025'!A241&lt;&gt;"", VALUE('FY2025'!A241), "")</f>
        <v/>
      </c>
      <c r="B239" s="5" t="str">
        <f>IF('FY2025'!A241&lt;&gt;"",_xlfn.VALUETOTEXT('FY2025'!B241),"")</f>
        <v/>
      </c>
      <c r="C239" s="5" t="str">
        <f>_xlfn.VALUETOTEXT('FY2025'!C241)</f>
        <v/>
      </c>
      <c r="D239" s="5" t="str">
        <f>IF('FY2025'!A241&lt;&gt;"",_xlfn.VALUETOTEXT('FY2025'!D241),"")</f>
        <v/>
      </c>
      <c r="E239" s="6" t="str">
        <f>IF('FY2025'!A241&lt;&gt;"",VALUE('FY2025'!E241),"")</f>
        <v/>
      </c>
      <c r="F239" s="6" t="str">
        <f>IF('FY2025'!A241&lt;&gt;"",VALUE('FY2025'!F241),"")</f>
        <v/>
      </c>
      <c r="G239" s="6" t="str">
        <f>IF('FY2025'!A241&lt;&gt;"",VALUE('FY2025'!G241),"")</f>
        <v/>
      </c>
      <c r="H239" s="6" t="str">
        <f>IF('FY2025'!A241&lt;&gt;"",VALUE('FY2025'!H241),"")</f>
        <v/>
      </c>
      <c r="I239" s="6" t="str">
        <f>IF('FY2025'!A241&lt;&gt;"",VALUE('FY2025'!I241),"")</f>
        <v/>
      </c>
      <c r="J239" s="6" t="str">
        <f>IF('FY2025'!A241&lt;&gt;"",VALUE('FY2025'!J241),"")</f>
        <v/>
      </c>
      <c r="K239" s="7" t="str">
        <f>IF('FY2025'!A241&lt;&gt;"",DATEVALUE(MID('FY2025'!K241, FIND(",", 'FY2025'!K241) + 2, FIND(" ", 'FY2025'!K241) - FIND(",", 'FY2025'!K241) - 1) &amp; " " &amp; MID('FY2025'!K241, FIND(" ", 'FY2025'!K241) + 1, FIND(",", 'FY2025'!K241, FIND(" ", 'FY2025'!K241)) - FIND(" ", 'FY2025'!K241) - 1) &amp; ", " &amp; MID('FY2025'!K241, FIND(",", 'FY2025'!K241, FIND(",",'FY2025'!K241) + 1) + 2, LEN('FY2025'!K241))),"")</f>
        <v/>
      </c>
      <c r="L239" s="7" t="str">
        <f>IF('FY2025'!A241&lt;&gt;"",DATEVALUE(MID('FY2025'!L241, FIND(",", 'FY2025'!L241) + 2, FIND(" ", 'FY2025'!L241) - FIND(",", 'FY2025'!L241) - 1) &amp; " " &amp; MID('FY2025'!L241, FIND(" ", 'FY2025'!L241) + 1, FIND(",", 'FY2025'!L241, FIND(" ", 'FY2025'!L241)) - FIND(" ", 'FY2025'!L241) - 1) &amp; ", " &amp; MID('FY2025'!L241, FIND(",", 'FY2025'!L241, FIND(",",'FY2025'!L241) + 1) + 2, LEN('FY2025'!L241))),"")</f>
        <v/>
      </c>
      <c r="M239" s="7" t="str">
        <f>IF('FY2025'!A241&lt;&gt;"",DATEVALUE(MID('FY2025'!M241, FIND(",", 'FY2025'!M241) + 2, FIND(" ", 'FY2025'!M241) - FIND(",", 'FY2025'!M241) - 1) &amp; " " &amp; MID('FY2025'!M241, FIND(" ", 'FY2025'!M241) + 1, FIND(",", 'FY2025'!M241, FIND(" ", 'FY2025'!M241)) - FIND(" ", 'FY2025'!M241) - 1) &amp; ", " &amp; MID('FY2025'!M241, FIND(",", 'FY2025'!M241, FIND(",",'FY2025'!M241) + 1) + 2, LEN('FY2025'!M241))),"")</f>
        <v/>
      </c>
      <c r="N239" s="7" t="str">
        <f>IF('FY2025'!A241&lt;&gt;"",DATEVALUE(MID('FY2025'!N241, FIND(",", 'FY2025'!N241) + 2, FIND(" ", 'FY2025'!N241) - FIND(",", 'FY2025'!N241) - 1) &amp; " " &amp; MID('FY2025'!N241, FIND(" ", 'FY2025'!N241) + 1, FIND(",", 'FY2025'!N241, FIND(" ", 'FY2025'!N241)) - FIND(" ", 'FY2025'!N241) - 1) &amp; ", " &amp; MID('FY2025'!N241, FIND(",", 'FY2025'!N241, FIND(",",'FY2025'!N241) + 1) + 2, LEN('FY2025'!N241))),"")</f>
        <v/>
      </c>
      <c r="O239" s="5" t="str">
        <f t="shared" si="3"/>
        <v/>
      </c>
      <c r="P239" s="10" t="str">
        <f>IF('FY2025'!$A241&lt;&gt;"",IF(AND(MONTH($K239) &lt;= 1, MONTH($L239) &gt;= 1), IF($O239 &lt;&gt; "", $E239/$O239, ""), ""),"")</f>
        <v/>
      </c>
      <c r="Q239" s="10" t="str">
        <f>IF('FY2025'!$A241&lt;&gt;"",IF(AND(MONTH($K239) &lt;= 2, MONTH($L239) &gt;= 2), IF($O239 &lt;&gt; "", $E239/$O239, ""), ""),"")</f>
        <v/>
      </c>
      <c r="R239" s="10" t="str">
        <f>IF('FY2025'!$A241&lt;&gt;"",IF(AND(MONTH($K239) &lt;= 3, MONTH($L239) &gt;= 3), IF($O239 &lt;&gt; "", $E239/$O239, ""), ""),"")</f>
        <v/>
      </c>
      <c r="S239" s="10" t="str">
        <f>IF('FY2025'!$A241&lt;&gt;"",IF(AND(MONTH($K239) &lt;= 4, MONTH($L239) &gt;= 4), IF($O239 &lt;&gt; "", $E239/$O239, ""), ""),"")</f>
        <v/>
      </c>
      <c r="T239" s="10" t="str">
        <f>IF('FY2025'!$A241&lt;&gt;"",IF(AND(MONTH($K239) &lt;= 5, MONTH($L239) &gt;= 5), IF($O239 &lt;&gt; "", $E239/$O239, ""), ""),"")</f>
        <v/>
      </c>
      <c r="U239" s="10" t="str">
        <f>IF('FY2025'!$A241&lt;&gt;"",IF(AND(MONTH($K239) &lt;= 6, MONTH($L239) &gt;= 6), IF($O239 &lt;&gt; "", $E239/$O239, ""), ""),"")</f>
        <v/>
      </c>
      <c r="V239" s="10" t="str">
        <f>IF('FY2025'!$A241&lt;&gt;"",IF(AND(MONTH($K239) &lt;= 7, MONTH($L239) &gt;= 7 ), IF($O239 &lt;&gt; "", $E239/$O239, ""), ""),"")</f>
        <v/>
      </c>
      <c r="W239" s="10" t="str">
        <f>IF('FY2025'!$A241&lt;&gt;"",IF(AND(MONTH($K239) &lt;= 8, MONTH($L239) &gt;= 8), IF($O239 &lt;&gt; "", $E239/$O239, ""), ""),"")</f>
        <v/>
      </c>
      <c r="X239" s="10" t="str">
        <f>IF('FY2025'!$A241&lt;&gt;"",IF(AND(MONTH($K239) &lt;= 9, MONTH($L239) &gt;= 9), IF($O239 &lt;&gt; "", $E239/$O239, ""), ""),"")</f>
        <v/>
      </c>
      <c r="Y239" s="10" t="str">
        <f>IF('FY2025'!$A241&lt;&gt;"",IF(AND(MONTH($K239) &lt;= 10, MONTH($L239) &gt;= 10), IF($O239 &lt;&gt; "", $E239/$O239, ""), ""),"")</f>
        <v/>
      </c>
      <c r="Z239" s="10" t="str">
        <f>IF('FY2025'!$A241&lt;&gt;"",IF(AND(MONTH($K239) &lt;= 11, MONTH($L239) &gt;= 11), IF($O239 &lt;&gt; "", $E239/$O239, ""), ""),"")</f>
        <v/>
      </c>
      <c r="AA239" s="10" t="str">
        <f>IF('FY2025'!$A241&lt;&gt;"",IF(AND(MONTH($K239) &lt;= 12, MONTH($L239) &gt;= 12), IF($O239 &lt;&gt; "", $E239/$O239, ""), ""),"")</f>
        <v/>
      </c>
    </row>
    <row r="240" spans="1:27" x14ac:dyDescent="0.25">
      <c r="A240" s="8" t="str">
        <f>IF('FY2025'!A242&lt;&gt;"", VALUE('FY2025'!A242), "")</f>
        <v/>
      </c>
      <c r="B240" s="5" t="str">
        <f>IF('FY2025'!A242&lt;&gt;"",_xlfn.VALUETOTEXT('FY2025'!B242),"")</f>
        <v/>
      </c>
      <c r="C240" s="5" t="str">
        <f>_xlfn.VALUETOTEXT('FY2025'!C242)</f>
        <v/>
      </c>
      <c r="D240" s="5" t="str">
        <f>IF('FY2025'!A242&lt;&gt;"",_xlfn.VALUETOTEXT('FY2025'!D242),"")</f>
        <v/>
      </c>
      <c r="E240" s="6" t="str">
        <f>IF('FY2025'!A242&lt;&gt;"",VALUE('FY2025'!E242),"")</f>
        <v/>
      </c>
      <c r="F240" s="6" t="str">
        <f>IF('FY2025'!A242&lt;&gt;"",VALUE('FY2025'!F242),"")</f>
        <v/>
      </c>
      <c r="G240" s="6" t="str">
        <f>IF('FY2025'!A242&lt;&gt;"",VALUE('FY2025'!G242),"")</f>
        <v/>
      </c>
      <c r="H240" s="6" t="str">
        <f>IF('FY2025'!A242&lt;&gt;"",VALUE('FY2025'!H242),"")</f>
        <v/>
      </c>
      <c r="I240" s="6" t="str">
        <f>IF('FY2025'!A242&lt;&gt;"",VALUE('FY2025'!I242),"")</f>
        <v/>
      </c>
      <c r="J240" s="6" t="str">
        <f>IF('FY2025'!A242&lt;&gt;"",VALUE('FY2025'!J242),"")</f>
        <v/>
      </c>
      <c r="K240" s="7" t="str">
        <f>IF('FY2025'!A242&lt;&gt;"",DATEVALUE(MID('FY2025'!K242, FIND(",", 'FY2025'!K242) + 2, FIND(" ", 'FY2025'!K242) - FIND(",", 'FY2025'!K242) - 1) &amp; " " &amp; MID('FY2025'!K242, FIND(" ", 'FY2025'!K242) + 1, FIND(",", 'FY2025'!K242, FIND(" ", 'FY2025'!K242)) - FIND(" ", 'FY2025'!K242) - 1) &amp; ", " &amp; MID('FY2025'!K242, FIND(",", 'FY2025'!K242, FIND(",",'FY2025'!K242) + 1) + 2, LEN('FY2025'!K242))),"")</f>
        <v/>
      </c>
      <c r="L240" s="7" t="str">
        <f>IF('FY2025'!A242&lt;&gt;"",DATEVALUE(MID('FY2025'!L242, FIND(",", 'FY2025'!L242) + 2, FIND(" ", 'FY2025'!L242) - FIND(",", 'FY2025'!L242) - 1) &amp; " " &amp; MID('FY2025'!L242, FIND(" ", 'FY2025'!L242) + 1, FIND(",", 'FY2025'!L242, FIND(" ", 'FY2025'!L242)) - FIND(" ", 'FY2025'!L242) - 1) &amp; ", " &amp; MID('FY2025'!L242, FIND(",", 'FY2025'!L242, FIND(",",'FY2025'!L242) + 1) + 2, LEN('FY2025'!L242))),"")</f>
        <v/>
      </c>
      <c r="M240" s="7" t="str">
        <f>IF('FY2025'!A242&lt;&gt;"",DATEVALUE(MID('FY2025'!M242, FIND(",", 'FY2025'!M242) + 2, FIND(" ", 'FY2025'!M242) - FIND(",", 'FY2025'!M242) - 1) &amp; " " &amp; MID('FY2025'!M242, FIND(" ", 'FY2025'!M242) + 1, FIND(",", 'FY2025'!M242, FIND(" ", 'FY2025'!M242)) - FIND(" ", 'FY2025'!M242) - 1) &amp; ", " &amp; MID('FY2025'!M242, FIND(",", 'FY2025'!M242, FIND(",",'FY2025'!M242) + 1) + 2, LEN('FY2025'!M242))),"")</f>
        <v/>
      </c>
      <c r="N240" s="7" t="str">
        <f>IF('FY2025'!A242&lt;&gt;"",DATEVALUE(MID('FY2025'!N242, FIND(",", 'FY2025'!N242) + 2, FIND(" ", 'FY2025'!N242) - FIND(",", 'FY2025'!N242) - 1) &amp; " " &amp; MID('FY2025'!N242, FIND(" ", 'FY2025'!N242) + 1, FIND(",", 'FY2025'!N242, FIND(" ", 'FY2025'!N242)) - FIND(" ", 'FY2025'!N242) - 1) &amp; ", " &amp; MID('FY2025'!N242, FIND(",", 'FY2025'!N242, FIND(",",'FY2025'!N242) + 1) + 2, LEN('FY2025'!N242))),"")</f>
        <v/>
      </c>
      <c r="O240" s="5" t="str">
        <f t="shared" si="3"/>
        <v/>
      </c>
      <c r="P240" s="10" t="str">
        <f>IF('FY2025'!$A242&lt;&gt;"",IF(AND(MONTH($K240) &lt;= 1, MONTH($L240) &gt;= 1), IF($O240 &lt;&gt; "", $E240/$O240, ""), ""),"")</f>
        <v/>
      </c>
      <c r="Q240" s="10" t="str">
        <f>IF('FY2025'!$A242&lt;&gt;"",IF(AND(MONTH($K240) &lt;= 2, MONTH($L240) &gt;= 2), IF($O240 &lt;&gt; "", $E240/$O240, ""), ""),"")</f>
        <v/>
      </c>
      <c r="R240" s="10" t="str">
        <f>IF('FY2025'!$A242&lt;&gt;"",IF(AND(MONTH($K240) &lt;= 3, MONTH($L240) &gt;= 3), IF($O240 &lt;&gt; "", $E240/$O240, ""), ""),"")</f>
        <v/>
      </c>
      <c r="S240" s="10" t="str">
        <f>IF('FY2025'!$A242&lt;&gt;"",IF(AND(MONTH($K240) &lt;= 4, MONTH($L240) &gt;= 4), IF($O240 &lt;&gt; "", $E240/$O240, ""), ""),"")</f>
        <v/>
      </c>
      <c r="T240" s="10" t="str">
        <f>IF('FY2025'!$A242&lt;&gt;"",IF(AND(MONTH($K240) &lt;= 5, MONTH($L240) &gt;= 5), IF($O240 &lt;&gt; "", $E240/$O240, ""), ""),"")</f>
        <v/>
      </c>
      <c r="U240" s="10" t="str">
        <f>IF('FY2025'!$A242&lt;&gt;"",IF(AND(MONTH($K240) &lt;= 6, MONTH($L240) &gt;= 6), IF($O240 &lt;&gt; "", $E240/$O240, ""), ""),"")</f>
        <v/>
      </c>
      <c r="V240" s="10" t="str">
        <f>IF('FY2025'!$A242&lt;&gt;"",IF(AND(MONTH($K240) &lt;= 7, MONTH($L240) &gt;= 7 ), IF($O240 &lt;&gt; "", $E240/$O240, ""), ""),"")</f>
        <v/>
      </c>
      <c r="W240" s="10" t="str">
        <f>IF('FY2025'!$A242&lt;&gt;"",IF(AND(MONTH($K240) &lt;= 8, MONTH($L240) &gt;= 8), IF($O240 &lt;&gt; "", $E240/$O240, ""), ""),"")</f>
        <v/>
      </c>
      <c r="X240" s="10" t="str">
        <f>IF('FY2025'!$A242&lt;&gt;"",IF(AND(MONTH($K240) &lt;= 9, MONTH($L240) &gt;= 9), IF($O240 &lt;&gt; "", $E240/$O240, ""), ""),"")</f>
        <v/>
      </c>
      <c r="Y240" s="10" t="str">
        <f>IF('FY2025'!$A242&lt;&gt;"",IF(AND(MONTH($K240) &lt;= 10, MONTH($L240) &gt;= 10), IF($O240 &lt;&gt; "", $E240/$O240, ""), ""),"")</f>
        <v/>
      </c>
      <c r="Z240" s="10" t="str">
        <f>IF('FY2025'!$A242&lt;&gt;"",IF(AND(MONTH($K240) &lt;= 11, MONTH($L240) &gt;= 11), IF($O240 &lt;&gt; "", $E240/$O240, ""), ""),"")</f>
        <v/>
      </c>
      <c r="AA240" s="10" t="str">
        <f>IF('FY2025'!$A242&lt;&gt;"",IF(AND(MONTH($K240) &lt;= 12, MONTH($L240) &gt;= 12), IF($O240 &lt;&gt; "", $E240/$O240, ""), ""),"")</f>
        <v/>
      </c>
    </row>
    <row r="241" spans="1:27" x14ac:dyDescent="0.25">
      <c r="A241" s="8" t="str">
        <f>IF('FY2025'!A243&lt;&gt;"", VALUE('FY2025'!A243), "")</f>
        <v/>
      </c>
      <c r="B241" s="5" t="str">
        <f>IF('FY2025'!A243&lt;&gt;"",_xlfn.VALUETOTEXT('FY2025'!B243),"")</f>
        <v/>
      </c>
      <c r="C241" s="5" t="str">
        <f>_xlfn.VALUETOTEXT('FY2025'!C243)</f>
        <v/>
      </c>
      <c r="D241" s="5" t="str">
        <f>IF('FY2025'!A243&lt;&gt;"",_xlfn.VALUETOTEXT('FY2025'!D243),"")</f>
        <v/>
      </c>
      <c r="E241" s="6" t="str">
        <f>IF('FY2025'!A243&lt;&gt;"",VALUE('FY2025'!E243),"")</f>
        <v/>
      </c>
      <c r="F241" s="6" t="str">
        <f>IF('FY2025'!A243&lt;&gt;"",VALUE('FY2025'!F243),"")</f>
        <v/>
      </c>
      <c r="G241" s="6" t="str">
        <f>IF('FY2025'!A243&lt;&gt;"",VALUE('FY2025'!G243),"")</f>
        <v/>
      </c>
      <c r="H241" s="6" t="str">
        <f>IF('FY2025'!A243&lt;&gt;"",VALUE('FY2025'!H243),"")</f>
        <v/>
      </c>
      <c r="I241" s="6" t="str">
        <f>IF('FY2025'!A243&lt;&gt;"",VALUE('FY2025'!I243),"")</f>
        <v/>
      </c>
      <c r="J241" s="6" t="str">
        <f>IF('FY2025'!A243&lt;&gt;"",VALUE('FY2025'!J243),"")</f>
        <v/>
      </c>
      <c r="K241" s="7" t="str">
        <f>IF('FY2025'!A243&lt;&gt;"",DATEVALUE(MID('FY2025'!K243, FIND(",", 'FY2025'!K243) + 2, FIND(" ", 'FY2025'!K243) - FIND(",", 'FY2025'!K243) - 1) &amp; " " &amp; MID('FY2025'!K243, FIND(" ", 'FY2025'!K243) + 1, FIND(",", 'FY2025'!K243, FIND(" ", 'FY2025'!K243)) - FIND(" ", 'FY2025'!K243) - 1) &amp; ", " &amp; MID('FY2025'!K243, FIND(",", 'FY2025'!K243, FIND(",",'FY2025'!K243) + 1) + 2, LEN('FY2025'!K243))),"")</f>
        <v/>
      </c>
      <c r="L241" s="7" t="str">
        <f>IF('FY2025'!A243&lt;&gt;"",DATEVALUE(MID('FY2025'!L243, FIND(",", 'FY2025'!L243) + 2, FIND(" ", 'FY2025'!L243) - FIND(",", 'FY2025'!L243) - 1) &amp; " " &amp; MID('FY2025'!L243, FIND(" ", 'FY2025'!L243) + 1, FIND(",", 'FY2025'!L243, FIND(" ", 'FY2025'!L243)) - FIND(" ", 'FY2025'!L243) - 1) &amp; ", " &amp; MID('FY2025'!L243, FIND(",", 'FY2025'!L243, FIND(",",'FY2025'!L243) + 1) + 2, LEN('FY2025'!L243))),"")</f>
        <v/>
      </c>
      <c r="M241" s="7" t="str">
        <f>IF('FY2025'!A243&lt;&gt;"",DATEVALUE(MID('FY2025'!M243, FIND(",", 'FY2025'!M243) + 2, FIND(" ", 'FY2025'!M243) - FIND(",", 'FY2025'!M243) - 1) &amp; " " &amp; MID('FY2025'!M243, FIND(" ", 'FY2025'!M243) + 1, FIND(",", 'FY2025'!M243, FIND(" ", 'FY2025'!M243)) - FIND(" ", 'FY2025'!M243) - 1) &amp; ", " &amp; MID('FY2025'!M243, FIND(",", 'FY2025'!M243, FIND(",",'FY2025'!M243) + 1) + 2, LEN('FY2025'!M243))),"")</f>
        <v/>
      </c>
      <c r="N241" s="7" t="str">
        <f>IF('FY2025'!A243&lt;&gt;"",DATEVALUE(MID('FY2025'!N243, FIND(",", 'FY2025'!N243) + 2, FIND(" ", 'FY2025'!N243) - FIND(",", 'FY2025'!N243) - 1) &amp; " " &amp; MID('FY2025'!N243, FIND(" ", 'FY2025'!N243) + 1, FIND(",", 'FY2025'!N243, FIND(" ", 'FY2025'!N243)) - FIND(" ", 'FY2025'!N243) - 1) &amp; ", " &amp; MID('FY2025'!N243, FIND(",", 'FY2025'!N243, FIND(",",'FY2025'!N243) + 1) + 2, LEN('FY2025'!N243))),"")</f>
        <v/>
      </c>
      <c r="O241" s="5" t="str">
        <f t="shared" si="3"/>
        <v/>
      </c>
      <c r="P241" s="10" t="str">
        <f>IF('FY2025'!$A243&lt;&gt;"",IF(AND(MONTH($K241) &lt;= 1, MONTH($L241) &gt;= 1), IF($O241 &lt;&gt; "", $E241/$O241, ""), ""),"")</f>
        <v/>
      </c>
      <c r="Q241" s="10" t="str">
        <f>IF('FY2025'!$A243&lt;&gt;"",IF(AND(MONTH($K241) &lt;= 2, MONTH($L241) &gt;= 2), IF($O241 &lt;&gt; "", $E241/$O241, ""), ""),"")</f>
        <v/>
      </c>
      <c r="R241" s="10" t="str">
        <f>IF('FY2025'!$A243&lt;&gt;"",IF(AND(MONTH($K241) &lt;= 3, MONTH($L241) &gt;= 3), IF($O241 &lt;&gt; "", $E241/$O241, ""), ""),"")</f>
        <v/>
      </c>
      <c r="S241" s="10" t="str">
        <f>IF('FY2025'!$A243&lt;&gt;"",IF(AND(MONTH($K241) &lt;= 4, MONTH($L241) &gt;= 4), IF($O241 &lt;&gt; "", $E241/$O241, ""), ""),"")</f>
        <v/>
      </c>
      <c r="T241" s="10" t="str">
        <f>IF('FY2025'!$A243&lt;&gt;"",IF(AND(MONTH($K241) &lt;= 5, MONTH($L241) &gt;= 5), IF($O241 &lt;&gt; "", $E241/$O241, ""), ""),"")</f>
        <v/>
      </c>
      <c r="U241" s="10" t="str">
        <f>IF('FY2025'!$A243&lt;&gt;"",IF(AND(MONTH($K241) &lt;= 6, MONTH($L241) &gt;= 6), IF($O241 &lt;&gt; "", $E241/$O241, ""), ""),"")</f>
        <v/>
      </c>
      <c r="V241" s="10" t="str">
        <f>IF('FY2025'!$A243&lt;&gt;"",IF(AND(MONTH($K241) &lt;= 7, MONTH($L241) &gt;= 7 ), IF($O241 &lt;&gt; "", $E241/$O241, ""), ""),"")</f>
        <v/>
      </c>
      <c r="W241" s="10" t="str">
        <f>IF('FY2025'!$A243&lt;&gt;"",IF(AND(MONTH($K241) &lt;= 8, MONTH($L241) &gt;= 8), IF($O241 &lt;&gt; "", $E241/$O241, ""), ""),"")</f>
        <v/>
      </c>
      <c r="X241" s="10" t="str">
        <f>IF('FY2025'!$A243&lt;&gt;"",IF(AND(MONTH($K241) &lt;= 9, MONTH($L241) &gt;= 9), IF($O241 &lt;&gt; "", $E241/$O241, ""), ""),"")</f>
        <v/>
      </c>
      <c r="Y241" s="10" t="str">
        <f>IF('FY2025'!$A243&lt;&gt;"",IF(AND(MONTH($K241) &lt;= 10, MONTH($L241) &gt;= 10), IF($O241 &lt;&gt; "", $E241/$O241, ""), ""),"")</f>
        <v/>
      </c>
      <c r="Z241" s="10" t="str">
        <f>IF('FY2025'!$A243&lt;&gt;"",IF(AND(MONTH($K241) &lt;= 11, MONTH($L241) &gt;= 11), IF($O241 &lt;&gt; "", $E241/$O241, ""), ""),"")</f>
        <v/>
      </c>
      <c r="AA241" s="10" t="str">
        <f>IF('FY2025'!$A243&lt;&gt;"",IF(AND(MONTH($K241) &lt;= 12, MONTH($L241) &gt;= 12), IF($O241 &lt;&gt; "", $E241/$O241, ""), ""),"")</f>
        <v/>
      </c>
    </row>
    <row r="242" spans="1:27" x14ac:dyDescent="0.25">
      <c r="A242" s="8" t="str">
        <f>IF('FY2025'!A244&lt;&gt;"", VALUE('FY2025'!A244), "")</f>
        <v/>
      </c>
      <c r="B242" s="5" t="str">
        <f>IF('FY2025'!A244&lt;&gt;"",_xlfn.VALUETOTEXT('FY2025'!B244),"")</f>
        <v/>
      </c>
      <c r="C242" s="5" t="str">
        <f>_xlfn.VALUETOTEXT('FY2025'!C244)</f>
        <v/>
      </c>
      <c r="D242" s="5" t="str">
        <f>IF('FY2025'!A244&lt;&gt;"",_xlfn.VALUETOTEXT('FY2025'!D244),"")</f>
        <v/>
      </c>
      <c r="E242" s="6" t="str">
        <f>IF('FY2025'!A244&lt;&gt;"",VALUE('FY2025'!E244),"")</f>
        <v/>
      </c>
      <c r="F242" s="6" t="str">
        <f>IF('FY2025'!A244&lt;&gt;"",VALUE('FY2025'!F244),"")</f>
        <v/>
      </c>
      <c r="G242" s="6" t="str">
        <f>IF('FY2025'!A244&lt;&gt;"",VALUE('FY2025'!G244),"")</f>
        <v/>
      </c>
      <c r="H242" s="6" t="str">
        <f>IF('FY2025'!A244&lt;&gt;"",VALUE('FY2025'!H244),"")</f>
        <v/>
      </c>
      <c r="I242" s="6" t="str">
        <f>IF('FY2025'!A244&lt;&gt;"",VALUE('FY2025'!I244),"")</f>
        <v/>
      </c>
      <c r="J242" s="6" t="str">
        <f>IF('FY2025'!A244&lt;&gt;"",VALUE('FY2025'!J244),"")</f>
        <v/>
      </c>
      <c r="K242" s="7" t="str">
        <f>IF('FY2025'!A244&lt;&gt;"",DATEVALUE(MID('FY2025'!K244, FIND(",", 'FY2025'!K244) + 2, FIND(" ", 'FY2025'!K244) - FIND(",", 'FY2025'!K244) - 1) &amp; " " &amp; MID('FY2025'!K244, FIND(" ", 'FY2025'!K244) + 1, FIND(",", 'FY2025'!K244, FIND(" ", 'FY2025'!K244)) - FIND(" ", 'FY2025'!K244) - 1) &amp; ", " &amp; MID('FY2025'!K244, FIND(",", 'FY2025'!K244, FIND(",",'FY2025'!K244) + 1) + 2, LEN('FY2025'!K244))),"")</f>
        <v/>
      </c>
      <c r="L242" s="7" t="str">
        <f>IF('FY2025'!A244&lt;&gt;"",DATEVALUE(MID('FY2025'!L244, FIND(",", 'FY2025'!L244) + 2, FIND(" ", 'FY2025'!L244) - FIND(",", 'FY2025'!L244) - 1) &amp; " " &amp; MID('FY2025'!L244, FIND(" ", 'FY2025'!L244) + 1, FIND(",", 'FY2025'!L244, FIND(" ", 'FY2025'!L244)) - FIND(" ", 'FY2025'!L244) - 1) &amp; ", " &amp; MID('FY2025'!L244, FIND(",", 'FY2025'!L244, FIND(",",'FY2025'!L244) + 1) + 2, LEN('FY2025'!L244))),"")</f>
        <v/>
      </c>
      <c r="M242" s="7" t="str">
        <f>IF('FY2025'!A244&lt;&gt;"",DATEVALUE(MID('FY2025'!M244, FIND(",", 'FY2025'!M244) + 2, FIND(" ", 'FY2025'!M244) - FIND(",", 'FY2025'!M244) - 1) &amp; " " &amp; MID('FY2025'!M244, FIND(" ", 'FY2025'!M244) + 1, FIND(",", 'FY2025'!M244, FIND(" ", 'FY2025'!M244)) - FIND(" ", 'FY2025'!M244) - 1) &amp; ", " &amp; MID('FY2025'!M244, FIND(",", 'FY2025'!M244, FIND(",",'FY2025'!M244) + 1) + 2, LEN('FY2025'!M244))),"")</f>
        <v/>
      </c>
      <c r="N242" s="7" t="str">
        <f>IF('FY2025'!A244&lt;&gt;"",DATEVALUE(MID('FY2025'!N244, FIND(",", 'FY2025'!N244) + 2, FIND(" ", 'FY2025'!N244) - FIND(",", 'FY2025'!N244) - 1) &amp; " " &amp; MID('FY2025'!N244, FIND(" ", 'FY2025'!N244) + 1, FIND(",", 'FY2025'!N244, FIND(" ", 'FY2025'!N244)) - FIND(" ", 'FY2025'!N244) - 1) &amp; ", " &amp; MID('FY2025'!N244, FIND(",", 'FY2025'!N244, FIND(",",'FY2025'!N244) + 1) + 2, LEN('FY2025'!N244))),"")</f>
        <v/>
      </c>
      <c r="O242" s="5" t="str">
        <f t="shared" si="3"/>
        <v/>
      </c>
      <c r="P242" s="10" t="str">
        <f>IF('FY2025'!$A244&lt;&gt;"",IF(AND(MONTH($K242) &lt;= 1, MONTH($L242) &gt;= 1), IF($O242 &lt;&gt; "", $E242/$O242, ""), ""),"")</f>
        <v/>
      </c>
      <c r="Q242" s="10" t="str">
        <f>IF('FY2025'!$A244&lt;&gt;"",IF(AND(MONTH($K242) &lt;= 2, MONTH($L242) &gt;= 2), IF($O242 &lt;&gt; "", $E242/$O242, ""), ""),"")</f>
        <v/>
      </c>
      <c r="R242" s="10" t="str">
        <f>IF('FY2025'!$A244&lt;&gt;"",IF(AND(MONTH($K242) &lt;= 3, MONTH($L242) &gt;= 3), IF($O242 &lt;&gt; "", $E242/$O242, ""), ""),"")</f>
        <v/>
      </c>
      <c r="S242" s="10" t="str">
        <f>IF('FY2025'!$A244&lt;&gt;"",IF(AND(MONTH($K242) &lt;= 4, MONTH($L242) &gt;= 4), IF($O242 &lt;&gt; "", $E242/$O242, ""), ""),"")</f>
        <v/>
      </c>
      <c r="T242" s="10" t="str">
        <f>IF('FY2025'!$A244&lt;&gt;"",IF(AND(MONTH($K242) &lt;= 5, MONTH($L242) &gt;= 5), IF($O242 &lt;&gt; "", $E242/$O242, ""), ""),"")</f>
        <v/>
      </c>
      <c r="U242" s="10" t="str">
        <f>IF('FY2025'!$A244&lt;&gt;"",IF(AND(MONTH($K242) &lt;= 6, MONTH($L242) &gt;= 6), IF($O242 &lt;&gt; "", $E242/$O242, ""), ""),"")</f>
        <v/>
      </c>
      <c r="V242" s="10" t="str">
        <f>IF('FY2025'!$A244&lt;&gt;"",IF(AND(MONTH($K242) &lt;= 7, MONTH($L242) &gt;= 7 ), IF($O242 &lt;&gt; "", $E242/$O242, ""), ""),"")</f>
        <v/>
      </c>
      <c r="W242" s="10" t="str">
        <f>IF('FY2025'!$A244&lt;&gt;"",IF(AND(MONTH($K242) &lt;= 8, MONTH($L242) &gt;= 8), IF($O242 &lt;&gt; "", $E242/$O242, ""), ""),"")</f>
        <v/>
      </c>
      <c r="X242" s="10" t="str">
        <f>IF('FY2025'!$A244&lt;&gt;"",IF(AND(MONTH($K242) &lt;= 9, MONTH($L242) &gt;= 9), IF($O242 &lt;&gt; "", $E242/$O242, ""), ""),"")</f>
        <v/>
      </c>
      <c r="Y242" s="10" t="str">
        <f>IF('FY2025'!$A244&lt;&gt;"",IF(AND(MONTH($K242) &lt;= 10, MONTH($L242) &gt;= 10), IF($O242 &lt;&gt; "", $E242/$O242, ""), ""),"")</f>
        <v/>
      </c>
      <c r="Z242" s="10" t="str">
        <f>IF('FY2025'!$A244&lt;&gt;"",IF(AND(MONTH($K242) &lt;= 11, MONTH($L242) &gt;= 11), IF($O242 &lt;&gt; "", $E242/$O242, ""), ""),"")</f>
        <v/>
      </c>
      <c r="AA242" s="10" t="str">
        <f>IF('FY2025'!$A244&lt;&gt;"",IF(AND(MONTH($K242) &lt;= 12, MONTH($L242) &gt;= 12), IF($O242 &lt;&gt; "", $E242/$O242, ""), ""),"")</f>
        <v/>
      </c>
    </row>
    <row r="243" spans="1:27" x14ac:dyDescent="0.25">
      <c r="A243" s="8" t="str">
        <f>IF('FY2025'!A245&lt;&gt;"", VALUE('FY2025'!A245), "")</f>
        <v/>
      </c>
      <c r="B243" s="5" t="str">
        <f>IF('FY2025'!A245&lt;&gt;"",_xlfn.VALUETOTEXT('FY2025'!B245),"")</f>
        <v/>
      </c>
      <c r="C243" s="5" t="str">
        <f>_xlfn.VALUETOTEXT('FY2025'!C245)</f>
        <v/>
      </c>
      <c r="D243" s="5" t="str">
        <f>IF('FY2025'!A245&lt;&gt;"",_xlfn.VALUETOTEXT('FY2025'!D245),"")</f>
        <v/>
      </c>
      <c r="E243" s="6" t="str">
        <f>IF('FY2025'!A245&lt;&gt;"",VALUE('FY2025'!E245),"")</f>
        <v/>
      </c>
      <c r="F243" s="6" t="str">
        <f>IF('FY2025'!A245&lt;&gt;"",VALUE('FY2025'!F245),"")</f>
        <v/>
      </c>
      <c r="G243" s="6" t="str">
        <f>IF('FY2025'!A245&lt;&gt;"",VALUE('FY2025'!G245),"")</f>
        <v/>
      </c>
      <c r="H243" s="6" t="str">
        <f>IF('FY2025'!A245&lt;&gt;"",VALUE('FY2025'!H245),"")</f>
        <v/>
      </c>
      <c r="I243" s="6" t="str">
        <f>IF('FY2025'!A245&lt;&gt;"",VALUE('FY2025'!I245),"")</f>
        <v/>
      </c>
      <c r="J243" s="6" t="str">
        <f>IF('FY2025'!A245&lt;&gt;"",VALUE('FY2025'!J245),"")</f>
        <v/>
      </c>
      <c r="K243" s="7" t="str">
        <f>IF('FY2025'!A245&lt;&gt;"",DATEVALUE(MID('FY2025'!K245, FIND(",", 'FY2025'!K245) + 2, FIND(" ", 'FY2025'!K245) - FIND(",", 'FY2025'!K245) - 1) &amp; " " &amp; MID('FY2025'!K245, FIND(" ", 'FY2025'!K245) + 1, FIND(",", 'FY2025'!K245, FIND(" ", 'FY2025'!K245)) - FIND(" ", 'FY2025'!K245) - 1) &amp; ", " &amp; MID('FY2025'!K245, FIND(",", 'FY2025'!K245, FIND(",",'FY2025'!K245) + 1) + 2, LEN('FY2025'!K245))),"")</f>
        <v/>
      </c>
      <c r="L243" s="7" t="str">
        <f>IF('FY2025'!A245&lt;&gt;"",DATEVALUE(MID('FY2025'!L245, FIND(",", 'FY2025'!L245) + 2, FIND(" ", 'FY2025'!L245) - FIND(",", 'FY2025'!L245) - 1) &amp; " " &amp; MID('FY2025'!L245, FIND(" ", 'FY2025'!L245) + 1, FIND(",", 'FY2025'!L245, FIND(" ", 'FY2025'!L245)) - FIND(" ", 'FY2025'!L245) - 1) &amp; ", " &amp; MID('FY2025'!L245, FIND(",", 'FY2025'!L245, FIND(",",'FY2025'!L245) + 1) + 2, LEN('FY2025'!L245))),"")</f>
        <v/>
      </c>
      <c r="M243" s="7" t="str">
        <f>IF('FY2025'!A245&lt;&gt;"",DATEVALUE(MID('FY2025'!M245, FIND(",", 'FY2025'!M245) + 2, FIND(" ", 'FY2025'!M245) - FIND(",", 'FY2025'!M245) - 1) &amp; " " &amp; MID('FY2025'!M245, FIND(" ", 'FY2025'!M245) + 1, FIND(",", 'FY2025'!M245, FIND(" ", 'FY2025'!M245)) - FIND(" ", 'FY2025'!M245) - 1) &amp; ", " &amp; MID('FY2025'!M245, FIND(",", 'FY2025'!M245, FIND(",",'FY2025'!M245) + 1) + 2, LEN('FY2025'!M245))),"")</f>
        <v/>
      </c>
      <c r="N243" s="7" t="str">
        <f>IF('FY2025'!A245&lt;&gt;"",DATEVALUE(MID('FY2025'!N245, FIND(",", 'FY2025'!N245) + 2, FIND(" ", 'FY2025'!N245) - FIND(",", 'FY2025'!N245) - 1) &amp; " " &amp; MID('FY2025'!N245, FIND(" ", 'FY2025'!N245) + 1, FIND(",", 'FY2025'!N245, FIND(" ", 'FY2025'!N245)) - FIND(" ", 'FY2025'!N245) - 1) &amp; ", " &amp; MID('FY2025'!N245, FIND(",", 'FY2025'!N245, FIND(",",'FY2025'!N245) + 1) + 2, LEN('FY2025'!N245))),"")</f>
        <v/>
      </c>
      <c r="O243" s="5" t="str">
        <f t="shared" si="3"/>
        <v/>
      </c>
      <c r="P243" s="10" t="str">
        <f>IF('FY2025'!$A245&lt;&gt;"",IF(AND(MONTH($K243) &lt;= 1, MONTH($L243) &gt;= 1), IF($O243 &lt;&gt; "", $E243/$O243, ""), ""),"")</f>
        <v/>
      </c>
      <c r="Q243" s="10" t="str">
        <f>IF('FY2025'!$A245&lt;&gt;"",IF(AND(MONTH($K243) &lt;= 2, MONTH($L243) &gt;= 2), IF($O243 &lt;&gt; "", $E243/$O243, ""), ""),"")</f>
        <v/>
      </c>
      <c r="R243" s="10" t="str">
        <f>IF('FY2025'!$A245&lt;&gt;"",IF(AND(MONTH($K243) &lt;= 3, MONTH($L243) &gt;= 3), IF($O243 &lt;&gt; "", $E243/$O243, ""), ""),"")</f>
        <v/>
      </c>
      <c r="S243" s="10" t="str">
        <f>IF('FY2025'!$A245&lt;&gt;"",IF(AND(MONTH($K243) &lt;= 4, MONTH($L243) &gt;= 4), IF($O243 &lt;&gt; "", $E243/$O243, ""), ""),"")</f>
        <v/>
      </c>
      <c r="T243" s="10" t="str">
        <f>IF('FY2025'!$A245&lt;&gt;"",IF(AND(MONTH($K243) &lt;= 5, MONTH($L243) &gt;= 5), IF($O243 &lt;&gt; "", $E243/$O243, ""), ""),"")</f>
        <v/>
      </c>
      <c r="U243" s="10" t="str">
        <f>IF('FY2025'!$A245&lt;&gt;"",IF(AND(MONTH($K243) &lt;= 6, MONTH($L243) &gt;= 6), IF($O243 &lt;&gt; "", $E243/$O243, ""), ""),"")</f>
        <v/>
      </c>
      <c r="V243" s="10" t="str">
        <f>IF('FY2025'!$A245&lt;&gt;"",IF(AND(MONTH($K243) &lt;= 7, MONTH($L243) &gt;= 7 ), IF($O243 &lt;&gt; "", $E243/$O243, ""), ""),"")</f>
        <v/>
      </c>
      <c r="W243" s="10" t="str">
        <f>IF('FY2025'!$A245&lt;&gt;"",IF(AND(MONTH($K243) &lt;= 8, MONTH($L243) &gt;= 8), IF($O243 &lt;&gt; "", $E243/$O243, ""), ""),"")</f>
        <v/>
      </c>
      <c r="X243" s="10" t="str">
        <f>IF('FY2025'!$A245&lt;&gt;"",IF(AND(MONTH($K243) &lt;= 9, MONTH($L243) &gt;= 9), IF($O243 &lt;&gt; "", $E243/$O243, ""), ""),"")</f>
        <v/>
      </c>
      <c r="Y243" s="10" t="str">
        <f>IF('FY2025'!$A245&lt;&gt;"",IF(AND(MONTH($K243) &lt;= 10, MONTH($L243) &gt;= 10), IF($O243 &lt;&gt; "", $E243/$O243, ""), ""),"")</f>
        <v/>
      </c>
      <c r="Z243" s="10" t="str">
        <f>IF('FY2025'!$A245&lt;&gt;"",IF(AND(MONTH($K243) &lt;= 11, MONTH($L243) &gt;= 11), IF($O243 &lt;&gt; "", $E243/$O243, ""), ""),"")</f>
        <v/>
      </c>
      <c r="AA243" s="10" t="str">
        <f>IF('FY2025'!$A245&lt;&gt;"",IF(AND(MONTH($K243) &lt;= 12, MONTH($L243) &gt;= 12), IF($O243 &lt;&gt; "", $E243/$O243, ""), ""),"")</f>
        <v/>
      </c>
    </row>
    <row r="244" spans="1:27" x14ac:dyDescent="0.25">
      <c r="A244" s="8" t="str">
        <f>IF('FY2025'!A246&lt;&gt;"", VALUE('FY2025'!A246), "")</f>
        <v/>
      </c>
      <c r="B244" s="5" t="str">
        <f>IF('FY2025'!A246&lt;&gt;"",_xlfn.VALUETOTEXT('FY2025'!B246),"")</f>
        <v/>
      </c>
      <c r="C244" s="5" t="str">
        <f>_xlfn.VALUETOTEXT('FY2025'!C246)</f>
        <v/>
      </c>
      <c r="D244" s="5" t="str">
        <f>IF('FY2025'!A246&lt;&gt;"",_xlfn.VALUETOTEXT('FY2025'!D246),"")</f>
        <v/>
      </c>
      <c r="E244" s="6" t="str">
        <f>IF('FY2025'!A246&lt;&gt;"",VALUE('FY2025'!E246),"")</f>
        <v/>
      </c>
      <c r="F244" s="6" t="str">
        <f>IF('FY2025'!A246&lt;&gt;"",VALUE('FY2025'!F246),"")</f>
        <v/>
      </c>
      <c r="G244" s="6" t="str">
        <f>IF('FY2025'!A246&lt;&gt;"",VALUE('FY2025'!G246),"")</f>
        <v/>
      </c>
      <c r="H244" s="6" t="str">
        <f>IF('FY2025'!A246&lt;&gt;"",VALUE('FY2025'!H246),"")</f>
        <v/>
      </c>
      <c r="I244" s="6" t="str">
        <f>IF('FY2025'!A246&lt;&gt;"",VALUE('FY2025'!I246),"")</f>
        <v/>
      </c>
      <c r="J244" s="6" t="str">
        <f>IF('FY2025'!A246&lt;&gt;"",VALUE('FY2025'!J246),"")</f>
        <v/>
      </c>
      <c r="K244" s="7" t="str">
        <f>IF('FY2025'!A246&lt;&gt;"",DATEVALUE(MID('FY2025'!K246, FIND(",", 'FY2025'!K246) + 2, FIND(" ", 'FY2025'!K246) - FIND(",", 'FY2025'!K246) - 1) &amp; " " &amp; MID('FY2025'!K246, FIND(" ", 'FY2025'!K246) + 1, FIND(",", 'FY2025'!K246, FIND(" ", 'FY2025'!K246)) - FIND(" ", 'FY2025'!K246) - 1) &amp; ", " &amp; MID('FY2025'!K246, FIND(",", 'FY2025'!K246, FIND(",",'FY2025'!K246) + 1) + 2, LEN('FY2025'!K246))),"")</f>
        <v/>
      </c>
      <c r="L244" s="7" t="str">
        <f>IF('FY2025'!A246&lt;&gt;"",DATEVALUE(MID('FY2025'!L246, FIND(",", 'FY2025'!L246) + 2, FIND(" ", 'FY2025'!L246) - FIND(",", 'FY2025'!L246) - 1) &amp; " " &amp; MID('FY2025'!L246, FIND(" ", 'FY2025'!L246) + 1, FIND(",", 'FY2025'!L246, FIND(" ", 'FY2025'!L246)) - FIND(" ", 'FY2025'!L246) - 1) &amp; ", " &amp; MID('FY2025'!L246, FIND(",", 'FY2025'!L246, FIND(",",'FY2025'!L246) + 1) + 2, LEN('FY2025'!L246))),"")</f>
        <v/>
      </c>
      <c r="M244" s="7" t="str">
        <f>IF('FY2025'!A246&lt;&gt;"",DATEVALUE(MID('FY2025'!M246, FIND(",", 'FY2025'!M246) + 2, FIND(" ", 'FY2025'!M246) - FIND(",", 'FY2025'!M246) - 1) &amp; " " &amp; MID('FY2025'!M246, FIND(" ", 'FY2025'!M246) + 1, FIND(",", 'FY2025'!M246, FIND(" ", 'FY2025'!M246)) - FIND(" ", 'FY2025'!M246) - 1) &amp; ", " &amp; MID('FY2025'!M246, FIND(",", 'FY2025'!M246, FIND(",",'FY2025'!M246) + 1) + 2, LEN('FY2025'!M246))),"")</f>
        <v/>
      </c>
      <c r="N244" s="7" t="str">
        <f>IF('FY2025'!A246&lt;&gt;"",DATEVALUE(MID('FY2025'!N246, FIND(",", 'FY2025'!N246) + 2, FIND(" ", 'FY2025'!N246) - FIND(",", 'FY2025'!N246) - 1) &amp; " " &amp; MID('FY2025'!N246, FIND(" ", 'FY2025'!N246) + 1, FIND(",", 'FY2025'!N246, FIND(" ", 'FY2025'!N246)) - FIND(" ", 'FY2025'!N246) - 1) &amp; ", " &amp; MID('FY2025'!N246, FIND(",", 'FY2025'!N246, FIND(",",'FY2025'!N246) + 1) + 2, LEN('FY2025'!N246))),"")</f>
        <v/>
      </c>
      <c r="O244" s="5" t="str">
        <f t="shared" si="3"/>
        <v/>
      </c>
      <c r="P244" s="10" t="str">
        <f>IF('FY2025'!$A246&lt;&gt;"",IF(AND(MONTH($K244) &lt;= 1, MONTH($L244) &gt;= 1), IF($O244 &lt;&gt; "", $E244/$O244, ""), ""),"")</f>
        <v/>
      </c>
      <c r="Q244" s="10" t="str">
        <f>IF('FY2025'!$A246&lt;&gt;"",IF(AND(MONTH($K244) &lt;= 2, MONTH($L244) &gt;= 2), IF($O244 &lt;&gt; "", $E244/$O244, ""), ""),"")</f>
        <v/>
      </c>
      <c r="R244" s="10" t="str">
        <f>IF('FY2025'!$A246&lt;&gt;"",IF(AND(MONTH($K244) &lt;= 3, MONTH($L244) &gt;= 3), IF($O244 &lt;&gt; "", $E244/$O244, ""), ""),"")</f>
        <v/>
      </c>
      <c r="S244" s="10" t="str">
        <f>IF('FY2025'!$A246&lt;&gt;"",IF(AND(MONTH($K244) &lt;= 4, MONTH($L244) &gt;= 4), IF($O244 &lt;&gt; "", $E244/$O244, ""), ""),"")</f>
        <v/>
      </c>
      <c r="T244" s="10" t="str">
        <f>IF('FY2025'!$A246&lt;&gt;"",IF(AND(MONTH($K244) &lt;= 5, MONTH($L244) &gt;= 5), IF($O244 &lt;&gt; "", $E244/$O244, ""), ""),"")</f>
        <v/>
      </c>
      <c r="U244" s="10" t="str">
        <f>IF('FY2025'!$A246&lt;&gt;"",IF(AND(MONTH($K244) &lt;= 6, MONTH($L244) &gt;= 6), IF($O244 &lt;&gt; "", $E244/$O244, ""), ""),"")</f>
        <v/>
      </c>
      <c r="V244" s="10" t="str">
        <f>IF('FY2025'!$A246&lt;&gt;"",IF(AND(MONTH($K244) &lt;= 7, MONTH($L244) &gt;= 7 ), IF($O244 &lt;&gt; "", $E244/$O244, ""), ""),"")</f>
        <v/>
      </c>
      <c r="W244" s="10" t="str">
        <f>IF('FY2025'!$A246&lt;&gt;"",IF(AND(MONTH($K244) &lt;= 8, MONTH($L244) &gt;= 8), IF($O244 &lt;&gt; "", $E244/$O244, ""), ""),"")</f>
        <v/>
      </c>
      <c r="X244" s="10" t="str">
        <f>IF('FY2025'!$A246&lt;&gt;"",IF(AND(MONTH($K244) &lt;= 9, MONTH($L244) &gt;= 9), IF($O244 &lt;&gt; "", $E244/$O244, ""), ""),"")</f>
        <v/>
      </c>
      <c r="Y244" s="10" t="str">
        <f>IF('FY2025'!$A246&lt;&gt;"",IF(AND(MONTH($K244) &lt;= 10, MONTH($L244) &gt;= 10), IF($O244 &lt;&gt; "", $E244/$O244, ""), ""),"")</f>
        <v/>
      </c>
      <c r="Z244" s="10" t="str">
        <f>IF('FY2025'!$A246&lt;&gt;"",IF(AND(MONTH($K244) &lt;= 11, MONTH($L244) &gt;= 11), IF($O244 &lt;&gt; "", $E244/$O244, ""), ""),"")</f>
        <v/>
      </c>
      <c r="AA244" s="10" t="str">
        <f>IF('FY2025'!$A246&lt;&gt;"",IF(AND(MONTH($K244) &lt;= 12, MONTH($L244) &gt;= 12), IF($O244 &lt;&gt; "", $E244/$O244, ""), ""),"")</f>
        <v/>
      </c>
    </row>
    <row r="245" spans="1:27" x14ac:dyDescent="0.25">
      <c r="A245" s="8" t="str">
        <f>IF('FY2025'!A247&lt;&gt;"", VALUE('FY2025'!A247), "")</f>
        <v/>
      </c>
      <c r="B245" s="5" t="str">
        <f>IF('FY2025'!A247&lt;&gt;"",_xlfn.VALUETOTEXT('FY2025'!B247),"")</f>
        <v/>
      </c>
      <c r="C245" s="5" t="str">
        <f>_xlfn.VALUETOTEXT('FY2025'!C247)</f>
        <v/>
      </c>
      <c r="D245" s="5" t="str">
        <f>IF('FY2025'!A247&lt;&gt;"",_xlfn.VALUETOTEXT('FY2025'!D247),"")</f>
        <v/>
      </c>
      <c r="E245" s="6" t="str">
        <f>IF('FY2025'!A247&lt;&gt;"",VALUE('FY2025'!E247),"")</f>
        <v/>
      </c>
      <c r="F245" s="6" t="str">
        <f>IF('FY2025'!A247&lt;&gt;"",VALUE('FY2025'!F247),"")</f>
        <v/>
      </c>
      <c r="G245" s="6" t="str">
        <f>IF('FY2025'!A247&lt;&gt;"",VALUE('FY2025'!G247),"")</f>
        <v/>
      </c>
      <c r="H245" s="6" t="str">
        <f>IF('FY2025'!A247&lt;&gt;"",VALUE('FY2025'!H247),"")</f>
        <v/>
      </c>
      <c r="I245" s="6" t="str">
        <f>IF('FY2025'!A247&lt;&gt;"",VALUE('FY2025'!I247),"")</f>
        <v/>
      </c>
      <c r="J245" s="6" t="str">
        <f>IF('FY2025'!A247&lt;&gt;"",VALUE('FY2025'!J247),"")</f>
        <v/>
      </c>
      <c r="K245" s="7" t="str">
        <f>IF('FY2025'!A247&lt;&gt;"",DATEVALUE(MID('FY2025'!K247, FIND(",", 'FY2025'!K247) + 2, FIND(" ", 'FY2025'!K247) - FIND(",", 'FY2025'!K247) - 1) &amp; " " &amp; MID('FY2025'!K247, FIND(" ", 'FY2025'!K247) + 1, FIND(",", 'FY2025'!K247, FIND(" ", 'FY2025'!K247)) - FIND(" ", 'FY2025'!K247) - 1) &amp; ", " &amp; MID('FY2025'!K247, FIND(",", 'FY2025'!K247, FIND(",",'FY2025'!K247) + 1) + 2, LEN('FY2025'!K247))),"")</f>
        <v/>
      </c>
      <c r="L245" s="7" t="str">
        <f>IF('FY2025'!A247&lt;&gt;"",DATEVALUE(MID('FY2025'!L247, FIND(",", 'FY2025'!L247) + 2, FIND(" ", 'FY2025'!L247) - FIND(",", 'FY2025'!L247) - 1) &amp; " " &amp; MID('FY2025'!L247, FIND(" ", 'FY2025'!L247) + 1, FIND(",", 'FY2025'!L247, FIND(" ", 'FY2025'!L247)) - FIND(" ", 'FY2025'!L247) - 1) &amp; ", " &amp; MID('FY2025'!L247, FIND(",", 'FY2025'!L247, FIND(",",'FY2025'!L247) + 1) + 2, LEN('FY2025'!L247))),"")</f>
        <v/>
      </c>
      <c r="M245" s="7" t="str">
        <f>IF('FY2025'!A247&lt;&gt;"",DATEVALUE(MID('FY2025'!M247, FIND(",", 'FY2025'!M247) + 2, FIND(" ", 'FY2025'!M247) - FIND(",", 'FY2025'!M247) - 1) &amp; " " &amp; MID('FY2025'!M247, FIND(" ", 'FY2025'!M247) + 1, FIND(",", 'FY2025'!M247, FIND(" ", 'FY2025'!M247)) - FIND(" ", 'FY2025'!M247) - 1) &amp; ", " &amp; MID('FY2025'!M247, FIND(",", 'FY2025'!M247, FIND(",",'FY2025'!M247) + 1) + 2, LEN('FY2025'!M247))),"")</f>
        <v/>
      </c>
      <c r="N245" s="7" t="str">
        <f>IF('FY2025'!A247&lt;&gt;"",DATEVALUE(MID('FY2025'!N247, FIND(",", 'FY2025'!N247) + 2, FIND(" ", 'FY2025'!N247) - FIND(",", 'FY2025'!N247) - 1) &amp; " " &amp; MID('FY2025'!N247, FIND(" ", 'FY2025'!N247) + 1, FIND(",", 'FY2025'!N247, FIND(" ", 'FY2025'!N247)) - FIND(" ", 'FY2025'!N247) - 1) &amp; ", " &amp; MID('FY2025'!N247, FIND(",", 'FY2025'!N247, FIND(",",'FY2025'!N247) + 1) + 2, LEN('FY2025'!N247))),"")</f>
        <v/>
      </c>
      <c r="O245" s="5" t="str">
        <f t="shared" si="3"/>
        <v/>
      </c>
      <c r="P245" s="10" t="str">
        <f>IF('FY2025'!$A247&lt;&gt;"",IF(AND(MONTH($K245) &lt;= 1, MONTH($L245) &gt;= 1), IF($O245 &lt;&gt; "", $E245/$O245, ""), ""),"")</f>
        <v/>
      </c>
      <c r="Q245" s="10" t="str">
        <f>IF('FY2025'!$A247&lt;&gt;"",IF(AND(MONTH($K245) &lt;= 2, MONTH($L245) &gt;= 2), IF($O245 &lt;&gt; "", $E245/$O245, ""), ""),"")</f>
        <v/>
      </c>
      <c r="R245" s="10" t="str">
        <f>IF('FY2025'!$A247&lt;&gt;"",IF(AND(MONTH($K245) &lt;= 3, MONTH($L245) &gt;= 3), IF($O245 &lt;&gt; "", $E245/$O245, ""), ""),"")</f>
        <v/>
      </c>
      <c r="S245" s="10" t="str">
        <f>IF('FY2025'!$A247&lt;&gt;"",IF(AND(MONTH($K245) &lt;= 4, MONTH($L245) &gt;= 4), IF($O245 &lt;&gt; "", $E245/$O245, ""), ""),"")</f>
        <v/>
      </c>
      <c r="T245" s="10" t="str">
        <f>IF('FY2025'!$A247&lt;&gt;"",IF(AND(MONTH($K245) &lt;= 5, MONTH($L245) &gt;= 5), IF($O245 &lt;&gt; "", $E245/$O245, ""), ""),"")</f>
        <v/>
      </c>
      <c r="U245" s="10" t="str">
        <f>IF('FY2025'!$A247&lt;&gt;"",IF(AND(MONTH($K245) &lt;= 6, MONTH($L245) &gt;= 6), IF($O245 &lt;&gt; "", $E245/$O245, ""), ""),"")</f>
        <v/>
      </c>
      <c r="V245" s="10" t="str">
        <f>IF('FY2025'!$A247&lt;&gt;"",IF(AND(MONTH($K245) &lt;= 7, MONTH($L245) &gt;= 7 ), IF($O245 &lt;&gt; "", $E245/$O245, ""), ""),"")</f>
        <v/>
      </c>
      <c r="W245" s="10" t="str">
        <f>IF('FY2025'!$A247&lt;&gt;"",IF(AND(MONTH($K245) &lt;= 8, MONTH($L245) &gt;= 8), IF($O245 &lt;&gt; "", $E245/$O245, ""), ""),"")</f>
        <v/>
      </c>
      <c r="X245" s="10" t="str">
        <f>IF('FY2025'!$A247&lt;&gt;"",IF(AND(MONTH($K245) &lt;= 9, MONTH($L245) &gt;= 9), IF($O245 &lt;&gt; "", $E245/$O245, ""), ""),"")</f>
        <v/>
      </c>
      <c r="Y245" s="10" t="str">
        <f>IF('FY2025'!$A247&lt;&gt;"",IF(AND(MONTH($K245) &lt;= 10, MONTH($L245) &gt;= 10), IF($O245 &lt;&gt; "", $E245/$O245, ""), ""),"")</f>
        <v/>
      </c>
      <c r="Z245" s="10" t="str">
        <f>IF('FY2025'!$A247&lt;&gt;"",IF(AND(MONTH($K245) &lt;= 11, MONTH($L245) &gt;= 11), IF($O245 &lt;&gt; "", $E245/$O245, ""), ""),"")</f>
        <v/>
      </c>
      <c r="AA245" s="10" t="str">
        <f>IF('FY2025'!$A247&lt;&gt;"",IF(AND(MONTH($K245) &lt;= 12, MONTH($L245) &gt;= 12), IF($O245 &lt;&gt; "", $E245/$O245, ""), ""),"")</f>
        <v/>
      </c>
    </row>
    <row r="246" spans="1:27" x14ac:dyDescent="0.25">
      <c r="A246" s="8" t="str">
        <f>IF('FY2025'!A248&lt;&gt;"", VALUE('FY2025'!A248), "")</f>
        <v/>
      </c>
      <c r="B246" s="5" t="str">
        <f>IF('FY2025'!A248&lt;&gt;"",_xlfn.VALUETOTEXT('FY2025'!B248),"")</f>
        <v/>
      </c>
      <c r="C246" s="5" t="str">
        <f>_xlfn.VALUETOTEXT('FY2025'!C248)</f>
        <v/>
      </c>
      <c r="D246" s="5" t="str">
        <f>IF('FY2025'!A248&lt;&gt;"",_xlfn.VALUETOTEXT('FY2025'!D248),"")</f>
        <v/>
      </c>
      <c r="E246" s="6" t="str">
        <f>IF('FY2025'!A248&lt;&gt;"",VALUE('FY2025'!E248),"")</f>
        <v/>
      </c>
      <c r="F246" s="6" t="str">
        <f>IF('FY2025'!A248&lt;&gt;"",VALUE('FY2025'!F248),"")</f>
        <v/>
      </c>
      <c r="G246" s="6" t="str">
        <f>IF('FY2025'!A248&lt;&gt;"",VALUE('FY2025'!G248),"")</f>
        <v/>
      </c>
      <c r="H246" s="6" t="str">
        <f>IF('FY2025'!A248&lt;&gt;"",VALUE('FY2025'!H248),"")</f>
        <v/>
      </c>
      <c r="I246" s="6" t="str">
        <f>IF('FY2025'!A248&lt;&gt;"",VALUE('FY2025'!I248),"")</f>
        <v/>
      </c>
      <c r="J246" s="6" t="str">
        <f>IF('FY2025'!A248&lt;&gt;"",VALUE('FY2025'!J248),"")</f>
        <v/>
      </c>
      <c r="K246" s="7" t="str">
        <f>IF('FY2025'!A248&lt;&gt;"",DATEVALUE(MID('FY2025'!K248, FIND(",", 'FY2025'!K248) + 2, FIND(" ", 'FY2025'!K248) - FIND(",", 'FY2025'!K248) - 1) &amp; " " &amp; MID('FY2025'!K248, FIND(" ", 'FY2025'!K248) + 1, FIND(",", 'FY2025'!K248, FIND(" ", 'FY2025'!K248)) - FIND(" ", 'FY2025'!K248) - 1) &amp; ", " &amp; MID('FY2025'!K248, FIND(",", 'FY2025'!K248, FIND(",",'FY2025'!K248) + 1) + 2, LEN('FY2025'!K248))),"")</f>
        <v/>
      </c>
      <c r="L246" s="7" t="str">
        <f>IF('FY2025'!A248&lt;&gt;"",DATEVALUE(MID('FY2025'!L248, FIND(",", 'FY2025'!L248) + 2, FIND(" ", 'FY2025'!L248) - FIND(",", 'FY2025'!L248) - 1) &amp; " " &amp; MID('FY2025'!L248, FIND(" ", 'FY2025'!L248) + 1, FIND(",", 'FY2025'!L248, FIND(" ", 'FY2025'!L248)) - FIND(" ", 'FY2025'!L248) - 1) &amp; ", " &amp; MID('FY2025'!L248, FIND(",", 'FY2025'!L248, FIND(",",'FY2025'!L248) + 1) + 2, LEN('FY2025'!L248))),"")</f>
        <v/>
      </c>
      <c r="M246" s="7" t="str">
        <f>IF('FY2025'!A248&lt;&gt;"",DATEVALUE(MID('FY2025'!M248, FIND(",", 'FY2025'!M248) + 2, FIND(" ", 'FY2025'!M248) - FIND(",", 'FY2025'!M248) - 1) &amp; " " &amp; MID('FY2025'!M248, FIND(" ", 'FY2025'!M248) + 1, FIND(",", 'FY2025'!M248, FIND(" ", 'FY2025'!M248)) - FIND(" ", 'FY2025'!M248) - 1) &amp; ", " &amp; MID('FY2025'!M248, FIND(",", 'FY2025'!M248, FIND(",",'FY2025'!M248) + 1) + 2, LEN('FY2025'!M248))),"")</f>
        <v/>
      </c>
      <c r="N246" s="7" t="str">
        <f>IF('FY2025'!A248&lt;&gt;"",DATEVALUE(MID('FY2025'!N248, FIND(",", 'FY2025'!N248) + 2, FIND(" ", 'FY2025'!N248) - FIND(",", 'FY2025'!N248) - 1) &amp; " " &amp; MID('FY2025'!N248, FIND(" ", 'FY2025'!N248) + 1, FIND(",", 'FY2025'!N248, FIND(" ", 'FY2025'!N248)) - FIND(" ", 'FY2025'!N248) - 1) &amp; ", " &amp; MID('FY2025'!N248, FIND(",", 'FY2025'!N248, FIND(",",'FY2025'!N248) + 1) + 2, LEN('FY2025'!N248))),"")</f>
        <v/>
      </c>
      <c r="O246" s="5" t="str">
        <f t="shared" si="3"/>
        <v/>
      </c>
      <c r="P246" s="10" t="str">
        <f>IF('FY2025'!$A248&lt;&gt;"",IF(AND(MONTH($K246) &lt;= 1, MONTH($L246) &gt;= 1), IF($O246 &lt;&gt; "", $E246/$O246, ""), ""),"")</f>
        <v/>
      </c>
      <c r="Q246" s="10" t="str">
        <f>IF('FY2025'!$A248&lt;&gt;"",IF(AND(MONTH($K246) &lt;= 2, MONTH($L246) &gt;= 2), IF($O246 &lt;&gt; "", $E246/$O246, ""), ""),"")</f>
        <v/>
      </c>
      <c r="R246" s="10" t="str">
        <f>IF('FY2025'!$A248&lt;&gt;"",IF(AND(MONTH($K246) &lt;= 3, MONTH($L246) &gt;= 3), IF($O246 &lt;&gt; "", $E246/$O246, ""), ""),"")</f>
        <v/>
      </c>
      <c r="S246" s="10" t="str">
        <f>IF('FY2025'!$A248&lt;&gt;"",IF(AND(MONTH($K246) &lt;= 4, MONTH($L246) &gt;= 4), IF($O246 &lt;&gt; "", $E246/$O246, ""), ""),"")</f>
        <v/>
      </c>
      <c r="T246" s="10" t="str">
        <f>IF('FY2025'!$A248&lt;&gt;"",IF(AND(MONTH($K246) &lt;= 5, MONTH($L246) &gt;= 5), IF($O246 &lt;&gt; "", $E246/$O246, ""), ""),"")</f>
        <v/>
      </c>
      <c r="U246" s="10" t="str">
        <f>IF('FY2025'!$A248&lt;&gt;"",IF(AND(MONTH($K246) &lt;= 6, MONTH($L246) &gt;= 6), IF($O246 &lt;&gt; "", $E246/$O246, ""), ""),"")</f>
        <v/>
      </c>
      <c r="V246" s="10" t="str">
        <f>IF('FY2025'!$A248&lt;&gt;"",IF(AND(MONTH($K246) &lt;= 7, MONTH($L246) &gt;= 7 ), IF($O246 &lt;&gt; "", $E246/$O246, ""), ""),"")</f>
        <v/>
      </c>
      <c r="W246" s="10" t="str">
        <f>IF('FY2025'!$A248&lt;&gt;"",IF(AND(MONTH($K246) &lt;= 8, MONTH($L246) &gt;= 8), IF($O246 &lt;&gt; "", $E246/$O246, ""), ""),"")</f>
        <v/>
      </c>
      <c r="X246" s="10" t="str">
        <f>IF('FY2025'!$A248&lt;&gt;"",IF(AND(MONTH($K246) &lt;= 9, MONTH($L246) &gt;= 9), IF($O246 &lt;&gt; "", $E246/$O246, ""), ""),"")</f>
        <v/>
      </c>
      <c r="Y246" s="10" t="str">
        <f>IF('FY2025'!$A248&lt;&gt;"",IF(AND(MONTH($K246) &lt;= 10, MONTH($L246) &gt;= 10), IF($O246 &lt;&gt; "", $E246/$O246, ""), ""),"")</f>
        <v/>
      </c>
      <c r="Z246" s="10" t="str">
        <f>IF('FY2025'!$A248&lt;&gt;"",IF(AND(MONTH($K246) &lt;= 11, MONTH($L246) &gt;= 11), IF($O246 &lt;&gt; "", $E246/$O246, ""), ""),"")</f>
        <v/>
      </c>
      <c r="AA246" s="10" t="str">
        <f>IF('FY2025'!$A248&lt;&gt;"",IF(AND(MONTH($K246) &lt;= 12, MONTH($L246) &gt;= 12), IF($O246 &lt;&gt; "", $E246/$O246, ""), ""),"")</f>
        <v/>
      </c>
    </row>
    <row r="247" spans="1:27" x14ac:dyDescent="0.25">
      <c r="A247" s="8" t="str">
        <f>IF('FY2025'!A249&lt;&gt;"", VALUE('FY2025'!A249), "")</f>
        <v/>
      </c>
      <c r="B247" s="5" t="str">
        <f>IF('FY2025'!A249&lt;&gt;"",_xlfn.VALUETOTEXT('FY2025'!B249),"")</f>
        <v/>
      </c>
      <c r="C247" s="5" t="str">
        <f>_xlfn.VALUETOTEXT('FY2025'!C249)</f>
        <v/>
      </c>
      <c r="D247" s="5" t="str">
        <f>IF('FY2025'!A249&lt;&gt;"",_xlfn.VALUETOTEXT('FY2025'!D249),"")</f>
        <v/>
      </c>
      <c r="E247" s="6" t="str">
        <f>IF('FY2025'!A249&lt;&gt;"",VALUE('FY2025'!E249),"")</f>
        <v/>
      </c>
      <c r="F247" s="6" t="str">
        <f>IF('FY2025'!A249&lt;&gt;"",VALUE('FY2025'!F249),"")</f>
        <v/>
      </c>
      <c r="G247" s="6" t="str">
        <f>IF('FY2025'!A249&lt;&gt;"",VALUE('FY2025'!G249),"")</f>
        <v/>
      </c>
      <c r="H247" s="6" t="str">
        <f>IF('FY2025'!A249&lt;&gt;"",VALUE('FY2025'!H249),"")</f>
        <v/>
      </c>
      <c r="I247" s="6" t="str">
        <f>IF('FY2025'!A249&lt;&gt;"",VALUE('FY2025'!I249),"")</f>
        <v/>
      </c>
      <c r="J247" s="6" t="str">
        <f>IF('FY2025'!A249&lt;&gt;"",VALUE('FY2025'!J249),"")</f>
        <v/>
      </c>
      <c r="K247" s="7" t="str">
        <f>IF('FY2025'!A249&lt;&gt;"",DATEVALUE(MID('FY2025'!K249, FIND(",", 'FY2025'!K249) + 2, FIND(" ", 'FY2025'!K249) - FIND(",", 'FY2025'!K249) - 1) &amp; " " &amp; MID('FY2025'!K249, FIND(" ", 'FY2025'!K249) + 1, FIND(",", 'FY2025'!K249, FIND(" ", 'FY2025'!K249)) - FIND(" ", 'FY2025'!K249) - 1) &amp; ", " &amp; MID('FY2025'!K249, FIND(",", 'FY2025'!K249, FIND(",",'FY2025'!K249) + 1) + 2, LEN('FY2025'!K249))),"")</f>
        <v/>
      </c>
      <c r="L247" s="7" t="str">
        <f>IF('FY2025'!A249&lt;&gt;"",DATEVALUE(MID('FY2025'!L249, FIND(",", 'FY2025'!L249) + 2, FIND(" ", 'FY2025'!L249) - FIND(",", 'FY2025'!L249) - 1) &amp; " " &amp; MID('FY2025'!L249, FIND(" ", 'FY2025'!L249) + 1, FIND(",", 'FY2025'!L249, FIND(" ", 'FY2025'!L249)) - FIND(" ", 'FY2025'!L249) - 1) &amp; ", " &amp; MID('FY2025'!L249, FIND(",", 'FY2025'!L249, FIND(",",'FY2025'!L249) + 1) + 2, LEN('FY2025'!L249))),"")</f>
        <v/>
      </c>
      <c r="M247" s="7" t="str">
        <f>IF('FY2025'!A249&lt;&gt;"",DATEVALUE(MID('FY2025'!M249, FIND(",", 'FY2025'!M249) + 2, FIND(" ", 'FY2025'!M249) - FIND(",", 'FY2025'!M249) - 1) &amp; " " &amp; MID('FY2025'!M249, FIND(" ", 'FY2025'!M249) + 1, FIND(",", 'FY2025'!M249, FIND(" ", 'FY2025'!M249)) - FIND(" ", 'FY2025'!M249) - 1) &amp; ", " &amp; MID('FY2025'!M249, FIND(",", 'FY2025'!M249, FIND(",",'FY2025'!M249) + 1) + 2, LEN('FY2025'!M249))),"")</f>
        <v/>
      </c>
      <c r="N247" s="7" t="str">
        <f>IF('FY2025'!A249&lt;&gt;"",DATEVALUE(MID('FY2025'!N249, FIND(",", 'FY2025'!N249) + 2, FIND(" ", 'FY2025'!N249) - FIND(",", 'FY2025'!N249) - 1) &amp; " " &amp; MID('FY2025'!N249, FIND(" ", 'FY2025'!N249) + 1, FIND(",", 'FY2025'!N249, FIND(" ", 'FY2025'!N249)) - FIND(" ", 'FY2025'!N249) - 1) &amp; ", " &amp; MID('FY2025'!N249, FIND(",", 'FY2025'!N249, FIND(",",'FY2025'!N249) + 1) + 2, LEN('FY2025'!N249))),"")</f>
        <v/>
      </c>
      <c r="O247" s="5" t="str">
        <f t="shared" si="3"/>
        <v/>
      </c>
      <c r="P247" s="10" t="str">
        <f>IF('FY2025'!$A249&lt;&gt;"",IF(AND(MONTH($K247) &lt;= 1, MONTH($L247) &gt;= 1), IF($O247 &lt;&gt; "", $E247/$O247, ""), ""),"")</f>
        <v/>
      </c>
      <c r="Q247" s="10" t="str">
        <f>IF('FY2025'!$A249&lt;&gt;"",IF(AND(MONTH($K247) &lt;= 2, MONTH($L247) &gt;= 2), IF($O247 &lt;&gt; "", $E247/$O247, ""), ""),"")</f>
        <v/>
      </c>
      <c r="R247" s="10" t="str">
        <f>IF('FY2025'!$A249&lt;&gt;"",IF(AND(MONTH($K247) &lt;= 3, MONTH($L247) &gt;= 3), IF($O247 &lt;&gt; "", $E247/$O247, ""), ""),"")</f>
        <v/>
      </c>
      <c r="S247" s="10" t="str">
        <f>IF('FY2025'!$A249&lt;&gt;"",IF(AND(MONTH($K247) &lt;= 4, MONTH($L247) &gt;= 4), IF($O247 &lt;&gt; "", $E247/$O247, ""), ""),"")</f>
        <v/>
      </c>
      <c r="T247" s="10" t="str">
        <f>IF('FY2025'!$A249&lt;&gt;"",IF(AND(MONTH($K247) &lt;= 5, MONTH($L247) &gt;= 5), IF($O247 &lt;&gt; "", $E247/$O247, ""), ""),"")</f>
        <v/>
      </c>
      <c r="U247" s="10" t="str">
        <f>IF('FY2025'!$A249&lt;&gt;"",IF(AND(MONTH($K247) &lt;= 6, MONTH($L247) &gt;= 6), IF($O247 &lt;&gt; "", $E247/$O247, ""), ""),"")</f>
        <v/>
      </c>
      <c r="V247" s="10" t="str">
        <f>IF('FY2025'!$A249&lt;&gt;"",IF(AND(MONTH($K247) &lt;= 7, MONTH($L247) &gt;= 7 ), IF($O247 &lt;&gt; "", $E247/$O247, ""), ""),"")</f>
        <v/>
      </c>
      <c r="W247" s="10" t="str">
        <f>IF('FY2025'!$A249&lt;&gt;"",IF(AND(MONTH($K247) &lt;= 8, MONTH($L247) &gt;= 8), IF($O247 &lt;&gt; "", $E247/$O247, ""), ""),"")</f>
        <v/>
      </c>
      <c r="X247" s="10" t="str">
        <f>IF('FY2025'!$A249&lt;&gt;"",IF(AND(MONTH($K247) &lt;= 9, MONTH($L247) &gt;= 9), IF($O247 &lt;&gt; "", $E247/$O247, ""), ""),"")</f>
        <v/>
      </c>
      <c r="Y247" s="10" t="str">
        <f>IF('FY2025'!$A249&lt;&gt;"",IF(AND(MONTH($K247) &lt;= 10, MONTH($L247) &gt;= 10), IF($O247 &lt;&gt; "", $E247/$O247, ""), ""),"")</f>
        <v/>
      </c>
      <c r="Z247" s="10" t="str">
        <f>IF('FY2025'!$A249&lt;&gt;"",IF(AND(MONTH($K247) &lt;= 11, MONTH($L247) &gt;= 11), IF($O247 &lt;&gt; "", $E247/$O247, ""), ""),"")</f>
        <v/>
      </c>
      <c r="AA247" s="10" t="str">
        <f>IF('FY2025'!$A249&lt;&gt;"",IF(AND(MONTH($K247) &lt;= 12, MONTH($L247) &gt;= 12), IF($O247 &lt;&gt; "", $E247/$O247, ""), ""),"")</f>
        <v/>
      </c>
    </row>
    <row r="248" spans="1:27" x14ac:dyDescent="0.25">
      <c r="A248" s="8" t="str">
        <f>IF('FY2025'!A250&lt;&gt;"", VALUE('FY2025'!A250), "")</f>
        <v/>
      </c>
      <c r="B248" s="5" t="str">
        <f>IF('FY2025'!A250&lt;&gt;"",_xlfn.VALUETOTEXT('FY2025'!B250),"")</f>
        <v/>
      </c>
      <c r="C248" s="5" t="str">
        <f>_xlfn.VALUETOTEXT('FY2025'!C250)</f>
        <v/>
      </c>
      <c r="D248" s="5" t="str">
        <f>IF('FY2025'!A250&lt;&gt;"",_xlfn.VALUETOTEXT('FY2025'!D250),"")</f>
        <v/>
      </c>
      <c r="E248" s="6" t="str">
        <f>IF('FY2025'!A250&lt;&gt;"",VALUE('FY2025'!E250),"")</f>
        <v/>
      </c>
      <c r="F248" s="6" t="str">
        <f>IF('FY2025'!A250&lt;&gt;"",VALUE('FY2025'!F250),"")</f>
        <v/>
      </c>
      <c r="G248" s="6" t="str">
        <f>IF('FY2025'!A250&lt;&gt;"",VALUE('FY2025'!G250),"")</f>
        <v/>
      </c>
      <c r="H248" s="6" t="str">
        <f>IF('FY2025'!A250&lt;&gt;"",VALUE('FY2025'!H250),"")</f>
        <v/>
      </c>
      <c r="I248" s="6" t="str">
        <f>IF('FY2025'!A250&lt;&gt;"",VALUE('FY2025'!I250),"")</f>
        <v/>
      </c>
      <c r="J248" s="6" t="str">
        <f>IF('FY2025'!A250&lt;&gt;"",VALUE('FY2025'!J250),"")</f>
        <v/>
      </c>
      <c r="K248" s="7" t="str">
        <f>IF('FY2025'!A250&lt;&gt;"",DATEVALUE(MID('FY2025'!K250, FIND(",", 'FY2025'!K250) + 2, FIND(" ", 'FY2025'!K250) - FIND(",", 'FY2025'!K250) - 1) &amp; " " &amp; MID('FY2025'!K250, FIND(" ", 'FY2025'!K250) + 1, FIND(",", 'FY2025'!K250, FIND(" ", 'FY2025'!K250)) - FIND(" ", 'FY2025'!K250) - 1) &amp; ", " &amp; MID('FY2025'!K250, FIND(",", 'FY2025'!K250, FIND(",",'FY2025'!K250) + 1) + 2, LEN('FY2025'!K250))),"")</f>
        <v/>
      </c>
      <c r="L248" s="7" t="str">
        <f>IF('FY2025'!A250&lt;&gt;"",DATEVALUE(MID('FY2025'!L250, FIND(",", 'FY2025'!L250) + 2, FIND(" ", 'FY2025'!L250) - FIND(",", 'FY2025'!L250) - 1) &amp; " " &amp; MID('FY2025'!L250, FIND(" ", 'FY2025'!L250) + 1, FIND(",", 'FY2025'!L250, FIND(" ", 'FY2025'!L250)) - FIND(" ", 'FY2025'!L250) - 1) &amp; ", " &amp; MID('FY2025'!L250, FIND(",", 'FY2025'!L250, FIND(",",'FY2025'!L250) + 1) + 2, LEN('FY2025'!L250))),"")</f>
        <v/>
      </c>
      <c r="M248" s="7" t="str">
        <f>IF('FY2025'!A250&lt;&gt;"",DATEVALUE(MID('FY2025'!M250, FIND(",", 'FY2025'!M250) + 2, FIND(" ", 'FY2025'!M250) - FIND(",", 'FY2025'!M250) - 1) &amp; " " &amp; MID('FY2025'!M250, FIND(" ", 'FY2025'!M250) + 1, FIND(",", 'FY2025'!M250, FIND(" ", 'FY2025'!M250)) - FIND(" ", 'FY2025'!M250) - 1) &amp; ", " &amp; MID('FY2025'!M250, FIND(",", 'FY2025'!M250, FIND(",",'FY2025'!M250) + 1) + 2, LEN('FY2025'!M250))),"")</f>
        <v/>
      </c>
      <c r="N248" s="7" t="str">
        <f>IF('FY2025'!A250&lt;&gt;"",DATEVALUE(MID('FY2025'!N250, FIND(",", 'FY2025'!N250) + 2, FIND(" ", 'FY2025'!N250) - FIND(",", 'FY2025'!N250) - 1) &amp; " " &amp; MID('FY2025'!N250, FIND(" ", 'FY2025'!N250) + 1, FIND(",", 'FY2025'!N250, FIND(" ", 'FY2025'!N250)) - FIND(" ", 'FY2025'!N250) - 1) &amp; ", " &amp; MID('FY2025'!N250, FIND(",", 'FY2025'!N250, FIND(",",'FY2025'!N250) + 1) + 2, LEN('FY2025'!N250))),"")</f>
        <v/>
      </c>
      <c r="O248" s="5" t="str">
        <f t="shared" si="3"/>
        <v/>
      </c>
      <c r="P248" s="10" t="str">
        <f>IF('FY2025'!$A250&lt;&gt;"",IF(AND(MONTH($K248) &lt;= 1, MONTH($L248) &gt;= 1), IF($O248 &lt;&gt; "", $E248/$O248, ""), ""),"")</f>
        <v/>
      </c>
      <c r="Q248" s="10" t="str">
        <f>IF('FY2025'!$A250&lt;&gt;"",IF(AND(MONTH($K248) &lt;= 2, MONTH($L248) &gt;= 2), IF($O248 &lt;&gt; "", $E248/$O248, ""), ""),"")</f>
        <v/>
      </c>
      <c r="R248" s="10" t="str">
        <f>IF('FY2025'!$A250&lt;&gt;"",IF(AND(MONTH($K248) &lt;= 3, MONTH($L248) &gt;= 3), IF($O248 &lt;&gt; "", $E248/$O248, ""), ""),"")</f>
        <v/>
      </c>
      <c r="S248" s="10" t="str">
        <f>IF('FY2025'!$A250&lt;&gt;"",IF(AND(MONTH($K248) &lt;= 4, MONTH($L248) &gt;= 4), IF($O248 &lt;&gt; "", $E248/$O248, ""), ""),"")</f>
        <v/>
      </c>
      <c r="T248" s="10" t="str">
        <f>IF('FY2025'!$A250&lt;&gt;"",IF(AND(MONTH($K248) &lt;= 5, MONTH($L248) &gt;= 5), IF($O248 &lt;&gt; "", $E248/$O248, ""), ""),"")</f>
        <v/>
      </c>
      <c r="U248" s="10" t="str">
        <f>IF('FY2025'!$A250&lt;&gt;"",IF(AND(MONTH($K248) &lt;= 6, MONTH($L248) &gt;= 6), IF($O248 &lt;&gt; "", $E248/$O248, ""), ""),"")</f>
        <v/>
      </c>
      <c r="V248" s="10" t="str">
        <f>IF('FY2025'!$A250&lt;&gt;"",IF(AND(MONTH($K248) &lt;= 7, MONTH($L248) &gt;= 7 ), IF($O248 &lt;&gt; "", $E248/$O248, ""), ""),"")</f>
        <v/>
      </c>
      <c r="W248" s="10" t="str">
        <f>IF('FY2025'!$A250&lt;&gt;"",IF(AND(MONTH($K248) &lt;= 8, MONTH($L248) &gt;= 8), IF($O248 &lt;&gt; "", $E248/$O248, ""), ""),"")</f>
        <v/>
      </c>
      <c r="X248" s="10" t="str">
        <f>IF('FY2025'!$A250&lt;&gt;"",IF(AND(MONTH($K248) &lt;= 9, MONTH($L248) &gt;= 9), IF($O248 &lt;&gt; "", $E248/$O248, ""), ""),"")</f>
        <v/>
      </c>
      <c r="Y248" s="10" t="str">
        <f>IF('FY2025'!$A250&lt;&gt;"",IF(AND(MONTH($K248) &lt;= 10, MONTH($L248) &gt;= 10), IF($O248 &lt;&gt; "", $E248/$O248, ""), ""),"")</f>
        <v/>
      </c>
      <c r="Z248" s="10" t="str">
        <f>IF('FY2025'!$A250&lt;&gt;"",IF(AND(MONTH($K248) &lt;= 11, MONTH($L248) &gt;= 11), IF($O248 &lt;&gt; "", $E248/$O248, ""), ""),"")</f>
        <v/>
      </c>
      <c r="AA248" s="10" t="str">
        <f>IF('FY2025'!$A250&lt;&gt;"",IF(AND(MONTH($K248) &lt;= 12, MONTH($L248) &gt;= 12), IF($O248 &lt;&gt; "", $E248/$O248, ""), ""),"")</f>
        <v/>
      </c>
    </row>
    <row r="249" spans="1:27" x14ac:dyDescent="0.25">
      <c r="A249" s="8" t="str">
        <f>IF('FY2025'!A251&lt;&gt;"", VALUE('FY2025'!A251), "")</f>
        <v/>
      </c>
      <c r="B249" s="5" t="str">
        <f>IF('FY2025'!A251&lt;&gt;"",_xlfn.VALUETOTEXT('FY2025'!B251),"")</f>
        <v/>
      </c>
      <c r="C249" s="5" t="str">
        <f>_xlfn.VALUETOTEXT('FY2025'!C251)</f>
        <v/>
      </c>
      <c r="D249" s="5" t="str">
        <f>IF('FY2025'!A251&lt;&gt;"",_xlfn.VALUETOTEXT('FY2025'!D251),"")</f>
        <v/>
      </c>
      <c r="E249" s="6" t="str">
        <f>IF('FY2025'!A251&lt;&gt;"",VALUE('FY2025'!E251),"")</f>
        <v/>
      </c>
      <c r="F249" s="6" t="str">
        <f>IF('FY2025'!A251&lt;&gt;"",VALUE('FY2025'!F251),"")</f>
        <v/>
      </c>
      <c r="G249" s="6" t="str">
        <f>IF('FY2025'!A251&lt;&gt;"",VALUE('FY2025'!G251),"")</f>
        <v/>
      </c>
      <c r="H249" s="6" t="str">
        <f>IF('FY2025'!A251&lt;&gt;"",VALUE('FY2025'!H251),"")</f>
        <v/>
      </c>
      <c r="I249" s="6" t="str">
        <f>IF('FY2025'!A251&lt;&gt;"",VALUE('FY2025'!I251),"")</f>
        <v/>
      </c>
      <c r="J249" s="6" t="str">
        <f>IF('FY2025'!A251&lt;&gt;"",VALUE('FY2025'!J251),"")</f>
        <v/>
      </c>
      <c r="K249" s="7" t="str">
        <f>IF('FY2025'!A251&lt;&gt;"",DATEVALUE(MID('FY2025'!K251, FIND(",", 'FY2025'!K251) + 2, FIND(" ", 'FY2025'!K251) - FIND(",", 'FY2025'!K251) - 1) &amp; " " &amp; MID('FY2025'!K251, FIND(" ", 'FY2025'!K251) + 1, FIND(",", 'FY2025'!K251, FIND(" ", 'FY2025'!K251)) - FIND(" ", 'FY2025'!K251) - 1) &amp; ", " &amp; MID('FY2025'!K251, FIND(",", 'FY2025'!K251, FIND(",",'FY2025'!K251) + 1) + 2, LEN('FY2025'!K251))),"")</f>
        <v/>
      </c>
      <c r="L249" s="7" t="str">
        <f>IF('FY2025'!A251&lt;&gt;"",DATEVALUE(MID('FY2025'!L251, FIND(",", 'FY2025'!L251) + 2, FIND(" ", 'FY2025'!L251) - FIND(",", 'FY2025'!L251) - 1) &amp; " " &amp; MID('FY2025'!L251, FIND(" ", 'FY2025'!L251) + 1, FIND(",", 'FY2025'!L251, FIND(" ", 'FY2025'!L251)) - FIND(" ", 'FY2025'!L251) - 1) &amp; ", " &amp; MID('FY2025'!L251, FIND(",", 'FY2025'!L251, FIND(",",'FY2025'!L251) + 1) + 2, LEN('FY2025'!L251))),"")</f>
        <v/>
      </c>
      <c r="M249" s="7" t="str">
        <f>IF('FY2025'!A251&lt;&gt;"",DATEVALUE(MID('FY2025'!M251, FIND(",", 'FY2025'!M251) + 2, FIND(" ", 'FY2025'!M251) - FIND(",", 'FY2025'!M251) - 1) &amp; " " &amp; MID('FY2025'!M251, FIND(" ", 'FY2025'!M251) + 1, FIND(",", 'FY2025'!M251, FIND(" ", 'FY2025'!M251)) - FIND(" ", 'FY2025'!M251) - 1) &amp; ", " &amp; MID('FY2025'!M251, FIND(",", 'FY2025'!M251, FIND(",",'FY2025'!M251) + 1) + 2, LEN('FY2025'!M251))),"")</f>
        <v/>
      </c>
      <c r="N249" s="7" t="str">
        <f>IF('FY2025'!A251&lt;&gt;"",DATEVALUE(MID('FY2025'!N251, FIND(",", 'FY2025'!N251) + 2, FIND(" ", 'FY2025'!N251) - FIND(",", 'FY2025'!N251) - 1) &amp; " " &amp; MID('FY2025'!N251, FIND(" ", 'FY2025'!N251) + 1, FIND(",", 'FY2025'!N251, FIND(" ", 'FY2025'!N251)) - FIND(" ", 'FY2025'!N251) - 1) &amp; ", " &amp; MID('FY2025'!N251, FIND(",", 'FY2025'!N251, FIND(",",'FY2025'!N251) + 1) + 2, LEN('FY2025'!N251))),"")</f>
        <v/>
      </c>
      <c r="O249" s="5" t="str">
        <f t="shared" si="3"/>
        <v/>
      </c>
      <c r="P249" s="10" t="str">
        <f>IF('FY2025'!$A251&lt;&gt;"",IF(AND(MONTH($K249) &lt;= 1, MONTH($L249) &gt;= 1), IF($O249 &lt;&gt; "", $E249/$O249, ""), ""),"")</f>
        <v/>
      </c>
      <c r="Q249" s="10" t="str">
        <f>IF('FY2025'!$A251&lt;&gt;"",IF(AND(MONTH($K249) &lt;= 2, MONTH($L249) &gt;= 2), IF($O249 &lt;&gt; "", $E249/$O249, ""), ""),"")</f>
        <v/>
      </c>
      <c r="R249" s="10" t="str">
        <f>IF('FY2025'!$A251&lt;&gt;"",IF(AND(MONTH($K249) &lt;= 3, MONTH($L249) &gt;= 3), IF($O249 &lt;&gt; "", $E249/$O249, ""), ""),"")</f>
        <v/>
      </c>
      <c r="S249" s="10" t="str">
        <f>IF('FY2025'!$A251&lt;&gt;"",IF(AND(MONTH($K249) &lt;= 4, MONTH($L249) &gt;= 4), IF($O249 &lt;&gt; "", $E249/$O249, ""), ""),"")</f>
        <v/>
      </c>
      <c r="T249" s="10" t="str">
        <f>IF('FY2025'!$A251&lt;&gt;"",IF(AND(MONTH($K249) &lt;= 5, MONTH($L249) &gt;= 5), IF($O249 &lt;&gt; "", $E249/$O249, ""), ""),"")</f>
        <v/>
      </c>
      <c r="U249" s="10" t="str">
        <f>IF('FY2025'!$A251&lt;&gt;"",IF(AND(MONTH($K249) &lt;= 6, MONTH($L249) &gt;= 6), IF($O249 &lt;&gt; "", $E249/$O249, ""), ""),"")</f>
        <v/>
      </c>
      <c r="V249" s="10" t="str">
        <f>IF('FY2025'!$A251&lt;&gt;"",IF(AND(MONTH($K249) &lt;= 7, MONTH($L249) &gt;= 7 ), IF($O249 &lt;&gt; "", $E249/$O249, ""), ""),"")</f>
        <v/>
      </c>
      <c r="W249" s="10" t="str">
        <f>IF('FY2025'!$A251&lt;&gt;"",IF(AND(MONTH($K249) &lt;= 8, MONTH($L249) &gt;= 8), IF($O249 &lt;&gt; "", $E249/$O249, ""), ""),"")</f>
        <v/>
      </c>
      <c r="X249" s="10" t="str">
        <f>IF('FY2025'!$A251&lt;&gt;"",IF(AND(MONTH($K249) &lt;= 9, MONTH($L249) &gt;= 9), IF($O249 &lt;&gt; "", $E249/$O249, ""), ""),"")</f>
        <v/>
      </c>
      <c r="Y249" s="10" t="str">
        <f>IF('FY2025'!$A251&lt;&gt;"",IF(AND(MONTH($K249) &lt;= 10, MONTH($L249) &gt;= 10), IF($O249 &lt;&gt; "", $E249/$O249, ""), ""),"")</f>
        <v/>
      </c>
      <c r="Z249" s="10" t="str">
        <f>IF('FY2025'!$A251&lt;&gt;"",IF(AND(MONTH($K249) &lt;= 11, MONTH($L249) &gt;= 11), IF($O249 &lt;&gt; "", $E249/$O249, ""), ""),"")</f>
        <v/>
      </c>
      <c r="AA249" s="10" t="str">
        <f>IF('FY2025'!$A251&lt;&gt;"",IF(AND(MONTH($K249) &lt;= 12, MONTH($L249) &gt;= 12), IF($O249 &lt;&gt; "", $E249/$O249, ""), ""),"")</f>
        <v/>
      </c>
    </row>
    <row r="250" spans="1:27" x14ac:dyDescent="0.25">
      <c r="A250" s="8" t="str">
        <f>IF('FY2025'!A252&lt;&gt;"", VALUE('FY2025'!A252), "")</f>
        <v/>
      </c>
      <c r="B250" s="5" t="str">
        <f>IF('FY2025'!A252&lt;&gt;"",_xlfn.VALUETOTEXT('FY2025'!B252),"")</f>
        <v/>
      </c>
      <c r="C250" s="5" t="str">
        <f>_xlfn.VALUETOTEXT('FY2025'!C252)</f>
        <v/>
      </c>
      <c r="D250" s="5" t="str">
        <f>IF('FY2025'!A252&lt;&gt;"",_xlfn.VALUETOTEXT('FY2025'!D252),"")</f>
        <v/>
      </c>
      <c r="E250" s="6" t="str">
        <f>IF('FY2025'!A252&lt;&gt;"",VALUE('FY2025'!E252),"")</f>
        <v/>
      </c>
      <c r="F250" s="6" t="str">
        <f>IF('FY2025'!A252&lt;&gt;"",VALUE('FY2025'!F252),"")</f>
        <v/>
      </c>
      <c r="G250" s="6" t="str">
        <f>IF('FY2025'!A252&lt;&gt;"",VALUE('FY2025'!G252),"")</f>
        <v/>
      </c>
      <c r="H250" s="6" t="str">
        <f>IF('FY2025'!A252&lt;&gt;"",VALUE('FY2025'!H252),"")</f>
        <v/>
      </c>
      <c r="I250" s="6" t="str">
        <f>IF('FY2025'!A252&lt;&gt;"",VALUE('FY2025'!I252),"")</f>
        <v/>
      </c>
      <c r="J250" s="6" t="str">
        <f>IF('FY2025'!A252&lt;&gt;"",VALUE('FY2025'!J252),"")</f>
        <v/>
      </c>
      <c r="K250" s="7" t="str">
        <f>IF('FY2025'!A252&lt;&gt;"",DATEVALUE(MID('FY2025'!K252, FIND(",", 'FY2025'!K252) + 2, FIND(" ", 'FY2025'!K252) - FIND(",", 'FY2025'!K252) - 1) &amp; " " &amp; MID('FY2025'!K252, FIND(" ", 'FY2025'!K252) + 1, FIND(",", 'FY2025'!K252, FIND(" ", 'FY2025'!K252)) - FIND(" ", 'FY2025'!K252) - 1) &amp; ", " &amp; MID('FY2025'!K252, FIND(",", 'FY2025'!K252, FIND(",",'FY2025'!K252) + 1) + 2, LEN('FY2025'!K252))),"")</f>
        <v/>
      </c>
      <c r="L250" s="7" t="str">
        <f>IF('FY2025'!A252&lt;&gt;"",DATEVALUE(MID('FY2025'!L252, FIND(",", 'FY2025'!L252) + 2, FIND(" ", 'FY2025'!L252) - FIND(",", 'FY2025'!L252) - 1) &amp; " " &amp; MID('FY2025'!L252, FIND(" ", 'FY2025'!L252) + 1, FIND(",", 'FY2025'!L252, FIND(" ", 'FY2025'!L252)) - FIND(" ", 'FY2025'!L252) - 1) &amp; ", " &amp; MID('FY2025'!L252, FIND(",", 'FY2025'!L252, FIND(",",'FY2025'!L252) + 1) + 2, LEN('FY2025'!L252))),"")</f>
        <v/>
      </c>
      <c r="M250" s="7" t="str">
        <f>IF('FY2025'!A252&lt;&gt;"",DATEVALUE(MID('FY2025'!M252, FIND(",", 'FY2025'!M252) + 2, FIND(" ", 'FY2025'!M252) - FIND(",", 'FY2025'!M252) - 1) &amp; " " &amp; MID('FY2025'!M252, FIND(" ", 'FY2025'!M252) + 1, FIND(",", 'FY2025'!M252, FIND(" ", 'FY2025'!M252)) - FIND(" ", 'FY2025'!M252) - 1) &amp; ", " &amp; MID('FY2025'!M252, FIND(",", 'FY2025'!M252, FIND(",",'FY2025'!M252) + 1) + 2, LEN('FY2025'!M252))),"")</f>
        <v/>
      </c>
      <c r="N250" s="7" t="str">
        <f>IF('FY2025'!A252&lt;&gt;"",DATEVALUE(MID('FY2025'!N252, FIND(",", 'FY2025'!N252) + 2, FIND(" ", 'FY2025'!N252) - FIND(",", 'FY2025'!N252) - 1) &amp; " " &amp; MID('FY2025'!N252, FIND(" ", 'FY2025'!N252) + 1, FIND(",", 'FY2025'!N252, FIND(" ", 'FY2025'!N252)) - FIND(" ", 'FY2025'!N252) - 1) &amp; ", " &amp; MID('FY2025'!N252, FIND(",", 'FY2025'!N252, FIND(",",'FY2025'!N252) + 1) + 2, LEN('FY2025'!N252))),"")</f>
        <v/>
      </c>
      <c r="O250" s="5" t="str">
        <f t="shared" si="3"/>
        <v/>
      </c>
      <c r="P250" s="10" t="str">
        <f>IF('FY2025'!$A252&lt;&gt;"",IF(AND(MONTH($K250) &lt;= 1, MONTH($L250) &gt;= 1), IF($O250 &lt;&gt; "", $E250/$O250, ""), ""),"")</f>
        <v/>
      </c>
      <c r="Q250" s="10" t="str">
        <f>IF('FY2025'!$A252&lt;&gt;"",IF(AND(MONTH($K250) &lt;= 2, MONTH($L250) &gt;= 2), IF($O250 &lt;&gt; "", $E250/$O250, ""), ""),"")</f>
        <v/>
      </c>
      <c r="R250" s="10" t="str">
        <f>IF('FY2025'!$A252&lt;&gt;"",IF(AND(MONTH($K250) &lt;= 3, MONTH($L250) &gt;= 3), IF($O250 &lt;&gt; "", $E250/$O250, ""), ""),"")</f>
        <v/>
      </c>
      <c r="S250" s="10" t="str">
        <f>IF('FY2025'!$A252&lt;&gt;"",IF(AND(MONTH($K250) &lt;= 4, MONTH($L250) &gt;= 4), IF($O250 &lt;&gt; "", $E250/$O250, ""), ""),"")</f>
        <v/>
      </c>
      <c r="T250" s="10" t="str">
        <f>IF('FY2025'!$A252&lt;&gt;"",IF(AND(MONTH($K250) &lt;= 5, MONTH($L250) &gt;= 5), IF($O250 &lt;&gt; "", $E250/$O250, ""), ""),"")</f>
        <v/>
      </c>
      <c r="U250" s="10" t="str">
        <f>IF('FY2025'!$A252&lt;&gt;"",IF(AND(MONTH($K250) &lt;= 6, MONTH($L250) &gt;= 6), IF($O250 &lt;&gt; "", $E250/$O250, ""), ""),"")</f>
        <v/>
      </c>
      <c r="V250" s="10" t="str">
        <f>IF('FY2025'!$A252&lt;&gt;"",IF(AND(MONTH($K250) &lt;= 7, MONTH($L250) &gt;= 7 ), IF($O250 &lt;&gt; "", $E250/$O250, ""), ""),"")</f>
        <v/>
      </c>
      <c r="W250" s="10" t="str">
        <f>IF('FY2025'!$A252&lt;&gt;"",IF(AND(MONTH($K250) &lt;= 8, MONTH($L250) &gt;= 8), IF($O250 &lt;&gt; "", $E250/$O250, ""), ""),"")</f>
        <v/>
      </c>
      <c r="X250" s="10" t="str">
        <f>IF('FY2025'!$A252&lt;&gt;"",IF(AND(MONTH($K250) &lt;= 9, MONTH($L250) &gt;= 9), IF($O250 &lt;&gt; "", $E250/$O250, ""), ""),"")</f>
        <v/>
      </c>
      <c r="Y250" s="10" t="str">
        <f>IF('FY2025'!$A252&lt;&gt;"",IF(AND(MONTH($K250) &lt;= 10, MONTH($L250) &gt;= 10), IF($O250 &lt;&gt; "", $E250/$O250, ""), ""),"")</f>
        <v/>
      </c>
      <c r="Z250" s="10" t="str">
        <f>IF('FY2025'!$A252&lt;&gt;"",IF(AND(MONTH($K250) &lt;= 11, MONTH($L250) &gt;= 11), IF($O250 &lt;&gt; "", $E250/$O250, ""), ""),"")</f>
        <v/>
      </c>
      <c r="AA250" s="10" t="str">
        <f>IF('FY2025'!$A252&lt;&gt;"",IF(AND(MONTH($K250) &lt;= 12, MONTH($L250) &gt;= 12), IF($O250 &lt;&gt; "", $E250/$O250, ""), ""),"")</f>
        <v/>
      </c>
    </row>
    <row r="251" spans="1:27" x14ac:dyDescent="0.25">
      <c r="A251" s="8" t="str">
        <f>IF('FY2025'!A253&lt;&gt;"", VALUE('FY2025'!A253), "")</f>
        <v/>
      </c>
      <c r="B251" s="5" t="str">
        <f>IF('FY2025'!A253&lt;&gt;"",_xlfn.VALUETOTEXT('FY2025'!B253),"")</f>
        <v/>
      </c>
      <c r="C251" s="5" t="str">
        <f>_xlfn.VALUETOTEXT('FY2025'!C253)</f>
        <v/>
      </c>
      <c r="D251" s="5" t="str">
        <f>IF('FY2025'!A253&lt;&gt;"",_xlfn.VALUETOTEXT('FY2025'!D253),"")</f>
        <v/>
      </c>
      <c r="E251" s="6" t="str">
        <f>IF('FY2025'!A253&lt;&gt;"",VALUE('FY2025'!E253),"")</f>
        <v/>
      </c>
      <c r="F251" s="6" t="str">
        <f>IF('FY2025'!A253&lt;&gt;"",VALUE('FY2025'!F253),"")</f>
        <v/>
      </c>
      <c r="G251" s="6" t="str">
        <f>IF('FY2025'!A253&lt;&gt;"",VALUE('FY2025'!G253),"")</f>
        <v/>
      </c>
      <c r="H251" s="6" t="str">
        <f>IF('FY2025'!A253&lt;&gt;"",VALUE('FY2025'!H253),"")</f>
        <v/>
      </c>
      <c r="I251" s="6" t="str">
        <f>IF('FY2025'!A253&lt;&gt;"",VALUE('FY2025'!I253),"")</f>
        <v/>
      </c>
      <c r="J251" s="6" t="str">
        <f>IF('FY2025'!A253&lt;&gt;"",VALUE('FY2025'!J253),"")</f>
        <v/>
      </c>
      <c r="K251" s="7" t="str">
        <f>IF('FY2025'!A253&lt;&gt;"",DATEVALUE(MID('FY2025'!K253, FIND(",", 'FY2025'!K253) + 2, FIND(" ", 'FY2025'!K253) - FIND(",", 'FY2025'!K253) - 1) &amp; " " &amp; MID('FY2025'!K253, FIND(" ", 'FY2025'!K253) + 1, FIND(",", 'FY2025'!K253, FIND(" ", 'FY2025'!K253)) - FIND(" ", 'FY2025'!K253) - 1) &amp; ", " &amp; MID('FY2025'!K253, FIND(",", 'FY2025'!K253, FIND(",",'FY2025'!K253) + 1) + 2, LEN('FY2025'!K253))),"")</f>
        <v/>
      </c>
      <c r="L251" s="7" t="str">
        <f>IF('FY2025'!A253&lt;&gt;"",DATEVALUE(MID('FY2025'!L253, FIND(",", 'FY2025'!L253) + 2, FIND(" ", 'FY2025'!L253) - FIND(",", 'FY2025'!L253) - 1) &amp; " " &amp; MID('FY2025'!L253, FIND(" ", 'FY2025'!L253) + 1, FIND(",", 'FY2025'!L253, FIND(" ", 'FY2025'!L253)) - FIND(" ", 'FY2025'!L253) - 1) &amp; ", " &amp; MID('FY2025'!L253, FIND(",", 'FY2025'!L253, FIND(",",'FY2025'!L253) + 1) + 2, LEN('FY2025'!L253))),"")</f>
        <v/>
      </c>
      <c r="M251" s="7" t="str">
        <f>IF('FY2025'!A253&lt;&gt;"",DATEVALUE(MID('FY2025'!M253, FIND(",", 'FY2025'!M253) + 2, FIND(" ", 'FY2025'!M253) - FIND(",", 'FY2025'!M253) - 1) &amp; " " &amp; MID('FY2025'!M253, FIND(" ", 'FY2025'!M253) + 1, FIND(",", 'FY2025'!M253, FIND(" ", 'FY2025'!M253)) - FIND(" ", 'FY2025'!M253) - 1) &amp; ", " &amp; MID('FY2025'!M253, FIND(",", 'FY2025'!M253, FIND(",",'FY2025'!M253) + 1) + 2, LEN('FY2025'!M253))),"")</f>
        <v/>
      </c>
      <c r="N251" s="7" t="str">
        <f>IF('FY2025'!A253&lt;&gt;"",DATEVALUE(MID('FY2025'!N253, FIND(",", 'FY2025'!N253) + 2, FIND(" ", 'FY2025'!N253) - FIND(",", 'FY2025'!N253) - 1) &amp; " " &amp; MID('FY2025'!N253, FIND(" ", 'FY2025'!N253) + 1, FIND(",", 'FY2025'!N253, FIND(" ", 'FY2025'!N253)) - FIND(" ", 'FY2025'!N253) - 1) &amp; ", " &amp; MID('FY2025'!N253, FIND(",", 'FY2025'!N253, FIND(",",'FY2025'!N253) + 1) + 2, LEN('FY2025'!N253))),"")</f>
        <v/>
      </c>
      <c r="O251" s="5" t="str">
        <f t="shared" si="3"/>
        <v/>
      </c>
      <c r="P251" s="10" t="str">
        <f>IF('FY2025'!$A253&lt;&gt;"",IF(AND(MONTH($K251) &lt;= 1, MONTH($L251) &gt;= 1), IF($O251 &lt;&gt; "", $E251/$O251, ""), ""),"")</f>
        <v/>
      </c>
      <c r="Q251" s="10" t="str">
        <f>IF('FY2025'!$A253&lt;&gt;"",IF(AND(MONTH($K251) &lt;= 2, MONTH($L251) &gt;= 2), IF($O251 &lt;&gt; "", $E251/$O251, ""), ""),"")</f>
        <v/>
      </c>
      <c r="R251" s="10" t="str">
        <f>IF('FY2025'!$A253&lt;&gt;"",IF(AND(MONTH($K251) &lt;= 3, MONTH($L251) &gt;= 3), IF($O251 &lt;&gt; "", $E251/$O251, ""), ""),"")</f>
        <v/>
      </c>
      <c r="S251" s="10" t="str">
        <f>IF('FY2025'!$A253&lt;&gt;"",IF(AND(MONTH($K251) &lt;= 4, MONTH($L251) &gt;= 4), IF($O251 &lt;&gt; "", $E251/$O251, ""), ""),"")</f>
        <v/>
      </c>
      <c r="T251" s="10" t="str">
        <f>IF('FY2025'!$A253&lt;&gt;"",IF(AND(MONTH($K251) &lt;= 5, MONTH($L251) &gt;= 5), IF($O251 &lt;&gt; "", $E251/$O251, ""), ""),"")</f>
        <v/>
      </c>
      <c r="U251" s="10" t="str">
        <f>IF('FY2025'!$A253&lt;&gt;"",IF(AND(MONTH($K251) &lt;= 6, MONTH($L251) &gt;= 6), IF($O251 &lt;&gt; "", $E251/$O251, ""), ""),"")</f>
        <v/>
      </c>
      <c r="V251" s="10" t="str">
        <f>IF('FY2025'!$A253&lt;&gt;"",IF(AND(MONTH($K251) &lt;= 7, MONTH($L251) &gt;= 7 ), IF($O251 &lt;&gt; "", $E251/$O251, ""), ""),"")</f>
        <v/>
      </c>
      <c r="W251" s="10" t="str">
        <f>IF('FY2025'!$A253&lt;&gt;"",IF(AND(MONTH($K251) &lt;= 8, MONTH($L251) &gt;= 8), IF($O251 &lt;&gt; "", $E251/$O251, ""), ""),"")</f>
        <v/>
      </c>
      <c r="X251" s="10" t="str">
        <f>IF('FY2025'!$A253&lt;&gt;"",IF(AND(MONTH($K251) &lt;= 9, MONTH($L251) &gt;= 9), IF($O251 &lt;&gt; "", $E251/$O251, ""), ""),"")</f>
        <v/>
      </c>
      <c r="Y251" s="10" t="str">
        <f>IF('FY2025'!$A253&lt;&gt;"",IF(AND(MONTH($K251) &lt;= 10, MONTH($L251) &gt;= 10), IF($O251 &lt;&gt; "", $E251/$O251, ""), ""),"")</f>
        <v/>
      </c>
      <c r="Z251" s="10" t="str">
        <f>IF('FY2025'!$A253&lt;&gt;"",IF(AND(MONTH($K251) &lt;= 11, MONTH($L251) &gt;= 11), IF($O251 &lt;&gt; "", $E251/$O251, ""), ""),"")</f>
        <v/>
      </c>
      <c r="AA251" s="10" t="str">
        <f>IF('FY2025'!$A253&lt;&gt;"",IF(AND(MONTH($K251) &lt;= 12, MONTH($L251) &gt;= 12), IF($O251 &lt;&gt; "", $E251/$O251, ""), ""),"")</f>
        <v/>
      </c>
    </row>
    <row r="252" spans="1:27" x14ac:dyDescent="0.25">
      <c r="A252" s="8" t="str">
        <f>IF('FY2025'!A254&lt;&gt;"", VALUE('FY2025'!A254), "")</f>
        <v/>
      </c>
      <c r="B252" s="5" t="str">
        <f>IF('FY2025'!A254&lt;&gt;"",_xlfn.VALUETOTEXT('FY2025'!B254),"")</f>
        <v/>
      </c>
      <c r="C252" s="5" t="str">
        <f>_xlfn.VALUETOTEXT('FY2025'!C254)</f>
        <v/>
      </c>
      <c r="D252" s="5" t="str">
        <f>IF('FY2025'!A254&lt;&gt;"",_xlfn.VALUETOTEXT('FY2025'!D254),"")</f>
        <v/>
      </c>
      <c r="E252" s="6" t="str">
        <f>IF('FY2025'!A254&lt;&gt;"",VALUE('FY2025'!E254),"")</f>
        <v/>
      </c>
      <c r="F252" s="6" t="str">
        <f>IF('FY2025'!A254&lt;&gt;"",VALUE('FY2025'!F254),"")</f>
        <v/>
      </c>
      <c r="G252" s="6" t="str">
        <f>IF('FY2025'!A254&lt;&gt;"",VALUE('FY2025'!G254),"")</f>
        <v/>
      </c>
      <c r="H252" s="6" t="str">
        <f>IF('FY2025'!A254&lt;&gt;"",VALUE('FY2025'!H254),"")</f>
        <v/>
      </c>
      <c r="I252" s="6" t="str">
        <f>IF('FY2025'!A254&lt;&gt;"",VALUE('FY2025'!I254),"")</f>
        <v/>
      </c>
      <c r="J252" s="6" t="str">
        <f>IF('FY2025'!A254&lt;&gt;"",VALUE('FY2025'!J254),"")</f>
        <v/>
      </c>
      <c r="K252" s="7" t="str">
        <f>IF('FY2025'!A254&lt;&gt;"",DATEVALUE(MID('FY2025'!K254, FIND(",", 'FY2025'!K254) + 2, FIND(" ", 'FY2025'!K254) - FIND(",", 'FY2025'!K254) - 1) &amp; " " &amp; MID('FY2025'!K254, FIND(" ", 'FY2025'!K254) + 1, FIND(",", 'FY2025'!K254, FIND(" ", 'FY2025'!K254)) - FIND(" ", 'FY2025'!K254) - 1) &amp; ", " &amp; MID('FY2025'!K254, FIND(",", 'FY2025'!K254, FIND(",",'FY2025'!K254) + 1) + 2, LEN('FY2025'!K254))),"")</f>
        <v/>
      </c>
      <c r="L252" s="7" t="str">
        <f>IF('FY2025'!A254&lt;&gt;"",DATEVALUE(MID('FY2025'!L254, FIND(",", 'FY2025'!L254) + 2, FIND(" ", 'FY2025'!L254) - FIND(",", 'FY2025'!L254) - 1) &amp; " " &amp; MID('FY2025'!L254, FIND(" ", 'FY2025'!L254) + 1, FIND(",", 'FY2025'!L254, FIND(" ", 'FY2025'!L254)) - FIND(" ", 'FY2025'!L254) - 1) &amp; ", " &amp; MID('FY2025'!L254, FIND(",", 'FY2025'!L254, FIND(",",'FY2025'!L254) + 1) + 2, LEN('FY2025'!L254))),"")</f>
        <v/>
      </c>
      <c r="M252" s="7" t="str">
        <f>IF('FY2025'!A254&lt;&gt;"",DATEVALUE(MID('FY2025'!M254, FIND(",", 'FY2025'!M254) + 2, FIND(" ", 'FY2025'!M254) - FIND(",", 'FY2025'!M254) - 1) &amp; " " &amp; MID('FY2025'!M254, FIND(" ", 'FY2025'!M254) + 1, FIND(",", 'FY2025'!M254, FIND(" ", 'FY2025'!M254)) - FIND(" ", 'FY2025'!M254) - 1) &amp; ", " &amp; MID('FY2025'!M254, FIND(",", 'FY2025'!M254, FIND(",",'FY2025'!M254) + 1) + 2, LEN('FY2025'!M254))),"")</f>
        <v/>
      </c>
      <c r="N252" s="7" t="str">
        <f>IF('FY2025'!A254&lt;&gt;"",DATEVALUE(MID('FY2025'!N254, FIND(",", 'FY2025'!N254) + 2, FIND(" ", 'FY2025'!N254) - FIND(",", 'FY2025'!N254) - 1) &amp; " " &amp; MID('FY2025'!N254, FIND(" ", 'FY2025'!N254) + 1, FIND(",", 'FY2025'!N254, FIND(" ", 'FY2025'!N254)) - FIND(" ", 'FY2025'!N254) - 1) &amp; ", " &amp; MID('FY2025'!N254, FIND(",", 'FY2025'!N254, FIND(",",'FY2025'!N254) + 1) + 2, LEN('FY2025'!N254))),"")</f>
        <v/>
      </c>
      <c r="O252" s="5" t="str">
        <f t="shared" si="3"/>
        <v/>
      </c>
      <c r="P252" s="10" t="str">
        <f>IF('FY2025'!$A254&lt;&gt;"",IF(AND(MONTH($K252) &lt;= 1, MONTH($L252) &gt;= 1), IF($O252 &lt;&gt; "", $E252/$O252, ""), ""),"")</f>
        <v/>
      </c>
      <c r="Q252" s="10" t="str">
        <f>IF('FY2025'!$A254&lt;&gt;"",IF(AND(MONTH($K252) &lt;= 2, MONTH($L252) &gt;= 2), IF($O252 &lt;&gt; "", $E252/$O252, ""), ""),"")</f>
        <v/>
      </c>
      <c r="R252" s="10" t="str">
        <f>IF('FY2025'!$A254&lt;&gt;"",IF(AND(MONTH($K252) &lt;= 3, MONTH($L252) &gt;= 3), IF($O252 &lt;&gt; "", $E252/$O252, ""), ""),"")</f>
        <v/>
      </c>
      <c r="S252" s="10" t="str">
        <f>IF('FY2025'!$A254&lt;&gt;"",IF(AND(MONTH($K252) &lt;= 4, MONTH($L252) &gt;= 4), IF($O252 &lt;&gt; "", $E252/$O252, ""), ""),"")</f>
        <v/>
      </c>
      <c r="T252" s="10" t="str">
        <f>IF('FY2025'!$A254&lt;&gt;"",IF(AND(MONTH($K252) &lt;= 5, MONTH($L252) &gt;= 5), IF($O252 &lt;&gt; "", $E252/$O252, ""), ""),"")</f>
        <v/>
      </c>
      <c r="U252" s="10" t="str">
        <f>IF('FY2025'!$A254&lt;&gt;"",IF(AND(MONTH($K252) &lt;= 6, MONTH($L252) &gt;= 6), IF($O252 &lt;&gt; "", $E252/$O252, ""), ""),"")</f>
        <v/>
      </c>
      <c r="V252" s="10" t="str">
        <f>IF('FY2025'!$A254&lt;&gt;"",IF(AND(MONTH($K252) &lt;= 7, MONTH($L252) &gt;= 7 ), IF($O252 &lt;&gt; "", $E252/$O252, ""), ""),"")</f>
        <v/>
      </c>
      <c r="W252" s="10" t="str">
        <f>IF('FY2025'!$A254&lt;&gt;"",IF(AND(MONTH($K252) &lt;= 8, MONTH($L252) &gt;= 8), IF($O252 &lt;&gt; "", $E252/$O252, ""), ""),"")</f>
        <v/>
      </c>
      <c r="X252" s="10" t="str">
        <f>IF('FY2025'!$A254&lt;&gt;"",IF(AND(MONTH($K252) &lt;= 9, MONTH($L252) &gt;= 9), IF($O252 &lt;&gt; "", $E252/$O252, ""), ""),"")</f>
        <v/>
      </c>
      <c r="Y252" s="10" t="str">
        <f>IF('FY2025'!$A254&lt;&gt;"",IF(AND(MONTH($K252) &lt;= 10, MONTH($L252) &gt;= 10), IF($O252 &lt;&gt; "", $E252/$O252, ""), ""),"")</f>
        <v/>
      </c>
      <c r="Z252" s="10" t="str">
        <f>IF('FY2025'!$A254&lt;&gt;"",IF(AND(MONTH($K252) &lt;= 11, MONTH($L252) &gt;= 11), IF($O252 &lt;&gt; "", $E252/$O252, ""), ""),"")</f>
        <v/>
      </c>
      <c r="AA252" s="10" t="str">
        <f>IF('FY2025'!$A254&lt;&gt;"",IF(AND(MONTH($K252) &lt;= 12, MONTH($L252) &gt;= 12), IF($O252 &lt;&gt; "", $E252/$O252, ""), ""),"")</f>
        <v/>
      </c>
    </row>
    <row r="253" spans="1:27" x14ac:dyDescent="0.25">
      <c r="A253" s="8" t="str">
        <f>IF('FY2025'!A255&lt;&gt;"", VALUE('FY2025'!A255), "")</f>
        <v/>
      </c>
      <c r="B253" s="5" t="str">
        <f>IF('FY2025'!A255&lt;&gt;"",_xlfn.VALUETOTEXT('FY2025'!B255),"")</f>
        <v/>
      </c>
      <c r="C253" s="5" t="str">
        <f>_xlfn.VALUETOTEXT('FY2025'!C255)</f>
        <v/>
      </c>
      <c r="D253" s="5" t="str">
        <f>IF('FY2025'!A255&lt;&gt;"",_xlfn.VALUETOTEXT('FY2025'!D255),"")</f>
        <v/>
      </c>
      <c r="E253" s="6" t="str">
        <f>IF('FY2025'!A255&lt;&gt;"",VALUE('FY2025'!E255),"")</f>
        <v/>
      </c>
      <c r="F253" s="6" t="str">
        <f>IF('FY2025'!A255&lt;&gt;"",VALUE('FY2025'!F255),"")</f>
        <v/>
      </c>
      <c r="G253" s="6" t="str">
        <f>IF('FY2025'!A255&lt;&gt;"",VALUE('FY2025'!G255),"")</f>
        <v/>
      </c>
      <c r="H253" s="6" t="str">
        <f>IF('FY2025'!A255&lt;&gt;"",VALUE('FY2025'!H255),"")</f>
        <v/>
      </c>
      <c r="I253" s="6" t="str">
        <f>IF('FY2025'!A255&lt;&gt;"",VALUE('FY2025'!I255),"")</f>
        <v/>
      </c>
      <c r="J253" s="6" t="str">
        <f>IF('FY2025'!A255&lt;&gt;"",VALUE('FY2025'!J255),"")</f>
        <v/>
      </c>
      <c r="K253" s="7" t="str">
        <f>IF('FY2025'!A255&lt;&gt;"",DATEVALUE(MID('FY2025'!K255, FIND(",", 'FY2025'!K255) + 2, FIND(" ", 'FY2025'!K255) - FIND(",", 'FY2025'!K255) - 1) &amp; " " &amp; MID('FY2025'!K255, FIND(" ", 'FY2025'!K255) + 1, FIND(",", 'FY2025'!K255, FIND(" ", 'FY2025'!K255)) - FIND(" ", 'FY2025'!K255) - 1) &amp; ", " &amp; MID('FY2025'!K255, FIND(",", 'FY2025'!K255, FIND(",",'FY2025'!K255) + 1) + 2, LEN('FY2025'!K255))),"")</f>
        <v/>
      </c>
      <c r="L253" s="7" t="str">
        <f>IF('FY2025'!A255&lt;&gt;"",DATEVALUE(MID('FY2025'!L255, FIND(",", 'FY2025'!L255) + 2, FIND(" ", 'FY2025'!L255) - FIND(",", 'FY2025'!L255) - 1) &amp; " " &amp; MID('FY2025'!L255, FIND(" ", 'FY2025'!L255) + 1, FIND(",", 'FY2025'!L255, FIND(" ", 'FY2025'!L255)) - FIND(" ", 'FY2025'!L255) - 1) &amp; ", " &amp; MID('FY2025'!L255, FIND(",", 'FY2025'!L255, FIND(",",'FY2025'!L255) + 1) + 2, LEN('FY2025'!L255))),"")</f>
        <v/>
      </c>
      <c r="M253" s="7" t="str">
        <f>IF('FY2025'!A255&lt;&gt;"",DATEVALUE(MID('FY2025'!M255, FIND(",", 'FY2025'!M255) + 2, FIND(" ", 'FY2025'!M255) - FIND(",", 'FY2025'!M255) - 1) &amp; " " &amp; MID('FY2025'!M255, FIND(" ", 'FY2025'!M255) + 1, FIND(",", 'FY2025'!M255, FIND(" ", 'FY2025'!M255)) - FIND(" ", 'FY2025'!M255) - 1) &amp; ", " &amp; MID('FY2025'!M255, FIND(",", 'FY2025'!M255, FIND(",",'FY2025'!M255) + 1) + 2, LEN('FY2025'!M255))),"")</f>
        <v/>
      </c>
      <c r="N253" s="7" t="str">
        <f>IF('FY2025'!A255&lt;&gt;"",DATEVALUE(MID('FY2025'!N255, FIND(",", 'FY2025'!N255) + 2, FIND(" ", 'FY2025'!N255) - FIND(",", 'FY2025'!N255) - 1) &amp; " " &amp; MID('FY2025'!N255, FIND(" ", 'FY2025'!N255) + 1, FIND(",", 'FY2025'!N255, FIND(" ", 'FY2025'!N255)) - FIND(" ", 'FY2025'!N255) - 1) &amp; ", " &amp; MID('FY2025'!N255, FIND(",", 'FY2025'!N255, FIND(",",'FY2025'!N255) + 1) + 2, LEN('FY2025'!N255))),"")</f>
        <v/>
      </c>
      <c r="O253" s="5" t="str">
        <f t="shared" si="3"/>
        <v/>
      </c>
      <c r="P253" s="10" t="str">
        <f>IF('FY2025'!$A255&lt;&gt;"",IF(AND(MONTH($K253) &lt;= 1, MONTH($L253) &gt;= 1), IF($O253 &lt;&gt; "", $E253/$O253, ""), ""),"")</f>
        <v/>
      </c>
      <c r="Q253" s="10" t="str">
        <f>IF('FY2025'!$A255&lt;&gt;"",IF(AND(MONTH($K253) &lt;= 2, MONTH($L253) &gt;= 2), IF($O253 &lt;&gt; "", $E253/$O253, ""), ""),"")</f>
        <v/>
      </c>
      <c r="R253" s="10" t="str">
        <f>IF('FY2025'!$A255&lt;&gt;"",IF(AND(MONTH($K253) &lt;= 3, MONTH($L253) &gt;= 3), IF($O253 &lt;&gt; "", $E253/$O253, ""), ""),"")</f>
        <v/>
      </c>
      <c r="S253" s="10" t="str">
        <f>IF('FY2025'!$A255&lt;&gt;"",IF(AND(MONTH($K253) &lt;= 4, MONTH($L253) &gt;= 4), IF($O253 &lt;&gt; "", $E253/$O253, ""), ""),"")</f>
        <v/>
      </c>
      <c r="T253" s="10" t="str">
        <f>IF('FY2025'!$A255&lt;&gt;"",IF(AND(MONTH($K253) &lt;= 5, MONTH($L253) &gt;= 5), IF($O253 &lt;&gt; "", $E253/$O253, ""), ""),"")</f>
        <v/>
      </c>
      <c r="U253" s="10" t="str">
        <f>IF('FY2025'!$A255&lt;&gt;"",IF(AND(MONTH($K253) &lt;= 6, MONTH($L253) &gt;= 6), IF($O253 &lt;&gt; "", $E253/$O253, ""), ""),"")</f>
        <v/>
      </c>
      <c r="V253" s="10" t="str">
        <f>IF('FY2025'!$A255&lt;&gt;"",IF(AND(MONTH($K253) &lt;= 7, MONTH($L253) &gt;= 7 ), IF($O253 &lt;&gt; "", $E253/$O253, ""), ""),"")</f>
        <v/>
      </c>
      <c r="W253" s="10" t="str">
        <f>IF('FY2025'!$A255&lt;&gt;"",IF(AND(MONTH($K253) &lt;= 8, MONTH($L253) &gt;= 8), IF($O253 &lt;&gt; "", $E253/$O253, ""), ""),"")</f>
        <v/>
      </c>
      <c r="X253" s="10" t="str">
        <f>IF('FY2025'!$A255&lt;&gt;"",IF(AND(MONTH($K253) &lt;= 9, MONTH($L253) &gt;= 9), IF($O253 &lt;&gt; "", $E253/$O253, ""), ""),"")</f>
        <v/>
      </c>
      <c r="Y253" s="10" t="str">
        <f>IF('FY2025'!$A255&lt;&gt;"",IF(AND(MONTH($K253) &lt;= 10, MONTH($L253) &gt;= 10), IF($O253 &lt;&gt; "", $E253/$O253, ""), ""),"")</f>
        <v/>
      </c>
      <c r="Z253" s="10" t="str">
        <f>IF('FY2025'!$A255&lt;&gt;"",IF(AND(MONTH($K253) &lt;= 11, MONTH($L253) &gt;= 11), IF($O253 &lt;&gt; "", $E253/$O253, ""), ""),"")</f>
        <v/>
      </c>
      <c r="AA253" s="10" t="str">
        <f>IF('FY2025'!$A255&lt;&gt;"",IF(AND(MONTH($K253) &lt;= 12, MONTH($L253) &gt;= 12), IF($O253 &lt;&gt; "", $E253/$O253, ""), ""),"")</f>
        <v/>
      </c>
    </row>
    <row r="254" spans="1:27" x14ac:dyDescent="0.25">
      <c r="A254" s="8" t="str">
        <f>IF('FY2025'!A256&lt;&gt;"", VALUE('FY2025'!A256), "")</f>
        <v/>
      </c>
      <c r="B254" s="5" t="str">
        <f>IF('FY2025'!A256&lt;&gt;"",_xlfn.VALUETOTEXT('FY2025'!B256),"")</f>
        <v/>
      </c>
      <c r="C254" s="5" t="str">
        <f>_xlfn.VALUETOTEXT('FY2025'!C256)</f>
        <v/>
      </c>
      <c r="D254" s="5" t="str">
        <f>IF('FY2025'!A256&lt;&gt;"",_xlfn.VALUETOTEXT('FY2025'!D256),"")</f>
        <v/>
      </c>
      <c r="E254" s="6" t="str">
        <f>IF('FY2025'!A256&lt;&gt;"",VALUE('FY2025'!E256),"")</f>
        <v/>
      </c>
      <c r="F254" s="6" t="str">
        <f>IF('FY2025'!A256&lt;&gt;"",VALUE('FY2025'!F256),"")</f>
        <v/>
      </c>
      <c r="G254" s="6" t="str">
        <f>IF('FY2025'!A256&lt;&gt;"",VALUE('FY2025'!G256),"")</f>
        <v/>
      </c>
      <c r="H254" s="6" t="str">
        <f>IF('FY2025'!A256&lt;&gt;"",VALUE('FY2025'!H256),"")</f>
        <v/>
      </c>
      <c r="I254" s="6" t="str">
        <f>IF('FY2025'!A256&lt;&gt;"",VALUE('FY2025'!I256),"")</f>
        <v/>
      </c>
      <c r="J254" s="6" t="str">
        <f>IF('FY2025'!A256&lt;&gt;"",VALUE('FY2025'!J256),"")</f>
        <v/>
      </c>
      <c r="K254" s="7" t="str">
        <f>IF('FY2025'!A256&lt;&gt;"",DATEVALUE(MID('FY2025'!K256, FIND(",", 'FY2025'!K256) + 2, FIND(" ", 'FY2025'!K256) - FIND(",", 'FY2025'!K256) - 1) &amp; " " &amp; MID('FY2025'!K256, FIND(" ", 'FY2025'!K256) + 1, FIND(",", 'FY2025'!K256, FIND(" ", 'FY2025'!K256)) - FIND(" ", 'FY2025'!K256) - 1) &amp; ", " &amp; MID('FY2025'!K256, FIND(",", 'FY2025'!K256, FIND(",",'FY2025'!K256) + 1) + 2, LEN('FY2025'!K256))),"")</f>
        <v/>
      </c>
      <c r="L254" s="7" t="str">
        <f>IF('FY2025'!A256&lt;&gt;"",DATEVALUE(MID('FY2025'!L256, FIND(",", 'FY2025'!L256) + 2, FIND(" ", 'FY2025'!L256) - FIND(",", 'FY2025'!L256) - 1) &amp; " " &amp; MID('FY2025'!L256, FIND(" ", 'FY2025'!L256) + 1, FIND(",", 'FY2025'!L256, FIND(" ", 'FY2025'!L256)) - FIND(" ", 'FY2025'!L256) - 1) &amp; ", " &amp; MID('FY2025'!L256, FIND(",", 'FY2025'!L256, FIND(",",'FY2025'!L256) + 1) + 2, LEN('FY2025'!L256))),"")</f>
        <v/>
      </c>
      <c r="M254" s="7" t="str">
        <f>IF('FY2025'!A256&lt;&gt;"",DATEVALUE(MID('FY2025'!M256, FIND(",", 'FY2025'!M256) + 2, FIND(" ", 'FY2025'!M256) - FIND(",", 'FY2025'!M256) - 1) &amp; " " &amp; MID('FY2025'!M256, FIND(" ", 'FY2025'!M256) + 1, FIND(",", 'FY2025'!M256, FIND(" ", 'FY2025'!M256)) - FIND(" ", 'FY2025'!M256) - 1) &amp; ", " &amp; MID('FY2025'!M256, FIND(",", 'FY2025'!M256, FIND(",",'FY2025'!M256) + 1) + 2, LEN('FY2025'!M256))),"")</f>
        <v/>
      </c>
      <c r="N254" s="7" t="str">
        <f>IF('FY2025'!A256&lt;&gt;"",DATEVALUE(MID('FY2025'!N256, FIND(",", 'FY2025'!N256) + 2, FIND(" ", 'FY2025'!N256) - FIND(",", 'FY2025'!N256) - 1) &amp; " " &amp; MID('FY2025'!N256, FIND(" ", 'FY2025'!N256) + 1, FIND(",", 'FY2025'!N256, FIND(" ", 'FY2025'!N256)) - FIND(" ", 'FY2025'!N256) - 1) &amp; ", " &amp; MID('FY2025'!N256, FIND(",", 'FY2025'!N256, FIND(",",'FY2025'!N256) + 1) + 2, LEN('FY2025'!N256))),"")</f>
        <v/>
      </c>
      <c r="O254" s="5" t="str">
        <f t="shared" si="3"/>
        <v/>
      </c>
      <c r="P254" s="10" t="str">
        <f>IF('FY2025'!$A256&lt;&gt;"",IF(AND(MONTH($K254) &lt;= 1, MONTH($L254) &gt;= 1), IF($O254 &lt;&gt; "", $E254/$O254, ""), ""),"")</f>
        <v/>
      </c>
      <c r="Q254" s="10" t="str">
        <f>IF('FY2025'!$A256&lt;&gt;"",IF(AND(MONTH($K254) &lt;= 2, MONTH($L254) &gt;= 2), IF($O254 &lt;&gt; "", $E254/$O254, ""), ""),"")</f>
        <v/>
      </c>
      <c r="R254" s="10" t="str">
        <f>IF('FY2025'!$A256&lt;&gt;"",IF(AND(MONTH($K254) &lt;= 3, MONTH($L254) &gt;= 3), IF($O254 &lt;&gt; "", $E254/$O254, ""), ""),"")</f>
        <v/>
      </c>
      <c r="S254" s="10" t="str">
        <f>IF('FY2025'!$A256&lt;&gt;"",IF(AND(MONTH($K254) &lt;= 4, MONTH($L254) &gt;= 4), IF($O254 &lt;&gt; "", $E254/$O254, ""), ""),"")</f>
        <v/>
      </c>
      <c r="T254" s="10" t="str">
        <f>IF('FY2025'!$A256&lt;&gt;"",IF(AND(MONTH($K254) &lt;= 5, MONTH($L254) &gt;= 5), IF($O254 &lt;&gt; "", $E254/$O254, ""), ""),"")</f>
        <v/>
      </c>
      <c r="U254" s="10" t="str">
        <f>IF('FY2025'!$A256&lt;&gt;"",IF(AND(MONTH($K254) &lt;= 6, MONTH($L254) &gt;= 6), IF($O254 &lt;&gt; "", $E254/$O254, ""), ""),"")</f>
        <v/>
      </c>
      <c r="V254" s="10" t="str">
        <f>IF('FY2025'!$A256&lt;&gt;"",IF(AND(MONTH($K254) &lt;= 7, MONTH($L254) &gt;= 7 ), IF($O254 &lt;&gt; "", $E254/$O254, ""), ""),"")</f>
        <v/>
      </c>
      <c r="W254" s="10" t="str">
        <f>IF('FY2025'!$A256&lt;&gt;"",IF(AND(MONTH($K254) &lt;= 8, MONTH($L254) &gt;= 8), IF($O254 &lt;&gt; "", $E254/$O254, ""), ""),"")</f>
        <v/>
      </c>
      <c r="X254" s="10" t="str">
        <f>IF('FY2025'!$A256&lt;&gt;"",IF(AND(MONTH($K254) &lt;= 9, MONTH($L254) &gt;= 9), IF($O254 &lt;&gt; "", $E254/$O254, ""), ""),"")</f>
        <v/>
      </c>
      <c r="Y254" s="10" t="str">
        <f>IF('FY2025'!$A256&lt;&gt;"",IF(AND(MONTH($K254) &lt;= 10, MONTH($L254) &gt;= 10), IF($O254 &lt;&gt; "", $E254/$O254, ""), ""),"")</f>
        <v/>
      </c>
      <c r="Z254" s="10" t="str">
        <f>IF('FY2025'!$A256&lt;&gt;"",IF(AND(MONTH($K254) &lt;= 11, MONTH($L254) &gt;= 11), IF($O254 &lt;&gt; "", $E254/$O254, ""), ""),"")</f>
        <v/>
      </c>
      <c r="AA254" s="10" t="str">
        <f>IF('FY2025'!$A256&lt;&gt;"",IF(AND(MONTH($K254) &lt;= 12, MONTH($L254) &gt;= 12), IF($O254 &lt;&gt; "", $E254/$O254, ""), ""),"")</f>
        <v/>
      </c>
    </row>
    <row r="255" spans="1:27" x14ac:dyDescent="0.25">
      <c r="A255" s="8" t="str">
        <f>IF('FY2025'!A257&lt;&gt;"", VALUE('FY2025'!A257), "")</f>
        <v/>
      </c>
      <c r="B255" s="5" t="str">
        <f>IF('FY2025'!A257&lt;&gt;"",_xlfn.VALUETOTEXT('FY2025'!B257),"")</f>
        <v/>
      </c>
      <c r="C255" s="5" t="str">
        <f>_xlfn.VALUETOTEXT('FY2025'!C257)</f>
        <v/>
      </c>
      <c r="D255" s="5" t="str">
        <f>IF('FY2025'!A257&lt;&gt;"",_xlfn.VALUETOTEXT('FY2025'!D257),"")</f>
        <v/>
      </c>
      <c r="E255" s="6" t="str">
        <f>IF('FY2025'!A257&lt;&gt;"",VALUE('FY2025'!E257),"")</f>
        <v/>
      </c>
      <c r="F255" s="6" t="str">
        <f>IF('FY2025'!A257&lt;&gt;"",VALUE('FY2025'!F257),"")</f>
        <v/>
      </c>
      <c r="G255" s="6" t="str">
        <f>IF('FY2025'!A257&lt;&gt;"",VALUE('FY2025'!G257),"")</f>
        <v/>
      </c>
      <c r="H255" s="6" t="str">
        <f>IF('FY2025'!A257&lt;&gt;"",VALUE('FY2025'!H257),"")</f>
        <v/>
      </c>
      <c r="I255" s="6" t="str">
        <f>IF('FY2025'!A257&lt;&gt;"",VALUE('FY2025'!I257),"")</f>
        <v/>
      </c>
      <c r="J255" s="6" t="str">
        <f>IF('FY2025'!A257&lt;&gt;"",VALUE('FY2025'!J257),"")</f>
        <v/>
      </c>
      <c r="K255" s="7" t="str">
        <f>IF('FY2025'!A257&lt;&gt;"",DATEVALUE(MID('FY2025'!K257, FIND(",", 'FY2025'!K257) + 2, FIND(" ", 'FY2025'!K257) - FIND(",", 'FY2025'!K257) - 1) &amp; " " &amp; MID('FY2025'!K257, FIND(" ", 'FY2025'!K257) + 1, FIND(",", 'FY2025'!K257, FIND(" ", 'FY2025'!K257)) - FIND(" ", 'FY2025'!K257) - 1) &amp; ", " &amp; MID('FY2025'!K257, FIND(",", 'FY2025'!K257, FIND(",",'FY2025'!K257) + 1) + 2, LEN('FY2025'!K257))),"")</f>
        <v/>
      </c>
      <c r="L255" s="7" t="str">
        <f>IF('FY2025'!A257&lt;&gt;"",DATEVALUE(MID('FY2025'!L257, FIND(",", 'FY2025'!L257) + 2, FIND(" ", 'FY2025'!L257) - FIND(",", 'FY2025'!L257) - 1) &amp; " " &amp; MID('FY2025'!L257, FIND(" ", 'FY2025'!L257) + 1, FIND(",", 'FY2025'!L257, FIND(" ", 'FY2025'!L257)) - FIND(" ", 'FY2025'!L257) - 1) &amp; ", " &amp; MID('FY2025'!L257, FIND(",", 'FY2025'!L257, FIND(",",'FY2025'!L257) + 1) + 2, LEN('FY2025'!L257))),"")</f>
        <v/>
      </c>
      <c r="M255" s="7" t="str">
        <f>IF('FY2025'!A257&lt;&gt;"",DATEVALUE(MID('FY2025'!M257, FIND(",", 'FY2025'!M257) + 2, FIND(" ", 'FY2025'!M257) - FIND(",", 'FY2025'!M257) - 1) &amp; " " &amp; MID('FY2025'!M257, FIND(" ", 'FY2025'!M257) + 1, FIND(",", 'FY2025'!M257, FIND(" ", 'FY2025'!M257)) - FIND(" ", 'FY2025'!M257) - 1) &amp; ", " &amp; MID('FY2025'!M257, FIND(",", 'FY2025'!M257, FIND(",",'FY2025'!M257) + 1) + 2, LEN('FY2025'!M257))),"")</f>
        <v/>
      </c>
      <c r="N255" s="7" t="str">
        <f>IF('FY2025'!A257&lt;&gt;"",DATEVALUE(MID('FY2025'!N257, FIND(",", 'FY2025'!N257) + 2, FIND(" ", 'FY2025'!N257) - FIND(",", 'FY2025'!N257) - 1) &amp; " " &amp; MID('FY2025'!N257, FIND(" ", 'FY2025'!N257) + 1, FIND(",", 'FY2025'!N257, FIND(" ", 'FY2025'!N257)) - FIND(" ", 'FY2025'!N257) - 1) &amp; ", " &amp; MID('FY2025'!N257, FIND(",", 'FY2025'!N257, FIND(",",'FY2025'!N257) + 1) + 2, LEN('FY2025'!N257))),"")</f>
        <v/>
      </c>
      <c r="O255" s="5" t="str">
        <f t="shared" si="3"/>
        <v/>
      </c>
      <c r="P255" s="10" t="str">
        <f>IF('FY2025'!$A257&lt;&gt;"",IF(AND(MONTH($K255) &lt;= 1, MONTH($L255) &gt;= 1), IF($O255 &lt;&gt; "", $E255/$O255, ""), ""),"")</f>
        <v/>
      </c>
      <c r="Q255" s="10" t="str">
        <f>IF('FY2025'!$A257&lt;&gt;"",IF(AND(MONTH($K255) &lt;= 2, MONTH($L255) &gt;= 2), IF($O255 &lt;&gt; "", $E255/$O255, ""), ""),"")</f>
        <v/>
      </c>
      <c r="R255" s="10" t="str">
        <f>IF('FY2025'!$A257&lt;&gt;"",IF(AND(MONTH($K255) &lt;= 3, MONTH($L255) &gt;= 3), IF($O255 &lt;&gt; "", $E255/$O255, ""), ""),"")</f>
        <v/>
      </c>
      <c r="S255" s="10" t="str">
        <f>IF('FY2025'!$A257&lt;&gt;"",IF(AND(MONTH($K255) &lt;= 4, MONTH($L255) &gt;= 4), IF($O255 &lt;&gt; "", $E255/$O255, ""), ""),"")</f>
        <v/>
      </c>
      <c r="T255" s="10" t="str">
        <f>IF('FY2025'!$A257&lt;&gt;"",IF(AND(MONTH($K255) &lt;= 5, MONTH($L255) &gt;= 5), IF($O255 &lt;&gt; "", $E255/$O255, ""), ""),"")</f>
        <v/>
      </c>
      <c r="U255" s="10" t="str">
        <f>IF('FY2025'!$A257&lt;&gt;"",IF(AND(MONTH($K255) &lt;= 6, MONTH($L255) &gt;= 6), IF($O255 &lt;&gt; "", $E255/$O255, ""), ""),"")</f>
        <v/>
      </c>
      <c r="V255" s="10" t="str">
        <f>IF('FY2025'!$A257&lt;&gt;"",IF(AND(MONTH($K255) &lt;= 7, MONTH($L255) &gt;= 7 ), IF($O255 &lt;&gt; "", $E255/$O255, ""), ""),"")</f>
        <v/>
      </c>
      <c r="W255" s="10" t="str">
        <f>IF('FY2025'!$A257&lt;&gt;"",IF(AND(MONTH($K255) &lt;= 8, MONTH($L255) &gt;= 8), IF($O255 &lt;&gt; "", $E255/$O255, ""), ""),"")</f>
        <v/>
      </c>
      <c r="X255" s="10" t="str">
        <f>IF('FY2025'!$A257&lt;&gt;"",IF(AND(MONTH($K255) &lt;= 9, MONTH($L255) &gt;= 9), IF($O255 &lt;&gt; "", $E255/$O255, ""), ""),"")</f>
        <v/>
      </c>
      <c r="Y255" s="10" t="str">
        <f>IF('FY2025'!$A257&lt;&gt;"",IF(AND(MONTH($K255) &lt;= 10, MONTH($L255) &gt;= 10), IF($O255 &lt;&gt; "", $E255/$O255, ""), ""),"")</f>
        <v/>
      </c>
      <c r="Z255" s="10" t="str">
        <f>IF('FY2025'!$A257&lt;&gt;"",IF(AND(MONTH($K255) &lt;= 11, MONTH($L255) &gt;= 11), IF($O255 &lt;&gt; "", $E255/$O255, ""), ""),"")</f>
        <v/>
      </c>
      <c r="AA255" s="10" t="str">
        <f>IF('FY2025'!$A257&lt;&gt;"",IF(AND(MONTH($K255) &lt;= 12, MONTH($L255) &gt;= 12), IF($O255 &lt;&gt; "", $E255/$O255, ""), ""),"")</f>
        <v/>
      </c>
    </row>
    <row r="256" spans="1:27" x14ac:dyDescent="0.25">
      <c r="A256" s="8" t="str">
        <f>IF('FY2025'!A258&lt;&gt;"", VALUE('FY2025'!A258), "")</f>
        <v/>
      </c>
      <c r="B256" s="5" t="str">
        <f>IF('FY2025'!A258&lt;&gt;"",_xlfn.VALUETOTEXT('FY2025'!B258),"")</f>
        <v/>
      </c>
      <c r="C256" s="5" t="str">
        <f>_xlfn.VALUETOTEXT('FY2025'!C258)</f>
        <v/>
      </c>
      <c r="D256" s="5" t="str">
        <f>IF('FY2025'!A258&lt;&gt;"",_xlfn.VALUETOTEXT('FY2025'!D258),"")</f>
        <v/>
      </c>
      <c r="E256" s="6" t="str">
        <f>IF('FY2025'!A258&lt;&gt;"",VALUE('FY2025'!E258),"")</f>
        <v/>
      </c>
      <c r="F256" s="6" t="str">
        <f>IF('FY2025'!A258&lt;&gt;"",VALUE('FY2025'!F258),"")</f>
        <v/>
      </c>
      <c r="G256" s="6" t="str">
        <f>IF('FY2025'!A258&lt;&gt;"",VALUE('FY2025'!G258),"")</f>
        <v/>
      </c>
      <c r="H256" s="6" t="str">
        <f>IF('FY2025'!A258&lt;&gt;"",VALUE('FY2025'!H258),"")</f>
        <v/>
      </c>
      <c r="I256" s="6" t="str">
        <f>IF('FY2025'!A258&lt;&gt;"",VALUE('FY2025'!I258),"")</f>
        <v/>
      </c>
      <c r="J256" s="6" t="str">
        <f>IF('FY2025'!A258&lt;&gt;"",VALUE('FY2025'!J258),"")</f>
        <v/>
      </c>
      <c r="K256" s="7" t="str">
        <f>IF('FY2025'!A258&lt;&gt;"",DATEVALUE(MID('FY2025'!K258, FIND(",", 'FY2025'!K258) + 2, FIND(" ", 'FY2025'!K258) - FIND(",", 'FY2025'!K258) - 1) &amp; " " &amp; MID('FY2025'!K258, FIND(" ", 'FY2025'!K258) + 1, FIND(",", 'FY2025'!K258, FIND(" ", 'FY2025'!K258)) - FIND(" ", 'FY2025'!K258) - 1) &amp; ", " &amp; MID('FY2025'!K258, FIND(",", 'FY2025'!K258, FIND(",",'FY2025'!K258) + 1) + 2, LEN('FY2025'!K258))),"")</f>
        <v/>
      </c>
      <c r="L256" s="7" t="str">
        <f>IF('FY2025'!A258&lt;&gt;"",DATEVALUE(MID('FY2025'!L258, FIND(",", 'FY2025'!L258) + 2, FIND(" ", 'FY2025'!L258) - FIND(",", 'FY2025'!L258) - 1) &amp; " " &amp; MID('FY2025'!L258, FIND(" ", 'FY2025'!L258) + 1, FIND(",", 'FY2025'!L258, FIND(" ", 'FY2025'!L258)) - FIND(" ", 'FY2025'!L258) - 1) &amp; ", " &amp; MID('FY2025'!L258, FIND(",", 'FY2025'!L258, FIND(",",'FY2025'!L258) + 1) + 2, LEN('FY2025'!L258))),"")</f>
        <v/>
      </c>
      <c r="M256" s="7" t="str">
        <f>IF('FY2025'!A258&lt;&gt;"",DATEVALUE(MID('FY2025'!M258, FIND(",", 'FY2025'!M258) + 2, FIND(" ", 'FY2025'!M258) - FIND(",", 'FY2025'!M258) - 1) &amp; " " &amp; MID('FY2025'!M258, FIND(" ", 'FY2025'!M258) + 1, FIND(",", 'FY2025'!M258, FIND(" ", 'FY2025'!M258)) - FIND(" ", 'FY2025'!M258) - 1) &amp; ", " &amp; MID('FY2025'!M258, FIND(",", 'FY2025'!M258, FIND(",",'FY2025'!M258) + 1) + 2, LEN('FY2025'!M258))),"")</f>
        <v/>
      </c>
      <c r="N256" s="7" t="str">
        <f>IF('FY2025'!A258&lt;&gt;"",DATEVALUE(MID('FY2025'!N258, FIND(",", 'FY2025'!N258) + 2, FIND(" ", 'FY2025'!N258) - FIND(",", 'FY2025'!N258) - 1) &amp; " " &amp; MID('FY2025'!N258, FIND(" ", 'FY2025'!N258) + 1, FIND(",", 'FY2025'!N258, FIND(" ", 'FY2025'!N258)) - FIND(" ", 'FY2025'!N258) - 1) &amp; ", " &amp; MID('FY2025'!N258, FIND(",", 'FY2025'!N258, FIND(",",'FY2025'!N258) + 1) + 2, LEN('FY2025'!N258))),"")</f>
        <v/>
      </c>
      <c r="O256" s="5" t="str">
        <f t="shared" si="3"/>
        <v/>
      </c>
      <c r="P256" s="10" t="str">
        <f>IF('FY2025'!$A258&lt;&gt;"",IF(AND(MONTH($K256) &lt;= 1, MONTH($L256) &gt;= 1), IF($O256 &lt;&gt; "", $E256/$O256, ""), ""),"")</f>
        <v/>
      </c>
      <c r="Q256" s="10" t="str">
        <f>IF('FY2025'!$A258&lt;&gt;"",IF(AND(MONTH($K256) &lt;= 2, MONTH($L256) &gt;= 2), IF($O256 &lt;&gt; "", $E256/$O256, ""), ""),"")</f>
        <v/>
      </c>
      <c r="R256" s="10" t="str">
        <f>IF('FY2025'!$A258&lt;&gt;"",IF(AND(MONTH($K256) &lt;= 3, MONTH($L256) &gt;= 3), IF($O256 &lt;&gt; "", $E256/$O256, ""), ""),"")</f>
        <v/>
      </c>
      <c r="S256" s="10" t="str">
        <f>IF('FY2025'!$A258&lt;&gt;"",IF(AND(MONTH($K256) &lt;= 4, MONTH($L256) &gt;= 4), IF($O256 &lt;&gt; "", $E256/$O256, ""), ""),"")</f>
        <v/>
      </c>
      <c r="T256" s="10" t="str">
        <f>IF('FY2025'!$A258&lt;&gt;"",IF(AND(MONTH($K256) &lt;= 5, MONTH($L256) &gt;= 5), IF($O256 &lt;&gt; "", $E256/$O256, ""), ""),"")</f>
        <v/>
      </c>
      <c r="U256" s="10" t="str">
        <f>IF('FY2025'!$A258&lt;&gt;"",IF(AND(MONTH($K256) &lt;= 6, MONTH($L256) &gt;= 6), IF($O256 &lt;&gt; "", $E256/$O256, ""), ""),"")</f>
        <v/>
      </c>
      <c r="V256" s="10" t="str">
        <f>IF('FY2025'!$A258&lt;&gt;"",IF(AND(MONTH($K256) &lt;= 7, MONTH($L256) &gt;= 7 ), IF($O256 &lt;&gt; "", $E256/$O256, ""), ""),"")</f>
        <v/>
      </c>
      <c r="W256" s="10" t="str">
        <f>IF('FY2025'!$A258&lt;&gt;"",IF(AND(MONTH($K256) &lt;= 8, MONTH($L256) &gt;= 8), IF($O256 &lt;&gt; "", $E256/$O256, ""), ""),"")</f>
        <v/>
      </c>
      <c r="X256" s="10" t="str">
        <f>IF('FY2025'!$A258&lt;&gt;"",IF(AND(MONTH($K256) &lt;= 9, MONTH($L256) &gt;= 9), IF($O256 &lt;&gt; "", $E256/$O256, ""), ""),"")</f>
        <v/>
      </c>
      <c r="Y256" s="10" t="str">
        <f>IF('FY2025'!$A258&lt;&gt;"",IF(AND(MONTH($K256) &lt;= 10, MONTH($L256) &gt;= 10), IF($O256 &lt;&gt; "", $E256/$O256, ""), ""),"")</f>
        <v/>
      </c>
      <c r="Z256" s="10" t="str">
        <f>IF('FY2025'!$A258&lt;&gt;"",IF(AND(MONTH($K256) &lt;= 11, MONTH($L256) &gt;= 11), IF($O256 &lt;&gt; "", $E256/$O256, ""), ""),"")</f>
        <v/>
      </c>
      <c r="AA256" s="10" t="str">
        <f>IF('FY2025'!$A258&lt;&gt;"",IF(AND(MONTH($K256) &lt;= 12, MONTH($L256) &gt;= 12), IF($O256 &lt;&gt; "", $E256/$O256, ""), ""),"")</f>
        <v/>
      </c>
    </row>
    <row r="257" spans="1:27" x14ac:dyDescent="0.25">
      <c r="A257" s="8" t="str">
        <f>IF('FY2025'!A259&lt;&gt;"", VALUE('FY2025'!A259), "")</f>
        <v/>
      </c>
      <c r="B257" s="5" t="str">
        <f>IF('FY2025'!A259&lt;&gt;"",_xlfn.VALUETOTEXT('FY2025'!B259),"")</f>
        <v/>
      </c>
      <c r="C257" s="5" t="str">
        <f>_xlfn.VALUETOTEXT('FY2025'!C259)</f>
        <v/>
      </c>
      <c r="D257" s="5" t="str">
        <f>IF('FY2025'!A259&lt;&gt;"",_xlfn.VALUETOTEXT('FY2025'!D259),"")</f>
        <v/>
      </c>
      <c r="E257" s="6" t="str">
        <f>IF('FY2025'!A259&lt;&gt;"",VALUE('FY2025'!E259),"")</f>
        <v/>
      </c>
      <c r="F257" s="6" t="str">
        <f>IF('FY2025'!A259&lt;&gt;"",VALUE('FY2025'!F259),"")</f>
        <v/>
      </c>
      <c r="G257" s="6" t="str">
        <f>IF('FY2025'!A259&lt;&gt;"",VALUE('FY2025'!G259),"")</f>
        <v/>
      </c>
      <c r="H257" s="6" t="str">
        <f>IF('FY2025'!A259&lt;&gt;"",VALUE('FY2025'!H259),"")</f>
        <v/>
      </c>
      <c r="I257" s="6" t="str">
        <f>IF('FY2025'!A259&lt;&gt;"",VALUE('FY2025'!I259),"")</f>
        <v/>
      </c>
      <c r="J257" s="6" t="str">
        <f>IF('FY2025'!A259&lt;&gt;"",VALUE('FY2025'!J259),"")</f>
        <v/>
      </c>
      <c r="K257" s="7" t="str">
        <f>IF('FY2025'!A259&lt;&gt;"",DATEVALUE(MID('FY2025'!K259, FIND(",", 'FY2025'!K259) + 2, FIND(" ", 'FY2025'!K259) - FIND(",", 'FY2025'!K259) - 1) &amp; " " &amp; MID('FY2025'!K259, FIND(" ", 'FY2025'!K259) + 1, FIND(",", 'FY2025'!K259, FIND(" ", 'FY2025'!K259)) - FIND(" ", 'FY2025'!K259) - 1) &amp; ", " &amp; MID('FY2025'!K259, FIND(",", 'FY2025'!K259, FIND(",",'FY2025'!K259) + 1) + 2, LEN('FY2025'!K259))),"")</f>
        <v/>
      </c>
      <c r="L257" s="7" t="str">
        <f>IF('FY2025'!A259&lt;&gt;"",DATEVALUE(MID('FY2025'!L259, FIND(",", 'FY2025'!L259) + 2, FIND(" ", 'FY2025'!L259) - FIND(",", 'FY2025'!L259) - 1) &amp; " " &amp; MID('FY2025'!L259, FIND(" ", 'FY2025'!L259) + 1, FIND(",", 'FY2025'!L259, FIND(" ", 'FY2025'!L259)) - FIND(" ", 'FY2025'!L259) - 1) &amp; ", " &amp; MID('FY2025'!L259, FIND(",", 'FY2025'!L259, FIND(",",'FY2025'!L259) + 1) + 2, LEN('FY2025'!L259))),"")</f>
        <v/>
      </c>
      <c r="M257" s="7" t="str">
        <f>IF('FY2025'!A259&lt;&gt;"",DATEVALUE(MID('FY2025'!M259, FIND(",", 'FY2025'!M259) + 2, FIND(" ", 'FY2025'!M259) - FIND(",", 'FY2025'!M259) - 1) &amp; " " &amp; MID('FY2025'!M259, FIND(" ", 'FY2025'!M259) + 1, FIND(",", 'FY2025'!M259, FIND(" ", 'FY2025'!M259)) - FIND(" ", 'FY2025'!M259) - 1) &amp; ", " &amp; MID('FY2025'!M259, FIND(",", 'FY2025'!M259, FIND(",",'FY2025'!M259) + 1) + 2, LEN('FY2025'!M259))),"")</f>
        <v/>
      </c>
      <c r="N257" s="7" t="str">
        <f>IF('FY2025'!A259&lt;&gt;"",DATEVALUE(MID('FY2025'!N259, FIND(",", 'FY2025'!N259) + 2, FIND(" ", 'FY2025'!N259) - FIND(",", 'FY2025'!N259) - 1) &amp; " " &amp; MID('FY2025'!N259, FIND(" ", 'FY2025'!N259) + 1, FIND(",", 'FY2025'!N259, FIND(" ", 'FY2025'!N259)) - FIND(" ", 'FY2025'!N259) - 1) &amp; ", " &amp; MID('FY2025'!N259, FIND(",", 'FY2025'!N259, FIND(",",'FY2025'!N259) + 1) + 2, LEN('FY2025'!N259))),"")</f>
        <v/>
      </c>
      <c r="O257" s="5" t="str">
        <f t="shared" si="3"/>
        <v/>
      </c>
      <c r="P257" s="10" t="str">
        <f>IF('FY2025'!$A259&lt;&gt;"",IF(AND(MONTH($K257) &lt;= 1, MONTH($L257) &gt;= 1), IF($O257 &lt;&gt; "", $E257/$O257, ""), ""),"")</f>
        <v/>
      </c>
      <c r="Q257" s="10" t="str">
        <f>IF('FY2025'!$A259&lt;&gt;"",IF(AND(MONTH($K257) &lt;= 2, MONTH($L257) &gt;= 2), IF($O257 &lt;&gt; "", $E257/$O257, ""), ""),"")</f>
        <v/>
      </c>
      <c r="R257" s="10" t="str">
        <f>IF('FY2025'!$A259&lt;&gt;"",IF(AND(MONTH($K257) &lt;= 3, MONTH($L257) &gt;= 3), IF($O257 &lt;&gt; "", $E257/$O257, ""), ""),"")</f>
        <v/>
      </c>
      <c r="S257" s="10" t="str">
        <f>IF('FY2025'!$A259&lt;&gt;"",IF(AND(MONTH($K257) &lt;= 4, MONTH($L257) &gt;= 4), IF($O257 &lt;&gt; "", $E257/$O257, ""), ""),"")</f>
        <v/>
      </c>
      <c r="T257" s="10" t="str">
        <f>IF('FY2025'!$A259&lt;&gt;"",IF(AND(MONTH($K257) &lt;= 5, MONTH($L257) &gt;= 5), IF($O257 &lt;&gt; "", $E257/$O257, ""), ""),"")</f>
        <v/>
      </c>
      <c r="U257" s="10" t="str">
        <f>IF('FY2025'!$A259&lt;&gt;"",IF(AND(MONTH($K257) &lt;= 6, MONTH($L257) &gt;= 6), IF($O257 &lt;&gt; "", $E257/$O257, ""), ""),"")</f>
        <v/>
      </c>
      <c r="V257" s="10" t="str">
        <f>IF('FY2025'!$A259&lt;&gt;"",IF(AND(MONTH($K257) &lt;= 7, MONTH($L257) &gt;= 7 ), IF($O257 &lt;&gt; "", $E257/$O257, ""), ""),"")</f>
        <v/>
      </c>
      <c r="W257" s="10" t="str">
        <f>IF('FY2025'!$A259&lt;&gt;"",IF(AND(MONTH($K257) &lt;= 8, MONTH($L257) &gt;= 8), IF($O257 &lt;&gt; "", $E257/$O257, ""), ""),"")</f>
        <v/>
      </c>
      <c r="X257" s="10" t="str">
        <f>IF('FY2025'!$A259&lt;&gt;"",IF(AND(MONTH($K257) &lt;= 9, MONTH($L257) &gt;= 9), IF($O257 &lt;&gt; "", $E257/$O257, ""), ""),"")</f>
        <v/>
      </c>
      <c r="Y257" s="10" t="str">
        <f>IF('FY2025'!$A259&lt;&gt;"",IF(AND(MONTH($K257) &lt;= 10, MONTH($L257) &gt;= 10), IF($O257 &lt;&gt; "", $E257/$O257, ""), ""),"")</f>
        <v/>
      </c>
      <c r="Z257" s="10" t="str">
        <f>IF('FY2025'!$A259&lt;&gt;"",IF(AND(MONTH($K257) &lt;= 11, MONTH($L257) &gt;= 11), IF($O257 &lt;&gt; "", $E257/$O257, ""), ""),"")</f>
        <v/>
      </c>
      <c r="AA257" s="10" t="str">
        <f>IF('FY2025'!$A259&lt;&gt;"",IF(AND(MONTH($K257) &lt;= 12, MONTH($L257) &gt;= 12), IF($O257 &lt;&gt; "", $E257/$O257, ""), ""),"")</f>
        <v/>
      </c>
    </row>
    <row r="258" spans="1:27" x14ac:dyDescent="0.25">
      <c r="A258" s="8" t="str">
        <f>IF('FY2025'!A260&lt;&gt;"", VALUE('FY2025'!A260), "")</f>
        <v/>
      </c>
      <c r="B258" s="5" t="str">
        <f>IF('FY2025'!A260&lt;&gt;"",_xlfn.VALUETOTEXT('FY2025'!B260),"")</f>
        <v/>
      </c>
      <c r="C258" s="5" t="str">
        <f>_xlfn.VALUETOTEXT('FY2025'!C260)</f>
        <v/>
      </c>
      <c r="D258" s="5" t="str">
        <f>IF('FY2025'!A260&lt;&gt;"",_xlfn.VALUETOTEXT('FY2025'!D260),"")</f>
        <v/>
      </c>
      <c r="E258" s="6" t="str">
        <f>IF('FY2025'!A260&lt;&gt;"",VALUE('FY2025'!E260),"")</f>
        <v/>
      </c>
      <c r="F258" s="6" t="str">
        <f>IF('FY2025'!A260&lt;&gt;"",VALUE('FY2025'!F260),"")</f>
        <v/>
      </c>
      <c r="G258" s="6" t="str">
        <f>IF('FY2025'!A260&lt;&gt;"",VALUE('FY2025'!G260),"")</f>
        <v/>
      </c>
      <c r="H258" s="6" t="str">
        <f>IF('FY2025'!A260&lt;&gt;"",VALUE('FY2025'!H260),"")</f>
        <v/>
      </c>
      <c r="I258" s="6" t="str">
        <f>IF('FY2025'!A260&lt;&gt;"",VALUE('FY2025'!I260),"")</f>
        <v/>
      </c>
      <c r="J258" s="6" t="str">
        <f>IF('FY2025'!A260&lt;&gt;"",VALUE('FY2025'!J260),"")</f>
        <v/>
      </c>
      <c r="K258" s="7" t="str">
        <f>IF('FY2025'!A260&lt;&gt;"",DATEVALUE(MID('FY2025'!K260, FIND(",", 'FY2025'!K260) + 2, FIND(" ", 'FY2025'!K260) - FIND(",", 'FY2025'!K260) - 1) &amp; " " &amp; MID('FY2025'!K260, FIND(" ", 'FY2025'!K260) + 1, FIND(",", 'FY2025'!K260, FIND(" ", 'FY2025'!K260)) - FIND(" ", 'FY2025'!K260) - 1) &amp; ", " &amp; MID('FY2025'!K260, FIND(",", 'FY2025'!K260, FIND(",",'FY2025'!K260) + 1) + 2, LEN('FY2025'!K260))),"")</f>
        <v/>
      </c>
      <c r="L258" s="7" t="str">
        <f>IF('FY2025'!A260&lt;&gt;"",DATEVALUE(MID('FY2025'!L260, FIND(",", 'FY2025'!L260) + 2, FIND(" ", 'FY2025'!L260) - FIND(",", 'FY2025'!L260) - 1) &amp; " " &amp; MID('FY2025'!L260, FIND(" ", 'FY2025'!L260) + 1, FIND(",", 'FY2025'!L260, FIND(" ", 'FY2025'!L260)) - FIND(" ", 'FY2025'!L260) - 1) &amp; ", " &amp; MID('FY2025'!L260, FIND(",", 'FY2025'!L260, FIND(",",'FY2025'!L260) + 1) + 2, LEN('FY2025'!L260))),"")</f>
        <v/>
      </c>
      <c r="M258" s="7" t="str">
        <f>IF('FY2025'!A260&lt;&gt;"",DATEVALUE(MID('FY2025'!M260, FIND(",", 'FY2025'!M260) + 2, FIND(" ", 'FY2025'!M260) - FIND(",", 'FY2025'!M260) - 1) &amp; " " &amp; MID('FY2025'!M260, FIND(" ", 'FY2025'!M260) + 1, FIND(",", 'FY2025'!M260, FIND(" ", 'FY2025'!M260)) - FIND(" ", 'FY2025'!M260) - 1) &amp; ", " &amp; MID('FY2025'!M260, FIND(",", 'FY2025'!M260, FIND(",",'FY2025'!M260) + 1) + 2, LEN('FY2025'!M260))),"")</f>
        <v/>
      </c>
      <c r="N258" s="7" t="str">
        <f>IF('FY2025'!A260&lt;&gt;"",DATEVALUE(MID('FY2025'!N260, FIND(",", 'FY2025'!N260) + 2, FIND(" ", 'FY2025'!N260) - FIND(",", 'FY2025'!N260) - 1) &amp; " " &amp; MID('FY2025'!N260, FIND(" ", 'FY2025'!N260) + 1, FIND(",", 'FY2025'!N260, FIND(" ", 'FY2025'!N260)) - FIND(" ", 'FY2025'!N260) - 1) &amp; ", " &amp; MID('FY2025'!N260, FIND(",", 'FY2025'!N260, FIND(",",'FY2025'!N260) + 1) + 2, LEN('FY2025'!N260))),"")</f>
        <v/>
      </c>
      <c r="O258" s="5" t="str">
        <f t="shared" si="3"/>
        <v/>
      </c>
      <c r="P258" s="10" t="str">
        <f>IF('FY2025'!$A260&lt;&gt;"",IF(AND(MONTH($K258) &lt;= 1, MONTH($L258) &gt;= 1), IF($O258 &lt;&gt; "", $E258/$O258, ""), ""),"")</f>
        <v/>
      </c>
      <c r="Q258" s="10" t="str">
        <f>IF('FY2025'!$A260&lt;&gt;"",IF(AND(MONTH($K258) &lt;= 2, MONTH($L258) &gt;= 2), IF($O258 &lt;&gt; "", $E258/$O258, ""), ""),"")</f>
        <v/>
      </c>
      <c r="R258" s="10" t="str">
        <f>IF('FY2025'!$A260&lt;&gt;"",IF(AND(MONTH($K258) &lt;= 3, MONTH($L258) &gt;= 3), IF($O258 &lt;&gt; "", $E258/$O258, ""), ""),"")</f>
        <v/>
      </c>
      <c r="S258" s="10" t="str">
        <f>IF('FY2025'!$A260&lt;&gt;"",IF(AND(MONTH($K258) &lt;= 4, MONTH($L258) &gt;= 4), IF($O258 &lt;&gt; "", $E258/$O258, ""), ""),"")</f>
        <v/>
      </c>
      <c r="T258" s="10" t="str">
        <f>IF('FY2025'!$A260&lt;&gt;"",IF(AND(MONTH($K258) &lt;= 5, MONTH($L258) &gt;= 5), IF($O258 &lt;&gt; "", $E258/$O258, ""), ""),"")</f>
        <v/>
      </c>
      <c r="U258" s="10" t="str">
        <f>IF('FY2025'!$A260&lt;&gt;"",IF(AND(MONTH($K258) &lt;= 6, MONTH($L258) &gt;= 6), IF($O258 &lt;&gt; "", $E258/$O258, ""), ""),"")</f>
        <v/>
      </c>
      <c r="V258" s="10" t="str">
        <f>IF('FY2025'!$A260&lt;&gt;"",IF(AND(MONTH($K258) &lt;= 7, MONTH($L258) &gt;= 7 ), IF($O258 &lt;&gt; "", $E258/$O258, ""), ""),"")</f>
        <v/>
      </c>
      <c r="W258" s="10" t="str">
        <f>IF('FY2025'!$A260&lt;&gt;"",IF(AND(MONTH($K258) &lt;= 8, MONTH($L258) &gt;= 8), IF($O258 &lt;&gt; "", $E258/$O258, ""), ""),"")</f>
        <v/>
      </c>
      <c r="X258" s="10" t="str">
        <f>IF('FY2025'!$A260&lt;&gt;"",IF(AND(MONTH($K258) &lt;= 9, MONTH($L258) &gt;= 9), IF($O258 &lt;&gt; "", $E258/$O258, ""), ""),"")</f>
        <v/>
      </c>
      <c r="Y258" s="10" t="str">
        <f>IF('FY2025'!$A260&lt;&gt;"",IF(AND(MONTH($K258) &lt;= 10, MONTH($L258) &gt;= 10), IF($O258 &lt;&gt; "", $E258/$O258, ""), ""),"")</f>
        <v/>
      </c>
      <c r="Z258" s="10" t="str">
        <f>IF('FY2025'!$A260&lt;&gt;"",IF(AND(MONTH($K258) &lt;= 11, MONTH($L258) &gt;= 11), IF($O258 &lt;&gt; "", $E258/$O258, ""), ""),"")</f>
        <v/>
      </c>
      <c r="AA258" s="10" t="str">
        <f>IF('FY2025'!$A260&lt;&gt;"",IF(AND(MONTH($K258) &lt;= 12, MONTH($L258) &gt;= 12), IF($O258 &lt;&gt; "", $E258/$O258, ""), ""),"")</f>
        <v/>
      </c>
    </row>
    <row r="259" spans="1:27" x14ac:dyDescent="0.25">
      <c r="A259" s="8" t="str">
        <f>IF('FY2025'!A261&lt;&gt;"", VALUE('FY2025'!A261), "")</f>
        <v/>
      </c>
      <c r="B259" s="5" t="str">
        <f>IF('FY2025'!A261&lt;&gt;"",_xlfn.VALUETOTEXT('FY2025'!B261),"")</f>
        <v/>
      </c>
      <c r="C259" s="5" t="str">
        <f>_xlfn.VALUETOTEXT('FY2025'!C261)</f>
        <v/>
      </c>
      <c r="D259" s="5" t="str">
        <f>IF('FY2025'!A261&lt;&gt;"",_xlfn.VALUETOTEXT('FY2025'!D261),"")</f>
        <v/>
      </c>
      <c r="E259" s="6" t="str">
        <f>IF('FY2025'!A261&lt;&gt;"",VALUE('FY2025'!E261),"")</f>
        <v/>
      </c>
      <c r="F259" s="6" t="str">
        <f>IF('FY2025'!A261&lt;&gt;"",VALUE('FY2025'!F261),"")</f>
        <v/>
      </c>
      <c r="G259" s="6" t="str">
        <f>IF('FY2025'!A261&lt;&gt;"",VALUE('FY2025'!G261),"")</f>
        <v/>
      </c>
      <c r="H259" s="6" t="str">
        <f>IF('FY2025'!A261&lt;&gt;"",VALUE('FY2025'!H261),"")</f>
        <v/>
      </c>
      <c r="I259" s="6" t="str">
        <f>IF('FY2025'!A261&lt;&gt;"",VALUE('FY2025'!I261),"")</f>
        <v/>
      </c>
      <c r="J259" s="6" t="str">
        <f>IF('FY2025'!A261&lt;&gt;"",VALUE('FY2025'!J261),"")</f>
        <v/>
      </c>
      <c r="K259" s="7" t="str">
        <f>IF('FY2025'!A261&lt;&gt;"",DATEVALUE(MID('FY2025'!K261, FIND(",", 'FY2025'!K261) + 2, FIND(" ", 'FY2025'!K261) - FIND(",", 'FY2025'!K261) - 1) &amp; " " &amp; MID('FY2025'!K261, FIND(" ", 'FY2025'!K261) + 1, FIND(",", 'FY2025'!K261, FIND(" ", 'FY2025'!K261)) - FIND(" ", 'FY2025'!K261) - 1) &amp; ", " &amp; MID('FY2025'!K261, FIND(",", 'FY2025'!K261, FIND(",",'FY2025'!K261) + 1) + 2, LEN('FY2025'!K261))),"")</f>
        <v/>
      </c>
      <c r="L259" s="7" t="str">
        <f>IF('FY2025'!A261&lt;&gt;"",DATEVALUE(MID('FY2025'!L261, FIND(",", 'FY2025'!L261) + 2, FIND(" ", 'FY2025'!L261) - FIND(",", 'FY2025'!L261) - 1) &amp; " " &amp; MID('FY2025'!L261, FIND(" ", 'FY2025'!L261) + 1, FIND(",", 'FY2025'!L261, FIND(" ", 'FY2025'!L261)) - FIND(" ", 'FY2025'!L261) - 1) &amp; ", " &amp; MID('FY2025'!L261, FIND(",", 'FY2025'!L261, FIND(",",'FY2025'!L261) + 1) + 2, LEN('FY2025'!L261))),"")</f>
        <v/>
      </c>
      <c r="M259" s="7" t="str">
        <f>IF('FY2025'!A261&lt;&gt;"",DATEVALUE(MID('FY2025'!M261, FIND(",", 'FY2025'!M261) + 2, FIND(" ", 'FY2025'!M261) - FIND(",", 'FY2025'!M261) - 1) &amp; " " &amp; MID('FY2025'!M261, FIND(" ", 'FY2025'!M261) + 1, FIND(",", 'FY2025'!M261, FIND(" ", 'FY2025'!M261)) - FIND(" ", 'FY2025'!M261) - 1) &amp; ", " &amp; MID('FY2025'!M261, FIND(",", 'FY2025'!M261, FIND(",",'FY2025'!M261) + 1) + 2, LEN('FY2025'!M261))),"")</f>
        <v/>
      </c>
      <c r="N259" s="7" t="str">
        <f>IF('FY2025'!A261&lt;&gt;"",DATEVALUE(MID('FY2025'!N261, FIND(",", 'FY2025'!N261) + 2, FIND(" ", 'FY2025'!N261) - FIND(",", 'FY2025'!N261) - 1) &amp; " " &amp; MID('FY2025'!N261, FIND(" ", 'FY2025'!N261) + 1, FIND(",", 'FY2025'!N261, FIND(" ", 'FY2025'!N261)) - FIND(" ", 'FY2025'!N261) - 1) &amp; ", " &amp; MID('FY2025'!N261, FIND(",", 'FY2025'!N261, FIND(",",'FY2025'!N261) + 1) + 2, LEN('FY2025'!N261))),"")</f>
        <v/>
      </c>
      <c r="O259" s="5" t="str">
        <f t="shared" ref="O259:O322" si="4">IF(AND(K259&lt;&gt;"", L259&lt;&gt;""), DATEDIF(K259, L259, "M") + 1, "")</f>
        <v/>
      </c>
      <c r="P259" s="10" t="str">
        <f>IF('FY2025'!$A261&lt;&gt;"",IF(AND(MONTH($K259) &lt;= 1, MONTH($L259) &gt;= 1), IF($O259 &lt;&gt; "", $E259/$O259, ""), ""),"")</f>
        <v/>
      </c>
      <c r="Q259" s="10" t="str">
        <f>IF('FY2025'!$A261&lt;&gt;"",IF(AND(MONTH($K259) &lt;= 2, MONTH($L259) &gt;= 2), IF($O259 &lt;&gt; "", $E259/$O259, ""), ""),"")</f>
        <v/>
      </c>
      <c r="R259" s="10" t="str">
        <f>IF('FY2025'!$A261&lt;&gt;"",IF(AND(MONTH($K259) &lt;= 3, MONTH($L259) &gt;= 3), IF($O259 &lt;&gt; "", $E259/$O259, ""), ""),"")</f>
        <v/>
      </c>
      <c r="S259" s="10" t="str">
        <f>IF('FY2025'!$A261&lt;&gt;"",IF(AND(MONTH($K259) &lt;= 4, MONTH($L259) &gt;= 4), IF($O259 &lt;&gt; "", $E259/$O259, ""), ""),"")</f>
        <v/>
      </c>
      <c r="T259" s="10" t="str">
        <f>IF('FY2025'!$A261&lt;&gt;"",IF(AND(MONTH($K259) &lt;= 5, MONTH($L259) &gt;= 5), IF($O259 &lt;&gt; "", $E259/$O259, ""), ""),"")</f>
        <v/>
      </c>
      <c r="U259" s="10" t="str">
        <f>IF('FY2025'!$A261&lt;&gt;"",IF(AND(MONTH($K259) &lt;= 6, MONTH($L259) &gt;= 6), IF($O259 &lt;&gt; "", $E259/$O259, ""), ""),"")</f>
        <v/>
      </c>
      <c r="V259" s="10" t="str">
        <f>IF('FY2025'!$A261&lt;&gt;"",IF(AND(MONTH($K259) &lt;= 7, MONTH($L259) &gt;= 7 ), IF($O259 &lt;&gt; "", $E259/$O259, ""), ""),"")</f>
        <v/>
      </c>
      <c r="W259" s="10" t="str">
        <f>IF('FY2025'!$A261&lt;&gt;"",IF(AND(MONTH($K259) &lt;= 8, MONTH($L259) &gt;= 8), IF($O259 &lt;&gt; "", $E259/$O259, ""), ""),"")</f>
        <v/>
      </c>
      <c r="X259" s="10" t="str">
        <f>IF('FY2025'!$A261&lt;&gt;"",IF(AND(MONTH($K259) &lt;= 9, MONTH($L259) &gt;= 9), IF($O259 &lt;&gt; "", $E259/$O259, ""), ""),"")</f>
        <v/>
      </c>
      <c r="Y259" s="10" t="str">
        <f>IF('FY2025'!$A261&lt;&gt;"",IF(AND(MONTH($K259) &lt;= 10, MONTH($L259) &gt;= 10), IF($O259 &lt;&gt; "", $E259/$O259, ""), ""),"")</f>
        <v/>
      </c>
      <c r="Z259" s="10" t="str">
        <f>IF('FY2025'!$A261&lt;&gt;"",IF(AND(MONTH($K259) &lt;= 11, MONTH($L259) &gt;= 11), IF($O259 &lt;&gt; "", $E259/$O259, ""), ""),"")</f>
        <v/>
      </c>
      <c r="AA259" s="10" t="str">
        <f>IF('FY2025'!$A261&lt;&gt;"",IF(AND(MONTH($K259) &lt;= 12, MONTH($L259) &gt;= 12), IF($O259 &lt;&gt; "", $E259/$O259, ""), ""),"")</f>
        <v/>
      </c>
    </row>
    <row r="260" spans="1:27" x14ac:dyDescent="0.25">
      <c r="A260" s="8" t="str">
        <f>IF('FY2025'!A262&lt;&gt;"", VALUE('FY2025'!A262), "")</f>
        <v/>
      </c>
      <c r="B260" s="5" t="str">
        <f>IF('FY2025'!A262&lt;&gt;"",_xlfn.VALUETOTEXT('FY2025'!B262),"")</f>
        <v/>
      </c>
      <c r="C260" s="5" t="str">
        <f>_xlfn.VALUETOTEXT('FY2025'!C262)</f>
        <v/>
      </c>
      <c r="D260" s="5" t="str">
        <f>IF('FY2025'!A262&lt;&gt;"",_xlfn.VALUETOTEXT('FY2025'!D262),"")</f>
        <v/>
      </c>
      <c r="E260" s="6" t="str">
        <f>IF('FY2025'!A262&lt;&gt;"",VALUE('FY2025'!E262),"")</f>
        <v/>
      </c>
      <c r="F260" s="6" t="str">
        <f>IF('FY2025'!A262&lt;&gt;"",VALUE('FY2025'!F262),"")</f>
        <v/>
      </c>
      <c r="G260" s="6" t="str">
        <f>IF('FY2025'!A262&lt;&gt;"",VALUE('FY2025'!G262),"")</f>
        <v/>
      </c>
      <c r="H260" s="6" t="str">
        <f>IF('FY2025'!A262&lt;&gt;"",VALUE('FY2025'!H262),"")</f>
        <v/>
      </c>
      <c r="I260" s="6" t="str">
        <f>IF('FY2025'!A262&lt;&gt;"",VALUE('FY2025'!I262),"")</f>
        <v/>
      </c>
      <c r="J260" s="6" t="str">
        <f>IF('FY2025'!A262&lt;&gt;"",VALUE('FY2025'!J262),"")</f>
        <v/>
      </c>
      <c r="K260" s="7" t="str">
        <f>IF('FY2025'!A262&lt;&gt;"",DATEVALUE(MID('FY2025'!K262, FIND(",", 'FY2025'!K262) + 2, FIND(" ", 'FY2025'!K262) - FIND(",", 'FY2025'!K262) - 1) &amp; " " &amp; MID('FY2025'!K262, FIND(" ", 'FY2025'!K262) + 1, FIND(",", 'FY2025'!K262, FIND(" ", 'FY2025'!K262)) - FIND(" ", 'FY2025'!K262) - 1) &amp; ", " &amp; MID('FY2025'!K262, FIND(",", 'FY2025'!K262, FIND(",",'FY2025'!K262) + 1) + 2, LEN('FY2025'!K262))),"")</f>
        <v/>
      </c>
      <c r="L260" s="7" t="str">
        <f>IF('FY2025'!A262&lt;&gt;"",DATEVALUE(MID('FY2025'!L262, FIND(",", 'FY2025'!L262) + 2, FIND(" ", 'FY2025'!L262) - FIND(",", 'FY2025'!L262) - 1) &amp; " " &amp; MID('FY2025'!L262, FIND(" ", 'FY2025'!L262) + 1, FIND(",", 'FY2025'!L262, FIND(" ", 'FY2025'!L262)) - FIND(" ", 'FY2025'!L262) - 1) &amp; ", " &amp; MID('FY2025'!L262, FIND(",", 'FY2025'!L262, FIND(",",'FY2025'!L262) + 1) + 2, LEN('FY2025'!L262))),"")</f>
        <v/>
      </c>
      <c r="M260" s="7" t="str">
        <f>IF('FY2025'!A262&lt;&gt;"",DATEVALUE(MID('FY2025'!M262, FIND(",", 'FY2025'!M262) + 2, FIND(" ", 'FY2025'!M262) - FIND(",", 'FY2025'!M262) - 1) &amp; " " &amp; MID('FY2025'!M262, FIND(" ", 'FY2025'!M262) + 1, FIND(",", 'FY2025'!M262, FIND(" ", 'FY2025'!M262)) - FIND(" ", 'FY2025'!M262) - 1) &amp; ", " &amp; MID('FY2025'!M262, FIND(",", 'FY2025'!M262, FIND(",",'FY2025'!M262) + 1) + 2, LEN('FY2025'!M262))),"")</f>
        <v/>
      </c>
      <c r="N260" s="7" t="str">
        <f>IF('FY2025'!A262&lt;&gt;"",DATEVALUE(MID('FY2025'!N262, FIND(",", 'FY2025'!N262) + 2, FIND(" ", 'FY2025'!N262) - FIND(",", 'FY2025'!N262) - 1) &amp; " " &amp; MID('FY2025'!N262, FIND(" ", 'FY2025'!N262) + 1, FIND(",", 'FY2025'!N262, FIND(" ", 'FY2025'!N262)) - FIND(" ", 'FY2025'!N262) - 1) &amp; ", " &amp; MID('FY2025'!N262, FIND(",", 'FY2025'!N262, FIND(",",'FY2025'!N262) + 1) + 2, LEN('FY2025'!N262))),"")</f>
        <v/>
      </c>
      <c r="O260" s="5" t="str">
        <f t="shared" si="4"/>
        <v/>
      </c>
      <c r="P260" s="10" t="str">
        <f>IF('FY2025'!$A262&lt;&gt;"",IF(AND(MONTH($K260) &lt;= 1, MONTH($L260) &gt;= 1), IF($O260 &lt;&gt; "", $E260/$O260, ""), ""),"")</f>
        <v/>
      </c>
      <c r="Q260" s="10" t="str">
        <f>IF('FY2025'!$A262&lt;&gt;"",IF(AND(MONTH($K260) &lt;= 2, MONTH($L260) &gt;= 2), IF($O260 &lt;&gt; "", $E260/$O260, ""), ""),"")</f>
        <v/>
      </c>
      <c r="R260" s="10" t="str">
        <f>IF('FY2025'!$A262&lt;&gt;"",IF(AND(MONTH($K260) &lt;= 3, MONTH($L260) &gt;= 3), IF($O260 &lt;&gt; "", $E260/$O260, ""), ""),"")</f>
        <v/>
      </c>
      <c r="S260" s="10" t="str">
        <f>IF('FY2025'!$A262&lt;&gt;"",IF(AND(MONTH($K260) &lt;= 4, MONTH($L260) &gt;= 4), IF($O260 &lt;&gt; "", $E260/$O260, ""), ""),"")</f>
        <v/>
      </c>
      <c r="T260" s="10" t="str">
        <f>IF('FY2025'!$A262&lt;&gt;"",IF(AND(MONTH($K260) &lt;= 5, MONTH($L260) &gt;= 5), IF($O260 &lt;&gt; "", $E260/$O260, ""), ""),"")</f>
        <v/>
      </c>
      <c r="U260" s="10" t="str">
        <f>IF('FY2025'!$A262&lt;&gt;"",IF(AND(MONTH($K260) &lt;= 6, MONTH($L260) &gt;= 6), IF($O260 &lt;&gt; "", $E260/$O260, ""), ""),"")</f>
        <v/>
      </c>
      <c r="V260" s="10" t="str">
        <f>IF('FY2025'!$A262&lt;&gt;"",IF(AND(MONTH($K260) &lt;= 7, MONTH($L260) &gt;= 7 ), IF($O260 &lt;&gt; "", $E260/$O260, ""), ""),"")</f>
        <v/>
      </c>
      <c r="W260" s="10" t="str">
        <f>IF('FY2025'!$A262&lt;&gt;"",IF(AND(MONTH($K260) &lt;= 8, MONTH($L260) &gt;= 8), IF($O260 &lt;&gt; "", $E260/$O260, ""), ""),"")</f>
        <v/>
      </c>
      <c r="X260" s="10" t="str">
        <f>IF('FY2025'!$A262&lt;&gt;"",IF(AND(MONTH($K260) &lt;= 9, MONTH($L260) &gt;= 9), IF($O260 &lt;&gt; "", $E260/$O260, ""), ""),"")</f>
        <v/>
      </c>
      <c r="Y260" s="10" t="str">
        <f>IF('FY2025'!$A262&lt;&gt;"",IF(AND(MONTH($K260) &lt;= 10, MONTH($L260) &gt;= 10), IF($O260 &lt;&gt; "", $E260/$O260, ""), ""),"")</f>
        <v/>
      </c>
      <c r="Z260" s="10" t="str">
        <f>IF('FY2025'!$A262&lt;&gt;"",IF(AND(MONTH($K260) &lt;= 11, MONTH($L260) &gt;= 11), IF($O260 &lt;&gt; "", $E260/$O260, ""), ""),"")</f>
        <v/>
      </c>
      <c r="AA260" s="10" t="str">
        <f>IF('FY2025'!$A262&lt;&gt;"",IF(AND(MONTH($K260) &lt;= 12, MONTH($L260) &gt;= 12), IF($O260 &lt;&gt; "", $E260/$O260, ""), ""),"")</f>
        <v/>
      </c>
    </row>
    <row r="261" spans="1:27" x14ac:dyDescent="0.25">
      <c r="A261" s="8" t="str">
        <f>IF('FY2025'!A263&lt;&gt;"", VALUE('FY2025'!A263), "")</f>
        <v/>
      </c>
      <c r="B261" s="5" t="str">
        <f>IF('FY2025'!A263&lt;&gt;"",_xlfn.VALUETOTEXT('FY2025'!B263),"")</f>
        <v/>
      </c>
      <c r="C261" s="5" t="str">
        <f>_xlfn.VALUETOTEXT('FY2025'!C263)</f>
        <v/>
      </c>
      <c r="D261" s="5" t="str">
        <f>IF('FY2025'!A263&lt;&gt;"",_xlfn.VALUETOTEXT('FY2025'!D263),"")</f>
        <v/>
      </c>
      <c r="E261" s="6" t="str">
        <f>IF('FY2025'!A263&lt;&gt;"",VALUE('FY2025'!E263),"")</f>
        <v/>
      </c>
      <c r="F261" s="6" t="str">
        <f>IF('FY2025'!A263&lt;&gt;"",VALUE('FY2025'!F263),"")</f>
        <v/>
      </c>
      <c r="G261" s="6" t="str">
        <f>IF('FY2025'!A263&lt;&gt;"",VALUE('FY2025'!G263),"")</f>
        <v/>
      </c>
      <c r="H261" s="6" t="str">
        <f>IF('FY2025'!A263&lt;&gt;"",VALUE('FY2025'!H263),"")</f>
        <v/>
      </c>
      <c r="I261" s="6" t="str">
        <f>IF('FY2025'!A263&lt;&gt;"",VALUE('FY2025'!I263),"")</f>
        <v/>
      </c>
      <c r="J261" s="6" t="str">
        <f>IF('FY2025'!A263&lt;&gt;"",VALUE('FY2025'!J263),"")</f>
        <v/>
      </c>
      <c r="K261" s="7" t="str">
        <f>IF('FY2025'!A263&lt;&gt;"",DATEVALUE(MID('FY2025'!K263, FIND(",", 'FY2025'!K263) + 2, FIND(" ", 'FY2025'!K263) - FIND(",", 'FY2025'!K263) - 1) &amp; " " &amp; MID('FY2025'!K263, FIND(" ", 'FY2025'!K263) + 1, FIND(",", 'FY2025'!K263, FIND(" ", 'FY2025'!K263)) - FIND(" ", 'FY2025'!K263) - 1) &amp; ", " &amp; MID('FY2025'!K263, FIND(",", 'FY2025'!K263, FIND(",",'FY2025'!K263) + 1) + 2, LEN('FY2025'!K263))),"")</f>
        <v/>
      </c>
      <c r="L261" s="7" t="str">
        <f>IF('FY2025'!A263&lt;&gt;"",DATEVALUE(MID('FY2025'!L263, FIND(",", 'FY2025'!L263) + 2, FIND(" ", 'FY2025'!L263) - FIND(",", 'FY2025'!L263) - 1) &amp; " " &amp; MID('FY2025'!L263, FIND(" ", 'FY2025'!L263) + 1, FIND(",", 'FY2025'!L263, FIND(" ", 'FY2025'!L263)) - FIND(" ", 'FY2025'!L263) - 1) &amp; ", " &amp; MID('FY2025'!L263, FIND(",", 'FY2025'!L263, FIND(",",'FY2025'!L263) + 1) + 2, LEN('FY2025'!L263))),"")</f>
        <v/>
      </c>
      <c r="M261" s="7" t="str">
        <f>IF('FY2025'!A263&lt;&gt;"",DATEVALUE(MID('FY2025'!M263, FIND(",", 'FY2025'!M263) + 2, FIND(" ", 'FY2025'!M263) - FIND(",", 'FY2025'!M263) - 1) &amp; " " &amp; MID('FY2025'!M263, FIND(" ", 'FY2025'!M263) + 1, FIND(",", 'FY2025'!M263, FIND(" ", 'FY2025'!M263)) - FIND(" ", 'FY2025'!M263) - 1) &amp; ", " &amp; MID('FY2025'!M263, FIND(",", 'FY2025'!M263, FIND(",",'FY2025'!M263) + 1) + 2, LEN('FY2025'!M263))),"")</f>
        <v/>
      </c>
      <c r="N261" s="7" t="str">
        <f>IF('FY2025'!A263&lt;&gt;"",DATEVALUE(MID('FY2025'!N263, FIND(",", 'FY2025'!N263) + 2, FIND(" ", 'FY2025'!N263) - FIND(",", 'FY2025'!N263) - 1) &amp; " " &amp; MID('FY2025'!N263, FIND(" ", 'FY2025'!N263) + 1, FIND(",", 'FY2025'!N263, FIND(" ", 'FY2025'!N263)) - FIND(" ", 'FY2025'!N263) - 1) &amp; ", " &amp; MID('FY2025'!N263, FIND(",", 'FY2025'!N263, FIND(",",'FY2025'!N263) + 1) + 2, LEN('FY2025'!N263))),"")</f>
        <v/>
      </c>
      <c r="O261" s="5" t="str">
        <f t="shared" si="4"/>
        <v/>
      </c>
      <c r="P261" s="10" t="str">
        <f>IF('FY2025'!$A263&lt;&gt;"",IF(AND(MONTH($K261) &lt;= 1, MONTH($L261) &gt;= 1), IF($O261 &lt;&gt; "", $E261/$O261, ""), ""),"")</f>
        <v/>
      </c>
      <c r="Q261" s="10" t="str">
        <f>IF('FY2025'!$A263&lt;&gt;"",IF(AND(MONTH($K261) &lt;= 2, MONTH($L261) &gt;= 2), IF($O261 &lt;&gt; "", $E261/$O261, ""), ""),"")</f>
        <v/>
      </c>
      <c r="R261" s="10" t="str">
        <f>IF('FY2025'!$A263&lt;&gt;"",IF(AND(MONTH($K261) &lt;= 3, MONTH($L261) &gt;= 3), IF($O261 &lt;&gt; "", $E261/$O261, ""), ""),"")</f>
        <v/>
      </c>
      <c r="S261" s="10" t="str">
        <f>IF('FY2025'!$A263&lt;&gt;"",IF(AND(MONTH($K261) &lt;= 4, MONTH($L261) &gt;= 4), IF($O261 &lt;&gt; "", $E261/$O261, ""), ""),"")</f>
        <v/>
      </c>
      <c r="T261" s="10" t="str">
        <f>IF('FY2025'!$A263&lt;&gt;"",IF(AND(MONTH($K261) &lt;= 5, MONTH($L261) &gt;= 5), IF($O261 &lt;&gt; "", $E261/$O261, ""), ""),"")</f>
        <v/>
      </c>
      <c r="U261" s="10" t="str">
        <f>IF('FY2025'!$A263&lt;&gt;"",IF(AND(MONTH($K261) &lt;= 6, MONTH($L261) &gt;= 6), IF($O261 &lt;&gt; "", $E261/$O261, ""), ""),"")</f>
        <v/>
      </c>
      <c r="V261" s="10" t="str">
        <f>IF('FY2025'!$A263&lt;&gt;"",IF(AND(MONTH($K261) &lt;= 7, MONTH($L261) &gt;= 7 ), IF($O261 &lt;&gt; "", $E261/$O261, ""), ""),"")</f>
        <v/>
      </c>
      <c r="W261" s="10" t="str">
        <f>IF('FY2025'!$A263&lt;&gt;"",IF(AND(MONTH($K261) &lt;= 8, MONTH($L261) &gt;= 8), IF($O261 &lt;&gt; "", $E261/$O261, ""), ""),"")</f>
        <v/>
      </c>
      <c r="X261" s="10" t="str">
        <f>IF('FY2025'!$A263&lt;&gt;"",IF(AND(MONTH($K261) &lt;= 9, MONTH($L261) &gt;= 9), IF($O261 &lt;&gt; "", $E261/$O261, ""), ""),"")</f>
        <v/>
      </c>
      <c r="Y261" s="10" t="str">
        <f>IF('FY2025'!$A263&lt;&gt;"",IF(AND(MONTH($K261) &lt;= 10, MONTH($L261) &gt;= 10), IF($O261 &lt;&gt; "", $E261/$O261, ""), ""),"")</f>
        <v/>
      </c>
      <c r="Z261" s="10" t="str">
        <f>IF('FY2025'!$A263&lt;&gt;"",IF(AND(MONTH($K261) &lt;= 11, MONTH($L261) &gt;= 11), IF($O261 &lt;&gt; "", $E261/$O261, ""), ""),"")</f>
        <v/>
      </c>
      <c r="AA261" s="10" t="str">
        <f>IF('FY2025'!$A263&lt;&gt;"",IF(AND(MONTH($K261) &lt;= 12, MONTH($L261) &gt;= 12), IF($O261 &lt;&gt; "", $E261/$O261, ""), ""),"")</f>
        <v/>
      </c>
    </row>
    <row r="262" spans="1:27" x14ac:dyDescent="0.25">
      <c r="A262" s="8" t="str">
        <f>IF('FY2025'!A264&lt;&gt;"", VALUE('FY2025'!A264), "")</f>
        <v/>
      </c>
      <c r="B262" s="5" t="str">
        <f>IF('FY2025'!A264&lt;&gt;"",_xlfn.VALUETOTEXT('FY2025'!B264),"")</f>
        <v/>
      </c>
      <c r="C262" s="5" t="str">
        <f>_xlfn.VALUETOTEXT('FY2025'!C264)</f>
        <v/>
      </c>
      <c r="D262" s="5" t="str">
        <f>IF('FY2025'!A264&lt;&gt;"",_xlfn.VALUETOTEXT('FY2025'!D264),"")</f>
        <v/>
      </c>
      <c r="E262" s="6" t="str">
        <f>IF('FY2025'!A264&lt;&gt;"",VALUE('FY2025'!E264),"")</f>
        <v/>
      </c>
      <c r="F262" s="6" t="str">
        <f>IF('FY2025'!A264&lt;&gt;"",VALUE('FY2025'!F264),"")</f>
        <v/>
      </c>
      <c r="G262" s="6" t="str">
        <f>IF('FY2025'!A264&lt;&gt;"",VALUE('FY2025'!G264),"")</f>
        <v/>
      </c>
      <c r="H262" s="6" t="str">
        <f>IF('FY2025'!A264&lt;&gt;"",VALUE('FY2025'!H264),"")</f>
        <v/>
      </c>
      <c r="I262" s="6" t="str">
        <f>IF('FY2025'!A264&lt;&gt;"",VALUE('FY2025'!I264),"")</f>
        <v/>
      </c>
      <c r="J262" s="6" t="str">
        <f>IF('FY2025'!A264&lt;&gt;"",VALUE('FY2025'!J264),"")</f>
        <v/>
      </c>
      <c r="K262" s="7" t="str">
        <f>IF('FY2025'!A264&lt;&gt;"",DATEVALUE(MID('FY2025'!K264, FIND(",", 'FY2025'!K264) + 2, FIND(" ", 'FY2025'!K264) - FIND(",", 'FY2025'!K264) - 1) &amp; " " &amp; MID('FY2025'!K264, FIND(" ", 'FY2025'!K264) + 1, FIND(",", 'FY2025'!K264, FIND(" ", 'FY2025'!K264)) - FIND(" ", 'FY2025'!K264) - 1) &amp; ", " &amp; MID('FY2025'!K264, FIND(",", 'FY2025'!K264, FIND(",",'FY2025'!K264) + 1) + 2, LEN('FY2025'!K264))),"")</f>
        <v/>
      </c>
      <c r="L262" s="7" t="str">
        <f>IF('FY2025'!A264&lt;&gt;"",DATEVALUE(MID('FY2025'!L264, FIND(",", 'FY2025'!L264) + 2, FIND(" ", 'FY2025'!L264) - FIND(",", 'FY2025'!L264) - 1) &amp; " " &amp; MID('FY2025'!L264, FIND(" ", 'FY2025'!L264) + 1, FIND(",", 'FY2025'!L264, FIND(" ", 'FY2025'!L264)) - FIND(" ", 'FY2025'!L264) - 1) &amp; ", " &amp; MID('FY2025'!L264, FIND(",", 'FY2025'!L264, FIND(",",'FY2025'!L264) + 1) + 2, LEN('FY2025'!L264))),"")</f>
        <v/>
      </c>
      <c r="M262" s="7" t="str">
        <f>IF('FY2025'!A264&lt;&gt;"",DATEVALUE(MID('FY2025'!M264, FIND(",", 'FY2025'!M264) + 2, FIND(" ", 'FY2025'!M264) - FIND(",", 'FY2025'!M264) - 1) &amp; " " &amp; MID('FY2025'!M264, FIND(" ", 'FY2025'!M264) + 1, FIND(",", 'FY2025'!M264, FIND(" ", 'FY2025'!M264)) - FIND(" ", 'FY2025'!M264) - 1) &amp; ", " &amp; MID('FY2025'!M264, FIND(",", 'FY2025'!M264, FIND(",",'FY2025'!M264) + 1) + 2, LEN('FY2025'!M264))),"")</f>
        <v/>
      </c>
      <c r="N262" s="7" t="str">
        <f>IF('FY2025'!A264&lt;&gt;"",DATEVALUE(MID('FY2025'!N264, FIND(",", 'FY2025'!N264) + 2, FIND(" ", 'FY2025'!N264) - FIND(",", 'FY2025'!N264) - 1) &amp; " " &amp; MID('FY2025'!N264, FIND(" ", 'FY2025'!N264) + 1, FIND(",", 'FY2025'!N264, FIND(" ", 'FY2025'!N264)) - FIND(" ", 'FY2025'!N264) - 1) &amp; ", " &amp; MID('FY2025'!N264, FIND(",", 'FY2025'!N264, FIND(",",'FY2025'!N264) + 1) + 2, LEN('FY2025'!N264))),"")</f>
        <v/>
      </c>
      <c r="O262" s="5" t="str">
        <f t="shared" si="4"/>
        <v/>
      </c>
      <c r="P262" s="10" t="str">
        <f>IF('FY2025'!$A264&lt;&gt;"",IF(AND(MONTH($K262) &lt;= 1, MONTH($L262) &gt;= 1), IF($O262 &lt;&gt; "", $E262/$O262, ""), ""),"")</f>
        <v/>
      </c>
      <c r="Q262" s="10" t="str">
        <f>IF('FY2025'!$A264&lt;&gt;"",IF(AND(MONTH($K262) &lt;= 2, MONTH($L262) &gt;= 2), IF($O262 &lt;&gt; "", $E262/$O262, ""), ""),"")</f>
        <v/>
      </c>
      <c r="R262" s="10" t="str">
        <f>IF('FY2025'!$A264&lt;&gt;"",IF(AND(MONTH($K262) &lt;= 3, MONTH($L262) &gt;= 3), IF($O262 &lt;&gt; "", $E262/$O262, ""), ""),"")</f>
        <v/>
      </c>
      <c r="S262" s="10" t="str">
        <f>IF('FY2025'!$A264&lt;&gt;"",IF(AND(MONTH($K262) &lt;= 4, MONTH($L262) &gt;= 4), IF($O262 &lt;&gt; "", $E262/$O262, ""), ""),"")</f>
        <v/>
      </c>
      <c r="T262" s="10" t="str">
        <f>IF('FY2025'!$A264&lt;&gt;"",IF(AND(MONTH($K262) &lt;= 5, MONTH($L262) &gt;= 5), IF($O262 &lt;&gt; "", $E262/$O262, ""), ""),"")</f>
        <v/>
      </c>
      <c r="U262" s="10" t="str">
        <f>IF('FY2025'!$A264&lt;&gt;"",IF(AND(MONTH($K262) &lt;= 6, MONTH($L262) &gt;= 6), IF($O262 &lt;&gt; "", $E262/$O262, ""), ""),"")</f>
        <v/>
      </c>
      <c r="V262" s="10" t="str">
        <f>IF('FY2025'!$A264&lt;&gt;"",IF(AND(MONTH($K262) &lt;= 7, MONTH($L262) &gt;= 7 ), IF($O262 &lt;&gt; "", $E262/$O262, ""), ""),"")</f>
        <v/>
      </c>
      <c r="W262" s="10" t="str">
        <f>IF('FY2025'!$A264&lt;&gt;"",IF(AND(MONTH($K262) &lt;= 8, MONTH($L262) &gt;= 8), IF($O262 &lt;&gt; "", $E262/$O262, ""), ""),"")</f>
        <v/>
      </c>
      <c r="X262" s="10" t="str">
        <f>IF('FY2025'!$A264&lt;&gt;"",IF(AND(MONTH($K262) &lt;= 9, MONTH($L262) &gt;= 9), IF($O262 &lt;&gt; "", $E262/$O262, ""), ""),"")</f>
        <v/>
      </c>
      <c r="Y262" s="10" t="str">
        <f>IF('FY2025'!$A264&lt;&gt;"",IF(AND(MONTH($K262) &lt;= 10, MONTH($L262) &gt;= 10), IF($O262 &lt;&gt; "", $E262/$O262, ""), ""),"")</f>
        <v/>
      </c>
      <c r="Z262" s="10" t="str">
        <f>IF('FY2025'!$A264&lt;&gt;"",IF(AND(MONTH($K262) &lt;= 11, MONTH($L262) &gt;= 11), IF($O262 &lt;&gt; "", $E262/$O262, ""), ""),"")</f>
        <v/>
      </c>
      <c r="AA262" s="10" t="str">
        <f>IF('FY2025'!$A264&lt;&gt;"",IF(AND(MONTH($K262) &lt;= 12, MONTH($L262) &gt;= 12), IF($O262 &lt;&gt; "", $E262/$O262, ""), ""),"")</f>
        <v/>
      </c>
    </row>
    <row r="263" spans="1:27" x14ac:dyDescent="0.25">
      <c r="A263" s="8" t="str">
        <f>IF('FY2025'!A265&lt;&gt;"", VALUE('FY2025'!A265), "")</f>
        <v/>
      </c>
      <c r="B263" s="5" t="str">
        <f>IF('FY2025'!A265&lt;&gt;"",_xlfn.VALUETOTEXT('FY2025'!B265),"")</f>
        <v/>
      </c>
      <c r="C263" s="5" t="str">
        <f>_xlfn.VALUETOTEXT('FY2025'!C265)</f>
        <v/>
      </c>
      <c r="D263" s="5" t="str">
        <f>IF('FY2025'!A265&lt;&gt;"",_xlfn.VALUETOTEXT('FY2025'!D265),"")</f>
        <v/>
      </c>
      <c r="E263" s="6" t="str">
        <f>IF('FY2025'!A265&lt;&gt;"",VALUE('FY2025'!E265),"")</f>
        <v/>
      </c>
      <c r="F263" s="6" t="str">
        <f>IF('FY2025'!A265&lt;&gt;"",VALUE('FY2025'!F265),"")</f>
        <v/>
      </c>
      <c r="G263" s="6" t="str">
        <f>IF('FY2025'!A265&lt;&gt;"",VALUE('FY2025'!G265),"")</f>
        <v/>
      </c>
      <c r="H263" s="6" t="str">
        <f>IF('FY2025'!A265&lt;&gt;"",VALUE('FY2025'!H265),"")</f>
        <v/>
      </c>
      <c r="I263" s="6" t="str">
        <f>IF('FY2025'!A265&lt;&gt;"",VALUE('FY2025'!I265),"")</f>
        <v/>
      </c>
      <c r="J263" s="6" t="str">
        <f>IF('FY2025'!A265&lt;&gt;"",VALUE('FY2025'!J265),"")</f>
        <v/>
      </c>
      <c r="K263" s="7" t="str">
        <f>IF('FY2025'!A265&lt;&gt;"",DATEVALUE(MID('FY2025'!K265, FIND(",", 'FY2025'!K265) + 2, FIND(" ", 'FY2025'!K265) - FIND(",", 'FY2025'!K265) - 1) &amp; " " &amp; MID('FY2025'!K265, FIND(" ", 'FY2025'!K265) + 1, FIND(",", 'FY2025'!K265, FIND(" ", 'FY2025'!K265)) - FIND(" ", 'FY2025'!K265) - 1) &amp; ", " &amp; MID('FY2025'!K265, FIND(",", 'FY2025'!K265, FIND(",",'FY2025'!K265) + 1) + 2, LEN('FY2025'!K265))),"")</f>
        <v/>
      </c>
      <c r="L263" s="7" t="str">
        <f>IF('FY2025'!A265&lt;&gt;"",DATEVALUE(MID('FY2025'!L265, FIND(",", 'FY2025'!L265) + 2, FIND(" ", 'FY2025'!L265) - FIND(",", 'FY2025'!L265) - 1) &amp; " " &amp; MID('FY2025'!L265, FIND(" ", 'FY2025'!L265) + 1, FIND(",", 'FY2025'!L265, FIND(" ", 'FY2025'!L265)) - FIND(" ", 'FY2025'!L265) - 1) &amp; ", " &amp; MID('FY2025'!L265, FIND(",", 'FY2025'!L265, FIND(",",'FY2025'!L265) + 1) + 2, LEN('FY2025'!L265))),"")</f>
        <v/>
      </c>
      <c r="M263" s="7" t="str">
        <f>IF('FY2025'!A265&lt;&gt;"",DATEVALUE(MID('FY2025'!M265, FIND(",", 'FY2025'!M265) + 2, FIND(" ", 'FY2025'!M265) - FIND(",", 'FY2025'!M265) - 1) &amp; " " &amp; MID('FY2025'!M265, FIND(" ", 'FY2025'!M265) + 1, FIND(",", 'FY2025'!M265, FIND(" ", 'FY2025'!M265)) - FIND(" ", 'FY2025'!M265) - 1) &amp; ", " &amp; MID('FY2025'!M265, FIND(",", 'FY2025'!M265, FIND(",",'FY2025'!M265) + 1) + 2, LEN('FY2025'!M265))),"")</f>
        <v/>
      </c>
      <c r="N263" s="7" t="str">
        <f>IF('FY2025'!A265&lt;&gt;"",DATEVALUE(MID('FY2025'!N265, FIND(",", 'FY2025'!N265) + 2, FIND(" ", 'FY2025'!N265) - FIND(",", 'FY2025'!N265) - 1) &amp; " " &amp; MID('FY2025'!N265, FIND(" ", 'FY2025'!N265) + 1, FIND(",", 'FY2025'!N265, FIND(" ", 'FY2025'!N265)) - FIND(" ", 'FY2025'!N265) - 1) &amp; ", " &amp; MID('FY2025'!N265, FIND(",", 'FY2025'!N265, FIND(",",'FY2025'!N265) + 1) + 2, LEN('FY2025'!N265))),"")</f>
        <v/>
      </c>
      <c r="O263" s="5" t="str">
        <f t="shared" si="4"/>
        <v/>
      </c>
      <c r="P263" s="10" t="str">
        <f>IF('FY2025'!$A265&lt;&gt;"",IF(AND(MONTH($K263) &lt;= 1, MONTH($L263) &gt;= 1), IF($O263 &lt;&gt; "", $E263/$O263, ""), ""),"")</f>
        <v/>
      </c>
      <c r="Q263" s="10" t="str">
        <f>IF('FY2025'!$A265&lt;&gt;"",IF(AND(MONTH($K263) &lt;= 2, MONTH($L263) &gt;= 2), IF($O263 &lt;&gt; "", $E263/$O263, ""), ""),"")</f>
        <v/>
      </c>
      <c r="R263" s="10" t="str">
        <f>IF('FY2025'!$A265&lt;&gt;"",IF(AND(MONTH($K263) &lt;= 3, MONTH($L263) &gt;= 3), IF($O263 &lt;&gt; "", $E263/$O263, ""), ""),"")</f>
        <v/>
      </c>
      <c r="S263" s="10" t="str">
        <f>IF('FY2025'!$A265&lt;&gt;"",IF(AND(MONTH($K263) &lt;= 4, MONTH($L263) &gt;= 4), IF($O263 &lt;&gt; "", $E263/$O263, ""), ""),"")</f>
        <v/>
      </c>
      <c r="T263" s="10" t="str">
        <f>IF('FY2025'!$A265&lt;&gt;"",IF(AND(MONTH($K263) &lt;= 5, MONTH($L263) &gt;= 5), IF($O263 &lt;&gt; "", $E263/$O263, ""), ""),"")</f>
        <v/>
      </c>
      <c r="U263" s="10" t="str">
        <f>IF('FY2025'!$A265&lt;&gt;"",IF(AND(MONTH($K263) &lt;= 6, MONTH($L263) &gt;= 6), IF($O263 &lt;&gt; "", $E263/$O263, ""), ""),"")</f>
        <v/>
      </c>
      <c r="V263" s="10" t="str">
        <f>IF('FY2025'!$A265&lt;&gt;"",IF(AND(MONTH($K263) &lt;= 7, MONTH($L263) &gt;= 7 ), IF($O263 &lt;&gt; "", $E263/$O263, ""), ""),"")</f>
        <v/>
      </c>
      <c r="W263" s="10" t="str">
        <f>IF('FY2025'!$A265&lt;&gt;"",IF(AND(MONTH($K263) &lt;= 8, MONTH($L263) &gt;= 8), IF($O263 &lt;&gt; "", $E263/$O263, ""), ""),"")</f>
        <v/>
      </c>
      <c r="X263" s="10" t="str">
        <f>IF('FY2025'!$A265&lt;&gt;"",IF(AND(MONTH($K263) &lt;= 9, MONTH($L263) &gt;= 9), IF($O263 &lt;&gt; "", $E263/$O263, ""), ""),"")</f>
        <v/>
      </c>
      <c r="Y263" s="10" t="str">
        <f>IF('FY2025'!$A265&lt;&gt;"",IF(AND(MONTH($K263) &lt;= 10, MONTH($L263) &gt;= 10), IF($O263 &lt;&gt; "", $E263/$O263, ""), ""),"")</f>
        <v/>
      </c>
      <c r="Z263" s="10" t="str">
        <f>IF('FY2025'!$A265&lt;&gt;"",IF(AND(MONTH($K263) &lt;= 11, MONTH($L263) &gt;= 11), IF($O263 &lt;&gt; "", $E263/$O263, ""), ""),"")</f>
        <v/>
      </c>
      <c r="AA263" s="10" t="str">
        <f>IF('FY2025'!$A265&lt;&gt;"",IF(AND(MONTH($K263) &lt;= 12, MONTH($L263) &gt;= 12), IF($O263 &lt;&gt; "", $E263/$O263, ""), ""),"")</f>
        <v/>
      </c>
    </row>
    <row r="264" spans="1:27" x14ac:dyDescent="0.25">
      <c r="A264" s="8" t="str">
        <f>IF('FY2025'!A266&lt;&gt;"", VALUE('FY2025'!A266), "")</f>
        <v/>
      </c>
      <c r="B264" s="5" t="str">
        <f>IF('FY2025'!A266&lt;&gt;"",_xlfn.VALUETOTEXT('FY2025'!B266),"")</f>
        <v/>
      </c>
      <c r="C264" s="5" t="str">
        <f>_xlfn.VALUETOTEXT('FY2025'!C266)</f>
        <v/>
      </c>
      <c r="D264" s="5" t="str">
        <f>IF('FY2025'!A266&lt;&gt;"",_xlfn.VALUETOTEXT('FY2025'!D266),"")</f>
        <v/>
      </c>
      <c r="E264" s="6" t="str">
        <f>IF('FY2025'!A266&lt;&gt;"",VALUE('FY2025'!E266),"")</f>
        <v/>
      </c>
      <c r="F264" s="6" t="str">
        <f>IF('FY2025'!A266&lt;&gt;"",VALUE('FY2025'!F266),"")</f>
        <v/>
      </c>
      <c r="G264" s="6" t="str">
        <f>IF('FY2025'!A266&lt;&gt;"",VALUE('FY2025'!G266),"")</f>
        <v/>
      </c>
      <c r="H264" s="6" t="str">
        <f>IF('FY2025'!A266&lt;&gt;"",VALUE('FY2025'!H266),"")</f>
        <v/>
      </c>
      <c r="I264" s="6" t="str">
        <f>IF('FY2025'!A266&lt;&gt;"",VALUE('FY2025'!I266),"")</f>
        <v/>
      </c>
      <c r="J264" s="6" t="str">
        <f>IF('FY2025'!A266&lt;&gt;"",VALUE('FY2025'!J266),"")</f>
        <v/>
      </c>
      <c r="K264" s="7" t="str">
        <f>IF('FY2025'!A266&lt;&gt;"",DATEVALUE(MID('FY2025'!K266, FIND(",", 'FY2025'!K266) + 2, FIND(" ", 'FY2025'!K266) - FIND(",", 'FY2025'!K266) - 1) &amp; " " &amp; MID('FY2025'!K266, FIND(" ", 'FY2025'!K266) + 1, FIND(",", 'FY2025'!K266, FIND(" ", 'FY2025'!K266)) - FIND(" ", 'FY2025'!K266) - 1) &amp; ", " &amp; MID('FY2025'!K266, FIND(",", 'FY2025'!K266, FIND(",",'FY2025'!K266) + 1) + 2, LEN('FY2025'!K266))),"")</f>
        <v/>
      </c>
      <c r="L264" s="7" t="str">
        <f>IF('FY2025'!A266&lt;&gt;"",DATEVALUE(MID('FY2025'!L266, FIND(",", 'FY2025'!L266) + 2, FIND(" ", 'FY2025'!L266) - FIND(",", 'FY2025'!L266) - 1) &amp; " " &amp; MID('FY2025'!L266, FIND(" ", 'FY2025'!L266) + 1, FIND(",", 'FY2025'!L266, FIND(" ", 'FY2025'!L266)) - FIND(" ", 'FY2025'!L266) - 1) &amp; ", " &amp; MID('FY2025'!L266, FIND(",", 'FY2025'!L266, FIND(",",'FY2025'!L266) + 1) + 2, LEN('FY2025'!L266))),"")</f>
        <v/>
      </c>
      <c r="M264" s="7" t="str">
        <f>IF('FY2025'!A266&lt;&gt;"",DATEVALUE(MID('FY2025'!M266, FIND(",", 'FY2025'!M266) + 2, FIND(" ", 'FY2025'!M266) - FIND(",", 'FY2025'!M266) - 1) &amp; " " &amp; MID('FY2025'!M266, FIND(" ", 'FY2025'!M266) + 1, FIND(",", 'FY2025'!M266, FIND(" ", 'FY2025'!M266)) - FIND(" ", 'FY2025'!M266) - 1) &amp; ", " &amp; MID('FY2025'!M266, FIND(",", 'FY2025'!M266, FIND(",",'FY2025'!M266) + 1) + 2, LEN('FY2025'!M266))),"")</f>
        <v/>
      </c>
      <c r="N264" s="7" t="str">
        <f>IF('FY2025'!A266&lt;&gt;"",DATEVALUE(MID('FY2025'!N266, FIND(",", 'FY2025'!N266) + 2, FIND(" ", 'FY2025'!N266) - FIND(",", 'FY2025'!N266) - 1) &amp; " " &amp; MID('FY2025'!N266, FIND(" ", 'FY2025'!N266) + 1, FIND(",", 'FY2025'!N266, FIND(" ", 'FY2025'!N266)) - FIND(" ", 'FY2025'!N266) - 1) &amp; ", " &amp; MID('FY2025'!N266, FIND(",", 'FY2025'!N266, FIND(",",'FY2025'!N266) + 1) + 2, LEN('FY2025'!N266))),"")</f>
        <v/>
      </c>
      <c r="O264" s="5" t="str">
        <f t="shared" si="4"/>
        <v/>
      </c>
      <c r="P264" s="10" t="str">
        <f>IF('FY2025'!$A266&lt;&gt;"",IF(AND(MONTH($K264) &lt;= 1, MONTH($L264) &gt;= 1), IF($O264 &lt;&gt; "", $E264/$O264, ""), ""),"")</f>
        <v/>
      </c>
      <c r="Q264" s="10" t="str">
        <f>IF('FY2025'!$A266&lt;&gt;"",IF(AND(MONTH($K264) &lt;= 2, MONTH($L264) &gt;= 2), IF($O264 &lt;&gt; "", $E264/$O264, ""), ""),"")</f>
        <v/>
      </c>
      <c r="R264" s="10" t="str">
        <f>IF('FY2025'!$A266&lt;&gt;"",IF(AND(MONTH($K264) &lt;= 3, MONTH($L264) &gt;= 3), IF($O264 &lt;&gt; "", $E264/$O264, ""), ""),"")</f>
        <v/>
      </c>
      <c r="S264" s="10" t="str">
        <f>IF('FY2025'!$A266&lt;&gt;"",IF(AND(MONTH($K264) &lt;= 4, MONTH($L264) &gt;= 4), IF($O264 &lt;&gt; "", $E264/$O264, ""), ""),"")</f>
        <v/>
      </c>
      <c r="T264" s="10" t="str">
        <f>IF('FY2025'!$A266&lt;&gt;"",IF(AND(MONTH($K264) &lt;= 5, MONTH($L264) &gt;= 5), IF($O264 &lt;&gt; "", $E264/$O264, ""), ""),"")</f>
        <v/>
      </c>
      <c r="U264" s="10" t="str">
        <f>IF('FY2025'!$A266&lt;&gt;"",IF(AND(MONTH($K264) &lt;= 6, MONTH($L264) &gt;= 6), IF($O264 &lt;&gt; "", $E264/$O264, ""), ""),"")</f>
        <v/>
      </c>
      <c r="V264" s="10" t="str">
        <f>IF('FY2025'!$A266&lt;&gt;"",IF(AND(MONTH($K264) &lt;= 7, MONTH($L264) &gt;= 7 ), IF($O264 &lt;&gt; "", $E264/$O264, ""), ""),"")</f>
        <v/>
      </c>
      <c r="W264" s="10" t="str">
        <f>IF('FY2025'!$A266&lt;&gt;"",IF(AND(MONTH($K264) &lt;= 8, MONTH($L264) &gt;= 8), IF($O264 &lt;&gt; "", $E264/$O264, ""), ""),"")</f>
        <v/>
      </c>
      <c r="X264" s="10" t="str">
        <f>IF('FY2025'!$A266&lt;&gt;"",IF(AND(MONTH($K264) &lt;= 9, MONTH($L264) &gt;= 9), IF($O264 &lt;&gt; "", $E264/$O264, ""), ""),"")</f>
        <v/>
      </c>
      <c r="Y264" s="10" t="str">
        <f>IF('FY2025'!$A266&lt;&gt;"",IF(AND(MONTH($K264) &lt;= 10, MONTH($L264) &gt;= 10), IF($O264 &lt;&gt; "", $E264/$O264, ""), ""),"")</f>
        <v/>
      </c>
      <c r="Z264" s="10" t="str">
        <f>IF('FY2025'!$A266&lt;&gt;"",IF(AND(MONTH($K264) &lt;= 11, MONTH($L264) &gt;= 11), IF($O264 &lt;&gt; "", $E264/$O264, ""), ""),"")</f>
        <v/>
      </c>
      <c r="AA264" s="10" t="str">
        <f>IF('FY2025'!$A266&lt;&gt;"",IF(AND(MONTH($K264) &lt;= 12, MONTH($L264) &gt;= 12), IF($O264 &lt;&gt; "", $E264/$O264, ""), ""),"")</f>
        <v/>
      </c>
    </row>
    <row r="265" spans="1:27" x14ac:dyDescent="0.25">
      <c r="A265" s="8" t="str">
        <f>IF('FY2025'!A267&lt;&gt;"", VALUE('FY2025'!A267), "")</f>
        <v/>
      </c>
      <c r="B265" s="5" t="str">
        <f>IF('FY2025'!A267&lt;&gt;"",_xlfn.VALUETOTEXT('FY2025'!B267),"")</f>
        <v/>
      </c>
      <c r="C265" s="5" t="str">
        <f>_xlfn.VALUETOTEXT('FY2025'!C267)</f>
        <v/>
      </c>
      <c r="D265" s="5" t="str">
        <f>IF('FY2025'!A267&lt;&gt;"",_xlfn.VALUETOTEXT('FY2025'!D267),"")</f>
        <v/>
      </c>
      <c r="E265" s="6" t="str">
        <f>IF('FY2025'!A267&lt;&gt;"",VALUE('FY2025'!E267),"")</f>
        <v/>
      </c>
      <c r="F265" s="6" t="str">
        <f>IF('FY2025'!A267&lt;&gt;"",VALUE('FY2025'!F267),"")</f>
        <v/>
      </c>
      <c r="G265" s="6" t="str">
        <f>IF('FY2025'!A267&lt;&gt;"",VALUE('FY2025'!G267),"")</f>
        <v/>
      </c>
      <c r="H265" s="6" t="str">
        <f>IF('FY2025'!A267&lt;&gt;"",VALUE('FY2025'!H267),"")</f>
        <v/>
      </c>
      <c r="I265" s="6" t="str">
        <f>IF('FY2025'!A267&lt;&gt;"",VALUE('FY2025'!I267),"")</f>
        <v/>
      </c>
      <c r="J265" s="6" t="str">
        <f>IF('FY2025'!A267&lt;&gt;"",VALUE('FY2025'!J267),"")</f>
        <v/>
      </c>
      <c r="K265" s="7" t="str">
        <f>IF('FY2025'!A267&lt;&gt;"",DATEVALUE(MID('FY2025'!K267, FIND(",", 'FY2025'!K267) + 2, FIND(" ", 'FY2025'!K267) - FIND(",", 'FY2025'!K267) - 1) &amp; " " &amp; MID('FY2025'!K267, FIND(" ", 'FY2025'!K267) + 1, FIND(",", 'FY2025'!K267, FIND(" ", 'FY2025'!K267)) - FIND(" ", 'FY2025'!K267) - 1) &amp; ", " &amp; MID('FY2025'!K267, FIND(",", 'FY2025'!K267, FIND(",",'FY2025'!K267) + 1) + 2, LEN('FY2025'!K267))),"")</f>
        <v/>
      </c>
      <c r="L265" s="7" t="str">
        <f>IF('FY2025'!A267&lt;&gt;"",DATEVALUE(MID('FY2025'!L267, FIND(",", 'FY2025'!L267) + 2, FIND(" ", 'FY2025'!L267) - FIND(",", 'FY2025'!L267) - 1) &amp; " " &amp; MID('FY2025'!L267, FIND(" ", 'FY2025'!L267) + 1, FIND(",", 'FY2025'!L267, FIND(" ", 'FY2025'!L267)) - FIND(" ", 'FY2025'!L267) - 1) &amp; ", " &amp; MID('FY2025'!L267, FIND(",", 'FY2025'!L267, FIND(",",'FY2025'!L267) + 1) + 2, LEN('FY2025'!L267))),"")</f>
        <v/>
      </c>
      <c r="M265" s="7" t="str">
        <f>IF('FY2025'!A267&lt;&gt;"",DATEVALUE(MID('FY2025'!M267, FIND(",", 'FY2025'!M267) + 2, FIND(" ", 'FY2025'!M267) - FIND(",", 'FY2025'!M267) - 1) &amp; " " &amp; MID('FY2025'!M267, FIND(" ", 'FY2025'!M267) + 1, FIND(",", 'FY2025'!M267, FIND(" ", 'FY2025'!M267)) - FIND(" ", 'FY2025'!M267) - 1) &amp; ", " &amp; MID('FY2025'!M267, FIND(",", 'FY2025'!M267, FIND(",",'FY2025'!M267) + 1) + 2, LEN('FY2025'!M267))),"")</f>
        <v/>
      </c>
      <c r="N265" s="7" t="str">
        <f>IF('FY2025'!A267&lt;&gt;"",DATEVALUE(MID('FY2025'!N267, FIND(",", 'FY2025'!N267) + 2, FIND(" ", 'FY2025'!N267) - FIND(",", 'FY2025'!N267) - 1) &amp; " " &amp; MID('FY2025'!N267, FIND(" ", 'FY2025'!N267) + 1, FIND(",", 'FY2025'!N267, FIND(" ", 'FY2025'!N267)) - FIND(" ", 'FY2025'!N267) - 1) &amp; ", " &amp; MID('FY2025'!N267, FIND(",", 'FY2025'!N267, FIND(",",'FY2025'!N267) + 1) + 2, LEN('FY2025'!N267))),"")</f>
        <v/>
      </c>
      <c r="O265" s="5" t="str">
        <f t="shared" si="4"/>
        <v/>
      </c>
      <c r="P265" s="10" t="str">
        <f>IF('FY2025'!$A267&lt;&gt;"",IF(AND(MONTH($K265) &lt;= 1, MONTH($L265) &gt;= 1), IF($O265 &lt;&gt; "", $E265/$O265, ""), ""),"")</f>
        <v/>
      </c>
      <c r="Q265" s="10" t="str">
        <f>IF('FY2025'!$A267&lt;&gt;"",IF(AND(MONTH($K265) &lt;= 2, MONTH($L265) &gt;= 2), IF($O265 &lt;&gt; "", $E265/$O265, ""), ""),"")</f>
        <v/>
      </c>
      <c r="R265" s="10" t="str">
        <f>IF('FY2025'!$A267&lt;&gt;"",IF(AND(MONTH($K265) &lt;= 3, MONTH($L265) &gt;= 3), IF($O265 &lt;&gt; "", $E265/$O265, ""), ""),"")</f>
        <v/>
      </c>
      <c r="S265" s="10" t="str">
        <f>IF('FY2025'!$A267&lt;&gt;"",IF(AND(MONTH($K265) &lt;= 4, MONTH($L265) &gt;= 4), IF($O265 &lt;&gt; "", $E265/$O265, ""), ""),"")</f>
        <v/>
      </c>
      <c r="T265" s="10" t="str">
        <f>IF('FY2025'!$A267&lt;&gt;"",IF(AND(MONTH($K265) &lt;= 5, MONTH($L265) &gt;= 5), IF($O265 &lt;&gt; "", $E265/$O265, ""), ""),"")</f>
        <v/>
      </c>
      <c r="U265" s="10" t="str">
        <f>IF('FY2025'!$A267&lt;&gt;"",IF(AND(MONTH($K265) &lt;= 6, MONTH($L265) &gt;= 6), IF($O265 &lt;&gt; "", $E265/$O265, ""), ""),"")</f>
        <v/>
      </c>
      <c r="V265" s="10" t="str">
        <f>IF('FY2025'!$A267&lt;&gt;"",IF(AND(MONTH($K265) &lt;= 7, MONTH($L265) &gt;= 7 ), IF($O265 &lt;&gt; "", $E265/$O265, ""), ""),"")</f>
        <v/>
      </c>
      <c r="W265" s="10" t="str">
        <f>IF('FY2025'!$A267&lt;&gt;"",IF(AND(MONTH($K265) &lt;= 8, MONTH($L265) &gt;= 8), IF($O265 &lt;&gt; "", $E265/$O265, ""), ""),"")</f>
        <v/>
      </c>
      <c r="X265" s="10" t="str">
        <f>IF('FY2025'!$A267&lt;&gt;"",IF(AND(MONTH($K265) &lt;= 9, MONTH($L265) &gt;= 9), IF($O265 &lt;&gt; "", $E265/$O265, ""), ""),"")</f>
        <v/>
      </c>
      <c r="Y265" s="10" t="str">
        <f>IF('FY2025'!$A267&lt;&gt;"",IF(AND(MONTH($K265) &lt;= 10, MONTH($L265) &gt;= 10), IF($O265 &lt;&gt; "", $E265/$O265, ""), ""),"")</f>
        <v/>
      </c>
      <c r="Z265" s="10" t="str">
        <f>IF('FY2025'!$A267&lt;&gt;"",IF(AND(MONTH($K265) &lt;= 11, MONTH($L265) &gt;= 11), IF($O265 &lt;&gt; "", $E265/$O265, ""), ""),"")</f>
        <v/>
      </c>
      <c r="AA265" s="10" t="str">
        <f>IF('FY2025'!$A267&lt;&gt;"",IF(AND(MONTH($K265) &lt;= 12, MONTH($L265) &gt;= 12), IF($O265 &lt;&gt; "", $E265/$O265, ""), ""),"")</f>
        <v/>
      </c>
    </row>
    <row r="266" spans="1:27" x14ac:dyDescent="0.25">
      <c r="A266" s="8" t="str">
        <f>IF('FY2025'!A268&lt;&gt;"", VALUE('FY2025'!A268), "")</f>
        <v/>
      </c>
      <c r="B266" s="5" t="str">
        <f>IF('FY2025'!A268&lt;&gt;"",_xlfn.VALUETOTEXT('FY2025'!B268),"")</f>
        <v/>
      </c>
      <c r="C266" s="5" t="str">
        <f>_xlfn.VALUETOTEXT('FY2025'!C268)</f>
        <v/>
      </c>
      <c r="D266" s="5" t="str">
        <f>IF('FY2025'!A268&lt;&gt;"",_xlfn.VALUETOTEXT('FY2025'!D268),"")</f>
        <v/>
      </c>
      <c r="E266" s="6" t="str">
        <f>IF('FY2025'!A268&lt;&gt;"",VALUE('FY2025'!E268),"")</f>
        <v/>
      </c>
      <c r="F266" s="6" t="str">
        <f>IF('FY2025'!A268&lt;&gt;"",VALUE('FY2025'!F268),"")</f>
        <v/>
      </c>
      <c r="G266" s="6" t="str">
        <f>IF('FY2025'!A268&lt;&gt;"",VALUE('FY2025'!G268),"")</f>
        <v/>
      </c>
      <c r="H266" s="6" t="str">
        <f>IF('FY2025'!A268&lt;&gt;"",VALUE('FY2025'!H268),"")</f>
        <v/>
      </c>
      <c r="I266" s="6" t="str">
        <f>IF('FY2025'!A268&lt;&gt;"",VALUE('FY2025'!I268),"")</f>
        <v/>
      </c>
      <c r="J266" s="6" t="str">
        <f>IF('FY2025'!A268&lt;&gt;"",VALUE('FY2025'!J268),"")</f>
        <v/>
      </c>
      <c r="K266" s="7" t="str">
        <f>IF('FY2025'!A268&lt;&gt;"",DATEVALUE(MID('FY2025'!K268, FIND(",", 'FY2025'!K268) + 2, FIND(" ", 'FY2025'!K268) - FIND(",", 'FY2025'!K268) - 1) &amp; " " &amp; MID('FY2025'!K268, FIND(" ", 'FY2025'!K268) + 1, FIND(",", 'FY2025'!K268, FIND(" ", 'FY2025'!K268)) - FIND(" ", 'FY2025'!K268) - 1) &amp; ", " &amp; MID('FY2025'!K268, FIND(",", 'FY2025'!K268, FIND(",",'FY2025'!K268) + 1) + 2, LEN('FY2025'!K268))),"")</f>
        <v/>
      </c>
      <c r="L266" s="7" t="str">
        <f>IF('FY2025'!A268&lt;&gt;"",DATEVALUE(MID('FY2025'!L268, FIND(",", 'FY2025'!L268) + 2, FIND(" ", 'FY2025'!L268) - FIND(",", 'FY2025'!L268) - 1) &amp; " " &amp; MID('FY2025'!L268, FIND(" ", 'FY2025'!L268) + 1, FIND(",", 'FY2025'!L268, FIND(" ", 'FY2025'!L268)) - FIND(" ", 'FY2025'!L268) - 1) &amp; ", " &amp; MID('FY2025'!L268, FIND(",", 'FY2025'!L268, FIND(",",'FY2025'!L268) + 1) + 2, LEN('FY2025'!L268))),"")</f>
        <v/>
      </c>
      <c r="M266" s="7" t="str">
        <f>IF('FY2025'!A268&lt;&gt;"",DATEVALUE(MID('FY2025'!M268, FIND(",", 'FY2025'!M268) + 2, FIND(" ", 'FY2025'!M268) - FIND(",", 'FY2025'!M268) - 1) &amp; " " &amp; MID('FY2025'!M268, FIND(" ", 'FY2025'!M268) + 1, FIND(",", 'FY2025'!M268, FIND(" ", 'FY2025'!M268)) - FIND(" ", 'FY2025'!M268) - 1) &amp; ", " &amp; MID('FY2025'!M268, FIND(",", 'FY2025'!M268, FIND(",",'FY2025'!M268) + 1) + 2, LEN('FY2025'!M268))),"")</f>
        <v/>
      </c>
      <c r="N266" s="7" t="str">
        <f>IF('FY2025'!A268&lt;&gt;"",DATEVALUE(MID('FY2025'!N268, FIND(",", 'FY2025'!N268) + 2, FIND(" ", 'FY2025'!N268) - FIND(",", 'FY2025'!N268) - 1) &amp; " " &amp; MID('FY2025'!N268, FIND(" ", 'FY2025'!N268) + 1, FIND(",", 'FY2025'!N268, FIND(" ", 'FY2025'!N268)) - FIND(" ", 'FY2025'!N268) - 1) &amp; ", " &amp; MID('FY2025'!N268, FIND(",", 'FY2025'!N268, FIND(",",'FY2025'!N268) + 1) + 2, LEN('FY2025'!N268))),"")</f>
        <v/>
      </c>
      <c r="O266" s="5" t="str">
        <f t="shared" si="4"/>
        <v/>
      </c>
      <c r="P266" s="10" t="str">
        <f>IF('FY2025'!$A268&lt;&gt;"",IF(AND(MONTH($K266) &lt;= 1, MONTH($L266) &gt;= 1), IF($O266 &lt;&gt; "", $E266/$O266, ""), ""),"")</f>
        <v/>
      </c>
      <c r="Q266" s="10" t="str">
        <f>IF('FY2025'!$A268&lt;&gt;"",IF(AND(MONTH($K266) &lt;= 2, MONTH($L266) &gt;= 2), IF($O266 &lt;&gt; "", $E266/$O266, ""), ""),"")</f>
        <v/>
      </c>
      <c r="R266" s="10" t="str">
        <f>IF('FY2025'!$A268&lt;&gt;"",IF(AND(MONTH($K266) &lt;= 3, MONTH($L266) &gt;= 3), IF($O266 &lt;&gt; "", $E266/$O266, ""), ""),"")</f>
        <v/>
      </c>
      <c r="S266" s="10" t="str">
        <f>IF('FY2025'!$A268&lt;&gt;"",IF(AND(MONTH($K266) &lt;= 4, MONTH($L266) &gt;= 4), IF($O266 &lt;&gt; "", $E266/$O266, ""), ""),"")</f>
        <v/>
      </c>
      <c r="T266" s="10" t="str">
        <f>IF('FY2025'!$A268&lt;&gt;"",IF(AND(MONTH($K266) &lt;= 5, MONTH($L266) &gt;= 5), IF($O266 &lt;&gt; "", $E266/$O266, ""), ""),"")</f>
        <v/>
      </c>
      <c r="U266" s="10" t="str">
        <f>IF('FY2025'!$A268&lt;&gt;"",IF(AND(MONTH($K266) &lt;= 6, MONTH($L266) &gt;= 6), IF($O266 &lt;&gt; "", $E266/$O266, ""), ""),"")</f>
        <v/>
      </c>
      <c r="V266" s="10" t="str">
        <f>IF('FY2025'!$A268&lt;&gt;"",IF(AND(MONTH($K266) &lt;= 7, MONTH($L266) &gt;= 7 ), IF($O266 &lt;&gt; "", $E266/$O266, ""), ""),"")</f>
        <v/>
      </c>
      <c r="W266" s="10" t="str">
        <f>IF('FY2025'!$A268&lt;&gt;"",IF(AND(MONTH($K266) &lt;= 8, MONTH($L266) &gt;= 8), IF($O266 &lt;&gt; "", $E266/$O266, ""), ""),"")</f>
        <v/>
      </c>
      <c r="X266" s="10" t="str">
        <f>IF('FY2025'!$A268&lt;&gt;"",IF(AND(MONTH($K266) &lt;= 9, MONTH($L266) &gt;= 9), IF($O266 &lt;&gt; "", $E266/$O266, ""), ""),"")</f>
        <v/>
      </c>
      <c r="Y266" s="10" t="str">
        <f>IF('FY2025'!$A268&lt;&gt;"",IF(AND(MONTH($K266) &lt;= 10, MONTH($L266) &gt;= 10), IF($O266 &lt;&gt; "", $E266/$O266, ""), ""),"")</f>
        <v/>
      </c>
      <c r="Z266" s="10" t="str">
        <f>IF('FY2025'!$A268&lt;&gt;"",IF(AND(MONTH($K266) &lt;= 11, MONTH($L266) &gt;= 11), IF($O266 &lt;&gt; "", $E266/$O266, ""), ""),"")</f>
        <v/>
      </c>
      <c r="AA266" s="10" t="str">
        <f>IF('FY2025'!$A268&lt;&gt;"",IF(AND(MONTH($K266) &lt;= 12, MONTH($L266) &gt;= 12), IF($O266 &lt;&gt; "", $E266/$O266, ""), ""),"")</f>
        <v/>
      </c>
    </row>
    <row r="267" spans="1:27" x14ac:dyDescent="0.25">
      <c r="A267" s="8" t="str">
        <f>IF('FY2025'!A269&lt;&gt;"", VALUE('FY2025'!A269), "")</f>
        <v/>
      </c>
      <c r="B267" s="5" t="str">
        <f>IF('FY2025'!A269&lt;&gt;"",_xlfn.VALUETOTEXT('FY2025'!B269),"")</f>
        <v/>
      </c>
      <c r="C267" s="5" t="str">
        <f>_xlfn.VALUETOTEXT('FY2025'!C269)</f>
        <v/>
      </c>
      <c r="D267" s="5" t="str">
        <f>IF('FY2025'!A269&lt;&gt;"",_xlfn.VALUETOTEXT('FY2025'!D269),"")</f>
        <v/>
      </c>
      <c r="E267" s="6" t="str">
        <f>IF('FY2025'!A269&lt;&gt;"",VALUE('FY2025'!E269),"")</f>
        <v/>
      </c>
      <c r="F267" s="6" t="str">
        <f>IF('FY2025'!A269&lt;&gt;"",VALUE('FY2025'!F269),"")</f>
        <v/>
      </c>
      <c r="G267" s="6" t="str">
        <f>IF('FY2025'!A269&lt;&gt;"",VALUE('FY2025'!G269),"")</f>
        <v/>
      </c>
      <c r="H267" s="6" t="str">
        <f>IF('FY2025'!A269&lt;&gt;"",VALUE('FY2025'!H269),"")</f>
        <v/>
      </c>
      <c r="I267" s="6" t="str">
        <f>IF('FY2025'!A269&lt;&gt;"",VALUE('FY2025'!I269),"")</f>
        <v/>
      </c>
      <c r="J267" s="6" t="str">
        <f>IF('FY2025'!A269&lt;&gt;"",VALUE('FY2025'!J269),"")</f>
        <v/>
      </c>
      <c r="K267" s="7" t="str">
        <f>IF('FY2025'!A269&lt;&gt;"",DATEVALUE(MID('FY2025'!K269, FIND(",", 'FY2025'!K269) + 2, FIND(" ", 'FY2025'!K269) - FIND(",", 'FY2025'!K269) - 1) &amp; " " &amp; MID('FY2025'!K269, FIND(" ", 'FY2025'!K269) + 1, FIND(",", 'FY2025'!K269, FIND(" ", 'FY2025'!K269)) - FIND(" ", 'FY2025'!K269) - 1) &amp; ", " &amp; MID('FY2025'!K269, FIND(",", 'FY2025'!K269, FIND(",",'FY2025'!K269) + 1) + 2, LEN('FY2025'!K269))),"")</f>
        <v/>
      </c>
      <c r="L267" s="7" t="str">
        <f>IF('FY2025'!A269&lt;&gt;"",DATEVALUE(MID('FY2025'!L269, FIND(",", 'FY2025'!L269) + 2, FIND(" ", 'FY2025'!L269) - FIND(",", 'FY2025'!L269) - 1) &amp; " " &amp; MID('FY2025'!L269, FIND(" ", 'FY2025'!L269) + 1, FIND(",", 'FY2025'!L269, FIND(" ", 'FY2025'!L269)) - FIND(" ", 'FY2025'!L269) - 1) &amp; ", " &amp; MID('FY2025'!L269, FIND(",", 'FY2025'!L269, FIND(",",'FY2025'!L269) + 1) + 2, LEN('FY2025'!L269))),"")</f>
        <v/>
      </c>
      <c r="M267" s="7" t="str">
        <f>IF('FY2025'!A269&lt;&gt;"",DATEVALUE(MID('FY2025'!M269, FIND(",", 'FY2025'!M269) + 2, FIND(" ", 'FY2025'!M269) - FIND(",", 'FY2025'!M269) - 1) &amp; " " &amp; MID('FY2025'!M269, FIND(" ", 'FY2025'!M269) + 1, FIND(",", 'FY2025'!M269, FIND(" ", 'FY2025'!M269)) - FIND(" ", 'FY2025'!M269) - 1) &amp; ", " &amp; MID('FY2025'!M269, FIND(",", 'FY2025'!M269, FIND(",",'FY2025'!M269) + 1) + 2, LEN('FY2025'!M269))),"")</f>
        <v/>
      </c>
      <c r="N267" s="7" t="str">
        <f>IF('FY2025'!A269&lt;&gt;"",DATEVALUE(MID('FY2025'!N269, FIND(",", 'FY2025'!N269) + 2, FIND(" ", 'FY2025'!N269) - FIND(",", 'FY2025'!N269) - 1) &amp; " " &amp; MID('FY2025'!N269, FIND(" ", 'FY2025'!N269) + 1, FIND(",", 'FY2025'!N269, FIND(" ", 'FY2025'!N269)) - FIND(" ", 'FY2025'!N269) - 1) &amp; ", " &amp; MID('FY2025'!N269, FIND(",", 'FY2025'!N269, FIND(",",'FY2025'!N269) + 1) + 2, LEN('FY2025'!N269))),"")</f>
        <v/>
      </c>
      <c r="O267" s="5" t="str">
        <f t="shared" si="4"/>
        <v/>
      </c>
      <c r="P267" s="10" t="str">
        <f>IF('FY2025'!$A269&lt;&gt;"",IF(AND(MONTH($K267) &lt;= 1, MONTH($L267) &gt;= 1), IF($O267 &lt;&gt; "", $E267/$O267, ""), ""),"")</f>
        <v/>
      </c>
      <c r="Q267" s="10" t="str">
        <f>IF('FY2025'!$A269&lt;&gt;"",IF(AND(MONTH($K267) &lt;= 2, MONTH($L267) &gt;= 2), IF($O267 &lt;&gt; "", $E267/$O267, ""), ""),"")</f>
        <v/>
      </c>
      <c r="R267" s="10" t="str">
        <f>IF('FY2025'!$A269&lt;&gt;"",IF(AND(MONTH($K267) &lt;= 3, MONTH($L267) &gt;= 3), IF($O267 &lt;&gt; "", $E267/$O267, ""), ""),"")</f>
        <v/>
      </c>
      <c r="S267" s="10" t="str">
        <f>IF('FY2025'!$A269&lt;&gt;"",IF(AND(MONTH($K267) &lt;= 4, MONTH($L267) &gt;= 4), IF($O267 &lt;&gt; "", $E267/$O267, ""), ""),"")</f>
        <v/>
      </c>
      <c r="T267" s="10" t="str">
        <f>IF('FY2025'!$A269&lt;&gt;"",IF(AND(MONTH($K267) &lt;= 5, MONTH($L267) &gt;= 5), IF($O267 &lt;&gt; "", $E267/$O267, ""), ""),"")</f>
        <v/>
      </c>
      <c r="U267" s="10" t="str">
        <f>IF('FY2025'!$A269&lt;&gt;"",IF(AND(MONTH($K267) &lt;= 6, MONTH($L267) &gt;= 6), IF($O267 &lt;&gt; "", $E267/$O267, ""), ""),"")</f>
        <v/>
      </c>
      <c r="V267" s="10" t="str">
        <f>IF('FY2025'!$A269&lt;&gt;"",IF(AND(MONTH($K267) &lt;= 7, MONTH($L267) &gt;= 7 ), IF($O267 &lt;&gt; "", $E267/$O267, ""), ""),"")</f>
        <v/>
      </c>
      <c r="W267" s="10" t="str">
        <f>IF('FY2025'!$A269&lt;&gt;"",IF(AND(MONTH($K267) &lt;= 8, MONTH($L267) &gt;= 8), IF($O267 &lt;&gt; "", $E267/$O267, ""), ""),"")</f>
        <v/>
      </c>
      <c r="X267" s="10" t="str">
        <f>IF('FY2025'!$A269&lt;&gt;"",IF(AND(MONTH($K267) &lt;= 9, MONTH($L267) &gt;= 9), IF($O267 &lt;&gt; "", $E267/$O267, ""), ""),"")</f>
        <v/>
      </c>
      <c r="Y267" s="10" t="str">
        <f>IF('FY2025'!$A269&lt;&gt;"",IF(AND(MONTH($K267) &lt;= 10, MONTH($L267) &gt;= 10), IF($O267 &lt;&gt; "", $E267/$O267, ""), ""),"")</f>
        <v/>
      </c>
      <c r="Z267" s="10" t="str">
        <f>IF('FY2025'!$A269&lt;&gt;"",IF(AND(MONTH($K267) &lt;= 11, MONTH($L267) &gt;= 11), IF($O267 &lt;&gt; "", $E267/$O267, ""), ""),"")</f>
        <v/>
      </c>
      <c r="AA267" s="10" t="str">
        <f>IF('FY2025'!$A269&lt;&gt;"",IF(AND(MONTH($K267) &lt;= 12, MONTH($L267) &gt;= 12), IF($O267 &lt;&gt; "", $E267/$O267, ""), ""),"")</f>
        <v/>
      </c>
    </row>
    <row r="268" spans="1:27" x14ac:dyDescent="0.25">
      <c r="A268" s="8" t="str">
        <f>IF('FY2025'!A270&lt;&gt;"", VALUE('FY2025'!A270), "")</f>
        <v/>
      </c>
      <c r="B268" s="5" t="str">
        <f>IF('FY2025'!A270&lt;&gt;"",_xlfn.VALUETOTEXT('FY2025'!B270),"")</f>
        <v/>
      </c>
      <c r="C268" s="5" t="str">
        <f>_xlfn.VALUETOTEXT('FY2025'!C270)</f>
        <v/>
      </c>
      <c r="D268" s="5" t="str">
        <f>IF('FY2025'!A270&lt;&gt;"",_xlfn.VALUETOTEXT('FY2025'!D270),"")</f>
        <v/>
      </c>
      <c r="E268" s="6" t="str">
        <f>IF('FY2025'!A270&lt;&gt;"",VALUE('FY2025'!E270),"")</f>
        <v/>
      </c>
      <c r="F268" s="6" t="str">
        <f>IF('FY2025'!A270&lt;&gt;"",VALUE('FY2025'!F270),"")</f>
        <v/>
      </c>
      <c r="G268" s="6" t="str">
        <f>IF('FY2025'!A270&lt;&gt;"",VALUE('FY2025'!G270),"")</f>
        <v/>
      </c>
      <c r="H268" s="6" t="str">
        <f>IF('FY2025'!A270&lt;&gt;"",VALUE('FY2025'!H270),"")</f>
        <v/>
      </c>
      <c r="I268" s="6" t="str">
        <f>IF('FY2025'!A270&lt;&gt;"",VALUE('FY2025'!I270),"")</f>
        <v/>
      </c>
      <c r="J268" s="6" t="str">
        <f>IF('FY2025'!A270&lt;&gt;"",VALUE('FY2025'!J270),"")</f>
        <v/>
      </c>
      <c r="K268" s="7" t="str">
        <f>IF('FY2025'!A270&lt;&gt;"",DATEVALUE(MID('FY2025'!K270, FIND(",", 'FY2025'!K270) + 2, FIND(" ", 'FY2025'!K270) - FIND(",", 'FY2025'!K270) - 1) &amp; " " &amp; MID('FY2025'!K270, FIND(" ", 'FY2025'!K270) + 1, FIND(",", 'FY2025'!K270, FIND(" ", 'FY2025'!K270)) - FIND(" ", 'FY2025'!K270) - 1) &amp; ", " &amp; MID('FY2025'!K270, FIND(",", 'FY2025'!K270, FIND(",",'FY2025'!K270) + 1) + 2, LEN('FY2025'!K270))),"")</f>
        <v/>
      </c>
      <c r="L268" s="7" t="str">
        <f>IF('FY2025'!A270&lt;&gt;"",DATEVALUE(MID('FY2025'!L270, FIND(",", 'FY2025'!L270) + 2, FIND(" ", 'FY2025'!L270) - FIND(",", 'FY2025'!L270) - 1) &amp; " " &amp; MID('FY2025'!L270, FIND(" ", 'FY2025'!L270) + 1, FIND(",", 'FY2025'!L270, FIND(" ", 'FY2025'!L270)) - FIND(" ", 'FY2025'!L270) - 1) &amp; ", " &amp; MID('FY2025'!L270, FIND(",", 'FY2025'!L270, FIND(",",'FY2025'!L270) + 1) + 2, LEN('FY2025'!L270))),"")</f>
        <v/>
      </c>
      <c r="M268" s="7" t="str">
        <f>IF('FY2025'!A270&lt;&gt;"",DATEVALUE(MID('FY2025'!M270, FIND(",", 'FY2025'!M270) + 2, FIND(" ", 'FY2025'!M270) - FIND(",", 'FY2025'!M270) - 1) &amp; " " &amp; MID('FY2025'!M270, FIND(" ", 'FY2025'!M270) + 1, FIND(",", 'FY2025'!M270, FIND(" ", 'FY2025'!M270)) - FIND(" ", 'FY2025'!M270) - 1) &amp; ", " &amp; MID('FY2025'!M270, FIND(",", 'FY2025'!M270, FIND(",",'FY2025'!M270) + 1) + 2, LEN('FY2025'!M270))),"")</f>
        <v/>
      </c>
      <c r="N268" s="7" t="str">
        <f>IF('FY2025'!A270&lt;&gt;"",DATEVALUE(MID('FY2025'!N270, FIND(",", 'FY2025'!N270) + 2, FIND(" ", 'FY2025'!N270) - FIND(",", 'FY2025'!N270) - 1) &amp; " " &amp; MID('FY2025'!N270, FIND(" ", 'FY2025'!N270) + 1, FIND(",", 'FY2025'!N270, FIND(" ", 'FY2025'!N270)) - FIND(" ", 'FY2025'!N270) - 1) &amp; ", " &amp; MID('FY2025'!N270, FIND(",", 'FY2025'!N270, FIND(",",'FY2025'!N270) + 1) + 2, LEN('FY2025'!N270))),"")</f>
        <v/>
      </c>
      <c r="O268" s="5" t="str">
        <f t="shared" si="4"/>
        <v/>
      </c>
      <c r="P268" s="10" t="str">
        <f>IF('FY2025'!$A270&lt;&gt;"",IF(AND(MONTH($K268) &lt;= 1, MONTH($L268) &gt;= 1), IF($O268 &lt;&gt; "", $E268/$O268, ""), ""),"")</f>
        <v/>
      </c>
      <c r="Q268" s="10" t="str">
        <f>IF('FY2025'!$A270&lt;&gt;"",IF(AND(MONTH($K268) &lt;= 2, MONTH($L268) &gt;= 2), IF($O268 &lt;&gt; "", $E268/$O268, ""), ""),"")</f>
        <v/>
      </c>
      <c r="R268" s="10" t="str">
        <f>IF('FY2025'!$A270&lt;&gt;"",IF(AND(MONTH($K268) &lt;= 3, MONTH($L268) &gt;= 3), IF($O268 &lt;&gt; "", $E268/$O268, ""), ""),"")</f>
        <v/>
      </c>
      <c r="S268" s="10" t="str">
        <f>IF('FY2025'!$A270&lt;&gt;"",IF(AND(MONTH($K268) &lt;= 4, MONTH($L268) &gt;= 4), IF($O268 &lt;&gt; "", $E268/$O268, ""), ""),"")</f>
        <v/>
      </c>
      <c r="T268" s="10" t="str">
        <f>IF('FY2025'!$A270&lt;&gt;"",IF(AND(MONTH($K268) &lt;= 5, MONTH($L268) &gt;= 5), IF($O268 &lt;&gt; "", $E268/$O268, ""), ""),"")</f>
        <v/>
      </c>
      <c r="U268" s="10" t="str">
        <f>IF('FY2025'!$A270&lt;&gt;"",IF(AND(MONTH($K268) &lt;= 6, MONTH($L268) &gt;= 6), IF($O268 &lt;&gt; "", $E268/$O268, ""), ""),"")</f>
        <v/>
      </c>
      <c r="V268" s="10" t="str">
        <f>IF('FY2025'!$A270&lt;&gt;"",IF(AND(MONTH($K268) &lt;= 7, MONTH($L268) &gt;= 7 ), IF($O268 &lt;&gt; "", $E268/$O268, ""), ""),"")</f>
        <v/>
      </c>
      <c r="W268" s="10" t="str">
        <f>IF('FY2025'!$A270&lt;&gt;"",IF(AND(MONTH($K268) &lt;= 8, MONTH($L268) &gt;= 8), IF($O268 &lt;&gt; "", $E268/$O268, ""), ""),"")</f>
        <v/>
      </c>
      <c r="X268" s="10" t="str">
        <f>IF('FY2025'!$A270&lt;&gt;"",IF(AND(MONTH($K268) &lt;= 9, MONTH($L268) &gt;= 9), IF($O268 &lt;&gt; "", $E268/$O268, ""), ""),"")</f>
        <v/>
      </c>
      <c r="Y268" s="10" t="str">
        <f>IF('FY2025'!$A270&lt;&gt;"",IF(AND(MONTH($K268) &lt;= 10, MONTH($L268) &gt;= 10), IF($O268 &lt;&gt; "", $E268/$O268, ""), ""),"")</f>
        <v/>
      </c>
      <c r="Z268" s="10" t="str">
        <f>IF('FY2025'!$A270&lt;&gt;"",IF(AND(MONTH($K268) &lt;= 11, MONTH($L268) &gt;= 11), IF($O268 &lt;&gt; "", $E268/$O268, ""), ""),"")</f>
        <v/>
      </c>
      <c r="AA268" s="10" t="str">
        <f>IF('FY2025'!$A270&lt;&gt;"",IF(AND(MONTH($K268) &lt;= 12, MONTH($L268) &gt;= 12), IF($O268 &lt;&gt; "", $E268/$O268, ""), ""),"")</f>
        <v/>
      </c>
    </row>
    <row r="269" spans="1:27" x14ac:dyDescent="0.25">
      <c r="A269" s="8" t="str">
        <f>IF('FY2025'!A271&lt;&gt;"", VALUE('FY2025'!A271), "")</f>
        <v/>
      </c>
      <c r="B269" s="5" t="str">
        <f>IF('FY2025'!A271&lt;&gt;"",_xlfn.VALUETOTEXT('FY2025'!B271),"")</f>
        <v/>
      </c>
      <c r="C269" s="5" t="str">
        <f>_xlfn.VALUETOTEXT('FY2025'!C271)</f>
        <v/>
      </c>
      <c r="D269" s="5" t="str">
        <f>IF('FY2025'!A271&lt;&gt;"",_xlfn.VALUETOTEXT('FY2025'!D271),"")</f>
        <v/>
      </c>
      <c r="E269" s="6" t="str">
        <f>IF('FY2025'!A271&lt;&gt;"",VALUE('FY2025'!E271),"")</f>
        <v/>
      </c>
      <c r="F269" s="6" t="str">
        <f>IF('FY2025'!A271&lt;&gt;"",VALUE('FY2025'!F271),"")</f>
        <v/>
      </c>
      <c r="G269" s="6" t="str">
        <f>IF('FY2025'!A271&lt;&gt;"",VALUE('FY2025'!G271),"")</f>
        <v/>
      </c>
      <c r="H269" s="6" t="str">
        <f>IF('FY2025'!A271&lt;&gt;"",VALUE('FY2025'!H271),"")</f>
        <v/>
      </c>
      <c r="I269" s="6" t="str">
        <f>IF('FY2025'!A271&lt;&gt;"",VALUE('FY2025'!I271),"")</f>
        <v/>
      </c>
      <c r="J269" s="6" t="str">
        <f>IF('FY2025'!A271&lt;&gt;"",VALUE('FY2025'!J271),"")</f>
        <v/>
      </c>
      <c r="K269" s="7" t="str">
        <f>IF('FY2025'!A271&lt;&gt;"",DATEVALUE(MID('FY2025'!K271, FIND(",", 'FY2025'!K271) + 2, FIND(" ", 'FY2025'!K271) - FIND(",", 'FY2025'!K271) - 1) &amp; " " &amp; MID('FY2025'!K271, FIND(" ", 'FY2025'!K271) + 1, FIND(",", 'FY2025'!K271, FIND(" ", 'FY2025'!K271)) - FIND(" ", 'FY2025'!K271) - 1) &amp; ", " &amp; MID('FY2025'!K271, FIND(",", 'FY2025'!K271, FIND(",",'FY2025'!K271) + 1) + 2, LEN('FY2025'!K271))),"")</f>
        <v/>
      </c>
      <c r="L269" s="7" t="str">
        <f>IF('FY2025'!A271&lt;&gt;"",DATEVALUE(MID('FY2025'!L271, FIND(",", 'FY2025'!L271) + 2, FIND(" ", 'FY2025'!L271) - FIND(",", 'FY2025'!L271) - 1) &amp; " " &amp; MID('FY2025'!L271, FIND(" ", 'FY2025'!L271) + 1, FIND(",", 'FY2025'!L271, FIND(" ", 'FY2025'!L271)) - FIND(" ", 'FY2025'!L271) - 1) &amp; ", " &amp; MID('FY2025'!L271, FIND(",", 'FY2025'!L271, FIND(",",'FY2025'!L271) + 1) + 2, LEN('FY2025'!L271))),"")</f>
        <v/>
      </c>
      <c r="M269" s="7" t="str">
        <f>IF('FY2025'!A271&lt;&gt;"",DATEVALUE(MID('FY2025'!M271, FIND(",", 'FY2025'!M271) + 2, FIND(" ", 'FY2025'!M271) - FIND(",", 'FY2025'!M271) - 1) &amp; " " &amp; MID('FY2025'!M271, FIND(" ", 'FY2025'!M271) + 1, FIND(",", 'FY2025'!M271, FIND(" ", 'FY2025'!M271)) - FIND(" ", 'FY2025'!M271) - 1) &amp; ", " &amp; MID('FY2025'!M271, FIND(",", 'FY2025'!M271, FIND(",",'FY2025'!M271) + 1) + 2, LEN('FY2025'!M271))),"")</f>
        <v/>
      </c>
      <c r="N269" s="7" t="str">
        <f>IF('FY2025'!A271&lt;&gt;"",DATEVALUE(MID('FY2025'!N271, FIND(",", 'FY2025'!N271) + 2, FIND(" ", 'FY2025'!N271) - FIND(",", 'FY2025'!N271) - 1) &amp; " " &amp; MID('FY2025'!N271, FIND(" ", 'FY2025'!N271) + 1, FIND(",", 'FY2025'!N271, FIND(" ", 'FY2025'!N271)) - FIND(" ", 'FY2025'!N271) - 1) &amp; ", " &amp; MID('FY2025'!N271, FIND(",", 'FY2025'!N271, FIND(",",'FY2025'!N271) + 1) + 2, LEN('FY2025'!N271))),"")</f>
        <v/>
      </c>
      <c r="O269" s="5" t="str">
        <f t="shared" si="4"/>
        <v/>
      </c>
      <c r="P269" s="10" t="str">
        <f>IF('FY2025'!$A271&lt;&gt;"",IF(AND(MONTH($K269) &lt;= 1, MONTH($L269) &gt;= 1), IF($O269 &lt;&gt; "", $E269/$O269, ""), ""),"")</f>
        <v/>
      </c>
      <c r="Q269" s="10" t="str">
        <f>IF('FY2025'!$A271&lt;&gt;"",IF(AND(MONTH($K269) &lt;= 2, MONTH($L269) &gt;= 2), IF($O269 &lt;&gt; "", $E269/$O269, ""), ""),"")</f>
        <v/>
      </c>
      <c r="R269" s="10" t="str">
        <f>IF('FY2025'!$A271&lt;&gt;"",IF(AND(MONTH($K269) &lt;= 3, MONTH($L269) &gt;= 3), IF($O269 &lt;&gt; "", $E269/$O269, ""), ""),"")</f>
        <v/>
      </c>
      <c r="S269" s="10" t="str">
        <f>IF('FY2025'!$A271&lt;&gt;"",IF(AND(MONTH($K269) &lt;= 4, MONTH($L269) &gt;= 4), IF($O269 &lt;&gt; "", $E269/$O269, ""), ""),"")</f>
        <v/>
      </c>
      <c r="T269" s="10" t="str">
        <f>IF('FY2025'!$A271&lt;&gt;"",IF(AND(MONTH($K269) &lt;= 5, MONTH($L269) &gt;= 5), IF($O269 &lt;&gt; "", $E269/$O269, ""), ""),"")</f>
        <v/>
      </c>
      <c r="U269" s="10" t="str">
        <f>IF('FY2025'!$A271&lt;&gt;"",IF(AND(MONTH($K269) &lt;= 6, MONTH($L269) &gt;= 6), IF($O269 &lt;&gt; "", $E269/$O269, ""), ""),"")</f>
        <v/>
      </c>
      <c r="V269" s="10" t="str">
        <f>IF('FY2025'!$A271&lt;&gt;"",IF(AND(MONTH($K269) &lt;= 7, MONTH($L269) &gt;= 7 ), IF($O269 &lt;&gt; "", $E269/$O269, ""), ""),"")</f>
        <v/>
      </c>
      <c r="W269" s="10" t="str">
        <f>IF('FY2025'!$A271&lt;&gt;"",IF(AND(MONTH($K269) &lt;= 8, MONTH($L269) &gt;= 8), IF($O269 &lt;&gt; "", $E269/$O269, ""), ""),"")</f>
        <v/>
      </c>
      <c r="X269" s="10" t="str">
        <f>IF('FY2025'!$A271&lt;&gt;"",IF(AND(MONTH($K269) &lt;= 9, MONTH($L269) &gt;= 9), IF($O269 &lt;&gt; "", $E269/$O269, ""), ""),"")</f>
        <v/>
      </c>
      <c r="Y269" s="10" t="str">
        <f>IF('FY2025'!$A271&lt;&gt;"",IF(AND(MONTH($K269) &lt;= 10, MONTH($L269) &gt;= 10), IF($O269 &lt;&gt; "", $E269/$O269, ""), ""),"")</f>
        <v/>
      </c>
      <c r="Z269" s="10" t="str">
        <f>IF('FY2025'!$A271&lt;&gt;"",IF(AND(MONTH($K269) &lt;= 11, MONTH($L269) &gt;= 11), IF($O269 &lt;&gt; "", $E269/$O269, ""), ""),"")</f>
        <v/>
      </c>
      <c r="AA269" s="10" t="str">
        <f>IF('FY2025'!$A271&lt;&gt;"",IF(AND(MONTH($K269) &lt;= 12, MONTH($L269) &gt;= 12), IF($O269 &lt;&gt; "", $E269/$O269, ""), ""),"")</f>
        <v/>
      </c>
    </row>
    <row r="270" spans="1:27" x14ac:dyDescent="0.25">
      <c r="A270" s="8" t="str">
        <f>IF('FY2025'!A272&lt;&gt;"", VALUE('FY2025'!A272), "")</f>
        <v/>
      </c>
      <c r="B270" s="5" t="str">
        <f>IF('FY2025'!A272&lt;&gt;"",_xlfn.VALUETOTEXT('FY2025'!B272),"")</f>
        <v/>
      </c>
      <c r="C270" s="5" t="str">
        <f>_xlfn.VALUETOTEXT('FY2025'!C272)</f>
        <v/>
      </c>
      <c r="D270" s="5" t="str">
        <f>IF('FY2025'!A272&lt;&gt;"",_xlfn.VALUETOTEXT('FY2025'!D272),"")</f>
        <v/>
      </c>
      <c r="E270" s="6" t="str">
        <f>IF('FY2025'!A272&lt;&gt;"",VALUE('FY2025'!E272),"")</f>
        <v/>
      </c>
      <c r="F270" s="6" t="str">
        <f>IF('FY2025'!A272&lt;&gt;"",VALUE('FY2025'!F272),"")</f>
        <v/>
      </c>
      <c r="G270" s="6" t="str">
        <f>IF('FY2025'!A272&lt;&gt;"",VALUE('FY2025'!G272),"")</f>
        <v/>
      </c>
      <c r="H270" s="6" t="str">
        <f>IF('FY2025'!A272&lt;&gt;"",VALUE('FY2025'!H272),"")</f>
        <v/>
      </c>
      <c r="I270" s="6" t="str">
        <f>IF('FY2025'!A272&lt;&gt;"",VALUE('FY2025'!I272),"")</f>
        <v/>
      </c>
      <c r="J270" s="6" t="str">
        <f>IF('FY2025'!A272&lt;&gt;"",VALUE('FY2025'!J272),"")</f>
        <v/>
      </c>
      <c r="K270" s="7" t="str">
        <f>IF('FY2025'!A272&lt;&gt;"",DATEVALUE(MID('FY2025'!K272, FIND(",", 'FY2025'!K272) + 2, FIND(" ", 'FY2025'!K272) - FIND(",", 'FY2025'!K272) - 1) &amp; " " &amp; MID('FY2025'!K272, FIND(" ", 'FY2025'!K272) + 1, FIND(",", 'FY2025'!K272, FIND(" ", 'FY2025'!K272)) - FIND(" ", 'FY2025'!K272) - 1) &amp; ", " &amp; MID('FY2025'!K272, FIND(",", 'FY2025'!K272, FIND(",",'FY2025'!K272) + 1) + 2, LEN('FY2025'!K272))),"")</f>
        <v/>
      </c>
      <c r="L270" s="7" t="str">
        <f>IF('FY2025'!A272&lt;&gt;"",DATEVALUE(MID('FY2025'!L272, FIND(",", 'FY2025'!L272) + 2, FIND(" ", 'FY2025'!L272) - FIND(",", 'FY2025'!L272) - 1) &amp; " " &amp; MID('FY2025'!L272, FIND(" ", 'FY2025'!L272) + 1, FIND(",", 'FY2025'!L272, FIND(" ", 'FY2025'!L272)) - FIND(" ", 'FY2025'!L272) - 1) &amp; ", " &amp; MID('FY2025'!L272, FIND(",", 'FY2025'!L272, FIND(",",'FY2025'!L272) + 1) + 2, LEN('FY2025'!L272))),"")</f>
        <v/>
      </c>
      <c r="M270" s="7" t="str">
        <f>IF('FY2025'!A272&lt;&gt;"",DATEVALUE(MID('FY2025'!M272, FIND(",", 'FY2025'!M272) + 2, FIND(" ", 'FY2025'!M272) - FIND(",", 'FY2025'!M272) - 1) &amp; " " &amp; MID('FY2025'!M272, FIND(" ", 'FY2025'!M272) + 1, FIND(",", 'FY2025'!M272, FIND(" ", 'FY2025'!M272)) - FIND(" ", 'FY2025'!M272) - 1) &amp; ", " &amp; MID('FY2025'!M272, FIND(",", 'FY2025'!M272, FIND(",",'FY2025'!M272) + 1) + 2, LEN('FY2025'!M272))),"")</f>
        <v/>
      </c>
      <c r="N270" s="7" t="str">
        <f>IF('FY2025'!A272&lt;&gt;"",DATEVALUE(MID('FY2025'!N272, FIND(",", 'FY2025'!N272) + 2, FIND(" ", 'FY2025'!N272) - FIND(",", 'FY2025'!N272) - 1) &amp; " " &amp; MID('FY2025'!N272, FIND(" ", 'FY2025'!N272) + 1, FIND(",", 'FY2025'!N272, FIND(" ", 'FY2025'!N272)) - FIND(" ", 'FY2025'!N272) - 1) &amp; ", " &amp; MID('FY2025'!N272, FIND(",", 'FY2025'!N272, FIND(",",'FY2025'!N272) + 1) + 2, LEN('FY2025'!N272))),"")</f>
        <v/>
      </c>
      <c r="O270" s="5" t="str">
        <f t="shared" si="4"/>
        <v/>
      </c>
      <c r="P270" s="10" t="str">
        <f>IF('FY2025'!$A272&lt;&gt;"",IF(AND(MONTH($K270) &lt;= 1, MONTH($L270) &gt;= 1), IF($O270 &lt;&gt; "", $E270/$O270, ""), ""),"")</f>
        <v/>
      </c>
      <c r="Q270" s="10" t="str">
        <f>IF('FY2025'!$A272&lt;&gt;"",IF(AND(MONTH($K270) &lt;= 2, MONTH($L270) &gt;= 2), IF($O270 &lt;&gt; "", $E270/$O270, ""), ""),"")</f>
        <v/>
      </c>
      <c r="R270" s="10" t="str">
        <f>IF('FY2025'!$A272&lt;&gt;"",IF(AND(MONTH($K270) &lt;= 3, MONTH($L270) &gt;= 3), IF($O270 &lt;&gt; "", $E270/$O270, ""), ""),"")</f>
        <v/>
      </c>
      <c r="S270" s="10" t="str">
        <f>IF('FY2025'!$A272&lt;&gt;"",IF(AND(MONTH($K270) &lt;= 4, MONTH($L270) &gt;= 4), IF($O270 &lt;&gt; "", $E270/$O270, ""), ""),"")</f>
        <v/>
      </c>
      <c r="T270" s="10" t="str">
        <f>IF('FY2025'!$A272&lt;&gt;"",IF(AND(MONTH($K270) &lt;= 5, MONTH($L270) &gt;= 5), IF($O270 &lt;&gt; "", $E270/$O270, ""), ""),"")</f>
        <v/>
      </c>
      <c r="U270" s="10" t="str">
        <f>IF('FY2025'!$A272&lt;&gt;"",IF(AND(MONTH($K270) &lt;= 6, MONTH($L270) &gt;= 6), IF($O270 &lt;&gt; "", $E270/$O270, ""), ""),"")</f>
        <v/>
      </c>
      <c r="V270" s="10" t="str">
        <f>IF('FY2025'!$A272&lt;&gt;"",IF(AND(MONTH($K270) &lt;= 7, MONTH($L270) &gt;= 7 ), IF($O270 &lt;&gt; "", $E270/$O270, ""), ""),"")</f>
        <v/>
      </c>
      <c r="W270" s="10" t="str">
        <f>IF('FY2025'!$A272&lt;&gt;"",IF(AND(MONTH($K270) &lt;= 8, MONTH($L270) &gt;= 8), IF($O270 &lt;&gt; "", $E270/$O270, ""), ""),"")</f>
        <v/>
      </c>
      <c r="X270" s="10" t="str">
        <f>IF('FY2025'!$A272&lt;&gt;"",IF(AND(MONTH($K270) &lt;= 9, MONTH($L270) &gt;= 9), IF($O270 &lt;&gt; "", $E270/$O270, ""), ""),"")</f>
        <v/>
      </c>
      <c r="Y270" s="10" t="str">
        <f>IF('FY2025'!$A272&lt;&gt;"",IF(AND(MONTH($K270) &lt;= 10, MONTH($L270) &gt;= 10), IF($O270 &lt;&gt; "", $E270/$O270, ""), ""),"")</f>
        <v/>
      </c>
      <c r="Z270" s="10" t="str">
        <f>IF('FY2025'!$A272&lt;&gt;"",IF(AND(MONTH($K270) &lt;= 11, MONTH($L270) &gt;= 11), IF($O270 &lt;&gt; "", $E270/$O270, ""), ""),"")</f>
        <v/>
      </c>
      <c r="AA270" s="10" t="str">
        <f>IF('FY2025'!$A272&lt;&gt;"",IF(AND(MONTH($K270) &lt;= 12, MONTH($L270) &gt;= 12), IF($O270 &lt;&gt; "", $E270/$O270, ""), ""),"")</f>
        <v/>
      </c>
    </row>
    <row r="271" spans="1:27" x14ac:dyDescent="0.25">
      <c r="A271" s="8" t="str">
        <f>IF('FY2025'!A273&lt;&gt;"", VALUE('FY2025'!A273), "")</f>
        <v/>
      </c>
      <c r="B271" s="5" t="str">
        <f>IF('FY2025'!A273&lt;&gt;"",_xlfn.VALUETOTEXT('FY2025'!B273),"")</f>
        <v/>
      </c>
      <c r="C271" s="5" t="str">
        <f>_xlfn.VALUETOTEXT('FY2025'!C273)</f>
        <v/>
      </c>
      <c r="D271" s="5" t="str">
        <f>IF('FY2025'!A273&lt;&gt;"",_xlfn.VALUETOTEXT('FY2025'!D273),"")</f>
        <v/>
      </c>
      <c r="E271" s="6" t="str">
        <f>IF('FY2025'!A273&lt;&gt;"",VALUE('FY2025'!E273),"")</f>
        <v/>
      </c>
      <c r="F271" s="6" t="str">
        <f>IF('FY2025'!A273&lt;&gt;"",VALUE('FY2025'!F273),"")</f>
        <v/>
      </c>
      <c r="G271" s="6" t="str">
        <f>IF('FY2025'!A273&lt;&gt;"",VALUE('FY2025'!G273),"")</f>
        <v/>
      </c>
      <c r="H271" s="6" t="str">
        <f>IF('FY2025'!A273&lt;&gt;"",VALUE('FY2025'!H273),"")</f>
        <v/>
      </c>
      <c r="I271" s="6" t="str">
        <f>IF('FY2025'!A273&lt;&gt;"",VALUE('FY2025'!I273),"")</f>
        <v/>
      </c>
      <c r="J271" s="6" t="str">
        <f>IF('FY2025'!A273&lt;&gt;"",VALUE('FY2025'!J273),"")</f>
        <v/>
      </c>
      <c r="K271" s="7" t="str">
        <f>IF('FY2025'!A273&lt;&gt;"",DATEVALUE(MID('FY2025'!K273, FIND(",", 'FY2025'!K273) + 2, FIND(" ", 'FY2025'!K273) - FIND(",", 'FY2025'!K273) - 1) &amp; " " &amp; MID('FY2025'!K273, FIND(" ", 'FY2025'!K273) + 1, FIND(",", 'FY2025'!K273, FIND(" ", 'FY2025'!K273)) - FIND(" ", 'FY2025'!K273) - 1) &amp; ", " &amp; MID('FY2025'!K273, FIND(",", 'FY2025'!K273, FIND(",",'FY2025'!K273) + 1) + 2, LEN('FY2025'!K273))),"")</f>
        <v/>
      </c>
      <c r="L271" s="7" t="str">
        <f>IF('FY2025'!A273&lt;&gt;"",DATEVALUE(MID('FY2025'!L273, FIND(",", 'FY2025'!L273) + 2, FIND(" ", 'FY2025'!L273) - FIND(",", 'FY2025'!L273) - 1) &amp; " " &amp; MID('FY2025'!L273, FIND(" ", 'FY2025'!L273) + 1, FIND(",", 'FY2025'!L273, FIND(" ", 'FY2025'!L273)) - FIND(" ", 'FY2025'!L273) - 1) &amp; ", " &amp; MID('FY2025'!L273, FIND(",", 'FY2025'!L273, FIND(",",'FY2025'!L273) + 1) + 2, LEN('FY2025'!L273))),"")</f>
        <v/>
      </c>
      <c r="M271" s="7" t="str">
        <f>IF('FY2025'!A273&lt;&gt;"",DATEVALUE(MID('FY2025'!M273, FIND(",", 'FY2025'!M273) + 2, FIND(" ", 'FY2025'!M273) - FIND(",", 'FY2025'!M273) - 1) &amp; " " &amp; MID('FY2025'!M273, FIND(" ", 'FY2025'!M273) + 1, FIND(",", 'FY2025'!M273, FIND(" ", 'FY2025'!M273)) - FIND(" ", 'FY2025'!M273) - 1) &amp; ", " &amp; MID('FY2025'!M273, FIND(",", 'FY2025'!M273, FIND(",",'FY2025'!M273) + 1) + 2, LEN('FY2025'!M273))),"")</f>
        <v/>
      </c>
      <c r="N271" s="7" t="str">
        <f>IF('FY2025'!A273&lt;&gt;"",DATEVALUE(MID('FY2025'!N273, FIND(",", 'FY2025'!N273) + 2, FIND(" ", 'FY2025'!N273) - FIND(",", 'FY2025'!N273) - 1) &amp; " " &amp; MID('FY2025'!N273, FIND(" ", 'FY2025'!N273) + 1, FIND(",", 'FY2025'!N273, FIND(" ", 'FY2025'!N273)) - FIND(" ", 'FY2025'!N273) - 1) &amp; ", " &amp; MID('FY2025'!N273, FIND(",", 'FY2025'!N273, FIND(",",'FY2025'!N273) + 1) + 2, LEN('FY2025'!N273))),"")</f>
        <v/>
      </c>
      <c r="O271" s="5" t="str">
        <f t="shared" si="4"/>
        <v/>
      </c>
      <c r="P271" s="10" t="str">
        <f>IF('FY2025'!$A273&lt;&gt;"",IF(AND(MONTH($K271) &lt;= 1, MONTH($L271) &gt;= 1), IF($O271 &lt;&gt; "", $E271/$O271, ""), ""),"")</f>
        <v/>
      </c>
      <c r="Q271" s="10" t="str">
        <f>IF('FY2025'!$A273&lt;&gt;"",IF(AND(MONTH($K271) &lt;= 2, MONTH($L271) &gt;= 2), IF($O271 &lt;&gt; "", $E271/$O271, ""), ""),"")</f>
        <v/>
      </c>
      <c r="R271" s="10" t="str">
        <f>IF('FY2025'!$A273&lt;&gt;"",IF(AND(MONTH($K271) &lt;= 3, MONTH($L271) &gt;= 3), IF($O271 &lt;&gt; "", $E271/$O271, ""), ""),"")</f>
        <v/>
      </c>
      <c r="S271" s="10" t="str">
        <f>IF('FY2025'!$A273&lt;&gt;"",IF(AND(MONTH($K271) &lt;= 4, MONTH($L271) &gt;= 4), IF($O271 &lt;&gt; "", $E271/$O271, ""), ""),"")</f>
        <v/>
      </c>
      <c r="T271" s="10" t="str">
        <f>IF('FY2025'!$A273&lt;&gt;"",IF(AND(MONTH($K271) &lt;= 5, MONTH($L271) &gt;= 5), IF($O271 &lt;&gt; "", $E271/$O271, ""), ""),"")</f>
        <v/>
      </c>
      <c r="U271" s="10" t="str">
        <f>IF('FY2025'!$A273&lt;&gt;"",IF(AND(MONTH($K271) &lt;= 6, MONTH($L271) &gt;= 6), IF($O271 &lt;&gt; "", $E271/$O271, ""), ""),"")</f>
        <v/>
      </c>
      <c r="V271" s="10" t="str">
        <f>IF('FY2025'!$A273&lt;&gt;"",IF(AND(MONTH($K271) &lt;= 7, MONTH($L271) &gt;= 7 ), IF($O271 &lt;&gt; "", $E271/$O271, ""), ""),"")</f>
        <v/>
      </c>
      <c r="W271" s="10" t="str">
        <f>IF('FY2025'!$A273&lt;&gt;"",IF(AND(MONTH($K271) &lt;= 8, MONTH($L271) &gt;= 8), IF($O271 &lt;&gt; "", $E271/$O271, ""), ""),"")</f>
        <v/>
      </c>
      <c r="X271" s="10" t="str">
        <f>IF('FY2025'!$A273&lt;&gt;"",IF(AND(MONTH($K271) &lt;= 9, MONTH($L271) &gt;= 9), IF($O271 &lt;&gt; "", $E271/$O271, ""), ""),"")</f>
        <v/>
      </c>
      <c r="Y271" s="10" t="str">
        <f>IF('FY2025'!$A273&lt;&gt;"",IF(AND(MONTH($K271) &lt;= 10, MONTH($L271) &gt;= 10), IF($O271 &lt;&gt; "", $E271/$O271, ""), ""),"")</f>
        <v/>
      </c>
      <c r="Z271" s="10" t="str">
        <f>IF('FY2025'!$A273&lt;&gt;"",IF(AND(MONTH($K271) &lt;= 11, MONTH($L271) &gt;= 11), IF($O271 &lt;&gt; "", $E271/$O271, ""), ""),"")</f>
        <v/>
      </c>
      <c r="AA271" s="10" t="str">
        <f>IF('FY2025'!$A273&lt;&gt;"",IF(AND(MONTH($K271) &lt;= 12, MONTH($L271) &gt;= 12), IF($O271 &lt;&gt; "", $E271/$O271, ""), ""),"")</f>
        <v/>
      </c>
    </row>
    <row r="272" spans="1:27" x14ac:dyDescent="0.25">
      <c r="A272" s="8" t="str">
        <f>IF('FY2025'!A274&lt;&gt;"", VALUE('FY2025'!A274), "")</f>
        <v/>
      </c>
      <c r="B272" s="5" t="str">
        <f>IF('FY2025'!A274&lt;&gt;"",_xlfn.VALUETOTEXT('FY2025'!B274),"")</f>
        <v/>
      </c>
      <c r="C272" s="5" t="str">
        <f>_xlfn.VALUETOTEXT('FY2025'!C274)</f>
        <v/>
      </c>
      <c r="D272" s="5" t="str">
        <f>IF('FY2025'!A274&lt;&gt;"",_xlfn.VALUETOTEXT('FY2025'!D274),"")</f>
        <v/>
      </c>
      <c r="E272" s="6" t="str">
        <f>IF('FY2025'!A274&lt;&gt;"",VALUE('FY2025'!E274),"")</f>
        <v/>
      </c>
      <c r="F272" s="6" t="str">
        <f>IF('FY2025'!A274&lt;&gt;"",VALUE('FY2025'!F274),"")</f>
        <v/>
      </c>
      <c r="G272" s="6" t="str">
        <f>IF('FY2025'!A274&lt;&gt;"",VALUE('FY2025'!G274),"")</f>
        <v/>
      </c>
      <c r="H272" s="6" t="str">
        <f>IF('FY2025'!A274&lt;&gt;"",VALUE('FY2025'!H274),"")</f>
        <v/>
      </c>
      <c r="I272" s="6" t="str">
        <f>IF('FY2025'!A274&lt;&gt;"",VALUE('FY2025'!I274),"")</f>
        <v/>
      </c>
      <c r="J272" s="6" t="str">
        <f>IF('FY2025'!A274&lt;&gt;"",VALUE('FY2025'!J274),"")</f>
        <v/>
      </c>
      <c r="K272" s="7" t="str">
        <f>IF('FY2025'!A274&lt;&gt;"",DATEVALUE(MID('FY2025'!K274, FIND(",", 'FY2025'!K274) + 2, FIND(" ", 'FY2025'!K274) - FIND(",", 'FY2025'!K274) - 1) &amp; " " &amp; MID('FY2025'!K274, FIND(" ", 'FY2025'!K274) + 1, FIND(",", 'FY2025'!K274, FIND(" ", 'FY2025'!K274)) - FIND(" ", 'FY2025'!K274) - 1) &amp; ", " &amp; MID('FY2025'!K274, FIND(",", 'FY2025'!K274, FIND(",",'FY2025'!K274) + 1) + 2, LEN('FY2025'!K274))),"")</f>
        <v/>
      </c>
      <c r="L272" s="7" t="str">
        <f>IF('FY2025'!A274&lt;&gt;"",DATEVALUE(MID('FY2025'!L274, FIND(",", 'FY2025'!L274) + 2, FIND(" ", 'FY2025'!L274) - FIND(",", 'FY2025'!L274) - 1) &amp; " " &amp; MID('FY2025'!L274, FIND(" ", 'FY2025'!L274) + 1, FIND(",", 'FY2025'!L274, FIND(" ", 'FY2025'!L274)) - FIND(" ", 'FY2025'!L274) - 1) &amp; ", " &amp; MID('FY2025'!L274, FIND(",", 'FY2025'!L274, FIND(",",'FY2025'!L274) + 1) + 2, LEN('FY2025'!L274))),"")</f>
        <v/>
      </c>
      <c r="M272" s="7" t="str">
        <f>IF('FY2025'!A274&lt;&gt;"",DATEVALUE(MID('FY2025'!M274, FIND(",", 'FY2025'!M274) + 2, FIND(" ", 'FY2025'!M274) - FIND(",", 'FY2025'!M274) - 1) &amp; " " &amp; MID('FY2025'!M274, FIND(" ", 'FY2025'!M274) + 1, FIND(",", 'FY2025'!M274, FIND(" ", 'FY2025'!M274)) - FIND(" ", 'FY2025'!M274) - 1) &amp; ", " &amp; MID('FY2025'!M274, FIND(",", 'FY2025'!M274, FIND(",",'FY2025'!M274) + 1) + 2, LEN('FY2025'!M274))),"")</f>
        <v/>
      </c>
      <c r="N272" s="7" t="str">
        <f>IF('FY2025'!A274&lt;&gt;"",DATEVALUE(MID('FY2025'!N274, FIND(",", 'FY2025'!N274) + 2, FIND(" ", 'FY2025'!N274) - FIND(",", 'FY2025'!N274) - 1) &amp; " " &amp; MID('FY2025'!N274, FIND(" ", 'FY2025'!N274) + 1, FIND(",", 'FY2025'!N274, FIND(" ", 'FY2025'!N274)) - FIND(" ", 'FY2025'!N274) - 1) &amp; ", " &amp; MID('FY2025'!N274, FIND(",", 'FY2025'!N274, FIND(",",'FY2025'!N274) + 1) + 2, LEN('FY2025'!N274))),"")</f>
        <v/>
      </c>
      <c r="O272" s="5" t="str">
        <f t="shared" si="4"/>
        <v/>
      </c>
      <c r="P272" s="10" t="str">
        <f>IF('FY2025'!$A274&lt;&gt;"",IF(AND(MONTH($K272) &lt;= 1, MONTH($L272) &gt;= 1), IF($O272 &lt;&gt; "", $E272/$O272, ""), ""),"")</f>
        <v/>
      </c>
      <c r="Q272" s="10" t="str">
        <f>IF('FY2025'!$A274&lt;&gt;"",IF(AND(MONTH($K272) &lt;= 2, MONTH($L272) &gt;= 2), IF($O272 &lt;&gt; "", $E272/$O272, ""), ""),"")</f>
        <v/>
      </c>
      <c r="R272" s="10" t="str">
        <f>IF('FY2025'!$A274&lt;&gt;"",IF(AND(MONTH($K272) &lt;= 3, MONTH($L272) &gt;= 3), IF($O272 &lt;&gt; "", $E272/$O272, ""), ""),"")</f>
        <v/>
      </c>
      <c r="S272" s="10" t="str">
        <f>IF('FY2025'!$A274&lt;&gt;"",IF(AND(MONTH($K272) &lt;= 4, MONTH($L272) &gt;= 4), IF($O272 &lt;&gt; "", $E272/$O272, ""), ""),"")</f>
        <v/>
      </c>
      <c r="T272" s="10" t="str">
        <f>IF('FY2025'!$A274&lt;&gt;"",IF(AND(MONTH($K272) &lt;= 5, MONTH($L272) &gt;= 5), IF($O272 &lt;&gt; "", $E272/$O272, ""), ""),"")</f>
        <v/>
      </c>
      <c r="U272" s="10" t="str">
        <f>IF('FY2025'!$A274&lt;&gt;"",IF(AND(MONTH($K272) &lt;= 6, MONTH($L272) &gt;= 6), IF($O272 &lt;&gt; "", $E272/$O272, ""), ""),"")</f>
        <v/>
      </c>
      <c r="V272" s="10" t="str">
        <f>IF('FY2025'!$A274&lt;&gt;"",IF(AND(MONTH($K272) &lt;= 7, MONTH($L272) &gt;= 7 ), IF($O272 &lt;&gt; "", $E272/$O272, ""), ""),"")</f>
        <v/>
      </c>
      <c r="W272" s="10" t="str">
        <f>IF('FY2025'!$A274&lt;&gt;"",IF(AND(MONTH($K272) &lt;= 8, MONTH($L272) &gt;= 8), IF($O272 &lt;&gt; "", $E272/$O272, ""), ""),"")</f>
        <v/>
      </c>
      <c r="X272" s="10" t="str">
        <f>IF('FY2025'!$A274&lt;&gt;"",IF(AND(MONTH($K272) &lt;= 9, MONTH($L272) &gt;= 9), IF($O272 &lt;&gt; "", $E272/$O272, ""), ""),"")</f>
        <v/>
      </c>
      <c r="Y272" s="10" t="str">
        <f>IF('FY2025'!$A274&lt;&gt;"",IF(AND(MONTH($K272) &lt;= 10, MONTH($L272) &gt;= 10), IF($O272 &lt;&gt; "", $E272/$O272, ""), ""),"")</f>
        <v/>
      </c>
      <c r="Z272" s="10" t="str">
        <f>IF('FY2025'!$A274&lt;&gt;"",IF(AND(MONTH($K272) &lt;= 11, MONTH($L272) &gt;= 11), IF($O272 &lt;&gt; "", $E272/$O272, ""), ""),"")</f>
        <v/>
      </c>
      <c r="AA272" s="10" t="str">
        <f>IF('FY2025'!$A274&lt;&gt;"",IF(AND(MONTH($K272) &lt;= 12, MONTH($L272) &gt;= 12), IF($O272 &lt;&gt; "", $E272/$O272, ""), ""),"")</f>
        <v/>
      </c>
    </row>
    <row r="273" spans="1:27" x14ac:dyDescent="0.25">
      <c r="A273" s="8" t="str">
        <f>IF('FY2025'!A275&lt;&gt;"", VALUE('FY2025'!A275), "")</f>
        <v/>
      </c>
      <c r="B273" s="5" t="str">
        <f>IF('FY2025'!A275&lt;&gt;"",_xlfn.VALUETOTEXT('FY2025'!B275),"")</f>
        <v/>
      </c>
      <c r="C273" s="5" t="str">
        <f>_xlfn.VALUETOTEXT('FY2025'!C275)</f>
        <v/>
      </c>
      <c r="D273" s="5" t="str">
        <f>IF('FY2025'!A275&lt;&gt;"",_xlfn.VALUETOTEXT('FY2025'!D275),"")</f>
        <v/>
      </c>
      <c r="E273" s="6" t="str">
        <f>IF('FY2025'!A275&lt;&gt;"",VALUE('FY2025'!E275),"")</f>
        <v/>
      </c>
      <c r="F273" s="6" t="str">
        <f>IF('FY2025'!A275&lt;&gt;"",VALUE('FY2025'!F275),"")</f>
        <v/>
      </c>
      <c r="G273" s="6" t="str">
        <f>IF('FY2025'!A275&lt;&gt;"",VALUE('FY2025'!G275),"")</f>
        <v/>
      </c>
      <c r="H273" s="6" t="str">
        <f>IF('FY2025'!A275&lt;&gt;"",VALUE('FY2025'!H275),"")</f>
        <v/>
      </c>
      <c r="I273" s="6" t="str">
        <f>IF('FY2025'!A275&lt;&gt;"",VALUE('FY2025'!I275),"")</f>
        <v/>
      </c>
      <c r="J273" s="6" t="str">
        <f>IF('FY2025'!A275&lt;&gt;"",VALUE('FY2025'!J275),"")</f>
        <v/>
      </c>
      <c r="K273" s="7" t="str">
        <f>IF('FY2025'!A275&lt;&gt;"",DATEVALUE(MID('FY2025'!K275, FIND(",", 'FY2025'!K275) + 2, FIND(" ", 'FY2025'!K275) - FIND(",", 'FY2025'!K275) - 1) &amp; " " &amp; MID('FY2025'!K275, FIND(" ", 'FY2025'!K275) + 1, FIND(",", 'FY2025'!K275, FIND(" ", 'FY2025'!K275)) - FIND(" ", 'FY2025'!K275) - 1) &amp; ", " &amp; MID('FY2025'!K275, FIND(",", 'FY2025'!K275, FIND(",",'FY2025'!K275) + 1) + 2, LEN('FY2025'!K275))),"")</f>
        <v/>
      </c>
      <c r="L273" s="7" t="str">
        <f>IF('FY2025'!A275&lt;&gt;"",DATEVALUE(MID('FY2025'!L275, FIND(",", 'FY2025'!L275) + 2, FIND(" ", 'FY2025'!L275) - FIND(",", 'FY2025'!L275) - 1) &amp; " " &amp; MID('FY2025'!L275, FIND(" ", 'FY2025'!L275) + 1, FIND(",", 'FY2025'!L275, FIND(" ", 'FY2025'!L275)) - FIND(" ", 'FY2025'!L275) - 1) &amp; ", " &amp; MID('FY2025'!L275, FIND(",", 'FY2025'!L275, FIND(",",'FY2025'!L275) + 1) + 2, LEN('FY2025'!L275))),"")</f>
        <v/>
      </c>
      <c r="M273" s="7" t="str">
        <f>IF('FY2025'!A275&lt;&gt;"",DATEVALUE(MID('FY2025'!M275, FIND(",", 'FY2025'!M275) + 2, FIND(" ", 'FY2025'!M275) - FIND(",", 'FY2025'!M275) - 1) &amp; " " &amp; MID('FY2025'!M275, FIND(" ", 'FY2025'!M275) + 1, FIND(",", 'FY2025'!M275, FIND(" ", 'FY2025'!M275)) - FIND(" ", 'FY2025'!M275) - 1) &amp; ", " &amp; MID('FY2025'!M275, FIND(",", 'FY2025'!M275, FIND(",",'FY2025'!M275) + 1) + 2, LEN('FY2025'!M275))),"")</f>
        <v/>
      </c>
      <c r="N273" s="7" t="str">
        <f>IF('FY2025'!A275&lt;&gt;"",DATEVALUE(MID('FY2025'!N275, FIND(",", 'FY2025'!N275) + 2, FIND(" ", 'FY2025'!N275) - FIND(",", 'FY2025'!N275) - 1) &amp; " " &amp; MID('FY2025'!N275, FIND(" ", 'FY2025'!N275) + 1, FIND(",", 'FY2025'!N275, FIND(" ", 'FY2025'!N275)) - FIND(" ", 'FY2025'!N275) - 1) &amp; ", " &amp; MID('FY2025'!N275, FIND(",", 'FY2025'!N275, FIND(",",'FY2025'!N275) + 1) + 2, LEN('FY2025'!N275))),"")</f>
        <v/>
      </c>
      <c r="O273" s="5" t="str">
        <f t="shared" si="4"/>
        <v/>
      </c>
      <c r="P273" s="10" t="str">
        <f>IF('FY2025'!$A275&lt;&gt;"",IF(AND(MONTH($K273) &lt;= 1, MONTH($L273) &gt;= 1), IF($O273 &lt;&gt; "", $E273/$O273, ""), ""),"")</f>
        <v/>
      </c>
      <c r="Q273" s="10" t="str">
        <f>IF('FY2025'!$A275&lt;&gt;"",IF(AND(MONTH($K273) &lt;= 2, MONTH($L273) &gt;= 2), IF($O273 &lt;&gt; "", $E273/$O273, ""), ""),"")</f>
        <v/>
      </c>
      <c r="R273" s="10" t="str">
        <f>IF('FY2025'!$A275&lt;&gt;"",IF(AND(MONTH($K273) &lt;= 3, MONTH($L273) &gt;= 3), IF($O273 &lt;&gt; "", $E273/$O273, ""), ""),"")</f>
        <v/>
      </c>
      <c r="S273" s="10" t="str">
        <f>IF('FY2025'!$A275&lt;&gt;"",IF(AND(MONTH($K273) &lt;= 4, MONTH($L273) &gt;= 4), IF($O273 &lt;&gt; "", $E273/$O273, ""), ""),"")</f>
        <v/>
      </c>
      <c r="T273" s="10" t="str">
        <f>IF('FY2025'!$A275&lt;&gt;"",IF(AND(MONTH($K273) &lt;= 5, MONTH($L273) &gt;= 5), IF($O273 &lt;&gt; "", $E273/$O273, ""), ""),"")</f>
        <v/>
      </c>
      <c r="U273" s="10" t="str">
        <f>IF('FY2025'!$A275&lt;&gt;"",IF(AND(MONTH($K273) &lt;= 6, MONTH($L273) &gt;= 6), IF($O273 &lt;&gt; "", $E273/$O273, ""), ""),"")</f>
        <v/>
      </c>
      <c r="V273" s="10" t="str">
        <f>IF('FY2025'!$A275&lt;&gt;"",IF(AND(MONTH($K273) &lt;= 7, MONTH($L273) &gt;= 7 ), IF($O273 &lt;&gt; "", $E273/$O273, ""), ""),"")</f>
        <v/>
      </c>
      <c r="W273" s="10" t="str">
        <f>IF('FY2025'!$A275&lt;&gt;"",IF(AND(MONTH($K273) &lt;= 8, MONTH($L273) &gt;= 8), IF($O273 &lt;&gt; "", $E273/$O273, ""), ""),"")</f>
        <v/>
      </c>
      <c r="X273" s="10" t="str">
        <f>IF('FY2025'!$A275&lt;&gt;"",IF(AND(MONTH($K273) &lt;= 9, MONTH($L273) &gt;= 9), IF($O273 &lt;&gt; "", $E273/$O273, ""), ""),"")</f>
        <v/>
      </c>
      <c r="Y273" s="10" t="str">
        <f>IF('FY2025'!$A275&lt;&gt;"",IF(AND(MONTH($K273) &lt;= 10, MONTH($L273) &gt;= 10), IF($O273 &lt;&gt; "", $E273/$O273, ""), ""),"")</f>
        <v/>
      </c>
      <c r="Z273" s="10" t="str">
        <f>IF('FY2025'!$A275&lt;&gt;"",IF(AND(MONTH($K273) &lt;= 11, MONTH($L273) &gt;= 11), IF($O273 &lt;&gt; "", $E273/$O273, ""), ""),"")</f>
        <v/>
      </c>
      <c r="AA273" s="10" t="str">
        <f>IF('FY2025'!$A275&lt;&gt;"",IF(AND(MONTH($K273) &lt;= 12, MONTH($L273) &gt;= 12), IF($O273 &lt;&gt; "", $E273/$O273, ""), ""),"")</f>
        <v/>
      </c>
    </row>
    <row r="274" spans="1:27" x14ac:dyDescent="0.25">
      <c r="A274" s="8" t="str">
        <f>IF('FY2025'!A276&lt;&gt;"", VALUE('FY2025'!A276), "")</f>
        <v/>
      </c>
      <c r="B274" s="5" t="str">
        <f>IF('FY2025'!A276&lt;&gt;"",_xlfn.VALUETOTEXT('FY2025'!B276),"")</f>
        <v/>
      </c>
      <c r="C274" s="5" t="str">
        <f>_xlfn.VALUETOTEXT('FY2025'!C276)</f>
        <v/>
      </c>
      <c r="D274" s="5" t="str">
        <f>IF('FY2025'!A276&lt;&gt;"",_xlfn.VALUETOTEXT('FY2025'!D276),"")</f>
        <v/>
      </c>
      <c r="E274" s="6" t="str">
        <f>IF('FY2025'!A276&lt;&gt;"",VALUE('FY2025'!E276),"")</f>
        <v/>
      </c>
      <c r="F274" s="6" t="str">
        <f>IF('FY2025'!A276&lt;&gt;"",VALUE('FY2025'!F276),"")</f>
        <v/>
      </c>
      <c r="G274" s="6" t="str">
        <f>IF('FY2025'!A276&lt;&gt;"",VALUE('FY2025'!G276),"")</f>
        <v/>
      </c>
      <c r="H274" s="6" t="str">
        <f>IF('FY2025'!A276&lt;&gt;"",VALUE('FY2025'!H276),"")</f>
        <v/>
      </c>
      <c r="I274" s="6" t="str">
        <f>IF('FY2025'!A276&lt;&gt;"",VALUE('FY2025'!I276),"")</f>
        <v/>
      </c>
      <c r="J274" s="6" t="str">
        <f>IF('FY2025'!A276&lt;&gt;"",VALUE('FY2025'!J276),"")</f>
        <v/>
      </c>
      <c r="K274" s="7" t="str">
        <f>IF('FY2025'!A276&lt;&gt;"",DATEVALUE(MID('FY2025'!K276, FIND(",", 'FY2025'!K276) + 2, FIND(" ", 'FY2025'!K276) - FIND(",", 'FY2025'!K276) - 1) &amp; " " &amp; MID('FY2025'!K276, FIND(" ", 'FY2025'!K276) + 1, FIND(",", 'FY2025'!K276, FIND(" ", 'FY2025'!K276)) - FIND(" ", 'FY2025'!K276) - 1) &amp; ", " &amp; MID('FY2025'!K276, FIND(",", 'FY2025'!K276, FIND(",",'FY2025'!K276) + 1) + 2, LEN('FY2025'!K276))),"")</f>
        <v/>
      </c>
      <c r="L274" s="7" t="str">
        <f>IF('FY2025'!A276&lt;&gt;"",DATEVALUE(MID('FY2025'!L276, FIND(",", 'FY2025'!L276) + 2, FIND(" ", 'FY2025'!L276) - FIND(",", 'FY2025'!L276) - 1) &amp; " " &amp; MID('FY2025'!L276, FIND(" ", 'FY2025'!L276) + 1, FIND(",", 'FY2025'!L276, FIND(" ", 'FY2025'!L276)) - FIND(" ", 'FY2025'!L276) - 1) &amp; ", " &amp; MID('FY2025'!L276, FIND(",", 'FY2025'!L276, FIND(",",'FY2025'!L276) + 1) + 2, LEN('FY2025'!L276))),"")</f>
        <v/>
      </c>
      <c r="M274" s="7" t="str">
        <f>IF('FY2025'!A276&lt;&gt;"",DATEVALUE(MID('FY2025'!M276, FIND(",", 'FY2025'!M276) + 2, FIND(" ", 'FY2025'!M276) - FIND(",", 'FY2025'!M276) - 1) &amp; " " &amp; MID('FY2025'!M276, FIND(" ", 'FY2025'!M276) + 1, FIND(",", 'FY2025'!M276, FIND(" ", 'FY2025'!M276)) - FIND(" ", 'FY2025'!M276) - 1) &amp; ", " &amp; MID('FY2025'!M276, FIND(",", 'FY2025'!M276, FIND(",",'FY2025'!M276) + 1) + 2, LEN('FY2025'!M276))),"")</f>
        <v/>
      </c>
      <c r="N274" s="7" t="str">
        <f>IF('FY2025'!A276&lt;&gt;"",DATEVALUE(MID('FY2025'!N276, FIND(",", 'FY2025'!N276) + 2, FIND(" ", 'FY2025'!N276) - FIND(",", 'FY2025'!N276) - 1) &amp; " " &amp; MID('FY2025'!N276, FIND(" ", 'FY2025'!N276) + 1, FIND(",", 'FY2025'!N276, FIND(" ", 'FY2025'!N276)) - FIND(" ", 'FY2025'!N276) - 1) &amp; ", " &amp; MID('FY2025'!N276, FIND(",", 'FY2025'!N276, FIND(",",'FY2025'!N276) + 1) + 2, LEN('FY2025'!N276))),"")</f>
        <v/>
      </c>
      <c r="O274" s="5" t="str">
        <f t="shared" si="4"/>
        <v/>
      </c>
      <c r="P274" s="10" t="str">
        <f>IF('FY2025'!$A276&lt;&gt;"",IF(AND(MONTH($K274) &lt;= 1, MONTH($L274) &gt;= 1), IF($O274 &lt;&gt; "", $E274/$O274, ""), ""),"")</f>
        <v/>
      </c>
      <c r="Q274" s="10" t="str">
        <f>IF('FY2025'!$A276&lt;&gt;"",IF(AND(MONTH($K274) &lt;= 2, MONTH($L274) &gt;= 2), IF($O274 &lt;&gt; "", $E274/$O274, ""), ""),"")</f>
        <v/>
      </c>
      <c r="R274" s="10" t="str">
        <f>IF('FY2025'!$A276&lt;&gt;"",IF(AND(MONTH($K274) &lt;= 3, MONTH($L274) &gt;= 3), IF($O274 &lt;&gt; "", $E274/$O274, ""), ""),"")</f>
        <v/>
      </c>
      <c r="S274" s="10" t="str">
        <f>IF('FY2025'!$A276&lt;&gt;"",IF(AND(MONTH($K274) &lt;= 4, MONTH($L274) &gt;= 4), IF($O274 &lt;&gt; "", $E274/$O274, ""), ""),"")</f>
        <v/>
      </c>
      <c r="T274" s="10" t="str">
        <f>IF('FY2025'!$A276&lt;&gt;"",IF(AND(MONTH($K274) &lt;= 5, MONTH($L274) &gt;= 5), IF($O274 &lt;&gt; "", $E274/$O274, ""), ""),"")</f>
        <v/>
      </c>
      <c r="U274" s="10" t="str">
        <f>IF('FY2025'!$A276&lt;&gt;"",IF(AND(MONTH($K274) &lt;= 6, MONTH($L274) &gt;= 6), IF($O274 &lt;&gt; "", $E274/$O274, ""), ""),"")</f>
        <v/>
      </c>
      <c r="V274" s="10" t="str">
        <f>IF('FY2025'!$A276&lt;&gt;"",IF(AND(MONTH($K274) &lt;= 7, MONTH($L274) &gt;= 7 ), IF($O274 &lt;&gt; "", $E274/$O274, ""), ""),"")</f>
        <v/>
      </c>
      <c r="W274" s="10" t="str">
        <f>IF('FY2025'!$A276&lt;&gt;"",IF(AND(MONTH($K274) &lt;= 8, MONTH($L274) &gt;= 8), IF($O274 &lt;&gt; "", $E274/$O274, ""), ""),"")</f>
        <v/>
      </c>
      <c r="X274" s="10" t="str">
        <f>IF('FY2025'!$A276&lt;&gt;"",IF(AND(MONTH($K274) &lt;= 9, MONTH($L274) &gt;= 9), IF($O274 &lt;&gt; "", $E274/$O274, ""), ""),"")</f>
        <v/>
      </c>
      <c r="Y274" s="10" t="str">
        <f>IF('FY2025'!$A276&lt;&gt;"",IF(AND(MONTH($K274) &lt;= 10, MONTH($L274) &gt;= 10), IF($O274 &lt;&gt; "", $E274/$O274, ""), ""),"")</f>
        <v/>
      </c>
      <c r="Z274" s="10" t="str">
        <f>IF('FY2025'!$A276&lt;&gt;"",IF(AND(MONTH($K274) &lt;= 11, MONTH($L274) &gt;= 11), IF($O274 &lt;&gt; "", $E274/$O274, ""), ""),"")</f>
        <v/>
      </c>
      <c r="AA274" s="10" t="str">
        <f>IF('FY2025'!$A276&lt;&gt;"",IF(AND(MONTH($K274) &lt;= 12, MONTH($L274) &gt;= 12), IF($O274 &lt;&gt; "", $E274/$O274, ""), ""),"")</f>
        <v/>
      </c>
    </row>
    <row r="275" spans="1:27" x14ac:dyDescent="0.25">
      <c r="A275" s="8" t="str">
        <f>IF('FY2025'!A277&lt;&gt;"", VALUE('FY2025'!A277), "")</f>
        <v/>
      </c>
      <c r="B275" s="5" t="str">
        <f>IF('FY2025'!A277&lt;&gt;"",_xlfn.VALUETOTEXT('FY2025'!B277),"")</f>
        <v/>
      </c>
      <c r="C275" s="5" t="str">
        <f>_xlfn.VALUETOTEXT('FY2025'!C277)</f>
        <v/>
      </c>
      <c r="D275" s="5" t="str">
        <f>IF('FY2025'!A277&lt;&gt;"",_xlfn.VALUETOTEXT('FY2025'!D277),"")</f>
        <v/>
      </c>
      <c r="E275" s="6" t="str">
        <f>IF('FY2025'!A277&lt;&gt;"",VALUE('FY2025'!E277),"")</f>
        <v/>
      </c>
      <c r="F275" s="6" t="str">
        <f>IF('FY2025'!A277&lt;&gt;"",VALUE('FY2025'!F277),"")</f>
        <v/>
      </c>
      <c r="G275" s="6" t="str">
        <f>IF('FY2025'!A277&lt;&gt;"",VALUE('FY2025'!G277),"")</f>
        <v/>
      </c>
      <c r="H275" s="6" t="str">
        <f>IF('FY2025'!A277&lt;&gt;"",VALUE('FY2025'!H277),"")</f>
        <v/>
      </c>
      <c r="I275" s="6" t="str">
        <f>IF('FY2025'!A277&lt;&gt;"",VALUE('FY2025'!I277),"")</f>
        <v/>
      </c>
      <c r="J275" s="6" t="str">
        <f>IF('FY2025'!A277&lt;&gt;"",VALUE('FY2025'!J277),"")</f>
        <v/>
      </c>
      <c r="K275" s="7" t="str">
        <f>IF('FY2025'!A277&lt;&gt;"",DATEVALUE(MID('FY2025'!K277, FIND(",", 'FY2025'!K277) + 2, FIND(" ", 'FY2025'!K277) - FIND(",", 'FY2025'!K277) - 1) &amp; " " &amp; MID('FY2025'!K277, FIND(" ", 'FY2025'!K277) + 1, FIND(",", 'FY2025'!K277, FIND(" ", 'FY2025'!K277)) - FIND(" ", 'FY2025'!K277) - 1) &amp; ", " &amp; MID('FY2025'!K277, FIND(",", 'FY2025'!K277, FIND(",",'FY2025'!K277) + 1) + 2, LEN('FY2025'!K277))),"")</f>
        <v/>
      </c>
      <c r="L275" s="7" t="str">
        <f>IF('FY2025'!A277&lt;&gt;"",DATEVALUE(MID('FY2025'!L277, FIND(",", 'FY2025'!L277) + 2, FIND(" ", 'FY2025'!L277) - FIND(",", 'FY2025'!L277) - 1) &amp; " " &amp; MID('FY2025'!L277, FIND(" ", 'FY2025'!L277) + 1, FIND(",", 'FY2025'!L277, FIND(" ", 'FY2025'!L277)) - FIND(" ", 'FY2025'!L277) - 1) &amp; ", " &amp; MID('FY2025'!L277, FIND(",", 'FY2025'!L277, FIND(",",'FY2025'!L277) + 1) + 2, LEN('FY2025'!L277))),"")</f>
        <v/>
      </c>
      <c r="M275" s="7" t="str">
        <f>IF('FY2025'!A277&lt;&gt;"",DATEVALUE(MID('FY2025'!M277, FIND(",", 'FY2025'!M277) + 2, FIND(" ", 'FY2025'!M277) - FIND(",", 'FY2025'!M277) - 1) &amp; " " &amp; MID('FY2025'!M277, FIND(" ", 'FY2025'!M277) + 1, FIND(",", 'FY2025'!M277, FIND(" ", 'FY2025'!M277)) - FIND(" ", 'FY2025'!M277) - 1) &amp; ", " &amp; MID('FY2025'!M277, FIND(",", 'FY2025'!M277, FIND(",",'FY2025'!M277) + 1) + 2, LEN('FY2025'!M277))),"")</f>
        <v/>
      </c>
      <c r="N275" s="7" t="str">
        <f>IF('FY2025'!A277&lt;&gt;"",DATEVALUE(MID('FY2025'!N277, FIND(",", 'FY2025'!N277) + 2, FIND(" ", 'FY2025'!N277) - FIND(",", 'FY2025'!N277) - 1) &amp; " " &amp; MID('FY2025'!N277, FIND(" ", 'FY2025'!N277) + 1, FIND(",", 'FY2025'!N277, FIND(" ", 'FY2025'!N277)) - FIND(" ", 'FY2025'!N277) - 1) &amp; ", " &amp; MID('FY2025'!N277, FIND(",", 'FY2025'!N277, FIND(",",'FY2025'!N277) + 1) + 2, LEN('FY2025'!N277))),"")</f>
        <v/>
      </c>
      <c r="O275" s="5" t="str">
        <f t="shared" si="4"/>
        <v/>
      </c>
      <c r="P275" s="10" t="str">
        <f>IF('FY2025'!$A277&lt;&gt;"",IF(AND(MONTH($K275) &lt;= 1, MONTH($L275) &gt;= 1), IF($O275 &lt;&gt; "", $E275/$O275, ""), ""),"")</f>
        <v/>
      </c>
      <c r="Q275" s="10" t="str">
        <f>IF('FY2025'!$A277&lt;&gt;"",IF(AND(MONTH($K275) &lt;= 2, MONTH($L275) &gt;= 2), IF($O275 &lt;&gt; "", $E275/$O275, ""), ""),"")</f>
        <v/>
      </c>
      <c r="R275" s="10" t="str">
        <f>IF('FY2025'!$A277&lt;&gt;"",IF(AND(MONTH($K275) &lt;= 3, MONTH($L275) &gt;= 3), IF($O275 &lt;&gt; "", $E275/$O275, ""), ""),"")</f>
        <v/>
      </c>
      <c r="S275" s="10" t="str">
        <f>IF('FY2025'!$A277&lt;&gt;"",IF(AND(MONTH($K275) &lt;= 4, MONTH($L275) &gt;= 4), IF($O275 &lt;&gt; "", $E275/$O275, ""), ""),"")</f>
        <v/>
      </c>
      <c r="T275" s="10" t="str">
        <f>IF('FY2025'!$A277&lt;&gt;"",IF(AND(MONTH($K275) &lt;= 5, MONTH($L275) &gt;= 5), IF($O275 &lt;&gt; "", $E275/$O275, ""), ""),"")</f>
        <v/>
      </c>
      <c r="U275" s="10" t="str">
        <f>IF('FY2025'!$A277&lt;&gt;"",IF(AND(MONTH($K275) &lt;= 6, MONTH($L275) &gt;= 6), IF($O275 &lt;&gt; "", $E275/$O275, ""), ""),"")</f>
        <v/>
      </c>
      <c r="V275" s="10" t="str">
        <f>IF('FY2025'!$A277&lt;&gt;"",IF(AND(MONTH($K275) &lt;= 7, MONTH($L275) &gt;= 7 ), IF($O275 &lt;&gt; "", $E275/$O275, ""), ""),"")</f>
        <v/>
      </c>
      <c r="W275" s="10" t="str">
        <f>IF('FY2025'!$A277&lt;&gt;"",IF(AND(MONTH($K275) &lt;= 8, MONTH($L275) &gt;= 8), IF($O275 &lt;&gt; "", $E275/$O275, ""), ""),"")</f>
        <v/>
      </c>
      <c r="X275" s="10" t="str">
        <f>IF('FY2025'!$A277&lt;&gt;"",IF(AND(MONTH($K275) &lt;= 9, MONTH($L275) &gt;= 9), IF($O275 &lt;&gt; "", $E275/$O275, ""), ""),"")</f>
        <v/>
      </c>
      <c r="Y275" s="10" t="str">
        <f>IF('FY2025'!$A277&lt;&gt;"",IF(AND(MONTH($K275) &lt;= 10, MONTH($L275) &gt;= 10), IF($O275 &lt;&gt; "", $E275/$O275, ""), ""),"")</f>
        <v/>
      </c>
      <c r="Z275" s="10" t="str">
        <f>IF('FY2025'!$A277&lt;&gt;"",IF(AND(MONTH($K275) &lt;= 11, MONTH($L275) &gt;= 11), IF($O275 &lt;&gt; "", $E275/$O275, ""), ""),"")</f>
        <v/>
      </c>
      <c r="AA275" s="10" t="str">
        <f>IF('FY2025'!$A277&lt;&gt;"",IF(AND(MONTH($K275) &lt;= 12, MONTH($L275) &gt;= 12), IF($O275 &lt;&gt; "", $E275/$O275, ""), ""),"")</f>
        <v/>
      </c>
    </row>
    <row r="276" spans="1:27" x14ac:dyDescent="0.25">
      <c r="A276" s="8" t="str">
        <f>IF('FY2025'!A278&lt;&gt;"", VALUE('FY2025'!A278), "")</f>
        <v/>
      </c>
      <c r="B276" s="5" t="str">
        <f>IF('FY2025'!A278&lt;&gt;"",_xlfn.VALUETOTEXT('FY2025'!B278),"")</f>
        <v/>
      </c>
      <c r="C276" s="5" t="str">
        <f>_xlfn.VALUETOTEXT('FY2025'!C278)</f>
        <v/>
      </c>
      <c r="D276" s="5" t="str">
        <f>IF('FY2025'!A278&lt;&gt;"",_xlfn.VALUETOTEXT('FY2025'!D278),"")</f>
        <v/>
      </c>
      <c r="E276" s="6" t="str">
        <f>IF('FY2025'!A278&lt;&gt;"",VALUE('FY2025'!E278),"")</f>
        <v/>
      </c>
      <c r="F276" s="6" t="str">
        <f>IF('FY2025'!A278&lt;&gt;"",VALUE('FY2025'!F278),"")</f>
        <v/>
      </c>
      <c r="G276" s="6" t="str">
        <f>IF('FY2025'!A278&lt;&gt;"",VALUE('FY2025'!G278),"")</f>
        <v/>
      </c>
      <c r="H276" s="6" t="str">
        <f>IF('FY2025'!A278&lt;&gt;"",VALUE('FY2025'!H278),"")</f>
        <v/>
      </c>
      <c r="I276" s="6" t="str">
        <f>IF('FY2025'!A278&lt;&gt;"",VALUE('FY2025'!I278),"")</f>
        <v/>
      </c>
      <c r="J276" s="6" t="str">
        <f>IF('FY2025'!A278&lt;&gt;"",VALUE('FY2025'!J278),"")</f>
        <v/>
      </c>
      <c r="K276" s="7" t="str">
        <f>IF('FY2025'!A278&lt;&gt;"",DATEVALUE(MID('FY2025'!K278, FIND(",", 'FY2025'!K278) + 2, FIND(" ", 'FY2025'!K278) - FIND(",", 'FY2025'!K278) - 1) &amp; " " &amp; MID('FY2025'!K278, FIND(" ", 'FY2025'!K278) + 1, FIND(",", 'FY2025'!K278, FIND(" ", 'FY2025'!K278)) - FIND(" ", 'FY2025'!K278) - 1) &amp; ", " &amp; MID('FY2025'!K278, FIND(",", 'FY2025'!K278, FIND(",",'FY2025'!K278) + 1) + 2, LEN('FY2025'!K278))),"")</f>
        <v/>
      </c>
      <c r="L276" s="7" t="str">
        <f>IF('FY2025'!A278&lt;&gt;"",DATEVALUE(MID('FY2025'!L278, FIND(",", 'FY2025'!L278) + 2, FIND(" ", 'FY2025'!L278) - FIND(",", 'FY2025'!L278) - 1) &amp; " " &amp; MID('FY2025'!L278, FIND(" ", 'FY2025'!L278) + 1, FIND(",", 'FY2025'!L278, FIND(" ", 'FY2025'!L278)) - FIND(" ", 'FY2025'!L278) - 1) &amp; ", " &amp; MID('FY2025'!L278, FIND(",", 'FY2025'!L278, FIND(",",'FY2025'!L278) + 1) + 2, LEN('FY2025'!L278))),"")</f>
        <v/>
      </c>
      <c r="M276" s="7" t="str">
        <f>IF('FY2025'!A278&lt;&gt;"",DATEVALUE(MID('FY2025'!M278, FIND(",", 'FY2025'!M278) + 2, FIND(" ", 'FY2025'!M278) - FIND(",", 'FY2025'!M278) - 1) &amp; " " &amp; MID('FY2025'!M278, FIND(" ", 'FY2025'!M278) + 1, FIND(",", 'FY2025'!M278, FIND(" ", 'FY2025'!M278)) - FIND(" ", 'FY2025'!M278) - 1) &amp; ", " &amp; MID('FY2025'!M278, FIND(",", 'FY2025'!M278, FIND(",",'FY2025'!M278) + 1) + 2, LEN('FY2025'!M278))),"")</f>
        <v/>
      </c>
      <c r="N276" s="7" t="str">
        <f>IF('FY2025'!A278&lt;&gt;"",DATEVALUE(MID('FY2025'!N278, FIND(",", 'FY2025'!N278) + 2, FIND(" ", 'FY2025'!N278) - FIND(",", 'FY2025'!N278) - 1) &amp; " " &amp; MID('FY2025'!N278, FIND(" ", 'FY2025'!N278) + 1, FIND(",", 'FY2025'!N278, FIND(" ", 'FY2025'!N278)) - FIND(" ", 'FY2025'!N278) - 1) &amp; ", " &amp; MID('FY2025'!N278, FIND(",", 'FY2025'!N278, FIND(",",'FY2025'!N278) + 1) + 2, LEN('FY2025'!N278))),"")</f>
        <v/>
      </c>
      <c r="O276" s="5" t="str">
        <f t="shared" si="4"/>
        <v/>
      </c>
      <c r="P276" s="10" t="str">
        <f>IF('FY2025'!$A278&lt;&gt;"",IF(AND(MONTH($K276) &lt;= 1, MONTH($L276) &gt;= 1), IF($O276 &lt;&gt; "", $E276/$O276, ""), ""),"")</f>
        <v/>
      </c>
      <c r="Q276" s="10" t="str">
        <f>IF('FY2025'!$A278&lt;&gt;"",IF(AND(MONTH($K276) &lt;= 2, MONTH($L276) &gt;= 2), IF($O276 &lt;&gt; "", $E276/$O276, ""), ""),"")</f>
        <v/>
      </c>
      <c r="R276" s="10" t="str">
        <f>IF('FY2025'!$A278&lt;&gt;"",IF(AND(MONTH($K276) &lt;= 3, MONTH($L276) &gt;= 3), IF($O276 &lt;&gt; "", $E276/$O276, ""), ""),"")</f>
        <v/>
      </c>
      <c r="S276" s="10" t="str">
        <f>IF('FY2025'!$A278&lt;&gt;"",IF(AND(MONTH($K276) &lt;= 4, MONTH($L276) &gt;= 4), IF($O276 &lt;&gt; "", $E276/$O276, ""), ""),"")</f>
        <v/>
      </c>
      <c r="T276" s="10" t="str">
        <f>IF('FY2025'!$A278&lt;&gt;"",IF(AND(MONTH($K276) &lt;= 5, MONTH($L276) &gt;= 5), IF($O276 &lt;&gt; "", $E276/$O276, ""), ""),"")</f>
        <v/>
      </c>
      <c r="U276" s="10" t="str">
        <f>IF('FY2025'!$A278&lt;&gt;"",IF(AND(MONTH($K276) &lt;= 6, MONTH($L276) &gt;= 6), IF($O276 &lt;&gt; "", $E276/$O276, ""), ""),"")</f>
        <v/>
      </c>
      <c r="V276" s="10" t="str">
        <f>IF('FY2025'!$A278&lt;&gt;"",IF(AND(MONTH($K276) &lt;= 7, MONTH($L276) &gt;= 7 ), IF($O276 &lt;&gt; "", $E276/$O276, ""), ""),"")</f>
        <v/>
      </c>
      <c r="W276" s="10" t="str">
        <f>IF('FY2025'!$A278&lt;&gt;"",IF(AND(MONTH($K276) &lt;= 8, MONTH($L276) &gt;= 8), IF($O276 &lt;&gt; "", $E276/$O276, ""), ""),"")</f>
        <v/>
      </c>
      <c r="X276" s="10" t="str">
        <f>IF('FY2025'!$A278&lt;&gt;"",IF(AND(MONTH($K276) &lt;= 9, MONTH($L276) &gt;= 9), IF($O276 &lt;&gt; "", $E276/$O276, ""), ""),"")</f>
        <v/>
      </c>
      <c r="Y276" s="10" t="str">
        <f>IF('FY2025'!$A278&lt;&gt;"",IF(AND(MONTH($K276) &lt;= 10, MONTH($L276) &gt;= 10), IF($O276 &lt;&gt; "", $E276/$O276, ""), ""),"")</f>
        <v/>
      </c>
      <c r="Z276" s="10" t="str">
        <f>IF('FY2025'!$A278&lt;&gt;"",IF(AND(MONTH($K276) &lt;= 11, MONTH($L276) &gt;= 11), IF($O276 &lt;&gt; "", $E276/$O276, ""), ""),"")</f>
        <v/>
      </c>
      <c r="AA276" s="10" t="str">
        <f>IF('FY2025'!$A278&lt;&gt;"",IF(AND(MONTH($K276) &lt;= 12, MONTH($L276) &gt;= 12), IF($O276 &lt;&gt; "", $E276/$O276, ""), ""),"")</f>
        <v/>
      </c>
    </row>
    <row r="277" spans="1:27" x14ac:dyDescent="0.25">
      <c r="A277" s="8" t="str">
        <f>IF('FY2025'!A279&lt;&gt;"", VALUE('FY2025'!A279), "")</f>
        <v/>
      </c>
      <c r="B277" s="5" t="str">
        <f>IF('FY2025'!A279&lt;&gt;"",_xlfn.VALUETOTEXT('FY2025'!B279),"")</f>
        <v/>
      </c>
      <c r="C277" s="5" t="str">
        <f>_xlfn.VALUETOTEXT('FY2025'!C279)</f>
        <v/>
      </c>
      <c r="D277" s="5" t="str">
        <f>IF('FY2025'!A279&lt;&gt;"",_xlfn.VALUETOTEXT('FY2025'!D279),"")</f>
        <v/>
      </c>
      <c r="E277" s="6" t="str">
        <f>IF('FY2025'!A279&lt;&gt;"",VALUE('FY2025'!E279),"")</f>
        <v/>
      </c>
      <c r="F277" s="6" t="str">
        <f>IF('FY2025'!A279&lt;&gt;"",VALUE('FY2025'!F279),"")</f>
        <v/>
      </c>
      <c r="G277" s="6" t="str">
        <f>IF('FY2025'!A279&lt;&gt;"",VALUE('FY2025'!G279),"")</f>
        <v/>
      </c>
      <c r="H277" s="6" t="str">
        <f>IF('FY2025'!A279&lt;&gt;"",VALUE('FY2025'!H279),"")</f>
        <v/>
      </c>
      <c r="I277" s="6" t="str">
        <f>IF('FY2025'!A279&lt;&gt;"",VALUE('FY2025'!I279),"")</f>
        <v/>
      </c>
      <c r="J277" s="6" t="str">
        <f>IF('FY2025'!A279&lt;&gt;"",VALUE('FY2025'!J279),"")</f>
        <v/>
      </c>
      <c r="K277" s="7" t="str">
        <f>IF('FY2025'!A279&lt;&gt;"",DATEVALUE(MID('FY2025'!K279, FIND(",", 'FY2025'!K279) + 2, FIND(" ", 'FY2025'!K279) - FIND(",", 'FY2025'!K279) - 1) &amp; " " &amp; MID('FY2025'!K279, FIND(" ", 'FY2025'!K279) + 1, FIND(",", 'FY2025'!K279, FIND(" ", 'FY2025'!K279)) - FIND(" ", 'FY2025'!K279) - 1) &amp; ", " &amp; MID('FY2025'!K279, FIND(",", 'FY2025'!K279, FIND(",",'FY2025'!K279) + 1) + 2, LEN('FY2025'!K279))),"")</f>
        <v/>
      </c>
      <c r="L277" s="7" t="str">
        <f>IF('FY2025'!A279&lt;&gt;"",DATEVALUE(MID('FY2025'!L279, FIND(",", 'FY2025'!L279) + 2, FIND(" ", 'FY2025'!L279) - FIND(",", 'FY2025'!L279) - 1) &amp; " " &amp; MID('FY2025'!L279, FIND(" ", 'FY2025'!L279) + 1, FIND(",", 'FY2025'!L279, FIND(" ", 'FY2025'!L279)) - FIND(" ", 'FY2025'!L279) - 1) &amp; ", " &amp; MID('FY2025'!L279, FIND(",", 'FY2025'!L279, FIND(",",'FY2025'!L279) + 1) + 2, LEN('FY2025'!L279))),"")</f>
        <v/>
      </c>
      <c r="M277" s="7" t="str">
        <f>IF('FY2025'!A279&lt;&gt;"",DATEVALUE(MID('FY2025'!M279, FIND(",", 'FY2025'!M279) + 2, FIND(" ", 'FY2025'!M279) - FIND(",", 'FY2025'!M279) - 1) &amp; " " &amp; MID('FY2025'!M279, FIND(" ", 'FY2025'!M279) + 1, FIND(",", 'FY2025'!M279, FIND(" ", 'FY2025'!M279)) - FIND(" ", 'FY2025'!M279) - 1) &amp; ", " &amp; MID('FY2025'!M279, FIND(",", 'FY2025'!M279, FIND(",",'FY2025'!M279) + 1) + 2, LEN('FY2025'!M279))),"")</f>
        <v/>
      </c>
      <c r="N277" s="7" t="str">
        <f>IF('FY2025'!A279&lt;&gt;"",DATEVALUE(MID('FY2025'!N279, FIND(",", 'FY2025'!N279) + 2, FIND(" ", 'FY2025'!N279) - FIND(",", 'FY2025'!N279) - 1) &amp; " " &amp; MID('FY2025'!N279, FIND(" ", 'FY2025'!N279) + 1, FIND(",", 'FY2025'!N279, FIND(" ", 'FY2025'!N279)) - FIND(" ", 'FY2025'!N279) - 1) &amp; ", " &amp; MID('FY2025'!N279, FIND(",", 'FY2025'!N279, FIND(",",'FY2025'!N279) + 1) + 2, LEN('FY2025'!N279))),"")</f>
        <v/>
      </c>
      <c r="O277" s="5" t="str">
        <f t="shared" si="4"/>
        <v/>
      </c>
      <c r="P277" s="10" t="str">
        <f>IF('FY2025'!$A279&lt;&gt;"",IF(AND(MONTH($K277) &lt;= 1, MONTH($L277) &gt;= 1), IF($O277 &lt;&gt; "", $E277/$O277, ""), ""),"")</f>
        <v/>
      </c>
      <c r="Q277" s="10" t="str">
        <f>IF('FY2025'!$A279&lt;&gt;"",IF(AND(MONTH($K277) &lt;= 2, MONTH($L277) &gt;= 2), IF($O277 &lt;&gt; "", $E277/$O277, ""), ""),"")</f>
        <v/>
      </c>
      <c r="R277" s="10" t="str">
        <f>IF('FY2025'!$A279&lt;&gt;"",IF(AND(MONTH($K277) &lt;= 3, MONTH($L277) &gt;= 3), IF($O277 &lt;&gt; "", $E277/$O277, ""), ""),"")</f>
        <v/>
      </c>
      <c r="S277" s="10" t="str">
        <f>IF('FY2025'!$A279&lt;&gt;"",IF(AND(MONTH($K277) &lt;= 4, MONTH($L277) &gt;= 4), IF($O277 &lt;&gt; "", $E277/$O277, ""), ""),"")</f>
        <v/>
      </c>
      <c r="T277" s="10" t="str">
        <f>IF('FY2025'!$A279&lt;&gt;"",IF(AND(MONTH($K277) &lt;= 5, MONTH($L277) &gt;= 5), IF($O277 &lt;&gt; "", $E277/$O277, ""), ""),"")</f>
        <v/>
      </c>
      <c r="U277" s="10" t="str">
        <f>IF('FY2025'!$A279&lt;&gt;"",IF(AND(MONTH($K277) &lt;= 6, MONTH($L277) &gt;= 6), IF($O277 &lt;&gt; "", $E277/$O277, ""), ""),"")</f>
        <v/>
      </c>
      <c r="V277" s="10" t="str">
        <f>IF('FY2025'!$A279&lt;&gt;"",IF(AND(MONTH($K277) &lt;= 7, MONTH($L277) &gt;= 7 ), IF($O277 &lt;&gt; "", $E277/$O277, ""), ""),"")</f>
        <v/>
      </c>
      <c r="W277" s="10" t="str">
        <f>IF('FY2025'!$A279&lt;&gt;"",IF(AND(MONTH($K277) &lt;= 8, MONTH($L277) &gt;= 8), IF($O277 &lt;&gt; "", $E277/$O277, ""), ""),"")</f>
        <v/>
      </c>
      <c r="X277" s="10" t="str">
        <f>IF('FY2025'!$A279&lt;&gt;"",IF(AND(MONTH($K277) &lt;= 9, MONTH($L277) &gt;= 9), IF($O277 &lt;&gt; "", $E277/$O277, ""), ""),"")</f>
        <v/>
      </c>
      <c r="Y277" s="10" t="str">
        <f>IF('FY2025'!$A279&lt;&gt;"",IF(AND(MONTH($K277) &lt;= 10, MONTH($L277) &gt;= 10), IF($O277 &lt;&gt; "", $E277/$O277, ""), ""),"")</f>
        <v/>
      </c>
      <c r="Z277" s="10" t="str">
        <f>IF('FY2025'!$A279&lt;&gt;"",IF(AND(MONTH($K277) &lt;= 11, MONTH($L277) &gt;= 11), IF($O277 &lt;&gt; "", $E277/$O277, ""), ""),"")</f>
        <v/>
      </c>
      <c r="AA277" s="10" t="str">
        <f>IF('FY2025'!$A279&lt;&gt;"",IF(AND(MONTH($K277) &lt;= 12, MONTH($L277) &gt;= 12), IF($O277 &lt;&gt; "", $E277/$O277, ""), ""),"")</f>
        <v/>
      </c>
    </row>
    <row r="278" spans="1:27" x14ac:dyDescent="0.25">
      <c r="A278" s="8" t="str">
        <f>IF('FY2025'!A280&lt;&gt;"", VALUE('FY2025'!A280), "")</f>
        <v/>
      </c>
      <c r="B278" s="5" t="str">
        <f>IF('FY2025'!A280&lt;&gt;"",_xlfn.VALUETOTEXT('FY2025'!B280),"")</f>
        <v/>
      </c>
      <c r="C278" s="5" t="str">
        <f>_xlfn.VALUETOTEXT('FY2025'!C280)</f>
        <v/>
      </c>
      <c r="D278" s="5" t="str">
        <f>IF('FY2025'!A280&lt;&gt;"",_xlfn.VALUETOTEXT('FY2025'!D280),"")</f>
        <v/>
      </c>
      <c r="E278" s="6" t="str">
        <f>IF('FY2025'!A280&lt;&gt;"",VALUE('FY2025'!E280),"")</f>
        <v/>
      </c>
      <c r="F278" s="6" t="str">
        <f>IF('FY2025'!A280&lt;&gt;"",VALUE('FY2025'!F280),"")</f>
        <v/>
      </c>
      <c r="G278" s="6" t="str">
        <f>IF('FY2025'!A280&lt;&gt;"",VALUE('FY2025'!G280),"")</f>
        <v/>
      </c>
      <c r="H278" s="6" t="str">
        <f>IF('FY2025'!A280&lt;&gt;"",VALUE('FY2025'!H280),"")</f>
        <v/>
      </c>
      <c r="I278" s="6" t="str">
        <f>IF('FY2025'!A280&lt;&gt;"",VALUE('FY2025'!I280),"")</f>
        <v/>
      </c>
      <c r="J278" s="6" t="str">
        <f>IF('FY2025'!A280&lt;&gt;"",VALUE('FY2025'!J280),"")</f>
        <v/>
      </c>
      <c r="K278" s="7" t="str">
        <f>IF('FY2025'!A280&lt;&gt;"",DATEVALUE(MID('FY2025'!K280, FIND(",", 'FY2025'!K280) + 2, FIND(" ", 'FY2025'!K280) - FIND(",", 'FY2025'!K280) - 1) &amp; " " &amp; MID('FY2025'!K280, FIND(" ", 'FY2025'!K280) + 1, FIND(",", 'FY2025'!K280, FIND(" ", 'FY2025'!K280)) - FIND(" ", 'FY2025'!K280) - 1) &amp; ", " &amp; MID('FY2025'!K280, FIND(",", 'FY2025'!K280, FIND(",",'FY2025'!K280) + 1) + 2, LEN('FY2025'!K280))),"")</f>
        <v/>
      </c>
      <c r="L278" s="7" t="str">
        <f>IF('FY2025'!A280&lt;&gt;"",DATEVALUE(MID('FY2025'!L280, FIND(",", 'FY2025'!L280) + 2, FIND(" ", 'FY2025'!L280) - FIND(",", 'FY2025'!L280) - 1) &amp; " " &amp; MID('FY2025'!L280, FIND(" ", 'FY2025'!L280) + 1, FIND(",", 'FY2025'!L280, FIND(" ", 'FY2025'!L280)) - FIND(" ", 'FY2025'!L280) - 1) &amp; ", " &amp; MID('FY2025'!L280, FIND(",", 'FY2025'!L280, FIND(",",'FY2025'!L280) + 1) + 2, LEN('FY2025'!L280))),"")</f>
        <v/>
      </c>
      <c r="M278" s="7" t="str">
        <f>IF('FY2025'!A280&lt;&gt;"",DATEVALUE(MID('FY2025'!M280, FIND(",", 'FY2025'!M280) + 2, FIND(" ", 'FY2025'!M280) - FIND(",", 'FY2025'!M280) - 1) &amp; " " &amp; MID('FY2025'!M280, FIND(" ", 'FY2025'!M280) + 1, FIND(",", 'FY2025'!M280, FIND(" ", 'FY2025'!M280)) - FIND(" ", 'FY2025'!M280) - 1) &amp; ", " &amp; MID('FY2025'!M280, FIND(",", 'FY2025'!M280, FIND(",",'FY2025'!M280) + 1) + 2, LEN('FY2025'!M280))),"")</f>
        <v/>
      </c>
      <c r="N278" s="7" t="str">
        <f>IF('FY2025'!A280&lt;&gt;"",DATEVALUE(MID('FY2025'!N280, FIND(",", 'FY2025'!N280) + 2, FIND(" ", 'FY2025'!N280) - FIND(",", 'FY2025'!N280) - 1) &amp; " " &amp; MID('FY2025'!N280, FIND(" ", 'FY2025'!N280) + 1, FIND(",", 'FY2025'!N280, FIND(" ", 'FY2025'!N280)) - FIND(" ", 'FY2025'!N280) - 1) &amp; ", " &amp; MID('FY2025'!N280, FIND(",", 'FY2025'!N280, FIND(",",'FY2025'!N280) + 1) + 2, LEN('FY2025'!N280))),"")</f>
        <v/>
      </c>
      <c r="O278" s="5" t="str">
        <f t="shared" si="4"/>
        <v/>
      </c>
      <c r="P278" s="10" t="str">
        <f>IF('FY2025'!$A280&lt;&gt;"",IF(AND(MONTH($K278) &lt;= 1, MONTH($L278) &gt;= 1), IF($O278 &lt;&gt; "", $E278/$O278, ""), ""),"")</f>
        <v/>
      </c>
      <c r="Q278" s="10" t="str">
        <f>IF('FY2025'!$A280&lt;&gt;"",IF(AND(MONTH($K278) &lt;= 2, MONTH($L278) &gt;= 2), IF($O278 &lt;&gt; "", $E278/$O278, ""), ""),"")</f>
        <v/>
      </c>
      <c r="R278" s="10" t="str">
        <f>IF('FY2025'!$A280&lt;&gt;"",IF(AND(MONTH($K278) &lt;= 3, MONTH($L278) &gt;= 3), IF($O278 &lt;&gt; "", $E278/$O278, ""), ""),"")</f>
        <v/>
      </c>
      <c r="S278" s="10" t="str">
        <f>IF('FY2025'!$A280&lt;&gt;"",IF(AND(MONTH($K278) &lt;= 4, MONTH($L278) &gt;= 4), IF($O278 &lt;&gt; "", $E278/$O278, ""), ""),"")</f>
        <v/>
      </c>
      <c r="T278" s="10" t="str">
        <f>IF('FY2025'!$A280&lt;&gt;"",IF(AND(MONTH($K278) &lt;= 5, MONTH($L278) &gt;= 5), IF($O278 &lt;&gt; "", $E278/$O278, ""), ""),"")</f>
        <v/>
      </c>
      <c r="U278" s="10" t="str">
        <f>IF('FY2025'!$A280&lt;&gt;"",IF(AND(MONTH($K278) &lt;= 6, MONTH($L278) &gt;= 6), IF($O278 &lt;&gt; "", $E278/$O278, ""), ""),"")</f>
        <v/>
      </c>
      <c r="V278" s="10" t="str">
        <f>IF('FY2025'!$A280&lt;&gt;"",IF(AND(MONTH($K278) &lt;= 7, MONTH($L278) &gt;= 7 ), IF($O278 &lt;&gt; "", $E278/$O278, ""), ""),"")</f>
        <v/>
      </c>
      <c r="W278" s="10" t="str">
        <f>IF('FY2025'!$A280&lt;&gt;"",IF(AND(MONTH($K278) &lt;= 8, MONTH($L278) &gt;= 8), IF($O278 &lt;&gt; "", $E278/$O278, ""), ""),"")</f>
        <v/>
      </c>
      <c r="X278" s="10" t="str">
        <f>IF('FY2025'!$A280&lt;&gt;"",IF(AND(MONTH($K278) &lt;= 9, MONTH($L278) &gt;= 9), IF($O278 &lt;&gt; "", $E278/$O278, ""), ""),"")</f>
        <v/>
      </c>
      <c r="Y278" s="10" t="str">
        <f>IF('FY2025'!$A280&lt;&gt;"",IF(AND(MONTH($K278) &lt;= 10, MONTH($L278) &gt;= 10), IF($O278 &lt;&gt; "", $E278/$O278, ""), ""),"")</f>
        <v/>
      </c>
      <c r="Z278" s="10" t="str">
        <f>IF('FY2025'!$A280&lt;&gt;"",IF(AND(MONTH($K278) &lt;= 11, MONTH($L278) &gt;= 11), IF($O278 &lt;&gt; "", $E278/$O278, ""), ""),"")</f>
        <v/>
      </c>
      <c r="AA278" s="10" t="str">
        <f>IF('FY2025'!$A280&lt;&gt;"",IF(AND(MONTH($K278) &lt;= 12, MONTH($L278) &gt;= 12), IF($O278 &lt;&gt; "", $E278/$O278, ""), ""),"")</f>
        <v/>
      </c>
    </row>
    <row r="279" spans="1:27" x14ac:dyDescent="0.25">
      <c r="A279" s="8" t="str">
        <f>IF('FY2025'!A281&lt;&gt;"", VALUE('FY2025'!A281), "")</f>
        <v/>
      </c>
      <c r="B279" s="5" t="str">
        <f>IF('FY2025'!A281&lt;&gt;"",_xlfn.VALUETOTEXT('FY2025'!B281),"")</f>
        <v/>
      </c>
      <c r="C279" s="5" t="str">
        <f>_xlfn.VALUETOTEXT('FY2025'!C281)</f>
        <v/>
      </c>
      <c r="D279" s="5" t="str">
        <f>IF('FY2025'!A281&lt;&gt;"",_xlfn.VALUETOTEXT('FY2025'!D281),"")</f>
        <v/>
      </c>
      <c r="E279" s="6" t="str">
        <f>IF('FY2025'!A281&lt;&gt;"",VALUE('FY2025'!E281),"")</f>
        <v/>
      </c>
      <c r="F279" s="6" t="str">
        <f>IF('FY2025'!A281&lt;&gt;"",VALUE('FY2025'!F281),"")</f>
        <v/>
      </c>
      <c r="G279" s="6" t="str">
        <f>IF('FY2025'!A281&lt;&gt;"",VALUE('FY2025'!G281),"")</f>
        <v/>
      </c>
      <c r="H279" s="6" t="str">
        <f>IF('FY2025'!A281&lt;&gt;"",VALUE('FY2025'!H281),"")</f>
        <v/>
      </c>
      <c r="I279" s="6" t="str">
        <f>IF('FY2025'!A281&lt;&gt;"",VALUE('FY2025'!I281),"")</f>
        <v/>
      </c>
      <c r="J279" s="6" t="str">
        <f>IF('FY2025'!A281&lt;&gt;"",VALUE('FY2025'!J281),"")</f>
        <v/>
      </c>
      <c r="K279" s="7" t="str">
        <f>IF('FY2025'!A281&lt;&gt;"",DATEVALUE(MID('FY2025'!K281, FIND(",", 'FY2025'!K281) + 2, FIND(" ", 'FY2025'!K281) - FIND(",", 'FY2025'!K281) - 1) &amp; " " &amp; MID('FY2025'!K281, FIND(" ", 'FY2025'!K281) + 1, FIND(",", 'FY2025'!K281, FIND(" ", 'FY2025'!K281)) - FIND(" ", 'FY2025'!K281) - 1) &amp; ", " &amp; MID('FY2025'!K281, FIND(",", 'FY2025'!K281, FIND(",",'FY2025'!K281) + 1) + 2, LEN('FY2025'!K281))),"")</f>
        <v/>
      </c>
      <c r="L279" s="7" t="str">
        <f>IF('FY2025'!A281&lt;&gt;"",DATEVALUE(MID('FY2025'!L281, FIND(",", 'FY2025'!L281) + 2, FIND(" ", 'FY2025'!L281) - FIND(",", 'FY2025'!L281) - 1) &amp; " " &amp; MID('FY2025'!L281, FIND(" ", 'FY2025'!L281) + 1, FIND(",", 'FY2025'!L281, FIND(" ", 'FY2025'!L281)) - FIND(" ", 'FY2025'!L281) - 1) &amp; ", " &amp; MID('FY2025'!L281, FIND(",", 'FY2025'!L281, FIND(",",'FY2025'!L281) + 1) + 2, LEN('FY2025'!L281))),"")</f>
        <v/>
      </c>
      <c r="M279" s="7" t="str">
        <f>IF('FY2025'!A281&lt;&gt;"",DATEVALUE(MID('FY2025'!M281, FIND(",", 'FY2025'!M281) + 2, FIND(" ", 'FY2025'!M281) - FIND(",", 'FY2025'!M281) - 1) &amp; " " &amp; MID('FY2025'!M281, FIND(" ", 'FY2025'!M281) + 1, FIND(",", 'FY2025'!M281, FIND(" ", 'FY2025'!M281)) - FIND(" ", 'FY2025'!M281) - 1) &amp; ", " &amp; MID('FY2025'!M281, FIND(",", 'FY2025'!M281, FIND(",",'FY2025'!M281) + 1) + 2, LEN('FY2025'!M281))),"")</f>
        <v/>
      </c>
      <c r="N279" s="7" t="str">
        <f>IF('FY2025'!A281&lt;&gt;"",DATEVALUE(MID('FY2025'!N281, FIND(",", 'FY2025'!N281) + 2, FIND(" ", 'FY2025'!N281) - FIND(",", 'FY2025'!N281) - 1) &amp; " " &amp; MID('FY2025'!N281, FIND(" ", 'FY2025'!N281) + 1, FIND(",", 'FY2025'!N281, FIND(" ", 'FY2025'!N281)) - FIND(" ", 'FY2025'!N281) - 1) &amp; ", " &amp; MID('FY2025'!N281, FIND(",", 'FY2025'!N281, FIND(",",'FY2025'!N281) + 1) + 2, LEN('FY2025'!N281))),"")</f>
        <v/>
      </c>
      <c r="O279" s="5" t="str">
        <f t="shared" si="4"/>
        <v/>
      </c>
      <c r="P279" s="10" t="str">
        <f>IF('FY2025'!$A281&lt;&gt;"",IF(AND(MONTH($K279) &lt;= 1, MONTH($L279) &gt;= 1), IF($O279 &lt;&gt; "", $E279/$O279, ""), ""),"")</f>
        <v/>
      </c>
      <c r="Q279" s="10" t="str">
        <f>IF('FY2025'!$A281&lt;&gt;"",IF(AND(MONTH($K279) &lt;= 2, MONTH($L279) &gt;= 2), IF($O279 &lt;&gt; "", $E279/$O279, ""), ""),"")</f>
        <v/>
      </c>
      <c r="R279" s="10" t="str">
        <f>IF('FY2025'!$A281&lt;&gt;"",IF(AND(MONTH($K279) &lt;= 3, MONTH($L279) &gt;= 3), IF($O279 &lt;&gt; "", $E279/$O279, ""), ""),"")</f>
        <v/>
      </c>
      <c r="S279" s="10" t="str">
        <f>IF('FY2025'!$A281&lt;&gt;"",IF(AND(MONTH($K279) &lt;= 4, MONTH($L279) &gt;= 4), IF($O279 &lt;&gt; "", $E279/$O279, ""), ""),"")</f>
        <v/>
      </c>
      <c r="T279" s="10" t="str">
        <f>IF('FY2025'!$A281&lt;&gt;"",IF(AND(MONTH($K279) &lt;= 5, MONTH($L279) &gt;= 5), IF($O279 &lt;&gt; "", $E279/$O279, ""), ""),"")</f>
        <v/>
      </c>
      <c r="U279" s="10" t="str">
        <f>IF('FY2025'!$A281&lt;&gt;"",IF(AND(MONTH($K279) &lt;= 6, MONTH($L279) &gt;= 6), IF($O279 &lt;&gt; "", $E279/$O279, ""), ""),"")</f>
        <v/>
      </c>
      <c r="V279" s="10" t="str">
        <f>IF('FY2025'!$A281&lt;&gt;"",IF(AND(MONTH($K279) &lt;= 7, MONTH($L279) &gt;= 7 ), IF($O279 &lt;&gt; "", $E279/$O279, ""), ""),"")</f>
        <v/>
      </c>
      <c r="W279" s="10" t="str">
        <f>IF('FY2025'!$A281&lt;&gt;"",IF(AND(MONTH($K279) &lt;= 8, MONTH($L279) &gt;= 8), IF($O279 &lt;&gt; "", $E279/$O279, ""), ""),"")</f>
        <v/>
      </c>
      <c r="X279" s="10" t="str">
        <f>IF('FY2025'!$A281&lt;&gt;"",IF(AND(MONTH($K279) &lt;= 9, MONTH($L279) &gt;= 9), IF($O279 &lt;&gt; "", $E279/$O279, ""), ""),"")</f>
        <v/>
      </c>
      <c r="Y279" s="10" t="str">
        <f>IF('FY2025'!$A281&lt;&gt;"",IF(AND(MONTH($K279) &lt;= 10, MONTH($L279) &gt;= 10), IF($O279 &lt;&gt; "", $E279/$O279, ""), ""),"")</f>
        <v/>
      </c>
      <c r="Z279" s="10" t="str">
        <f>IF('FY2025'!$A281&lt;&gt;"",IF(AND(MONTH($K279) &lt;= 11, MONTH($L279) &gt;= 11), IF($O279 &lt;&gt; "", $E279/$O279, ""), ""),"")</f>
        <v/>
      </c>
      <c r="AA279" s="10" t="str">
        <f>IF('FY2025'!$A281&lt;&gt;"",IF(AND(MONTH($K279) &lt;= 12, MONTH($L279) &gt;= 12), IF($O279 &lt;&gt; "", $E279/$O279, ""), ""),"")</f>
        <v/>
      </c>
    </row>
    <row r="280" spans="1:27" x14ac:dyDescent="0.25">
      <c r="A280" s="8" t="str">
        <f>IF('FY2025'!A282&lt;&gt;"", VALUE('FY2025'!A282), "")</f>
        <v/>
      </c>
      <c r="B280" s="5" t="str">
        <f>IF('FY2025'!A282&lt;&gt;"",_xlfn.VALUETOTEXT('FY2025'!B282),"")</f>
        <v/>
      </c>
      <c r="C280" s="5" t="str">
        <f>_xlfn.VALUETOTEXT('FY2025'!C282)</f>
        <v/>
      </c>
      <c r="D280" s="5" t="str">
        <f>IF('FY2025'!A282&lt;&gt;"",_xlfn.VALUETOTEXT('FY2025'!D282),"")</f>
        <v/>
      </c>
      <c r="E280" s="6" t="str">
        <f>IF('FY2025'!A282&lt;&gt;"",VALUE('FY2025'!E282),"")</f>
        <v/>
      </c>
      <c r="F280" s="6" t="str">
        <f>IF('FY2025'!A282&lt;&gt;"",VALUE('FY2025'!F282),"")</f>
        <v/>
      </c>
      <c r="G280" s="6" t="str">
        <f>IF('FY2025'!A282&lt;&gt;"",VALUE('FY2025'!G282),"")</f>
        <v/>
      </c>
      <c r="H280" s="6" t="str">
        <f>IF('FY2025'!A282&lt;&gt;"",VALUE('FY2025'!H282),"")</f>
        <v/>
      </c>
      <c r="I280" s="6" t="str">
        <f>IF('FY2025'!A282&lt;&gt;"",VALUE('FY2025'!I282),"")</f>
        <v/>
      </c>
      <c r="J280" s="6" t="str">
        <f>IF('FY2025'!A282&lt;&gt;"",VALUE('FY2025'!J282),"")</f>
        <v/>
      </c>
      <c r="K280" s="7" t="str">
        <f>IF('FY2025'!A282&lt;&gt;"",DATEVALUE(MID('FY2025'!K282, FIND(",", 'FY2025'!K282) + 2, FIND(" ", 'FY2025'!K282) - FIND(",", 'FY2025'!K282) - 1) &amp; " " &amp; MID('FY2025'!K282, FIND(" ", 'FY2025'!K282) + 1, FIND(",", 'FY2025'!K282, FIND(" ", 'FY2025'!K282)) - FIND(" ", 'FY2025'!K282) - 1) &amp; ", " &amp; MID('FY2025'!K282, FIND(",", 'FY2025'!K282, FIND(",",'FY2025'!K282) + 1) + 2, LEN('FY2025'!K282))),"")</f>
        <v/>
      </c>
      <c r="L280" s="7" t="str">
        <f>IF('FY2025'!A282&lt;&gt;"",DATEVALUE(MID('FY2025'!L282, FIND(",", 'FY2025'!L282) + 2, FIND(" ", 'FY2025'!L282) - FIND(",", 'FY2025'!L282) - 1) &amp; " " &amp; MID('FY2025'!L282, FIND(" ", 'FY2025'!L282) + 1, FIND(",", 'FY2025'!L282, FIND(" ", 'FY2025'!L282)) - FIND(" ", 'FY2025'!L282) - 1) &amp; ", " &amp; MID('FY2025'!L282, FIND(",", 'FY2025'!L282, FIND(",",'FY2025'!L282) + 1) + 2, LEN('FY2025'!L282))),"")</f>
        <v/>
      </c>
      <c r="M280" s="7" t="str">
        <f>IF('FY2025'!A282&lt;&gt;"",DATEVALUE(MID('FY2025'!M282, FIND(",", 'FY2025'!M282) + 2, FIND(" ", 'FY2025'!M282) - FIND(",", 'FY2025'!M282) - 1) &amp; " " &amp; MID('FY2025'!M282, FIND(" ", 'FY2025'!M282) + 1, FIND(",", 'FY2025'!M282, FIND(" ", 'FY2025'!M282)) - FIND(" ", 'FY2025'!M282) - 1) &amp; ", " &amp; MID('FY2025'!M282, FIND(",", 'FY2025'!M282, FIND(",",'FY2025'!M282) + 1) + 2, LEN('FY2025'!M282))),"")</f>
        <v/>
      </c>
      <c r="N280" s="7" t="str">
        <f>IF('FY2025'!A282&lt;&gt;"",DATEVALUE(MID('FY2025'!N282, FIND(",", 'FY2025'!N282) + 2, FIND(" ", 'FY2025'!N282) - FIND(",", 'FY2025'!N282) - 1) &amp; " " &amp; MID('FY2025'!N282, FIND(" ", 'FY2025'!N282) + 1, FIND(",", 'FY2025'!N282, FIND(" ", 'FY2025'!N282)) - FIND(" ", 'FY2025'!N282) - 1) &amp; ", " &amp; MID('FY2025'!N282, FIND(",", 'FY2025'!N282, FIND(",",'FY2025'!N282) + 1) + 2, LEN('FY2025'!N282))),"")</f>
        <v/>
      </c>
      <c r="O280" s="5" t="str">
        <f t="shared" si="4"/>
        <v/>
      </c>
      <c r="P280" s="10" t="str">
        <f>IF('FY2025'!$A282&lt;&gt;"",IF(AND(MONTH($K280) &lt;= 1, MONTH($L280) &gt;= 1), IF($O280 &lt;&gt; "", $E280/$O280, ""), ""),"")</f>
        <v/>
      </c>
      <c r="Q280" s="10" t="str">
        <f>IF('FY2025'!$A282&lt;&gt;"",IF(AND(MONTH($K280) &lt;= 2, MONTH($L280) &gt;= 2), IF($O280 &lt;&gt; "", $E280/$O280, ""), ""),"")</f>
        <v/>
      </c>
      <c r="R280" s="10" t="str">
        <f>IF('FY2025'!$A282&lt;&gt;"",IF(AND(MONTH($K280) &lt;= 3, MONTH($L280) &gt;= 3), IF($O280 &lt;&gt; "", $E280/$O280, ""), ""),"")</f>
        <v/>
      </c>
      <c r="S280" s="10" t="str">
        <f>IF('FY2025'!$A282&lt;&gt;"",IF(AND(MONTH($K280) &lt;= 4, MONTH($L280) &gt;= 4), IF($O280 &lt;&gt; "", $E280/$O280, ""), ""),"")</f>
        <v/>
      </c>
      <c r="T280" s="10" t="str">
        <f>IF('FY2025'!$A282&lt;&gt;"",IF(AND(MONTH($K280) &lt;= 5, MONTH($L280) &gt;= 5), IF($O280 &lt;&gt; "", $E280/$O280, ""), ""),"")</f>
        <v/>
      </c>
      <c r="U280" s="10" t="str">
        <f>IF('FY2025'!$A282&lt;&gt;"",IF(AND(MONTH($K280) &lt;= 6, MONTH($L280) &gt;= 6), IF($O280 &lt;&gt; "", $E280/$O280, ""), ""),"")</f>
        <v/>
      </c>
      <c r="V280" s="10" t="str">
        <f>IF('FY2025'!$A282&lt;&gt;"",IF(AND(MONTH($K280) &lt;= 7, MONTH($L280) &gt;= 7 ), IF($O280 &lt;&gt; "", $E280/$O280, ""), ""),"")</f>
        <v/>
      </c>
      <c r="W280" s="10" t="str">
        <f>IF('FY2025'!$A282&lt;&gt;"",IF(AND(MONTH($K280) &lt;= 8, MONTH($L280) &gt;= 8), IF($O280 &lt;&gt; "", $E280/$O280, ""), ""),"")</f>
        <v/>
      </c>
      <c r="X280" s="10" t="str">
        <f>IF('FY2025'!$A282&lt;&gt;"",IF(AND(MONTH($K280) &lt;= 9, MONTH($L280) &gt;= 9), IF($O280 &lt;&gt; "", $E280/$O280, ""), ""),"")</f>
        <v/>
      </c>
      <c r="Y280" s="10" t="str">
        <f>IF('FY2025'!$A282&lt;&gt;"",IF(AND(MONTH($K280) &lt;= 10, MONTH($L280) &gt;= 10), IF($O280 &lt;&gt; "", $E280/$O280, ""), ""),"")</f>
        <v/>
      </c>
      <c r="Z280" s="10" t="str">
        <f>IF('FY2025'!$A282&lt;&gt;"",IF(AND(MONTH($K280) &lt;= 11, MONTH($L280) &gt;= 11), IF($O280 &lt;&gt; "", $E280/$O280, ""), ""),"")</f>
        <v/>
      </c>
      <c r="AA280" s="10" t="str">
        <f>IF('FY2025'!$A282&lt;&gt;"",IF(AND(MONTH($K280) &lt;= 12, MONTH($L280) &gt;= 12), IF($O280 &lt;&gt; "", $E280/$O280, ""), ""),"")</f>
        <v/>
      </c>
    </row>
    <row r="281" spans="1:27" x14ac:dyDescent="0.25">
      <c r="A281" s="8" t="str">
        <f>IF('FY2025'!A283&lt;&gt;"", VALUE('FY2025'!A283), "")</f>
        <v/>
      </c>
      <c r="B281" s="5" t="str">
        <f>IF('FY2025'!A283&lt;&gt;"",_xlfn.VALUETOTEXT('FY2025'!B283),"")</f>
        <v/>
      </c>
      <c r="C281" s="5" t="str">
        <f>_xlfn.VALUETOTEXT('FY2025'!C283)</f>
        <v/>
      </c>
      <c r="D281" s="5" t="str">
        <f>IF('FY2025'!A283&lt;&gt;"",_xlfn.VALUETOTEXT('FY2025'!D283),"")</f>
        <v/>
      </c>
      <c r="E281" s="6" t="str">
        <f>IF('FY2025'!A283&lt;&gt;"",VALUE('FY2025'!E283),"")</f>
        <v/>
      </c>
      <c r="F281" s="6" t="str">
        <f>IF('FY2025'!A283&lt;&gt;"",VALUE('FY2025'!F283),"")</f>
        <v/>
      </c>
      <c r="G281" s="6" t="str">
        <f>IF('FY2025'!A283&lt;&gt;"",VALUE('FY2025'!G283),"")</f>
        <v/>
      </c>
      <c r="H281" s="6" t="str">
        <f>IF('FY2025'!A283&lt;&gt;"",VALUE('FY2025'!H283),"")</f>
        <v/>
      </c>
      <c r="I281" s="6" t="str">
        <f>IF('FY2025'!A283&lt;&gt;"",VALUE('FY2025'!I283),"")</f>
        <v/>
      </c>
      <c r="J281" s="6" t="str">
        <f>IF('FY2025'!A283&lt;&gt;"",VALUE('FY2025'!J283),"")</f>
        <v/>
      </c>
      <c r="K281" s="7" t="str">
        <f>IF('FY2025'!A283&lt;&gt;"",DATEVALUE(MID('FY2025'!K283, FIND(",", 'FY2025'!K283) + 2, FIND(" ", 'FY2025'!K283) - FIND(",", 'FY2025'!K283) - 1) &amp; " " &amp; MID('FY2025'!K283, FIND(" ", 'FY2025'!K283) + 1, FIND(",", 'FY2025'!K283, FIND(" ", 'FY2025'!K283)) - FIND(" ", 'FY2025'!K283) - 1) &amp; ", " &amp; MID('FY2025'!K283, FIND(",", 'FY2025'!K283, FIND(",",'FY2025'!K283) + 1) + 2, LEN('FY2025'!K283))),"")</f>
        <v/>
      </c>
      <c r="L281" s="7" t="str">
        <f>IF('FY2025'!A283&lt;&gt;"",DATEVALUE(MID('FY2025'!L283, FIND(",", 'FY2025'!L283) + 2, FIND(" ", 'FY2025'!L283) - FIND(",", 'FY2025'!L283) - 1) &amp; " " &amp; MID('FY2025'!L283, FIND(" ", 'FY2025'!L283) + 1, FIND(",", 'FY2025'!L283, FIND(" ", 'FY2025'!L283)) - FIND(" ", 'FY2025'!L283) - 1) &amp; ", " &amp; MID('FY2025'!L283, FIND(",", 'FY2025'!L283, FIND(",",'FY2025'!L283) + 1) + 2, LEN('FY2025'!L283))),"")</f>
        <v/>
      </c>
      <c r="M281" s="7" t="str">
        <f>IF('FY2025'!A283&lt;&gt;"",DATEVALUE(MID('FY2025'!M283, FIND(",", 'FY2025'!M283) + 2, FIND(" ", 'FY2025'!M283) - FIND(",", 'FY2025'!M283) - 1) &amp; " " &amp; MID('FY2025'!M283, FIND(" ", 'FY2025'!M283) + 1, FIND(",", 'FY2025'!M283, FIND(" ", 'FY2025'!M283)) - FIND(" ", 'FY2025'!M283) - 1) &amp; ", " &amp; MID('FY2025'!M283, FIND(",", 'FY2025'!M283, FIND(",",'FY2025'!M283) + 1) + 2, LEN('FY2025'!M283))),"")</f>
        <v/>
      </c>
      <c r="N281" s="7" t="str">
        <f>IF('FY2025'!A283&lt;&gt;"",DATEVALUE(MID('FY2025'!N283, FIND(",", 'FY2025'!N283) + 2, FIND(" ", 'FY2025'!N283) - FIND(",", 'FY2025'!N283) - 1) &amp; " " &amp; MID('FY2025'!N283, FIND(" ", 'FY2025'!N283) + 1, FIND(",", 'FY2025'!N283, FIND(" ", 'FY2025'!N283)) - FIND(" ", 'FY2025'!N283) - 1) &amp; ", " &amp; MID('FY2025'!N283, FIND(",", 'FY2025'!N283, FIND(",",'FY2025'!N283) + 1) + 2, LEN('FY2025'!N283))),"")</f>
        <v/>
      </c>
      <c r="O281" s="5" t="str">
        <f t="shared" si="4"/>
        <v/>
      </c>
      <c r="P281" s="10" t="str">
        <f>IF('FY2025'!$A283&lt;&gt;"",IF(AND(MONTH($K281) &lt;= 1, MONTH($L281) &gt;= 1), IF($O281 &lt;&gt; "", $E281/$O281, ""), ""),"")</f>
        <v/>
      </c>
      <c r="Q281" s="10" t="str">
        <f>IF('FY2025'!$A283&lt;&gt;"",IF(AND(MONTH($K281) &lt;= 2, MONTH($L281) &gt;= 2), IF($O281 &lt;&gt; "", $E281/$O281, ""), ""),"")</f>
        <v/>
      </c>
      <c r="R281" s="10" t="str">
        <f>IF('FY2025'!$A283&lt;&gt;"",IF(AND(MONTH($K281) &lt;= 3, MONTH($L281) &gt;= 3), IF($O281 &lt;&gt; "", $E281/$O281, ""), ""),"")</f>
        <v/>
      </c>
      <c r="S281" s="10" t="str">
        <f>IF('FY2025'!$A283&lt;&gt;"",IF(AND(MONTH($K281) &lt;= 4, MONTH($L281) &gt;= 4), IF($O281 &lt;&gt; "", $E281/$O281, ""), ""),"")</f>
        <v/>
      </c>
      <c r="T281" s="10" t="str">
        <f>IF('FY2025'!$A283&lt;&gt;"",IF(AND(MONTH($K281) &lt;= 5, MONTH($L281) &gt;= 5), IF($O281 &lt;&gt; "", $E281/$O281, ""), ""),"")</f>
        <v/>
      </c>
      <c r="U281" s="10" t="str">
        <f>IF('FY2025'!$A283&lt;&gt;"",IF(AND(MONTH($K281) &lt;= 6, MONTH($L281) &gt;= 6), IF($O281 &lt;&gt; "", $E281/$O281, ""), ""),"")</f>
        <v/>
      </c>
      <c r="V281" s="10" t="str">
        <f>IF('FY2025'!$A283&lt;&gt;"",IF(AND(MONTH($K281) &lt;= 7, MONTH($L281) &gt;= 7 ), IF($O281 &lt;&gt; "", $E281/$O281, ""), ""),"")</f>
        <v/>
      </c>
      <c r="W281" s="10" t="str">
        <f>IF('FY2025'!$A283&lt;&gt;"",IF(AND(MONTH($K281) &lt;= 8, MONTH($L281) &gt;= 8), IF($O281 &lt;&gt; "", $E281/$O281, ""), ""),"")</f>
        <v/>
      </c>
      <c r="X281" s="10" t="str">
        <f>IF('FY2025'!$A283&lt;&gt;"",IF(AND(MONTH($K281) &lt;= 9, MONTH($L281) &gt;= 9), IF($O281 &lt;&gt; "", $E281/$O281, ""), ""),"")</f>
        <v/>
      </c>
      <c r="Y281" s="10" t="str">
        <f>IF('FY2025'!$A283&lt;&gt;"",IF(AND(MONTH($K281) &lt;= 10, MONTH($L281) &gt;= 10), IF($O281 &lt;&gt; "", $E281/$O281, ""), ""),"")</f>
        <v/>
      </c>
      <c r="Z281" s="10" t="str">
        <f>IF('FY2025'!$A283&lt;&gt;"",IF(AND(MONTH($K281) &lt;= 11, MONTH($L281) &gt;= 11), IF($O281 &lt;&gt; "", $E281/$O281, ""), ""),"")</f>
        <v/>
      </c>
      <c r="AA281" s="10" t="str">
        <f>IF('FY2025'!$A283&lt;&gt;"",IF(AND(MONTH($K281) &lt;= 12, MONTH($L281) &gt;= 12), IF($O281 &lt;&gt; "", $E281/$O281, ""), ""),"")</f>
        <v/>
      </c>
    </row>
    <row r="282" spans="1:27" x14ac:dyDescent="0.25">
      <c r="A282" s="8" t="str">
        <f>IF('FY2025'!A284&lt;&gt;"", VALUE('FY2025'!A284), "")</f>
        <v/>
      </c>
      <c r="B282" s="5" t="str">
        <f>IF('FY2025'!A284&lt;&gt;"",_xlfn.VALUETOTEXT('FY2025'!B284),"")</f>
        <v/>
      </c>
      <c r="C282" s="5" t="str">
        <f>_xlfn.VALUETOTEXT('FY2025'!C284)</f>
        <v/>
      </c>
      <c r="D282" s="5" t="str">
        <f>IF('FY2025'!A284&lt;&gt;"",_xlfn.VALUETOTEXT('FY2025'!D284),"")</f>
        <v/>
      </c>
      <c r="E282" s="6" t="str">
        <f>IF('FY2025'!A284&lt;&gt;"",VALUE('FY2025'!E284),"")</f>
        <v/>
      </c>
      <c r="F282" s="6" t="str">
        <f>IF('FY2025'!A284&lt;&gt;"",VALUE('FY2025'!F284),"")</f>
        <v/>
      </c>
      <c r="G282" s="6" t="str">
        <f>IF('FY2025'!A284&lt;&gt;"",VALUE('FY2025'!G284),"")</f>
        <v/>
      </c>
      <c r="H282" s="6" t="str">
        <f>IF('FY2025'!A284&lt;&gt;"",VALUE('FY2025'!H284),"")</f>
        <v/>
      </c>
      <c r="I282" s="6" t="str">
        <f>IF('FY2025'!A284&lt;&gt;"",VALUE('FY2025'!I284),"")</f>
        <v/>
      </c>
      <c r="J282" s="6" t="str">
        <f>IF('FY2025'!A284&lt;&gt;"",VALUE('FY2025'!J284),"")</f>
        <v/>
      </c>
      <c r="K282" s="7" t="str">
        <f>IF('FY2025'!A284&lt;&gt;"",DATEVALUE(MID('FY2025'!K284, FIND(",", 'FY2025'!K284) + 2, FIND(" ", 'FY2025'!K284) - FIND(",", 'FY2025'!K284) - 1) &amp; " " &amp; MID('FY2025'!K284, FIND(" ", 'FY2025'!K284) + 1, FIND(",", 'FY2025'!K284, FIND(" ", 'FY2025'!K284)) - FIND(" ", 'FY2025'!K284) - 1) &amp; ", " &amp; MID('FY2025'!K284, FIND(",", 'FY2025'!K284, FIND(",",'FY2025'!K284) + 1) + 2, LEN('FY2025'!K284))),"")</f>
        <v/>
      </c>
      <c r="L282" s="7" t="str">
        <f>IF('FY2025'!A284&lt;&gt;"",DATEVALUE(MID('FY2025'!L284, FIND(",", 'FY2025'!L284) + 2, FIND(" ", 'FY2025'!L284) - FIND(",", 'FY2025'!L284) - 1) &amp; " " &amp; MID('FY2025'!L284, FIND(" ", 'FY2025'!L284) + 1, FIND(",", 'FY2025'!L284, FIND(" ", 'FY2025'!L284)) - FIND(" ", 'FY2025'!L284) - 1) &amp; ", " &amp; MID('FY2025'!L284, FIND(",", 'FY2025'!L284, FIND(",",'FY2025'!L284) + 1) + 2, LEN('FY2025'!L284))),"")</f>
        <v/>
      </c>
      <c r="M282" s="7" t="str">
        <f>IF('FY2025'!A284&lt;&gt;"",DATEVALUE(MID('FY2025'!M284, FIND(",", 'FY2025'!M284) + 2, FIND(" ", 'FY2025'!M284) - FIND(",", 'FY2025'!M284) - 1) &amp; " " &amp; MID('FY2025'!M284, FIND(" ", 'FY2025'!M284) + 1, FIND(",", 'FY2025'!M284, FIND(" ", 'FY2025'!M284)) - FIND(" ", 'FY2025'!M284) - 1) &amp; ", " &amp; MID('FY2025'!M284, FIND(",", 'FY2025'!M284, FIND(",",'FY2025'!M284) + 1) + 2, LEN('FY2025'!M284))),"")</f>
        <v/>
      </c>
      <c r="N282" s="7" t="str">
        <f>IF('FY2025'!A284&lt;&gt;"",DATEVALUE(MID('FY2025'!N284, FIND(",", 'FY2025'!N284) + 2, FIND(" ", 'FY2025'!N284) - FIND(",", 'FY2025'!N284) - 1) &amp; " " &amp; MID('FY2025'!N284, FIND(" ", 'FY2025'!N284) + 1, FIND(",", 'FY2025'!N284, FIND(" ", 'FY2025'!N284)) - FIND(" ", 'FY2025'!N284) - 1) &amp; ", " &amp; MID('FY2025'!N284, FIND(",", 'FY2025'!N284, FIND(",",'FY2025'!N284) + 1) + 2, LEN('FY2025'!N284))),"")</f>
        <v/>
      </c>
      <c r="O282" s="5" t="str">
        <f t="shared" si="4"/>
        <v/>
      </c>
      <c r="P282" s="10" t="str">
        <f>IF('FY2025'!$A284&lt;&gt;"",IF(AND(MONTH($K282) &lt;= 1, MONTH($L282) &gt;= 1), IF($O282 &lt;&gt; "", $E282/$O282, ""), ""),"")</f>
        <v/>
      </c>
      <c r="Q282" s="10" t="str">
        <f>IF('FY2025'!$A284&lt;&gt;"",IF(AND(MONTH($K282) &lt;= 2, MONTH($L282) &gt;= 2), IF($O282 &lt;&gt; "", $E282/$O282, ""), ""),"")</f>
        <v/>
      </c>
      <c r="R282" s="10" t="str">
        <f>IF('FY2025'!$A284&lt;&gt;"",IF(AND(MONTH($K282) &lt;= 3, MONTH($L282) &gt;= 3), IF($O282 &lt;&gt; "", $E282/$O282, ""), ""),"")</f>
        <v/>
      </c>
      <c r="S282" s="10" t="str">
        <f>IF('FY2025'!$A284&lt;&gt;"",IF(AND(MONTH($K282) &lt;= 4, MONTH($L282) &gt;= 4), IF($O282 &lt;&gt; "", $E282/$O282, ""), ""),"")</f>
        <v/>
      </c>
      <c r="T282" s="10" t="str">
        <f>IF('FY2025'!$A284&lt;&gt;"",IF(AND(MONTH($K282) &lt;= 5, MONTH($L282) &gt;= 5), IF($O282 &lt;&gt; "", $E282/$O282, ""), ""),"")</f>
        <v/>
      </c>
      <c r="U282" s="10" t="str">
        <f>IF('FY2025'!$A284&lt;&gt;"",IF(AND(MONTH($K282) &lt;= 6, MONTH($L282) &gt;= 6), IF($O282 &lt;&gt; "", $E282/$O282, ""), ""),"")</f>
        <v/>
      </c>
      <c r="V282" s="10" t="str">
        <f>IF('FY2025'!$A284&lt;&gt;"",IF(AND(MONTH($K282) &lt;= 7, MONTH($L282) &gt;= 7 ), IF($O282 &lt;&gt; "", $E282/$O282, ""), ""),"")</f>
        <v/>
      </c>
      <c r="W282" s="10" t="str">
        <f>IF('FY2025'!$A284&lt;&gt;"",IF(AND(MONTH($K282) &lt;= 8, MONTH($L282) &gt;= 8), IF($O282 &lt;&gt; "", $E282/$O282, ""), ""),"")</f>
        <v/>
      </c>
      <c r="X282" s="10" t="str">
        <f>IF('FY2025'!$A284&lt;&gt;"",IF(AND(MONTH($K282) &lt;= 9, MONTH($L282) &gt;= 9), IF($O282 &lt;&gt; "", $E282/$O282, ""), ""),"")</f>
        <v/>
      </c>
      <c r="Y282" s="10" t="str">
        <f>IF('FY2025'!$A284&lt;&gt;"",IF(AND(MONTH($K282) &lt;= 10, MONTH($L282) &gt;= 10), IF($O282 &lt;&gt; "", $E282/$O282, ""), ""),"")</f>
        <v/>
      </c>
      <c r="Z282" s="10" t="str">
        <f>IF('FY2025'!$A284&lt;&gt;"",IF(AND(MONTH($K282) &lt;= 11, MONTH($L282) &gt;= 11), IF($O282 &lt;&gt; "", $E282/$O282, ""), ""),"")</f>
        <v/>
      </c>
      <c r="AA282" s="10" t="str">
        <f>IF('FY2025'!$A284&lt;&gt;"",IF(AND(MONTH($K282) &lt;= 12, MONTH($L282) &gt;= 12), IF($O282 &lt;&gt; "", $E282/$O282, ""), ""),"")</f>
        <v/>
      </c>
    </row>
    <row r="283" spans="1:27" x14ac:dyDescent="0.25">
      <c r="A283" s="8" t="str">
        <f>IF('FY2025'!A285&lt;&gt;"", VALUE('FY2025'!A285), "")</f>
        <v/>
      </c>
      <c r="B283" s="5" t="str">
        <f>IF('FY2025'!A285&lt;&gt;"",_xlfn.VALUETOTEXT('FY2025'!B285),"")</f>
        <v/>
      </c>
      <c r="C283" s="5" t="str">
        <f>_xlfn.VALUETOTEXT('FY2025'!C285)</f>
        <v/>
      </c>
      <c r="D283" s="5" t="str">
        <f>IF('FY2025'!A285&lt;&gt;"",_xlfn.VALUETOTEXT('FY2025'!D285),"")</f>
        <v/>
      </c>
      <c r="E283" s="6" t="str">
        <f>IF('FY2025'!A285&lt;&gt;"",VALUE('FY2025'!E285),"")</f>
        <v/>
      </c>
      <c r="F283" s="6" t="str">
        <f>IF('FY2025'!A285&lt;&gt;"",VALUE('FY2025'!F285),"")</f>
        <v/>
      </c>
      <c r="G283" s="6" t="str">
        <f>IF('FY2025'!A285&lt;&gt;"",VALUE('FY2025'!G285),"")</f>
        <v/>
      </c>
      <c r="H283" s="6" t="str">
        <f>IF('FY2025'!A285&lt;&gt;"",VALUE('FY2025'!H285),"")</f>
        <v/>
      </c>
      <c r="I283" s="6" t="str">
        <f>IF('FY2025'!A285&lt;&gt;"",VALUE('FY2025'!I285),"")</f>
        <v/>
      </c>
      <c r="J283" s="6" t="str">
        <f>IF('FY2025'!A285&lt;&gt;"",VALUE('FY2025'!J285),"")</f>
        <v/>
      </c>
      <c r="K283" s="7" t="str">
        <f>IF('FY2025'!A285&lt;&gt;"",DATEVALUE(MID('FY2025'!K285, FIND(",", 'FY2025'!K285) + 2, FIND(" ", 'FY2025'!K285) - FIND(",", 'FY2025'!K285) - 1) &amp; " " &amp; MID('FY2025'!K285, FIND(" ", 'FY2025'!K285) + 1, FIND(",", 'FY2025'!K285, FIND(" ", 'FY2025'!K285)) - FIND(" ", 'FY2025'!K285) - 1) &amp; ", " &amp; MID('FY2025'!K285, FIND(",", 'FY2025'!K285, FIND(",",'FY2025'!K285) + 1) + 2, LEN('FY2025'!K285))),"")</f>
        <v/>
      </c>
      <c r="L283" s="7" t="str">
        <f>IF('FY2025'!A285&lt;&gt;"",DATEVALUE(MID('FY2025'!L285, FIND(",", 'FY2025'!L285) + 2, FIND(" ", 'FY2025'!L285) - FIND(",", 'FY2025'!L285) - 1) &amp; " " &amp; MID('FY2025'!L285, FIND(" ", 'FY2025'!L285) + 1, FIND(",", 'FY2025'!L285, FIND(" ", 'FY2025'!L285)) - FIND(" ", 'FY2025'!L285) - 1) &amp; ", " &amp; MID('FY2025'!L285, FIND(",", 'FY2025'!L285, FIND(",",'FY2025'!L285) + 1) + 2, LEN('FY2025'!L285))),"")</f>
        <v/>
      </c>
      <c r="M283" s="7" t="str">
        <f>IF('FY2025'!A285&lt;&gt;"",DATEVALUE(MID('FY2025'!M285, FIND(",", 'FY2025'!M285) + 2, FIND(" ", 'FY2025'!M285) - FIND(",", 'FY2025'!M285) - 1) &amp; " " &amp; MID('FY2025'!M285, FIND(" ", 'FY2025'!M285) + 1, FIND(",", 'FY2025'!M285, FIND(" ", 'FY2025'!M285)) - FIND(" ", 'FY2025'!M285) - 1) &amp; ", " &amp; MID('FY2025'!M285, FIND(",", 'FY2025'!M285, FIND(",",'FY2025'!M285) + 1) + 2, LEN('FY2025'!M285))),"")</f>
        <v/>
      </c>
      <c r="N283" s="7" t="str">
        <f>IF('FY2025'!A285&lt;&gt;"",DATEVALUE(MID('FY2025'!N285, FIND(",", 'FY2025'!N285) + 2, FIND(" ", 'FY2025'!N285) - FIND(",", 'FY2025'!N285) - 1) &amp; " " &amp; MID('FY2025'!N285, FIND(" ", 'FY2025'!N285) + 1, FIND(",", 'FY2025'!N285, FIND(" ", 'FY2025'!N285)) - FIND(" ", 'FY2025'!N285) - 1) &amp; ", " &amp; MID('FY2025'!N285, FIND(",", 'FY2025'!N285, FIND(",",'FY2025'!N285) + 1) + 2, LEN('FY2025'!N285))),"")</f>
        <v/>
      </c>
      <c r="O283" s="5" t="str">
        <f t="shared" si="4"/>
        <v/>
      </c>
      <c r="P283" s="10" t="str">
        <f>IF('FY2025'!$A285&lt;&gt;"",IF(AND(MONTH($K283) &lt;= 1, MONTH($L283) &gt;= 1), IF($O283 &lt;&gt; "", $E283/$O283, ""), ""),"")</f>
        <v/>
      </c>
      <c r="Q283" s="10" t="str">
        <f>IF('FY2025'!$A285&lt;&gt;"",IF(AND(MONTH($K283) &lt;= 2, MONTH($L283) &gt;= 2), IF($O283 &lt;&gt; "", $E283/$O283, ""), ""),"")</f>
        <v/>
      </c>
      <c r="R283" s="10" t="str">
        <f>IF('FY2025'!$A285&lt;&gt;"",IF(AND(MONTH($K283) &lt;= 3, MONTH($L283) &gt;= 3), IF($O283 &lt;&gt; "", $E283/$O283, ""), ""),"")</f>
        <v/>
      </c>
      <c r="S283" s="10" t="str">
        <f>IF('FY2025'!$A285&lt;&gt;"",IF(AND(MONTH($K283) &lt;= 4, MONTH($L283) &gt;= 4), IF($O283 &lt;&gt; "", $E283/$O283, ""), ""),"")</f>
        <v/>
      </c>
      <c r="T283" s="10" t="str">
        <f>IF('FY2025'!$A285&lt;&gt;"",IF(AND(MONTH($K283) &lt;= 5, MONTH($L283) &gt;= 5), IF($O283 &lt;&gt; "", $E283/$O283, ""), ""),"")</f>
        <v/>
      </c>
      <c r="U283" s="10" t="str">
        <f>IF('FY2025'!$A285&lt;&gt;"",IF(AND(MONTH($K283) &lt;= 6, MONTH($L283) &gt;= 6), IF($O283 &lt;&gt; "", $E283/$O283, ""), ""),"")</f>
        <v/>
      </c>
      <c r="V283" s="10" t="str">
        <f>IF('FY2025'!$A285&lt;&gt;"",IF(AND(MONTH($K283) &lt;= 7, MONTH($L283) &gt;= 7 ), IF($O283 &lt;&gt; "", $E283/$O283, ""), ""),"")</f>
        <v/>
      </c>
      <c r="W283" s="10" t="str">
        <f>IF('FY2025'!$A285&lt;&gt;"",IF(AND(MONTH($K283) &lt;= 8, MONTH($L283) &gt;= 8), IF($O283 &lt;&gt; "", $E283/$O283, ""), ""),"")</f>
        <v/>
      </c>
      <c r="X283" s="10" t="str">
        <f>IF('FY2025'!$A285&lt;&gt;"",IF(AND(MONTH($K283) &lt;= 9, MONTH($L283) &gt;= 9), IF($O283 &lt;&gt; "", $E283/$O283, ""), ""),"")</f>
        <v/>
      </c>
      <c r="Y283" s="10" t="str">
        <f>IF('FY2025'!$A285&lt;&gt;"",IF(AND(MONTH($K283) &lt;= 10, MONTH($L283) &gt;= 10), IF($O283 &lt;&gt; "", $E283/$O283, ""), ""),"")</f>
        <v/>
      </c>
      <c r="Z283" s="10" t="str">
        <f>IF('FY2025'!$A285&lt;&gt;"",IF(AND(MONTH($K283) &lt;= 11, MONTH($L283) &gt;= 11), IF($O283 &lt;&gt; "", $E283/$O283, ""), ""),"")</f>
        <v/>
      </c>
      <c r="AA283" s="10" t="str">
        <f>IF('FY2025'!$A285&lt;&gt;"",IF(AND(MONTH($K283) &lt;= 12, MONTH($L283) &gt;= 12), IF($O283 &lt;&gt; "", $E283/$O283, ""), ""),"")</f>
        <v/>
      </c>
    </row>
    <row r="284" spans="1:27" x14ac:dyDescent="0.25">
      <c r="A284" s="8" t="str">
        <f>IF('FY2025'!A286&lt;&gt;"", VALUE('FY2025'!A286), "")</f>
        <v/>
      </c>
      <c r="B284" s="5" t="str">
        <f>IF('FY2025'!A286&lt;&gt;"",_xlfn.VALUETOTEXT('FY2025'!B286),"")</f>
        <v/>
      </c>
      <c r="C284" s="5" t="str">
        <f>_xlfn.VALUETOTEXT('FY2025'!C286)</f>
        <v/>
      </c>
      <c r="D284" s="5" t="str">
        <f>IF('FY2025'!A286&lt;&gt;"",_xlfn.VALUETOTEXT('FY2025'!D286),"")</f>
        <v/>
      </c>
      <c r="E284" s="6" t="str">
        <f>IF('FY2025'!A286&lt;&gt;"",VALUE('FY2025'!E286),"")</f>
        <v/>
      </c>
      <c r="F284" s="6" t="str">
        <f>IF('FY2025'!A286&lt;&gt;"",VALUE('FY2025'!F286),"")</f>
        <v/>
      </c>
      <c r="G284" s="6" t="str">
        <f>IF('FY2025'!A286&lt;&gt;"",VALUE('FY2025'!G286),"")</f>
        <v/>
      </c>
      <c r="H284" s="6" t="str">
        <f>IF('FY2025'!A286&lt;&gt;"",VALUE('FY2025'!H286),"")</f>
        <v/>
      </c>
      <c r="I284" s="6" t="str">
        <f>IF('FY2025'!A286&lt;&gt;"",VALUE('FY2025'!I286),"")</f>
        <v/>
      </c>
      <c r="J284" s="6" t="str">
        <f>IF('FY2025'!A286&lt;&gt;"",VALUE('FY2025'!J286),"")</f>
        <v/>
      </c>
      <c r="K284" s="7" t="str">
        <f>IF('FY2025'!A286&lt;&gt;"",DATEVALUE(MID('FY2025'!K286, FIND(",", 'FY2025'!K286) + 2, FIND(" ", 'FY2025'!K286) - FIND(",", 'FY2025'!K286) - 1) &amp; " " &amp; MID('FY2025'!K286, FIND(" ", 'FY2025'!K286) + 1, FIND(",", 'FY2025'!K286, FIND(" ", 'FY2025'!K286)) - FIND(" ", 'FY2025'!K286) - 1) &amp; ", " &amp; MID('FY2025'!K286, FIND(",", 'FY2025'!K286, FIND(",",'FY2025'!K286) + 1) + 2, LEN('FY2025'!K286))),"")</f>
        <v/>
      </c>
      <c r="L284" s="7" t="str">
        <f>IF('FY2025'!A286&lt;&gt;"",DATEVALUE(MID('FY2025'!L286, FIND(",", 'FY2025'!L286) + 2, FIND(" ", 'FY2025'!L286) - FIND(",", 'FY2025'!L286) - 1) &amp; " " &amp; MID('FY2025'!L286, FIND(" ", 'FY2025'!L286) + 1, FIND(",", 'FY2025'!L286, FIND(" ", 'FY2025'!L286)) - FIND(" ", 'FY2025'!L286) - 1) &amp; ", " &amp; MID('FY2025'!L286, FIND(",", 'FY2025'!L286, FIND(",",'FY2025'!L286) + 1) + 2, LEN('FY2025'!L286))),"")</f>
        <v/>
      </c>
      <c r="M284" s="7" t="str">
        <f>IF('FY2025'!A286&lt;&gt;"",DATEVALUE(MID('FY2025'!M286, FIND(",", 'FY2025'!M286) + 2, FIND(" ", 'FY2025'!M286) - FIND(",", 'FY2025'!M286) - 1) &amp; " " &amp; MID('FY2025'!M286, FIND(" ", 'FY2025'!M286) + 1, FIND(",", 'FY2025'!M286, FIND(" ", 'FY2025'!M286)) - FIND(" ", 'FY2025'!M286) - 1) &amp; ", " &amp; MID('FY2025'!M286, FIND(",", 'FY2025'!M286, FIND(",",'FY2025'!M286) + 1) + 2, LEN('FY2025'!M286))),"")</f>
        <v/>
      </c>
      <c r="N284" s="7" t="str">
        <f>IF('FY2025'!A286&lt;&gt;"",DATEVALUE(MID('FY2025'!N286, FIND(",", 'FY2025'!N286) + 2, FIND(" ", 'FY2025'!N286) - FIND(",", 'FY2025'!N286) - 1) &amp; " " &amp; MID('FY2025'!N286, FIND(" ", 'FY2025'!N286) + 1, FIND(",", 'FY2025'!N286, FIND(" ", 'FY2025'!N286)) - FIND(" ", 'FY2025'!N286) - 1) &amp; ", " &amp; MID('FY2025'!N286, FIND(",", 'FY2025'!N286, FIND(",",'FY2025'!N286) + 1) + 2, LEN('FY2025'!N286))),"")</f>
        <v/>
      </c>
      <c r="O284" s="5" t="str">
        <f t="shared" si="4"/>
        <v/>
      </c>
      <c r="P284" s="10" t="str">
        <f>IF('FY2025'!$A286&lt;&gt;"",IF(AND(MONTH($K284) &lt;= 1, MONTH($L284) &gt;= 1), IF($O284 &lt;&gt; "", $E284/$O284, ""), ""),"")</f>
        <v/>
      </c>
      <c r="Q284" s="10" t="str">
        <f>IF('FY2025'!$A286&lt;&gt;"",IF(AND(MONTH($K284) &lt;= 2, MONTH($L284) &gt;= 2), IF($O284 &lt;&gt; "", $E284/$O284, ""), ""),"")</f>
        <v/>
      </c>
      <c r="R284" s="10" t="str">
        <f>IF('FY2025'!$A286&lt;&gt;"",IF(AND(MONTH($K284) &lt;= 3, MONTH($L284) &gt;= 3), IF($O284 &lt;&gt; "", $E284/$O284, ""), ""),"")</f>
        <v/>
      </c>
      <c r="S284" s="10" t="str">
        <f>IF('FY2025'!$A286&lt;&gt;"",IF(AND(MONTH($K284) &lt;= 4, MONTH($L284) &gt;= 4), IF($O284 &lt;&gt; "", $E284/$O284, ""), ""),"")</f>
        <v/>
      </c>
      <c r="T284" s="10" t="str">
        <f>IF('FY2025'!$A286&lt;&gt;"",IF(AND(MONTH($K284) &lt;= 5, MONTH($L284) &gt;= 5), IF($O284 &lt;&gt; "", $E284/$O284, ""), ""),"")</f>
        <v/>
      </c>
      <c r="U284" s="10" t="str">
        <f>IF('FY2025'!$A286&lt;&gt;"",IF(AND(MONTH($K284) &lt;= 6, MONTH($L284) &gt;= 6), IF($O284 &lt;&gt; "", $E284/$O284, ""), ""),"")</f>
        <v/>
      </c>
      <c r="V284" s="10" t="str">
        <f>IF('FY2025'!$A286&lt;&gt;"",IF(AND(MONTH($K284) &lt;= 7, MONTH($L284) &gt;= 7 ), IF($O284 &lt;&gt; "", $E284/$O284, ""), ""),"")</f>
        <v/>
      </c>
      <c r="W284" s="10" t="str">
        <f>IF('FY2025'!$A286&lt;&gt;"",IF(AND(MONTH($K284) &lt;= 8, MONTH($L284) &gt;= 8), IF($O284 &lt;&gt; "", $E284/$O284, ""), ""),"")</f>
        <v/>
      </c>
      <c r="X284" s="10" t="str">
        <f>IF('FY2025'!$A286&lt;&gt;"",IF(AND(MONTH($K284) &lt;= 9, MONTH($L284) &gt;= 9), IF($O284 &lt;&gt; "", $E284/$O284, ""), ""),"")</f>
        <v/>
      </c>
      <c r="Y284" s="10" t="str">
        <f>IF('FY2025'!$A286&lt;&gt;"",IF(AND(MONTH($K284) &lt;= 10, MONTH($L284) &gt;= 10), IF($O284 &lt;&gt; "", $E284/$O284, ""), ""),"")</f>
        <v/>
      </c>
      <c r="Z284" s="10" t="str">
        <f>IF('FY2025'!$A286&lt;&gt;"",IF(AND(MONTH($K284) &lt;= 11, MONTH($L284) &gt;= 11), IF($O284 &lt;&gt; "", $E284/$O284, ""), ""),"")</f>
        <v/>
      </c>
      <c r="AA284" s="10" t="str">
        <f>IF('FY2025'!$A286&lt;&gt;"",IF(AND(MONTH($K284) &lt;= 12, MONTH($L284) &gt;= 12), IF($O284 &lt;&gt; "", $E284/$O284, ""), ""),"")</f>
        <v/>
      </c>
    </row>
    <row r="285" spans="1:27" x14ac:dyDescent="0.25">
      <c r="A285" s="8" t="str">
        <f>IF('FY2025'!A287&lt;&gt;"", VALUE('FY2025'!A287), "")</f>
        <v/>
      </c>
      <c r="B285" s="5" t="str">
        <f>IF('FY2025'!A287&lt;&gt;"",_xlfn.VALUETOTEXT('FY2025'!B287),"")</f>
        <v/>
      </c>
      <c r="C285" s="5" t="str">
        <f>_xlfn.VALUETOTEXT('FY2025'!C287)</f>
        <v/>
      </c>
      <c r="D285" s="5" t="str">
        <f>IF('FY2025'!A287&lt;&gt;"",_xlfn.VALUETOTEXT('FY2025'!D287),"")</f>
        <v/>
      </c>
      <c r="E285" s="6" t="str">
        <f>IF('FY2025'!A287&lt;&gt;"",VALUE('FY2025'!E287),"")</f>
        <v/>
      </c>
      <c r="F285" s="6" t="str">
        <f>IF('FY2025'!A287&lt;&gt;"",VALUE('FY2025'!F287),"")</f>
        <v/>
      </c>
      <c r="G285" s="6" t="str">
        <f>IF('FY2025'!A287&lt;&gt;"",VALUE('FY2025'!G287),"")</f>
        <v/>
      </c>
      <c r="H285" s="6" t="str">
        <f>IF('FY2025'!A287&lt;&gt;"",VALUE('FY2025'!H287),"")</f>
        <v/>
      </c>
      <c r="I285" s="6" t="str">
        <f>IF('FY2025'!A287&lt;&gt;"",VALUE('FY2025'!I287),"")</f>
        <v/>
      </c>
      <c r="J285" s="6" t="str">
        <f>IF('FY2025'!A287&lt;&gt;"",VALUE('FY2025'!J287),"")</f>
        <v/>
      </c>
      <c r="K285" s="7" t="str">
        <f>IF('FY2025'!A287&lt;&gt;"",DATEVALUE(MID('FY2025'!K287, FIND(",", 'FY2025'!K287) + 2, FIND(" ", 'FY2025'!K287) - FIND(",", 'FY2025'!K287) - 1) &amp; " " &amp; MID('FY2025'!K287, FIND(" ", 'FY2025'!K287) + 1, FIND(",", 'FY2025'!K287, FIND(" ", 'FY2025'!K287)) - FIND(" ", 'FY2025'!K287) - 1) &amp; ", " &amp; MID('FY2025'!K287, FIND(",", 'FY2025'!K287, FIND(",",'FY2025'!K287) + 1) + 2, LEN('FY2025'!K287))),"")</f>
        <v/>
      </c>
      <c r="L285" s="7" t="str">
        <f>IF('FY2025'!A287&lt;&gt;"",DATEVALUE(MID('FY2025'!L287, FIND(",", 'FY2025'!L287) + 2, FIND(" ", 'FY2025'!L287) - FIND(",", 'FY2025'!L287) - 1) &amp; " " &amp; MID('FY2025'!L287, FIND(" ", 'FY2025'!L287) + 1, FIND(",", 'FY2025'!L287, FIND(" ", 'FY2025'!L287)) - FIND(" ", 'FY2025'!L287) - 1) &amp; ", " &amp; MID('FY2025'!L287, FIND(",", 'FY2025'!L287, FIND(",",'FY2025'!L287) + 1) + 2, LEN('FY2025'!L287))),"")</f>
        <v/>
      </c>
      <c r="M285" s="7" t="str">
        <f>IF('FY2025'!A287&lt;&gt;"",DATEVALUE(MID('FY2025'!M287, FIND(",", 'FY2025'!M287) + 2, FIND(" ", 'FY2025'!M287) - FIND(",", 'FY2025'!M287) - 1) &amp; " " &amp; MID('FY2025'!M287, FIND(" ", 'FY2025'!M287) + 1, FIND(",", 'FY2025'!M287, FIND(" ", 'FY2025'!M287)) - FIND(" ", 'FY2025'!M287) - 1) &amp; ", " &amp; MID('FY2025'!M287, FIND(",", 'FY2025'!M287, FIND(",",'FY2025'!M287) + 1) + 2, LEN('FY2025'!M287))),"")</f>
        <v/>
      </c>
      <c r="N285" s="7" t="str">
        <f>IF('FY2025'!A287&lt;&gt;"",DATEVALUE(MID('FY2025'!N287, FIND(",", 'FY2025'!N287) + 2, FIND(" ", 'FY2025'!N287) - FIND(",", 'FY2025'!N287) - 1) &amp; " " &amp; MID('FY2025'!N287, FIND(" ", 'FY2025'!N287) + 1, FIND(",", 'FY2025'!N287, FIND(" ", 'FY2025'!N287)) - FIND(" ", 'FY2025'!N287) - 1) &amp; ", " &amp; MID('FY2025'!N287, FIND(",", 'FY2025'!N287, FIND(",",'FY2025'!N287) + 1) + 2, LEN('FY2025'!N287))),"")</f>
        <v/>
      </c>
      <c r="O285" s="5" t="str">
        <f t="shared" si="4"/>
        <v/>
      </c>
      <c r="P285" s="10" t="str">
        <f>IF('FY2025'!$A287&lt;&gt;"",IF(AND(MONTH($K285) &lt;= 1, MONTH($L285) &gt;= 1), IF($O285 &lt;&gt; "", $E285/$O285, ""), ""),"")</f>
        <v/>
      </c>
      <c r="Q285" s="10" t="str">
        <f>IF('FY2025'!$A287&lt;&gt;"",IF(AND(MONTH($K285) &lt;= 2, MONTH($L285) &gt;= 2), IF($O285 &lt;&gt; "", $E285/$O285, ""), ""),"")</f>
        <v/>
      </c>
      <c r="R285" s="10" t="str">
        <f>IF('FY2025'!$A287&lt;&gt;"",IF(AND(MONTH($K285) &lt;= 3, MONTH($L285) &gt;= 3), IF($O285 &lt;&gt; "", $E285/$O285, ""), ""),"")</f>
        <v/>
      </c>
      <c r="S285" s="10" t="str">
        <f>IF('FY2025'!$A287&lt;&gt;"",IF(AND(MONTH($K285) &lt;= 4, MONTH($L285) &gt;= 4), IF($O285 &lt;&gt; "", $E285/$O285, ""), ""),"")</f>
        <v/>
      </c>
      <c r="T285" s="10" t="str">
        <f>IF('FY2025'!$A287&lt;&gt;"",IF(AND(MONTH($K285) &lt;= 5, MONTH($L285) &gt;= 5), IF($O285 &lt;&gt; "", $E285/$O285, ""), ""),"")</f>
        <v/>
      </c>
      <c r="U285" s="10" t="str">
        <f>IF('FY2025'!$A287&lt;&gt;"",IF(AND(MONTH($K285) &lt;= 6, MONTH($L285) &gt;= 6), IF($O285 &lt;&gt; "", $E285/$O285, ""), ""),"")</f>
        <v/>
      </c>
      <c r="V285" s="10" t="str">
        <f>IF('FY2025'!$A287&lt;&gt;"",IF(AND(MONTH($K285) &lt;= 7, MONTH($L285) &gt;= 7 ), IF($O285 &lt;&gt; "", $E285/$O285, ""), ""),"")</f>
        <v/>
      </c>
      <c r="W285" s="10" t="str">
        <f>IF('FY2025'!$A287&lt;&gt;"",IF(AND(MONTH($K285) &lt;= 8, MONTH($L285) &gt;= 8), IF($O285 &lt;&gt; "", $E285/$O285, ""), ""),"")</f>
        <v/>
      </c>
      <c r="X285" s="10" t="str">
        <f>IF('FY2025'!$A287&lt;&gt;"",IF(AND(MONTH($K285) &lt;= 9, MONTH($L285) &gt;= 9), IF($O285 &lt;&gt; "", $E285/$O285, ""), ""),"")</f>
        <v/>
      </c>
      <c r="Y285" s="10" t="str">
        <f>IF('FY2025'!$A287&lt;&gt;"",IF(AND(MONTH($K285) &lt;= 10, MONTH($L285) &gt;= 10), IF($O285 &lt;&gt; "", $E285/$O285, ""), ""),"")</f>
        <v/>
      </c>
      <c r="Z285" s="10" t="str">
        <f>IF('FY2025'!$A287&lt;&gt;"",IF(AND(MONTH($K285) &lt;= 11, MONTH($L285) &gt;= 11), IF($O285 &lt;&gt; "", $E285/$O285, ""), ""),"")</f>
        <v/>
      </c>
      <c r="AA285" s="10" t="str">
        <f>IF('FY2025'!$A287&lt;&gt;"",IF(AND(MONTH($K285) &lt;= 12, MONTH($L285) &gt;= 12), IF($O285 &lt;&gt; "", $E285/$O285, ""), ""),"")</f>
        <v/>
      </c>
    </row>
    <row r="286" spans="1:27" x14ac:dyDescent="0.25">
      <c r="A286" s="8" t="str">
        <f>IF('FY2025'!A288&lt;&gt;"", VALUE('FY2025'!A288), "")</f>
        <v/>
      </c>
      <c r="B286" s="5" t="str">
        <f>IF('FY2025'!A288&lt;&gt;"",_xlfn.VALUETOTEXT('FY2025'!B288),"")</f>
        <v/>
      </c>
      <c r="C286" s="5" t="str">
        <f>_xlfn.VALUETOTEXT('FY2025'!C288)</f>
        <v/>
      </c>
      <c r="D286" s="5" t="str">
        <f>IF('FY2025'!A288&lt;&gt;"",_xlfn.VALUETOTEXT('FY2025'!D288),"")</f>
        <v/>
      </c>
      <c r="E286" s="6" t="str">
        <f>IF('FY2025'!A288&lt;&gt;"",VALUE('FY2025'!E288),"")</f>
        <v/>
      </c>
      <c r="F286" s="6" t="str">
        <f>IF('FY2025'!A288&lt;&gt;"",VALUE('FY2025'!F288),"")</f>
        <v/>
      </c>
      <c r="G286" s="6" t="str">
        <f>IF('FY2025'!A288&lt;&gt;"",VALUE('FY2025'!G288),"")</f>
        <v/>
      </c>
      <c r="H286" s="6" t="str">
        <f>IF('FY2025'!A288&lt;&gt;"",VALUE('FY2025'!H288),"")</f>
        <v/>
      </c>
      <c r="I286" s="6" t="str">
        <f>IF('FY2025'!A288&lt;&gt;"",VALUE('FY2025'!I288),"")</f>
        <v/>
      </c>
      <c r="J286" s="6" t="str">
        <f>IF('FY2025'!A288&lt;&gt;"",VALUE('FY2025'!J288),"")</f>
        <v/>
      </c>
      <c r="K286" s="7" t="str">
        <f>IF('FY2025'!A288&lt;&gt;"",DATEVALUE(MID('FY2025'!K288, FIND(",", 'FY2025'!K288) + 2, FIND(" ", 'FY2025'!K288) - FIND(",", 'FY2025'!K288) - 1) &amp; " " &amp; MID('FY2025'!K288, FIND(" ", 'FY2025'!K288) + 1, FIND(",", 'FY2025'!K288, FIND(" ", 'FY2025'!K288)) - FIND(" ", 'FY2025'!K288) - 1) &amp; ", " &amp; MID('FY2025'!K288, FIND(",", 'FY2025'!K288, FIND(",",'FY2025'!K288) + 1) + 2, LEN('FY2025'!K288))),"")</f>
        <v/>
      </c>
      <c r="L286" s="7" t="str">
        <f>IF('FY2025'!A288&lt;&gt;"",DATEVALUE(MID('FY2025'!L288, FIND(",", 'FY2025'!L288) + 2, FIND(" ", 'FY2025'!L288) - FIND(",", 'FY2025'!L288) - 1) &amp; " " &amp; MID('FY2025'!L288, FIND(" ", 'FY2025'!L288) + 1, FIND(",", 'FY2025'!L288, FIND(" ", 'FY2025'!L288)) - FIND(" ", 'FY2025'!L288) - 1) &amp; ", " &amp; MID('FY2025'!L288, FIND(",", 'FY2025'!L288, FIND(",",'FY2025'!L288) + 1) + 2, LEN('FY2025'!L288))),"")</f>
        <v/>
      </c>
      <c r="M286" s="7" t="str">
        <f>IF('FY2025'!A288&lt;&gt;"",DATEVALUE(MID('FY2025'!M288, FIND(",", 'FY2025'!M288) + 2, FIND(" ", 'FY2025'!M288) - FIND(",", 'FY2025'!M288) - 1) &amp; " " &amp; MID('FY2025'!M288, FIND(" ", 'FY2025'!M288) + 1, FIND(",", 'FY2025'!M288, FIND(" ", 'FY2025'!M288)) - FIND(" ", 'FY2025'!M288) - 1) &amp; ", " &amp; MID('FY2025'!M288, FIND(",", 'FY2025'!M288, FIND(",",'FY2025'!M288) + 1) + 2, LEN('FY2025'!M288))),"")</f>
        <v/>
      </c>
      <c r="N286" s="7" t="str">
        <f>IF('FY2025'!A288&lt;&gt;"",DATEVALUE(MID('FY2025'!N288, FIND(",", 'FY2025'!N288) + 2, FIND(" ", 'FY2025'!N288) - FIND(",", 'FY2025'!N288) - 1) &amp; " " &amp; MID('FY2025'!N288, FIND(" ", 'FY2025'!N288) + 1, FIND(",", 'FY2025'!N288, FIND(" ", 'FY2025'!N288)) - FIND(" ", 'FY2025'!N288) - 1) &amp; ", " &amp; MID('FY2025'!N288, FIND(",", 'FY2025'!N288, FIND(",",'FY2025'!N288) + 1) + 2, LEN('FY2025'!N288))),"")</f>
        <v/>
      </c>
      <c r="O286" s="5" t="str">
        <f t="shared" si="4"/>
        <v/>
      </c>
      <c r="P286" s="10" t="str">
        <f>IF('FY2025'!$A288&lt;&gt;"",IF(AND(MONTH($K286) &lt;= 1, MONTH($L286) &gt;= 1), IF($O286 &lt;&gt; "", $E286/$O286, ""), ""),"")</f>
        <v/>
      </c>
      <c r="Q286" s="10" t="str">
        <f>IF('FY2025'!$A288&lt;&gt;"",IF(AND(MONTH($K286) &lt;= 2, MONTH($L286) &gt;= 2), IF($O286 &lt;&gt; "", $E286/$O286, ""), ""),"")</f>
        <v/>
      </c>
      <c r="R286" s="10" t="str">
        <f>IF('FY2025'!$A288&lt;&gt;"",IF(AND(MONTH($K286) &lt;= 3, MONTH($L286) &gt;= 3), IF($O286 &lt;&gt; "", $E286/$O286, ""), ""),"")</f>
        <v/>
      </c>
      <c r="S286" s="10" t="str">
        <f>IF('FY2025'!$A288&lt;&gt;"",IF(AND(MONTH($K286) &lt;= 4, MONTH($L286) &gt;= 4), IF($O286 &lt;&gt; "", $E286/$O286, ""), ""),"")</f>
        <v/>
      </c>
      <c r="T286" s="10" t="str">
        <f>IF('FY2025'!$A288&lt;&gt;"",IF(AND(MONTH($K286) &lt;= 5, MONTH($L286) &gt;= 5), IF($O286 &lt;&gt; "", $E286/$O286, ""), ""),"")</f>
        <v/>
      </c>
      <c r="U286" s="10" t="str">
        <f>IF('FY2025'!$A288&lt;&gt;"",IF(AND(MONTH($K286) &lt;= 6, MONTH($L286) &gt;= 6), IF($O286 &lt;&gt; "", $E286/$O286, ""), ""),"")</f>
        <v/>
      </c>
      <c r="V286" s="10" t="str">
        <f>IF('FY2025'!$A288&lt;&gt;"",IF(AND(MONTH($K286) &lt;= 7, MONTH($L286) &gt;= 7 ), IF($O286 &lt;&gt; "", $E286/$O286, ""), ""),"")</f>
        <v/>
      </c>
      <c r="W286" s="10" t="str">
        <f>IF('FY2025'!$A288&lt;&gt;"",IF(AND(MONTH($K286) &lt;= 8, MONTH($L286) &gt;= 8), IF($O286 &lt;&gt; "", $E286/$O286, ""), ""),"")</f>
        <v/>
      </c>
      <c r="X286" s="10" t="str">
        <f>IF('FY2025'!$A288&lt;&gt;"",IF(AND(MONTH($K286) &lt;= 9, MONTH($L286) &gt;= 9), IF($O286 &lt;&gt; "", $E286/$O286, ""), ""),"")</f>
        <v/>
      </c>
      <c r="Y286" s="10" t="str">
        <f>IF('FY2025'!$A288&lt;&gt;"",IF(AND(MONTH($K286) &lt;= 10, MONTH($L286) &gt;= 10), IF($O286 &lt;&gt; "", $E286/$O286, ""), ""),"")</f>
        <v/>
      </c>
      <c r="Z286" s="10" t="str">
        <f>IF('FY2025'!$A288&lt;&gt;"",IF(AND(MONTH($K286) &lt;= 11, MONTH($L286) &gt;= 11), IF($O286 &lt;&gt; "", $E286/$O286, ""), ""),"")</f>
        <v/>
      </c>
      <c r="AA286" s="10" t="str">
        <f>IF('FY2025'!$A288&lt;&gt;"",IF(AND(MONTH($K286) &lt;= 12, MONTH($L286) &gt;= 12), IF($O286 &lt;&gt; "", $E286/$O286, ""), ""),"")</f>
        <v/>
      </c>
    </row>
    <row r="287" spans="1:27" x14ac:dyDescent="0.25">
      <c r="A287" s="8" t="str">
        <f>IF('FY2025'!A289&lt;&gt;"", VALUE('FY2025'!A289), "")</f>
        <v/>
      </c>
      <c r="B287" s="5" t="str">
        <f>IF('FY2025'!A289&lt;&gt;"",_xlfn.VALUETOTEXT('FY2025'!B289),"")</f>
        <v/>
      </c>
      <c r="C287" s="5" t="str">
        <f>_xlfn.VALUETOTEXT('FY2025'!C289)</f>
        <v/>
      </c>
      <c r="D287" s="5" t="str">
        <f>IF('FY2025'!A289&lt;&gt;"",_xlfn.VALUETOTEXT('FY2025'!D289),"")</f>
        <v/>
      </c>
      <c r="E287" s="6" t="str">
        <f>IF('FY2025'!A289&lt;&gt;"",VALUE('FY2025'!E289),"")</f>
        <v/>
      </c>
      <c r="F287" s="6" t="str">
        <f>IF('FY2025'!A289&lt;&gt;"",VALUE('FY2025'!F289),"")</f>
        <v/>
      </c>
      <c r="G287" s="6" t="str">
        <f>IF('FY2025'!A289&lt;&gt;"",VALUE('FY2025'!G289),"")</f>
        <v/>
      </c>
      <c r="H287" s="6" t="str">
        <f>IF('FY2025'!A289&lt;&gt;"",VALUE('FY2025'!H289),"")</f>
        <v/>
      </c>
      <c r="I287" s="6" t="str">
        <f>IF('FY2025'!A289&lt;&gt;"",VALUE('FY2025'!I289),"")</f>
        <v/>
      </c>
      <c r="J287" s="6" t="str">
        <f>IF('FY2025'!A289&lt;&gt;"",VALUE('FY2025'!J289),"")</f>
        <v/>
      </c>
      <c r="K287" s="7" t="str">
        <f>IF('FY2025'!A289&lt;&gt;"",DATEVALUE(MID('FY2025'!K289, FIND(",", 'FY2025'!K289) + 2, FIND(" ", 'FY2025'!K289) - FIND(",", 'FY2025'!K289) - 1) &amp; " " &amp; MID('FY2025'!K289, FIND(" ", 'FY2025'!K289) + 1, FIND(",", 'FY2025'!K289, FIND(" ", 'FY2025'!K289)) - FIND(" ", 'FY2025'!K289) - 1) &amp; ", " &amp; MID('FY2025'!K289, FIND(",", 'FY2025'!K289, FIND(",",'FY2025'!K289) + 1) + 2, LEN('FY2025'!K289))),"")</f>
        <v/>
      </c>
      <c r="L287" s="7" t="str">
        <f>IF('FY2025'!A289&lt;&gt;"",DATEVALUE(MID('FY2025'!L289, FIND(",", 'FY2025'!L289) + 2, FIND(" ", 'FY2025'!L289) - FIND(",", 'FY2025'!L289) - 1) &amp; " " &amp; MID('FY2025'!L289, FIND(" ", 'FY2025'!L289) + 1, FIND(",", 'FY2025'!L289, FIND(" ", 'FY2025'!L289)) - FIND(" ", 'FY2025'!L289) - 1) &amp; ", " &amp; MID('FY2025'!L289, FIND(",", 'FY2025'!L289, FIND(",",'FY2025'!L289) + 1) + 2, LEN('FY2025'!L289))),"")</f>
        <v/>
      </c>
      <c r="M287" s="7" t="str">
        <f>IF('FY2025'!A289&lt;&gt;"",DATEVALUE(MID('FY2025'!M289, FIND(",", 'FY2025'!M289) + 2, FIND(" ", 'FY2025'!M289) - FIND(",", 'FY2025'!M289) - 1) &amp; " " &amp; MID('FY2025'!M289, FIND(" ", 'FY2025'!M289) + 1, FIND(",", 'FY2025'!M289, FIND(" ", 'FY2025'!M289)) - FIND(" ", 'FY2025'!M289) - 1) &amp; ", " &amp; MID('FY2025'!M289, FIND(",", 'FY2025'!M289, FIND(",",'FY2025'!M289) + 1) + 2, LEN('FY2025'!M289))),"")</f>
        <v/>
      </c>
      <c r="N287" s="7" t="str">
        <f>IF('FY2025'!A289&lt;&gt;"",DATEVALUE(MID('FY2025'!N289, FIND(",", 'FY2025'!N289) + 2, FIND(" ", 'FY2025'!N289) - FIND(",", 'FY2025'!N289) - 1) &amp; " " &amp; MID('FY2025'!N289, FIND(" ", 'FY2025'!N289) + 1, FIND(",", 'FY2025'!N289, FIND(" ", 'FY2025'!N289)) - FIND(" ", 'FY2025'!N289) - 1) &amp; ", " &amp; MID('FY2025'!N289, FIND(",", 'FY2025'!N289, FIND(",",'FY2025'!N289) + 1) + 2, LEN('FY2025'!N289))),"")</f>
        <v/>
      </c>
      <c r="O287" s="5" t="str">
        <f t="shared" si="4"/>
        <v/>
      </c>
      <c r="P287" s="10" t="str">
        <f>IF('FY2025'!$A289&lt;&gt;"",IF(AND(MONTH($K287) &lt;= 1, MONTH($L287) &gt;= 1), IF($O287 &lt;&gt; "", $E287/$O287, ""), ""),"")</f>
        <v/>
      </c>
      <c r="Q287" s="10" t="str">
        <f>IF('FY2025'!$A289&lt;&gt;"",IF(AND(MONTH($K287) &lt;= 2, MONTH($L287) &gt;= 2), IF($O287 &lt;&gt; "", $E287/$O287, ""), ""),"")</f>
        <v/>
      </c>
      <c r="R287" s="10" t="str">
        <f>IF('FY2025'!$A289&lt;&gt;"",IF(AND(MONTH($K287) &lt;= 3, MONTH($L287) &gt;= 3), IF($O287 &lt;&gt; "", $E287/$O287, ""), ""),"")</f>
        <v/>
      </c>
      <c r="S287" s="10" t="str">
        <f>IF('FY2025'!$A289&lt;&gt;"",IF(AND(MONTH($K287) &lt;= 4, MONTH($L287) &gt;= 4), IF($O287 &lt;&gt; "", $E287/$O287, ""), ""),"")</f>
        <v/>
      </c>
      <c r="T287" s="10" t="str">
        <f>IF('FY2025'!$A289&lt;&gt;"",IF(AND(MONTH($K287) &lt;= 5, MONTH($L287) &gt;= 5), IF($O287 &lt;&gt; "", $E287/$O287, ""), ""),"")</f>
        <v/>
      </c>
      <c r="U287" s="10" t="str">
        <f>IF('FY2025'!$A289&lt;&gt;"",IF(AND(MONTH($K287) &lt;= 6, MONTH($L287) &gt;= 6), IF($O287 &lt;&gt; "", $E287/$O287, ""), ""),"")</f>
        <v/>
      </c>
      <c r="V287" s="10" t="str">
        <f>IF('FY2025'!$A289&lt;&gt;"",IF(AND(MONTH($K287) &lt;= 7, MONTH($L287) &gt;= 7 ), IF($O287 &lt;&gt; "", $E287/$O287, ""), ""),"")</f>
        <v/>
      </c>
      <c r="W287" s="10" t="str">
        <f>IF('FY2025'!$A289&lt;&gt;"",IF(AND(MONTH($K287) &lt;= 8, MONTH($L287) &gt;= 8), IF($O287 &lt;&gt; "", $E287/$O287, ""), ""),"")</f>
        <v/>
      </c>
      <c r="X287" s="10" t="str">
        <f>IF('FY2025'!$A289&lt;&gt;"",IF(AND(MONTH($K287) &lt;= 9, MONTH($L287) &gt;= 9), IF($O287 &lt;&gt; "", $E287/$O287, ""), ""),"")</f>
        <v/>
      </c>
      <c r="Y287" s="10" t="str">
        <f>IF('FY2025'!$A289&lt;&gt;"",IF(AND(MONTH($K287) &lt;= 10, MONTH($L287) &gt;= 10), IF($O287 &lt;&gt; "", $E287/$O287, ""), ""),"")</f>
        <v/>
      </c>
      <c r="Z287" s="10" t="str">
        <f>IF('FY2025'!$A289&lt;&gt;"",IF(AND(MONTH($K287) &lt;= 11, MONTH($L287) &gt;= 11), IF($O287 &lt;&gt; "", $E287/$O287, ""), ""),"")</f>
        <v/>
      </c>
      <c r="AA287" s="10" t="str">
        <f>IF('FY2025'!$A289&lt;&gt;"",IF(AND(MONTH($K287) &lt;= 12, MONTH($L287) &gt;= 12), IF($O287 &lt;&gt; "", $E287/$O287, ""), ""),"")</f>
        <v/>
      </c>
    </row>
    <row r="288" spans="1:27" x14ac:dyDescent="0.25">
      <c r="A288" s="8" t="str">
        <f>IF('FY2025'!A290&lt;&gt;"", VALUE('FY2025'!A290), "")</f>
        <v/>
      </c>
      <c r="B288" s="5" t="str">
        <f>IF('FY2025'!A290&lt;&gt;"",_xlfn.VALUETOTEXT('FY2025'!B290),"")</f>
        <v/>
      </c>
      <c r="C288" s="5" t="str">
        <f>_xlfn.VALUETOTEXT('FY2025'!C290)</f>
        <v/>
      </c>
      <c r="D288" s="5" t="str">
        <f>IF('FY2025'!A290&lt;&gt;"",_xlfn.VALUETOTEXT('FY2025'!D290),"")</f>
        <v/>
      </c>
      <c r="E288" s="6" t="str">
        <f>IF('FY2025'!A290&lt;&gt;"",VALUE('FY2025'!E290),"")</f>
        <v/>
      </c>
      <c r="F288" s="6" t="str">
        <f>IF('FY2025'!A290&lt;&gt;"",VALUE('FY2025'!F290),"")</f>
        <v/>
      </c>
      <c r="G288" s="6" t="str">
        <f>IF('FY2025'!A290&lt;&gt;"",VALUE('FY2025'!G290),"")</f>
        <v/>
      </c>
      <c r="H288" s="6" t="str">
        <f>IF('FY2025'!A290&lt;&gt;"",VALUE('FY2025'!H290),"")</f>
        <v/>
      </c>
      <c r="I288" s="6" t="str">
        <f>IF('FY2025'!A290&lt;&gt;"",VALUE('FY2025'!I290),"")</f>
        <v/>
      </c>
      <c r="J288" s="6" t="str">
        <f>IF('FY2025'!A290&lt;&gt;"",VALUE('FY2025'!J290),"")</f>
        <v/>
      </c>
      <c r="K288" s="7" t="str">
        <f>IF('FY2025'!A290&lt;&gt;"",DATEVALUE(MID('FY2025'!K290, FIND(",", 'FY2025'!K290) + 2, FIND(" ", 'FY2025'!K290) - FIND(",", 'FY2025'!K290) - 1) &amp; " " &amp; MID('FY2025'!K290, FIND(" ", 'FY2025'!K290) + 1, FIND(",", 'FY2025'!K290, FIND(" ", 'FY2025'!K290)) - FIND(" ", 'FY2025'!K290) - 1) &amp; ", " &amp; MID('FY2025'!K290, FIND(",", 'FY2025'!K290, FIND(",",'FY2025'!K290) + 1) + 2, LEN('FY2025'!K290))),"")</f>
        <v/>
      </c>
      <c r="L288" s="7" t="str">
        <f>IF('FY2025'!A290&lt;&gt;"",DATEVALUE(MID('FY2025'!L290, FIND(",", 'FY2025'!L290) + 2, FIND(" ", 'FY2025'!L290) - FIND(",", 'FY2025'!L290) - 1) &amp; " " &amp; MID('FY2025'!L290, FIND(" ", 'FY2025'!L290) + 1, FIND(",", 'FY2025'!L290, FIND(" ", 'FY2025'!L290)) - FIND(" ", 'FY2025'!L290) - 1) &amp; ", " &amp; MID('FY2025'!L290, FIND(",", 'FY2025'!L290, FIND(",",'FY2025'!L290) + 1) + 2, LEN('FY2025'!L290))),"")</f>
        <v/>
      </c>
      <c r="M288" s="7" t="str">
        <f>IF('FY2025'!A290&lt;&gt;"",DATEVALUE(MID('FY2025'!M290, FIND(",", 'FY2025'!M290) + 2, FIND(" ", 'FY2025'!M290) - FIND(",", 'FY2025'!M290) - 1) &amp; " " &amp; MID('FY2025'!M290, FIND(" ", 'FY2025'!M290) + 1, FIND(",", 'FY2025'!M290, FIND(" ", 'FY2025'!M290)) - FIND(" ", 'FY2025'!M290) - 1) &amp; ", " &amp; MID('FY2025'!M290, FIND(",", 'FY2025'!M290, FIND(",",'FY2025'!M290) + 1) + 2, LEN('FY2025'!M290))),"")</f>
        <v/>
      </c>
      <c r="N288" s="7" t="str">
        <f>IF('FY2025'!A290&lt;&gt;"",DATEVALUE(MID('FY2025'!N290, FIND(",", 'FY2025'!N290) + 2, FIND(" ", 'FY2025'!N290) - FIND(",", 'FY2025'!N290) - 1) &amp; " " &amp; MID('FY2025'!N290, FIND(" ", 'FY2025'!N290) + 1, FIND(",", 'FY2025'!N290, FIND(" ", 'FY2025'!N290)) - FIND(" ", 'FY2025'!N290) - 1) &amp; ", " &amp; MID('FY2025'!N290, FIND(",", 'FY2025'!N290, FIND(",",'FY2025'!N290) + 1) + 2, LEN('FY2025'!N290))),"")</f>
        <v/>
      </c>
      <c r="O288" s="5" t="str">
        <f t="shared" si="4"/>
        <v/>
      </c>
      <c r="P288" s="10" t="str">
        <f>IF('FY2025'!$A290&lt;&gt;"",IF(AND(MONTH($K288) &lt;= 1, MONTH($L288) &gt;= 1), IF($O288 &lt;&gt; "", $E288/$O288, ""), ""),"")</f>
        <v/>
      </c>
      <c r="Q288" s="10" t="str">
        <f>IF('FY2025'!$A290&lt;&gt;"",IF(AND(MONTH($K288) &lt;= 2, MONTH($L288) &gt;= 2), IF($O288 &lt;&gt; "", $E288/$O288, ""), ""),"")</f>
        <v/>
      </c>
      <c r="R288" s="10" t="str">
        <f>IF('FY2025'!$A290&lt;&gt;"",IF(AND(MONTH($K288) &lt;= 3, MONTH($L288) &gt;= 3), IF($O288 &lt;&gt; "", $E288/$O288, ""), ""),"")</f>
        <v/>
      </c>
      <c r="S288" s="10" t="str">
        <f>IF('FY2025'!$A290&lt;&gt;"",IF(AND(MONTH($K288) &lt;= 4, MONTH($L288) &gt;= 4), IF($O288 &lt;&gt; "", $E288/$O288, ""), ""),"")</f>
        <v/>
      </c>
      <c r="T288" s="10" t="str">
        <f>IF('FY2025'!$A290&lt;&gt;"",IF(AND(MONTH($K288) &lt;= 5, MONTH($L288) &gt;= 5), IF($O288 &lt;&gt; "", $E288/$O288, ""), ""),"")</f>
        <v/>
      </c>
      <c r="U288" s="10" t="str">
        <f>IF('FY2025'!$A290&lt;&gt;"",IF(AND(MONTH($K288) &lt;= 6, MONTH($L288) &gt;= 6), IF($O288 &lt;&gt; "", $E288/$O288, ""), ""),"")</f>
        <v/>
      </c>
      <c r="V288" s="10" t="str">
        <f>IF('FY2025'!$A290&lt;&gt;"",IF(AND(MONTH($K288) &lt;= 7, MONTH($L288) &gt;= 7 ), IF($O288 &lt;&gt; "", $E288/$O288, ""), ""),"")</f>
        <v/>
      </c>
      <c r="W288" s="10" t="str">
        <f>IF('FY2025'!$A290&lt;&gt;"",IF(AND(MONTH($K288) &lt;= 8, MONTH($L288) &gt;= 8), IF($O288 &lt;&gt; "", $E288/$O288, ""), ""),"")</f>
        <v/>
      </c>
      <c r="X288" s="10" t="str">
        <f>IF('FY2025'!$A290&lt;&gt;"",IF(AND(MONTH($K288) &lt;= 9, MONTH($L288) &gt;= 9), IF($O288 &lt;&gt; "", $E288/$O288, ""), ""),"")</f>
        <v/>
      </c>
      <c r="Y288" s="10" t="str">
        <f>IF('FY2025'!$A290&lt;&gt;"",IF(AND(MONTH($K288) &lt;= 10, MONTH($L288) &gt;= 10), IF($O288 &lt;&gt; "", $E288/$O288, ""), ""),"")</f>
        <v/>
      </c>
      <c r="Z288" s="10" t="str">
        <f>IF('FY2025'!$A290&lt;&gt;"",IF(AND(MONTH($K288) &lt;= 11, MONTH($L288) &gt;= 11), IF($O288 &lt;&gt; "", $E288/$O288, ""), ""),"")</f>
        <v/>
      </c>
      <c r="AA288" s="10" t="str">
        <f>IF('FY2025'!$A290&lt;&gt;"",IF(AND(MONTH($K288) &lt;= 12, MONTH($L288) &gt;= 12), IF($O288 &lt;&gt; "", $E288/$O288, ""), ""),"")</f>
        <v/>
      </c>
    </row>
    <row r="289" spans="1:27" x14ac:dyDescent="0.25">
      <c r="A289" s="8" t="str">
        <f>IF('FY2025'!A291&lt;&gt;"", VALUE('FY2025'!A291), "")</f>
        <v/>
      </c>
      <c r="B289" s="5" t="str">
        <f>IF('FY2025'!A291&lt;&gt;"",_xlfn.VALUETOTEXT('FY2025'!B291),"")</f>
        <v/>
      </c>
      <c r="C289" s="5" t="str">
        <f>_xlfn.VALUETOTEXT('FY2025'!C291)</f>
        <v/>
      </c>
      <c r="D289" s="5" t="str">
        <f>IF('FY2025'!A291&lt;&gt;"",_xlfn.VALUETOTEXT('FY2025'!D291),"")</f>
        <v/>
      </c>
      <c r="E289" s="6" t="str">
        <f>IF('FY2025'!A291&lt;&gt;"",VALUE('FY2025'!E291),"")</f>
        <v/>
      </c>
      <c r="F289" s="6" t="str">
        <f>IF('FY2025'!A291&lt;&gt;"",VALUE('FY2025'!F291),"")</f>
        <v/>
      </c>
      <c r="G289" s="6" t="str">
        <f>IF('FY2025'!A291&lt;&gt;"",VALUE('FY2025'!G291),"")</f>
        <v/>
      </c>
      <c r="H289" s="6" t="str">
        <f>IF('FY2025'!A291&lt;&gt;"",VALUE('FY2025'!H291),"")</f>
        <v/>
      </c>
      <c r="I289" s="6" t="str">
        <f>IF('FY2025'!A291&lt;&gt;"",VALUE('FY2025'!I291),"")</f>
        <v/>
      </c>
      <c r="J289" s="6" t="str">
        <f>IF('FY2025'!A291&lt;&gt;"",VALUE('FY2025'!J291),"")</f>
        <v/>
      </c>
      <c r="K289" s="7" t="str">
        <f>IF('FY2025'!A291&lt;&gt;"",DATEVALUE(MID('FY2025'!K291, FIND(",", 'FY2025'!K291) + 2, FIND(" ", 'FY2025'!K291) - FIND(",", 'FY2025'!K291) - 1) &amp; " " &amp; MID('FY2025'!K291, FIND(" ", 'FY2025'!K291) + 1, FIND(",", 'FY2025'!K291, FIND(" ", 'FY2025'!K291)) - FIND(" ", 'FY2025'!K291) - 1) &amp; ", " &amp; MID('FY2025'!K291, FIND(",", 'FY2025'!K291, FIND(",",'FY2025'!K291) + 1) + 2, LEN('FY2025'!K291))),"")</f>
        <v/>
      </c>
      <c r="L289" s="7" t="str">
        <f>IF('FY2025'!A291&lt;&gt;"",DATEVALUE(MID('FY2025'!L291, FIND(",", 'FY2025'!L291) + 2, FIND(" ", 'FY2025'!L291) - FIND(",", 'FY2025'!L291) - 1) &amp; " " &amp; MID('FY2025'!L291, FIND(" ", 'FY2025'!L291) + 1, FIND(",", 'FY2025'!L291, FIND(" ", 'FY2025'!L291)) - FIND(" ", 'FY2025'!L291) - 1) &amp; ", " &amp; MID('FY2025'!L291, FIND(",", 'FY2025'!L291, FIND(",",'FY2025'!L291) + 1) + 2, LEN('FY2025'!L291))),"")</f>
        <v/>
      </c>
      <c r="M289" s="7" t="str">
        <f>IF('FY2025'!A291&lt;&gt;"",DATEVALUE(MID('FY2025'!M291, FIND(",", 'FY2025'!M291) + 2, FIND(" ", 'FY2025'!M291) - FIND(",", 'FY2025'!M291) - 1) &amp; " " &amp; MID('FY2025'!M291, FIND(" ", 'FY2025'!M291) + 1, FIND(",", 'FY2025'!M291, FIND(" ", 'FY2025'!M291)) - FIND(" ", 'FY2025'!M291) - 1) &amp; ", " &amp; MID('FY2025'!M291, FIND(",", 'FY2025'!M291, FIND(",",'FY2025'!M291) + 1) + 2, LEN('FY2025'!M291))),"")</f>
        <v/>
      </c>
      <c r="N289" s="7" t="str">
        <f>IF('FY2025'!A291&lt;&gt;"",DATEVALUE(MID('FY2025'!N291, FIND(",", 'FY2025'!N291) + 2, FIND(" ", 'FY2025'!N291) - FIND(",", 'FY2025'!N291) - 1) &amp; " " &amp; MID('FY2025'!N291, FIND(" ", 'FY2025'!N291) + 1, FIND(",", 'FY2025'!N291, FIND(" ", 'FY2025'!N291)) - FIND(" ", 'FY2025'!N291) - 1) &amp; ", " &amp; MID('FY2025'!N291, FIND(",", 'FY2025'!N291, FIND(",",'FY2025'!N291) + 1) + 2, LEN('FY2025'!N291))),"")</f>
        <v/>
      </c>
      <c r="O289" s="5" t="str">
        <f t="shared" si="4"/>
        <v/>
      </c>
      <c r="P289" s="10" t="str">
        <f>IF('FY2025'!$A291&lt;&gt;"",IF(AND(MONTH($K289) &lt;= 1, MONTH($L289) &gt;= 1), IF($O289 &lt;&gt; "", $E289/$O289, ""), ""),"")</f>
        <v/>
      </c>
      <c r="Q289" s="10" t="str">
        <f>IF('FY2025'!$A291&lt;&gt;"",IF(AND(MONTH($K289) &lt;= 2, MONTH($L289) &gt;= 2), IF($O289 &lt;&gt; "", $E289/$O289, ""), ""),"")</f>
        <v/>
      </c>
      <c r="R289" s="10" t="str">
        <f>IF('FY2025'!$A291&lt;&gt;"",IF(AND(MONTH($K289) &lt;= 3, MONTH($L289) &gt;= 3), IF($O289 &lt;&gt; "", $E289/$O289, ""), ""),"")</f>
        <v/>
      </c>
      <c r="S289" s="10" t="str">
        <f>IF('FY2025'!$A291&lt;&gt;"",IF(AND(MONTH($K289) &lt;= 4, MONTH($L289) &gt;= 4), IF($O289 &lt;&gt; "", $E289/$O289, ""), ""),"")</f>
        <v/>
      </c>
      <c r="T289" s="10" t="str">
        <f>IF('FY2025'!$A291&lt;&gt;"",IF(AND(MONTH($K289) &lt;= 5, MONTH($L289) &gt;= 5), IF($O289 &lt;&gt; "", $E289/$O289, ""), ""),"")</f>
        <v/>
      </c>
      <c r="U289" s="10" t="str">
        <f>IF('FY2025'!$A291&lt;&gt;"",IF(AND(MONTH($K289) &lt;= 6, MONTH($L289) &gt;= 6), IF($O289 &lt;&gt; "", $E289/$O289, ""), ""),"")</f>
        <v/>
      </c>
      <c r="V289" s="10" t="str">
        <f>IF('FY2025'!$A291&lt;&gt;"",IF(AND(MONTH($K289) &lt;= 7, MONTH($L289) &gt;= 7 ), IF($O289 &lt;&gt; "", $E289/$O289, ""), ""),"")</f>
        <v/>
      </c>
      <c r="W289" s="10" t="str">
        <f>IF('FY2025'!$A291&lt;&gt;"",IF(AND(MONTH($K289) &lt;= 8, MONTH($L289) &gt;= 8), IF($O289 &lt;&gt; "", $E289/$O289, ""), ""),"")</f>
        <v/>
      </c>
      <c r="X289" s="10" t="str">
        <f>IF('FY2025'!$A291&lt;&gt;"",IF(AND(MONTH($K289) &lt;= 9, MONTH($L289) &gt;= 9), IF($O289 &lt;&gt; "", $E289/$O289, ""), ""),"")</f>
        <v/>
      </c>
      <c r="Y289" s="10" t="str">
        <f>IF('FY2025'!$A291&lt;&gt;"",IF(AND(MONTH($K289) &lt;= 10, MONTH($L289) &gt;= 10), IF($O289 &lt;&gt; "", $E289/$O289, ""), ""),"")</f>
        <v/>
      </c>
      <c r="Z289" s="10" t="str">
        <f>IF('FY2025'!$A291&lt;&gt;"",IF(AND(MONTH($K289) &lt;= 11, MONTH($L289) &gt;= 11), IF($O289 &lt;&gt; "", $E289/$O289, ""), ""),"")</f>
        <v/>
      </c>
      <c r="AA289" s="10" t="str">
        <f>IF('FY2025'!$A291&lt;&gt;"",IF(AND(MONTH($K289) &lt;= 12, MONTH($L289) &gt;= 12), IF($O289 &lt;&gt; "", $E289/$O289, ""), ""),"")</f>
        <v/>
      </c>
    </row>
    <row r="290" spans="1:27" x14ac:dyDescent="0.25">
      <c r="A290" s="8" t="str">
        <f>IF('FY2025'!A292&lt;&gt;"", VALUE('FY2025'!A292), "")</f>
        <v/>
      </c>
      <c r="B290" s="5" t="str">
        <f>IF('FY2025'!A292&lt;&gt;"",_xlfn.VALUETOTEXT('FY2025'!B292),"")</f>
        <v/>
      </c>
      <c r="C290" s="5" t="str">
        <f>_xlfn.VALUETOTEXT('FY2025'!C292)</f>
        <v/>
      </c>
      <c r="D290" s="5" t="str">
        <f>IF('FY2025'!A292&lt;&gt;"",_xlfn.VALUETOTEXT('FY2025'!D292),"")</f>
        <v/>
      </c>
      <c r="E290" s="6" t="str">
        <f>IF('FY2025'!A292&lt;&gt;"",VALUE('FY2025'!E292),"")</f>
        <v/>
      </c>
      <c r="F290" s="6" t="str">
        <f>IF('FY2025'!A292&lt;&gt;"",VALUE('FY2025'!F292),"")</f>
        <v/>
      </c>
      <c r="G290" s="6" t="str">
        <f>IF('FY2025'!A292&lt;&gt;"",VALUE('FY2025'!G292),"")</f>
        <v/>
      </c>
      <c r="H290" s="6" t="str">
        <f>IF('FY2025'!A292&lt;&gt;"",VALUE('FY2025'!H292),"")</f>
        <v/>
      </c>
      <c r="I290" s="6" t="str">
        <f>IF('FY2025'!A292&lt;&gt;"",VALUE('FY2025'!I292),"")</f>
        <v/>
      </c>
      <c r="J290" s="6" t="str">
        <f>IF('FY2025'!A292&lt;&gt;"",VALUE('FY2025'!J292),"")</f>
        <v/>
      </c>
      <c r="K290" s="7" t="str">
        <f>IF('FY2025'!A292&lt;&gt;"",DATEVALUE(MID('FY2025'!K292, FIND(",", 'FY2025'!K292) + 2, FIND(" ", 'FY2025'!K292) - FIND(",", 'FY2025'!K292) - 1) &amp; " " &amp; MID('FY2025'!K292, FIND(" ", 'FY2025'!K292) + 1, FIND(",", 'FY2025'!K292, FIND(" ", 'FY2025'!K292)) - FIND(" ", 'FY2025'!K292) - 1) &amp; ", " &amp; MID('FY2025'!K292, FIND(",", 'FY2025'!K292, FIND(",",'FY2025'!K292) + 1) + 2, LEN('FY2025'!K292))),"")</f>
        <v/>
      </c>
      <c r="L290" s="7" t="str">
        <f>IF('FY2025'!A292&lt;&gt;"",DATEVALUE(MID('FY2025'!L292, FIND(",", 'FY2025'!L292) + 2, FIND(" ", 'FY2025'!L292) - FIND(",", 'FY2025'!L292) - 1) &amp; " " &amp; MID('FY2025'!L292, FIND(" ", 'FY2025'!L292) + 1, FIND(",", 'FY2025'!L292, FIND(" ", 'FY2025'!L292)) - FIND(" ", 'FY2025'!L292) - 1) &amp; ", " &amp; MID('FY2025'!L292, FIND(",", 'FY2025'!L292, FIND(",",'FY2025'!L292) + 1) + 2, LEN('FY2025'!L292))),"")</f>
        <v/>
      </c>
      <c r="M290" s="7" t="str">
        <f>IF('FY2025'!A292&lt;&gt;"",DATEVALUE(MID('FY2025'!M292, FIND(",", 'FY2025'!M292) + 2, FIND(" ", 'FY2025'!M292) - FIND(",", 'FY2025'!M292) - 1) &amp; " " &amp; MID('FY2025'!M292, FIND(" ", 'FY2025'!M292) + 1, FIND(",", 'FY2025'!M292, FIND(" ", 'FY2025'!M292)) - FIND(" ", 'FY2025'!M292) - 1) &amp; ", " &amp; MID('FY2025'!M292, FIND(",", 'FY2025'!M292, FIND(",",'FY2025'!M292) + 1) + 2, LEN('FY2025'!M292))),"")</f>
        <v/>
      </c>
      <c r="N290" s="7" t="str">
        <f>IF('FY2025'!A292&lt;&gt;"",DATEVALUE(MID('FY2025'!N292, FIND(",", 'FY2025'!N292) + 2, FIND(" ", 'FY2025'!N292) - FIND(",", 'FY2025'!N292) - 1) &amp; " " &amp; MID('FY2025'!N292, FIND(" ", 'FY2025'!N292) + 1, FIND(",", 'FY2025'!N292, FIND(" ", 'FY2025'!N292)) - FIND(" ", 'FY2025'!N292) - 1) &amp; ", " &amp; MID('FY2025'!N292, FIND(",", 'FY2025'!N292, FIND(",",'FY2025'!N292) + 1) + 2, LEN('FY2025'!N292))),"")</f>
        <v/>
      </c>
      <c r="O290" s="5" t="str">
        <f t="shared" si="4"/>
        <v/>
      </c>
      <c r="P290" s="10" t="str">
        <f>IF('FY2025'!$A292&lt;&gt;"",IF(AND(MONTH($K290) &lt;= 1, MONTH($L290) &gt;= 1), IF($O290 &lt;&gt; "", $E290/$O290, ""), ""),"")</f>
        <v/>
      </c>
      <c r="Q290" s="10" t="str">
        <f>IF('FY2025'!$A292&lt;&gt;"",IF(AND(MONTH($K290) &lt;= 2, MONTH($L290) &gt;= 2), IF($O290 &lt;&gt; "", $E290/$O290, ""), ""),"")</f>
        <v/>
      </c>
      <c r="R290" s="10" t="str">
        <f>IF('FY2025'!$A292&lt;&gt;"",IF(AND(MONTH($K290) &lt;= 3, MONTH($L290) &gt;= 3), IF($O290 &lt;&gt; "", $E290/$O290, ""), ""),"")</f>
        <v/>
      </c>
      <c r="S290" s="10" t="str">
        <f>IF('FY2025'!$A292&lt;&gt;"",IF(AND(MONTH($K290) &lt;= 4, MONTH($L290) &gt;= 4), IF($O290 &lt;&gt; "", $E290/$O290, ""), ""),"")</f>
        <v/>
      </c>
      <c r="T290" s="10" t="str">
        <f>IF('FY2025'!$A292&lt;&gt;"",IF(AND(MONTH($K290) &lt;= 5, MONTH($L290) &gt;= 5), IF($O290 &lt;&gt; "", $E290/$O290, ""), ""),"")</f>
        <v/>
      </c>
      <c r="U290" s="10" t="str">
        <f>IF('FY2025'!$A292&lt;&gt;"",IF(AND(MONTH($K290) &lt;= 6, MONTH($L290) &gt;= 6), IF($O290 &lt;&gt; "", $E290/$O290, ""), ""),"")</f>
        <v/>
      </c>
      <c r="V290" s="10" t="str">
        <f>IF('FY2025'!$A292&lt;&gt;"",IF(AND(MONTH($K290) &lt;= 7, MONTH($L290) &gt;= 7 ), IF($O290 &lt;&gt; "", $E290/$O290, ""), ""),"")</f>
        <v/>
      </c>
      <c r="W290" s="10" t="str">
        <f>IF('FY2025'!$A292&lt;&gt;"",IF(AND(MONTH($K290) &lt;= 8, MONTH($L290) &gt;= 8), IF($O290 &lt;&gt; "", $E290/$O290, ""), ""),"")</f>
        <v/>
      </c>
      <c r="X290" s="10" t="str">
        <f>IF('FY2025'!$A292&lt;&gt;"",IF(AND(MONTH($K290) &lt;= 9, MONTH($L290) &gt;= 9), IF($O290 &lt;&gt; "", $E290/$O290, ""), ""),"")</f>
        <v/>
      </c>
      <c r="Y290" s="10" t="str">
        <f>IF('FY2025'!$A292&lt;&gt;"",IF(AND(MONTH($K290) &lt;= 10, MONTH($L290) &gt;= 10), IF($O290 &lt;&gt; "", $E290/$O290, ""), ""),"")</f>
        <v/>
      </c>
      <c r="Z290" s="10" t="str">
        <f>IF('FY2025'!$A292&lt;&gt;"",IF(AND(MONTH($K290) &lt;= 11, MONTH($L290) &gt;= 11), IF($O290 &lt;&gt; "", $E290/$O290, ""), ""),"")</f>
        <v/>
      </c>
      <c r="AA290" s="10" t="str">
        <f>IF('FY2025'!$A292&lt;&gt;"",IF(AND(MONTH($K290) &lt;= 12, MONTH($L290) &gt;= 12), IF($O290 &lt;&gt; "", $E290/$O290, ""), ""),"")</f>
        <v/>
      </c>
    </row>
    <row r="291" spans="1:27" x14ac:dyDescent="0.25">
      <c r="A291" s="8" t="str">
        <f>IF('FY2025'!A293&lt;&gt;"", VALUE('FY2025'!A293), "")</f>
        <v/>
      </c>
      <c r="B291" s="5" t="str">
        <f>IF('FY2025'!A293&lt;&gt;"",_xlfn.VALUETOTEXT('FY2025'!B293),"")</f>
        <v/>
      </c>
      <c r="C291" s="5" t="str">
        <f>_xlfn.VALUETOTEXT('FY2025'!C293)</f>
        <v/>
      </c>
      <c r="D291" s="5" t="str">
        <f>IF('FY2025'!A293&lt;&gt;"",_xlfn.VALUETOTEXT('FY2025'!D293),"")</f>
        <v/>
      </c>
      <c r="E291" s="6" t="str">
        <f>IF('FY2025'!A293&lt;&gt;"",VALUE('FY2025'!E293),"")</f>
        <v/>
      </c>
      <c r="F291" s="6" t="str">
        <f>IF('FY2025'!A293&lt;&gt;"",VALUE('FY2025'!F293),"")</f>
        <v/>
      </c>
      <c r="G291" s="6" t="str">
        <f>IF('FY2025'!A293&lt;&gt;"",VALUE('FY2025'!G293),"")</f>
        <v/>
      </c>
      <c r="H291" s="6" t="str">
        <f>IF('FY2025'!A293&lt;&gt;"",VALUE('FY2025'!H293),"")</f>
        <v/>
      </c>
      <c r="I291" s="6" t="str">
        <f>IF('FY2025'!A293&lt;&gt;"",VALUE('FY2025'!I293),"")</f>
        <v/>
      </c>
      <c r="J291" s="6" t="str">
        <f>IF('FY2025'!A293&lt;&gt;"",VALUE('FY2025'!J293),"")</f>
        <v/>
      </c>
      <c r="K291" s="7" t="str">
        <f>IF('FY2025'!A293&lt;&gt;"",DATEVALUE(MID('FY2025'!K293, FIND(",", 'FY2025'!K293) + 2, FIND(" ", 'FY2025'!K293) - FIND(",", 'FY2025'!K293) - 1) &amp; " " &amp; MID('FY2025'!K293, FIND(" ", 'FY2025'!K293) + 1, FIND(",", 'FY2025'!K293, FIND(" ", 'FY2025'!K293)) - FIND(" ", 'FY2025'!K293) - 1) &amp; ", " &amp; MID('FY2025'!K293, FIND(",", 'FY2025'!K293, FIND(",",'FY2025'!K293) + 1) + 2, LEN('FY2025'!K293))),"")</f>
        <v/>
      </c>
      <c r="L291" s="7" t="str">
        <f>IF('FY2025'!A293&lt;&gt;"",DATEVALUE(MID('FY2025'!L293, FIND(",", 'FY2025'!L293) + 2, FIND(" ", 'FY2025'!L293) - FIND(",", 'FY2025'!L293) - 1) &amp; " " &amp; MID('FY2025'!L293, FIND(" ", 'FY2025'!L293) + 1, FIND(",", 'FY2025'!L293, FIND(" ", 'FY2025'!L293)) - FIND(" ", 'FY2025'!L293) - 1) &amp; ", " &amp; MID('FY2025'!L293, FIND(",", 'FY2025'!L293, FIND(",",'FY2025'!L293) + 1) + 2, LEN('FY2025'!L293))),"")</f>
        <v/>
      </c>
      <c r="M291" s="7" t="str">
        <f>IF('FY2025'!A293&lt;&gt;"",DATEVALUE(MID('FY2025'!M293, FIND(",", 'FY2025'!M293) + 2, FIND(" ", 'FY2025'!M293) - FIND(",", 'FY2025'!M293) - 1) &amp; " " &amp; MID('FY2025'!M293, FIND(" ", 'FY2025'!M293) + 1, FIND(",", 'FY2025'!M293, FIND(" ", 'FY2025'!M293)) - FIND(" ", 'FY2025'!M293) - 1) &amp; ", " &amp; MID('FY2025'!M293, FIND(",", 'FY2025'!M293, FIND(",",'FY2025'!M293) + 1) + 2, LEN('FY2025'!M293))),"")</f>
        <v/>
      </c>
      <c r="N291" s="7" t="str">
        <f>IF('FY2025'!A293&lt;&gt;"",DATEVALUE(MID('FY2025'!N293, FIND(",", 'FY2025'!N293) + 2, FIND(" ", 'FY2025'!N293) - FIND(",", 'FY2025'!N293) - 1) &amp; " " &amp; MID('FY2025'!N293, FIND(" ", 'FY2025'!N293) + 1, FIND(",", 'FY2025'!N293, FIND(" ", 'FY2025'!N293)) - FIND(" ", 'FY2025'!N293) - 1) &amp; ", " &amp; MID('FY2025'!N293, FIND(",", 'FY2025'!N293, FIND(",",'FY2025'!N293) + 1) + 2, LEN('FY2025'!N293))),"")</f>
        <v/>
      </c>
      <c r="O291" s="5" t="str">
        <f t="shared" si="4"/>
        <v/>
      </c>
      <c r="P291" s="10" t="str">
        <f>IF('FY2025'!$A293&lt;&gt;"",IF(AND(MONTH($K291) &lt;= 1, MONTH($L291) &gt;= 1), IF($O291 &lt;&gt; "", $E291/$O291, ""), ""),"")</f>
        <v/>
      </c>
      <c r="Q291" s="10" t="str">
        <f>IF('FY2025'!$A293&lt;&gt;"",IF(AND(MONTH($K291) &lt;= 2, MONTH($L291) &gt;= 2), IF($O291 &lt;&gt; "", $E291/$O291, ""), ""),"")</f>
        <v/>
      </c>
      <c r="R291" s="10" t="str">
        <f>IF('FY2025'!$A293&lt;&gt;"",IF(AND(MONTH($K291) &lt;= 3, MONTH($L291) &gt;= 3), IF($O291 &lt;&gt; "", $E291/$O291, ""), ""),"")</f>
        <v/>
      </c>
      <c r="S291" s="10" t="str">
        <f>IF('FY2025'!$A293&lt;&gt;"",IF(AND(MONTH($K291) &lt;= 4, MONTH($L291) &gt;= 4), IF($O291 &lt;&gt; "", $E291/$O291, ""), ""),"")</f>
        <v/>
      </c>
      <c r="T291" s="10" t="str">
        <f>IF('FY2025'!$A293&lt;&gt;"",IF(AND(MONTH($K291) &lt;= 5, MONTH($L291) &gt;= 5), IF($O291 &lt;&gt; "", $E291/$O291, ""), ""),"")</f>
        <v/>
      </c>
      <c r="U291" s="10" t="str">
        <f>IF('FY2025'!$A293&lt;&gt;"",IF(AND(MONTH($K291) &lt;= 6, MONTH($L291) &gt;= 6), IF($O291 &lt;&gt; "", $E291/$O291, ""), ""),"")</f>
        <v/>
      </c>
      <c r="V291" s="10" t="str">
        <f>IF('FY2025'!$A293&lt;&gt;"",IF(AND(MONTH($K291) &lt;= 7, MONTH($L291) &gt;= 7 ), IF($O291 &lt;&gt; "", $E291/$O291, ""), ""),"")</f>
        <v/>
      </c>
      <c r="W291" s="10" t="str">
        <f>IF('FY2025'!$A293&lt;&gt;"",IF(AND(MONTH($K291) &lt;= 8, MONTH($L291) &gt;= 8), IF($O291 &lt;&gt; "", $E291/$O291, ""), ""),"")</f>
        <v/>
      </c>
      <c r="X291" s="10" t="str">
        <f>IF('FY2025'!$A293&lt;&gt;"",IF(AND(MONTH($K291) &lt;= 9, MONTH($L291) &gt;= 9), IF($O291 &lt;&gt; "", $E291/$O291, ""), ""),"")</f>
        <v/>
      </c>
      <c r="Y291" s="10" t="str">
        <f>IF('FY2025'!$A293&lt;&gt;"",IF(AND(MONTH($K291) &lt;= 10, MONTH($L291) &gt;= 10), IF($O291 &lt;&gt; "", $E291/$O291, ""), ""),"")</f>
        <v/>
      </c>
      <c r="Z291" s="10" t="str">
        <f>IF('FY2025'!$A293&lt;&gt;"",IF(AND(MONTH($K291) &lt;= 11, MONTH($L291) &gt;= 11), IF($O291 &lt;&gt; "", $E291/$O291, ""), ""),"")</f>
        <v/>
      </c>
      <c r="AA291" s="10" t="str">
        <f>IF('FY2025'!$A293&lt;&gt;"",IF(AND(MONTH($K291) &lt;= 12, MONTH($L291) &gt;= 12), IF($O291 &lt;&gt; "", $E291/$O291, ""), ""),"")</f>
        <v/>
      </c>
    </row>
    <row r="292" spans="1:27" x14ac:dyDescent="0.25">
      <c r="A292" s="8" t="str">
        <f>IF('FY2025'!A294&lt;&gt;"", VALUE('FY2025'!A294), "")</f>
        <v/>
      </c>
      <c r="B292" s="5" t="str">
        <f>IF('FY2025'!A294&lt;&gt;"",_xlfn.VALUETOTEXT('FY2025'!B294),"")</f>
        <v/>
      </c>
      <c r="C292" s="5" t="str">
        <f>_xlfn.VALUETOTEXT('FY2025'!C294)</f>
        <v/>
      </c>
      <c r="D292" s="5" t="str">
        <f>IF('FY2025'!A294&lt;&gt;"",_xlfn.VALUETOTEXT('FY2025'!D294),"")</f>
        <v/>
      </c>
      <c r="E292" s="6" t="str">
        <f>IF('FY2025'!A294&lt;&gt;"",VALUE('FY2025'!E294),"")</f>
        <v/>
      </c>
      <c r="F292" s="6" t="str">
        <f>IF('FY2025'!A294&lt;&gt;"",VALUE('FY2025'!F294),"")</f>
        <v/>
      </c>
      <c r="G292" s="6" t="str">
        <f>IF('FY2025'!A294&lt;&gt;"",VALUE('FY2025'!G294),"")</f>
        <v/>
      </c>
      <c r="H292" s="6" t="str">
        <f>IF('FY2025'!A294&lt;&gt;"",VALUE('FY2025'!H294),"")</f>
        <v/>
      </c>
      <c r="I292" s="6" t="str">
        <f>IF('FY2025'!A294&lt;&gt;"",VALUE('FY2025'!I294),"")</f>
        <v/>
      </c>
      <c r="J292" s="6" t="str">
        <f>IF('FY2025'!A294&lt;&gt;"",VALUE('FY2025'!J294),"")</f>
        <v/>
      </c>
      <c r="K292" s="7" t="str">
        <f>IF('FY2025'!A294&lt;&gt;"",DATEVALUE(MID('FY2025'!K294, FIND(",", 'FY2025'!K294) + 2, FIND(" ", 'FY2025'!K294) - FIND(",", 'FY2025'!K294) - 1) &amp; " " &amp; MID('FY2025'!K294, FIND(" ", 'FY2025'!K294) + 1, FIND(",", 'FY2025'!K294, FIND(" ", 'FY2025'!K294)) - FIND(" ", 'FY2025'!K294) - 1) &amp; ", " &amp; MID('FY2025'!K294, FIND(",", 'FY2025'!K294, FIND(",",'FY2025'!K294) + 1) + 2, LEN('FY2025'!K294))),"")</f>
        <v/>
      </c>
      <c r="L292" s="7" t="str">
        <f>IF('FY2025'!A294&lt;&gt;"",DATEVALUE(MID('FY2025'!L294, FIND(",", 'FY2025'!L294) + 2, FIND(" ", 'FY2025'!L294) - FIND(",", 'FY2025'!L294) - 1) &amp; " " &amp; MID('FY2025'!L294, FIND(" ", 'FY2025'!L294) + 1, FIND(",", 'FY2025'!L294, FIND(" ", 'FY2025'!L294)) - FIND(" ", 'FY2025'!L294) - 1) &amp; ", " &amp; MID('FY2025'!L294, FIND(",", 'FY2025'!L294, FIND(",",'FY2025'!L294) + 1) + 2, LEN('FY2025'!L294))),"")</f>
        <v/>
      </c>
      <c r="M292" s="7" t="str">
        <f>IF('FY2025'!A294&lt;&gt;"",DATEVALUE(MID('FY2025'!M294, FIND(",", 'FY2025'!M294) + 2, FIND(" ", 'FY2025'!M294) - FIND(",", 'FY2025'!M294) - 1) &amp; " " &amp; MID('FY2025'!M294, FIND(" ", 'FY2025'!M294) + 1, FIND(",", 'FY2025'!M294, FIND(" ", 'FY2025'!M294)) - FIND(" ", 'FY2025'!M294) - 1) &amp; ", " &amp; MID('FY2025'!M294, FIND(",", 'FY2025'!M294, FIND(",",'FY2025'!M294) + 1) + 2, LEN('FY2025'!M294))),"")</f>
        <v/>
      </c>
      <c r="N292" s="7" t="str">
        <f>IF('FY2025'!A294&lt;&gt;"",DATEVALUE(MID('FY2025'!N294, FIND(",", 'FY2025'!N294) + 2, FIND(" ", 'FY2025'!N294) - FIND(",", 'FY2025'!N294) - 1) &amp; " " &amp; MID('FY2025'!N294, FIND(" ", 'FY2025'!N294) + 1, FIND(",", 'FY2025'!N294, FIND(" ", 'FY2025'!N294)) - FIND(" ", 'FY2025'!N294) - 1) &amp; ", " &amp; MID('FY2025'!N294, FIND(",", 'FY2025'!N294, FIND(",",'FY2025'!N294) + 1) + 2, LEN('FY2025'!N294))),"")</f>
        <v/>
      </c>
      <c r="O292" s="5" t="str">
        <f t="shared" si="4"/>
        <v/>
      </c>
      <c r="P292" s="10" t="str">
        <f>IF('FY2025'!$A294&lt;&gt;"",IF(AND(MONTH($K292) &lt;= 1, MONTH($L292) &gt;= 1), IF($O292 &lt;&gt; "", $E292/$O292, ""), ""),"")</f>
        <v/>
      </c>
      <c r="Q292" s="10" t="str">
        <f>IF('FY2025'!$A294&lt;&gt;"",IF(AND(MONTH($K292) &lt;= 2, MONTH($L292) &gt;= 2), IF($O292 &lt;&gt; "", $E292/$O292, ""), ""),"")</f>
        <v/>
      </c>
      <c r="R292" s="10" t="str">
        <f>IF('FY2025'!$A294&lt;&gt;"",IF(AND(MONTH($K292) &lt;= 3, MONTH($L292) &gt;= 3), IF($O292 &lt;&gt; "", $E292/$O292, ""), ""),"")</f>
        <v/>
      </c>
      <c r="S292" s="10" t="str">
        <f>IF('FY2025'!$A294&lt;&gt;"",IF(AND(MONTH($K292) &lt;= 4, MONTH($L292) &gt;= 4), IF($O292 &lt;&gt; "", $E292/$O292, ""), ""),"")</f>
        <v/>
      </c>
      <c r="T292" s="10" t="str">
        <f>IF('FY2025'!$A294&lt;&gt;"",IF(AND(MONTH($K292) &lt;= 5, MONTH($L292) &gt;= 5), IF($O292 &lt;&gt; "", $E292/$O292, ""), ""),"")</f>
        <v/>
      </c>
      <c r="U292" s="10" t="str">
        <f>IF('FY2025'!$A294&lt;&gt;"",IF(AND(MONTH($K292) &lt;= 6, MONTH($L292) &gt;= 6), IF($O292 &lt;&gt; "", $E292/$O292, ""), ""),"")</f>
        <v/>
      </c>
      <c r="V292" s="10" t="str">
        <f>IF('FY2025'!$A294&lt;&gt;"",IF(AND(MONTH($K292) &lt;= 7, MONTH($L292) &gt;= 7 ), IF($O292 &lt;&gt; "", $E292/$O292, ""), ""),"")</f>
        <v/>
      </c>
      <c r="W292" s="10" t="str">
        <f>IF('FY2025'!$A294&lt;&gt;"",IF(AND(MONTH($K292) &lt;= 8, MONTH($L292) &gt;= 8), IF($O292 &lt;&gt; "", $E292/$O292, ""), ""),"")</f>
        <v/>
      </c>
      <c r="X292" s="10" t="str">
        <f>IF('FY2025'!$A294&lt;&gt;"",IF(AND(MONTH($K292) &lt;= 9, MONTH($L292) &gt;= 9), IF($O292 &lt;&gt; "", $E292/$O292, ""), ""),"")</f>
        <v/>
      </c>
      <c r="Y292" s="10" t="str">
        <f>IF('FY2025'!$A294&lt;&gt;"",IF(AND(MONTH($K292) &lt;= 10, MONTH($L292) &gt;= 10), IF($O292 &lt;&gt; "", $E292/$O292, ""), ""),"")</f>
        <v/>
      </c>
      <c r="Z292" s="10" t="str">
        <f>IF('FY2025'!$A294&lt;&gt;"",IF(AND(MONTH($K292) &lt;= 11, MONTH($L292) &gt;= 11), IF($O292 &lt;&gt; "", $E292/$O292, ""), ""),"")</f>
        <v/>
      </c>
      <c r="AA292" s="10" t="str">
        <f>IF('FY2025'!$A294&lt;&gt;"",IF(AND(MONTH($K292) &lt;= 12, MONTH($L292) &gt;= 12), IF($O292 &lt;&gt; "", $E292/$O292, ""), ""),"")</f>
        <v/>
      </c>
    </row>
    <row r="293" spans="1:27" x14ac:dyDescent="0.25">
      <c r="A293" s="8" t="str">
        <f>IF('FY2025'!A295&lt;&gt;"", VALUE('FY2025'!A295), "")</f>
        <v/>
      </c>
      <c r="B293" s="5" t="str">
        <f>IF('FY2025'!A295&lt;&gt;"",_xlfn.VALUETOTEXT('FY2025'!B295),"")</f>
        <v/>
      </c>
      <c r="C293" s="5" t="str">
        <f>_xlfn.VALUETOTEXT('FY2025'!C295)</f>
        <v/>
      </c>
      <c r="D293" s="5" t="str">
        <f>IF('FY2025'!A295&lt;&gt;"",_xlfn.VALUETOTEXT('FY2025'!D295),"")</f>
        <v/>
      </c>
      <c r="E293" s="6" t="str">
        <f>IF('FY2025'!A295&lt;&gt;"",VALUE('FY2025'!E295),"")</f>
        <v/>
      </c>
      <c r="F293" s="6" t="str">
        <f>IF('FY2025'!A295&lt;&gt;"",VALUE('FY2025'!F295),"")</f>
        <v/>
      </c>
      <c r="G293" s="6" t="str">
        <f>IF('FY2025'!A295&lt;&gt;"",VALUE('FY2025'!G295),"")</f>
        <v/>
      </c>
      <c r="H293" s="6" t="str">
        <f>IF('FY2025'!A295&lt;&gt;"",VALUE('FY2025'!H295),"")</f>
        <v/>
      </c>
      <c r="I293" s="6" t="str">
        <f>IF('FY2025'!A295&lt;&gt;"",VALUE('FY2025'!I295),"")</f>
        <v/>
      </c>
      <c r="J293" s="6" t="str">
        <f>IF('FY2025'!A295&lt;&gt;"",VALUE('FY2025'!J295),"")</f>
        <v/>
      </c>
      <c r="K293" s="7" t="str">
        <f>IF('FY2025'!A295&lt;&gt;"",DATEVALUE(MID('FY2025'!K295, FIND(",", 'FY2025'!K295) + 2, FIND(" ", 'FY2025'!K295) - FIND(",", 'FY2025'!K295) - 1) &amp; " " &amp; MID('FY2025'!K295, FIND(" ", 'FY2025'!K295) + 1, FIND(",", 'FY2025'!K295, FIND(" ", 'FY2025'!K295)) - FIND(" ", 'FY2025'!K295) - 1) &amp; ", " &amp; MID('FY2025'!K295, FIND(",", 'FY2025'!K295, FIND(",",'FY2025'!K295) + 1) + 2, LEN('FY2025'!K295))),"")</f>
        <v/>
      </c>
      <c r="L293" s="7" t="str">
        <f>IF('FY2025'!A295&lt;&gt;"",DATEVALUE(MID('FY2025'!L295, FIND(",", 'FY2025'!L295) + 2, FIND(" ", 'FY2025'!L295) - FIND(",", 'FY2025'!L295) - 1) &amp; " " &amp; MID('FY2025'!L295, FIND(" ", 'FY2025'!L295) + 1, FIND(",", 'FY2025'!L295, FIND(" ", 'FY2025'!L295)) - FIND(" ", 'FY2025'!L295) - 1) &amp; ", " &amp; MID('FY2025'!L295, FIND(",", 'FY2025'!L295, FIND(",",'FY2025'!L295) + 1) + 2, LEN('FY2025'!L295))),"")</f>
        <v/>
      </c>
      <c r="M293" s="7" t="str">
        <f>IF('FY2025'!A295&lt;&gt;"",DATEVALUE(MID('FY2025'!M295, FIND(",", 'FY2025'!M295) + 2, FIND(" ", 'FY2025'!M295) - FIND(",", 'FY2025'!M295) - 1) &amp; " " &amp; MID('FY2025'!M295, FIND(" ", 'FY2025'!M295) + 1, FIND(",", 'FY2025'!M295, FIND(" ", 'FY2025'!M295)) - FIND(" ", 'FY2025'!M295) - 1) &amp; ", " &amp; MID('FY2025'!M295, FIND(",", 'FY2025'!M295, FIND(",",'FY2025'!M295) + 1) + 2, LEN('FY2025'!M295))),"")</f>
        <v/>
      </c>
      <c r="N293" s="7" t="str">
        <f>IF('FY2025'!A295&lt;&gt;"",DATEVALUE(MID('FY2025'!N295, FIND(",", 'FY2025'!N295) + 2, FIND(" ", 'FY2025'!N295) - FIND(",", 'FY2025'!N295) - 1) &amp; " " &amp; MID('FY2025'!N295, FIND(" ", 'FY2025'!N295) + 1, FIND(",", 'FY2025'!N295, FIND(" ", 'FY2025'!N295)) - FIND(" ", 'FY2025'!N295) - 1) &amp; ", " &amp; MID('FY2025'!N295, FIND(",", 'FY2025'!N295, FIND(",",'FY2025'!N295) + 1) + 2, LEN('FY2025'!N295))),"")</f>
        <v/>
      </c>
      <c r="O293" s="5" t="str">
        <f t="shared" si="4"/>
        <v/>
      </c>
      <c r="P293" s="10" t="str">
        <f>IF('FY2025'!$A295&lt;&gt;"",IF(AND(MONTH($K293) &lt;= 1, MONTH($L293) &gt;= 1), IF($O293 &lt;&gt; "", $E293/$O293, ""), ""),"")</f>
        <v/>
      </c>
      <c r="Q293" s="10" t="str">
        <f>IF('FY2025'!$A295&lt;&gt;"",IF(AND(MONTH($K293) &lt;= 2, MONTH($L293) &gt;= 2), IF($O293 &lt;&gt; "", $E293/$O293, ""), ""),"")</f>
        <v/>
      </c>
      <c r="R293" s="10" t="str">
        <f>IF('FY2025'!$A295&lt;&gt;"",IF(AND(MONTH($K293) &lt;= 3, MONTH($L293) &gt;= 3), IF($O293 &lt;&gt; "", $E293/$O293, ""), ""),"")</f>
        <v/>
      </c>
      <c r="S293" s="10" t="str">
        <f>IF('FY2025'!$A295&lt;&gt;"",IF(AND(MONTH($K293) &lt;= 4, MONTH($L293) &gt;= 4), IF($O293 &lt;&gt; "", $E293/$O293, ""), ""),"")</f>
        <v/>
      </c>
      <c r="T293" s="10" t="str">
        <f>IF('FY2025'!$A295&lt;&gt;"",IF(AND(MONTH($K293) &lt;= 5, MONTH($L293) &gt;= 5), IF($O293 &lt;&gt; "", $E293/$O293, ""), ""),"")</f>
        <v/>
      </c>
      <c r="U293" s="10" t="str">
        <f>IF('FY2025'!$A295&lt;&gt;"",IF(AND(MONTH($K293) &lt;= 6, MONTH($L293) &gt;= 6), IF($O293 &lt;&gt; "", $E293/$O293, ""), ""),"")</f>
        <v/>
      </c>
      <c r="V293" s="10" t="str">
        <f>IF('FY2025'!$A295&lt;&gt;"",IF(AND(MONTH($K293) &lt;= 7, MONTH($L293) &gt;= 7 ), IF($O293 &lt;&gt; "", $E293/$O293, ""), ""),"")</f>
        <v/>
      </c>
      <c r="W293" s="10" t="str">
        <f>IF('FY2025'!$A295&lt;&gt;"",IF(AND(MONTH($K293) &lt;= 8, MONTH($L293) &gt;= 8), IF($O293 &lt;&gt; "", $E293/$O293, ""), ""),"")</f>
        <v/>
      </c>
      <c r="X293" s="10" t="str">
        <f>IF('FY2025'!$A295&lt;&gt;"",IF(AND(MONTH($K293) &lt;= 9, MONTH($L293) &gt;= 9), IF($O293 &lt;&gt; "", $E293/$O293, ""), ""),"")</f>
        <v/>
      </c>
      <c r="Y293" s="10" t="str">
        <f>IF('FY2025'!$A295&lt;&gt;"",IF(AND(MONTH($K293) &lt;= 10, MONTH($L293) &gt;= 10), IF($O293 &lt;&gt; "", $E293/$O293, ""), ""),"")</f>
        <v/>
      </c>
      <c r="Z293" s="10" t="str">
        <f>IF('FY2025'!$A295&lt;&gt;"",IF(AND(MONTH($K293) &lt;= 11, MONTH($L293) &gt;= 11), IF($O293 &lt;&gt; "", $E293/$O293, ""), ""),"")</f>
        <v/>
      </c>
      <c r="AA293" s="10" t="str">
        <f>IF('FY2025'!$A295&lt;&gt;"",IF(AND(MONTH($K293) &lt;= 12, MONTH($L293) &gt;= 12), IF($O293 &lt;&gt; "", $E293/$O293, ""), ""),"")</f>
        <v/>
      </c>
    </row>
    <row r="294" spans="1:27" x14ac:dyDescent="0.25">
      <c r="A294" s="8" t="str">
        <f>IF('FY2025'!A296&lt;&gt;"", VALUE('FY2025'!A296), "")</f>
        <v/>
      </c>
      <c r="B294" s="5" t="str">
        <f>IF('FY2025'!A296&lt;&gt;"",_xlfn.VALUETOTEXT('FY2025'!B296),"")</f>
        <v/>
      </c>
      <c r="C294" s="5" t="str">
        <f>_xlfn.VALUETOTEXT('FY2025'!C296)</f>
        <v/>
      </c>
      <c r="D294" s="5" t="str">
        <f>IF('FY2025'!A296&lt;&gt;"",_xlfn.VALUETOTEXT('FY2025'!D296),"")</f>
        <v/>
      </c>
      <c r="E294" s="6" t="str">
        <f>IF('FY2025'!A296&lt;&gt;"",VALUE('FY2025'!E296),"")</f>
        <v/>
      </c>
      <c r="F294" s="6" t="str">
        <f>IF('FY2025'!A296&lt;&gt;"",VALUE('FY2025'!F296),"")</f>
        <v/>
      </c>
      <c r="G294" s="6" t="str">
        <f>IF('FY2025'!A296&lt;&gt;"",VALUE('FY2025'!G296),"")</f>
        <v/>
      </c>
      <c r="H294" s="6" t="str">
        <f>IF('FY2025'!A296&lt;&gt;"",VALUE('FY2025'!H296),"")</f>
        <v/>
      </c>
      <c r="I294" s="6" t="str">
        <f>IF('FY2025'!A296&lt;&gt;"",VALUE('FY2025'!I296),"")</f>
        <v/>
      </c>
      <c r="J294" s="6" t="str">
        <f>IF('FY2025'!A296&lt;&gt;"",VALUE('FY2025'!J296),"")</f>
        <v/>
      </c>
      <c r="K294" s="7" t="str">
        <f>IF('FY2025'!A296&lt;&gt;"",DATEVALUE(MID('FY2025'!K296, FIND(",", 'FY2025'!K296) + 2, FIND(" ", 'FY2025'!K296) - FIND(",", 'FY2025'!K296) - 1) &amp; " " &amp; MID('FY2025'!K296, FIND(" ", 'FY2025'!K296) + 1, FIND(",", 'FY2025'!K296, FIND(" ", 'FY2025'!K296)) - FIND(" ", 'FY2025'!K296) - 1) &amp; ", " &amp; MID('FY2025'!K296, FIND(",", 'FY2025'!K296, FIND(",",'FY2025'!K296) + 1) + 2, LEN('FY2025'!K296))),"")</f>
        <v/>
      </c>
      <c r="L294" s="7" t="str">
        <f>IF('FY2025'!A296&lt;&gt;"",DATEVALUE(MID('FY2025'!L296, FIND(",", 'FY2025'!L296) + 2, FIND(" ", 'FY2025'!L296) - FIND(",", 'FY2025'!L296) - 1) &amp; " " &amp; MID('FY2025'!L296, FIND(" ", 'FY2025'!L296) + 1, FIND(",", 'FY2025'!L296, FIND(" ", 'FY2025'!L296)) - FIND(" ", 'FY2025'!L296) - 1) &amp; ", " &amp; MID('FY2025'!L296, FIND(",", 'FY2025'!L296, FIND(",",'FY2025'!L296) + 1) + 2, LEN('FY2025'!L296))),"")</f>
        <v/>
      </c>
      <c r="M294" s="7" t="str">
        <f>IF('FY2025'!A296&lt;&gt;"",DATEVALUE(MID('FY2025'!M296, FIND(",", 'FY2025'!M296) + 2, FIND(" ", 'FY2025'!M296) - FIND(",", 'FY2025'!M296) - 1) &amp; " " &amp; MID('FY2025'!M296, FIND(" ", 'FY2025'!M296) + 1, FIND(",", 'FY2025'!M296, FIND(" ", 'FY2025'!M296)) - FIND(" ", 'FY2025'!M296) - 1) &amp; ", " &amp; MID('FY2025'!M296, FIND(",", 'FY2025'!M296, FIND(",",'FY2025'!M296) + 1) + 2, LEN('FY2025'!M296))),"")</f>
        <v/>
      </c>
      <c r="N294" s="7" t="str">
        <f>IF('FY2025'!A296&lt;&gt;"",DATEVALUE(MID('FY2025'!N296, FIND(",", 'FY2025'!N296) + 2, FIND(" ", 'FY2025'!N296) - FIND(",", 'FY2025'!N296) - 1) &amp; " " &amp; MID('FY2025'!N296, FIND(" ", 'FY2025'!N296) + 1, FIND(",", 'FY2025'!N296, FIND(" ", 'FY2025'!N296)) - FIND(" ", 'FY2025'!N296) - 1) &amp; ", " &amp; MID('FY2025'!N296, FIND(",", 'FY2025'!N296, FIND(",",'FY2025'!N296) + 1) + 2, LEN('FY2025'!N296))),"")</f>
        <v/>
      </c>
      <c r="O294" s="5" t="str">
        <f t="shared" si="4"/>
        <v/>
      </c>
      <c r="P294" s="10" t="str">
        <f>IF('FY2025'!$A296&lt;&gt;"",IF(AND(MONTH($K294) &lt;= 1, MONTH($L294) &gt;= 1), IF($O294 &lt;&gt; "", $E294/$O294, ""), ""),"")</f>
        <v/>
      </c>
      <c r="Q294" s="10" t="str">
        <f>IF('FY2025'!$A296&lt;&gt;"",IF(AND(MONTH($K294) &lt;= 2, MONTH($L294) &gt;= 2), IF($O294 &lt;&gt; "", $E294/$O294, ""), ""),"")</f>
        <v/>
      </c>
      <c r="R294" s="10" t="str">
        <f>IF('FY2025'!$A296&lt;&gt;"",IF(AND(MONTH($K294) &lt;= 3, MONTH($L294) &gt;= 3), IF($O294 &lt;&gt; "", $E294/$O294, ""), ""),"")</f>
        <v/>
      </c>
      <c r="S294" s="10" t="str">
        <f>IF('FY2025'!$A296&lt;&gt;"",IF(AND(MONTH($K294) &lt;= 4, MONTH($L294) &gt;= 4), IF($O294 &lt;&gt; "", $E294/$O294, ""), ""),"")</f>
        <v/>
      </c>
      <c r="T294" s="10" t="str">
        <f>IF('FY2025'!$A296&lt;&gt;"",IF(AND(MONTH($K294) &lt;= 5, MONTH($L294) &gt;= 5), IF($O294 &lt;&gt; "", $E294/$O294, ""), ""),"")</f>
        <v/>
      </c>
      <c r="U294" s="10" t="str">
        <f>IF('FY2025'!$A296&lt;&gt;"",IF(AND(MONTH($K294) &lt;= 6, MONTH($L294) &gt;= 6), IF($O294 &lt;&gt; "", $E294/$O294, ""), ""),"")</f>
        <v/>
      </c>
      <c r="V294" s="10" t="str">
        <f>IF('FY2025'!$A296&lt;&gt;"",IF(AND(MONTH($K294) &lt;= 7, MONTH($L294) &gt;= 7 ), IF($O294 &lt;&gt; "", $E294/$O294, ""), ""),"")</f>
        <v/>
      </c>
      <c r="W294" s="10" t="str">
        <f>IF('FY2025'!$A296&lt;&gt;"",IF(AND(MONTH($K294) &lt;= 8, MONTH($L294) &gt;= 8), IF($O294 &lt;&gt; "", $E294/$O294, ""), ""),"")</f>
        <v/>
      </c>
      <c r="X294" s="10" t="str">
        <f>IF('FY2025'!$A296&lt;&gt;"",IF(AND(MONTH($K294) &lt;= 9, MONTH($L294) &gt;= 9), IF($O294 &lt;&gt; "", $E294/$O294, ""), ""),"")</f>
        <v/>
      </c>
      <c r="Y294" s="10" t="str">
        <f>IF('FY2025'!$A296&lt;&gt;"",IF(AND(MONTH($K294) &lt;= 10, MONTH($L294) &gt;= 10), IF($O294 &lt;&gt; "", $E294/$O294, ""), ""),"")</f>
        <v/>
      </c>
      <c r="Z294" s="10" t="str">
        <f>IF('FY2025'!$A296&lt;&gt;"",IF(AND(MONTH($K294) &lt;= 11, MONTH($L294) &gt;= 11), IF($O294 &lt;&gt; "", $E294/$O294, ""), ""),"")</f>
        <v/>
      </c>
      <c r="AA294" s="10" t="str">
        <f>IF('FY2025'!$A296&lt;&gt;"",IF(AND(MONTH($K294) &lt;= 12, MONTH($L294) &gt;= 12), IF($O294 &lt;&gt; "", $E294/$O294, ""), ""),"")</f>
        <v/>
      </c>
    </row>
    <row r="295" spans="1:27" x14ac:dyDescent="0.25">
      <c r="A295" s="8" t="str">
        <f>IF('FY2025'!A297&lt;&gt;"", VALUE('FY2025'!A297), "")</f>
        <v/>
      </c>
      <c r="B295" s="5" t="str">
        <f>IF('FY2025'!A297&lt;&gt;"",_xlfn.VALUETOTEXT('FY2025'!B297),"")</f>
        <v/>
      </c>
      <c r="C295" s="5" t="str">
        <f>_xlfn.VALUETOTEXT('FY2025'!C297)</f>
        <v/>
      </c>
      <c r="D295" s="5" t="str">
        <f>IF('FY2025'!A297&lt;&gt;"",_xlfn.VALUETOTEXT('FY2025'!D297),"")</f>
        <v/>
      </c>
      <c r="E295" s="6" t="str">
        <f>IF('FY2025'!A297&lt;&gt;"",VALUE('FY2025'!E297),"")</f>
        <v/>
      </c>
      <c r="F295" s="6" t="str">
        <f>IF('FY2025'!A297&lt;&gt;"",VALUE('FY2025'!F297),"")</f>
        <v/>
      </c>
      <c r="G295" s="6" t="str">
        <f>IF('FY2025'!A297&lt;&gt;"",VALUE('FY2025'!G297),"")</f>
        <v/>
      </c>
      <c r="H295" s="6" t="str">
        <f>IF('FY2025'!A297&lt;&gt;"",VALUE('FY2025'!H297),"")</f>
        <v/>
      </c>
      <c r="I295" s="6" t="str">
        <f>IF('FY2025'!A297&lt;&gt;"",VALUE('FY2025'!I297),"")</f>
        <v/>
      </c>
      <c r="J295" s="6" t="str">
        <f>IF('FY2025'!A297&lt;&gt;"",VALUE('FY2025'!J297),"")</f>
        <v/>
      </c>
      <c r="K295" s="7" t="str">
        <f>IF('FY2025'!A297&lt;&gt;"",DATEVALUE(MID('FY2025'!K297, FIND(",", 'FY2025'!K297) + 2, FIND(" ", 'FY2025'!K297) - FIND(",", 'FY2025'!K297) - 1) &amp; " " &amp; MID('FY2025'!K297, FIND(" ", 'FY2025'!K297) + 1, FIND(",", 'FY2025'!K297, FIND(" ", 'FY2025'!K297)) - FIND(" ", 'FY2025'!K297) - 1) &amp; ", " &amp; MID('FY2025'!K297, FIND(",", 'FY2025'!K297, FIND(",",'FY2025'!K297) + 1) + 2, LEN('FY2025'!K297))),"")</f>
        <v/>
      </c>
      <c r="L295" s="7" t="str">
        <f>IF('FY2025'!A297&lt;&gt;"",DATEVALUE(MID('FY2025'!L297, FIND(",", 'FY2025'!L297) + 2, FIND(" ", 'FY2025'!L297) - FIND(",", 'FY2025'!L297) - 1) &amp; " " &amp; MID('FY2025'!L297, FIND(" ", 'FY2025'!L297) + 1, FIND(",", 'FY2025'!L297, FIND(" ", 'FY2025'!L297)) - FIND(" ", 'FY2025'!L297) - 1) &amp; ", " &amp; MID('FY2025'!L297, FIND(",", 'FY2025'!L297, FIND(",",'FY2025'!L297) + 1) + 2, LEN('FY2025'!L297))),"")</f>
        <v/>
      </c>
      <c r="M295" s="7" t="str">
        <f>IF('FY2025'!A297&lt;&gt;"",DATEVALUE(MID('FY2025'!M297, FIND(",", 'FY2025'!M297) + 2, FIND(" ", 'FY2025'!M297) - FIND(",", 'FY2025'!M297) - 1) &amp; " " &amp; MID('FY2025'!M297, FIND(" ", 'FY2025'!M297) + 1, FIND(",", 'FY2025'!M297, FIND(" ", 'FY2025'!M297)) - FIND(" ", 'FY2025'!M297) - 1) &amp; ", " &amp; MID('FY2025'!M297, FIND(",", 'FY2025'!M297, FIND(",",'FY2025'!M297) + 1) + 2, LEN('FY2025'!M297))),"")</f>
        <v/>
      </c>
      <c r="N295" s="7" t="str">
        <f>IF('FY2025'!A297&lt;&gt;"",DATEVALUE(MID('FY2025'!N297, FIND(",", 'FY2025'!N297) + 2, FIND(" ", 'FY2025'!N297) - FIND(",", 'FY2025'!N297) - 1) &amp; " " &amp; MID('FY2025'!N297, FIND(" ", 'FY2025'!N297) + 1, FIND(",", 'FY2025'!N297, FIND(" ", 'FY2025'!N297)) - FIND(" ", 'FY2025'!N297) - 1) &amp; ", " &amp; MID('FY2025'!N297, FIND(",", 'FY2025'!N297, FIND(",",'FY2025'!N297) + 1) + 2, LEN('FY2025'!N297))),"")</f>
        <v/>
      </c>
      <c r="O295" s="5" t="str">
        <f t="shared" si="4"/>
        <v/>
      </c>
      <c r="P295" s="10" t="str">
        <f>IF('FY2025'!$A297&lt;&gt;"",IF(AND(MONTH($K295) &lt;= 1, MONTH($L295) &gt;= 1), IF($O295 &lt;&gt; "", $E295/$O295, ""), ""),"")</f>
        <v/>
      </c>
      <c r="Q295" s="10" t="str">
        <f>IF('FY2025'!$A297&lt;&gt;"",IF(AND(MONTH($K295) &lt;= 2, MONTH($L295) &gt;= 2), IF($O295 &lt;&gt; "", $E295/$O295, ""), ""),"")</f>
        <v/>
      </c>
      <c r="R295" s="10" t="str">
        <f>IF('FY2025'!$A297&lt;&gt;"",IF(AND(MONTH($K295) &lt;= 3, MONTH($L295) &gt;= 3), IF($O295 &lt;&gt; "", $E295/$O295, ""), ""),"")</f>
        <v/>
      </c>
      <c r="S295" s="10" t="str">
        <f>IF('FY2025'!$A297&lt;&gt;"",IF(AND(MONTH($K295) &lt;= 4, MONTH($L295) &gt;= 4), IF($O295 &lt;&gt; "", $E295/$O295, ""), ""),"")</f>
        <v/>
      </c>
      <c r="T295" s="10" t="str">
        <f>IF('FY2025'!$A297&lt;&gt;"",IF(AND(MONTH($K295) &lt;= 5, MONTH($L295) &gt;= 5), IF($O295 &lt;&gt; "", $E295/$O295, ""), ""),"")</f>
        <v/>
      </c>
      <c r="U295" s="10" t="str">
        <f>IF('FY2025'!$A297&lt;&gt;"",IF(AND(MONTH($K295) &lt;= 6, MONTH($L295) &gt;= 6), IF($O295 &lt;&gt; "", $E295/$O295, ""), ""),"")</f>
        <v/>
      </c>
      <c r="V295" s="10" t="str">
        <f>IF('FY2025'!$A297&lt;&gt;"",IF(AND(MONTH($K295) &lt;= 7, MONTH($L295) &gt;= 7 ), IF($O295 &lt;&gt; "", $E295/$O295, ""), ""),"")</f>
        <v/>
      </c>
      <c r="W295" s="10" t="str">
        <f>IF('FY2025'!$A297&lt;&gt;"",IF(AND(MONTH($K295) &lt;= 8, MONTH($L295) &gt;= 8), IF($O295 &lt;&gt; "", $E295/$O295, ""), ""),"")</f>
        <v/>
      </c>
      <c r="X295" s="10" t="str">
        <f>IF('FY2025'!$A297&lt;&gt;"",IF(AND(MONTH($K295) &lt;= 9, MONTH($L295) &gt;= 9), IF($O295 &lt;&gt; "", $E295/$O295, ""), ""),"")</f>
        <v/>
      </c>
      <c r="Y295" s="10" t="str">
        <f>IF('FY2025'!$A297&lt;&gt;"",IF(AND(MONTH($K295) &lt;= 10, MONTH($L295) &gt;= 10), IF($O295 &lt;&gt; "", $E295/$O295, ""), ""),"")</f>
        <v/>
      </c>
      <c r="Z295" s="10" t="str">
        <f>IF('FY2025'!$A297&lt;&gt;"",IF(AND(MONTH($K295) &lt;= 11, MONTH($L295) &gt;= 11), IF($O295 &lt;&gt; "", $E295/$O295, ""), ""),"")</f>
        <v/>
      </c>
      <c r="AA295" s="10" t="str">
        <f>IF('FY2025'!$A297&lt;&gt;"",IF(AND(MONTH($K295) &lt;= 12, MONTH($L295) &gt;= 12), IF($O295 &lt;&gt; "", $E295/$O295, ""), ""),"")</f>
        <v/>
      </c>
    </row>
    <row r="296" spans="1:27" x14ac:dyDescent="0.25">
      <c r="A296" s="8" t="str">
        <f>IF('FY2025'!A298&lt;&gt;"", VALUE('FY2025'!A298), "")</f>
        <v/>
      </c>
      <c r="B296" s="5" t="str">
        <f>IF('FY2025'!A298&lt;&gt;"",_xlfn.VALUETOTEXT('FY2025'!B298),"")</f>
        <v/>
      </c>
      <c r="C296" s="5" t="str">
        <f>_xlfn.VALUETOTEXT('FY2025'!C298)</f>
        <v/>
      </c>
      <c r="D296" s="5" t="str">
        <f>IF('FY2025'!A298&lt;&gt;"",_xlfn.VALUETOTEXT('FY2025'!D298),"")</f>
        <v/>
      </c>
      <c r="E296" s="6" t="str">
        <f>IF('FY2025'!A298&lt;&gt;"",VALUE('FY2025'!E298),"")</f>
        <v/>
      </c>
      <c r="F296" s="6" t="str">
        <f>IF('FY2025'!A298&lt;&gt;"",VALUE('FY2025'!F298),"")</f>
        <v/>
      </c>
      <c r="G296" s="6" t="str">
        <f>IF('FY2025'!A298&lt;&gt;"",VALUE('FY2025'!G298),"")</f>
        <v/>
      </c>
      <c r="H296" s="6" t="str">
        <f>IF('FY2025'!A298&lt;&gt;"",VALUE('FY2025'!H298),"")</f>
        <v/>
      </c>
      <c r="I296" s="6" t="str">
        <f>IF('FY2025'!A298&lt;&gt;"",VALUE('FY2025'!I298),"")</f>
        <v/>
      </c>
      <c r="J296" s="6" t="str">
        <f>IF('FY2025'!A298&lt;&gt;"",VALUE('FY2025'!J298),"")</f>
        <v/>
      </c>
      <c r="K296" s="7" t="str">
        <f>IF('FY2025'!A298&lt;&gt;"",DATEVALUE(MID('FY2025'!K298, FIND(",", 'FY2025'!K298) + 2, FIND(" ", 'FY2025'!K298) - FIND(",", 'FY2025'!K298) - 1) &amp; " " &amp; MID('FY2025'!K298, FIND(" ", 'FY2025'!K298) + 1, FIND(",", 'FY2025'!K298, FIND(" ", 'FY2025'!K298)) - FIND(" ", 'FY2025'!K298) - 1) &amp; ", " &amp; MID('FY2025'!K298, FIND(",", 'FY2025'!K298, FIND(",",'FY2025'!K298) + 1) + 2, LEN('FY2025'!K298))),"")</f>
        <v/>
      </c>
      <c r="L296" s="7" t="str">
        <f>IF('FY2025'!A298&lt;&gt;"",DATEVALUE(MID('FY2025'!L298, FIND(",", 'FY2025'!L298) + 2, FIND(" ", 'FY2025'!L298) - FIND(",", 'FY2025'!L298) - 1) &amp; " " &amp; MID('FY2025'!L298, FIND(" ", 'FY2025'!L298) + 1, FIND(",", 'FY2025'!L298, FIND(" ", 'FY2025'!L298)) - FIND(" ", 'FY2025'!L298) - 1) &amp; ", " &amp; MID('FY2025'!L298, FIND(",", 'FY2025'!L298, FIND(",",'FY2025'!L298) + 1) + 2, LEN('FY2025'!L298))),"")</f>
        <v/>
      </c>
      <c r="M296" s="7" t="str">
        <f>IF('FY2025'!A298&lt;&gt;"",DATEVALUE(MID('FY2025'!M298, FIND(",", 'FY2025'!M298) + 2, FIND(" ", 'FY2025'!M298) - FIND(",", 'FY2025'!M298) - 1) &amp; " " &amp; MID('FY2025'!M298, FIND(" ", 'FY2025'!M298) + 1, FIND(",", 'FY2025'!M298, FIND(" ", 'FY2025'!M298)) - FIND(" ", 'FY2025'!M298) - 1) &amp; ", " &amp; MID('FY2025'!M298, FIND(",", 'FY2025'!M298, FIND(",",'FY2025'!M298) + 1) + 2, LEN('FY2025'!M298))),"")</f>
        <v/>
      </c>
      <c r="N296" s="7" t="str">
        <f>IF('FY2025'!A298&lt;&gt;"",DATEVALUE(MID('FY2025'!N298, FIND(",", 'FY2025'!N298) + 2, FIND(" ", 'FY2025'!N298) - FIND(",", 'FY2025'!N298) - 1) &amp; " " &amp; MID('FY2025'!N298, FIND(" ", 'FY2025'!N298) + 1, FIND(",", 'FY2025'!N298, FIND(" ", 'FY2025'!N298)) - FIND(" ", 'FY2025'!N298) - 1) &amp; ", " &amp; MID('FY2025'!N298, FIND(",", 'FY2025'!N298, FIND(",",'FY2025'!N298) + 1) + 2, LEN('FY2025'!N298))),"")</f>
        <v/>
      </c>
      <c r="O296" s="5" t="str">
        <f t="shared" si="4"/>
        <v/>
      </c>
      <c r="P296" s="10" t="str">
        <f>IF('FY2025'!$A298&lt;&gt;"",IF(AND(MONTH($K296) &lt;= 1, MONTH($L296) &gt;= 1), IF($O296 &lt;&gt; "", $E296/$O296, ""), ""),"")</f>
        <v/>
      </c>
      <c r="Q296" s="10" t="str">
        <f>IF('FY2025'!$A298&lt;&gt;"",IF(AND(MONTH($K296) &lt;= 2, MONTH($L296) &gt;= 2), IF($O296 &lt;&gt; "", $E296/$O296, ""), ""),"")</f>
        <v/>
      </c>
      <c r="R296" s="10" t="str">
        <f>IF('FY2025'!$A298&lt;&gt;"",IF(AND(MONTH($K296) &lt;= 3, MONTH($L296) &gt;= 3), IF($O296 &lt;&gt; "", $E296/$O296, ""), ""),"")</f>
        <v/>
      </c>
      <c r="S296" s="10" t="str">
        <f>IF('FY2025'!$A298&lt;&gt;"",IF(AND(MONTH($K296) &lt;= 4, MONTH($L296) &gt;= 4), IF($O296 &lt;&gt; "", $E296/$O296, ""), ""),"")</f>
        <v/>
      </c>
      <c r="T296" s="10" t="str">
        <f>IF('FY2025'!$A298&lt;&gt;"",IF(AND(MONTH($K296) &lt;= 5, MONTH($L296) &gt;= 5), IF($O296 &lt;&gt; "", $E296/$O296, ""), ""),"")</f>
        <v/>
      </c>
      <c r="U296" s="10" t="str">
        <f>IF('FY2025'!$A298&lt;&gt;"",IF(AND(MONTH($K296) &lt;= 6, MONTH($L296) &gt;= 6), IF($O296 &lt;&gt; "", $E296/$O296, ""), ""),"")</f>
        <v/>
      </c>
      <c r="V296" s="10" t="str">
        <f>IF('FY2025'!$A298&lt;&gt;"",IF(AND(MONTH($K296) &lt;= 7, MONTH($L296) &gt;= 7 ), IF($O296 &lt;&gt; "", $E296/$O296, ""), ""),"")</f>
        <v/>
      </c>
      <c r="W296" s="10" t="str">
        <f>IF('FY2025'!$A298&lt;&gt;"",IF(AND(MONTH($K296) &lt;= 8, MONTH($L296) &gt;= 8), IF($O296 &lt;&gt; "", $E296/$O296, ""), ""),"")</f>
        <v/>
      </c>
      <c r="X296" s="10" t="str">
        <f>IF('FY2025'!$A298&lt;&gt;"",IF(AND(MONTH($K296) &lt;= 9, MONTH($L296) &gt;= 9), IF($O296 &lt;&gt; "", $E296/$O296, ""), ""),"")</f>
        <v/>
      </c>
      <c r="Y296" s="10" t="str">
        <f>IF('FY2025'!$A298&lt;&gt;"",IF(AND(MONTH($K296) &lt;= 10, MONTH($L296) &gt;= 10), IF($O296 &lt;&gt; "", $E296/$O296, ""), ""),"")</f>
        <v/>
      </c>
      <c r="Z296" s="10" t="str">
        <f>IF('FY2025'!$A298&lt;&gt;"",IF(AND(MONTH($K296) &lt;= 11, MONTH($L296) &gt;= 11), IF($O296 &lt;&gt; "", $E296/$O296, ""), ""),"")</f>
        <v/>
      </c>
      <c r="AA296" s="10" t="str">
        <f>IF('FY2025'!$A298&lt;&gt;"",IF(AND(MONTH($K296) &lt;= 12, MONTH($L296) &gt;= 12), IF($O296 &lt;&gt; "", $E296/$O296, ""), ""),"")</f>
        <v/>
      </c>
    </row>
    <row r="297" spans="1:27" x14ac:dyDescent="0.25">
      <c r="A297" s="8" t="str">
        <f>IF('FY2025'!A299&lt;&gt;"", VALUE('FY2025'!A299), "")</f>
        <v/>
      </c>
      <c r="B297" s="5" t="str">
        <f>IF('FY2025'!A299&lt;&gt;"",_xlfn.VALUETOTEXT('FY2025'!B299),"")</f>
        <v/>
      </c>
      <c r="C297" s="5" t="str">
        <f>_xlfn.VALUETOTEXT('FY2025'!C299)</f>
        <v/>
      </c>
      <c r="D297" s="5" t="str">
        <f>IF('FY2025'!A299&lt;&gt;"",_xlfn.VALUETOTEXT('FY2025'!D299),"")</f>
        <v/>
      </c>
      <c r="E297" s="6" t="str">
        <f>IF('FY2025'!A299&lt;&gt;"",VALUE('FY2025'!E299),"")</f>
        <v/>
      </c>
      <c r="F297" s="6" t="str">
        <f>IF('FY2025'!A299&lt;&gt;"",VALUE('FY2025'!F299),"")</f>
        <v/>
      </c>
      <c r="G297" s="6" t="str">
        <f>IF('FY2025'!A299&lt;&gt;"",VALUE('FY2025'!G299),"")</f>
        <v/>
      </c>
      <c r="H297" s="6" t="str">
        <f>IF('FY2025'!A299&lt;&gt;"",VALUE('FY2025'!H299),"")</f>
        <v/>
      </c>
      <c r="I297" s="6" t="str">
        <f>IF('FY2025'!A299&lt;&gt;"",VALUE('FY2025'!I299),"")</f>
        <v/>
      </c>
      <c r="J297" s="6" t="str">
        <f>IF('FY2025'!A299&lt;&gt;"",VALUE('FY2025'!J299),"")</f>
        <v/>
      </c>
      <c r="K297" s="7" t="str">
        <f>IF('FY2025'!A299&lt;&gt;"",DATEVALUE(MID('FY2025'!K299, FIND(",", 'FY2025'!K299) + 2, FIND(" ", 'FY2025'!K299) - FIND(",", 'FY2025'!K299) - 1) &amp; " " &amp; MID('FY2025'!K299, FIND(" ", 'FY2025'!K299) + 1, FIND(",", 'FY2025'!K299, FIND(" ", 'FY2025'!K299)) - FIND(" ", 'FY2025'!K299) - 1) &amp; ", " &amp; MID('FY2025'!K299, FIND(",", 'FY2025'!K299, FIND(",",'FY2025'!K299) + 1) + 2, LEN('FY2025'!K299))),"")</f>
        <v/>
      </c>
      <c r="L297" s="7" t="str">
        <f>IF('FY2025'!A299&lt;&gt;"",DATEVALUE(MID('FY2025'!L299, FIND(",", 'FY2025'!L299) + 2, FIND(" ", 'FY2025'!L299) - FIND(",", 'FY2025'!L299) - 1) &amp; " " &amp; MID('FY2025'!L299, FIND(" ", 'FY2025'!L299) + 1, FIND(",", 'FY2025'!L299, FIND(" ", 'FY2025'!L299)) - FIND(" ", 'FY2025'!L299) - 1) &amp; ", " &amp; MID('FY2025'!L299, FIND(",", 'FY2025'!L299, FIND(",",'FY2025'!L299) + 1) + 2, LEN('FY2025'!L299))),"")</f>
        <v/>
      </c>
      <c r="M297" s="7" t="str">
        <f>IF('FY2025'!A299&lt;&gt;"",DATEVALUE(MID('FY2025'!M299, FIND(",", 'FY2025'!M299) + 2, FIND(" ", 'FY2025'!M299) - FIND(",", 'FY2025'!M299) - 1) &amp; " " &amp; MID('FY2025'!M299, FIND(" ", 'FY2025'!M299) + 1, FIND(",", 'FY2025'!M299, FIND(" ", 'FY2025'!M299)) - FIND(" ", 'FY2025'!M299) - 1) &amp; ", " &amp; MID('FY2025'!M299, FIND(",", 'FY2025'!M299, FIND(",",'FY2025'!M299) + 1) + 2, LEN('FY2025'!M299))),"")</f>
        <v/>
      </c>
      <c r="N297" s="7" t="str">
        <f>IF('FY2025'!A299&lt;&gt;"",DATEVALUE(MID('FY2025'!N299, FIND(",", 'FY2025'!N299) + 2, FIND(" ", 'FY2025'!N299) - FIND(",", 'FY2025'!N299) - 1) &amp; " " &amp; MID('FY2025'!N299, FIND(" ", 'FY2025'!N299) + 1, FIND(",", 'FY2025'!N299, FIND(" ", 'FY2025'!N299)) - FIND(" ", 'FY2025'!N299) - 1) &amp; ", " &amp; MID('FY2025'!N299, FIND(",", 'FY2025'!N299, FIND(",",'FY2025'!N299) + 1) + 2, LEN('FY2025'!N299))),"")</f>
        <v/>
      </c>
      <c r="O297" s="5" t="str">
        <f t="shared" si="4"/>
        <v/>
      </c>
      <c r="P297" s="10" t="str">
        <f>IF('FY2025'!$A299&lt;&gt;"",IF(AND(MONTH($K297) &lt;= 1, MONTH($L297) &gt;= 1), IF($O297 &lt;&gt; "", $E297/$O297, ""), ""),"")</f>
        <v/>
      </c>
      <c r="Q297" s="10" t="str">
        <f>IF('FY2025'!$A299&lt;&gt;"",IF(AND(MONTH($K297) &lt;= 2, MONTH($L297) &gt;= 2), IF($O297 &lt;&gt; "", $E297/$O297, ""), ""),"")</f>
        <v/>
      </c>
      <c r="R297" s="10" t="str">
        <f>IF('FY2025'!$A299&lt;&gt;"",IF(AND(MONTH($K297) &lt;= 3, MONTH($L297) &gt;= 3), IF($O297 &lt;&gt; "", $E297/$O297, ""), ""),"")</f>
        <v/>
      </c>
      <c r="S297" s="10" t="str">
        <f>IF('FY2025'!$A299&lt;&gt;"",IF(AND(MONTH($K297) &lt;= 4, MONTH($L297) &gt;= 4), IF($O297 &lt;&gt; "", $E297/$O297, ""), ""),"")</f>
        <v/>
      </c>
      <c r="T297" s="10" t="str">
        <f>IF('FY2025'!$A299&lt;&gt;"",IF(AND(MONTH($K297) &lt;= 5, MONTH($L297) &gt;= 5), IF($O297 &lt;&gt; "", $E297/$O297, ""), ""),"")</f>
        <v/>
      </c>
      <c r="U297" s="10" t="str">
        <f>IF('FY2025'!$A299&lt;&gt;"",IF(AND(MONTH($K297) &lt;= 6, MONTH($L297) &gt;= 6), IF($O297 &lt;&gt; "", $E297/$O297, ""), ""),"")</f>
        <v/>
      </c>
      <c r="V297" s="10" t="str">
        <f>IF('FY2025'!$A299&lt;&gt;"",IF(AND(MONTH($K297) &lt;= 7, MONTH($L297) &gt;= 7 ), IF($O297 &lt;&gt; "", $E297/$O297, ""), ""),"")</f>
        <v/>
      </c>
      <c r="W297" s="10" t="str">
        <f>IF('FY2025'!$A299&lt;&gt;"",IF(AND(MONTH($K297) &lt;= 8, MONTH($L297) &gt;= 8), IF($O297 &lt;&gt; "", $E297/$O297, ""), ""),"")</f>
        <v/>
      </c>
      <c r="X297" s="10" t="str">
        <f>IF('FY2025'!$A299&lt;&gt;"",IF(AND(MONTH($K297) &lt;= 9, MONTH($L297) &gt;= 9), IF($O297 &lt;&gt; "", $E297/$O297, ""), ""),"")</f>
        <v/>
      </c>
      <c r="Y297" s="10" t="str">
        <f>IF('FY2025'!$A299&lt;&gt;"",IF(AND(MONTH($K297) &lt;= 10, MONTH($L297) &gt;= 10), IF($O297 &lt;&gt; "", $E297/$O297, ""), ""),"")</f>
        <v/>
      </c>
      <c r="Z297" s="10" t="str">
        <f>IF('FY2025'!$A299&lt;&gt;"",IF(AND(MONTH($K297) &lt;= 11, MONTH($L297) &gt;= 11), IF($O297 &lt;&gt; "", $E297/$O297, ""), ""),"")</f>
        <v/>
      </c>
      <c r="AA297" s="10" t="str">
        <f>IF('FY2025'!$A299&lt;&gt;"",IF(AND(MONTH($K297) &lt;= 12, MONTH($L297) &gt;= 12), IF($O297 &lt;&gt; "", $E297/$O297, ""), ""),"")</f>
        <v/>
      </c>
    </row>
    <row r="298" spans="1:27" x14ac:dyDescent="0.25">
      <c r="A298" s="8" t="str">
        <f>IF('FY2025'!A300&lt;&gt;"", VALUE('FY2025'!A300), "")</f>
        <v/>
      </c>
      <c r="B298" s="5" t="str">
        <f>IF('FY2025'!A300&lt;&gt;"",_xlfn.VALUETOTEXT('FY2025'!B300),"")</f>
        <v/>
      </c>
      <c r="C298" s="5" t="str">
        <f>_xlfn.VALUETOTEXT('FY2025'!C300)</f>
        <v/>
      </c>
      <c r="D298" s="5" t="str">
        <f>IF('FY2025'!A300&lt;&gt;"",_xlfn.VALUETOTEXT('FY2025'!D300),"")</f>
        <v/>
      </c>
      <c r="E298" s="6" t="str">
        <f>IF('FY2025'!A300&lt;&gt;"",VALUE('FY2025'!E300),"")</f>
        <v/>
      </c>
      <c r="F298" s="6" t="str">
        <f>IF('FY2025'!A300&lt;&gt;"",VALUE('FY2025'!F300),"")</f>
        <v/>
      </c>
      <c r="G298" s="6" t="str">
        <f>IF('FY2025'!A300&lt;&gt;"",VALUE('FY2025'!G300),"")</f>
        <v/>
      </c>
      <c r="H298" s="6" t="str">
        <f>IF('FY2025'!A300&lt;&gt;"",VALUE('FY2025'!H300),"")</f>
        <v/>
      </c>
      <c r="I298" s="6" t="str">
        <f>IF('FY2025'!A300&lt;&gt;"",VALUE('FY2025'!I300),"")</f>
        <v/>
      </c>
      <c r="J298" s="6" t="str">
        <f>IF('FY2025'!A300&lt;&gt;"",VALUE('FY2025'!J300),"")</f>
        <v/>
      </c>
      <c r="K298" s="7" t="str">
        <f>IF('FY2025'!A300&lt;&gt;"",DATEVALUE(MID('FY2025'!K300, FIND(",", 'FY2025'!K300) + 2, FIND(" ", 'FY2025'!K300) - FIND(",", 'FY2025'!K300) - 1) &amp; " " &amp; MID('FY2025'!K300, FIND(" ", 'FY2025'!K300) + 1, FIND(",", 'FY2025'!K300, FIND(" ", 'FY2025'!K300)) - FIND(" ", 'FY2025'!K300) - 1) &amp; ", " &amp; MID('FY2025'!K300, FIND(",", 'FY2025'!K300, FIND(",",'FY2025'!K300) + 1) + 2, LEN('FY2025'!K300))),"")</f>
        <v/>
      </c>
      <c r="L298" s="7" t="str">
        <f>IF('FY2025'!A300&lt;&gt;"",DATEVALUE(MID('FY2025'!L300, FIND(",", 'FY2025'!L300) + 2, FIND(" ", 'FY2025'!L300) - FIND(",", 'FY2025'!L300) - 1) &amp; " " &amp; MID('FY2025'!L300, FIND(" ", 'FY2025'!L300) + 1, FIND(",", 'FY2025'!L300, FIND(" ", 'FY2025'!L300)) - FIND(" ", 'FY2025'!L300) - 1) &amp; ", " &amp; MID('FY2025'!L300, FIND(",", 'FY2025'!L300, FIND(",",'FY2025'!L300) + 1) + 2, LEN('FY2025'!L300))),"")</f>
        <v/>
      </c>
      <c r="M298" s="7" t="str">
        <f>IF('FY2025'!A300&lt;&gt;"",DATEVALUE(MID('FY2025'!M300, FIND(",", 'FY2025'!M300) + 2, FIND(" ", 'FY2025'!M300) - FIND(",", 'FY2025'!M300) - 1) &amp; " " &amp; MID('FY2025'!M300, FIND(" ", 'FY2025'!M300) + 1, FIND(",", 'FY2025'!M300, FIND(" ", 'FY2025'!M300)) - FIND(" ", 'FY2025'!M300) - 1) &amp; ", " &amp; MID('FY2025'!M300, FIND(",", 'FY2025'!M300, FIND(",",'FY2025'!M300) + 1) + 2, LEN('FY2025'!M300))),"")</f>
        <v/>
      </c>
      <c r="N298" s="7" t="str">
        <f>IF('FY2025'!A300&lt;&gt;"",DATEVALUE(MID('FY2025'!N300, FIND(",", 'FY2025'!N300) + 2, FIND(" ", 'FY2025'!N300) - FIND(",", 'FY2025'!N300) - 1) &amp; " " &amp; MID('FY2025'!N300, FIND(" ", 'FY2025'!N300) + 1, FIND(",", 'FY2025'!N300, FIND(" ", 'FY2025'!N300)) - FIND(" ", 'FY2025'!N300) - 1) &amp; ", " &amp; MID('FY2025'!N300, FIND(",", 'FY2025'!N300, FIND(",",'FY2025'!N300) + 1) + 2, LEN('FY2025'!N300))),"")</f>
        <v/>
      </c>
      <c r="O298" s="5" t="str">
        <f t="shared" si="4"/>
        <v/>
      </c>
      <c r="P298" s="10" t="str">
        <f>IF('FY2025'!$A300&lt;&gt;"",IF(AND(MONTH($K298) &lt;= 1, MONTH($L298) &gt;= 1), IF($O298 &lt;&gt; "", $E298/$O298, ""), ""),"")</f>
        <v/>
      </c>
      <c r="Q298" s="10" t="str">
        <f>IF('FY2025'!$A300&lt;&gt;"",IF(AND(MONTH($K298) &lt;= 2, MONTH($L298) &gt;= 2), IF($O298 &lt;&gt; "", $E298/$O298, ""), ""),"")</f>
        <v/>
      </c>
      <c r="R298" s="10" t="str">
        <f>IF('FY2025'!$A300&lt;&gt;"",IF(AND(MONTH($K298) &lt;= 3, MONTH($L298) &gt;= 3), IF($O298 &lt;&gt; "", $E298/$O298, ""), ""),"")</f>
        <v/>
      </c>
      <c r="S298" s="10" t="str">
        <f>IF('FY2025'!$A300&lt;&gt;"",IF(AND(MONTH($K298) &lt;= 4, MONTH($L298) &gt;= 4), IF($O298 &lt;&gt; "", $E298/$O298, ""), ""),"")</f>
        <v/>
      </c>
      <c r="T298" s="10" t="str">
        <f>IF('FY2025'!$A300&lt;&gt;"",IF(AND(MONTH($K298) &lt;= 5, MONTH($L298) &gt;= 5), IF($O298 &lt;&gt; "", $E298/$O298, ""), ""),"")</f>
        <v/>
      </c>
      <c r="U298" s="10" t="str">
        <f>IF('FY2025'!$A300&lt;&gt;"",IF(AND(MONTH($K298) &lt;= 6, MONTH($L298) &gt;= 6), IF($O298 &lt;&gt; "", $E298/$O298, ""), ""),"")</f>
        <v/>
      </c>
      <c r="V298" s="10" t="str">
        <f>IF('FY2025'!$A300&lt;&gt;"",IF(AND(MONTH($K298) &lt;= 7, MONTH($L298) &gt;= 7 ), IF($O298 &lt;&gt; "", $E298/$O298, ""), ""),"")</f>
        <v/>
      </c>
      <c r="W298" s="10" t="str">
        <f>IF('FY2025'!$A300&lt;&gt;"",IF(AND(MONTH($K298) &lt;= 8, MONTH($L298) &gt;= 8), IF($O298 &lt;&gt; "", $E298/$O298, ""), ""),"")</f>
        <v/>
      </c>
      <c r="X298" s="10" t="str">
        <f>IF('FY2025'!$A300&lt;&gt;"",IF(AND(MONTH($K298) &lt;= 9, MONTH($L298) &gt;= 9), IF($O298 &lt;&gt; "", $E298/$O298, ""), ""),"")</f>
        <v/>
      </c>
      <c r="Y298" s="10" t="str">
        <f>IF('FY2025'!$A300&lt;&gt;"",IF(AND(MONTH($K298) &lt;= 10, MONTH($L298) &gt;= 10), IF($O298 &lt;&gt; "", $E298/$O298, ""), ""),"")</f>
        <v/>
      </c>
      <c r="Z298" s="10" t="str">
        <f>IF('FY2025'!$A300&lt;&gt;"",IF(AND(MONTH($K298) &lt;= 11, MONTH($L298) &gt;= 11), IF($O298 &lt;&gt; "", $E298/$O298, ""), ""),"")</f>
        <v/>
      </c>
      <c r="AA298" s="10" t="str">
        <f>IF('FY2025'!$A300&lt;&gt;"",IF(AND(MONTH($K298) &lt;= 12, MONTH($L298) &gt;= 12), IF($O298 &lt;&gt; "", $E298/$O298, ""), ""),"")</f>
        <v/>
      </c>
    </row>
    <row r="299" spans="1:27" x14ac:dyDescent="0.25">
      <c r="A299" s="8" t="str">
        <f>IF('FY2025'!A301&lt;&gt;"", VALUE('FY2025'!A301), "")</f>
        <v/>
      </c>
      <c r="B299" s="5" t="str">
        <f>IF('FY2025'!A301&lt;&gt;"",_xlfn.VALUETOTEXT('FY2025'!B301),"")</f>
        <v/>
      </c>
      <c r="C299" s="5" t="str">
        <f>_xlfn.VALUETOTEXT('FY2025'!C301)</f>
        <v/>
      </c>
      <c r="D299" s="5" t="str">
        <f>IF('FY2025'!A301&lt;&gt;"",_xlfn.VALUETOTEXT('FY2025'!D301),"")</f>
        <v/>
      </c>
      <c r="E299" s="6" t="str">
        <f>IF('FY2025'!A301&lt;&gt;"",VALUE('FY2025'!E301),"")</f>
        <v/>
      </c>
      <c r="F299" s="6" t="str">
        <f>IF('FY2025'!A301&lt;&gt;"",VALUE('FY2025'!F301),"")</f>
        <v/>
      </c>
      <c r="G299" s="6" t="str">
        <f>IF('FY2025'!A301&lt;&gt;"",VALUE('FY2025'!G301),"")</f>
        <v/>
      </c>
      <c r="H299" s="6" t="str">
        <f>IF('FY2025'!A301&lt;&gt;"",VALUE('FY2025'!H301),"")</f>
        <v/>
      </c>
      <c r="I299" s="6" t="str">
        <f>IF('FY2025'!A301&lt;&gt;"",VALUE('FY2025'!I301),"")</f>
        <v/>
      </c>
      <c r="J299" s="6" t="str">
        <f>IF('FY2025'!A301&lt;&gt;"",VALUE('FY2025'!J301),"")</f>
        <v/>
      </c>
      <c r="K299" s="7" t="str">
        <f>IF('FY2025'!A301&lt;&gt;"",DATEVALUE(MID('FY2025'!K301, FIND(",", 'FY2025'!K301) + 2, FIND(" ", 'FY2025'!K301) - FIND(",", 'FY2025'!K301) - 1) &amp; " " &amp; MID('FY2025'!K301, FIND(" ", 'FY2025'!K301) + 1, FIND(",", 'FY2025'!K301, FIND(" ", 'FY2025'!K301)) - FIND(" ", 'FY2025'!K301) - 1) &amp; ", " &amp; MID('FY2025'!K301, FIND(",", 'FY2025'!K301, FIND(",",'FY2025'!K301) + 1) + 2, LEN('FY2025'!K301))),"")</f>
        <v/>
      </c>
      <c r="L299" s="7" t="str">
        <f>IF('FY2025'!A301&lt;&gt;"",DATEVALUE(MID('FY2025'!L301, FIND(",", 'FY2025'!L301) + 2, FIND(" ", 'FY2025'!L301) - FIND(",", 'FY2025'!L301) - 1) &amp; " " &amp; MID('FY2025'!L301, FIND(" ", 'FY2025'!L301) + 1, FIND(",", 'FY2025'!L301, FIND(" ", 'FY2025'!L301)) - FIND(" ", 'FY2025'!L301) - 1) &amp; ", " &amp; MID('FY2025'!L301, FIND(",", 'FY2025'!L301, FIND(",",'FY2025'!L301) + 1) + 2, LEN('FY2025'!L301))),"")</f>
        <v/>
      </c>
      <c r="M299" s="7" t="str">
        <f>IF('FY2025'!A301&lt;&gt;"",DATEVALUE(MID('FY2025'!M301, FIND(",", 'FY2025'!M301) + 2, FIND(" ", 'FY2025'!M301) - FIND(",", 'FY2025'!M301) - 1) &amp; " " &amp; MID('FY2025'!M301, FIND(" ", 'FY2025'!M301) + 1, FIND(",", 'FY2025'!M301, FIND(" ", 'FY2025'!M301)) - FIND(" ", 'FY2025'!M301) - 1) &amp; ", " &amp; MID('FY2025'!M301, FIND(",", 'FY2025'!M301, FIND(",",'FY2025'!M301) + 1) + 2, LEN('FY2025'!M301))),"")</f>
        <v/>
      </c>
      <c r="N299" s="7" t="str">
        <f>IF('FY2025'!A301&lt;&gt;"",DATEVALUE(MID('FY2025'!N301, FIND(",", 'FY2025'!N301) + 2, FIND(" ", 'FY2025'!N301) - FIND(",", 'FY2025'!N301) - 1) &amp; " " &amp; MID('FY2025'!N301, FIND(" ", 'FY2025'!N301) + 1, FIND(",", 'FY2025'!N301, FIND(" ", 'FY2025'!N301)) - FIND(" ", 'FY2025'!N301) - 1) &amp; ", " &amp; MID('FY2025'!N301, FIND(",", 'FY2025'!N301, FIND(",",'FY2025'!N301) + 1) + 2, LEN('FY2025'!N301))),"")</f>
        <v/>
      </c>
      <c r="O299" s="5" t="str">
        <f t="shared" si="4"/>
        <v/>
      </c>
      <c r="P299" s="10" t="str">
        <f>IF('FY2025'!$A301&lt;&gt;"",IF(AND(MONTH($K299) &lt;= 1, MONTH($L299) &gt;= 1), IF($O299 &lt;&gt; "", $E299/$O299, ""), ""),"")</f>
        <v/>
      </c>
      <c r="Q299" s="10" t="str">
        <f>IF('FY2025'!$A301&lt;&gt;"",IF(AND(MONTH($K299) &lt;= 2, MONTH($L299) &gt;= 2), IF($O299 &lt;&gt; "", $E299/$O299, ""), ""),"")</f>
        <v/>
      </c>
      <c r="R299" s="10" t="str">
        <f>IF('FY2025'!$A301&lt;&gt;"",IF(AND(MONTH($K299) &lt;= 3, MONTH($L299) &gt;= 3), IF($O299 &lt;&gt; "", $E299/$O299, ""), ""),"")</f>
        <v/>
      </c>
      <c r="S299" s="10" t="str">
        <f>IF('FY2025'!$A301&lt;&gt;"",IF(AND(MONTH($K299) &lt;= 4, MONTH($L299) &gt;= 4), IF($O299 &lt;&gt; "", $E299/$O299, ""), ""),"")</f>
        <v/>
      </c>
      <c r="T299" s="10" t="str">
        <f>IF('FY2025'!$A301&lt;&gt;"",IF(AND(MONTH($K299) &lt;= 5, MONTH($L299) &gt;= 5), IF($O299 &lt;&gt; "", $E299/$O299, ""), ""),"")</f>
        <v/>
      </c>
      <c r="U299" s="10" t="str">
        <f>IF('FY2025'!$A301&lt;&gt;"",IF(AND(MONTH($K299) &lt;= 6, MONTH($L299) &gt;= 6), IF($O299 &lt;&gt; "", $E299/$O299, ""), ""),"")</f>
        <v/>
      </c>
      <c r="V299" s="10" t="str">
        <f>IF('FY2025'!$A301&lt;&gt;"",IF(AND(MONTH($K299) &lt;= 7, MONTH($L299) &gt;= 7 ), IF($O299 &lt;&gt; "", $E299/$O299, ""), ""),"")</f>
        <v/>
      </c>
      <c r="W299" s="10" t="str">
        <f>IF('FY2025'!$A301&lt;&gt;"",IF(AND(MONTH($K299) &lt;= 8, MONTH($L299) &gt;= 8), IF($O299 &lt;&gt; "", $E299/$O299, ""), ""),"")</f>
        <v/>
      </c>
      <c r="X299" s="10" t="str">
        <f>IF('FY2025'!$A301&lt;&gt;"",IF(AND(MONTH($K299) &lt;= 9, MONTH($L299) &gt;= 9), IF($O299 &lt;&gt; "", $E299/$O299, ""), ""),"")</f>
        <v/>
      </c>
      <c r="Y299" s="10" t="str">
        <f>IF('FY2025'!$A301&lt;&gt;"",IF(AND(MONTH($K299) &lt;= 10, MONTH($L299) &gt;= 10), IF($O299 &lt;&gt; "", $E299/$O299, ""), ""),"")</f>
        <v/>
      </c>
      <c r="Z299" s="10" t="str">
        <f>IF('FY2025'!$A301&lt;&gt;"",IF(AND(MONTH($K299) &lt;= 11, MONTH($L299) &gt;= 11), IF($O299 &lt;&gt; "", $E299/$O299, ""), ""),"")</f>
        <v/>
      </c>
      <c r="AA299" s="10" t="str">
        <f>IF('FY2025'!$A301&lt;&gt;"",IF(AND(MONTH($K299) &lt;= 12, MONTH($L299) &gt;= 12), IF($O299 &lt;&gt; "", $E299/$O299, ""), ""),"")</f>
        <v/>
      </c>
    </row>
    <row r="300" spans="1:27" x14ac:dyDescent="0.25">
      <c r="A300" s="8" t="str">
        <f>IF('FY2025'!A302&lt;&gt;"", VALUE('FY2025'!A302), "")</f>
        <v/>
      </c>
      <c r="B300" s="5" t="str">
        <f>IF('FY2025'!A302&lt;&gt;"",_xlfn.VALUETOTEXT('FY2025'!B302),"")</f>
        <v/>
      </c>
      <c r="C300" s="5" t="str">
        <f>_xlfn.VALUETOTEXT('FY2025'!C302)</f>
        <v/>
      </c>
      <c r="D300" s="5" t="str">
        <f>IF('FY2025'!A302&lt;&gt;"",_xlfn.VALUETOTEXT('FY2025'!D302),"")</f>
        <v/>
      </c>
      <c r="E300" s="6" t="str">
        <f>IF('FY2025'!A302&lt;&gt;"",VALUE('FY2025'!E302),"")</f>
        <v/>
      </c>
      <c r="F300" s="6" t="str">
        <f>IF('FY2025'!A302&lt;&gt;"",VALUE('FY2025'!F302),"")</f>
        <v/>
      </c>
      <c r="G300" s="6" t="str">
        <f>IF('FY2025'!A302&lt;&gt;"",VALUE('FY2025'!G302),"")</f>
        <v/>
      </c>
      <c r="H300" s="6" t="str">
        <f>IF('FY2025'!A302&lt;&gt;"",VALUE('FY2025'!H302),"")</f>
        <v/>
      </c>
      <c r="I300" s="6" t="str">
        <f>IF('FY2025'!A302&lt;&gt;"",VALUE('FY2025'!I302),"")</f>
        <v/>
      </c>
      <c r="J300" s="6" t="str">
        <f>IF('FY2025'!A302&lt;&gt;"",VALUE('FY2025'!J302),"")</f>
        <v/>
      </c>
      <c r="K300" s="7" t="str">
        <f>IF('FY2025'!A302&lt;&gt;"",DATEVALUE(MID('FY2025'!K302, FIND(",", 'FY2025'!K302) + 2, FIND(" ", 'FY2025'!K302) - FIND(",", 'FY2025'!K302) - 1) &amp; " " &amp; MID('FY2025'!K302, FIND(" ", 'FY2025'!K302) + 1, FIND(",", 'FY2025'!K302, FIND(" ", 'FY2025'!K302)) - FIND(" ", 'FY2025'!K302) - 1) &amp; ", " &amp; MID('FY2025'!K302, FIND(",", 'FY2025'!K302, FIND(",",'FY2025'!K302) + 1) + 2, LEN('FY2025'!K302))),"")</f>
        <v/>
      </c>
      <c r="L300" s="7" t="str">
        <f>IF('FY2025'!A302&lt;&gt;"",DATEVALUE(MID('FY2025'!L302, FIND(",", 'FY2025'!L302) + 2, FIND(" ", 'FY2025'!L302) - FIND(",", 'FY2025'!L302) - 1) &amp; " " &amp; MID('FY2025'!L302, FIND(" ", 'FY2025'!L302) + 1, FIND(",", 'FY2025'!L302, FIND(" ", 'FY2025'!L302)) - FIND(" ", 'FY2025'!L302) - 1) &amp; ", " &amp; MID('FY2025'!L302, FIND(",", 'FY2025'!L302, FIND(",",'FY2025'!L302) + 1) + 2, LEN('FY2025'!L302))),"")</f>
        <v/>
      </c>
      <c r="M300" s="7" t="str">
        <f>IF('FY2025'!A302&lt;&gt;"",DATEVALUE(MID('FY2025'!M302, FIND(",", 'FY2025'!M302) + 2, FIND(" ", 'FY2025'!M302) - FIND(",", 'FY2025'!M302) - 1) &amp; " " &amp; MID('FY2025'!M302, FIND(" ", 'FY2025'!M302) + 1, FIND(",", 'FY2025'!M302, FIND(" ", 'FY2025'!M302)) - FIND(" ", 'FY2025'!M302) - 1) &amp; ", " &amp; MID('FY2025'!M302, FIND(",", 'FY2025'!M302, FIND(",",'FY2025'!M302) + 1) + 2, LEN('FY2025'!M302))),"")</f>
        <v/>
      </c>
      <c r="N300" s="7" t="str">
        <f>IF('FY2025'!A302&lt;&gt;"",DATEVALUE(MID('FY2025'!N302, FIND(",", 'FY2025'!N302) + 2, FIND(" ", 'FY2025'!N302) - FIND(",", 'FY2025'!N302) - 1) &amp; " " &amp; MID('FY2025'!N302, FIND(" ", 'FY2025'!N302) + 1, FIND(",", 'FY2025'!N302, FIND(" ", 'FY2025'!N302)) - FIND(" ", 'FY2025'!N302) - 1) &amp; ", " &amp; MID('FY2025'!N302, FIND(",", 'FY2025'!N302, FIND(",",'FY2025'!N302) + 1) + 2, LEN('FY2025'!N302))),"")</f>
        <v/>
      </c>
      <c r="O300" s="5" t="str">
        <f t="shared" si="4"/>
        <v/>
      </c>
      <c r="P300" s="10" t="str">
        <f>IF('FY2025'!$A302&lt;&gt;"",IF(AND(MONTH($K300) &lt;= 1, MONTH($L300) &gt;= 1), IF($O300 &lt;&gt; "", $E300/$O300, ""), ""),"")</f>
        <v/>
      </c>
      <c r="Q300" s="10" t="str">
        <f>IF('FY2025'!$A302&lt;&gt;"",IF(AND(MONTH($K300) &lt;= 2, MONTH($L300) &gt;= 2), IF($O300 &lt;&gt; "", $E300/$O300, ""), ""),"")</f>
        <v/>
      </c>
      <c r="R300" s="10" t="str">
        <f>IF('FY2025'!$A302&lt;&gt;"",IF(AND(MONTH($K300) &lt;= 3, MONTH($L300) &gt;= 3), IF($O300 &lt;&gt; "", $E300/$O300, ""), ""),"")</f>
        <v/>
      </c>
      <c r="S300" s="10" t="str">
        <f>IF('FY2025'!$A302&lt;&gt;"",IF(AND(MONTH($K300) &lt;= 4, MONTH($L300) &gt;= 4), IF($O300 &lt;&gt; "", $E300/$O300, ""), ""),"")</f>
        <v/>
      </c>
      <c r="T300" s="10" t="str">
        <f>IF('FY2025'!$A302&lt;&gt;"",IF(AND(MONTH($K300) &lt;= 5, MONTH($L300) &gt;= 5), IF($O300 &lt;&gt; "", $E300/$O300, ""), ""),"")</f>
        <v/>
      </c>
      <c r="U300" s="10" t="str">
        <f>IF('FY2025'!$A302&lt;&gt;"",IF(AND(MONTH($K300) &lt;= 6, MONTH($L300) &gt;= 6), IF($O300 &lt;&gt; "", $E300/$O300, ""), ""),"")</f>
        <v/>
      </c>
      <c r="V300" s="10" t="str">
        <f>IF('FY2025'!$A302&lt;&gt;"",IF(AND(MONTH($K300) &lt;= 7, MONTH($L300) &gt;= 7 ), IF($O300 &lt;&gt; "", $E300/$O300, ""), ""),"")</f>
        <v/>
      </c>
      <c r="W300" s="10" t="str">
        <f>IF('FY2025'!$A302&lt;&gt;"",IF(AND(MONTH($K300) &lt;= 8, MONTH($L300) &gt;= 8), IF($O300 &lt;&gt; "", $E300/$O300, ""), ""),"")</f>
        <v/>
      </c>
      <c r="X300" s="10" t="str">
        <f>IF('FY2025'!$A302&lt;&gt;"",IF(AND(MONTH($K300) &lt;= 9, MONTH($L300) &gt;= 9), IF($O300 &lt;&gt; "", $E300/$O300, ""), ""),"")</f>
        <v/>
      </c>
      <c r="Y300" s="10" t="str">
        <f>IF('FY2025'!$A302&lt;&gt;"",IF(AND(MONTH($K300) &lt;= 10, MONTH($L300) &gt;= 10), IF($O300 &lt;&gt; "", $E300/$O300, ""), ""),"")</f>
        <v/>
      </c>
      <c r="Z300" s="10" t="str">
        <f>IF('FY2025'!$A302&lt;&gt;"",IF(AND(MONTH($K300) &lt;= 11, MONTH($L300) &gt;= 11), IF($O300 &lt;&gt; "", $E300/$O300, ""), ""),"")</f>
        <v/>
      </c>
      <c r="AA300" s="10" t="str">
        <f>IF('FY2025'!$A302&lt;&gt;"",IF(AND(MONTH($K300) &lt;= 12, MONTH($L300) &gt;= 12), IF($O300 &lt;&gt; "", $E300/$O300, ""), ""),"")</f>
        <v/>
      </c>
    </row>
    <row r="301" spans="1:27" x14ac:dyDescent="0.25">
      <c r="A301" s="8" t="str">
        <f>IF('FY2025'!A303&lt;&gt;"", VALUE('FY2025'!A303), "")</f>
        <v/>
      </c>
      <c r="B301" s="5" t="str">
        <f>IF('FY2025'!A303&lt;&gt;"",_xlfn.VALUETOTEXT('FY2025'!B303),"")</f>
        <v/>
      </c>
      <c r="C301" s="5" t="str">
        <f>_xlfn.VALUETOTEXT('FY2025'!C303)</f>
        <v/>
      </c>
      <c r="D301" s="5" t="str">
        <f>IF('FY2025'!A303&lt;&gt;"",_xlfn.VALUETOTEXT('FY2025'!D303),"")</f>
        <v/>
      </c>
      <c r="E301" s="6" t="str">
        <f>IF('FY2025'!A303&lt;&gt;"",VALUE('FY2025'!E303),"")</f>
        <v/>
      </c>
      <c r="F301" s="6" t="str">
        <f>IF('FY2025'!A303&lt;&gt;"",VALUE('FY2025'!F303),"")</f>
        <v/>
      </c>
      <c r="G301" s="6" t="str">
        <f>IF('FY2025'!A303&lt;&gt;"",VALUE('FY2025'!G303),"")</f>
        <v/>
      </c>
      <c r="H301" s="6" t="str">
        <f>IF('FY2025'!A303&lt;&gt;"",VALUE('FY2025'!H303),"")</f>
        <v/>
      </c>
      <c r="I301" s="6" t="str">
        <f>IF('FY2025'!A303&lt;&gt;"",VALUE('FY2025'!I303),"")</f>
        <v/>
      </c>
      <c r="J301" s="6" t="str">
        <f>IF('FY2025'!A303&lt;&gt;"",VALUE('FY2025'!J303),"")</f>
        <v/>
      </c>
      <c r="K301" s="7" t="str">
        <f>IF('FY2025'!A303&lt;&gt;"",DATEVALUE(MID('FY2025'!K303, FIND(",", 'FY2025'!K303) + 2, FIND(" ", 'FY2025'!K303) - FIND(",", 'FY2025'!K303) - 1) &amp; " " &amp; MID('FY2025'!K303, FIND(" ", 'FY2025'!K303) + 1, FIND(",", 'FY2025'!K303, FIND(" ", 'FY2025'!K303)) - FIND(" ", 'FY2025'!K303) - 1) &amp; ", " &amp; MID('FY2025'!K303, FIND(",", 'FY2025'!K303, FIND(",",'FY2025'!K303) + 1) + 2, LEN('FY2025'!K303))),"")</f>
        <v/>
      </c>
      <c r="L301" s="7" t="str">
        <f>IF('FY2025'!A303&lt;&gt;"",DATEVALUE(MID('FY2025'!L303, FIND(",", 'FY2025'!L303) + 2, FIND(" ", 'FY2025'!L303) - FIND(",", 'FY2025'!L303) - 1) &amp; " " &amp; MID('FY2025'!L303, FIND(" ", 'FY2025'!L303) + 1, FIND(",", 'FY2025'!L303, FIND(" ", 'FY2025'!L303)) - FIND(" ", 'FY2025'!L303) - 1) &amp; ", " &amp; MID('FY2025'!L303, FIND(",", 'FY2025'!L303, FIND(",",'FY2025'!L303) + 1) + 2, LEN('FY2025'!L303))),"")</f>
        <v/>
      </c>
      <c r="M301" s="7" t="str">
        <f>IF('FY2025'!A303&lt;&gt;"",DATEVALUE(MID('FY2025'!M303, FIND(",", 'FY2025'!M303) + 2, FIND(" ", 'FY2025'!M303) - FIND(",", 'FY2025'!M303) - 1) &amp; " " &amp; MID('FY2025'!M303, FIND(" ", 'FY2025'!M303) + 1, FIND(",", 'FY2025'!M303, FIND(" ", 'FY2025'!M303)) - FIND(" ", 'FY2025'!M303) - 1) &amp; ", " &amp; MID('FY2025'!M303, FIND(",", 'FY2025'!M303, FIND(",",'FY2025'!M303) + 1) + 2, LEN('FY2025'!M303))),"")</f>
        <v/>
      </c>
      <c r="N301" s="7" t="str">
        <f>IF('FY2025'!A303&lt;&gt;"",DATEVALUE(MID('FY2025'!N303, FIND(",", 'FY2025'!N303) + 2, FIND(" ", 'FY2025'!N303) - FIND(",", 'FY2025'!N303) - 1) &amp; " " &amp; MID('FY2025'!N303, FIND(" ", 'FY2025'!N303) + 1, FIND(",", 'FY2025'!N303, FIND(" ", 'FY2025'!N303)) - FIND(" ", 'FY2025'!N303) - 1) &amp; ", " &amp; MID('FY2025'!N303, FIND(",", 'FY2025'!N303, FIND(",",'FY2025'!N303) + 1) + 2, LEN('FY2025'!N303))),"")</f>
        <v/>
      </c>
      <c r="O301" s="5" t="str">
        <f t="shared" si="4"/>
        <v/>
      </c>
      <c r="P301" s="10" t="str">
        <f>IF('FY2025'!$A303&lt;&gt;"",IF(AND(MONTH($K301) &lt;= 1, MONTH($L301) &gt;= 1), IF($O301 &lt;&gt; "", $E301/$O301, ""), ""),"")</f>
        <v/>
      </c>
      <c r="Q301" s="10" t="str">
        <f>IF('FY2025'!$A303&lt;&gt;"",IF(AND(MONTH($K301) &lt;= 2, MONTH($L301) &gt;= 2), IF($O301 &lt;&gt; "", $E301/$O301, ""), ""),"")</f>
        <v/>
      </c>
      <c r="R301" s="10" t="str">
        <f>IF('FY2025'!$A303&lt;&gt;"",IF(AND(MONTH($K301) &lt;= 3, MONTH($L301) &gt;= 3), IF($O301 &lt;&gt; "", $E301/$O301, ""), ""),"")</f>
        <v/>
      </c>
      <c r="S301" s="10" t="str">
        <f>IF('FY2025'!$A303&lt;&gt;"",IF(AND(MONTH($K301) &lt;= 4, MONTH($L301) &gt;= 4), IF($O301 &lt;&gt; "", $E301/$O301, ""), ""),"")</f>
        <v/>
      </c>
      <c r="T301" s="10" t="str">
        <f>IF('FY2025'!$A303&lt;&gt;"",IF(AND(MONTH($K301) &lt;= 5, MONTH($L301) &gt;= 5), IF($O301 &lt;&gt; "", $E301/$O301, ""), ""),"")</f>
        <v/>
      </c>
      <c r="U301" s="10" t="str">
        <f>IF('FY2025'!$A303&lt;&gt;"",IF(AND(MONTH($K301) &lt;= 6, MONTH($L301) &gt;= 6), IF($O301 &lt;&gt; "", $E301/$O301, ""), ""),"")</f>
        <v/>
      </c>
      <c r="V301" s="10" t="str">
        <f>IF('FY2025'!$A303&lt;&gt;"",IF(AND(MONTH($K301) &lt;= 7, MONTH($L301) &gt;= 7 ), IF($O301 &lt;&gt; "", $E301/$O301, ""), ""),"")</f>
        <v/>
      </c>
      <c r="W301" s="10" t="str">
        <f>IF('FY2025'!$A303&lt;&gt;"",IF(AND(MONTH($K301) &lt;= 8, MONTH($L301) &gt;= 8), IF($O301 &lt;&gt; "", $E301/$O301, ""), ""),"")</f>
        <v/>
      </c>
      <c r="X301" s="10" t="str">
        <f>IF('FY2025'!$A303&lt;&gt;"",IF(AND(MONTH($K301) &lt;= 9, MONTH($L301) &gt;= 9), IF($O301 &lt;&gt; "", $E301/$O301, ""), ""),"")</f>
        <v/>
      </c>
      <c r="Y301" s="10" t="str">
        <f>IF('FY2025'!$A303&lt;&gt;"",IF(AND(MONTH($K301) &lt;= 10, MONTH($L301) &gt;= 10), IF($O301 &lt;&gt; "", $E301/$O301, ""), ""),"")</f>
        <v/>
      </c>
      <c r="Z301" s="10" t="str">
        <f>IF('FY2025'!$A303&lt;&gt;"",IF(AND(MONTH($K301) &lt;= 11, MONTH($L301) &gt;= 11), IF($O301 &lt;&gt; "", $E301/$O301, ""), ""),"")</f>
        <v/>
      </c>
      <c r="AA301" s="10" t="str">
        <f>IF('FY2025'!$A303&lt;&gt;"",IF(AND(MONTH($K301) &lt;= 12, MONTH($L301) &gt;= 12), IF($O301 &lt;&gt; "", $E301/$O301, ""), ""),"")</f>
        <v/>
      </c>
    </row>
    <row r="302" spans="1:27" x14ac:dyDescent="0.25">
      <c r="A302" s="8" t="str">
        <f>IF('FY2025'!A304&lt;&gt;"", VALUE('FY2025'!A304), "")</f>
        <v/>
      </c>
      <c r="B302" s="5" t="str">
        <f>IF('FY2025'!A304&lt;&gt;"",_xlfn.VALUETOTEXT('FY2025'!B304),"")</f>
        <v/>
      </c>
      <c r="C302" s="5" t="str">
        <f>_xlfn.VALUETOTEXT('FY2025'!C304)</f>
        <v/>
      </c>
      <c r="D302" s="5" t="str">
        <f>IF('FY2025'!A304&lt;&gt;"",_xlfn.VALUETOTEXT('FY2025'!D304),"")</f>
        <v/>
      </c>
      <c r="E302" s="6" t="str">
        <f>IF('FY2025'!A304&lt;&gt;"",VALUE('FY2025'!E304),"")</f>
        <v/>
      </c>
      <c r="F302" s="6" t="str">
        <f>IF('FY2025'!A304&lt;&gt;"",VALUE('FY2025'!F304),"")</f>
        <v/>
      </c>
      <c r="G302" s="6" t="str">
        <f>IF('FY2025'!A304&lt;&gt;"",VALUE('FY2025'!G304),"")</f>
        <v/>
      </c>
      <c r="H302" s="6" t="str">
        <f>IF('FY2025'!A304&lt;&gt;"",VALUE('FY2025'!H304),"")</f>
        <v/>
      </c>
      <c r="I302" s="6" t="str">
        <f>IF('FY2025'!A304&lt;&gt;"",VALUE('FY2025'!I304),"")</f>
        <v/>
      </c>
      <c r="J302" s="6" t="str">
        <f>IF('FY2025'!A304&lt;&gt;"",VALUE('FY2025'!J304),"")</f>
        <v/>
      </c>
      <c r="K302" s="7" t="str">
        <f>IF('FY2025'!A304&lt;&gt;"",DATEVALUE(MID('FY2025'!K304, FIND(",", 'FY2025'!K304) + 2, FIND(" ", 'FY2025'!K304) - FIND(",", 'FY2025'!K304) - 1) &amp; " " &amp; MID('FY2025'!K304, FIND(" ", 'FY2025'!K304) + 1, FIND(",", 'FY2025'!K304, FIND(" ", 'FY2025'!K304)) - FIND(" ", 'FY2025'!K304) - 1) &amp; ", " &amp; MID('FY2025'!K304, FIND(",", 'FY2025'!K304, FIND(",",'FY2025'!K304) + 1) + 2, LEN('FY2025'!K304))),"")</f>
        <v/>
      </c>
      <c r="L302" s="7" t="str">
        <f>IF('FY2025'!A304&lt;&gt;"",DATEVALUE(MID('FY2025'!L304, FIND(",", 'FY2025'!L304) + 2, FIND(" ", 'FY2025'!L304) - FIND(",", 'FY2025'!L304) - 1) &amp; " " &amp; MID('FY2025'!L304, FIND(" ", 'FY2025'!L304) + 1, FIND(",", 'FY2025'!L304, FIND(" ", 'FY2025'!L304)) - FIND(" ", 'FY2025'!L304) - 1) &amp; ", " &amp; MID('FY2025'!L304, FIND(",", 'FY2025'!L304, FIND(",",'FY2025'!L304) + 1) + 2, LEN('FY2025'!L304))),"")</f>
        <v/>
      </c>
      <c r="M302" s="7" t="str">
        <f>IF('FY2025'!A304&lt;&gt;"",DATEVALUE(MID('FY2025'!M304, FIND(",", 'FY2025'!M304) + 2, FIND(" ", 'FY2025'!M304) - FIND(",", 'FY2025'!M304) - 1) &amp; " " &amp; MID('FY2025'!M304, FIND(" ", 'FY2025'!M304) + 1, FIND(",", 'FY2025'!M304, FIND(" ", 'FY2025'!M304)) - FIND(" ", 'FY2025'!M304) - 1) &amp; ", " &amp; MID('FY2025'!M304, FIND(",", 'FY2025'!M304, FIND(",",'FY2025'!M304) + 1) + 2, LEN('FY2025'!M304))),"")</f>
        <v/>
      </c>
      <c r="N302" s="7" t="str">
        <f>IF('FY2025'!A304&lt;&gt;"",DATEVALUE(MID('FY2025'!N304, FIND(",", 'FY2025'!N304) + 2, FIND(" ", 'FY2025'!N304) - FIND(",", 'FY2025'!N304) - 1) &amp; " " &amp; MID('FY2025'!N304, FIND(" ", 'FY2025'!N304) + 1, FIND(",", 'FY2025'!N304, FIND(" ", 'FY2025'!N304)) - FIND(" ", 'FY2025'!N304) - 1) &amp; ", " &amp; MID('FY2025'!N304, FIND(",", 'FY2025'!N304, FIND(",",'FY2025'!N304) + 1) + 2, LEN('FY2025'!N304))),"")</f>
        <v/>
      </c>
      <c r="O302" s="5" t="str">
        <f t="shared" si="4"/>
        <v/>
      </c>
      <c r="P302" s="10" t="str">
        <f>IF('FY2025'!$A304&lt;&gt;"",IF(AND(MONTH($K302) &lt;= 1, MONTH($L302) &gt;= 1), IF($O302 &lt;&gt; "", $E302/$O302, ""), ""),"")</f>
        <v/>
      </c>
      <c r="Q302" s="10" t="str">
        <f>IF('FY2025'!$A304&lt;&gt;"",IF(AND(MONTH($K302) &lt;= 2, MONTH($L302) &gt;= 2), IF($O302 &lt;&gt; "", $E302/$O302, ""), ""),"")</f>
        <v/>
      </c>
      <c r="R302" s="10" t="str">
        <f>IF('FY2025'!$A304&lt;&gt;"",IF(AND(MONTH($K302) &lt;= 3, MONTH($L302) &gt;= 3), IF($O302 &lt;&gt; "", $E302/$O302, ""), ""),"")</f>
        <v/>
      </c>
      <c r="S302" s="10" t="str">
        <f>IF('FY2025'!$A304&lt;&gt;"",IF(AND(MONTH($K302) &lt;= 4, MONTH($L302) &gt;= 4), IF($O302 &lt;&gt; "", $E302/$O302, ""), ""),"")</f>
        <v/>
      </c>
      <c r="T302" s="10" t="str">
        <f>IF('FY2025'!$A304&lt;&gt;"",IF(AND(MONTH($K302) &lt;= 5, MONTH($L302) &gt;= 5), IF($O302 &lt;&gt; "", $E302/$O302, ""), ""),"")</f>
        <v/>
      </c>
      <c r="U302" s="10" t="str">
        <f>IF('FY2025'!$A304&lt;&gt;"",IF(AND(MONTH($K302) &lt;= 6, MONTH($L302) &gt;= 6), IF($O302 &lt;&gt; "", $E302/$O302, ""), ""),"")</f>
        <v/>
      </c>
      <c r="V302" s="10" t="str">
        <f>IF('FY2025'!$A304&lt;&gt;"",IF(AND(MONTH($K302) &lt;= 7, MONTH($L302) &gt;= 7 ), IF($O302 &lt;&gt; "", $E302/$O302, ""), ""),"")</f>
        <v/>
      </c>
      <c r="W302" s="10" t="str">
        <f>IF('FY2025'!$A304&lt;&gt;"",IF(AND(MONTH($K302) &lt;= 8, MONTH($L302) &gt;= 8), IF($O302 &lt;&gt; "", $E302/$O302, ""), ""),"")</f>
        <v/>
      </c>
      <c r="X302" s="10" t="str">
        <f>IF('FY2025'!$A304&lt;&gt;"",IF(AND(MONTH($K302) &lt;= 9, MONTH($L302) &gt;= 9), IF($O302 &lt;&gt; "", $E302/$O302, ""), ""),"")</f>
        <v/>
      </c>
      <c r="Y302" s="10" t="str">
        <f>IF('FY2025'!$A304&lt;&gt;"",IF(AND(MONTH($K302) &lt;= 10, MONTH($L302) &gt;= 10), IF($O302 &lt;&gt; "", $E302/$O302, ""), ""),"")</f>
        <v/>
      </c>
      <c r="Z302" s="10" t="str">
        <f>IF('FY2025'!$A304&lt;&gt;"",IF(AND(MONTH($K302) &lt;= 11, MONTH($L302) &gt;= 11), IF($O302 &lt;&gt; "", $E302/$O302, ""), ""),"")</f>
        <v/>
      </c>
      <c r="AA302" s="10" t="str">
        <f>IF('FY2025'!$A304&lt;&gt;"",IF(AND(MONTH($K302) &lt;= 12, MONTH($L302) &gt;= 12), IF($O302 &lt;&gt; "", $E302/$O302, ""), ""),"")</f>
        <v/>
      </c>
    </row>
    <row r="303" spans="1:27" x14ac:dyDescent="0.25">
      <c r="A303" s="8" t="str">
        <f>IF('FY2025'!A305&lt;&gt;"", VALUE('FY2025'!A305), "")</f>
        <v/>
      </c>
      <c r="B303" s="5" t="str">
        <f>IF('FY2025'!A305&lt;&gt;"",_xlfn.VALUETOTEXT('FY2025'!B305),"")</f>
        <v/>
      </c>
      <c r="C303" s="5" t="str">
        <f>_xlfn.VALUETOTEXT('FY2025'!C305)</f>
        <v/>
      </c>
      <c r="D303" s="5" t="str">
        <f>IF('FY2025'!A305&lt;&gt;"",_xlfn.VALUETOTEXT('FY2025'!D305),"")</f>
        <v/>
      </c>
      <c r="E303" s="6" t="str">
        <f>IF('FY2025'!A305&lt;&gt;"",VALUE('FY2025'!E305),"")</f>
        <v/>
      </c>
      <c r="F303" s="6" t="str">
        <f>IF('FY2025'!A305&lt;&gt;"",VALUE('FY2025'!F305),"")</f>
        <v/>
      </c>
      <c r="G303" s="6" t="str">
        <f>IF('FY2025'!A305&lt;&gt;"",VALUE('FY2025'!G305),"")</f>
        <v/>
      </c>
      <c r="H303" s="6" t="str">
        <f>IF('FY2025'!A305&lt;&gt;"",VALUE('FY2025'!H305),"")</f>
        <v/>
      </c>
      <c r="I303" s="6" t="str">
        <f>IF('FY2025'!A305&lt;&gt;"",VALUE('FY2025'!I305),"")</f>
        <v/>
      </c>
      <c r="J303" s="6" t="str">
        <f>IF('FY2025'!A305&lt;&gt;"",VALUE('FY2025'!J305),"")</f>
        <v/>
      </c>
      <c r="K303" s="7" t="str">
        <f>IF('FY2025'!A305&lt;&gt;"",DATEVALUE(MID('FY2025'!K305, FIND(",", 'FY2025'!K305) + 2, FIND(" ", 'FY2025'!K305) - FIND(",", 'FY2025'!K305) - 1) &amp; " " &amp; MID('FY2025'!K305, FIND(" ", 'FY2025'!K305) + 1, FIND(",", 'FY2025'!K305, FIND(" ", 'FY2025'!K305)) - FIND(" ", 'FY2025'!K305) - 1) &amp; ", " &amp; MID('FY2025'!K305, FIND(",", 'FY2025'!K305, FIND(",",'FY2025'!K305) + 1) + 2, LEN('FY2025'!K305))),"")</f>
        <v/>
      </c>
      <c r="L303" s="7" t="str">
        <f>IF('FY2025'!A305&lt;&gt;"",DATEVALUE(MID('FY2025'!L305, FIND(",", 'FY2025'!L305) + 2, FIND(" ", 'FY2025'!L305) - FIND(",", 'FY2025'!L305) - 1) &amp; " " &amp; MID('FY2025'!L305, FIND(" ", 'FY2025'!L305) + 1, FIND(",", 'FY2025'!L305, FIND(" ", 'FY2025'!L305)) - FIND(" ", 'FY2025'!L305) - 1) &amp; ", " &amp; MID('FY2025'!L305, FIND(",", 'FY2025'!L305, FIND(",",'FY2025'!L305) + 1) + 2, LEN('FY2025'!L305))),"")</f>
        <v/>
      </c>
      <c r="M303" s="7" t="str">
        <f>IF('FY2025'!A305&lt;&gt;"",DATEVALUE(MID('FY2025'!M305, FIND(",", 'FY2025'!M305) + 2, FIND(" ", 'FY2025'!M305) - FIND(",", 'FY2025'!M305) - 1) &amp; " " &amp; MID('FY2025'!M305, FIND(" ", 'FY2025'!M305) + 1, FIND(",", 'FY2025'!M305, FIND(" ", 'FY2025'!M305)) - FIND(" ", 'FY2025'!M305) - 1) &amp; ", " &amp; MID('FY2025'!M305, FIND(",", 'FY2025'!M305, FIND(",",'FY2025'!M305) + 1) + 2, LEN('FY2025'!M305))),"")</f>
        <v/>
      </c>
      <c r="N303" s="7" t="str">
        <f>IF('FY2025'!A305&lt;&gt;"",DATEVALUE(MID('FY2025'!N305, FIND(",", 'FY2025'!N305) + 2, FIND(" ", 'FY2025'!N305) - FIND(",", 'FY2025'!N305) - 1) &amp; " " &amp; MID('FY2025'!N305, FIND(" ", 'FY2025'!N305) + 1, FIND(",", 'FY2025'!N305, FIND(" ", 'FY2025'!N305)) - FIND(" ", 'FY2025'!N305) - 1) &amp; ", " &amp; MID('FY2025'!N305, FIND(",", 'FY2025'!N305, FIND(",",'FY2025'!N305) + 1) + 2, LEN('FY2025'!N305))),"")</f>
        <v/>
      </c>
      <c r="O303" s="5" t="str">
        <f t="shared" si="4"/>
        <v/>
      </c>
      <c r="P303" s="10" t="str">
        <f>IF('FY2025'!$A305&lt;&gt;"",IF(AND(MONTH($K303) &lt;= 1, MONTH($L303) &gt;= 1), IF($O303 &lt;&gt; "", $E303/$O303, ""), ""),"")</f>
        <v/>
      </c>
      <c r="Q303" s="10" t="str">
        <f>IF('FY2025'!$A305&lt;&gt;"",IF(AND(MONTH($K303) &lt;= 2, MONTH($L303) &gt;= 2), IF($O303 &lt;&gt; "", $E303/$O303, ""), ""),"")</f>
        <v/>
      </c>
      <c r="R303" s="10" t="str">
        <f>IF('FY2025'!$A305&lt;&gt;"",IF(AND(MONTH($K303) &lt;= 3, MONTH($L303) &gt;= 3), IF($O303 &lt;&gt; "", $E303/$O303, ""), ""),"")</f>
        <v/>
      </c>
      <c r="S303" s="10" t="str">
        <f>IF('FY2025'!$A305&lt;&gt;"",IF(AND(MONTH($K303) &lt;= 4, MONTH($L303) &gt;= 4), IF($O303 &lt;&gt; "", $E303/$O303, ""), ""),"")</f>
        <v/>
      </c>
      <c r="T303" s="10" t="str">
        <f>IF('FY2025'!$A305&lt;&gt;"",IF(AND(MONTH($K303) &lt;= 5, MONTH($L303) &gt;= 5), IF($O303 &lt;&gt; "", $E303/$O303, ""), ""),"")</f>
        <v/>
      </c>
      <c r="U303" s="10" t="str">
        <f>IF('FY2025'!$A305&lt;&gt;"",IF(AND(MONTH($K303) &lt;= 6, MONTH($L303) &gt;= 6), IF($O303 &lt;&gt; "", $E303/$O303, ""), ""),"")</f>
        <v/>
      </c>
      <c r="V303" s="10" t="str">
        <f>IF('FY2025'!$A305&lt;&gt;"",IF(AND(MONTH($K303) &lt;= 7, MONTH($L303) &gt;= 7 ), IF($O303 &lt;&gt; "", $E303/$O303, ""), ""),"")</f>
        <v/>
      </c>
      <c r="W303" s="10" t="str">
        <f>IF('FY2025'!$A305&lt;&gt;"",IF(AND(MONTH($K303) &lt;= 8, MONTH($L303) &gt;= 8), IF($O303 &lt;&gt; "", $E303/$O303, ""), ""),"")</f>
        <v/>
      </c>
      <c r="X303" s="10" t="str">
        <f>IF('FY2025'!$A305&lt;&gt;"",IF(AND(MONTH($K303) &lt;= 9, MONTH($L303) &gt;= 9), IF($O303 &lt;&gt; "", $E303/$O303, ""), ""),"")</f>
        <v/>
      </c>
      <c r="Y303" s="10" t="str">
        <f>IF('FY2025'!$A305&lt;&gt;"",IF(AND(MONTH($K303) &lt;= 10, MONTH($L303) &gt;= 10), IF($O303 &lt;&gt; "", $E303/$O303, ""), ""),"")</f>
        <v/>
      </c>
      <c r="Z303" s="10" t="str">
        <f>IF('FY2025'!$A305&lt;&gt;"",IF(AND(MONTH($K303) &lt;= 11, MONTH($L303) &gt;= 11), IF($O303 &lt;&gt; "", $E303/$O303, ""), ""),"")</f>
        <v/>
      </c>
      <c r="AA303" s="10" t="str">
        <f>IF('FY2025'!$A305&lt;&gt;"",IF(AND(MONTH($K303) &lt;= 12, MONTH($L303) &gt;= 12), IF($O303 &lt;&gt; "", $E303/$O303, ""), ""),"")</f>
        <v/>
      </c>
    </row>
    <row r="304" spans="1:27" x14ac:dyDescent="0.25">
      <c r="A304" s="8" t="str">
        <f>IF('FY2025'!A306&lt;&gt;"", VALUE('FY2025'!A306), "")</f>
        <v/>
      </c>
      <c r="B304" s="5" t="str">
        <f>IF('FY2025'!A306&lt;&gt;"",_xlfn.VALUETOTEXT('FY2025'!B306),"")</f>
        <v/>
      </c>
      <c r="C304" s="5" t="str">
        <f>_xlfn.VALUETOTEXT('FY2025'!C306)</f>
        <v/>
      </c>
      <c r="D304" s="5" t="str">
        <f>IF('FY2025'!A306&lt;&gt;"",_xlfn.VALUETOTEXT('FY2025'!D306),"")</f>
        <v/>
      </c>
      <c r="E304" s="6" t="str">
        <f>IF('FY2025'!A306&lt;&gt;"",VALUE('FY2025'!E306),"")</f>
        <v/>
      </c>
      <c r="F304" s="6" t="str">
        <f>IF('FY2025'!A306&lt;&gt;"",VALUE('FY2025'!F306),"")</f>
        <v/>
      </c>
      <c r="G304" s="6" t="str">
        <f>IF('FY2025'!A306&lt;&gt;"",VALUE('FY2025'!G306),"")</f>
        <v/>
      </c>
      <c r="H304" s="6" t="str">
        <f>IF('FY2025'!A306&lt;&gt;"",VALUE('FY2025'!H306),"")</f>
        <v/>
      </c>
      <c r="I304" s="6" t="str">
        <f>IF('FY2025'!A306&lt;&gt;"",VALUE('FY2025'!I306),"")</f>
        <v/>
      </c>
      <c r="J304" s="6" t="str">
        <f>IF('FY2025'!A306&lt;&gt;"",VALUE('FY2025'!J306),"")</f>
        <v/>
      </c>
      <c r="K304" s="7" t="str">
        <f>IF('FY2025'!A306&lt;&gt;"",DATEVALUE(MID('FY2025'!K306, FIND(",", 'FY2025'!K306) + 2, FIND(" ", 'FY2025'!K306) - FIND(",", 'FY2025'!K306) - 1) &amp; " " &amp; MID('FY2025'!K306, FIND(" ", 'FY2025'!K306) + 1, FIND(",", 'FY2025'!K306, FIND(" ", 'FY2025'!K306)) - FIND(" ", 'FY2025'!K306) - 1) &amp; ", " &amp; MID('FY2025'!K306, FIND(",", 'FY2025'!K306, FIND(",",'FY2025'!K306) + 1) + 2, LEN('FY2025'!K306))),"")</f>
        <v/>
      </c>
      <c r="L304" s="7" t="str">
        <f>IF('FY2025'!A306&lt;&gt;"",DATEVALUE(MID('FY2025'!L306, FIND(",", 'FY2025'!L306) + 2, FIND(" ", 'FY2025'!L306) - FIND(",", 'FY2025'!L306) - 1) &amp; " " &amp; MID('FY2025'!L306, FIND(" ", 'FY2025'!L306) + 1, FIND(",", 'FY2025'!L306, FIND(" ", 'FY2025'!L306)) - FIND(" ", 'FY2025'!L306) - 1) &amp; ", " &amp; MID('FY2025'!L306, FIND(",", 'FY2025'!L306, FIND(",",'FY2025'!L306) + 1) + 2, LEN('FY2025'!L306))),"")</f>
        <v/>
      </c>
      <c r="M304" s="7" t="str">
        <f>IF('FY2025'!A306&lt;&gt;"",DATEVALUE(MID('FY2025'!M306, FIND(",", 'FY2025'!M306) + 2, FIND(" ", 'FY2025'!M306) - FIND(",", 'FY2025'!M306) - 1) &amp; " " &amp; MID('FY2025'!M306, FIND(" ", 'FY2025'!M306) + 1, FIND(",", 'FY2025'!M306, FIND(" ", 'FY2025'!M306)) - FIND(" ", 'FY2025'!M306) - 1) &amp; ", " &amp; MID('FY2025'!M306, FIND(",", 'FY2025'!M306, FIND(",",'FY2025'!M306) + 1) + 2, LEN('FY2025'!M306))),"")</f>
        <v/>
      </c>
      <c r="N304" s="7" t="str">
        <f>IF('FY2025'!A306&lt;&gt;"",DATEVALUE(MID('FY2025'!N306, FIND(",", 'FY2025'!N306) + 2, FIND(" ", 'FY2025'!N306) - FIND(",", 'FY2025'!N306) - 1) &amp; " " &amp; MID('FY2025'!N306, FIND(" ", 'FY2025'!N306) + 1, FIND(",", 'FY2025'!N306, FIND(" ", 'FY2025'!N306)) - FIND(" ", 'FY2025'!N306) - 1) &amp; ", " &amp; MID('FY2025'!N306, FIND(",", 'FY2025'!N306, FIND(",",'FY2025'!N306) + 1) + 2, LEN('FY2025'!N306))),"")</f>
        <v/>
      </c>
      <c r="O304" s="5" t="str">
        <f t="shared" si="4"/>
        <v/>
      </c>
      <c r="P304" s="10" t="str">
        <f>IF('FY2025'!$A306&lt;&gt;"",IF(AND(MONTH($K304) &lt;= 1, MONTH($L304) &gt;= 1), IF($O304 &lt;&gt; "", $E304/$O304, ""), ""),"")</f>
        <v/>
      </c>
      <c r="Q304" s="10" t="str">
        <f>IF('FY2025'!$A306&lt;&gt;"",IF(AND(MONTH($K304) &lt;= 2, MONTH($L304) &gt;= 2), IF($O304 &lt;&gt; "", $E304/$O304, ""), ""),"")</f>
        <v/>
      </c>
      <c r="R304" s="10" t="str">
        <f>IF('FY2025'!$A306&lt;&gt;"",IF(AND(MONTH($K304) &lt;= 3, MONTH($L304) &gt;= 3), IF($O304 &lt;&gt; "", $E304/$O304, ""), ""),"")</f>
        <v/>
      </c>
      <c r="S304" s="10" t="str">
        <f>IF('FY2025'!$A306&lt;&gt;"",IF(AND(MONTH($K304) &lt;= 4, MONTH($L304) &gt;= 4), IF($O304 &lt;&gt; "", $E304/$O304, ""), ""),"")</f>
        <v/>
      </c>
      <c r="T304" s="10" t="str">
        <f>IF('FY2025'!$A306&lt;&gt;"",IF(AND(MONTH($K304) &lt;= 5, MONTH($L304) &gt;= 5), IF($O304 &lt;&gt; "", $E304/$O304, ""), ""),"")</f>
        <v/>
      </c>
      <c r="U304" s="10" t="str">
        <f>IF('FY2025'!$A306&lt;&gt;"",IF(AND(MONTH($K304) &lt;= 6, MONTH($L304) &gt;= 6), IF($O304 &lt;&gt; "", $E304/$O304, ""), ""),"")</f>
        <v/>
      </c>
      <c r="V304" s="10" t="str">
        <f>IF('FY2025'!$A306&lt;&gt;"",IF(AND(MONTH($K304) &lt;= 7, MONTH($L304) &gt;= 7 ), IF($O304 &lt;&gt; "", $E304/$O304, ""), ""),"")</f>
        <v/>
      </c>
      <c r="W304" s="10" t="str">
        <f>IF('FY2025'!$A306&lt;&gt;"",IF(AND(MONTH($K304) &lt;= 8, MONTH($L304) &gt;= 8), IF($O304 &lt;&gt; "", $E304/$O304, ""), ""),"")</f>
        <v/>
      </c>
      <c r="X304" s="10" t="str">
        <f>IF('FY2025'!$A306&lt;&gt;"",IF(AND(MONTH($K304) &lt;= 9, MONTH($L304) &gt;= 9), IF($O304 &lt;&gt; "", $E304/$O304, ""), ""),"")</f>
        <v/>
      </c>
      <c r="Y304" s="10" t="str">
        <f>IF('FY2025'!$A306&lt;&gt;"",IF(AND(MONTH($K304) &lt;= 10, MONTH($L304) &gt;= 10), IF($O304 &lt;&gt; "", $E304/$O304, ""), ""),"")</f>
        <v/>
      </c>
      <c r="Z304" s="10" t="str">
        <f>IF('FY2025'!$A306&lt;&gt;"",IF(AND(MONTH($K304) &lt;= 11, MONTH($L304) &gt;= 11), IF($O304 &lt;&gt; "", $E304/$O304, ""), ""),"")</f>
        <v/>
      </c>
      <c r="AA304" s="10" t="str">
        <f>IF('FY2025'!$A306&lt;&gt;"",IF(AND(MONTH($K304) &lt;= 12, MONTH($L304) &gt;= 12), IF($O304 &lt;&gt; "", $E304/$O304, ""), ""),"")</f>
        <v/>
      </c>
    </row>
    <row r="305" spans="1:27" x14ac:dyDescent="0.25">
      <c r="A305" s="8" t="str">
        <f>IF('FY2025'!A307&lt;&gt;"", VALUE('FY2025'!A307), "")</f>
        <v/>
      </c>
      <c r="B305" s="5" t="str">
        <f>IF('FY2025'!A307&lt;&gt;"",_xlfn.VALUETOTEXT('FY2025'!B307),"")</f>
        <v/>
      </c>
      <c r="C305" s="5" t="str">
        <f>_xlfn.VALUETOTEXT('FY2025'!C307)</f>
        <v/>
      </c>
      <c r="D305" s="5" t="str">
        <f>IF('FY2025'!A307&lt;&gt;"",_xlfn.VALUETOTEXT('FY2025'!D307),"")</f>
        <v/>
      </c>
      <c r="E305" s="6" t="str">
        <f>IF('FY2025'!A307&lt;&gt;"",VALUE('FY2025'!E307),"")</f>
        <v/>
      </c>
      <c r="F305" s="6" t="str">
        <f>IF('FY2025'!A307&lt;&gt;"",VALUE('FY2025'!F307),"")</f>
        <v/>
      </c>
      <c r="G305" s="6" t="str">
        <f>IF('FY2025'!A307&lt;&gt;"",VALUE('FY2025'!G307),"")</f>
        <v/>
      </c>
      <c r="H305" s="6" t="str">
        <f>IF('FY2025'!A307&lt;&gt;"",VALUE('FY2025'!H307),"")</f>
        <v/>
      </c>
      <c r="I305" s="6" t="str">
        <f>IF('FY2025'!A307&lt;&gt;"",VALUE('FY2025'!I307),"")</f>
        <v/>
      </c>
      <c r="J305" s="6" t="str">
        <f>IF('FY2025'!A307&lt;&gt;"",VALUE('FY2025'!J307),"")</f>
        <v/>
      </c>
      <c r="K305" s="7" t="str">
        <f>IF('FY2025'!A307&lt;&gt;"",DATEVALUE(MID('FY2025'!K307, FIND(",", 'FY2025'!K307) + 2, FIND(" ", 'FY2025'!K307) - FIND(",", 'FY2025'!K307) - 1) &amp; " " &amp; MID('FY2025'!K307, FIND(" ", 'FY2025'!K307) + 1, FIND(",", 'FY2025'!K307, FIND(" ", 'FY2025'!K307)) - FIND(" ", 'FY2025'!K307) - 1) &amp; ", " &amp; MID('FY2025'!K307, FIND(",", 'FY2025'!K307, FIND(",",'FY2025'!K307) + 1) + 2, LEN('FY2025'!K307))),"")</f>
        <v/>
      </c>
      <c r="L305" s="7" t="str">
        <f>IF('FY2025'!A307&lt;&gt;"",DATEVALUE(MID('FY2025'!L307, FIND(",", 'FY2025'!L307) + 2, FIND(" ", 'FY2025'!L307) - FIND(",", 'FY2025'!L307) - 1) &amp; " " &amp; MID('FY2025'!L307, FIND(" ", 'FY2025'!L307) + 1, FIND(",", 'FY2025'!L307, FIND(" ", 'FY2025'!L307)) - FIND(" ", 'FY2025'!L307) - 1) &amp; ", " &amp; MID('FY2025'!L307, FIND(",", 'FY2025'!L307, FIND(",",'FY2025'!L307) + 1) + 2, LEN('FY2025'!L307))),"")</f>
        <v/>
      </c>
      <c r="M305" s="7" t="str">
        <f>IF('FY2025'!A307&lt;&gt;"",DATEVALUE(MID('FY2025'!M307, FIND(",", 'FY2025'!M307) + 2, FIND(" ", 'FY2025'!M307) - FIND(",", 'FY2025'!M307) - 1) &amp; " " &amp; MID('FY2025'!M307, FIND(" ", 'FY2025'!M307) + 1, FIND(",", 'FY2025'!M307, FIND(" ", 'FY2025'!M307)) - FIND(" ", 'FY2025'!M307) - 1) &amp; ", " &amp; MID('FY2025'!M307, FIND(",", 'FY2025'!M307, FIND(",",'FY2025'!M307) + 1) + 2, LEN('FY2025'!M307))),"")</f>
        <v/>
      </c>
      <c r="N305" s="7" t="str">
        <f>IF('FY2025'!A307&lt;&gt;"",DATEVALUE(MID('FY2025'!N307, FIND(",", 'FY2025'!N307) + 2, FIND(" ", 'FY2025'!N307) - FIND(",", 'FY2025'!N307) - 1) &amp; " " &amp; MID('FY2025'!N307, FIND(" ", 'FY2025'!N307) + 1, FIND(",", 'FY2025'!N307, FIND(" ", 'FY2025'!N307)) - FIND(" ", 'FY2025'!N307) - 1) &amp; ", " &amp; MID('FY2025'!N307, FIND(",", 'FY2025'!N307, FIND(",",'FY2025'!N307) + 1) + 2, LEN('FY2025'!N307))),"")</f>
        <v/>
      </c>
      <c r="O305" s="5" t="str">
        <f t="shared" si="4"/>
        <v/>
      </c>
      <c r="P305" s="10" t="str">
        <f>IF('FY2025'!$A307&lt;&gt;"",IF(AND(MONTH($K305) &lt;= 1, MONTH($L305) &gt;= 1), IF($O305 &lt;&gt; "", $E305/$O305, ""), ""),"")</f>
        <v/>
      </c>
      <c r="Q305" s="10" t="str">
        <f>IF('FY2025'!$A307&lt;&gt;"",IF(AND(MONTH($K305) &lt;= 2, MONTH($L305) &gt;= 2), IF($O305 &lt;&gt; "", $E305/$O305, ""), ""),"")</f>
        <v/>
      </c>
      <c r="R305" s="10" t="str">
        <f>IF('FY2025'!$A307&lt;&gt;"",IF(AND(MONTH($K305) &lt;= 3, MONTH($L305) &gt;= 3), IF($O305 &lt;&gt; "", $E305/$O305, ""), ""),"")</f>
        <v/>
      </c>
      <c r="S305" s="10" t="str">
        <f>IF('FY2025'!$A307&lt;&gt;"",IF(AND(MONTH($K305) &lt;= 4, MONTH($L305) &gt;= 4), IF($O305 &lt;&gt; "", $E305/$O305, ""), ""),"")</f>
        <v/>
      </c>
      <c r="T305" s="10" t="str">
        <f>IF('FY2025'!$A307&lt;&gt;"",IF(AND(MONTH($K305) &lt;= 5, MONTH($L305) &gt;= 5), IF($O305 &lt;&gt; "", $E305/$O305, ""), ""),"")</f>
        <v/>
      </c>
      <c r="U305" s="10" t="str">
        <f>IF('FY2025'!$A307&lt;&gt;"",IF(AND(MONTH($K305) &lt;= 6, MONTH($L305) &gt;= 6), IF($O305 &lt;&gt; "", $E305/$O305, ""), ""),"")</f>
        <v/>
      </c>
      <c r="V305" s="10" t="str">
        <f>IF('FY2025'!$A307&lt;&gt;"",IF(AND(MONTH($K305) &lt;= 7, MONTH($L305) &gt;= 7 ), IF($O305 &lt;&gt; "", $E305/$O305, ""), ""),"")</f>
        <v/>
      </c>
      <c r="W305" s="10" t="str">
        <f>IF('FY2025'!$A307&lt;&gt;"",IF(AND(MONTH($K305) &lt;= 8, MONTH($L305) &gt;= 8), IF($O305 &lt;&gt; "", $E305/$O305, ""), ""),"")</f>
        <v/>
      </c>
      <c r="X305" s="10" t="str">
        <f>IF('FY2025'!$A307&lt;&gt;"",IF(AND(MONTH($K305) &lt;= 9, MONTH($L305) &gt;= 9), IF($O305 &lt;&gt; "", $E305/$O305, ""), ""),"")</f>
        <v/>
      </c>
      <c r="Y305" s="10" t="str">
        <f>IF('FY2025'!$A307&lt;&gt;"",IF(AND(MONTH($K305) &lt;= 10, MONTH($L305) &gt;= 10), IF($O305 &lt;&gt; "", $E305/$O305, ""), ""),"")</f>
        <v/>
      </c>
      <c r="Z305" s="10" t="str">
        <f>IF('FY2025'!$A307&lt;&gt;"",IF(AND(MONTH($K305) &lt;= 11, MONTH($L305) &gt;= 11), IF($O305 &lt;&gt; "", $E305/$O305, ""), ""),"")</f>
        <v/>
      </c>
      <c r="AA305" s="10" t="str">
        <f>IF('FY2025'!$A307&lt;&gt;"",IF(AND(MONTH($K305) &lt;= 12, MONTH($L305) &gt;= 12), IF($O305 &lt;&gt; "", $E305/$O305, ""), ""),"")</f>
        <v/>
      </c>
    </row>
    <row r="306" spans="1:27" x14ac:dyDescent="0.25">
      <c r="A306" s="8" t="str">
        <f>IF('FY2025'!A308&lt;&gt;"", VALUE('FY2025'!A308), "")</f>
        <v/>
      </c>
      <c r="B306" s="5" t="str">
        <f>IF('FY2025'!A308&lt;&gt;"",_xlfn.VALUETOTEXT('FY2025'!B308),"")</f>
        <v/>
      </c>
      <c r="C306" s="5" t="str">
        <f>_xlfn.VALUETOTEXT('FY2025'!C308)</f>
        <v/>
      </c>
      <c r="D306" s="5" t="str">
        <f>IF('FY2025'!A308&lt;&gt;"",_xlfn.VALUETOTEXT('FY2025'!D308),"")</f>
        <v/>
      </c>
      <c r="E306" s="6" t="str">
        <f>IF('FY2025'!A308&lt;&gt;"",VALUE('FY2025'!E308),"")</f>
        <v/>
      </c>
      <c r="F306" s="6" t="str">
        <f>IF('FY2025'!A308&lt;&gt;"",VALUE('FY2025'!F308),"")</f>
        <v/>
      </c>
      <c r="G306" s="6" t="str">
        <f>IF('FY2025'!A308&lt;&gt;"",VALUE('FY2025'!G308),"")</f>
        <v/>
      </c>
      <c r="H306" s="6" t="str">
        <f>IF('FY2025'!A308&lt;&gt;"",VALUE('FY2025'!H308),"")</f>
        <v/>
      </c>
      <c r="I306" s="6" t="str">
        <f>IF('FY2025'!A308&lt;&gt;"",VALUE('FY2025'!I308),"")</f>
        <v/>
      </c>
      <c r="J306" s="6" t="str">
        <f>IF('FY2025'!A308&lt;&gt;"",VALUE('FY2025'!J308),"")</f>
        <v/>
      </c>
      <c r="K306" s="7" t="str">
        <f>IF('FY2025'!A308&lt;&gt;"",DATEVALUE(MID('FY2025'!K308, FIND(",", 'FY2025'!K308) + 2, FIND(" ", 'FY2025'!K308) - FIND(",", 'FY2025'!K308) - 1) &amp; " " &amp; MID('FY2025'!K308, FIND(" ", 'FY2025'!K308) + 1, FIND(",", 'FY2025'!K308, FIND(" ", 'FY2025'!K308)) - FIND(" ", 'FY2025'!K308) - 1) &amp; ", " &amp; MID('FY2025'!K308, FIND(",", 'FY2025'!K308, FIND(",",'FY2025'!K308) + 1) + 2, LEN('FY2025'!K308))),"")</f>
        <v/>
      </c>
      <c r="L306" s="7" t="str">
        <f>IF('FY2025'!A308&lt;&gt;"",DATEVALUE(MID('FY2025'!L308, FIND(",", 'FY2025'!L308) + 2, FIND(" ", 'FY2025'!L308) - FIND(",", 'FY2025'!L308) - 1) &amp; " " &amp; MID('FY2025'!L308, FIND(" ", 'FY2025'!L308) + 1, FIND(",", 'FY2025'!L308, FIND(" ", 'FY2025'!L308)) - FIND(" ", 'FY2025'!L308) - 1) &amp; ", " &amp; MID('FY2025'!L308, FIND(",", 'FY2025'!L308, FIND(",",'FY2025'!L308) + 1) + 2, LEN('FY2025'!L308))),"")</f>
        <v/>
      </c>
      <c r="M306" s="7" t="str">
        <f>IF('FY2025'!A308&lt;&gt;"",DATEVALUE(MID('FY2025'!M308, FIND(",", 'FY2025'!M308) + 2, FIND(" ", 'FY2025'!M308) - FIND(",", 'FY2025'!M308) - 1) &amp; " " &amp; MID('FY2025'!M308, FIND(" ", 'FY2025'!M308) + 1, FIND(",", 'FY2025'!M308, FIND(" ", 'FY2025'!M308)) - FIND(" ", 'FY2025'!M308) - 1) &amp; ", " &amp; MID('FY2025'!M308, FIND(",", 'FY2025'!M308, FIND(",",'FY2025'!M308) + 1) + 2, LEN('FY2025'!M308))),"")</f>
        <v/>
      </c>
      <c r="N306" s="7" t="str">
        <f>IF('FY2025'!A308&lt;&gt;"",DATEVALUE(MID('FY2025'!N308, FIND(",", 'FY2025'!N308) + 2, FIND(" ", 'FY2025'!N308) - FIND(",", 'FY2025'!N308) - 1) &amp; " " &amp; MID('FY2025'!N308, FIND(" ", 'FY2025'!N308) + 1, FIND(",", 'FY2025'!N308, FIND(" ", 'FY2025'!N308)) - FIND(" ", 'FY2025'!N308) - 1) &amp; ", " &amp; MID('FY2025'!N308, FIND(",", 'FY2025'!N308, FIND(",",'FY2025'!N308) + 1) + 2, LEN('FY2025'!N308))),"")</f>
        <v/>
      </c>
      <c r="O306" s="5" t="str">
        <f t="shared" si="4"/>
        <v/>
      </c>
      <c r="P306" s="10" t="str">
        <f>IF('FY2025'!$A308&lt;&gt;"",IF(AND(MONTH($K306) &lt;= 1, MONTH($L306) &gt;= 1), IF($O306 &lt;&gt; "", $E306/$O306, ""), ""),"")</f>
        <v/>
      </c>
      <c r="Q306" s="10" t="str">
        <f>IF('FY2025'!$A308&lt;&gt;"",IF(AND(MONTH($K306) &lt;= 2, MONTH($L306) &gt;= 2), IF($O306 &lt;&gt; "", $E306/$O306, ""), ""),"")</f>
        <v/>
      </c>
      <c r="R306" s="10" t="str">
        <f>IF('FY2025'!$A308&lt;&gt;"",IF(AND(MONTH($K306) &lt;= 3, MONTH($L306) &gt;= 3), IF($O306 &lt;&gt; "", $E306/$O306, ""), ""),"")</f>
        <v/>
      </c>
      <c r="S306" s="10" t="str">
        <f>IF('FY2025'!$A308&lt;&gt;"",IF(AND(MONTH($K306) &lt;= 4, MONTH($L306) &gt;= 4), IF($O306 &lt;&gt; "", $E306/$O306, ""), ""),"")</f>
        <v/>
      </c>
      <c r="T306" s="10" t="str">
        <f>IF('FY2025'!$A308&lt;&gt;"",IF(AND(MONTH($K306) &lt;= 5, MONTH($L306) &gt;= 5), IF($O306 &lt;&gt; "", $E306/$O306, ""), ""),"")</f>
        <v/>
      </c>
      <c r="U306" s="10" t="str">
        <f>IF('FY2025'!$A308&lt;&gt;"",IF(AND(MONTH($K306) &lt;= 6, MONTH($L306) &gt;= 6), IF($O306 &lt;&gt; "", $E306/$O306, ""), ""),"")</f>
        <v/>
      </c>
      <c r="V306" s="10" t="str">
        <f>IF('FY2025'!$A308&lt;&gt;"",IF(AND(MONTH($K306) &lt;= 7, MONTH($L306) &gt;= 7 ), IF($O306 &lt;&gt; "", $E306/$O306, ""), ""),"")</f>
        <v/>
      </c>
      <c r="W306" s="10" t="str">
        <f>IF('FY2025'!$A308&lt;&gt;"",IF(AND(MONTH($K306) &lt;= 8, MONTH($L306) &gt;= 8), IF($O306 &lt;&gt; "", $E306/$O306, ""), ""),"")</f>
        <v/>
      </c>
      <c r="X306" s="10" t="str">
        <f>IF('FY2025'!$A308&lt;&gt;"",IF(AND(MONTH($K306) &lt;= 9, MONTH($L306) &gt;= 9), IF($O306 &lt;&gt; "", $E306/$O306, ""), ""),"")</f>
        <v/>
      </c>
      <c r="Y306" s="10" t="str">
        <f>IF('FY2025'!$A308&lt;&gt;"",IF(AND(MONTH($K306) &lt;= 10, MONTH($L306) &gt;= 10), IF($O306 &lt;&gt; "", $E306/$O306, ""), ""),"")</f>
        <v/>
      </c>
      <c r="Z306" s="10" t="str">
        <f>IF('FY2025'!$A308&lt;&gt;"",IF(AND(MONTH($K306) &lt;= 11, MONTH($L306) &gt;= 11), IF($O306 &lt;&gt; "", $E306/$O306, ""), ""),"")</f>
        <v/>
      </c>
      <c r="AA306" s="10" t="str">
        <f>IF('FY2025'!$A308&lt;&gt;"",IF(AND(MONTH($K306) &lt;= 12, MONTH($L306) &gt;= 12), IF($O306 &lt;&gt; "", $E306/$O306, ""), ""),"")</f>
        <v/>
      </c>
    </row>
    <row r="307" spans="1:27" x14ac:dyDescent="0.25">
      <c r="A307" s="8" t="str">
        <f>IF('FY2025'!A309&lt;&gt;"", VALUE('FY2025'!A309), "")</f>
        <v/>
      </c>
      <c r="B307" s="5" t="str">
        <f>IF('FY2025'!A309&lt;&gt;"",_xlfn.VALUETOTEXT('FY2025'!B309),"")</f>
        <v/>
      </c>
      <c r="C307" s="5" t="str">
        <f>_xlfn.VALUETOTEXT('FY2025'!C309)</f>
        <v/>
      </c>
      <c r="D307" s="5" t="str">
        <f>IF('FY2025'!A309&lt;&gt;"",_xlfn.VALUETOTEXT('FY2025'!D309),"")</f>
        <v/>
      </c>
      <c r="E307" s="6" t="str">
        <f>IF('FY2025'!A309&lt;&gt;"",VALUE('FY2025'!E309),"")</f>
        <v/>
      </c>
      <c r="F307" s="6" t="str">
        <f>IF('FY2025'!A309&lt;&gt;"",VALUE('FY2025'!F309),"")</f>
        <v/>
      </c>
      <c r="G307" s="6" t="str">
        <f>IF('FY2025'!A309&lt;&gt;"",VALUE('FY2025'!G309),"")</f>
        <v/>
      </c>
      <c r="H307" s="6" t="str">
        <f>IF('FY2025'!A309&lt;&gt;"",VALUE('FY2025'!H309),"")</f>
        <v/>
      </c>
      <c r="I307" s="6" t="str">
        <f>IF('FY2025'!A309&lt;&gt;"",VALUE('FY2025'!I309),"")</f>
        <v/>
      </c>
      <c r="J307" s="6" t="str">
        <f>IF('FY2025'!A309&lt;&gt;"",VALUE('FY2025'!J309),"")</f>
        <v/>
      </c>
      <c r="K307" s="7" t="str">
        <f>IF('FY2025'!A309&lt;&gt;"",DATEVALUE(MID('FY2025'!K309, FIND(",", 'FY2025'!K309) + 2, FIND(" ", 'FY2025'!K309) - FIND(",", 'FY2025'!K309) - 1) &amp; " " &amp; MID('FY2025'!K309, FIND(" ", 'FY2025'!K309) + 1, FIND(",", 'FY2025'!K309, FIND(" ", 'FY2025'!K309)) - FIND(" ", 'FY2025'!K309) - 1) &amp; ", " &amp; MID('FY2025'!K309, FIND(",", 'FY2025'!K309, FIND(",",'FY2025'!K309) + 1) + 2, LEN('FY2025'!K309))),"")</f>
        <v/>
      </c>
      <c r="L307" s="7" t="str">
        <f>IF('FY2025'!A309&lt;&gt;"",DATEVALUE(MID('FY2025'!L309, FIND(",", 'FY2025'!L309) + 2, FIND(" ", 'FY2025'!L309) - FIND(",", 'FY2025'!L309) - 1) &amp; " " &amp; MID('FY2025'!L309, FIND(" ", 'FY2025'!L309) + 1, FIND(",", 'FY2025'!L309, FIND(" ", 'FY2025'!L309)) - FIND(" ", 'FY2025'!L309) - 1) &amp; ", " &amp; MID('FY2025'!L309, FIND(",", 'FY2025'!L309, FIND(",",'FY2025'!L309) + 1) + 2, LEN('FY2025'!L309))),"")</f>
        <v/>
      </c>
      <c r="M307" s="7" t="str">
        <f>IF('FY2025'!A309&lt;&gt;"",DATEVALUE(MID('FY2025'!M309, FIND(",", 'FY2025'!M309) + 2, FIND(" ", 'FY2025'!M309) - FIND(",", 'FY2025'!M309) - 1) &amp; " " &amp; MID('FY2025'!M309, FIND(" ", 'FY2025'!M309) + 1, FIND(",", 'FY2025'!M309, FIND(" ", 'FY2025'!M309)) - FIND(" ", 'FY2025'!M309) - 1) &amp; ", " &amp; MID('FY2025'!M309, FIND(",", 'FY2025'!M309, FIND(",",'FY2025'!M309) + 1) + 2, LEN('FY2025'!M309))),"")</f>
        <v/>
      </c>
      <c r="N307" s="7" t="str">
        <f>IF('FY2025'!A309&lt;&gt;"",DATEVALUE(MID('FY2025'!N309, FIND(",", 'FY2025'!N309) + 2, FIND(" ", 'FY2025'!N309) - FIND(",", 'FY2025'!N309) - 1) &amp; " " &amp; MID('FY2025'!N309, FIND(" ", 'FY2025'!N309) + 1, FIND(",", 'FY2025'!N309, FIND(" ", 'FY2025'!N309)) - FIND(" ", 'FY2025'!N309) - 1) &amp; ", " &amp; MID('FY2025'!N309, FIND(",", 'FY2025'!N309, FIND(",",'FY2025'!N309) + 1) + 2, LEN('FY2025'!N309))),"")</f>
        <v/>
      </c>
      <c r="O307" s="5" t="str">
        <f t="shared" si="4"/>
        <v/>
      </c>
      <c r="P307" s="10" t="str">
        <f>IF('FY2025'!$A309&lt;&gt;"",IF(AND(MONTH($K307) &lt;= 1, MONTH($L307) &gt;= 1), IF($O307 &lt;&gt; "", $E307/$O307, ""), ""),"")</f>
        <v/>
      </c>
      <c r="Q307" s="10" t="str">
        <f>IF('FY2025'!$A309&lt;&gt;"",IF(AND(MONTH($K307) &lt;= 2, MONTH($L307) &gt;= 2), IF($O307 &lt;&gt; "", $E307/$O307, ""), ""),"")</f>
        <v/>
      </c>
      <c r="R307" s="10" t="str">
        <f>IF('FY2025'!$A309&lt;&gt;"",IF(AND(MONTH($K307) &lt;= 3, MONTH($L307) &gt;= 3), IF($O307 &lt;&gt; "", $E307/$O307, ""), ""),"")</f>
        <v/>
      </c>
      <c r="S307" s="10" t="str">
        <f>IF('FY2025'!$A309&lt;&gt;"",IF(AND(MONTH($K307) &lt;= 4, MONTH($L307) &gt;= 4), IF($O307 &lt;&gt; "", $E307/$O307, ""), ""),"")</f>
        <v/>
      </c>
      <c r="T307" s="10" t="str">
        <f>IF('FY2025'!$A309&lt;&gt;"",IF(AND(MONTH($K307) &lt;= 5, MONTH($L307) &gt;= 5), IF($O307 &lt;&gt; "", $E307/$O307, ""), ""),"")</f>
        <v/>
      </c>
      <c r="U307" s="10" t="str">
        <f>IF('FY2025'!$A309&lt;&gt;"",IF(AND(MONTH($K307) &lt;= 6, MONTH($L307) &gt;= 6), IF($O307 &lt;&gt; "", $E307/$O307, ""), ""),"")</f>
        <v/>
      </c>
      <c r="V307" s="10" t="str">
        <f>IF('FY2025'!$A309&lt;&gt;"",IF(AND(MONTH($K307) &lt;= 7, MONTH($L307) &gt;= 7 ), IF($O307 &lt;&gt; "", $E307/$O307, ""), ""),"")</f>
        <v/>
      </c>
      <c r="W307" s="10" t="str">
        <f>IF('FY2025'!$A309&lt;&gt;"",IF(AND(MONTH($K307) &lt;= 8, MONTH($L307) &gt;= 8), IF($O307 &lt;&gt; "", $E307/$O307, ""), ""),"")</f>
        <v/>
      </c>
      <c r="X307" s="10" t="str">
        <f>IF('FY2025'!$A309&lt;&gt;"",IF(AND(MONTH($K307) &lt;= 9, MONTH($L307) &gt;= 9), IF($O307 &lt;&gt; "", $E307/$O307, ""), ""),"")</f>
        <v/>
      </c>
      <c r="Y307" s="10" t="str">
        <f>IF('FY2025'!$A309&lt;&gt;"",IF(AND(MONTH($K307) &lt;= 10, MONTH($L307) &gt;= 10), IF($O307 &lt;&gt; "", $E307/$O307, ""), ""),"")</f>
        <v/>
      </c>
      <c r="Z307" s="10" t="str">
        <f>IF('FY2025'!$A309&lt;&gt;"",IF(AND(MONTH($K307) &lt;= 11, MONTH($L307) &gt;= 11), IF($O307 &lt;&gt; "", $E307/$O307, ""), ""),"")</f>
        <v/>
      </c>
      <c r="AA307" s="10" t="str">
        <f>IF('FY2025'!$A309&lt;&gt;"",IF(AND(MONTH($K307) &lt;= 12, MONTH($L307) &gt;= 12), IF($O307 &lt;&gt; "", $E307/$O307, ""), ""),"")</f>
        <v/>
      </c>
    </row>
    <row r="308" spans="1:27" x14ac:dyDescent="0.25">
      <c r="A308" s="8" t="str">
        <f>IF('FY2025'!A310&lt;&gt;"", VALUE('FY2025'!A310), "")</f>
        <v/>
      </c>
      <c r="B308" s="5" t="str">
        <f>IF('FY2025'!A310&lt;&gt;"",_xlfn.VALUETOTEXT('FY2025'!B310),"")</f>
        <v/>
      </c>
      <c r="C308" s="5" t="str">
        <f>_xlfn.VALUETOTEXT('FY2025'!C310)</f>
        <v/>
      </c>
      <c r="D308" s="5" t="str">
        <f>IF('FY2025'!A310&lt;&gt;"",_xlfn.VALUETOTEXT('FY2025'!D310),"")</f>
        <v/>
      </c>
      <c r="E308" s="6" t="str">
        <f>IF('FY2025'!A310&lt;&gt;"",VALUE('FY2025'!E310),"")</f>
        <v/>
      </c>
      <c r="F308" s="6" t="str">
        <f>IF('FY2025'!A310&lt;&gt;"",VALUE('FY2025'!F310),"")</f>
        <v/>
      </c>
      <c r="G308" s="6" t="str">
        <f>IF('FY2025'!A310&lt;&gt;"",VALUE('FY2025'!G310),"")</f>
        <v/>
      </c>
      <c r="H308" s="6" t="str">
        <f>IF('FY2025'!A310&lt;&gt;"",VALUE('FY2025'!H310),"")</f>
        <v/>
      </c>
      <c r="I308" s="6" t="str">
        <f>IF('FY2025'!A310&lt;&gt;"",VALUE('FY2025'!I310),"")</f>
        <v/>
      </c>
      <c r="J308" s="6" t="str">
        <f>IF('FY2025'!A310&lt;&gt;"",VALUE('FY2025'!J310),"")</f>
        <v/>
      </c>
      <c r="K308" s="7" t="str">
        <f>IF('FY2025'!A310&lt;&gt;"",DATEVALUE(MID('FY2025'!K310, FIND(",", 'FY2025'!K310) + 2, FIND(" ", 'FY2025'!K310) - FIND(",", 'FY2025'!K310) - 1) &amp; " " &amp; MID('FY2025'!K310, FIND(" ", 'FY2025'!K310) + 1, FIND(",", 'FY2025'!K310, FIND(" ", 'FY2025'!K310)) - FIND(" ", 'FY2025'!K310) - 1) &amp; ", " &amp; MID('FY2025'!K310, FIND(",", 'FY2025'!K310, FIND(",",'FY2025'!K310) + 1) + 2, LEN('FY2025'!K310))),"")</f>
        <v/>
      </c>
      <c r="L308" s="7" t="str">
        <f>IF('FY2025'!A310&lt;&gt;"",DATEVALUE(MID('FY2025'!L310, FIND(",", 'FY2025'!L310) + 2, FIND(" ", 'FY2025'!L310) - FIND(",", 'FY2025'!L310) - 1) &amp; " " &amp; MID('FY2025'!L310, FIND(" ", 'FY2025'!L310) + 1, FIND(",", 'FY2025'!L310, FIND(" ", 'FY2025'!L310)) - FIND(" ", 'FY2025'!L310) - 1) &amp; ", " &amp; MID('FY2025'!L310, FIND(",", 'FY2025'!L310, FIND(",",'FY2025'!L310) + 1) + 2, LEN('FY2025'!L310))),"")</f>
        <v/>
      </c>
      <c r="M308" s="7" t="str">
        <f>IF('FY2025'!A310&lt;&gt;"",DATEVALUE(MID('FY2025'!M310, FIND(",", 'FY2025'!M310) + 2, FIND(" ", 'FY2025'!M310) - FIND(",", 'FY2025'!M310) - 1) &amp; " " &amp; MID('FY2025'!M310, FIND(" ", 'FY2025'!M310) + 1, FIND(",", 'FY2025'!M310, FIND(" ", 'FY2025'!M310)) - FIND(" ", 'FY2025'!M310) - 1) &amp; ", " &amp; MID('FY2025'!M310, FIND(",", 'FY2025'!M310, FIND(",",'FY2025'!M310) + 1) + 2, LEN('FY2025'!M310))),"")</f>
        <v/>
      </c>
      <c r="N308" s="7" t="str">
        <f>IF('FY2025'!A310&lt;&gt;"",DATEVALUE(MID('FY2025'!N310, FIND(",", 'FY2025'!N310) + 2, FIND(" ", 'FY2025'!N310) - FIND(",", 'FY2025'!N310) - 1) &amp; " " &amp; MID('FY2025'!N310, FIND(" ", 'FY2025'!N310) + 1, FIND(",", 'FY2025'!N310, FIND(" ", 'FY2025'!N310)) - FIND(" ", 'FY2025'!N310) - 1) &amp; ", " &amp; MID('FY2025'!N310, FIND(",", 'FY2025'!N310, FIND(",",'FY2025'!N310) + 1) + 2, LEN('FY2025'!N310))),"")</f>
        <v/>
      </c>
      <c r="O308" s="5" t="str">
        <f t="shared" si="4"/>
        <v/>
      </c>
      <c r="P308" s="10" t="str">
        <f>IF('FY2025'!$A310&lt;&gt;"",IF(AND(MONTH($K308) &lt;= 1, MONTH($L308) &gt;= 1), IF($O308 &lt;&gt; "", $E308/$O308, ""), ""),"")</f>
        <v/>
      </c>
      <c r="Q308" s="10" t="str">
        <f>IF('FY2025'!$A310&lt;&gt;"",IF(AND(MONTH($K308) &lt;= 2, MONTH($L308) &gt;= 2), IF($O308 &lt;&gt; "", $E308/$O308, ""), ""),"")</f>
        <v/>
      </c>
      <c r="R308" s="10" t="str">
        <f>IF('FY2025'!$A310&lt;&gt;"",IF(AND(MONTH($K308) &lt;= 3, MONTH($L308) &gt;= 3), IF($O308 &lt;&gt; "", $E308/$O308, ""), ""),"")</f>
        <v/>
      </c>
      <c r="S308" s="10" t="str">
        <f>IF('FY2025'!$A310&lt;&gt;"",IF(AND(MONTH($K308) &lt;= 4, MONTH($L308) &gt;= 4), IF($O308 &lt;&gt; "", $E308/$O308, ""), ""),"")</f>
        <v/>
      </c>
      <c r="T308" s="10" t="str">
        <f>IF('FY2025'!$A310&lt;&gt;"",IF(AND(MONTH($K308) &lt;= 5, MONTH($L308) &gt;= 5), IF($O308 &lt;&gt; "", $E308/$O308, ""), ""),"")</f>
        <v/>
      </c>
      <c r="U308" s="10" t="str">
        <f>IF('FY2025'!$A310&lt;&gt;"",IF(AND(MONTH($K308) &lt;= 6, MONTH($L308) &gt;= 6), IF($O308 &lt;&gt; "", $E308/$O308, ""), ""),"")</f>
        <v/>
      </c>
      <c r="V308" s="10" t="str">
        <f>IF('FY2025'!$A310&lt;&gt;"",IF(AND(MONTH($K308) &lt;= 7, MONTH($L308) &gt;= 7 ), IF($O308 &lt;&gt; "", $E308/$O308, ""), ""),"")</f>
        <v/>
      </c>
      <c r="W308" s="10" t="str">
        <f>IF('FY2025'!$A310&lt;&gt;"",IF(AND(MONTH($K308) &lt;= 8, MONTH($L308) &gt;= 8), IF($O308 &lt;&gt; "", $E308/$O308, ""), ""),"")</f>
        <v/>
      </c>
      <c r="X308" s="10" t="str">
        <f>IF('FY2025'!$A310&lt;&gt;"",IF(AND(MONTH($K308) &lt;= 9, MONTH($L308) &gt;= 9), IF($O308 &lt;&gt; "", $E308/$O308, ""), ""),"")</f>
        <v/>
      </c>
      <c r="Y308" s="10" t="str">
        <f>IF('FY2025'!$A310&lt;&gt;"",IF(AND(MONTH($K308) &lt;= 10, MONTH($L308) &gt;= 10), IF($O308 &lt;&gt; "", $E308/$O308, ""), ""),"")</f>
        <v/>
      </c>
      <c r="Z308" s="10" t="str">
        <f>IF('FY2025'!$A310&lt;&gt;"",IF(AND(MONTH($K308) &lt;= 11, MONTH($L308) &gt;= 11), IF($O308 &lt;&gt; "", $E308/$O308, ""), ""),"")</f>
        <v/>
      </c>
      <c r="AA308" s="10" t="str">
        <f>IF('FY2025'!$A310&lt;&gt;"",IF(AND(MONTH($K308) &lt;= 12, MONTH($L308) &gt;= 12), IF($O308 &lt;&gt; "", $E308/$O308, ""), ""),"")</f>
        <v/>
      </c>
    </row>
    <row r="309" spans="1:27" x14ac:dyDescent="0.25">
      <c r="A309" s="8" t="str">
        <f>IF('FY2025'!A311&lt;&gt;"", VALUE('FY2025'!A311), "")</f>
        <v/>
      </c>
      <c r="B309" s="5" t="str">
        <f>IF('FY2025'!A311&lt;&gt;"",_xlfn.VALUETOTEXT('FY2025'!B311),"")</f>
        <v/>
      </c>
      <c r="C309" s="5" t="str">
        <f>_xlfn.VALUETOTEXT('FY2025'!C311)</f>
        <v/>
      </c>
      <c r="D309" s="5" t="str">
        <f>IF('FY2025'!A311&lt;&gt;"",_xlfn.VALUETOTEXT('FY2025'!D311),"")</f>
        <v/>
      </c>
      <c r="E309" s="6" t="str">
        <f>IF('FY2025'!A311&lt;&gt;"",VALUE('FY2025'!E311),"")</f>
        <v/>
      </c>
      <c r="F309" s="6" t="str">
        <f>IF('FY2025'!A311&lt;&gt;"",VALUE('FY2025'!F311),"")</f>
        <v/>
      </c>
      <c r="G309" s="6" t="str">
        <f>IF('FY2025'!A311&lt;&gt;"",VALUE('FY2025'!G311),"")</f>
        <v/>
      </c>
      <c r="H309" s="6" t="str">
        <f>IF('FY2025'!A311&lt;&gt;"",VALUE('FY2025'!H311),"")</f>
        <v/>
      </c>
      <c r="I309" s="6" t="str">
        <f>IF('FY2025'!A311&lt;&gt;"",VALUE('FY2025'!I311),"")</f>
        <v/>
      </c>
      <c r="J309" s="6" t="str">
        <f>IF('FY2025'!A311&lt;&gt;"",VALUE('FY2025'!J311),"")</f>
        <v/>
      </c>
      <c r="K309" s="7" t="str">
        <f>IF('FY2025'!A311&lt;&gt;"",DATEVALUE(MID('FY2025'!K311, FIND(",", 'FY2025'!K311) + 2, FIND(" ", 'FY2025'!K311) - FIND(",", 'FY2025'!K311) - 1) &amp; " " &amp; MID('FY2025'!K311, FIND(" ", 'FY2025'!K311) + 1, FIND(",", 'FY2025'!K311, FIND(" ", 'FY2025'!K311)) - FIND(" ", 'FY2025'!K311) - 1) &amp; ", " &amp; MID('FY2025'!K311, FIND(",", 'FY2025'!K311, FIND(",",'FY2025'!K311) + 1) + 2, LEN('FY2025'!K311))),"")</f>
        <v/>
      </c>
      <c r="L309" s="7" t="str">
        <f>IF('FY2025'!A311&lt;&gt;"",DATEVALUE(MID('FY2025'!L311, FIND(",", 'FY2025'!L311) + 2, FIND(" ", 'FY2025'!L311) - FIND(",", 'FY2025'!L311) - 1) &amp; " " &amp; MID('FY2025'!L311, FIND(" ", 'FY2025'!L311) + 1, FIND(",", 'FY2025'!L311, FIND(" ", 'FY2025'!L311)) - FIND(" ", 'FY2025'!L311) - 1) &amp; ", " &amp; MID('FY2025'!L311, FIND(",", 'FY2025'!L311, FIND(",",'FY2025'!L311) + 1) + 2, LEN('FY2025'!L311))),"")</f>
        <v/>
      </c>
      <c r="M309" s="7" t="str">
        <f>IF('FY2025'!A311&lt;&gt;"",DATEVALUE(MID('FY2025'!M311, FIND(",", 'FY2025'!M311) + 2, FIND(" ", 'FY2025'!M311) - FIND(",", 'FY2025'!M311) - 1) &amp; " " &amp; MID('FY2025'!M311, FIND(" ", 'FY2025'!M311) + 1, FIND(",", 'FY2025'!M311, FIND(" ", 'FY2025'!M311)) - FIND(" ", 'FY2025'!M311) - 1) &amp; ", " &amp; MID('FY2025'!M311, FIND(",", 'FY2025'!M311, FIND(",",'FY2025'!M311) + 1) + 2, LEN('FY2025'!M311))),"")</f>
        <v/>
      </c>
      <c r="N309" s="7" t="str">
        <f>IF('FY2025'!A311&lt;&gt;"",DATEVALUE(MID('FY2025'!N311, FIND(",", 'FY2025'!N311) + 2, FIND(" ", 'FY2025'!N311) - FIND(",", 'FY2025'!N311) - 1) &amp; " " &amp; MID('FY2025'!N311, FIND(" ", 'FY2025'!N311) + 1, FIND(",", 'FY2025'!N311, FIND(" ", 'FY2025'!N311)) - FIND(" ", 'FY2025'!N311) - 1) &amp; ", " &amp; MID('FY2025'!N311, FIND(",", 'FY2025'!N311, FIND(",",'FY2025'!N311) + 1) + 2, LEN('FY2025'!N311))),"")</f>
        <v/>
      </c>
      <c r="O309" s="5" t="str">
        <f t="shared" si="4"/>
        <v/>
      </c>
      <c r="P309" s="10" t="str">
        <f>IF('FY2025'!$A311&lt;&gt;"",IF(AND(MONTH($K309) &lt;= 1, MONTH($L309) &gt;= 1), IF($O309 &lt;&gt; "", $E309/$O309, ""), ""),"")</f>
        <v/>
      </c>
      <c r="Q309" s="10" t="str">
        <f>IF('FY2025'!$A311&lt;&gt;"",IF(AND(MONTH($K309) &lt;= 2, MONTH($L309) &gt;= 2), IF($O309 &lt;&gt; "", $E309/$O309, ""), ""),"")</f>
        <v/>
      </c>
      <c r="R309" s="10" t="str">
        <f>IF('FY2025'!$A311&lt;&gt;"",IF(AND(MONTH($K309) &lt;= 3, MONTH($L309) &gt;= 3), IF($O309 &lt;&gt; "", $E309/$O309, ""), ""),"")</f>
        <v/>
      </c>
      <c r="S309" s="10" t="str">
        <f>IF('FY2025'!$A311&lt;&gt;"",IF(AND(MONTH($K309) &lt;= 4, MONTH($L309) &gt;= 4), IF($O309 &lt;&gt; "", $E309/$O309, ""), ""),"")</f>
        <v/>
      </c>
      <c r="T309" s="10" t="str">
        <f>IF('FY2025'!$A311&lt;&gt;"",IF(AND(MONTH($K309) &lt;= 5, MONTH($L309) &gt;= 5), IF($O309 &lt;&gt; "", $E309/$O309, ""), ""),"")</f>
        <v/>
      </c>
      <c r="U309" s="10" t="str">
        <f>IF('FY2025'!$A311&lt;&gt;"",IF(AND(MONTH($K309) &lt;= 6, MONTH($L309) &gt;= 6), IF($O309 &lt;&gt; "", $E309/$O309, ""), ""),"")</f>
        <v/>
      </c>
      <c r="V309" s="10" t="str">
        <f>IF('FY2025'!$A311&lt;&gt;"",IF(AND(MONTH($K309) &lt;= 7, MONTH($L309) &gt;= 7 ), IF($O309 &lt;&gt; "", $E309/$O309, ""), ""),"")</f>
        <v/>
      </c>
      <c r="W309" s="10" t="str">
        <f>IF('FY2025'!$A311&lt;&gt;"",IF(AND(MONTH($K309) &lt;= 8, MONTH($L309) &gt;= 8), IF($O309 &lt;&gt; "", $E309/$O309, ""), ""),"")</f>
        <v/>
      </c>
      <c r="X309" s="10" t="str">
        <f>IF('FY2025'!$A311&lt;&gt;"",IF(AND(MONTH($K309) &lt;= 9, MONTH($L309) &gt;= 9), IF($O309 &lt;&gt; "", $E309/$O309, ""), ""),"")</f>
        <v/>
      </c>
      <c r="Y309" s="10" t="str">
        <f>IF('FY2025'!$A311&lt;&gt;"",IF(AND(MONTH($K309) &lt;= 10, MONTH($L309) &gt;= 10), IF($O309 &lt;&gt; "", $E309/$O309, ""), ""),"")</f>
        <v/>
      </c>
      <c r="Z309" s="10" t="str">
        <f>IF('FY2025'!$A311&lt;&gt;"",IF(AND(MONTH($K309) &lt;= 11, MONTH($L309) &gt;= 11), IF($O309 &lt;&gt; "", $E309/$O309, ""), ""),"")</f>
        <v/>
      </c>
      <c r="AA309" s="10" t="str">
        <f>IF('FY2025'!$A311&lt;&gt;"",IF(AND(MONTH($K309) &lt;= 12, MONTH($L309) &gt;= 12), IF($O309 &lt;&gt; "", $E309/$O309, ""), ""),"")</f>
        <v/>
      </c>
    </row>
    <row r="310" spans="1:27" x14ac:dyDescent="0.25">
      <c r="A310" s="8" t="str">
        <f>IF('FY2025'!A312&lt;&gt;"", VALUE('FY2025'!A312), "")</f>
        <v/>
      </c>
      <c r="B310" s="5" t="str">
        <f>IF('FY2025'!A312&lt;&gt;"",_xlfn.VALUETOTEXT('FY2025'!B312),"")</f>
        <v/>
      </c>
      <c r="C310" s="5" t="str">
        <f>_xlfn.VALUETOTEXT('FY2025'!C312)</f>
        <v/>
      </c>
      <c r="D310" s="5" t="str">
        <f>IF('FY2025'!A312&lt;&gt;"",_xlfn.VALUETOTEXT('FY2025'!D312),"")</f>
        <v/>
      </c>
      <c r="E310" s="6" t="str">
        <f>IF('FY2025'!A312&lt;&gt;"",VALUE('FY2025'!E312),"")</f>
        <v/>
      </c>
      <c r="F310" s="6" t="str">
        <f>IF('FY2025'!A312&lt;&gt;"",VALUE('FY2025'!F312),"")</f>
        <v/>
      </c>
      <c r="G310" s="6" t="str">
        <f>IF('FY2025'!A312&lt;&gt;"",VALUE('FY2025'!G312),"")</f>
        <v/>
      </c>
      <c r="H310" s="6" t="str">
        <f>IF('FY2025'!A312&lt;&gt;"",VALUE('FY2025'!H312),"")</f>
        <v/>
      </c>
      <c r="I310" s="6" t="str">
        <f>IF('FY2025'!A312&lt;&gt;"",VALUE('FY2025'!I312),"")</f>
        <v/>
      </c>
      <c r="J310" s="6" t="str">
        <f>IF('FY2025'!A312&lt;&gt;"",VALUE('FY2025'!J312),"")</f>
        <v/>
      </c>
      <c r="K310" s="7" t="str">
        <f>IF('FY2025'!A312&lt;&gt;"",DATEVALUE(MID('FY2025'!K312, FIND(",", 'FY2025'!K312) + 2, FIND(" ", 'FY2025'!K312) - FIND(",", 'FY2025'!K312) - 1) &amp; " " &amp; MID('FY2025'!K312, FIND(" ", 'FY2025'!K312) + 1, FIND(",", 'FY2025'!K312, FIND(" ", 'FY2025'!K312)) - FIND(" ", 'FY2025'!K312) - 1) &amp; ", " &amp; MID('FY2025'!K312, FIND(",", 'FY2025'!K312, FIND(",",'FY2025'!K312) + 1) + 2, LEN('FY2025'!K312))),"")</f>
        <v/>
      </c>
      <c r="L310" s="7" t="str">
        <f>IF('FY2025'!A312&lt;&gt;"",DATEVALUE(MID('FY2025'!L312, FIND(",", 'FY2025'!L312) + 2, FIND(" ", 'FY2025'!L312) - FIND(",", 'FY2025'!L312) - 1) &amp; " " &amp; MID('FY2025'!L312, FIND(" ", 'FY2025'!L312) + 1, FIND(",", 'FY2025'!L312, FIND(" ", 'FY2025'!L312)) - FIND(" ", 'FY2025'!L312) - 1) &amp; ", " &amp; MID('FY2025'!L312, FIND(",", 'FY2025'!L312, FIND(",",'FY2025'!L312) + 1) + 2, LEN('FY2025'!L312))),"")</f>
        <v/>
      </c>
      <c r="M310" s="7" t="str">
        <f>IF('FY2025'!A312&lt;&gt;"",DATEVALUE(MID('FY2025'!M312, FIND(",", 'FY2025'!M312) + 2, FIND(" ", 'FY2025'!M312) - FIND(",", 'FY2025'!M312) - 1) &amp; " " &amp; MID('FY2025'!M312, FIND(" ", 'FY2025'!M312) + 1, FIND(",", 'FY2025'!M312, FIND(" ", 'FY2025'!M312)) - FIND(" ", 'FY2025'!M312) - 1) &amp; ", " &amp; MID('FY2025'!M312, FIND(",", 'FY2025'!M312, FIND(",",'FY2025'!M312) + 1) + 2, LEN('FY2025'!M312))),"")</f>
        <v/>
      </c>
      <c r="N310" s="7" t="str">
        <f>IF('FY2025'!A312&lt;&gt;"",DATEVALUE(MID('FY2025'!N312, FIND(",", 'FY2025'!N312) + 2, FIND(" ", 'FY2025'!N312) - FIND(",", 'FY2025'!N312) - 1) &amp; " " &amp; MID('FY2025'!N312, FIND(" ", 'FY2025'!N312) + 1, FIND(",", 'FY2025'!N312, FIND(" ", 'FY2025'!N312)) - FIND(" ", 'FY2025'!N312) - 1) &amp; ", " &amp; MID('FY2025'!N312, FIND(",", 'FY2025'!N312, FIND(",",'FY2025'!N312) + 1) + 2, LEN('FY2025'!N312))),"")</f>
        <v/>
      </c>
      <c r="O310" s="5" t="str">
        <f t="shared" si="4"/>
        <v/>
      </c>
      <c r="P310" s="10" t="str">
        <f>IF('FY2025'!$A312&lt;&gt;"",IF(AND(MONTH($K310) &lt;= 1, MONTH($L310) &gt;= 1), IF($O310 &lt;&gt; "", $E310/$O310, ""), ""),"")</f>
        <v/>
      </c>
      <c r="Q310" s="10" t="str">
        <f>IF('FY2025'!$A312&lt;&gt;"",IF(AND(MONTH($K310) &lt;= 2, MONTH($L310) &gt;= 2), IF($O310 &lt;&gt; "", $E310/$O310, ""), ""),"")</f>
        <v/>
      </c>
      <c r="R310" s="10" t="str">
        <f>IF('FY2025'!$A312&lt;&gt;"",IF(AND(MONTH($K310) &lt;= 3, MONTH($L310) &gt;= 3), IF($O310 &lt;&gt; "", $E310/$O310, ""), ""),"")</f>
        <v/>
      </c>
      <c r="S310" s="10" t="str">
        <f>IF('FY2025'!$A312&lt;&gt;"",IF(AND(MONTH($K310) &lt;= 4, MONTH($L310) &gt;= 4), IF($O310 &lt;&gt; "", $E310/$O310, ""), ""),"")</f>
        <v/>
      </c>
      <c r="T310" s="10" t="str">
        <f>IF('FY2025'!$A312&lt;&gt;"",IF(AND(MONTH($K310) &lt;= 5, MONTH($L310) &gt;= 5), IF($O310 &lt;&gt; "", $E310/$O310, ""), ""),"")</f>
        <v/>
      </c>
      <c r="U310" s="10" t="str">
        <f>IF('FY2025'!$A312&lt;&gt;"",IF(AND(MONTH($K310) &lt;= 6, MONTH($L310) &gt;= 6), IF($O310 &lt;&gt; "", $E310/$O310, ""), ""),"")</f>
        <v/>
      </c>
      <c r="V310" s="10" t="str">
        <f>IF('FY2025'!$A312&lt;&gt;"",IF(AND(MONTH($K310) &lt;= 7, MONTH($L310) &gt;= 7 ), IF($O310 &lt;&gt; "", $E310/$O310, ""), ""),"")</f>
        <v/>
      </c>
      <c r="W310" s="10" t="str">
        <f>IF('FY2025'!$A312&lt;&gt;"",IF(AND(MONTH($K310) &lt;= 8, MONTH($L310) &gt;= 8), IF($O310 &lt;&gt; "", $E310/$O310, ""), ""),"")</f>
        <v/>
      </c>
      <c r="X310" s="10" t="str">
        <f>IF('FY2025'!$A312&lt;&gt;"",IF(AND(MONTH($K310) &lt;= 9, MONTH($L310) &gt;= 9), IF($O310 &lt;&gt; "", $E310/$O310, ""), ""),"")</f>
        <v/>
      </c>
      <c r="Y310" s="10" t="str">
        <f>IF('FY2025'!$A312&lt;&gt;"",IF(AND(MONTH($K310) &lt;= 10, MONTH($L310) &gt;= 10), IF($O310 &lt;&gt; "", $E310/$O310, ""), ""),"")</f>
        <v/>
      </c>
      <c r="Z310" s="10" t="str">
        <f>IF('FY2025'!$A312&lt;&gt;"",IF(AND(MONTH($K310) &lt;= 11, MONTH($L310) &gt;= 11), IF($O310 &lt;&gt; "", $E310/$O310, ""), ""),"")</f>
        <v/>
      </c>
      <c r="AA310" s="10" t="str">
        <f>IF('FY2025'!$A312&lt;&gt;"",IF(AND(MONTH($K310) &lt;= 12, MONTH($L310) &gt;= 12), IF($O310 &lt;&gt; "", $E310/$O310, ""), ""),"")</f>
        <v/>
      </c>
    </row>
    <row r="311" spans="1:27" x14ac:dyDescent="0.25">
      <c r="A311" s="8" t="str">
        <f>IF('FY2025'!A313&lt;&gt;"", VALUE('FY2025'!A313), "")</f>
        <v/>
      </c>
      <c r="B311" s="5" t="str">
        <f>IF('FY2025'!A313&lt;&gt;"",_xlfn.VALUETOTEXT('FY2025'!B313),"")</f>
        <v/>
      </c>
      <c r="C311" s="5" t="str">
        <f>_xlfn.VALUETOTEXT('FY2025'!C313)</f>
        <v/>
      </c>
      <c r="D311" s="5" t="str">
        <f>IF('FY2025'!A313&lt;&gt;"",_xlfn.VALUETOTEXT('FY2025'!D313),"")</f>
        <v/>
      </c>
      <c r="E311" s="6" t="str">
        <f>IF('FY2025'!A313&lt;&gt;"",VALUE('FY2025'!E313),"")</f>
        <v/>
      </c>
      <c r="F311" s="6" t="str">
        <f>IF('FY2025'!A313&lt;&gt;"",VALUE('FY2025'!F313),"")</f>
        <v/>
      </c>
      <c r="G311" s="6" t="str">
        <f>IF('FY2025'!A313&lt;&gt;"",VALUE('FY2025'!G313),"")</f>
        <v/>
      </c>
      <c r="H311" s="6" t="str">
        <f>IF('FY2025'!A313&lt;&gt;"",VALUE('FY2025'!H313),"")</f>
        <v/>
      </c>
      <c r="I311" s="6" t="str">
        <f>IF('FY2025'!A313&lt;&gt;"",VALUE('FY2025'!I313),"")</f>
        <v/>
      </c>
      <c r="J311" s="6" t="str">
        <f>IF('FY2025'!A313&lt;&gt;"",VALUE('FY2025'!J313),"")</f>
        <v/>
      </c>
      <c r="K311" s="7" t="str">
        <f>IF('FY2025'!A313&lt;&gt;"",DATEVALUE(MID('FY2025'!K313, FIND(",", 'FY2025'!K313) + 2, FIND(" ", 'FY2025'!K313) - FIND(",", 'FY2025'!K313) - 1) &amp; " " &amp; MID('FY2025'!K313, FIND(" ", 'FY2025'!K313) + 1, FIND(",", 'FY2025'!K313, FIND(" ", 'FY2025'!K313)) - FIND(" ", 'FY2025'!K313) - 1) &amp; ", " &amp; MID('FY2025'!K313, FIND(",", 'FY2025'!K313, FIND(",",'FY2025'!K313) + 1) + 2, LEN('FY2025'!K313))),"")</f>
        <v/>
      </c>
      <c r="L311" s="7" t="str">
        <f>IF('FY2025'!A313&lt;&gt;"",DATEVALUE(MID('FY2025'!L313, FIND(",", 'FY2025'!L313) + 2, FIND(" ", 'FY2025'!L313) - FIND(",", 'FY2025'!L313) - 1) &amp; " " &amp; MID('FY2025'!L313, FIND(" ", 'FY2025'!L313) + 1, FIND(",", 'FY2025'!L313, FIND(" ", 'FY2025'!L313)) - FIND(" ", 'FY2025'!L313) - 1) &amp; ", " &amp; MID('FY2025'!L313, FIND(",", 'FY2025'!L313, FIND(",",'FY2025'!L313) + 1) + 2, LEN('FY2025'!L313))),"")</f>
        <v/>
      </c>
      <c r="M311" s="7" t="str">
        <f>IF('FY2025'!A313&lt;&gt;"",DATEVALUE(MID('FY2025'!M313, FIND(",", 'FY2025'!M313) + 2, FIND(" ", 'FY2025'!M313) - FIND(",", 'FY2025'!M313) - 1) &amp; " " &amp; MID('FY2025'!M313, FIND(" ", 'FY2025'!M313) + 1, FIND(",", 'FY2025'!M313, FIND(" ", 'FY2025'!M313)) - FIND(" ", 'FY2025'!M313) - 1) &amp; ", " &amp; MID('FY2025'!M313, FIND(",", 'FY2025'!M313, FIND(",",'FY2025'!M313) + 1) + 2, LEN('FY2025'!M313))),"")</f>
        <v/>
      </c>
      <c r="N311" s="7" t="str">
        <f>IF('FY2025'!A313&lt;&gt;"",DATEVALUE(MID('FY2025'!N313, FIND(",", 'FY2025'!N313) + 2, FIND(" ", 'FY2025'!N313) - FIND(",", 'FY2025'!N313) - 1) &amp; " " &amp; MID('FY2025'!N313, FIND(" ", 'FY2025'!N313) + 1, FIND(",", 'FY2025'!N313, FIND(" ", 'FY2025'!N313)) - FIND(" ", 'FY2025'!N313) - 1) &amp; ", " &amp; MID('FY2025'!N313, FIND(",", 'FY2025'!N313, FIND(",",'FY2025'!N313) + 1) + 2, LEN('FY2025'!N313))),"")</f>
        <v/>
      </c>
      <c r="O311" s="5" t="str">
        <f t="shared" si="4"/>
        <v/>
      </c>
      <c r="P311" s="10" t="str">
        <f>IF('FY2025'!$A313&lt;&gt;"",IF(AND(MONTH($K311) &lt;= 1, MONTH($L311) &gt;= 1), IF($O311 &lt;&gt; "", $E311/$O311, ""), ""),"")</f>
        <v/>
      </c>
      <c r="Q311" s="10" t="str">
        <f>IF('FY2025'!$A313&lt;&gt;"",IF(AND(MONTH($K311) &lt;= 2, MONTH($L311) &gt;= 2), IF($O311 &lt;&gt; "", $E311/$O311, ""), ""),"")</f>
        <v/>
      </c>
      <c r="R311" s="10" t="str">
        <f>IF('FY2025'!$A313&lt;&gt;"",IF(AND(MONTH($K311) &lt;= 3, MONTH($L311) &gt;= 3), IF($O311 &lt;&gt; "", $E311/$O311, ""), ""),"")</f>
        <v/>
      </c>
      <c r="S311" s="10" t="str">
        <f>IF('FY2025'!$A313&lt;&gt;"",IF(AND(MONTH($K311) &lt;= 4, MONTH($L311) &gt;= 4), IF($O311 &lt;&gt; "", $E311/$O311, ""), ""),"")</f>
        <v/>
      </c>
      <c r="T311" s="10" t="str">
        <f>IF('FY2025'!$A313&lt;&gt;"",IF(AND(MONTH($K311) &lt;= 5, MONTH($L311) &gt;= 5), IF($O311 &lt;&gt; "", $E311/$O311, ""), ""),"")</f>
        <v/>
      </c>
      <c r="U311" s="10" t="str">
        <f>IF('FY2025'!$A313&lt;&gt;"",IF(AND(MONTH($K311) &lt;= 6, MONTH($L311) &gt;= 6), IF($O311 &lt;&gt; "", $E311/$O311, ""), ""),"")</f>
        <v/>
      </c>
      <c r="V311" s="10" t="str">
        <f>IF('FY2025'!$A313&lt;&gt;"",IF(AND(MONTH($K311) &lt;= 7, MONTH($L311) &gt;= 7 ), IF($O311 &lt;&gt; "", $E311/$O311, ""), ""),"")</f>
        <v/>
      </c>
      <c r="W311" s="10" t="str">
        <f>IF('FY2025'!$A313&lt;&gt;"",IF(AND(MONTH($K311) &lt;= 8, MONTH($L311) &gt;= 8), IF($O311 &lt;&gt; "", $E311/$O311, ""), ""),"")</f>
        <v/>
      </c>
      <c r="X311" s="10" t="str">
        <f>IF('FY2025'!$A313&lt;&gt;"",IF(AND(MONTH($K311) &lt;= 9, MONTH($L311) &gt;= 9), IF($O311 &lt;&gt; "", $E311/$O311, ""), ""),"")</f>
        <v/>
      </c>
      <c r="Y311" s="10" t="str">
        <f>IF('FY2025'!$A313&lt;&gt;"",IF(AND(MONTH($K311) &lt;= 10, MONTH($L311) &gt;= 10), IF($O311 &lt;&gt; "", $E311/$O311, ""), ""),"")</f>
        <v/>
      </c>
      <c r="Z311" s="10" t="str">
        <f>IF('FY2025'!$A313&lt;&gt;"",IF(AND(MONTH($K311) &lt;= 11, MONTH($L311) &gt;= 11), IF($O311 &lt;&gt; "", $E311/$O311, ""), ""),"")</f>
        <v/>
      </c>
      <c r="AA311" s="10" t="str">
        <f>IF('FY2025'!$A313&lt;&gt;"",IF(AND(MONTH($K311) &lt;= 12, MONTH($L311) &gt;= 12), IF($O311 &lt;&gt; "", $E311/$O311, ""), ""),"")</f>
        <v/>
      </c>
    </row>
    <row r="312" spans="1:27" x14ac:dyDescent="0.25">
      <c r="A312" s="8" t="str">
        <f>IF('FY2025'!A314&lt;&gt;"", VALUE('FY2025'!A314), "")</f>
        <v/>
      </c>
      <c r="B312" s="5" t="str">
        <f>IF('FY2025'!A314&lt;&gt;"",_xlfn.VALUETOTEXT('FY2025'!B314),"")</f>
        <v/>
      </c>
      <c r="C312" s="5" t="str">
        <f>_xlfn.VALUETOTEXT('FY2025'!C314)</f>
        <v/>
      </c>
      <c r="D312" s="5" t="str">
        <f>IF('FY2025'!A314&lt;&gt;"",_xlfn.VALUETOTEXT('FY2025'!D314),"")</f>
        <v/>
      </c>
      <c r="E312" s="6" t="str">
        <f>IF('FY2025'!A314&lt;&gt;"",VALUE('FY2025'!E314),"")</f>
        <v/>
      </c>
      <c r="F312" s="6" t="str">
        <f>IF('FY2025'!A314&lt;&gt;"",VALUE('FY2025'!F314),"")</f>
        <v/>
      </c>
      <c r="G312" s="6" t="str">
        <f>IF('FY2025'!A314&lt;&gt;"",VALUE('FY2025'!G314),"")</f>
        <v/>
      </c>
      <c r="H312" s="6" t="str">
        <f>IF('FY2025'!A314&lt;&gt;"",VALUE('FY2025'!H314),"")</f>
        <v/>
      </c>
      <c r="I312" s="6" t="str">
        <f>IF('FY2025'!A314&lt;&gt;"",VALUE('FY2025'!I314),"")</f>
        <v/>
      </c>
      <c r="J312" s="6" t="str">
        <f>IF('FY2025'!A314&lt;&gt;"",VALUE('FY2025'!J314),"")</f>
        <v/>
      </c>
      <c r="K312" s="7" t="str">
        <f>IF('FY2025'!A314&lt;&gt;"",DATEVALUE(MID('FY2025'!K314, FIND(",", 'FY2025'!K314) + 2, FIND(" ", 'FY2025'!K314) - FIND(",", 'FY2025'!K314) - 1) &amp; " " &amp; MID('FY2025'!K314, FIND(" ", 'FY2025'!K314) + 1, FIND(",", 'FY2025'!K314, FIND(" ", 'FY2025'!K314)) - FIND(" ", 'FY2025'!K314) - 1) &amp; ", " &amp; MID('FY2025'!K314, FIND(",", 'FY2025'!K314, FIND(",",'FY2025'!K314) + 1) + 2, LEN('FY2025'!K314))),"")</f>
        <v/>
      </c>
      <c r="L312" s="7" t="str">
        <f>IF('FY2025'!A314&lt;&gt;"",DATEVALUE(MID('FY2025'!L314, FIND(",", 'FY2025'!L314) + 2, FIND(" ", 'FY2025'!L314) - FIND(",", 'FY2025'!L314) - 1) &amp; " " &amp; MID('FY2025'!L314, FIND(" ", 'FY2025'!L314) + 1, FIND(",", 'FY2025'!L314, FIND(" ", 'FY2025'!L314)) - FIND(" ", 'FY2025'!L314) - 1) &amp; ", " &amp; MID('FY2025'!L314, FIND(",", 'FY2025'!L314, FIND(",",'FY2025'!L314) + 1) + 2, LEN('FY2025'!L314))),"")</f>
        <v/>
      </c>
      <c r="M312" s="7" t="str">
        <f>IF('FY2025'!A314&lt;&gt;"",DATEVALUE(MID('FY2025'!M314, FIND(",", 'FY2025'!M314) + 2, FIND(" ", 'FY2025'!M314) - FIND(",", 'FY2025'!M314) - 1) &amp; " " &amp; MID('FY2025'!M314, FIND(" ", 'FY2025'!M314) + 1, FIND(",", 'FY2025'!M314, FIND(" ", 'FY2025'!M314)) - FIND(" ", 'FY2025'!M314) - 1) &amp; ", " &amp; MID('FY2025'!M314, FIND(",", 'FY2025'!M314, FIND(",",'FY2025'!M314) + 1) + 2, LEN('FY2025'!M314))),"")</f>
        <v/>
      </c>
      <c r="N312" s="7" t="str">
        <f>IF('FY2025'!A314&lt;&gt;"",DATEVALUE(MID('FY2025'!N314, FIND(",", 'FY2025'!N314) + 2, FIND(" ", 'FY2025'!N314) - FIND(",", 'FY2025'!N314) - 1) &amp; " " &amp; MID('FY2025'!N314, FIND(" ", 'FY2025'!N314) + 1, FIND(",", 'FY2025'!N314, FIND(" ", 'FY2025'!N314)) - FIND(" ", 'FY2025'!N314) - 1) &amp; ", " &amp; MID('FY2025'!N314, FIND(",", 'FY2025'!N314, FIND(",",'FY2025'!N314) + 1) + 2, LEN('FY2025'!N314))),"")</f>
        <v/>
      </c>
      <c r="O312" s="5" t="str">
        <f t="shared" si="4"/>
        <v/>
      </c>
      <c r="P312" s="10" t="str">
        <f>IF('FY2025'!$A314&lt;&gt;"",IF(AND(MONTH($K312) &lt;= 1, MONTH($L312) &gt;= 1), IF($O312 &lt;&gt; "", $E312/$O312, ""), ""),"")</f>
        <v/>
      </c>
      <c r="Q312" s="10" t="str">
        <f>IF('FY2025'!$A314&lt;&gt;"",IF(AND(MONTH($K312) &lt;= 2, MONTH($L312) &gt;= 2), IF($O312 &lt;&gt; "", $E312/$O312, ""), ""),"")</f>
        <v/>
      </c>
      <c r="R312" s="10" t="str">
        <f>IF('FY2025'!$A314&lt;&gt;"",IF(AND(MONTH($K312) &lt;= 3, MONTH($L312) &gt;= 3), IF($O312 &lt;&gt; "", $E312/$O312, ""), ""),"")</f>
        <v/>
      </c>
      <c r="S312" s="10" t="str">
        <f>IF('FY2025'!$A314&lt;&gt;"",IF(AND(MONTH($K312) &lt;= 4, MONTH($L312) &gt;= 4), IF($O312 &lt;&gt; "", $E312/$O312, ""), ""),"")</f>
        <v/>
      </c>
      <c r="T312" s="10" t="str">
        <f>IF('FY2025'!$A314&lt;&gt;"",IF(AND(MONTH($K312) &lt;= 5, MONTH($L312) &gt;= 5), IF($O312 &lt;&gt; "", $E312/$O312, ""), ""),"")</f>
        <v/>
      </c>
      <c r="U312" s="10" t="str">
        <f>IF('FY2025'!$A314&lt;&gt;"",IF(AND(MONTH($K312) &lt;= 6, MONTH($L312) &gt;= 6), IF($O312 &lt;&gt; "", $E312/$O312, ""), ""),"")</f>
        <v/>
      </c>
      <c r="V312" s="10" t="str">
        <f>IF('FY2025'!$A314&lt;&gt;"",IF(AND(MONTH($K312) &lt;= 7, MONTH($L312) &gt;= 7 ), IF($O312 &lt;&gt; "", $E312/$O312, ""), ""),"")</f>
        <v/>
      </c>
      <c r="W312" s="10" t="str">
        <f>IF('FY2025'!$A314&lt;&gt;"",IF(AND(MONTH($K312) &lt;= 8, MONTH($L312) &gt;= 8), IF($O312 &lt;&gt; "", $E312/$O312, ""), ""),"")</f>
        <v/>
      </c>
      <c r="X312" s="10" t="str">
        <f>IF('FY2025'!$A314&lt;&gt;"",IF(AND(MONTH($K312) &lt;= 9, MONTH($L312) &gt;= 9), IF($O312 &lt;&gt; "", $E312/$O312, ""), ""),"")</f>
        <v/>
      </c>
      <c r="Y312" s="10" t="str">
        <f>IF('FY2025'!$A314&lt;&gt;"",IF(AND(MONTH($K312) &lt;= 10, MONTH($L312) &gt;= 10), IF($O312 &lt;&gt; "", $E312/$O312, ""), ""),"")</f>
        <v/>
      </c>
      <c r="Z312" s="10" t="str">
        <f>IF('FY2025'!$A314&lt;&gt;"",IF(AND(MONTH($K312) &lt;= 11, MONTH($L312) &gt;= 11), IF($O312 &lt;&gt; "", $E312/$O312, ""), ""),"")</f>
        <v/>
      </c>
      <c r="AA312" s="10" t="str">
        <f>IF('FY2025'!$A314&lt;&gt;"",IF(AND(MONTH($K312) &lt;= 12, MONTH($L312) &gt;= 12), IF($O312 &lt;&gt; "", $E312/$O312, ""), ""),"")</f>
        <v/>
      </c>
    </row>
    <row r="313" spans="1:27" x14ac:dyDescent="0.25">
      <c r="A313" s="8" t="str">
        <f>IF('FY2025'!A315&lt;&gt;"", VALUE('FY2025'!A315), "")</f>
        <v/>
      </c>
      <c r="B313" s="5" t="str">
        <f>IF('FY2025'!A315&lt;&gt;"",_xlfn.VALUETOTEXT('FY2025'!B315),"")</f>
        <v/>
      </c>
      <c r="C313" s="5" t="str">
        <f>_xlfn.VALUETOTEXT('FY2025'!C315)</f>
        <v/>
      </c>
      <c r="D313" s="5" t="str">
        <f>IF('FY2025'!A315&lt;&gt;"",_xlfn.VALUETOTEXT('FY2025'!D315),"")</f>
        <v/>
      </c>
      <c r="E313" s="6" t="str">
        <f>IF('FY2025'!A315&lt;&gt;"",VALUE('FY2025'!E315),"")</f>
        <v/>
      </c>
      <c r="F313" s="6" t="str">
        <f>IF('FY2025'!A315&lt;&gt;"",VALUE('FY2025'!F315),"")</f>
        <v/>
      </c>
      <c r="G313" s="6" t="str">
        <f>IF('FY2025'!A315&lt;&gt;"",VALUE('FY2025'!G315),"")</f>
        <v/>
      </c>
      <c r="H313" s="6" t="str">
        <f>IF('FY2025'!A315&lt;&gt;"",VALUE('FY2025'!H315),"")</f>
        <v/>
      </c>
      <c r="I313" s="6" t="str">
        <f>IF('FY2025'!A315&lt;&gt;"",VALUE('FY2025'!I315),"")</f>
        <v/>
      </c>
      <c r="J313" s="6" t="str">
        <f>IF('FY2025'!A315&lt;&gt;"",VALUE('FY2025'!J315),"")</f>
        <v/>
      </c>
      <c r="K313" s="7" t="str">
        <f>IF('FY2025'!A315&lt;&gt;"",DATEVALUE(MID('FY2025'!K315, FIND(",", 'FY2025'!K315) + 2, FIND(" ", 'FY2025'!K315) - FIND(",", 'FY2025'!K315) - 1) &amp; " " &amp; MID('FY2025'!K315, FIND(" ", 'FY2025'!K315) + 1, FIND(",", 'FY2025'!K315, FIND(" ", 'FY2025'!K315)) - FIND(" ", 'FY2025'!K315) - 1) &amp; ", " &amp; MID('FY2025'!K315, FIND(",", 'FY2025'!K315, FIND(",",'FY2025'!K315) + 1) + 2, LEN('FY2025'!K315))),"")</f>
        <v/>
      </c>
      <c r="L313" s="7" t="str">
        <f>IF('FY2025'!A315&lt;&gt;"",DATEVALUE(MID('FY2025'!L315, FIND(",", 'FY2025'!L315) + 2, FIND(" ", 'FY2025'!L315) - FIND(",", 'FY2025'!L315) - 1) &amp; " " &amp; MID('FY2025'!L315, FIND(" ", 'FY2025'!L315) + 1, FIND(",", 'FY2025'!L315, FIND(" ", 'FY2025'!L315)) - FIND(" ", 'FY2025'!L315) - 1) &amp; ", " &amp; MID('FY2025'!L315, FIND(",", 'FY2025'!L315, FIND(",",'FY2025'!L315) + 1) + 2, LEN('FY2025'!L315))),"")</f>
        <v/>
      </c>
      <c r="M313" s="7" t="str">
        <f>IF('FY2025'!A315&lt;&gt;"",DATEVALUE(MID('FY2025'!M315, FIND(",", 'FY2025'!M315) + 2, FIND(" ", 'FY2025'!M315) - FIND(",", 'FY2025'!M315) - 1) &amp; " " &amp; MID('FY2025'!M315, FIND(" ", 'FY2025'!M315) + 1, FIND(",", 'FY2025'!M315, FIND(" ", 'FY2025'!M315)) - FIND(" ", 'FY2025'!M315) - 1) &amp; ", " &amp; MID('FY2025'!M315, FIND(",", 'FY2025'!M315, FIND(",",'FY2025'!M315) + 1) + 2, LEN('FY2025'!M315))),"")</f>
        <v/>
      </c>
      <c r="N313" s="7" t="str">
        <f>IF('FY2025'!A315&lt;&gt;"",DATEVALUE(MID('FY2025'!N315, FIND(",", 'FY2025'!N315) + 2, FIND(" ", 'FY2025'!N315) - FIND(",", 'FY2025'!N315) - 1) &amp; " " &amp; MID('FY2025'!N315, FIND(" ", 'FY2025'!N315) + 1, FIND(",", 'FY2025'!N315, FIND(" ", 'FY2025'!N315)) - FIND(" ", 'FY2025'!N315) - 1) &amp; ", " &amp; MID('FY2025'!N315, FIND(",", 'FY2025'!N315, FIND(",",'FY2025'!N315) + 1) + 2, LEN('FY2025'!N315))),"")</f>
        <v/>
      </c>
      <c r="O313" s="5" t="str">
        <f t="shared" si="4"/>
        <v/>
      </c>
      <c r="P313" s="10" t="str">
        <f>IF('FY2025'!$A315&lt;&gt;"",IF(AND(MONTH($K313) &lt;= 1, MONTH($L313) &gt;= 1), IF($O313 &lt;&gt; "", $E313/$O313, ""), ""),"")</f>
        <v/>
      </c>
      <c r="Q313" s="10" t="str">
        <f>IF('FY2025'!$A315&lt;&gt;"",IF(AND(MONTH($K313) &lt;= 2, MONTH($L313) &gt;= 2), IF($O313 &lt;&gt; "", $E313/$O313, ""), ""),"")</f>
        <v/>
      </c>
      <c r="R313" s="10" t="str">
        <f>IF('FY2025'!$A315&lt;&gt;"",IF(AND(MONTH($K313) &lt;= 3, MONTH($L313) &gt;= 3), IF($O313 &lt;&gt; "", $E313/$O313, ""), ""),"")</f>
        <v/>
      </c>
      <c r="S313" s="10" t="str">
        <f>IF('FY2025'!$A315&lt;&gt;"",IF(AND(MONTH($K313) &lt;= 4, MONTH($L313) &gt;= 4), IF($O313 &lt;&gt; "", $E313/$O313, ""), ""),"")</f>
        <v/>
      </c>
      <c r="T313" s="10" t="str">
        <f>IF('FY2025'!$A315&lt;&gt;"",IF(AND(MONTH($K313) &lt;= 5, MONTH($L313) &gt;= 5), IF($O313 &lt;&gt; "", $E313/$O313, ""), ""),"")</f>
        <v/>
      </c>
      <c r="U313" s="10" t="str">
        <f>IF('FY2025'!$A315&lt;&gt;"",IF(AND(MONTH($K313) &lt;= 6, MONTH($L313) &gt;= 6), IF($O313 &lt;&gt; "", $E313/$O313, ""), ""),"")</f>
        <v/>
      </c>
      <c r="V313" s="10" t="str">
        <f>IF('FY2025'!$A315&lt;&gt;"",IF(AND(MONTH($K313) &lt;= 7, MONTH($L313) &gt;= 7 ), IF($O313 &lt;&gt; "", $E313/$O313, ""), ""),"")</f>
        <v/>
      </c>
      <c r="W313" s="10" t="str">
        <f>IF('FY2025'!$A315&lt;&gt;"",IF(AND(MONTH($K313) &lt;= 8, MONTH($L313) &gt;= 8), IF($O313 &lt;&gt; "", $E313/$O313, ""), ""),"")</f>
        <v/>
      </c>
      <c r="X313" s="10" t="str">
        <f>IF('FY2025'!$A315&lt;&gt;"",IF(AND(MONTH($K313) &lt;= 9, MONTH($L313) &gt;= 9), IF($O313 &lt;&gt; "", $E313/$O313, ""), ""),"")</f>
        <v/>
      </c>
      <c r="Y313" s="10" t="str">
        <f>IF('FY2025'!$A315&lt;&gt;"",IF(AND(MONTH($K313) &lt;= 10, MONTH($L313) &gt;= 10), IF($O313 &lt;&gt; "", $E313/$O313, ""), ""),"")</f>
        <v/>
      </c>
      <c r="Z313" s="10" t="str">
        <f>IF('FY2025'!$A315&lt;&gt;"",IF(AND(MONTH($K313) &lt;= 11, MONTH($L313) &gt;= 11), IF($O313 &lt;&gt; "", $E313/$O313, ""), ""),"")</f>
        <v/>
      </c>
      <c r="AA313" s="10" t="str">
        <f>IF('FY2025'!$A315&lt;&gt;"",IF(AND(MONTH($K313) &lt;= 12, MONTH($L313) &gt;= 12), IF($O313 &lt;&gt; "", $E313/$O313, ""), ""),"")</f>
        <v/>
      </c>
    </row>
    <row r="314" spans="1:27" x14ac:dyDescent="0.25">
      <c r="A314" s="8" t="str">
        <f>IF('FY2025'!A316&lt;&gt;"", VALUE('FY2025'!A316), "")</f>
        <v/>
      </c>
      <c r="B314" s="5" t="str">
        <f>IF('FY2025'!A316&lt;&gt;"",_xlfn.VALUETOTEXT('FY2025'!B316),"")</f>
        <v/>
      </c>
      <c r="C314" s="5" t="str">
        <f>_xlfn.VALUETOTEXT('FY2025'!C316)</f>
        <v/>
      </c>
      <c r="D314" s="5" t="str">
        <f>IF('FY2025'!A316&lt;&gt;"",_xlfn.VALUETOTEXT('FY2025'!D316),"")</f>
        <v/>
      </c>
      <c r="E314" s="6" t="str">
        <f>IF('FY2025'!A316&lt;&gt;"",VALUE('FY2025'!E316),"")</f>
        <v/>
      </c>
      <c r="F314" s="6" t="str">
        <f>IF('FY2025'!A316&lt;&gt;"",VALUE('FY2025'!F316),"")</f>
        <v/>
      </c>
      <c r="G314" s="6" t="str">
        <f>IF('FY2025'!A316&lt;&gt;"",VALUE('FY2025'!G316),"")</f>
        <v/>
      </c>
      <c r="H314" s="6" t="str">
        <f>IF('FY2025'!A316&lt;&gt;"",VALUE('FY2025'!H316),"")</f>
        <v/>
      </c>
      <c r="I314" s="6" t="str">
        <f>IF('FY2025'!A316&lt;&gt;"",VALUE('FY2025'!I316),"")</f>
        <v/>
      </c>
      <c r="J314" s="6" t="str">
        <f>IF('FY2025'!A316&lt;&gt;"",VALUE('FY2025'!J316),"")</f>
        <v/>
      </c>
      <c r="K314" s="7" t="str">
        <f>IF('FY2025'!A316&lt;&gt;"",DATEVALUE(MID('FY2025'!K316, FIND(",", 'FY2025'!K316) + 2, FIND(" ", 'FY2025'!K316) - FIND(",", 'FY2025'!K316) - 1) &amp; " " &amp; MID('FY2025'!K316, FIND(" ", 'FY2025'!K316) + 1, FIND(",", 'FY2025'!K316, FIND(" ", 'FY2025'!K316)) - FIND(" ", 'FY2025'!K316) - 1) &amp; ", " &amp; MID('FY2025'!K316, FIND(",", 'FY2025'!K316, FIND(",",'FY2025'!K316) + 1) + 2, LEN('FY2025'!K316))),"")</f>
        <v/>
      </c>
      <c r="L314" s="7" t="str">
        <f>IF('FY2025'!A316&lt;&gt;"",DATEVALUE(MID('FY2025'!L316, FIND(",", 'FY2025'!L316) + 2, FIND(" ", 'FY2025'!L316) - FIND(",", 'FY2025'!L316) - 1) &amp; " " &amp; MID('FY2025'!L316, FIND(" ", 'FY2025'!L316) + 1, FIND(",", 'FY2025'!L316, FIND(" ", 'FY2025'!L316)) - FIND(" ", 'FY2025'!L316) - 1) &amp; ", " &amp; MID('FY2025'!L316, FIND(",", 'FY2025'!L316, FIND(",",'FY2025'!L316) + 1) + 2, LEN('FY2025'!L316))),"")</f>
        <v/>
      </c>
      <c r="M314" s="7" t="str">
        <f>IF('FY2025'!A316&lt;&gt;"",DATEVALUE(MID('FY2025'!M316, FIND(",", 'FY2025'!M316) + 2, FIND(" ", 'FY2025'!M316) - FIND(",", 'FY2025'!M316) - 1) &amp; " " &amp; MID('FY2025'!M316, FIND(" ", 'FY2025'!M316) + 1, FIND(",", 'FY2025'!M316, FIND(" ", 'FY2025'!M316)) - FIND(" ", 'FY2025'!M316) - 1) &amp; ", " &amp; MID('FY2025'!M316, FIND(",", 'FY2025'!M316, FIND(",",'FY2025'!M316) + 1) + 2, LEN('FY2025'!M316))),"")</f>
        <v/>
      </c>
      <c r="N314" s="7" t="str">
        <f>IF('FY2025'!A316&lt;&gt;"",DATEVALUE(MID('FY2025'!N316, FIND(",", 'FY2025'!N316) + 2, FIND(" ", 'FY2025'!N316) - FIND(",", 'FY2025'!N316) - 1) &amp; " " &amp; MID('FY2025'!N316, FIND(" ", 'FY2025'!N316) + 1, FIND(",", 'FY2025'!N316, FIND(" ", 'FY2025'!N316)) - FIND(" ", 'FY2025'!N316) - 1) &amp; ", " &amp; MID('FY2025'!N316, FIND(",", 'FY2025'!N316, FIND(",",'FY2025'!N316) + 1) + 2, LEN('FY2025'!N316))),"")</f>
        <v/>
      </c>
      <c r="O314" s="5" t="str">
        <f t="shared" si="4"/>
        <v/>
      </c>
      <c r="P314" s="10" t="str">
        <f>IF('FY2025'!$A316&lt;&gt;"",IF(AND(MONTH($K314) &lt;= 1, MONTH($L314) &gt;= 1), IF($O314 &lt;&gt; "", $E314/$O314, ""), ""),"")</f>
        <v/>
      </c>
      <c r="Q314" s="10" t="str">
        <f>IF('FY2025'!$A316&lt;&gt;"",IF(AND(MONTH($K314) &lt;= 2, MONTH($L314) &gt;= 2), IF($O314 &lt;&gt; "", $E314/$O314, ""), ""),"")</f>
        <v/>
      </c>
      <c r="R314" s="10" t="str">
        <f>IF('FY2025'!$A316&lt;&gt;"",IF(AND(MONTH($K314) &lt;= 3, MONTH($L314) &gt;= 3), IF($O314 &lt;&gt; "", $E314/$O314, ""), ""),"")</f>
        <v/>
      </c>
      <c r="S314" s="10" t="str">
        <f>IF('FY2025'!$A316&lt;&gt;"",IF(AND(MONTH($K314) &lt;= 4, MONTH($L314) &gt;= 4), IF($O314 &lt;&gt; "", $E314/$O314, ""), ""),"")</f>
        <v/>
      </c>
      <c r="T314" s="10" t="str">
        <f>IF('FY2025'!$A316&lt;&gt;"",IF(AND(MONTH($K314) &lt;= 5, MONTH($L314) &gt;= 5), IF($O314 &lt;&gt; "", $E314/$O314, ""), ""),"")</f>
        <v/>
      </c>
      <c r="U314" s="10" t="str">
        <f>IF('FY2025'!$A316&lt;&gt;"",IF(AND(MONTH($K314) &lt;= 6, MONTH($L314) &gt;= 6), IF($O314 &lt;&gt; "", $E314/$O314, ""), ""),"")</f>
        <v/>
      </c>
      <c r="V314" s="10" t="str">
        <f>IF('FY2025'!$A316&lt;&gt;"",IF(AND(MONTH($K314) &lt;= 7, MONTH($L314) &gt;= 7 ), IF($O314 &lt;&gt; "", $E314/$O314, ""), ""),"")</f>
        <v/>
      </c>
      <c r="W314" s="10" t="str">
        <f>IF('FY2025'!$A316&lt;&gt;"",IF(AND(MONTH($K314) &lt;= 8, MONTH($L314) &gt;= 8), IF($O314 &lt;&gt; "", $E314/$O314, ""), ""),"")</f>
        <v/>
      </c>
      <c r="X314" s="10" t="str">
        <f>IF('FY2025'!$A316&lt;&gt;"",IF(AND(MONTH($K314) &lt;= 9, MONTH($L314) &gt;= 9), IF($O314 &lt;&gt; "", $E314/$O314, ""), ""),"")</f>
        <v/>
      </c>
      <c r="Y314" s="10" t="str">
        <f>IF('FY2025'!$A316&lt;&gt;"",IF(AND(MONTH($K314) &lt;= 10, MONTH($L314) &gt;= 10), IF($O314 &lt;&gt; "", $E314/$O314, ""), ""),"")</f>
        <v/>
      </c>
      <c r="Z314" s="10" t="str">
        <f>IF('FY2025'!$A316&lt;&gt;"",IF(AND(MONTH($K314) &lt;= 11, MONTH($L314) &gt;= 11), IF($O314 &lt;&gt; "", $E314/$O314, ""), ""),"")</f>
        <v/>
      </c>
      <c r="AA314" s="10" t="str">
        <f>IF('FY2025'!$A316&lt;&gt;"",IF(AND(MONTH($K314) &lt;= 12, MONTH($L314) &gt;= 12), IF($O314 &lt;&gt; "", $E314/$O314, ""), ""),"")</f>
        <v/>
      </c>
    </row>
    <row r="315" spans="1:27" x14ac:dyDescent="0.25">
      <c r="A315" s="8" t="str">
        <f>IF('FY2025'!A317&lt;&gt;"", VALUE('FY2025'!A317), "")</f>
        <v/>
      </c>
      <c r="B315" s="5" t="str">
        <f>IF('FY2025'!A317&lt;&gt;"",_xlfn.VALUETOTEXT('FY2025'!B317),"")</f>
        <v/>
      </c>
      <c r="C315" s="5" t="str">
        <f>_xlfn.VALUETOTEXT('FY2025'!C317)</f>
        <v/>
      </c>
      <c r="D315" s="5" t="str">
        <f>IF('FY2025'!A317&lt;&gt;"",_xlfn.VALUETOTEXT('FY2025'!D317),"")</f>
        <v/>
      </c>
      <c r="E315" s="6" t="str">
        <f>IF('FY2025'!A317&lt;&gt;"",VALUE('FY2025'!E317),"")</f>
        <v/>
      </c>
      <c r="F315" s="6" t="str">
        <f>IF('FY2025'!A317&lt;&gt;"",VALUE('FY2025'!F317),"")</f>
        <v/>
      </c>
      <c r="G315" s="6" t="str">
        <f>IF('FY2025'!A317&lt;&gt;"",VALUE('FY2025'!G317),"")</f>
        <v/>
      </c>
      <c r="H315" s="6" t="str">
        <f>IF('FY2025'!A317&lt;&gt;"",VALUE('FY2025'!H317),"")</f>
        <v/>
      </c>
      <c r="I315" s="6" t="str">
        <f>IF('FY2025'!A317&lt;&gt;"",VALUE('FY2025'!I317),"")</f>
        <v/>
      </c>
      <c r="J315" s="6" t="str">
        <f>IF('FY2025'!A317&lt;&gt;"",VALUE('FY2025'!J317),"")</f>
        <v/>
      </c>
      <c r="K315" s="7" t="str">
        <f>IF('FY2025'!A317&lt;&gt;"",DATEVALUE(MID('FY2025'!K317, FIND(",", 'FY2025'!K317) + 2, FIND(" ", 'FY2025'!K317) - FIND(",", 'FY2025'!K317) - 1) &amp; " " &amp; MID('FY2025'!K317, FIND(" ", 'FY2025'!K317) + 1, FIND(",", 'FY2025'!K317, FIND(" ", 'FY2025'!K317)) - FIND(" ", 'FY2025'!K317) - 1) &amp; ", " &amp; MID('FY2025'!K317, FIND(",", 'FY2025'!K317, FIND(",",'FY2025'!K317) + 1) + 2, LEN('FY2025'!K317))),"")</f>
        <v/>
      </c>
      <c r="L315" s="7" t="str">
        <f>IF('FY2025'!A317&lt;&gt;"",DATEVALUE(MID('FY2025'!L317, FIND(",", 'FY2025'!L317) + 2, FIND(" ", 'FY2025'!L317) - FIND(",", 'FY2025'!L317) - 1) &amp; " " &amp; MID('FY2025'!L317, FIND(" ", 'FY2025'!L317) + 1, FIND(",", 'FY2025'!L317, FIND(" ", 'FY2025'!L317)) - FIND(" ", 'FY2025'!L317) - 1) &amp; ", " &amp; MID('FY2025'!L317, FIND(",", 'FY2025'!L317, FIND(",",'FY2025'!L317) + 1) + 2, LEN('FY2025'!L317))),"")</f>
        <v/>
      </c>
      <c r="M315" s="7" t="str">
        <f>IF('FY2025'!A317&lt;&gt;"",DATEVALUE(MID('FY2025'!M317, FIND(",", 'FY2025'!M317) + 2, FIND(" ", 'FY2025'!M317) - FIND(",", 'FY2025'!M317) - 1) &amp; " " &amp; MID('FY2025'!M317, FIND(" ", 'FY2025'!M317) + 1, FIND(",", 'FY2025'!M317, FIND(" ", 'FY2025'!M317)) - FIND(" ", 'FY2025'!M317) - 1) &amp; ", " &amp; MID('FY2025'!M317, FIND(",", 'FY2025'!M317, FIND(",",'FY2025'!M317) + 1) + 2, LEN('FY2025'!M317))),"")</f>
        <v/>
      </c>
      <c r="N315" s="7" t="str">
        <f>IF('FY2025'!A317&lt;&gt;"",DATEVALUE(MID('FY2025'!N317, FIND(",", 'FY2025'!N317) + 2, FIND(" ", 'FY2025'!N317) - FIND(",", 'FY2025'!N317) - 1) &amp; " " &amp; MID('FY2025'!N317, FIND(" ", 'FY2025'!N317) + 1, FIND(",", 'FY2025'!N317, FIND(" ", 'FY2025'!N317)) - FIND(" ", 'FY2025'!N317) - 1) &amp; ", " &amp; MID('FY2025'!N317, FIND(",", 'FY2025'!N317, FIND(",",'FY2025'!N317) + 1) + 2, LEN('FY2025'!N317))),"")</f>
        <v/>
      </c>
      <c r="O315" s="5" t="str">
        <f t="shared" si="4"/>
        <v/>
      </c>
      <c r="P315" s="10" t="str">
        <f>IF('FY2025'!$A317&lt;&gt;"",IF(AND(MONTH($K315) &lt;= 1, MONTH($L315) &gt;= 1), IF($O315 &lt;&gt; "", $E315/$O315, ""), ""),"")</f>
        <v/>
      </c>
      <c r="Q315" s="10" t="str">
        <f>IF('FY2025'!$A317&lt;&gt;"",IF(AND(MONTH($K315) &lt;= 2, MONTH($L315) &gt;= 2), IF($O315 &lt;&gt; "", $E315/$O315, ""), ""),"")</f>
        <v/>
      </c>
      <c r="R315" s="10" t="str">
        <f>IF('FY2025'!$A317&lt;&gt;"",IF(AND(MONTH($K315) &lt;= 3, MONTH($L315) &gt;= 3), IF($O315 &lt;&gt; "", $E315/$O315, ""), ""),"")</f>
        <v/>
      </c>
      <c r="S315" s="10" t="str">
        <f>IF('FY2025'!$A317&lt;&gt;"",IF(AND(MONTH($K315) &lt;= 4, MONTH($L315) &gt;= 4), IF($O315 &lt;&gt; "", $E315/$O315, ""), ""),"")</f>
        <v/>
      </c>
      <c r="T315" s="10" t="str">
        <f>IF('FY2025'!$A317&lt;&gt;"",IF(AND(MONTH($K315) &lt;= 5, MONTH($L315) &gt;= 5), IF($O315 &lt;&gt; "", $E315/$O315, ""), ""),"")</f>
        <v/>
      </c>
      <c r="U315" s="10" t="str">
        <f>IF('FY2025'!$A317&lt;&gt;"",IF(AND(MONTH($K315) &lt;= 6, MONTH($L315) &gt;= 6), IF($O315 &lt;&gt; "", $E315/$O315, ""), ""),"")</f>
        <v/>
      </c>
      <c r="V315" s="10" t="str">
        <f>IF('FY2025'!$A317&lt;&gt;"",IF(AND(MONTH($K315) &lt;= 7, MONTH($L315) &gt;= 7 ), IF($O315 &lt;&gt; "", $E315/$O315, ""), ""),"")</f>
        <v/>
      </c>
      <c r="W315" s="10" t="str">
        <f>IF('FY2025'!$A317&lt;&gt;"",IF(AND(MONTH($K315) &lt;= 8, MONTH($L315) &gt;= 8), IF($O315 &lt;&gt; "", $E315/$O315, ""), ""),"")</f>
        <v/>
      </c>
      <c r="X315" s="10" t="str">
        <f>IF('FY2025'!$A317&lt;&gt;"",IF(AND(MONTH($K315) &lt;= 9, MONTH($L315) &gt;= 9), IF($O315 &lt;&gt; "", $E315/$O315, ""), ""),"")</f>
        <v/>
      </c>
      <c r="Y315" s="10" t="str">
        <f>IF('FY2025'!$A317&lt;&gt;"",IF(AND(MONTH($K315) &lt;= 10, MONTH($L315) &gt;= 10), IF($O315 &lt;&gt; "", $E315/$O315, ""), ""),"")</f>
        <v/>
      </c>
      <c r="Z315" s="10" t="str">
        <f>IF('FY2025'!$A317&lt;&gt;"",IF(AND(MONTH($K315) &lt;= 11, MONTH($L315) &gt;= 11), IF($O315 &lt;&gt; "", $E315/$O315, ""), ""),"")</f>
        <v/>
      </c>
      <c r="AA315" s="10" t="str">
        <f>IF('FY2025'!$A317&lt;&gt;"",IF(AND(MONTH($K315) &lt;= 12, MONTH($L315) &gt;= 12), IF($O315 &lt;&gt; "", $E315/$O315, ""), ""),"")</f>
        <v/>
      </c>
    </row>
    <row r="316" spans="1:27" x14ac:dyDescent="0.25">
      <c r="A316" s="8" t="str">
        <f>IF('FY2025'!A318&lt;&gt;"", VALUE('FY2025'!A318), "")</f>
        <v/>
      </c>
      <c r="B316" s="5" t="str">
        <f>IF('FY2025'!A318&lt;&gt;"",_xlfn.VALUETOTEXT('FY2025'!B318),"")</f>
        <v/>
      </c>
      <c r="C316" s="5" t="str">
        <f>_xlfn.VALUETOTEXT('FY2025'!C318)</f>
        <v/>
      </c>
      <c r="D316" s="5" t="str">
        <f>IF('FY2025'!A318&lt;&gt;"",_xlfn.VALUETOTEXT('FY2025'!D318),"")</f>
        <v/>
      </c>
      <c r="E316" s="6" t="str">
        <f>IF('FY2025'!A318&lt;&gt;"",VALUE('FY2025'!E318),"")</f>
        <v/>
      </c>
      <c r="F316" s="6" t="str">
        <f>IF('FY2025'!A318&lt;&gt;"",VALUE('FY2025'!F318),"")</f>
        <v/>
      </c>
      <c r="G316" s="6" t="str">
        <f>IF('FY2025'!A318&lt;&gt;"",VALUE('FY2025'!G318),"")</f>
        <v/>
      </c>
      <c r="H316" s="6" t="str">
        <f>IF('FY2025'!A318&lt;&gt;"",VALUE('FY2025'!H318),"")</f>
        <v/>
      </c>
      <c r="I316" s="6" t="str">
        <f>IF('FY2025'!A318&lt;&gt;"",VALUE('FY2025'!I318),"")</f>
        <v/>
      </c>
      <c r="J316" s="6" t="str">
        <f>IF('FY2025'!A318&lt;&gt;"",VALUE('FY2025'!J318),"")</f>
        <v/>
      </c>
      <c r="K316" s="7" t="str">
        <f>IF('FY2025'!A318&lt;&gt;"",DATEVALUE(MID('FY2025'!K318, FIND(",", 'FY2025'!K318) + 2, FIND(" ", 'FY2025'!K318) - FIND(",", 'FY2025'!K318) - 1) &amp; " " &amp; MID('FY2025'!K318, FIND(" ", 'FY2025'!K318) + 1, FIND(",", 'FY2025'!K318, FIND(" ", 'FY2025'!K318)) - FIND(" ", 'FY2025'!K318) - 1) &amp; ", " &amp; MID('FY2025'!K318, FIND(",", 'FY2025'!K318, FIND(",",'FY2025'!K318) + 1) + 2, LEN('FY2025'!K318))),"")</f>
        <v/>
      </c>
      <c r="L316" s="7" t="str">
        <f>IF('FY2025'!A318&lt;&gt;"",DATEVALUE(MID('FY2025'!L318, FIND(",", 'FY2025'!L318) + 2, FIND(" ", 'FY2025'!L318) - FIND(",", 'FY2025'!L318) - 1) &amp; " " &amp; MID('FY2025'!L318, FIND(" ", 'FY2025'!L318) + 1, FIND(",", 'FY2025'!L318, FIND(" ", 'FY2025'!L318)) - FIND(" ", 'FY2025'!L318) - 1) &amp; ", " &amp; MID('FY2025'!L318, FIND(",", 'FY2025'!L318, FIND(",",'FY2025'!L318) + 1) + 2, LEN('FY2025'!L318))),"")</f>
        <v/>
      </c>
      <c r="M316" s="7" t="str">
        <f>IF('FY2025'!A318&lt;&gt;"",DATEVALUE(MID('FY2025'!M318, FIND(",", 'FY2025'!M318) + 2, FIND(" ", 'FY2025'!M318) - FIND(",", 'FY2025'!M318) - 1) &amp; " " &amp; MID('FY2025'!M318, FIND(" ", 'FY2025'!M318) + 1, FIND(",", 'FY2025'!M318, FIND(" ", 'FY2025'!M318)) - FIND(" ", 'FY2025'!M318) - 1) &amp; ", " &amp; MID('FY2025'!M318, FIND(",", 'FY2025'!M318, FIND(",",'FY2025'!M318) + 1) + 2, LEN('FY2025'!M318))),"")</f>
        <v/>
      </c>
      <c r="N316" s="7" t="str">
        <f>IF('FY2025'!A318&lt;&gt;"",DATEVALUE(MID('FY2025'!N318, FIND(",", 'FY2025'!N318) + 2, FIND(" ", 'FY2025'!N318) - FIND(",", 'FY2025'!N318) - 1) &amp; " " &amp; MID('FY2025'!N318, FIND(" ", 'FY2025'!N318) + 1, FIND(",", 'FY2025'!N318, FIND(" ", 'FY2025'!N318)) - FIND(" ", 'FY2025'!N318) - 1) &amp; ", " &amp; MID('FY2025'!N318, FIND(",", 'FY2025'!N318, FIND(",",'FY2025'!N318) + 1) + 2, LEN('FY2025'!N318))),"")</f>
        <v/>
      </c>
      <c r="O316" s="5" t="str">
        <f t="shared" si="4"/>
        <v/>
      </c>
      <c r="P316" s="10" t="str">
        <f>IF('FY2025'!$A318&lt;&gt;"",IF(AND(MONTH($K316) &lt;= 1, MONTH($L316) &gt;= 1), IF($O316 &lt;&gt; "", $E316/$O316, ""), ""),"")</f>
        <v/>
      </c>
      <c r="Q316" s="10" t="str">
        <f>IF('FY2025'!$A318&lt;&gt;"",IF(AND(MONTH($K316) &lt;= 2, MONTH($L316) &gt;= 2), IF($O316 &lt;&gt; "", $E316/$O316, ""), ""),"")</f>
        <v/>
      </c>
      <c r="R316" s="10" t="str">
        <f>IF('FY2025'!$A318&lt;&gt;"",IF(AND(MONTH($K316) &lt;= 3, MONTH($L316) &gt;= 3), IF($O316 &lt;&gt; "", $E316/$O316, ""), ""),"")</f>
        <v/>
      </c>
      <c r="S316" s="10" t="str">
        <f>IF('FY2025'!$A318&lt;&gt;"",IF(AND(MONTH($K316) &lt;= 4, MONTH($L316) &gt;= 4), IF($O316 &lt;&gt; "", $E316/$O316, ""), ""),"")</f>
        <v/>
      </c>
      <c r="T316" s="10" t="str">
        <f>IF('FY2025'!$A318&lt;&gt;"",IF(AND(MONTH($K316) &lt;= 5, MONTH($L316) &gt;= 5), IF($O316 &lt;&gt; "", $E316/$O316, ""), ""),"")</f>
        <v/>
      </c>
      <c r="U316" s="10" t="str">
        <f>IF('FY2025'!$A318&lt;&gt;"",IF(AND(MONTH($K316) &lt;= 6, MONTH($L316) &gt;= 6), IF($O316 &lt;&gt; "", $E316/$O316, ""), ""),"")</f>
        <v/>
      </c>
      <c r="V316" s="10" t="str">
        <f>IF('FY2025'!$A318&lt;&gt;"",IF(AND(MONTH($K316) &lt;= 7, MONTH($L316) &gt;= 7 ), IF($O316 &lt;&gt; "", $E316/$O316, ""), ""),"")</f>
        <v/>
      </c>
      <c r="W316" s="10" t="str">
        <f>IF('FY2025'!$A318&lt;&gt;"",IF(AND(MONTH($K316) &lt;= 8, MONTH($L316) &gt;= 8), IF($O316 &lt;&gt; "", $E316/$O316, ""), ""),"")</f>
        <v/>
      </c>
      <c r="X316" s="10" t="str">
        <f>IF('FY2025'!$A318&lt;&gt;"",IF(AND(MONTH($K316) &lt;= 9, MONTH($L316) &gt;= 9), IF($O316 &lt;&gt; "", $E316/$O316, ""), ""),"")</f>
        <v/>
      </c>
      <c r="Y316" s="10" t="str">
        <f>IF('FY2025'!$A318&lt;&gt;"",IF(AND(MONTH($K316) &lt;= 10, MONTH($L316) &gt;= 10), IF($O316 &lt;&gt; "", $E316/$O316, ""), ""),"")</f>
        <v/>
      </c>
      <c r="Z316" s="10" t="str">
        <f>IF('FY2025'!$A318&lt;&gt;"",IF(AND(MONTH($K316) &lt;= 11, MONTH($L316) &gt;= 11), IF($O316 &lt;&gt; "", $E316/$O316, ""), ""),"")</f>
        <v/>
      </c>
      <c r="AA316" s="10" t="str">
        <f>IF('FY2025'!$A318&lt;&gt;"",IF(AND(MONTH($K316) &lt;= 12, MONTH($L316) &gt;= 12), IF($O316 &lt;&gt; "", $E316/$O316, ""), ""),"")</f>
        <v/>
      </c>
    </row>
    <row r="317" spans="1:27" x14ac:dyDescent="0.25">
      <c r="A317" s="8" t="str">
        <f>IF('FY2025'!A319&lt;&gt;"", VALUE('FY2025'!A319), "")</f>
        <v/>
      </c>
      <c r="B317" s="5" t="str">
        <f>IF('FY2025'!A319&lt;&gt;"",_xlfn.VALUETOTEXT('FY2025'!B319),"")</f>
        <v/>
      </c>
      <c r="C317" s="5" t="str">
        <f>_xlfn.VALUETOTEXT('FY2025'!C319)</f>
        <v/>
      </c>
      <c r="D317" s="5" t="str">
        <f>IF('FY2025'!A319&lt;&gt;"",_xlfn.VALUETOTEXT('FY2025'!D319),"")</f>
        <v/>
      </c>
      <c r="E317" s="6" t="str">
        <f>IF('FY2025'!A319&lt;&gt;"",VALUE('FY2025'!E319),"")</f>
        <v/>
      </c>
      <c r="F317" s="6" t="str">
        <f>IF('FY2025'!A319&lt;&gt;"",VALUE('FY2025'!F319),"")</f>
        <v/>
      </c>
      <c r="G317" s="6" t="str">
        <f>IF('FY2025'!A319&lt;&gt;"",VALUE('FY2025'!G319),"")</f>
        <v/>
      </c>
      <c r="H317" s="6" t="str">
        <f>IF('FY2025'!A319&lt;&gt;"",VALUE('FY2025'!H319),"")</f>
        <v/>
      </c>
      <c r="I317" s="6" t="str">
        <f>IF('FY2025'!A319&lt;&gt;"",VALUE('FY2025'!I319),"")</f>
        <v/>
      </c>
      <c r="J317" s="6" t="str">
        <f>IF('FY2025'!A319&lt;&gt;"",VALUE('FY2025'!J319),"")</f>
        <v/>
      </c>
      <c r="K317" s="7" t="str">
        <f>IF('FY2025'!A319&lt;&gt;"",DATEVALUE(MID('FY2025'!K319, FIND(",", 'FY2025'!K319) + 2, FIND(" ", 'FY2025'!K319) - FIND(",", 'FY2025'!K319) - 1) &amp; " " &amp; MID('FY2025'!K319, FIND(" ", 'FY2025'!K319) + 1, FIND(",", 'FY2025'!K319, FIND(" ", 'FY2025'!K319)) - FIND(" ", 'FY2025'!K319) - 1) &amp; ", " &amp; MID('FY2025'!K319, FIND(",", 'FY2025'!K319, FIND(",",'FY2025'!K319) + 1) + 2, LEN('FY2025'!K319))),"")</f>
        <v/>
      </c>
      <c r="L317" s="7" t="str">
        <f>IF('FY2025'!A319&lt;&gt;"",DATEVALUE(MID('FY2025'!L319, FIND(",", 'FY2025'!L319) + 2, FIND(" ", 'FY2025'!L319) - FIND(",", 'FY2025'!L319) - 1) &amp; " " &amp; MID('FY2025'!L319, FIND(" ", 'FY2025'!L319) + 1, FIND(",", 'FY2025'!L319, FIND(" ", 'FY2025'!L319)) - FIND(" ", 'FY2025'!L319) - 1) &amp; ", " &amp; MID('FY2025'!L319, FIND(",", 'FY2025'!L319, FIND(",",'FY2025'!L319) + 1) + 2, LEN('FY2025'!L319))),"")</f>
        <v/>
      </c>
      <c r="M317" s="7" t="str">
        <f>IF('FY2025'!A319&lt;&gt;"",DATEVALUE(MID('FY2025'!M319, FIND(",", 'FY2025'!M319) + 2, FIND(" ", 'FY2025'!M319) - FIND(",", 'FY2025'!M319) - 1) &amp; " " &amp; MID('FY2025'!M319, FIND(" ", 'FY2025'!M319) + 1, FIND(",", 'FY2025'!M319, FIND(" ", 'FY2025'!M319)) - FIND(" ", 'FY2025'!M319) - 1) &amp; ", " &amp; MID('FY2025'!M319, FIND(",", 'FY2025'!M319, FIND(",",'FY2025'!M319) + 1) + 2, LEN('FY2025'!M319))),"")</f>
        <v/>
      </c>
      <c r="N317" s="7" t="str">
        <f>IF('FY2025'!A319&lt;&gt;"",DATEVALUE(MID('FY2025'!N319, FIND(",", 'FY2025'!N319) + 2, FIND(" ", 'FY2025'!N319) - FIND(",", 'FY2025'!N319) - 1) &amp; " " &amp; MID('FY2025'!N319, FIND(" ", 'FY2025'!N319) + 1, FIND(",", 'FY2025'!N319, FIND(" ", 'FY2025'!N319)) - FIND(" ", 'FY2025'!N319) - 1) &amp; ", " &amp; MID('FY2025'!N319, FIND(",", 'FY2025'!N319, FIND(",",'FY2025'!N319) + 1) + 2, LEN('FY2025'!N319))),"")</f>
        <v/>
      </c>
      <c r="O317" s="5" t="str">
        <f t="shared" si="4"/>
        <v/>
      </c>
      <c r="P317" s="10" t="str">
        <f>IF('FY2025'!$A319&lt;&gt;"",IF(AND(MONTH($K317) &lt;= 1, MONTH($L317) &gt;= 1), IF($O317 &lt;&gt; "", $E317/$O317, ""), ""),"")</f>
        <v/>
      </c>
      <c r="Q317" s="10" t="str">
        <f>IF('FY2025'!$A319&lt;&gt;"",IF(AND(MONTH($K317) &lt;= 2, MONTH($L317) &gt;= 2), IF($O317 &lt;&gt; "", $E317/$O317, ""), ""),"")</f>
        <v/>
      </c>
      <c r="R317" s="10" t="str">
        <f>IF('FY2025'!$A319&lt;&gt;"",IF(AND(MONTH($K317) &lt;= 3, MONTH($L317) &gt;= 3), IF($O317 &lt;&gt; "", $E317/$O317, ""), ""),"")</f>
        <v/>
      </c>
      <c r="S317" s="10" t="str">
        <f>IF('FY2025'!$A319&lt;&gt;"",IF(AND(MONTH($K317) &lt;= 4, MONTH($L317) &gt;= 4), IF($O317 &lt;&gt; "", $E317/$O317, ""), ""),"")</f>
        <v/>
      </c>
      <c r="T317" s="10" t="str">
        <f>IF('FY2025'!$A319&lt;&gt;"",IF(AND(MONTH($K317) &lt;= 5, MONTH($L317) &gt;= 5), IF($O317 &lt;&gt; "", $E317/$O317, ""), ""),"")</f>
        <v/>
      </c>
      <c r="U317" s="10" t="str">
        <f>IF('FY2025'!$A319&lt;&gt;"",IF(AND(MONTH($K317) &lt;= 6, MONTH($L317) &gt;= 6), IF($O317 &lt;&gt; "", $E317/$O317, ""), ""),"")</f>
        <v/>
      </c>
      <c r="V317" s="10" t="str">
        <f>IF('FY2025'!$A319&lt;&gt;"",IF(AND(MONTH($K317) &lt;= 7, MONTH($L317) &gt;= 7 ), IF($O317 &lt;&gt; "", $E317/$O317, ""), ""),"")</f>
        <v/>
      </c>
      <c r="W317" s="10" t="str">
        <f>IF('FY2025'!$A319&lt;&gt;"",IF(AND(MONTH($K317) &lt;= 8, MONTH($L317) &gt;= 8), IF($O317 &lt;&gt; "", $E317/$O317, ""), ""),"")</f>
        <v/>
      </c>
      <c r="X317" s="10" t="str">
        <f>IF('FY2025'!$A319&lt;&gt;"",IF(AND(MONTH($K317) &lt;= 9, MONTH($L317) &gt;= 9), IF($O317 &lt;&gt; "", $E317/$O317, ""), ""),"")</f>
        <v/>
      </c>
      <c r="Y317" s="10" t="str">
        <f>IF('FY2025'!$A319&lt;&gt;"",IF(AND(MONTH($K317) &lt;= 10, MONTH($L317) &gt;= 10), IF($O317 &lt;&gt; "", $E317/$O317, ""), ""),"")</f>
        <v/>
      </c>
      <c r="Z317" s="10" t="str">
        <f>IF('FY2025'!$A319&lt;&gt;"",IF(AND(MONTH($K317) &lt;= 11, MONTH($L317) &gt;= 11), IF($O317 &lt;&gt; "", $E317/$O317, ""), ""),"")</f>
        <v/>
      </c>
      <c r="AA317" s="10" t="str">
        <f>IF('FY2025'!$A319&lt;&gt;"",IF(AND(MONTH($K317) &lt;= 12, MONTH($L317) &gt;= 12), IF($O317 &lt;&gt; "", $E317/$O317, ""), ""),"")</f>
        <v/>
      </c>
    </row>
    <row r="318" spans="1:27" x14ac:dyDescent="0.25">
      <c r="A318" s="8" t="str">
        <f>IF('FY2025'!A320&lt;&gt;"", VALUE('FY2025'!A320), "")</f>
        <v/>
      </c>
      <c r="B318" s="5" t="str">
        <f>IF('FY2025'!A320&lt;&gt;"",_xlfn.VALUETOTEXT('FY2025'!B320),"")</f>
        <v/>
      </c>
      <c r="C318" s="5" t="str">
        <f>_xlfn.VALUETOTEXT('FY2025'!C320)</f>
        <v/>
      </c>
      <c r="D318" s="5" t="str">
        <f>IF('FY2025'!A320&lt;&gt;"",_xlfn.VALUETOTEXT('FY2025'!D320),"")</f>
        <v/>
      </c>
      <c r="E318" s="6" t="str">
        <f>IF('FY2025'!A320&lt;&gt;"",VALUE('FY2025'!E320),"")</f>
        <v/>
      </c>
      <c r="F318" s="6" t="str">
        <f>IF('FY2025'!A320&lt;&gt;"",VALUE('FY2025'!F320),"")</f>
        <v/>
      </c>
      <c r="G318" s="6" t="str">
        <f>IF('FY2025'!A320&lt;&gt;"",VALUE('FY2025'!G320),"")</f>
        <v/>
      </c>
      <c r="H318" s="6" t="str">
        <f>IF('FY2025'!A320&lt;&gt;"",VALUE('FY2025'!H320),"")</f>
        <v/>
      </c>
      <c r="I318" s="6" t="str">
        <f>IF('FY2025'!A320&lt;&gt;"",VALUE('FY2025'!I320),"")</f>
        <v/>
      </c>
      <c r="J318" s="6" t="str">
        <f>IF('FY2025'!A320&lt;&gt;"",VALUE('FY2025'!J320),"")</f>
        <v/>
      </c>
      <c r="K318" s="7" t="str">
        <f>IF('FY2025'!A320&lt;&gt;"",DATEVALUE(MID('FY2025'!K320, FIND(",", 'FY2025'!K320) + 2, FIND(" ", 'FY2025'!K320) - FIND(",", 'FY2025'!K320) - 1) &amp; " " &amp; MID('FY2025'!K320, FIND(" ", 'FY2025'!K320) + 1, FIND(",", 'FY2025'!K320, FIND(" ", 'FY2025'!K320)) - FIND(" ", 'FY2025'!K320) - 1) &amp; ", " &amp; MID('FY2025'!K320, FIND(",", 'FY2025'!K320, FIND(",",'FY2025'!K320) + 1) + 2, LEN('FY2025'!K320))),"")</f>
        <v/>
      </c>
      <c r="L318" s="7" t="str">
        <f>IF('FY2025'!A320&lt;&gt;"",DATEVALUE(MID('FY2025'!L320, FIND(",", 'FY2025'!L320) + 2, FIND(" ", 'FY2025'!L320) - FIND(",", 'FY2025'!L320) - 1) &amp; " " &amp; MID('FY2025'!L320, FIND(" ", 'FY2025'!L320) + 1, FIND(",", 'FY2025'!L320, FIND(" ", 'FY2025'!L320)) - FIND(" ", 'FY2025'!L320) - 1) &amp; ", " &amp; MID('FY2025'!L320, FIND(",", 'FY2025'!L320, FIND(",",'FY2025'!L320) + 1) + 2, LEN('FY2025'!L320))),"")</f>
        <v/>
      </c>
      <c r="M318" s="7" t="str">
        <f>IF('FY2025'!A320&lt;&gt;"",DATEVALUE(MID('FY2025'!M320, FIND(",", 'FY2025'!M320) + 2, FIND(" ", 'FY2025'!M320) - FIND(",", 'FY2025'!M320) - 1) &amp; " " &amp; MID('FY2025'!M320, FIND(" ", 'FY2025'!M320) + 1, FIND(",", 'FY2025'!M320, FIND(" ", 'FY2025'!M320)) - FIND(" ", 'FY2025'!M320) - 1) &amp; ", " &amp; MID('FY2025'!M320, FIND(",", 'FY2025'!M320, FIND(",",'FY2025'!M320) + 1) + 2, LEN('FY2025'!M320))),"")</f>
        <v/>
      </c>
      <c r="N318" s="7" t="str">
        <f>IF('FY2025'!A320&lt;&gt;"",DATEVALUE(MID('FY2025'!N320, FIND(",", 'FY2025'!N320) + 2, FIND(" ", 'FY2025'!N320) - FIND(",", 'FY2025'!N320) - 1) &amp; " " &amp; MID('FY2025'!N320, FIND(" ", 'FY2025'!N320) + 1, FIND(",", 'FY2025'!N320, FIND(" ", 'FY2025'!N320)) - FIND(" ", 'FY2025'!N320) - 1) &amp; ", " &amp; MID('FY2025'!N320, FIND(",", 'FY2025'!N320, FIND(",",'FY2025'!N320) + 1) + 2, LEN('FY2025'!N320))),"")</f>
        <v/>
      </c>
      <c r="O318" s="5" t="str">
        <f t="shared" si="4"/>
        <v/>
      </c>
      <c r="P318" s="10" t="str">
        <f>IF('FY2025'!$A320&lt;&gt;"",IF(AND(MONTH($K318) &lt;= 1, MONTH($L318) &gt;= 1), IF($O318 &lt;&gt; "", $E318/$O318, ""), ""),"")</f>
        <v/>
      </c>
      <c r="Q318" s="10" t="str">
        <f>IF('FY2025'!$A320&lt;&gt;"",IF(AND(MONTH($K318) &lt;= 2, MONTH($L318) &gt;= 2), IF($O318 &lt;&gt; "", $E318/$O318, ""), ""),"")</f>
        <v/>
      </c>
      <c r="R318" s="10" t="str">
        <f>IF('FY2025'!$A320&lt;&gt;"",IF(AND(MONTH($K318) &lt;= 3, MONTH($L318) &gt;= 3), IF($O318 &lt;&gt; "", $E318/$O318, ""), ""),"")</f>
        <v/>
      </c>
      <c r="S318" s="10" t="str">
        <f>IF('FY2025'!$A320&lt;&gt;"",IF(AND(MONTH($K318) &lt;= 4, MONTH($L318) &gt;= 4), IF($O318 &lt;&gt; "", $E318/$O318, ""), ""),"")</f>
        <v/>
      </c>
      <c r="T318" s="10" t="str">
        <f>IF('FY2025'!$A320&lt;&gt;"",IF(AND(MONTH($K318) &lt;= 5, MONTH($L318) &gt;= 5), IF($O318 &lt;&gt; "", $E318/$O318, ""), ""),"")</f>
        <v/>
      </c>
      <c r="U318" s="10" t="str">
        <f>IF('FY2025'!$A320&lt;&gt;"",IF(AND(MONTH($K318) &lt;= 6, MONTH($L318) &gt;= 6), IF($O318 &lt;&gt; "", $E318/$O318, ""), ""),"")</f>
        <v/>
      </c>
      <c r="V318" s="10" t="str">
        <f>IF('FY2025'!$A320&lt;&gt;"",IF(AND(MONTH($K318) &lt;= 7, MONTH($L318) &gt;= 7 ), IF($O318 &lt;&gt; "", $E318/$O318, ""), ""),"")</f>
        <v/>
      </c>
      <c r="W318" s="10" t="str">
        <f>IF('FY2025'!$A320&lt;&gt;"",IF(AND(MONTH($K318) &lt;= 8, MONTH($L318) &gt;= 8), IF($O318 &lt;&gt; "", $E318/$O318, ""), ""),"")</f>
        <v/>
      </c>
      <c r="X318" s="10" t="str">
        <f>IF('FY2025'!$A320&lt;&gt;"",IF(AND(MONTH($K318) &lt;= 9, MONTH($L318) &gt;= 9), IF($O318 &lt;&gt; "", $E318/$O318, ""), ""),"")</f>
        <v/>
      </c>
      <c r="Y318" s="10" t="str">
        <f>IF('FY2025'!$A320&lt;&gt;"",IF(AND(MONTH($K318) &lt;= 10, MONTH($L318) &gt;= 10), IF($O318 &lt;&gt; "", $E318/$O318, ""), ""),"")</f>
        <v/>
      </c>
      <c r="Z318" s="10" t="str">
        <f>IF('FY2025'!$A320&lt;&gt;"",IF(AND(MONTH($K318) &lt;= 11, MONTH($L318) &gt;= 11), IF($O318 &lt;&gt; "", $E318/$O318, ""), ""),"")</f>
        <v/>
      </c>
      <c r="AA318" s="10" t="str">
        <f>IF('FY2025'!$A320&lt;&gt;"",IF(AND(MONTH($K318) &lt;= 12, MONTH($L318) &gt;= 12), IF($O318 &lt;&gt; "", $E318/$O318, ""), ""),"")</f>
        <v/>
      </c>
    </row>
    <row r="319" spans="1:27" x14ac:dyDescent="0.25">
      <c r="A319" s="8" t="str">
        <f>IF('FY2025'!A321&lt;&gt;"", VALUE('FY2025'!A321), "")</f>
        <v/>
      </c>
      <c r="B319" s="5" t="str">
        <f>IF('FY2025'!A321&lt;&gt;"",_xlfn.VALUETOTEXT('FY2025'!B321),"")</f>
        <v/>
      </c>
      <c r="C319" s="5" t="str">
        <f>_xlfn.VALUETOTEXT('FY2025'!C321)</f>
        <v/>
      </c>
      <c r="D319" s="5" t="str">
        <f>IF('FY2025'!A321&lt;&gt;"",_xlfn.VALUETOTEXT('FY2025'!D321),"")</f>
        <v/>
      </c>
      <c r="E319" s="6" t="str">
        <f>IF('FY2025'!A321&lt;&gt;"",VALUE('FY2025'!E321),"")</f>
        <v/>
      </c>
      <c r="F319" s="6" t="str">
        <f>IF('FY2025'!A321&lt;&gt;"",VALUE('FY2025'!F321),"")</f>
        <v/>
      </c>
      <c r="G319" s="6" t="str">
        <f>IF('FY2025'!A321&lt;&gt;"",VALUE('FY2025'!G321),"")</f>
        <v/>
      </c>
      <c r="H319" s="6" t="str">
        <f>IF('FY2025'!A321&lt;&gt;"",VALUE('FY2025'!H321),"")</f>
        <v/>
      </c>
      <c r="I319" s="6" t="str">
        <f>IF('FY2025'!A321&lt;&gt;"",VALUE('FY2025'!I321),"")</f>
        <v/>
      </c>
      <c r="J319" s="6" t="str">
        <f>IF('FY2025'!A321&lt;&gt;"",VALUE('FY2025'!J321),"")</f>
        <v/>
      </c>
      <c r="K319" s="7" t="str">
        <f>IF('FY2025'!A321&lt;&gt;"",DATEVALUE(MID('FY2025'!K321, FIND(",", 'FY2025'!K321) + 2, FIND(" ", 'FY2025'!K321) - FIND(",", 'FY2025'!K321) - 1) &amp; " " &amp; MID('FY2025'!K321, FIND(" ", 'FY2025'!K321) + 1, FIND(",", 'FY2025'!K321, FIND(" ", 'FY2025'!K321)) - FIND(" ", 'FY2025'!K321) - 1) &amp; ", " &amp; MID('FY2025'!K321, FIND(",", 'FY2025'!K321, FIND(",",'FY2025'!K321) + 1) + 2, LEN('FY2025'!K321))),"")</f>
        <v/>
      </c>
      <c r="L319" s="7" t="str">
        <f>IF('FY2025'!A321&lt;&gt;"",DATEVALUE(MID('FY2025'!L321, FIND(",", 'FY2025'!L321) + 2, FIND(" ", 'FY2025'!L321) - FIND(",", 'FY2025'!L321) - 1) &amp; " " &amp; MID('FY2025'!L321, FIND(" ", 'FY2025'!L321) + 1, FIND(",", 'FY2025'!L321, FIND(" ", 'FY2025'!L321)) - FIND(" ", 'FY2025'!L321) - 1) &amp; ", " &amp; MID('FY2025'!L321, FIND(",", 'FY2025'!L321, FIND(",",'FY2025'!L321) + 1) + 2, LEN('FY2025'!L321))),"")</f>
        <v/>
      </c>
      <c r="M319" s="7" t="str">
        <f>IF('FY2025'!A321&lt;&gt;"",DATEVALUE(MID('FY2025'!M321, FIND(",", 'FY2025'!M321) + 2, FIND(" ", 'FY2025'!M321) - FIND(",", 'FY2025'!M321) - 1) &amp; " " &amp; MID('FY2025'!M321, FIND(" ", 'FY2025'!M321) + 1, FIND(",", 'FY2025'!M321, FIND(" ", 'FY2025'!M321)) - FIND(" ", 'FY2025'!M321) - 1) &amp; ", " &amp; MID('FY2025'!M321, FIND(",", 'FY2025'!M321, FIND(",",'FY2025'!M321) + 1) + 2, LEN('FY2025'!M321))),"")</f>
        <v/>
      </c>
      <c r="N319" s="7" t="str">
        <f>IF('FY2025'!A321&lt;&gt;"",DATEVALUE(MID('FY2025'!N321, FIND(",", 'FY2025'!N321) + 2, FIND(" ", 'FY2025'!N321) - FIND(",", 'FY2025'!N321) - 1) &amp; " " &amp; MID('FY2025'!N321, FIND(" ", 'FY2025'!N321) + 1, FIND(",", 'FY2025'!N321, FIND(" ", 'FY2025'!N321)) - FIND(" ", 'FY2025'!N321) - 1) &amp; ", " &amp; MID('FY2025'!N321, FIND(",", 'FY2025'!N321, FIND(",",'FY2025'!N321) + 1) + 2, LEN('FY2025'!N321))),"")</f>
        <v/>
      </c>
      <c r="O319" s="5" t="str">
        <f t="shared" si="4"/>
        <v/>
      </c>
      <c r="P319" s="10" t="str">
        <f>IF('FY2025'!$A321&lt;&gt;"",IF(AND(MONTH($K319) &lt;= 1, MONTH($L319) &gt;= 1), IF($O319 &lt;&gt; "", $E319/$O319, ""), ""),"")</f>
        <v/>
      </c>
      <c r="Q319" s="10" t="str">
        <f>IF('FY2025'!$A321&lt;&gt;"",IF(AND(MONTH($K319) &lt;= 2, MONTH($L319) &gt;= 2), IF($O319 &lt;&gt; "", $E319/$O319, ""), ""),"")</f>
        <v/>
      </c>
      <c r="R319" s="10" t="str">
        <f>IF('FY2025'!$A321&lt;&gt;"",IF(AND(MONTH($K319) &lt;= 3, MONTH($L319) &gt;= 3), IF($O319 &lt;&gt; "", $E319/$O319, ""), ""),"")</f>
        <v/>
      </c>
      <c r="S319" s="10" t="str">
        <f>IF('FY2025'!$A321&lt;&gt;"",IF(AND(MONTH($K319) &lt;= 4, MONTH($L319) &gt;= 4), IF($O319 &lt;&gt; "", $E319/$O319, ""), ""),"")</f>
        <v/>
      </c>
      <c r="T319" s="10" t="str">
        <f>IF('FY2025'!$A321&lt;&gt;"",IF(AND(MONTH($K319) &lt;= 5, MONTH($L319) &gt;= 5), IF($O319 &lt;&gt; "", $E319/$O319, ""), ""),"")</f>
        <v/>
      </c>
      <c r="U319" s="10" t="str">
        <f>IF('FY2025'!$A321&lt;&gt;"",IF(AND(MONTH($K319) &lt;= 6, MONTH($L319) &gt;= 6), IF($O319 &lt;&gt; "", $E319/$O319, ""), ""),"")</f>
        <v/>
      </c>
      <c r="V319" s="10" t="str">
        <f>IF('FY2025'!$A321&lt;&gt;"",IF(AND(MONTH($K319) &lt;= 7, MONTH($L319) &gt;= 7 ), IF($O319 &lt;&gt; "", $E319/$O319, ""), ""),"")</f>
        <v/>
      </c>
      <c r="W319" s="10" t="str">
        <f>IF('FY2025'!$A321&lt;&gt;"",IF(AND(MONTH($K319) &lt;= 8, MONTH($L319) &gt;= 8), IF($O319 &lt;&gt; "", $E319/$O319, ""), ""),"")</f>
        <v/>
      </c>
      <c r="X319" s="10" t="str">
        <f>IF('FY2025'!$A321&lt;&gt;"",IF(AND(MONTH($K319) &lt;= 9, MONTH($L319) &gt;= 9), IF($O319 &lt;&gt; "", $E319/$O319, ""), ""),"")</f>
        <v/>
      </c>
      <c r="Y319" s="10" t="str">
        <f>IF('FY2025'!$A321&lt;&gt;"",IF(AND(MONTH($K319) &lt;= 10, MONTH($L319) &gt;= 10), IF($O319 &lt;&gt; "", $E319/$O319, ""), ""),"")</f>
        <v/>
      </c>
      <c r="Z319" s="10" t="str">
        <f>IF('FY2025'!$A321&lt;&gt;"",IF(AND(MONTH($K319) &lt;= 11, MONTH($L319) &gt;= 11), IF($O319 &lt;&gt; "", $E319/$O319, ""), ""),"")</f>
        <v/>
      </c>
      <c r="AA319" s="10" t="str">
        <f>IF('FY2025'!$A321&lt;&gt;"",IF(AND(MONTH($K319) &lt;= 12, MONTH($L319) &gt;= 12), IF($O319 &lt;&gt; "", $E319/$O319, ""), ""),"")</f>
        <v/>
      </c>
    </row>
    <row r="320" spans="1:27" x14ac:dyDescent="0.25">
      <c r="A320" s="8" t="str">
        <f>IF('FY2025'!A322&lt;&gt;"", VALUE('FY2025'!A322), "")</f>
        <v/>
      </c>
      <c r="B320" s="5" t="str">
        <f>IF('FY2025'!A322&lt;&gt;"",_xlfn.VALUETOTEXT('FY2025'!B322),"")</f>
        <v/>
      </c>
      <c r="C320" s="5" t="str">
        <f>_xlfn.VALUETOTEXT('FY2025'!C322)</f>
        <v/>
      </c>
      <c r="D320" s="5" t="str">
        <f>IF('FY2025'!A322&lt;&gt;"",_xlfn.VALUETOTEXT('FY2025'!D322),"")</f>
        <v/>
      </c>
      <c r="E320" s="6" t="str">
        <f>IF('FY2025'!A322&lt;&gt;"",VALUE('FY2025'!E322),"")</f>
        <v/>
      </c>
      <c r="F320" s="6" t="str">
        <f>IF('FY2025'!A322&lt;&gt;"",VALUE('FY2025'!F322),"")</f>
        <v/>
      </c>
      <c r="G320" s="6" t="str">
        <f>IF('FY2025'!A322&lt;&gt;"",VALUE('FY2025'!G322),"")</f>
        <v/>
      </c>
      <c r="H320" s="6" t="str">
        <f>IF('FY2025'!A322&lt;&gt;"",VALUE('FY2025'!H322),"")</f>
        <v/>
      </c>
      <c r="I320" s="6" t="str">
        <f>IF('FY2025'!A322&lt;&gt;"",VALUE('FY2025'!I322),"")</f>
        <v/>
      </c>
      <c r="J320" s="6" t="str">
        <f>IF('FY2025'!A322&lt;&gt;"",VALUE('FY2025'!J322),"")</f>
        <v/>
      </c>
      <c r="K320" s="7" t="str">
        <f>IF('FY2025'!A322&lt;&gt;"",DATEVALUE(MID('FY2025'!K322, FIND(",", 'FY2025'!K322) + 2, FIND(" ", 'FY2025'!K322) - FIND(",", 'FY2025'!K322) - 1) &amp; " " &amp; MID('FY2025'!K322, FIND(" ", 'FY2025'!K322) + 1, FIND(",", 'FY2025'!K322, FIND(" ", 'FY2025'!K322)) - FIND(" ", 'FY2025'!K322) - 1) &amp; ", " &amp; MID('FY2025'!K322, FIND(",", 'FY2025'!K322, FIND(",",'FY2025'!K322) + 1) + 2, LEN('FY2025'!K322))),"")</f>
        <v/>
      </c>
      <c r="L320" s="7" t="str">
        <f>IF('FY2025'!A322&lt;&gt;"",DATEVALUE(MID('FY2025'!L322, FIND(",", 'FY2025'!L322) + 2, FIND(" ", 'FY2025'!L322) - FIND(",", 'FY2025'!L322) - 1) &amp; " " &amp; MID('FY2025'!L322, FIND(" ", 'FY2025'!L322) + 1, FIND(",", 'FY2025'!L322, FIND(" ", 'FY2025'!L322)) - FIND(" ", 'FY2025'!L322) - 1) &amp; ", " &amp; MID('FY2025'!L322, FIND(",", 'FY2025'!L322, FIND(",",'FY2025'!L322) + 1) + 2, LEN('FY2025'!L322))),"")</f>
        <v/>
      </c>
      <c r="M320" s="7" t="str">
        <f>IF('FY2025'!A322&lt;&gt;"",DATEVALUE(MID('FY2025'!M322, FIND(",", 'FY2025'!M322) + 2, FIND(" ", 'FY2025'!M322) - FIND(",", 'FY2025'!M322) - 1) &amp; " " &amp; MID('FY2025'!M322, FIND(" ", 'FY2025'!M322) + 1, FIND(",", 'FY2025'!M322, FIND(" ", 'FY2025'!M322)) - FIND(" ", 'FY2025'!M322) - 1) &amp; ", " &amp; MID('FY2025'!M322, FIND(",", 'FY2025'!M322, FIND(",",'FY2025'!M322) + 1) + 2, LEN('FY2025'!M322))),"")</f>
        <v/>
      </c>
      <c r="N320" s="7" t="str">
        <f>IF('FY2025'!A322&lt;&gt;"",DATEVALUE(MID('FY2025'!N322, FIND(",", 'FY2025'!N322) + 2, FIND(" ", 'FY2025'!N322) - FIND(",", 'FY2025'!N322) - 1) &amp; " " &amp; MID('FY2025'!N322, FIND(" ", 'FY2025'!N322) + 1, FIND(",", 'FY2025'!N322, FIND(" ", 'FY2025'!N322)) - FIND(" ", 'FY2025'!N322) - 1) &amp; ", " &amp; MID('FY2025'!N322, FIND(",", 'FY2025'!N322, FIND(",",'FY2025'!N322) + 1) + 2, LEN('FY2025'!N322))),"")</f>
        <v/>
      </c>
      <c r="O320" s="5" t="str">
        <f t="shared" si="4"/>
        <v/>
      </c>
      <c r="P320" s="10" t="str">
        <f>IF('FY2025'!$A322&lt;&gt;"",IF(AND(MONTH($K320) &lt;= 1, MONTH($L320) &gt;= 1), IF($O320 &lt;&gt; "", $E320/$O320, ""), ""),"")</f>
        <v/>
      </c>
      <c r="Q320" s="10" t="str">
        <f>IF('FY2025'!$A322&lt;&gt;"",IF(AND(MONTH($K320) &lt;= 2, MONTH($L320) &gt;= 2), IF($O320 &lt;&gt; "", $E320/$O320, ""), ""),"")</f>
        <v/>
      </c>
      <c r="R320" s="10" t="str">
        <f>IF('FY2025'!$A322&lt;&gt;"",IF(AND(MONTH($K320) &lt;= 3, MONTH($L320) &gt;= 3), IF($O320 &lt;&gt; "", $E320/$O320, ""), ""),"")</f>
        <v/>
      </c>
      <c r="S320" s="10" t="str">
        <f>IF('FY2025'!$A322&lt;&gt;"",IF(AND(MONTH($K320) &lt;= 4, MONTH($L320) &gt;= 4), IF($O320 &lt;&gt; "", $E320/$O320, ""), ""),"")</f>
        <v/>
      </c>
      <c r="T320" s="10" t="str">
        <f>IF('FY2025'!$A322&lt;&gt;"",IF(AND(MONTH($K320) &lt;= 5, MONTH($L320) &gt;= 5), IF($O320 &lt;&gt; "", $E320/$O320, ""), ""),"")</f>
        <v/>
      </c>
      <c r="U320" s="10" t="str">
        <f>IF('FY2025'!$A322&lt;&gt;"",IF(AND(MONTH($K320) &lt;= 6, MONTH($L320) &gt;= 6), IF($O320 &lt;&gt; "", $E320/$O320, ""), ""),"")</f>
        <v/>
      </c>
      <c r="V320" s="10" t="str">
        <f>IF('FY2025'!$A322&lt;&gt;"",IF(AND(MONTH($K320) &lt;= 7, MONTH($L320) &gt;= 7 ), IF($O320 &lt;&gt; "", $E320/$O320, ""), ""),"")</f>
        <v/>
      </c>
      <c r="W320" s="10" t="str">
        <f>IF('FY2025'!$A322&lt;&gt;"",IF(AND(MONTH($K320) &lt;= 8, MONTH($L320) &gt;= 8), IF($O320 &lt;&gt; "", $E320/$O320, ""), ""),"")</f>
        <v/>
      </c>
      <c r="X320" s="10" t="str">
        <f>IF('FY2025'!$A322&lt;&gt;"",IF(AND(MONTH($K320) &lt;= 9, MONTH($L320) &gt;= 9), IF($O320 &lt;&gt; "", $E320/$O320, ""), ""),"")</f>
        <v/>
      </c>
      <c r="Y320" s="10" t="str">
        <f>IF('FY2025'!$A322&lt;&gt;"",IF(AND(MONTH($K320) &lt;= 10, MONTH($L320) &gt;= 10), IF($O320 &lt;&gt; "", $E320/$O320, ""), ""),"")</f>
        <v/>
      </c>
      <c r="Z320" s="10" t="str">
        <f>IF('FY2025'!$A322&lt;&gt;"",IF(AND(MONTH($K320) &lt;= 11, MONTH($L320) &gt;= 11), IF($O320 &lt;&gt; "", $E320/$O320, ""), ""),"")</f>
        <v/>
      </c>
      <c r="AA320" s="10" t="str">
        <f>IF('FY2025'!$A322&lt;&gt;"",IF(AND(MONTH($K320) &lt;= 12, MONTH($L320) &gt;= 12), IF($O320 &lt;&gt; "", $E320/$O320, ""), ""),"")</f>
        <v/>
      </c>
    </row>
    <row r="321" spans="1:27" x14ac:dyDescent="0.25">
      <c r="A321" s="8" t="str">
        <f>IF('FY2025'!A323&lt;&gt;"", VALUE('FY2025'!A323), "")</f>
        <v/>
      </c>
      <c r="B321" s="5" t="str">
        <f>IF('FY2025'!A323&lt;&gt;"",_xlfn.VALUETOTEXT('FY2025'!B323),"")</f>
        <v/>
      </c>
      <c r="C321" s="5" t="str">
        <f>_xlfn.VALUETOTEXT('FY2025'!C323)</f>
        <v/>
      </c>
      <c r="D321" s="5" t="str">
        <f>IF('FY2025'!A323&lt;&gt;"",_xlfn.VALUETOTEXT('FY2025'!D323),"")</f>
        <v/>
      </c>
      <c r="E321" s="6" t="str">
        <f>IF('FY2025'!A323&lt;&gt;"",VALUE('FY2025'!E323),"")</f>
        <v/>
      </c>
      <c r="F321" s="6" t="str">
        <f>IF('FY2025'!A323&lt;&gt;"",VALUE('FY2025'!F323),"")</f>
        <v/>
      </c>
      <c r="G321" s="6" t="str">
        <f>IF('FY2025'!A323&lt;&gt;"",VALUE('FY2025'!G323),"")</f>
        <v/>
      </c>
      <c r="H321" s="6" t="str">
        <f>IF('FY2025'!A323&lt;&gt;"",VALUE('FY2025'!H323),"")</f>
        <v/>
      </c>
      <c r="I321" s="6" t="str">
        <f>IF('FY2025'!A323&lt;&gt;"",VALUE('FY2025'!I323),"")</f>
        <v/>
      </c>
      <c r="J321" s="6" t="str">
        <f>IF('FY2025'!A323&lt;&gt;"",VALUE('FY2025'!J323),"")</f>
        <v/>
      </c>
      <c r="K321" s="7" t="str">
        <f>IF('FY2025'!A323&lt;&gt;"",DATEVALUE(MID('FY2025'!K323, FIND(",", 'FY2025'!K323) + 2, FIND(" ", 'FY2025'!K323) - FIND(",", 'FY2025'!K323) - 1) &amp; " " &amp; MID('FY2025'!K323, FIND(" ", 'FY2025'!K323) + 1, FIND(",", 'FY2025'!K323, FIND(" ", 'FY2025'!K323)) - FIND(" ", 'FY2025'!K323) - 1) &amp; ", " &amp; MID('FY2025'!K323, FIND(",", 'FY2025'!K323, FIND(",",'FY2025'!K323) + 1) + 2, LEN('FY2025'!K323))),"")</f>
        <v/>
      </c>
      <c r="L321" s="7" t="str">
        <f>IF('FY2025'!A323&lt;&gt;"",DATEVALUE(MID('FY2025'!L323, FIND(",", 'FY2025'!L323) + 2, FIND(" ", 'FY2025'!L323) - FIND(",", 'FY2025'!L323) - 1) &amp; " " &amp; MID('FY2025'!L323, FIND(" ", 'FY2025'!L323) + 1, FIND(",", 'FY2025'!L323, FIND(" ", 'FY2025'!L323)) - FIND(" ", 'FY2025'!L323) - 1) &amp; ", " &amp; MID('FY2025'!L323, FIND(",", 'FY2025'!L323, FIND(",",'FY2025'!L323) + 1) + 2, LEN('FY2025'!L323))),"")</f>
        <v/>
      </c>
      <c r="M321" s="7" t="str">
        <f>IF('FY2025'!A323&lt;&gt;"",DATEVALUE(MID('FY2025'!M323, FIND(",", 'FY2025'!M323) + 2, FIND(" ", 'FY2025'!M323) - FIND(",", 'FY2025'!M323) - 1) &amp; " " &amp; MID('FY2025'!M323, FIND(" ", 'FY2025'!M323) + 1, FIND(",", 'FY2025'!M323, FIND(" ", 'FY2025'!M323)) - FIND(" ", 'FY2025'!M323) - 1) &amp; ", " &amp; MID('FY2025'!M323, FIND(",", 'FY2025'!M323, FIND(",",'FY2025'!M323) + 1) + 2, LEN('FY2025'!M323))),"")</f>
        <v/>
      </c>
      <c r="N321" s="7" t="str">
        <f>IF('FY2025'!A323&lt;&gt;"",DATEVALUE(MID('FY2025'!N323, FIND(",", 'FY2025'!N323) + 2, FIND(" ", 'FY2025'!N323) - FIND(",", 'FY2025'!N323) - 1) &amp; " " &amp; MID('FY2025'!N323, FIND(" ", 'FY2025'!N323) + 1, FIND(",", 'FY2025'!N323, FIND(" ", 'FY2025'!N323)) - FIND(" ", 'FY2025'!N323) - 1) &amp; ", " &amp; MID('FY2025'!N323, FIND(",", 'FY2025'!N323, FIND(",",'FY2025'!N323) + 1) + 2, LEN('FY2025'!N323))),"")</f>
        <v/>
      </c>
      <c r="O321" s="5" t="str">
        <f t="shared" si="4"/>
        <v/>
      </c>
      <c r="P321" s="10" t="str">
        <f>IF('FY2025'!$A323&lt;&gt;"",IF(AND(MONTH($K321) &lt;= 1, MONTH($L321) &gt;= 1), IF($O321 &lt;&gt; "", $E321/$O321, ""), ""),"")</f>
        <v/>
      </c>
      <c r="Q321" s="10" t="str">
        <f>IF('FY2025'!$A323&lt;&gt;"",IF(AND(MONTH($K321) &lt;= 2, MONTH($L321) &gt;= 2), IF($O321 &lt;&gt; "", $E321/$O321, ""), ""),"")</f>
        <v/>
      </c>
      <c r="R321" s="10" t="str">
        <f>IF('FY2025'!$A323&lt;&gt;"",IF(AND(MONTH($K321) &lt;= 3, MONTH($L321) &gt;= 3), IF($O321 &lt;&gt; "", $E321/$O321, ""), ""),"")</f>
        <v/>
      </c>
      <c r="S321" s="10" t="str">
        <f>IF('FY2025'!$A323&lt;&gt;"",IF(AND(MONTH($K321) &lt;= 4, MONTH($L321) &gt;= 4), IF($O321 &lt;&gt; "", $E321/$O321, ""), ""),"")</f>
        <v/>
      </c>
      <c r="T321" s="10" t="str">
        <f>IF('FY2025'!$A323&lt;&gt;"",IF(AND(MONTH($K321) &lt;= 5, MONTH($L321) &gt;= 5), IF($O321 &lt;&gt; "", $E321/$O321, ""), ""),"")</f>
        <v/>
      </c>
      <c r="U321" s="10" t="str">
        <f>IF('FY2025'!$A323&lt;&gt;"",IF(AND(MONTH($K321) &lt;= 6, MONTH($L321) &gt;= 6), IF($O321 &lt;&gt; "", $E321/$O321, ""), ""),"")</f>
        <v/>
      </c>
      <c r="V321" s="10" t="str">
        <f>IF('FY2025'!$A323&lt;&gt;"",IF(AND(MONTH($K321) &lt;= 7, MONTH($L321) &gt;= 7 ), IF($O321 &lt;&gt; "", $E321/$O321, ""), ""),"")</f>
        <v/>
      </c>
      <c r="W321" s="10" t="str">
        <f>IF('FY2025'!$A323&lt;&gt;"",IF(AND(MONTH($K321) &lt;= 8, MONTH($L321) &gt;= 8), IF($O321 &lt;&gt; "", $E321/$O321, ""), ""),"")</f>
        <v/>
      </c>
      <c r="X321" s="10" t="str">
        <f>IF('FY2025'!$A323&lt;&gt;"",IF(AND(MONTH($K321) &lt;= 9, MONTH($L321) &gt;= 9), IF($O321 &lt;&gt; "", $E321/$O321, ""), ""),"")</f>
        <v/>
      </c>
      <c r="Y321" s="10" t="str">
        <f>IF('FY2025'!$A323&lt;&gt;"",IF(AND(MONTH($K321) &lt;= 10, MONTH($L321) &gt;= 10), IF($O321 &lt;&gt; "", $E321/$O321, ""), ""),"")</f>
        <v/>
      </c>
      <c r="Z321" s="10" t="str">
        <f>IF('FY2025'!$A323&lt;&gt;"",IF(AND(MONTH($K321) &lt;= 11, MONTH($L321) &gt;= 11), IF($O321 &lt;&gt; "", $E321/$O321, ""), ""),"")</f>
        <v/>
      </c>
      <c r="AA321" s="10" t="str">
        <f>IF('FY2025'!$A323&lt;&gt;"",IF(AND(MONTH($K321) &lt;= 12, MONTH($L321) &gt;= 12), IF($O321 &lt;&gt; "", $E321/$O321, ""), ""),"")</f>
        <v/>
      </c>
    </row>
    <row r="322" spans="1:27" x14ac:dyDescent="0.25">
      <c r="A322" s="8" t="str">
        <f>IF('FY2025'!A324&lt;&gt;"", VALUE('FY2025'!A324), "")</f>
        <v/>
      </c>
      <c r="B322" s="5" t="str">
        <f>IF('FY2025'!A324&lt;&gt;"",_xlfn.VALUETOTEXT('FY2025'!B324),"")</f>
        <v/>
      </c>
      <c r="C322" s="5" t="str">
        <f>_xlfn.VALUETOTEXT('FY2025'!C324)</f>
        <v/>
      </c>
      <c r="D322" s="5" t="str">
        <f>IF('FY2025'!A324&lt;&gt;"",_xlfn.VALUETOTEXT('FY2025'!D324),"")</f>
        <v/>
      </c>
      <c r="E322" s="6" t="str">
        <f>IF('FY2025'!A324&lt;&gt;"",VALUE('FY2025'!E324),"")</f>
        <v/>
      </c>
      <c r="F322" s="6" t="str">
        <f>IF('FY2025'!A324&lt;&gt;"",VALUE('FY2025'!F324),"")</f>
        <v/>
      </c>
      <c r="G322" s="6" t="str">
        <f>IF('FY2025'!A324&lt;&gt;"",VALUE('FY2025'!G324),"")</f>
        <v/>
      </c>
      <c r="H322" s="6" t="str">
        <f>IF('FY2025'!A324&lt;&gt;"",VALUE('FY2025'!H324),"")</f>
        <v/>
      </c>
      <c r="I322" s="6" t="str">
        <f>IF('FY2025'!A324&lt;&gt;"",VALUE('FY2025'!I324),"")</f>
        <v/>
      </c>
      <c r="J322" s="6" t="str">
        <f>IF('FY2025'!A324&lt;&gt;"",VALUE('FY2025'!J324),"")</f>
        <v/>
      </c>
      <c r="K322" s="7" t="str">
        <f>IF('FY2025'!A324&lt;&gt;"",DATEVALUE(MID('FY2025'!K324, FIND(",", 'FY2025'!K324) + 2, FIND(" ", 'FY2025'!K324) - FIND(",", 'FY2025'!K324) - 1) &amp; " " &amp; MID('FY2025'!K324, FIND(" ", 'FY2025'!K324) + 1, FIND(",", 'FY2025'!K324, FIND(" ", 'FY2025'!K324)) - FIND(" ", 'FY2025'!K324) - 1) &amp; ", " &amp; MID('FY2025'!K324, FIND(",", 'FY2025'!K324, FIND(",",'FY2025'!K324) + 1) + 2, LEN('FY2025'!K324))),"")</f>
        <v/>
      </c>
      <c r="L322" s="7" t="str">
        <f>IF('FY2025'!A324&lt;&gt;"",DATEVALUE(MID('FY2025'!L324, FIND(",", 'FY2025'!L324) + 2, FIND(" ", 'FY2025'!L324) - FIND(",", 'FY2025'!L324) - 1) &amp; " " &amp; MID('FY2025'!L324, FIND(" ", 'FY2025'!L324) + 1, FIND(",", 'FY2025'!L324, FIND(" ", 'FY2025'!L324)) - FIND(" ", 'FY2025'!L324) - 1) &amp; ", " &amp; MID('FY2025'!L324, FIND(",", 'FY2025'!L324, FIND(",",'FY2025'!L324) + 1) + 2, LEN('FY2025'!L324))),"")</f>
        <v/>
      </c>
      <c r="M322" s="7" t="str">
        <f>IF('FY2025'!A324&lt;&gt;"",DATEVALUE(MID('FY2025'!M324, FIND(",", 'FY2025'!M324) + 2, FIND(" ", 'FY2025'!M324) - FIND(",", 'FY2025'!M324) - 1) &amp; " " &amp; MID('FY2025'!M324, FIND(" ", 'FY2025'!M324) + 1, FIND(",", 'FY2025'!M324, FIND(" ", 'FY2025'!M324)) - FIND(" ", 'FY2025'!M324) - 1) &amp; ", " &amp; MID('FY2025'!M324, FIND(",", 'FY2025'!M324, FIND(",",'FY2025'!M324) + 1) + 2, LEN('FY2025'!M324))),"")</f>
        <v/>
      </c>
      <c r="N322" s="7" t="str">
        <f>IF('FY2025'!A324&lt;&gt;"",DATEVALUE(MID('FY2025'!N324, FIND(",", 'FY2025'!N324) + 2, FIND(" ", 'FY2025'!N324) - FIND(",", 'FY2025'!N324) - 1) &amp; " " &amp; MID('FY2025'!N324, FIND(" ", 'FY2025'!N324) + 1, FIND(",", 'FY2025'!N324, FIND(" ", 'FY2025'!N324)) - FIND(" ", 'FY2025'!N324) - 1) &amp; ", " &amp; MID('FY2025'!N324, FIND(",", 'FY2025'!N324, FIND(",",'FY2025'!N324) + 1) + 2, LEN('FY2025'!N324))),"")</f>
        <v/>
      </c>
      <c r="O322" s="5" t="str">
        <f t="shared" si="4"/>
        <v/>
      </c>
      <c r="P322" s="10" t="str">
        <f>IF('FY2025'!$A324&lt;&gt;"",IF(AND(MONTH($K322) &lt;= 1, MONTH($L322) &gt;= 1), IF($O322 &lt;&gt; "", $E322/$O322, ""), ""),"")</f>
        <v/>
      </c>
      <c r="Q322" s="10" t="str">
        <f>IF('FY2025'!$A324&lt;&gt;"",IF(AND(MONTH($K322) &lt;= 2, MONTH($L322) &gt;= 2), IF($O322 &lt;&gt; "", $E322/$O322, ""), ""),"")</f>
        <v/>
      </c>
      <c r="R322" s="10" t="str">
        <f>IF('FY2025'!$A324&lt;&gt;"",IF(AND(MONTH($K322) &lt;= 3, MONTH($L322) &gt;= 3), IF($O322 &lt;&gt; "", $E322/$O322, ""), ""),"")</f>
        <v/>
      </c>
      <c r="S322" s="10" t="str">
        <f>IF('FY2025'!$A324&lt;&gt;"",IF(AND(MONTH($K322) &lt;= 4, MONTH($L322) &gt;= 4), IF($O322 &lt;&gt; "", $E322/$O322, ""), ""),"")</f>
        <v/>
      </c>
      <c r="T322" s="10" t="str">
        <f>IF('FY2025'!$A324&lt;&gt;"",IF(AND(MONTH($K322) &lt;= 5, MONTH($L322) &gt;= 5), IF($O322 &lt;&gt; "", $E322/$O322, ""), ""),"")</f>
        <v/>
      </c>
      <c r="U322" s="10" t="str">
        <f>IF('FY2025'!$A324&lt;&gt;"",IF(AND(MONTH($K322) &lt;= 6, MONTH($L322) &gt;= 6), IF($O322 &lt;&gt; "", $E322/$O322, ""), ""),"")</f>
        <v/>
      </c>
      <c r="V322" s="10" t="str">
        <f>IF('FY2025'!$A324&lt;&gt;"",IF(AND(MONTH($K322) &lt;= 7, MONTH($L322) &gt;= 7 ), IF($O322 &lt;&gt; "", $E322/$O322, ""), ""),"")</f>
        <v/>
      </c>
      <c r="W322" s="10" t="str">
        <f>IF('FY2025'!$A324&lt;&gt;"",IF(AND(MONTH($K322) &lt;= 8, MONTH($L322) &gt;= 8), IF($O322 &lt;&gt; "", $E322/$O322, ""), ""),"")</f>
        <v/>
      </c>
      <c r="X322" s="10" t="str">
        <f>IF('FY2025'!$A324&lt;&gt;"",IF(AND(MONTH($K322) &lt;= 9, MONTH($L322) &gt;= 9), IF($O322 &lt;&gt; "", $E322/$O322, ""), ""),"")</f>
        <v/>
      </c>
      <c r="Y322" s="10" t="str">
        <f>IF('FY2025'!$A324&lt;&gt;"",IF(AND(MONTH($K322) &lt;= 10, MONTH($L322) &gt;= 10), IF($O322 &lt;&gt; "", $E322/$O322, ""), ""),"")</f>
        <v/>
      </c>
      <c r="Z322" s="10" t="str">
        <f>IF('FY2025'!$A324&lt;&gt;"",IF(AND(MONTH($K322) &lt;= 11, MONTH($L322) &gt;= 11), IF($O322 &lt;&gt; "", $E322/$O322, ""), ""),"")</f>
        <v/>
      </c>
      <c r="AA322" s="10" t="str">
        <f>IF('FY2025'!$A324&lt;&gt;"",IF(AND(MONTH($K322) &lt;= 12, MONTH($L322) &gt;= 12), IF($O322 &lt;&gt; "", $E322/$O322, ""), ""),"")</f>
        <v/>
      </c>
    </row>
    <row r="323" spans="1:27" x14ac:dyDescent="0.25">
      <c r="A323" s="8" t="str">
        <f>IF('FY2025'!A325&lt;&gt;"", VALUE('FY2025'!A325), "")</f>
        <v/>
      </c>
      <c r="B323" s="5" t="str">
        <f>IF('FY2025'!A325&lt;&gt;"",_xlfn.VALUETOTEXT('FY2025'!B325),"")</f>
        <v/>
      </c>
      <c r="C323" s="5" t="str">
        <f>_xlfn.VALUETOTEXT('FY2025'!C325)</f>
        <v/>
      </c>
      <c r="D323" s="5" t="str">
        <f>IF('FY2025'!A325&lt;&gt;"",_xlfn.VALUETOTEXT('FY2025'!D325),"")</f>
        <v/>
      </c>
      <c r="E323" s="6" t="str">
        <f>IF('FY2025'!A325&lt;&gt;"",VALUE('FY2025'!E325),"")</f>
        <v/>
      </c>
      <c r="F323" s="6" t="str">
        <f>IF('FY2025'!A325&lt;&gt;"",VALUE('FY2025'!F325),"")</f>
        <v/>
      </c>
      <c r="G323" s="6" t="str">
        <f>IF('FY2025'!A325&lt;&gt;"",VALUE('FY2025'!G325),"")</f>
        <v/>
      </c>
      <c r="H323" s="6" t="str">
        <f>IF('FY2025'!A325&lt;&gt;"",VALUE('FY2025'!H325),"")</f>
        <v/>
      </c>
      <c r="I323" s="6" t="str">
        <f>IF('FY2025'!A325&lt;&gt;"",VALUE('FY2025'!I325),"")</f>
        <v/>
      </c>
      <c r="J323" s="6" t="str">
        <f>IF('FY2025'!A325&lt;&gt;"",VALUE('FY2025'!J325),"")</f>
        <v/>
      </c>
      <c r="K323" s="7" t="str">
        <f>IF('FY2025'!A325&lt;&gt;"",DATEVALUE(MID('FY2025'!K325, FIND(",", 'FY2025'!K325) + 2, FIND(" ", 'FY2025'!K325) - FIND(",", 'FY2025'!K325) - 1) &amp; " " &amp; MID('FY2025'!K325, FIND(" ", 'FY2025'!K325) + 1, FIND(",", 'FY2025'!K325, FIND(" ", 'FY2025'!K325)) - FIND(" ", 'FY2025'!K325) - 1) &amp; ", " &amp; MID('FY2025'!K325, FIND(",", 'FY2025'!K325, FIND(",",'FY2025'!K325) + 1) + 2, LEN('FY2025'!K325))),"")</f>
        <v/>
      </c>
      <c r="L323" s="7" t="str">
        <f>IF('FY2025'!A325&lt;&gt;"",DATEVALUE(MID('FY2025'!L325, FIND(",", 'FY2025'!L325) + 2, FIND(" ", 'FY2025'!L325) - FIND(",", 'FY2025'!L325) - 1) &amp; " " &amp; MID('FY2025'!L325, FIND(" ", 'FY2025'!L325) + 1, FIND(",", 'FY2025'!L325, FIND(" ", 'FY2025'!L325)) - FIND(" ", 'FY2025'!L325) - 1) &amp; ", " &amp; MID('FY2025'!L325, FIND(",", 'FY2025'!L325, FIND(",",'FY2025'!L325) + 1) + 2, LEN('FY2025'!L325))),"")</f>
        <v/>
      </c>
      <c r="M323" s="7" t="str">
        <f>IF('FY2025'!A325&lt;&gt;"",DATEVALUE(MID('FY2025'!M325, FIND(",", 'FY2025'!M325) + 2, FIND(" ", 'FY2025'!M325) - FIND(",", 'FY2025'!M325) - 1) &amp; " " &amp; MID('FY2025'!M325, FIND(" ", 'FY2025'!M325) + 1, FIND(",", 'FY2025'!M325, FIND(" ", 'FY2025'!M325)) - FIND(" ", 'FY2025'!M325) - 1) &amp; ", " &amp; MID('FY2025'!M325, FIND(",", 'FY2025'!M325, FIND(",",'FY2025'!M325) + 1) + 2, LEN('FY2025'!M325))),"")</f>
        <v/>
      </c>
      <c r="N323" s="7" t="str">
        <f>IF('FY2025'!A325&lt;&gt;"",DATEVALUE(MID('FY2025'!N325, FIND(",", 'FY2025'!N325) + 2, FIND(" ", 'FY2025'!N325) - FIND(",", 'FY2025'!N325) - 1) &amp; " " &amp; MID('FY2025'!N325, FIND(" ", 'FY2025'!N325) + 1, FIND(",", 'FY2025'!N325, FIND(" ", 'FY2025'!N325)) - FIND(" ", 'FY2025'!N325) - 1) &amp; ", " &amp; MID('FY2025'!N325, FIND(",", 'FY2025'!N325, FIND(",",'FY2025'!N325) + 1) + 2, LEN('FY2025'!N325))),"")</f>
        <v/>
      </c>
      <c r="O323" s="5" t="str">
        <f t="shared" ref="O323:O386" si="5">IF(AND(K323&lt;&gt;"", L323&lt;&gt;""), DATEDIF(K323, L323, "M") + 1, "")</f>
        <v/>
      </c>
      <c r="P323" s="10" t="str">
        <f>IF('FY2025'!$A325&lt;&gt;"",IF(AND(MONTH($K323) &lt;= 1, MONTH($L323) &gt;= 1), IF($O323 &lt;&gt; "", $E323/$O323, ""), ""),"")</f>
        <v/>
      </c>
      <c r="Q323" s="10" t="str">
        <f>IF('FY2025'!$A325&lt;&gt;"",IF(AND(MONTH($K323) &lt;= 2, MONTH($L323) &gt;= 2), IF($O323 &lt;&gt; "", $E323/$O323, ""), ""),"")</f>
        <v/>
      </c>
      <c r="R323" s="10" t="str">
        <f>IF('FY2025'!$A325&lt;&gt;"",IF(AND(MONTH($K323) &lt;= 3, MONTH($L323) &gt;= 3), IF($O323 &lt;&gt; "", $E323/$O323, ""), ""),"")</f>
        <v/>
      </c>
      <c r="S323" s="10" t="str">
        <f>IF('FY2025'!$A325&lt;&gt;"",IF(AND(MONTH($K323) &lt;= 4, MONTH($L323) &gt;= 4), IF($O323 &lt;&gt; "", $E323/$O323, ""), ""),"")</f>
        <v/>
      </c>
      <c r="T323" s="10" t="str">
        <f>IF('FY2025'!$A325&lt;&gt;"",IF(AND(MONTH($K323) &lt;= 5, MONTH($L323) &gt;= 5), IF($O323 &lt;&gt; "", $E323/$O323, ""), ""),"")</f>
        <v/>
      </c>
      <c r="U323" s="10" t="str">
        <f>IF('FY2025'!$A325&lt;&gt;"",IF(AND(MONTH($K323) &lt;= 6, MONTH($L323) &gt;= 6), IF($O323 &lt;&gt; "", $E323/$O323, ""), ""),"")</f>
        <v/>
      </c>
      <c r="V323" s="10" t="str">
        <f>IF('FY2025'!$A325&lt;&gt;"",IF(AND(MONTH($K323) &lt;= 7, MONTH($L323) &gt;= 7 ), IF($O323 &lt;&gt; "", $E323/$O323, ""), ""),"")</f>
        <v/>
      </c>
      <c r="W323" s="10" t="str">
        <f>IF('FY2025'!$A325&lt;&gt;"",IF(AND(MONTH($K323) &lt;= 8, MONTH($L323) &gt;= 8), IF($O323 &lt;&gt; "", $E323/$O323, ""), ""),"")</f>
        <v/>
      </c>
      <c r="X323" s="10" t="str">
        <f>IF('FY2025'!$A325&lt;&gt;"",IF(AND(MONTH($K323) &lt;= 9, MONTH($L323) &gt;= 9), IF($O323 &lt;&gt; "", $E323/$O323, ""), ""),"")</f>
        <v/>
      </c>
      <c r="Y323" s="10" t="str">
        <f>IF('FY2025'!$A325&lt;&gt;"",IF(AND(MONTH($K323) &lt;= 10, MONTH($L323) &gt;= 10), IF($O323 &lt;&gt; "", $E323/$O323, ""), ""),"")</f>
        <v/>
      </c>
      <c r="Z323" s="10" t="str">
        <f>IF('FY2025'!$A325&lt;&gt;"",IF(AND(MONTH($K323) &lt;= 11, MONTH($L323) &gt;= 11), IF($O323 &lt;&gt; "", $E323/$O323, ""), ""),"")</f>
        <v/>
      </c>
      <c r="AA323" s="10" t="str">
        <f>IF('FY2025'!$A325&lt;&gt;"",IF(AND(MONTH($K323) &lt;= 12, MONTH($L323) &gt;= 12), IF($O323 &lt;&gt; "", $E323/$O323, ""), ""),"")</f>
        <v/>
      </c>
    </row>
    <row r="324" spans="1:27" x14ac:dyDescent="0.25">
      <c r="A324" s="8" t="str">
        <f>IF('FY2025'!A326&lt;&gt;"", VALUE('FY2025'!A326), "")</f>
        <v/>
      </c>
      <c r="B324" s="5" t="str">
        <f>IF('FY2025'!A326&lt;&gt;"",_xlfn.VALUETOTEXT('FY2025'!B326),"")</f>
        <v/>
      </c>
      <c r="C324" s="5" t="str">
        <f>_xlfn.VALUETOTEXT('FY2025'!C326)</f>
        <v/>
      </c>
      <c r="D324" s="5" t="str">
        <f>IF('FY2025'!A326&lt;&gt;"",_xlfn.VALUETOTEXT('FY2025'!D326),"")</f>
        <v/>
      </c>
      <c r="E324" s="6" t="str">
        <f>IF('FY2025'!A326&lt;&gt;"",VALUE('FY2025'!E326),"")</f>
        <v/>
      </c>
      <c r="F324" s="6" t="str">
        <f>IF('FY2025'!A326&lt;&gt;"",VALUE('FY2025'!F326),"")</f>
        <v/>
      </c>
      <c r="G324" s="6" t="str">
        <f>IF('FY2025'!A326&lt;&gt;"",VALUE('FY2025'!G326),"")</f>
        <v/>
      </c>
      <c r="H324" s="6" t="str">
        <f>IF('FY2025'!A326&lt;&gt;"",VALUE('FY2025'!H326),"")</f>
        <v/>
      </c>
      <c r="I324" s="6" t="str">
        <f>IF('FY2025'!A326&lt;&gt;"",VALUE('FY2025'!I326),"")</f>
        <v/>
      </c>
      <c r="J324" s="6" t="str">
        <f>IF('FY2025'!A326&lt;&gt;"",VALUE('FY2025'!J326),"")</f>
        <v/>
      </c>
      <c r="K324" s="7" t="str">
        <f>IF('FY2025'!A326&lt;&gt;"",DATEVALUE(MID('FY2025'!K326, FIND(",", 'FY2025'!K326) + 2, FIND(" ", 'FY2025'!K326) - FIND(",", 'FY2025'!K326) - 1) &amp; " " &amp; MID('FY2025'!K326, FIND(" ", 'FY2025'!K326) + 1, FIND(",", 'FY2025'!K326, FIND(" ", 'FY2025'!K326)) - FIND(" ", 'FY2025'!K326) - 1) &amp; ", " &amp; MID('FY2025'!K326, FIND(",", 'FY2025'!K326, FIND(",",'FY2025'!K326) + 1) + 2, LEN('FY2025'!K326))),"")</f>
        <v/>
      </c>
      <c r="L324" s="7" t="str">
        <f>IF('FY2025'!A326&lt;&gt;"",DATEVALUE(MID('FY2025'!L326, FIND(",", 'FY2025'!L326) + 2, FIND(" ", 'FY2025'!L326) - FIND(",", 'FY2025'!L326) - 1) &amp; " " &amp; MID('FY2025'!L326, FIND(" ", 'FY2025'!L326) + 1, FIND(",", 'FY2025'!L326, FIND(" ", 'FY2025'!L326)) - FIND(" ", 'FY2025'!L326) - 1) &amp; ", " &amp; MID('FY2025'!L326, FIND(",", 'FY2025'!L326, FIND(",",'FY2025'!L326) + 1) + 2, LEN('FY2025'!L326))),"")</f>
        <v/>
      </c>
      <c r="M324" s="7" t="str">
        <f>IF('FY2025'!A326&lt;&gt;"",DATEVALUE(MID('FY2025'!M326, FIND(",", 'FY2025'!M326) + 2, FIND(" ", 'FY2025'!M326) - FIND(",", 'FY2025'!M326) - 1) &amp; " " &amp; MID('FY2025'!M326, FIND(" ", 'FY2025'!M326) + 1, FIND(",", 'FY2025'!M326, FIND(" ", 'FY2025'!M326)) - FIND(" ", 'FY2025'!M326) - 1) &amp; ", " &amp; MID('FY2025'!M326, FIND(",", 'FY2025'!M326, FIND(",",'FY2025'!M326) + 1) + 2, LEN('FY2025'!M326))),"")</f>
        <v/>
      </c>
      <c r="N324" s="7" t="str">
        <f>IF('FY2025'!A326&lt;&gt;"",DATEVALUE(MID('FY2025'!N326, FIND(",", 'FY2025'!N326) + 2, FIND(" ", 'FY2025'!N326) - FIND(",", 'FY2025'!N326) - 1) &amp; " " &amp; MID('FY2025'!N326, FIND(" ", 'FY2025'!N326) + 1, FIND(",", 'FY2025'!N326, FIND(" ", 'FY2025'!N326)) - FIND(" ", 'FY2025'!N326) - 1) &amp; ", " &amp; MID('FY2025'!N326, FIND(",", 'FY2025'!N326, FIND(",",'FY2025'!N326) + 1) + 2, LEN('FY2025'!N326))),"")</f>
        <v/>
      </c>
      <c r="O324" s="5" t="str">
        <f t="shared" si="5"/>
        <v/>
      </c>
      <c r="P324" s="10" t="str">
        <f>IF('FY2025'!$A326&lt;&gt;"",IF(AND(MONTH($K324) &lt;= 1, MONTH($L324) &gt;= 1), IF($O324 &lt;&gt; "", $E324/$O324, ""), ""),"")</f>
        <v/>
      </c>
      <c r="Q324" s="10" t="str">
        <f>IF('FY2025'!$A326&lt;&gt;"",IF(AND(MONTH($K324) &lt;= 2, MONTH($L324) &gt;= 2), IF($O324 &lt;&gt; "", $E324/$O324, ""), ""),"")</f>
        <v/>
      </c>
      <c r="R324" s="10" t="str">
        <f>IF('FY2025'!$A326&lt;&gt;"",IF(AND(MONTH($K324) &lt;= 3, MONTH($L324) &gt;= 3), IF($O324 &lt;&gt; "", $E324/$O324, ""), ""),"")</f>
        <v/>
      </c>
      <c r="S324" s="10" t="str">
        <f>IF('FY2025'!$A326&lt;&gt;"",IF(AND(MONTH($K324) &lt;= 4, MONTH($L324) &gt;= 4), IF($O324 &lt;&gt; "", $E324/$O324, ""), ""),"")</f>
        <v/>
      </c>
      <c r="T324" s="10" t="str">
        <f>IF('FY2025'!$A326&lt;&gt;"",IF(AND(MONTH($K324) &lt;= 5, MONTH($L324) &gt;= 5), IF($O324 &lt;&gt; "", $E324/$O324, ""), ""),"")</f>
        <v/>
      </c>
      <c r="U324" s="10" t="str">
        <f>IF('FY2025'!$A326&lt;&gt;"",IF(AND(MONTH($K324) &lt;= 6, MONTH($L324) &gt;= 6), IF($O324 &lt;&gt; "", $E324/$O324, ""), ""),"")</f>
        <v/>
      </c>
      <c r="V324" s="10" t="str">
        <f>IF('FY2025'!$A326&lt;&gt;"",IF(AND(MONTH($K324) &lt;= 7, MONTH($L324) &gt;= 7 ), IF($O324 &lt;&gt; "", $E324/$O324, ""), ""),"")</f>
        <v/>
      </c>
      <c r="W324" s="10" t="str">
        <f>IF('FY2025'!$A326&lt;&gt;"",IF(AND(MONTH($K324) &lt;= 8, MONTH($L324) &gt;= 8), IF($O324 &lt;&gt; "", $E324/$O324, ""), ""),"")</f>
        <v/>
      </c>
      <c r="X324" s="10" t="str">
        <f>IF('FY2025'!$A326&lt;&gt;"",IF(AND(MONTH($K324) &lt;= 9, MONTH($L324) &gt;= 9), IF($O324 &lt;&gt; "", $E324/$O324, ""), ""),"")</f>
        <v/>
      </c>
      <c r="Y324" s="10" t="str">
        <f>IF('FY2025'!$A326&lt;&gt;"",IF(AND(MONTH($K324) &lt;= 10, MONTH($L324) &gt;= 10), IF($O324 &lt;&gt; "", $E324/$O324, ""), ""),"")</f>
        <v/>
      </c>
      <c r="Z324" s="10" t="str">
        <f>IF('FY2025'!$A326&lt;&gt;"",IF(AND(MONTH($K324) &lt;= 11, MONTH($L324) &gt;= 11), IF($O324 &lt;&gt; "", $E324/$O324, ""), ""),"")</f>
        <v/>
      </c>
      <c r="AA324" s="10" t="str">
        <f>IF('FY2025'!$A326&lt;&gt;"",IF(AND(MONTH($K324) &lt;= 12, MONTH($L324) &gt;= 12), IF($O324 &lt;&gt; "", $E324/$O324, ""), ""),"")</f>
        <v/>
      </c>
    </row>
    <row r="325" spans="1:27" x14ac:dyDescent="0.25">
      <c r="A325" s="8" t="str">
        <f>IF('FY2025'!A327&lt;&gt;"", VALUE('FY2025'!A327), "")</f>
        <v/>
      </c>
      <c r="B325" s="5" t="str">
        <f>IF('FY2025'!A327&lt;&gt;"",_xlfn.VALUETOTEXT('FY2025'!B327),"")</f>
        <v/>
      </c>
      <c r="C325" s="5" t="str">
        <f>_xlfn.VALUETOTEXT('FY2025'!C327)</f>
        <v/>
      </c>
      <c r="D325" s="5" t="str">
        <f>IF('FY2025'!A327&lt;&gt;"",_xlfn.VALUETOTEXT('FY2025'!D327),"")</f>
        <v/>
      </c>
      <c r="E325" s="6" t="str">
        <f>IF('FY2025'!A327&lt;&gt;"",VALUE('FY2025'!E327),"")</f>
        <v/>
      </c>
      <c r="F325" s="6" t="str">
        <f>IF('FY2025'!A327&lt;&gt;"",VALUE('FY2025'!F327),"")</f>
        <v/>
      </c>
      <c r="G325" s="6" t="str">
        <f>IF('FY2025'!A327&lt;&gt;"",VALUE('FY2025'!G327),"")</f>
        <v/>
      </c>
      <c r="H325" s="6" t="str">
        <f>IF('FY2025'!A327&lt;&gt;"",VALUE('FY2025'!H327),"")</f>
        <v/>
      </c>
      <c r="I325" s="6" t="str">
        <f>IF('FY2025'!A327&lt;&gt;"",VALUE('FY2025'!I327),"")</f>
        <v/>
      </c>
      <c r="J325" s="6" t="str">
        <f>IF('FY2025'!A327&lt;&gt;"",VALUE('FY2025'!J327),"")</f>
        <v/>
      </c>
      <c r="K325" s="7" t="str">
        <f>IF('FY2025'!A327&lt;&gt;"",DATEVALUE(MID('FY2025'!K327, FIND(",", 'FY2025'!K327) + 2, FIND(" ", 'FY2025'!K327) - FIND(",", 'FY2025'!K327) - 1) &amp; " " &amp; MID('FY2025'!K327, FIND(" ", 'FY2025'!K327) + 1, FIND(",", 'FY2025'!K327, FIND(" ", 'FY2025'!K327)) - FIND(" ", 'FY2025'!K327) - 1) &amp; ", " &amp; MID('FY2025'!K327, FIND(",", 'FY2025'!K327, FIND(",",'FY2025'!K327) + 1) + 2, LEN('FY2025'!K327))),"")</f>
        <v/>
      </c>
      <c r="L325" s="7" t="str">
        <f>IF('FY2025'!A327&lt;&gt;"",DATEVALUE(MID('FY2025'!L327, FIND(",", 'FY2025'!L327) + 2, FIND(" ", 'FY2025'!L327) - FIND(",", 'FY2025'!L327) - 1) &amp; " " &amp; MID('FY2025'!L327, FIND(" ", 'FY2025'!L327) + 1, FIND(",", 'FY2025'!L327, FIND(" ", 'FY2025'!L327)) - FIND(" ", 'FY2025'!L327) - 1) &amp; ", " &amp; MID('FY2025'!L327, FIND(",", 'FY2025'!L327, FIND(",",'FY2025'!L327) + 1) + 2, LEN('FY2025'!L327))),"")</f>
        <v/>
      </c>
      <c r="M325" s="7" t="str">
        <f>IF('FY2025'!A327&lt;&gt;"",DATEVALUE(MID('FY2025'!M327, FIND(",", 'FY2025'!M327) + 2, FIND(" ", 'FY2025'!M327) - FIND(",", 'FY2025'!M327) - 1) &amp; " " &amp; MID('FY2025'!M327, FIND(" ", 'FY2025'!M327) + 1, FIND(",", 'FY2025'!M327, FIND(" ", 'FY2025'!M327)) - FIND(" ", 'FY2025'!M327) - 1) &amp; ", " &amp; MID('FY2025'!M327, FIND(",", 'FY2025'!M327, FIND(",",'FY2025'!M327) + 1) + 2, LEN('FY2025'!M327))),"")</f>
        <v/>
      </c>
      <c r="N325" s="7" t="str">
        <f>IF('FY2025'!A327&lt;&gt;"",DATEVALUE(MID('FY2025'!N327, FIND(",", 'FY2025'!N327) + 2, FIND(" ", 'FY2025'!N327) - FIND(",", 'FY2025'!N327) - 1) &amp; " " &amp; MID('FY2025'!N327, FIND(" ", 'FY2025'!N327) + 1, FIND(",", 'FY2025'!N327, FIND(" ", 'FY2025'!N327)) - FIND(" ", 'FY2025'!N327) - 1) &amp; ", " &amp; MID('FY2025'!N327, FIND(",", 'FY2025'!N327, FIND(",",'FY2025'!N327) + 1) + 2, LEN('FY2025'!N327))),"")</f>
        <v/>
      </c>
      <c r="O325" s="5" t="str">
        <f t="shared" si="5"/>
        <v/>
      </c>
      <c r="P325" s="10" t="str">
        <f>IF('FY2025'!$A327&lt;&gt;"",IF(AND(MONTH($K325) &lt;= 1, MONTH($L325) &gt;= 1), IF($O325 &lt;&gt; "", $E325/$O325, ""), ""),"")</f>
        <v/>
      </c>
      <c r="Q325" s="10" t="str">
        <f>IF('FY2025'!$A327&lt;&gt;"",IF(AND(MONTH($K325) &lt;= 2, MONTH($L325) &gt;= 2), IF($O325 &lt;&gt; "", $E325/$O325, ""), ""),"")</f>
        <v/>
      </c>
      <c r="R325" s="10" t="str">
        <f>IF('FY2025'!$A327&lt;&gt;"",IF(AND(MONTH($K325) &lt;= 3, MONTH($L325) &gt;= 3), IF($O325 &lt;&gt; "", $E325/$O325, ""), ""),"")</f>
        <v/>
      </c>
      <c r="S325" s="10" t="str">
        <f>IF('FY2025'!$A327&lt;&gt;"",IF(AND(MONTH($K325) &lt;= 4, MONTH($L325) &gt;= 4), IF($O325 &lt;&gt; "", $E325/$O325, ""), ""),"")</f>
        <v/>
      </c>
      <c r="T325" s="10" t="str">
        <f>IF('FY2025'!$A327&lt;&gt;"",IF(AND(MONTH($K325) &lt;= 5, MONTH($L325) &gt;= 5), IF($O325 &lt;&gt; "", $E325/$O325, ""), ""),"")</f>
        <v/>
      </c>
      <c r="U325" s="10" t="str">
        <f>IF('FY2025'!$A327&lt;&gt;"",IF(AND(MONTH($K325) &lt;= 6, MONTH($L325) &gt;= 6), IF($O325 &lt;&gt; "", $E325/$O325, ""), ""),"")</f>
        <v/>
      </c>
      <c r="V325" s="10" t="str">
        <f>IF('FY2025'!$A327&lt;&gt;"",IF(AND(MONTH($K325) &lt;= 7, MONTH($L325) &gt;= 7 ), IF($O325 &lt;&gt; "", $E325/$O325, ""), ""),"")</f>
        <v/>
      </c>
      <c r="W325" s="10" t="str">
        <f>IF('FY2025'!$A327&lt;&gt;"",IF(AND(MONTH($K325) &lt;= 8, MONTH($L325) &gt;= 8), IF($O325 &lt;&gt; "", $E325/$O325, ""), ""),"")</f>
        <v/>
      </c>
      <c r="X325" s="10" t="str">
        <f>IF('FY2025'!$A327&lt;&gt;"",IF(AND(MONTH($K325) &lt;= 9, MONTH($L325) &gt;= 9), IF($O325 &lt;&gt; "", $E325/$O325, ""), ""),"")</f>
        <v/>
      </c>
      <c r="Y325" s="10" t="str">
        <f>IF('FY2025'!$A327&lt;&gt;"",IF(AND(MONTH($K325) &lt;= 10, MONTH($L325) &gt;= 10), IF($O325 &lt;&gt; "", $E325/$O325, ""), ""),"")</f>
        <v/>
      </c>
      <c r="Z325" s="10" t="str">
        <f>IF('FY2025'!$A327&lt;&gt;"",IF(AND(MONTH($K325) &lt;= 11, MONTH($L325) &gt;= 11), IF($O325 &lt;&gt; "", $E325/$O325, ""), ""),"")</f>
        <v/>
      </c>
      <c r="AA325" s="10" t="str">
        <f>IF('FY2025'!$A327&lt;&gt;"",IF(AND(MONTH($K325) &lt;= 12, MONTH($L325) &gt;= 12), IF($O325 &lt;&gt; "", $E325/$O325, ""), ""),"")</f>
        <v/>
      </c>
    </row>
    <row r="326" spans="1:27" x14ac:dyDescent="0.25">
      <c r="A326" s="8" t="str">
        <f>IF('FY2025'!A328&lt;&gt;"", VALUE('FY2025'!A328), "")</f>
        <v/>
      </c>
      <c r="B326" s="5" t="str">
        <f>IF('FY2025'!A328&lt;&gt;"",_xlfn.VALUETOTEXT('FY2025'!B328),"")</f>
        <v/>
      </c>
      <c r="C326" s="5" t="str">
        <f>_xlfn.VALUETOTEXT('FY2025'!C328)</f>
        <v/>
      </c>
      <c r="D326" s="5" t="str">
        <f>IF('FY2025'!A328&lt;&gt;"",_xlfn.VALUETOTEXT('FY2025'!D328),"")</f>
        <v/>
      </c>
      <c r="E326" s="6" t="str">
        <f>IF('FY2025'!A328&lt;&gt;"",VALUE('FY2025'!E328),"")</f>
        <v/>
      </c>
      <c r="F326" s="6" t="str">
        <f>IF('FY2025'!A328&lt;&gt;"",VALUE('FY2025'!F328),"")</f>
        <v/>
      </c>
      <c r="G326" s="6" t="str">
        <f>IF('FY2025'!A328&lt;&gt;"",VALUE('FY2025'!G328),"")</f>
        <v/>
      </c>
      <c r="H326" s="6" t="str">
        <f>IF('FY2025'!A328&lt;&gt;"",VALUE('FY2025'!H328),"")</f>
        <v/>
      </c>
      <c r="I326" s="6" t="str">
        <f>IF('FY2025'!A328&lt;&gt;"",VALUE('FY2025'!I328),"")</f>
        <v/>
      </c>
      <c r="J326" s="6" t="str">
        <f>IF('FY2025'!A328&lt;&gt;"",VALUE('FY2025'!J328),"")</f>
        <v/>
      </c>
      <c r="K326" s="7" t="str">
        <f>IF('FY2025'!A328&lt;&gt;"",DATEVALUE(MID('FY2025'!K328, FIND(",", 'FY2025'!K328) + 2, FIND(" ", 'FY2025'!K328) - FIND(",", 'FY2025'!K328) - 1) &amp; " " &amp; MID('FY2025'!K328, FIND(" ", 'FY2025'!K328) + 1, FIND(",", 'FY2025'!K328, FIND(" ", 'FY2025'!K328)) - FIND(" ", 'FY2025'!K328) - 1) &amp; ", " &amp; MID('FY2025'!K328, FIND(",", 'FY2025'!K328, FIND(",",'FY2025'!K328) + 1) + 2, LEN('FY2025'!K328))),"")</f>
        <v/>
      </c>
      <c r="L326" s="7" t="str">
        <f>IF('FY2025'!A328&lt;&gt;"",DATEVALUE(MID('FY2025'!L328, FIND(",", 'FY2025'!L328) + 2, FIND(" ", 'FY2025'!L328) - FIND(",", 'FY2025'!L328) - 1) &amp; " " &amp; MID('FY2025'!L328, FIND(" ", 'FY2025'!L328) + 1, FIND(",", 'FY2025'!L328, FIND(" ", 'FY2025'!L328)) - FIND(" ", 'FY2025'!L328) - 1) &amp; ", " &amp; MID('FY2025'!L328, FIND(",", 'FY2025'!L328, FIND(",",'FY2025'!L328) + 1) + 2, LEN('FY2025'!L328))),"")</f>
        <v/>
      </c>
      <c r="M326" s="7" t="str">
        <f>IF('FY2025'!A328&lt;&gt;"",DATEVALUE(MID('FY2025'!M328, FIND(",", 'FY2025'!M328) + 2, FIND(" ", 'FY2025'!M328) - FIND(",", 'FY2025'!M328) - 1) &amp; " " &amp; MID('FY2025'!M328, FIND(" ", 'FY2025'!M328) + 1, FIND(",", 'FY2025'!M328, FIND(" ", 'FY2025'!M328)) - FIND(" ", 'FY2025'!M328) - 1) &amp; ", " &amp; MID('FY2025'!M328, FIND(",", 'FY2025'!M328, FIND(",",'FY2025'!M328) + 1) + 2, LEN('FY2025'!M328))),"")</f>
        <v/>
      </c>
      <c r="N326" s="7" t="str">
        <f>IF('FY2025'!A328&lt;&gt;"",DATEVALUE(MID('FY2025'!N328, FIND(",", 'FY2025'!N328) + 2, FIND(" ", 'FY2025'!N328) - FIND(",", 'FY2025'!N328) - 1) &amp; " " &amp; MID('FY2025'!N328, FIND(" ", 'FY2025'!N328) + 1, FIND(",", 'FY2025'!N328, FIND(" ", 'FY2025'!N328)) - FIND(" ", 'FY2025'!N328) - 1) &amp; ", " &amp; MID('FY2025'!N328, FIND(",", 'FY2025'!N328, FIND(",",'FY2025'!N328) + 1) + 2, LEN('FY2025'!N328))),"")</f>
        <v/>
      </c>
      <c r="O326" s="5" t="str">
        <f t="shared" si="5"/>
        <v/>
      </c>
      <c r="P326" s="10" t="str">
        <f>IF('FY2025'!$A328&lt;&gt;"",IF(AND(MONTH($K326) &lt;= 1, MONTH($L326) &gt;= 1), IF($O326 &lt;&gt; "", $E326/$O326, ""), ""),"")</f>
        <v/>
      </c>
      <c r="Q326" s="10" t="str">
        <f>IF('FY2025'!$A328&lt;&gt;"",IF(AND(MONTH($K326) &lt;= 2, MONTH($L326) &gt;= 2), IF($O326 &lt;&gt; "", $E326/$O326, ""), ""),"")</f>
        <v/>
      </c>
      <c r="R326" s="10" t="str">
        <f>IF('FY2025'!$A328&lt;&gt;"",IF(AND(MONTH($K326) &lt;= 3, MONTH($L326) &gt;= 3), IF($O326 &lt;&gt; "", $E326/$O326, ""), ""),"")</f>
        <v/>
      </c>
      <c r="S326" s="10" t="str">
        <f>IF('FY2025'!$A328&lt;&gt;"",IF(AND(MONTH($K326) &lt;= 4, MONTH($L326) &gt;= 4), IF($O326 &lt;&gt; "", $E326/$O326, ""), ""),"")</f>
        <v/>
      </c>
      <c r="T326" s="10" t="str">
        <f>IF('FY2025'!$A328&lt;&gt;"",IF(AND(MONTH($K326) &lt;= 5, MONTH($L326) &gt;= 5), IF($O326 &lt;&gt; "", $E326/$O326, ""), ""),"")</f>
        <v/>
      </c>
      <c r="U326" s="10" t="str">
        <f>IF('FY2025'!$A328&lt;&gt;"",IF(AND(MONTH($K326) &lt;= 6, MONTH($L326) &gt;= 6), IF($O326 &lt;&gt; "", $E326/$O326, ""), ""),"")</f>
        <v/>
      </c>
      <c r="V326" s="10" t="str">
        <f>IF('FY2025'!$A328&lt;&gt;"",IF(AND(MONTH($K326) &lt;= 7, MONTH($L326) &gt;= 7 ), IF($O326 &lt;&gt; "", $E326/$O326, ""), ""),"")</f>
        <v/>
      </c>
      <c r="W326" s="10" t="str">
        <f>IF('FY2025'!$A328&lt;&gt;"",IF(AND(MONTH($K326) &lt;= 8, MONTH($L326) &gt;= 8), IF($O326 &lt;&gt; "", $E326/$O326, ""), ""),"")</f>
        <v/>
      </c>
      <c r="X326" s="10" t="str">
        <f>IF('FY2025'!$A328&lt;&gt;"",IF(AND(MONTH($K326) &lt;= 9, MONTH($L326) &gt;= 9), IF($O326 &lt;&gt; "", $E326/$O326, ""), ""),"")</f>
        <v/>
      </c>
      <c r="Y326" s="10" t="str">
        <f>IF('FY2025'!$A328&lt;&gt;"",IF(AND(MONTH($K326) &lt;= 10, MONTH($L326) &gt;= 10), IF($O326 &lt;&gt; "", $E326/$O326, ""), ""),"")</f>
        <v/>
      </c>
      <c r="Z326" s="10" t="str">
        <f>IF('FY2025'!$A328&lt;&gt;"",IF(AND(MONTH($K326) &lt;= 11, MONTH($L326) &gt;= 11), IF($O326 &lt;&gt; "", $E326/$O326, ""), ""),"")</f>
        <v/>
      </c>
      <c r="AA326" s="10" t="str">
        <f>IF('FY2025'!$A328&lt;&gt;"",IF(AND(MONTH($K326) &lt;= 12, MONTH($L326) &gt;= 12), IF($O326 &lt;&gt; "", $E326/$O326, ""), ""),"")</f>
        <v/>
      </c>
    </row>
    <row r="327" spans="1:27" x14ac:dyDescent="0.25">
      <c r="A327" s="8" t="str">
        <f>IF('FY2025'!A329&lt;&gt;"", VALUE('FY2025'!A329), "")</f>
        <v/>
      </c>
      <c r="B327" s="5" t="str">
        <f>IF('FY2025'!A329&lt;&gt;"",_xlfn.VALUETOTEXT('FY2025'!B329),"")</f>
        <v/>
      </c>
      <c r="C327" s="5" t="str">
        <f>_xlfn.VALUETOTEXT('FY2025'!C329)</f>
        <v/>
      </c>
      <c r="D327" s="5" t="str">
        <f>IF('FY2025'!A329&lt;&gt;"",_xlfn.VALUETOTEXT('FY2025'!D329),"")</f>
        <v/>
      </c>
      <c r="E327" s="6" t="str">
        <f>IF('FY2025'!A329&lt;&gt;"",VALUE('FY2025'!E329),"")</f>
        <v/>
      </c>
      <c r="F327" s="6" t="str">
        <f>IF('FY2025'!A329&lt;&gt;"",VALUE('FY2025'!F329),"")</f>
        <v/>
      </c>
      <c r="G327" s="6" t="str">
        <f>IF('FY2025'!A329&lt;&gt;"",VALUE('FY2025'!G329),"")</f>
        <v/>
      </c>
      <c r="H327" s="6" t="str">
        <f>IF('FY2025'!A329&lt;&gt;"",VALUE('FY2025'!H329),"")</f>
        <v/>
      </c>
      <c r="I327" s="6" t="str">
        <f>IF('FY2025'!A329&lt;&gt;"",VALUE('FY2025'!I329),"")</f>
        <v/>
      </c>
      <c r="J327" s="6" t="str">
        <f>IF('FY2025'!A329&lt;&gt;"",VALUE('FY2025'!J329),"")</f>
        <v/>
      </c>
      <c r="K327" s="7" t="str">
        <f>IF('FY2025'!A329&lt;&gt;"",DATEVALUE(MID('FY2025'!K329, FIND(",", 'FY2025'!K329) + 2, FIND(" ", 'FY2025'!K329) - FIND(",", 'FY2025'!K329) - 1) &amp; " " &amp; MID('FY2025'!K329, FIND(" ", 'FY2025'!K329) + 1, FIND(",", 'FY2025'!K329, FIND(" ", 'FY2025'!K329)) - FIND(" ", 'FY2025'!K329) - 1) &amp; ", " &amp; MID('FY2025'!K329, FIND(",", 'FY2025'!K329, FIND(",",'FY2025'!K329) + 1) + 2, LEN('FY2025'!K329))),"")</f>
        <v/>
      </c>
      <c r="L327" s="7" t="str">
        <f>IF('FY2025'!A329&lt;&gt;"",DATEVALUE(MID('FY2025'!L329, FIND(",", 'FY2025'!L329) + 2, FIND(" ", 'FY2025'!L329) - FIND(",", 'FY2025'!L329) - 1) &amp; " " &amp; MID('FY2025'!L329, FIND(" ", 'FY2025'!L329) + 1, FIND(",", 'FY2025'!L329, FIND(" ", 'FY2025'!L329)) - FIND(" ", 'FY2025'!L329) - 1) &amp; ", " &amp; MID('FY2025'!L329, FIND(",", 'FY2025'!L329, FIND(",",'FY2025'!L329) + 1) + 2, LEN('FY2025'!L329))),"")</f>
        <v/>
      </c>
      <c r="M327" s="7" t="str">
        <f>IF('FY2025'!A329&lt;&gt;"",DATEVALUE(MID('FY2025'!M329, FIND(",", 'FY2025'!M329) + 2, FIND(" ", 'FY2025'!M329) - FIND(",", 'FY2025'!M329) - 1) &amp; " " &amp; MID('FY2025'!M329, FIND(" ", 'FY2025'!M329) + 1, FIND(",", 'FY2025'!M329, FIND(" ", 'FY2025'!M329)) - FIND(" ", 'FY2025'!M329) - 1) &amp; ", " &amp; MID('FY2025'!M329, FIND(",", 'FY2025'!M329, FIND(",",'FY2025'!M329) + 1) + 2, LEN('FY2025'!M329))),"")</f>
        <v/>
      </c>
      <c r="N327" s="7" t="str">
        <f>IF('FY2025'!A329&lt;&gt;"",DATEVALUE(MID('FY2025'!N329, FIND(",", 'FY2025'!N329) + 2, FIND(" ", 'FY2025'!N329) - FIND(",", 'FY2025'!N329) - 1) &amp; " " &amp; MID('FY2025'!N329, FIND(" ", 'FY2025'!N329) + 1, FIND(",", 'FY2025'!N329, FIND(" ", 'FY2025'!N329)) - FIND(" ", 'FY2025'!N329) - 1) &amp; ", " &amp; MID('FY2025'!N329, FIND(",", 'FY2025'!N329, FIND(",",'FY2025'!N329) + 1) + 2, LEN('FY2025'!N329))),"")</f>
        <v/>
      </c>
      <c r="O327" s="5" t="str">
        <f t="shared" si="5"/>
        <v/>
      </c>
      <c r="P327" s="10" t="str">
        <f>IF('FY2025'!$A329&lt;&gt;"",IF(AND(MONTH($K327) &lt;= 1, MONTH($L327) &gt;= 1), IF($O327 &lt;&gt; "", $E327/$O327, ""), ""),"")</f>
        <v/>
      </c>
      <c r="Q327" s="10" t="str">
        <f>IF('FY2025'!$A329&lt;&gt;"",IF(AND(MONTH($K327) &lt;= 2, MONTH($L327) &gt;= 2), IF($O327 &lt;&gt; "", $E327/$O327, ""), ""),"")</f>
        <v/>
      </c>
      <c r="R327" s="10" t="str">
        <f>IF('FY2025'!$A329&lt;&gt;"",IF(AND(MONTH($K327) &lt;= 3, MONTH($L327) &gt;= 3), IF($O327 &lt;&gt; "", $E327/$O327, ""), ""),"")</f>
        <v/>
      </c>
      <c r="S327" s="10" t="str">
        <f>IF('FY2025'!$A329&lt;&gt;"",IF(AND(MONTH($K327) &lt;= 4, MONTH($L327) &gt;= 4), IF($O327 &lt;&gt; "", $E327/$O327, ""), ""),"")</f>
        <v/>
      </c>
      <c r="T327" s="10" t="str">
        <f>IF('FY2025'!$A329&lt;&gt;"",IF(AND(MONTH($K327) &lt;= 5, MONTH($L327) &gt;= 5), IF($O327 &lt;&gt; "", $E327/$O327, ""), ""),"")</f>
        <v/>
      </c>
      <c r="U327" s="10" t="str">
        <f>IF('FY2025'!$A329&lt;&gt;"",IF(AND(MONTH($K327) &lt;= 6, MONTH($L327) &gt;= 6), IF($O327 &lt;&gt; "", $E327/$O327, ""), ""),"")</f>
        <v/>
      </c>
      <c r="V327" s="10" t="str">
        <f>IF('FY2025'!$A329&lt;&gt;"",IF(AND(MONTH($K327) &lt;= 7, MONTH($L327) &gt;= 7 ), IF($O327 &lt;&gt; "", $E327/$O327, ""), ""),"")</f>
        <v/>
      </c>
      <c r="W327" s="10" t="str">
        <f>IF('FY2025'!$A329&lt;&gt;"",IF(AND(MONTH($K327) &lt;= 8, MONTH($L327) &gt;= 8), IF($O327 &lt;&gt; "", $E327/$O327, ""), ""),"")</f>
        <v/>
      </c>
      <c r="X327" s="10" t="str">
        <f>IF('FY2025'!$A329&lt;&gt;"",IF(AND(MONTH($K327) &lt;= 9, MONTH($L327) &gt;= 9), IF($O327 &lt;&gt; "", $E327/$O327, ""), ""),"")</f>
        <v/>
      </c>
      <c r="Y327" s="10" t="str">
        <f>IF('FY2025'!$A329&lt;&gt;"",IF(AND(MONTH($K327) &lt;= 10, MONTH($L327) &gt;= 10), IF($O327 &lt;&gt; "", $E327/$O327, ""), ""),"")</f>
        <v/>
      </c>
      <c r="Z327" s="10" t="str">
        <f>IF('FY2025'!$A329&lt;&gt;"",IF(AND(MONTH($K327) &lt;= 11, MONTH($L327) &gt;= 11), IF($O327 &lt;&gt; "", $E327/$O327, ""), ""),"")</f>
        <v/>
      </c>
      <c r="AA327" s="10" t="str">
        <f>IF('FY2025'!$A329&lt;&gt;"",IF(AND(MONTH($K327) &lt;= 12, MONTH($L327) &gt;= 12), IF($O327 &lt;&gt; "", $E327/$O327, ""), ""),"")</f>
        <v/>
      </c>
    </row>
    <row r="328" spans="1:27" x14ac:dyDescent="0.25">
      <c r="A328" s="8" t="str">
        <f>IF('FY2025'!A330&lt;&gt;"", VALUE('FY2025'!A330), "")</f>
        <v/>
      </c>
      <c r="B328" s="5" t="str">
        <f>IF('FY2025'!A330&lt;&gt;"",_xlfn.VALUETOTEXT('FY2025'!B330),"")</f>
        <v/>
      </c>
      <c r="C328" s="5" t="str">
        <f>_xlfn.VALUETOTEXT('FY2025'!C330)</f>
        <v/>
      </c>
      <c r="D328" s="5" t="str">
        <f>IF('FY2025'!A330&lt;&gt;"",_xlfn.VALUETOTEXT('FY2025'!D330),"")</f>
        <v/>
      </c>
      <c r="E328" s="6" t="str">
        <f>IF('FY2025'!A330&lt;&gt;"",VALUE('FY2025'!E330),"")</f>
        <v/>
      </c>
      <c r="F328" s="6" t="str">
        <f>IF('FY2025'!A330&lt;&gt;"",VALUE('FY2025'!F330),"")</f>
        <v/>
      </c>
      <c r="G328" s="6" t="str">
        <f>IF('FY2025'!A330&lt;&gt;"",VALUE('FY2025'!G330),"")</f>
        <v/>
      </c>
      <c r="H328" s="6" t="str">
        <f>IF('FY2025'!A330&lt;&gt;"",VALUE('FY2025'!H330),"")</f>
        <v/>
      </c>
      <c r="I328" s="6" t="str">
        <f>IF('FY2025'!A330&lt;&gt;"",VALUE('FY2025'!I330),"")</f>
        <v/>
      </c>
      <c r="J328" s="6" t="str">
        <f>IF('FY2025'!A330&lt;&gt;"",VALUE('FY2025'!J330),"")</f>
        <v/>
      </c>
      <c r="K328" s="7" t="str">
        <f>IF('FY2025'!A330&lt;&gt;"",DATEVALUE(MID('FY2025'!K330, FIND(",", 'FY2025'!K330) + 2, FIND(" ", 'FY2025'!K330) - FIND(",", 'FY2025'!K330) - 1) &amp; " " &amp; MID('FY2025'!K330, FIND(" ", 'FY2025'!K330) + 1, FIND(",", 'FY2025'!K330, FIND(" ", 'FY2025'!K330)) - FIND(" ", 'FY2025'!K330) - 1) &amp; ", " &amp; MID('FY2025'!K330, FIND(",", 'FY2025'!K330, FIND(",",'FY2025'!K330) + 1) + 2, LEN('FY2025'!K330))),"")</f>
        <v/>
      </c>
      <c r="L328" s="7" t="str">
        <f>IF('FY2025'!A330&lt;&gt;"",DATEVALUE(MID('FY2025'!L330, FIND(",", 'FY2025'!L330) + 2, FIND(" ", 'FY2025'!L330) - FIND(",", 'FY2025'!L330) - 1) &amp; " " &amp; MID('FY2025'!L330, FIND(" ", 'FY2025'!L330) + 1, FIND(",", 'FY2025'!L330, FIND(" ", 'FY2025'!L330)) - FIND(" ", 'FY2025'!L330) - 1) &amp; ", " &amp; MID('FY2025'!L330, FIND(",", 'FY2025'!L330, FIND(",",'FY2025'!L330) + 1) + 2, LEN('FY2025'!L330))),"")</f>
        <v/>
      </c>
      <c r="M328" s="7" t="str">
        <f>IF('FY2025'!A330&lt;&gt;"",DATEVALUE(MID('FY2025'!M330, FIND(",", 'FY2025'!M330) + 2, FIND(" ", 'FY2025'!M330) - FIND(",", 'FY2025'!M330) - 1) &amp; " " &amp; MID('FY2025'!M330, FIND(" ", 'FY2025'!M330) + 1, FIND(",", 'FY2025'!M330, FIND(" ", 'FY2025'!M330)) - FIND(" ", 'FY2025'!M330) - 1) &amp; ", " &amp; MID('FY2025'!M330, FIND(",", 'FY2025'!M330, FIND(",",'FY2025'!M330) + 1) + 2, LEN('FY2025'!M330))),"")</f>
        <v/>
      </c>
      <c r="N328" s="7" t="str">
        <f>IF('FY2025'!A330&lt;&gt;"",DATEVALUE(MID('FY2025'!N330, FIND(",", 'FY2025'!N330) + 2, FIND(" ", 'FY2025'!N330) - FIND(",", 'FY2025'!N330) - 1) &amp; " " &amp; MID('FY2025'!N330, FIND(" ", 'FY2025'!N330) + 1, FIND(",", 'FY2025'!N330, FIND(" ", 'FY2025'!N330)) - FIND(" ", 'FY2025'!N330) - 1) &amp; ", " &amp; MID('FY2025'!N330, FIND(",", 'FY2025'!N330, FIND(",",'FY2025'!N330) + 1) + 2, LEN('FY2025'!N330))),"")</f>
        <v/>
      </c>
      <c r="O328" s="5" t="str">
        <f t="shared" si="5"/>
        <v/>
      </c>
      <c r="P328" s="10" t="str">
        <f>IF('FY2025'!$A330&lt;&gt;"",IF(AND(MONTH($K328) &lt;= 1, MONTH($L328) &gt;= 1), IF($O328 &lt;&gt; "", $E328/$O328, ""), ""),"")</f>
        <v/>
      </c>
      <c r="Q328" s="10" t="str">
        <f>IF('FY2025'!$A330&lt;&gt;"",IF(AND(MONTH($K328) &lt;= 2, MONTH($L328) &gt;= 2), IF($O328 &lt;&gt; "", $E328/$O328, ""), ""),"")</f>
        <v/>
      </c>
      <c r="R328" s="10" t="str">
        <f>IF('FY2025'!$A330&lt;&gt;"",IF(AND(MONTH($K328) &lt;= 3, MONTH($L328) &gt;= 3), IF($O328 &lt;&gt; "", $E328/$O328, ""), ""),"")</f>
        <v/>
      </c>
      <c r="S328" s="10" t="str">
        <f>IF('FY2025'!$A330&lt;&gt;"",IF(AND(MONTH($K328) &lt;= 4, MONTH($L328) &gt;= 4), IF($O328 &lt;&gt; "", $E328/$O328, ""), ""),"")</f>
        <v/>
      </c>
      <c r="T328" s="10" t="str">
        <f>IF('FY2025'!$A330&lt;&gt;"",IF(AND(MONTH($K328) &lt;= 5, MONTH($L328) &gt;= 5), IF($O328 &lt;&gt; "", $E328/$O328, ""), ""),"")</f>
        <v/>
      </c>
      <c r="U328" s="10" t="str">
        <f>IF('FY2025'!$A330&lt;&gt;"",IF(AND(MONTH($K328) &lt;= 6, MONTH($L328) &gt;= 6), IF($O328 &lt;&gt; "", $E328/$O328, ""), ""),"")</f>
        <v/>
      </c>
      <c r="V328" s="10" t="str">
        <f>IF('FY2025'!$A330&lt;&gt;"",IF(AND(MONTH($K328) &lt;= 7, MONTH($L328) &gt;= 7 ), IF($O328 &lt;&gt; "", $E328/$O328, ""), ""),"")</f>
        <v/>
      </c>
      <c r="W328" s="10" t="str">
        <f>IF('FY2025'!$A330&lt;&gt;"",IF(AND(MONTH($K328) &lt;= 8, MONTH($L328) &gt;= 8), IF($O328 &lt;&gt; "", $E328/$O328, ""), ""),"")</f>
        <v/>
      </c>
      <c r="X328" s="10" t="str">
        <f>IF('FY2025'!$A330&lt;&gt;"",IF(AND(MONTH($K328) &lt;= 9, MONTH($L328) &gt;= 9), IF($O328 &lt;&gt; "", $E328/$O328, ""), ""),"")</f>
        <v/>
      </c>
      <c r="Y328" s="10" t="str">
        <f>IF('FY2025'!$A330&lt;&gt;"",IF(AND(MONTH($K328) &lt;= 10, MONTH($L328) &gt;= 10), IF($O328 &lt;&gt; "", $E328/$O328, ""), ""),"")</f>
        <v/>
      </c>
      <c r="Z328" s="10" t="str">
        <f>IF('FY2025'!$A330&lt;&gt;"",IF(AND(MONTH($K328) &lt;= 11, MONTH($L328) &gt;= 11), IF($O328 &lt;&gt; "", $E328/$O328, ""), ""),"")</f>
        <v/>
      </c>
      <c r="AA328" s="10" t="str">
        <f>IF('FY2025'!$A330&lt;&gt;"",IF(AND(MONTH($K328) &lt;= 12, MONTH($L328) &gt;= 12), IF($O328 &lt;&gt; "", $E328/$O328, ""), ""),"")</f>
        <v/>
      </c>
    </row>
    <row r="329" spans="1:27" x14ac:dyDescent="0.25">
      <c r="A329" s="8" t="str">
        <f>IF('FY2025'!A331&lt;&gt;"", VALUE('FY2025'!A331), "")</f>
        <v/>
      </c>
      <c r="B329" s="5" t="str">
        <f>IF('FY2025'!A331&lt;&gt;"",_xlfn.VALUETOTEXT('FY2025'!B331),"")</f>
        <v/>
      </c>
      <c r="C329" s="5" t="str">
        <f>_xlfn.VALUETOTEXT('FY2025'!C331)</f>
        <v/>
      </c>
      <c r="D329" s="5" t="str">
        <f>IF('FY2025'!A331&lt;&gt;"",_xlfn.VALUETOTEXT('FY2025'!D331),"")</f>
        <v/>
      </c>
      <c r="E329" s="6" t="str">
        <f>IF('FY2025'!A331&lt;&gt;"",VALUE('FY2025'!E331),"")</f>
        <v/>
      </c>
      <c r="F329" s="6" t="str">
        <f>IF('FY2025'!A331&lt;&gt;"",VALUE('FY2025'!F331),"")</f>
        <v/>
      </c>
      <c r="G329" s="6" t="str">
        <f>IF('FY2025'!A331&lt;&gt;"",VALUE('FY2025'!G331),"")</f>
        <v/>
      </c>
      <c r="H329" s="6" t="str">
        <f>IF('FY2025'!A331&lt;&gt;"",VALUE('FY2025'!H331),"")</f>
        <v/>
      </c>
      <c r="I329" s="6" t="str">
        <f>IF('FY2025'!A331&lt;&gt;"",VALUE('FY2025'!I331),"")</f>
        <v/>
      </c>
      <c r="J329" s="6" t="str">
        <f>IF('FY2025'!A331&lt;&gt;"",VALUE('FY2025'!J331),"")</f>
        <v/>
      </c>
      <c r="K329" s="7" t="str">
        <f>IF('FY2025'!A331&lt;&gt;"",DATEVALUE(MID('FY2025'!K331, FIND(",", 'FY2025'!K331) + 2, FIND(" ", 'FY2025'!K331) - FIND(",", 'FY2025'!K331) - 1) &amp; " " &amp; MID('FY2025'!K331, FIND(" ", 'FY2025'!K331) + 1, FIND(",", 'FY2025'!K331, FIND(" ", 'FY2025'!K331)) - FIND(" ", 'FY2025'!K331) - 1) &amp; ", " &amp; MID('FY2025'!K331, FIND(",", 'FY2025'!K331, FIND(",",'FY2025'!K331) + 1) + 2, LEN('FY2025'!K331))),"")</f>
        <v/>
      </c>
      <c r="L329" s="7" t="str">
        <f>IF('FY2025'!A331&lt;&gt;"",DATEVALUE(MID('FY2025'!L331, FIND(",", 'FY2025'!L331) + 2, FIND(" ", 'FY2025'!L331) - FIND(",", 'FY2025'!L331) - 1) &amp; " " &amp; MID('FY2025'!L331, FIND(" ", 'FY2025'!L331) + 1, FIND(",", 'FY2025'!L331, FIND(" ", 'FY2025'!L331)) - FIND(" ", 'FY2025'!L331) - 1) &amp; ", " &amp; MID('FY2025'!L331, FIND(",", 'FY2025'!L331, FIND(",",'FY2025'!L331) + 1) + 2, LEN('FY2025'!L331))),"")</f>
        <v/>
      </c>
      <c r="M329" s="7" t="str">
        <f>IF('FY2025'!A331&lt;&gt;"",DATEVALUE(MID('FY2025'!M331, FIND(",", 'FY2025'!M331) + 2, FIND(" ", 'FY2025'!M331) - FIND(",", 'FY2025'!M331) - 1) &amp; " " &amp; MID('FY2025'!M331, FIND(" ", 'FY2025'!M331) + 1, FIND(",", 'FY2025'!M331, FIND(" ", 'FY2025'!M331)) - FIND(" ", 'FY2025'!M331) - 1) &amp; ", " &amp; MID('FY2025'!M331, FIND(",", 'FY2025'!M331, FIND(",",'FY2025'!M331) + 1) + 2, LEN('FY2025'!M331))),"")</f>
        <v/>
      </c>
      <c r="N329" s="7" t="str">
        <f>IF('FY2025'!A331&lt;&gt;"",DATEVALUE(MID('FY2025'!N331, FIND(",", 'FY2025'!N331) + 2, FIND(" ", 'FY2025'!N331) - FIND(",", 'FY2025'!N331) - 1) &amp; " " &amp; MID('FY2025'!N331, FIND(" ", 'FY2025'!N331) + 1, FIND(",", 'FY2025'!N331, FIND(" ", 'FY2025'!N331)) - FIND(" ", 'FY2025'!N331) - 1) &amp; ", " &amp; MID('FY2025'!N331, FIND(",", 'FY2025'!N331, FIND(",",'FY2025'!N331) + 1) + 2, LEN('FY2025'!N331))),"")</f>
        <v/>
      </c>
      <c r="O329" s="5" t="str">
        <f t="shared" si="5"/>
        <v/>
      </c>
      <c r="P329" s="10" t="str">
        <f>IF('FY2025'!$A331&lt;&gt;"",IF(AND(MONTH($K329) &lt;= 1, MONTH($L329) &gt;= 1), IF($O329 &lt;&gt; "", $E329/$O329, ""), ""),"")</f>
        <v/>
      </c>
      <c r="Q329" s="10" t="str">
        <f>IF('FY2025'!$A331&lt;&gt;"",IF(AND(MONTH($K329) &lt;= 2, MONTH($L329) &gt;= 2), IF($O329 &lt;&gt; "", $E329/$O329, ""), ""),"")</f>
        <v/>
      </c>
      <c r="R329" s="10" t="str">
        <f>IF('FY2025'!$A331&lt;&gt;"",IF(AND(MONTH($K329) &lt;= 3, MONTH($L329) &gt;= 3), IF($O329 &lt;&gt; "", $E329/$O329, ""), ""),"")</f>
        <v/>
      </c>
      <c r="S329" s="10" t="str">
        <f>IF('FY2025'!$A331&lt;&gt;"",IF(AND(MONTH($K329) &lt;= 4, MONTH($L329) &gt;= 4), IF($O329 &lt;&gt; "", $E329/$O329, ""), ""),"")</f>
        <v/>
      </c>
      <c r="T329" s="10" t="str">
        <f>IF('FY2025'!$A331&lt;&gt;"",IF(AND(MONTH($K329) &lt;= 5, MONTH($L329) &gt;= 5), IF($O329 &lt;&gt; "", $E329/$O329, ""), ""),"")</f>
        <v/>
      </c>
      <c r="U329" s="10" t="str">
        <f>IF('FY2025'!$A331&lt;&gt;"",IF(AND(MONTH($K329) &lt;= 6, MONTH($L329) &gt;= 6), IF($O329 &lt;&gt; "", $E329/$O329, ""), ""),"")</f>
        <v/>
      </c>
      <c r="V329" s="10" t="str">
        <f>IF('FY2025'!$A331&lt;&gt;"",IF(AND(MONTH($K329) &lt;= 7, MONTH($L329) &gt;= 7 ), IF($O329 &lt;&gt; "", $E329/$O329, ""), ""),"")</f>
        <v/>
      </c>
      <c r="W329" s="10" t="str">
        <f>IF('FY2025'!$A331&lt;&gt;"",IF(AND(MONTH($K329) &lt;= 8, MONTH($L329) &gt;= 8), IF($O329 &lt;&gt; "", $E329/$O329, ""), ""),"")</f>
        <v/>
      </c>
      <c r="X329" s="10" t="str">
        <f>IF('FY2025'!$A331&lt;&gt;"",IF(AND(MONTH($K329) &lt;= 9, MONTH($L329) &gt;= 9), IF($O329 &lt;&gt; "", $E329/$O329, ""), ""),"")</f>
        <v/>
      </c>
      <c r="Y329" s="10" t="str">
        <f>IF('FY2025'!$A331&lt;&gt;"",IF(AND(MONTH($K329) &lt;= 10, MONTH($L329) &gt;= 10), IF($O329 &lt;&gt; "", $E329/$O329, ""), ""),"")</f>
        <v/>
      </c>
      <c r="Z329" s="10" t="str">
        <f>IF('FY2025'!$A331&lt;&gt;"",IF(AND(MONTH($K329) &lt;= 11, MONTH($L329) &gt;= 11), IF($O329 &lt;&gt; "", $E329/$O329, ""), ""),"")</f>
        <v/>
      </c>
      <c r="AA329" s="10" t="str">
        <f>IF('FY2025'!$A331&lt;&gt;"",IF(AND(MONTH($K329) &lt;= 12, MONTH($L329) &gt;= 12), IF($O329 &lt;&gt; "", $E329/$O329, ""), ""),"")</f>
        <v/>
      </c>
    </row>
    <row r="330" spans="1:27" x14ac:dyDescent="0.25">
      <c r="A330" s="8" t="str">
        <f>IF('FY2025'!A332&lt;&gt;"", VALUE('FY2025'!A332), "")</f>
        <v/>
      </c>
      <c r="B330" s="5" t="str">
        <f>IF('FY2025'!A332&lt;&gt;"",_xlfn.VALUETOTEXT('FY2025'!B332),"")</f>
        <v/>
      </c>
      <c r="C330" s="5" t="str">
        <f>_xlfn.VALUETOTEXT('FY2025'!C332)</f>
        <v/>
      </c>
      <c r="D330" s="5" t="str">
        <f>IF('FY2025'!A332&lt;&gt;"",_xlfn.VALUETOTEXT('FY2025'!D332),"")</f>
        <v/>
      </c>
      <c r="E330" s="6" t="str">
        <f>IF('FY2025'!A332&lt;&gt;"",VALUE('FY2025'!E332),"")</f>
        <v/>
      </c>
      <c r="F330" s="6" t="str">
        <f>IF('FY2025'!A332&lt;&gt;"",VALUE('FY2025'!F332),"")</f>
        <v/>
      </c>
      <c r="G330" s="6" t="str">
        <f>IF('FY2025'!A332&lt;&gt;"",VALUE('FY2025'!G332),"")</f>
        <v/>
      </c>
      <c r="H330" s="6" t="str">
        <f>IF('FY2025'!A332&lt;&gt;"",VALUE('FY2025'!H332),"")</f>
        <v/>
      </c>
      <c r="I330" s="6" t="str">
        <f>IF('FY2025'!A332&lt;&gt;"",VALUE('FY2025'!I332),"")</f>
        <v/>
      </c>
      <c r="J330" s="6" t="str">
        <f>IF('FY2025'!A332&lt;&gt;"",VALUE('FY2025'!J332),"")</f>
        <v/>
      </c>
      <c r="K330" s="7" t="str">
        <f>IF('FY2025'!A332&lt;&gt;"",DATEVALUE(MID('FY2025'!K332, FIND(",", 'FY2025'!K332) + 2, FIND(" ", 'FY2025'!K332) - FIND(",", 'FY2025'!K332) - 1) &amp; " " &amp; MID('FY2025'!K332, FIND(" ", 'FY2025'!K332) + 1, FIND(",", 'FY2025'!K332, FIND(" ", 'FY2025'!K332)) - FIND(" ", 'FY2025'!K332) - 1) &amp; ", " &amp; MID('FY2025'!K332, FIND(",", 'FY2025'!K332, FIND(",",'FY2025'!K332) + 1) + 2, LEN('FY2025'!K332))),"")</f>
        <v/>
      </c>
      <c r="L330" s="7" t="str">
        <f>IF('FY2025'!A332&lt;&gt;"",DATEVALUE(MID('FY2025'!L332, FIND(",", 'FY2025'!L332) + 2, FIND(" ", 'FY2025'!L332) - FIND(",", 'FY2025'!L332) - 1) &amp; " " &amp; MID('FY2025'!L332, FIND(" ", 'FY2025'!L332) + 1, FIND(",", 'FY2025'!L332, FIND(" ", 'FY2025'!L332)) - FIND(" ", 'FY2025'!L332) - 1) &amp; ", " &amp; MID('FY2025'!L332, FIND(",", 'FY2025'!L332, FIND(",",'FY2025'!L332) + 1) + 2, LEN('FY2025'!L332))),"")</f>
        <v/>
      </c>
      <c r="M330" s="7" t="str">
        <f>IF('FY2025'!A332&lt;&gt;"",DATEVALUE(MID('FY2025'!M332, FIND(",", 'FY2025'!M332) + 2, FIND(" ", 'FY2025'!M332) - FIND(",", 'FY2025'!M332) - 1) &amp; " " &amp; MID('FY2025'!M332, FIND(" ", 'FY2025'!M332) + 1, FIND(",", 'FY2025'!M332, FIND(" ", 'FY2025'!M332)) - FIND(" ", 'FY2025'!M332) - 1) &amp; ", " &amp; MID('FY2025'!M332, FIND(",", 'FY2025'!M332, FIND(",",'FY2025'!M332) + 1) + 2, LEN('FY2025'!M332))),"")</f>
        <v/>
      </c>
      <c r="N330" s="7" t="str">
        <f>IF('FY2025'!A332&lt;&gt;"",DATEVALUE(MID('FY2025'!N332, FIND(",", 'FY2025'!N332) + 2, FIND(" ", 'FY2025'!N332) - FIND(",", 'FY2025'!N332) - 1) &amp; " " &amp; MID('FY2025'!N332, FIND(" ", 'FY2025'!N332) + 1, FIND(",", 'FY2025'!N332, FIND(" ", 'FY2025'!N332)) - FIND(" ", 'FY2025'!N332) - 1) &amp; ", " &amp; MID('FY2025'!N332, FIND(",", 'FY2025'!N332, FIND(",",'FY2025'!N332) + 1) + 2, LEN('FY2025'!N332))),"")</f>
        <v/>
      </c>
      <c r="O330" s="5" t="str">
        <f t="shared" si="5"/>
        <v/>
      </c>
      <c r="P330" s="10" t="str">
        <f>IF('FY2025'!$A332&lt;&gt;"",IF(AND(MONTH($K330) &lt;= 1, MONTH($L330) &gt;= 1), IF($O330 &lt;&gt; "", $E330/$O330, ""), ""),"")</f>
        <v/>
      </c>
      <c r="Q330" s="10" t="str">
        <f>IF('FY2025'!$A332&lt;&gt;"",IF(AND(MONTH($K330) &lt;= 2, MONTH($L330) &gt;= 2), IF($O330 &lt;&gt; "", $E330/$O330, ""), ""),"")</f>
        <v/>
      </c>
      <c r="R330" s="10" t="str">
        <f>IF('FY2025'!$A332&lt;&gt;"",IF(AND(MONTH($K330) &lt;= 3, MONTH($L330) &gt;= 3), IF($O330 &lt;&gt; "", $E330/$O330, ""), ""),"")</f>
        <v/>
      </c>
      <c r="S330" s="10" t="str">
        <f>IF('FY2025'!$A332&lt;&gt;"",IF(AND(MONTH($K330) &lt;= 4, MONTH($L330) &gt;= 4), IF($O330 &lt;&gt; "", $E330/$O330, ""), ""),"")</f>
        <v/>
      </c>
      <c r="T330" s="10" t="str">
        <f>IF('FY2025'!$A332&lt;&gt;"",IF(AND(MONTH($K330) &lt;= 5, MONTH($L330) &gt;= 5), IF($O330 &lt;&gt; "", $E330/$O330, ""), ""),"")</f>
        <v/>
      </c>
      <c r="U330" s="10" t="str">
        <f>IF('FY2025'!$A332&lt;&gt;"",IF(AND(MONTH($K330) &lt;= 6, MONTH($L330) &gt;= 6), IF($O330 &lt;&gt; "", $E330/$O330, ""), ""),"")</f>
        <v/>
      </c>
      <c r="V330" s="10" t="str">
        <f>IF('FY2025'!$A332&lt;&gt;"",IF(AND(MONTH($K330) &lt;= 7, MONTH($L330) &gt;= 7 ), IF($O330 &lt;&gt; "", $E330/$O330, ""), ""),"")</f>
        <v/>
      </c>
      <c r="W330" s="10" t="str">
        <f>IF('FY2025'!$A332&lt;&gt;"",IF(AND(MONTH($K330) &lt;= 8, MONTH($L330) &gt;= 8), IF($O330 &lt;&gt; "", $E330/$O330, ""), ""),"")</f>
        <v/>
      </c>
      <c r="X330" s="10" t="str">
        <f>IF('FY2025'!$A332&lt;&gt;"",IF(AND(MONTH($K330) &lt;= 9, MONTH($L330) &gt;= 9), IF($O330 &lt;&gt; "", $E330/$O330, ""), ""),"")</f>
        <v/>
      </c>
      <c r="Y330" s="10" t="str">
        <f>IF('FY2025'!$A332&lt;&gt;"",IF(AND(MONTH($K330) &lt;= 10, MONTH($L330) &gt;= 10), IF($O330 &lt;&gt; "", $E330/$O330, ""), ""),"")</f>
        <v/>
      </c>
      <c r="Z330" s="10" t="str">
        <f>IF('FY2025'!$A332&lt;&gt;"",IF(AND(MONTH($K330) &lt;= 11, MONTH($L330) &gt;= 11), IF($O330 &lt;&gt; "", $E330/$O330, ""), ""),"")</f>
        <v/>
      </c>
      <c r="AA330" s="10" t="str">
        <f>IF('FY2025'!$A332&lt;&gt;"",IF(AND(MONTH($K330) &lt;= 12, MONTH($L330) &gt;= 12), IF($O330 &lt;&gt; "", $E330/$O330, ""), ""),"")</f>
        <v/>
      </c>
    </row>
    <row r="331" spans="1:27" x14ac:dyDescent="0.25">
      <c r="A331" s="8" t="str">
        <f>IF('FY2025'!A333&lt;&gt;"", VALUE('FY2025'!A333), "")</f>
        <v/>
      </c>
      <c r="B331" s="5" t="str">
        <f>IF('FY2025'!A333&lt;&gt;"",_xlfn.VALUETOTEXT('FY2025'!B333),"")</f>
        <v/>
      </c>
      <c r="C331" s="5" t="str">
        <f>_xlfn.VALUETOTEXT('FY2025'!C333)</f>
        <v/>
      </c>
      <c r="D331" s="5" t="str">
        <f>IF('FY2025'!A333&lt;&gt;"",_xlfn.VALUETOTEXT('FY2025'!D333),"")</f>
        <v/>
      </c>
      <c r="E331" s="6" t="str">
        <f>IF('FY2025'!A333&lt;&gt;"",VALUE('FY2025'!E333),"")</f>
        <v/>
      </c>
      <c r="F331" s="6" t="str">
        <f>IF('FY2025'!A333&lt;&gt;"",VALUE('FY2025'!F333),"")</f>
        <v/>
      </c>
      <c r="G331" s="6" t="str">
        <f>IF('FY2025'!A333&lt;&gt;"",VALUE('FY2025'!G333),"")</f>
        <v/>
      </c>
      <c r="H331" s="6" t="str">
        <f>IF('FY2025'!A333&lt;&gt;"",VALUE('FY2025'!H333),"")</f>
        <v/>
      </c>
      <c r="I331" s="6" t="str">
        <f>IF('FY2025'!A333&lt;&gt;"",VALUE('FY2025'!I333),"")</f>
        <v/>
      </c>
      <c r="J331" s="6" t="str">
        <f>IF('FY2025'!A333&lt;&gt;"",VALUE('FY2025'!J333),"")</f>
        <v/>
      </c>
      <c r="K331" s="7" t="str">
        <f>IF('FY2025'!A333&lt;&gt;"",DATEVALUE(MID('FY2025'!K333, FIND(",", 'FY2025'!K333) + 2, FIND(" ", 'FY2025'!K333) - FIND(",", 'FY2025'!K333) - 1) &amp; " " &amp; MID('FY2025'!K333, FIND(" ", 'FY2025'!K333) + 1, FIND(",", 'FY2025'!K333, FIND(" ", 'FY2025'!K333)) - FIND(" ", 'FY2025'!K333) - 1) &amp; ", " &amp; MID('FY2025'!K333, FIND(",", 'FY2025'!K333, FIND(",",'FY2025'!K333) + 1) + 2, LEN('FY2025'!K333))),"")</f>
        <v/>
      </c>
      <c r="L331" s="7" t="str">
        <f>IF('FY2025'!A333&lt;&gt;"",DATEVALUE(MID('FY2025'!L333, FIND(",", 'FY2025'!L333) + 2, FIND(" ", 'FY2025'!L333) - FIND(",", 'FY2025'!L333) - 1) &amp; " " &amp; MID('FY2025'!L333, FIND(" ", 'FY2025'!L333) + 1, FIND(",", 'FY2025'!L333, FIND(" ", 'FY2025'!L333)) - FIND(" ", 'FY2025'!L333) - 1) &amp; ", " &amp; MID('FY2025'!L333, FIND(",", 'FY2025'!L333, FIND(",",'FY2025'!L333) + 1) + 2, LEN('FY2025'!L333))),"")</f>
        <v/>
      </c>
      <c r="M331" s="7" t="str">
        <f>IF('FY2025'!A333&lt;&gt;"",DATEVALUE(MID('FY2025'!M333, FIND(",", 'FY2025'!M333) + 2, FIND(" ", 'FY2025'!M333) - FIND(",", 'FY2025'!M333) - 1) &amp; " " &amp; MID('FY2025'!M333, FIND(" ", 'FY2025'!M333) + 1, FIND(",", 'FY2025'!M333, FIND(" ", 'FY2025'!M333)) - FIND(" ", 'FY2025'!M333) - 1) &amp; ", " &amp; MID('FY2025'!M333, FIND(",", 'FY2025'!M333, FIND(",",'FY2025'!M333) + 1) + 2, LEN('FY2025'!M333))),"")</f>
        <v/>
      </c>
      <c r="N331" s="7" t="str">
        <f>IF('FY2025'!A333&lt;&gt;"",DATEVALUE(MID('FY2025'!N333, FIND(",", 'FY2025'!N333) + 2, FIND(" ", 'FY2025'!N333) - FIND(",", 'FY2025'!N333) - 1) &amp; " " &amp; MID('FY2025'!N333, FIND(" ", 'FY2025'!N333) + 1, FIND(",", 'FY2025'!N333, FIND(" ", 'FY2025'!N333)) - FIND(" ", 'FY2025'!N333) - 1) &amp; ", " &amp; MID('FY2025'!N333, FIND(",", 'FY2025'!N333, FIND(",",'FY2025'!N333) + 1) + 2, LEN('FY2025'!N333))),"")</f>
        <v/>
      </c>
      <c r="O331" s="5" t="str">
        <f t="shared" si="5"/>
        <v/>
      </c>
      <c r="P331" s="10" t="str">
        <f>IF('FY2025'!$A333&lt;&gt;"",IF(AND(MONTH($K331) &lt;= 1, MONTH($L331) &gt;= 1), IF($O331 &lt;&gt; "", $E331/$O331, ""), ""),"")</f>
        <v/>
      </c>
      <c r="Q331" s="10" t="str">
        <f>IF('FY2025'!$A333&lt;&gt;"",IF(AND(MONTH($K331) &lt;= 2, MONTH($L331) &gt;= 2), IF($O331 &lt;&gt; "", $E331/$O331, ""), ""),"")</f>
        <v/>
      </c>
      <c r="R331" s="10" t="str">
        <f>IF('FY2025'!$A333&lt;&gt;"",IF(AND(MONTH($K331) &lt;= 3, MONTH($L331) &gt;= 3), IF($O331 &lt;&gt; "", $E331/$O331, ""), ""),"")</f>
        <v/>
      </c>
      <c r="S331" s="10" t="str">
        <f>IF('FY2025'!$A333&lt;&gt;"",IF(AND(MONTH($K331) &lt;= 4, MONTH($L331) &gt;= 4), IF($O331 &lt;&gt; "", $E331/$O331, ""), ""),"")</f>
        <v/>
      </c>
      <c r="T331" s="10" t="str">
        <f>IF('FY2025'!$A333&lt;&gt;"",IF(AND(MONTH($K331) &lt;= 5, MONTH($L331) &gt;= 5), IF($O331 &lt;&gt; "", $E331/$O331, ""), ""),"")</f>
        <v/>
      </c>
      <c r="U331" s="10" t="str">
        <f>IF('FY2025'!$A333&lt;&gt;"",IF(AND(MONTH($K331) &lt;= 6, MONTH($L331) &gt;= 6), IF($O331 &lt;&gt; "", $E331/$O331, ""), ""),"")</f>
        <v/>
      </c>
      <c r="V331" s="10" t="str">
        <f>IF('FY2025'!$A333&lt;&gt;"",IF(AND(MONTH($K331) &lt;= 7, MONTH($L331) &gt;= 7 ), IF($O331 &lt;&gt; "", $E331/$O331, ""), ""),"")</f>
        <v/>
      </c>
      <c r="W331" s="10" t="str">
        <f>IF('FY2025'!$A333&lt;&gt;"",IF(AND(MONTH($K331) &lt;= 8, MONTH($L331) &gt;= 8), IF($O331 &lt;&gt; "", $E331/$O331, ""), ""),"")</f>
        <v/>
      </c>
      <c r="X331" s="10" t="str">
        <f>IF('FY2025'!$A333&lt;&gt;"",IF(AND(MONTH($K331) &lt;= 9, MONTH($L331) &gt;= 9), IF($O331 &lt;&gt; "", $E331/$O331, ""), ""),"")</f>
        <v/>
      </c>
      <c r="Y331" s="10" t="str">
        <f>IF('FY2025'!$A333&lt;&gt;"",IF(AND(MONTH($K331) &lt;= 10, MONTH($L331) &gt;= 10), IF($O331 &lt;&gt; "", $E331/$O331, ""), ""),"")</f>
        <v/>
      </c>
      <c r="Z331" s="10" t="str">
        <f>IF('FY2025'!$A333&lt;&gt;"",IF(AND(MONTH($K331) &lt;= 11, MONTH($L331) &gt;= 11), IF($O331 &lt;&gt; "", $E331/$O331, ""), ""),"")</f>
        <v/>
      </c>
      <c r="AA331" s="10" t="str">
        <f>IF('FY2025'!$A333&lt;&gt;"",IF(AND(MONTH($K331) &lt;= 12, MONTH($L331) &gt;= 12), IF($O331 &lt;&gt; "", $E331/$O331, ""), ""),"")</f>
        <v/>
      </c>
    </row>
    <row r="332" spans="1:27" x14ac:dyDescent="0.25">
      <c r="A332" s="8" t="str">
        <f>IF('FY2025'!A334&lt;&gt;"", VALUE('FY2025'!A334), "")</f>
        <v/>
      </c>
      <c r="B332" s="5" t="str">
        <f>IF('FY2025'!A334&lt;&gt;"",_xlfn.VALUETOTEXT('FY2025'!B334),"")</f>
        <v/>
      </c>
      <c r="C332" s="5" t="str">
        <f>_xlfn.VALUETOTEXT('FY2025'!C334)</f>
        <v/>
      </c>
      <c r="D332" s="5" t="str">
        <f>IF('FY2025'!A334&lt;&gt;"",_xlfn.VALUETOTEXT('FY2025'!D334),"")</f>
        <v/>
      </c>
      <c r="E332" s="6" t="str">
        <f>IF('FY2025'!A334&lt;&gt;"",VALUE('FY2025'!E334),"")</f>
        <v/>
      </c>
      <c r="F332" s="6" t="str">
        <f>IF('FY2025'!A334&lt;&gt;"",VALUE('FY2025'!F334),"")</f>
        <v/>
      </c>
      <c r="G332" s="6" t="str">
        <f>IF('FY2025'!A334&lt;&gt;"",VALUE('FY2025'!G334),"")</f>
        <v/>
      </c>
      <c r="H332" s="6" t="str">
        <f>IF('FY2025'!A334&lt;&gt;"",VALUE('FY2025'!H334),"")</f>
        <v/>
      </c>
      <c r="I332" s="6" t="str">
        <f>IF('FY2025'!A334&lt;&gt;"",VALUE('FY2025'!I334),"")</f>
        <v/>
      </c>
      <c r="J332" s="6" t="str">
        <f>IF('FY2025'!A334&lt;&gt;"",VALUE('FY2025'!J334),"")</f>
        <v/>
      </c>
      <c r="K332" s="7" t="str">
        <f>IF('FY2025'!A334&lt;&gt;"",DATEVALUE(MID('FY2025'!K334, FIND(",", 'FY2025'!K334) + 2, FIND(" ", 'FY2025'!K334) - FIND(",", 'FY2025'!K334) - 1) &amp; " " &amp; MID('FY2025'!K334, FIND(" ", 'FY2025'!K334) + 1, FIND(",", 'FY2025'!K334, FIND(" ", 'FY2025'!K334)) - FIND(" ", 'FY2025'!K334) - 1) &amp; ", " &amp; MID('FY2025'!K334, FIND(",", 'FY2025'!K334, FIND(",",'FY2025'!K334) + 1) + 2, LEN('FY2025'!K334))),"")</f>
        <v/>
      </c>
      <c r="L332" s="7" t="str">
        <f>IF('FY2025'!A334&lt;&gt;"",DATEVALUE(MID('FY2025'!L334, FIND(",", 'FY2025'!L334) + 2, FIND(" ", 'FY2025'!L334) - FIND(",", 'FY2025'!L334) - 1) &amp; " " &amp; MID('FY2025'!L334, FIND(" ", 'FY2025'!L334) + 1, FIND(",", 'FY2025'!L334, FIND(" ", 'FY2025'!L334)) - FIND(" ", 'FY2025'!L334) - 1) &amp; ", " &amp; MID('FY2025'!L334, FIND(",", 'FY2025'!L334, FIND(",",'FY2025'!L334) + 1) + 2, LEN('FY2025'!L334))),"")</f>
        <v/>
      </c>
      <c r="M332" s="7" t="str">
        <f>IF('FY2025'!A334&lt;&gt;"",DATEVALUE(MID('FY2025'!M334, FIND(",", 'FY2025'!M334) + 2, FIND(" ", 'FY2025'!M334) - FIND(",", 'FY2025'!M334) - 1) &amp; " " &amp; MID('FY2025'!M334, FIND(" ", 'FY2025'!M334) + 1, FIND(",", 'FY2025'!M334, FIND(" ", 'FY2025'!M334)) - FIND(" ", 'FY2025'!M334) - 1) &amp; ", " &amp; MID('FY2025'!M334, FIND(",", 'FY2025'!M334, FIND(",",'FY2025'!M334) + 1) + 2, LEN('FY2025'!M334))),"")</f>
        <v/>
      </c>
      <c r="N332" s="7" t="str">
        <f>IF('FY2025'!A334&lt;&gt;"",DATEVALUE(MID('FY2025'!N334, FIND(",", 'FY2025'!N334) + 2, FIND(" ", 'FY2025'!N334) - FIND(",", 'FY2025'!N334) - 1) &amp; " " &amp; MID('FY2025'!N334, FIND(" ", 'FY2025'!N334) + 1, FIND(",", 'FY2025'!N334, FIND(" ", 'FY2025'!N334)) - FIND(" ", 'FY2025'!N334) - 1) &amp; ", " &amp; MID('FY2025'!N334, FIND(",", 'FY2025'!N334, FIND(",",'FY2025'!N334) + 1) + 2, LEN('FY2025'!N334))),"")</f>
        <v/>
      </c>
      <c r="O332" s="5" t="str">
        <f t="shared" si="5"/>
        <v/>
      </c>
      <c r="P332" s="10" t="str">
        <f>IF('FY2025'!$A334&lt;&gt;"",IF(AND(MONTH($K332) &lt;= 1, MONTH($L332) &gt;= 1), IF($O332 &lt;&gt; "", $E332/$O332, ""), ""),"")</f>
        <v/>
      </c>
      <c r="Q332" s="10" t="str">
        <f>IF('FY2025'!$A334&lt;&gt;"",IF(AND(MONTH($K332) &lt;= 2, MONTH($L332) &gt;= 2), IF($O332 &lt;&gt; "", $E332/$O332, ""), ""),"")</f>
        <v/>
      </c>
      <c r="R332" s="10" t="str">
        <f>IF('FY2025'!$A334&lt;&gt;"",IF(AND(MONTH($K332) &lt;= 3, MONTH($L332) &gt;= 3), IF($O332 &lt;&gt; "", $E332/$O332, ""), ""),"")</f>
        <v/>
      </c>
      <c r="S332" s="10" t="str">
        <f>IF('FY2025'!$A334&lt;&gt;"",IF(AND(MONTH($K332) &lt;= 4, MONTH($L332) &gt;= 4), IF($O332 &lt;&gt; "", $E332/$O332, ""), ""),"")</f>
        <v/>
      </c>
      <c r="T332" s="10" t="str">
        <f>IF('FY2025'!$A334&lt;&gt;"",IF(AND(MONTH($K332) &lt;= 5, MONTH($L332) &gt;= 5), IF($O332 &lt;&gt; "", $E332/$O332, ""), ""),"")</f>
        <v/>
      </c>
      <c r="U332" s="10" t="str">
        <f>IF('FY2025'!$A334&lt;&gt;"",IF(AND(MONTH($K332) &lt;= 6, MONTH($L332) &gt;= 6), IF($O332 &lt;&gt; "", $E332/$O332, ""), ""),"")</f>
        <v/>
      </c>
      <c r="V332" s="10" t="str">
        <f>IF('FY2025'!$A334&lt;&gt;"",IF(AND(MONTH($K332) &lt;= 7, MONTH($L332) &gt;= 7 ), IF($O332 &lt;&gt; "", $E332/$O332, ""), ""),"")</f>
        <v/>
      </c>
      <c r="W332" s="10" t="str">
        <f>IF('FY2025'!$A334&lt;&gt;"",IF(AND(MONTH($K332) &lt;= 8, MONTH($L332) &gt;= 8), IF($O332 &lt;&gt; "", $E332/$O332, ""), ""),"")</f>
        <v/>
      </c>
      <c r="X332" s="10" t="str">
        <f>IF('FY2025'!$A334&lt;&gt;"",IF(AND(MONTH($K332) &lt;= 9, MONTH($L332) &gt;= 9), IF($O332 &lt;&gt; "", $E332/$O332, ""), ""),"")</f>
        <v/>
      </c>
      <c r="Y332" s="10" t="str">
        <f>IF('FY2025'!$A334&lt;&gt;"",IF(AND(MONTH($K332) &lt;= 10, MONTH($L332) &gt;= 10), IF($O332 &lt;&gt; "", $E332/$O332, ""), ""),"")</f>
        <v/>
      </c>
      <c r="Z332" s="10" t="str">
        <f>IF('FY2025'!$A334&lt;&gt;"",IF(AND(MONTH($K332) &lt;= 11, MONTH($L332) &gt;= 11), IF($O332 &lt;&gt; "", $E332/$O332, ""), ""),"")</f>
        <v/>
      </c>
      <c r="AA332" s="10" t="str">
        <f>IF('FY2025'!$A334&lt;&gt;"",IF(AND(MONTH($K332) &lt;= 12, MONTH($L332) &gt;= 12), IF($O332 &lt;&gt; "", $E332/$O332, ""), ""),"")</f>
        <v/>
      </c>
    </row>
    <row r="333" spans="1:27" x14ac:dyDescent="0.25">
      <c r="A333" s="8" t="str">
        <f>IF('FY2025'!A335&lt;&gt;"", VALUE('FY2025'!A335), "")</f>
        <v/>
      </c>
      <c r="B333" s="5" t="str">
        <f>IF('FY2025'!A335&lt;&gt;"",_xlfn.VALUETOTEXT('FY2025'!B335),"")</f>
        <v/>
      </c>
      <c r="C333" s="5" t="str">
        <f>_xlfn.VALUETOTEXT('FY2025'!C335)</f>
        <v/>
      </c>
      <c r="D333" s="5" t="str">
        <f>IF('FY2025'!A335&lt;&gt;"",_xlfn.VALUETOTEXT('FY2025'!D335),"")</f>
        <v/>
      </c>
      <c r="E333" s="6" t="str">
        <f>IF('FY2025'!A335&lt;&gt;"",VALUE('FY2025'!E335),"")</f>
        <v/>
      </c>
      <c r="F333" s="6" t="str">
        <f>IF('FY2025'!A335&lt;&gt;"",VALUE('FY2025'!F335),"")</f>
        <v/>
      </c>
      <c r="G333" s="6" t="str">
        <f>IF('FY2025'!A335&lt;&gt;"",VALUE('FY2025'!G335),"")</f>
        <v/>
      </c>
      <c r="H333" s="6" t="str">
        <f>IF('FY2025'!A335&lt;&gt;"",VALUE('FY2025'!H335),"")</f>
        <v/>
      </c>
      <c r="I333" s="6" t="str">
        <f>IF('FY2025'!A335&lt;&gt;"",VALUE('FY2025'!I335),"")</f>
        <v/>
      </c>
      <c r="J333" s="6" t="str">
        <f>IF('FY2025'!A335&lt;&gt;"",VALUE('FY2025'!J335),"")</f>
        <v/>
      </c>
      <c r="K333" s="7" t="str">
        <f>IF('FY2025'!A335&lt;&gt;"",DATEVALUE(MID('FY2025'!K335, FIND(",", 'FY2025'!K335) + 2, FIND(" ", 'FY2025'!K335) - FIND(",", 'FY2025'!K335) - 1) &amp; " " &amp; MID('FY2025'!K335, FIND(" ", 'FY2025'!K335) + 1, FIND(",", 'FY2025'!K335, FIND(" ", 'FY2025'!K335)) - FIND(" ", 'FY2025'!K335) - 1) &amp; ", " &amp; MID('FY2025'!K335, FIND(",", 'FY2025'!K335, FIND(",",'FY2025'!K335) + 1) + 2, LEN('FY2025'!K335))),"")</f>
        <v/>
      </c>
      <c r="L333" s="7" t="str">
        <f>IF('FY2025'!A335&lt;&gt;"",DATEVALUE(MID('FY2025'!L335, FIND(",", 'FY2025'!L335) + 2, FIND(" ", 'FY2025'!L335) - FIND(",", 'FY2025'!L335) - 1) &amp; " " &amp; MID('FY2025'!L335, FIND(" ", 'FY2025'!L335) + 1, FIND(",", 'FY2025'!L335, FIND(" ", 'FY2025'!L335)) - FIND(" ", 'FY2025'!L335) - 1) &amp; ", " &amp; MID('FY2025'!L335, FIND(",", 'FY2025'!L335, FIND(",",'FY2025'!L335) + 1) + 2, LEN('FY2025'!L335))),"")</f>
        <v/>
      </c>
      <c r="M333" s="7" t="str">
        <f>IF('FY2025'!A335&lt;&gt;"",DATEVALUE(MID('FY2025'!M335, FIND(",", 'FY2025'!M335) + 2, FIND(" ", 'FY2025'!M335) - FIND(",", 'FY2025'!M335) - 1) &amp; " " &amp; MID('FY2025'!M335, FIND(" ", 'FY2025'!M335) + 1, FIND(",", 'FY2025'!M335, FIND(" ", 'FY2025'!M335)) - FIND(" ", 'FY2025'!M335) - 1) &amp; ", " &amp; MID('FY2025'!M335, FIND(",", 'FY2025'!M335, FIND(",",'FY2025'!M335) + 1) + 2, LEN('FY2025'!M335))),"")</f>
        <v/>
      </c>
      <c r="N333" s="7" t="str">
        <f>IF('FY2025'!A335&lt;&gt;"",DATEVALUE(MID('FY2025'!N335, FIND(",", 'FY2025'!N335) + 2, FIND(" ", 'FY2025'!N335) - FIND(",", 'FY2025'!N335) - 1) &amp; " " &amp; MID('FY2025'!N335, FIND(" ", 'FY2025'!N335) + 1, FIND(",", 'FY2025'!N335, FIND(" ", 'FY2025'!N335)) - FIND(" ", 'FY2025'!N335) - 1) &amp; ", " &amp; MID('FY2025'!N335, FIND(",", 'FY2025'!N335, FIND(",",'FY2025'!N335) + 1) + 2, LEN('FY2025'!N335))),"")</f>
        <v/>
      </c>
      <c r="O333" s="5" t="str">
        <f t="shared" si="5"/>
        <v/>
      </c>
      <c r="P333" s="10" t="str">
        <f>IF('FY2025'!$A335&lt;&gt;"",IF(AND(MONTH($K333) &lt;= 1, MONTH($L333) &gt;= 1), IF($O333 &lt;&gt; "", $E333/$O333, ""), ""),"")</f>
        <v/>
      </c>
      <c r="Q333" s="10" t="str">
        <f>IF('FY2025'!$A335&lt;&gt;"",IF(AND(MONTH($K333) &lt;= 2, MONTH($L333) &gt;= 2), IF($O333 &lt;&gt; "", $E333/$O333, ""), ""),"")</f>
        <v/>
      </c>
      <c r="R333" s="10" t="str">
        <f>IF('FY2025'!$A335&lt;&gt;"",IF(AND(MONTH($K333) &lt;= 3, MONTH($L333) &gt;= 3), IF($O333 &lt;&gt; "", $E333/$O333, ""), ""),"")</f>
        <v/>
      </c>
      <c r="S333" s="10" t="str">
        <f>IF('FY2025'!$A335&lt;&gt;"",IF(AND(MONTH($K333) &lt;= 4, MONTH($L333) &gt;= 4), IF($O333 &lt;&gt; "", $E333/$O333, ""), ""),"")</f>
        <v/>
      </c>
      <c r="T333" s="10" t="str">
        <f>IF('FY2025'!$A335&lt;&gt;"",IF(AND(MONTH($K333) &lt;= 5, MONTH($L333) &gt;= 5), IF($O333 &lt;&gt; "", $E333/$O333, ""), ""),"")</f>
        <v/>
      </c>
      <c r="U333" s="10" t="str">
        <f>IF('FY2025'!$A335&lt;&gt;"",IF(AND(MONTH($K333) &lt;= 6, MONTH($L333) &gt;= 6), IF($O333 &lt;&gt; "", $E333/$O333, ""), ""),"")</f>
        <v/>
      </c>
      <c r="V333" s="10" t="str">
        <f>IF('FY2025'!$A335&lt;&gt;"",IF(AND(MONTH($K333) &lt;= 7, MONTH($L333) &gt;= 7 ), IF($O333 &lt;&gt; "", $E333/$O333, ""), ""),"")</f>
        <v/>
      </c>
      <c r="W333" s="10" t="str">
        <f>IF('FY2025'!$A335&lt;&gt;"",IF(AND(MONTH($K333) &lt;= 8, MONTH($L333) &gt;= 8), IF($O333 &lt;&gt; "", $E333/$O333, ""), ""),"")</f>
        <v/>
      </c>
      <c r="X333" s="10" t="str">
        <f>IF('FY2025'!$A335&lt;&gt;"",IF(AND(MONTH($K333) &lt;= 9, MONTH($L333) &gt;= 9), IF($O333 &lt;&gt; "", $E333/$O333, ""), ""),"")</f>
        <v/>
      </c>
      <c r="Y333" s="10" t="str">
        <f>IF('FY2025'!$A335&lt;&gt;"",IF(AND(MONTH($K333) &lt;= 10, MONTH($L333) &gt;= 10), IF($O333 &lt;&gt; "", $E333/$O333, ""), ""),"")</f>
        <v/>
      </c>
      <c r="Z333" s="10" t="str">
        <f>IF('FY2025'!$A335&lt;&gt;"",IF(AND(MONTH($K333) &lt;= 11, MONTH($L333) &gt;= 11), IF($O333 &lt;&gt; "", $E333/$O333, ""), ""),"")</f>
        <v/>
      </c>
      <c r="AA333" s="10" t="str">
        <f>IF('FY2025'!$A335&lt;&gt;"",IF(AND(MONTH($K333) &lt;= 12, MONTH($L333) &gt;= 12), IF($O333 &lt;&gt; "", $E333/$O333, ""), ""),"")</f>
        <v/>
      </c>
    </row>
    <row r="334" spans="1:27" x14ac:dyDescent="0.25">
      <c r="A334" s="8" t="str">
        <f>IF('FY2025'!A336&lt;&gt;"", VALUE('FY2025'!A336), "")</f>
        <v/>
      </c>
      <c r="B334" s="5" t="str">
        <f>IF('FY2025'!A336&lt;&gt;"",_xlfn.VALUETOTEXT('FY2025'!B336),"")</f>
        <v/>
      </c>
      <c r="C334" s="5" t="str">
        <f>_xlfn.VALUETOTEXT('FY2025'!C336)</f>
        <v/>
      </c>
      <c r="D334" s="5" t="str">
        <f>IF('FY2025'!A336&lt;&gt;"",_xlfn.VALUETOTEXT('FY2025'!D336),"")</f>
        <v/>
      </c>
      <c r="E334" s="6" t="str">
        <f>IF('FY2025'!A336&lt;&gt;"",VALUE('FY2025'!E336),"")</f>
        <v/>
      </c>
      <c r="F334" s="6" t="str">
        <f>IF('FY2025'!A336&lt;&gt;"",VALUE('FY2025'!F336),"")</f>
        <v/>
      </c>
      <c r="G334" s="6" t="str">
        <f>IF('FY2025'!A336&lt;&gt;"",VALUE('FY2025'!G336),"")</f>
        <v/>
      </c>
      <c r="H334" s="6" t="str">
        <f>IF('FY2025'!A336&lt;&gt;"",VALUE('FY2025'!H336),"")</f>
        <v/>
      </c>
      <c r="I334" s="6" t="str">
        <f>IF('FY2025'!A336&lt;&gt;"",VALUE('FY2025'!I336),"")</f>
        <v/>
      </c>
      <c r="J334" s="6" t="str">
        <f>IF('FY2025'!A336&lt;&gt;"",VALUE('FY2025'!J336),"")</f>
        <v/>
      </c>
      <c r="K334" s="7" t="str">
        <f>IF('FY2025'!A336&lt;&gt;"",DATEVALUE(MID('FY2025'!K336, FIND(",", 'FY2025'!K336) + 2, FIND(" ", 'FY2025'!K336) - FIND(",", 'FY2025'!K336) - 1) &amp; " " &amp; MID('FY2025'!K336, FIND(" ", 'FY2025'!K336) + 1, FIND(",", 'FY2025'!K336, FIND(" ", 'FY2025'!K336)) - FIND(" ", 'FY2025'!K336) - 1) &amp; ", " &amp; MID('FY2025'!K336, FIND(",", 'FY2025'!K336, FIND(",",'FY2025'!K336) + 1) + 2, LEN('FY2025'!K336))),"")</f>
        <v/>
      </c>
      <c r="L334" s="7" t="str">
        <f>IF('FY2025'!A336&lt;&gt;"",DATEVALUE(MID('FY2025'!L336, FIND(",", 'FY2025'!L336) + 2, FIND(" ", 'FY2025'!L336) - FIND(",", 'FY2025'!L336) - 1) &amp; " " &amp; MID('FY2025'!L336, FIND(" ", 'FY2025'!L336) + 1, FIND(",", 'FY2025'!L336, FIND(" ", 'FY2025'!L336)) - FIND(" ", 'FY2025'!L336) - 1) &amp; ", " &amp; MID('FY2025'!L336, FIND(",", 'FY2025'!L336, FIND(",",'FY2025'!L336) + 1) + 2, LEN('FY2025'!L336))),"")</f>
        <v/>
      </c>
      <c r="M334" s="7" t="str">
        <f>IF('FY2025'!A336&lt;&gt;"",DATEVALUE(MID('FY2025'!M336, FIND(",", 'FY2025'!M336) + 2, FIND(" ", 'FY2025'!M336) - FIND(",", 'FY2025'!M336) - 1) &amp; " " &amp; MID('FY2025'!M336, FIND(" ", 'FY2025'!M336) + 1, FIND(",", 'FY2025'!M336, FIND(" ", 'FY2025'!M336)) - FIND(" ", 'FY2025'!M336) - 1) &amp; ", " &amp; MID('FY2025'!M336, FIND(",", 'FY2025'!M336, FIND(",",'FY2025'!M336) + 1) + 2, LEN('FY2025'!M336))),"")</f>
        <v/>
      </c>
      <c r="N334" s="7" t="str">
        <f>IF('FY2025'!A336&lt;&gt;"",DATEVALUE(MID('FY2025'!N336, FIND(",", 'FY2025'!N336) + 2, FIND(" ", 'FY2025'!N336) - FIND(",", 'FY2025'!N336) - 1) &amp; " " &amp; MID('FY2025'!N336, FIND(" ", 'FY2025'!N336) + 1, FIND(",", 'FY2025'!N336, FIND(" ", 'FY2025'!N336)) - FIND(" ", 'FY2025'!N336) - 1) &amp; ", " &amp; MID('FY2025'!N336, FIND(",", 'FY2025'!N336, FIND(",",'FY2025'!N336) + 1) + 2, LEN('FY2025'!N336))),"")</f>
        <v/>
      </c>
      <c r="O334" s="5" t="str">
        <f t="shared" si="5"/>
        <v/>
      </c>
      <c r="P334" s="10" t="str">
        <f>IF('FY2025'!$A336&lt;&gt;"",IF(AND(MONTH($K334) &lt;= 1, MONTH($L334) &gt;= 1), IF($O334 &lt;&gt; "", $E334/$O334, ""), ""),"")</f>
        <v/>
      </c>
      <c r="Q334" s="10" t="str">
        <f>IF('FY2025'!$A336&lt;&gt;"",IF(AND(MONTH($K334) &lt;= 2, MONTH($L334) &gt;= 2), IF($O334 &lt;&gt; "", $E334/$O334, ""), ""),"")</f>
        <v/>
      </c>
      <c r="R334" s="10" t="str">
        <f>IF('FY2025'!$A336&lt;&gt;"",IF(AND(MONTH($K334) &lt;= 3, MONTH($L334) &gt;= 3), IF($O334 &lt;&gt; "", $E334/$O334, ""), ""),"")</f>
        <v/>
      </c>
      <c r="S334" s="10" t="str">
        <f>IF('FY2025'!$A336&lt;&gt;"",IF(AND(MONTH($K334) &lt;= 4, MONTH($L334) &gt;= 4), IF($O334 &lt;&gt; "", $E334/$O334, ""), ""),"")</f>
        <v/>
      </c>
      <c r="T334" s="10" t="str">
        <f>IF('FY2025'!$A336&lt;&gt;"",IF(AND(MONTH($K334) &lt;= 5, MONTH($L334) &gt;= 5), IF($O334 &lt;&gt; "", $E334/$O334, ""), ""),"")</f>
        <v/>
      </c>
      <c r="U334" s="10" t="str">
        <f>IF('FY2025'!$A336&lt;&gt;"",IF(AND(MONTH($K334) &lt;= 6, MONTH($L334) &gt;= 6), IF($O334 &lt;&gt; "", $E334/$O334, ""), ""),"")</f>
        <v/>
      </c>
      <c r="V334" s="10" t="str">
        <f>IF('FY2025'!$A336&lt;&gt;"",IF(AND(MONTH($K334) &lt;= 7, MONTH($L334) &gt;= 7 ), IF($O334 &lt;&gt; "", $E334/$O334, ""), ""),"")</f>
        <v/>
      </c>
      <c r="W334" s="10" t="str">
        <f>IF('FY2025'!$A336&lt;&gt;"",IF(AND(MONTH($K334) &lt;= 8, MONTH($L334) &gt;= 8), IF($O334 &lt;&gt; "", $E334/$O334, ""), ""),"")</f>
        <v/>
      </c>
      <c r="X334" s="10" t="str">
        <f>IF('FY2025'!$A336&lt;&gt;"",IF(AND(MONTH($K334) &lt;= 9, MONTH($L334) &gt;= 9), IF($O334 &lt;&gt; "", $E334/$O334, ""), ""),"")</f>
        <v/>
      </c>
      <c r="Y334" s="10" t="str">
        <f>IF('FY2025'!$A336&lt;&gt;"",IF(AND(MONTH($K334) &lt;= 10, MONTH($L334) &gt;= 10), IF($O334 &lt;&gt; "", $E334/$O334, ""), ""),"")</f>
        <v/>
      </c>
      <c r="Z334" s="10" t="str">
        <f>IF('FY2025'!$A336&lt;&gt;"",IF(AND(MONTH($K334) &lt;= 11, MONTH($L334) &gt;= 11), IF($O334 &lt;&gt; "", $E334/$O334, ""), ""),"")</f>
        <v/>
      </c>
      <c r="AA334" s="10" t="str">
        <f>IF('FY2025'!$A336&lt;&gt;"",IF(AND(MONTH($K334) &lt;= 12, MONTH($L334) &gt;= 12), IF($O334 &lt;&gt; "", $E334/$O334, ""), ""),"")</f>
        <v/>
      </c>
    </row>
    <row r="335" spans="1:27" x14ac:dyDescent="0.25">
      <c r="A335" s="8" t="str">
        <f>IF('FY2025'!A337&lt;&gt;"", VALUE('FY2025'!A337), "")</f>
        <v/>
      </c>
      <c r="B335" s="5" t="str">
        <f>IF('FY2025'!A337&lt;&gt;"",_xlfn.VALUETOTEXT('FY2025'!B337),"")</f>
        <v/>
      </c>
      <c r="C335" s="5" t="str">
        <f>_xlfn.VALUETOTEXT('FY2025'!C337)</f>
        <v/>
      </c>
      <c r="D335" s="5" t="str">
        <f>IF('FY2025'!A337&lt;&gt;"",_xlfn.VALUETOTEXT('FY2025'!D337),"")</f>
        <v/>
      </c>
      <c r="E335" s="6" t="str">
        <f>IF('FY2025'!A337&lt;&gt;"",VALUE('FY2025'!E337),"")</f>
        <v/>
      </c>
      <c r="F335" s="6" t="str">
        <f>IF('FY2025'!A337&lt;&gt;"",VALUE('FY2025'!F337),"")</f>
        <v/>
      </c>
      <c r="G335" s="6" t="str">
        <f>IF('FY2025'!A337&lt;&gt;"",VALUE('FY2025'!G337),"")</f>
        <v/>
      </c>
      <c r="H335" s="6" t="str">
        <f>IF('FY2025'!A337&lt;&gt;"",VALUE('FY2025'!H337),"")</f>
        <v/>
      </c>
      <c r="I335" s="6" t="str">
        <f>IF('FY2025'!A337&lt;&gt;"",VALUE('FY2025'!I337),"")</f>
        <v/>
      </c>
      <c r="J335" s="6" t="str">
        <f>IF('FY2025'!A337&lt;&gt;"",VALUE('FY2025'!J337),"")</f>
        <v/>
      </c>
      <c r="K335" s="7" t="str">
        <f>IF('FY2025'!A337&lt;&gt;"",DATEVALUE(MID('FY2025'!K337, FIND(",", 'FY2025'!K337) + 2, FIND(" ", 'FY2025'!K337) - FIND(",", 'FY2025'!K337) - 1) &amp; " " &amp; MID('FY2025'!K337, FIND(" ", 'FY2025'!K337) + 1, FIND(",", 'FY2025'!K337, FIND(" ", 'FY2025'!K337)) - FIND(" ", 'FY2025'!K337) - 1) &amp; ", " &amp; MID('FY2025'!K337, FIND(",", 'FY2025'!K337, FIND(",",'FY2025'!K337) + 1) + 2, LEN('FY2025'!K337))),"")</f>
        <v/>
      </c>
      <c r="L335" s="7" t="str">
        <f>IF('FY2025'!A337&lt;&gt;"",DATEVALUE(MID('FY2025'!L337, FIND(",", 'FY2025'!L337) + 2, FIND(" ", 'FY2025'!L337) - FIND(",", 'FY2025'!L337) - 1) &amp; " " &amp; MID('FY2025'!L337, FIND(" ", 'FY2025'!L337) + 1, FIND(",", 'FY2025'!L337, FIND(" ", 'FY2025'!L337)) - FIND(" ", 'FY2025'!L337) - 1) &amp; ", " &amp; MID('FY2025'!L337, FIND(",", 'FY2025'!L337, FIND(",",'FY2025'!L337) + 1) + 2, LEN('FY2025'!L337))),"")</f>
        <v/>
      </c>
      <c r="M335" s="7" t="str">
        <f>IF('FY2025'!A337&lt;&gt;"",DATEVALUE(MID('FY2025'!M337, FIND(",", 'FY2025'!M337) + 2, FIND(" ", 'FY2025'!M337) - FIND(",", 'FY2025'!M337) - 1) &amp; " " &amp; MID('FY2025'!M337, FIND(" ", 'FY2025'!M337) + 1, FIND(",", 'FY2025'!M337, FIND(" ", 'FY2025'!M337)) - FIND(" ", 'FY2025'!M337) - 1) &amp; ", " &amp; MID('FY2025'!M337, FIND(",", 'FY2025'!M337, FIND(",",'FY2025'!M337) + 1) + 2, LEN('FY2025'!M337))),"")</f>
        <v/>
      </c>
      <c r="N335" s="7" t="str">
        <f>IF('FY2025'!A337&lt;&gt;"",DATEVALUE(MID('FY2025'!N337, FIND(",", 'FY2025'!N337) + 2, FIND(" ", 'FY2025'!N337) - FIND(",", 'FY2025'!N337) - 1) &amp; " " &amp; MID('FY2025'!N337, FIND(" ", 'FY2025'!N337) + 1, FIND(",", 'FY2025'!N337, FIND(" ", 'FY2025'!N337)) - FIND(" ", 'FY2025'!N337) - 1) &amp; ", " &amp; MID('FY2025'!N337, FIND(",", 'FY2025'!N337, FIND(",",'FY2025'!N337) + 1) + 2, LEN('FY2025'!N337))),"")</f>
        <v/>
      </c>
      <c r="O335" s="5" t="str">
        <f t="shared" si="5"/>
        <v/>
      </c>
      <c r="P335" s="10" t="str">
        <f>IF('FY2025'!$A337&lt;&gt;"",IF(AND(MONTH($K335) &lt;= 1, MONTH($L335) &gt;= 1), IF($O335 &lt;&gt; "", $E335/$O335, ""), ""),"")</f>
        <v/>
      </c>
      <c r="Q335" s="10" t="str">
        <f>IF('FY2025'!$A337&lt;&gt;"",IF(AND(MONTH($K335) &lt;= 2, MONTH($L335) &gt;= 2), IF($O335 &lt;&gt; "", $E335/$O335, ""), ""),"")</f>
        <v/>
      </c>
      <c r="R335" s="10" t="str">
        <f>IF('FY2025'!$A337&lt;&gt;"",IF(AND(MONTH($K335) &lt;= 3, MONTH($L335) &gt;= 3), IF($O335 &lt;&gt; "", $E335/$O335, ""), ""),"")</f>
        <v/>
      </c>
      <c r="S335" s="10" t="str">
        <f>IF('FY2025'!$A337&lt;&gt;"",IF(AND(MONTH($K335) &lt;= 4, MONTH($L335) &gt;= 4), IF($O335 &lt;&gt; "", $E335/$O335, ""), ""),"")</f>
        <v/>
      </c>
      <c r="T335" s="10" t="str">
        <f>IF('FY2025'!$A337&lt;&gt;"",IF(AND(MONTH($K335) &lt;= 5, MONTH($L335) &gt;= 5), IF($O335 &lt;&gt; "", $E335/$O335, ""), ""),"")</f>
        <v/>
      </c>
      <c r="U335" s="10" t="str">
        <f>IF('FY2025'!$A337&lt;&gt;"",IF(AND(MONTH($K335) &lt;= 6, MONTH($L335) &gt;= 6), IF($O335 &lt;&gt; "", $E335/$O335, ""), ""),"")</f>
        <v/>
      </c>
      <c r="V335" s="10" t="str">
        <f>IF('FY2025'!$A337&lt;&gt;"",IF(AND(MONTH($K335) &lt;= 7, MONTH($L335) &gt;= 7 ), IF($O335 &lt;&gt; "", $E335/$O335, ""), ""),"")</f>
        <v/>
      </c>
      <c r="W335" s="10" t="str">
        <f>IF('FY2025'!$A337&lt;&gt;"",IF(AND(MONTH($K335) &lt;= 8, MONTH($L335) &gt;= 8), IF($O335 &lt;&gt; "", $E335/$O335, ""), ""),"")</f>
        <v/>
      </c>
      <c r="X335" s="10" t="str">
        <f>IF('FY2025'!$A337&lt;&gt;"",IF(AND(MONTH($K335) &lt;= 9, MONTH($L335) &gt;= 9), IF($O335 &lt;&gt; "", $E335/$O335, ""), ""),"")</f>
        <v/>
      </c>
      <c r="Y335" s="10" t="str">
        <f>IF('FY2025'!$A337&lt;&gt;"",IF(AND(MONTH($K335) &lt;= 10, MONTH($L335) &gt;= 10), IF($O335 &lt;&gt; "", $E335/$O335, ""), ""),"")</f>
        <v/>
      </c>
      <c r="Z335" s="10" t="str">
        <f>IF('FY2025'!$A337&lt;&gt;"",IF(AND(MONTH($K335) &lt;= 11, MONTH($L335) &gt;= 11), IF($O335 &lt;&gt; "", $E335/$O335, ""), ""),"")</f>
        <v/>
      </c>
      <c r="AA335" s="10" t="str">
        <f>IF('FY2025'!$A337&lt;&gt;"",IF(AND(MONTH($K335) &lt;= 12, MONTH($L335) &gt;= 12), IF($O335 &lt;&gt; "", $E335/$O335, ""), ""),"")</f>
        <v/>
      </c>
    </row>
    <row r="336" spans="1:27" x14ac:dyDescent="0.25">
      <c r="A336" s="8" t="str">
        <f>IF('FY2025'!A338&lt;&gt;"", VALUE('FY2025'!A338), "")</f>
        <v/>
      </c>
      <c r="B336" s="5" t="str">
        <f>IF('FY2025'!A338&lt;&gt;"",_xlfn.VALUETOTEXT('FY2025'!B338),"")</f>
        <v/>
      </c>
      <c r="C336" s="5" t="str">
        <f>_xlfn.VALUETOTEXT('FY2025'!C338)</f>
        <v/>
      </c>
      <c r="D336" s="5" t="str">
        <f>IF('FY2025'!A338&lt;&gt;"",_xlfn.VALUETOTEXT('FY2025'!D338),"")</f>
        <v/>
      </c>
      <c r="E336" s="6" t="str">
        <f>IF('FY2025'!A338&lt;&gt;"",VALUE('FY2025'!E338),"")</f>
        <v/>
      </c>
      <c r="F336" s="6" t="str">
        <f>IF('FY2025'!A338&lt;&gt;"",VALUE('FY2025'!F338),"")</f>
        <v/>
      </c>
      <c r="G336" s="6" t="str">
        <f>IF('FY2025'!A338&lt;&gt;"",VALUE('FY2025'!G338),"")</f>
        <v/>
      </c>
      <c r="H336" s="6" t="str">
        <f>IF('FY2025'!A338&lt;&gt;"",VALUE('FY2025'!H338),"")</f>
        <v/>
      </c>
      <c r="I336" s="6" t="str">
        <f>IF('FY2025'!A338&lt;&gt;"",VALUE('FY2025'!I338),"")</f>
        <v/>
      </c>
      <c r="J336" s="6" t="str">
        <f>IF('FY2025'!A338&lt;&gt;"",VALUE('FY2025'!J338),"")</f>
        <v/>
      </c>
      <c r="K336" s="7" t="str">
        <f>IF('FY2025'!A338&lt;&gt;"",DATEVALUE(MID('FY2025'!K338, FIND(",", 'FY2025'!K338) + 2, FIND(" ", 'FY2025'!K338) - FIND(",", 'FY2025'!K338) - 1) &amp; " " &amp; MID('FY2025'!K338, FIND(" ", 'FY2025'!K338) + 1, FIND(",", 'FY2025'!K338, FIND(" ", 'FY2025'!K338)) - FIND(" ", 'FY2025'!K338) - 1) &amp; ", " &amp; MID('FY2025'!K338, FIND(",", 'FY2025'!K338, FIND(",",'FY2025'!K338) + 1) + 2, LEN('FY2025'!K338))),"")</f>
        <v/>
      </c>
      <c r="L336" s="7" t="str">
        <f>IF('FY2025'!A338&lt;&gt;"",DATEVALUE(MID('FY2025'!L338, FIND(",", 'FY2025'!L338) + 2, FIND(" ", 'FY2025'!L338) - FIND(",", 'FY2025'!L338) - 1) &amp; " " &amp; MID('FY2025'!L338, FIND(" ", 'FY2025'!L338) + 1, FIND(",", 'FY2025'!L338, FIND(" ", 'FY2025'!L338)) - FIND(" ", 'FY2025'!L338) - 1) &amp; ", " &amp; MID('FY2025'!L338, FIND(",", 'FY2025'!L338, FIND(",",'FY2025'!L338) + 1) + 2, LEN('FY2025'!L338))),"")</f>
        <v/>
      </c>
      <c r="M336" s="7" t="str">
        <f>IF('FY2025'!A338&lt;&gt;"",DATEVALUE(MID('FY2025'!M338, FIND(",", 'FY2025'!M338) + 2, FIND(" ", 'FY2025'!M338) - FIND(",", 'FY2025'!M338) - 1) &amp; " " &amp; MID('FY2025'!M338, FIND(" ", 'FY2025'!M338) + 1, FIND(",", 'FY2025'!M338, FIND(" ", 'FY2025'!M338)) - FIND(" ", 'FY2025'!M338) - 1) &amp; ", " &amp; MID('FY2025'!M338, FIND(",", 'FY2025'!M338, FIND(",",'FY2025'!M338) + 1) + 2, LEN('FY2025'!M338))),"")</f>
        <v/>
      </c>
      <c r="N336" s="7" t="str">
        <f>IF('FY2025'!A338&lt;&gt;"",DATEVALUE(MID('FY2025'!N338, FIND(",", 'FY2025'!N338) + 2, FIND(" ", 'FY2025'!N338) - FIND(",", 'FY2025'!N338) - 1) &amp; " " &amp; MID('FY2025'!N338, FIND(" ", 'FY2025'!N338) + 1, FIND(",", 'FY2025'!N338, FIND(" ", 'FY2025'!N338)) - FIND(" ", 'FY2025'!N338) - 1) &amp; ", " &amp; MID('FY2025'!N338, FIND(",", 'FY2025'!N338, FIND(",",'FY2025'!N338) + 1) + 2, LEN('FY2025'!N338))),"")</f>
        <v/>
      </c>
      <c r="O336" s="5" t="str">
        <f t="shared" si="5"/>
        <v/>
      </c>
      <c r="P336" s="10" t="str">
        <f>IF('FY2025'!$A338&lt;&gt;"",IF(AND(MONTH($K336) &lt;= 1, MONTH($L336) &gt;= 1), IF($O336 &lt;&gt; "", $E336/$O336, ""), ""),"")</f>
        <v/>
      </c>
      <c r="Q336" s="10" t="str">
        <f>IF('FY2025'!$A338&lt;&gt;"",IF(AND(MONTH($K336) &lt;= 2, MONTH($L336) &gt;= 2), IF($O336 &lt;&gt; "", $E336/$O336, ""), ""),"")</f>
        <v/>
      </c>
      <c r="R336" s="10" t="str">
        <f>IF('FY2025'!$A338&lt;&gt;"",IF(AND(MONTH($K336) &lt;= 3, MONTH($L336) &gt;= 3), IF($O336 &lt;&gt; "", $E336/$O336, ""), ""),"")</f>
        <v/>
      </c>
      <c r="S336" s="10" t="str">
        <f>IF('FY2025'!$A338&lt;&gt;"",IF(AND(MONTH($K336) &lt;= 4, MONTH($L336) &gt;= 4), IF($O336 &lt;&gt; "", $E336/$O336, ""), ""),"")</f>
        <v/>
      </c>
      <c r="T336" s="10" t="str">
        <f>IF('FY2025'!$A338&lt;&gt;"",IF(AND(MONTH($K336) &lt;= 5, MONTH($L336) &gt;= 5), IF($O336 &lt;&gt; "", $E336/$O336, ""), ""),"")</f>
        <v/>
      </c>
      <c r="U336" s="10" t="str">
        <f>IF('FY2025'!$A338&lt;&gt;"",IF(AND(MONTH($K336) &lt;= 6, MONTH($L336) &gt;= 6), IF($O336 &lt;&gt; "", $E336/$O336, ""), ""),"")</f>
        <v/>
      </c>
      <c r="V336" s="10" t="str">
        <f>IF('FY2025'!$A338&lt;&gt;"",IF(AND(MONTH($K336) &lt;= 7, MONTH($L336) &gt;= 7 ), IF($O336 &lt;&gt; "", $E336/$O336, ""), ""),"")</f>
        <v/>
      </c>
      <c r="W336" s="10" t="str">
        <f>IF('FY2025'!$A338&lt;&gt;"",IF(AND(MONTH($K336) &lt;= 8, MONTH($L336) &gt;= 8), IF($O336 &lt;&gt; "", $E336/$O336, ""), ""),"")</f>
        <v/>
      </c>
      <c r="X336" s="10" t="str">
        <f>IF('FY2025'!$A338&lt;&gt;"",IF(AND(MONTH($K336) &lt;= 9, MONTH($L336) &gt;= 9), IF($O336 &lt;&gt; "", $E336/$O336, ""), ""),"")</f>
        <v/>
      </c>
      <c r="Y336" s="10" t="str">
        <f>IF('FY2025'!$A338&lt;&gt;"",IF(AND(MONTH($K336) &lt;= 10, MONTH($L336) &gt;= 10), IF($O336 &lt;&gt; "", $E336/$O336, ""), ""),"")</f>
        <v/>
      </c>
      <c r="Z336" s="10" t="str">
        <f>IF('FY2025'!$A338&lt;&gt;"",IF(AND(MONTH($K336) &lt;= 11, MONTH($L336) &gt;= 11), IF($O336 &lt;&gt; "", $E336/$O336, ""), ""),"")</f>
        <v/>
      </c>
      <c r="AA336" s="10" t="str">
        <f>IF('FY2025'!$A338&lt;&gt;"",IF(AND(MONTH($K336) &lt;= 12, MONTH($L336) &gt;= 12), IF($O336 &lt;&gt; "", $E336/$O336, ""), ""),"")</f>
        <v/>
      </c>
    </row>
    <row r="337" spans="1:27" x14ac:dyDescent="0.25">
      <c r="A337" s="8" t="str">
        <f>IF('FY2025'!A339&lt;&gt;"", VALUE('FY2025'!A339), "")</f>
        <v/>
      </c>
      <c r="B337" s="5" t="str">
        <f>IF('FY2025'!A339&lt;&gt;"",_xlfn.VALUETOTEXT('FY2025'!B339),"")</f>
        <v/>
      </c>
      <c r="C337" s="5" t="str">
        <f>_xlfn.VALUETOTEXT('FY2025'!C339)</f>
        <v/>
      </c>
      <c r="D337" s="5" t="str">
        <f>IF('FY2025'!A339&lt;&gt;"",_xlfn.VALUETOTEXT('FY2025'!D339),"")</f>
        <v/>
      </c>
      <c r="E337" s="6" t="str">
        <f>IF('FY2025'!A339&lt;&gt;"",VALUE('FY2025'!E339),"")</f>
        <v/>
      </c>
      <c r="F337" s="6" t="str">
        <f>IF('FY2025'!A339&lt;&gt;"",VALUE('FY2025'!F339),"")</f>
        <v/>
      </c>
      <c r="G337" s="6" t="str">
        <f>IF('FY2025'!A339&lt;&gt;"",VALUE('FY2025'!G339),"")</f>
        <v/>
      </c>
      <c r="H337" s="6" t="str">
        <f>IF('FY2025'!A339&lt;&gt;"",VALUE('FY2025'!H339),"")</f>
        <v/>
      </c>
      <c r="I337" s="6" t="str">
        <f>IF('FY2025'!A339&lt;&gt;"",VALUE('FY2025'!I339),"")</f>
        <v/>
      </c>
      <c r="J337" s="6" t="str">
        <f>IF('FY2025'!A339&lt;&gt;"",VALUE('FY2025'!J339),"")</f>
        <v/>
      </c>
      <c r="K337" s="7" t="str">
        <f>IF('FY2025'!A339&lt;&gt;"",DATEVALUE(MID('FY2025'!K339, FIND(",", 'FY2025'!K339) + 2, FIND(" ", 'FY2025'!K339) - FIND(",", 'FY2025'!K339) - 1) &amp; " " &amp; MID('FY2025'!K339, FIND(" ", 'FY2025'!K339) + 1, FIND(",", 'FY2025'!K339, FIND(" ", 'FY2025'!K339)) - FIND(" ", 'FY2025'!K339) - 1) &amp; ", " &amp; MID('FY2025'!K339, FIND(",", 'FY2025'!K339, FIND(",",'FY2025'!K339) + 1) + 2, LEN('FY2025'!K339))),"")</f>
        <v/>
      </c>
      <c r="L337" s="7" t="str">
        <f>IF('FY2025'!A339&lt;&gt;"",DATEVALUE(MID('FY2025'!L339, FIND(",", 'FY2025'!L339) + 2, FIND(" ", 'FY2025'!L339) - FIND(",", 'FY2025'!L339) - 1) &amp; " " &amp; MID('FY2025'!L339, FIND(" ", 'FY2025'!L339) + 1, FIND(",", 'FY2025'!L339, FIND(" ", 'FY2025'!L339)) - FIND(" ", 'FY2025'!L339) - 1) &amp; ", " &amp; MID('FY2025'!L339, FIND(",", 'FY2025'!L339, FIND(",",'FY2025'!L339) + 1) + 2, LEN('FY2025'!L339))),"")</f>
        <v/>
      </c>
      <c r="M337" s="7" t="str">
        <f>IF('FY2025'!A339&lt;&gt;"",DATEVALUE(MID('FY2025'!M339, FIND(",", 'FY2025'!M339) + 2, FIND(" ", 'FY2025'!M339) - FIND(",", 'FY2025'!M339) - 1) &amp; " " &amp; MID('FY2025'!M339, FIND(" ", 'FY2025'!M339) + 1, FIND(",", 'FY2025'!M339, FIND(" ", 'FY2025'!M339)) - FIND(" ", 'FY2025'!M339) - 1) &amp; ", " &amp; MID('FY2025'!M339, FIND(",", 'FY2025'!M339, FIND(",",'FY2025'!M339) + 1) + 2, LEN('FY2025'!M339))),"")</f>
        <v/>
      </c>
      <c r="N337" s="7" t="str">
        <f>IF('FY2025'!A339&lt;&gt;"",DATEVALUE(MID('FY2025'!N339, FIND(",", 'FY2025'!N339) + 2, FIND(" ", 'FY2025'!N339) - FIND(",", 'FY2025'!N339) - 1) &amp; " " &amp; MID('FY2025'!N339, FIND(" ", 'FY2025'!N339) + 1, FIND(",", 'FY2025'!N339, FIND(" ", 'FY2025'!N339)) - FIND(" ", 'FY2025'!N339) - 1) &amp; ", " &amp; MID('FY2025'!N339, FIND(",", 'FY2025'!N339, FIND(",",'FY2025'!N339) + 1) + 2, LEN('FY2025'!N339))),"")</f>
        <v/>
      </c>
      <c r="O337" s="5" t="str">
        <f t="shared" si="5"/>
        <v/>
      </c>
      <c r="P337" s="10" t="str">
        <f>IF('FY2025'!$A339&lt;&gt;"",IF(AND(MONTH($K337) &lt;= 1, MONTH($L337) &gt;= 1), IF($O337 &lt;&gt; "", $E337/$O337, ""), ""),"")</f>
        <v/>
      </c>
      <c r="Q337" s="10" t="str">
        <f>IF('FY2025'!$A339&lt;&gt;"",IF(AND(MONTH($K337) &lt;= 2, MONTH($L337) &gt;= 2), IF($O337 &lt;&gt; "", $E337/$O337, ""), ""),"")</f>
        <v/>
      </c>
      <c r="R337" s="10" t="str">
        <f>IF('FY2025'!$A339&lt;&gt;"",IF(AND(MONTH($K337) &lt;= 3, MONTH($L337) &gt;= 3), IF($O337 &lt;&gt; "", $E337/$O337, ""), ""),"")</f>
        <v/>
      </c>
      <c r="S337" s="10" t="str">
        <f>IF('FY2025'!$A339&lt;&gt;"",IF(AND(MONTH($K337) &lt;= 4, MONTH($L337) &gt;= 4), IF($O337 &lt;&gt; "", $E337/$O337, ""), ""),"")</f>
        <v/>
      </c>
      <c r="T337" s="10" t="str">
        <f>IF('FY2025'!$A339&lt;&gt;"",IF(AND(MONTH($K337) &lt;= 5, MONTH($L337) &gt;= 5), IF($O337 &lt;&gt; "", $E337/$O337, ""), ""),"")</f>
        <v/>
      </c>
      <c r="U337" s="10" t="str">
        <f>IF('FY2025'!$A339&lt;&gt;"",IF(AND(MONTH($K337) &lt;= 6, MONTH($L337) &gt;= 6), IF($O337 &lt;&gt; "", $E337/$O337, ""), ""),"")</f>
        <v/>
      </c>
      <c r="V337" s="10" t="str">
        <f>IF('FY2025'!$A339&lt;&gt;"",IF(AND(MONTH($K337) &lt;= 7, MONTH($L337) &gt;= 7 ), IF($O337 &lt;&gt; "", $E337/$O337, ""), ""),"")</f>
        <v/>
      </c>
      <c r="W337" s="10" t="str">
        <f>IF('FY2025'!$A339&lt;&gt;"",IF(AND(MONTH($K337) &lt;= 8, MONTH($L337) &gt;= 8), IF($O337 &lt;&gt; "", $E337/$O337, ""), ""),"")</f>
        <v/>
      </c>
      <c r="X337" s="10" t="str">
        <f>IF('FY2025'!$A339&lt;&gt;"",IF(AND(MONTH($K337) &lt;= 9, MONTH($L337) &gt;= 9), IF($O337 &lt;&gt; "", $E337/$O337, ""), ""),"")</f>
        <v/>
      </c>
      <c r="Y337" s="10" t="str">
        <f>IF('FY2025'!$A339&lt;&gt;"",IF(AND(MONTH($K337) &lt;= 10, MONTH($L337) &gt;= 10), IF($O337 &lt;&gt; "", $E337/$O337, ""), ""),"")</f>
        <v/>
      </c>
      <c r="Z337" s="10" t="str">
        <f>IF('FY2025'!$A339&lt;&gt;"",IF(AND(MONTH($K337) &lt;= 11, MONTH($L337) &gt;= 11), IF($O337 &lt;&gt; "", $E337/$O337, ""), ""),"")</f>
        <v/>
      </c>
      <c r="AA337" s="10" t="str">
        <f>IF('FY2025'!$A339&lt;&gt;"",IF(AND(MONTH($K337) &lt;= 12, MONTH($L337) &gt;= 12), IF($O337 &lt;&gt; "", $E337/$O337, ""), ""),"")</f>
        <v/>
      </c>
    </row>
    <row r="338" spans="1:27" x14ac:dyDescent="0.25">
      <c r="A338" s="8" t="str">
        <f>IF('FY2025'!A340&lt;&gt;"", VALUE('FY2025'!A340), "")</f>
        <v/>
      </c>
      <c r="B338" s="5" t="str">
        <f>IF('FY2025'!A340&lt;&gt;"",_xlfn.VALUETOTEXT('FY2025'!B340),"")</f>
        <v/>
      </c>
      <c r="C338" s="5" t="str">
        <f>_xlfn.VALUETOTEXT('FY2025'!C340)</f>
        <v/>
      </c>
      <c r="D338" s="5" t="str">
        <f>IF('FY2025'!A340&lt;&gt;"",_xlfn.VALUETOTEXT('FY2025'!D340),"")</f>
        <v/>
      </c>
      <c r="E338" s="6" t="str">
        <f>IF('FY2025'!A340&lt;&gt;"",VALUE('FY2025'!E340),"")</f>
        <v/>
      </c>
      <c r="F338" s="6" t="str">
        <f>IF('FY2025'!A340&lt;&gt;"",VALUE('FY2025'!F340),"")</f>
        <v/>
      </c>
      <c r="G338" s="6" t="str">
        <f>IF('FY2025'!A340&lt;&gt;"",VALUE('FY2025'!G340),"")</f>
        <v/>
      </c>
      <c r="H338" s="6" t="str">
        <f>IF('FY2025'!A340&lt;&gt;"",VALUE('FY2025'!H340),"")</f>
        <v/>
      </c>
      <c r="I338" s="6" t="str">
        <f>IF('FY2025'!A340&lt;&gt;"",VALUE('FY2025'!I340),"")</f>
        <v/>
      </c>
      <c r="J338" s="6" t="str">
        <f>IF('FY2025'!A340&lt;&gt;"",VALUE('FY2025'!J340),"")</f>
        <v/>
      </c>
      <c r="K338" s="7" t="str">
        <f>IF('FY2025'!A340&lt;&gt;"",DATEVALUE(MID('FY2025'!K340, FIND(",", 'FY2025'!K340) + 2, FIND(" ", 'FY2025'!K340) - FIND(",", 'FY2025'!K340) - 1) &amp; " " &amp; MID('FY2025'!K340, FIND(" ", 'FY2025'!K340) + 1, FIND(",", 'FY2025'!K340, FIND(" ", 'FY2025'!K340)) - FIND(" ", 'FY2025'!K340) - 1) &amp; ", " &amp; MID('FY2025'!K340, FIND(",", 'FY2025'!K340, FIND(",",'FY2025'!K340) + 1) + 2, LEN('FY2025'!K340))),"")</f>
        <v/>
      </c>
      <c r="L338" s="7" t="str">
        <f>IF('FY2025'!A340&lt;&gt;"",DATEVALUE(MID('FY2025'!L340, FIND(",", 'FY2025'!L340) + 2, FIND(" ", 'FY2025'!L340) - FIND(",", 'FY2025'!L340) - 1) &amp; " " &amp; MID('FY2025'!L340, FIND(" ", 'FY2025'!L340) + 1, FIND(",", 'FY2025'!L340, FIND(" ", 'FY2025'!L340)) - FIND(" ", 'FY2025'!L340) - 1) &amp; ", " &amp; MID('FY2025'!L340, FIND(",", 'FY2025'!L340, FIND(",",'FY2025'!L340) + 1) + 2, LEN('FY2025'!L340))),"")</f>
        <v/>
      </c>
      <c r="M338" s="7" t="str">
        <f>IF('FY2025'!A340&lt;&gt;"",DATEVALUE(MID('FY2025'!M340, FIND(",", 'FY2025'!M340) + 2, FIND(" ", 'FY2025'!M340) - FIND(",", 'FY2025'!M340) - 1) &amp; " " &amp; MID('FY2025'!M340, FIND(" ", 'FY2025'!M340) + 1, FIND(",", 'FY2025'!M340, FIND(" ", 'FY2025'!M340)) - FIND(" ", 'FY2025'!M340) - 1) &amp; ", " &amp; MID('FY2025'!M340, FIND(",", 'FY2025'!M340, FIND(",",'FY2025'!M340) + 1) + 2, LEN('FY2025'!M340))),"")</f>
        <v/>
      </c>
      <c r="N338" s="7" t="str">
        <f>IF('FY2025'!A340&lt;&gt;"",DATEVALUE(MID('FY2025'!N340, FIND(",", 'FY2025'!N340) + 2, FIND(" ", 'FY2025'!N340) - FIND(",", 'FY2025'!N340) - 1) &amp; " " &amp; MID('FY2025'!N340, FIND(" ", 'FY2025'!N340) + 1, FIND(",", 'FY2025'!N340, FIND(" ", 'FY2025'!N340)) - FIND(" ", 'FY2025'!N340) - 1) &amp; ", " &amp; MID('FY2025'!N340, FIND(",", 'FY2025'!N340, FIND(",",'FY2025'!N340) + 1) + 2, LEN('FY2025'!N340))),"")</f>
        <v/>
      </c>
      <c r="O338" s="5" t="str">
        <f t="shared" si="5"/>
        <v/>
      </c>
      <c r="P338" s="10" t="str">
        <f>IF('FY2025'!$A340&lt;&gt;"",IF(AND(MONTH($K338) &lt;= 1, MONTH($L338) &gt;= 1), IF($O338 &lt;&gt; "", $E338/$O338, ""), ""),"")</f>
        <v/>
      </c>
      <c r="Q338" s="10" t="str">
        <f>IF('FY2025'!$A340&lt;&gt;"",IF(AND(MONTH($K338) &lt;= 2, MONTH($L338) &gt;= 2), IF($O338 &lt;&gt; "", $E338/$O338, ""), ""),"")</f>
        <v/>
      </c>
      <c r="R338" s="10" t="str">
        <f>IF('FY2025'!$A340&lt;&gt;"",IF(AND(MONTH($K338) &lt;= 3, MONTH($L338) &gt;= 3), IF($O338 &lt;&gt; "", $E338/$O338, ""), ""),"")</f>
        <v/>
      </c>
      <c r="S338" s="10" t="str">
        <f>IF('FY2025'!$A340&lt;&gt;"",IF(AND(MONTH($K338) &lt;= 4, MONTH($L338) &gt;= 4), IF($O338 &lt;&gt; "", $E338/$O338, ""), ""),"")</f>
        <v/>
      </c>
      <c r="T338" s="10" t="str">
        <f>IF('FY2025'!$A340&lt;&gt;"",IF(AND(MONTH($K338) &lt;= 5, MONTH($L338) &gt;= 5), IF($O338 &lt;&gt; "", $E338/$O338, ""), ""),"")</f>
        <v/>
      </c>
      <c r="U338" s="10" t="str">
        <f>IF('FY2025'!$A340&lt;&gt;"",IF(AND(MONTH($K338) &lt;= 6, MONTH($L338) &gt;= 6), IF($O338 &lt;&gt; "", $E338/$O338, ""), ""),"")</f>
        <v/>
      </c>
      <c r="V338" s="10" t="str">
        <f>IF('FY2025'!$A340&lt;&gt;"",IF(AND(MONTH($K338) &lt;= 7, MONTH($L338) &gt;= 7 ), IF($O338 &lt;&gt; "", $E338/$O338, ""), ""),"")</f>
        <v/>
      </c>
      <c r="W338" s="10" t="str">
        <f>IF('FY2025'!$A340&lt;&gt;"",IF(AND(MONTH($K338) &lt;= 8, MONTH($L338) &gt;= 8), IF($O338 &lt;&gt; "", $E338/$O338, ""), ""),"")</f>
        <v/>
      </c>
      <c r="X338" s="10" t="str">
        <f>IF('FY2025'!$A340&lt;&gt;"",IF(AND(MONTH($K338) &lt;= 9, MONTH($L338) &gt;= 9), IF($O338 &lt;&gt; "", $E338/$O338, ""), ""),"")</f>
        <v/>
      </c>
      <c r="Y338" s="10" t="str">
        <f>IF('FY2025'!$A340&lt;&gt;"",IF(AND(MONTH($K338) &lt;= 10, MONTH($L338) &gt;= 10), IF($O338 &lt;&gt; "", $E338/$O338, ""), ""),"")</f>
        <v/>
      </c>
      <c r="Z338" s="10" t="str">
        <f>IF('FY2025'!$A340&lt;&gt;"",IF(AND(MONTH($K338) &lt;= 11, MONTH($L338) &gt;= 11), IF($O338 &lt;&gt; "", $E338/$O338, ""), ""),"")</f>
        <v/>
      </c>
      <c r="AA338" s="10" t="str">
        <f>IF('FY2025'!$A340&lt;&gt;"",IF(AND(MONTH($K338) &lt;= 12, MONTH($L338) &gt;= 12), IF($O338 &lt;&gt; "", $E338/$O338, ""), ""),"")</f>
        <v/>
      </c>
    </row>
    <row r="339" spans="1:27" x14ac:dyDescent="0.25">
      <c r="A339" s="8" t="str">
        <f>IF('FY2025'!A341&lt;&gt;"", VALUE('FY2025'!A341), "")</f>
        <v/>
      </c>
      <c r="B339" s="5" t="str">
        <f>IF('FY2025'!A341&lt;&gt;"",_xlfn.VALUETOTEXT('FY2025'!B341),"")</f>
        <v/>
      </c>
      <c r="C339" s="5" t="str">
        <f>_xlfn.VALUETOTEXT('FY2025'!C341)</f>
        <v/>
      </c>
      <c r="D339" s="5" t="str">
        <f>IF('FY2025'!A341&lt;&gt;"",_xlfn.VALUETOTEXT('FY2025'!D341),"")</f>
        <v/>
      </c>
      <c r="E339" s="6" t="str">
        <f>IF('FY2025'!A341&lt;&gt;"",VALUE('FY2025'!E341),"")</f>
        <v/>
      </c>
      <c r="F339" s="6" t="str">
        <f>IF('FY2025'!A341&lt;&gt;"",VALUE('FY2025'!F341),"")</f>
        <v/>
      </c>
      <c r="G339" s="6" t="str">
        <f>IF('FY2025'!A341&lt;&gt;"",VALUE('FY2025'!G341),"")</f>
        <v/>
      </c>
      <c r="H339" s="6" t="str">
        <f>IF('FY2025'!A341&lt;&gt;"",VALUE('FY2025'!H341),"")</f>
        <v/>
      </c>
      <c r="I339" s="6" t="str">
        <f>IF('FY2025'!A341&lt;&gt;"",VALUE('FY2025'!I341),"")</f>
        <v/>
      </c>
      <c r="J339" s="6" t="str">
        <f>IF('FY2025'!A341&lt;&gt;"",VALUE('FY2025'!J341),"")</f>
        <v/>
      </c>
      <c r="K339" s="7" t="str">
        <f>IF('FY2025'!A341&lt;&gt;"",DATEVALUE(MID('FY2025'!K341, FIND(",", 'FY2025'!K341) + 2, FIND(" ", 'FY2025'!K341) - FIND(",", 'FY2025'!K341) - 1) &amp; " " &amp; MID('FY2025'!K341, FIND(" ", 'FY2025'!K341) + 1, FIND(",", 'FY2025'!K341, FIND(" ", 'FY2025'!K341)) - FIND(" ", 'FY2025'!K341) - 1) &amp; ", " &amp; MID('FY2025'!K341, FIND(",", 'FY2025'!K341, FIND(",",'FY2025'!K341) + 1) + 2, LEN('FY2025'!K341))),"")</f>
        <v/>
      </c>
      <c r="L339" s="7" t="str">
        <f>IF('FY2025'!A341&lt;&gt;"",DATEVALUE(MID('FY2025'!L341, FIND(",", 'FY2025'!L341) + 2, FIND(" ", 'FY2025'!L341) - FIND(",", 'FY2025'!L341) - 1) &amp; " " &amp; MID('FY2025'!L341, FIND(" ", 'FY2025'!L341) + 1, FIND(",", 'FY2025'!L341, FIND(" ", 'FY2025'!L341)) - FIND(" ", 'FY2025'!L341) - 1) &amp; ", " &amp; MID('FY2025'!L341, FIND(",", 'FY2025'!L341, FIND(",",'FY2025'!L341) + 1) + 2, LEN('FY2025'!L341))),"")</f>
        <v/>
      </c>
      <c r="M339" s="7" t="str">
        <f>IF('FY2025'!A341&lt;&gt;"",DATEVALUE(MID('FY2025'!M341, FIND(",", 'FY2025'!M341) + 2, FIND(" ", 'FY2025'!M341) - FIND(",", 'FY2025'!M341) - 1) &amp; " " &amp; MID('FY2025'!M341, FIND(" ", 'FY2025'!M341) + 1, FIND(",", 'FY2025'!M341, FIND(" ", 'FY2025'!M341)) - FIND(" ", 'FY2025'!M341) - 1) &amp; ", " &amp; MID('FY2025'!M341, FIND(",", 'FY2025'!M341, FIND(",",'FY2025'!M341) + 1) + 2, LEN('FY2025'!M341))),"")</f>
        <v/>
      </c>
      <c r="N339" s="7" t="str">
        <f>IF('FY2025'!A341&lt;&gt;"",DATEVALUE(MID('FY2025'!N341, FIND(",", 'FY2025'!N341) + 2, FIND(" ", 'FY2025'!N341) - FIND(",", 'FY2025'!N341) - 1) &amp; " " &amp; MID('FY2025'!N341, FIND(" ", 'FY2025'!N341) + 1, FIND(",", 'FY2025'!N341, FIND(" ", 'FY2025'!N341)) - FIND(" ", 'FY2025'!N341) - 1) &amp; ", " &amp; MID('FY2025'!N341, FIND(",", 'FY2025'!N341, FIND(",",'FY2025'!N341) + 1) + 2, LEN('FY2025'!N341))),"")</f>
        <v/>
      </c>
      <c r="O339" s="5" t="str">
        <f t="shared" si="5"/>
        <v/>
      </c>
      <c r="P339" s="10" t="str">
        <f>IF('FY2025'!$A341&lt;&gt;"",IF(AND(MONTH($K339) &lt;= 1, MONTH($L339) &gt;= 1), IF($O339 &lt;&gt; "", $E339/$O339, ""), ""),"")</f>
        <v/>
      </c>
      <c r="Q339" s="10" t="str">
        <f>IF('FY2025'!$A341&lt;&gt;"",IF(AND(MONTH($K339) &lt;= 2, MONTH($L339) &gt;= 2), IF($O339 &lt;&gt; "", $E339/$O339, ""), ""),"")</f>
        <v/>
      </c>
      <c r="R339" s="10" t="str">
        <f>IF('FY2025'!$A341&lt;&gt;"",IF(AND(MONTH($K339) &lt;= 3, MONTH($L339) &gt;= 3), IF($O339 &lt;&gt; "", $E339/$O339, ""), ""),"")</f>
        <v/>
      </c>
      <c r="S339" s="10" t="str">
        <f>IF('FY2025'!$A341&lt;&gt;"",IF(AND(MONTH($K339) &lt;= 4, MONTH($L339) &gt;= 4), IF($O339 &lt;&gt; "", $E339/$O339, ""), ""),"")</f>
        <v/>
      </c>
      <c r="T339" s="10" t="str">
        <f>IF('FY2025'!$A341&lt;&gt;"",IF(AND(MONTH($K339) &lt;= 5, MONTH($L339) &gt;= 5), IF($O339 &lt;&gt; "", $E339/$O339, ""), ""),"")</f>
        <v/>
      </c>
      <c r="U339" s="10" t="str">
        <f>IF('FY2025'!$A341&lt;&gt;"",IF(AND(MONTH($K339) &lt;= 6, MONTH($L339) &gt;= 6), IF($O339 &lt;&gt; "", $E339/$O339, ""), ""),"")</f>
        <v/>
      </c>
      <c r="V339" s="10" t="str">
        <f>IF('FY2025'!$A341&lt;&gt;"",IF(AND(MONTH($K339) &lt;= 7, MONTH($L339) &gt;= 7 ), IF($O339 &lt;&gt; "", $E339/$O339, ""), ""),"")</f>
        <v/>
      </c>
      <c r="W339" s="10" t="str">
        <f>IF('FY2025'!$A341&lt;&gt;"",IF(AND(MONTH($K339) &lt;= 8, MONTH($L339) &gt;= 8), IF($O339 &lt;&gt; "", $E339/$O339, ""), ""),"")</f>
        <v/>
      </c>
      <c r="X339" s="10" t="str">
        <f>IF('FY2025'!$A341&lt;&gt;"",IF(AND(MONTH($K339) &lt;= 9, MONTH($L339) &gt;= 9), IF($O339 &lt;&gt; "", $E339/$O339, ""), ""),"")</f>
        <v/>
      </c>
      <c r="Y339" s="10" t="str">
        <f>IF('FY2025'!$A341&lt;&gt;"",IF(AND(MONTH($K339) &lt;= 10, MONTH($L339) &gt;= 10), IF($O339 &lt;&gt; "", $E339/$O339, ""), ""),"")</f>
        <v/>
      </c>
      <c r="Z339" s="10" t="str">
        <f>IF('FY2025'!$A341&lt;&gt;"",IF(AND(MONTH($K339) &lt;= 11, MONTH($L339) &gt;= 11), IF($O339 &lt;&gt; "", $E339/$O339, ""), ""),"")</f>
        <v/>
      </c>
      <c r="AA339" s="10" t="str">
        <f>IF('FY2025'!$A341&lt;&gt;"",IF(AND(MONTH($K339) &lt;= 12, MONTH($L339) &gt;= 12), IF($O339 &lt;&gt; "", $E339/$O339, ""), ""),"")</f>
        <v/>
      </c>
    </row>
    <row r="340" spans="1:27" x14ac:dyDescent="0.25">
      <c r="A340" s="8" t="str">
        <f>IF('FY2025'!A342&lt;&gt;"", VALUE('FY2025'!A342), "")</f>
        <v/>
      </c>
      <c r="B340" s="5" t="str">
        <f>IF('FY2025'!A342&lt;&gt;"",_xlfn.VALUETOTEXT('FY2025'!B342),"")</f>
        <v/>
      </c>
      <c r="C340" s="5" t="str">
        <f>_xlfn.VALUETOTEXT('FY2025'!C342)</f>
        <v/>
      </c>
      <c r="D340" s="5" t="str">
        <f>IF('FY2025'!A342&lt;&gt;"",_xlfn.VALUETOTEXT('FY2025'!D342),"")</f>
        <v/>
      </c>
      <c r="E340" s="6" t="str">
        <f>IF('FY2025'!A342&lt;&gt;"",VALUE('FY2025'!E342),"")</f>
        <v/>
      </c>
      <c r="F340" s="6" t="str">
        <f>IF('FY2025'!A342&lt;&gt;"",VALUE('FY2025'!F342),"")</f>
        <v/>
      </c>
      <c r="G340" s="6" t="str">
        <f>IF('FY2025'!A342&lt;&gt;"",VALUE('FY2025'!G342),"")</f>
        <v/>
      </c>
      <c r="H340" s="6" t="str">
        <f>IF('FY2025'!A342&lt;&gt;"",VALUE('FY2025'!H342),"")</f>
        <v/>
      </c>
      <c r="I340" s="6" t="str">
        <f>IF('FY2025'!A342&lt;&gt;"",VALUE('FY2025'!I342),"")</f>
        <v/>
      </c>
      <c r="J340" s="6" t="str">
        <f>IF('FY2025'!A342&lt;&gt;"",VALUE('FY2025'!J342),"")</f>
        <v/>
      </c>
      <c r="K340" s="7" t="str">
        <f>IF('FY2025'!A342&lt;&gt;"",DATEVALUE(MID('FY2025'!K342, FIND(",", 'FY2025'!K342) + 2, FIND(" ", 'FY2025'!K342) - FIND(",", 'FY2025'!K342) - 1) &amp; " " &amp; MID('FY2025'!K342, FIND(" ", 'FY2025'!K342) + 1, FIND(",", 'FY2025'!K342, FIND(" ", 'FY2025'!K342)) - FIND(" ", 'FY2025'!K342) - 1) &amp; ", " &amp; MID('FY2025'!K342, FIND(",", 'FY2025'!K342, FIND(",",'FY2025'!K342) + 1) + 2, LEN('FY2025'!K342))),"")</f>
        <v/>
      </c>
      <c r="L340" s="7" t="str">
        <f>IF('FY2025'!A342&lt;&gt;"",DATEVALUE(MID('FY2025'!L342, FIND(",", 'FY2025'!L342) + 2, FIND(" ", 'FY2025'!L342) - FIND(",", 'FY2025'!L342) - 1) &amp; " " &amp; MID('FY2025'!L342, FIND(" ", 'FY2025'!L342) + 1, FIND(",", 'FY2025'!L342, FIND(" ", 'FY2025'!L342)) - FIND(" ", 'FY2025'!L342) - 1) &amp; ", " &amp; MID('FY2025'!L342, FIND(",", 'FY2025'!L342, FIND(",",'FY2025'!L342) + 1) + 2, LEN('FY2025'!L342))),"")</f>
        <v/>
      </c>
      <c r="M340" s="7" t="str">
        <f>IF('FY2025'!A342&lt;&gt;"",DATEVALUE(MID('FY2025'!M342, FIND(",", 'FY2025'!M342) + 2, FIND(" ", 'FY2025'!M342) - FIND(",", 'FY2025'!M342) - 1) &amp; " " &amp; MID('FY2025'!M342, FIND(" ", 'FY2025'!M342) + 1, FIND(",", 'FY2025'!M342, FIND(" ", 'FY2025'!M342)) - FIND(" ", 'FY2025'!M342) - 1) &amp; ", " &amp; MID('FY2025'!M342, FIND(",", 'FY2025'!M342, FIND(",",'FY2025'!M342) + 1) + 2, LEN('FY2025'!M342))),"")</f>
        <v/>
      </c>
      <c r="N340" s="7" t="str">
        <f>IF('FY2025'!A342&lt;&gt;"",DATEVALUE(MID('FY2025'!N342, FIND(",", 'FY2025'!N342) + 2, FIND(" ", 'FY2025'!N342) - FIND(",", 'FY2025'!N342) - 1) &amp; " " &amp; MID('FY2025'!N342, FIND(" ", 'FY2025'!N342) + 1, FIND(",", 'FY2025'!N342, FIND(" ", 'FY2025'!N342)) - FIND(" ", 'FY2025'!N342) - 1) &amp; ", " &amp; MID('FY2025'!N342, FIND(",", 'FY2025'!N342, FIND(",",'FY2025'!N342) + 1) + 2, LEN('FY2025'!N342))),"")</f>
        <v/>
      </c>
      <c r="O340" s="5" t="str">
        <f t="shared" si="5"/>
        <v/>
      </c>
      <c r="P340" s="10" t="str">
        <f>IF('FY2025'!$A342&lt;&gt;"",IF(AND(MONTH($K340) &lt;= 1, MONTH($L340) &gt;= 1), IF($O340 &lt;&gt; "", $E340/$O340, ""), ""),"")</f>
        <v/>
      </c>
      <c r="Q340" s="10" t="str">
        <f>IF('FY2025'!$A342&lt;&gt;"",IF(AND(MONTH($K340) &lt;= 2, MONTH($L340) &gt;= 2), IF($O340 &lt;&gt; "", $E340/$O340, ""), ""),"")</f>
        <v/>
      </c>
      <c r="R340" s="10" t="str">
        <f>IF('FY2025'!$A342&lt;&gt;"",IF(AND(MONTH($K340) &lt;= 3, MONTH($L340) &gt;= 3), IF($O340 &lt;&gt; "", $E340/$O340, ""), ""),"")</f>
        <v/>
      </c>
      <c r="S340" s="10" t="str">
        <f>IF('FY2025'!$A342&lt;&gt;"",IF(AND(MONTH($K340) &lt;= 4, MONTH($L340) &gt;= 4), IF($O340 &lt;&gt; "", $E340/$O340, ""), ""),"")</f>
        <v/>
      </c>
      <c r="T340" s="10" t="str">
        <f>IF('FY2025'!$A342&lt;&gt;"",IF(AND(MONTH($K340) &lt;= 5, MONTH($L340) &gt;= 5), IF($O340 &lt;&gt; "", $E340/$O340, ""), ""),"")</f>
        <v/>
      </c>
      <c r="U340" s="10" t="str">
        <f>IF('FY2025'!$A342&lt;&gt;"",IF(AND(MONTH($K340) &lt;= 6, MONTH($L340) &gt;= 6), IF($O340 &lt;&gt; "", $E340/$O340, ""), ""),"")</f>
        <v/>
      </c>
      <c r="V340" s="10" t="str">
        <f>IF('FY2025'!$A342&lt;&gt;"",IF(AND(MONTH($K340) &lt;= 7, MONTH($L340) &gt;= 7 ), IF($O340 &lt;&gt; "", $E340/$O340, ""), ""),"")</f>
        <v/>
      </c>
      <c r="W340" s="10" t="str">
        <f>IF('FY2025'!$A342&lt;&gt;"",IF(AND(MONTH($K340) &lt;= 8, MONTH($L340) &gt;= 8), IF($O340 &lt;&gt; "", $E340/$O340, ""), ""),"")</f>
        <v/>
      </c>
      <c r="X340" s="10" t="str">
        <f>IF('FY2025'!$A342&lt;&gt;"",IF(AND(MONTH($K340) &lt;= 9, MONTH($L340) &gt;= 9), IF($O340 &lt;&gt; "", $E340/$O340, ""), ""),"")</f>
        <v/>
      </c>
      <c r="Y340" s="10" t="str">
        <f>IF('FY2025'!$A342&lt;&gt;"",IF(AND(MONTH($K340) &lt;= 10, MONTH($L340) &gt;= 10), IF($O340 &lt;&gt; "", $E340/$O340, ""), ""),"")</f>
        <v/>
      </c>
      <c r="Z340" s="10" t="str">
        <f>IF('FY2025'!$A342&lt;&gt;"",IF(AND(MONTH($K340) &lt;= 11, MONTH($L340) &gt;= 11), IF($O340 &lt;&gt; "", $E340/$O340, ""), ""),"")</f>
        <v/>
      </c>
      <c r="AA340" s="10" t="str">
        <f>IF('FY2025'!$A342&lt;&gt;"",IF(AND(MONTH($K340) &lt;= 12, MONTH($L340) &gt;= 12), IF($O340 &lt;&gt; "", $E340/$O340, ""), ""),"")</f>
        <v/>
      </c>
    </row>
    <row r="341" spans="1:27" x14ac:dyDescent="0.25">
      <c r="A341" s="8" t="str">
        <f>IF('FY2025'!A343&lt;&gt;"", VALUE('FY2025'!A343), "")</f>
        <v/>
      </c>
      <c r="B341" s="5" t="str">
        <f>IF('FY2025'!A343&lt;&gt;"",_xlfn.VALUETOTEXT('FY2025'!B343),"")</f>
        <v/>
      </c>
      <c r="D341" s="5" t="str">
        <f>IF('FY2025'!A343&lt;&gt;"",_xlfn.VALUETOTEXT('FY2025'!D343),"")</f>
        <v/>
      </c>
      <c r="E341" s="6" t="str">
        <f>IF('FY2025'!A343&lt;&gt;"",VALUE('FY2025'!E343),"")</f>
        <v/>
      </c>
      <c r="F341" s="6" t="str">
        <f>IF('FY2025'!A343&lt;&gt;"",VALUE('FY2025'!F343),"")</f>
        <v/>
      </c>
      <c r="G341" s="6" t="str">
        <f>IF('FY2025'!A343&lt;&gt;"",VALUE('FY2025'!G343),"")</f>
        <v/>
      </c>
      <c r="H341" s="6" t="str">
        <f>IF('FY2025'!A343&lt;&gt;"",VALUE('FY2025'!H343),"")</f>
        <v/>
      </c>
      <c r="I341" s="6" t="str">
        <f>IF('FY2025'!A343&lt;&gt;"",VALUE('FY2025'!I343),"")</f>
        <v/>
      </c>
      <c r="J341" s="6" t="str">
        <f>IF('FY2025'!A343&lt;&gt;"",VALUE('FY2025'!J343),"")</f>
        <v/>
      </c>
      <c r="K341" s="7" t="str">
        <f>IF('FY2025'!A343&lt;&gt;"",DATEVALUE(MID('FY2025'!K343, FIND(",", 'FY2025'!K343) + 2, FIND(" ", 'FY2025'!K343) - FIND(",", 'FY2025'!K343) - 1) &amp; " " &amp; MID('FY2025'!K343, FIND(" ", 'FY2025'!K343) + 1, FIND(",", 'FY2025'!K343, FIND(" ", 'FY2025'!K343)) - FIND(" ", 'FY2025'!K343) - 1) &amp; ", " &amp; MID('FY2025'!K343, FIND(",", 'FY2025'!K343, FIND(",",'FY2025'!K343) + 1) + 2, LEN('FY2025'!K343))),"")</f>
        <v/>
      </c>
      <c r="L341" s="7" t="str">
        <f>IF('FY2025'!A343&lt;&gt;"",DATEVALUE(MID('FY2025'!L343, FIND(",", 'FY2025'!L343) + 2, FIND(" ", 'FY2025'!L343) - FIND(",", 'FY2025'!L343) - 1) &amp; " " &amp; MID('FY2025'!L343, FIND(" ", 'FY2025'!L343) + 1, FIND(",", 'FY2025'!L343, FIND(" ", 'FY2025'!L343)) - FIND(" ", 'FY2025'!L343) - 1) &amp; ", " &amp; MID('FY2025'!L343, FIND(",", 'FY2025'!L343, FIND(",",'FY2025'!L343) + 1) + 2, LEN('FY2025'!L343))),"")</f>
        <v/>
      </c>
      <c r="M341" s="7" t="str">
        <f>IF('FY2025'!A343&lt;&gt;"",DATEVALUE(MID('FY2025'!M343, FIND(",", 'FY2025'!M343) + 2, FIND(" ", 'FY2025'!M343) - FIND(",", 'FY2025'!M343) - 1) &amp; " " &amp; MID('FY2025'!M343, FIND(" ", 'FY2025'!M343) + 1, FIND(",", 'FY2025'!M343, FIND(" ", 'FY2025'!M343)) - FIND(" ", 'FY2025'!M343) - 1) &amp; ", " &amp; MID('FY2025'!M343, FIND(",", 'FY2025'!M343, FIND(",",'FY2025'!M343) + 1) + 2, LEN('FY2025'!M343))),"")</f>
        <v/>
      </c>
      <c r="N341" s="7" t="str">
        <f>IF('FY2025'!A343&lt;&gt;"",DATEVALUE(MID('FY2025'!N343, FIND(",", 'FY2025'!N343) + 2, FIND(" ", 'FY2025'!N343) - FIND(",", 'FY2025'!N343) - 1) &amp; " " &amp; MID('FY2025'!N343, FIND(" ", 'FY2025'!N343) + 1, FIND(",", 'FY2025'!N343, FIND(" ", 'FY2025'!N343)) - FIND(" ", 'FY2025'!N343) - 1) &amp; ", " &amp; MID('FY2025'!N343, FIND(",", 'FY2025'!N343, FIND(",",'FY2025'!N343) + 1) + 2, LEN('FY2025'!N343))),"")</f>
        <v/>
      </c>
      <c r="O341" s="5" t="str">
        <f t="shared" si="5"/>
        <v/>
      </c>
      <c r="P341" s="10" t="str">
        <f>IF('FY2025'!$A343&lt;&gt;"",IF(AND(MONTH($K341) &lt;= 1, MONTH($L341) &gt;= 1), IF($O341 &lt;&gt; "", $E341/$O341, ""), ""),"")</f>
        <v/>
      </c>
      <c r="Q341" s="10" t="str">
        <f>IF('FY2025'!$A343&lt;&gt;"",IF(AND(MONTH($K341) &lt;= 2, MONTH($L341) &gt;= 2), IF($O341 &lt;&gt; "", $E341/$O341, ""), ""),"")</f>
        <v/>
      </c>
      <c r="R341" s="10" t="str">
        <f>IF('FY2025'!$A343&lt;&gt;"",IF(AND(MONTH($K341) &lt;= 3, MONTH($L341) &gt;= 3), IF($O341 &lt;&gt; "", $E341/$O341, ""), ""),"")</f>
        <v/>
      </c>
      <c r="S341" s="10" t="str">
        <f>IF('FY2025'!$A343&lt;&gt;"",IF(AND(MONTH($K341) &lt;= 4, MONTH($L341) &gt;= 4), IF($O341 &lt;&gt; "", $E341/$O341, ""), ""),"")</f>
        <v/>
      </c>
      <c r="T341" s="10" t="str">
        <f>IF('FY2025'!$A343&lt;&gt;"",IF(AND(MONTH($K341) &lt;= 5, MONTH($L341) &gt;= 5), IF($O341 &lt;&gt; "", $E341/$O341, ""), ""),"")</f>
        <v/>
      </c>
      <c r="U341" s="10" t="str">
        <f>IF('FY2025'!$A343&lt;&gt;"",IF(AND(MONTH($K341) &lt;= 6, MONTH($L341) &gt;= 6), IF($O341 &lt;&gt; "", $E341/$O341, ""), ""),"")</f>
        <v/>
      </c>
      <c r="V341" s="10" t="str">
        <f>IF('FY2025'!$A343&lt;&gt;"",IF(AND(MONTH($K341) &lt;= 7, MONTH($L341) &gt;= 7 ), IF($O341 &lt;&gt; "", $E341/$O341, ""), ""),"")</f>
        <v/>
      </c>
      <c r="W341" s="10" t="str">
        <f>IF('FY2025'!$A343&lt;&gt;"",IF(AND(MONTH($K341) &lt;= 8, MONTH($L341) &gt;= 8), IF($O341 &lt;&gt; "", $E341/$O341, ""), ""),"")</f>
        <v/>
      </c>
      <c r="X341" s="10" t="str">
        <f>IF('FY2025'!$A343&lt;&gt;"",IF(AND(MONTH($K341) &lt;= 9, MONTH($L341) &gt;= 9), IF($O341 &lt;&gt; "", $E341/$O341, ""), ""),"")</f>
        <v/>
      </c>
      <c r="Y341" s="10" t="str">
        <f>IF('FY2025'!$A343&lt;&gt;"",IF(AND(MONTH($K341) &lt;= 10, MONTH($L341) &gt;= 10), IF($O341 &lt;&gt; "", $E341/$O341, ""), ""),"")</f>
        <v/>
      </c>
      <c r="Z341" s="10" t="str">
        <f>IF('FY2025'!$A343&lt;&gt;"",IF(AND(MONTH($K341) &lt;= 11, MONTH($L341) &gt;= 11), IF($O341 &lt;&gt; "", $E341/$O341, ""), ""),"")</f>
        <v/>
      </c>
      <c r="AA341" s="10" t="str">
        <f>IF('FY2025'!$A343&lt;&gt;"",IF(AND(MONTH($K341) &lt;= 12, MONTH($L341) &gt;= 12), IF($O341 &lt;&gt; "", $E341/$O341, ""), ""),"")</f>
        <v/>
      </c>
    </row>
    <row r="342" spans="1:27" x14ac:dyDescent="0.25">
      <c r="A342" s="8" t="str">
        <f>IF('FY2025'!A344&lt;&gt;"", VALUE('FY2025'!A344), "")</f>
        <v/>
      </c>
      <c r="B342" s="5" t="str">
        <f>IF('FY2025'!A344&lt;&gt;"",_xlfn.VALUETOTEXT('FY2025'!B344),"")</f>
        <v/>
      </c>
      <c r="D342" s="5" t="str">
        <f>IF('FY2025'!A344&lt;&gt;"",_xlfn.VALUETOTEXT('FY2025'!D344),"")</f>
        <v/>
      </c>
      <c r="E342" s="6" t="str">
        <f>IF('FY2025'!A344&lt;&gt;"",VALUE('FY2025'!E344),"")</f>
        <v/>
      </c>
      <c r="F342" s="6" t="str">
        <f>IF('FY2025'!A344&lt;&gt;"",VALUE('FY2025'!F344),"")</f>
        <v/>
      </c>
      <c r="G342" s="6" t="str">
        <f>IF('FY2025'!A344&lt;&gt;"",VALUE('FY2025'!G344),"")</f>
        <v/>
      </c>
      <c r="H342" s="6" t="str">
        <f>IF('FY2025'!A344&lt;&gt;"",VALUE('FY2025'!H344),"")</f>
        <v/>
      </c>
      <c r="I342" s="6" t="str">
        <f>IF('FY2025'!A344&lt;&gt;"",VALUE('FY2025'!I344),"")</f>
        <v/>
      </c>
      <c r="J342" s="6" t="str">
        <f>IF('FY2025'!A344&lt;&gt;"",VALUE('FY2025'!J344),"")</f>
        <v/>
      </c>
      <c r="K342" s="7" t="str">
        <f>IF('FY2025'!A344&lt;&gt;"",DATEVALUE(MID('FY2025'!K344, FIND(",", 'FY2025'!K344) + 2, FIND(" ", 'FY2025'!K344) - FIND(",", 'FY2025'!K344) - 1) &amp; " " &amp; MID('FY2025'!K344, FIND(" ", 'FY2025'!K344) + 1, FIND(",", 'FY2025'!K344, FIND(" ", 'FY2025'!K344)) - FIND(" ", 'FY2025'!K344) - 1) &amp; ", " &amp; MID('FY2025'!K344, FIND(",", 'FY2025'!K344, FIND(",",'FY2025'!K344) + 1) + 2, LEN('FY2025'!K344))),"")</f>
        <v/>
      </c>
      <c r="L342" s="7" t="str">
        <f>IF('FY2025'!A344&lt;&gt;"",DATEVALUE(MID('FY2025'!L344, FIND(",", 'FY2025'!L344) + 2, FIND(" ", 'FY2025'!L344) - FIND(",", 'FY2025'!L344) - 1) &amp; " " &amp; MID('FY2025'!L344, FIND(" ", 'FY2025'!L344) + 1, FIND(",", 'FY2025'!L344, FIND(" ", 'FY2025'!L344)) - FIND(" ", 'FY2025'!L344) - 1) &amp; ", " &amp; MID('FY2025'!L344, FIND(",", 'FY2025'!L344, FIND(",",'FY2025'!L344) + 1) + 2, LEN('FY2025'!L344))),"")</f>
        <v/>
      </c>
      <c r="M342" s="7" t="str">
        <f>IF('FY2025'!A344&lt;&gt;"",DATEVALUE(MID('FY2025'!M344, FIND(",", 'FY2025'!M344) + 2, FIND(" ", 'FY2025'!M344) - FIND(",", 'FY2025'!M344) - 1) &amp; " " &amp; MID('FY2025'!M344, FIND(" ", 'FY2025'!M344) + 1, FIND(",", 'FY2025'!M344, FIND(" ", 'FY2025'!M344)) - FIND(" ", 'FY2025'!M344) - 1) &amp; ", " &amp; MID('FY2025'!M344, FIND(",", 'FY2025'!M344, FIND(",",'FY2025'!M344) + 1) + 2, LEN('FY2025'!M344))),"")</f>
        <v/>
      </c>
      <c r="N342" s="7" t="str">
        <f>IF('FY2025'!A344&lt;&gt;"",DATEVALUE(MID('FY2025'!N344, FIND(",", 'FY2025'!N344) + 2, FIND(" ", 'FY2025'!N344) - FIND(",", 'FY2025'!N344) - 1) &amp; " " &amp; MID('FY2025'!N344, FIND(" ", 'FY2025'!N344) + 1, FIND(",", 'FY2025'!N344, FIND(" ", 'FY2025'!N344)) - FIND(" ", 'FY2025'!N344) - 1) &amp; ", " &amp; MID('FY2025'!N344, FIND(",", 'FY2025'!N344, FIND(",",'FY2025'!N344) + 1) + 2, LEN('FY2025'!N344))),"")</f>
        <v/>
      </c>
      <c r="O342" s="5" t="str">
        <f t="shared" si="5"/>
        <v/>
      </c>
      <c r="P342" s="10" t="str">
        <f>IF('FY2025'!$A344&lt;&gt;"",IF(AND(MONTH($K342) &lt;= 1, MONTH($L342) &gt;= 1), IF($O342 &lt;&gt; "", $E342/$O342, ""), ""),"")</f>
        <v/>
      </c>
      <c r="Q342" s="10" t="str">
        <f>IF('FY2025'!$A344&lt;&gt;"",IF(AND(MONTH($K342) &lt;= 2, MONTH($L342) &gt;= 2), IF($O342 &lt;&gt; "", $E342/$O342, ""), ""),"")</f>
        <v/>
      </c>
      <c r="R342" s="10" t="str">
        <f>IF('FY2025'!$A344&lt;&gt;"",IF(AND(MONTH($K342) &lt;= 3, MONTH($L342) &gt;= 3), IF($O342 &lt;&gt; "", $E342/$O342, ""), ""),"")</f>
        <v/>
      </c>
      <c r="S342" s="10" t="str">
        <f>IF('FY2025'!$A344&lt;&gt;"",IF(AND(MONTH($K342) &lt;= 4, MONTH($L342) &gt;= 4), IF($O342 &lt;&gt; "", $E342/$O342, ""), ""),"")</f>
        <v/>
      </c>
      <c r="T342" s="10" t="str">
        <f>IF('FY2025'!$A344&lt;&gt;"",IF(AND(MONTH($K342) &lt;= 5, MONTH($L342) &gt;= 5), IF($O342 &lt;&gt; "", $E342/$O342, ""), ""),"")</f>
        <v/>
      </c>
      <c r="U342" s="10" t="str">
        <f>IF('FY2025'!$A344&lt;&gt;"",IF(AND(MONTH($K342) &lt;= 6, MONTH($L342) &gt;= 6), IF($O342 &lt;&gt; "", $E342/$O342, ""), ""),"")</f>
        <v/>
      </c>
      <c r="V342" s="10" t="str">
        <f>IF('FY2025'!$A344&lt;&gt;"",IF(AND(MONTH($K342) &lt;= 7, MONTH($L342) &gt;= 7 ), IF($O342 &lt;&gt; "", $E342/$O342, ""), ""),"")</f>
        <v/>
      </c>
      <c r="W342" s="10" t="str">
        <f>IF('FY2025'!$A344&lt;&gt;"",IF(AND(MONTH($K342) &lt;= 8, MONTH($L342) &gt;= 8), IF($O342 &lt;&gt; "", $E342/$O342, ""), ""),"")</f>
        <v/>
      </c>
      <c r="X342" s="10" t="str">
        <f>IF('FY2025'!$A344&lt;&gt;"",IF(AND(MONTH($K342) &lt;= 9, MONTH($L342) &gt;= 9), IF($O342 &lt;&gt; "", $E342/$O342, ""), ""),"")</f>
        <v/>
      </c>
      <c r="Y342" s="10" t="str">
        <f>IF('FY2025'!$A344&lt;&gt;"",IF(AND(MONTH($K342) &lt;= 10, MONTH($L342) &gt;= 10), IF($O342 &lt;&gt; "", $E342/$O342, ""), ""),"")</f>
        <v/>
      </c>
      <c r="Z342" s="10" t="str">
        <f>IF('FY2025'!$A344&lt;&gt;"",IF(AND(MONTH($K342) &lt;= 11, MONTH($L342) &gt;= 11), IF($O342 &lt;&gt; "", $E342/$O342, ""), ""),"")</f>
        <v/>
      </c>
      <c r="AA342" s="10" t="str">
        <f>IF('FY2025'!$A344&lt;&gt;"",IF(AND(MONTH($K342) &lt;= 12, MONTH($L342) &gt;= 12), IF($O342 &lt;&gt; "", $E342/$O342, ""), ""),"")</f>
        <v/>
      </c>
    </row>
    <row r="343" spans="1:27" x14ac:dyDescent="0.25">
      <c r="A343" s="8" t="str">
        <f>IF('FY2025'!A345&lt;&gt;"", VALUE('FY2025'!A345), "")</f>
        <v/>
      </c>
      <c r="B343" s="5" t="str">
        <f>IF('FY2025'!A345&lt;&gt;"",_xlfn.VALUETOTEXT('FY2025'!B345),"")</f>
        <v/>
      </c>
      <c r="D343" s="5" t="str">
        <f>IF('FY2025'!A345&lt;&gt;"",_xlfn.VALUETOTEXT('FY2025'!D345),"")</f>
        <v/>
      </c>
      <c r="E343" s="6" t="str">
        <f>IF('FY2025'!A345&lt;&gt;"",VALUE('FY2025'!E345),"")</f>
        <v/>
      </c>
      <c r="F343" s="6" t="str">
        <f>IF('FY2025'!A345&lt;&gt;"",VALUE('FY2025'!F345),"")</f>
        <v/>
      </c>
      <c r="G343" s="6" t="str">
        <f>IF('FY2025'!A345&lt;&gt;"",VALUE('FY2025'!G345),"")</f>
        <v/>
      </c>
      <c r="H343" s="6" t="str">
        <f>IF('FY2025'!A345&lt;&gt;"",VALUE('FY2025'!H345),"")</f>
        <v/>
      </c>
      <c r="I343" s="6" t="str">
        <f>IF('FY2025'!A345&lt;&gt;"",VALUE('FY2025'!I345),"")</f>
        <v/>
      </c>
      <c r="J343" s="6" t="str">
        <f>IF('FY2025'!A345&lt;&gt;"",VALUE('FY2025'!J345),"")</f>
        <v/>
      </c>
      <c r="K343" s="7" t="str">
        <f>IF('FY2025'!A345&lt;&gt;"",DATEVALUE(MID('FY2025'!K345, FIND(",", 'FY2025'!K345) + 2, FIND(" ", 'FY2025'!K345) - FIND(",", 'FY2025'!K345) - 1) &amp; " " &amp; MID('FY2025'!K345, FIND(" ", 'FY2025'!K345) + 1, FIND(",", 'FY2025'!K345, FIND(" ", 'FY2025'!K345)) - FIND(" ", 'FY2025'!K345) - 1) &amp; ", " &amp; MID('FY2025'!K345, FIND(",", 'FY2025'!K345, FIND(",",'FY2025'!K345) + 1) + 2, LEN('FY2025'!K345))),"")</f>
        <v/>
      </c>
      <c r="L343" s="7" t="str">
        <f>IF('FY2025'!A345&lt;&gt;"",DATEVALUE(MID('FY2025'!L345, FIND(",", 'FY2025'!L345) + 2, FIND(" ", 'FY2025'!L345) - FIND(",", 'FY2025'!L345) - 1) &amp; " " &amp; MID('FY2025'!L345, FIND(" ", 'FY2025'!L345) + 1, FIND(",", 'FY2025'!L345, FIND(" ", 'FY2025'!L345)) - FIND(" ", 'FY2025'!L345) - 1) &amp; ", " &amp; MID('FY2025'!L345, FIND(",", 'FY2025'!L345, FIND(",",'FY2025'!L345) + 1) + 2, LEN('FY2025'!L345))),"")</f>
        <v/>
      </c>
      <c r="M343" s="7" t="str">
        <f>IF('FY2025'!A345&lt;&gt;"",DATEVALUE(MID('FY2025'!M345, FIND(",", 'FY2025'!M345) + 2, FIND(" ", 'FY2025'!M345) - FIND(",", 'FY2025'!M345) - 1) &amp; " " &amp; MID('FY2025'!M345, FIND(" ", 'FY2025'!M345) + 1, FIND(",", 'FY2025'!M345, FIND(" ", 'FY2025'!M345)) - FIND(" ", 'FY2025'!M345) - 1) &amp; ", " &amp; MID('FY2025'!M345, FIND(",", 'FY2025'!M345, FIND(",",'FY2025'!M345) + 1) + 2, LEN('FY2025'!M345))),"")</f>
        <v/>
      </c>
      <c r="N343" s="7" t="str">
        <f>IF('FY2025'!A345&lt;&gt;"",DATEVALUE(MID('FY2025'!N345, FIND(",", 'FY2025'!N345) + 2, FIND(" ", 'FY2025'!N345) - FIND(",", 'FY2025'!N345) - 1) &amp; " " &amp; MID('FY2025'!N345, FIND(" ", 'FY2025'!N345) + 1, FIND(",", 'FY2025'!N345, FIND(" ", 'FY2025'!N345)) - FIND(" ", 'FY2025'!N345) - 1) &amp; ", " &amp; MID('FY2025'!N345, FIND(",", 'FY2025'!N345, FIND(",",'FY2025'!N345) + 1) + 2, LEN('FY2025'!N345))),"")</f>
        <v/>
      </c>
      <c r="O343" s="5" t="str">
        <f t="shared" si="5"/>
        <v/>
      </c>
      <c r="P343" s="10" t="str">
        <f>IF('FY2025'!$A345&lt;&gt;"",IF(AND(MONTH($K343) &lt;= 1, MONTH($L343) &gt;= 1), IF($O343 &lt;&gt; "", $E343/$O343, ""), ""),"")</f>
        <v/>
      </c>
      <c r="Q343" s="10" t="str">
        <f>IF('FY2025'!$A345&lt;&gt;"",IF(AND(MONTH($K343) &lt;= 2, MONTH($L343) &gt;= 2), IF($O343 &lt;&gt; "", $E343/$O343, ""), ""),"")</f>
        <v/>
      </c>
      <c r="R343" s="10" t="str">
        <f>IF('FY2025'!$A345&lt;&gt;"",IF(AND(MONTH($K343) &lt;= 3, MONTH($L343) &gt;= 3), IF($O343 &lt;&gt; "", $E343/$O343, ""), ""),"")</f>
        <v/>
      </c>
      <c r="S343" s="10" t="str">
        <f>IF('FY2025'!$A345&lt;&gt;"",IF(AND(MONTH($K343) &lt;= 4, MONTH($L343) &gt;= 4), IF($O343 &lt;&gt; "", $E343/$O343, ""), ""),"")</f>
        <v/>
      </c>
      <c r="T343" s="10" t="str">
        <f>IF('FY2025'!$A345&lt;&gt;"",IF(AND(MONTH($K343) &lt;= 5, MONTH($L343) &gt;= 5), IF($O343 &lt;&gt; "", $E343/$O343, ""), ""),"")</f>
        <v/>
      </c>
      <c r="U343" s="10" t="str">
        <f>IF('FY2025'!$A345&lt;&gt;"",IF(AND(MONTH($K343) &lt;= 6, MONTH($L343) &gt;= 6), IF($O343 &lt;&gt; "", $E343/$O343, ""), ""),"")</f>
        <v/>
      </c>
      <c r="V343" s="10" t="str">
        <f>IF('FY2025'!$A345&lt;&gt;"",IF(AND(MONTH($K343) &lt;= 7, MONTH($L343) &gt;= 7 ), IF($O343 &lt;&gt; "", $E343/$O343, ""), ""),"")</f>
        <v/>
      </c>
      <c r="W343" s="10" t="str">
        <f>IF('FY2025'!$A345&lt;&gt;"",IF(AND(MONTH($K343) &lt;= 8, MONTH($L343) &gt;= 8), IF($O343 &lt;&gt; "", $E343/$O343, ""), ""),"")</f>
        <v/>
      </c>
      <c r="X343" s="10" t="str">
        <f>IF('FY2025'!$A345&lt;&gt;"",IF(AND(MONTH($K343) &lt;= 9, MONTH($L343) &gt;= 9), IF($O343 &lt;&gt; "", $E343/$O343, ""), ""),"")</f>
        <v/>
      </c>
      <c r="Y343" s="10" t="str">
        <f>IF('FY2025'!$A345&lt;&gt;"",IF(AND(MONTH($K343) &lt;= 10, MONTH($L343) &gt;= 10), IF($O343 &lt;&gt; "", $E343/$O343, ""), ""),"")</f>
        <v/>
      </c>
      <c r="Z343" s="10" t="str">
        <f>IF('FY2025'!$A345&lt;&gt;"",IF(AND(MONTH($K343) &lt;= 11, MONTH($L343) &gt;= 11), IF($O343 &lt;&gt; "", $E343/$O343, ""), ""),"")</f>
        <v/>
      </c>
      <c r="AA343" s="10" t="str">
        <f>IF('FY2025'!$A345&lt;&gt;"",IF(AND(MONTH($K343) &lt;= 12, MONTH($L343) &gt;= 12), IF($O343 &lt;&gt; "", $E343/$O343, ""), ""),"")</f>
        <v/>
      </c>
    </row>
    <row r="344" spans="1:27" x14ac:dyDescent="0.25">
      <c r="A344" s="8" t="str">
        <f>IF('FY2025'!A346&lt;&gt;"", VALUE('FY2025'!A346), "")</f>
        <v/>
      </c>
      <c r="D344" s="5" t="str">
        <f>IF('FY2025'!A346&lt;&gt;"",_xlfn.VALUETOTEXT('FY2025'!D346),"")</f>
        <v/>
      </c>
      <c r="E344" s="6" t="str">
        <f>IF('FY2025'!A346&lt;&gt;"",VALUE('FY2025'!E346),"")</f>
        <v/>
      </c>
      <c r="F344" s="6" t="str">
        <f>IF('FY2025'!A346&lt;&gt;"",VALUE('FY2025'!F346),"")</f>
        <v/>
      </c>
      <c r="G344" s="6" t="str">
        <f>IF('FY2025'!A346&lt;&gt;"",VALUE('FY2025'!G346),"")</f>
        <v/>
      </c>
      <c r="H344" s="6" t="str">
        <f>IF('FY2025'!A346&lt;&gt;"",VALUE('FY2025'!H346),"")</f>
        <v/>
      </c>
      <c r="I344" s="6" t="str">
        <f>IF('FY2025'!A346&lt;&gt;"",VALUE('FY2025'!I346),"")</f>
        <v/>
      </c>
      <c r="J344" s="6" t="str">
        <f>IF('FY2025'!A346&lt;&gt;"",VALUE('FY2025'!J346),"")</f>
        <v/>
      </c>
      <c r="K344" s="7" t="str">
        <f>IF('FY2025'!A346&lt;&gt;"",DATEVALUE(MID('FY2025'!K346, FIND(",", 'FY2025'!K346) + 2, FIND(" ", 'FY2025'!K346) - FIND(",", 'FY2025'!K346) - 1) &amp; " " &amp; MID('FY2025'!K346, FIND(" ", 'FY2025'!K346) + 1, FIND(",", 'FY2025'!K346, FIND(" ", 'FY2025'!K346)) - FIND(" ", 'FY2025'!K346) - 1) &amp; ", " &amp; MID('FY2025'!K346, FIND(",", 'FY2025'!K346, FIND(",",'FY2025'!K346) + 1) + 2, LEN('FY2025'!K346))),"")</f>
        <v/>
      </c>
      <c r="L344" s="7" t="str">
        <f>IF('FY2025'!A346&lt;&gt;"",DATEVALUE(MID('FY2025'!L346, FIND(",", 'FY2025'!L346) + 2, FIND(" ", 'FY2025'!L346) - FIND(",", 'FY2025'!L346) - 1) &amp; " " &amp; MID('FY2025'!L346, FIND(" ", 'FY2025'!L346) + 1, FIND(",", 'FY2025'!L346, FIND(" ", 'FY2025'!L346)) - FIND(" ", 'FY2025'!L346) - 1) &amp; ", " &amp; MID('FY2025'!L346, FIND(",", 'FY2025'!L346, FIND(",",'FY2025'!L346) + 1) + 2, LEN('FY2025'!L346))),"")</f>
        <v/>
      </c>
      <c r="M344" s="7" t="str">
        <f>IF('FY2025'!A346&lt;&gt;"",DATEVALUE(MID('FY2025'!M346, FIND(",", 'FY2025'!M346) + 2, FIND(" ", 'FY2025'!M346) - FIND(",", 'FY2025'!M346) - 1) &amp; " " &amp; MID('FY2025'!M346, FIND(" ", 'FY2025'!M346) + 1, FIND(",", 'FY2025'!M346, FIND(" ", 'FY2025'!M346)) - FIND(" ", 'FY2025'!M346) - 1) &amp; ", " &amp; MID('FY2025'!M346, FIND(",", 'FY2025'!M346, FIND(",",'FY2025'!M346) + 1) + 2, LEN('FY2025'!M346))),"")</f>
        <v/>
      </c>
      <c r="N344" s="7" t="str">
        <f>IF('FY2025'!A346&lt;&gt;"",DATEVALUE(MID('FY2025'!N346, FIND(",", 'FY2025'!N346) + 2, FIND(" ", 'FY2025'!N346) - FIND(",", 'FY2025'!N346) - 1) &amp; " " &amp; MID('FY2025'!N346, FIND(" ", 'FY2025'!N346) + 1, FIND(",", 'FY2025'!N346, FIND(" ", 'FY2025'!N346)) - FIND(" ", 'FY2025'!N346) - 1) &amp; ", " &amp; MID('FY2025'!N346, FIND(",", 'FY2025'!N346, FIND(",",'FY2025'!N346) + 1) + 2, LEN('FY2025'!N346))),"")</f>
        <v/>
      </c>
      <c r="O344" s="5" t="str">
        <f t="shared" si="5"/>
        <v/>
      </c>
      <c r="P344" s="10" t="str">
        <f>IF('FY2025'!$A346&lt;&gt;"",IF(AND(MONTH($K344) &lt;= 1, MONTH($L344) &gt;= 1), IF($O344 &lt;&gt; "", $E344/$O344, ""), ""),"")</f>
        <v/>
      </c>
      <c r="Q344" s="10" t="str">
        <f>IF('FY2025'!$A346&lt;&gt;"",IF(AND(MONTH($K344) &lt;= 2, MONTH($L344) &gt;= 2), IF($O344 &lt;&gt; "", $E344/$O344, ""), ""),"")</f>
        <v/>
      </c>
      <c r="R344" s="10" t="str">
        <f>IF('FY2025'!$A346&lt;&gt;"",IF(AND(MONTH($K344) &lt;= 3, MONTH($L344) &gt;= 3), IF($O344 &lt;&gt; "", $E344/$O344, ""), ""),"")</f>
        <v/>
      </c>
      <c r="S344" s="10" t="str">
        <f>IF('FY2025'!$A346&lt;&gt;"",IF(AND(MONTH($K344) &lt;= 4, MONTH($L344) &gt;= 4), IF($O344 &lt;&gt; "", $E344/$O344, ""), ""),"")</f>
        <v/>
      </c>
      <c r="T344" s="10" t="str">
        <f>IF('FY2025'!$A346&lt;&gt;"",IF(AND(MONTH($K344) &lt;= 5, MONTH($L344) &gt;= 5), IF($O344 &lt;&gt; "", $E344/$O344, ""), ""),"")</f>
        <v/>
      </c>
      <c r="U344" s="10" t="str">
        <f>IF('FY2025'!$A346&lt;&gt;"",IF(AND(MONTH($K344) &lt;= 6, MONTH($L344) &gt;= 6), IF($O344 &lt;&gt; "", $E344/$O344, ""), ""),"")</f>
        <v/>
      </c>
      <c r="V344" s="10" t="str">
        <f>IF('FY2025'!$A346&lt;&gt;"",IF(AND(MONTH($K344) &lt;= 7, MONTH($L344) &gt;= 7 ), IF($O344 &lt;&gt; "", $E344/$O344, ""), ""),"")</f>
        <v/>
      </c>
      <c r="W344" s="10" t="str">
        <f>IF('FY2025'!$A346&lt;&gt;"",IF(AND(MONTH($K344) &lt;= 8, MONTH($L344) &gt;= 8), IF($O344 &lt;&gt; "", $E344/$O344, ""), ""),"")</f>
        <v/>
      </c>
      <c r="X344" s="10" t="str">
        <f>IF('FY2025'!$A346&lt;&gt;"",IF(AND(MONTH($K344) &lt;= 9, MONTH($L344) &gt;= 9), IF($O344 &lt;&gt; "", $E344/$O344, ""), ""),"")</f>
        <v/>
      </c>
      <c r="Y344" s="10" t="str">
        <f>IF('FY2025'!$A346&lt;&gt;"",IF(AND(MONTH($K344) &lt;= 10, MONTH($L344) &gt;= 10), IF($O344 &lt;&gt; "", $E344/$O344, ""), ""),"")</f>
        <v/>
      </c>
      <c r="Z344" s="10" t="str">
        <f>IF('FY2025'!$A346&lt;&gt;"",IF(AND(MONTH($K344) &lt;= 11, MONTH($L344) &gt;= 11), IF($O344 &lt;&gt; "", $E344/$O344, ""), ""),"")</f>
        <v/>
      </c>
      <c r="AA344" s="10" t="str">
        <f>IF('FY2025'!$A346&lt;&gt;"",IF(AND(MONTH($K344) &lt;= 12, MONTH($L344) &gt;= 12), IF($O344 &lt;&gt; "", $E344/$O344, ""), ""),"")</f>
        <v/>
      </c>
    </row>
    <row r="345" spans="1:27" x14ac:dyDescent="0.25">
      <c r="A345" s="8" t="str">
        <f>IF('FY2025'!A347&lt;&gt;"", VALUE('FY2025'!A347), "")</f>
        <v/>
      </c>
      <c r="D345" s="5" t="str">
        <f>IF('FY2025'!A347&lt;&gt;"",_xlfn.VALUETOTEXT('FY2025'!D347),"")</f>
        <v/>
      </c>
      <c r="E345" s="6" t="str">
        <f>IF('FY2025'!A347&lt;&gt;"",VALUE('FY2025'!E347),"")</f>
        <v/>
      </c>
      <c r="F345" s="6" t="str">
        <f>IF('FY2025'!A347&lt;&gt;"",VALUE('FY2025'!F347),"")</f>
        <v/>
      </c>
      <c r="G345" s="6" t="str">
        <f>IF('FY2025'!A347&lt;&gt;"",VALUE('FY2025'!G347),"")</f>
        <v/>
      </c>
      <c r="H345" s="6" t="str">
        <f>IF('FY2025'!A347&lt;&gt;"",VALUE('FY2025'!H347),"")</f>
        <v/>
      </c>
      <c r="I345" s="6" t="str">
        <f>IF('FY2025'!A347&lt;&gt;"",VALUE('FY2025'!I347),"")</f>
        <v/>
      </c>
      <c r="J345" s="6" t="str">
        <f>IF('FY2025'!A347&lt;&gt;"",VALUE('FY2025'!J347),"")</f>
        <v/>
      </c>
      <c r="K345" s="7" t="str">
        <f>IF('FY2025'!A347&lt;&gt;"",DATEVALUE(MID('FY2025'!K347, FIND(",", 'FY2025'!K347) + 2, FIND(" ", 'FY2025'!K347) - FIND(",", 'FY2025'!K347) - 1) &amp; " " &amp; MID('FY2025'!K347, FIND(" ", 'FY2025'!K347) + 1, FIND(",", 'FY2025'!K347, FIND(" ", 'FY2025'!K347)) - FIND(" ", 'FY2025'!K347) - 1) &amp; ", " &amp; MID('FY2025'!K347, FIND(",", 'FY2025'!K347, FIND(",",'FY2025'!K347) + 1) + 2, LEN('FY2025'!K347))),"")</f>
        <v/>
      </c>
      <c r="L345" s="7" t="str">
        <f>IF('FY2025'!A347&lt;&gt;"",DATEVALUE(MID('FY2025'!L347, FIND(",", 'FY2025'!L347) + 2, FIND(" ", 'FY2025'!L347) - FIND(",", 'FY2025'!L347) - 1) &amp; " " &amp; MID('FY2025'!L347, FIND(" ", 'FY2025'!L347) + 1, FIND(",", 'FY2025'!L347, FIND(" ", 'FY2025'!L347)) - FIND(" ", 'FY2025'!L347) - 1) &amp; ", " &amp; MID('FY2025'!L347, FIND(",", 'FY2025'!L347, FIND(",",'FY2025'!L347) + 1) + 2, LEN('FY2025'!L347))),"")</f>
        <v/>
      </c>
      <c r="M345" s="7" t="str">
        <f>IF('FY2025'!A347&lt;&gt;"",DATEVALUE(MID('FY2025'!M347, FIND(",", 'FY2025'!M347) + 2, FIND(" ", 'FY2025'!M347) - FIND(",", 'FY2025'!M347) - 1) &amp; " " &amp; MID('FY2025'!M347, FIND(" ", 'FY2025'!M347) + 1, FIND(",", 'FY2025'!M347, FIND(" ", 'FY2025'!M347)) - FIND(" ", 'FY2025'!M347) - 1) &amp; ", " &amp; MID('FY2025'!M347, FIND(",", 'FY2025'!M347, FIND(",",'FY2025'!M347) + 1) + 2, LEN('FY2025'!M347))),"")</f>
        <v/>
      </c>
      <c r="N345" s="7" t="str">
        <f>IF('FY2025'!A347&lt;&gt;"",DATEVALUE(MID('FY2025'!N347, FIND(",", 'FY2025'!N347) + 2, FIND(" ", 'FY2025'!N347) - FIND(",", 'FY2025'!N347) - 1) &amp; " " &amp; MID('FY2025'!N347, FIND(" ", 'FY2025'!N347) + 1, FIND(",", 'FY2025'!N347, FIND(" ", 'FY2025'!N347)) - FIND(" ", 'FY2025'!N347) - 1) &amp; ", " &amp; MID('FY2025'!N347, FIND(",", 'FY2025'!N347, FIND(",",'FY2025'!N347) + 1) + 2, LEN('FY2025'!N347))),"")</f>
        <v/>
      </c>
      <c r="O345" s="5" t="str">
        <f t="shared" si="5"/>
        <v/>
      </c>
      <c r="P345" s="10" t="str">
        <f>IF('FY2025'!$A347&lt;&gt;"",IF(AND(MONTH($K345) &lt;= 1, MONTH($L345) &gt;= 1), IF($O345 &lt;&gt; "", $E345/$O345, ""), ""),"")</f>
        <v/>
      </c>
      <c r="Q345" s="10" t="str">
        <f>IF('FY2025'!$A347&lt;&gt;"",IF(AND(MONTH($K345) &lt;= 2, MONTH($L345) &gt;= 2), IF($O345 &lt;&gt; "", $E345/$O345, ""), ""),"")</f>
        <v/>
      </c>
      <c r="R345" s="10" t="str">
        <f>IF('FY2025'!$A347&lt;&gt;"",IF(AND(MONTH($K345) &lt;= 3, MONTH($L345) &gt;= 3), IF($O345 &lt;&gt; "", $E345/$O345, ""), ""),"")</f>
        <v/>
      </c>
      <c r="S345" s="10" t="str">
        <f>IF('FY2025'!$A347&lt;&gt;"",IF(AND(MONTH($K345) &lt;= 4, MONTH($L345) &gt;= 4), IF($O345 &lt;&gt; "", $E345/$O345, ""), ""),"")</f>
        <v/>
      </c>
      <c r="T345" s="10" t="str">
        <f>IF('FY2025'!$A347&lt;&gt;"",IF(AND(MONTH($K345) &lt;= 5, MONTH($L345) &gt;= 5), IF($O345 &lt;&gt; "", $E345/$O345, ""), ""),"")</f>
        <v/>
      </c>
      <c r="U345" s="10" t="str">
        <f>IF('FY2025'!$A347&lt;&gt;"",IF(AND(MONTH($K345) &lt;= 6, MONTH($L345) &gt;= 6), IF($O345 &lt;&gt; "", $E345/$O345, ""), ""),"")</f>
        <v/>
      </c>
      <c r="V345" s="10" t="str">
        <f>IF('FY2025'!$A347&lt;&gt;"",IF(AND(MONTH($K345) &lt;= 7, MONTH($L345) &gt;= 7 ), IF($O345 &lt;&gt; "", $E345/$O345, ""), ""),"")</f>
        <v/>
      </c>
      <c r="W345" s="10" t="str">
        <f>IF('FY2025'!$A347&lt;&gt;"",IF(AND(MONTH($K345) &lt;= 8, MONTH($L345) &gt;= 8), IF($O345 &lt;&gt; "", $E345/$O345, ""), ""),"")</f>
        <v/>
      </c>
      <c r="X345" s="10" t="str">
        <f>IF('FY2025'!$A347&lt;&gt;"",IF(AND(MONTH($K345) &lt;= 9, MONTH($L345) &gt;= 9), IF($O345 &lt;&gt; "", $E345/$O345, ""), ""),"")</f>
        <v/>
      </c>
      <c r="Y345" s="10" t="str">
        <f>IF('FY2025'!$A347&lt;&gt;"",IF(AND(MONTH($K345) &lt;= 10, MONTH($L345) &gt;= 10), IF($O345 &lt;&gt; "", $E345/$O345, ""), ""),"")</f>
        <v/>
      </c>
      <c r="Z345" s="10" t="str">
        <f>IF('FY2025'!$A347&lt;&gt;"",IF(AND(MONTH($K345) &lt;= 11, MONTH($L345) &gt;= 11), IF($O345 &lt;&gt; "", $E345/$O345, ""), ""),"")</f>
        <v/>
      </c>
      <c r="AA345" s="10" t="str">
        <f>IF('FY2025'!$A347&lt;&gt;"",IF(AND(MONTH($K345) &lt;= 12, MONTH($L345) &gt;= 12), IF($O345 &lt;&gt; "", $E345/$O345, ""), ""),"")</f>
        <v/>
      </c>
    </row>
    <row r="346" spans="1:27" x14ac:dyDescent="0.25">
      <c r="A346" s="8" t="str">
        <f>IF('FY2025'!A348&lt;&gt;"", VALUE('FY2025'!A348), "")</f>
        <v/>
      </c>
      <c r="D346" s="5" t="str">
        <f>IF('FY2025'!A348&lt;&gt;"",_xlfn.VALUETOTEXT('FY2025'!D348),"")</f>
        <v/>
      </c>
      <c r="E346" s="6" t="str">
        <f>IF('FY2025'!A348&lt;&gt;"",VALUE('FY2025'!E348),"")</f>
        <v/>
      </c>
      <c r="F346" s="6" t="str">
        <f>IF('FY2025'!A348&lt;&gt;"",VALUE('FY2025'!F348),"")</f>
        <v/>
      </c>
      <c r="G346" s="6" t="str">
        <f>IF('FY2025'!A348&lt;&gt;"",VALUE('FY2025'!G348),"")</f>
        <v/>
      </c>
      <c r="H346" s="6" t="str">
        <f>IF('FY2025'!A348&lt;&gt;"",VALUE('FY2025'!H348),"")</f>
        <v/>
      </c>
      <c r="I346" s="6" t="str">
        <f>IF('FY2025'!A348&lt;&gt;"",VALUE('FY2025'!I348),"")</f>
        <v/>
      </c>
      <c r="J346" s="6" t="str">
        <f>IF('FY2025'!A348&lt;&gt;"",VALUE('FY2025'!J348),"")</f>
        <v/>
      </c>
      <c r="K346" s="7" t="str">
        <f>IF('FY2025'!A348&lt;&gt;"",DATEVALUE(MID('FY2025'!K348, FIND(",", 'FY2025'!K348) + 2, FIND(" ", 'FY2025'!K348) - FIND(",", 'FY2025'!K348) - 1) &amp; " " &amp; MID('FY2025'!K348, FIND(" ", 'FY2025'!K348) + 1, FIND(",", 'FY2025'!K348, FIND(" ", 'FY2025'!K348)) - FIND(" ", 'FY2025'!K348) - 1) &amp; ", " &amp; MID('FY2025'!K348, FIND(",", 'FY2025'!K348, FIND(",",'FY2025'!K348) + 1) + 2, LEN('FY2025'!K348))),"")</f>
        <v/>
      </c>
      <c r="L346" s="7" t="str">
        <f>IF('FY2025'!A348&lt;&gt;"",DATEVALUE(MID('FY2025'!L348, FIND(",", 'FY2025'!L348) + 2, FIND(" ", 'FY2025'!L348) - FIND(",", 'FY2025'!L348) - 1) &amp; " " &amp; MID('FY2025'!L348, FIND(" ", 'FY2025'!L348) + 1, FIND(",", 'FY2025'!L348, FIND(" ", 'FY2025'!L348)) - FIND(" ", 'FY2025'!L348) - 1) &amp; ", " &amp; MID('FY2025'!L348, FIND(",", 'FY2025'!L348, FIND(",",'FY2025'!L348) + 1) + 2, LEN('FY2025'!L348))),"")</f>
        <v/>
      </c>
      <c r="M346" s="7" t="str">
        <f>IF('FY2025'!A348&lt;&gt;"",DATEVALUE(MID('FY2025'!M348, FIND(",", 'FY2025'!M348) + 2, FIND(" ", 'FY2025'!M348) - FIND(",", 'FY2025'!M348) - 1) &amp; " " &amp; MID('FY2025'!M348, FIND(" ", 'FY2025'!M348) + 1, FIND(",", 'FY2025'!M348, FIND(" ", 'FY2025'!M348)) - FIND(" ", 'FY2025'!M348) - 1) &amp; ", " &amp; MID('FY2025'!M348, FIND(",", 'FY2025'!M348, FIND(",",'FY2025'!M348) + 1) + 2, LEN('FY2025'!M348))),"")</f>
        <v/>
      </c>
      <c r="N346" s="7" t="str">
        <f>IF('FY2025'!A348&lt;&gt;"",DATEVALUE(MID('FY2025'!N348, FIND(",", 'FY2025'!N348) + 2, FIND(" ", 'FY2025'!N348) - FIND(",", 'FY2025'!N348) - 1) &amp; " " &amp; MID('FY2025'!N348, FIND(" ", 'FY2025'!N348) + 1, FIND(",", 'FY2025'!N348, FIND(" ", 'FY2025'!N348)) - FIND(" ", 'FY2025'!N348) - 1) &amp; ", " &amp; MID('FY2025'!N348, FIND(",", 'FY2025'!N348, FIND(",",'FY2025'!N348) + 1) + 2, LEN('FY2025'!N348))),"")</f>
        <v/>
      </c>
      <c r="O346" s="5" t="str">
        <f t="shared" si="5"/>
        <v/>
      </c>
      <c r="P346" s="10" t="str">
        <f>IF('FY2025'!$A348&lt;&gt;"",IF(AND(MONTH($K346) &lt;= 1, MONTH($L346) &gt;= 1), IF($O346 &lt;&gt; "", $E346/$O346, ""), ""),"")</f>
        <v/>
      </c>
      <c r="Q346" s="10" t="str">
        <f>IF('FY2025'!$A348&lt;&gt;"",IF(AND(MONTH($K346) &lt;= 2, MONTH($L346) &gt;= 2), IF($O346 &lt;&gt; "", $E346/$O346, ""), ""),"")</f>
        <v/>
      </c>
      <c r="R346" s="10" t="str">
        <f>IF('FY2025'!$A348&lt;&gt;"",IF(AND(MONTH($K346) &lt;= 3, MONTH($L346) &gt;= 3), IF($O346 &lt;&gt; "", $E346/$O346, ""), ""),"")</f>
        <v/>
      </c>
      <c r="S346" s="10" t="str">
        <f>IF('FY2025'!$A348&lt;&gt;"",IF(AND(MONTH($K346) &lt;= 4, MONTH($L346) &gt;= 4), IF($O346 &lt;&gt; "", $E346/$O346, ""), ""),"")</f>
        <v/>
      </c>
      <c r="T346" s="10" t="str">
        <f>IF('FY2025'!$A348&lt;&gt;"",IF(AND(MONTH($K346) &lt;= 5, MONTH($L346) &gt;= 5), IF($O346 &lt;&gt; "", $E346/$O346, ""), ""),"")</f>
        <v/>
      </c>
      <c r="U346" s="10" t="str">
        <f>IF('FY2025'!$A348&lt;&gt;"",IF(AND(MONTH($K346) &lt;= 6, MONTH($L346) &gt;= 6), IF($O346 &lt;&gt; "", $E346/$O346, ""), ""),"")</f>
        <v/>
      </c>
      <c r="V346" s="10" t="str">
        <f>IF('FY2025'!$A348&lt;&gt;"",IF(AND(MONTH($K346) &lt;= 7, MONTH($L346) &gt;= 7 ), IF($O346 &lt;&gt; "", $E346/$O346, ""), ""),"")</f>
        <v/>
      </c>
      <c r="W346" s="10" t="str">
        <f>IF('FY2025'!$A348&lt;&gt;"",IF(AND(MONTH($K346) &lt;= 8, MONTH($L346) &gt;= 8), IF($O346 &lt;&gt; "", $E346/$O346, ""), ""),"")</f>
        <v/>
      </c>
      <c r="X346" s="10" t="str">
        <f>IF('FY2025'!$A348&lt;&gt;"",IF(AND(MONTH($K346) &lt;= 9, MONTH($L346) &gt;= 9), IF($O346 &lt;&gt; "", $E346/$O346, ""), ""),"")</f>
        <v/>
      </c>
      <c r="Y346" s="10" t="str">
        <f>IF('FY2025'!$A348&lt;&gt;"",IF(AND(MONTH($K346) &lt;= 10, MONTH($L346) &gt;= 10), IF($O346 &lt;&gt; "", $E346/$O346, ""), ""),"")</f>
        <v/>
      </c>
      <c r="Z346" s="10" t="str">
        <f>IF('FY2025'!$A348&lt;&gt;"",IF(AND(MONTH($K346) &lt;= 11, MONTH($L346) &gt;= 11), IF($O346 &lt;&gt; "", $E346/$O346, ""), ""),"")</f>
        <v/>
      </c>
      <c r="AA346" s="10" t="str">
        <f>IF('FY2025'!$A348&lt;&gt;"",IF(AND(MONTH($K346) &lt;= 12, MONTH($L346) &gt;= 12), IF($O346 &lt;&gt; "", $E346/$O346, ""), ""),"")</f>
        <v/>
      </c>
    </row>
    <row r="347" spans="1:27" x14ac:dyDescent="0.25">
      <c r="A347" s="8" t="str">
        <f>IF('FY2025'!A349&lt;&gt;"", VALUE('FY2025'!A349), "")</f>
        <v/>
      </c>
      <c r="D347" s="5" t="str">
        <f>IF('FY2025'!A349&lt;&gt;"",_xlfn.VALUETOTEXT('FY2025'!D349),"")</f>
        <v/>
      </c>
      <c r="E347" s="6" t="str">
        <f>IF('FY2025'!A349&lt;&gt;"",VALUE('FY2025'!E349),"")</f>
        <v/>
      </c>
      <c r="F347" s="6" t="str">
        <f>IF('FY2025'!A349&lt;&gt;"",VALUE('FY2025'!F349),"")</f>
        <v/>
      </c>
      <c r="G347" s="6" t="str">
        <f>IF('FY2025'!A349&lt;&gt;"",VALUE('FY2025'!G349),"")</f>
        <v/>
      </c>
      <c r="H347" s="6" t="str">
        <f>IF('FY2025'!A349&lt;&gt;"",VALUE('FY2025'!H349),"")</f>
        <v/>
      </c>
      <c r="I347" s="6" t="str">
        <f>IF('FY2025'!A349&lt;&gt;"",VALUE('FY2025'!I349),"")</f>
        <v/>
      </c>
      <c r="J347" s="6" t="str">
        <f>IF('FY2025'!A349&lt;&gt;"",VALUE('FY2025'!J349),"")</f>
        <v/>
      </c>
      <c r="K347" s="7" t="str">
        <f>IF('FY2025'!A349&lt;&gt;"",DATEVALUE(MID('FY2025'!K349, FIND(",", 'FY2025'!K349) + 2, FIND(" ", 'FY2025'!K349) - FIND(",", 'FY2025'!K349) - 1) &amp; " " &amp; MID('FY2025'!K349, FIND(" ", 'FY2025'!K349) + 1, FIND(",", 'FY2025'!K349, FIND(" ", 'FY2025'!K349)) - FIND(" ", 'FY2025'!K349) - 1) &amp; ", " &amp; MID('FY2025'!K349, FIND(",", 'FY2025'!K349, FIND(",",'FY2025'!K349) + 1) + 2, LEN('FY2025'!K349))),"")</f>
        <v/>
      </c>
      <c r="L347" s="7" t="str">
        <f>IF('FY2025'!A349&lt;&gt;"",DATEVALUE(MID('FY2025'!L349, FIND(",", 'FY2025'!L349) + 2, FIND(" ", 'FY2025'!L349) - FIND(",", 'FY2025'!L349) - 1) &amp; " " &amp; MID('FY2025'!L349, FIND(" ", 'FY2025'!L349) + 1, FIND(",", 'FY2025'!L349, FIND(" ", 'FY2025'!L349)) - FIND(" ", 'FY2025'!L349) - 1) &amp; ", " &amp; MID('FY2025'!L349, FIND(",", 'FY2025'!L349, FIND(",",'FY2025'!L349) + 1) + 2, LEN('FY2025'!L349))),"")</f>
        <v/>
      </c>
      <c r="M347" s="7" t="str">
        <f>IF('FY2025'!A349&lt;&gt;"",DATEVALUE(MID('FY2025'!M349, FIND(",", 'FY2025'!M349) + 2, FIND(" ", 'FY2025'!M349) - FIND(",", 'FY2025'!M349) - 1) &amp; " " &amp; MID('FY2025'!M349, FIND(" ", 'FY2025'!M349) + 1, FIND(",", 'FY2025'!M349, FIND(" ", 'FY2025'!M349)) - FIND(" ", 'FY2025'!M349) - 1) &amp; ", " &amp; MID('FY2025'!M349, FIND(",", 'FY2025'!M349, FIND(",",'FY2025'!M349) + 1) + 2, LEN('FY2025'!M349))),"")</f>
        <v/>
      </c>
      <c r="N347" s="7" t="str">
        <f>IF('FY2025'!A349&lt;&gt;"",DATEVALUE(MID('FY2025'!N349, FIND(",", 'FY2025'!N349) + 2, FIND(" ", 'FY2025'!N349) - FIND(",", 'FY2025'!N349) - 1) &amp; " " &amp; MID('FY2025'!N349, FIND(" ", 'FY2025'!N349) + 1, FIND(",", 'FY2025'!N349, FIND(" ", 'FY2025'!N349)) - FIND(" ", 'FY2025'!N349) - 1) &amp; ", " &amp; MID('FY2025'!N349, FIND(",", 'FY2025'!N349, FIND(",",'FY2025'!N349) + 1) + 2, LEN('FY2025'!N349))),"")</f>
        <v/>
      </c>
      <c r="O347" s="5" t="str">
        <f t="shared" si="5"/>
        <v/>
      </c>
      <c r="P347" s="10" t="str">
        <f>IF('FY2025'!$A349&lt;&gt;"",IF(AND(MONTH($K347) &lt;= 1, MONTH($L347) &gt;= 1), IF($O347 &lt;&gt; "", $E347/$O347, ""), ""),"")</f>
        <v/>
      </c>
      <c r="Q347" s="10" t="str">
        <f>IF('FY2025'!$A349&lt;&gt;"",IF(AND(MONTH($K347) &lt;= 2, MONTH($L347) &gt;= 2), IF($O347 &lt;&gt; "", $E347/$O347, ""), ""),"")</f>
        <v/>
      </c>
      <c r="R347" s="10" t="str">
        <f>IF('FY2025'!$A349&lt;&gt;"",IF(AND(MONTH($K347) &lt;= 3, MONTH($L347) &gt;= 3), IF($O347 &lt;&gt; "", $E347/$O347, ""), ""),"")</f>
        <v/>
      </c>
      <c r="S347" s="10" t="str">
        <f>IF('FY2025'!$A349&lt;&gt;"",IF(AND(MONTH($K347) &lt;= 4, MONTH($L347) &gt;= 4), IF($O347 &lt;&gt; "", $E347/$O347, ""), ""),"")</f>
        <v/>
      </c>
      <c r="T347" s="10" t="str">
        <f>IF('FY2025'!$A349&lt;&gt;"",IF(AND(MONTH($K347) &lt;= 5, MONTH($L347) &gt;= 5), IF($O347 &lt;&gt; "", $E347/$O347, ""), ""),"")</f>
        <v/>
      </c>
      <c r="U347" s="10" t="str">
        <f>IF('FY2025'!$A349&lt;&gt;"",IF(AND(MONTH($K347) &lt;= 6, MONTH($L347) &gt;= 6), IF($O347 &lt;&gt; "", $E347/$O347, ""), ""),"")</f>
        <v/>
      </c>
      <c r="V347" s="10" t="str">
        <f>IF('FY2025'!$A349&lt;&gt;"",IF(AND(MONTH($K347) &lt;= 7, MONTH($L347) &gt;= 7 ), IF($O347 &lt;&gt; "", $E347/$O347, ""), ""),"")</f>
        <v/>
      </c>
      <c r="W347" s="10" t="str">
        <f>IF('FY2025'!$A349&lt;&gt;"",IF(AND(MONTH($K347) &lt;= 8, MONTH($L347) &gt;= 8), IF($O347 &lt;&gt; "", $E347/$O347, ""), ""),"")</f>
        <v/>
      </c>
      <c r="X347" s="10" t="str">
        <f>IF('FY2025'!$A349&lt;&gt;"",IF(AND(MONTH($K347) &lt;= 9, MONTH($L347) &gt;= 9), IF($O347 &lt;&gt; "", $E347/$O347, ""), ""),"")</f>
        <v/>
      </c>
      <c r="Y347" s="10" t="str">
        <f>IF('FY2025'!$A349&lt;&gt;"",IF(AND(MONTH($K347) &lt;= 10, MONTH($L347) &gt;= 10), IF($O347 &lt;&gt; "", $E347/$O347, ""), ""),"")</f>
        <v/>
      </c>
      <c r="Z347" s="10" t="str">
        <f>IF('FY2025'!$A349&lt;&gt;"",IF(AND(MONTH($K347) &lt;= 11, MONTH($L347) &gt;= 11), IF($O347 &lt;&gt; "", $E347/$O347, ""), ""),"")</f>
        <v/>
      </c>
      <c r="AA347" s="10" t="str">
        <f>IF('FY2025'!$A349&lt;&gt;"",IF(AND(MONTH($K347) &lt;= 12, MONTH($L347) &gt;= 12), IF($O347 &lt;&gt; "", $E347/$O347, ""), ""),"")</f>
        <v/>
      </c>
    </row>
    <row r="348" spans="1:27" x14ac:dyDescent="0.25">
      <c r="A348" s="8" t="str">
        <f>IF('FY2025'!A350&lt;&gt;"", VALUE('FY2025'!A350), "")</f>
        <v/>
      </c>
      <c r="D348" s="5" t="str">
        <f>IF('FY2025'!A350&lt;&gt;"",_xlfn.VALUETOTEXT('FY2025'!D350),"")</f>
        <v/>
      </c>
      <c r="E348" s="6" t="str">
        <f>IF('FY2025'!A350&lt;&gt;"",VALUE('FY2025'!E350),"")</f>
        <v/>
      </c>
      <c r="F348" s="6" t="str">
        <f>IF('FY2025'!A350&lt;&gt;"",VALUE('FY2025'!F350),"")</f>
        <v/>
      </c>
      <c r="G348" s="6" t="str">
        <f>IF('FY2025'!A350&lt;&gt;"",VALUE('FY2025'!G350),"")</f>
        <v/>
      </c>
      <c r="H348" s="6" t="str">
        <f>IF('FY2025'!A350&lt;&gt;"",VALUE('FY2025'!H350),"")</f>
        <v/>
      </c>
      <c r="I348" s="6" t="str">
        <f>IF('FY2025'!A350&lt;&gt;"",VALUE('FY2025'!I350),"")</f>
        <v/>
      </c>
      <c r="J348" s="6" t="str">
        <f>IF('FY2025'!A350&lt;&gt;"",VALUE('FY2025'!J350),"")</f>
        <v/>
      </c>
      <c r="K348" s="7" t="str">
        <f>IF('FY2025'!A350&lt;&gt;"",DATEVALUE(MID('FY2025'!K350, FIND(",", 'FY2025'!K350) + 2, FIND(" ", 'FY2025'!K350) - FIND(",", 'FY2025'!K350) - 1) &amp; " " &amp; MID('FY2025'!K350, FIND(" ", 'FY2025'!K350) + 1, FIND(",", 'FY2025'!K350, FIND(" ", 'FY2025'!K350)) - FIND(" ", 'FY2025'!K350) - 1) &amp; ", " &amp; MID('FY2025'!K350, FIND(",", 'FY2025'!K350, FIND(",",'FY2025'!K350) + 1) + 2, LEN('FY2025'!K350))),"")</f>
        <v/>
      </c>
      <c r="L348" s="7" t="str">
        <f>IF('FY2025'!A350&lt;&gt;"",DATEVALUE(MID('FY2025'!L350, FIND(",", 'FY2025'!L350) + 2, FIND(" ", 'FY2025'!L350) - FIND(",", 'FY2025'!L350) - 1) &amp; " " &amp; MID('FY2025'!L350, FIND(" ", 'FY2025'!L350) + 1, FIND(",", 'FY2025'!L350, FIND(" ", 'FY2025'!L350)) - FIND(" ", 'FY2025'!L350) - 1) &amp; ", " &amp; MID('FY2025'!L350, FIND(",", 'FY2025'!L350, FIND(",",'FY2025'!L350) + 1) + 2, LEN('FY2025'!L350))),"")</f>
        <v/>
      </c>
      <c r="M348" s="7" t="str">
        <f>IF('FY2025'!A350&lt;&gt;"",DATEVALUE(MID('FY2025'!M350, FIND(",", 'FY2025'!M350) + 2, FIND(" ", 'FY2025'!M350) - FIND(",", 'FY2025'!M350) - 1) &amp; " " &amp; MID('FY2025'!M350, FIND(" ", 'FY2025'!M350) + 1, FIND(",", 'FY2025'!M350, FIND(" ", 'FY2025'!M350)) - FIND(" ", 'FY2025'!M350) - 1) &amp; ", " &amp; MID('FY2025'!M350, FIND(",", 'FY2025'!M350, FIND(",",'FY2025'!M350) + 1) + 2, LEN('FY2025'!M350))),"")</f>
        <v/>
      </c>
      <c r="N348" s="7" t="str">
        <f>IF('FY2025'!A350&lt;&gt;"",DATEVALUE(MID('FY2025'!N350, FIND(",", 'FY2025'!N350) + 2, FIND(" ", 'FY2025'!N350) - FIND(",", 'FY2025'!N350) - 1) &amp; " " &amp; MID('FY2025'!N350, FIND(" ", 'FY2025'!N350) + 1, FIND(",", 'FY2025'!N350, FIND(" ", 'FY2025'!N350)) - FIND(" ", 'FY2025'!N350) - 1) &amp; ", " &amp; MID('FY2025'!N350, FIND(",", 'FY2025'!N350, FIND(",",'FY2025'!N350) + 1) + 2, LEN('FY2025'!N350))),"")</f>
        <v/>
      </c>
      <c r="O348" s="5" t="str">
        <f t="shared" si="5"/>
        <v/>
      </c>
      <c r="P348" s="10" t="str">
        <f>IF('FY2025'!$A350&lt;&gt;"",IF(AND(MONTH($K348) &lt;= 1, MONTH($L348) &gt;= 1), IF($O348 &lt;&gt; "", $E348/$O348, ""), ""),"")</f>
        <v/>
      </c>
      <c r="Q348" s="10" t="str">
        <f>IF('FY2025'!$A350&lt;&gt;"",IF(AND(MONTH($K348) &lt;= 2, MONTH($L348) &gt;= 2), IF($O348 &lt;&gt; "", $E348/$O348, ""), ""),"")</f>
        <v/>
      </c>
      <c r="R348" s="10" t="str">
        <f>IF('FY2025'!$A350&lt;&gt;"",IF(AND(MONTH($K348) &lt;= 3, MONTH($L348) &gt;= 3), IF($O348 &lt;&gt; "", $E348/$O348, ""), ""),"")</f>
        <v/>
      </c>
      <c r="S348" s="10" t="str">
        <f>IF('FY2025'!$A350&lt;&gt;"",IF(AND(MONTH($K348) &lt;= 4, MONTH($L348) &gt;= 4), IF($O348 &lt;&gt; "", $E348/$O348, ""), ""),"")</f>
        <v/>
      </c>
      <c r="T348" s="10" t="str">
        <f>IF('FY2025'!$A350&lt;&gt;"",IF(AND(MONTH($K348) &lt;= 5, MONTH($L348) &gt;= 5), IF($O348 &lt;&gt; "", $E348/$O348, ""), ""),"")</f>
        <v/>
      </c>
      <c r="U348" s="10" t="str">
        <f>IF('FY2025'!$A350&lt;&gt;"",IF(AND(MONTH($K348) &lt;= 6, MONTH($L348) &gt;= 6), IF($O348 &lt;&gt; "", $E348/$O348, ""), ""),"")</f>
        <v/>
      </c>
      <c r="V348" s="10" t="str">
        <f>IF('FY2025'!$A350&lt;&gt;"",IF(AND(MONTH($K348) &lt;= 7, MONTH($L348) &gt;= 7 ), IF($O348 &lt;&gt; "", $E348/$O348, ""), ""),"")</f>
        <v/>
      </c>
      <c r="W348" s="10" t="str">
        <f>IF('FY2025'!$A350&lt;&gt;"",IF(AND(MONTH($K348) &lt;= 8, MONTH($L348) &gt;= 8), IF($O348 &lt;&gt; "", $E348/$O348, ""), ""),"")</f>
        <v/>
      </c>
      <c r="X348" s="10" t="str">
        <f>IF('FY2025'!$A350&lt;&gt;"",IF(AND(MONTH($K348) &lt;= 9, MONTH($L348) &gt;= 9), IF($O348 &lt;&gt; "", $E348/$O348, ""), ""),"")</f>
        <v/>
      </c>
      <c r="Y348" s="10" t="str">
        <f>IF('FY2025'!$A350&lt;&gt;"",IF(AND(MONTH($K348) &lt;= 10, MONTH($L348) &gt;= 10), IF($O348 &lt;&gt; "", $E348/$O348, ""), ""),"")</f>
        <v/>
      </c>
      <c r="Z348" s="10" t="str">
        <f>IF('FY2025'!$A350&lt;&gt;"",IF(AND(MONTH($K348) &lt;= 11, MONTH($L348) &gt;= 11), IF($O348 &lt;&gt; "", $E348/$O348, ""), ""),"")</f>
        <v/>
      </c>
      <c r="AA348" s="10" t="str">
        <f>IF('FY2025'!$A350&lt;&gt;"",IF(AND(MONTH($K348) &lt;= 12, MONTH($L348) &gt;= 12), IF($O348 &lt;&gt; "", $E348/$O348, ""), ""),"")</f>
        <v/>
      </c>
    </row>
    <row r="349" spans="1:27" x14ac:dyDescent="0.25">
      <c r="A349" s="8" t="str">
        <f>IF('FY2025'!A351&lt;&gt;"", VALUE('FY2025'!A351), "")</f>
        <v/>
      </c>
      <c r="D349" s="5" t="str">
        <f>IF('FY2025'!A351&lt;&gt;"",_xlfn.VALUETOTEXT('FY2025'!D351),"")</f>
        <v/>
      </c>
      <c r="E349" s="6" t="str">
        <f>IF('FY2025'!A351&lt;&gt;"",VALUE('FY2025'!E351),"")</f>
        <v/>
      </c>
      <c r="F349" s="6" t="str">
        <f>IF('FY2025'!A351&lt;&gt;"",VALUE('FY2025'!F351),"")</f>
        <v/>
      </c>
      <c r="G349" s="6" t="str">
        <f>IF('FY2025'!A351&lt;&gt;"",VALUE('FY2025'!G351),"")</f>
        <v/>
      </c>
      <c r="H349" s="6" t="str">
        <f>IF('FY2025'!A351&lt;&gt;"",VALUE('FY2025'!H351),"")</f>
        <v/>
      </c>
      <c r="I349" s="6" t="str">
        <f>IF('FY2025'!A351&lt;&gt;"",VALUE('FY2025'!I351),"")</f>
        <v/>
      </c>
      <c r="J349" s="6" t="str">
        <f>IF('FY2025'!A351&lt;&gt;"",VALUE('FY2025'!J351),"")</f>
        <v/>
      </c>
      <c r="K349" s="7" t="str">
        <f>IF('FY2025'!A351&lt;&gt;"",DATEVALUE(MID('FY2025'!K351, FIND(",", 'FY2025'!K351) + 2, FIND(" ", 'FY2025'!K351) - FIND(",", 'FY2025'!K351) - 1) &amp; " " &amp; MID('FY2025'!K351, FIND(" ", 'FY2025'!K351) + 1, FIND(",", 'FY2025'!K351, FIND(" ", 'FY2025'!K351)) - FIND(" ", 'FY2025'!K351) - 1) &amp; ", " &amp; MID('FY2025'!K351, FIND(",", 'FY2025'!K351, FIND(",",'FY2025'!K351) + 1) + 2, LEN('FY2025'!K351))),"")</f>
        <v/>
      </c>
      <c r="L349" s="7" t="str">
        <f>IF('FY2025'!A351&lt;&gt;"",DATEVALUE(MID('FY2025'!L351, FIND(",", 'FY2025'!L351) + 2, FIND(" ", 'FY2025'!L351) - FIND(",", 'FY2025'!L351) - 1) &amp; " " &amp; MID('FY2025'!L351, FIND(" ", 'FY2025'!L351) + 1, FIND(",", 'FY2025'!L351, FIND(" ", 'FY2025'!L351)) - FIND(" ", 'FY2025'!L351) - 1) &amp; ", " &amp; MID('FY2025'!L351, FIND(",", 'FY2025'!L351, FIND(",",'FY2025'!L351) + 1) + 2, LEN('FY2025'!L351))),"")</f>
        <v/>
      </c>
      <c r="M349" s="7" t="str">
        <f>IF('FY2025'!A351&lt;&gt;"",DATEVALUE(MID('FY2025'!M351, FIND(",", 'FY2025'!M351) + 2, FIND(" ", 'FY2025'!M351) - FIND(",", 'FY2025'!M351) - 1) &amp; " " &amp; MID('FY2025'!M351, FIND(" ", 'FY2025'!M351) + 1, FIND(",", 'FY2025'!M351, FIND(" ", 'FY2025'!M351)) - FIND(" ", 'FY2025'!M351) - 1) &amp; ", " &amp; MID('FY2025'!M351, FIND(",", 'FY2025'!M351, FIND(",",'FY2025'!M351) + 1) + 2, LEN('FY2025'!M351))),"")</f>
        <v/>
      </c>
      <c r="N349" s="7" t="str">
        <f>IF('FY2025'!A351&lt;&gt;"",DATEVALUE(MID('FY2025'!N351, FIND(",", 'FY2025'!N351) + 2, FIND(" ", 'FY2025'!N351) - FIND(",", 'FY2025'!N351) - 1) &amp; " " &amp; MID('FY2025'!N351, FIND(" ", 'FY2025'!N351) + 1, FIND(",", 'FY2025'!N351, FIND(" ", 'FY2025'!N351)) - FIND(" ", 'FY2025'!N351) - 1) &amp; ", " &amp; MID('FY2025'!N351, FIND(",", 'FY2025'!N351, FIND(",",'FY2025'!N351) + 1) + 2, LEN('FY2025'!N351))),"")</f>
        <v/>
      </c>
      <c r="O349" s="5" t="str">
        <f t="shared" si="5"/>
        <v/>
      </c>
      <c r="P349" s="10" t="str">
        <f>IF('FY2025'!$A351&lt;&gt;"",IF(AND(MONTH($K349) &lt;= 1, MONTH($L349) &gt;= 1), IF($O349 &lt;&gt; "", $E349/$O349, ""), ""),"")</f>
        <v/>
      </c>
      <c r="Q349" s="10" t="str">
        <f>IF('FY2025'!$A351&lt;&gt;"",IF(AND(MONTH($K349) &lt;= 2, MONTH($L349) &gt;= 2), IF($O349 &lt;&gt; "", $E349/$O349, ""), ""),"")</f>
        <v/>
      </c>
      <c r="R349" s="10" t="str">
        <f>IF('FY2025'!$A351&lt;&gt;"",IF(AND(MONTH($K349) &lt;= 3, MONTH($L349) &gt;= 3), IF($O349 &lt;&gt; "", $E349/$O349, ""), ""),"")</f>
        <v/>
      </c>
      <c r="S349" s="10" t="str">
        <f>IF('FY2025'!$A351&lt;&gt;"",IF(AND(MONTH($K349) &lt;= 4, MONTH($L349) &gt;= 4), IF($O349 &lt;&gt; "", $E349/$O349, ""), ""),"")</f>
        <v/>
      </c>
      <c r="T349" s="10" t="str">
        <f>IF('FY2025'!$A351&lt;&gt;"",IF(AND(MONTH($K349) &lt;= 5, MONTH($L349) &gt;= 5), IF($O349 &lt;&gt; "", $E349/$O349, ""), ""),"")</f>
        <v/>
      </c>
      <c r="U349" s="10" t="str">
        <f>IF('FY2025'!$A351&lt;&gt;"",IF(AND(MONTH($K349) &lt;= 6, MONTH($L349) &gt;= 6), IF($O349 &lt;&gt; "", $E349/$O349, ""), ""),"")</f>
        <v/>
      </c>
      <c r="V349" s="10" t="str">
        <f>IF('FY2025'!$A351&lt;&gt;"",IF(AND(MONTH($K349) &lt;= 7, MONTH($L349) &gt;= 7 ), IF($O349 &lt;&gt; "", $E349/$O349, ""), ""),"")</f>
        <v/>
      </c>
      <c r="W349" s="10" t="str">
        <f>IF('FY2025'!$A351&lt;&gt;"",IF(AND(MONTH($K349) &lt;= 8, MONTH($L349) &gt;= 8), IF($O349 &lt;&gt; "", $E349/$O349, ""), ""),"")</f>
        <v/>
      </c>
      <c r="X349" s="10" t="str">
        <f>IF('FY2025'!$A351&lt;&gt;"",IF(AND(MONTH($K349) &lt;= 9, MONTH($L349) &gt;= 9), IF($O349 &lt;&gt; "", $E349/$O349, ""), ""),"")</f>
        <v/>
      </c>
      <c r="Y349" s="10" t="str">
        <f>IF('FY2025'!$A351&lt;&gt;"",IF(AND(MONTH($K349) &lt;= 10, MONTH($L349) &gt;= 10), IF($O349 &lt;&gt; "", $E349/$O349, ""), ""),"")</f>
        <v/>
      </c>
      <c r="Z349" s="10" t="str">
        <f>IF('FY2025'!$A351&lt;&gt;"",IF(AND(MONTH($K349) &lt;= 11, MONTH($L349) &gt;= 11), IF($O349 &lt;&gt; "", $E349/$O349, ""), ""),"")</f>
        <v/>
      </c>
      <c r="AA349" s="10" t="str">
        <f>IF('FY2025'!$A351&lt;&gt;"",IF(AND(MONTH($K349) &lt;= 12, MONTH($L349) &gt;= 12), IF($O349 &lt;&gt; "", $E349/$O349, ""), ""),"")</f>
        <v/>
      </c>
    </row>
    <row r="350" spans="1:27" x14ac:dyDescent="0.25">
      <c r="A350" s="8" t="str">
        <f>IF('FY2025'!A352&lt;&gt;"", VALUE('FY2025'!A352), "")</f>
        <v/>
      </c>
      <c r="D350" s="5" t="str">
        <f>IF('FY2025'!A352&lt;&gt;"",_xlfn.VALUETOTEXT('FY2025'!D352),"")</f>
        <v/>
      </c>
      <c r="E350" s="6" t="str">
        <f>IF('FY2025'!A352&lt;&gt;"",VALUE('FY2025'!E352),"")</f>
        <v/>
      </c>
      <c r="F350" s="6" t="str">
        <f>IF('FY2025'!A352&lt;&gt;"",VALUE('FY2025'!F352),"")</f>
        <v/>
      </c>
      <c r="G350" s="6" t="str">
        <f>IF('FY2025'!A352&lt;&gt;"",VALUE('FY2025'!G352),"")</f>
        <v/>
      </c>
      <c r="H350" s="6" t="str">
        <f>IF('FY2025'!A352&lt;&gt;"",VALUE('FY2025'!H352),"")</f>
        <v/>
      </c>
      <c r="I350" s="6" t="str">
        <f>IF('FY2025'!A352&lt;&gt;"",VALUE('FY2025'!I352),"")</f>
        <v/>
      </c>
      <c r="J350" s="6" t="str">
        <f>IF('FY2025'!A352&lt;&gt;"",VALUE('FY2025'!J352),"")</f>
        <v/>
      </c>
      <c r="K350" s="7" t="str">
        <f>IF('FY2025'!A352&lt;&gt;"",DATEVALUE(MID('FY2025'!K352, FIND(",", 'FY2025'!K352) + 2, FIND(" ", 'FY2025'!K352) - FIND(",", 'FY2025'!K352) - 1) &amp; " " &amp; MID('FY2025'!K352, FIND(" ", 'FY2025'!K352) + 1, FIND(",", 'FY2025'!K352, FIND(" ", 'FY2025'!K352)) - FIND(" ", 'FY2025'!K352) - 1) &amp; ", " &amp; MID('FY2025'!K352, FIND(",", 'FY2025'!K352, FIND(",",'FY2025'!K352) + 1) + 2, LEN('FY2025'!K352))),"")</f>
        <v/>
      </c>
      <c r="L350" s="7" t="str">
        <f>IF('FY2025'!A352&lt;&gt;"",DATEVALUE(MID('FY2025'!L352, FIND(",", 'FY2025'!L352) + 2, FIND(" ", 'FY2025'!L352) - FIND(",", 'FY2025'!L352) - 1) &amp; " " &amp; MID('FY2025'!L352, FIND(" ", 'FY2025'!L352) + 1, FIND(",", 'FY2025'!L352, FIND(" ", 'FY2025'!L352)) - FIND(" ", 'FY2025'!L352) - 1) &amp; ", " &amp; MID('FY2025'!L352, FIND(",", 'FY2025'!L352, FIND(",",'FY2025'!L352) + 1) + 2, LEN('FY2025'!L352))),"")</f>
        <v/>
      </c>
      <c r="M350" s="7" t="str">
        <f>IF('FY2025'!A352&lt;&gt;"",DATEVALUE(MID('FY2025'!M352, FIND(",", 'FY2025'!M352) + 2, FIND(" ", 'FY2025'!M352) - FIND(",", 'FY2025'!M352) - 1) &amp; " " &amp; MID('FY2025'!M352, FIND(" ", 'FY2025'!M352) + 1, FIND(",", 'FY2025'!M352, FIND(" ", 'FY2025'!M352)) - FIND(" ", 'FY2025'!M352) - 1) &amp; ", " &amp; MID('FY2025'!M352, FIND(",", 'FY2025'!M352, FIND(",",'FY2025'!M352) + 1) + 2, LEN('FY2025'!M352))),"")</f>
        <v/>
      </c>
      <c r="N350" s="7" t="str">
        <f>IF('FY2025'!A352&lt;&gt;"",DATEVALUE(MID('FY2025'!N352, FIND(",", 'FY2025'!N352) + 2, FIND(" ", 'FY2025'!N352) - FIND(",", 'FY2025'!N352) - 1) &amp; " " &amp; MID('FY2025'!N352, FIND(" ", 'FY2025'!N352) + 1, FIND(",", 'FY2025'!N352, FIND(" ", 'FY2025'!N352)) - FIND(" ", 'FY2025'!N352) - 1) &amp; ", " &amp; MID('FY2025'!N352, FIND(",", 'FY2025'!N352, FIND(",",'FY2025'!N352) + 1) + 2, LEN('FY2025'!N352))),"")</f>
        <v/>
      </c>
      <c r="O350" s="5" t="str">
        <f t="shared" si="5"/>
        <v/>
      </c>
      <c r="P350" s="10" t="str">
        <f>IF('FY2025'!$A352&lt;&gt;"",IF(AND(MONTH($K350) &lt;= 1, MONTH($L350) &gt;= 1), IF($O350 &lt;&gt; "", $E350/$O350, ""), ""),"")</f>
        <v/>
      </c>
      <c r="Q350" s="10" t="str">
        <f>IF('FY2025'!$A352&lt;&gt;"",IF(AND(MONTH($K350) &lt;= 2, MONTH($L350) &gt;= 2), IF($O350 &lt;&gt; "", $E350/$O350, ""), ""),"")</f>
        <v/>
      </c>
      <c r="R350" s="10" t="str">
        <f>IF('FY2025'!$A352&lt;&gt;"",IF(AND(MONTH($K350) &lt;= 3, MONTH($L350) &gt;= 3), IF($O350 &lt;&gt; "", $E350/$O350, ""), ""),"")</f>
        <v/>
      </c>
      <c r="S350" s="10" t="str">
        <f>IF('FY2025'!$A352&lt;&gt;"",IF(AND(MONTH($K350) &lt;= 4, MONTH($L350) &gt;= 4), IF($O350 &lt;&gt; "", $E350/$O350, ""), ""),"")</f>
        <v/>
      </c>
      <c r="T350" s="10" t="str">
        <f>IF('FY2025'!$A352&lt;&gt;"",IF(AND(MONTH($K350) &lt;= 5, MONTH($L350) &gt;= 5), IF($O350 &lt;&gt; "", $E350/$O350, ""), ""),"")</f>
        <v/>
      </c>
      <c r="U350" s="10" t="str">
        <f>IF('FY2025'!$A352&lt;&gt;"",IF(AND(MONTH($K350) &lt;= 6, MONTH($L350) &gt;= 6), IF($O350 &lt;&gt; "", $E350/$O350, ""), ""),"")</f>
        <v/>
      </c>
      <c r="V350" s="10" t="str">
        <f>IF('FY2025'!$A352&lt;&gt;"",IF(AND(MONTH($K350) &lt;= 7, MONTH($L350) &gt;= 7 ), IF($O350 &lt;&gt; "", $E350/$O350, ""), ""),"")</f>
        <v/>
      </c>
      <c r="W350" s="10" t="str">
        <f>IF('FY2025'!$A352&lt;&gt;"",IF(AND(MONTH($K350) &lt;= 8, MONTH($L350) &gt;= 8), IF($O350 &lt;&gt; "", $E350/$O350, ""), ""),"")</f>
        <v/>
      </c>
      <c r="X350" s="10" t="str">
        <f>IF('FY2025'!$A352&lt;&gt;"",IF(AND(MONTH($K350) &lt;= 9, MONTH($L350) &gt;= 9), IF($O350 &lt;&gt; "", $E350/$O350, ""), ""),"")</f>
        <v/>
      </c>
      <c r="Y350" s="10" t="str">
        <f>IF('FY2025'!$A352&lt;&gt;"",IF(AND(MONTH($K350) &lt;= 10, MONTH($L350) &gt;= 10), IF($O350 &lt;&gt; "", $E350/$O350, ""), ""),"")</f>
        <v/>
      </c>
      <c r="Z350" s="10" t="str">
        <f>IF('FY2025'!$A352&lt;&gt;"",IF(AND(MONTH($K350) &lt;= 11, MONTH($L350) &gt;= 11), IF($O350 &lt;&gt; "", $E350/$O350, ""), ""),"")</f>
        <v/>
      </c>
      <c r="AA350" s="10" t="str">
        <f>IF('FY2025'!$A352&lt;&gt;"",IF(AND(MONTH($K350) &lt;= 12, MONTH($L350) &gt;= 12), IF($O350 &lt;&gt; "", $E350/$O350, ""), ""),"")</f>
        <v/>
      </c>
    </row>
    <row r="351" spans="1:27" x14ac:dyDescent="0.25">
      <c r="A351" s="8" t="str">
        <f>IF('FY2025'!A353&lt;&gt;"", VALUE('FY2025'!A353), "")</f>
        <v/>
      </c>
      <c r="D351" s="5" t="str">
        <f>IF('FY2025'!A353&lt;&gt;"",_xlfn.VALUETOTEXT('FY2025'!D353),"")</f>
        <v/>
      </c>
      <c r="E351" s="6" t="str">
        <f>IF('FY2025'!A353&lt;&gt;"",VALUE('FY2025'!E353),"")</f>
        <v/>
      </c>
      <c r="F351" s="6" t="str">
        <f>IF('FY2025'!A353&lt;&gt;"",VALUE('FY2025'!F353),"")</f>
        <v/>
      </c>
      <c r="G351" s="6" t="str">
        <f>IF('FY2025'!A353&lt;&gt;"",VALUE('FY2025'!G353),"")</f>
        <v/>
      </c>
      <c r="H351" s="6" t="str">
        <f>IF('FY2025'!A353&lt;&gt;"",VALUE('FY2025'!H353),"")</f>
        <v/>
      </c>
      <c r="I351" s="6" t="str">
        <f>IF('FY2025'!A353&lt;&gt;"",VALUE('FY2025'!I353),"")</f>
        <v/>
      </c>
      <c r="J351" s="6" t="str">
        <f>IF('FY2025'!A353&lt;&gt;"",VALUE('FY2025'!J353),"")</f>
        <v/>
      </c>
      <c r="K351" s="7" t="str">
        <f>IF('FY2025'!A353&lt;&gt;"",DATEVALUE(MID('FY2025'!K353, FIND(",", 'FY2025'!K353) + 2, FIND(" ", 'FY2025'!K353) - FIND(",", 'FY2025'!K353) - 1) &amp; " " &amp; MID('FY2025'!K353, FIND(" ", 'FY2025'!K353) + 1, FIND(",", 'FY2025'!K353, FIND(" ", 'FY2025'!K353)) - FIND(" ", 'FY2025'!K353) - 1) &amp; ", " &amp; MID('FY2025'!K353, FIND(",", 'FY2025'!K353, FIND(",",'FY2025'!K353) + 1) + 2, LEN('FY2025'!K353))),"")</f>
        <v/>
      </c>
      <c r="L351" s="7" t="str">
        <f>IF('FY2025'!A353&lt;&gt;"",DATEVALUE(MID('FY2025'!L353, FIND(",", 'FY2025'!L353) + 2, FIND(" ", 'FY2025'!L353) - FIND(",", 'FY2025'!L353) - 1) &amp; " " &amp; MID('FY2025'!L353, FIND(" ", 'FY2025'!L353) + 1, FIND(",", 'FY2025'!L353, FIND(" ", 'FY2025'!L353)) - FIND(" ", 'FY2025'!L353) - 1) &amp; ", " &amp; MID('FY2025'!L353, FIND(",", 'FY2025'!L353, FIND(",",'FY2025'!L353) + 1) + 2, LEN('FY2025'!L353))),"")</f>
        <v/>
      </c>
      <c r="M351" s="7" t="str">
        <f>IF('FY2025'!A353&lt;&gt;"",DATEVALUE(MID('FY2025'!M353, FIND(",", 'FY2025'!M353) + 2, FIND(" ", 'FY2025'!M353) - FIND(",", 'FY2025'!M353) - 1) &amp; " " &amp; MID('FY2025'!M353, FIND(" ", 'FY2025'!M353) + 1, FIND(",", 'FY2025'!M353, FIND(" ", 'FY2025'!M353)) - FIND(" ", 'FY2025'!M353) - 1) &amp; ", " &amp; MID('FY2025'!M353, FIND(",", 'FY2025'!M353, FIND(",",'FY2025'!M353) + 1) + 2, LEN('FY2025'!M353))),"")</f>
        <v/>
      </c>
      <c r="N351" s="7" t="str">
        <f>IF('FY2025'!A353&lt;&gt;"",DATEVALUE(MID('FY2025'!N353, FIND(",", 'FY2025'!N353) + 2, FIND(" ", 'FY2025'!N353) - FIND(",", 'FY2025'!N353) - 1) &amp; " " &amp; MID('FY2025'!N353, FIND(" ", 'FY2025'!N353) + 1, FIND(",", 'FY2025'!N353, FIND(" ", 'FY2025'!N353)) - FIND(" ", 'FY2025'!N353) - 1) &amp; ", " &amp; MID('FY2025'!N353, FIND(",", 'FY2025'!N353, FIND(",",'FY2025'!N353) + 1) + 2, LEN('FY2025'!N353))),"")</f>
        <v/>
      </c>
      <c r="O351" s="5" t="str">
        <f t="shared" si="5"/>
        <v/>
      </c>
      <c r="P351" s="10" t="str">
        <f>IF('FY2025'!$A353&lt;&gt;"",IF(AND(MONTH($K351) &lt;= 1, MONTH($L351) &gt;= 1), IF($O351 &lt;&gt; "", $E351/$O351, ""), ""),"")</f>
        <v/>
      </c>
      <c r="Q351" s="10" t="str">
        <f>IF('FY2025'!$A353&lt;&gt;"",IF(AND(MONTH($K351) &lt;= 2, MONTH($L351) &gt;= 2), IF($O351 &lt;&gt; "", $E351/$O351, ""), ""),"")</f>
        <v/>
      </c>
      <c r="R351" s="10" t="str">
        <f>IF('FY2025'!$A353&lt;&gt;"",IF(AND(MONTH($K351) &lt;= 3, MONTH($L351) &gt;= 3), IF($O351 &lt;&gt; "", $E351/$O351, ""), ""),"")</f>
        <v/>
      </c>
      <c r="S351" s="10" t="str">
        <f>IF('FY2025'!$A353&lt;&gt;"",IF(AND(MONTH($K351) &lt;= 4, MONTH($L351) &gt;= 4), IF($O351 &lt;&gt; "", $E351/$O351, ""), ""),"")</f>
        <v/>
      </c>
      <c r="T351" s="10" t="str">
        <f>IF('FY2025'!$A353&lt;&gt;"",IF(AND(MONTH($K351) &lt;= 5, MONTH($L351) &gt;= 5), IF($O351 &lt;&gt; "", $E351/$O351, ""), ""),"")</f>
        <v/>
      </c>
      <c r="U351" s="10" t="str">
        <f>IF('FY2025'!$A353&lt;&gt;"",IF(AND(MONTH($K351) &lt;= 6, MONTH($L351) &gt;= 6), IF($O351 &lt;&gt; "", $E351/$O351, ""), ""),"")</f>
        <v/>
      </c>
      <c r="V351" s="10" t="str">
        <f>IF('FY2025'!$A353&lt;&gt;"",IF(AND(MONTH($K351) &lt;= 7, MONTH($L351) &gt;= 7 ), IF($O351 &lt;&gt; "", $E351/$O351, ""), ""),"")</f>
        <v/>
      </c>
      <c r="W351" s="10" t="str">
        <f>IF('FY2025'!$A353&lt;&gt;"",IF(AND(MONTH($K351) &lt;= 8, MONTH($L351) &gt;= 8), IF($O351 &lt;&gt; "", $E351/$O351, ""), ""),"")</f>
        <v/>
      </c>
      <c r="X351" s="10" t="str">
        <f>IF('FY2025'!$A353&lt;&gt;"",IF(AND(MONTH($K351) &lt;= 9, MONTH($L351) &gt;= 9), IF($O351 &lt;&gt; "", $E351/$O351, ""), ""),"")</f>
        <v/>
      </c>
      <c r="Y351" s="10" t="str">
        <f>IF('FY2025'!$A353&lt;&gt;"",IF(AND(MONTH($K351) &lt;= 10, MONTH($L351) &gt;= 10), IF($O351 &lt;&gt; "", $E351/$O351, ""), ""),"")</f>
        <v/>
      </c>
      <c r="Z351" s="10" t="str">
        <f>IF('FY2025'!$A353&lt;&gt;"",IF(AND(MONTH($K351) &lt;= 11, MONTH($L351) &gt;= 11), IF($O351 &lt;&gt; "", $E351/$O351, ""), ""),"")</f>
        <v/>
      </c>
      <c r="AA351" s="10" t="str">
        <f>IF('FY2025'!$A353&lt;&gt;"",IF(AND(MONTH($K351) &lt;= 12, MONTH($L351) &gt;= 12), IF($O351 &lt;&gt; "", $E351/$O351, ""), ""),"")</f>
        <v/>
      </c>
    </row>
    <row r="352" spans="1:27" x14ac:dyDescent="0.25">
      <c r="A352" s="8" t="str">
        <f>IF('FY2025'!A354&lt;&gt;"", VALUE('FY2025'!A354), "")</f>
        <v/>
      </c>
      <c r="D352" s="5" t="str">
        <f>IF('FY2025'!A354&lt;&gt;"",_xlfn.VALUETOTEXT('FY2025'!D354),"")</f>
        <v/>
      </c>
      <c r="E352" s="6" t="str">
        <f>IF('FY2025'!A354&lt;&gt;"",VALUE('FY2025'!E354),"")</f>
        <v/>
      </c>
      <c r="F352" s="6" t="str">
        <f>IF('FY2025'!A354&lt;&gt;"",VALUE('FY2025'!F354),"")</f>
        <v/>
      </c>
      <c r="G352" s="6" t="str">
        <f>IF('FY2025'!A354&lt;&gt;"",VALUE('FY2025'!G354),"")</f>
        <v/>
      </c>
      <c r="H352" s="6" t="str">
        <f>IF('FY2025'!A354&lt;&gt;"",VALUE('FY2025'!H354),"")</f>
        <v/>
      </c>
      <c r="I352" s="6" t="str">
        <f>IF('FY2025'!A354&lt;&gt;"",VALUE('FY2025'!I354),"")</f>
        <v/>
      </c>
      <c r="J352" s="6" t="str">
        <f>IF('FY2025'!A354&lt;&gt;"",VALUE('FY2025'!J354),"")</f>
        <v/>
      </c>
      <c r="K352" s="7" t="str">
        <f>IF('FY2025'!A354&lt;&gt;"",DATEVALUE(MID('FY2025'!K354, FIND(",", 'FY2025'!K354) + 2, FIND(" ", 'FY2025'!K354) - FIND(",", 'FY2025'!K354) - 1) &amp; " " &amp; MID('FY2025'!K354, FIND(" ", 'FY2025'!K354) + 1, FIND(",", 'FY2025'!K354, FIND(" ", 'FY2025'!K354)) - FIND(" ", 'FY2025'!K354) - 1) &amp; ", " &amp; MID('FY2025'!K354, FIND(",", 'FY2025'!K354, FIND(",",'FY2025'!K354) + 1) + 2, LEN('FY2025'!K354))),"")</f>
        <v/>
      </c>
      <c r="L352" s="7" t="str">
        <f>IF('FY2025'!A354&lt;&gt;"",DATEVALUE(MID('FY2025'!L354, FIND(",", 'FY2025'!L354) + 2, FIND(" ", 'FY2025'!L354) - FIND(",", 'FY2025'!L354) - 1) &amp; " " &amp; MID('FY2025'!L354, FIND(" ", 'FY2025'!L354) + 1, FIND(",", 'FY2025'!L354, FIND(" ", 'FY2025'!L354)) - FIND(" ", 'FY2025'!L354) - 1) &amp; ", " &amp; MID('FY2025'!L354, FIND(",", 'FY2025'!L354, FIND(",",'FY2025'!L354) + 1) + 2, LEN('FY2025'!L354))),"")</f>
        <v/>
      </c>
      <c r="M352" s="7" t="str">
        <f>IF('FY2025'!A354&lt;&gt;"",DATEVALUE(MID('FY2025'!M354, FIND(",", 'FY2025'!M354) + 2, FIND(" ", 'FY2025'!M354) - FIND(",", 'FY2025'!M354) - 1) &amp; " " &amp; MID('FY2025'!M354, FIND(" ", 'FY2025'!M354) + 1, FIND(",", 'FY2025'!M354, FIND(" ", 'FY2025'!M354)) - FIND(" ", 'FY2025'!M354) - 1) &amp; ", " &amp; MID('FY2025'!M354, FIND(",", 'FY2025'!M354, FIND(",",'FY2025'!M354) + 1) + 2, LEN('FY2025'!M354))),"")</f>
        <v/>
      </c>
      <c r="N352" s="7" t="str">
        <f>IF('FY2025'!A354&lt;&gt;"",DATEVALUE(MID('FY2025'!N354, FIND(",", 'FY2025'!N354) + 2, FIND(" ", 'FY2025'!N354) - FIND(",", 'FY2025'!N354) - 1) &amp; " " &amp; MID('FY2025'!N354, FIND(" ", 'FY2025'!N354) + 1, FIND(",", 'FY2025'!N354, FIND(" ", 'FY2025'!N354)) - FIND(" ", 'FY2025'!N354) - 1) &amp; ", " &amp; MID('FY2025'!N354, FIND(",", 'FY2025'!N354, FIND(",",'FY2025'!N354) + 1) + 2, LEN('FY2025'!N354))),"")</f>
        <v/>
      </c>
      <c r="O352" s="5" t="str">
        <f t="shared" si="5"/>
        <v/>
      </c>
      <c r="P352" s="10" t="str">
        <f>IF('FY2025'!$A354&lt;&gt;"",IF(AND(MONTH($K352) &lt;= 1, MONTH($L352) &gt;= 1), IF($O352 &lt;&gt; "", $E352/$O352, ""), ""),"")</f>
        <v/>
      </c>
      <c r="Q352" s="10" t="str">
        <f>IF('FY2025'!$A354&lt;&gt;"",IF(AND(MONTH($K352) &lt;= 2, MONTH($L352) &gt;= 2), IF($O352 &lt;&gt; "", $E352/$O352, ""), ""),"")</f>
        <v/>
      </c>
      <c r="R352" s="10" t="str">
        <f>IF('FY2025'!$A354&lt;&gt;"",IF(AND(MONTH($K352) &lt;= 3, MONTH($L352) &gt;= 3), IF($O352 &lt;&gt; "", $E352/$O352, ""), ""),"")</f>
        <v/>
      </c>
      <c r="S352" s="10" t="str">
        <f>IF('FY2025'!$A354&lt;&gt;"",IF(AND(MONTH($K352) &lt;= 4, MONTH($L352) &gt;= 4), IF($O352 &lt;&gt; "", $E352/$O352, ""), ""),"")</f>
        <v/>
      </c>
      <c r="T352" s="10" t="str">
        <f>IF('FY2025'!$A354&lt;&gt;"",IF(AND(MONTH($K352) &lt;= 5, MONTH($L352) &gt;= 5), IF($O352 &lt;&gt; "", $E352/$O352, ""), ""),"")</f>
        <v/>
      </c>
      <c r="U352" s="10" t="str">
        <f>IF('FY2025'!$A354&lt;&gt;"",IF(AND(MONTH($K352) &lt;= 6, MONTH($L352) &gt;= 6), IF($O352 &lt;&gt; "", $E352/$O352, ""), ""),"")</f>
        <v/>
      </c>
      <c r="V352" s="10" t="str">
        <f>IF('FY2025'!$A354&lt;&gt;"",IF(AND(MONTH($K352) &lt;= 7, MONTH($L352) &gt;= 7 ), IF($O352 &lt;&gt; "", $E352/$O352, ""), ""),"")</f>
        <v/>
      </c>
      <c r="W352" s="10" t="str">
        <f>IF('FY2025'!$A354&lt;&gt;"",IF(AND(MONTH($K352) &lt;= 8, MONTH($L352) &gt;= 8), IF($O352 &lt;&gt; "", $E352/$O352, ""), ""),"")</f>
        <v/>
      </c>
      <c r="X352" s="10" t="str">
        <f>IF('FY2025'!$A354&lt;&gt;"",IF(AND(MONTH($K352) &lt;= 9, MONTH($L352) &gt;= 9), IF($O352 &lt;&gt; "", $E352/$O352, ""), ""),"")</f>
        <v/>
      </c>
      <c r="Y352" s="10" t="str">
        <f>IF('FY2025'!$A354&lt;&gt;"",IF(AND(MONTH($K352) &lt;= 10, MONTH($L352) &gt;= 10), IF($O352 &lt;&gt; "", $E352/$O352, ""), ""),"")</f>
        <v/>
      </c>
      <c r="Z352" s="10" t="str">
        <f>IF('FY2025'!$A354&lt;&gt;"",IF(AND(MONTH($K352) &lt;= 11, MONTH($L352) &gt;= 11), IF($O352 &lt;&gt; "", $E352/$O352, ""), ""),"")</f>
        <v/>
      </c>
      <c r="AA352" s="10" t="str">
        <f>IF('FY2025'!$A354&lt;&gt;"",IF(AND(MONTH($K352) &lt;= 12, MONTH($L352) &gt;= 12), IF($O352 &lt;&gt; "", $E352/$O352, ""), ""),"")</f>
        <v/>
      </c>
    </row>
    <row r="353" spans="1:27" x14ac:dyDescent="0.25">
      <c r="A353" s="8" t="str">
        <f>IF('FY2025'!A355&lt;&gt;"", VALUE('FY2025'!A355), "")</f>
        <v/>
      </c>
      <c r="D353" s="5" t="str">
        <f>IF('FY2025'!A355&lt;&gt;"",_xlfn.VALUETOTEXT('FY2025'!D355),"")</f>
        <v/>
      </c>
      <c r="E353" s="6" t="str">
        <f>IF('FY2025'!A355&lt;&gt;"",VALUE('FY2025'!E355),"")</f>
        <v/>
      </c>
      <c r="F353" s="6" t="str">
        <f>IF('FY2025'!A355&lt;&gt;"",VALUE('FY2025'!F355),"")</f>
        <v/>
      </c>
      <c r="G353" s="6" t="str">
        <f>IF('FY2025'!A355&lt;&gt;"",VALUE('FY2025'!G355),"")</f>
        <v/>
      </c>
      <c r="H353" s="6" t="str">
        <f>IF('FY2025'!A355&lt;&gt;"",VALUE('FY2025'!H355),"")</f>
        <v/>
      </c>
      <c r="I353" s="6" t="str">
        <f>IF('FY2025'!A355&lt;&gt;"",VALUE('FY2025'!I355),"")</f>
        <v/>
      </c>
      <c r="J353" s="6" t="str">
        <f>IF('FY2025'!A355&lt;&gt;"",VALUE('FY2025'!J355),"")</f>
        <v/>
      </c>
      <c r="K353" s="7" t="str">
        <f>IF('FY2025'!A355&lt;&gt;"",DATEVALUE(MID('FY2025'!K355, FIND(",", 'FY2025'!K355) + 2, FIND(" ", 'FY2025'!K355) - FIND(",", 'FY2025'!K355) - 1) &amp; " " &amp; MID('FY2025'!K355, FIND(" ", 'FY2025'!K355) + 1, FIND(",", 'FY2025'!K355, FIND(" ", 'FY2025'!K355)) - FIND(" ", 'FY2025'!K355) - 1) &amp; ", " &amp; MID('FY2025'!K355, FIND(",", 'FY2025'!K355, FIND(",",'FY2025'!K355) + 1) + 2, LEN('FY2025'!K355))),"")</f>
        <v/>
      </c>
      <c r="L353" s="7" t="str">
        <f>IF('FY2025'!A355&lt;&gt;"",DATEVALUE(MID('FY2025'!L355, FIND(",", 'FY2025'!L355) + 2, FIND(" ", 'FY2025'!L355) - FIND(",", 'FY2025'!L355) - 1) &amp; " " &amp; MID('FY2025'!L355, FIND(" ", 'FY2025'!L355) + 1, FIND(",", 'FY2025'!L355, FIND(" ", 'FY2025'!L355)) - FIND(" ", 'FY2025'!L355) - 1) &amp; ", " &amp; MID('FY2025'!L355, FIND(",", 'FY2025'!L355, FIND(",",'FY2025'!L355) + 1) + 2, LEN('FY2025'!L355))),"")</f>
        <v/>
      </c>
      <c r="M353" s="7" t="str">
        <f>IF('FY2025'!A355&lt;&gt;"",DATEVALUE(MID('FY2025'!M355, FIND(",", 'FY2025'!M355) + 2, FIND(" ", 'FY2025'!M355) - FIND(",", 'FY2025'!M355) - 1) &amp; " " &amp; MID('FY2025'!M355, FIND(" ", 'FY2025'!M355) + 1, FIND(",", 'FY2025'!M355, FIND(" ", 'FY2025'!M355)) - FIND(" ", 'FY2025'!M355) - 1) &amp; ", " &amp; MID('FY2025'!M355, FIND(",", 'FY2025'!M355, FIND(",",'FY2025'!M355) + 1) + 2, LEN('FY2025'!M355))),"")</f>
        <v/>
      </c>
      <c r="N353" s="7" t="str">
        <f>IF('FY2025'!A355&lt;&gt;"",DATEVALUE(MID('FY2025'!N355, FIND(",", 'FY2025'!N355) + 2, FIND(" ", 'FY2025'!N355) - FIND(",", 'FY2025'!N355) - 1) &amp; " " &amp; MID('FY2025'!N355, FIND(" ", 'FY2025'!N355) + 1, FIND(",", 'FY2025'!N355, FIND(" ", 'FY2025'!N355)) - FIND(" ", 'FY2025'!N355) - 1) &amp; ", " &amp; MID('FY2025'!N355, FIND(",", 'FY2025'!N355, FIND(",",'FY2025'!N355) + 1) + 2, LEN('FY2025'!N355))),"")</f>
        <v/>
      </c>
      <c r="O353" s="5" t="str">
        <f t="shared" si="5"/>
        <v/>
      </c>
      <c r="P353" s="10" t="str">
        <f>IF('FY2025'!$A355&lt;&gt;"",IF(AND(MONTH($K353) &lt;= 1, MONTH($L353) &gt;= 1), IF($O353 &lt;&gt; "", $E353/$O353, ""), ""),"")</f>
        <v/>
      </c>
      <c r="Q353" s="10" t="str">
        <f>IF('FY2025'!$A355&lt;&gt;"",IF(AND(MONTH($K353) &lt;= 2, MONTH($L353) &gt;= 2), IF($O353 &lt;&gt; "", $E353/$O353, ""), ""),"")</f>
        <v/>
      </c>
      <c r="R353" s="10" t="str">
        <f>IF('FY2025'!$A355&lt;&gt;"",IF(AND(MONTH($K353) &lt;= 3, MONTH($L353) &gt;= 3), IF($O353 &lt;&gt; "", $E353/$O353, ""), ""),"")</f>
        <v/>
      </c>
      <c r="S353" s="10" t="str">
        <f>IF('FY2025'!$A355&lt;&gt;"",IF(AND(MONTH($K353) &lt;= 4, MONTH($L353) &gt;= 4), IF($O353 &lt;&gt; "", $E353/$O353, ""), ""),"")</f>
        <v/>
      </c>
      <c r="T353" s="10" t="str">
        <f>IF('FY2025'!$A355&lt;&gt;"",IF(AND(MONTH($K353) &lt;= 5, MONTH($L353) &gt;= 5), IF($O353 &lt;&gt; "", $E353/$O353, ""), ""),"")</f>
        <v/>
      </c>
      <c r="U353" s="10" t="str">
        <f>IF('FY2025'!$A355&lt;&gt;"",IF(AND(MONTH($K353) &lt;= 6, MONTH($L353) &gt;= 6), IF($O353 &lt;&gt; "", $E353/$O353, ""), ""),"")</f>
        <v/>
      </c>
      <c r="V353" s="10" t="str">
        <f>IF('FY2025'!$A355&lt;&gt;"",IF(AND(MONTH($K353) &lt;= 7, MONTH($L353) &gt;= 7 ), IF($O353 &lt;&gt; "", $E353/$O353, ""), ""),"")</f>
        <v/>
      </c>
      <c r="W353" s="10" t="str">
        <f>IF('FY2025'!$A355&lt;&gt;"",IF(AND(MONTH($K353) &lt;= 8, MONTH($L353) &gt;= 8), IF($O353 &lt;&gt; "", $E353/$O353, ""), ""),"")</f>
        <v/>
      </c>
      <c r="X353" s="10" t="str">
        <f>IF('FY2025'!$A355&lt;&gt;"",IF(AND(MONTH($K353) &lt;= 9, MONTH($L353) &gt;= 9), IF($O353 &lt;&gt; "", $E353/$O353, ""), ""),"")</f>
        <v/>
      </c>
      <c r="Y353" s="10" t="str">
        <f>IF('FY2025'!$A355&lt;&gt;"",IF(AND(MONTH($K353) &lt;= 10, MONTH($L353) &gt;= 10), IF($O353 &lt;&gt; "", $E353/$O353, ""), ""),"")</f>
        <v/>
      </c>
      <c r="Z353" s="10" t="str">
        <f>IF('FY2025'!$A355&lt;&gt;"",IF(AND(MONTH($K353) &lt;= 11, MONTH($L353) &gt;= 11), IF($O353 &lt;&gt; "", $E353/$O353, ""), ""),"")</f>
        <v/>
      </c>
      <c r="AA353" s="10" t="str">
        <f>IF('FY2025'!$A355&lt;&gt;"",IF(AND(MONTH($K353) &lt;= 12, MONTH($L353) &gt;= 12), IF($O353 &lt;&gt; "", $E353/$O353, ""), ""),"")</f>
        <v/>
      </c>
    </row>
    <row r="354" spans="1:27" x14ac:dyDescent="0.25">
      <c r="A354" s="8" t="str">
        <f>IF('FY2025'!A356&lt;&gt;"", VALUE('FY2025'!A356), "")</f>
        <v/>
      </c>
      <c r="D354" s="5" t="str">
        <f>IF('FY2025'!A356&lt;&gt;"",_xlfn.VALUETOTEXT('FY2025'!D356),"")</f>
        <v/>
      </c>
      <c r="E354" s="6" t="str">
        <f>IF('FY2025'!A356&lt;&gt;"",VALUE('FY2025'!E356),"")</f>
        <v/>
      </c>
      <c r="F354" s="6" t="str">
        <f>IF('FY2025'!A356&lt;&gt;"",VALUE('FY2025'!F356),"")</f>
        <v/>
      </c>
      <c r="G354" s="6" t="str">
        <f>IF('FY2025'!A356&lt;&gt;"",VALUE('FY2025'!G356),"")</f>
        <v/>
      </c>
      <c r="H354" s="6" t="str">
        <f>IF('FY2025'!A356&lt;&gt;"",VALUE('FY2025'!H356),"")</f>
        <v/>
      </c>
      <c r="I354" s="6" t="str">
        <f>IF('FY2025'!A356&lt;&gt;"",VALUE('FY2025'!I356),"")</f>
        <v/>
      </c>
      <c r="J354" s="6" t="str">
        <f>IF('FY2025'!A356&lt;&gt;"",VALUE('FY2025'!J356),"")</f>
        <v/>
      </c>
      <c r="K354" s="7" t="str">
        <f>IF('FY2025'!A356&lt;&gt;"",DATEVALUE(MID('FY2025'!K356, FIND(",", 'FY2025'!K356) + 2, FIND(" ", 'FY2025'!K356) - FIND(",", 'FY2025'!K356) - 1) &amp; " " &amp; MID('FY2025'!K356, FIND(" ", 'FY2025'!K356) + 1, FIND(",", 'FY2025'!K356, FIND(" ", 'FY2025'!K356)) - FIND(" ", 'FY2025'!K356) - 1) &amp; ", " &amp; MID('FY2025'!K356, FIND(",", 'FY2025'!K356, FIND(",",'FY2025'!K356) + 1) + 2, LEN('FY2025'!K356))),"")</f>
        <v/>
      </c>
      <c r="L354" s="7" t="str">
        <f>IF('FY2025'!A356&lt;&gt;"",DATEVALUE(MID('FY2025'!L356, FIND(",", 'FY2025'!L356) + 2, FIND(" ", 'FY2025'!L356) - FIND(",", 'FY2025'!L356) - 1) &amp; " " &amp; MID('FY2025'!L356, FIND(" ", 'FY2025'!L356) + 1, FIND(",", 'FY2025'!L356, FIND(" ", 'FY2025'!L356)) - FIND(" ", 'FY2025'!L356) - 1) &amp; ", " &amp; MID('FY2025'!L356, FIND(",", 'FY2025'!L356, FIND(",",'FY2025'!L356) + 1) + 2, LEN('FY2025'!L356))),"")</f>
        <v/>
      </c>
      <c r="M354" s="7" t="str">
        <f>IF('FY2025'!A356&lt;&gt;"",DATEVALUE(MID('FY2025'!M356, FIND(",", 'FY2025'!M356) + 2, FIND(" ", 'FY2025'!M356) - FIND(",", 'FY2025'!M356) - 1) &amp; " " &amp; MID('FY2025'!M356, FIND(" ", 'FY2025'!M356) + 1, FIND(",", 'FY2025'!M356, FIND(" ", 'FY2025'!M356)) - FIND(" ", 'FY2025'!M356) - 1) &amp; ", " &amp; MID('FY2025'!M356, FIND(",", 'FY2025'!M356, FIND(",",'FY2025'!M356) + 1) + 2, LEN('FY2025'!M356))),"")</f>
        <v/>
      </c>
      <c r="N354" s="7" t="str">
        <f>IF('FY2025'!A356&lt;&gt;"",DATEVALUE(MID('FY2025'!N356, FIND(",", 'FY2025'!N356) + 2, FIND(" ", 'FY2025'!N356) - FIND(",", 'FY2025'!N356) - 1) &amp; " " &amp; MID('FY2025'!N356, FIND(" ", 'FY2025'!N356) + 1, FIND(",", 'FY2025'!N356, FIND(" ", 'FY2025'!N356)) - FIND(" ", 'FY2025'!N356) - 1) &amp; ", " &amp; MID('FY2025'!N356, FIND(",", 'FY2025'!N356, FIND(",",'FY2025'!N356) + 1) + 2, LEN('FY2025'!N356))),"")</f>
        <v/>
      </c>
      <c r="O354" s="5" t="str">
        <f t="shared" si="5"/>
        <v/>
      </c>
      <c r="P354" s="10" t="str">
        <f>IF('FY2025'!$A356&lt;&gt;"",IF(AND(MONTH($K354) &lt;= 1, MONTH($L354) &gt;= 1), IF($O354 &lt;&gt; "", $E354/$O354, ""), ""),"")</f>
        <v/>
      </c>
      <c r="Q354" s="10" t="str">
        <f>IF('FY2025'!$A356&lt;&gt;"",IF(AND(MONTH($K354) &lt;= 2, MONTH($L354) &gt;= 2), IF($O354 &lt;&gt; "", $E354/$O354, ""), ""),"")</f>
        <v/>
      </c>
      <c r="R354" s="10" t="str">
        <f>IF('FY2025'!$A356&lt;&gt;"",IF(AND(MONTH($K354) &lt;= 3, MONTH($L354) &gt;= 3), IF($O354 &lt;&gt; "", $E354/$O354, ""), ""),"")</f>
        <v/>
      </c>
      <c r="S354" s="10" t="str">
        <f>IF('FY2025'!$A356&lt;&gt;"",IF(AND(MONTH($K354) &lt;= 4, MONTH($L354) &gt;= 4), IF($O354 &lt;&gt; "", $E354/$O354, ""), ""),"")</f>
        <v/>
      </c>
      <c r="T354" s="10" t="str">
        <f>IF('FY2025'!$A356&lt;&gt;"",IF(AND(MONTH($K354) &lt;= 5, MONTH($L354) &gt;= 5), IF($O354 &lt;&gt; "", $E354/$O354, ""), ""),"")</f>
        <v/>
      </c>
      <c r="U354" s="10" t="str">
        <f>IF('FY2025'!$A356&lt;&gt;"",IF(AND(MONTH($K354) &lt;= 6, MONTH($L354) &gt;= 6), IF($O354 &lt;&gt; "", $E354/$O354, ""), ""),"")</f>
        <v/>
      </c>
      <c r="V354" s="10" t="str">
        <f>IF('FY2025'!$A356&lt;&gt;"",IF(AND(MONTH($K354) &lt;= 7, MONTH($L354) &gt;= 7 ), IF($O354 &lt;&gt; "", $E354/$O354, ""), ""),"")</f>
        <v/>
      </c>
      <c r="W354" s="10" t="str">
        <f>IF('FY2025'!$A356&lt;&gt;"",IF(AND(MONTH($K354) &lt;= 8, MONTH($L354) &gt;= 8), IF($O354 &lt;&gt; "", $E354/$O354, ""), ""),"")</f>
        <v/>
      </c>
      <c r="X354" s="10" t="str">
        <f>IF('FY2025'!$A356&lt;&gt;"",IF(AND(MONTH($K354) &lt;= 9, MONTH($L354) &gt;= 9), IF($O354 &lt;&gt; "", $E354/$O354, ""), ""),"")</f>
        <v/>
      </c>
      <c r="Y354" s="10" t="str">
        <f>IF('FY2025'!$A356&lt;&gt;"",IF(AND(MONTH($K354) &lt;= 10, MONTH($L354) &gt;= 10), IF($O354 &lt;&gt; "", $E354/$O354, ""), ""),"")</f>
        <v/>
      </c>
      <c r="Z354" s="10" t="str">
        <f>IF('FY2025'!$A356&lt;&gt;"",IF(AND(MONTH($K354) &lt;= 11, MONTH($L354) &gt;= 11), IF($O354 &lt;&gt; "", $E354/$O354, ""), ""),"")</f>
        <v/>
      </c>
      <c r="AA354" s="10" t="str">
        <f>IF('FY2025'!$A356&lt;&gt;"",IF(AND(MONTH($K354) &lt;= 12, MONTH($L354) &gt;= 12), IF($O354 &lt;&gt; "", $E354/$O354, ""), ""),"")</f>
        <v/>
      </c>
    </row>
    <row r="355" spans="1:27" x14ac:dyDescent="0.25">
      <c r="A355" s="8" t="str">
        <f>IF('FY2025'!A357&lt;&gt;"", VALUE('FY2025'!A357), "")</f>
        <v/>
      </c>
      <c r="D355" s="5" t="str">
        <f>IF('FY2025'!A357&lt;&gt;"",_xlfn.VALUETOTEXT('FY2025'!D357),"")</f>
        <v/>
      </c>
      <c r="E355" s="6" t="str">
        <f>IF('FY2025'!A357&lt;&gt;"",VALUE('FY2025'!E357),"")</f>
        <v/>
      </c>
      <c r="F355" s="6" t="str">
        <f>IF('FY2025'!A357&lt;&gt;"",VALUE('FY2025'!F357),"")</f>
        <v/>
      </c>
      <c r="G355" s="6" t="str">
        <f>IF('FY2025'!A357&lt;&gt;"",VALUE('FY2025'!G357),"")</f>
        <v/>
      </c>
      <c r="H355" s="6" t="str">
        <f>IF('FY2025'!A357&lt;&gt;"",VALUE('FY2025'!H357),"")</f>
        <v/>
      </c>
      <c r="I355" s="6" t="str">
        <f>IF('FY2025'!A357&lt;&gt;"",VALUE('FY2025'!I357),"")</f>
        <v/>
      </c>
      <c r="J355" s="6" t="str">
        <f>IF('FY2025'!A357&lt;&gt;"",VALUE('FY2025'!J357),"")</f>
        <v/>
      </c>
      <c r="K355" s="7" t="str">
        <f>IF('FY2025'!A357&lt;&gt;"",DATEVALUE(MID('FY2025'!K357, FIND(",", 'FY2025'!K357) + 2, FIND(" ", 'FY2025'!K357) - FIND(",", 'FY2025'!K357) - 1) &amp; " " &amp; MID('FY2025'!K357, FIND(" ", 'FY2025'!K357) + 1, FIND(",", 'FY2025'!K357, FIND(" ", 'FY2025'!K357)) - FIND(" ", 'FY2025'!K357) - 1) &amp; ", " &amp; MID('FY2025'!K357, FIND(",", 'FY2025'!K357, FIND(",",'FY2025'!K357) + 1) + 2, LEN('FY2025'!K357))),"")</f>
        <v/>
      </c>
      <c r="L355" s="7" t="str">
        <f>IF('FY2025'!A357&lt;&gt;"",DATEVALUE(MID('FY2025'!L357, FIND(",", 'FY2025'!L357) + 2, FIND(" ", 'FY2025'!L357) - FIND(",", 'FY2025'!L357) - 1) &amp; " " &amp; MID('FY2025'!L357, FIND(" ", 'FY2025'!L357) + 1, FIND(",", 'FY2025'!L357, FIND(" ", 'FY2025'!L357)) - FIND(" ", 'FY2025'!L357) - 1) &amp; ", " &amp; MID('FY2025'!L357, FIND(",", 'FY2025'!L357, FIND(",",'FY2025'!L357) + 1) + 2, LEN('FY2025'!L357))),"")</f>
        <v/>
      </c>
      <c r="M355" s="7" t="str">
        <f>IF('FY2025'!A357&lt;&gt;"",DATEVALUE(MID('FY2025'!M357, FIND(",", 'FY2025'!M357) + 2, FIND(" ", 'FY2025'!M357) - FIND(",", 'FY2025'!M357) - 1) &amp; " " &amp; MID('FY2025'!M357, FIND(" ", 'FY2025'!M357) + 1, FIND(",", 'FY2025'!M357, FIND(" ", 'FY2025'!M357)) - FIND(" ", 'FY2025'!M357) - 1) &amp; ", " &amp; MID('FY2025'!M357, FIND(",", 'FY2025'!M357, FIND(",",'FY2025'!M357) + 1) + 2, LEN('FY2025'!M357))),"")</f>
        <v/>
      </c>
      <c r="N355" s="7" t="str">
        <f>IF('FY2025'!A357&lt;&gt;"",DATEVALUE(MID('FY2025'!N357, FIND(",", 'FY2025'!N357) + 2, FIND(" ", 'FY2025'!N357) - FIND(",", 'FY2025'!N357) - 1) &amp; " " &amp; MID('FY2025'!N357, FIND(" ", 'FY2025'!N357) + 1, FIND(",", 'FY2025'!N357, FIND(" ", 'FY2025'!N357)) - FIND(" ", 'FY2025'!N357) - 1) &amp; ", " &amp; MID('FY2025'!N357, FIND(",", 'FY2025'!N357, FIND(",",'FY2025'!N357) + 1) + 2, LEN('FY2025'!N357))),"")</f>
        <v/>
      </c>
      <c r="O355" s="5" t="str">
        <f t="shared" si="5"/>
        <v/>
      </c>
      <c r="P355" s="10" t="str">
        <f>IF('FY2025'!$A357&lt;&gt;"",IF(AND(MONTH($K355) &lt;= 1, MONTH($L355) &gt;= 1), IF($O355 &lt;&gt; "", $E355/$O355, ""), ""),"")</f>
        <v/>
      </c>
      <c r="Q355" s="10" t="str">
        <f>IF('FY2025'!$A357&lt;&gt;"",IF(AND(MONTH($K355) &lt;= 2, MONTH($L355) &gt;= 2), IF($O355 &lt;&gt; "", $E355/$O355, ""), ""),"")</f>
        <v/>
      </c>
      <c r="R355" s="10" t="str">
        <f>IF('FY2025'!$A357&lt;&gt;"",IF(AND(MONTH($K355) &lt;= 3, MONTH($L355) &gt;= 3), IF($O355 &lt;&gt; "", $E355/$O355, ""), ""),"")</f>
        <v/>
      </c>
      <c r="S355" s="10" t="str">
        <f>IF('FY2025'!$A357&lt;&gt;"",IF(AND(MONTH($K355) &lt;= 4, MONTH($L355) &gt;= 4), IF($O355 &lt;&gt; "", $E355/$O355, ""), ""),"")</f>
        <v/>
      </c>
      <c r="T355" s="10" t="str">
        <f>IF('FY2025'!$A357&lt;&gt;"",IF(AND(MONTH($K355) &lt;= 5, MONTH($L355) &gt;= 5), IF($O355 &lt;&gt; "", $E355/$O355, ""), ""),"")</f>
        <v/>
      </c>
      <c r="U355" s="10" t="str">
        <f>IF('FY2025'!$A357&lt;&gt;"",IF(AND(MONTH($K355) &lt;= 6, MONTH($L355) &gt;= 6), IF($O355 &lt;&gt; "", $E355/$O355, ""), ""),"")</f>
        <v/>
      </c>
      <c r="V355" s="10" t="str">
        <f>IF('FY2025'!$A357&lt;&gt;"",IF(AND(MONTH($K355) &lt;= 7, MONTH($L355) &gt;= 7 ), IF($O355 &lt;&gt; "", $E355/$O355, ""), ""),"")</f>
        <v/>
      </c>
      <c r="W355" s="10" t="str">
        <f>IF('FY2025'!$A357&lt;&gt;"",IF(AND(MONTH($K355) &lt;= 8, MONTH($L355) &gt;= 8), IF($O355 &lt;&gt; "", $E355/$O355, ""), ""),"")</f>
        <v/>
      </c>
      <c r="X355" s="10" t="str">
        <f>IF('FY2025'!$A357&lt;&gt;"",IF(AND(MONTH($K355) &lt;= 9, MONTH($L355) &gt;= 9), IF($O355 &lt;&gt; "", $E355/$O355, ""), ""),"")</f>
        <v/>
      </c>
      <c r="Y355" s="10" t="str">
        <f>IF('FY2025'!$A357&lt;&gt;"",IF(AND(MONTH($K355) &lt;= 10, MONTH($L355) &gt;= 10), IF($O355 &lt;&gt; "", $E355/$O355, ""), ""),"")</f>
        <v/>
      </c>
      <c r="Z355" s="10" t="str">
        <f>IF('FY2025'!$A357&lt;&gt;"",IF(AND(MONTH($K355) &lt;= 11, MONTH($L355) &gt;= 11), IF($O355 &lt;&gt; "", $E355/$O355, ""), ""),"")</f>
        <v/>
      </c>
      <c r="AA355" s="10" t="str">
        <f>IF('FY2025'!$A357&lt;&gt;"",IF(AND(MONTH($K355) &lt;= 12, MONTH($L355) &gt;= 12), IF($O355 &lt;&gt; "", $E355/$O355, ""), ""),"")</f>
        <v/>
      </c>
    </row>
    <row r="356" spans="1:27" x14ac:dyDescent="0.25">
      <c r="A356" s="8" t="str">
        <f>IF('FY2025'!A358&lt;&gt;"", VALUE('FY2025'!A358), "")</f>
        <v/>
      </c>
      <c r="D356" s="5" t="str">
        <f>IF('FY2025'!A358&lt;&gt;"",_xlfn.VALUETOTEXT('FY2025'!D358),"")</f>
        <v/>
      </c>
      <c r="E356" s="6" t="str">
        <f>IF('FY2025'!A358&lt;&gt;"",VALUE('FY2025'!E358),"")</f>
        <v/>
      </c>
      <c r="F356" s="6" t="str">
        <f>IF('FY2025'!A358&lt;&gt;"",VALUE('FY2025'!F358),"")</f>
        <v/>
      </c>
      <c r="G356" s="6" t="str">
        <f>IF('FY2025'!A358&lt;&gt;"",VALUE('FY2025'!G358),"")</f>
        <v/>
      </c>
      <c r="H356" s="6" t="str">
        <f>IF('FY2025'!A358&lt;&gt;"",VALUE('FY2025'!H358),"")</f>
        <v/>
      </c>
      <c r="I356" s="6" t="str">
        <f>IF('FY2025'!A358&lt;&gt;"",VALUE('FY2025'!I358),"")</f>
        <v/>
      </c>
      <c r="J356" s="6" t="str">
        <f>IF('FY2025'!A358&lt;&gt;"",VALUE('FY2025'!J358),"")</f>
        <v/>
      </c>
      <c r="K356" s="7" t="str">
        <f>IF('FY2025'!A358&lt;&gt;"",DATEVALUE(MID('FY2025'!K358, FIND(",", 'FY2025'!K358) + 2, FIND(" ", 'FY2025'!K358) - FIND(",", 'FY2025'!K358) - 1) &amp; " " &amp; MID('FY2025'!K358, FIND(" ", 'FY2025'!K358) + 1, FIND(",", 'FY2025'!K358, FIND(" ", 'FY2025'!K358)) - FIND(" ", 'FY2025'!K358) - 1) &amp; ", " &amp; MID('FY2025'!K358, FIND(",", 'FY2025'!K358, FIND(",",'FY2025'!K358) + 1) + 2, LEN('FY2025'!K358))),"")</f>
        <v/>
      </c>
      <c r="L356" s="7" t="str">
        <f>IF('FY2025'!A358&lt;&gt;"",DATEVALUE(MID('FY2025'!L358, FIND(",", 'FY2025'!L358) + 2, FIND(" ", 'FY2025'!L358) - FIND(",", 'FY2025'!L358) - 1) &amp; " " &amp; MID('FY2025'!L358, FIND(" ", 'FY2025'!L358) + 1, FIND(",", 'FY2025'!L358, FIND(" ", 'FY2025'!L358)) - FIND(" ", 'FY2025'!L358) - 1) &amp; ", " &amp; MID('FY2025'!L358, FIND(",", 'FY2025'!L358, FIND(",",'FY2025'!L358) + 1) + 2, LEN('FY2025'!L358))),"")</f>
        <v/>
      </c>
      <c r="M356" s="7" t="str">
        <f>IF('FY2025'!A358&lt;&gt;"",DATEVALUE(MID('FY2025'!M358, FIND(",", 'FY2025'!M358) + 2, FIND(" ", 'FY2025'!M358) - FIND(",", 'FY2025'!M358) - 1) &amp; " " &amp; MID('FY2025'!M358, FIND(" ", 'FY2025'!M358) + 1, FIND(",", 'FY2025'!M358, FIND(" ", 'FY2025'!M358)) - FIND(" ", 'FY2025'!M358) - 1) &amp; ", " &amp; MID('FY2025'!M358, FIND(",", 'FY2025'!M358, FIND(",",'FY2025'!M358) + 1) + 2, LEN('FY2025'!M358))),"")</f>
        <v/>
      </c>
      <c r="N356" s="7" t="str">
        <f>IF('FY2025'!A358&lt;&gt;"",DATEVALUE(MID('FY2025'!N358, FIND(",", 'FY2025'!N358) + 2, FIND(" ", 'FY2025'!N358) - FIND(",", 'FY2025'!N358) - 1) &amp; " " &amp; MID('FY2025'!N358, FIND(" ", 'FY2025'!N358) + 1, FIND(",", 'FY2025'!N358, FIND(" ", 'FY2025'!N358)) - FIND(" ", 'FY2025'!N358) - 1) &amp; ", " &amp; MID('FY2025'!N358, FIND(",", 'FY2025'!N358, FIND(",",'FY2025'!N358) + 1) + 2, LEN('FY2025'!N358))),"")</f>
        <v/>
      </c>
      <c r="O356" s="5" t="str">
        <f t="shared" si="5"/>
        <v/>
      </c>
      <c r="P356" s="10" t="str">
        <f>IF('FY2025'!$A358&lt;&gt;"",IF(AND(MONTH($K356) &lt;= 1, MONTH($L356) &gt;= 1), IF($O356 &lt;&gt; "", $E356/$O356, ""), ""),"")</f>
        <v/>
      </c>
      <c r="Q356" s="10" t="str">
        <f>IF('FY2025'!$A358&lt;&gt;"",IF(AND(MONTH($K356) &lt;= 2, MONTH($L356) &gt;= 2), IF($O356 &lt;&gt; "", $E356/$O356, ""), ""),"")</f>
        <v/>
      </c>
      <c r="R356" s="10" t="str">
        <f>IF('FY2025'!$A358&lt;&gt;"",IF(AND(MONTH($K356) &lt;= 3, MONTH($L356) &gt;= 3), IF($O356 &lt;&gt; "", $E356/$O356, ""), ""),"")</f>
        <v/>
      </c>
      <c r="S356" s="10" t="str">
        <f>IF('FY2025'!$A358&lt;&gt;"",IF(AND(MONTH($K356) &lt;= 4, MONTH($L356) &gt;= 4), IF($O356 &lt;&gt; "", $E356/$O356, ""), ""),"")</f>
        <v/>
      </c>
      <c r="T356" s="10" t="str">
        <f>IF('FY2025'!$A358&lt;&gt;"",IF(AND(MONTH($K356) &lt;= 5, MONTH($L356) &gt;= 5), IF($O356 &lt;&gt; "", $E356/$O356, ""), ""),"")</f>
        <v/>
      </c>
      <c r="U356" s="10" t="str">
        <f>IF('FY2025'!$A358&lt;&gt;"",IF(AND(MONTH($K356) &lt;= 6, MONTH($L356) &gt;= 6), IF($O356 &lt;&gt; "", $E356/$O356, ""), ""),"")</f>
        <v/>
      </c>
      <c r="V356" s="10" t="str">
        <f>IF('FY2025'!$A358&lt;&gt;"",IF(AND(MONTH($K356) &lt;= 7, MONTH($L356) &gt;= 7 ), IF($O356 &lt;&gt; "", $E356/$O356, ""), ""),"")</f>
        <v/>
      </c>
      <c r="W356" s="10" t="str">
        <f>IF('FY2025'!$A358&lt;&gt;"",IF(AND(MONTH($K356) &lt;= 8, MONTH($L356) &gt;= 8), IF($O356 &lt;&gt; "", $E356/$O356, ""), ""),"")</f>
        <v/>
      </c>
      <c r="X356" s="10" t="str">
        <f>IF('FY2025'!$A358&lt;&gt;"",IF(AND(MONTH($K356) &lt;= 9, MONTH($L356) &gt;= 9), IF($O356 &lt;&gt; "", $E356/$O356, ""), ""),"")</f>
        <v/>
      </c>
      <c r="Y356" s="10" t="str">
        <f>IF('FY2025'!$A358&lt;&gt;"",IF(AND(MONTH($K356) &lt;= 10, MONTH($L356) &gt;= 10), IF($O356 &lt;&gt; "", $E356/$O356, ""), ""),"")</f>
        <v/>
      </c>
      <c r="Z356" s="10" t="str">
        <f>IF('FY2025'!$A358&lt;&gt;"",IF(AND(MONTH($K356) &lt;= 11, MONTH($L356) &gt;= 11), IF($O356 &lt;&gt; "", $E356/$O356, ""), ""),"")</f>
        <v/>
      </c>
      <c r="AA356" s="10" t="str">
        <f>IF('FY2025'!$A358&lt;&gt;"",IF(AND(MONTH($K356) &lt;= 12, MONTH($L356) &gt;= 12), IF($O356 &lt;&gt; "", $E356/$O356, ""), ""),"")</f>
        <v/>
      </c>
    </row>
    <row r="357" spans="1:27" x14ac:dyDescent="0.25">
      <c r="A357" s="8" t="str">
        <f>IF('FY2025'!A359&lt;&gt;"", VALUE('FY2025'!A359), "")</f>
        <v/>
      </c>
      <c r="D357" s="5" t="str">
        <f>IF('FY2025'!A359&lt;&gt;"",_xlfn.VALUETOTEXT('FY2025'!D359),"")</f>
        <v/>
      </c>
      <c r="E357" s="6" t="str">
        <f>IF('FY2025'!A359&lt;&gt;"",VALUE('FY2025'!E359),"")</f>
        <v/>
      </c>
      <c r="F357" s="6" t="str">
        <f>IF('FY2025'!A359&lt;&gt;"",VALUE('FY2025'!F359),"")</f>
        <v/>
      </c>
      <c r="G357" s="6" t="str">
        <f>IF('FY2025'!A359&lt;&gt;"",VALUE('FY2025'!G359),"")</f>
        <v/>
      </c>
      <c r="H357" s="6" t="str">
        <f>IF('FY2025'!A359&lt;&gt;"",VALUE('FY2025'!H359),"")</f>
        <v/>
      </c>
      <c r="I357" s="6" t="str">
        <f>IF('FY2025'!A359&lt;&gt;"",VALUE('FY2025'!I359),"")</f>
        <v/>
      </c>
      <c r="J357" s="6" t="str">
        <f>IF('FY2025'!A359&lt;&gt;"",VALUE('FY2025'!J359),"")</f>
        <v/>
      </c>
      <c r="K357" s="7" t="str">
        <f>IF('FY2025'!A359&lt;&gt;"",DATEVALUE(MID('FY2025'!K359, FIND(",", 'FY2025'!K359) + 2, FIND(" ", 'FY2025'!K359) - FIND(",", 'FY2025'!K359) - 1) &amp; " " &amp; MID('FY2025'!K359, FIND(" ", 'FY2025'!K359) + 1, FIND(",", 'FY2025'!K359, FIND(" ", 'FY2025'!K359)) - FIND(" ", 'FY2025'!K359) - 1) &amp; ", " &amp; MID('FY2025'!K359, FIND(",", 'FY2025'!K359, FIND(",",'FY2025'!K359) + 1) + 2, LEN('FY2025'!K359))),"")</f>
        <v/>
      </c>
      <c r="L357" s="7" t="str">
        <f>IF('FY2025'!A359&lt;&gt;"",DATEVALUE(MID('FY2025'!L359, FIND(",", 'FY2025'!L359) + 2, FIND(" ", 'FY2025'!L359) - FIND(",", 'FY2025'!L359) - 1) &amp; " " &amp; MID('FY2025'!L359, FIND(" ", 'FY2025'!L359) + 1, FIND(",", 'FY2025'!L359, FIND(" ", 'FY2025'!L359)) - FIND(" ", 'FY2025'!L359) - 1) &amp; ", " &amp; MID('FY2025'!L359, FIND(",", 'FY2025'!L359, FIND(",",'FY2025'!L359) + 1) + 2, LEN('FY2025'!L359))),"")</f>
        <v/>
      </c>
      <c r="M357" s="7" t="str">
        <f>IF('FY2025'!A359&lt;&gt;"",DATEVALUE(MID('FY2025'!M359, FIND(",", 'FY2025'!M359) + 2, FIND(" ", 'FY2025'!M359) - FIND(",", 'FY2025'!M359) - 1) &amp; " " &amp; MID('FY2025'!M359, FIND(" ", 'FY2025'!M359) + 1, FIND(",", 'FY2025'!M359, FIND(" ", 'FY2025'!M359)) - FIND(" ", 'FY2025'!M359) - 1) &amp; ", " &amp; MID('FY2025'!M359, FIND(",", 'FY2025'!M359, FIND(",",'FY2025'!M359) + 1) + 2, LEN('FY2025'!M359))),"")</f>
        <v/>
      </c>
      <c r="N357" s="7" t="str">
        <f>IF('FY2025'!A359&lt;&gt;"",DATEVALUE(MID('FY2025'!N359, FIND(",", 'FY2025'!N359) + 2, FIND(" ", 'FY2025'!N359) - FIND(",", 'FY2025'!N359) - 1) &amp; " " &amp; MID('FY2025'!N359, FIND(" ", 'FY2025'!N359) + 1, FIND(",", 'FY2025'!N359, FIND(" ", 'FY2025'!N359)) - FIND(" ", 'FY2025'!N359) - 1) &amp; ", " &amp; MID('FY2025'!N359, FIND(",", 'FY2025'!N359, FIND(",",'FY2025'!N359) + 1) + 2, LEN('FY2025'!N359))),"")</f>
        <v/>
      </c>
      <c r="O357" s="5" t="str">
        <f t="shared" si="5"/>
        <v/>
      </c>
      <c r="P357" s="10" t="str">
        <f>IF('FY2025'!$A359&lt;&gt;"",IF(AND(MONTH($K357) &lt;= 1, MONTH($L357) &gt;= 1), IF($O357 &lt;&gt; "", $E357/$O357, ""), ""),"")</f>
        <v/>
      </c>
      <c r="Q357" s="10" t="str">
        <f>IF('FY2025'!$A359&lt;&gt;"",IF(AND(MONTH($K357) &lt;= 2, MONTH($L357) &gt;= 2), IF($O357 &lt;&gt; "", $E357/$O357, ""), ""),"")</f>
        <v/>
      </c>
      <c r="R357" s="10" t="str">
        <f>IF('FY2025'!$A359&lt;&gt;"",IF(AND(MONTH($K357) &lt;= 3, MONTH($L357) &gt;= 3), IF($O357 &lt;&gt; "", $E357/$O357, ""), ""),"")</f>
        <v/>
      </c>
      <c r="S357" s="10" t="str">
        <f>IF('FY2025'!$A359&lt;&gt;"",IF(AND(MONTH($K357) &lt;= 4, MONTH($L357) &gt;= 4), IF($O357 &lt;&gt; "", $E357/$O357, ""), ""),"")</f>
        <v/>
      </c>
      <c r="T357" s="10" t="str">
        <f>IF('FY2025'!$A359&lt;&gt;"",IF(AND(MONTH($K357) &lt;= 5, MONTH($L357) &gt;= 5), IF($O357 &lt;&gt; "", $E357/$O357, ""), ""),"")</f>
        <v/>
      </c>
      <c r="U357" s="10" t="str">
        <f>IF('FY2025'!$A359&lt;&gt;"",IF(AND(MONTH($K357) &lt;= 6, MONTH($L357) &gt;= 6), IF($O357 &lt;&gt; "", $E357/$O357, ""), ""),"")</f>
        <v/>
      </c>
      <c r="V357" s="10" t="str">
        <f>IF('FY2025'!$A359&lt;&gt;"",IF(AND(MONTH($K357) &lt;= 7, MONTH($L357) &gt;= 7 ), IF($O357 &lt;&gt; "", $E357/$O357, ""), ""),"")</f>
        <v/>
      </c>
      <c r="W357" s="10" t="str">
        <f>IF('FY2025'!$A359&lt;&gt;"",IF(AND(MONTH($K357) &lt;= 8, MONTH($L357) &gt;= 8), IF($O357 &lt;&gt; "", $E357/$O357, ""), ""),"")</f>
        <v/>
      </c>
      <c r="X357" s="10" t="str">
        <f>IF('FY2025'!$A359&lt;&gt;"",IF(AND(MONTH($K357) &lt;= 9, MONTH($L357) &gt;= 9), IF($O357 &lt;&gt; "", $E357/$O357, ""), ""),"")</f>
        <v/>
      </c>
      <c r="Y357" s="10" t="str">
        <f>IF('FY2025'!$A359&lt;&gt;"",IF(AND(MONTH($K357) &lt;= 10, MONTH($L357) &gt;= 10), IF($O357 &lt;&gt; "", $E357/$O357, ""), ""),"")</f>
        <v/>
      </c>
      <c r="Z357" s="10" t="str">
        <f>IF('FY2025'!$A359&lt;&gt;"",IF(AND(MONTH($K357) &lt;= 11, MONTH($L357) &gt;= 11), IF($O357 &lt;&gt; "", $E357/$O357, ""), ""),"")</f>
        <v/>
      </c>
      <c r="AA357" s="10" t="str">
        <f>IF('FY2025'!$A359&lt;&gt;"",IF(AND(MONTH($K357) &lt;= 12, MONTH($L357) &gt;= 12), IF($O357 &lt;&gt; "", $E357/$O357, ""), ""),"")</f>
        <v/>
      </c>
    </row>
    <row r="358" spans="1:27" x14ac:dyDescent="0.25">
      <c r="A358" s="8" t="str">
        <f>IF('FY2025'!A360&lt;&gt;"", VALUE('FY2025'!A360), "")</f>
        <v/>
      </c>
      <c r="D358" s="5" t="str">
        <f>IF('FY2025'!A360&lt;&gt;"",_xlfn.VALUETOTEXT('FY2025'!D360),"")</f>
        <v/>
      </c>
      <c r="E358" s="6" t="str">
        <f>IF('FY2025'!A360&lt;&gt;"",VALUE('FY2025'!E360),"")</f>
        <v/>
      </c>
      <c r="F358" s="6" t="str">
        <f>IF('FY2025'!A360&lt;&gt;"",VALUE('FY2025'!F360),"")</f>
        <v/>
      </c>
      <c r="G358" s="6" t="str">
        <f>IF('FY2025'!A360&lt;&gt;"",VALUE('FY2025'!G360),"")</f>
        <v/>
      </c>
      <c r="H358" s="6" t="str">
        <f>IF('FY2025'!A360&lt;&gt;"",VALUE('FY2025'!H360),"")</f>
        <v/>
      </c>
      <c r="I358" s="6" t="str">
        <f>IF('FY2025'!A360&lt;&gt;"",VALUE('FY2025'!I360),"")</f>
        <v/>
      </c>
      <c r="J358" s="6" t="str">
        <f>IF('FY2025'!A360&lt;&gt;"",VALUE('FY2025'!J360),"")</f>
        <v/>
      </c>
      <c r="K358" s="7" t="str">
        <f>IF('FY2025'!A360&lt;&gt;"",DATEVALUE(MID('FY2025'!K360, FIND(",", 'FY2025'!K360) + 2, FIND(" ", 'FY2025'!K360) - FIND(",", 'FY2025'!K360) - 1) &amp; " " &amp; MID('FY2025'!K360, FIND(" ", 'FY2025'!K360) + 1, FIND(",", 'FY2025'!K360, FIND(" ", 'FY2025'!K360)) - FIND(" ", 'FY2025'!K360) - 1) &amp; ", " &amp; MID('FY2025'!K360, FIND(",", 'FY2025'!K360, FIND(",",'FY2025'!K360) + 1) + 2, LEN('FY2025'!K360))),"")</f>
        <v/>
      </c>
      <c r="L358" s="7" t="str">
        <f>IF('FY2025'!A360&lt;&gt;"",DATEVALUE(MID('FY2025'!L360, FIND(",", 'FY2025'!L360) + 2, FIND(" ", 'FY2025'!L360) - FIND(",", 'FY2025'!L360) - 1) &amp; " " &amp; MID('FY2025'!L360, FIND(" ", 'FY2025'!L360) + 1, FIND(",", 'FY2025'!L360, FIND(" ", 'FY2025'!L360)) - FIND(" ", 'FY2025'!L360) - 1) &amp; ", " &amp; MID('FY2025'!L360, FIND(",", 'FY2025'!L360, FIND(",",'FY2025'!L360) + 1) + 2, LEN('FY2025'!L360))),"")</f>
        <v/>
      </c>
      <c r="M358" s="7" t="str">
        <f>IF('FY2025'!A360&lt;&gt;"",DATEVALUE(MID('FY2025'!M360, FIND(",", 'FY2025'!M360) + 2, FIND(" ", 'FY2025'!M360) - FIND(",", 'FY2025'!M360) - 1) &amp; " " &amp; MID('FY2025'!M360, FIND(" ", 'FY2025'!M360) + 1, FIND(",", 'FY2025'!M360, FIND(" ", 'FY2025'!M360)) - FIND(" ", 'FY2025'!M360) - 1) &amp; ", " &amp; MID('FY2025'!M360, FIND(",", 'FY2025'!M360, FIND(",",'FY2025'!M360) + 1) + 2, LEN('FY2025'!M360))),"")</f>
        <v/>
      </c>
      <c r="N358" s="7" t="str">
        <f>IF('FY2025'!A360&lt;&gt;"",DATEVALUE(MID('FY2025'!N360, FIND(",", 'FY2025'!N360) + 2, FIND(" ", 'FY2025'!N360) - FIND(",", 'FY2025'!N360) - 1) &amp; " " &amp; MID('FY2025'!N360, FIND(" ", 'FY2025'!N360) + 1, FIND(",", 'FY2025'!N360, FIND(" ", 'FY2025'!N360)) - FIND(" ", 'FY2025'!N360) - 1) &amp; ", " &amp; MID('FY2025'!N360, FIND(",", 'FY2025'!N360, FIND(",",'FY2025'!N360) + 1) + 2, LEN('FY2025'!N360))),"")</f>
        <v/>
      </c>
      <c r="O358" s="5" t="str">
        <f t="shared" si="5"/>
        <v/>
      </c>
      <c r="P358" s="10" t="str">
        <f>IF('FY2025'!$A360&lt;&gt;"",IF(AND(MONTH($K358) &lt;= 1, MONTH($L358) &gt;= 1), IF($O358 &lt;&gt; "", $E358/$O358, ""), ""),"")</f>
        <v/>
      </c>
      <c r="Q358" s="10" t="str">
        <f>IF('FY2025'!$A360&lt;&gt;"",IF(AND(MONTH($K358) &lt;= 2, MONTH($L358) &gt;= 2), IF($O358 &lt;&gt; "", $E358/$O358, ""), ""),"")</f>
        <v/>
      </c>
      <c r="R358" s="10" t="str">
        <f>IF('FY2025'!$A360&lt;&gt;"",IF(AND(MONTH($K358) &lt;= 3, MONTH($L358) &gt;= 3), IF($O358 &lt;&gt; "", $E358/$O358, ""), ""),"")</f>
        <v/>
      </c>
      <c r="S358" s="10" t="str">
        <f>IF('FY2025'!$A360&lt;&gt;"",IF(AND(MONTH($K358) &lt;= 4, MONTH($L358) &gt;= 4), IF($O358 &lt;&gt; "", $E358/$O358, ""), ""),"")</f>
        <v/>
      </c>
      <c r="T358" s="10" t="str">
        <f>IF('FY2025'!$A360&lt;&gt;"",IF(AND(MONTH($K358) &lt;= 5, MONTH($L358) &gt;= 5), IF($O358 &lt;&gt; "", $E358/$O358, ""), ""),"")</f>
        <v/>
      </c>
      <c r="U358" s="10" t="str">
        <f>IF('FY2025'!$A360&lt;&gt;"",IF(AND(MONTH($K358) &lt;= 6, MONTH($L358) &gt;= 6), IF($O358 &lt;&gt; "", $E358/$O358, ""), ""),"")</f>
        <v/>
      </c>
      <c r="V358" s="10" t="str">
        <f>IF('FY2025'!$A360&lt;&gt;"",IF(AND(MONTH($K358) &lt;= 7, MONTH($L358) &gt;= 7 ), IF($O358 &lt;&gt; "", $E358/$O358, ""), ""),"")</f>
        <v/>
      </c>
      <c r="W358" s="10" t="str">
        <f>IF('FY2025'!$A360&lt;&gt;"",IF(AND(MONTH($K358) &lt;= 8, MONTH($L358) &gt;= 8), IF($O358 &lt;&gt; "", $E358/$O358, ""), ""),"")</f>
        <v/>
      </c>
      <c r="X358" s="10" t="str">
        <f>IF('FY2025'!$A360&lt;&gt;"",IF(AND(MONTH($K358) &lt;= 9, MONTH($L358) &gt;= 9), IF($O358 &lt;&gt; "", $E358/$O358, ""), ""),"")</f>
        <v/>
      </c>
      <c r="Y358" s="10" t="str">
        <f>IF('FY2025'!$A360&lt;&gt;"",IF(AND(MONTH($K358) &lt;= 10, MONTH($L358) &gt;= 10), IF($O358 &lt;&gt; "", $E358/$O358, ""), ""),"")</f>
        <v/>
      </c>
      <c r="Z358" s="10" t="str">
        <f>IF('FY2025'!$A360&lt;&gt;"",IF(AND(MONTH($K358) &lt;= 11, MONTH($L358) &gt;= 11), IF($O358 &lt;&gt; "", $E358/$O358, ""), ""),"")</f>
        <v/>
      </c>
      <c r="AA358" s="10" t="str">
        <f>IF('FY2025'!$A360&lt;&gt;"",IF(AND(MONTH($K358) &lt;= 12, MONTH($L358) &gt;= 12), IF($O358 &lt;&gt; "", $E358/$O358, ""), ""),"")</f>
        <v/>
      </c>
    </row>
    <row r="359" spans="1:27" x14ac:dyDescent="0.25">
      <c r="A359" s="8" t="str">
        <f>IF('FY2025'!A361&lt;&gt;"", VALUE('FY2025'!A361), "")</f>
        <v/>
      </c>
      <c r="D359" s="5" t="str">
        <f>IF('FY2025'!A361&lt;&gt;"",_xlfn.VALUETOTEXT('FY2025'!D361),"")</f>
        <v/>
      </c>
      <c r="E359" s="6" t="str">
        <f>IF('FY2025'!A361&lt;&gt;"",VALUE('FY2025'!E361),"")</f>
        <v/>
      </c>
      <c r="F359" s="6" t="str">
        <f>IF('FY2025'!A361&lt;&gt;"",VALUE('FY2025'!F361),"")</f>
        <v/>
      </c>
      <c r="G359" s="6" t="str">
        <f>IF('FY2025'!A361&lt;&gt;"",VALUE('FY2025'!G361),"")</f>
        <v/>
      </c>
      <c r="H359" s="6" t="str">
        <f>IF('FY2025'!A361&lt;&gt;"",VALUE('FY2025'!H361),"")</f>
        <v/>
      </c>
      <c r="I359" s="6" t="str">
        <f>IF('FY2025'!A361&lt;&gt;"",VALUE('FY2025'!I361),"")</f>
        <v/>
      </c>
      <c r="J359" s="6" t="str">
        <f>IF('FY2025'!A361&lt;&gt;"",VALUE('FY2025'!J361),"")</f>
        <v/>
      </c>
      <c r="K359" s="7" t="str">
        <f>IF('FY2025'!A361&lt;&gt;"",DATEVALUE(MID('FY2025'!K361, FIND(",", 'FY2025'!K361) + 2, FIND(" ", 'FY2025'!K361) - FIND(",", 'FY2025'!K361) - 1) &amp; " " &amp; MID('FY2025'!K361, FIND(" ", 'FY2025'!K361) + 1, FIND(",", 'FY2025'!K361, FIND(" ", 'FY2025'!K361)) - FIND(" ", 'FY2025'!K361) - 1) &amp; ", " &amp; MID('FY2025'!K361, FIND(",", 'FY2025'!K361, FIND(",",'FY2025'!K361) + 1) + 2, LEN('FY2025'!K361))),"")</f>
        <v/>
      </c>
      <c r="L359" s="7" t="str">
        <f>IF('FY2025'!A361&lt;&gt;"",DATEVALUE(MID('FY2025'!L361, FIND(",", 'FY2025'!L361) + 2, FIND(" ", 'FY2025'!L361) - FIND(",", 'FY2025'!L361) - 1) &amp; " " &amp; MID('FY2025'!L361, FIND(" ", 'FY2025'!L361) + 1, FIND(",", 'FY2025'!L361, FIND(" ", 'FY2025'!L361)) - FIND(" ", 'FY2025'!L361) - 1) &amp; ", " &amp; MID('FY2025'!L361, FIND(",", 'FY2025'!L361, FIND(",",'FY2025'!L361) + 1) + 2, LEN('FY2025'!L361))),"")</f>
        <v/>
      </c>
      <c r="M359" s="7" t="str">
        <f>IF('FY2025'!A361&lt;&gt;"",DATEVALUE(MID('FY2025'!M361, FIND(",", 'FY2025'!M361) + 2, FIND(" ", 'FY2025'!M361) - FIND(",", 'FY2025'!M361) - 1) &amp; " " &amp; MID('FY2025'!M361, FIND(" ", 'FY2025'!M361) + 1, FIND(",", 'FY2025'!M361, FIND(" ", 'FY2025'!M361)) - FIND(" ", 'FY2025'!M361) - 1) &amp; ", " &amp; MID('FY2025'!M361, FIND(",", 'FY2025'!M361, FIND(",",'FY2025'!M361) + 1) + 2, LEN('FY2025'!M361))),"")</f>
        <v/>
      </c>
      <c r="N359" s="7" t="str">
        <f>IF('FY2025'!A361&lt;&gt;"",DATEVALUE(MID('FY2025'!N361, FIND(",", 'FY2025'!N361) + 2, FIND(" ", 'FY2025'!N361) - FIND(",", 'FY2025'!N361) - 1) &amp; " " &amp; MID('FY2025'!N361, FIND(" ", 'FY2025'!N361) + 1, FIND(",", 'FY2025'!N361, FIND(" ", 'FY2025'!N361)) - FIND(" ", 'FY2025'!N361) - 1) &amp; ", " &amp; MID('FY2025'!N361, FIND(",", 'FY2025'!N361, FIND(",",'FY2025'!N361) + 1) + 2, LEN('FY2025'!N361))),"")</f>
        <v/>
      </c>
      <c r="O359" s="5" t="str">
        <f t="shared" si="5"/>
        <v/>
      </c>
      <c r="P359" s="10" t="str">
        <f>IF('FY2025'!$A361&lt;&gt;"",IF(AND(MONTH($K359) &lt;= 1, MONTH($L359) &gt;= 1), IF($O359 &lt;&gt; "", $E359/$O359, ""), ""),"")</f>
        <v/>
      </c>
      <c r="Q359" s="10" t="str">
        <f>IF('FY2025'!$A361&lt;&gt;"",IF(AND(MONTH($K359) &lt;= 2, MONTH($L359) &gt;= 2), IF($O359 &lt;&gt; "", $E359/$O359, ""), ""),"")</f>
        <v/>
      </c>
      <c r="R359" s="10" t="str">
        <f>IF('FY2025'!$A361&lt;&gt;"",IF(AND(MONTH($K359) &lt;= 3, MONTH($L359) &gt;= 3), IF($O359 &lt;&gt; "", $E359/$O359, ""), ""),"")</f>
        <v/>
      </c>
      <c r="S359" s="10" t="str">
        <f>IF('FY2025'!$A361&lt;&gt;"",IF(AND(MONTH($K359) &lt;= 4, MONTH($L359) &gt;= 4), IF($O359 &lt;&gt; "", $E359/$O359, ""), ""),"")</f>
        <v/>
      </c>
      <c r="T359" s="10" t="str">
        <f>IF('FY2025'!$A361&lt;&gt;"",IF(AND(MONTH($K359) &lt;= 5, MONTH($L359) &gt;= 5), IF($O359 &lt;&gt; "", $E359/$O359, ""), ""),"")</f>
        <v/>
      </c>
      <c r="U359" s="10" t="str">
        <f>IF('FY2025'!$A361&lt;&gt;"",IF(AND(MONTH($K359) &lt;= 6, MONTH($L359) &gt;= 6), IF($O359 &lt;&gt; "", $E359/$O359, ""), ""),"")</f>
        <v/>
      </c>
      <c r="V359" s="10" t="str">
        <f>IF('FY2025'!$A361&lt;&gt;"",IF(AND(MONTH($K359) &lt;= 7, MONTH($L359) &gt;= 7 ), IF($O359 &lt;&gt; "", $E359/$O359, ""), ""),"")</f>
        <v/>
      </c>
      <c r="W359" s="10" t="str">
        <f>IF('FY2025'!$A361&lt;&gt;"",IF(AND(MONTH($K359) &lt;= 8, MONTH($L359) &gt;= 8), IF($O359 &lt;&gt; "", $E359/$O359, ""), ""),"")</f>
        <v/>
      </c>
      <c r="X359" s="10" t="str">
        <f>IF('FY2025'!$A361&lt;&gt;"",IF(AND(MONTH($K359) &lt;= 9, MONTH($L359) &gt;= 9), IF($O359 &lt;&gt; "", $E359/$O359, ""), ""),"")</f>
        <v/>
      </c>
      <c r="Y359" s="10" t="str">
        <f>IF('FY2025'!$A361&lt;&gt;"",IF(AND(MONTH($K359) &lt;= 10, MONTH($L359) &gt;= 10), IF($O359 &lt;&gt; "", $E359/$O359, ""), ""),"")</f>
        <v/>
      </c>
      <c r="Z359" s="10" t="str">
        <f>IF('FY2025'!$A361&lt;&gt;"",IF(AND(MONTH($K359) &lt;= 11, MONTH($L359) &gt;= 11), IF($O359 &lt;&gt; "", $E359/$O359, ""), ""),"")</f>
        <v/>
      </c>
      <c r="AA359" s="10" t="str">
        <f>IF('FY2025'!$A361&lt;&gt;"",IF(AND(MONTH($K359) &lt;= 12, MONTH($L359) &gt;= 12), IF($O359 &lt;&gt; "", $E359/$O359, ""), ""),"")</f>
        <v/>
      </c>
    </row>
    <row r="360" spans="1:27" x14ac:dyDescent="0.25">
      <c r="A360" s="8" t="str">
        <f>IF('FY2025'!A362&lt;&gt;"", VALUE('FY2025'!A362), "")</f>
        <v/>
      </c>
      <c r="D360" s="5" t="str">
        <f>IF('FY2025'!A362&lt;&gt;"",_xlfn.VALUETOTEXT('FY2025'!D362),"")</f>
        <v/>
      </c>
      <c r="E360" s="6" t="str">
        <f>IF('FY2025'!A362&lt;&gt;"",VALUE('FY2025'!E362),"")</f>
        <v/>
      </c>
      <c r="F360" s="6" t="str">
        <f>IF('FY2025'!A362&lt;&gt;"",VALUE('FY2025'!F362),"")</f>
        <v/>
      </c>
      <c r="G360" s="6" t="str">
        <f>IF('FY2025'!A362&lt;&gt;"",VALUE('FY2025'!G362),"")</f>
        <v/>
      </c>
      <c r="H360" s="6" t="str">
        <f>IF('FY2025'!A362&lt;&gt;"",VALUE('FY2025'!H362),"")</f>
        <v/>
      </c>
      <c r="I360" s="6" t="str">
        <f>IF('FY2025'!A362&lt;&gt;"",VALUE('FY2025'!I362),"")</f>
        <v/>
      </c>
      <c r="J360" s="6" t="str">
        <f>IF('FY2025'!A362&lt;&gt;"",VALUE('FY2025'!J362),"")</f>
        <v/>
      </c>
      <c r="K360" s="7" t="str">
        <f>IF('FY2025'!A362&lt;&gt;"",DATEVALUE(MID('FY2025'!K362, FIND(",", 'FY2025'!K362) + 2, FIND(" ", 'FY2025'!K362) - FIND(",", 'FY2025'!K362) - 1) &amp; " " &amp; MID('FY2025'!K362, FIND(" ", 'FY2025'!K362) + 1, FIND(",", 'FY2025'!K362, FIND(" ", 'FY2025'!K362)) - FIND(" ", 'FY2025'!K362) - 1) &amp; ", " &amp; MID('FY2025'!K362, FIND(",", 'FY2025'!K362, FIND(",",'FY2025'!K362) + 1) + 2, LEN('FY2025'!K362))),"")</f>
        <v/>
      </c>
      <c r="L360" s="7" t="str">
        <f>IF('FY2025'!A362&lt;&gt;"",DATEVALUE(MID('FY2025'!L362, FIND(",", 'FY2025'!L362) + 2, FIND(" ", 'FY2025'!L362) - FIND(",", 'FY2025'!L362) - 1) &amp; " " &amp; MID('FY2025'!L362, FIND(" ", 'FY2025'!L362) + 1, FIND(",", 'FY2025'!L362, FIND(" ", 'FY2025'!L362)) - FIND(" ", 'FY2025'!L362) - 1) &amp; ", " &amp; MID('FY2025'!L362, FIND(",", 'FY2025'!L362, FIND(",",'FY2025'!L362) + 1) + 2, LEN('FY2025'!L362))),"")</f>
        <v/>
      </c>
      <c r="M360" s="7" t="str">
        <f>IF('FY2025'!A362&lt;&gt;"",DATEVALUE(MID('FY2025'!M362, FIND(",", 'FY2025'!M362) + 2, FIND(" ", 'FY2025'!M362) - FIND(",", 'FY2025'!M362) - 1) &amp; " " &amp; MID('FY2025'!M362, FIND(" ", 'FY2025'!M362) + 1, FIND(",", 'FY2025'!M362, FIND(" ", 'FY2025'!M362)) - FIND(" ", 'FY2025'!M362) - 1) &amp; ", " &amp; MID('FY2025'!M362, FIND(",", 'FY2025'!M362, FIND(",",'FY2025'!M362) + 1) + 2, LEN('FY2025'!M362))),"")</f>
        <v/>
      </c>
      <c r="N360" s="7" t="str">
        <f>IF('FY2025'!A362&lt;&gt;"",DATEVALUE(MID('FY2025'!N362, FIND(",", 'FY2025'!N362) + 2, FIND(" ", 'FY2025'!N362) - FIND(",", 'FY2025'!N362) - 1) &amp; " " &amp; MID('FY2025'!N362, FIND(" ", 'FY2025'!N362) + 1, FIND(",", 'FY2025'!N362, FIND(" ", 'FY2025'!N362)) - FIND(" ", 'FY2025'!N362) - 1) &amp; ", " &amp; MID('FY2025'!N362, FIND(",", 'FY2025'!N362, FIND(",",'FY2025'!N362) + 1) + 2, LEN('FY2025'!N362))),"")</f>
        <v/>
      </c>
      <c r="O360" s="5" t="str">
        <f t="shared" si="5"/>
        <v/>
      </c>
      <c r="P360" s="10" t="str">
        <f>IF('FY2025'!$A362&lt;&gt;"",IF(AND(MONTH($K360) &lt;= 1, MONTH($L360) &gt;= 1), IF($O360 &lt;&gt; "", $E360/$O360, ""), ""),"")</f>
        <v/>
      </c>
      <c r="Q360" s="10" t="str">
        <f>IF('FY2025'!$A362&lt;&gt;"",IF(AND(MONTH($K360) &lt;= 2, MONTH($L360) &gt;= 2), IF($O360 &lt;&gt; "", $E360/$O360, ""), ""),"")</f>
        <v/>
      </c>
      <c r="R360" s="10" t="str">
        <f>IF('FY2025'!$A362&lt;&gt;"",IF(AND(MONTH($K360) &lt;= 3, MONTH($L360) &gt;= 3), IF($O360 &lt;&gt; "", $E360/$O360, ""), ""),"")</f>
        <v/>
      </c>
      <c r="S360" s="10" t="str">
        <f>IF('FY2025'!$A362&lt;&gt;"",IF(AND(MONTH($K360) &lt;= 4, MONTH($L360) &gt;= 4), IF($O360 &lt;&gt; "", $E360/$O360, ""), ""),"")</f>
        <v/>
      </c>
      <c r="T360" s="10" t="str">
        <f>IF('FY2025'!$A362&lt;&gt;"",IF(AND(MONTH($K360) &lt;= 5, MONTH($L360) &gt;= 5), IF($O360 &lt;&gt; "", $E360/$O360, ""), ""),"")</f>
        <v/>
      </c>
      <c r="U360" s="10" t="str">
        <f>IF('FY2025'!$A362&lt;&gt;"",IF(AND(MONTH($K360) &lt;= 6, MONTH($L360) &gt;= 6), IF($O360 &lt;&gt; "", $E360/$O360, ""), ""),"")</f>
        <v/>
      </c>
      <c r="V360" s="10" t="str">
        <f>IF('FY2025'!$A362&lt;&gt;"",IF(AND(MONTH($K360) &lt;= 7, MONTH($L360) &gt;= 7 ), IF($O360 &lt;&gt; "", $E360/$O360, ""), ""),"")</f>
        <v/>
      </c>
      <c r="W360" s="10" t="str">
        <f>IF('FY2025'!$A362&lt;&gt;"",IF(AND(MONTH($K360) &lt;= 8, MONTH($L360) &gt;= 8), IF($O360 &lt;&gt; "", $E360/$O360, ""), ""),"")</f>
        <v/>
      </c>
      <c r="X360" s="10" t="str">
        <f>IF('FY2025'!$A362&lt;&gt;"",IF(AND(MONTH($K360) &lt;= 9, MONTH($L360) &gt;= 9), IF($O360 &lt;&gt; "", $E360/$O360, ""), ""),"")</f>
        <v/>
      </c>
      <c r="Y360" s="10" t="str">
        <f>IF('FY2025'!$A362&lt;&gt;"",IF(AND(MONTH($K360) &lt;= 10, MONTH($L360) &gt;= 10), IF($O360 &lt;&gt; "", $E360/$O360, ""), ""),"")</f>
        <v/>
      </c>
      <c r="Z360" s="10" t="str">
        <f>IF('FY2025'!$A362&lt;&gt;"",IF(AND(MONTH($K360) &lt;= 11, MONTH($L360) &gt;= 11), IF($O360 &lt;&gt; "", $E360/$O360, ""), ""),"")</f>
        <v/>
      </c>
      <c r="AA360" s="10" t="str">
        <f>IF('FY2025'!$A362&lt;&gt;"",IF(AND(MONTH($K360) &lt;= 12, MONTH($L360) &gt;= 12), IF($O360 &lt;&gt; "", $E360/$O360, ""), ""),"")</f>
        <v/>
      </c>
    </row>
    <row r="361" spans="1:27" x14ac:dyDescent="0.25">
      <c r="A361" s="8" t="str">
        <f>IF('FY2025'!A363&lt;&gt;"", VALUE('FY2025'!A363), "")</f>
        <v/>
      </c>
      <c r="D361" s="5" t="str">
        <f>IF('FY2025'!A363&lt;&gt;"",_xlfn.VALUETOTEXT('FY2025'!D363),"")</f>
        <v/>
      </c>
      <c r="E361" s="6" t="str">
        <f>IF('FY2025'!A363&lt;&gt;"",VALUE('FY2025'!E363),"")</f>
        <v/>
      </c>
      <c r="F361" s="6" t="str">
        <f>IF('FY2025'!A363&lt;&gt;"",VALUE('FY2025'!F363),"")</f>
        <v/>
      </c>
      <c r="G361" s="6" t="str">
        <f>IF('FY2025'!A363&lt;&gt;"",VALUE('FY2025'!G363),"")</f>
        <v/>
      </c>
      <c r="H361" s="6" t="str">
        <f>IF('FY2025'!A363&lt;&gt;"",VALUE('FY2025'!H363),"")</f>
        <v/>
      </c>
      <c r="I361" s="6" t="str">
        <f>IF('FY2025'!A363&lt;&gt;"",VALUE('FY2025'!I363),"")</f>
        <v/>
      </c>
      <c r="J361" s="6" t="str">
        <f>IF('FY2025'!A363&lt;&gt;"",VALUE('FY2025'!J363),"")</f>
        <v/>
      </c>
      <c r="K361" s="7" t="str">
        <f>IF('FY2025'!A363&lt;&gt;"",DATEVALUE(MID('FY2025'!K363, FIND(",", 'FY2025'!K363) + 2, FIND(" ", 'FY2025'!K363) - FIND(",", 'FY2025'!K363) - 1) &amp; " " &amp; MID('FY2025'!K363, FIND(" ", 'FY2025'!K363) + 1, FIND(",", 'FY2025'!K363, FIND(" ", 'FY2025'!K363)) - FIND(" ", 'FY2025'!K363) - 1) &amp; ", " &amp; MID('FY2025'!K363, FIND(",", 'FY2025'!K363, FIND(",",'FY2025'!K363) + 1) + 2, LEN('FY2025'!K363))),"")</f>
        <v/>
      </c>
      <c r="L361" s="7" t="str">
        <f>IF('FY2025'!A363&lt;&gt;"",DATEVALUE(MID('FY2025'!L363, FIND(",", 'FY2025'!L363) + 2, FIND(" ", 'FY2025'!L363) - FIND(",", 'FY2025'!L363) - 1) &amp; " " &amp; MID('FY2025'!L363, FIND(" ", 'FY2025'!L363) + 1, FIND(",", 'FY2025'!L363, FIND(" ", 'FY2025'!L363)) - FIND(" ", 'FY2025'!L363) - 1) &amp; ", " &amp; MID('FY2025'!L363, FIND(",", 'FY2025'!L363, FIND(",",'FY2025'!L363) + 1) + 2, LEN('FY2025'!L363))),"")</f>
        <v/>
      </c>
      <c r="M361" s="7" t="str">
        <f>IF('FY2025'!A363&lt;&gt;"",DATEVALUE(MID('FY2025'!M363, FIND(",", 'FY2025'!M363) + 2, FIND(" ", 'FY2025'!M363) - FIND(",", 'FY2025'!M363) - 1) &amp; " " &amp; MID('FY2025'!M363, FIND(" ", 'FY2025'!M363) + 1, FIND(",", 'FY2025'!M363, FIND(" ", 'FY2025'!M363)) - FIND(" ", 'FY2025'!M363) - 1) &amp; ", " &amp; MID('FY2025'!M363, FIND(",", 'FY2025'!M363, FIND(",",'FY2025'!M363) + 1) + 2, LEN('FY2025'!M363))),"")</f>
        <v/>
      </c>
      <c r="N361" s="7" t="str">
        <f>IF('FY2025'!A363&lt;&gt;"",DATEVALUE(MID('FY2025'!N363, FIND(",", 'FY2025'!N363) + 2, FIND(" ", 'FY2025'!N363) - FIND(",", 'FY2025'!N363) - 1) &amp; " " &amp; MID('FY2025'!N363, FIND(" ", 'FY2025'!N363) + 1, FIND(",", 'FY2025'!N363, FIND(" ", 'FY2025'!N363)) - FIND(" ", 'FY2025'!N363) - 1) &amp; ", " &amp; MID('FY2025'!N363, FIND(",", 'FY2025'!N363, FIND(",",'FY2025'!N363) + 1) + 2, LEN('FY2025'!N363))),"")</f>
        <v/>
      </c>
      <c r="O361" s="5" t="str">
        <f t="shared" si="5"/>
        <v/>
      </c>
      <c r="P361" s="10" t="str">
        <f>IF('FY2025'!$A363&lt;&gt;"",IF(AND(MONTH($K361) &lt;= 1, MONTH($L361) &gt;= 1), IF($O361 &lt;&gt; "", $E361/$O361, ""), ""),"")</f>
        <v/>
      </c>
      <c r="Q361" s="10" t="str">
        <f>IF('FY2025'!$A363&lt;&gt;"",IF(AND(MONTH($K361) &lt;= 2, MONTH($L361) &gt;= 2), IF($O361 &lt;&gt; "", $E361/$O361, ""), ""),"")</f>
        <v/>
      </c>
      <c r="R361" s="10" t="str">
        <f>IF('FY2025'!$A363&lt;&gt;"",IF(AND(MONTH($K361) &lt;= 3, MONTH($L361) &gt;= 3), IF($O361 &lt;&gt; "", $E361/$O361, ""), ""),"")</f>
        <v/>
      </c>
      <c r="S361" s="10" t="str">
        <f>IF('FY2025'!$A363&lt;&gt;"",IF(AND(MONTH($K361) &lt;= 4, MONTH($L361) &gt;= 4), IF($O361 &lt;&gt; "", $E361/$O361, ""), ""),"")</f>
        <v/>
      </c>
      <c r="T361" s="10" t="str">
        <f>IF('FY2025'!$A363&lt;&gt;"",IF(AND(MONTH($K361) &lt;= 5, MONTH($L361) &gt;= 5), IF($O361 &lt;&gt; "", $E361/$O361, ""), ""),"")</f>
        <v/>
      </c>
      <c r="U361" s="10" t="str">
        <f>IF('FY2025'!$A363&lt;&gt;"",IF(AND(MONTH($K361) &lt;= 6, MONTH($L361) &gt;= 6), IF($O361 &lt;&gt; "", $E361/$O361, ""), ""),"")</f>
        <v/>
      </c>
      <c r="V361" s="10" t="str">
        <f>IF('FY2025'!$A363&lt;&gt;"",IF(AND(MONTH($K361) &lt;= 7, MONTH($L361) &gt;= 7 ), IF($O361 &lt;&gt; "", $E361/$O361, ""), ""),"")</f>
        <v/>
      </c>
      <c r="W361" s="10" t="str">
        <f>IF('FY2025'!$A363&lt;&gt;"",IF(AND(MONTH($K361) &lt;= 8, MONTH($L361) &gt;= 8), IF($O361 &lt;&gt; "", $E361/$O361, ""), ""),"")</f>
        <v/>
      </c>
      <c r="X361" s="10" t="str">
        <f>IF('FY2025'!$A363&lt;&gt;"",IF(AND(MONTH($K361) &lt;= 9, MONTH($L361) &gt;= 9), IF($O361 &lt;&gt; "", $E361/$O361, ""), ""),"")</f>
        <v/>
      </c>
      <c r="Y361" s="10" t="str">
        <f>IF('FY2025'!$A363&lt;&gt;"",IF(AND(MONTH($K361) &lt;= 10, MONTH($L361) &gt;= 10), IF($O361 &lt;&gt; "", $E361/$O361, ""), ""),"")</f>
        <v/>
      </c>
      <c r="Z361" s="10" t="str">
        <f>IF('FY2025'!$A363&lt;&gt;"",IF(AND(MONTH($K361) &lt;= 11, MONTH($L361) &gt;= 11), IF($O361 &lt;&gt; "", $E361/$O361, ""), ""),"")</f>
        <v/>
      </c>
      <c r="AA361" s="10" t="str">
        <f>IF('FY2025'!$A363&lt;&gt;"",IF(AND(MONTH($K361) &lt;= 12, MONTH($L361) &gt;= 12), IF($O361 &lt;&gt; "", $E361/$O361, ""), ""),"")</f>
        <v/>
      </c>
    </row>
    <row r="362" spans="1:27" x14ac:dyDescent="0.25">
      <c r="A362" s="8" t="str">
        <f>IF('FY2025'!A364&lt;&gt;"", VALUE('FY2025'!A364), "")</f>
        <v/>
      </c>
      <c r="D362" s="5" t="str">
        <f>IF('FY2025'!A364&lt;&gt;"",_xlfn.VALUETOTEXT('FY2025'!D364),"")</f>
        <v/>
      </c>
      <c r="E362" s="6" t="str">
        <f>IF('FY2025'!A364&lt;&gt;"",VALUE('FY2025'!E364),"")</f>
        <v/>
      </c>
      <c r="F362" s="6" t="str">
        <f>IF('FY2025'!A364&lt;&gt;"",VALUE('FY2025'!F364),"")</f>
        <v/>
      </c>
      <c r="G362" s="6" t="str">
        <f>IF('FY2025'!A364&lt;&gt;"",VALUE('FY2025'!G364),"")</f>
        <v/>
      </c>
      <c r="H362" s="6" t="str">
        <f>IF('FY2025'!A364&lt;&gt;"",VALUE('FY2025'!H364),"")</f>
        <v/>
      </c>
      <c r="I362" s="6" t="str">
        <f>IF('FY2025'!A364&lt;&gt;"",VALUE('FY2025'!I364),"")</f>
        <v/>
      </c>
      <c r="J362" s="6" t="str">
        <f>IF('FY2025'!A364&lt;&gt;"",VALUE('FY2025'!J364),"")</f>
        <v/>
      </c>
      <c r="K362" s="7" t="str">
        <f>IF('FY2025'!A364&lt;&gt;"",DATEVALUE(MID('FY2025'!K364, FIND(",", 'FY2025'!K364) + 2, FIND(" ", 'FY2025'!K364) - FIND(",", 'FY2025'!K364) - 1) &amp; " " &amp; MID('FY2025'!K364, FIND(" ", 'FY2025'!K364) + 1, FIND(",", 'FY2025'!K364, FIND(" ", 'FY2025'!K364)) - FIND(" ", 'FY2025'!K364) - 1) &amp; ", " &amp; MID('FY2025'!K364, FIND(",", 'FY2025'!K364, FIND(",",'FY2025'!K364) + 1) + 2, LEN('FY2025'!K364))),"")</f>
        <v/>
      </c>
      <c r="L362" s="7" t="str">
        <f>IF('FY2025'!A364&lt;&gt;"",DATEVALUE(MID('FY2025'!L364, FIND(",", 'FY2025'!L364) + 2, FIND(" ", 'FY2025'!L364) - FIND(",", 'FY2025'!L364) - 1) &amp; " " &amp; MID('FY2025'!L364, FIND(" ", 'FY2025'!L364) + 1, FIND(",", 'FY2025'!L364, FIND(" ", 'FY2025'!L364)) - FIND(" ", 'FY2025'!L364) - 1) &amp; ", " &amp; MID('FY2025'!L364, FIND(",", 'FY2025'!L364, FIND(",",'FY2025'!L364) + 1) + 2, LEN('FY2025'!L364))),"")</f>
        <v/>
      </c>
      <c r="M362" s="7" t="str">
        <f>IF('FY2025'!A364&lt;&gt;"",DATEVALUE(MID('FY2025'!M364, FIND(",", 'FY2025'!M364) + 2, FIND(" ", 'FY2025'!M364) - FIND(",", 'FY2025'!M364) - 1) &amp; " " &amp; MID('FY2025'!M364, FIND(" ", 'FY2025'!M364) + 1, FIND(",", 'FY2025'!M364, FIND(" ", 'FY2025'!M364)) - FIND(" ", 'FY2025'!M364) - 1) &amp; ", " &amp; MID('FY2025'!M364, FIND(",", 'FY2025'!M364, FIND(",",'FY2025'!M364) + 1) + 2, LEN('FY2025'!M364))),"")</f>
        <v/>
      </c>
      <c r="N362" s="7" t="str">
        <f>IF('FY2025'!A364&lt;&gt;"",DATEVALUE(MID('FY2025'!N364, FIND(",", 'FY2025'!N364) + 2, FIND(" ", 'FY2025'!N364) - FIND(",", 'FY2025'!N364) - 1) &amp; " " &amp; MID('FY2025'!N364, FIND(" ", 'FY2025'!N364) + 1, FIND(",", 'FY2025'!N364, FIND(" ", 'FY2025'!N364)) - FIND(" ", 'FY2025'!N364) - 1) &amp; ", " &amp; MID('FY2025'!N364, FIND(",", 'FY2025'!N364, FIND(",",'FY2025'!N364) + 1) + 2, LEN('FY2025'!N364))),"")</f>
        <v/>
      </c>
      <c r="O362" s="5" t="str">
        <f t="shared" si="5"/>
        <v/>
      </c>
      <c r="P362" s="10" t="str">
        <f>IF('FY2025'!$A364&lt;&gt;"",IF(AND(MONTH($K362) &lt;= 1, MONTH($L362) &gt;= 1), IF($O362 &lt;&gt; "", $E362/$O362, ""), ""),"")</f>
        <v/>
      </c>
      <c r="Q362" s="10" t="str">
        <f>IF('FY2025'!$A364&lt;&gt;"",IF(AND(MONTH($K362) &lt;= 2, MONTH($L362) &gt;= 2), IF($O362 &lt;&gt; "", $E362/$O362, ""), ""),"")</f>
        <v/>
      </c>
      <c r="R362" s="10" t="str">
        <f>IF('FY2025'!$A364&lt;&gt;"",IF(AND(MONTH($K362) &lt;= 3, MONTH($L362) &gt;= 3), IF($O362 &lt;&gt; "", $E362/$O362, ""), ""),"")</f>
        <v/>
      </c>
      <c r="S362" s="10" t="str">
        <f>IF('FY2025'!$A364&lt;&gt;"",IF(AND(MONTH($K362) &lt;= 4, MONTH($L362) &gt;= 4), IF($O362 &lt;&gt; "", $E362/$O362, ""), ""),"")</f>
        <v/>
      </c>
      <c r="T362" s="10" t="str">
        <f>IF('FY2025'!$A364&lt;&gt;"",IF(AND(MONTH($K362) &lt;= 5, MONTH($L362) &gt;= 5), IF($O362 &lt;&gt; "", $E362/$O362, ""), ""),"")</f>
        <v/>
      </c>
      <c r="U362" s="10" t="str">
        <f>IF('FY2025'!$A364&lt;&gt;"",IF(AND(MONTH($K362) &lt;= 6, MONTH($L362) &gt;= 6), IF($O362 &lt;&gt; "", $E362/$O362, ""), ""),"")</f>
        <v/>
      </c>
      <c r="V362" s="10" t="str">
        <f>IF('FY2025'!$A364&lt;&gt;"",IF(AND(MONTH($K362) &lt;= 7, MONTH($L362) &gt;= 7 ), IF($O362 &lt;&gt; "", $E362/$O362, ""), ""),"")</f>
        <v/>
      </c>
      <c r="W362" s="10" t="str">
        <f>IF('FY2025'!$A364&lt;&gt;"",IF(AND(MONTH($K362) &lt;= 8, MONTH($L362) &gt;= 8), IF($O362 &lt;&gt; "", $E362/$O362, ""), ""),"")</f>
        <v/>
      </c>
      <c r="X362" s="10" t="str">
        <f>IF('FY2025'!$A364&lt;&gt;"",IF(AND(MONTH($K362) &lt;= 9, MONTH($L362) &gt;= 9), IF($O362 &lt;&gt; "", $E362/$O362, ""), ""),"")</f>
        <v/>
      </c>
      <c r="Y362" s="10" t="str">
        <f>IF('FY2025'!$A364&lt;&gt;"",IF(AND(MONTH($K362) &lt;= 10, MONTH($L362) &gt;= 10), IF($O362 &lt;&gt; "", $E362/$O362, ""), ""),"")</f>
        <v/>
      </c>
      <c r="Z362" s="10" t="str">
        <f>IF('FY2025'!$A364&lt;&gt;"",IF(AND(MONTH($K362) &lt;= 11, MONTH($L362) &gt;= 11), IF($O362 &lt;&gt; "", $E362/$O362, ""), ""),"")</f>
        <v/>
      </c>
      <c r="AA362" s="10" t="str">
        <f>IF('FY2025'!$A364&lt;&gt;"",IF(AND(MONTH($K362) &lt;= 12, MONTH($L362) &gt;= 12), IF($O362 &lt;&gt; "", $E362/$O362, ""), ""),"")</f>
        <v/>
      </c>
    </row>
    <row r="363" spans="1:27" x14ac:dyDescent="0.25">
      <c r="A363" s="8" t="str">
        <f>IF('FY2025'!A365&lt;&gt;"", VALUE('FY2025'!A365), "")</f>
        <v/>
      </c>
      <c r="D363" s="5" t="str">
        <f>IF('FY2025'!A365&lt;&gt;"",_xlfn.VALUETOTEXT('FY2025'!D365),"")</f>
        <v/>
      </c>
      <c r="E363" s="6" t="str">
        <f>IF('FY2025'!A365&lt;&gt;"",VALUE('FY2025'!E365),"")</f>
        <v/>
      </c>
      <c r="F363" s="6" t="str">
        <f>IF('FY2025'!A365&lt;&gt;"",VALUE('FY2025'!F365),"")</f>
        <v/>
      </c>
      <c r="G363" s="6" t="str">
        <f>IF('FY2025'!A365&lt;&gt;"",VALUE('FY2025'!G365),"")</f>
        <v/>
      </c>
      <c r="H363" s="6" t="str">
        <f>IF('FY2025'!A365&lt;&gt;"",VALUE('FY2025'!H365),"")</f>
        <v/>
      </c>
      <c r="I363" s="6" t="str">
        <f>IF('FY2025'!A365&lt;&gt;"",VALUE('FY2025'!I365),"")</f>
        <v/>
      </c>
      <c r="J363" s="6" t="str">
        <f>IF('FY2025'!A365&lt;&gt;"",VALUE('FY2025'!J365),"")</f>
        <v/>
      </c>
      <c r="K363" s="7" t="str">
        <f>IF('FY2025'!A365&lt;&gt;"",DATEVALUE(MID('FY2025'!K365, FIND(",", 'FY2025'!K365) + 2, FIND(" ", 'FY2025'!K365) - FIND(",", 'FY2025'!K365) - 1) &amp; " " &amp; MID('FY2025'!K365, FIND(" ", 'FY2025'!K365) + 1, FIND(",", 'FY2025'!K365, FIND(" ", 'FY2025'!K365)) - FIND(" ", 'FY2025'!K365) - 1) &amp; ", " &amp; MID('FY2025'!K365, FIND(",", 'FY2025'!K365, FIND(",",'FY2025'!K365) + 1) + 2, LEN('FY2025'!K365))),"")</f>
        <v/>
      </c>
      <c r="L363" s="7" t="str">
        <f>IF('FY2025'!A365&lt;&gt;"",DATEVALUE(MID('FY2025'!L365, FIND(",", 'FY2025'!L365) + 2, FIND(" ", 'FY2025'!L365) - FIND(",", 'FY2025'!L365) - 1) &amp; " " &amp; MID('FY2025'!L365, FIND(" ", 'FY2025'!L365) + 1, FIND(",", 'FY2025'!L365, FIND(" ", 'FY2025'!L365)) - FIND(" ", 'FY2025'!L365) - 1) &amp; ", " &amp; MID('FY2025'!L365, FIND(",", 'FY2025'!L365, FIND(",",'FY2025'!L365) + 1) + 2, LEN('FY2025'!L365))),"")</f>
        <v/>
      </c>
      <c r="M363" s="7" t="str">
        <f>IF('FY2025'!A365&lt;&gt;"",DATEVALUE(MID('FY2025'!M365, FIND(",", 'FY2025'!M365) + 2, FIND(" ", 'FY2025'!M365) - FIND(",", 'FY2025'!M365) - 1) &amp; " " &amp; MID('FY2025'!M365, FIND(" ", 'FY2025'!M365) + 1, FIND(",", 'FY2025'!M365, FIND(" ", 'FY2025'!M365)) - FIND(" ", 'FY2025'!M365) - 1) &amp; ", " &amp; MID('FY2025'!M365, FIND(",", 'FY2025'!M365, FIND(",",'FY2025'!M365) + 1) + 2, LEN('FY2025'!M365))),"")</f>
        <v/>
      </c>
      <c r="N363" s="7" t="str">
        <f>IF('FY2025'!A365&lt;&gt;"",DATEVALUE(MID('FY2025'!N365, FIND(",", 'FY2025'!N365) + 2, FIND(" ", 'FY2025'!N365) - FIND(",", 'FY2025'!N365) - 1) &amp; " " &amp; MID('FY2025'!N365, FIND(" ", 'FY2025'!N365) + 1, FIND(",", 'FY2025'!N365, FIND(" ", 'FY2025'!N365)) - FIND(" ", 'FY2025'!N365) - 1) &amp; ", " &amp; MID('FY2025'!N365, FIND(",", 'FY2025'!N365, FIND(",",'FY2025'!N365) + 1) + 2, LEN('FY2025'!N365))),"")</f>
        <v/>
      </c>
      <c r="O363" s="5" t="str">
        <f t="shared" si="5"/>
        <v/>
      </c>
      <c r="P363" s="10" t="str">
        <f>IF('FY2025'!$A365&lt;&gt;"",IF(AND(MONTH($K363) &lt;= 1, MONTH($L363) &gt;= 1), IF($O363 &lt;&gt; "", $E363/$O363, ""), ""),"")</f>
        <v/>
      </c>
      <c r="Q363" s="10" t="str">
        <f>IF('FY2025'!$A365&lt;&gt;"",IF(AND(MONTH($K363) &lt;= 2, MONTH($L363) &gt;= 2), IF($O363 &lt;&gt; "", $E363/$O363, ""), ""),"")</f>
        <v/>
      </c>
      <c r="R363" s="10" t="str">
        <f>IF('FY2025'!$A365&lt;&gt;"",IF(AND(MONTH($K363) &lt;= 3, MONTH($L363) &gt;= 3), IF($O363 &lt;&gt; "", $E363/$O363, ""), ""),"")</f>
        <v/>
      </c>
      <c r="S363" s="10" t="str">
        <f>IF('FY2025'!$A365&lt;&gt;"",IF(AND(MONTH($K363) &lt;= 4, MONTH($L363) &gt;= 4), IF($O363 &lt;&gt; "", $E363/$O363, ""), ""),"")</f>
        <v/>
      </c>
      <c r="T363" s="10" t="str">
        <f>IF('FY2025'!$A365&lt;&gt;"",IF(AND(MONTH($K363) &lt;= 5, MONTH($L363) &gt;= 5), IF($O363 &lt;&gt; "", $E363/$O363, ""), ""),"")</f>
        <v/>
      </c>
      <c r="U363" s="10" t="str">
        <f>IF('FY2025'!$A365&lt;&gt;"",IF(AND(MONTH($K363) &lt;= 6, MONTH($L363) &gt;= 6), IF($O363 &lt;&gt; "", $E363/$O363, ""), ""),"")</f>
        <v/>
      </c>
      <c r="V363" s="10" t="str">
        <f>IF('FY2025'!$A365&lt;&gt;"",IF(AND(MONTH($K363) &lt;= 7, MONTH($L363) &gt;= 7 ), IF($O363 &lt;&gt; "", $E363/$O363, ""), ""),"")</f>
        <v/>
      </c>
      <c r="W363" s="10" t="str">
        <f>IF('FY2025'!$A365&lt;&gt;"",IF(AND(MONTH($K363) &lt;= 8, MONTH($L363) &gt;= 8), IF($O363 &lt;&gt; "", $E363/$O363, ""), ""),"")</f>
        <v/>
      </c>
      <c r="X363" s="10" t="str">
        <f>IF('FY2025'!$A365&lt;&gt;"",IF(AND(MONTH($K363) &lt;= 9, MONTH($L363) &gt;= 9), IF($O363 &lt;&gt; "", $E363/$O363, ""), ""),"")</f>
        <v/>
      </c>
      <c r="Y363" s="10" t="str">
        <f>IF('FY2025'!$A365&lt;&gt;"",IF(AND(MONTH($K363) &lt;= 10, MONTH($L363) &gt;= 10), IF($O363 &lt;&gt; "", $E363/$O363, ""), ""),"")</f>
        <v/>
      </c>
      <c r="Z363" s="10" t="str">
        <f>IF('FY2025'!$A365&lt;&gt;"",IF(AND(MONTH($K363) &lt;= 11, MONTH($L363) &gt;= 11), IF($O363 &lt;&gt; "", $E363/$O363, ""), ""),"")</f>
        <v/>
      </c>
      <c r="AA363" s="10" t="str">
        <f>IF('FY2025'!$A365&lt;&gt;"",IF(AND(MONTH($K363) &lt;= 12, MONTH($L363) &gt;= 12), IF($O363 &lt;&gt; "", $E363/$O363, ""), ""),"")</f>
        <v/>
      </c>
    </row>
    <row r="364" spans="1:27" x14ac:dyDescent="0.25">
      <c r="A364" s="8" t="str">
        <f>IF('FY2025'!A366&lt;&gt;"", VALUE('FY2025'!A366), "")</f>
        <v/>
      </c>
      <c r="D364" s="5" t="str">
        <f>IF('FY2025'!A366&lt;&gt;"",_xlfn.VALUETOTEXT('FY2025'!D366),"")</f>
        <v/>
      </c>
      <c r="E364" s="6" t="str">
        <f>IF('FY2025'!A366&lt;&gt;"",VALUE('FY2025'!E366),"")</f>
        <v/>
      </c>
      <c r="F364" s="6" t="str">
        <f>IF('FY2025'!A366&lt;&gt;"",VALUE('FY2025'!F366),"")</f>
        <v/>
      </c>
      <c r="G364" s="6" t="str">
        <f>IF('FY2025'!A366&lt;&gt;"",VALUE('FY2025'!G366),"")</f>
        <v/>
      </c>
      <c r="H364" s="6" t="str">
        <f>IF('FY2025'!A366&lt;&gt;"",VALUE('FY2025'!H366),"")</f>
        <v/>
      </c>
      <c r="I364" s="6" t="str">
        <f>IF('FY2025'!A366&lt;&gt;"",VALUE('FY2025'!I366),"")</f>
        <v/>
      </c>
      <c r="J364" s="6" t="str">
        <f>IF('FY2025'!A366&lt;&gt;"",VALUE('FY2025'!J366),"")</f>
        <v/>
      </c>
      <c r="K364" s="7" t="str">
        <f>IF('FY2025'!A366&lt;&gt;"",DATEVALUE(MID('FY2025'!K366, FIND(",", 'FY2025'!K366) + 2, FIND(" ", 'FY2025'!K366) - FIND(",", 'FY2025'!K366) - 1) &amp; " " &amp; MID('FY2025'!K366, FIND(" ", 'FY2025'!K366) + 1, FIND(",", 'FY2025'!K366, FIND(" ", 'FY2025'!K366)) - FIND(" ", 'FY2025'!K366) - 1) &amp; ", " &amp; MID('FY2025'!K366, FIND(",", 'FY2025'!K366, FIND(",",'FY2025'!K366) + 1) + 2, LEN('FY2025'!K366))),"")</f>
        <v/>
      </c>
      <c r="L364" s="7" t="str">
        <f>IF('FY2025'!A366&lt;&gt;"",DATEVALUE(MID('FY2025'!L366, FIND(",", 'FY2025'!L366) + 2, FIND(" ", 'FY2025'!L366) - FIND(",", 'FY2025'!L366) - 1) &amp; " " &amp; MID('FY2025'!L366, FIND(" ", 'FY2025'!L366) + 1, FIND(",", 'FY2025'!L366, FIND(" ", 'FY2025'!L366)) - FIND(" ", 'FY2025'!L366) - 1) &amp; ", " &amp; MID('FY2025'!L366, FIND(",", 'FY2025'!L366, FIND(",",'FY2025'!L366) + 1) + 2, LEN('FY2025'!L366))),"")</f>
        <v/>
      </c>
      <c r="M364" s="7" t="str">
        <f>IF('FY2025'!A366&lt;&gt;"",DATEVALUE(MID('FY2025'!M366, FIND(",", 'FY2025'!M366) + 2, FIND(" ", 'FY2025'!M366) - FIND(",", 'FY2025'!M366) - 1) &amp; " " &amp; MID('FY2025'!M366, FIND(" ", 'FY2025'!M366) + 1, FIND(",", 'FY2025'!M366, FIND(" ", 'FY2025'!M366)) - FIND(" ", 'FY2025'!M366) - 1) &amp; ", " &amp; MID('FY2025'!M366, FIND(",", 'FY2025'!M366, FIND(",",'FY2025'!M366) + 1) + 2, LEN('FY2025'!M366))),"")</f>
        <v/>
      </c>
      <c r="N364" s="7" t="str">
        <f>IF('FY2025'!A366&lt;&gt;"",DATEVALUE(MID('FY2025'!N366, FIND(",", 'FY2025'!N366) + 2, FIND(" ", 'FY2025'!N366) - FIND(",", 'FY2025'!N366) - 1) &amp; " " &amp; MID('FY2025'!N366, FIND(" ", 'FY2025'!N366) + 1, FIND(",", 'FY2025'!N366, FIND(" ", 'FY2025'!N366)) - FIND(" ", 'FY2025'!N366) - 1) &amp; ", " &amp; MID('FY2025'!N366, FIND(",", 'FY2025'!N366, FIND(",",'FY2025'!N366) + 1) + 2, LEN('FY2025'!N366))),"")</f>
        <v/>
      </c>
      <c r="O364" s="5" t="str">
        <f t="shared" si="5"/>
        <v/>
      </c>
      <c r="P364" s="10" t="str">
        <f>IF('FY2025'!$A366&lt;&gt;"",IF(AND(MONTH($K364) &lt;= 1, MONTH($L364) &gt;= 1), IF($O364 &lt;&gt; "", $E364/$O364, ""), ""),"")</f>
        <v/>
      </c>
      <c r="Q364" s="10" t="str">
        <f>IF('FY2025'!$A366&lt;&gt;"",IF(AND(MONTH($K364) &lt;= 2, MONTH($L364) &gt;= 2), IF($O364 &lt;&gt; "", $E364/$O364, ""), ""),"")</f>
        <v/>
      </c>
      <c r="R364" s="10" t="str">
        <f>IF('FY2025'!$A366&lt;&gt;"",IF(AND(MONTH($K364) &lt;= 3, MONTH($L364) &gt;= 3), IF($O364 &lt;&gt; "", $E364/$O364, ""), ""),"")</f>
        <v/>
      </c>
      <c r="S364" s="10" t="str">
        <f>IF('FY2025'!$A366&lt;&gt;"",IF(AND(MONTH($K364) &lt;= 4, MONTH($L364) &gt;= 4), IF($O364 &lt;&gt; "", $E364/$O364, ""), ""),"")</f>
        <v/>
      </c>
      <c r="T364" s="10" t="str">
        <f>IF('FY2025'!$A366&lt;&gt;"",IF(AND(MONTH($K364) &lt;= 5, MONTH($L364) &gt;= 5), IF($O364 &lt;&gt; "", $E364/$O364, ""), ""),"")</f>
        <v/>
      </c>
      <c r="U364" s="10" t="str">
        <f>IF('FY2025'!$A366&lt;&gt;"",IF(AND(MONTH($K364) &lt;= 6, MONTH($L364) &gt;= 6), IF($O364 &lt;&gt; "", $E364/$O364, ""), ""),"")</f>
        <v/>
      </c>
      <c r="V364" s="10" t="str">
        <f>IF('FY2025'!$A366&lt;&gt;"",IF(AND(MONTH($K364) &lt;= 7, MONTH($L364) &gt;= 7 ), IF($O364 &lt;&gt; "", $E364/$O364, ""), ""),"")</f>
        <v/>
      </c>
      <c r="W364" s="10" t="str">
        <f>IF('FY2025'!$A366&lt;&gt;"",IF(AND(MONTH($K364) &lt;= 8, MONTH($L364) &gt;= 8), IF($O364 &lt;&gt; "", $E364/$O364, ""), ""),"")</f>
        <v/>
      </c>
      <c r="X364" s="10" t="str">
        <f>IF('FY2025'!$A366&lt;&gt;"",IF(AND(MONTH($K364) &lt;= 9, MONTH($L364) &gt;= 9), IF($O364 &lt;&gt; "", $E364/$O364, ""), ""),"")</f>
        <v/>
      </c>
      <c r="Y364" s="10" t="str">
        <f>IF('FY2025'!$A366&lt;&gt;"",IF(AND(MONTH($K364) &lt;= 10, MONTH($L364) &gt;= 10), IF($O364 &lt;&gt; "", $E364/$O364, ""), ""),"")</f>
        <v/>
      </c>
      <c r="Z364" s="10" t="str">
        <f>IF('FY2025'!$A366&lt;&gt;"",IF(AND(MONTH($K364) &lt;= 11, MONTH($L364) &gt;= 11), IF($O364 &lt;&gt; "", $E364/$O364, ""), ""),"")</f>
        <v/>
      </c>
      <c r="AA364" s="10" t="str">
        <f>IF('FY2025'!$A366&lt;&gt;"",IF(AND(MONTH($K364) &lt;= 12, MONTH($L364) &gt;= 12), IF($O364 &lt;&gt; "", $E364/$O364, ""), ""),"")</f>
        <v/>
      </c>
    </row>
    <row r="365" spans="1:27" x14ac:dyDescent="0.25">
      <c r="A365" s="8" t="str">
        <f>IF('FY2025'!A367&lt;&gt;"", VALUE('FY2025'!A367), "")</f>
        <v/>
      </c>
      <c r="D365" s="5" t="str">
        <f>IF('FY2025'!A367&lt;&gt;"",_xlfn.VALUETOTEXT('FY2025'!D367),"")</f>
        <v/>
      </c>
      <c r="E365" s="6" t="str">
        <f>IF('FY2025'!A367&lt;&gt;"",VALUE('FY2025'!E367),"")</f>
        <v/>
      </c>
      <c r="F365" s="6" t="str">
        <f>IF('FY2025'!A367&lt;&gt;"",VALUE('FY2025'!F367),"")</f>
        <v/>
      </c>
      <c r="G365" s="6" t="str">
        <f>IF('FY2025'!A367&lt;&gt;"",VALUE('FY2025'!G367),"")</f>
        <v/>
      </c>
      <c r="H365" s="6" t="str">
        <f>IF('FY2025'!A367&lt;&gt;"",VALUE('FY2025'!H367),"")</f>
        <v/>
      </c>
      <c r="I365" s="6" t="str">
        <f>IF('FY2025'!A367&lt;&gt;"",VALUE('FY2025'!I367),"")</f>
        <v/>
      </c>
      <c r="J365" s="6" t="str">
        <f>IF('FY2025'!A367&lt;&gt;"",VALUE('FY2025'!J367),"")</f>
        <v/>
      </c>
      <c r="K365" s="7" t="str">
        <f>IF('FY2025'!A367&lt;&gt;"",DATEVALUE(MID('FY2025'!K367, FIND(",", 'FY2025'!K367) + 2, FIND(" ", 'FY2025'!K367) - FIND(",", 'FY2025'!K367) - 1) &amp; " " &amp; MID('FY2025'!K367, FIND(" ", 'FY2025'!K367) + 1, FIND(",", 'FY2025'!K367, FIND(" ", 'FY2025'!K367)) - FIND(" ", 'FY2025'!K367) - 1) &amp; ", " &amp; MID('FY2025'!K367, FIND(",", 'FY2025'!K367, FIND(",",'FY2025'!K367) + 1) + 2, LEN('FY2025'!K367))),"")</f>
        <v/>
      </c>
      <c r="L365" s="7" t="str">
        <f>IF('FY2025'!A367&lt;&gt;"",DATEVALUE(MID('FY2025'!L367, FIND(",", 'FY2025'!L367) + 2, FIND(" ", 'FY2025'!L367) - FIND(",", 'FY2025'!L367) - 1) &amp; " " &amp; MID('FY2025'!L367, FIND(" ", 'FY2025'!L367) + 1, FIND(",", 'FY2025'!L367, FIND(" ", 'FY2025'!L367)) - FIND(" ", 'FY2025'!L367) - 1) &amp; ", " &amp; MID('FY2025'!L367, FIND(",", 'FY2025'!L367, FIND(",",'FY2025'!L367) + 1) + 2, LEN('FY2025'!L367))),"")</f>
        <v/>
      </c>
      <c r="M365" s="7" t="str">
        <f>IF('FY2025'!A367&lt;&gt;"",DATEVALUE(MID('FY2025'!M367, FIND(",", 'FY2025'!M367) + 2, FIND(" ", 'FY2025'!M367) - FIND(",", 'FY2025'!M367) - 1) &amp; " " &amp; MID('FY2025'!M367, FIND(" ", 'FY2025'!M367) + 1, FIND(",", 'FY2025'!M367, FIND(" ", 'FY2025'!M367)) - FIND(" ", 'FY2025'!M367) - 1) &amp; ", " &amp; MID('FY2025'!M367, FIND(",", 'FY2025'!M367, FIND(",",'FY2025'!M367) + 1) + 2, LEN('FY2025'!M367))),"")</f>
        <v/>
      </c>
      <c r="N365" s="7" t="str">
        <f>IF('FY2025'!A367&lt;&gt;"",DATEVALUE(MID('FY2025'!N367, FIND(",", 'FY2025'!N367) + 2, FIND(" ", 'FY2025'!N367) - FIND(",", 'FY2025'!N367) - 1) &amp; " " &amp; MID('FY2025'!N367, FIND(" ", 'FY2025'!N367) + 1, FIND(",", 'FY2025'!N367, FIND(" ", 'FY2025'!N367)) - FIND(" ", 'FY2025'!N367) - 1) &amp; ", " &amp; MID('FY2025'!N367, FIND(",", 'FY2025'!N367, FIND(",",'FY2025'!N367) + 1) + 2, LEN('FY2025'!N367))),"")</f>
        <v/>
      </c>
      <c r="O365" s="5" t="str">
        <f t="shared" si="5"/>
        <v/>
      </c>
      <c r="P365" s="10" t="str">
        <f>IF('FY2025'!$A367&lt;&gt;"",IF(AND(MONTH($K365) &lt;= 1, MONTH($L365) &gt;= 1), IF($O365 &lt;&gt; "", $E365/$O365, ""), ""),"")</f>
        <v/>
      </c>
      <c r="Q365" s="10" t="str">
        <f>IF('FY2025'!$A367&lt;&gt;"",IF(AND(MONTH($K365) &lt;= 2, MONTH($L365) &gt;= 2), IF($O365 &lt;&gt; "", $E365/$O365, ""), ""),"")</f>
        <v/>
      </c>
      <c r="R365" s="10" t="str">
        <f>IF('FY2025'!$A367&lt;&gt;"",IF(AND(MONTH($K365) &lt;= 3, MONTH($L365) &gt;= 3), IF($O365 &lt;&gt; "", $E365/$O365, ""), ""),"")</f>
        <v/>
      </c>
      <c r="S365" s="10" t="str">
        <f>IF('FY2025'!$A367&lt;&gt;"",IF(AND(MONTH($K365) &lt;= 4, MONTH($L365) &gt;= 4), IF($O365 &lt;&gt; "", $E365/$O365, ""), ""),"")</f>
        <v/>
      </c>
      <c r="T365" s="10" t="str">
        <f>IF('FY2025'!$A367&lt;&gt;"",IF(AND(MONTH($K365) &lt;= 5, MONTH($L365) &gt;= 5), IF($O365 &lt;&gt; "", $E365/$O365, ""), ""),"")</f>
        <v/>
      </c>
      <c r="U365" s="10" t="str">
        <f>IF('FY2025'!$A367&lt;&gt;"",IF(AND(MONTH($K365) &lt;= 6, MONTH($L365) &gt;= 6), IF($O365 &lt;&gt; "", $E365/$O365, ""), ""),"")</f>
        <v/>
      </c>
      <c r="V365" s="10" t="str">
        <f>IF('FY2025'!$A367&lt;&gt;"",IF(AND(MONTH($K365) &lt;= 7, MONTH($L365) &gt;= 7 ), IF($O365 &lt;&gt; "", $E365/$O365, ""), ""),"")</f>
        <v/>
      </c>
      <c r="W365" s="10" t="str">
        <f>IF('FY2025'!$A367&lt;&gt;"",IF(AND(MONTH($K365) &lt;= 8, MONTH($L365) &gt;= 8), IF($O365 &lt;&gt; "", $E365/$O365, ""), ""),"")</f>
        <v/>
      </c>
      <c r="X365" s="10" t="str">
        <f>IF('FY2025'!$A367&lt;&gt;"",IF(AND(MONTH($K365) &lt;= 9, MONTH($L365) &gt;= 9), IF($O365 &lt;&gt; "", $E365/$O365, ""), ""),"")</f>
        <v/>
      </c>
      <c r="Y365" s="10" t="str">
        <f>IF('FY2025'!$A367&lt;&gt;"",IF(AND(MONTH($K365) &lt;= 10, MONTH($L365) &gt;= 10), IF($O365 &lt;&gt; "", $E365/$O365, ""), ""),"")</f>
        <v/>
      </c>
      <c r="Z365" s="10" t="str">
        <f>IF('FY2025'!$A367&lt;&gt;"",IF(AND(MONTH($K365) &lt;= 11, MONTH($L365) &gt;= 11), IF($O365 &lt;&gt; "", $E365/$O365, ""), ""),"")</f>
        <v/>
      </c>
      <c r="AA365" s="10" t="str">
        <f>IF('FY2025'!$A367&lt;&gt;"",IF(AND(MONTH($K365) &lt;= 12, MONTH($L365) &gt;= 12), IF($O365 &lt;&gt; "", $E365/$O365, ""), ""),"")</f>
        <v/>
      </c>
    </row>
    <row r="366" spans="1:27" x14ac:dyDescent="0.25">
      <c r="A366" s="8" t="str">
        <f>IF('FY2025'!A368&lt;&gt;"", VALUE('FY2025'!A368), "")</f>
        <v/>
      </c>
      <c r="D366" s="5" t="str">
        <f>IF('FY2025'!A368&lt;&gt;"",_xlfn.VALUETOTEXT('FY2025'!D368),"")</f>
        <v/>
      </c>
      <c r="E366" s="6" t="str">
        <f>IF('FY2025'!A368&lt;&gt;"",VALUE('FY2025'!E368),"")</f>
        <v/>
      </c>
      <c r="F366" s="6" t="str">
        <f>IF('FY2025'!A368&lt;&gt;"",VALUE('FY2025'!F368),"")</f>
        <v/>
      </c>
      <c r="G366" s="6" t="str">
        <f>IF('FY2025'!A368&lt;&gt;"",VALUE('FY2025'!G368),"")</f>
        <v/>
      </c>
      <c r="H366" s="6" t="str">
        <f>IF('FY2025'!A368&lt;&gt;"",VALUE('FY2025'!H368),"")</f>
        <v/>
      </c>
      <c r="I366" s="6" t="str">
        <f>IF('FY2025'!A368&lt;&gt;"",VALUE('FY2025'!I368),"")</f>
        <v/>
      </c>
      <c r="J366" s="6" t="str">
        <f>IF('FY2025'!A368&lt;&gt;"",VALUE('FY2025'!J368),"")</f>
        <v/>
      </c>
      <c r="K366" s="7" t="str">
        <f>IF('FY2025'!A368&lt;&gt;"",DATEVALUE(MID('FY2025'!K368, FIND(",", 'FY2025'!K368) + 2, FIND(" ", 'FY2025'!K368) - FIND(",", 'FY2025'!K368) - 1) &amp; " " &amp; MID('FY2025'!K368, FIND(" ", 'FY2025'!K368) + 1, FIND(",", 'FY2025'!K368, FIND(" ", 'FY2025'!K368)) - FIND(" ", 'FY2025'!K368) - 1) &amp; ", " &amp; MID('FY2025'!K368, FIND(",", 'FY2025'!K368, FIND(",",'FY2025'!K368) + 1) + 2, LEN('FY2025'!K368))),"")</f>
        <v/>
      </c>
      <c r="L366" s="7" t="str">
        <f>IF('FY2025'!A368&lt;&gt;"",DATEVALUE(MID('FY2025'!L368, FIND(",", 'FY2025'!L368) + 2, FIND(" ", 'FY2025'!L368) - FIND(",", 'FY2025'!L368) - 1) &amp; " " &amp; MID('FY2025'!L368, FIND(" ", 'FY2025'!L368) + 1, FIND(",", 'FY2025'!L368, FIND(" ", 'FY2025'!L368)) - FIND(" ", 'FY2025'!L368) - 1) &amp; ", " &amp; MID('FY2025'!L368, FIND(",", 'FY2025'!L368, FIND(",",'FY2025'!L368) + 1) + 2, LEN('FY2025'!L368))),"")</f>
        <v/>
      </c>
      <c r="M366" s="7" t="str">
        <f>IF('FY2025'!A368&lt;&gt;"",DATEVALUE(MID('FY2025'!M368, FIND(",", 'FY2025'!M368) + 2, FIND(" ", 'FY2025'!M368) - FIND(",", 'FY2025'!M368) - 1) &amp; " " &amp; MID('FY2025'!M368, FIND(" ", 'FY2025'!M368) + 1, FIND(",", 'FY2025'!M368, FIND(" ", 'FY2025'!M368)) - FIND(" ", 'FY2025'!M368) - 1) &amp; ", " &amp; MID('FY2025'!M368, FIND(",", 'FY2025'!M368, FIND(",",'FY2025'!M368) + 1) + 2, LEN('FY2025'!M368))),"")</f>
        <v/>
      </c>
      <c r="N366" s="7" t="str">
        <f>IF('FY2025'!A368&lt;&gt;"",DATEVALUE(MID('FY2025'!N368, FIND(",", 'FY2025'!N368) + 2, FIND(" ", 'FY2025'!N368) - FIND(",", 'FY2025'!N368) - 1) &amp; " " &amp; MID('FY2025'!N368, FIND(" ", 'FY2025'!N368) + 1, FIND(",", 'FY2025'!N368, FIND(" ", 'FY2025'!N368)) - FIND(" ", 'FY2025'!N368) - 1) &amp; ", " &amp; MID('FY2025'!N368, FIND(",", 'FY2025'!N368, FIND(",",'FY2025'!N368) + 1) + 2, LEN('FY2025'!N368))),"")</f>
        <v/>
      </c>
      <c r="O366" s="5" t="str">
        <f t="shared" si="5"/>
        <v/>
      </c>
      <c r="P366" s="10" t="str">
        <f>IF('FY2025'!$A368&lt;&gt;"",IF(AND(MONTH($K366) &lt;= 1, MONTH($L366) &gt;= 1), IF($O366 &lt;&gt; "", $E366/$O366, ""), ""),"")</f>
        <v/>
      </c>
      <c r="Q366" s="10" t="str">
        <f>IF('FY2025'!$A368&lt;&gt;"",IF(AND(MONTH($K366) &lt;= 2, MONTH($L366) &gt;= 2), IF($O366 &lt;&gt; "", $E366/$O366, ""), ""),"")</f>
        <v/>
      </c>
      <c r="R366" s="10" t="str">
        <f>IF('FY2025'!$A368&lt;&gt;"",IF(AND(MONTH($K366) &lt;= 3, MONTH($L366) &gt;= 3), IF($O366 &lt;&gt; "", $E366/$O366, ""), ""),"")</f>
        <v/>
      </c>
      <c r="S366" s="10" t="str">
        <f>IF('FY2025'!$A368&lt;&gt;"",IF(AND(MONTH($K366) &lt;= 4, MONTH($L366) &gt;= 4), IF($O366 &lt;&gt; "", $E366/$O366, ""), ""),"")</f>
        <v/>
      </c>
      <c r="T366" s="10" t="str">
        <f>IF('FY2025'!$A368&lt;&gt;"",IF(AND(MONTH($K366) &lt;= 5, MONTH($L366) &gt;= 5), IF($O366 &lt;&gt; "", $E366/$O366, ""), ""),"")</f>
        <v/>
      </c>
      <c r="U366" s="10" t="str">
        <f>IF('FY2025'!$A368&lt;&gt;"",IF(AND(MONTH($K366) &lt;= 6, MONTH($L366) &gt;= 6), IF($O366 &lt;&gt; "", $E366/$O366, ""), ""),"")</f>
        <v/>
      </c>
      <c r="V366" s="10" t="str">
        <f>IF('FY2025'!$A368&lt;&gt;"",IF(AND(MONTH($K366) &lt;= 7, MONTH($L366) &gt;= 7 ), IF($O366 &lt;&gt; "", $E366/$O366, ""), ""),"")</f>
        <v/>
      </c>
      <c r="W366" s="10" t="str">
        <f>IF('FY2025'!$A368&lt;&gt;"",IF(AND(MONTH($K366) &lt;= 8, MONTH($L366) &gt;= 8), IF($O366 &lt;&gt; "", $E366/$O366, ""), ""),"")</f>
        <v/>
      </c>
      <c r="X366" s="10" t="str">
        <f>IF('FY2025'!$A368&lt;&gt;"",IF(AND(MONTH($K366) &lt;= 9, MONTH($L366) &gt;= 9), IF($O366 &lt;&gt; "", $E366/$O366, ""), ""),"")</f>
        <v/>
      </c>
      <c r="Y366" s="10" t="str">
        <f>IF('FY2025'!$A368&lt;&gt;"",IF(AND(MONTH($K366) &lt;= 10, MONTH($L366) &gt;= 10), IF($O366 &lt;&gt; "", $E366/$O366, ""), ""),"")</f>
        <v/>
      </c>
      <c r="Z366" s="10" t="str">
        <f>IF('FY2025'!$A368&lt;&gt;"",IF(AND(MONTH($K366) &lt;= 11, MONTH($L366) &gt;= 11), IF($O366 &lt;&gt; "", $E366/$O366, ""), ""),"")</f>
        <v/>
      </c>
      <c r="AA366" s="10" t="str">
        <f>IF('FY2025'!$A368&lt;&gt;"",IF(AND(MONTH($K366) &lt;= 12, MONTH($L366) &gt;= 12), IF($O366 &lt;&gt; "", $E366/$O366, ""), ""),"")</f>
        <v/>
      </c>
    </row>
    <row r="367" spans="1:27" x14ac:dyDescent="0.25">
      <c r="A367" s="8" t="str">
        <f>IF('FY2025'!A369&lt;&gt;"", VALUE('FY2025'!A369), "")</f>
        <v/>
      </c>
      <c r="D367" s="5" t="str">
        <f>IF('FY2025'!A369&lt;&gt;"",_xlfn.VALUETOTEXT('FY2025'!D369),"")</f>
        <v/>
      </c>
      <c r="E367" s="6" t="str">
        <f>IF('FY2025'!A369&lt;&gt;"",VALUE('FY2025'!E369),"")</f>
        <v/>
      </c>
      <c r="F367" s="6" t="str">
        <f>IF('FY2025'!A369&lt;&gt;"",VALUE('FY2025'!F369),"")</f>
        <v/>
      </c>
      <c r="G367" s="6" t="str">
        <f>IF('FY2025'!A369&lt;&gt;"",VALUE('FY2025'!G369),"")</f>
        <v/>
      </c>
      <c r="H367" s="6" t="str">
        <f>IF('FY2025'!A369&lt;&gt;"",VALUE('FY2025'!H369),"")</f>
        <v/>
      </c>
      <c r="I367" s="6" t="str">
        <f>IF('FY2025'!A369&lt;&gt;"",VALUE('FY2025'!I369),"")</f>
        <v/>
      </c>
      <c r="J367" s="6" t="str">
        <f>IF('FY2025'!A369&lt;&gt;"",VALUE('FY2025'!J369),"")</f>
        <v/>
      </c>
      <c r="K367" s="7" t="str">
        <f>IF('FY2025'!A369&lt;&gt;"",DATEVALUE(MID('FY2025'!K369, FIND(",", 'FY2025'!K369) + 2, FIND(" ", 'FY2025'!K369) - FIND(",", 'FY2025'!K369) - 1) &amp; " " &amp; MID('FY2025'!K369, FIND(" ", 'FY2025'!K369) + 1, FIND(",", 'FY2025'!K369, FIND(" ", 'FY2025'!K369)) - FIND(" ", 'FY2025'!K369) - 1) &amp; ", " &amp; MID('FY2025'!K369, FIND(",", 'FY2025'!K369, FIND(",",'FY2025'!K369) + 1) + 2, LEN('FY2025'!K369))),"")</f>
        <v/>
      </c>
      <c r="L367" s="7" t="str">
        <f>IF('FY2025'!A369&lt;&gt;"",DATEVALUE(MID('FY2025'!L369, FIND(",", 'FY2025'!L369) + 2, FIND(" ", 'FY2025'!L369) - FIND(",", 'FY2025'!L369) - 1) &amp; " " &amp; MID('FY2025'!L369, FIND(" ", 'FY2025'!L369) + 1, FIND(",", 'FY2025'!L369, FIND(" ", 'FY2025'!L369)) - FIND(" ", 'FY2025'!L369) - 1) &amp; ", " &amp; MID('FY2025'!L369, FIND(",", 'FY2025'!L369, FIND(",",'FY2025'!L369) + 1) + 2, LEN('FY2025'!L369))),"")</f>
        <v/>
      </c>
      <c r="M367" s="7" t="str">
        <f>IF('FY2025'!A369&lt;&gt;"",DATEVALUE(MID('FY2025'!M369, FIND(",", 'FY2025'!M369) + 2, FIND(" ", 'FY2025'!M369) - FIND(",", 'FY2025'!M369) - 1) &amp; " " &amp; MID('FY2025'!M369, FIND(" ", 'FY2025'!M369) + 1, FIND(",", 'FY2025'!M369, FIND(" ", 'FY2025'!M369)) - FIND(" ", 'FY2025'!M369) - 1) &amp; ", " &amp; MID('FY2025'!M369, FIND(",", 'FY2025'!M369, FIND(",",'FY2025'!M369) + 1) + 2, LEN('FY2025'!M369))),"")</f>
        <v/>
      </c>
      <c r="N367" s="7" t="str">
        <f>IF('FY2025'!A369&lt;&gt;"",DATEVALUE(MID('FY2025'!N369, FIND(",", 'FY2025'!N369) + 2, FIND(" ", 'FY2025'!N369) - FIND(",", 'FY2025'!N369) - 1) &amp; " " &amp; MID('FY2025'!N369, FIND(" ", 'FY2025'!N369) + 1, FIND(",", 'FY2025'!N369, FIND(" ", 'FY2025'!N369)) - FIND(" ", 'FY2025'!N369) - 1) &amp; ", " &amp; MID('FY2025'!N369, FIND(",", 'FY2025'!N369, FIND(",",'FY2025'!N369) + 1) + 2, LEN('FY2025'!N369))),"")</f>
        <v/>
      </c>
      <c r="O367" s="5" t="str">
        <f t="shared" si="5"/>
        <v/>
      </c>
      <c r="P367" s="10" t="str">
        <f>IF('FY2025'!$A369&lt;&gt;"",IF(AND(MONTH($K367) &lt;= 1, MONTH($L367) &gt;= 1), IF($O367 &lt;&gt; "", $E367/$O367, ""), ""),"")</f>
        <v/>
      </c>
      <c r="Q367" s="10" t="str">
        <f>IF('FY2025'!$A369&lt;&gt;"",IF(AND(MONTH($K367) &lt;= 2, MONTH($L367) &gt;= 2), IF($O367 &lt;&gt; "", $E367/$O367, ""), ""),"")</f>
        <v/>
      </c>
      <c r="R367" s="10" t="str">
        <f>IF('FY2025'!$A369&lt;&gt;"",IF(AND(MONTH($K367) &lt;= 3, MONTH($L367) &gt;= 3), IF($O367 &lt;&gt; "", $E367/$O367, ""), ""),"")</f>
        <v/>
      </c>
      <c r="S367" s="10" t="str">
        <f>IF('FY2025'!$A369&lt;&gt;"",IF(AND(MONTH($K367) &lt;= 4, MONTH($L367) &gt;= 4), IF($O367 &lt;&gt; "", $E367/$O367, ""), ""),"")</f>
        <v/>
      </c>
      <c r="T367" s="10" t="str">
        <f>IF('FY2025'!$A369&lt;&gt;"",IF(AND(MONTH($K367) &lt;= 5, MONTH($L367) &gt;= 5), IF($O367 &lt;&gt; "", $E367/$O367, ""), ""),"")</f>
        <v/>
      </c>
      <c r="U367" s="10" t="str">
        <f>IF('FY2025'!$A369&lt;&gt;"",IF(AND(MONTH($K367) &lt;= 6, MONTH($L367) &gt;= 6), IF($O367 &lt;&gt; "", $E367/$O367, ""), ""),"")</f>
        <v/>
      </c>
      <c r="V367" s="10" t="str">
        <f>IF('FY2025'!$A369&lt;&gt;"",IF(AND(MONTH($K367) &lt;= 7, MONTH($L367) &gt;= 7 ), IF($O367 &lt;&gt; "", $E367/$O367, ""), ""),"")</f>
        <v/>
      </c>
      <c r="W367" s="10" t="str">
        <f>IF('FY2025'!$A369&lt;&gt;"",IF(AND(MONTH($K367) &lt;= 8, MONTH($L367) &gt;= 8), IF($O367 &lt;&gt; "", $E367/$O367, ""), ""),"")</f>
        <v/>
      </c>
      <c r="X367" s="10" t="str">
        <f>IF('FY2025'!$A369&lt;&gt;"",IF(AND(MONTH($K367) &lt;= 9, MONTH($L367) &gt;= 9), IF($O367 &lt;&gt; "", $E367/$O367, ""), ""),"")</f>
        <v/>
      </c>
      <c r="Y367" s="10" t="str">
        <f>IF('FY2025'!$A369&lt;&gt;"",IF(AND(MONTH($K367) &lt;= 10, MONTH($L367) &gt;= 10), IF($O367 &lt;&gt; "", $E367/$O367, ""), ""),"")</f>
        <v/>
      </c>
      <c r="Z367" s="10" t="str">
        <f>IF('FY2025'!$A369&lt;&gt;"",IF(AND(MONTH($K367) &lt;= 11, MONTH($L367) &gt;= 11), IF($O367 &lt;&gt; "", $E367/$O367, ""), ""),"")</f>
        <v/>
      </c>
      <c r="AA367" s="10" t="str">
        <f>IF('FY2025'!$A369&lt;&gt;"",IF(AND(MONTH($K367) &lt;= 12, MONTH($L367) &gt;= 12), IF($O367 &lt;&gt; "", $E367/$O367, ""), ""),"")</f>
        <v/>
      </c>
    </row>
    <row r="368" spans="1:27" x14ac:dyDescent="0.25">
      <c r="A368" s="8" t="str">
        <f>IF('FY2025'!A370&lt;&gt;"", VALUE('FY2025'!A370), "")</f>
        <v/>
      </c>
      <c r="D368" s="5" t="str">
        <f>IF('FY2025'!A370&lt;&gt;"",_xlfn.VALUETOTEXT('FY2025'!D370),"")</f>
        <v/>
      </c>
      <c r="E368" s="6" t="str">
        <f>IF('FY2025'!A370&lt;&gt;"",VALUE('FY2025'!E370),"")</f>
        <v/>
      </c>
      <c r="F368" s="6" t="str">
        <f>IF('FY2025'!A370&lt;&gt;"",VALUE('FY2025'!F370),"")</f>
        <v/>
      </c>
      <c r="G368" s="6" t="str">
        <f>IF('FY2025'!A370&lt;&gt;"",VALUE('FY2025'!G370),"")</f>
        <v/>
      </c>
      <c r="H368" s="6" t="str">
        <f>IF('FY2025'!A370&lt;&gt;"",VALUE('FY2025'!H370),"")</f>
        <v/>
      </c>
      <c r="I368" s="6" t="str">
        <f>IF('FY2025'!A370&lt;&gt;"",VALUE('FY2025'!I370),"")</f>
        <v/>
      </c>
      <c r="J368" s="6" t="str">
        <f>IF('FY2025'!A370&lt;&gt;"",VALUE('FY2025'!J370),"")</f>
        <v/>
      </c>
      <c r="K368" s="7" t="str">
        <f>IF('FY2025'!A370&lt;&gt;"",DATEVALUE(MID('FY2025'!K370, FIND(",", 'FY2025'!K370) + 2, FIND(" ", 'FY2025'!K370) - FIND(",", 'FY2025'!K370) - 1) &amp; " " &amp; MID('FY2025'!K370, FIND(" ", 'FY2025'!K370) + 1, FIND(",", 'FY2025'!K370, FIND(" ", 'FY2025'!K370)) - FIND(" ", 'FY2025'!K370) - 1) &amp; ", " &amp; MID('FY2025'!K370, FIND(",", 'FY2025'!K370, FIND(",",'FY2025'!K370) + 1) + 2, LEN('FY2025'!K370))),"")</f>
        <v/>
      </c>
      <c r="L368" s="7" t="str">
        <f>IF('FY2025'!A370&lt;&gt;"",DATEVALUE(MID('FY2025'!L370, FIND(",", 'FY2025'!L370) + 2, FIND(" ", 'FY2025'!L370) - FIND(",", 'FY2025'!L370) - 1) &amp; " " &amp; MID('FY2025'!L370, FIND(" ", 'FY2025'!L370) + 1, FIND(",", 'FY2025'!L370, FIND(" ", 'FY2025'!L370)) - FIND(" ", 'FY2025'!L370) - 1) &amp; ", " &amp; MID('FY2025'!L370, FIND(",", 'FY2025'!L370, FIND(",",'FY2025'!L370) + 1) + 2, LEN('FY2025'!L370))),"")</f>
        <v/>
      </c>
      <c r="M368" s="7" t="str">
        <f>IF('FY2025'!A370&lt;&gt;"",DATEVALUE(MID('FY2025'!M370, FIND(",", 'FY2025'!M370) + 2, FIND(" ", 'FY2025'!M370) - FIND(",", 'FY2025'!M370) - 1) &amp; " " &amp; MID('FY2025'!M370, FIND(" ", 'FY2025'!M370) + 1, FIND(",", 'FY2025'!M370, FIND(" ", 'FY2025'!M370)) - FIND(" ", 'FY2025'!M370) - 1) &amp; ", " &amp; MID('FY2025'!M370, FIND(",", 'FY2025'!M370, FIND(",",'FY2025'!M370) + 1) + 2, LEN('FY2025'!M370))),"")</f>
        <v/>
      </c>
      <c r="N368" s="7" t="str">
        <f>IF('FY2025'!A370&lt;&gt;"",DATEVALUE(MID('FY2025'!N370, FIND(",", 'FY2025'!N370) + 2, FIND(" ", 'FY2025'!N370) - FIND(",", 'FY2025'!N370) - 1) &amp; " " &amp; MID('FY2025'!N370, FIND(" ", 'FY2025'!N370) + 1, FIND(",", 'FY2025'!N370, FIND(" ", 'FY2025'!N370)) - FIND(" ", 'FY2025'!N370) - 1) &amp; ", " &amp; MID('FY2025'!N370, FIND(",", 'FY2025'!N370, FIND(",",'FY2025'!N370) + 1) + 2, LEN('FY2025'!N370))),"")</f>
        <v/>
      </c>
      <c r="O368" s="5" t="str">
        <f t="shared" si="5"/>
        <v/>
      </c>
      <c r="P368" s="10" t="str">
        <f>IF('FY2025'!$A370&lt;&gt;"",IF(AND(MONTH($K368) &lt;= 1, MONTH($L368) &gt;= 1), IF($O368 &lt;&gt; "", $E368/$O368, ""), ""),"")</f>
        <v/>
      </c>
      <c r="Q368" s="10" t="str">
        <f>IF('FY2025'!$A370&lt;&gt;"",IF(AND(MONTH($K368) &lt;= 2, MONTH($L368) &gt;= 2), IF($O368 &lt;&gt; "", $E368/$O368, ""), ""),"")</f>
        <v/>
      </c>
      <c r="R368" s="10" t="str">
        <f>IF('FY2025'!$A370&lt;&gt;"",IF(AND(MONTH($K368) &lt;= 3, MONTH($L368) &gt;= 3), IF($O368 &lt;&gt; "", $E368/$O368, ""), ""),"")</f>
        <v/>
      </c>
      <c r="S368" s="10" t="str">
        <f>IF('FY2025'!$A370&lt;&gt;"",IF(AND(MONTH($K368) &lt;= 4, MONTH($L368) &gt;= 4), IF($O368 &lt;&gt; "", $E368/$O368, ""), ""),"")</f>
        <v/>
      </c>
      <c r="T368" s="10" t="str">
        <f>IF('FY2025'!$A370&lt;&gt;"",IF(AND(MONTH($K368) &lt;= 5, MONTH($L368) &gt;= 5), IF($O368 &lt;&gt; "", $E368/$O368, ""), ""),"")</f>
        <v/>
      </c>
      <c r="U368" s="10" t="str">
        <f>IF('FY2025'!$A370&lt;&gt;"",IF(AND(MONTH($K368) &lt;= 6, MONTH($L368) &gt;= 6), IF($O368 &lt;&gt; "", $E368/$O368, ""), ""),"")</f>
        <v/>
      </c>
      <c r="V368" s="10" t="str">
        <f>IF('FY2025'!$A370&lt;&gt;"",IF(AND(MONTH($K368) &lt;= 7, MONTH($L368) &gt;= 7 ), IF($O368 &lt;&gt; "", $E368/$O368, ""), ""),"")</f>
        <v/>
      </c>
      <c r="W368" s="10" t="str">
        <f>IF('FY2025'!$A370&lt;&gt;"",IF(AND(MONTH($K368) &lt;= 8, MONTH($L368) &gt;= 8), IF($O368 &lt;&gt; "", $E368/$O368, ""), ""),"")</f>
        <v/>
      </c>
      <c r="X368" s="10" t="str">
        <f>IF('FY2025'!$A370&lt;&gt;"",IF(AND(MONTH($K368) &lt;= 9, MONTH($L368) &gt;= 9), IF($O368 &lt;&gt; "", $E368/$O368, ""), ""),"")</f>
        <v/>
      </c>
      <c r="Y368" s="10" t="str">
        <f>IF('FY2025'!$A370&lt;&gt;"",IF(AND(MONTH($K368) &lt;= 10, MONTH($L368) &gt;= 10), IF($O368 &lt;&gt; "", $E368/$O368, ""), ""),"")</f>
        <v/>
      </c>
      <c r="Z368" s="10" t="str">
        <f>IF('FY2025'!$A370&lt;&gt;"",IF(AND(MONTH($K368) &lt;= 11, MONTH($L368) &gt;= 11), IF($O368 &lt;&gt; "", $E368/$O368, ""), ""),"")</f>
        <v/>
      </c>
      <c r="AA368" s="10" t="str">
        <f>IF('FY2025'!$A370&lt;&gt;"",IF(AND(MONTH($K368) &lt;= 12, MONTH($L368) &gt;= 12), IF($O368 &lt;&gt; "", $E368/$O368, ""), ""),"")</f>
        <v/>
      </c>
    </row>
    <row r="369" spans="1:27" x14ac:dyDescent="0.25">
      <c r="A369" s="8" t="str">
        <f>IF('FY2025'!A371&lt;&gt;"", VALUE('FY2025'!A371), "")</f>
        <v/>
      </c>
      <c r="D369" s="5" t="str">
        <f>IF('FY2025'!A371&lt;&gt;"",_xlfn.VALUETOTEXT('FY2025'!D371),"")</f>
        <v/>
      </c>
      <c r="E369" s="6" t="str">
        <f>IF('FY2025'!A371&lt;&gt;"",VALUE('FY2025'!E371),"")</f>
        <v/>
      </c>
      <c r="F369" s="6" t="str">
        <f>IF('FY2025'!A371&lt;&gt;"",VALUE('FY2025'!F371),"")</f>
        <v/>
      </c>
      <c r="G369" s="6" t="str">
        <f>IF('FY2025'!A371&lt;&gt;"",VALUE('FY2025'!G371),"")</f>
        <v/>
      </c>
      <c r="H369" s="6" t="str">
        <f>IF('FY2025'!A371&lt;&gt;"",VALUE('FY2025'!H371),"")</f>
        <v/>
      </c>
      <c r="I369" s="6" t="str">
        <f>IF('FY2025'!A371&lt;&gt;"",VALUE('FY2025'!I371),"")</f>
        <v/>
      </c>
      <c r="J369" s="6" t="str">
        <f>IF('FY2025'!A371&lt;&gt;"",VALUE('FY2025'!J371),"")</f>
        <v/>
      </c>
      <c r="K369" s="7" t="str">
        <f>IF('FY2025'!A371&lt;&gt;"",DATEVALUE(MID('FY2025'!K371, FIND(",", 'FY2025'!K371) + 2, FIND(" ", 'FY2025'!K371) - FIND(",", 'FY2025'!K371) - 1) &amp; " " &amp; MID('FY2025'!K371, FIND(" ", 'FY2025'!K371) + 1, FIND(",", 'FY2025'!K371, FIND(" ", 'FY2025'!K371)) - FIND(" ", 'FY2025'!K371) - 1) &amp; ", " &amp; MID('FY2025'!K371, FIND(",", 'FY2025'!K371, FIND(",",'FY2025'!K371) + 1) + 2, LEN('FY2025'!K371))),"")</f>
        <v/>
      </c>
      <c r="L369" s="7" t="str">
        <f>IF('FY2025'!A371&lt;&gt;"",DATEVALUE(MID('FY2025'!L371, FIND(",", 'FY2025'!L371) + 2, FIND(" ", 'FY2025'!L371) - FIND(",", 'FY2025'!L371) - 1) &amp; " " &amp; MID('FY2025'!L371, FIND(" ", 'FY2025'!L371) + 1, FIND(",", 'FY2025'!L371, FIND(" ", 'FY2025'!L371)) - FIND(" ", 'FY2025'!L371) - 1) &amp; ", " &amp; MID('FY2025'!L371, FIND(",", 'FY2025'!L371, FIND(",",'FY2025'!L371) + 1) + 2, LEN('FY2025'!L371))),"")</f>
        <v/>
      </c>
      <c r="M369" s="7" t="str">
        <f>IF('FY2025'!A371&lt;&gt;"",DATEVALUE(MID('FY2025'!M371, FIND(",", 'FY2025'!M371) + 2, FIND(" ", 'FY2025'!M371) - FIND(",", 'FY2025'!M371) - 1) &amp; " " &amp; MID('FY2025'!M371, FIND(" ", 'FY2025'!M371) + 1, FIND(",", 'FY2025'!M371, FIND(" ", 'FY2025'!M371)) - FIND(" ", 'FY2025'!M371) - 1) &amp; ", " &amp; MID('FY2025'!M371, FIND(",", 'FY2025'!M371, FIND(",",'FY2025'!M371) + 1) + 2, LEN('FY2025'!M371))),"")</f>
        <v/>
      </c>
      <c r="N369" s="7" t="str">
        <f>IF('FY2025'!A371&lt;&gt;"",DATEVALUE(MID('FY2025'!N371, FIND(",", 'FY2025'!N371) + 2, FIND(" ", 'FY2025'!N371) - FIND(",", 'FY2025'!N371) - 1) &amp; " " &amp; MID('FY2025'!N371, FIND(" ", 'FY2025'!N371) + 1, FIND(",", 'FY2025'!N371, FIND(" ", 'FY2025'!N371)) - FIND(" ", 'FY2025'!N371) - 1) &amp; ", " &amp; MID('FY2025'!N371, FIND(",", 'FY2025'!N371, FIND(",",'FY2025'!N371) + 1) + 2, LEN('FY2025'!N371))),"")</f>
        <v/>
      </c>
      <c r="O369" s="5" t="str">
        <f t="shared" si="5"/>
        <v/>
      </c>
      <c r="P369" s="10" t="str">
        <f>IF('FY2025'!$A371&lt;&gt;"",IF(AND(MONTH($K369) &lt;= 1, MONTH($L369) &gt;= 1), IF($O369 &lt;&gt; "", $E369/$O369, ""), ""),"")</f>
        <v/>
      </c>
      <c r="Q369" s="10" t="str">
        <f>IF('FY2025'!$A371&lt;&gt;"",IF(AND(MONTH($K369) &lt;= 2, MONTH($L369) &gt;= 2), IF($O369 &lt;&gt; "", $E369/$O369, ""), ""),"")</f>
        <v/>
      </c>
      <c r="R369" s="10" t="str">
        <f>IF('FY2025'!$A371&lt;&gt;"",IF(AND(MONTH($K369) &lt;= 3, MONTH($L369) &gt;= 3), IF($O369 &lt;&gt; "", $E369/$O369, ""), ""),"")</f>
        <v/>
      </c>
      <c r="S369" s="10" t="str">
        <f>IF('FY2025'!$A371&lt;&gt;"",IF(AND(MONTH($K369) &lt;= 4, MONTH($L369) &gt;= 4), IF($O369 &lt;&gt; "", $E369/$O369, ""), ""),"")</f>
        <v/>
      </c>
      <c r="T369" s="10" t="str">
        <f>IF('FY2025'!$A371&lt;&gt;"",IF(AND(MONTH($K369) &lt;= 5, MONTH($L369) &gt;= 5), IF($O369 &lt;&gt; "", $E369/$O369, ""), ""),"")</f>
        <v/>
      </c>
      <c r="U369" s="10" t="str">
        <f>IF('FY2025'!$A371&lt;&gt;"",IF(AND(MONTH($K369) &lt;= 6, MONTH($L369) &gt;= 6), IF($O369 &lt;&gt; "", $E369/$O369, ""), ""),"")</f>
        <v/>
      </c>
      <c r="V369" s="10" t="str">
        <f>IF('FY2025'!$A371&lt;&gt;"",IF(AND(MONTH($K369) &lt;= 7, MONTH($L369) &gt;= 7 ), IF($O369 &lt;&gt; "", $E369/$O369, ""), ""),"")</f>
        <v/>
      </c>
      <c r="W369" s="10" t="str">
        <f>IF('FY2025'!$A371&lt;&gt;"",IF(AND(MONTH($K369) &lt;= 8, MONTH($L369) &gt;= 8), IF($O369 &lt;&gt; "", $E369/$O369, ""), ""),"")</f>
        <v/>
      </c>
      <c r="X369" s="10" t="str">
        <f>IF('FY2025'!$A371&lt;&gt;"",IF(AND(MONTH($K369) &lt;= 9, MONTH($L369) &gt;= 9), IF($O369 &lt;&gt; "", $E369/$O369, ""), ""),"")</f>
        <v/>
      </c>
      <c r="Y369" s="10" t="str">
        <f>IF('FY2025'!$A371&lt;&gt;"",IF(AND(MONTH($K369) &lt;= 10, MONTH($L369) &gt;= 10), IF($O369 &lt;&gt; "", $E369/$O369, ""), ""),"")</f>
        <v/>
      </c>
      <c r="Z369" s="10" t="str">
        <f>IF('FY2025'!$A371&lt;&gt;"",IF(AND(MONTH($K369) &lt;= 11, MONTH($L369) &gt;= 11), IF($O369 &lt;&gt; "", $E369/$O369, ""), ""),"")</f>
        <v/>
      </c>
      <c r="AA369" s="10" t="str">
        <f>IF('FY2025'!$A371&lt;&gt;"",IF(AND(MONTH($K369) &lt;= 12, MONTH($L369) &gt;= 12), IF($O369 &lt;&gt; "", $E369/$O369, ""), ""),"")</f>
        <v/>
      </c>
    </row>
    <row r="370" spans="1:27" x14ac:dyDescent="0.25">
      <c r="A370" s="8" t="str">
        <f>IF('FY2025'!A372&lt;&gt;"", VALUE('FY2025'!A372), "")</f>
        <v/>
      </c>
      <c r="D370" s="5" t="str">
        <f>IF('FY2025'!A372&lt;&gt;"",_xlfn.VALUETOTEXT('FY2025'!D372),"")</f>
        <v/>
      </c>
      <c r="E370" s="6" t="str">
        <f>IF('FY2025'!A372&lt;&gt;"",VALUE('FY2025'!E372),"")</f>
        <v/>
      </c>
      <c r="F370" s="6" t="str">
        <f>IF('FY2025'!A372&lt;&gt;"",VALUE('FY2025'!F372),"")</f>
        <v/>
      </c>
      <c r="G370" s="6" t="str">
        <f>IF('FY2025'!A372&lt;&gt;"",VALUE('FY2025'!G372),"")</f>
        <v/>
      </c>
      <c r="H370" s="6" t="str">
        <f>IF('FY2025'!A372&lt;&gt;"",VALUE('FY2025'!H372),"")</f>
        <v/>
      </c>
      <c r="I370" s="6" t="str">
        <f>IF('FY2025'!A372&lt;&gt;"",VALUE('FY2025'!I372),"")</f>
        <v/>
      </c>
      <c r="J370" s="6" t="str">
        <f>IF('FY2025'!A372&lt;&gt;"",VALUE('FY2025'!J372),"")</f>
        <v/>
      </c>
      <c r="K370" s="7" t="str">
        <f>IF('FY2025'!A372&lt;&gt;"",DATEVALUE(MID('FY2025'!K372, FIND(",", 'FY2025'!K372) + 2, FIND(" ", 'FY2025'!K372) - FIND(",", 'FY2025'!K372) - 1) &amp; " " &amp; MID('FY2025'!K372, FIND(" ", 'FY2025'!K372) + 1, FIND(",", 'FY2025'!K372, FIND(" ", 'FY2025'!K372)) - FIND(" ", 'FY2025'!K372) - 1) &amp; ", " &amp; MID('FY2025'!K372, FIND(",", 'FY2025'!K372, FIND(",",'FY2025'!K372) + 1) + 2, LEN('FY2025'!K372))),"")</f>
        <v/>
      </c>
      <c r="L370" s="7" t="str">
        <f>IF('FY2025'!A372&lt;&gt;"",DATEVALUE(MID('FY2025'!L372, FIND(",", 'FY2025'!L372) + 2, FIND(" ", 'FY2025'!L372) - FIND(",", 'FY2025'!L372) - 1) &amp; " " &amp; MID('FY2025'!L372, FIND(" ", 'FY2025'!L372) + 1, FIND(",", 'FY2025'!L372, FIND(" ", 'FY2025'!L372)) - FIND(" ", 'FY2025'!L372) - 1) &amp; ", " &amp; MID('FY2025'!L372, FIND(",", 'FY2025'!L372, FIND(",",'FY2025'!L372) + 1) + 2, LEN('FY2025'!L372))),"")</f>
        <v/>
      </c>
      <c r="M370" s="7" t="str">
        <f>IF('FY2025'!A372&lt;&gt;"",DATEVALUE(MID('FY2025'!M372, FIND(",", 'FY2025'!M372) + 2, FIND(" ", 'FY2025'!M372) - FIND(",", 'FY2025'!M372) - 1) &amp; " " &amp; MID('FY2025'!M372, FIND(" ", 'FY2025'!M372) + 1, FIND(",", 'FY2025'!M372, FIND(" ", 'FY2025'!M372)) - FIND(" ", 'FY2025'!M372) - 1) &amp; ", " &amp; MID('FY2025'!M372, FIND(",", 'FY2025'!M372, FIND(",",'FY2025'!M372) + 1) + 2, LEN('FY2025'!M372))),"")</f>
        <v/>
      </c>
      <c r="N370" s="7" t="str">
        <f>IF('FY2025'!A372&lt;&gt;"",DATEVALUE(MID('FY2025'!N372, FIND(",", 'FY2025'!N372) + 2, FIND(" ", 'FY2025'!N372) - FIND(",", 'FY2025'!N372) - 1) &amp; " " &amp; MID('FY2025'!N372, FIND(" ", 'FY2025'!N372) + 1, FIND(",", 'FY2025'!N372, FIND(" ", 'FY2025'!N372)) - FIND(" ", 'FY2025'!N372) - 1) &amp; ", " &amp; MID('FY2025'!N372, FIND(",", 'FY2025'!N372, FIND(",",'FY2025'!N372) + 1) + 2, LEN('FY2025'!N372))),"")</f>
        <v/>
      </c>
      <c r="O370" s="5" t="str">
        <f t="shared" si="5"/>
        <v/>
      </c>
      <c r="P370" s="10" t="str">
        <f>IF('FY2025'!$A372&lt;&gt;"",IF(AND(MONTH($K370) &lt;= 1, MONTH($L370) &gt;= 1), IF($O370 &lt;&gt; "", $E370/$O370, ""), ""),"")</f>
        <v/>
      </c>
      <c r="Q370" s="10" t="str">
        <f>IF('FY2025'!$A372&lt;&gt;"",IF(AND(MONTH($K370) &lt;= 2, MONTH($L370) &gt;= 2), IF($O370 &lt;&gt; "", $E370/$O370, ""), ""),"")</f>
        <v/>
      </c>
      <c r="R370" s="10" t="str">
        <f>IF('FY2025'!$A372&lt;&gt;"",IF(AND(MONTH($K370) &lt;= 3, MONTH($L370) &gt;= 3), IF($O370 &lt;&gt; "", $E370/$O370, ""), ""),"")</f>
        <v/>
      </c>
      <c r="S370" s="10" t="str">
        <f>IF('FY2025'!$A372&lt;&gt;"",IF(AND(MONTH($K370) &lt;= 4, MONTH($L370) &gt;= 4), IF($O370 &lt;&gt; "", $E370/$O370, ""), ""),"")</f>
        <v/>
      </c>
      <c r="T370" s="10" t="str">
        <f>IF('FY2025'!$A372&lt;&gt;"",IF(AND(MONTH($K370) &lt;= 5, MONTH($L370) &gt;= 5), IF($O370 &lt;&gt; "", $E370/$O370, ""), ""),"")</f>
        <v/>
      </c>
      <c r="U370" s="10" t="str">
        <f>IF('FY2025'!$A372&lt;&gt;"",IF(AND(MONTH($K370) &lt;= 6, MONTH($L370) &gt;= 6), IF($O370 &lt;&gt; "", $E370/$O370, ""), ""),"")</f>
        <v/>
      </c>
      <c r="V370" s="10" t="str">
        <f>IF('FY2025'!$A372&lt;&gt;"",IF(AND(MONTH($K370) &lt;= 7, MONTH($L370) &gt;= 7 ), IF($O370 &lt;&gt; "", $E370/$O370, ""), ""),"")</f>
        <v/>
      </c>
      <c r="W370" s="10" t="str">
        <f>IF('FY2025'!$A372&lt;&gt;"",IF(AND(MONTH($K370) &lt;= 8, MONTH($L370) &gt;= 8), IF($O370 &lt;&gt; "", $E370/$O370, ""), ""),"")</f>
        <v/>
      </c>
      <c r="X370" s="10" t="str">
        <f>IF('FY2025'!$A372&lt;&gt;"",IF(AND(MONTH($K370) &lt;= 9, MONTH($L370) &gt;= 9), IF($O370 &lt;&gt; "", $E370/$O370, ""), ""),"")</f>
        <v/>
      </c>
      <c r="Y370" s="10" t="str">
        <f>IF('FY2025'!$A372&lt;&gt;"",IF(AND(MONTH($K370) &lt;= 10, MONTH($L370) &gt;= 10), IF($O370 &lt;&gt; "", $E370/$O370, ""), ""),"")</f>
        <v/>
      </c>
      <c r="Z370" s="10" t="str">
        <f>IF('FY2025'!$A372&lt;&gt;"",IF(AND(MONTH($K370) &lt;= 11, MONTH($L370) &gt;= 11), IF($O370 &lt;&gt; "", $E370/$O370, ""), ""),"")</f>
        <v/>
      </c>
      <c r="AA370" s="10" t="str">
        <f>IF('FY2025'!$A372&lt;&gt;"",IF(AND(MONTH($K370) &lt;= 12, MONTH($L370) &gt;= 12), IF($O370 &lt;&gt; "", $E370/$O370, ""), ""),"")</f>
        <v/>
      </c>
    </row>
    <row r="371" spans="1:27" x14ac:dyDescent="0.25">
      <c r="A371" s="8" t="str">
        <f>IF('FY2025'!A373&lt;&gt;"", VALUE('FY2025'!A373), "")</f>
        <v/>
      </c>
      <c r="D371" s="5" t="str">
        <f>IF('FY2025'!A373&lt;&gt;"",_xlfn.VALUETOTEXT('FY2025'!D373),"")</f>
        <v/>
      </c>
      <c r="E371" s="6" t="str">
        <f>IF('FY2025'!A373&lt;&gt;"",VALUE('FY2025'!E373),"")</f>
        <v/>
      </c>
      <c r="F371" s="6" t="str">
        <f>IF('FY2025'!A373&lt;&gt;"",VALUE('FY2025'!F373),"")</f>
        <v/>
      </c>
      <c r="G371" s="6" t="str">
        <f>IF('FY2025'!A373&lt;&gt;"",VALUE('FY2025'!G373),"")</f>
        <v/>
      </c>
      <c r="H371" s="6" t="str">
        <f>IF('FY2025'!A373&lt;&gt;"",VALUE('FY2025'!H373),"")</f>
        <v/>
      </c>
      <c r="I371" s="6" t="str">
        <f>IF('FY2025'!A373&lt;&gt;"",VALUE('FY2025'!I373),"")</f>
        <v/>
      </c>
      <c r="J371" s="6" t="str">
        <f>IF('FY2025'!A373&lt;&gt;"",VALUE('FY2025'!J373),"")</f>
        <v/>
      </c>
      <c r="K371" s="7" t="str">
        <f>IF('FY2025'!A373&lt;&gt;"",DATEVALUE(MID('FY2025'!K373, FIND(",", 'FY2025'!K373) + 2, FIND(" ", 'FY2025'!K373) - FIND(",", 'FY2025'!K373) - 1) &amp; " " &amp; MID('FY2025'!K373, FIND(" ", 'FY2025'!K373) + 1, FIND(",", 'FY2025'!K373, FIND(" ", 'FY2025'!K373)) - FIND(" ", 'FY2025'!K373) - 1) &amp; ", " &amp; MID('FY2025'!K373, FIND(",", 'FY2025'!K373, FIND(",",'FY2025'!K373) + 1) + 2, LEN('FY2025'!K373))),"")</f>
        <v/>
      </c>
      <c r="L371" s="7" t="str">
        <f>IF('FY2025'!A373&lt;&gt;"",DATEVALUE(MID('FY2025'!L373, FIND(",", 'FY2025'!L373) + 2, FIND(" ", 'FY2025'!L373) - FIND(",", 'FY2025'!L373) - 1) &amp; " " &amp; MID('FY2025'!L373, FIND(" ", 'FY2025'!L373) + 1, FIND(",", 'FY2025'!L373, FIND(" ", 'FY2025'!L373)) - FIND(" ", 'FY2025'!L373) - 1) &amp; ", " &amp; MID('FY2025'!L373, FIND(",", 'FY2025'!L373, FIND(",",'FY2025'!L373) + 1) + 2, LEN('FY2025'!L373))),"")</f>
        <v/>
      </c>
      <c r="M371" s="7" t="str">
        <f>IF('FY2025'!A373&lt;&gt;"",DATEVALUE(MID('FY2025'!M373, FIND(",", 'FY2025'!M373) + 2, FIND(" ", 'FY2025'!M373) - FIND(",", 'FY2025'!M373) - 1) &amp; " " &amp; MID('FY2025'!M373, FIND(" ", 'FY2025'!M373) + 1, FIND(",", 'FY2025'!M373, FIND(" ", 'FY2025'!M373)) - FIND(" ", 'FY2025'!M373) - 1) &amp; ", " &amp; MID('FY2025'!M373, FIND(",", 'FY2025'!M373, FIND(",",'FY2025'!M373) + 1) + 2, LEN('FY2025'!M373))),"")</f>
        <v/>
      </c>
      <c r="N371" s="7" t="str">
        <f>IF('FY2025'!A373&lt;&gt;"",DATEVALUE(MID('FY2025'!N373, FIND(",", 'FY2025'!N373) + 2, FIND(" ", 'FY2025'!N373) - FIND(",", 'FY2025'!N373) - 1) &amp; " " &amp; MID('FY2025'!N373, FIND(" ", 'FY2025'!N373) + 1, FIND(",", 'FY2025'!N373, FIND(" ", 'FY2025'!N373)) - FIND(" ", 'FY2025'!N373) - 1) &amp; ", " &amp; MID('FY2025'!N373, FIND(",", 'FY2025'!N373, FIND(",",'FY2025'!N373) + 1) + 2, LEN('FY2025'!N373))),"")</f>
        <v/>
      </c>
      <c r="O371" s="5" t="str">
        <f t="shared" si="5"/>
        <v/>
      </c>
      <c r="P371" s="10" t="str">
        <f>IF('FY2025'!$A373&lt;&gt;"",IF(AND(MONTH($K371) &lt;= 1, MONTH($L371) &gt;= 1), IF($O371 &lt;&gt; "", $E371/$O371, ""), ""),"")</f>
        <v/>
      </c>
      <c r="Q371" s="10" t="str">
        <f>IF('FY2025'!$A373&lt;&gt;"",IF(AND(MONTH($K371) &lt;= 2, MONTH($L371) &gt;= 2), IF($O371 &lt;&gt; "", $E371/$O371, ""), ""),"")</f>
        <v/>
      </c>
      <c r="R371" s="10" t="str">
        <f>IF('FY2025'!$A373&lt;&gt;"",IF(AND(MONTH($K371) &lt;= 3, MONTH($L371) &gt;= 3), IF($O371 &lt;&gt; "", $E371/$O371, ""), ""),"")</f>
        <v/>
      </c>
      <c r="S371" s="10" t="str">
        <f>IF('FY2025'!$A373&lt;&gt;"",IF(AND(MONTH($K371) &lt;= 4, MONTH($L371) &gt;= 4), IF($O371 &lt;&gt; "", $E371/$O371, ""), ""),"")</f>
        <v/>
      </c>
      <c r="T371" s="10" t="str">
        <f>IF('FY2025'!$A373&lt;&gt;"",IF(AND(MONTH($K371) &lt;= 5, MONTH($L371) &gt;= 5), IF($O371 &lt;&gt; "", $E371/$O371, ""), ""),"")</f>
        <v/>
      </c>
      <c r="U371" s="10" t="str">
        <f>IF('FY2025'!$A373&lt;&gt;"",IF(AND(MONTH($K371) &lt;= 6, MONTH($L371) &gt;= 6), IF($O371 &lt;&gt; "", $E371/$O371, ""), ""),"")</f>
        <v/>
      </c>
      <c r="V371" s="10" t="str">
        <f>IF('FY2025'!$A373&lt;&gt;"",IF(AND(MONTH($K371) &lt;= 7, MONTH($L371) &gt;= 7 ), IF($O371 &lt;&gt; "", $E371/$O371, ""), ""),"")</f>
        <v/>
      </c>
      <c r="W371" s="10" t="str">
        <f>IF('FY2025'!$A373&lt;&gt;"",IF(AND(MONTH($K371) &lt;= 8, MONTH($L371) &gt;= 8), IF($O371 &lt;&gt; "", $E371/$O371, ""), ""),"")</f>
        <v/>
      </c>
      <c r="X371" s="10" t="str">
        <f>IF('FY2025'!$A373&lt;&gt;"",IF(AND(MONTH($K371) &lt;= 9, MONTH($L371) &gt;= 9), IF($O371 &lt;&gt; "", $E371/$O371, ""), ""),"")</f>
        <v/>
      </c>
      <c r="Y371" s="10" t="str">
        <f>IF('FY2025'!$A373&lt;&gt;"",IF(AND(MONTH($K371) &lt;= 10, MONTH($L371) &gt;= 10), IF($O371 &lt;&gt; "", $E371/$O371, ""), ""),"")</f>
        <v/>
      </c>
      <c r="Z371" s="10" t="str">
        <f>IF('FY2025'!$A373&lt;&gt;"",IF(AND(MONTH($K371) &lt;= 11, MONTH($L371) &gt;= 11), IF($O371 &lt;&gt; "", $E371/$O371, ""), ""),"")</f>
        <v/>
      </c>
      <c r="AA371" s="10" t="str">
        <f>IF('FY2025'!$A373&lt;&gt;"",IF(AND(MONTH($K371) &lt;= 12, MONTH($L371) &gt;= 12), IF($O371 &lt;&gt; "", $E371/$O371, ""), ""),"")</f>
        <v/>
      </c>
    </row>
    <row r="372" spans="1:27" x14ac:dyDescent="0.25">
      <c r="A372" s="8" t="str">
        <f>IF('FY2025'!A374&lt;&gt;"", VALUE('FY2025'!A374), "")</f>
        <v/>
      </c>
      <c r="D372" s="5" t="str">
        <f>IF('FY2025'!A374&lt;&gt;"",_xlfn.VALUETOTEXT('FY2025'!D374),"")</f>
        <v/>
      </c>
      <c r="E372" s="6" t="str">
        <f>IF('FY2025'!A374&lt;&gt;"",VALUE('FY2025'!E374),"")</f>
        <v/>
      </c>
      <c r="F372" s="6" t="str">
        <f>IF('FY2025'!A374&lt;&gt;"",VALUE('FY2025'!F374),"")</f>
        <v/>
      </c>
      <c r="G372" s="6" t="str">
        <f>IF('FY2025'!A374&lt;&gt;"",VALUE('FY2025'!G374),"")</f>
        <v/>
      </c>
      <c r="H372" s="6" t="str">
        <f>IF('FY2025'!A374&lt;&gt;"",VALUE('FY2025'!H374),"")</f>
        <v/>
      </c>
      <c r="I372" s="6" t="str">
        <f>IF('FY2025'!A374&lt;&gt;"",VALUE('FY2025'!I374),"")</f>
        <v/>
      </c>
      <c r="J372" s="6" t="str">
        <f>IF('FY2025'!A374&lt;&gt;"",VALUE('FY2025'!J374),"")</f>
        <v/>
      </c>
      <c r="K372" s="7" t="str">
        <f>IF('FY2025'!A374&lt;&gt;"",DATEVALUE(MID('FY2025'!K374, FIND(",", 'FY2025'!K374) + 2, FIND(" ", 'FY2025'!K374) - FIND(",", 'FY2025'!K374) - 1) &amp; " " &amp; MID('FY2025'!K374, FIND(" ", 'FY2025'!K374) + 1, FIND(",", 'FY2025'!K374, FIND(" ", 'FY2025'!K374)) - FIND(" ", 'FY2025'!K374) - 1) &amp; ", " &amp; MID('FY2025'!K374, FIND(",", 'FY2025'!K374, FIND(",",'FY2025'!K374) + 1) + 2, LEN('FY2025'!K374))),"")</f>
        <v/>
      </c>
      <c r="L372" s="7" t="str">
        <f>IF('FY2025'!A374&lt;&gt;"",DATEVALUE(MID('FY2025'!L374, FIND(",", 'FY2025'!L374) + 2, FIND(" ", 'FY2025'!L374) - FIND(",", 'FY2025'!L374) - 1) &amp; " " &amp; MID('FY2025'!L374, FIND(" ", 'FY2025'!L374) + 1, FIND(",", 'FY2025'!L374, FIND(" ", 'FY2025'!L374)) - FIND(" ", 'FY2025'!L374) - 1) &amp; ", " &amp; MID('FY2025'!L374, FIND(",", 'FY2025'!L374, FIND(",",'FY2025'!L374) + 1) + 2, LEN('FY2025'!L374))),"")</f>
        <v/>
      </c>
      <c r="M372" s="7" t="str">
        <f>IF('FY2025'!A374&lt;&gt;"",DATEVALUE(MID('FY2025'!M374, FIND(",", 'FY2025'!M374) + 2, FIND(" ", 'FY2025'!M374) - FIND(",", 'FY2025'!M374) - 1) &amp; " " &amp; MID('FY2025'!M374, FIND(" ", 'FY2025'!M374) + 1, FIND(",", 'FY2025'!M374, FIND(" ", 'FY2025'!M374)) - FIND(" ", 'FY2025'!M374) - 1) &amp; ", " &amp; MID('FY2025'!M374, FIND(",", 'FY2025'!M374, FIND(",",'FY2025'!M374) + 1) + 2, LEN('FY2025'!M374))),"")</f>
        <v/>
      </c>
      <c r="N372" s="7" t="str">
        <f>IF('FY2025'!A374&lt;&gt;"",DATEVALUE(MID('FY2025'!N374, FIND(",", 'FY2025'!N374) + 2, FIND(" ", 'FY2025'!N374) - FIND(",", 'FY2025'!N374) - 1) &amp; " " &amp; MID('FY2025'!N374, FIND(" ", 'FY2025'!N374) + 1, FIND(",", 'FY2025'!N374, FIND(" ", 'FY2025'!N374)) - FIND(" ", 'FY2025'!N374) - 1) &amp; ", " &amp; MID('FY2025'!N374, FIND(",", 'FY2025'!N374, FIND(",",'FY2025'!N374) + 1) + 2, LEN('FY2025'!N374))),"")</f>
        <v/>
      </c>
      <c r="O372" s="5" t="str">
        <f t="shared" si="5"/>
        <v/>
      </c>
      <c r="P372" s="10" t="str">
        <f>IF('FY2025'!$A374&lt;&gt;"",IF(AND(MONTH($K372) &lt;= 1, MONTH($L372) &gt;= 1), IF($O372 &lt;&gt; "", $E372/$O372, ""), ""),"")</f>
        <v/>
      </c>
      <c r="Q372" s="10" t="str">
        <f>IF('FY2025'!$A374&lt;&gt;"",IF(AND(MONTH($K372) &lt;= 2, MONTH($L372) &gt;= 2), IF($O372 &lt;&gt; "", $E372/$O372, ""), ""),"")</f>
        <v/>
      </c>
      <c r="R372" s="10" t="str">
        <f>IF('FY2025'!$A374&lt;&gt;"",IF(AND(MONTH($K372) &lt;= 3, MONTH($L372) &gt;= 3), IF($O372 &lt;&gt; "", $E372/$O372, ""), ""),"")</f>
        <v/>
      </c>
      <c r="S372" s="10" t="str">
        <f>IF('FY2025'!$A374&lt;&gt;"",IF(AND(MONTH($K372) &lt;= 4, MONTH($L372) &gt;= 4), IF($O372 &lt;&gt; "", $E372/$O372, ""), ""),"")</f>
        <v/>
      </c>
      <c r="T372" s="10" t="str">
        <f>IF('FY2025'!$A374&lt;&gt;"",IF(AND(MONTH($K372) &lt;= 5, MONTH($L372) &gt;= 5), IF($O372 &lt;&gt; "", $E372/$O372, ""), ""),"")</f>
        <v/>
      </c>
      <c r="U372" s="10" t="str">
        <f>IF('FY2025'!$A374&lt;&gt;"",IF(AND(MONTH($K372) &lt;= 6, MONTH($L372) &gt;= 6), IF($O372 &lt;&gt; "", $E372/$O372, ""), ""),"")</f>
        <v/>
      </c>
      <c r="V372" s="10" t="str">
        <f>IF('FY2025'!$A374&lt;&gt;"",IF(AND(MONTH($K372) &lt;= 7, MONTH($L372) &gt;= 7 ), IF($O372 &lt;&gt; "", $E372/$O372, ""), ""),"")</f>
        <v/>
      </c>
      <c r="W372" s="10" t="str">
        <f>IF('FY2025'!$A374&lt;&gt;"",IF(AND(MONTH($K372) &lt;= 8, MONTH($L372) &gt;= 8), IF($O372 &lt;&gt; "", $E372/$O372, ""), ""),"")</f>
        <v/>
      </c>
      <c r="X372" s="10" t="str">
        <f>IF('FY2025'!$A374&lt;&gt;"",IF(AND(MONTH($K372) &lt;= 9, MONTH($L372) &gt;= 9), IF($O372 &lt;&gt; "", $E372/$O372, ""), ""),"")</f>
        <v/>
      </c>
      <c r="Y372" s="10" t="str">
        <f>IF('FY2025'!$A374&lt;&gt;"",IF(AND(MONTH($K372) &lt;= 10, MONTH($L372) &gt;= 10), IF($O372 &lt;&gt; "", $E372/$O372, ""), ""),"")</f>
        <v/>
      </c>
      <c r="Z372" s="10" t="str">
        <f>IF('FY2025'!$A374&lt;&gt;"",IF(AND(MONTH($K372) &lt;= 11, MONTH($L372) &gt;= 11), IF($O372 &lt;&gt; "", $E372/$O372, ""), ""),"")</f>
        <v/>
      </c>
      <c r="AA372" s="10" t="str">
        <f>IF('FY2025'!$A374&lt;&gt;"",IF(AND(MONTH($K372) &lt;= 12, MONTH($L372) &gt;= 12), IF($O372 &lt;&gt; "", $E372/$O372, ""), ""),"")</f>
        <v/>
      </c>
    </row>
    <row r="373" spans="1:27" x14ac:dyDescent="0.25">
      <c r="A373" s="8" t="str">
        <f>IF('FY2025'!A375&lt;&gt;"", VALUE('FY2025'!A375), "")</f>
        <v/>
      </c>
      <c r="D373" s="5" t="str">
        <f>IF('FY2025'!A375&lt;&gt;"",_xlfn.VALUETOTEXT('FY2025'!D375),"")</f>
        <v/>
      </c>
      <c r="E373" s="6" t="str">
        <f>IF('FY2025'!A375&lt;&gt;"",VALUE('FY2025'!E375),"")</f>
        <v/>
      </c>
      <c r="F373" s="6" t="str">
        <f>IF('FY2025'!A375&lt;&gt;"",VALUE('FY2025'!F375),"")</f>
        <v/>
      </c>
      <c r="G373" s="6" t="str">
        <f>IF('FY2025'!A375&lt;&gt;"",VALUE('FY2025'!G375),"")</f>
        <v/>
      </c>
      <c r="H373" s="6" t="str">
        <f>IF('FY2025'!A375&lt;&gt;"",VALUE('FY2025'!H375),"")</f>
        <v/>
      </c>
      <c r="I373" s="6" t="str">
        <f>IF('FY2025'!A375&lt;&gt;"",VALUE('FY2025'!I375),"")</f>
        <v/>
      </c>
      <c r="J373" s="6" t="str">
        <f>IF('FY2025'!A375&lt;&gt;"",VALUE('FY2025'!J375),"")</f>
        <v/>
      </c>
      <c r="K373" s="7" t="str">
        <f>IF('FY2025'!A375&lt;&gt;"",DATEVALUE(MID('FY2025'!K375, FIND(",", 'FY2025'!K375) + 2, FIND(" ", 'FY2025'!K375) - FIND(",", 'FY2025'!K375) - 1) &amp; " " &amp; MID('FY2025'!K375, FIND(" ", 'FY2025'!K375) + 1, FIND(",", 'FY2025'!K375, FIND(" ", 'FY2025'!K375)) - FIND(" ", 'FY2025'!K375) - 1) &amp; ", " &amp; MID('FY2025'!K375, FIND(",", 'FY2025'!K375, FIND(",",'FY2025'!K375) + 1) + 2, LEN('FY2025'!K375))),"")</f>
        <v/>
      </c>
      <c r="L373" s="7" t="str">
        <f>IF('FY2025'!A375&lt;&gt;"",DATEVALUE(MID('FY2025'!L375, FIND(",", 'FY2025'!L375) + 2, FIND(" ", 'FY2025'!L375) - FIND(",", 'FY2025'!L375) - 1) &amp; " " &amp; MID('FY2025'!L375, FIND(" ", 'FY2025'!L375) + 1, FIND(",", 'FY2025'!L375, FIND(" ", 'FY2025'!L375)) - FIND(" ", 'FY2025'!L375) - 1) &amp; ", " &amp; MID('FY2025'!L375, FIND(",", 'FY2025'!L375, FIND(",",'FY2025'!L375) + 1) + 2, LEN('FY2025'!L375))),"")</f>
        <v/>
      </c>
      <c r="M373" s="7" t="str">
        <f>IF('FY2025'!A375&lt;&gt;"",DATEVALUE(MID('FY2025'!M375, FIND(",", 'FY2025'!M375) + 2, FIND(" ", 'FY2025'!M375) - FIND(",", 'FY2025'!M375) - 1) &amp; " " &amp; MID('FY2025'!M375, FIND(" ", 'FY2025'!M375) + 1, FIND(",", 'FY2025'!M375, FIND(" ", 'FY2025'!M375)) - FIND(" ", 'FY2025'!M375) - 1) &amp; ", " &amp; MID('FY2025'!M375, FIND(",", 'FY2025'!M375, FIND(",",'FY2025'!M375) + 1) + 2, LEN('FY2025'!M375))),"")</f>
        <v/>
      </c>
      <c r="N373" s="7" t="str">
        <f>IF('FY2025'!A375&lt;&gt;"",DATEVALUE(MID('FY2025'!N375, FIND(",", 'FY2025'!N375) + 2, FIND(" ", 'FY2025'!N375) - FIND(",", 'FY2025'!N375) - 1) &amp; " " &amp; MID('FY2025'!N375, FIND(" ", 'FY2025'!N375) + 1, FIND(",", 'FY2025'!N375, FIND(" ", 'FY2025'!N375)) - FIND(" ", 'FY2025'!N375) - 1) &amp; ", " &amp; MID('FY2025'!N375, FIND(",", 'FY2025'!N375, FIND(",",'FY2025'!N375) + 1) + 2, LEN('FY2025'!N375))),"")</f>
        <v/>
      </c>
      <c r="O373" s="5" t="str">
        <f t="shared" si="5"/>
        <v/>
      </c>
      <c r="P373" s="10" t="str">
        <f>IF('FY2025'!$A375&lt;&gt;"",IF(AND(MONTH($K373) &lt;= 1, MONTH($L373) &gt;= 1), IF($O373 &lt;&gt; "", $E373/$O373, ""), ""),"")</f>
        <v/>
      </c>
      <c r="Q373" s="10" t="str">
        <f>IF('FY2025'!$A375&lt;&gt;"",IF(AND(MONTH($K373) &lt;= 2, MONTH($L373) &gt;= 2), IF($O373 &lt;&gt; "", $E373/$O373, ""), ""),"")</f>
        <v/>
      </c>
      <c r="R373" s="10" t="str">
        <f>IF('FY2025'!$A375&lt;&gt;"",IF(AND(MONTH($K373) &lt;= 3, MONTH($L373) &gt;= 3), IF($O373 &lt;&gt; "", $E373/$O373, ""), ""),"")</f>
        <v/>
      </c>
      <c r="S373" s="10" t="str">
        <f>IF('FY2025'!$A375&lt;&gt;"",IF(AND(MONTH($K373) &lt;= 4, MONTH($L373) &gt;= 4), IF($O373 &lt;&gt; "", $E373/$O373, ""), ""),"")</f>
        <v/>
      </c>
      <c r="T373" s="10" t="str">
        <f>IF('FY2025'!$A375&lt;&gt;"",IF(AND(MONTH($K373) &lt;= 5, MONTH($L373) &gt;= 5), IF($O373 &lt;&gt; "", $E373/$O373, ""), ""),"")</f>
        <v/>
      </c>
      <c r="U373" s="10" t="str">
        <f>IF('FY2025'!$A375&lt;&gt;"",IF(AND(MONTH($K373) &lt;= 6, MONTH($L373) &gt;= 6), IF($O373 &lt;&gt; "", $E373/$O373, ""), ""),"")</f>
        <v/>
      </c>
      <c r="V373" s="10" t="str">
        <f>IF('FY2025'!$A375&lt;&gt;"",IF(AND(MONTH($K373) &lt;= 7, MONTH($L373) &gt;= 7 ), IF($O373 &lt;&gt; "", $E373/$O373, ""), ""),"")</f>
        <v/>
      </c>
      <c r="W373" s="10" t="str">
        <f>IF('FY2025'!$A375&lt;&gt;"",IF(AND(MONTH($K373) &lt;= 8, MONTH($L373) &gt;= 8), IF($O373 &lt;&gt; "", $E373/$O373, ""), ""),"")</f>
        <v/>
      </c>
      <c r="X373" s="10" t="str">
        <f>IF('FY2025'!$A375&lt;&gt;"",IF(AND(MONTH($K373) &lt;= 9, MONTH($L373) &gt;= 9), IF($O373 &lt;&gt; "", $E373/$O373, ""), ""),"")</f>
        <v/>
      </c>
      <c r="Y373" s="10" t="str">
        <f>IF('FY2025'!$A375&lt;&gt;"",IF(AND(MONTH($K373) &lt;= 10, MONTH($L373) &gt;= 10), IF($O373 &lt;&gt; "", $E373/$O373, ""), ""),"")</f>
        <v/>
      </c>
      <c r="Z373" s="10" t="str">
        <f>IF('FY2025'!$A375&lt;&gt;"",IF(AND(MONTH($K373) &lt;= 11, MONTH($L373) &gt;= 11), IF($O373 &lt;&gt; "", $E373/$O373, ""), ""),"")</f>
        <v/>
      </c>
      <c r="AA373" s="10" t="str">
        <f>IF('FY2025'!$A375&lt;&gt;"",IF(AND(MONTH($K373) &lt;= 12, MONTH($L373) &gt;= 12), IF($O373 &lt;&gt; "", $E373/$O373, ""), ""),"")</f>
        <v/>
      </c>
    </row>
    <row r="374" spans="1:27" x14ac:dyDescent="0.25">
      <c r="A374" s="8" t="str">
        <f>IF('FY2025'!A376&lt;&gt;"", VALUE('FY2025'!A376), "")</f>
        <v/>
      </c>
      <c r="D374" s="5" t="str">
        <f>IF('FY2025'!A376&lt;&gt;"",_xlfn.VALUETOTEXT('FY2025'!D376),"")</f>
        <v/>
      </c>
      <c r="E374" s="6" t="str">
        <f>IF('FY2025'!A376&lt;&gt;"",VALUE('FY2025'!E376),"")</f>
        <v/>
      </c>
      <c r="F374" s="6" t="str">
        <f>IF('FY2025'!A376&lt;&gt;"",VALUE('FY2025'!F376),"")</f>
        <v/>
      </c>
      <c r="G374" s="6" t="str">
        <f>IF('FY2025'!A376&lt;&gt;"",VALUE('FY2025'!G376),"")</f>
        <v/>
      </c>
      <c r="H374" s="6" t="str">
        <f>IF('FY2025'!A376&lt;&gt;"",VALUE('FY2025'!H376),"")</f>
        <v/>
      </c>
      <c r="I374" s="6" t="str">
        <f>IF('FY2025'!A376&lt;&gt;"",VALUE('FY2025'!I376),"")</f>
        <v/>
      </c>
      <c r="J374" s="6" t="str">
        <f>IF('FY2025'!A376&lt;&gt;"",VALUE('FY2025'!J376),"")</f>
        <v/>
      </c>
      <c r="K374" s="7" t="str">
        <f>IF('FY2025'!A376&lt;&gt;"",DATEVALUE(MID('FY2025'!K376, FIND(",", 'FY2025'!K376) + 2, FIND(" ", 'FY2025'!K376) - FIND(",", 'FY2025'!K376) - 1) &amp; " " &amp; MID('FY2025'!K376, FIND(" ", 'FY2025'!K376) + 1, FIND(",", 'FY2025'!K376, FIND(" ", 'FY2025'!K376)) - FIND(" ", 'FY2025'!K376) - 1) &amp; ", " &amp; MID('FY2025'!K376, FIND(",", 'FY2025'!K376, FIND(",",'FY2025'!K376) + 1) + 2, LEN('FY2025'!K376))),"")</f>
        <v/>
      </c>
      <c r="L374" s="7" t="str">
        <f>IF('FY2025'!A376&lt;&gt;"",DATEVALUE(MID('FY2025'!L376, FIND(",", 'FY2025'!L376) + 2, FIND(" ", 'FY2025'!L376) - FIND(",", 'FY2025'!L376) - 1) &amp; " " &amp; MID('FY2025'!L376, FIND(" ", 'FY2025'!L376) + 1, FIND(",", 'FY2025'!L376, FIND(" ", 'FY2025'!L376)) - FIND(" ", 'FY2025'!L376) - 1) &amp; ", " &amp; MID('FY2025'!L376, FIND(",", 'FY2025'!L376, FIND(",",'FY2025'!L376) + 1) + 2, LEN('FY2025'!L376))),"")</f>
        <v/>
      </c>
      <c r="M374" s="7" t="str">
        <f>IF('FY2025'!A376&lt;&gt;"",DATEVALUE(MID('FY2025'!M376, FIND(",", 'FY2025'!M376) + 2, FIND(" ", 'FY2025'!M376) - FIND(",", 'FY2025'!M376) - 1) &amp; " " &amp; MID('FY2025'!M376, FIND(" ", 'FY2025'!M376) + 1, FIND(",", 'FY2025'!M376, FIND(" ", 'FY2025'!M376)) - FIND(" ", 'FY2025'!M376) - 1) &amp; ", " &amp; MID('FY2025'!M376, FIND(",", 'FY2025'!M376, FIND(",",'FY2025'!M376) + 1) + 2, LEN('FY2025'!M376))),"")</f>
        <v/>
      </c>
      <c r="N374" s="7" t="str">
        <f>IF('FY2025'!A376&lt;&gt;"",DATEVALUE(MID('FY2025'!N376, FIND(",", 'FY2025'!N376) + 2, FIND(" ", 'FY2025'!N376) - FIND(",", 'FY2025'!N376) - 1) &amp; " " &amp; MID('FY2025'!N376, FIND(" ", 'FY2025'!N376) + 1, FIND(",", 'FY2025'!N376, FIND(" ", 'FY2025'!N376)) - FIND(" ", 'FY2025'!N376) - 1) &amp; ", " &amp; MID('FY2025'!N376, FIND(",", 'FY2025'!N376, FIND(",",'FY2025'!N376) + 1) + 2, LEN('FY2025'!N376))),"")</f>
        <v/>
      </c>
      <c r="O374" s="5" t="str">
        <f t="shared" si="5"/>
        <v/>
      </c>
      <c r="P374" s="10" t="str">
        <f>IF('FY2025'!$A376&lt;&gt;"",IF(AND(MONTH($K374) &lt;= 1, MONTH($L374) &gt;= 1), IF($O374 &lt;&gt; "", $E374/$O374, ""), ""),"")</f>
        <v/>
      </c>
      <c r="Q374" s="10" t="str">
        <f>IF('FY2025'!$A376&lt;&gt;"",IF(AND(MONTH($K374) &lt;= 2, MONTH($L374) &gt;= 2), IF($O374 &lt;&gt; "", $E374/$O374, ""), ""),"")</f>
        <v/>
      </c>
      <c r="R374" s="10" t="str">
        <f>IF('FY2025'!$A376&lt;&gt;"",IF(AND(MONTH($K374) &lt;= 3, MONTH($L374) &gt;= 3), IF($O374 &lt;&gt; "", $E374/$O374, ""), ""),"")</f>
        <v/>
      </c>
      <c r="S374" s="10" t="str">
        <f>IF('FY2025'!$A376&lt;&gt;"",IF(AND(MONTH($K374) &lt;= 4, MONTH($L374) &gt;= 4), IF($O374 &lt;&gt; "", $E374/$O374, ""), ""),"")</f>
        <v/>
      </c>
      <c r="T374" s="10" t="str">
        <f>IF('FY2025'!$A376&lt;&gt;"",IF(AND(MONTH($K374) &lt;= 5, MONTH($L374) &gt;= 5), IF($O374 &lt;&gt; "", $E374/$O374, ""), ""),"")</f>
        <v/>
      </c>
      <c r="U374" s="10" t="str">
        <f>IF('FY2025'!$A376&lt;&gt;"",IF(AND(MONTH($K374) &lt;= 6, MONTH($L374) &gt;= 6), IF($O374 &lt;&gt; "", $E374/$O374, ""), ""),"")</f>
        <v/>
      </c>
      <c r="V374" s="10" t="str">
        <f>IF('FY2025'!$A376&lt;&gt;"",IF(AND(MONTH($K374) &lt;= 7, MONTH($L374) &gt;= 7 ), IF($O374 &lt;&gt; "", $E374/$O374, ""), ""),"")</f>
        <v/>
      </c>
      <c r="W374" s="10" t="str">
        <f>IF('FY2025'!$A376&lt;&gt;"",IF(AND(MONTH($K374) &lt;= 8, MONTH($L374) &gt;= 8), IF($O374 &lt;&gt; "", $E374/$O374, ""), ""),"")</f>
        <v/>
      </c>
      <c r="X374" s="10" t="str">
        <f>IF('FY2025'!$A376&lt;&gt;"",IF(AND(MONTH($K374) &lt;= 9, MONTH($L374) &gt;= 9), IF($O374 &lt;&gt; "", $E374/$O374, ""), ""),"")</f>
        <v/>
      </c>
      <c r="Y374" s="10" t="str">
        <f>IF('FY2025'!$A376&lt;&gt;"",IF(AND(MONTH($K374) &lt;= 10, MONTH($L374) &gt;= 10), IF($O374 &lt;&gt; "", $E374/$O374, ""), ""),"")</f>
        <v/>
      </c>
      <c r="Z374" s="10" t="str">
        <f>IF('FY2025'!$A376&lt;&gt;"",IF(AND(MONTH($K374) &lt;= 11, MONTH($L374) &gt;= 11), IF($O374 &lt;&gt; "", $E374/$O374, ""), ""),"")</f>
        <v/>
      </c>
      <c r="AA374" s="10" t="str">
        <f>IF('FY2025'!$A376&lt;&gt;"",IF(AND(MONTH($K374) &lt;= 12, MONTH($L374) &gt;= 12), IF($O374 &lt;&gt; "", $E374/$O374, ""), ""),"")</f>
        <v/>
      </c>
    </row>
    <row r="375" spans="1:27" x14ac:dyDescent="0.25">
      <c r="A375" s="8" t="str">
        <f>IF('FY2025'!A377&lt;&gt;"", VALUE('FY2025'!A377), "")</f>
        <v/>
      </c>
      <c r="D375" s="5" t="str">
        <f>IF('FY2025'!A377&lt;&gt;"",_xlfn.VALUETOTEXT('FY2025'!D377),"")</f>
        <v/>
      </c>
      <c r="E375" s="6" t="str">
        <f>IF('FY2025'!A377&lt;&gt;"",VALUE('FY2025'!E377),"")</f>
        <v/>
      </c>
      <c r="F375" s="6" t="str">
        <f>IF('FY2025'!A377&lt;&gt;"",VALUE('FY2025'!F377),"")</f>
        <v/>
      </c>
      <c r="G375" s="6" t="str">
        <f>IF('FY2025'!A377&lt;&gt;"",VALUE('FY2025'!G377),"")</f>
        <v/>
      </c>
      <c r="H375" s="6" t="str">
        <f>IF('FY2025'!A377&lt;&gt;"",VALUE('FY2025'!H377),"")</f>
        <v/>
      </c>
      <c r="I375" s="6" t="str">
        <f>IF('FY2025'!A377&lt;&gt;"",VALUE('FY2025'!I377),"")</f>
        <v/>
      </c>
      <c r="J375" s="6" t="str">
        <f>IF('FY2025'!A377&lt;&gt;"",VALUE('FY2025'!J377),"")</f>
        <v/>
      </c>
      <c r="K375" s="7" t="str">
        <f>IF('FY2025'!A377&lt;&gt;"",DATEVALUE(MID('FY2025'!K377, FIND(",", 'FY2025'!K377) + 2, FIND(" ", 'FY2025'!K377) - FIND(",", 'FY2025'!K377) - 1) &amp; " " &amp; MID('FY2025'!K377, FIND(" ", 'FY2025'!K377) + 1, FIND(",", 'FY2025'!K377, FIND(" ", 'FY2025'!K377)) - FIND(" ", 'FY2025'!K377) - 1) &amp; ", " &amp; MID('FY2025'!K377, FIND(",", 'FY2025'!K377, FIND(",",'FY2025'!K377) + 1) + 2, LEN('FY2025'!K377))),"")</f>
        <v/>
      </c>
      <c r="L375" s="7" t="str">
        <f>IF('FY2025'!A377&lt;&gt;"",DATEVALUE(MID('FY2025'!L377, FIND(",", 'FY2025'!L377) + 2, FIND(" ", 'FY2025'!L377) - FIND(",", 'FY2025'!L377) - 1) &amp; " " &amp; MID('FY2025'!L377, FIND(" ", 'FY2025'!L377) + 1, FIND(",", 'FY2025'!L377, FIND(" ", 'FY2025'!L377)) - FIND(" ", 'FY2025'!L377) - 1) &amp; ", " &amp; MID('FY2025'!L377, FIND(",", 'FY2025'!L377, FIND(",",'FY2025'!L377) + 1) + 2, LEN('FY2025'!L377))),"")</f>
        <v/>
      </c>
      <c r="M375" s="7" t="str">
        <f>IF('FY2025'!A377&lt;&gt;"",DATEVALUE(MID('FY2025'!M377, FIND(",", 'FY2025'!M377) + 2, FIND(" ", 'FY2025'!M377) - FIND(",", 'FY2025'!M377) - 1) &amp; " " &amp; MID('FY2025'!M377, FIND(" ", 'FY2025'!M377) + 1, FIND(",", 'FY2025'!M377, FIND(" ", 'FY2025'!M377)) - FIND(" ", 'FY2025'!M377) - 1) &amp; ", " &amp; MID('FY2025'!M377, FIND(",", 'FY2025'!M377, FIND(",",'FY2025'!M377) + 1) + 2, LEN('FY2025'!M377))),"")</f>
        <v/>
      </c>
      <c r="N375" s="7" t="str">
        <f>IF('FY2025'!A377&lt;&gt;"",DATEVALUE(MID('FY2025'!N377, FIND(",", 'FY2025'!N377) + 2, FIND(" ", 'FY2025'!N377) - FIND(",", 'FY2025'!N377) - 1) &amp; " " &amp; MID('FY2025'!N377, FIND(" ", 'FY2025'!N377) + 1, FIND(",", 'FY2025'!N377, FIND(" ", 'FY2025'!N377)) - FIND(" ", 'FY2025'!N377) - 1) &amp; ", " &amp; MID('FY2025'!N377, FIND(",", 'FY2025'!N377, FIND(",",'FY2025'!N377) + 1) + 2, LEN('FY2025'!N377))),"")</f>
        <v/>
      </c>
      <c r="O375" s="5" t="str">
        <f t="shared" si="5"/>
        <v/>
      </c>
      <c r="P375" s="10" t="str">
        <f>IF('FY2025'!$A377&lt;&gt;"",IF(AND(MONTH($K375) &lt;= 1, MONTH($L375) &gt;= 1), IF($O375 &lt;&gt; "", $E375/$O375, ""), ""),"")</f>
        <v/>
      </c>
      <c r="Q375" s="10" t="str">
        <f>IF('FY2025'!$A377&lt;&gt;"",IF(AND(MONTH($K375) &lt;= 2, MONTH($L375) &gt;= 2), IF($O375 &lt;&gt; "", $E375/$O375, ""), ""),"")</f>
        <v/>
      </c>
      <c r="R375" s="10" t="str">
        <f>IF('FY2025'!$A377&lt;&gt;"",IF(AND(MONTH($K375) &lt;= 3, MONTH($L375) &gt;= 3), IF($O375 &lt;&gt; "", $E375/$O375, ""), ""),"")</f>
        <v/>
      </c>
      <c r="S375" s="10" t="str">
        <f>IF('FY2025'!$A377&lt;&gt;"",IF(AND(MONTH($K375) &lt;= 4, MONTH($L375) &gt;= 4), IF($O375 &lt;&gt; "", $E375/$O375, ""), ""),"")</f>
        <v/>
      </c>
      <c r="T375" s="10" t="str">
        <f>IF('FY2025'!$A377&lt;&gt;"",IF(AND(MONTH($K375) &lt;= 5, MONTH($L375) &gt;= 5), IF($O375 &lt;&gt; "", $E375/$O375, ""), ""),"")</f>
        <v/>
      </c>
      <c r="U375" s="10" t="str">
        <f>IF('FY2025'!$A377&lt;&gt;"",IF(AND(MONTH($K375) &lt;= 6, MONTH($L375) &gt;= 6), IF($O375 &lt;&gt; "", $E375/$O375, ""), ""),"")</f>
        <v/>
      </c>
      <c r="V375" s="10" t="str">
        <f>IF('FY2025'!$A377&lt;&gt;"",IF(AND(MONTH($K375) &lt;= 7, MONTH($L375) &gt;= 7 ), IF($O375 &lt;&gt; "", $E375/$O375, ""), ""),"")</f>
        <v/>
      </c>
      <c r="W375" s="10" t="str">
        <f>IF('FY2025'!$A377&lt;&gt;"",IF(AND(MONTH($K375) &lt;= 8, MONTH($L375) &gt;= 8), IF($O375 &lt;&gt; "", $E375/$O375, ""), ""),"")</f>
        <v/>
      </c>
      <c r="X375" s="10" t="str">
        <f>IF('FY2025'!$A377&lt;&gt;"",IF(AND(MONTH($K375) &lt;= 9, MONTH($L375) &gt;= 9), IF($O375 &lt;&gt; "", $E375/$O375, ""), ""),"")</f>
        <v/>
      </c>
      <c r="Y375" s="10" t="str">
        <f>IF('FY2025'!$A377&lt;&gt;"",IF(AND(MONTH($K375) &lt;= 10, MONTH($L375) &gt;= 10), IF($O375 &lt;&gt; "", $E375/$O375, ""), ""),"")</f>
        <v/>
      </c>
      <c r="Z375" s="10" t="str">
        <f>IF('FY2025'!$A377&lt;&gt;"",IF(AND(MONTH($K375) &lt;= 11, MONTH($L375) &gt;= 11), IF($O375 &lt;&gt; "", $E375/$O375, ""), ""),"")</f>
        <v/>
      </c>
      <c r="AA375" s="10" t="str">
        <f>IF('FY2025'!$A377&lt;&gt;"",IF(AND(MONTH($K375) &lt;= 12, MONTH($L375) &gt;= 12), IF($O375 &lt;&gt; "", $E375/$O375, ""), ""),"")</f>
        <v/>
      </c>
    </row>
    <row r="376" spans="1:27" x14ac:dyDescent="0.25">
      <c r="A376" s="8" t="str">
        <f>IF('FY2025'!A378&lt;&gt;"", VALUE('FY2025'!A378), "")</f>
        <v/>
      </c>
      <c r="D376" s="5" t="str">
        <f>IF('FY2025'!A378&lt;&gt;"",_xlfn.VALUETOTEXT('FY2025'!D378),"")</f>
        <v/>
      </c>
      <c r="E376" s="6" t="str">
        <f>IF('FY2025'!A378&lt;&gt;"",VALUE('FY2025'!E378),"")</f>
        <v/>
      </c>
      <c r="F376" s="6" t="str">
        <f>IF('FY2025'!A378&lt;&gt;"",VALUE('FY2025'!F378),"")</f>
        <v/>
      </c>
      <c r="G376" s="6" t="str">
        <f>IF('FY2025'!A378&lt;&gt;"",VALUE('FY2025'!G378),"")</f>
        <v/>
      </c>
      <c r="H376" s="6" t="str">
        <f>IF('FY2025'!A378&lt;&gt;"",VALUE('FY2025'!H378),"")</f>
        <v/>
      </c>
      <c r="I376" s="6" t="str">
        <f>IF('FY2025'!A378&lt;&gt;"",VALUE('FY2025'!I378),"")</f>
        <v/>
      </c>
      <c r="J376" s="6" t="str">
        <f>IF('FY2025'!A378&lt;&gt;"",VALUE('FY2025'!J378),"")</f>
        <v/>
      </c>
      <c r="K376" s="7" t="str">
        <f>IF('FY2025'!A378&lt;&gt;"",DATEVALUE(MID('FY2025'!K378, FIND(",", 'FY2025'!K378) + 2, FIND(" ", 'FY2025'!K378) - FIND(",", 'FY2025'!K378) - 1) &amp; " " &amp; MID('FY2025'!K378, FIND(" ", 'FY2025'!K378) + 1, FIND(",", 'FY2025'!K378, FIND(" ", 'FY2025'!K378)) - FIND(" ", 'FY2025'!K378) - 1) &amp; ", " &amp; MID('FY2025'!K378, FIND(",", 'FY2025'!K378, FIND(",",'FY2025'!K378) + 1) + 2, LEN('FY2025'!K378))),"")</f>
        <v/>
      </c>
      <c r="L376" s="7" t="str">
        <f>IF('FY2025'!A378&lt;&gt;"",DATEVALUE(MID('FY2025'!L378, FIND(",", 'FY2025'!L378) + 2, FIND(" ", 'FY2025'!L378) - FIND(",", 'FY2025'!L378) - 1) &amp; " " &amp; MID('FY2025'!L378, FIND(" ", 'FY2025'!L378) + 1, FIND(",", 'FY2025'!L378, FIND(" ", 'FY2025'!L378)) - FIND(" ", 'FY2025'!L378) - 1) &amp; ", " &amp; MID('FY2025'!L378, FIND(",", 'FY2025'!L378, FIND(",",'FY2025'!L378) + 1) + 2, LEN('FY2025'!L378))),"")</f>
        <v/>
      </c>
      <c r="M376" s="7" t="str">
        <f>IF('FY2025'!A378&lt;&gt;"",DATEVALUE(MID('FY2025'!M378, FIND(",", 'FY2025'!M378) + 2, FIND(" ", 'FY2025'!M378) - FIND(",", 'FY2025'!M378) - 1) &amp; " " &amp; MID('FY2025'!M378, FIND(" ", 'FY2025'!M378) + 1, FIND(",", 'FY2025'!M378, FIND(" ", 'FY2025'!M378)) - FIND(" ", 'FY2025'!M378) - 1) &amp; ", " &amp; MID('FY2025'!M378, FIND(",", 'FY2025'!M378, FIND(",",'FY2025'!M378) + 1) + 2, LEN('FY2025'!M378))),"")</f>
        <v/>
      </c>
      <c r="N376" s="7" t="str">
        <f>IF('FY2025'!A378&lt;&gt;"",DATEVALUE(MID('FY2025'!N378, FIND(",", 'FY2025'!N378) + 2, FIND(" ", 'FY2025'!N378) - FIND(",", 'FY2025'!N378) - 1) &amp; " " &amp; MID('FY2025'!N378, FIND(" ", 'FY2025'!N378) + 1, FIND(",", 'FY2025'!N378, FIND(" ", 'FY2025'!N378)) - FIND(" ", 'FY2025'!N378) - 1) &amp; ", " &amp; MID('FY2025'!N378, FIND(",", 'FY2025'!N378, FIND(",",'FY2025'!N378) + 1) + 2, LEN('FY2025'!N378))),"")</f>
        <v/>
      </c>
      <c r="O376" s="5" t="str">
        <f t="shared" si="5"/>
        <v/>
      </c>
      <c r="P376" s="10" t="str">
        <f>IF('FY2025'!$A378&lt;&gt;"",IF(AND(MONTH($K376) &lt;= 1, MONTH($L376) &gt;= 1), IF($O376 &lt;&gt; "", $E376/$O376, ""), ""),"")</f>
        <v/>
      </c>
      <c r="Q376" s="10" t="str">
        <f>IF('FY2025'!$A378&lt;&gt;"",IF(AND(MONTH($K376) &lt;= 2, MONTH($L376) &gt;= 2), IF($O376 &lt;&gt; "", $E376/$O376, ""), ""),"")</f>
        <v/>
      </c>
      <c r="R376" s="10" t="str">
        <f>IF('FY2025'!$A378&lt;&gt;"",IF(AND(MONTH($K376) &lt;= 3, MONTH($L376) &gt;= 3), IF($O376 &lt;&gt; "", $E376/$O376, ""), ""),"")</f>
        <v/>
      </c>
      <c r="S376" s="10" t="str">
        <f>IF('FY2025'!$A378&lt;&gt;"",IF(AND(MONTH($K376) &lt;= 4, MONTH($L376) &gt;= 4), IF($O376 &lt;&gt; "", $E376/$O376, ""), ""),"")</f>
        <v/>
      </c>
      <c r="T376" s="10" t="str">
        <f>IF('FY2025'!$A378&lt;&gt;"",IF(AND(MONTH($K376) &lt;= 5, MONTH($L376) &gt;= 5), IF($O376 &lt;&gt; "", $E376/$O376, ""), ""),"")</f>
        <v/>
      </c>
      <c r="U376" s="10" t="str">
        <f>IF('FY2025'!$A378&lt;&gt;"",IF(AND(MONTH($K376) &lt;= 6, MONTH($L376) &gt;= 6), IF($O376 &lt;&gt; "", $E376/$O376, ""), ""),"")</f>
        <v/>
      </c>
      <c r="V376" s="10" t="str">
        <f>IF('FY2025'!$A378&lt;&gt;"",IF(AND(MONTH($K376) &lt;= 7, MONTH($L376) &gt;= 7 ), IF($O376 &lt;&gt; "", $E376/$O376, ""), ""),"")</f>
        <v/>
      </c>
      <c r="W376" s="10" t="str">
        <f>IF('FY2025'!$A378&lt;&gt;"",IF(AND(MONTH($K376) &lt;= 8, MONTH($L376) &gt;= 8), IF($O376 &lt;&gt; "", $E376/$O376, ""), ""),"")</f>
        <v/>
      </c>
      <c r="X376" s="10" t="str">
        <f>IF('FY2025'!$A378&lt;&gt;"",IF(AND(MONTH($K376) &lt;= 9, MONTH($L376) &gt;= 9), IF($O376 &lt;&gt; "", $E376/$O376, ""), ""),"")</f>
        <v/>
      </c>
      <c r="Y376" s="10" t="str">
        <f>IF('FY2025'!$A378&lt;&gt;"",IF(AND(MONTH($K376) &lt;= 10, MONTH($L376) &gt;= 10), IF($O376 &lt;&gt; "", $E376/$O376, ""), ""),"")</f>
        <v/>
      </c>
      <c r="Z376" s="10" t="str">
        <f>IF('FY2025'!$A378&lt;&gt;"",IF(AND(MONTH($K376) &lt;= 11, MONTH($L376) &gt;= 11), IF($O376 &lt;&gt; "", $E376/$O376, ""), ""),"")</f>
        <v/>
      </c>
      <c r="AA376" s="10" t="str">
        <f>IF('FY2025'!$A378&lt;&gt;"",IF(AND(MONTH($K376) &lt;= 12, MONTH($L376) &gt;= 12), IF($O376 &lt;&gt; "", $E376/$O376, ""), ""),"")</f>
        <v/>
      </c>
    </row>
    <row r="377" spans="1:27" x14ac:dyDescent="0.25">
      <c r="A377" s="8" t="str">
        <f>IF('FY2025'!A379&lt;&gt;"", VALUE('FY2025'!A379), "")</f>
        <v/>
      </c>
      <c r="D377" s="5" t="str">
        <f>IF('FY2025'!A379&lt;&gt;"",_xlfn.VALUETOTEXT('FY2025'!D379),"")</f>
        <v/>
      </c>
      <c r="E377" s="6" t="str">
        <f>IF('FY2025'!A379&lt;&gt;"",VALUE('FY2025'!E379),"")</f>
        <v/>
      </c>
      <c r="F377" s="6" t="str">
        <f>IF('FY2025'!A379&lt;&gt;"",VALUE('FY2025'!F379),"")</f>
        <v/>
      </c>
      <c r="G377" s="6" t="str">
        <f>IF('FY2025'!A379&lt;&gt;"",VALUE('FY2025'!G379),"")</f>
        <v/>
      </c>
      <c r="H377" s="6" t="str">
        <f>IF('FY2025'!A379&lt;&gt;"",VALUE('FY2025'!H379),"")</f>
        <v/>
      </c>
      <c r="I377" s="6" t="str">
        <f>IF('FY2025'!A379&lt;&gt;"",VALUE('FY2025'!I379),"")</f>
        <v/>
      </c>
      <c r="J377" s="6" t="str">
        <f>IF('FY2025'!A379&lt;&gt;"",VALUE('FY2025'!J379),"")</f>
        <v/>
      </c>
      <c r="K377" s="7" t="str">
        <f>IF('FY2025'!A379&lt;&gt;"",DATEVALUE(MID('FY2025'!K379, FIND(",", 'FY2025'!K379) + 2, FIND(" ", 'FY2025'!K379) - FIND(",", 'FY2025'!K379) - 1) &amp; " " &amp; MID('FY2025'!K379, FIND(" ", 'FY2025'!K379) + 1, FIND(",", 'FY2025'!K379, FIND(" ", 'FY2025'!K379)) - FIND(" ", 'FY2025'!K379) - 1) &amp; ", " &amp; MID('FY2025'!K379, FIND(",", 'FY2025'!K379, FIND(",",'FY2025'!K379) + 1) + 2, LEN('FY2025'!K379))),"")</f>
        <v/>
      </c>
      <c r="L377" s="7" t="str">
        <f>IF('FY2025'!A379&lt;&gt;"",DATEVALUE(MID('FY2025'!L379, FIND(",", 'FY2025'!L379) + 2, FIND(" ", 'FY2025'!L379) - FIND(",", 'FY2025'!L379) - 1) &amp; " " &amp; MID('FY2025'!L379, FIND(" ", 'FY2025'!L379) + 1, FIND(",", 'FY2025'!L379, FIND(" ", 'FY2025'!L379)) - FIND(" ", 'FY2025'!L379) - 1) &amp; ", " &amp; MID('FY2025'!L379, FIND(",", 'FY2025'!L379, FIND(",",'FY2025'!L379) + 1) + 2, LEN('FY2025'!L379))),"")</f>
        <v/>
      </c>
      <c r="M377" s="7" t="str">
        <f>IF('FY2025'!A379&lt;&gt;"",DATEVALUE(MID('FY2025'!M379, FIND(",", 'FY2025'!M379) + 2, FIND(" ", 'FY2025'!M379) - FIND(",", 'FY2025'!M379) - 1) &amp; " " &amp; MID('FY2025'!M379, FIND(" ", 'FY2025'!M379) + 1, FIND(",", 'FY2025'!M379, FIND(" ", 'FY2025'!M379)) - FIND(" ", 'FY2025'!M379) - 1) &amp; ", " &amp; MID('FY2025'!M379, FIND(",", 'FY2025'!M379, FIND(",",'FY2025'!M379) + 1) + 2, LEN('FY2025'!M379))),"")</f>
        <v/>
      </c>
      <c r="N377" s="7" t="str">
        <f>IF('FY2025'!A379&lt;&gt;"",DATEVALUE(MID('FY2025'!N379, FIND(",", 'FY2025'!N379) + 2, FIND(" ", 'FY2025'!N379) - FIND(",", 'FY2025'!N379) - 1) &amp; " " &amp; MID('FY2025'!N379, FIND(" ", 'FY2025'!N379) + 1, FIND(",", 'FY2025'!N379, FIND(" ", 'FY2025'!N379)) - FIND(" ", 'FY2025'!N379) - 1) &amp; ", " &amp; MID('FY2025'!N379, FIND(",", 'FY2025'!N379, FIND(",",'FY2025'!N379) + 1) + 2, LEN('FY2025'!N379))),"")</f>
        <v/>
      </c>
      <c r="O377" s="5" t="str">
        <f t="shared" si="5"/>
        <v/>
      </c>
      <c r="P377" s="10" t="str">
        <f>IF('FY2025'!$A379&lt;&gt;"",IF(AND(MONTH($K377) &lt;= 1, MONTH($L377) &gt;= 1), IF($O377 &lt;&gt; "", $E377/$O377, ""), ""),"")</f>
        <v/>
      </c>
      <c r="Q377" s="10" t="str">
        <f>IF('FY2025'!$A379&lt;&gt;"",IF(AND(MONTH($K377) &lt;= 2, MONTH($L377) &gt;= 2), IF($O377 &lt;&gt; "", $E377/$O377, ""), ""),"")</f>
        <v/>
      </c>
      <c r="R377" s="10" t="str">
        <f>IF('FY2025'!$A379&lt;&gt;"",IF(AND(MONTH($K377) &lt;= 3, MONTH($L377) &gt;= 3), IF($O377 &lt;&gt; "", $E377/$O377, ""), ""),"")</f>
        <v/>
      </c>
      <c r="S377" s="10" t="str">
        <f>IF('FY2025'!$A379&lt;&gt;"",IF(AND(MONTH($K377) &lt;= 4, MONTH($L377) &gt;= 4), IF($O377 &lt;&gt; "", $E377/$O377, ""), ""),"")</f>
        <v/>
      </c>
      <c r="T377" s="10" t="str">
        <f>IF('FY2025'!$A379&lt;&gt;"",IF(AND(MONTH($K377) &lt;= 5, MONTH($L377) &gt;= 5), IF($O377 &lt;&gt; "", $E377/$O377, ""), ""),"")</f>
        <v/>
      </c>
      <c r="U377" s="10" t="str">
        <f>IF('FY2025'!$A379&lt;&gt;"",IF(AND(MONTH($K377) &lt;= 6, MONTH($L377) &gt;= 6), IF($O377 &lt;&gt; "", $E377/$O377, ""), ""),"")</f>
        <v/>
      </c>
      <c r="V377" s="10" t="str">
        <f>IF('FY2025'!$A379&lt;&gt;"",IF(AND(MONTH($K377) &lt;= 7, MONTH($L377) &gt;= 7 ), IF($O377 &lt;&gt; "", $E377/$O377, ""), ""),"")</f>
        <v/>
      </c>
      <c r="W377" s="10" t="str">
        <f>IF('FY2025'!$A379&lt;&gt;"",IF(AND(MONTH($K377) &lt;= 8, MONTH($L377) &gt;= 8), IF($O377 &lt;&gt; "", $E377/$O377, ""), ""),"")</f>
        <v/>
      </c>
      <c r="X377" s="10" t="str">
        <f>IF('FY2025'!$A379&lt;&gt;"",IF(AND(MONTH($K377) &lt;= 9, MONTH($L377) &gt;= 9), IF($O377 &lt;&gt; "", $E377/$O377, ""), ""),"")</f>
        <v/>
      </c>
      <c r="Y377" s="10" t="str">
        <f>IF('FY2025'!$A379&lt;&gt;"",IF(AND(MONTH($K377) &lt;= 10, MONTH($L377) &gt;= 10), IF($O377 &lt;&gt; "", $E377/$O377, ""), ""),"")</f>
        <v/>
      </c>
      <c r="Z377" s="10" t="str">
        <f>IF('FY2025'!$A379&lt;&gt;"",IF(AND(MONTH($K377) &lt;= 11, MONTH($L377) &gt;= 11), IF($O377 &lt;&gt; "", $E377/$O377, ""), ""),"")</f>
        <v/>
      </c>
      <c r="AA377" s="10" t="str">
        <f>IF('FY2025'!$A379&lt;&gt;"",IF(AND(MONTH($K377) &lt;= 12, MONTH($L377) &gt;= 12), IF($O377 &lt;&gt; "", $E377/$O377, ""), ""),"")</f>
        <v/>
      </c>
    </row>
    <row r="378" spans="1:27" x14ac:dyDescent="0.25">
      <c r="A378" s="8" t="str">
        <f>IF('FY2025'!A380&lt;&gt;"", VALUE('FY2025'!A380), "")</f>
        <v/>
      </c>
      <c r="D378" s="5" t="str">
        <f>IF('FY2025'!A380&lt;&gt;"",_xlfn.VALUETOTEXT('FY2025'!D380),"")</f>
        <v/>
      </c>
      <c r="E378" s="6" t="str">
        <f>IF('FY2025'!A380&lt;&gt;"",VALUE('FY2025'!E380),"")</f>
        <v/>
      </c>
      <c r="F378" s="6" t="str">
        <f>IF('FY2025'!A380&lt;&gt;"",VALUE('FY2025'!F380),"")</f>
        <v/>
      </c>
      <c r="G378" s="6" t="str">
        <f>IF('FY2025'!A380&lt;&gt;"",VALUE('FY2025'!G380),"")</f>
        <v/>
      </c>
      <c r="H378" s="6" t="str">
        <f>IF('FY2025'!A380&lt;&gt;"",VALUE('FY2025'!H380),"")</f>
        <v/>
      </c>
      <c r="I378" s="6" t="str">
        <f>IF('FY2025'!A380&lt;&gt;"",VALUE('FY2025'!I380),"")</f>
        <v/>
      </c>
      <c r="J378" s="6" t="str">
        <f>IF('FY2025'!A380&lt;&gt;"",VALUE('FY2025'!J380),"")</f>
        <v/>
      </c>
      <c r="K378" s="7" t="str">
        <f>IF('FY2025'!A380&lt;&gt;"",DATEVALUE(MID('FY2025'!K380, FIND(",", 'FY2025'!K380) + 2, FIND(" ", 'FY2025'!K380) - FIND(",", 'FY2025'!K380) - 1) &amp; " " &amp; MID('FY2025'!K380, FIND(" ", 'FY2025'!K380) + 1, FIND(",", 'FY2025'!K380, FIND(" ", 'FY2025'!K380)) - FIND(" ", 'FY2025'!K380) - 1) &amp; ", " &amp; MID('FY2025'!K380, FIND(",", 'FY2025'!K380, FIND(",",'FY2025'!K380) + 1) + 2, LEN('FY2025'!K380))),"")</f>
        <v/>
      </c>
      <c r="L378" s="7" t="str">
        <f>IF('FY2025'!A380&lt;&gt;"",DATEVALUE(MID('FY2025'!L380, FIND(",", 'FY2025'!L380) + 2, FIND(" ", 'FY2025'!L380) - FIND(",", 'FY2025'!L380) - 1) &amp; " " &amp; MID('FY2025'!L380, FIND(" ", 'FY2025'!L380) + 1, FIND(",", 'FY2025'!L380, FIND(" ", 'FY2025'!L380)) - FIND(" ", 'FY2025'!L380) - 1) &amp; ", " &amp; MID('FY2025'!L380, FIND(",", 'FY2025'!L380, FIND(",",'FY2025'!L380) + 1) + 2, LEN('FY2025'!L380))),"")</f>
        <v/>
      </c>
      <c r="M378" s="7" t="str">
        <f>IF('FY2025'!A380&lt;&gt;"",DATEVALUE(MID('FY2025'!M380, FIND(",", 'FY2025'!M380) + 2, FIND(" ", 'FY2025'!M380) - FIND(",", 'FY2025'!M380) - 1) &amp; " " &amp; MID('FY2025'!M380, FIND(" ", 'FY2025'!M380) + 1, FIND(",", 'FY2025'!M380, FIND(" ", 'FY2025'!M380)) - FIND(" ", 'FY2025'!M380) - 1) &amp; ", " &amp; MID('FY2025'!M380, FIND(",", 'FY2025'!M380, FIND(",",'FY2025'!M380) + 1) + 2, LEN('FY2025'!M380))),"")</f>
        <v/>
      </c>
      <c r="N378" s="7" t="str">
        <f>IF('FY2025'!A380&lt;&gt;"",DATEVALUE(MID('FY2025'!N380, FIND(",", 'FY2025'!N380) + 2, FIND(" ", 'FY2025'!N380) - FIND(",", 'FY2025'!N380) - 1) &amp; " " &amp; MID('FY2025'!N380, FIND(" ", 'FY2025'!N380) + 1, FIND(",", 'FY2025'!N380, FIND(" ", 'FY2025'!N380)) - FIND(" ", 'FY2025'!N380) - 1) &amp; ", " &amp; MID('FY2025'!N380, FIND(",", 'FY2025'!N380, FIND(",",'FY2025'!N380) + 1) + 2, LEN('FY2025'!N380))),"")</f>
        <v/>
      </c>
      <c r="O378" s="5" t="str">
        <f t="shared" si="5"/>
        <v/>
      </c>
      <c r="P378" s="10" t="str">
        <f>IF('FY2025'!$A380&lt;&gt;"",IF(AND(MONTH($K378) &lt;= 1, MONTH($L378) &gt;= 1), IF($O378 &lt;&gt; "", $E378/$O378, ""), ""),"")</f>
        <v/>
      </c>
      <c r="Q378" s="10" t="str">
        <f>IF('FY2025'!$A380&lt;&gt;"",IF(AND(MONTH($K378) &lt;= 2, MONTH($L378) &gt;= 2), IF($O378 &lt;&gt; "", $E378/$O378, ""), ""),"")</f>
        <v/>
      </c>
      <c r="R378" s="10" t="str">
        <f>IF('FY2025'!$A380&lt;&gt;"",IF(AND(MONTH($K378) &lt;= 3, MONTH($L378) &gt;= 3), IF($O378 &lt;&gt; "", $E378/$O378, ""), ""),"")</f>
        <v/>
      </c>
      <c r="S378" s="10" t="str">
        <f>IF('FY2025'!$A380&lt;&gt;"",IF(AND(MONTH($K378) &lt;= 4, MONTH($L378) &gt;= 4), IF($O378 &lt;&gt; "", $E378/$O378, ""), ""),"")</f>
        <v/>
      </c>
      <c r="T378" s="10" t="str">
        <f>IF('FY2025'!$A380&lt;&gt;"",IF(AND(MONTH($K378) &lt;= 5, MONTH($L378) &gt;= 5), IF($O378 &lt;&gt; "", $E378/$O378, ""), ""),"")</f>
        <v/>
      </c>
      <c r="U378" s="10" t="str">
        <f>IF('FY2025'!$A380&lt;&gt;"",IF(AND(MONTH($K378) &lt;= 6, MONTH($L378) &gt;= 6), IF($O378 &lt;&gt; "", $E378/$O378, ""), ""),"")</f>
        <v/>
      </c>
      <c r="V378" s="10" t="str">
        <f>IF('FY2025'!$A380&lt;&gt;"",IF(AND(MONTH($K378) &lt;= 7, MONTH($L378) &gt;= 7 ), IF($O378 &lt;&gt; "", $E378/$O378, ""), ""),"")</f>
        <v/>
      </c>
      <c r="W378" s="10" t="str">
        <f>IF('FY2025'!$A380&lt;&gt;"",IF(AND(MONTH($K378) &lt;= 8, MONTH($L378) &gt;= 8), IF($O378 &lt;&gt; "", $E378/$O378, ""), ""),"")</f>
        <v/>
      </c>
      <c r="X378" s="10" t="str">
        <f>IF('FY2025'!$A380&lt;&gt;"",IF(AND(MONTH($K378) &lt;= 9, MONTH($L378) &gt;= 9), IF($O378 &lt;&gt; "", $E378/$O378, ""), ""),"")</f>
        <v/>
      </c>
      <c r="Y378" s="10" t="str">
        <f>IF('FY2025'!$A380&lt;&gt;"",IF(AND(MONTH($K378) &lt;= 10, MONTH($L378) &gt;= 10), IF($O378 &lt;&gt; "", $E378/$O378, ""), ""),"")</f>
        <v/>
      </c>
      <c r="Z378" s="10" t="str">
        <f>IF('FY2025'!$A380&lt;&gt;"",IF(AND(MONTH($K378) &lt;= 11, MONTH($L378) &gt;= 11), IF($O378 &lt;&gt; "", $E378/$O378, ""), ""),"")</f>
        <v/>
      </c>
      <c r="AA378" s="10" t="str">
        <f>IF('FY2025'!$A380&lt;&gt;"",IF(AND(MONTH($K378) &lt;= 12, MONTH($L378) &gt;= 12), IF($O378 &lt;&gt; "", $E378/$O378, ""), ""),"")</f>
        <v/>
      </c>
    </row>
    <row r="379" spans="1:27" x14ac:dyDescent="0.25">
      <c r="A379" s="8" t="str">
        <f>IF('FY2025'!A381&lt;&gt;"", VALUE('FY2025'!A381), "")</f>
        <v/>
      </c>
      <c r="D379" s="5" t="str">
        <f>IF('FY2025'!A381&lt;&gt;"",_xlfn.VALUETOTEXT('FY2025'!D381),"")</f>
        <v/>
      </c>
      <c r="E379" s="6" t="str">
        <f>IF('FY2025'!A381&lt;&gt;"",VALUE('FY2025'!E381),"")</f>
        <v/>
      </c>
      <c r="F379" s="6" t="str">
        <f>IF('FY2025'!A381&lt;&gt;"",VALUE('FY2025'!F381),"")</f>
        <v/>
      </c>
      <c r="G379" s="6" t="str">
        <f>IF('FY2025'!A381&lt;&gt;"",VALUE('FY2025'!G381),"")</f>
        <v/>
      </c>
      <c r="H379" s="6" t="str">
        <f>IF('FY2025'!A381&lt;&gt;"",VALUE('FY2025'!H381),"")</f>
        <v/>
      </c>
      <c r="I379" s="6" t="str">
        <f>IF('FY2025'!A381&lt;&gt;"",VALUE('FY2025'!I381),"")</f>
        <v/>
      </c>
      <c r="J379" s="6" t="str">
        <f>IF('FY2025'!A381&lt;&gt;"",VALUE('FY2025'!J381),"")</f>
        <v/>
      </c>
      <c r="K379" s="7" t="str">
        <f>IF('FY2025'!A381&lt;&gt;"",DATEVALUE(MID('FY2025'!K381, FIND(",", 'FY2025'!K381) + 2, FIND(" ", 'FY2025'!K381) - FIND(",", 'FY2025'!K381) - 1) &amp; " " &amp; MID('FY2025'!K381, FIND(" ", 'FY2025'!K381) + 1, FIND(",", 'FY2025'!K381, FIND(" ", 'FY2025'!K381)) - FIND(" ", 'FY2025'!K381) - 1) &amp; ", " &amp; MID('FY2025'!K381, FIND(",", 'FY2025'!K381, FIND(",",'FY2025'!K381) + 1) + 2, LEN('FY2025'!K381))),"")</f>
        <v/>
      </c>
      <c r="L379" s="7" t="str">
        <f>IF('FY2025'!A381&lt;&gt;"",DATEVALUE(MID('FY2025'!L381, FIND(",", 'FY2025'!L381) + 2, FIND(" ", 'FY2025'!L381) - FIND(",", 'FY2025'!L381) - 1) &amp; " " &amp; MID('FY2025'!L381, FIND(" ", 'FY2025'!L381) + 1, FIND(",", 'FY2025'!L381, FIND(" ", 'FY2025'!L381)) - FIND(" ", 'FY2025'!L381) - 1) &amp; ", " &amp; MID('FY2025'!L381, FIND(",", 'FY2025'!L381, FIND(",",'FY2025'!L381) + 1) + 2, LEN('FY2025'!L381))),"")</f>
        <v/>
      </c>
      <c r="M379" s="7" t="str">
        <f>IF('FY2025'!A381&lt;&gt;"",DATEVALUE(MID('FY2025'!M381, FIND(",", 'FY2025'!M381) + 2, FIND(" ", 'FY2025'!M381) - FIND(",", 'FY2025'!M381) - 1) &amp; " " &amp; MID('FY2025'!M381, FIND(" ", 'FY2025'!M381) + 1, FIND(",", 'FY2025'!M381, FIND(" ", 'FY2025'!M381)) - FIND(" ", 'FY2025'!M381) - 1) &amp; ", " &amp; MID('FY2025'!M381, FIND(",", 'FY2025'!M381, FIND(",",'FY2025'!M381) + 1) + 2, LEN('FY2025'!M381))),"")</f>
        <v/>
      </c>
      <c r="N379" s="7" t="str">
        <f>IF('FY2025'!A381&lt;&gt;"",DATEVALUE(MID('FY2025'!N381, FIND(",", 'FY2025'!N381) + 2, FIND(" ", 'FY2025'!N381) - FIND(",", 'FY2025'!N381) - 1) &amp; " " &amp; MID('FY2025'!N381, FIND(" ", 'FY2025'!N381) + 1, FIND(",", 'FY2025'!N381, FIND(" ", 'FY2025'!N381)) - FIND(" ", 'FY2025'!N381) - 1) &amp; ", " &amp; MID('FY2025'!N381, FIND(",", 'FY2025'!N381, FIND(",",'FY2025'!N381) + 1) + 2, LEN('FY2025'!N381))),"")</f>
        <v/>
      </c>
      <c r="O379" s="5" t="str">
        <f t="shared" si="5"/>
        <v/>
      </c>
      <c r="P379" s="10" t="str">
        <f>IF('FY2025'!$A381&lt;&gt;"",IF(AND(MONTH($K379) &lt;= 1, MONTH($L379) &gt;= 1), IF($O379 &lt;&gt; "", $E379/$O379, ""), ""),"")</f>
        <v/>
      </c>
      <c r="Q379" s="10" t="str">
        <f>IF('FY2025'!$A381&lt;&gt;"",IF(AND(MONTH($K379) &lt;= 2, MONTH($L379) &gt;= 2), IF($O379 &lt;&gt; "", $E379/$O379, ""), ""),"")</f>
        <v/>
      </c>
      <c r="R379" s="10" t="str">
        <f>IF('FY2025'!$A381&lt;&gt;"",IF(AND(MONTH($K379) &lt;= 3, MONTH($L379) &gt;= 3), IF($O379 &lt;&gt; "", $E379/$O379, ""), ""),"")</f>
        <v/>
      </c>
      <c r="S379" s="10" t="str">
        <f>IF('FY2025'!$A381&lt;&gt;"",IF(AND(MONTH($K379) &lt;= 4, MONTH($L379) &gt;= 4), IF($O379 &lt;&gt; "", $E379/$O379, ""), ""),"")</f>
        <v/>
      </c>
      <c r="T379" s="10" t="str">
        <f>IF('FY2025'!$A381&lt;&gt;"",IF(AND(MONTH($K379) &lt;= 5, MONTH($L379) &gt;= 5), IF($O379 &lt;&gt; "", $E379/$O379, ""), ""),"")</f>
        <v/>
      </c>
      <c r="U379" s="10" t="str">
        <f>IF('FY2025'!$A381&lt;&gt;"",IF(AND(MONTH($K379) &lt;= 6, MONTH($L379) &gt;= 6), IF($O379 &lt;&gt; "", $E379/$O379, ""), ""),"")</f>
        <v/>
      </c>
      <c r="V379" s="10" t="str">
        <f>IF('FY2025'!$A381&lt;&gt;"",IF(AND(MONTH($K379) &lt;= 7, MONTH($L379) &gt;= 7 ), IF($O379 &lt;&gt; "", $E379/$O379, ""), ""),"")</f>
        <v/>
      </c>
      <c r="W379" s="10" t="str">
        <f>IF('FY2025'!$A381&lt;&gt;"",IF(AND(MONTH($K379) &lt;= 8, MONTH($L379) &gt;= 8), IF($O379 &lt;&gt; "", $E379/$O379, ""), ""),"")</f>
        <v/>
      </c>
      <c r="X379" s="10" t="str">
        <f>IF('FY2025'!$A381&lt;&gt;"",IF(AND(MONTH($K379) &lt;= 9, MONTH($L379) &gt;= 9), IF($O379 &lt;&gt; "", $E379/$O379, ""), ""),"")</f>
        <v/>
      </c>
      <c r="Y379" s="10" t="str">
        <f>IF('FY2025'!$A381&lt;&gt;"",IF(AND(MONTH($K379) &lt;= 10, MONTH($L379) &gt;= 10), IF($O379 &lt;&gt; "", $E379/$O379, ""), ""),"")</f>
        <v/>
      </c>
      <c r="Z379" s="10" t="str">
        <f>IF('FY2025'!$A381&lt;&gt;"",IF(AND(MONTH($K379) &lt;= 11, MONTH($L379) &gt;= 11), IF($O379 &lt;&gt; "", $E379/$O379, ""), ""),"")</f>
        <v/>
      </c>
      <c r="AA379" s="10" t="str">
        <f>IF('FY2025'!$A381&lt;&gt;"",IF(AND(MONTH($K379) &lt;= 12, MONTH($L379) &gt;= 12), IF($O379 &lt;&gt; "", $E379/$O379, ""), ""),"")</f>
        <v/>
      </c>
    </row>
    <row r="380" spans="1:27" x14ac:dyDescent="0.25">
      <c r="A380" s="8" t="str">
        <f>IF('FY2025'!A382&lt;&gt;"", VALUE('FY2025'!A382), "")</f>
        <v/>
      </c>
      <c r="D380" s="5" t="str">
        <f>IF('FY2025'!A382&lt;&gt;"",_xlfn.VALUETOTEXT('FY2025'!D382),"")</f>
        <v/>
      </c>
      <c r="E380" s="6" t="str">
        <f>IF('FY2025'!A382&lt;&gt;"",VALUE('FY2025'!E382),"")</f>
        <v/>
      </c>
      <c r="F380" s="6" t="str">
        <f>IF('FY2025'!A382&lt;&gt;"",VALUE('FY2025'!F382),"")</f>
        <v/>
      </c>
      <c r="G380" s="6" t="str">
        <f>IF('FY2025'!A382&lt;&gt;"",VALUE('FY2025'!G382),"")</f>
        <v/>
      </c>
      <c r="H380" s="6" t="str">
        <f>IF('FY2025'!A382&lt;&gt;"",VALUE('FY2025'!H382),"")</f>
        <v/>
      </c>
      <c r="I380" s="6" t="str">
        <f>IF('FY2025'!A382&lt;&gt;"",VALUE('FY2025'!I382),"")</f>
        <v/>
      </c>
      <c r="J380" s="6" t="str">
        <f>IF('FY2025'!A382&lt;&gt;"",VALUE('FY2025'!J382),"")</f>
        <v/>
      </c>
      <c r="K380" s="7" t="str">
        <f>IF('FY2025'!A382&lt;&gt;"",DATEVALUE(MID('FY2025'!K382, FIND(",", 'FY2025'!K382) + 2, FIND(" ", 'FY2025'!K382) - FIND(",", 'FY2025'!K382) - 1) &amp; " " &amp; MID('FY2025'!K382, FIND(" ", 'FY2025'!K382) + 1, FIND(",", 'FY2025'!K382, FIND(" ", 'FY2025'!K382)) - FIND(" ", 'FY2025'!K382) - 1) &amp; ", " &amp; MID('FY2025'!K382, FIND(",", 'FY2025'!K382, FIND(",",'FY2025'!K382) + 1) + 2, LEN('FY2025'!K382))),"")</f>
        <v/>
      </c>
      <c r="L380" s="7" t="str">
        <f>IF('FY2025'!A382&lt;&gt;"",DATEVALUE(MID('FY2025'!L382, FIND(",", 'FY2025'!L382) + 2, FIND(" ", 'FY2025'!L382) - FIND(",", 'FY2025'!L382) - 1) &amp; " " &amp; MID('FY2025'!L382, FIND(" ", 'FY2025'!L382) + 1, FIND(",", 'FY2025'!L382, FIND(" ", 'FY2025'!L382)) - FIND(" ", 'FY2025'!L382) - 1) &amp; ", " &amp; MID('FY2025'!L382, FIND(",", 'FY2025'!L382, FIND(",",'FY2025'!L382) + 1) + 2, LEN('FY2025'!L382))),"")</f>
        <v/>
      </c>
      <c r="M380" s="7" t="str">
        <f>IF('FY2025'!A382&lt;&gt;"",DATEVALUE(MID('FY2025'!M382, FIND(",", 'FY2025'!M382) + 2, FIND(" ", 'FY2025'!M382) - FIND(",", 'FY2025'!M382) - 1) &amp; " " &amp; MID('FY2025'!M382, FIND(" ", 'FY2025'!M382) + 1, FIND(",", 'FY2025'!M382, FIND(" ", 'FY2025'!M382)) - FIND(" ", 'FY2025'!M382) - 1) &amp; ", " &amp; MID('FY2025'!M382, FIND(",", 'FY2025'!M382, FIND(",",'FY2025'!M382) + 1) + 2, LEN('FY2025'!M382))),"")</f>
        <v/>
      </c>
      <c r="N380" s="7" t="str">
        <f>IF('FY2025'!A382&lt;&gt;"",DATEVALUE(MID('FY2025'!N382, FIND(",", 'FY2025'!N382) + 2, FIND(" ", 'FY2025'!N382) - FIND(",", 'FY2025'!N382) - 1) &amp; " " &amp; MID('FY2025'!N382, FIND(" ", 'FY2025'!N382) + 1, FIND(",", 'FY2025'!N382, FIND(" ", 'FY2025'!N382)) - FIND(" ", 'FY2025'!N382) - 1) &amp; ", " &amp; MID('FY2025'!N382, FIND(",", 'FY2025'!N382, FIND(",",'FY2025'!N382) + 1) + 2, LEN('FY2025'!N382))),"")</f>
        <v/>
      </c>
      <c r="O380" s="5" t="str">
        <f t="shared" si="5"/>
        <v/>
      </c>
      <c r="P380" s="10" t="str">
        <f>IF('FY2025'!$A382&lt;&gt;"",IF(AND(MONTH($K380) &lt;= 1, MONTH($L380) &gt;= 1), IF($O380 &lt;&gt; "", $E380/$O380, ""), ""),"")</f>
        <v/>
      </c>
      <c r="Q380" s="10" t="str">
        <f>IF('FY2025'!$A382&lt;&gt;"",IF(AND(MONTH($K380) &lt;= 2, MONTH($L380) &gt;= 2), IF($O380 &lt;&gt; "", $E380/$O380, ""), ""),"")</f>
        <v/>
      </c>
      <c r="R380" s="10" t="str">
        <f>IF('FY2025'!$A382&lt;&gt;"",IF(AND(MONTH($K380) &lt;= 3, MONTH($L380) &gt;= 3), IF($O380 &lt;&gt; "", $E380/$O380, ""), ""),"")</f>
        <v/>
      </c>
      <c r="S380" s="10" t="str">
        <f>IF('FY2025'!$A382&lt;&gt;"",IF(AND(MONTH($K380) &lt;= 4, MONTH($L380) &gt;= 4), IF($O380 &lt;&gt; "", $E380/$O380, ""), ""),"")</f>
        <v/>
      </c>
      <c r="T380" s="10" t="str">
        <f>IF('FY2025'!$A382&lt;&gt;"",IF(AND(MONTH($K380) &lt;= 5, MONTH($L380) &gt;= 5), IF($O380 &lt;&gt; "", $E380/$O380, ""), ""),"")</f>
        <v/>
      </c>
      <c r="U380" s="10" t="str">
        <f>IF('FY2025'!$A382&lt;&gt;"",IF(AND(MONTH($K380) &lt;= 6, MONTH($L380) &gt;= 6), IF($O380 &lt;&gt; "", $E380/$O380, ""), ""),"")</f>
        <v/>
      </c>
      <c r="V380" s="10" t="str">
        <f>IF('FY2025'!$A382&lt;&gt;"",IF(AND(MONTH($K380) &lt;= 7, MONTH($L380) &gt;= 7 ), IF($O380 &lt;&gt; "", $E380/$O380, ""), ""),"")</f>
        <v/>
      </c>
      <c r="W380" s="10" t="str">
        <f>IF('FY2025'!$A382&lt;&gt;"",IF(AND(MONTH($K380) &lt;= 8, MONTH($L380) &gt;= 8), IF($O380 &lt;&gt; "", $E380/$O380, ""), ""),"")</f>
        <v/>
      </c>
      <c r="X380" s="10" t="str">
        <f>IF('FY2025'!$A382&lt;&gt;"",IF(AND(MONTH($K380) &lt;= 9, MONTH($L380) &gt;= 9), IF($O380 &lt;&gt; "", $E380/$O380, ""), ""),"")</f>
        <v/>
      </c>
      <c r="Y380" s="10" t="str">
        <f>IF('FY2025'!$A382&lt;&gt;"",IF(AND(MONTH($K380) &lt;= 10, MONTH($L380) &gt;= 10), IF($O380 &lt;&gt; "", $E380/$O380, ""), ""),"")</f>
        <v/>
      </c>
      <c r="Z380" s="10" t="str">
        <f>IF('FY2025'!$A382&lt;&gt;"",IF(AND(MONTH($K380) &lt;= 11, MONTH($L380) &gt;= 11), IF($O380 &lt;&gt; "", $E380/$O380, ""), ""),"")</f>
        <v/>
      </c>
      <c r="AA380" s="10" t="str">
        <f>IF('FY2025'!$A382&lt;&gt;"",IF(AND(MONTH($K380) &lt;= 12, MONTH($L380) &gt;= 12), IF($O380 &lt;&gt; "", $E380/$O380, ""), ""),"")</f>
        <v/>
      </c>
    </row>
    <row r="381" spans="1:27" x14ac:dyDescent="0.25">
      <c r="A381" s="8" t="str">
        <f>IF('FY2025'!A383&lt;&gt;"", VALUE('FY2025'!A383), "")</f>
        <v/>
      </c>
      <c r="D381" s="5" t="str">
        <f>IF('FY2025'!A383&lt;&gt;"",_xlfn.VALUETOTEXT('FY2025'!D383),"")</f>
        <v/>
      </c>
      <c r="E381" s="6" t="str">
        <f>IF('FY2025'!A383&lt;&gt;"",VALUE('FY2025'!E383),"")</f>
        <v/>
      </c>
      <c r="F381" s="6" t="str">
        <f>IF('FY2025'!A383&lt;&gt;"",VALUE('FY2025'!F383),"")</f>
        <v/>
      </c>
      <c r="G381" s="6" t="str">
        <f>IF('FY2025'!A383&lt;&gt;"",VALUE('FY2025'!G383),"")</f>
        <v/>
      </c>
      <c r="H381" s="6" t="str">
        <f>IF('FY2025'!A383&lt;&gt;"",VALUE('FY2025'!H383),"")</f>
        <v/>
      </c>
      <c r="I381" s="6" t="str">
        <f>IF('FY2025'!A383&lt;&gt;"",VALUE('FY2025'!I383),"")</f>
        <v/>
      </c>
      <c r="J381" s="6" t="str">
        <f>IF('FY2025'!A383&lt;&gt;"",VALUE('FY2025'!J383),"")</f>
        <v/>
      </c>
      <c r="K381" s="7" t="str">
        <f>IF('FY2025'!A383&lt;&gt;"",DATEVALUE(MID('FY2025'!K383, FIND(",", 'FY2025'!K383) + 2, FIND(" ", 'FY2025'!K383) - FIND(",", 'FY2025'!K383) - 1) &amp; " " &amp; MID('FY2025'!K383, FIND(" ", 'FY2025'!K383) + 1, FIND(",", 'FY2025'!K383, FIND(" ", 'FY2025'!K383)) - FIND(" ", 'FY2025'!K383) - 1) &amp; ", " &amp; MID('FY2025'!K383, FIND(",", 'FY2025'!K383, FIND(",",'FY2025'!K383) + 1) + 2, LEN('FY2025'!K383))),"")</f>
        <v/>
      </c>
      <c r="L381" s="7" t="str">
        <f>IF('FY2025'!A383&lt;&gt;"",DATEVALUE(MID('FY2025'!L383, FIND(",", 'FY2025'!L383) + 2, FIND(" ", 'FY2025'!L383) - FIND(",", 'FY2025'!L383) - 1) &amp; " " &amp; MID('FY2025'!L383, FIND(" ", 'FY2025'!L383) + 1, FIND(",", 'FY2025'!L383, FIND(" ", 'FY2025'!L383)) - FIND(" ", 'FY2025'!L383) - 1) &amp; ", " &amp; MID('FY2025'!L383, FIND(",", 'FY2025'!L383, FIND(",",'FY2025'!L383) + 1) + 2, LEN('FY2025'!L383))),"")</f>
        <v/>
      </c>
      <c r="M381" s="7" t="str">
        <f>IF('FY2025'!A383&lt;&gt;"",DATEVALUE(MID('FY2025'!M383, FIND(",", 'FY2025'!M383) + 2, FIND(" ", 'FY2025'!M383) - FIND(",", 'FY2025'!M383) - 1) &amp; " " &amp; MID('FY2025'!M383, FIND(" ", 'FY2025'!M383) + 1, FIND(",", 'FY2025'!M383, FIND(" ", 'FY2025'!M383)) - FIND(" ", 'FY2025'!M383) - 1) &amp; ", " &amp; MID('FY2025'!M383, FIND(",", 'FY2025'!M383, FIND(",",'FY2025'!M383) + 1) + 2, LEN('FY2025'!M383))),"")</f>
        <v/>
      </c>
      <c r="N381" s="7" t="str">
        <f>IF('FY2025'!A383&lt;&gt;"",DATEVALUE(MID('FY2025'!N383, FIND(",", 'FY2025'!N383) + 2, FIND(" ", 'FY2025'!N383) - FIND(",", 'FY2025'!N383) - 1) &amp; " " &amp; MID('FY2025'!N383, FIND(" ", 'FY2025'!N383) + 1, FIND(",", 'FY2025'!N383, FIND(" ", 'FY2025'!N383)) - FIND(" ", 'FY2025'!N383) - 1) &amp; ", " &amp; MID('FY2025'!N383, FIND(",", 'FY2025'!N383, FIND(",",'FY2025'!N383) + 1) + 2, LEN('FY2025'!N383))),"")</f>
        <v/>
      </c>
      <c r="O381" s="5" t="str">
        <f t="shared" si="5"/>
        <v/>
      </c>
      <c r="P381" s="10" t="str">
        <f>IF('FY2025'!$A383&lt;&gt;"",IF(AND(MONTH($K381) &lt;= 1, MONTH($L381) &gt;= 1), IF($O381 &lt;&gt; "", $E381/$O381, ""), ""),"")</f>
        <v/>
      </c>
      <c r="Q381" s="10" t="str">
        <f>IF('FY2025'!$A383&lt;&gt;"",IF(AND(MONTH($K381) &lt;= 2, MONTH($L381) &gt;= 2), IF($O381 &lt;&gt; "", $E381/$O381, ""), ""),"")</f>
        <v/>
      </c>
      <c r="R381" s="10" t="str">
        <f>IF('FY2025'!$A383&lt;&gt;"",IF(AND(MONTH($K381) &lt;= 3, MONTH($L381) &gt;= 3), IF($O381 &lt;&gt; "", $E381/$O381, ""), ""),"")</f>
        <v/>
      </c>
      <c r="S381" s="10" t="str">
        <f>IF('FY2025'!$A383&lt;&gt;"",IF(AND(MONTH($K381) &lt;= 4, MONTH($L381) &gt;= 4), IF($O381 &lt;&gt; "", $E381/$O381, ""), ""),"")</f>
        <v/>
      </c>
      <c r="T381" s="10" t="str">
        <f>IF('FY2025'!$A383&lt;&gt;"",IF(AND(MONTH($K381) &lt;= 5, MONTH($L381) &gt;= 5), IF($O381 &lt;&gt; "", $E381/$O381, ""), ""),"")</f>
        <v/>
      </c>
      <c r="U381" s="10" t="str">
        <f>IF('FY2025'!$A383&lt;&gt;"",IF(AND(MONTH($K381) &lt;= 6, MONTH($L381) &gt;= 6), IF($O381 &lt;&gt; "", $E381/$O381, ""), ""),"")</f>
        <v/>
      </c>
      <c r="V381" s="10" t="str">
        <f>IF('FY2025'!$A383&lt;&gt;"",IF(AND(MONTH($K381) &lt;= 7, MONTH($L381) &gt;= 7 ), IF($O381 &lt;&gt; "", $E381/$O381, ""), ""),"")</f>
        <v/>
      </c>
      <c r="W381" s="10" t="str">
        <f>IF('FY2025'!$A383&lt;&gt;"",IF(AND(MONTH($K381) &lt;= 8, MONTH($L381) &gt;= 8), IF($O381 &lt;&gt; "", $E381/$O381, ""), ""),"")</f>
        <v/>
      </c>
      <c r="X381" s="10" t="str">
        <f>IF('FY2025'!$A383&lt;&gt;"",IF(AND(MONTH($K381) &lt;= 9, MONTH($L381) &gt;= 9), IF($O381 &lt;&gt; "", $E381/$O381, ""), ""),"")</f>
        <v/>
      </c>
      <c r="Y381" s="10" t="str">
        <f>IF('FY2025'!$A383&lt;&gt;"",IF(AND(MONTH($K381) &lt;= 10, MONTH($L381) &gt;= 10), IF($O381 &lt;&gt; "", $E381/$O381, ""), ""),"")</f>
        <v/>
      </c>
      <c r="Z381" s="10" t="str">
        <f>IF('FY2025'!$A383&lt;&gt;"",IF(AND(MONTH($K381) &lt;= 11, MONTH($L381) &gt;= 11), IF($O381 &lt;&gt; "", $E381/$O381, ""), ""),"")</f>
        <v/>
      </c>
      <c r="AA381" s="10" t="str">
        <f>IF('FY2025'!$A383&lt;&gt;"",IF(AND(MONTH($K381) &lt;= 12, MONTH($L381) &gt;= 12), IF($O381 &lt;&gt; "", $E381/$O381, ""), ""),"")</f>
        <v/>
      </c>
    </row>
    <row r="382" spans="1:27" x14ac:dyDescent="0.25">
      <c r="A382" s="8" t="str">
        <f>IF('FY2025'!A384&lt;&gt;"", VALUE('FY2025'!A384), "")</f>
        <v/>
      </c>
      <c r="D382" s="5" t="str">
        <f>IF('FY2025'!A384&lt;&gt;"",_xlfn.VALUETOTEXT('FY2025'!D384),"")</f>
        <v/>
      </c>
      <c r="E382" s="6" t="str">
        <f>IF('FY2025'!A384&lt;&gt;"",VALUE('FY2025'!E384),"")</f>
        <v/>
      </c>
      <c r="F382" s="6" t="str">
        <f>IF('FY2025'!A384&lt;&gt;"",VALUE('FY2025'!F384),"")</f>
        <v/>
      </c>
      <c r="G382" s="6" t="str">
        <f>IF('FY2025'!A384&lt;&gt;"",VALUE('FY2025'!G384),"")</f>
        <v/>
      </c>
      <c r="H382" s="6" t="str">
        <f>IF('FY2025'!A384&lt;&gt;"",VALUE('FY2025'!H384),"")</f>
        <v/>
      </c>
      <c r="I382" s="6" t="str">
        <f>IF('FY2025'!A384&lt;&gt;"",VALUE('FY2025'!I384),"")</f>
        <v/>
      </c>
      <c r="J382" s="6" t="str">
        <f>IF('FY2025'!A384&lt;&gt;"",VALUE('FY2025'!J384),"")</f>
        <v/>
      </c>
      <c r="K382" s="7" t="str">
        <f>IF('FY2025'!A384&lt;&gt;"",DATEVALUE(MID('FY2025'!K384, FIND(",", 'FY2025'!K384) + 2, FIND(" ", 'FY2025'!K384) - FIND(",", 'FY2025'!K384) - 1) &amp; " " &amp; MID('FY2025'!K384, FIND(" ", 'FY2025'!K384) + 1, FIND(",", 'FY2025'!K384, FIND(" ", 'FY2025'!K384)) - FIND(" ", 'FY2025'!K384) - 1) &amp; ", " &amp; MID('FY2025'!K384, FIND(",", 'FY2025'!K384, FIND(",",'FY2025'!K384) + 1) + 2, LEN('FY2025'!K384))),"")</f>
        <v/>
      </c>
      <c r="L382" s="7" t="str">
        <f>IF('FY2025'!A384&lt;&gt;"",DATEVALUE(MID('FY2025'!L384, FIND(",", 'FY2025'!L384) + 2, FIND(" ", 'FY2025'!L384) - FIND(",", 'FY2025'!L384) - 1) &amp; " " &amp; MID('FY2025'!L384, FIND(" ", 'FY2025'!L384) + 1, FIND(",", 'FY2025'!L384, FIND(" ", 'FY2025'!L384)) - FIND(" ", 'FY2025'!L384) - 1) &amp; ", " &amp; MID('FY2025'!L384, FIND(",", 'FY2025'!L384, FIND(",",'FY2025'!L384) + 1) + 2, LEN('FY2025'!L384))),"")</f>
        <v/>
      </c>
      <c r="M382" s="7" t="str">
        <f>IF('FY2025'!A384&lt;&gt;"",DATEVALUE(MID('FY2025'!M384, FIND(",", 'FY2025'!M384) + 2, FIND(" ", 'FY2025'!M384) - FIND(",", 'FY2025'!M384) - 1) &amp; " " &amp; MID('FY2025'!M384, FIND(" ", 'FY2025'!M384) + 1, FIND(",", 'FY2025'!M384, FIND(" ", 'FY2025'!M384)) - FIND(" ", 'FY2025'!M384) - 1) &amp; ", " &amp; MID('FY2025'!M384, FIND(",", 'FY2025'!M384, FIND(",",'FY2025'!M384) + 1) + 2, LEN('FY2025'!M384))),"")</f>
        <v/>
      </c>
      <c r="N382" s="7" t="str">
        <f>IF('FY2025'!A384&lt;&gt;"",DATEVALUE(MID('FY2025'!N384, FIND(",", 'FY2025'!N384) + 2, FIND(" ", 'FY2025'!N384) - FIND(",", 'FY2025'!N384) - 1) &amp; " " &amp; MID('FY2025'!N384, FIND(" ", 'FY2025'!N384) + 1, FIND(",", 'FY2025'!N384, FIND(" ", 'FY2025'!N384)) - FIND(" ", 'FY2025'!N384) - 1) &amp; ", " &amp; MID('FY2025'!N384, FIND(",", 'FY2025'!N384, FIND(",",'FY2025'!N384) + 1) + 2, LEN('FY2025'!N384))),"")</f>
        <v/>
      </c>
      <c r="O382" s="5" t="str">
        <f t="shared" si="5"/>
        <v/>
      </c>
      <c r="P382" s="10" t="str">
        <f>IF('FY2025'!$A384&lt;&gt;"",IF(AND(MONTH($K382) &lt;= 1, MONTH($L382) &gt;= 1), IF($O382 &lt;&gt; "", $E382/$O382, ""), ""),"")</f>
        <v/>
      </c>
      <c r="Q382" s="10" t="str">
        <f>IF('FY2025'!$A384&lt;&gt;"",IF(AND(MONTH($K382) &lt;= 2, MONTH($L382) &gt;= 2), IF($O382 &lt;&gt; "", $E382/$O382, ""), ""),"")</f>
        <v/>
      </c>
      <c r="R382" s="10" t="str">
        <f>IF('FY2025'!$A384&lt;&gt;"",IF(AND(MONTH($K382) &lt;= 3, MONTH($L382) &gt;= 3), IF($O382 &lt;&gt; "", $E382/$O382, ""), ""),"")</f>
        <v/>
      </c>
      <c r="S382" s="10" t="str">
        <f>IF('FY2025'!$A384&lt;&gt;"",IF(AND(MONTH($K382) &lt;= 4, MONTH($L382) &gt;= 4), IF($O382 &lt;&gt; "", $E382/$O382, ""), ""),"")</f>
        <v/>
      </c>
      <c r="T382" s="10" t="str">
        <f>IF('FY2025'!$A384&lt;&gt;"",IF(AND(MONTH($K382) &lt;= 5, MONTH($L382) &gt;= 5), IF($O382 &lt;&gt; "", $E382/$O382, ""), ""),"")</f>
        <v/>
      </c>
      <c r="U382" s="10" t="str">
        <f>IF('FY2025'!$A384&lt;&gt;"",IF(AND(MONTH($K382) &lt;= 6, MONTH($L382) &gt;= 6), IF($O382 &lt;&gt; "", $E382/$O382, ""), ""),"")</f>
        <v/>
      </c>
      <c r="V382" s="10" t="str">
        <f>IF('FY2025'!$A384&lt;&gt;"",IF(AND(MONTH($K382) &lt;= 7, MONTH($L382) &gt;= 7 ), IF($O382 &lt;&gt; "", $E382/$O382, ""), ""),"")</f>
        <v/>
      </c>
      <c r="W382" s="10" t="str">
        <f>IF('FY2025'!$A384&lt;&gt;"",IF(AND(MONTH($K382) &lt;= 8, MONTH($L382) &gt;= 8), IF($O382 &lt;&gt; "", $E382/$O382, ""), ""),"")</f>
        <v/>
      </c>
      <c r="X382" s="10" t="str">
        <f>IF('FY2025'!$A384&lt;&gt;"",IF(AND(MONTH($K382) &lt;= 9, MONTH($L382) &gt;= 9), IF($O382 &lt;&gt; "", $E382/$O382, ""), ""),"")</f>
        <v/>
      </c>
      <c r="Y382" s="10" t="str">
        <f>IF('FY2025'!$A384&lt;&gt;"",IF(AND(MONTH($K382) &lt;= 10, MONTH($L382) &gt;= 10), IF($O382 &lt;&gt; "", $E382/$O382, ""), ""),"")</f>
        <v/>
      </c>
      <c r="Z382" s="10" t="str">
        <f>IF('FY2025'!$A384&lt;&gt;"",IF(AND(MONTH($K382) &lt;= 11, MONTH($L382) &gt;= 11), IF($O382 &lt;&gt; "", $E382/$O382, ""), ""),"")</f>
        <v/>
      </c>
      <c r="AA382" s="10" t="str">
        <f>IF('FY2025'!$A384&lt;&gt;"",IF(AND(MONTH($K382) &lt;= 12, MONTH($L382) &gt;= 12), IF($O382 &lt;&gt; "", $E382/$O382, ""), ""),"")</f>
        <v/>
      </c>
    </row>
    <row r="383" spans="1:27" x14ac:dyDescent="0.25">
      <c r="A383" s="8" t="str">
        <f>IF('FY2025'!A385&lt;&gt;"", VALUE('FY2025'!A385), "")</f>
        <v/>
      </c>
      <c r="O383" s="5" t="str">
        <f t="shared" si="5"/>
        <v/>
      </c>
      <c r="P383" s="10" t="str">
        <f>IF('FY2025'!$A385&lt;&gt;"",IF(AND(MONTH($K383) &lt;= 1, MONTH($L383) &gt;= 1), IF($O383 &lt;&gt; "", $E383/$O383, ""), ""),"")</f>
        <v/>
      </c>
      <c r="Q383" s="10" t="str">
        <f>IF('FY2025'!$A385&lt;&gt;"",IF(AND(MONTH($K383) &lt;= 2, MONTH($L383) &gt;= 2), IF($O383 &lt;&gt; "", $E383/$O383, ""), ""),"")</f>
        <v/>
      </c>
      <c r="R383" s="10" t="str">
        <f>IF('FY2025'!$A385&lt;&gt;"",IF(AND(MONTH($K383) &lt;= 3, MONTH($L383) &gt;= 3), IF($O383 &lt;&gt; "", $E383/$O383, ""), ""),"")</f>
        <v/>
      </c>
      <c r="S383" s="10" t="str">
        <f>IF('FY2025'!$A385&lt;&gt;"",IF(AND(MONTH($K383) &lt;= 4, MONTH($L383) &gt;= 4), IF($O383 &lt;&gt; "", $E383/$O383, ""), ""),"")</f>
        <v/>
      </c>
      <c r="T383" s="10" t="str">
        <f>IF('FY2025'!$A385&lt;&gt;"",IF(AND(MONTH($K383) &lt;= 5, MONTH($L383) &gt;= 5), IF($O383 &lt;&gt; "", $E383/$O383, ""), ""),"")</f>
        <v/>
      </c>
      <c r="U383" s="10" t="str">
        <f>IF('FY2025'!$A385&lt;&gt;"",IF(AND(MONTH($K383) &lt;= 6, MONTH($L383) &gt;= 6), IF($O383 &lt;&gt; "", $E383/$O383, ""), ""),"")</f>
        <v/>
      </c>
      <c r="V383" s="10" t="str">
        <f>IF('FY2025'!$A385&lt;&gt;"",IF(AND(MONTH($K383) &lt;= 7, MONTH($L383) &gt;= 7 ), IF($O383 &lt;&gt; "", $E383/$O383, ""), ""),"")</f>
        <v/>
      </c>
      <c r="W383" s="10" t="str">
        <f>IF('FY2025'!$A385&lt;&gt;"",IF(AND(MONTH($K383) &lt;= 8, MONTH($L383) &gt;= 8), IF($O383 &lt;&gt; "", $E383/$O383, ""), ""),"")</f>
        <v/>
      </c>
      <c r="X383" s="10" t="str">
        <f>IF('FY2025'!$A385&lt;&gt;"",IF(AND(MONTH($K383) &lt;= 9, MONTH($L383) &gt;= 9), IF($O383 &lt;&gt; "", $E383/$O383, ""), ""),"")</f>
        <v/>
      </c>
      <c r="Y383" s="10" t="str">
        <f>IF('FY2025'!$A385&lt;&gt;"",IF(AND(MONTH($K383) &lt;= 10, MONTH($L383) &gt;= 10), IF($O383 &lt;&gt; "", $E383/$O383, ""), ""),"")</f>
        <v/>
      </c>
      <c r="Z383" s="10" t="str">
        <f>IF('FY2025'!$A385&lt;&gt;"",IF(AND(MONTH($K383) &lt;= 11, MONTH($L383) &gt;= 11), IF($O383 &lt;&gt; "", $E383/$O383, ""), ""),"")</f>
        <v/>
      </c>
      <c r="AA383" s="10" t="str">
        <f>IF('FY2025'!$A385&lt;&gt;"",IF(AND(MONTH($K383) &lt;= 12, MONTH($L383) &gt;= 12), IF($O383 &lt;&gt; "", $E383/$O383, ""), ""),"")</f>
        <v/>
      </c>
    </row>
    <row r="384" spans="1:27" x14ac:dyDescent="0.25">
      <c r="A384" s="8" t="str">
        <f>IF('FY2025'!A386&lt;&gt;"", VALUE('FY2025'!A386), "")</f>
        <v/>
      </c>
      <c r="O384" s="5" t="str">
        <f t="shared" si="5"/>
        <v/>
      </c>
      <c r="P384" s="10" t="str">
        <f>IF('FY2025'!$A386&lt;&gt;"",IF(AND(MONTH($K384) &lt;= 1, MONTH($L384) &gt;= 1), IF($O384 &lt;&gt; "", $E384/$O384, ""), ""),"")</f>
        <v/>
      </c>
      <c r="Q384" s="10" t="str">
        <f>IF('FY2025'!$A386&lt;&gt;"",IF(AND(MONTH($K384) &lt;= 2, MONTH($L384) &gt;= 2), IF($O384 &lt;&gt; "", $E384/$O384, ""), ""),"")</f>
        <v/>
      </c>
      <c r="R384" s="10" t="str">
        <f>IF('FY2025'!$A386&lt;&gt;"",IF(AND(MONTH($K384) &lt;= 3, MONTH($L384) &gt;= 3), IF($O384 &lt;&gt; "", $E384/$O384, ""), ""),"")</f>
        <v/>
      </c>
      <c r="S384" s="10" t="str">
        <f>IF('FY2025'!$A386&lt;&gt;"",IF(AND(MONTH($K384) &lt;= 4, MONTH($L384) &gt;= 4), IF($O384 &lt;&gt; "", $E384/$O384, ""), ""),"")</f>
        <v/>
      </c>
      <c r="T384" s="10" t="str">
        <f>IF('FY2025'!$A386&lt;&gt;"",IF(AND(MONTH($K384) &lt;= 5, MONTH($L384) &gt;= 5), IF($O384 &lt;&gt; "", $E384/$O384, ""), ""),"")</f>
        <v/>
      </c>
      <c r="U384" s="10" t="str">
        <f>IF('FY2025'!$A386&lt;&gt;"",IF(AND(MONTH($K384) &lt;= 6, MONTH($L384) &gt;= 6), IF($O384 &lt;&gt; "", $E384/$O384, ""), ""),"")</f>
        <v/>
      </c>
      <c r="V384" s="10" t="str">
        <f>IF('FY2025'!$A386&lt;&gt;"",IF(AND(MONTH($K384) &lt;= 7, MONTH($L384) &gt;= 7 ), IF($O384 &lt;&gt; "", $E384/$O384, ""), ""),"")</f>
        <v/>
      </c>
      <c r="W384" s="10" t="str">
        <f>IF('FY2025'!$A386&lt;&gt;"",IF(AND(MONTH($K384) &lt;= 8, MONTH($L384) &gt;= 8), IF($O384 &lt;&gt; "", $E384/$O384, ""), ""),"")</f>
        <v/>
      </c>
      <c r="X384" s="10" t="str">
        <f>IF('FY2025'!$A386&lt;&gt;"",IF(AND(MONTH($K384) &lt;= 9, MONTH($L384) &gt;= 9), IF($O384 &lt;&gt; "", $E384/$O384, ""), ""),"")</f>
        <v/>
      </c>
      <c r="Y384" s="10" t="str">
        <f>IF('FY2025'!$A386&lt;&gt;"",IF(AND(MONTH($K384) &lt;= 10, MONTH($L384) &gt;= 10), IF($O384 &lt;&gt; "", $E384/$O384, ""), ""),"")</f>
        <v/>
      </c>
      <c r="Z384" s="10" t="str">
        <f>IF('FY2025'!$A386&lt;&gt;"",IF(AND(MONTH($K384) &lt;= 11, MONTH($L384) &gt;= 11), IF($O384 &lt;&gt; "", $E384/$O384, ""), ""),"")</f>
        <v/>
      </c>
      <c r="AA384" s="10" t="str">
        <f>IF('FY2025'!$A386&lt;&gt;"",IF(AND(MONTH($K384) &lt;= 12, MONTH($L384) &gt;= 12), IF($O384 &lt;&gt; "", $E384/$O384, ""), ""),"")</f>
        <v/>
      </c>
    </row>
    <row r="385" spans="1:27" x14ac:dyDescent="0.25">
      <c r="A385" s="8" t="str">
        <f>IF('FY2025'!A387&lt;&gt;"", VALUE('FY2025'!A387), "")</f>
        <v/>
      </c>
      <c r="O385" s="5" t="str">
        <f t="shared" si="5"/>
        <v/>
      </c>
      <c r="P385" s="10" t="str">
        <f>IF('FY2025'!$A387&lt;&gt;"",IF(AND(MONTH($K385) &lt;= 1, MONTH($L385) &gt;= 1), IF($O385 &lt;&gt; "", $E385/$O385, ""), ""),"")</f>
        <v/>
      </c>
      <c r="Q385" s="10" t="str">
        <f>IF('FY2025'!$A387&lt;&gt;"",IF(AND(MONTH($K385) &lt;= 2, MONTH($L385) &gt;= 2), IF($O385 &lt;&gt; "", $E385/$O385, ""), ""),"")</f>
        <v/>
      </c>
      <c r="R385" s="10" t="str">
        <f>IF('FY2025'!$A387&lt;&gt;"",IF(AND(MONTH($K385) &lt;= 3, MONTH($L385) &gt;= 3), IF($O385 &lt;&gt; "", $E385/$O385, ""), ""),"")</f>
        <v/>
      </c>
      <c r="S385" s="10" t="str">
        <f>IF('FY2025'!$A387&lt;&gt;"",IF(AND(MONTH($K385) &lt;= 4, MONTH($L385) &gt;= 4), IF($O385 &lt;&gt; "", $E385/$O385, ""), ""),"")</f>
        <v/>
      </c>
      <c r="T385" s="10" t="str">
        <f>IF('FY2025'!$A387&lt;&gt;"",IF(AND(MONTH($K385) &lt;= 5, MONTH($L385) &gt;= 5), IF($O385 &lt;&gt; "", $E385/$O385, ""), ""),"")</f>
        <v/>
      </c>
      <c r="U385" s="10" t="str">
        <f>IF('FY2025'!$A387&lt;&gt;"",IF(AND(MONTH($K385) &lt;= 6, MONTH($L385) &gt;= 6), IF($O385 &lt;&gt; "", $E385/$O385, ""), ""),"")</f>
        <v/>
      </c>
      <c r="V385" s="10" t="str">
        <f>IF('FY2025'!$A387&lt;&gt;"",IF(AND(MONTH($K385) &lt;= 7, MONTH($L385) &gt;= 7 ), IF($O385 &lt;&gt; "", $E385/$O385, ""), ""),"")</f>
        <v/>
      </c>
      <c r="W385" s="10" t="str">
        <f>IF('FY2025'!$A387&lt;&gt;"",IF(AND(MONTH($K385) &lt;= 8, MONTH($L385) &gt;= 8), IF($O385 &lt;&gt; "", $E385/$O385, ""), ""),"")</f>
        <v/>
      </c>
      <c r="X385" s="10" t="str">
        <f>IF('FY2025'!$A387&lt;&gt;"",IF(AND(MONTH($K385) &lt;= 9, MONTH($L385) &gt;= 9), IF($O385 &lt;&gt; "", $E385/$O385, ""), ""),"")</f>
        <v/>
      </c>
      <c r="Y385" s="10" t="str">
        <f>IF('FY2025'!$A387&lt;&gt;"",IF(AND(MONTH($K385) &lt;= 10, MONTH($L385) &gt;= 10), IF($O385 &lt;&gt; "", $E385/$O385, ""), ""),"")</f>
        <v/>
      </c>
      <c r="Z385" s="10" t="str">
        <f>IF('FY2025'!$A387&lt;&gt;"",IF(AND(MONTH($K385) &lt;= 11, MONTH($L385) &gt;= 11), IF($O385 &lt;&gt; "", $E385/$O385, ""), ""),"")</f>
        <v/>
      </c>
      <c r="AA385" s="10" t="str">
        <f>IF('FY2025'!$A387&lt;&gt;"",IF(AND(MONTH($K385) &lt;= 12, MONTH($L385) &gt;= 12), IF($O385 &lt;&gt; "", $E385/$O385, ""), ""),"")</f>
        <v/>
      </c>
    </row>
    <row r="386" spans="1:27" x14ac:dyDescent="0.25">
      <c r="A386" s="8" t="str">
        <f>IF('FY2025'!A388&lt;&gt;"", VALUE('FY2025'!A388), "")</f>
        <v/>
      </c>
      <c r="O386" s="5" t="str">
        <f t="shared" si="5"/>
        <v/>
      </c>
      <c r="P386" s="10" t="str">
        <f>IF('FY2025'!$A388&lt;&gt;"",IF(AND(MONTH($K386) &lt;= 1, MONTH($L386) &gt;= 1), IF($O386 &lt;&gt; "", $E386/$O386, ""), ""),"")</f>
        <v/>
      </c>
      <c r="Q386" s="10" t="str">
        <f>IF('FY2025'!$A388&lt;&gt;"",IF(AND(MONTH($K386) &lt;= 2, MONTH($L386) &gt;= 2), IF($O386 &lt;&gt; "", $E386/$O386, ""), ""),"")</f>
        <v/>
      </c>
      <c r="R386" s="10" t="str">
        <f>IF('FY2025'!$A388&lt;&gt;"",IF(AND(MONTH($K386) &lt;= 3, MONTH($L386) &gt;= 3), IF($O386 &lt;&gt; "", $E386/$O386, ""), ""),"")</f>
        <v/>
      </c>
      <c r="S386" s="10" t="str">
        <f>IF('FY2025'!$A388&lt;&gt;"",IF(AND(MONTH($K386) &lt;= 4, MONTH($L386) &gt;= 4), IF($O386 &lt;&gt; "", $E386/$O386, ""), ""),"")</f>
        <v/>
      </c>
      <c r="T386" s="10" t="str">
        <f>IF('FY2025'!$A388&lt;&gt;"",IF(AND(MONTH($K386) &lt;= 5, MONTH($L386) &gt;= 5), IF($O386 &lt;&gt; "", $E386/$O386, ""), ""),"")</f>
        <v/>
      </c>
      <c r="U386" s="10" t="str">
        <f>IF('FY2025'!$A388&lt;&gt;"",IF(AND(MONTH($K386) &lt;= 6, MONTH($L386) &gt;= 6), IF($O386 &lt;&gt; "", $E386/$O386, ""), ""),"")</f>
        <v/>
      </c>
      <c r="V386" s="10" t="str">
        <f>IF('FY2025'!$A388&lt;&gt;"",IF(AND(MONTH($K386) &lt;= 7, MONTH($L386) &gt;= 7 ), IF($O386 &lt;&gt; "", $E386/$O386, ""), ""),"")</f>
        <v/>
      </c>
      <c r="W386" s="10" t="str">
        <f>IF('FY2025'!$A388&lt;&gt;"",IF(AND(MONTH($K386) &lt;= 8, MONTH($L386) &gt;= 8), IF($O386 &lt;&gt; "", $E386/$O386, ""), ""),"")</f>
        <v/>
      </c>
      <c r="X386" s="10" t="str">
        <f>IF('FY2025'!$A388&lt;&gt;"",IF(AND(MONTH($K386) &lt;= 9, MONTH($L386) &gt;= 9), IF($O386 &lt;&gt; "", $E386/$O386, ""), ""),"")</f>
        <v/>
      </c>
      <c r="Y386" s="10" t="str">
        <f>IF('FY2025'!$A388&lt;&gt;"",IF(AND(MONTH($K386) &lt;= 10, MONTH($L386) &gt;= 10), IF($O386 &lt;&gt; "", $E386/$O386, ""), ""),"")</f>
        <v/>
      </c>
      <c r="Z386" s="10" t="str">
        <f>IF('FY2025'!$A388&lt;&gt;"",IF(AND(MONTH($K386) &lt;= 11, MONTH($L386) &gt;= 11), IF($O386 &lt;&gt; "", $E386/$O386, ""), ""),"")</f>
        <v/>
      </c>
      <c r="AA386" s="10" t="str">
        <f>IF('FY2025'!$A388&lt;&gt;"",IF(AND(MONTH($K386) &lt;= 12, MONTH($L386) &gt;= 12), IF($O386 &lt;&gt; "", $E386/$O386, ""), ""),"")</f>
        <v/>
      </c>
    </row>
    <row r="387" spans="1:27" x14ac:dyDescent="0.25">
      <c r="A387" s="8" t="str">
        <f>IF('FY2025'!A389&lt;&gt;"", VALUE('FY2025'!A389), "")</f>
        <v/>
      </c>
      <c r="O387" s="5" t="str">
        <f t="shared" ref="O387:O393" si="6">IF(AND(K387&lt;&gt;"", L387&lt;&gt;""), DATEDIF(K387, L387, "M") + 1, "")</f>
        <v/>
      </c>
      <c r="P387" s="10" t="str">
        <f>IF('FY2025'!$A389&lt;&gt;"",IF(AND(MONTH($K387) &lt;= 1, MONTH($L387) &gt;= 1), IF($O387 &lt;&gt; "", $E387/$O387, ""), ""),"")</f>
        <v/>
      </c>
      <c r="Q387" s="10" t="str">
        <f>IF('FY2025'!$A389&lt;&gt;"",IF(AND(MONTH($K387) &lt;= 2, MONTH($L387) &gt;= 2), IF($O387 &lt;&gt; "", $E387/$O387, ""), ""),"")</f>
        <v/>
      </c>
      <c r="R387" s="10" t="str">
        <f>IF('FY2025'!$A389&lt;&gt;"",IF(AND(MONTH($K387) &lt;= 3, MONTH($L387) &gt;= 3), IF($O387 &lt;&gt; "", $E387/$O387, ""), ""),"")</f>
        <v/>
      </c>
      <c r="S387" s="10" t="str">
        <f>IF('FY2025'!$A389&lt;&gt;"",IF(AND(MONTH($K387) &lt;= 4, MONTH($L387) &gt;= 4), IF($O387 &lt;&gt; "", $E387/$O387, ""), ""),"")</f>
        <v/>
      </c>
      <c r="T387" s="10" t="str">
        <f>IF('FY2025'!$A389&lt;&gt;"",IF(AND(MONTH($K387) &lt;= 5, MONTH($L387) &gt;= 5), IF($O387 &lt;&gt; "", $E387/$O387, ""), ""),"")</f>
        <v/>
      </c>
      <c r="U387" s="10" t="str">
        <f>IF('FY2025'!$A389&lt;&gt;"",IF(AND(MONTH($K387) &lt;= 6, MONTH($L387) &gt;= 6), IF($O387 &lt;&gt; "", $E387/$O387, ""), ""),"")</f>
        <v/>
      </c>
      <c r="V387" s="10" t="str">
        <f>IF('FY2025'!$A389&lt;&gt;"",IF(AND(MONTH($K387) &lt;= 7, MONTH($L387) &gt;= 7 ), IF($O387 &lt;&gt; "", $E387/$O387, ""), ""),"")</f>
        <v/>
      </c>
      <c r="W387" s="10" t="str">
        <f>IF('FY2025'!$A389&lt;&gt;"",IF(AND(MONTH($K387) &lt;= 8, MONTH($L387) &gt;= 8), IF($O387 &lt;&gt; "", $E387/$O387, ""), ""),"")</f>
        <v/>
      </c>
      <c r="X387" s="10" t="str">
        <f>IF('FY2025'!$A389&lt;&gt;"",IF(AND(MONTH($K387) &lt;= 9, MONTH($L387) &gt;= 9), IF($O387 &lt;&gt; "", $E387/$O387, ""), ""),"")</f>
        <v/>
      </c>
      <c r="Y387" s="10" t="str">
        <f>IF('FY2025'!$A389&lt;&gt;"",IF(AND(MONTH($K387) &lt;= 10, MONTH($L387) &gt;= 10), IF($O387 &lt;&gt; "", $E387/$O387, ""), ""),"")</f>
        <v/>
      </c>
      <c r="Z387" s="10" t="str">
        <f>IF('FY2025'!$A389&lt;&gt;"",IF(AND(MONTH($K387) &lt;= 11, MONTH($L387) &gt;= 11), IF($O387 &lt;&gt; "", $E387/$O387, ""), ""),"")</f>
        <v/>
      </c>
      <c r="AA387" s="10" t="str">
        <f>IF('FY2025'!$A389&lt;&gt;"",IF(AND(MONTH($K387) &lt;= 12, MONTH($L387) &gt;= 12), IF($O387 &lt;&gt; "", $E387/$O387, ""), ""),"")</f>
        <v/>
      </c>
    </row>
    <row r="388" spans="1:27" x14ac:dyDescent="0.25">
      <c r="A388" s="8" t="str">
        <f>IF('FY2025'!A390&lt;&gt;"", VALUE('FY2025'!A390), "")</f>
        <v/>
      </c>
      <c r="O388" s="5" t="str">
        <f t="shared" si="6"/>
        <v/>
      </c>
      <c r="P388" s="10" t="str">
        <f>IF('FY2025'!$A390&lt;&gt;"",IF(AND(MONTH($K388) &lt;= 1, MONTH($L388) &gt;= 1), IF($O388 &lt;&gt; "", $E388/$O388, ""), ""),"")</f>
        <v/>
      </c>
      <c r="Q388" s="10" t="str">
        <f>IF('FY2025'!$A390&lt;&gt;"",IF(AND(MONTH($K388) &lt;= 2, MONTH($L388) &gt;= 2), IF($O388 &lt;&gt; "", $E388/$O388, ""), ""),"")</f>
        <v/>
      </c>
      <c r="R388" s="10" t="str">
        <f>IF('FY2025'!$A390&lt;&gt;"",IF(AND(MONTH($K388) &lt;= 3, MONTH($L388) &gt;= 3), IF($O388 &lt;&gt; "", $E388/$O388, ""), ""),"")</f>
        <v/>
      </c>
      <c r="S388" s="10" t="str">
        <f>IF('FY2025'!$A390&lt;&gt;"",IF(AND(MONTH($K388) &lt;= 4, MONTH($L388) &gt;= 4), IF($O388 &lt;&gt; "", $E388/$O388, ""), ""),"")</f>
        <v/>
      </c>
      <c r="T388" s="10" t="str">
        <f>IF('FY2025'!$A390&lt;&gt;"",IF(AND(MONTH($K388) &lt;= 5, MONTH($L388) &gt;= 5), IF($O388 &lt;&gt; "", $E388/$O388, ""), ""),"")</f>
        <v/>
      </c>
      <c r="U388" s="10" t="str">
        <f>IF('FY2025'!$A390&lt;&gt;"",IF(AND(MONTH($K388) &lt;= 6, MONTH($L388) &gt;= 6), IF($O388 &lt;&gt; "", $E388/$O388, ""), ""),"")</f>
        <v/>
      </c>
      <c r="V388" s="10" t="str">
        <f>IF('FY2025'!$A390&lt;&gt;"",IF(AND(MONTH($K388) &lt;= 7, MONTH($L388) &gt;= 7 ), IF($O388 &lt;&gt; "", $E388/$O388, ""), ""),"")</f>
        <v/>
      </c>
      <c r="W388" s="10" t="str">
        <f>IF('FY2025'!$A390&lt;&gt;"",IF(AND(MONTH($K388) &lt;= 8, MONTH($L388) &gt;= 8), IF($O388 &lt;&gt; "", $E388/$O388, ""), ""),"")</f>
        <v/>
      </c>
      <c r="X388" s="10" t="str">
        <f>IF('FY2025'!$A390&lt;&gt;"",IF(AND(MONTH($K388) &lt;= 9, MONTH($L388) &gt;= 9), IF($O388 &lt;&gt; "", $E388/$O388, ""), ""),"")</f>
        <v/>
      </c>
      <c r="Y388" s="10" t="str">
        <f>IF('FY2025'!$A390&lt;&gt;"",IF(AND(MONTH($K388) &lt;= 10, MONTH($L388) &gt;= 10), IF($O388 &lt;&gt; "", $E388/$O388, ""), ""),"")</f>
        <v/>
      </c>
      <c r="Z388" s="10" t="str">
        <f>IF('FY2025'!$A390&lt;&gt;"",IF(AND(MONTH($K388) &lt;= 11, MONTH($L388) &gt;= 11), IF($O388 &lt;&gt; "", $E388/$O388, ""), ""),"")</f>
        <v/>
      </c>
      <c r="AA388" s="10" t="str">
        <f>IF('FY2025'!$A390&lt;&gt;"",IF(AND(MONTH($K388) &lt;= 12, MONTH($L388) &gt;= 12), IF($O388 &lt;&gt; "", $E388/$O388, ""), ""),"")</f>
        <v/>
      </c>
    </row>
    <row r="389" spans="1:27" x14ac:dyDescent="0.25">
      <c r="A389" s="8" t="str">
        <f>IF('FY2025'!A391&lt;&gt;"", VALUE('FY2025'!A391), "")</f>
        <v/>
      </c>
      <c r="O389" s="5" t="str">
        <f t="shared" si="6"/>
        <v/>
      </c>
      <c r="P389" s="10" t="str">
        <f>IF('FY2025'!$A391&lt;&gt;"",IF(AND(MONTH($K389) &lt;= 1, MONTH($L389) &gt;= 1), IF($O389 &lt;&gt; "", $E389/$O389, ""), ""),"")</f>
        <v/>
      </c>
      <c r="Q389" s="10" t="str">
        <f>IF('FY2025'!$A391&lt;&gt;"",IF(AND(MONTH($K389) &lt;= 2, MONTH($L389) &gt;= 2), IF($O389 &lt;&gt; "", $E389/$O389, ""), ""),"")</f>
        <v/>
      </c>
      <c r="R389" s="10" t="str">
        <f>IF('FY2025'!$A391&lt;&gt;"",IF(AND(MONTH($K389) &lt;= 3, MONTH($L389) &gt;= 3), IF($O389 &lt;&gt; "", $E389/$O389, ""), ""),"")</f>
        <v/>
      </c>
      <c r="S389" s="10" t="str">
        <f>IF('FY2025'!$A391&lt;&gt;"",IF(AND(MONTH($K389) &lt;= 4, MONTH($L389) &gt;= 4), IF($O389 &lt;&gt; "", $E389/$O389, ""), ""),"")</f>
        <v/>
      </c>
      <c r="T389" s="10" t="str">
        <f>IF('FY2025'!$A391&lt;&gt;"",IF(AND(MONTH($K389) &lt;= 5, MONTH($L389) &gt;= 5), IF($O389 &lt;&gt; "", $E389/$O389, ""), ""),"")</f>
        <v/>
      </c>
      <c r="U389" s="10" t="str">
        <f>IF('FY2025'!$A391&lt;&gt;"",IF(AND(MONTH($K389) &lt;= 6, MONTH($L389) &gt;= 6), IF($O389 &lt;&gt; "", $E389/$O389, ""), ""),"")</f>
        <v/>
      </c>
      <c r="V389" s="10" t="str">
        <f>IF('FY2025'!$A391&lt;&gt;"",IF(AND(MONTH($K389) &lt;= 7, MONTH($L389) &gt;= 7 ), IF($O389 &lt;&gt; "", $E389/$O389, ""), ""),"")</f>
        <v/>
      </c>
      <c r="W389" s="10" t="str">
        <f>IF('FY2025'!$A391&lt;&gt;"",IF(AND(MONTH($K389) &lt;= 8, MONTH($L389) &gt;= 8), IF($O389 &lt;&gt; "", $E389/$O389, ""), ""),"")</f>
        <v/>
      </c>
      <c r="X389" s="10" t="str">
        <f>IF('FY2025'!$A391&lt;&gt;"",IF(AND(MONTH($K389) &lt;= 9, MONTH($L389) &gt;= 9), IF($O389 &lt;&gt; "", $E389/$O389, ""), ""),"")</f>
        <v/>
      </c>
      <c r="Y389" s="10" t="str">
        <f>IF('FY2025'!$A391&lt;&gt;"",IF(AND(MONTH($K389) &lt;= 10, MONTH($L389) &gt;= 10), IF($O389 &lt;&gt; "", $E389/$O389, ""), ""),"")</f>
        <v/>
      </c>
      <c r="Z389" s="10" t="str">
        <f>IF('FY2025'!$A391&lt;&gt;"",IF(AND(MONTH($K389) &lt;= 11, MONTH($L389) &gt;= 11), IF($O389 &lt;&gt; "", $E389/$O389, ""), ""),"")</f>
        <v/>
      </c>
      <c r="AA389" s="10" t="str">
        <f>IF('FY2025'!$A391&lt;&gt;"",IF(AND(MONTH($K389) &lt;= 12, MONTH($L389) &gt;= 12), IF($O389 &lt;&gt; "", $E389/$O389, ""), ""),"")</f>
        <v/>
      </c>
    </row>
    <row r="390" spans="1:27" x14ac:dyDescent="0.25">
      <c r="A390" s="8" t="str">
        <f>IF('FY2025'!A392&lt;&gt;"", VALUE('FY2025'!A392), "")</f>
        <v/>
      </c>
      <c r="O390" s="5" t="str">
        <f t="shared" si="6"/>
        <v/>
      </c>
      <c r="P390" s="10" t="str">
        <f>IF('FY2025'!$A392&lt;&gt;"",IF(AND(MONTH($K390) &lt;= 1, MONTH($L390) &gt;= 1), IF($O390 &lt;&gt; "", $E390/$O390, ""), ""),"")</f>
        <v/>
      </c>
      <c r="Q390" s="10" t="str">
        <f>IF('FY2025'!$A392&lt;&gt;"",IF(AND(MONTH($K390) &lt;= 2, MONTH($L390) &gt;= 2), IF($O390 &lt;&gt; "", $E390/$O390, ""), ""),"")</f>
        <v/>
      </c>
      <c r="R390" s="10" t="str">
        <f>IF('FY2025'!$A392&lt;&gt;"",IF(AND(MONTH($K390) &lt;= 3, MONTH($L390) &gt;= 3), IF($O390 &lt;&gt; "", $E390/$O390, ""), ""),"")</f>
        <v/>
      </c>
      <c r="S390" s="10" t="str">
        <f>IF('FY2025'!$A392&lt;&gt;"",IF(AND(MONTH($K390) &lt;= 4, MONTH($L390) &gt;= 4), IF($O390 &lt;&gt; "", $E390/$O390, ""), ""),"")</f>
        <v/>
      </c>
      <c r="T390" s="10" t="str">
        <f>IF('FY2025'!$A392&lt;&gt;"",IF(AND(MONTH($K390) &lt;= 5, MONTH($L390) &gt;= 5), IF($O390 &lt;&gt; "", $E390/$O390, ""), ""),"")</f>
        <v/>
      </c>
      <c r="U390" s="10" t="str">
        <f>IF('FY2025'!$A392&lt;&gt;"",IF(AND(MONTH($K390) &lt;= 6, MONTH($L390) &gt;= 6), IF($O390 &lt;&gt; "", $E390/$O390, ""), ""),"")</f>
        <v/>
      </c>
      <c r="V390" s="10" t="str">
        <f>IF('FY2025'!$A392&lt;&gt;"",IF(AND(MONTH($K390) &lt;= 7, MONTH($L390) &gt;= 7 ), IF($O390 &lt;&gt; "", $E390/$O390, ""), ""),"")</f>
        <v/>
      </c>
      <c r="W390" s="10" t="str">
        <f>IF('FY2025'!$A392&lt;&gt;"",IF(AND(MONTH($K390) &lt;= 8, MONTH($L390) &gt;= 8), IF($O390 &lt;&gt; "", $E390/$O390, ""), ""),"")</f>
        <v/>
      </c>
      <c r="X390" s="10" t="str">
        <f>IF('FY2025'!$A392&lt;&gt;"",IF(AND(MONTH($K390) &lt;= 9, MONTH($L390) &gt;= 9), IF($O390 &lt;&gt; "", $E390/$O390, ""), ""),"")</f>
        <v/>
      </c>
      <c r="Y390" s="10" t="str">
        <f>IF('FY2025'!$A392&lt;&gt;"",IF(AND(MONTH($K390) &lt;= 10, MONTH($L390) &gt;= 10), IF($O390 &lt;&gt; "", $E390/$O390, ""), ""),"")</f>
        <v/>
      </c>
      <c r="Z390" s="10" t="str">
        <f>IF('FY2025'!$A392&lt;&gt;"",IF(AND(MONTH($K390) &lt;= 11, MONTH($L390) &gt;= 11), IF($O390 &lt;&gt; "", $E390/$O390, ""), ""),"")</f>
        <v/>
      </c>
      <c r="AA390" s="10" t="str">
        <f>IF('FY2025'!$A392&lt;&gt;"",IF(AND(MONTH($K390) &lt;= 12, MONTH($L390) &gt;= 12), IF($O390 &lt;&gt; "", $E390/$O390, ""), ""),"")</f>
        <v/>
      </c>
    </row>
    <row r="391" spans="1:27" x14ac:dyDescent="0.25">
      <c r="A391" s="8" t="str">
        <f>IF('FY2025'!A393&lt;&gt;"", VALUE('FY2025'!A393), "")</f>
        <v/>
      </c>
      <c r="O391" s="5" t="str">
        <f t="shared" si="6"/>
        <v/>
      </c>
      <c r="P391" s="10" t="str">
        <f>IF('FY2025'!$A393&lt;&gt;"",IF(AND(MONTH($K391) &lt;= 1, MONTH($L391) &gt;= 1), IF($O391 &lt;&gt; "", $E391/$O391, ""), ""),"")</f>
        <v/>
      </c>
      <c r="Q391" s="10" t="str">
        <f>IF('FY2025'!$A393&lt;&gt;"",IF(AND(MONTH($K391) &lt;= 2, MONTH($L391) &gt;= 2), IF($O391 &lt;&gt; "", $E391/$O391, ""), ""),"")</f>
        <v/>
      </c>
      <c r="R391" s="10" t="str">
        <f>IF('FY2025'!$A393&lt;&gt;"",IF(AND(MONTH($K391) &lt;= 3, MONTH($L391) &gt;= 3), IF($O391 &lt;&gt; "", $E391/$O391, ""), ""),"")</f>
        <v/>
      </c>
      <c r="S391" s="10" t="str">
        <f>IF('FY2025'!$A393&lt;&gt;"",IF(AND(MONTH($K391) &lt;= 4, MONTH($L391) &gt;= 4), IF($O391 &lt;&gt; "", $E391/$O391, ""), ""),"")</f>
        <v/>
      </c>
      <c r="T391" s="10" t="str">
        <f>IF('FY2025'!$A393&lt;&gt;"",IF(AND(MONTH($K391) &lt;= 5, MONTH($L391) &gt;= 5), IF($O391 &lt;&gt; "", $E391/$O391, ""), ""),"")</f>
        <v/>
      </c>
      <c r="U391" s="10" t="str">
        <f>IF('FY2025'!$A393&lt;&gt;"",IF(AND(MONTH($K391) &lt;= 6, MONTH($L391) &gt;= 6), IF($O391 &lt;&gt; "", $E391/$O391, ""), ""),"")</f>
        <v/>
      </c>
      <c r="V391" s="10" t="str">
        <f>IF('FY2025'!$A393&lt;&gt;"",IF(AND(MONTH($K391) &lt;= 7, MONTH($L391) &gt;= 7 ), IF($O391 &lt;&gt; "", $E391/$O391, ""), ""),"")</f>
        <v/>
      </c>
      <c r="W391" s="10" t="str">
        <f>IF('FY2025'!$A393&lt;&gt;"",IF(AND(MONTH($K391) &lt;= 8, MONTH($L391) &gt;= 8), IF($O391 &lt;&gt; "", $E391/$O391, ""), ""),"")</f>
        <v/>
      </c>
      <c r="X391" s="10" t="str">
        <f>IF('FY2025'!$A393&lt;&gt;"",IF(AND(MONTH($K391) &lt;= 9, MONTH($L391) &gt;= 9), IF($O391 &lt;&gt; "", $E391/$O391, ""), ""),"")</f>
        <v/>
      </c>
      <c r="Y391" s="10" t="str">
        <f>IF('FY2025'!$A393&lt;&gt;"",IF(AND(MONTH($K391) &lt;= 10, MONTH($L391) &gt;= 10), IF($O391 &lt;&gt; "", $E391/$O391, ""), ""),"")</f>
        <v/>
      </c>
      <c r="Z391" s="10" t="str">
        <f>IF('FY2025'!$A393&lt;&gt;"",IF(AND(MONTH($K391) &lt;= 11, MONTH($L391) &gt;= 11), IF($O391 &lt;&gt; "", $E391/$O391, ""), ""),"")</f>
        <v/>
      </c>
      <c r="AA391" s="10" t="str">
        <f>IF('FY2025'!$A393&lt;&gt;"",IF(AND(MONTH($K391) &lt;= 12, MONTH($L391) &gt;= 12), IF($O391 &lt;&gt; "", $E391/$O391, ""), ""),"")</f>
        <v/>
      </c>
    </row>
    <row r="392" spans="1:27" x14ac:dyDescent="0.25">
      <c r="A392" s="8" t="str">
        <f>IF('FY2025'!A394&lt;&gt;"", VALUE('FY2025'!A394), "")</f>
        <v/>
      </c>
      <c r="O392" s="5" t="str">
        <f t="shared" si="6"/>
        <v/>
      </c>
      <c r="P392" s="10" t="str">
        <f>IF('FY2025'!$A394&lt;&gt;"",IF(AND(MONTH($K392) &lt;= 1, MONTH($L392) &gt;= 1), IF($O392 &lt;&gt; "", $E392/$O392, ""), ""),"")</f>
        <v/>
      </c>
      <c r="Q392" s="10" t="str">
        <f>IF('FY2025'!$A394&lt;&gt;"",IF(AND(MONTH($K392) &lt;= 2, MONTH($L392) &gt;= 2), IF($O392 &lt;&gt; "", $E392/$O392, ""), ""),"")</f>
        <v/>
      </c>
      <c r="R392" s="10" t="str">
        <f>IF('FY2025'!$A394&lt;&gt;"",IF(AND(MONTH($K392) &lt;= 3, MONTH($L392) &gt;= 3), IF($O392 &lt;&gt; "", $E392/$O392, ""), ""),"")</f>
        <v/>
      </c>
      <c r="S392" s="10" t="str">
        <f>IF('FY2025'!$A394&lt;&gt;"",IF(AND(MONTH($K392) &lt;= 4, MONTH($L392) &gt;= 4), IF($O392 &lt;&gt; "", $E392/$O392, ""), ""),"")</f>
        <v/>
      </c>
      <c r="T392" s="10" t="str">
        <f>IF('FY2025'!$A394&lt;&gt;"",IF(AND(MONTH($K392) &lt;= 5, MONTH($L392) &gt;= 5), IF($O392 &lt;&gt; "", $E392/$O392, ""), ""),"")</f>
        <v/>
      </c>
      <c r="U392" s="10" t="str">
        <f>IF('FY2025'!$A394&lt;&gt;"",IF(AND(MONTH($K392) &lt;= 6, MONTH($L392) &gt;= 6), IF($O392 &lt;&gt; "", $E392/$O392, ""), ""),"")</f>
        <v/>
      </c>
      <c r="V392" s="10" t="str">
        <f>IF('FY2025'!$A394&lt;&gt;"",IF(AND(MONTH($K392) &lt;= 7, MONTH($L392) &gt;= 7 ), IF($O392 &lt;&gt; "", $E392/$O392, ""), ""),"")</f>
        <v/>
      </c>
      <c r="W392" s="10" t="str">
        <f>IF('FY2025'!$A394&lt;&gt;"",IF(AND(MONTH($K392) &lt;= 8, MONTH($L392) &gt;= 8), IF($O392 &lt;&gt; "", $E392/$O392, ""), ""),"")</f>
        <v/>
      </c>
      <c r="X392" s="10" t="str">
        <f>IF('FY2025'!$A394&lt;&gt;"",IF(AND(MONTH($K392) &lt;= 9, MONTH($L392) &gt;= 9), IF($O392 &lt;&gt; "", $E392/$O392, ""), ""),"")</f>
        <v/>
      </c>
      <c r="Y392" s="10" t="str">
        <f>IF('FY2025'!$A394&lt;&gt;"",IF(AND(MONTH($K392) &lt;= 10, MONTH($L392) &gt;= 10), IF($O392 &lt;&gt; "", $E392/$O392, ""), ""),"")</f>
        <v/>
      </c>
      <c r="Z392" s="10" t="str">
        <f>IF('FY2025'!$A394&lt;&gt;"",IF(AND(MONTH($K392) &lt;= 11, MONTH($L392) &gt;= 11), IF($O392 &lt;&gt; "", $E392/$O392, ""), ""),"")</f>
        <v/>
      </c>
      <c r="AA392" s="10" t="str">
        <f>IF('FY2025'!$A394&lt;&gt;"",IF(AND(MONTH($K392) &lt;= 12, MONTH($L392) &gt;= 12), IF($O392 &lt;&gt; "", $E392/$O392, ""), ""),"")</f>
        <v/>
      </c>
    </row>
    <row r="393" spans="1:27" x14ac:dyDescent="0.25">
      <c r="A393" s="8" t="str">
        <f>IF('FY2025'!A395&lt;&gt;"", VALUE('FY2025'!A395), "")</f>
        <v/>
      </c>
      <c r="O393" s="5" t="str">
        <f t="shared" si="6"/>
        <v/>
      </c>
      <c r="P393" s="10" t="str">
        <f>IF('FY2025'!$A395&lt;&gt;"",IF(AND(MONTH($K393) &lt;= 1, MONTH($L393) &gt;= 1), IF($O393 &lt;&gt; "", $E393/$O393, ""), ""),"")</f>
        <v/>
      </c>
      <c r="Q393" s="10" t="str">
        <f>IF('FY2025'!$A395&lt;&gt;"",IF(AND(MONTH($K393) &lt;= 2, MONTH($L393) &gt;= 2), IF($O393 &lt;&gt; "", $E393/$O393, ""), ""),"")</f>
        <v/>
      </c>
      <c r="R393" s="10" t="str">
        <f>IF('FY2025'!$A395&lt;&gt;"",IF(AND(MONTH($K393) &lt;= 3, MONTH($L393) &gt;= 3), IF($O393 &lt;&gt; "", $E393/$O393, ""), ""),"")</f>
        <v/>
      </c>
      <c r="S393" s="10" t="str">
        <f>IF('FY2025'!$A395&lt;&gt;"",IF(AND(MONTH($K393) &lt;= 4, MONTH($L393) &gt;= 4), IF($O393 &lt;&gt; "", $E393/$O393, ""), ""),"")</f>
        <v/>
      </c>
      <c r="T393" s="10" t="str">
        <f>IF('FY2025'!$A395&lt;&gt;"",IF(AND(MONTH($K393) &lt;= 5, MONTH($L393) &gt;= 5), IF($O393 &lt;&gt; "", $E393/$O393, ""), ""),"")</f>
        <v/>
      </c>
      <c r="U393" s="10" t="str">
        <f>IF('FY2025'!$A395&lt;&gt;"",IF(AND(MONTH($K393) &lt;= 6, MONTH($L393) &gt;= 6), IF($O393 &lt;&gt; "", $E393/$O393, ""), ""),"")</f>
        <v/>
      </c>
      <c r="V393" s="10" t="str">
        <f>IF('FY2025'!$A395&lt;&gt;"",IF(AND(MONTH($K393) &lt;= 7, MONTH($L393) &gt;= 7 ), IF($O393 &lt;&gt; "", $E393/$O393, ""), ""),"")</f>
        <v/>
      </c>
      <c r="W393" s="10" t="str">
        <f>IF('FY2025'!$A395&lt;&gt;"",IF(AND(MONTH($K393) &lt;= 8, MONTH($L393) &gt;= 8), IF($O393 &lt;&gt; "", $E393/$O393, ""), ""),"")</f>
        <v/>
      </c>
      <c r="X393" s="10" t="str">
        <f>IF('FY2025'!$A395&lt;&gt;"",IF(AND(MONTH($K393) &lt;= 9, MONTH($L393) &gt;= 9), IF($O393 &lt;&gt; "", $E393/$O393, ""), ""),"")</f>
        <v/>
      </c>
      <c r="Y393" s="10" t="str">
        <f>IF('FY2025'!$A395&lt;&gt;"",IF(AND(MONTH($K393) &lt;= 10, MONTH($L393) &gt;= 10), IF($O393 &lt;&gt; "", $E393/$O393, ""), ""),"")</f>
        <v/>
      </c>
      <c r="Z393" s="10" t="str">
        <f>IF('FY2025'!$A395&lt;&gt;"",IF(AND(MONTH($K393) &lt;= 11, MONTH($L393) &gt;= 11), IF($O393 &lt;&gt; "", $E393/$O393, ""), ""),"")</f>
        <v/>
      </c>
      <c r="AA393" s="10" t="str">
        <f>IF('FY2025'!$A395&lt;&gt;"",IF(AND(MONTH($K393) &lt;= 12, MONTH($L393) &gt;= 12), IF($O393 &lt;&gt; "", $E393/$O393, ""), ""),"")</f>
        <v/>
      </c>
    </row>
  </sheetData>
  <conditionalFormatting sqref="P2:AA393">
    <cfRule type="expression" dxfId="6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225"/>
  <sheetViews>
    <sheetView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50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4">
        <v>1484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1485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2842</v>
      </c>
      <c r="L4" t="s">
        <v>2843</v>
      </c>
      <c r="M4" t="s">
        <v>2844</v>
      </c>
      <c r="N4" t="s">
        <v>2820</v>
      </c>
    </row>
    <row r="5" spans="1:14" x14ac:dyDescent="0.25">
      <c r="A5" t="s">
        <v>233</v>
      </c>
      <c r="B5" t="s">
        <v>1486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895</v>
      </c>
      <c r="I5" t="s">
        <v>285</v>
      </c>
      <c r="J5" t="s">
        <v>1048</v>
      </c>
      <c r="K5" t="s">
        <v>2842</v>
      </c>
      <c r="L5" t="s">
        <v>2843</v>
      </c>
      <c r="M5" t="s">
        <v>2844</v>
      </c>
      <c r="N5" t="s">
        <v>2820</v>
      </c>
    </row>
    <row r="6" spans="1:14" x14ac:dyDescent="0.25">
      <c r="A6" t="s">
        <v>389</v>
      </c>
      <c r="B6" t="s">
        <v>1487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2842</v>
      </c>
      <c r="L6" t="s">
        <v>2843</v>
      </c>
      <c r="M6" t="s">
        <v>2845</v>
      </c>
      <c r="N6" t="s">
        <v>2846</v>
      </c>
    </row>
    <row r="7" spans="1:14" x14ac:dyDescent="0.25">
      <c r="A7" t="s">
        <v>125</v>
      </c>
      <c r="B7" t="s">
        <v>1498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955</v>
      </c>
      <c r="I7" t="s">
        <v>381</v>
      </c>
      <c r="J7" t="s">
        <v>73</v>
      </c>
      <c r="K7" t="s">
        <v>2842</v>
      </c>
      <c r="L7" t="s">
        <v>2843</v>
      </c>
      <c r="M7" t="s">
        <v>2845</v>
      </c>
      <c r="N7" t="s">
        <v>2846</v>
      </c>
    </row>
    <row r="8" spans="1:14" x14ac:dyDescent="0.25">
      <c r="A8" t="s">
        <v>148</v>
      </c>
      <c r="B8" t="s">
        <v>1488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990</v>
      </c>
      <c r="I8" t="s">
        <v>302</v>
      </c>
      <c r="J8" t="s">
        <v>363</v>
      </c>
      <c r="K8" t="s">
        <v>2842</v>
      </c>
      <c r="L8" t="s">
        <v>2843</v>
      </c>
      <c r="M8" t="s">
        <v>2845</v>
      </c>
      <c r="N8" t="s">
        <v>2846</v>
      </c>
    </row>
    <row r="9" spans="1:14" x14ac:dyDescent="0.25">
      <c r="A9" t="s">
        <v>392</v>
      </c>
      <c r="B9" t="s">
        <v>1489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1040</v>
      </c>
      <c r="K9" t="s">
        <v>2842</v>
      </c>
      <c r="L9" t="s">
        <v>2843</v>
      </c>
      <c r="M9" t="s">
        <v>2845</v>
      </c>
      <c r="N9" t="s">
        <v>2846</v>
      </c>
    </row>
    <row r="10" spans="1:14" x14ac:dyDescent="0.25">
      <c r="A10" t="s">
        <v>386</v>
      </c>
      <c r="B10" t="s">
        <v>1490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938</v>
      </c>
      <c r="K10" t="s">
        <v>2842</v>
      </c>
      <c r="L10" t="s">
        <v>2843</v>
      </c>
      <c r="M10" t="s">
        <v>2845</v>
      </c>
      <c r="N10" t="s">
        <v>2846</v>
      </c>
    </row>
    <row r="11" spans="1:14" x14ac:dyDescent="0.25">
      <c r="A11" t="s">
        <v>228</v>
      </c>
      <c r="B11" t="s">
        <v>1491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1492</v>
      </c>
      <c r="I11" t="s">
        <v>908</v>
      </c>
      <c r="J11" t="s">
        <v>321</v>
      </c>
      <c r="K11" t="s">
        <v>2842</v>
      </c>
      <c r="L11" t="s">
        <v>2843</v>
      </c>
      <c r="M11" t="s">
        <v>2845</v>
      </c>
      <c r="N11" t="s">
        <v>2846</v>
      </c>
    </row>
    <row r="12" spans="1:14" x14ac:dyDescent="0.25">
      <c r="A12" t="s">
        <v>391</v>
      </c>
      <c r="B12" t="s">
        <v>1493</v>
      </c>
      <c r="C12" t="s">
        <v>6</v>
      </c>
      <c r="D12" t="s">
        <v>11</v>
      </c>
      <c r="E12" t="s">
        <v>1134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2842</v>
      </c>
      <c r="L12" t="s">
        <v>2847</v>
      </c>
      <c r="M12" t="s">
        <v>2848</v>
      </c>
      <c r="N12" t="s">
        <v>2849</v>
      </c>
    </row>
    <row r="13" spans="1:14" x14ac:dyDescent="0.25">
      <c r="A13" t="s">
        <v>388</v>
      </c>
      <c r="B13" t="s">
        <v>1494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1077</v>
      </c>
      <c r="I13" t="s">
        <v>1495</v>
      </c>
      <c r="J13" t="s">
        <v>292</v>
      </c>
      <c r="K13" t="s">
        <v>2842</v>
      </c>
      <c r="L13" t="s">
        <v>2843</v>
      </c>
      <c r="M13" t="s">
        <v>2848</v>
      </c>
      <c r="N13" t="s">
        <v>2849</v>
      </c>
    </row>
    <row r="14" spans="1:14" x14ac:dyDescent="0.25">
      <c r="A14" t="s">
        <v>387</v>
      </c>
      <c r="B14" t="s">
        <v>1496</v>
      </c>
      <c r="C14" t="s">
        <v>6</v>
      </c>
      <c r="D14" t="s">
        <v>13</v>
      </c>
      <c r="E14" t="s">
        <v>1134</v>
      </c>
      <c r="F14" t="s">
        <v>794</v>
      </c>
      <c r="G14" t="s">
        <v>804</v>
      </c>
      <c r="H14" t="s">
        <v>354</v>
      </c>
      <c r="I14" t="s">
        <v>302</v>
      </c>
      <c r="J14" t="s">
        <v>998</v>
      </c>
      <c r="K14" t="s">
        <v>2842</v>
      </c>
      <c r="L14" t="s">
        <v>2847</v>
      </c>
      <c r="M14" t="s">
        <v>2848</v>
      </c>
      <c r="N14" t="s">
        <v>2849</v>
      </c>
    </row>
    <row r="15" spans="1:14" x14ac:dyDescent="0.25">
      <c r="A15" t="s">
        <v>390</v>
      </c>
      <c r="B15" t="s">
        <v>1499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893</v>
      </c>
      <c r="I15" t="s">
        <v>267</v>
      </c>
      <c r="J15" t="s">
        <v>292</v>
      </c>
      <c r="K15" t="s">
        <v>2842</v>
      </c>
      <c r="L15" t="s">
        <v>2843</v>
      </c>
      <c r="M15" t="s">
        <v>2848</v>
      </c>
      <c r="N15" t="s">
        <v>2849</v>
      </c>
    </row>
    <row r="16" spans="1:14" x14ac:dyDescent="0.25">
      <c r="A16" t="s">
        <v>661</v>
      </c>
      <c r="B16" t="s">
        <v>1497</v>
      </c>
      <c r="C16" t="s">
        <v>6</v>
      </c>
      <c r="D16" t="s">
        <v>9</v>
      </c>
      <c r="E16" t="s">
        <v>949</v>
      </c>
      <c r="F16" t="s">
        <v>393</v>
      </c>
      <c r="G16" t="s">
        <v>804</v>
      </c>
      <c r="H16" t="s">
        <v>924</v>
      </c>
      <c r="I16" t="s">
        <v>287</v>
      </c>
      <c r="J16" t="s">
        <v>315</v>
      </c>
      <c r="K16" t="s">
        <v>2842</v>
      </c>
      <c r="L16" t="s">
        <v>2847</v>
      </c>
      <c r="M16" t="s">
        <v>2848</v>
      </c>
      <c r="N16" t="s">
        <v>2849</v>
      </c>
    </row>
    <row r="17" spans="1:14" x14ac:dyDescent="0.25">
      <c r="A17" t="s">
        <v>727</v>
      </c>
      <c r="B17" t="s">
        <v>1500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938</v>
      </c>
      <c r="I17" t="s">
        <v>884</v>
      </c>
      <c r="J17" t="s">
        <v>292</v>
      </c>
      <c r="K17" t="s">
        <v>2842</v>
      </c>
      <c r="L17" t="s">
        <v>2843</v>
      </c>
      <c r="M17" t="s">
        <v>2850</v>
      </c>
      <c r="N17" t="s">
        <v>2851</v>
      </c>
    </row>
    <row r="18" spans="1:14" x14ac:dyDescent="0.25">
      <c r="A18" t="s">
        <v>754</v>
      </c>
      <c r="B18" t="s">
        <v>1501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888</v>
      </c>
      <c r="I18" t="s">
        <v>267</v>
      </c>
      <c r="J18" t="s">
        <v>306</v>
      </c>
      <c r="K18" t="s">
        <v>2842</v>
      </c>
      <c r="L18" t="s">
        <v>2843</v>
      </c>
      <c r="M18" t="s">
        <v>2850</v>
      </c>
      <c r="N18" t="s">
        <v>2851</v>
      </c>
    </row>
    <row r="19" spans="1:14" x14ac:dyDescent="0.25">
      <c r="A19" t="s">
        <v>743</v>
      </c>
      <c r="B19" t="s">
        <v>1504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1000</v>
      </c>
      <c r="J19" t="s">
        <v>306</v>
      </c>
      <c r="K19" t="s">
        <v>2842</v>
      </c>
      <c r="L19" t="s">
        <v>2843</v>
      </c>
      <c r="M19" t="s">
        <v>2850</v>
      </c>
      <c r="N19" t="s">
        <v>2851</v>
      </c>
    </row>
    <row r="20" spans="1:14" x14ac:dyDescent="0.25">
      <c r="A20" t="s">
        <v>699</v>
      </c>
      <c r="B20" t="s">
        <v>1505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1026</v>
      </c>
      <c r="J20" t="s">
        <v>360</v>
      </c>
      <c r="K20" t="s">
        <v>2842</v>
      </c>
      <c r="L20" t="s">
        <v>2843</v>
      </c>
      <c r="M20" t="s">
        <v>2850</v>
      </c>
      <c r="N20" t="s">
        <v>2851</v>
      </c>
    </row>
    <row r="21" spans="1:14" x14ac:dyDescent="0.25">
      <c r="A21" t="s">
        <v>739</v>
      </c>
      <c r="B21" t="s">
        <v>1502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897</v>
      </c>
      <c r="J21" t="s">
        <v>296</v>
      </c>
      <c r="K21" t="s">
        <v>2842</v>
      </c>
      <c r="L21" t="s">
        <v>2843</v>
      </c>
      <c r="M21" t="s">
        <v>2850</v>
      </c>
      <c r="N21" t="s">
        <v>2851</v>
      </c>
    </row>
    <row r="22" spans="1:14" x14ac:dyDescent="0.25">
      <c r="A22" t="s">
        <v>737</v>
      </c>
      <c r="B22" t="s">
        <v>1503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1077</v>
      </c>
      <c r="I22" t="s">
        <v>364</v>
      </c>
      <c r="J22" t="s">
        <v>1013</v>
      </c>
      <c r="K22" t="s">
        <v>2842</v>
      </c>
      <c r="L22" t="s">
        <v>2843</v>
      </c>
      <c r="M22" t="s">
        <v>2850</v>
      </c>
      <c r="N22" t="s">
        <v>2851</v>
      </c>
    </row>
    <row r="23" spans="1:14" x14ac:dyDescent="0.25">
      <c r="A23" t="s">
        <v>668</v>
      </c>
      <c r="B23" t="s">
        <v>1506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882</v>
      </c>
      <c r="J23" t="s">
        <v>1002</v>
      </c>
      <c r="K23" t="s">
        <v>2842</v>
      </c>
      <c r="L23" t="s">
        <v>2843</v>
      </c>
      <c r="M23" t="s">
        <v>2852</v>
      </c>
      <c r="N23" t="s">
        <v>2853</v>
      </c>
    </row>
    <row r="24" spans="1:14" x14ac:dyDescent="0.25">
      <c r="A24" t="s">
        <v>751</v>
      </c>
      <c r="B24" t="s">
        <v>1507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881</v>
      </c>
      <c r="I24" t="s">
        <v>285</v>
      </c>
      <c r="J24" t="s">
        <v>132</v>
      </c>
      <c r="K24" t="s">
        <v>2842</v>
      </c>
      <c r="L24" t="s">
        <v>2843</v>
      </c>
      <c r="M24" t="s">
        <v>2852</v>
      </c>
      <c r="N24" t="s">
        <v>2853</v>
      </c>
    </row>
    <row r="25" spans="1:14" x14ac:dyDescent="0.25">
      <c r="A25" t="s">
        <v>649</v>
      </c>
      <c r="B25" t="s">
        <v>1508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993</v>
      </c>
      <c r="K25" t="s">
        <v>2842</v>
      </c>
      <c r="L25" t="s">
        <v>2843</v>
      </c>
      <c r="M25" t="s">
        <v>2854</v>
      </c>
      <c r="N25" t="s">
        <v>2855</v>
      </c>
    </row>
    <row r="26" spans="1:14" x14ac:dyDescent="0.25">
      <c r="A26" t="s">
        <v>666</v>
      </c>
      <c r="B26" t="s">
        <v>1509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934</v>
      </c>
      <c r="J26" t="s">
        <v>993</v>
      </c>
      <c r="K26" t="s">
        <v>2842</v>
      </c>
      <c r="L26" t="s">
        <v>2843</v>
      </c>
      <c r="M26" t="s">
        <v>2854</v>
      </c>
      <c r="N26" t="s">
        <v>2855</v>
      </c>
    </row>
    <row r="27" spans="1:14" x14ac:dyDescent="0.25">
      <c r="A27" t="s">
        <v>806</v>
      </c>
      <c r="B27" t="s">
        <v>1510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2842</v>
      </c>
      <c r="L27" t="s">
        <v>2843</v>
      </c>
      <c r="M27" t="s">
        <v>2854</v>
      </c>
      <c r="N27" t="s">
        <v>2855</v>
      </c>
    </row>
    <row r="28" spans="1:14" x14ac:dyDescent="0.25">
      <c r="A28" t="s">
        <v>810</v>
      </c>
      <c r="B28" t="s">
        <v>1511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2842</v>
      </c>
      <c r="L28" t="s">
        <v>2843</v>
      </c>
      <c r="M28" t="s">
        <v>2854</v>
      </c>
      <c r="N28" t="s">
        <v>2855</v>
      </c>
    </row>
    <row r="29" spans="1:14" x14ac:dyDescent="0.25">
      <c r="A29" t="s">
        <v>816</v>
      </c>
      <c r="B29" t="s">
        <v>1512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911</v>
      </c>
      <c r="J29" t="s">
        <v>126</v>
      </c>
      <c r="K29" t="s">
        <v>2842</v>
      </c>
      <c r="L29" t="s">
        <v>2843</v>
      </c>
      <c r="M29" t="s">
        <v>2856</v>
      </c>
      <c r="N29" t="s">
        <v>2857</v>
      </c>
    </row>
    <row r="30" spans="1:14" x14ac:dyDescent="0.25">
      <c r="A30" t="s">
        <v>820</v>
      </c>
      <c r="B30" t="s">
        <v>1513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2842</v>
      </c>
      <c r="L30" t="s">
        <v>2843</v>
      </c>
      <c r="M30" t="s">
        <v>2856</v>
      </c>
      <c r="N30" t="s">
        <v>2857</v>
      </c>
    </row>
    <row r="31" spans="1:14" x14ac:dyDescent="0.25">
      <c r="A31" t="s">
        <v>734</v>
      </c>
      <c r="B31" t="s">
        <v>1514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1515</v>
      </c>
      <c r="I31" t="s">
        <v>344</v>
      </c>
      <c r="J31" t="s">
        <v>56</v>
      </c>
      <c r="K31" t="s">
        <v>2842</v>
      </c>
      <c r="L31" t="s">
        <v>2843</v>
      </c>
      <c r="M31" t="s">
        <v>2856</v>
      </c>
      <c r="N31" t="s">
        <v>2857</v>
      </c>
    </row>
    <row r="32" spans="1:14" x14ac:dyDescent="0.25">
      <c r="A32" t="s">
        <v>688</v>
      </c>
      <c r="B32" t="s">
        <v>1516</v>
      </c>
      <c r="C32" t="s">
        <v>5</v>
      </c>
      <c r="D32" t="s">
        <v>15</v>
      </c>
      <c r="E32" t="s">
        <v>1529</v>
      </c>
      <c r="F32" t="s">
        <v>794</v>
      </c>
      <c r="G32" t="s">
        <v>804</v>
      </c>
      <c r="H32" t="s">
        <v>106</v>
      </c>
      <c r="I32" t="s">
        <v>1517</v>
      </c>
      <c r="J32" t="s">
        <v>91</v>
      </c>
      <c r="K32" t="s">
        <v>2842</v>
      </c>
      <c r="L32" t="s">
        <v>2847</v>
      </c>
      <c r="M32" t="s">
        <v>2858</v>
      </c>
      <c r="N32" t="s">
        <v>2859</v>
      </c>
    </row>
    <row r="33" spans="1:14" x14ac:dyDescent="0.25">
      <c r="A33" t="s">
        <v>692</v>
      </c>
      <c r="B33" t="s">
        <v>1518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1519</v>
      </c>
      <c r="I33" t="s">
        <v>351</v>
      </c>
      <c r="J33" t="s">
        <v>91</v>
      </c>
      <c r="K33" t="s">
        <v>2842</v>
      </c>
      <c r="L33" t="s">
        <v>2847</v>
      </c>
      <c r="M33" t="s">
        <v>2858</v>
      </c>
      <c r="N33" t="s">
        <v>2859</v>
      </c>
    </row>
    <row r="34" spans="1:14" x14ac:dyDescent="0.25">
      <c r="A34" t="s">
        <v>740</v>
      </c>
      <c r="B34" t="s">
        <v>1520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1519</v>
      </c>
      <c r="I34" t="s">
        <v>970</v>
      </c>
      <c r="J34" t="s">
        <v>90</v>
      </c>
      <c r="K34" t="s">
        <v>2842</v>
      </c>
      <c r="L34" t="s">
        <v>2847</v>
      </c>
      <c r="M34" t="s">
        <v>2858</v>
      </c>
      <c r="N34" t="s">
        <v>2859</v>
      </c>
    </row>
    <row r="35" spans="1:14" x14ac:dyDescent="0.25">
      <c r="A35" t="s">
        <v>651</v>
      </c>
      <c r="B35" t="s">
        <v>1521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1522</v>
      </c>
      <c r="I35" t="s">
        <v>1523</v>
      </c>
      <c r="J35" t="s">
        <v>137</v>
      </c>
      <c r="K35" t="s">
        <v>2842</v>
      </c>
      <c r="L35" t="s">
        <v>2847</v>
      </c>
      <c r="M35" t="s">
        <v>2858</v>
      </c>
      <c r="N35" t="s">
        <v>2859</v>
      </c>
    </row>
    <row r="36" spans="1:14" x14ac:dyDescent="0.25">
      <c r="A36" t="s">
        <v>753</v>
      </c>
      <c r="B36" t="s">
        <v>1524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1525</v>
      </c>
      <c r="I36" t="s">
        <v>383</v>
      </c>
      <c r="J36" t="s">
        <v>1116</v>
      </c>
      <c r="K36" t="s">
        <v>2842</v>
      </c>
      <c r="L36" t="s">
        <v>2847</v>
      </c>
      <c r="M36" t="s">
        <v>2858</v>
      </c>
      <c r="N36" t="s">
        <v>2859</v>
      </c>
    </row>
    <row r="37" spans="1:14" x14ac:dyDescent="0.25">
      <c r="A37" t="s">
        <v>665</v>
      </c>
      <c r="B37" t="s">
        <v>1526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1517</v>
      </c>
      <c r="J37" t="s">
        <v>237</v>
      </c>
      <c r="K37" t="s">
        <v>2860</v>
      </c>
      <c r="L37" t="s">
        <v>2847</v>
      </c>
      <c r="M37" t="s">
        <v>2858</v>
      </c>
      <c r="N37" t="s">
        <v>2859</v>
      </c>
    </row>
    <row r="38" spans="1:14" x14ac:dyDescent="0.25">
      <c r="A38" t="s">
        <v>808</v>
      </c>
      <c r="B38" t="s">
        <v>1527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1150</v>
      </c>
      <c r="I38" t="s">
        <v>353</v>
      </c>
      <c r="J38" t="s">
        <v>1528</v>
      </c>
      <c r="K38" t="s">
        <v>2860</v>
      </c>
      <c r="L38" t="s">
        <v>2847</v>
      </c>
      <c r="M38" t="s">
        <v>2858</v>
      </c>
      <c r="N38" t="s">
        <v>2859</v>
      </c>
    </row>
    <row r="39" spans="1:14" x14ac:dyDescent="0.25">
      <c r="A39" t="s">
        <v>755</v>
      </c>
      <c r="B39" t="s">
        <v>1530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1531</v>
      </c>
      <c r="K39" t="s">
        <v>2860</v>
      </c>
      <c r="L39" t="s">
        <v>2861</v>
      </c>
      <c r="M39" t="s">
        <v>2858</v>
      </c>
      <c r="N39" t="s">
        <v>2862</v>
      </c>
    </row>
    <row r="40" spans="1:14" x14ac:dyDescent="0.25">
      <c r="A40" t="s">
        <v>730</v>
      </c>
      <c r="B40" t="s">
        <v>1532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1533</v>
      </c>
      <c r="I40" t="s">
        <v>374</v>
      </c>
      <c r="J40" t="s">
        <v>1534</v>
      </c>
      <c r="K40" t="s">
        <v>2860</v>
      </c>
      <c r="L40" t="s">
        <v>2861</v>
      </c>
      <c r="M40" t="s">
        <v>2858</v>
      </c>
      <c r="N40" t="s">
        <v>2862</v>
      </c>
    </row>
    <row r="41" spans="1:14" x14ac:dyDescent="0.25">
      <c r="A41" t="s">
        <v>673</v>
      </c>
      <c r="B41" t="s">
        <v>1535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1536</v>
      </c>
      <c r="I41" t="s">
        <v>287</v>
      </c>
      <c r="J41" t="s">
        <v>1531</v>
      </c>
      <c r="K41" t="s">
        <v>2860</v>
      </c>
      <c r="L41" t="s">
        <v>2861</v>
      </c>
      <c r="M41" t="s">
        <v>2858</v>
      </c>
      <c r="N41" t="s">
        <v>2862</v>
      </c>
    </row>
    <row r="42" spans="1:14" x14ac:dyDescent="0.25">
      <c r="A42" t="s">
        <v>721</v>
      </c>
      <c r="B42" t="s">
        <v>1537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2860</v>
      </c>
      <c r="L42" t="s">
        <v>2861</v>
      </c>
      <c r="M42" t="s">
        <v>2858</v>
      </c>
      <c r="N42" t="s">
        <v>2862</v>
      </c>
    </row>
    <row r="43" spans="1:14" x14ac:dyDescent="0.25">
      <c r="A43" t="s">
        <v>698</v>
      </c>
      <c r="B43" t="s">
        <v>1538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971</v>
      </c>
      <c r="K43" t="s">
        <v>2860</v>
      </c>
      <c r="L43" t="s">
        <v>2861</v>
      </c>
      <c r="M43" t="s">
        <v>2858</v>
      </c>
      <c r="N43" t="s">
        <v>2862</v>
      </c>
    </row>
    <row r="44" spans="1:14" x14ac:dyDescent="0.25">
      <c r="A44" t="s">
        <v>724</v>
      </c>
      <c r="B44" t="s">
        <v>1539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1540</v>
      </c>
      <c r="J44" t="s">
        <v>971</v>
      </c>
      <c r="K44" t="s">
        <v>2860</v>
      </c>
      <c r="L44" t="s">
        <v>2861</v>
      </c>
      <c r="M44" t="s">
        <v>2858</v>
      </c>
      <c r="N44" t="s">
        <v>2862</v>
      </c>
    </row>
    <row r="45" spans="1:14" x14ac:dyDescent="0.25">
      <c r="A45" t="s">
        <v>700</v>
      </c>
      <c r="B45" t="s">
        <v>1541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1540</v>
      </c>
      <c r="J45" t="s">
        <v>971</v>
      </c>
      <c r="K45" t="s">
        <v>2860</v>
      </c>
      <c r="L45" t="s">
        <v>2861</v>
      </c>
      <c r="M45" t="s">
        <v>2858</v>
      </c>
      <c r="N45" t="s">
        <v>2862</v>
      </c>
    </row>
    <row r="46" spans="1:14" x14ac:dyDescent="0.25">
      <c r="A46" t="s">
        <v>749</v>
      </c>
      <c r="B46" t="s">
        <v>1542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2860</v>
      </c>
      <c r="L46" t="s">
        <v>2861</v>
      </c>
      <c r="M46" t="s">
        <v>2858</v>
      </c>
      <c r="N46" t="s">
        <v>2862</v>
      </c>
    </row>
    <row r="47" spans="1:14" x14ac:dyDescent="0.25">
      <c r="A47" t="s">
        <v>796</v>
      </c>
      <c r="B47" t="s">
        <v>1543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2860</v>
      </c>
      <c r="L47" t="s">
        <v>2861</v>
      </c>
      <c r="M47" t="s">
        <v>2858</v>
      </c>
      <c r="N47" t="s">
        <v>2862</v>
      </c>
    </row>
    <row r="48" spans="1:14" x14ac:dyDescent="0.25">
      <c r="A48" t="s">
        <v>674</v>
      </c>
      <c r="B48" t="s">
        <v>1544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1366</v>
      </c>
      <c r="K48" t="s">
        <v>2860</v>
      </c>
      <c r="L48" t="s">
        <v>2861</v>
      </c>
      <c r="M48" t="s">
        <v>2863</v>
      </c>
      <c r="N48" t="s">
        <v>2864</v>
      </c>
    </row>
    <row r="49" spans="1:14" x14ac:dyDescent="0.25">
      <c r="A49" t="s">
        <v>827</v>
      </c>
      <c r="B49" t="s">
        <v>1545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1540</v>
      </c>
      <c r="J49" t="s">
        <v>39</v>
      </c>
      <c r="K49" t="s">
        <v>2860</v>
      </c>
      <c r="L49" t="s">
        <v>2861</v>
      </c>
      <c r="M49" t="s">
        <v>2863</v>
      </c>
      <c r="N49" t="s">
        <v>2864</v>
      </c>
    </row>
    <row r="50" spans="1:14" x14ac:dyDescent="0.25">
      <c r="A50" t="s">
        <v>676</v>
      </c>
      <c r="B50" t="s">
        <v>1546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1138</v>
      </c>
      <c r="J50" t="s">
        <v>126</v>
      </c>
      <c r="K50" t="s">
        <v>2865</v>
      </c>
      <c r="L50" t="s">
        <v>2847</v>
      </c>
      <c r="M50" t="s">
        <v>2863</v>
      </c>
      <c r="N50" t="s">
        <v>2864</v>
      </c>
    </row>
    <row r="51" spans="1:14" x14ac:dyDescent="0.25">
      <c r="A51" t="s">
        <v>790</v>
      </c>
      <c r="B51" t="s">
        <v>1547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2865</v>
      </c>
      <c r="L51" t="s">
        <v>2847</v>
      </c>
      <c r="M51" t="s">
        <v>2863</v>
      </c>
      <c r="N51" t="s">
        <v>2864</v>
      </c>
    </row>
    <row r="52" spans="1:14" x14ac:dyDescent="0.25">
      <c r="A52" t="s">
        <v>795</v>
      </c>
      <c r="B52" t="s">
        <v>1548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2865</v>
      </c>
      <c r="L52" t="s">
        <v>2847</v>
      </c>
      <c r="M52" t="s">
        <v>2863</v>
      </c>
      <c r="N52" t="s">
        <v>2864</v>
      </c>
    </row>
    <row r="53" spans="1:14" x14ac:dyDescent="0.25">
      <c r="A53" t="s">
        <v>669</v>
      </c>
      <c r="B53" t="s">
        <v>1549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906</v>
      </c>
      <c r="K53" t="s">
        <v>2860</v>
      </c>
      <c r="L53" t="s">
        <v>2861</v>
      </c>
      <c r="M53" t="s">
        <v>2863</v>
      </c>
      <c r="N53" t="s">
        <v>2864</v>
      </c>
    </row>
    <row r="54" spans="1:14" x14ac:dyDescent="0.25">
      <c r="A54" t="s">
        <v>792</v>
      </c>
      <c r="B54" t="s">
        <v>1550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2865</v>
      </c>
      <c r="L54" t="s">
        <v>2847</v>
      </c>
      <c r="M54" t="s">
        <v>2866</v>
      </c>
      <c r="N54" t="s">
        <v>2848</v>
      </c>
    </row>
    <row r="55" spans="1:14" x14ac:dyDescent="0.25">
      <c r="A55" t="s">
        <v>771</v>
      </c>
      <c r="B55" t="s">
        <v>1551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1138</v>
      </c>
      <c r="J55" t="s">
        <v>27</v>
      </c>
      <c r="K55" t="s">
        <v>2860</v>
      </c>
      <c r="L55" t="s">
        <v>2861</v>
      </c>
      <c r="M55" t="s">
        <v>2866</v>
      </c>
      <c r="N55" t="s">
        <v>2848</v>
      </c>
    </row>
    <row r="56" spans="1:14" x14ac:dyDescent="0.25">
      <c r="A56" t="s">
        <v>712</v>
      </c>
      <c r="B56" t="s">
        <v>1552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2860</v>
      </c>
      <c r="L56" t="s">
        <v>2861</v>
      </c>
      <c r="M56" t="s">
        <v>2866</v>
      </c>
      <c r="N56" t="s">
        <v>2848</v>
      </c>
    </row>
    <row r="57" spans="1:14" x14ac:dyDescent="0.25">
      <c r="A57" t="s">
        <v>747</v>
      </c>
      <c r="B57" t="s">
        <v>1553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1153</v>
      </c>
      <c r="I57" t="s">
        <v>1554</v>
      </c>
      <c r="J57" t="s">
        <v>42</v>
      </c>
      <c r="K57" t="s">
        <v>2865</v>
      </c>
      <c r="L57" t="s">
        <v>2847</v>
      </c>
      <c r="M57" t="s">
        <v>2866</v>
      </c>
      <c r="N57" t="s">
        <v>2848</v>
      </c>
    </row>
    <row r="58" spans="1:14" x14ac:dyDescent="0.25">
      <c r="A58" t="s">
        <v>748</v>
      </c>
      <c r="B58" t="s">
        <v>1555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1556</v>
      </c>
      <c r="I58" t="s">
        <v>1554</v>
      </c>
      <c r="J58" t="s">
        <v>43</v>
      </c>
      <c r="K58" t="s">
        <v>2865</v>
      </c>
      <c r="L58" t="s">
        <v>2847</v>
      </c>
      <c r="M58" t="s">
        <v>2866</v>
      </c>
      <c r="N58" t="s">
        <v>2848</v>
      </c>
    </row>
    <row r="59" spans="1:14" x14ac:dyDescent="0.25">
      <c r="A59" t="s">
        <v>805</v>
      </c>
      <c r="B59" t="s">
        <v>1557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1262</v>
      </c>
      <c r="J59" t="s">
        <v>60</v>
      </c>
      <c r="K59" t="s">
        <v>2865</v>
      </c>
      <c r="L59" t="s">
        <v>2847</v>
      </c>
      <c r="M59" t="s">
        <v>2866</v>
      </c>
      <c r="N59" t="s">
        <v>2848</v>
      </c>
    </row>
    <row r="60" spans="1:14" x14ac:dyDescent="0.25">
      <c r="A60" t="s">
        <v>811</v>
      </c>
      <c r="B60" t="s">
        <v>1558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1559</v>
      </c>
      <c r="J60" t="s">
        <v>92</v>
      </c>
      <c r="K60" t="s">
        <v>2860</v>
      </c>
      <c r="L60" t="s">
        <v>2861</v>
      </c>
      <c r="M60" t="s">
        <v>2866</v>
      </c>
      <c r="N60" t="s">
        <v>2848</v>
      </c>
    </row>
    <row r="61" spans="1:14" x14ac:dyDescent="0.25">
      <c r="A61" t="s">
        <v>683</v>
      </c>
      <c r="B61" t="s">
        <v>1560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2860</v>
      </c>
      <c r="L61" t="s">
        <v>2861</v>
      </c>
      <c r="M61" t="s">
        <v>2866</v>
      </c>
      <c r="N61" t="s">
        <v>2848</v>
      </c>
    </row>
    <row r="62" spans="1:14" x14ac:dyDescent="0.25">
      <c r="A62" t="s">
        <v>679</v>
      </c>
      <c r="B62" t="s">
        <v>1561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1169</v>
      </c>
      <c r="I62" t="s">
        <v>355</v>
      </c>
      <c r="J62" t="s">
        <v>60</v>
      </c>
      <c r="K62" t="s">
        <v>2865</v>
      </c>
      <c r="L62" t="s">
        <v>2847</v>
      </c>
      <c r="M62" t="s">
        <v>2866</v>
      </c>
      <c r="N62" t="s">
        <v>2848</v>
      </c>
    </row>
    <row r="63" spans="1:14" x14ac:dyDescent="0.25">
      <c r="A63" t="s">
        <v>399</v>
      </c>
      <c r="B63" t="s">
        <v>1562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1181</v>
      </c>
      <c r="I63" t="s">
        <v>375</v>
      </c>
      <c r="J63" t="s">
        <v>60</v>
      </c>
      <c r="K63" t="s">
        <v>2865</v>
      </c>
      <c r="L63" t="s">
        <v>2847</v>
      </c>
      <c r="M63" t="s">
        <v>2866</v>
      </c>
      <c r="N63" t="s">
        <v>2848</v>
      </c>
    </row>
    <row r="64" spans="1:14" x14ac:dyDescent="0.25">
      <c r="A64" t="s">
        <v>804</v>
      </c>
      <c r="B64" t="s">
        <v>1563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1129</v>
      </c>
      <c r="I64" t="s">
        <v>342</v>
      </c>
      <c r="J64" t="s">
        <v>42</v>
      </c>
      <c r="K64" t="s">
        <v>2865</v>
      </c>
      <c r="L64" t="s">
        <v>2847</v>
      </c>
      <c r="M64" t="s">
        <v>2866</v>
      </c>
      <c r="N64" t="s">
        <v>2848</v>
      </c>
    </row>
    <row r="65" spans="1:14" x14ac:dyDescent="0.25">
      <c r="A65" t="s">
        <v>814</v>
      </c>
      <c r="B65" t="s">
        <v>1564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1517</v>
      </c>
      <c r="J65" t="s">
        <v>43</v>
      </c>
      <c r="K65" t="s">
        <v>2865</v>
      </c>
      <c r="L65" t="s">
        <v>2847</v>
      </c>
      <c r="M65" t="s">
        <v>2866</v>
      </c>
      <c r="N65" t="s">
        <v>2848</v>
      </c>
    </row>
    <row r="66" spans="1:14" x14ac:dyDescent="0.25">
      <c r="A66" t="s">
        <v>398</v>
      </c>
      <c r="B66" t="s">
        <v>1565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2865</v>
      </c>
      <c r="L66" t="s">
        <v>2847</v>
      </c>
      <c r="M66" t="s">
        <v>2866</v>
      </c>
      <c r="N66" t="s">
        <v>2848</v>
      </c>
    </row>
    <row r="67" spans="1:14" x14ac:dyDescent="0.25">
      <c r="A67" t="s">
        <v>397</v>
      </c>
      <c r="B67" t="s">
        <v>1566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1567</v>
      </c>
      <c r="J67" t="s">
        <v>924</v>
      </c>
      <c r="K67" t="s">
        <v>2860</v>
      </c>
      <c r="L67" t="s">
        <v>2861</v>
      </c>
      <c r="M67" t="s">
        <v>2867</v>
      </c>
      <c r="N67" t="s">
        <v>2821</v>
      </c>
    </row>
    <row r="68" spans="1:14" x14ac:dyDescent="0.25">
      <c r="A68" t="s">
        <v>787</v>
      </c>
      <c r="B68" t="s">
        <v>1568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2865</v>
      </c>
      <c r="L68" t="s">
        <v>2847</v>
      </c>
      <c r="M68" t="s">
        <v>2867</v>
      </c>
      <c r="N68" t="s">
        <v>2821</v>
      </c>
    </row>
    <row r="69" spans="1:14" x14ac:dyDescent="0.25">
      <c r="A69" t="s">
        <v>782</v>
      </c>
      <c r="B69" t="s">
        <v>1569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1366</v>
      </c>
      <c r="I69" t="s">
        <v>1567</v>
      </c>
      <c r="J69" t="s">
        <v>961</v>
      </c>
      <c r="K69" t="s">
        <v>2860</v>
      </c>
      <c r="L69" t="s">
        <v>2861</v>
      </c>
      <c r="M69" t="s">
        <v>2867</v>
      </c>
      <c r="N69" t="s">
        <v>2821</v>
      </c>
    </row>
    <row r="70" spans="1:14" x14ac:dyDescent="0.25">
      <c r="A70" t="s">
        <v>776</v>
      </c>
      <c r="B70" t="s">
        <v>1570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1571</v>
      </c>
      <c r="K70" t="s">
        <v>2865</v>
      </c>
      <c r="L70" t="s">
        <v>2847</v>
      </c>
      <c r="M70" t="s">
        <v>2867</v>
      </c>
      <c r="N70" t="s">
        <v>2821</v>
      </c>
    </row>
    <row r="71" spans="1:14" x14ac:dyDescent="0.25">
      <c r="A71" t="s">
        <v>775</v>
      </c>
      <c r="B71" t="s">
        <v>1572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1156</v>
      </c>
      <c r="J71" t="s">
        <v>120</v>
      </c>
      <c r="K71" t="s">
        <v>2865</v>
      </c>
      <c r="L71" t="s">
        <v>2847</v>
      </c>
      <c r="M71" t="s">
        <v>2867</v>
      </c>
      <c r="N71" t="s">
        <v>2821</v>
      </c>
    </row>
    <row r="72" spans="1:14" x14ac:dyDescent="0.25">
      <c r="A72" t="s">
        <v>774</v>
      </c>
      <c r="B72" t="s">
        <v>1573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900</v>
      </c>
      <c r="I72" t="s">
        <v>364</v>
      </c>
      <c r="J72" t="s">
        <v>961</v>
      </c>
      <c r="K72" t="s">
        <v>2860</v>
      </c>
      <c r="L72" t="s">
        <v>2861</v>
      </c>
      <c r="M72" t="s">
        <v>2867</v>
      </c>
      <c r="N72" t="s">
        <v>2821</v>
      </c>
    </row>
    <row r="73" spans="1:14" x14ac:dyDescent="0.25">
      <c r="A73" t="s">
        <v>803</v>
      </c>
      <c r="B73" t="s">
        <v>1574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2860</v>
      </c>
      <c r="L73" t="s">
        <v>2861</v>
      </c>
      <c r="M73" t="s">
        <v>2867</v>
      </c>
      <c r="N73" t="s">
        <v>2821</v>
      </c>
    </row>
    <row r="74" spans="1:14" x14ac:dyDescent="0.25">
      <c r="A74" t="s">
        <v>815</v>
      </c>
      <c r="B74" t="s">
        <v>1575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2865</v>
      </c>
      <c r="L74" t="s">
        <v>2847</v>
      </c>
      <c r="M74" t="s">
        <v>2867</v>
      </c>
      <c r="N74" t="s">
        <v>2821</v>
      </c>
    </row>
    <row r="75" spans="1:14" x14ac:dyDescent="0.25">
      <c r="A75" t="s">
        <v>777</v>
      </c>
      <c r="B75" t="s">
        <v>1576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974</v>
      </c>
      <c r="J75" t="s">
        <v>44</v>
      </c>
      <c r="K75" t="s">
        <v>2865</v>
      </c>
      <c r="L75" t="s">
        <v>2847</v>
      </c>
      <c r="M75" t="s">
        <v>2868</v>
      </c>
      <c r="N75" t="s">
        <v>2869</v>
      </c>
    </row>
    <row r="76" spans="1:14" x14ac:dyDescent="0.25">
      <c r="A76" t="s">
        <v>716</v>
      </c>
      <c r="B76" t="s">
        <v>1577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2860</v>
      </c>
      <c r="L76" t="s">
        <v>2861</v>
      </c>
      <c r="M76" t="s">
        <v>2868</v>
      </c>
      <c r="N76" t="s">
        <v>2869</v>
      </c>
    </row>
    <row r="77" spans="1:14" x14ac:dyDescent="0.25">
      <c r="A77" t="s">
        <v>793</v>
      </c>
      <c r="B77" t="s">
        <v>1578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986</v>
      </c>
      <c r="J77" t="s">
        <v>263</v>
      </c>
      <c r="K77" t="s">
        <v>2870</v>
      </c>
      <c r="L77" t="s">
        <v>2871</v>
      </c>
      <c r="M77" t="s">
        <v>2872</v>
      </c>
      <c r="N77" t="s">
        <v>2873</v>
      </c>
    </row>
    <row r="78" spans="1:14" x14ac:dyDescent="0.25">
      <c r="A78" t="s">
        <v>642</v>
      </c>
      <c r="B78" t="s">
        <v>1579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1533</v>
      </c>
      <c r="K78" t="s">
        <v>2870</v>
      </c>
      <c r="L78" t="s">
        <v>2871</v>
      </c>
      <c r="M78" t="s">
        <v>2872</v>
      </c>
      <c r="N78" t="s">
        <v>2873</v>
      </c>
    </row>
    <row r="79" spans="1:14" x14ac:dyDescent="0.25">
      <c r="A79" t="s">
        <v>794</v>
      </c>
      <c r="B79" t="s">
        <v>1580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1581</v>
      </c>
      <c r="I79" t="s">
        <v>351</v>
      </c>
      <c r="J79" t="s">
        <v>81</v>
      </c>
      <c r="K79" t="s">
        <v>2870</v>
      </c>
      <c r="L79" t="s">
        <v>2871</v>
      </c>
      <c r="M79" t="s">
        <v>2872</v>
      </c>
      <c r="N79" t="s">
        <v>2873</v>
      </c>
    </row>
    <row r="80" spans="1:14" x14ac:dyDescent="0.25">
      <c r="A80" t="s">
        <v>393</v>
      </c>
      <c r="B80" t="s">
        <v>1582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1183</v>
      </c>
      <c r="I80" t="s">
        <v>342</v>
      </c>
      <c r="J80" t="s">
        <v>103</v>
      </c>
      <c r="K80" t="s">
        <v>2874</v>
      </c>
      <c r="L80" t="s">
        <v>2875</v>
      </c>
      <c r="M80" t="s">
        <v>2872</v>
      </c>
      <c r="N80" t="s">
        <v>2873</v>
      </c>
    </row>
    <row r="81" spans="1:14" x14ac:dyDescent="0.25">
      <c r="A81" t="s">
        <v>395</v>
      </c>
      <c r="B81" t="s">
        <v>1583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2874</v>
      </c>
      <c r="L81" t="s">
        <v>2875</v>
      </c>
      <c r="M81" t="s">
        <v>2872</v>
      </c>
      <c r="N81" t="s">
        <v>2873</v>
      </c>
    </row>
    <row r="82" spans="1:14" x14ac:dyDescent="0.25">
      <c r="A82" t="s">
        <v>396</v>
      </c>
      <c r="B82" t="s">
        <v>1584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1585</v>
      </c>
      <c r="J82" t="s">
        <v>103</v>
      </c>
      <c r="K82" t="s">
        <v>2874</v>
      </c>
      <c r="L82" t="s">
        <v>2875</v>
      </c>
      <c r="M82" t="s">
        <v>2872</v>
      </c>
      <c r="N82" t="s">
        <v>2873</v>
      </c>
    </row>
    <row r="83" spans="1:14" x14ac:dyDescent="0.25">
      <c r="A83" t="s">
        <v>394</v>
      </c>
      <c r="B83" t="s">
        <v>1586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1193</v>
      </c>
      <c r="I83" t="s">
        <v>276</v>
      </c>
      <c r="J83" t="s">
        <v>62</v>
      </c>
      <c r="K83" t="s">
        <v>2874</v>
      </c>
      <c r="L83" t="s">
        <v>2875</v>
      </c>
      <c r="M83" t="s">
        <v>2872</v>
      </c>
      <c r="N83" t="s">
        <v>2873</v>
      </c>
    </row>
    <row r="84" spans="1:14" x14ac:dyDescent="0.25">
      <c r="A84" t="s">
        <v>643</v>
      </c>
      <c r="B84" t="s">
        <v>1587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1522</v>
      </c>
      <c r="I84" t="s">
        <v>281</v>
      </c>
      <c r="J84" t="s">
        <v>1536</v>
      </c>
      <c r="K84" t="s">
        <v>2870</v>
      </c>
      <c r="L84" t="s">
        <v>2871</v>
      </c>
      <c r="M84" t="s">
        <v>2872</v>
      </c>
      <c r="N84" t="s">
        <v>2873</v>
      </c>
    </row>
    <row r="85" spans="1:14" x14ac:dyDescent="0.25">
      <c r="A85" t="s">
        <v>696</v>
      </c>
      <c r="B85" t="s">
        <v>1588</v>
      </c>
      <c r="C85" t="s">
        <v>8</v>
      </c>
      <c r="D85" t="s">
        <v>10</v>
      </c>
      <c r="E85" t="s">
        <v>1589</v>
      </c>
      <c r="F85" t="s">
        <v>393</v>
      </c>
      <c r="G85" t="s">
        <v>804</v>
      </c>
      <c r="H85" t="s">
        <v>924</v>
      </c>
      <c r="I85" t="s">
        <v>1590</v>
      </c>
      <c r="J85" t="s">
        <v>71</v>
      </c>
      <c r="K85" t="s">
        <v>2860</v>
      </c>
      <c r="L85" t="s">
        <v>2861</v>
      </c>
      <c r="M85" t="s">
        <v>2876</v>
      </c>
      <c r="N85" t="s">
        <v>2877</v>
      </c>
    </row>
    <row r="86" spans="1:14" x14ac:dyDescent="0.25">
      <c r="A86" t="s">
        <v>750</v>
      </c>
      <c r="B86" t="s">
        <v>1591</v>
      </c>
      <c r="C86" t="s">
        <v>5</v>
      </c>
      <c r="D86" t="s">
        <v>15</v>
      </c>
      <c r="E86" t="s">
        <v>1592</v>
      </c>
      <c r="F86" t="s">
        <v>393</v>
      </c>
      <c r="G86" t="s">
        <v>804</v>
      </c>
      <c r="H86" t="s">
        <v>92</v>
      </c>
      <c r="I86" t="s">
        <v>914</v>
      </c>
      <c r="J86" t="s">
        <v>131</v>
      </c>
      <c r="K86" t="s">
        <v>2865</v>
      </c>
      <c r="L86" t="s">
        <v>2847</v>
      </c>
      <c r="M86" t="s">
        <v>2876</v>
      </c>
      <c r="N86" t="s">
        <v>2877</v>
      </c>
    </row>
    <row r="87" spans="1:14" x14ac:dyDescent="0.25">
      <c r="A87" t="s">
        <v>653</v>
      </c>
      <c r="B87" t="s">
        <v>1593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1594</v>
      </c>
      <c r="I87" t="s">
        <v>353</v>
      </c>
      <c r="J87" t="s">
        <v>1274</v>
      </c>
      <c r="K87" t="s">
        <v>2874</v>
      </c>
      <c r="L87" t="s">
        <v>2875</v>
      </c>
      <c r="M87" t="s">
        <v>2876</v>
      </c>
      <c r="N87" t="s">
        <v>2877</v>
      </c>
    </row>
    <row r="88" spans="1:14" x14ac:dyDescent="0.25">
      <c r="A88" t="s">
        <v>742</v>
      </c>
      <c r="B88" t="s">
        <v>1595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1596</v>
      </c>
      <c r="I88" t="s">
        <v>359</v>
      </c>
      <c r="J88" t="s">
        <v>48</v>
      </c>
      <c r="K88" t="s">
        <v>2874</v>
      </c>
      <c r="L88" t="s">
        <v>2875</v>
      </c>
      <c r="M88" t="s">
        <v>2876</v>
      </c>
      <c r="N88" t="s">
        <v>2877</v>
      </c>
    </row>
    <row r="89" spans="1:14" x14ac:dyDescent="0.25">
      <c r="A89" t="s">
        <v>825</v>
      </c>
      <c r="B89" t="s">
        <v>1597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1019</v>
      </c>
      <c r="J89" t="s">
        <v>1598</v>
      </c>
      <c r="K89" t="s">
        <v>2874</v>
      </c>
      <c r="L89" t="s">
        <v>2875</v>
      </c>
      <c r="M89" t="s">
        <v>2876</v>
      </c>
      <c r="N89" t="s">
        <v>2877</v>
      </c>
    </row>
    <row r="90" spans="1:14" x14ac:dyDescent="0.25">
      <c r="A90" t="s">
        <v>726</v>
      </c>
      <c r="B90" t="s">
        <v>1599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2870</v>
      </c>
      <c r="L90" t="s">
        <v>2871</v>
      </c>
      <c r="M90" t="s">
        <v>2876</v>
      </c>
      <c r="N90" t="s">
        <v>2877</v>
      </c>
    </row>
    <row r="91" spans="1:14" x14ac:dyDescent="0.25">
      <c r="A91" t="s">
        <v>645</v>
      </c>
      <c r="B91" t="s">
        <v>1600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1203</v>
      </c>
      <c r="I91" t="s">
        <v>281</v>
      </c>
      <c r="J91" t="s">
        <v>22</v>
      </c>
      <c r="K91" t="s">
        <v>2870</v>
      </c>
      <c r="L91" t="s">
        <v>2871</v>
      </c>
      <c r="M91" t="s">
        <v>2876</v>
      </c>
      <c r="N91" t="s">
        <v>2877</v>
      </c>
    </row>
    <row r="92" spans="1:14" x14ac:dyDescent="0.25">
      <c r="A92" t="s">
        <v>800</v>
      </c>
      <c r="B92" t="s">
        <v>1601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2870</v>
      </c>
      <c r="L92" t="s">
        <v>2871</v>
      </c>
      <c r="M92" t="s">
        <v>2876</v>
      </c>
      <c r="N92" t="s">
        <v>2877</v>
      </c>
    </row>
    <row r="93" spans="1:14" x14ac:dyDescent="0.25">
      <c r="A93" t="s">
        <v>773</v>
      </c>
      <c r="B93" t="s">
        <v>1602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1203</v>
      </c>
      <c r="I93" t="s">
        <v>281</v>
      </c>
      <c r="J93" t="s">
        <v>22</v>
      </c>
      <c r="K93" t="s">
        <v>2870</v>
      </c>
      <c r="L93" t="s">
        <v>2871</v>
      </c>
      <c r="M93" t="s">
        <v>2876</v>
      </c>
      <c r="N93" t="s">
        <v>2877</v>
      </c>
    </row>
    <row r="94" spans="1:14" x14ac:dyDescent="0.25">
      <c r="A94" t="s">
        <v>784</v>
      </c>
      <c r="B94" t="s">
        <v>1603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1604</v>
      </c>
      <c r="I94" t="s">
        <v>1138</v>
      </c>
      <c r="J94" t="s">
        <v>44</v>
      </c>
      <c r="K94" t="s">
        <v>2870</v>
      </c>
      <c r="L94" t="s">
        <v>2871</v>
      </c>
      <c r="M94" t="s">
        <v>2876</v>
      </c>
      <c r="N94" t="s">
        <v>2877</v>
      </c>
    </row>
    <row r="95" spans="1:14" x14ac:dyDescent="0.25">
      <c r="A95" t="s">
        <v>789</v>
      </c>
      <c r="B95" t="s">
        <v>1605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2870</v>
      </c>
      <c r="L95" t="s">
        <v>2871</v>
      </c>
      <c r="M95" t="s">
        <v>2878</v>
      </c>
      <c r="N95" t="s">
        <v>2879</v>
      </c>
    </row>
    <row r="96" spans="1:14" x14ac:dyDescent="0.25">
      <c r="A96" t="s">
        <v>646</v>
      </c>
      <c r="B96" t="s">
        <v>1606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1183</v>
      </c>
      <c r="I96" t="s">
        <v>351</v>
      </c>
      <c r="J96" t="s">
        <v>49</v>
      </c>
      <c r="K96" t="s">
        <v>2870</v>
      </c>
      <c r="L96" t="s">
        <v>2871</v>
      </c>
      <c r="M96" t="s">
        <v>2878</v>
      </c>
      <c r="N96" t="s">
        <v>2879</v>
      </c>
    </row>
    <row r="97" spans="1:14" x14ac:dyDescent="0.25">
      <c r="A97" t="s">
        <v>682</v>
      </c>
      <c r="B97" t="s">
        <v>1607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2870</v>
      </c>
      <c r="L97" t="s">
        <v>2871</v>
      </c>
      <c r="M97" t="s">
        <v>2878</v>
      </c>
      <c r="N97" t="s">
        <v>2879</v>
      </c>
    </row>
    <row r="98" spans="1:14" x14ac:dyDescent="0.25">
      <c r="A98" t="s">
        <v>671</v>
      </c>
      <c r="B98" t="s">
        <v>1608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1609</v>
      </c>
      <c r="J98" t="s">
        <v>42</v>
      </c>
      <c r="K98" t="s">
        <v>2870</v>
      </c>
      <c r="L98" t="s">
        <v>2871</v>
      </c>
      <c r="M98" t="s">
        <v>2878</v>
      </c>
      <c r="N98" t="s">
        <v>2879</v>
      </c>
    </row>
    <row r="99" spans="1:14" x14ac:dyDescent="0.25">
      <c r="A99" t="s">
        <v>746</v>
      </c>
      <c r="B99" t="s">
        <v>1610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1094</v>
      </c>
      <c r="J99" t="s">
        <v>60</v>
      </c>
      <c r="K99" t="s">
        <v>2870</v>
      </c>
      <c r="L99" t="s">
        <v>2871</v>
      </c>
      <c r="M99" t="s">
        <v>2878</v>
      </c>
      <c r="N99" t="s">
        <v>2879</v>
      </c>
    </row>
    <row r="100" spans="1:14" x14ac:dyDescent="0.25">
      <c r="A100" t="s">
        <v>813</v>
      </c>
      <c r="B100" t="s">
        <v>1611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1112</v>
      </c>
      <c r="I100" t="s">
        <v>281</v>
      </c>
      <c r="J100" t="s">
        <v>85</v>
      </c>
      <c r="K100" t="s">
        <v>2870</v>
      </c>
      <c r="L100" t="s">
        <v>2871</v>
      </c>
      <c r="M100" t="s">
        <v>2878</v>
      </c>
      <c r="N100" t="s">
        <v>2879</v>
      </c>
    </row>
    <row r="101" spans="1:14" x14ac:dyDescent="0.25">
      <c r="A101" t="s">
        <v>659</v>
      </c>
      <c r="B101" t="s">
        <v>1612</v>
      </c>
      <c r="C101" t="s">
        <v>8</v>
      </c>
      <c r="D101" t="s">
        <v>17</v>
      </c>
      <c r="E101" t="s">
        <v>1613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2870</v>
      </c>
      <c r="L101" t="s">
        <v>2871</v>
      </c>
      <c r="M101" t="s">
        <v>2878</v>
      </c>
      <c r="N101" t="s">
        <v>2879</v>
      </c>
    </row>
    <row r="102" spans="1:14" x14ac:dyDescent="0.25">
      <c r="A102" t="s">
        <v>695</v>
      </c>
      <c r="B102" t="s">
        <v>1614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1596</v>
      </c>
      <c r="I102" t="s">
        <v>268</v>
      </c>
      <c r="J102" t="s">
        <v>348</v>
      </c>
      <c r="K102" t="s">
        <v>2874</v>
      </c>
      <c r="L102" t="s">
        <v>2875</v>
      </c>
      <c r="M102" t="s">
        <v>2880</v>
      </c>
      <c r="N102" t="s">
        <v>2881</v>
      </c>
    </row>
    <row r="103" spans="1:14" x14ac:dyDescent="0.25">
      <c r="A103" t="s">
        <v>672</v>
      </c>
      <c r="B103" t="s">
        <v>1615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1103</v>
      </c>
      <c r="K103" t="s">
        <v>2874</v>
      </c>
      <c r="L103" t="s">
        <v>2875</v>
      </c>
      <c r="M103" t="s">
        <v>2880</v>
      </c>
      <c r="N103" t="s">
        <v>2881</v>
      </c>
    </row>
    <row r="104" spans="1:14" x14ac:dyDescent="0.25">
      <c r="A104" t="s">
        <v>799</v>
      </c>
      <c r="B104" t="s">
        <v>1616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1119</v>
      </c>
      <c r="K104" t="s">
        <v>2874</v>
      </c>
      <c r="L104" t="s">
        <v>2875</v>
      </c>
      <c r="M104" t="s">
        <v>2880</v>
      </c>
      <c r="N104" t="s">
        <v>2881</v>
      </c>
    </row>
    <row r="105" spans="1:14" x14ac:dyDescent="0.25">
      <c r="A105" t="s">
        <v>715</v>
      </c>
      <c r="B105" t="s">
        <v>1617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1193</v>
      </c>
      <c r="I105" t="s">
        <v>342</v>
      </c>
      <c r="J105" t="s">
        <v>1103</v>
      </c>
      <c r="K105" t="s">
        <v>2874</v>
      </c>
      <c r="L105" t="s">
        <v>2875</v>
      </c>
      <c r="M105" t="s">
        <v>2880</v>
      </c>
      <c r="N105" t="s">
        <v>2881</v>
      </c>
    </row>
    <row r="106" spans="1:14" x14ac:dyDescent="0.25">
      <c r="A106" t="s">
        <v>725</v>
      </c>
      <c r="B106" t="s">
        <v>1618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1619</v>
      </c>
      <c r="J106" t="s">
        <v>1119</v>
      </c>
      <c r="K106" t="s">
        <v>2874</v>
      </c>
      <c r="L106" t="s">
        <v>2875</v>
      </c>
      <c r="M106" t="s">
        <v>2880</v>
      </c>
      <c r="N106" t="s">
        <v>2881</v>
      </c>
    </row>
    <row r="107" spans="1:14" x14ac:dyDescent="0.25">
      <c r="A107" t="s">
        <v>819</v>
      </c>
      <c r="B107" t="s">
        <v>1620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1621</v>
      </c>
      <c r="J107" t="s">
        <v>121</v>
      </c>
      <c r="K107" t="s">
        <v>2874</v>
      </c>
      <c r="L107" t="s">
        <v>2875</v>
      </c>
      <c r="M107" t="s">
        <v>2880</v>
      </c>
      <c r="N107" t="s">
        <v>2882</v>
      </c>
    </row>
    <row r="108" spans="1:14" x14ac:dyDescent="0.25">
      <c r="A108" t="s">
        <v>670</v>
      </c>
      <c r="B108" t="s">
        <v>1622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2874</v>
      </c>
      <c r="L108" t="s">
        <v>2875</v>
      </c>
      <c r="M108" t="s">
        <v>2880</v>
      </c>
      <c r="N108" t="s">
        <v>2882</v>
      </c>
    </row>
    <row r="109" spans="1:14" x14ac:dyDescent="0.25">
      <c r="A109" t="s">
        <v>693</v>
      </c>
      <c r="B109" t="s">
        <v>1623</v>
      </c>
      <c r="C109" t="s">
        <v>5</v>
      </c>
      <c r="D109" t="s">
        <v>16</v>
      </c>
      <c r="E109" t="s">
        <v>1613</v>
      </c>
      <c r="F109" t="s">
        <v>393</v>
      </c>
      <c r="G109" t="s">
        <v>804</v>
      </c>
      <c r="H109" t="s">
        <v>109</v>
      </c>
      <c r="I109" t="s">
        <v>1517</v>
      </c>
      <c r="J109" t="s">
        <v>54</v>
      </c>
      <c r="K109" t="s">
        <v>2874</v>
      </c>
      <c r="L109" t="s">
        <v>2875</v>
      </c>
      <c r="M109" t="s">
        <v>2880</v>
      </c>
      <c r="N109" t="s">
        <v>2882</v>
      </c>
    </row>
    <row r="110" spans="1:14" x14ac:dyDescent="0.25">
      <c r="A110" t="s">
        <v>817</v>
      </c>
      <c r="B110" t="s">
        <v>1624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1158</v>
      </c>
      <c r="I110" t="s">
        <v>355</v>
      </c>
      <c r="J110" t="s">
        <v>62</v>
      </c>
      <c r="K110" t="s">
        <v>2874</v>
      </c>
      <c r="L110" t="s">
        <v>2875</v>
      </c>
      <c r="M110" t="s">
        <v>2883</v>
      </c>
      <c r="N110" t="s">
        <v>2884</v>
      </c>
    </row>
    <row r="111" spans="1:14" x14ac:dyDescent="0.25">
      <c r="A111" t="s">
        <v>807</v>
      </c>
      <c r="B111" t="s">
        <v>1625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1103</v>
      </c>
      <c r="K111" t="s">
        <v>2874</v>
      </c>
      <c r="L111" t="s">
        <v>2875</v>
      </c>
      <c r="M111" t="s">
        <v>2883</v>
      </c>
      <c r="N111" t="s">
        <v>2884</v>
      </c>
    </row>
    <row r="112" spans="1:14" x14ac:dyDescent="0.25">
      <c r="A112" t="s">
        <v>769</v>
      </c>
      <c r="B112" t="s">
        <v>1626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1627</v>
      </c>
      <c r="I112" t="s">
        <v>974</v>
      </c>
      <c r="J112" t="s">
        <v>1103</v>
      </c>
      <c r="K112" t="s">
        <v>2874</v>
      </c>
      <c r="L112" t="s">
        <v>2875</v>
      </c>
      <c r="M112" t="s">
        <v>2883</v>
      </c>
      <c r="N112" t="s">
        <v>2884</v>
      </c>
    </row>
    <row r="113" spans="1:14" x14ac:dyDescent="0.25">
      <c r="A113" t="s">
        <v>731</v>
      </c>
      <c r="B113" t="s">
        <v>1628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1153</v>
      </c>
      <c r="I113" t="s">
        <v>304</v>
      </c>
      <c r="J113" t="s">
        <v>1119</v>
      </c>
      <c r="K113" t="s">
        <v>2874</v>
      </c>
      <c r="L113" t="s">
        <v>2875</v>
      </c>
      <c r="M113" t="s">
        <v>2883</v>
      </c>
      <c r="N113" t="s">
        <v>2884</v>
      </c>
    </row>
    <row r="114" spans="1:14" x14ac:dyDescent="0.25">
      <c r="A114" t="s">
        <v>797</v>
      </c>
      <c r="B114" t="s">
        <v>1629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1630</v>
      </c>
      <c r="I114" t="s">
        <v>276</v>
      </c>
      <c r="J114" t="s">
        <v>45</v>
      </c>
      <c r="K114" t="s">
        <v>2885</v>
      </c>
      <c r="L114" t="s">
        <v>2886</v>
      </c>
      <c r="M114" t="s">
        <v>2887</v>
      </c>
      <c r="N114" t="s">
        <v>2888</v>
      </c>
    </row>
    <row r="115" spans="1:14" x14ac:dyDescent="0.25">
      <c r="A115" t="s">
        <v>677</v>
      </c>
      <c r="B115" t="s">
        <v>1631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2885</v>
      </c>
      <c r="L115" t="s">
        <v>2886</v>
      </c>
      <c r="M115" t="s">
        <v>2887</v>
      </c>
      <c r="N115" t="s">
        <v>2888</v>
      </c>
    </row>
    <row r="116" spans="1:14" x14ac:dyDescent="0.25">
      <c r="A116" t="s">
        <v>663</v>
      </c>
      <c r="B116" t="s">
        <v>1632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1633</v>
      </c>
      <c r="J116" t="s">
        <v>121</v>
      </c>
      <c r="K116" t="s">
        <v>2885</v>
      </c>
      <c r="L116" t="s">
        <v>2886</v>
      </c>
      <c r="M116" t="s">
        <v>2887</v>
      </c>
      <c r="N116" t="s">
        <v>2888</v>
      </c>
    </row>
    <row r="117" spans="1:14" x14ac:dyDescent="0.25">
      <c r="A117" t="s">
        <v>783</v>
      </c>
      <c r="B117" t="s">
        <v>1634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2885</v>
      </c>
      <c r="L117" t="s">
        <v>2886</v>
      </c>
      <c r="M117" t="s">
        <v>2887</v>
      </c>
      <c r="N117" t="s">
        <v>2888</v>
      </c>
    </row>
    <row r="118" spans="1:14" x14ac:dyDescent="0.25">
      <c r="A118" t="s">
        <v>763</v>
      </c>
      <c r="B118" t="s">
        <v>1635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1019</v>
      </c>
      <c r="J118" t="s">
        <v>231</v>
      </c>
      <c r="K118" t="s">
        <v>2885</v>
      </c>
      <c r="L118" t="s">
        <v>2886</v>
      </c>
      <c r="M118" t="s">
        <v>2889</v>
      </c>
      <c r="N118" t="s">
        <v>2876</v>
      </c>
    </row>
    <row r="119" spans="1:14" x14ac:dyDescent="0.25">
      <c r="A119" t="s">
        <v>822</v>
      </c>
      <c r="B119" t="s">
        <v>1636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1101</v>
      </c>
      <c r="I119" t="s">
        <v>342</v>
      </c>
      <c r="J119" t="s">
        <v>92</v>
      </c>
      <c r="K119" t="s">
        <v>2885</v>
      </c>
      <c r="L119" t="s">
        <v>2886</v>
      </c>
      <c r="M119" t="s">
        <v>2889</v>
      </c>
      <c r="N119" t="s">
        <v>2876</v>
      </c>
    </row>
    <row r="120" spans="1:14" x14ac:dyDescent="0.25">
      <c r="A120" t="s">
        <v>741</v>
      </c>
      <c r="B120" t="s">
        <v>1637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2885</v>
      </c>
      <c r="L120" t="s">
        <v>2886</v>
      </c>
      <c r="M120" t="s">
        <v>2889</v>
      </c>
      <c r="N120" t="s">
        <v>2876</v>
      </c>
    </row>
    <row r="121" spans="1:14" x14ac:dyDescent="0.25">
      <c r="A121" t="s">
        <v>826</v>
      </c>
      <c r="B121" t="s">
        <v>1638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1639</v>
      </c>
      <c r="I121" t="s">
        <v>318</v>
      </c>
      <c r="J121" t="s">
        <v>53</v>
      </c>
      <c r="K121" t="s">
        <v>2885</v>
      </c>
      <c r="L121" t="s">
        <v>2886</v>
      </c>
      <c r="M121" t="s">
        <v>2889</v>
      </c>
      <c r="N121" t="s">
        <v>2876</v>
      </c>
    </row>
    <row r="122" spans="1:14" x14ac:dyDescent="0.25">
      <c r="A122" t="s">
        <v>802</v>
      </c>
      <c r="B122" t="s">
        <v>1640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1186</v>
      </c>
      <c r="I122" t="s">
        <v>342</v>
      </c>
      <c r="J122" t="s">
        <v>53</v>
      </c>
      <c r="K122" t="s">
        <v>2885</v>
      </c>
      <c r="L122" t="s">
        <v>2886</v>
      </c>
      <c r="M122" t="s">
        <v>2889</v>
      </c>
      <c r="N122" t="s">
        <v>2876</v>
      </c>
    </row>
    <row r="123" spans="1:14" x14ac:dyDescent="0.25">
      <c r="A123" t="s">
        <v>745</v>
      </c>
      <c r="B123" t="s">
        <v>1641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1186</v>
      </c>
      <c r="I123" t="s">
        <v>342</v>
      </c>
      <c r="J123" t="s">
        <v>53</v>
      </c>
      <c r="K123" t="s">
        <v>2885</v>
      </c>
      <c r="L123" t="s">
        <v>2886</v>
      </c>
      <c r="M123" t="s">
        <v>2890</v>
      </c>
      <c r="N123" t="s">
        <v>2891</v>
      </c>
    </row>
    <row r="124" spans="1:14" x14ac:dyDescent="0.25">
      <c r="A124" t="s">
        <v>786</v>
      </c>
      <c r="B124" t="s">
        <v>1642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2885</v>
      </c>
      <c r="L124" t="s">
        <v>2886</v>
      </c>
      <c r="M124" t="s">
        <v>2892</v>
      </c>
      <c r="N124" t="s">
        <v>2893</v>
      </c>
    </row>
    <row r="125" spans="1:14" x14ac:dyDescent="0.25">
      <c r="A125" t="s">
        <v>823</v>
      </c>
      <c r="B125" t="s">
        <v>1643</v>
      </c>
      <c r="C125" t="s">
        <v>8</v>
      </c>
      <c r="D125" t="s">
        <v>11</v>
      </c>
      <c r="E125" t="s">
        <v>1644</v>
      </c>
      <c r="F125" t="s">
        <v>393</v>
      </c>
      <c r="G125" t="s">
        <v>814</v>
      </c>
      <c r="H125" t="s">
        <v>1210</v>
      </c>
      <c r="I125" t="s">
        <v>342</v>
      </c>
      <c r="J125" t="s">
        <v>93</v>
      </c>
      <c r="K125" t="s">
        <v>2885</v>
      </c>
      <c r="L125" t="s">
        <v>2894</v>
      </c>
      <c r="M125" t="s">
        <v>2895</v>
      </c>
      <c r="N125" t="s">
        <v>2843</v>
      </c>
    </row>
    <row r="126" spans="1:14" x14ac:dyDescent="0.25">
      <c r="A126" t="s">
        <v>818</v>
      </c>
      <c r="B126" t="s">
        <v>1645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1646</v>
      </c>
      <c r="I126" t="s">
        <v>342</v>
      </c>
      <c r="J126" t="s">
        <v>32</v>
      </c>
      <c r="K126" t="s">
        <v>2885</v>
      </c>
      <c r="L126" t="s">
        <v>2886</v>
      </c>
      <c r="M126" t="s">
        <v>2895</v>
      </c>
      <c r="N126" t="s">
        <v>2843</v>
      </c>
    </row>
    <row r="127" spans="1:14" x14ac:dyDescent="0.25">
      <c r="A127" t="s">
        <v>735</v>
      </c>
      <c r="B127" t="s">
        <v>1647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2885</v>
      </c>
      <c r="L127" t="s">
        <v>2886</v>
      </c>
      <c r="M127" t="s">
        <v>2895</v>
      </c>
      <c r="N127" t="s">
        <v>2843</v>
      </c>
    </row>
    <row r="128" spans="1:14" x14ac:dyDescent="0.25">
      <c r="A128" t="s">
        <v>714</v>
      </c>
      <c r="B128" t="s">
        <v>1648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1246</v>
      </c>
      <c r="J128" t="s">
        <v>1649</v>
      </c>
      <c r="K128" t="s">
        <v>2885</v>
      </c>
      <c r="L128" t="s">
        <v>2886</v>
      </c>
      <c r="M128" t="s">
        <v>2895</v>
      </c>
      <c r="N128" t="s">
        <v>2843</v>
      </c>
    </row>
    <row r="129" spans="1:14" x14ac:dyDescent="0.25">
      <c r="A129" t="s">
        <v>689</v>
      </c>
      <c r="B129" t="s">
        <v>1650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2885</v>
      </c>
      <c r="L129" t="s">
        <v>2886</v>
      </c>
      <c r="M129" t="s">
        <v>2895</v>
      </c>
      <c r="N129" t="s">
        <v>2843</v>
      </c>
    </row>
    <row r="130" spans="1:14" x14ac:dyDescent="0.25">
      <c r="A130" t="s">
        <v>680</v>
      </c>
      <c r="B130" t="s">
        <v>1653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1654</v>
      </c>
      <c r="J130" t="s">
        <v>47</v>
      </c>
      <c r="K130" t="s">
        <v>2896</v>
      </c>
      <c r="L130" t="s">
        <v>2894</v>
      </c>
      <c r="M130" t="s">
        <v>2897</v>
      </c>
      <c r="N130" t="s">
        <v>2883</v>
      </c>
    </row>
    <row r="131" spans="1:14" x14ac:dyDescent="0.25">
      <c r="A131" t="s">
        <v>644</v>
      </c>
      <c r="B131" t="s">
        <v>1655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1639</v>
      </c>
      <c r="I131" t="s">
        <v>353</v>
      </c>
      <c r="J131" t="s">
        <v>21</v>
      </c>
      <c r="K131" t="s">
        <v>2896</v>
      </c>
      <c r="L131" t="s">
        <v>2894</v>
      </c>
      <c r="M131" t="s">
        <v>2897</v>
      </c>
      <c r="N131" t="s">
        <v>2883</v>
      </c>
    </row>
    <row r="132" spans="1:14" x14ac:dyDescent="0.25">
      <c r="A132" t="s">
        <v>798</v>
      </c>
      <c r="B132" t="s">
        <v>1656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1657</v>
      </c>
      <c r="J132" t="s">
        <v>46</v>
      </c>
      <c r="K132" t="s">
        <v>2896</v>
      </c>
      <c r="L132" t="s">
        <v>2894</v>
      </c>
      <c r="M132" t="s">
        <v>2897</v>
      </c>
      <c r="N132" t="s">
        <v>2883</v>
      </c>
    </row>
    <row r="133" spans="1:14" x14ac:dyDescent="0.25">
      <c r="A133" t="s">
        <v>691</v>
      </c>
      <c r="B133" t="s">
        <v>1658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1186</v>
      </c>
      <c r="I133" t="s">
        <v>353</v>
      </c>
      <c r="J133" t="s">
        <v>45</v>
      </c>
      <c r="K133" t="s">
        <v>2896</v>
      </c>
      <c r="L133" t="s">
        <v>2894</v>
      </c>
      <c r="M133" t="s">
        <v>2897</v>
      </c>
      <c r="N133" t="s">
        <v>2883</v>
      </c>
    </row>
    <row r="134" spans="1:14" x14ac:dyDescent="0.25">
      <c r="A134" t="s">
        <v>667</v>
      </c>
      <c r="B134" t="s">
        <v>1659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1186</v>
      </c>
      <c r="I134" t="s">
        <v>1246</v>
      </c>
      <c r="J134" t="s">
        <v>22</v>
      </c>
      <c r="K134" t="s">
        <v>2896</v>
      </c>
      <c r="L134" t="s">
        <v>2894</v>
      </c>
      <c r="M134" t="s">
        <v>2898</v>
      </c>
      <c r="N134" t="s">
        <v>2887</v>
      </c>
    </row>
    <row r="135" spans="1:14" x14ac:dyDescent="0.25">
      <c r="A135" t="s">
        <v>736</v>
      </c>
      <c r="B135" t="s">
        <v>1672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1114</v>
      </c>
      <c r="I135" t="s">
        <v>357</v>
      </c>
      <c r="J135" t="s">
        <v>32</v>
      </c>
      <c r="K135" t="s">
        <v>2896</v>
      </c>
      <c r="L135" t="s">
        <v>2894</v>
      </c>
      <c r="M135" t="s">
        <v>2899</v>
      </c>
      <c r="N135" t="s">
        <v>2900</v>
      </c>
    </row>
    <row r="136" spans="1:14" x14ac:dyDescent="0.25">
      <c r="A136" t="s">
        <v>821</v>
      </c>
      <c r="B136" t="s">
        <v>1673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1029</v>
      </c>
      <c r="J136" t="s">
        <v>1649</v>
      </c>
      <c r="K136" t="s">
        <v>2896</v>
      </c>
      <c r="L136" t="s">
        <v>2894</v>
      </c>
      <c r="M136" t="s">
        <v>2899</v>
      </c>
      <c r="N136" t="s">
        <v>2900</v>
      </c>
    </row>
    <row r="137" spans="1:14" x14ac:dyDescent="0.25">
      <c r="A137" t="s">
        <v>658</v>
      </c>
      <c r="B137" t="s">
        <v>1674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1166</v>
      </c>
      <c r="J137" t="s">
        <v>1649</v>
      </c>
      <c r="K137" t="s">
        <v>2896</v>
      </c>
      <c r="L137" t="s">
        <v>2894</v>
      </c>
      <c r="M137" t="s">
        <v>2899</v>
      </c>
      <c r="N137" t="s">
        <v>2900</v>
      </c>
    </row>
    <row r="138" spans="1:14" x14ac:dyDescent="0.25">
      <c r="A138" t="s">
        <v>772</v>
      </c>
      <c r="B138" t="s">
        <v>1675</v>
      </c>
      <c r="C138" t="s">
        <v>6</v>
      </c>
      <c r="D138" t="s">
        <v>1676</v>
      </c>
      <c r="E138" t="s">
        <v>141</v>
      </c>
      <c r="F138" t="s">
        <v>393</v>
      </c>
      <c r="G138" t="s">
        <v>814</v>
      </c>
      <c r="H138" t="s">
        <v>83</v>
      </c>
      <c r="I138" t="s">
        <v>1166</v>
      </c>
      <c r="J138" t="s">
        <v>114</v>
      </c>
      <c r="K138" t="s">
        <v>2896</v>
      </c>
      <c r="L138" t="s">
        <v>2894</v>
      </c>
      <c r="M138" t="s">
        <v>2901</v>
      </c>
      <c r="N138" t="s">
        <v>2902</v>
      </c>
    </row>
    <row r="139" spans="1:14" x14ac:dyDescent="0.25">
      <c r="A139" t="s">
        <v>801</v>
      </c>
      <c r="B139" t="s">
        <v>1677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2896</v>
      </c>
      <c r="L139" t="s">
        <v>2894</v>
      </c>
      <c r="M139" t="s">
        <v>2901</v>
      </c>
      <c r="N139" t="s">
        <v>2897</v>
      </c>
    </row>
    <row r="140" spans="1:14" x14ac:dyDescent="0.25">
      <c r="A140" t="s">
        <v>785</v>
      </c>
      <c r="B140" t="s">
        <v>1678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2896</v>
      </c>
      <c r="L140" t="s">
        <v>2894</v>
      </c>
      <c r="M140" t="s">
        <v>2901</v>
      </c>
      <c r="N140" t="s">
        <v>2897</v>
      </c>
    </row>
    <row r="141" spans="1:14" x14ac:dyDescent="0.25">
      <c r="A141" t="s">
        <v>824</v>
      </c>
      <c r="B141" t="s">
        <v>1679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1115</v>
      </c>
      <c r="J141" t="s">
        <v>102</v>
      </c>
      <c r="K141" t="s">
        <v>2896</v>
      </c>
      <c r="L141" t="s">
        <v>2894</v>
      </c>
      <c r="M141" t="s">
        <v>2901</v>
      </c>
      <c r="N141" t="s">
        <v>2897</v>
      </c>
    </row>
    <row r="142" spans="1:14" x14ac:dyDescent="0.25">
      <c r="A142" t="s">
        <v>791</v>
      </c>
      <c r="B142" t="s">
        <v>1680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2896</v>
      </c>
      <c r="L142" t="s">
        <v>2894</v>
      </c>
      <c r="M142" t="s">
        <v>2870</v>
      </c>
      <c r="N142" t="s">
        <v>2898</v>
      </c>
    </row>
    <row r="143" spans="1:14" x14ac:dyDescent="0.25">
      <c r="A143" t="s">
        <v>738</v>
      </c>
      <c r="B143" t="s">
        <v>1681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1682</v>
      </c>
      <c r="K143" t="s">
        <v>2896</v>
      </c>
      <c r="L143" t="s">
        <v>2894</v>
      </c>
      <c r="M143" t="s">
        <v>2870</v>
      </c>
      <c r="N143" t="s">
        <v>2898</v>
      </c>
    </row>
    <row r="144" spans="1:14" x14ac:dyDescent="0.25">
      <c r="A144" t="s">
        <v>690</v>
      </c>
      <c r="B144" t="s">
        <v>1683</v>
      </c>
      <c r="C144" t="s">
        <v>5</v>
      </c>
      <c r="D144" t="s">
        <v>1676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1684</v>
      </c>
      <c r="K144" t="s">
        <v>2896</v>
      </c>
      <c r="L144" t="s">
        <v>2894</v>
      </c>
      <c r="M144" t="s">
        <v>2870</v>
      </c>
      <c r="N144" t="s">
        <v>2898</v>
      </c>
    </row>
    <row r="145" spans="1:14" x14ac:dyDescent="0.25">
      <c r="A145" t="s">
        <v>809</v>
      </c>
      <c r="B145" t="s">
        <v>1685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2896</v>
      </c>
      <c r="L145" t="s">
        <v>2894</v>
      </c>
      <c r="M145" t="s">
        <v>2870</v>
      </c>
      <c r="N145" t="s">
        <v>2898</v>
      </c>
    </row>
    <row r="146" spans="1:14" x14ac:dyDescent="0.25">
      <c r="A146" t="s">
        <v>812</v>
      </c>
      <c r="B146" t="s">
        <v>1686</v>
      </c>
      <c r="C146" t="s">
        <v>6</v>
      </c>
      <c r="D146" t="s">
        <v>10</v>
      </c>
      <c r="E146" t="s">
        <v>140</v>
      </c>
      <c r="F146" t="s">
        <v>393</v>
      </c>
      <c r="G146" t="s">
        <v>814</v>
      </c>
      <c r="H146" t="s">
        <v>1116</v>
      </c>
      <c r="I146" t="s">
        <v>384</v>
      </c>
      <c r="J146" t="s">
        <v>39</v>
      </c>
      <c r="K146" t="s">
        <v>2896</v>
      </c>
      <c r="L146" t="s">
        <v>2894</v>
      </c>
      <c r="M146" t="s">
        <v>2903</v>
      </c>
      <c r="N146" t="s">
        <v>2904</v>
      </c>
    </row>
    <row r="147" spans="1:14" x14ac:dyDescent="0.25">
      <c r="A147" t="s">
        <v>744</v>
      </c>
      <c r="B147" t="s">
        <v>1687</v>
      </c>
      <c r="C147" t="s">
        <v>8</v>
      </c>
      <c r="D147" t="s">
        <v>15</v>
      </c>
      <c r="E147" t="s">
        <v>140</v>
      </c>
      <c r="F147" t="s">
        <v>395</v>
      </c>
      <c r="G147" t="s">
        <v>814</v>
      </c>
      <c r="H147" t="s">
        <v>1101</v>
      </c>
      <c r="I147" t="s">
        <v>358</v>
      </c>
      <c r="J147" t="s">
        <v>21</v>
      </c>
      <c r="K147" t="s">
        <v>2905</v>
      </c>
      <c r="L147" t="s">
        <v>2906</v>
      </c>
      <c r="M147" t="s">
        <v>2903</v>
      </c>
      <c r="N147" t="s">
        <v>2904</v>
      </c>
    </row>
    <row r="148" spans="1:14" x14ac:dyDescent="0.25">
      <c r="A148" t="s">
        <v>697</v>
      </c>
      <c r="B148" t="s">
        <v>1692</v>
      </c>
      <c r="C148" t="s">
        <v>6</v>
      </c>
      <c r="D148" t="s">
        <v>16</v>
      </c>
      <c r="E148" t="s">
        <v>140</v>
      </c>
      <c r="F148" t="s">
        <v>393</v>
      </c>
      <c r="G148" t="s">
        <v>814</v>
      </c>
      <c r="H148" t="s">
        <v>1688</v>
      </c>
      <c r="I148" t="s">
        <v>302</v>
      </c>
      <c r="J148" t="s">
        <v>1446</v>
      </c>
      <c r="K148" t="s">
        <v>2896</v>
      </c>
      <c r="L148" t="s">
        <v>2894</v>
      </c>
      <c r="M148" t="s">
        <v>2903</v>
      </c>
      <c r="N148" t="s">
        <v>2904</v>
      </c>
    </row>
    <row r="149" spans="1:14" x14ac:dyDescent="0.25">
      <c r="A149" t="s">
        <v>694</v>
      </c>
      <c r="B149" t="s">
        <v>1689</v>
      </c>
      <c r="C149" t="s">
        <v>5</v>
      </c>
      <c r="D149" t="s">
        <v>11</v>
      </c>
      <c r="E149" t="s">
        <v>140</v>
      </c>
      <c r="F149" t="s">
        <v>395</v>
      </c>
      <c r="G149" t="s">
        <v>814</v>
      </c>
      <c r="H149" t="s">
        <v>1101</v>
      </c>
      <c r="I149" t="s">
        <v>1517</v>
      </c>
      <c r="J149" t="s">
        <v>124</v>
      </c>
      <c r="K149" t="s">
        <v>2905</v>
      </c>
      <c r="L149" t="s">
        <v>2906</v>
      </c>
      <c r="M149" t="s">
        <v>2903</v>
      </c>
      <c r="N149" t="s">
        <v>2904</v>
      </c>
    </row>
    <row r="150" spans="1:14" x14ac:dyDescent="0.25">
      <c r="A150" t="s">
        <v>762</v>
      </c>
      <c r="B150" t="s">
        <v>1690</v>
      </c>
      <c r="C150" t="s">
        <v>8</v>
      </c>
      <c r="D150" t="s">
        <v>13</v>
      </c>
      <c r="E150" t="s">
        <v>140</v>
      </c>
      <c r="F150" t="s">
        <v>395</v>
      </c>
      <c r="G150" t="s">
        <v>814</v>
      </c>
      <c r="H150" t="s">
        <v>1186</v>
      </c>
      <c r="I150" t="s">
        <v>375</v>
      </c>
      <c r="J150" t="s">
        <v>124</v>
      </c>
      <c r="K150" t="s">
        <v>2905</v>
      </c>
      <c r="L150" t="s">
        <v>2906</v>
      </c>
      <c r="M150" t="s">
        <v>2903</v>
      </c>
      <c r="N150" t="s">
        <v>2904</v>
      </c>
    </row>
    <row r="151" spans="1:14" x14ac:dyDescent="0.25">
      <c r="A151" t="s">
        <v>788</v>
      </c>
      <c r="B151" t="s">
        <v>1693</v>
      </c>
      <c r="C151" t="s">
        <v>8</v>
      </c>
      <c r="D151" t="s">
        <v>15</v>
      </c>
      <c r="E151" t="s">
        <v>140</v>
      </c>
      <c r="F151" t="s">
        <v>395</v>
      </c>
      <c r="G151" t="s">
        <v>814</v>
      </c>
      <c r="H151" t="s">
        <v>54</v>
      </c>
      <c r="I151" t="s">
        <v>1253</v>
      </c>
      <c r="J151" t="s">
        <v>1649</v>
      </c>
      <c r="K151" t="s">
        <v>2905</v>
      </c>
      <c r="L151" t="s">
        <v>2906</v>
      </c>
      <c r="M151" t="s">
        <v>2907</v>
      </c>
      <c r="N151" t="s">
        <v>2908</v>
      </c>
    </row>
    <row r="152" spans="1:14" x14ac:dyDescent="0.25">
      <c r="A152" t="s">
        <v>770</v>
      </c>
      <c r="B152" t="s">
        <v>1694</v>
      </c>
      <c r="C152" t="s">
        <v>8</v>
      </c>
      <c r="D152" t="s">
        <v>14</v>
      </c>
      <c r="E152" t="s">
        <v>140</v>
      </c>
      <c r="F152" t="s">
        <v>395</v>
      </c>
      <c r="G152" t="s">
        <v>814</v>
      </c>
      <c r="H152" t="s">
        <v>1581</v>
      </c>
      <c r="I152" t="s">
        <v>351</v>
      </c>
      <c r="J152" t="s">
        <v>81</v>
      </c>
      <c r="K152" t="s">
        <v>2905</v>
      </c>
      <c r="L152" t="s">
        <v>2906</v>
      </c>
      <c r="M152" t="s">
        <v>2907</v>
      </c>
      <c r="N152" t="s">
        <v>2908</v>
      </c>
    </row>
    <row r="153" spans="1:14" x14ac:dyDescent="0.25">
      <c r="A153" t="s">
        <v>722</v>
      </c>
      <c r="B153" t="s">
        <v>1695</v>
      </c>
      <c r="C153" t="s">
        <v>8</v>
      </c>
      <c r="D153" t="s">
        <v>1676</v>
      </c>
      <c r="E153" t="s">
        <v>140</v>
      </c>
      <c r="F153" t="s">
        <v>395</v>
      </c>
      <c r="G153" t="s">
        <v>814</v>
      </c>
      <c r="H153" t="s">
        <v>107</v>
      </c>
      <c r="I153" t="s">
        <v>1523</v>
      </c>
      <c r="J153" t="s">
        <v>81</v>
      </c>
      <c r="K153" t="s">
        <v>2905</v>
      </c>
      <c r="L153" t="s">
        <v>2906</v>
      </c>
      <c r="M153" t="s">
        <v>2907</v>
      </c>
      <c r="N153" t="s">
        <v>2908</v>
      </c>
    </row>
    <row r="154" spans="1:14" x14ac:dyDescent="0.25">
      <c r="A154" t="s">
        <v>664</v>
      </c>
      <c r="B154" t="s">
        <v>1696</v>
      </c>
      <c r="C154" t="s">
        <v>8</v>
      </c>
      <c r="D154" t="s">
        <v>13</v>
      </c>
      <c r="E154" t="s">
        <v>140</v>
      </c>
      <c r="F154" t="s">
        <v>395</v>
      </c>
      <c r="G154" t="s">
        <v>814</v>
      </c>
      <c r="H154" t="s">
        <v>122</v>
      </c>
      <c r="I154" t="s">
        <v>281</v>
      </c>
      <c r="J154" t="s">
        <v>32</v>
      </c>
      <c r="K154" t="s">
        <v>2905</v>
      </c>
      <c r="L154" t="s">
        <v>2906</v>
      </c>
      <c r="M154" t="s">
        <v>2907</v>
      </c>
      <c r="N154" t="s">
        <v>2908</v>
      </c>
    </row>
    <row r="155" spans="1:14" x14ac:dyDescent="0.25">
      <c r="A155" t="s">
        <v>656</v>
      </c>
      <c r="B155" t="s">
        <v>1697</v>
      </c>
      <c r="C155" t="s">
        <v>6</v>
      </c>
      <c r="D155" t="s">
        <v>11</v>
      </c>
      <c r="E155" t="s">
        <v>140</v>
      </c>
      <c r="F155" t="s">
        <v>395</v>
      </c>
      <c r="G155" t="s">
        <v>814</v>
      </c>
      <c r="H155" t="s">
        <v>125</v>
      </c>
      <c r="I155" t="s">
        <v>325</v>
      </c>
      <c r="J155" t="s">
        <v>32</v>
      </c>
      <c r="K155" t="s">
        <v>2905</v>
      </c>
      <c r="L155" t="s">
        <v>2906</v>
      </c>
      <c r="M155" t="s">
        <v>2907</v>
      </c>
      <c r="N155" t="s">
        <v>2908</v>
      </c>
    </row>
    <row r="156" spans="1:14" x14ac:dyDescent="0.25">
      <c r="A156" t="s">
        <v>855</v>
      </c>
      <c r="B156" t="s">
        <v>1698</v>
      </c>
      <c r="C156" t="s">
        <v>4</v>
      </c>
      <c r="D156" t="s">
        <v>16</v>
      </c>
      <c r="E156" t="s">
        <v>140</v>
      </c>
      <c r="F156" t="s">
        <v>395</v>
      </c>
      <c r="G156" t="s">
        <v>814</v>
      </c>
      <c r="H156" t="s">
        <v>125</v>
      </c>
      <c r="I156" t="s">
        <v>319</v>
      </c>
      <c r="J156" t="s">
        <v>31</v>
      </c>
      <c r="K156" t="s">
        <v>2905</v>
      </c>
      <c r="L156" t="s">
        <v>2906</v>
      </c>
      <c r="M156" t="s">
        <v>2907</v>
      </c>
      <c r="N156" t="s">
        <v>2908</v>
      </c>
    </row>
    <row r="157" spans="1:14" x14ac:dyDescent="0.25">
      <c r="A157" t="s">
        <v>848</v>
      </c>
      <c r="B157" t="s">
        <v>1699</v>
      </c>
      <c r="C157" t="s">
        <v>4</v>
      </c>
      <c r="D157" t="s">
        <v>15</v>
      </c>
      <c r="E157" t="s">
        <v>140</v>
      </c>
      <c r="F157" t="s">
        <v>395</v>
      </c>
      <c r="G157" t="s">
        <v>814</v>
      </c>
      <c r="H157" t="s">
        <v>82</v>
      </c>
      <c r="I157" t="s">
        <v>319</v>
      </c>
      <c r="J157" t="s">
        <v>38</v>
      </c>
      <c r="K157" t="s">
        <v>2905</v>
      </c>
      <c r="L157" t="s">
        <v>2906</v>
      </c>
      <c r="M157" t="s">
        <v>2909</v>
      </c>
      <c r="N157" t="s">
        <v>2910</v>
      </c>
    </row>
    <row r="158" spans="1:14" x14ac:dyDescent="0.25">
      <c r="A158" t="s">
        <v>655</v>
      </c>
      <c r="B158" t="s">
        <v>1700</v>
      </c>
      <c r="C158" t="s">
        <v>6</v>
      </c>
      <c r="D158" t="s">
        <v>14</v>
      </c>
      <c r="E158" t="s">
        <v>140</v>
      </c>
      <c r="F158" t="s">
        <v>395</v>
      </c>
      <c r="G158" t="s">
        <v>814</v>
      </c>
      <c r="H158" t="s">
        <v>237</v>
      </c>
      <c r="I158" t="s">
        <v>281</v>
      </c>
      <c r="J158" t="s">
        <v>39</v>
      </c>
      <c r="K158" t="s">
        <v>2905</v>
      </c>
      <c r="L158" t="s">
        <v>2906</v>
      </c>
      <c r="M158" t="s">
        <v>2909</v>
      </c>
      <c r="N158" t="s">
        <v>2910</v>
      </c>
    </row>
    <row r="159" spans="1:14" x14ac:dyDescent="0.25">
      <c r="A159" t="s">
        <v>733</v>
      </c>
      <c r="B159" t="s">
        <v>1701</v>
      </c>
      <c r="C159" t="s">
        <v>8</v>
      </c>
      <c r="D159" t="s">
        <v>11</v>
      </c>
      <c r="E159" t="s">
        <v>140</v>
      </c>
      <c r="F159" t="s">
        <v>395</v>
      </c>
      <c r="G159" t="s">
        <v>814</v>
      </c>
      <c r="H159" t="s">
        <v>82</v>
      </c>
      <c r="I159" t="s">
        <v>325</v>
      </c>
      <c r="J159" t="s">
        <v>39</v>
      </c>
      <c r="K159" t="s">
        <v>2905</v>
      </c>
      <c r="L159" t="s">
        <v>2906</v>
      </c>
      <c r="M159" t="s">
        <v>2909</v>
      </c>
      <c r="N159" t="s">
        <v>2910</v>
      </c>
    </row>
    <row r="160" spans="1:14" x14ac:dyDescent="0.25">
      <c r="A160" t="s">
        <v>760</v>
      </c>
      <c r="B160" t="s">
        <v>1702</v>
      </c>
      <c r="C160" t="s">
        <v>5</v>
      </c>
      <c r="D160" t="s">
        <v>9</v>
      </c>
      <c r="E160" t="s">
        <v>140</v>
      </c>
      <c r="F160" t="s">
        <v>395</v>
      </c>
      <c r="G160" t="s">
        <v>814</v>
      </c>
      <c r="H160" t="s">
        <v>32</v>
      </c>
      <c r="I160" t="s">
        <v>287</v>
      </c>
      <c r="J160" t="s">
        <v>39</v>
      </c>
      <c r="K160" t="s">
        <v>2905</v>
      </c>
      <c r="L160" t="s">
        <v>2906</v>
      </c>
      <c r="M160" t="s">
        <v>2909</v>
      </c>
      <c r="N160" t="s">
        <v>2910</v>
      </c>
    </row>
    <row r="161" spans="1:14" x14ac:dyDescent="0.25">
      <c r="A161" t="s">
        <v>732</v>
      </c>
      <c r="B161" t="s">
        <v>1703</v>
      </c>
      <c r="C161" t="s">
        <v>5</v>
      </c>
      <c r="D161" t="s">
        <v>13</v>
      </c>
      <c r="E161" t="s">
        <v>140</v>
      </c>
      <c r="F161" t="s">
        <v>395</v>
      </c>
      <c r="G161" t="s">
        <v>814</v>
      </c>
      <c r="H161" t="s">
        <v>237</v>
      </c>
      <c r="I161" t="s">
        <v>281</v>
      </c>
      <c r="J161" t="s">
        <v>39</v>
      </c>
      <c r="K161" t="s">
        <v>2905</v>
      </c>
      <c r="L161" t="s">
        <v>2906</v>
      </c>
      <c r="M161" t="s">
        <v>2909</v>
      </c>
      <c r="N161" t="s">
        <v>2910</v>
      </c>
    </row>
    <row r="162" spans="1:14" x14ac:dyDescent="0.25">
      <c r="A162" t="s">
        <v>723</v>
      </c>
      <c r="B162" t="s">
        <v>1716</v>
      </c>
      <c r="C162" t="s">
        <v>6</v>
      </c>
      <c r="D162" t="s">
        <v>15</v>
      </c>
      <c r="E162" t="s">
        <v>140</v>
      </c>
      <c r="F162" t="s">
        <v>396</v>
      </c>
      <c r="G162" t="s">
        <v>814</v>
      </c>
      <c r="H162" t="s">
        <v>186</v>
      </c>
      <c r="I162" t="s">
        <v>1495</v>
      </c>
      <c r="J162" t="s">
        <v>931</v>
      </c>
      <c r="K162" t="s">
        <v>2905</v>
      </c>
      <c r="L162" t="s">
        <v>2906</v>
      </c>
      <c r="M162" t="s">
        <v>2911</v>
      </c>
      <c r="N162" t="s">
        <v>2870</v>
      </c>
    </row>
    <row r="163" spans="1:14" x14ac:dyDescent="0.25">
      <c r="A163" t="s">
        <v>717</v>
      </c>
      <c r="B163" t="s">
        <v>1717</v>
      </c>
      <c r="C163" t="s">
        <v>4</v>
      </c>
      <c r="D163" t="s">
        <v>15</v>
      </c>
      <c r="E163" t="s">
        <v>140</v>
      </c>
      <c r="F163" t="s">
        <v>396</v>
      </c>
      <c r="G163" t="s">
        <v>814</v>
      </c>
      <c r="H163" t="s">
        <v>149</v>
      </c>
      <c r="I163" t="s">
        <v>908</v>
      </c>
      <c r="J163" t="s">
        <v>101</v>
      </c>
      <c r="K163" t="s">
        <v>2905</v>
      </c>
      <c r="L163" t="s">
        <v>2912</v>
      </c>
      <c r="M163" t="s">
        <v>2913</v>
      </c>
      <c r="N163" t="s">
        <v>2914</v>
      </c>
    </row>
    <row r="164" spans="1:14" x14ac:dyDescent="0.25">
      <c r="A164" t="s">
        <v>759</v>
      </c>
      <c r="B164" t="s">
        <v>1718</v>
      </c>
      <c r="C164" t="s">
        <v>4</v>
      </c>
      <c r="D164" t="s">
        <v>14</v>
      </c>
      <c r="E164" t="s">
        <v>140</v>
      </c>
      <c r="F164" t="s">
        <v>396</v>
      </c>
      <c r="G164" t="s">
        <v>814</v>
      </c>
      <c r="H164" t="s">
        <v>175</v>
      </c>
      <c r="I164" t="s">
        <v>911</v>
      </c>
      <c r="J164" t="s">
        <v>361</v>
      </c>
      <c r="K164" t="s">
        <v>2905</v>
      </c>
      <c r="L164" t="s">
        <v>2912</v>
      </c>
      <c r="M164" t="s">
        <v>2913</v>
      </c>
      <c r="N164" t="s">
        <v>2914</v>
      </c>
    </row>
    <row r="165" spans="1:14" x14ac:dyDescent="0.25">
      <c r="A165" t="s">
        <v>729</v>
      </c>
      <c r="B165" t="s">
        <v>1719</v>
      </c>
      <c r="C165" t="s">
        <v>8</v>
      </c>
      <c r="D165" t="s">
        <v>9</v>
      </c>
      <c r="E165" t="s">
        <v>140</v>
      </c>
      <c r="F165" t="s">
        <v>396</v>
      </c>
      <c r="G165" t="s">
        <v>814</v>
      </c>
      <c r="H165" t="s">
        <v>126</v>
      </c>
      <c r="I165" t="s">
        <v>267</v>
      </c>
      <c r="J165" t="s">
        <v>361</v>
      </c>
      <c r="K165" t="s">
        <v>2905</v>
      </c>
      <c r="L165" t="s">
        <v>2912</v>
      </c>
      <c r="M165" t="s">
        <v>2913</v>
      </c>
      <c r="N165" t="s">
        <v>2914</v>
      </c>
    </row>
    <row r="166" spans="1:14" x14ac:dyDescent="0.25">
      <c r="A166" t="s">
        <v>781</v>
      </c>
      <c r="B166" t="s">
        <v>1720</v>
      </c>
      <c r="C166" t="s">
        <v>6</v>
      </c>
      <c r="D166" t="s">
        <v>10</v>
      </c>
      <c r="E166" t="s">
        <v>140</v>
      </c>
      <c r="F166" t="s">
        <v>396</v>
      </c>
      <c r="G166" t="s">
        <v>814</v>
      </c>
      <c r="H166" t="s">
        <v>297</v>
      </c>
      <c r="I166" t="s">
        <v>1567</v>
      </c>
      <c r="J166" t="s">
        <v>361</v>
      </c>
      <c r="K166" t="s">
        <v>2905</v>
      </c>
      <c r="L166" t="s">
        <v>2912</v>
      </c>
      <c r="M166" t="s">
        <v>2913</v>
      </c>
      <c r="N166" t="s">
        <v>2914</v>
      </c>
    </row>
    <row r="167" spans="1:14" x14ac:dyDescent="0.25">
      <c r="A167" t="s">
        <v>720</v>
      </c>
      <c r="B167" t="s">
        <v>1747</v>
      </c>
      <c r="C167" t="s">
        <v>4</v>
      </c>
      <c r="D167" t="s">
        <v>14</v>
      </c>
      <c r="E167" t="s">
        <v>140</v>
      </c>
      <c r="F167" t="s">
        <v>396</v>
      </c>
      <c r="G167" t="s">
        <v>814</v>
      </c>
      <c r="H167" t="s">
        <v>389</v>
      </c>
      <c r="I167" t="s">
        <v>1567</v>
      </c>
      <c r="J167" t="s">
        <v>924</v>
      </c>
      <c r="K167" t="s">
        <v>2915</v>
      </c>
      <c r="L167" t="s">
        <v>2912</v>
      </c>
      <c r="M167" t="s">
        <v>2916</v>
      </c>
      <c r="N167" t="s">
        <v>2917</v>
      </c>
    </row>
    <row r="168" spans="1:14" x14ac:dyDescent="0.25">
      <c r="A168" t="s">
        <v>768</v>
      </c>
      <c r="B168" t="s">
        <v>1748</v>
      </c>
      <c r="C168" t="s">
        <v>5</v>
      </c>
      <c r="D168" t="s">
        <v>11</v>
      </c>
      <c r="E168" t="s">
        <v>140</v>
      </c>
      <c r="F168" t="s">
        <v>396</v>
      </c>
      <c r="G168" t="s">
        <v>814</v>
      </c>
      <c r="H168" t="s">
        <v>895</v>
      </c>
      <c r="I168" t="s">
        <v>1050</v>
      </c>
      <c r="J168" t="s">
        <v>73</v>
      </c>
      <c r="K168" t="s">
        <v>2905</v>
      </c>
      <c r="L168" t="s">
        <v>2906</v>
      </c>
      <c r="M168" t="s">
        <v>2916</v>
      </c>
      <c r="N168" t="s">
        <v>2917</v>
      </c>
    </row>
    <row r="169" spans="1:14" x14ac:dyDescent="0.25">
      <c r="A169" t="s">
        <v>752</v>
      </c>
      <c r="B169" t="s">
        <v>1749</v>
      </c>
      <c r="C169" t="s">
        <v>6</v>
      </c>
      <c r="D169" t="s">
        <v>13</v>
      </c>
      <c r="E169" t="s">
        <v>1613</v>
      </c>
      <c r="F169" t="s">
        <v>396</v>
      </c>
      <c r="G169" t="s">
        <v>814</v>
      </c>
      <c r="H169" t="s">
        <v>1467</v>
      </c>
      <c r="I169" t="s">
        <v>302</v>
      </c>
      <c r="J169" t="s">
        <v>188</v>
      </c>
      <c r="K169" t="s">
        <v>2915</v>
      </c>
      <c r="L169" t="s">
        <v>2912</v>
      </c>
      <c r="M169" t="s">
        <v>2916</v>
      </c>
      <c r="N169" t="s">
        <v>2917</v>
      </c>
    </row>
    <row r="170" spans="1:14" x14ac:dyDescent="0.25">
      <c r="A170" t="s">
        <v>847</v>
      </c>
      <c r="B170" t="s">
        <v>1750</v>
      </c>
      <c r="C170" t="s">
        <v>8</v>
      </c>
      <c r="D170" t="s">
        <v>10</v>
      </c>
      <c r="E170" t="s">
        <v>140</v>
      </c>
      <c r="F170" t="s">
        <v>396</v>
      </c>
      <c r="G170" t="s">
        <v>814</v>
      </c>
      <c r="H170" t="s">
        <v>23</v>
      </c>
      <c r="I170" t="s">
        <v>884</v>
      </c>
      <c r="J170" t="s">
        <v>371</v>
      </c>
      <c r="K170" t="s">
        <v>2905</v>
      </c>
      <c r="L170" t="s">
        <v>2906</v>
      </c>
      <c r="M170" t="s">
        <v>2916</v>
      </c>
      <c r="N170" t="s">
        <v>2917</v>
      </c>
    </row>
    <row r="171" spans="1:14" x14ac:dyDescent="0.25">
      <c r="A171" t="s">
        <v>858</v>
      </c>
      <c r="B171" t="s">
        <v>1751</v>
      </c>
      <c r="C171" t="s">
        <v>8</v>
      </c>
      <c r="D171" t="s">
        <v>12</v>
      </c>
      <c r="E171" t="s">
        <v>140</v>
      </c>
      <c r="F171" t="s">
        <v>396</v>
      </c>
      <c r="G171" t="s">
        <v>814</v>
      </c>
      <c r="H171" t="s">
        <v>74</v>
      </c>
      <c r="I171" t="s">
        <v>908</v>
      </c>
      <c r="J171" t="s">
        <v>265</v>
      </c>
      <c r="K171" t="s">
        <v>2915</v>
      </c>
      <c r="L171" t="s">
        <v>2912</v>
      </c>
      <c r="M171" t="s">
        <v>2916</v>
      </c>
      <c r="N171" t="s">
        <v>2917</v>
      </c>
    </row>
    <row r="172" spans="1:14" x14ac:dyDescent="0.25">
      <c r="A172" t="s">
        <v>839</v>
      </c>
      <c r="B172" t="s">
        <v>1752</v>
      </c>
      <c r="C172" t="s">
        <v>8</v>
      </c>
      <c r="D172" t="s">
        <v>15</v>
      </c>
      <c r="E172" t="s">
        <v>140</v>
      </c>
      <c r="F172" t="s">
        <v>396</v>
      </c>
      <c r="G172" t="s">
        <v>814</v>
      </c>
      <c r="H172" t="s">
        <v>23</v>
      </c>
      <c r="I172" t="s">
        <v>340</v>
      </c>
      <c r="J172" t="s">
        <v>30</v>
      </c>
      <c r="K172" t="s">
        <v>2905</v>
      </c>
      <c r="L172" t="s">
        <v>2906</v>
      </c>
      <c r="M172" t="s">
        <v>2916</v>
      </c>
      <c r="N172" t="s">
        <v>2917</v>
      </c>
    </row>
    <row r="173" spans="1:14" x14ac:dyDescent="0.25">
      <c r="A173" t="s">
        <v>765</v>
      </c>
      <c r="B173" t="s">
        <v>1753</v>
      </c>
      <c r="C173" t="s">
        <v>6</v>
      </c>
      <c r="D173" t="s">
        <v>16</v>
      </c>
      <c r="E173" t="s">
        <v>1613</v>
      </c>
      <c r="F173" t="s">
        <v>396</v>
      </c>
      <c r="G173" t="s">
        <v>814</v>
      </c>
      <c r="H173" t="s">
        <v>23</v>
      </c>
      <c r="I173" t="s">
        <v>884</v>
      </c>
      <c r="J173" t="s">
        <v>371</v>
      </c>
      <c r="K173" t="s">
        <v>2905</v>
      </c>
      <c r="L173" t="s">
        <v>2906</v>
      </c>
      <c r="M173" t="s">
        <v>2916</v>
      </c>
      <c r="N173" t="s">
        <v>2917</v>
      </c>
    </row>
    <row r="174" spans="1:14" x14ac:dyDescent="0.25">
      <c r="A174" t="s">
        <v>850</v>
      </c>
      <c r="B174" t="s">
        <v>1754</v>
      </c>
      <c r="C174" t="s">
        <v>5</v>
      </c>
      <c r="D174" t="s">
        <v>9</v>
      </c>
      <c r="E174" t="s">
        <v>140</v>
      </c>
      <c r="F174" t="s">
        <v>396</v>
      </c>
      <c r="G174" t="s">
        <v>814</v>
      </c>
      <c r="H174" t="s">
        <v>1755</v>
      </c>
      <c r="I174" t="s">
        <v>341</v>
      </c>
      <c r="J174" t="s">
        <v>924</v>
      </c>
      <c r="K174" t="s">
        <v>2915</v>
      </c>
      <c r="L174" t="s">
        <v>2912</v>
      </c>
      <c r="M174" t="s">
        <v>2916</v>
      </c>
      <c r="N174" t="s">
        <v>2917</v>
      </c>
    </row>
    <row r="175" spans="1:14" x14ac:dyDescent="0.25">
      <c r="A175" t="s">
        <v>836</v>
      </c>
      <c r="B175" t="s">
        <v>1756</v>
      </c>
      <c r="C175" t="s">
        <v>4</v>
      </c>
      <c r="D175" t="s">
        <v>1676</v>
      </c>
      <c r="E175" t="s">
        <v>140</v>
      </c>
      <c r="F175" t="s">
        <v>396</v>
      </c>
      <c r="G175" t="s">
        <v>814</v>
      </c>
      <c r="H175" t="s">
        <v>50</v>
      </c>
      <c r="I175" t="s">
        <v>344</v>
      </c>
      <c r="J175" t="s">
        <v>1002</v>
      </c>
      <c r="K175" t="s">
        <v>2905</v>
      </c>
      <c r="L175" t="s">
        <v>2906</v>
      </c>
      <c r="M175" t="s">
        <v>2916</v>
      </c>
      <c r="N175" t="s">
        <v>2917</v>
      </c>
    </row>
    <row r="176" spans="1:14" x14ac:dyDescent="0.25">
      <c r="A176" t="s">
        <v>842</v>
      </c>
      <c r="B176" t="s">
        <v>1757</v>
      </c>
      <c r="C176" t="s">
        <v>4</v>
      </c>
      <c r="D176" t="s">
        <v>17</v>
      </c>
      <c r="E176" t="s">
        <v>140</v>
      </c>
      <c r="F176" t="s">
        <v>396</v>
      </c>
      <c r="G176" t="s">
        <v>814</v>
      </c>
      <c r="H176" t="s">
        <v>261</v>
      </c>
      <c r="I176" t="s">
        <v>332</v>
      </c>
      <c r="J176" t="s">
        <v>188</v>
      </c>
      <c r="K176" t="s">
        <v>2915</v>
      </c>
      <c r="L176" t="s">
        <v>2912</v>
      </c>
      <c r="M176" t="s">
        <v>2916</v>
      </c>
      <c r="N176" t="s">
        <v>2917</v>
      </c>
    </row>
    <row r="177" spans="1:14" x14ac:dyDescent="0.25">
      <c r="A177" t="s">
        <v>849</v>
      </c>
      <c r="B177" t="s">
        <v>1758</v>
      </c>
      <c r="C177" t="s">
        <v>5</v>
      </c>
      <c r="D177" t="s">
        <v>9</v>
      </c>
      <c r="E177" t="s">
        <v>140</v>
      </c>
      <c r="F177" t="s">
        <v>394</v>
      </c>
      <c r="G177" t="s">
        <v>814</v>
      </c>
      <c r="H177" t="s">
        <v>264</v>
      </c>
      <c r="I177" t="s">
        <v>381</v>
      </c>
      <c r="J177" t="s">
        <v>906</v>
      </c>
      <c r="K177" t="s">
        <v>2905</v>
      </c>
      <c r="L177" t="s">
        <v>2906</v>
      </c>
      <c r="M177" t="s">
        <v>2918</v>
      </c>
      <c r="N177" t="s">
        <v>2907</v>
      </c>
    </row>
    <row r="178" spans="1:14" x14ac:dyDescent="0.25">
      <c r="A178" t="s">
        <v>860</v>
      </c>
      <c r="B178" t="s">
        <v>1759</v>
      </c>
      <c r="C178" t="s">
        <v>4</v>
      </c>
      <c r="D178" t="s">
        <v>15</v>
      </c>
      <c r="E178" t="s">
        <v>140</v>
      </c>
      <c r="F178" t="s">
        <v>394</v>
      </c>
      <c r="G178" t="s">
        <v>814</v>
      </c>
      <c r="H178" t="s">
        <v>339</v>
      </c>
      <c r="I178" t="s">
        <v>364</v>
      </c>
      <c r="J178" t="s">
        <v>944</v>
      </c>
      <c r="K178" t="s">
        <v>2905</v>
      </c>
      <c r="L178" t="s">
        <v>2906</v>
      </c>
      <c r="M178" t="s">
        <v>2918</v>
      </c>
      <c r="N178" t="s">
        <v>2907</v>
      </c>
    </row>
    <row r="179" spans="1:14" x14ac:dyDescent="0.25">
      <c r="A179" t="s">
        <v>702</v>
      </c>
      <c r="B179" t="s">
        <v>1760</v>
      </c>
      <c r="C179" t="s">
        <v>8</v>
      </c>
      <c r="D179" t="s">
        <v>16</v>
      </c>
      <c r="E179" t="s">
        <v>140</v>
      </c>
      <c r="F179" t="s">
        <v>394</v>
      </c>
      <c r="G179" t="s">
        <v>814</v>
      </c>
      <c r="H179" t="s">
        <v>1761</v>
      </c>
      <c r="I179" t="s">
        <v>287</v>
      </c>
      <c r="J179" t="s">
        <v>1762</v>
      </c>
      <c r="K179" t="s">
        <v>2915</v>
      </c>
      <c r="L179" t="s">
        <v>2912</v>
      </c>
      <c r="M179" t="s">
        <v>2918</v>
      </c>
      <c r="N179" t="s">
        <v>2907</v>
      </c>
    </row>
    <row r="180" spans="1:14" x14ac:dyDescent="0.25">
      <c r="A180" t="s">
        <v>652</v>
      </c>
      <c r="B180" t="s">
        <v>1763</v>
      </c>
      <c r="C180" t="s">
        <v>6</v>
      </c>
      <c r="D180" t="s">
        <v>11</v>
      </c>
      <c r="E180" t="s">
        <v>140</v>
      </c>
      <c r="F180" t="s">
        <v>394</v>
      </c>
      <c r="G180" t="s">
        <v>814</v>
      </c>
      <c r="H180" t="s">
        <v>264</v>
      </c>
      <c r="I180" t="s">
        <v>298</v>
      </c>
      <c r="J180" t="s">
        <v>1010</v>
      </c>
      <c r="K180" t="s">
        <v>2905</v>
      </c>
      <c r="L180" t="s">
        <v>2906</v>
      </c>
      <c r="M180" t="s">
        <v>2918</v>
      </c>
      <c r="N180" t="s">
        <v>2907</v>
      </c>
    </row>
    <row r="181" spans="1:14" x14ac:dyDescent="0.25">
      <c r="A181" t="s">
        <v>761</v>
      </c>
      <c r="B181" t="s">
        <v>1764</v>
      </c>
      <c r="C181" t="s">
        <v>5</v>
      </c>
      <c r="D181" t="s">
        <v>10</v>
      </c>
      <c r="E181" t="s">
        <v>140</v>
      </c>
      <c r="F181" t="s">
        <v>394</v>
      </c>
      <c r="G181" t="s">
        <v>814</v>
      </c>
      <c r="H181" t="s">
        <v>1684</v>
      </c>
      <c r="I181" t="s">
        <v>332</v>
      </c>
      <c r="J181" t="s">
        <v>1762</v>
      </c>
      <c r="K181" t="s">
        <v>2915</v>
      </c>
      <c r="L181" t="s">
        <v>2912</v>
      </c>
      <c r="M181" t="s">
        <v>2918</v>
      </c>
      <c r="N181" t="s">
        <v>2907</v>
      </c>
    </row>
    <row r="182" spans="1:14" x14ac:dyDescent="0.25">
      <c r="A182" t="s">
        <v>713</v>
      </c>
      <c r="B182" t="s">
        <v>1765</v>
      </c>
      <c r="C182" t="s">
        <v>4</v>
      </c>
      <c r="D182" t="s">
        <v>15</v>
      </c>
      <c r="E182" t="s">
        <v>140</v>
      </c>
      <c r="F182" t="s">
        <v>394</v>
      </c>
      <c r="G182" t="s">
        <v>814</v>
      </c>
      <c r="H182" t="s">
        <v>70</v>
      </c>
      <c r="I182" t="s">
        <v>1766</v>
      </c>
      <c r="J182" t="s">
        <v>57</v>
      </c>
      <c r="K182" t="s">
        <v>2915</v>
      </c>
      <c r="L182" t="s">
        <v>2912</v>
      </c>
      <c r="M182" t="s">
        <v>2918</v>
      </c>
      <c r="N182" t="s">
        <v>2907</v>
      </c>
    </row>
    <row r="183" spans="1:14" x14ac:dyDescent="0.25">
      <c r="A183" t="s">
        <v>657</v>
      </c>
      <c r="B183" t="s">
        <v>1767</v>
      </c>
      <c r="C183" t="s">
        <v>6</v>
      </c>
      <c r="D183" t="s">
        <v>9</v>
      </c>
      <c r="E183" t="s">
        <v>140</v>
      </c>
      <c r="F183" t="s">
        <v>394</v>
      </c>
      <c r="G183" t="s">
        <v>814</v>
      </c>
      <c r="H183" t="s">
        <v>79</v>
      </c>
      <c r="I183" t="s">
        <v>911</v>
      </c>
      <c r="J183" t="s">
        <v>1762</v>
      </c>
      <c r="K183" t="s">
        <v>2915</v>
      </c>
      <c r="L183" t="s">
        <v>2912</v>
      </c>
      <c r="M183" t="s">
        <v>2918</v>
      </c>
      <c r="N183" t="s">
        <v>2907</v>
      </c>
    </row>
    <row r="184" spans="1:14" x14ac:dyDescent="0.25">
      <c r="A184" t="s">
        <v>678</v>
      </c>
      <c r="B184" t="s">
        <v>1768</v>
      </c>
      <c r="C184" t="s">
        <v>8</v>
      </c>
      <c r="D184" t="s">
        <v>14</v>
      </c>
      <c r="E184" t="s">
        <v>140</v>
      </c>
      <c r="F184" t="s">
        <v>394</v>
      </c>
      <c r="G184" t="s">
        <v>814</v>
      </c>
      <c r="H184" t="s">
        <v>70</v>
      </c>
      <c r="I184" t="s">
        <v>1766</v>
      </c>
      <c r="J184" t="s">
        <v>57</v>
      </c>
      <c r="K184" t="s">
        <v>2915</v>
      </c>
      <c r="L184" t="s">
        <v>2912</v>
      </c>
      <c r="M184" t="s">
        <v>2918</v>
      </c>
      <c r="N184" t="s">
        <v>2907</v>
      </c>
    </row>
    <row r="185" spans="1:14" x14ac:dyDescent="0.25">
      <c r="A185" t="s">
        <v>764</v>
      </c>
      <c r="B185" t="s">
        <v>1769</v>
      </c>
      <c r="C185" t="s">
        <v>6</v>
      </c>
      <c r="D185" t="s">
        <v>10</v>
      </c>
      <c r="E185" t="s">
        <v>140</v>
      </c>
      <c r="F185" t="s">
        <v>394</v>
      </c>
      <c r="G185" t="s">
        <v>814</v>
      </c>
      <c r="H185" t="s">
        <v>25</v>
      </c>
      <c r="I185" t="s">
        <v>1559</v>
      </c>
      <c r="J185" t="s">
        <v>1021</v>
      </c>
      <c r="K185" t="s">
        <v>2915</v>
      </c>
      <c r="L185" t="s">
        <v>2912</v>
      </c>
      <c r="M185" t="s">
        <v>2871</v>
      </c>
      <c r="N185" t="s">
        <v>2919</v>
      </c>
    </row>
    <row r="186" spans="1:14" x14ac:dyDescent="0.25">
      <c r="A186" t="s">
        <v>856</v>
      </c>
      <c r="B186" t="s">
        <v>1770</v>
      </c>
      <c r="C186" t="s">
        <v>8</v>
      </c>
      <c r="D186" t="s">
        <v>14</v>
      </c>
      <c r="E186" t="s">
        <v>140</v>
      </c>
      <c r="F186" t="s">
        <v>394</v>
      </c>
      <c r="G186" t="s">
        <v>814</v>
      </c>
      <c r="H186" t="s">
        <v>129</v>
      </c>
      <c r="I186" t="s">
        <v>1567</v>
      </c>
      <c r="J186" t="s">
        <v>24</v>
      </c>
      <c r="K186" t="s">
        <v>2915</v>
      </c>
      <c r="L186" t="s">
        <v>2912</v>
      </c>
      <c r="M186" t="s">
        <v>2920</v>
      </c>
      <c r="N186" t="s">
        <v>2921</v>
      </c>
    </row>
    <row r="187" spans="1:14" x14ac:dyDescent="0.25">
      <c r="A187" t="s">
        <v>834</v>
      </c>
      <c r="B187" t="s">
        <v>1771</v>
      </c>
      <c r="C187" t="s">
        <v>8</v>
      </c>
      <c r="D187" t="s">
        <v>13</v>
      </c>
      <c r="E187" t="s">
        <v>140</v>
      </c>
      <c r="F187" t="s">
        <v>394</v>
      </c>
      <c r="G187" t="s">
        <v>814</v>
      </c>
      <c r="H187" t="s">
        <v>389</v>
      </c>
      <c r="I187" t="s">
        <v>344</v>
      </c>
      <c r="J187" t="s">
        <v>262</v>
      </c>
      <c r="K187" t="s">
        <v>2915</v>
      </c>
      <c r="L187" t="s">
        <v>2912</v>
      </c>
      <c r="M187" t="s">
        <v>2920</v>
      </c>
      <c r="N187" t="s">
        <v>2921</v>
      </c>
    </row>
    <row r="188" spans="1:14" x14ac:dyDescent="0.25">
      <c r="A188" t="s">
        <v>838</v>
      </c>
      <c r="B188" t="s">
        <v>1772</v>
      </c>
      <c r="C188" t="s">
        <v>8</v>
      </c>
      <c r="D188" t="s">
        <v>16</v>
      </c>
      <c r="E188" t="s">
        <v>140</v>
      </c>
      <c r="F188" t="s">
        <v>394</v>
      </c>
      <c r="G188" t="s">
        <v>814</v>
      </c>
      <c r="H188" t="s">
        <v>40</v>
      </c>
      <c r="I188" t="s">
        <v>287</v>
      </c>
      <c r="J188" t="s">
        <v>116</v>
      </c>
      <c r="K188" t="s">
        <v>2915</v>
      </c>
      <c r="L188" t="s">
        <v>2912</v>
      </c>
      <c r="M188" t="s">
        <v>2920</v>
      </c>
      <c r="N188" t="s">
        <v>2921</v>
      </c>
    </row>
    <row r="189" spans="1:14" x14ac:dyDescent="0.25">
      <c r="A189" t="s">
        <v>863</v>
      </c>
      <c r="B189" t="s">
        <v>1773</v>
      </c>
      <c r="C189" t="s">
        <v>8</v>
      </c>
      <c r="D189" t="s">
        <v>10</v>
      </c>
      <c r="E189" t="s">
        <v>140</v>
      </c>
      <c r="F189" t="s">
        <v>394</v>
      </c>
      <c r="G189" t="s">
        <v>814</v>
      </c>
      <c r="H189" t="s">
        <v>130</v>
      </c>
      <c r="I189" t="s">
        <v>302</v>
      </c>
      <c r="J189" t="s">
        <v>116</v>
      </c>
      <c r="K189" t="s">
        <v>2915</v>
      </c>
      <c r="L189" t="s">
        <v>2912</v>
      </c>
      <c r="M189" t="s">
        <v>2920</v>
      </c>
      <c r="N189" t="s">
        <v>2921</v>
      </c>
    </row>
    <row r="190" spans="1:14" x14ac:dyDescent="0.25">
      <c r="A190" t="s">
        <v>843</v>
      </c>
      <c r="B190" t="s">
        <v>1774</v>
      </c>
      <c r="C190" t="s">
        <v>4</v>
      </c>
      <c r="D190" t="s">
        <v>12</v>
      </c>
      <c r="E190" t="s">
        <v>143</v>
      </c>
      <c r="F190" t="s">
        <v>394</v>
      </c>
      <c r="G190" t="s">
        <v>814</v>
      </c>
      <c r="H190" t="s">
        <v>149</v>
      </c>
      <c r="I190" t="s">
        <v>364</v>
      </c>
      <c r="J190" t="s">
        <v>368</v>
      </c>
      <c r="K190" t="s">
        <v>2896</v>
      </c>
      <c r="L190" t="s">
        <v>2912</v>
      </c>
      <c r="M190" t="s">
        <v>2922</v>
      </c>
      <c r="N190" t="s">
        <v>2923</v>
      </c>
    </row>
    <row r="191" spans="1:14" x14ac:dyDescent="0.25">
      <c r="A191" t="s">
        <v>830</v>
      </c>
      <c r="B191" t="s">
        <v>1775</v>
      </c>
      <c r="C191" t="s">
        <v>6</v>
      </c>
      <c r="D191" t="s">
        <v>15</v>
      </c>
      <c r="E191" t="s">
        <v>1100</v>
      </c>
      <c r="F191" t="s">
        <v>394</v>
      </c>
      <c r="G191" t="s">
        <v>814</v>
      </c>
      <c r="H191" t="s">
        <v>320</v>
      </c>
      <c r="I191" t="s">
        <v>1012</v>
      </c>
      <c r="J191" t="s">
        <v>1040</v>
      </c>
      <c r="K191" t="s">
        <v>2896</v>
      </c>
      <c r="L191" t="s">
        <v>2906</v>
      </c>
      <c r="M191" t="s">
        <v>2924</v>
      </c>
      <c r="N191" t="s">
        <v>2916</v>
      </c>
    </row>
    <row r="192" spans="1:14" x14ac:dyDescent="0.25">
      <c r="A192" t="s">
        <v>853</v>
      </c>
      <c r="B192" t="s">
        <v>1776</v>
      </c>
      <c r="C192" t="s">
        <v>6</v>
      </c>
      <c r="D192" t="s">
        <v>12</v>
      </c>
      <c r="E192" t="s">
        <v>1152</v>
      </c>
      <c r="F192" t="s">
        <v>394</v>
      </c>
      <c r="G192" t="s">
        <v>814</v>
      </c>
      <c r="H192" t="s">
        <v>316</v>
      </c>
      <c r="I192" t="s">
        <v>911</v>
      </c>
      <c r="J192" t="s">
        <v>269</v>
      </c>
      <c r="K192" t="s">
        <v>2896</v>
      </c>
      <c r="L192" t="s">
        <v>2906</v>
      </c>
      <c r="M192" t="s">
        <v>2924</v>
      </c>
      <c r="N192" t="s">
        <v>2916</v>
      </c>
    </row>
    <row r="193" spans="1:14" x14ac:dyDescent="0.25">
      <c r="A193" t="s">
        <v>832</v>
      </c>
      <c r="B193" t="s">
        <v>1777</v>
      </c>
      <c r="C193" t="s">
        <v>6</v>
      </c>
      <c r="D193" t="s">
        <v>12</v>
      </c>
      <c r="E193" t="s">
        <v>1152</v>
      </c>
      <c r="F193" t="s">
        <v>394</v>
      </c>
      <c r="G193" t="s">
        <v>814</v>
      </c>
      <c r="H193" t="s">
        <v>233</v>
      </c>
      <c r="I193" t="s">
        <v>364</v>
      </c>
      <c r="J193" t="s">
        <v>312</v>
      </c>
      <c r="K193" t="s">
        <v>2896</v>
      </c>
      <c r="L193" t="s">
        <v>2906</v>
      </c>
      <c r="M193" t="s">
        <v>2924</v>
      </c>
      <c r="N193" t="s">
        <v>2916</v>
      </c>
    </row>
    <row r="194" spans="1:14" x14ac:dyDescent="0.25">
      <c r="A194" t="s">
        <v>685</v>
      </c>
      <c r="B194" t="s">
        <v>1778</v>
      </c>
      <c r="C194" t="s">
        <v>6</v>
      </c>
      <c r="D194" t="s">
        <v>15</v>
      </c>
      <c r="E194" t="s">
        <v>1100</v>
      </c>
      <c r="F194" t="s">
        <v>394</v>
      </c>
      <c r="G194" t="s">
        <v>814</v>
      </c>
      <c r="H194" t="s">
        <v>275</v>
      </c>
      <c r="I194" t="s">
        <v>1012</v>
      </c>
      <c r="J194" t="s">
        <v>301</v>
      </c>
      <c r="K194" t="s">
        <v>2896</v>
      </c>
      <c r="L194" t="s">
        <v>2906</v>
      </c>
      <c r="M194" t="s">
        <v>2924</v>
      </c>
      <c r="N194" t="s">
        <v>2916</v>
      </c>
    </row>
    <row r="195" spans="1:14" x14ac:dyDescent="0.25">
      <c r="A195" t="s">
        <v>648</v>
      </c>
      <c r="B195" t="s">
        <v>1779</v>
      </c>
      <c r="C195" t="s">
        <v>8</v>
      </c>
      <c r="D195" t="s">
        <v>9</v>
      </c>
      <c r="E195" t="s">
        <v>1089</v>
      </c>
      <c r="F195" t="s">
        <v>394</v>
      </c>
      <c r="G195" t="s">
        <v>814</v>
      </c>
      <c r="H195" t="s">
        <v>363</v>
      </c>
      <c r="I195" t="s">
        <v>1012</v>
      </c>
      <c r="J195" t="s">
        <v>310</v>
      </c>
      <c r="K195" t="s">
        <v>2896</v>
      </c>
      <c r="L195" t="s">
        <v>2906</v>
      </c>
      <c r="M195" t="s">
        <v>2924</v>
      </c>
      <c r="N195" t="s">
        <v>2916</v>
      </c>
    </row>
    <row r="196" spans="1:14" x14ac:dyDescent="0.25">
      <c r="A196" t="s">
        <v>757</v>
      </c>
      <c r="B196" t="s">
        <v>1780</v>
      </c>
      <c r="C196" t="s">
        <v>8</v>
      </c>
      <c r="D196" t="s">
        <v>13</v>
      </c>
      <c r="E196" t="s">
        <v>880</v>
      </c>
      <c r="F196" t="s">
        <v>394</v>
      </c>
      <c r="G196" t="s">
        <v>814</v>
      </c>
      <c r="H196" t="s">
        <v>51</v>
      </c>
      <c r="I196" t="s">
        <v>1559</v>
      </c>
      <c r="J196" t="s">
        <v>74</v>
      </c>
      <c r="K196" t="s">
        <v>2915</v>
      </c>
      <c r="L196" t="s">
        <v>2925</v>
      </c>
      <c r="M196" t="s">
        <v>2924</v>
      </c>
      <c r="N196" t="s">
        <v>2916</v>
      </c>
    </row>
    <row r="197" spans="1:14" x14ac:dyDescent="0.25">
      <c r="A197" t="s">
        <v>687</v>
      </c>
      <c r="B197" t="s">
        <v>1781</v>
      </c>
      <c r="C197" t="s">
        <v>5</v>
      </c>
      <c r="D197" t="s">
        <v>11</v>
      </c>
      <c r="E197" t="s">
        <v>140</v>
      </c>
      <c r="F197" t="s">
        <v>394</v>
      </c>
      <c r="G197" t="s">
        <v>814</v>
      </c>
      <c r="H197" t="s">
        <v>1782</v>
      </c>
      <c r="I197" t="s">
        <v>1012</v>
      </c>
      <c r="J197" t="s">
        <v>385</v>
      </c>
      <c r="K197" t="s">
        <v>2896</v>
      </c>
      <c r="L197" t="s">
        <v>2894</v>
      </c>
      <c r="M197" t="s">
        <v>2924</v>
      </c>
      <c r="N197" t="s">
        <v>2916</v>
      </c>
    </row>
    <row r="198" spans="1:14" x14ac:dyDescent="0.25">
      <c r="A198" t="s">
        <v>864</v>
      </c>
      <c r="B198" t="s">
        <v>1783</v>
      </c>
      <c r="C198" t="s">
        <v>5</v>
      </c>
      <c r="D198" t="s">
        <v>14</v>
      </c>
      <c r="E198" t="s">
        <v>140</v>
      </c>
      <c r="F198" t="s">
        <v>394</v>
      </c>
      <c r="G198" t="s">
        <v>814</v>
      </c>
      <c r="H198" t="s">
        <v>73</v>
      </c>
      <c r="I198" t="s">
        <v>1050</v>
      </c>
      <c r="J198" t="s">
        <v>249</v>
      </c>
      <c r="K198" t="s">
        <v>2905</v>
      </c>
      <c r="L198" t="s">
        <v>2906</v>
      </c>
      <c r="M198" t="s">
        <v>2924</v>
      </c>
      <c r="N198" t="s">
        <v>2916</v>
      </c>
    </row>
    <row r="199" spans="1:14" x14ac:dyDescent="0.25">
      <c r="A199" t="s">
        <v>681</v>
      </c>
      <c r="B199" t="s">
        <v>1786</v>
      </c>
      <c r="C199" t="s">
        <v>6</v>
      </c>
      <c r="D199" t="s">
        <v>11</v>
      </c>
      <c r="E199" t="s">
        <v>140</v>
      </c>
      <c r="F199" t="s">
        <v>395</v>
      </c>
      <c r="G199" t="s">
        <v>814</v>
      </c>
      <c r="H199" t="s">
        <v>113</v>
      </c>
      <c r="I199" t="s">
        <v>302</v>
      </c>
      <c r="J199" t="s">
        <v>111</v>
      </c>
      <c r="K199" t="s">
        <v>2915</v>
      </c>
      <c r="L199" t="s">
        <v>2912</v>
      </c>
      <c r="M199" t="s">
        <v>2926</v>
      </c>
      <c r="N199" t="s">
        <v>2927</v>
      </c>
    </row>
    <row r="200" spans="1:14" x14ac:dyDescent="0.25">
      <c r="A200" t="s">
        <v>841</v>
      </c>
      <c r="B200" t="s">
        <v>1787</v>
      </c>
      <c r="C200" t="s">
        <v>4</v>
      </c>
      <c r="D200" t="s">
        <v>15</v>
      </c>
      <c r="E200" t="s">
        <v>140</v>
      </c>
      <c r="F200" t="s">
        <v>395</v>
      </c>
      <c r="G200" t="s">
        <v>814</v>
      </c>
      <c r="H200" t="s">
        <v>120</v>
      </c>
      <c r="I200" t="s">
        <v>882</v>
      </c>
      <c r="J200" t="s">
        <v>87</v>
      </c>
      <c r="K200" t="s">
        <v>2915</v>
      </c>
      <c r="L200" t="s">
        <v>2912</v>
      </c>
      <c r="M200" t="s">
        <v>2928</v>
      </c>
      <c r="N200" t="s">
        <v>2929</v>
      </c>
    </row>
    <row r="201" spans="1:14" x14ac:dyDescent="0.25">
      <c r="A201" t="s">
        <v>650</v>
      </c>
      <c r="B201" t="s">
        <v>1788</v>
      </c>
      <c r="C201" t="s">
        <v>4</v>
      </c>
      <c r="D201" t="s">
        <v>16</v>
      </c>
      <c r="E201" t="s">
        <v>140</v>
      </c>
      <c r="F201" t="s">
        <v>395</v>
      </c>
      <c r="G201" t="s">
        <v>814</v>
      </c>
      <c r="H201" t="s">
        <v>134</v>
      </c>
      <c r="I201" t="s">
        <v>287</v>
      </c>
      <c r="J201" t="s">
        <v>87</v>
      </c>
      <c r="K201" t="s">
        <v>2915</v>
      </c>
      <c r="L201" t="s">
        <v>2912</v>
      </c>
      <c r="M201" t="s">
        <v>2928</v>
      </c>
      <c r="N201" t="s">
        <v>2929</v>
      </c>
    </row>
    <row r="202" spans="1:14" x14ac:dyDescent="0.25">
      <c r="A202" t="s">
        <v>758</v>
      </c>
      <c r="B202" t="s">
        <v>1789</v>
      </c>
      <c r="C202" t="s">
        <v>4</v>
      </c>
      <c r="D202" t="s">
        <v>12</v>
      </c>
      <c r="E202" t="s">
        <v>140</v>
      </c>
      <c r="F202" t="s">
        <v>395</v>
      </c>
      <c r="G202" t="s">
        <v>814</v>
      </c>
      <c r="H202" t="s">
        <v>373</v>
      </c>
      <c r="I202" t="s">
        <v>1559</v>
      </c>
      <c r="J202" t="s">
        <v>222</v>
      </c>
      <c r="K202" t="s">
        <v>2915</v>
      </c>
      <c r="L202" t="s">
        <v>2912</v>
      </c>
      <c r="M202" t="s">
        <v>2928</v>
      </c>
      <c r="N202" t="s">
        <v>2929</v>
      </c>
    </row>
    <row r="203" spans="1:14" x14ac:dyDescent="0.25">
      <c r="A203" t="s">
        <v>767</v>
      </c>
      <c r="B203" t="s">
        <v>1790</v>
      </c>
      <c r="C203" t="s">
        <v>4</v>
      </c>
      <c r="D203" t="s">
        <v>9</v>
      </c>
      <c r="E203" t="s">
        <v>140</v>
      </c>
      <c r="F203" t="s">
        <v>395</v>
      </c>
      <c r="G203" t="s">
        <v>814</v>
      </c>
      <c r="H203" t="s">
        <v>389</v>
      </c>
      <c r="I203" t="s">
        <v>340</v>
      </c>
      <c r="J203" t="s">
        <v>222</v>
      </c>
      <c r="K203" t="s">
        <v>2915</v>
      </c>
      <c r="L203" t="s">
        <v>2912</v>
      </c>
      <c r="M203" t="s">
        <v>2928</v>
      </c>
      <c r="N203" t="s">
        <v>2929</v>
      </c>
    </row>
    <row r="204" spans="1:14" x14ac:dyDescent="0.25">
      <c r="A204" t="s">
        <v>862</v>
      </c>
      <c r="B204" t="s">
        <v>1791</v>
      </c>
      <c r="C204" t="s">
        <v>6</v>
      </c>
      <c r="D204" t="s">
        <v>14</v>
      </c>
      <c r="E204" t="s">
        <v>140</v>
      </c>
      <c r="F204" t="s">
        <v>395</v>
      </c>
      <c r="G204" t="s">
        <v>814</v>
      </c>
      <c r="H204" t="s">
        <v>389</v>
      </c>
      <c r="I204" t="s">
        <v>911</v>
      </c>
      <c r="J204" t="s">
        <v>193</v>
      </c>
      <c r="K204" t="s">
        <v>2915</v>
      </c>
      <c r="L204" t="s">
        <v>2912</v>
      </c>
      <c r="M204" t="s">
        <v>2875</v>
      </c>
      <c r="N204" t="s">
        <v>2930</v>
      </c>
    </row>
    <row r="205" spans="1:14" x14ac:dyDescent="0.25">
      <c r="A205" t="s">
        <v>778</v>
      </c>
      <c r="B205" t="s">
        <v>1792</v>
      </c>
      <c r="C205" t="s">
        <v>5</v>
      </c>
      <c r="D205" t="s">
        <v>10</v>
      </c>
      <c r="E205" t="s">
        <v>140</v>
      </c>
      <c r="F205" t="s">
        <v>395</v>
      </c>
      <c r="G205" t="s">
        <v>814</v>
      </c>
      <c r="H205" t="s">
        <v>389</v>
      </c>
      <c r="I205" t="s">
        <v>267</v>
      </c>
      <c r="J205" t="s">
        <v>149</v>
      </c>
      <c r="K205" t="s">
        <v>2915</v>
      </c>
      <c r="L205" t="s">
        <v>2912</v>
      </c>
      <c r="M205" t="s">
        <v>2875</v>
      </c>
      <c r="N205" t="s">
        <v>2930</v>
      </c>
    </row>
    <row r="206" spans="1:14" x14ac:dyDescent="0.25">
      <c r="A206" t="s">
        <v>828</v>
      </c>
      <c r="B206" t="s">
        <v>1793</v>
      </c>
      <c r="C206" t="s">
        <v>6</v>
      </c>
      <c r="D206" t="s">
        <v>11</v>
      </c>
      <c r="E206" t="s">
        <v>140</v>
      </c>
      <c r="F206" t="s">
        <v>395</v>
      </c>
      <c r="G206" t="s">
        <v>814</v>
      </c>
      <c r="H206" t="s">
        <v>389</v>
      </c>
      <c r="I206" t="s">
        <v>911</v>
      </c>
      <c r="J206" t="s">
        <v>193</v>
      </c>
      <c r="K206" t="s">
        <v>2915</v>
      </c>
      <c r="L206" t="s">
        <v>2912</v>
      </c>
      <c r="M206" t="s">
        <v>2875</v>
      </c>
      <c r="N206" t="s">
        <v>2930</v>
      </c>
    </row>
    <row r="207" spans="1:14" x14ac:dyDescent="0.25">
      <c r="A207" t="s">
        <v>837</v>
      </c>
      <c r="B207" t="s">
        <v>1794</v>
      </c>
      <c r="C207" t="s">
        <v>5</v>
      </c>
      <c r="D207" t="s">
        <v>13</v>
      </c>
      <c r="E207" t="s">
        <v>140</v>
      </c>
      <c r="F207" t="s">
        <v>395</v>
      </c>
      <c r="G207" t="s">
        <v>814</v>
      </c>
      <c r="H207" t="s">
        <v>389</v>
      </c>
      <c r="I207" t="s">
        <v>911</v>
      </c>
      <c r="J207" t="s">
        <v>193</v>
      </c>
      <c r="K207" t="s">
        <v>2915</v>
      </c>
      <c r="L207" t="s">
        <v>2912</v>
      </c>
      <c r="M207" t="s">
        <v>2875</v>
      </c>
      <c r="N207" t="s">
        <v>2930</v>
      </c>
    </row>
    <row r="208" spans="1:14" x14ac:dyDescent="0.25">
      <c r="A208" t="s">
        <v>851</v>
      </c>
      <c r="B208" t="s">
        <v>1795</v>
      </c>
      <c r="C208" t="s">
        <v>5</v>
      </c>
      <c r="D208" t="s">
        <v>1676</v>
      </c>
      <c r="E208" t="s">
        <v>1134</v>
      </c>
      <c r="F208" t="s">
        <v>395</v>
      </c>
      <c r="G208" t="s">
        <v>814</v>
      </c>
      <c r="H208" t="s">
        <v>88</v>
      </c>
      <c r="I208" t="s">
        <v>1567</v>
      </c>
      <c r="J208" t="s">
        <v>68</v>
      </c>
      <c r="K208" t="s">
        <v>2915</v>
      </c>
      <c r="L208" t="s">
        <v>2912</v>
      </c>
      <c r="M208" t="s">
        <v>2931</v>
      </c>
      <c r="N208" t="s">
        <v>2932</v>
      </c>
    </row>
    <row r="209" spans="1:14" x14ac:dyDescent="0.25">
      <c r="A209" t="s">
        <v>684</v>
      </c>
      <c r="B209" t="s">
        <v>1796</v>
      </c>
      <c r="C209" t="s">
        <v>5</v>
      </c>
      <c r="D209" t="s">
        <v>16</v>
      </c>
      <c r="E209" t="s">
        <v>1797</v>
      </c>
      <c r="F209" t="s">
        <v>396</v>
      </c>
      <c r="G209" t="s">
        <v>814</v>
      </c>
      <c r="H209" t="s">
        <v>119</v>
      </c>
      <c r="I209" t="s">
        <v>1012</v>
      </c>
      <c r="J209" t="s">
        <v>330</v>
      </c>
      <c r="K209" t="s">
        <v>2896</v>
      </c>
      <c r="L209" t="s">
        <v>2894</v>
      </c>
      <c r="M209" t="s">
        <v>2933</v>
      </c>
      <c r="N209" t="s">
        <v>2922</v>
      </c>
    </row>
    <row r="210" spans="1:14" x14ac:dyDescent="0.25">
      <c r="A210" t="s">
        <v>701</v>
      </c>
      <c r="B210" t="s">
        <v>1798</v>
      </c>
      <c r="C210" t="s">
        <v>5</v>
      </c>
      <c r="D210" t="s">
        <v>9</v>
      </c>
      <c r="E210" t="s">
        <v>1797</v>
      </c>
      <c r="F210" t="s">
        <v>396</v>
      </c>
      <c r="G210" t="s">
        <v>814</v>
      </c>
      <c r="H210" t="s">
        <v>312</v>
      </c>
      <c r="I210" t="s">
        <v>1012</v>
      </c>
      <c r="J210" t="s">
        <v>291</v>
      </c>
      <c r="K210" t="s">
        <v>2896</v>
      </c>
      <c r="L210" t="s">
        <v>2894</v>
      </c>
      <c r="M210" t="s">
        <v>2933</v>
      </c>
      <c r="N210" t="s">
        <v>2922</v>
      </c>
    </row>
    <row r="211" spans="1:14" x14ac:dyDescent="0.25">
      <c r="A211" t="s">
        <v>718</v>
      </c>
      <c r="B211" t="s">
        <v>1799</v>
      </c>
      <c r="C211" t="s">
        <v>5</v>
      </c>
      <c r="D211" t="s">
        <v>12</v>
      </c>
      <c r="E211" t="s">
        <v>1797</v>
      </c>
      <c r="F211" t="s">
        <v>396</v>
      </c>
      <c r="G211" t="s">
        <v>814</v>
      </c>
      <c r="H211" t="s">
        <v>312</v>
      </c>
      <c r="I211" t="s">
        <v>1590</v>
      </c>
      <c r="J211" t="s">
        <v>294</v>
      </c>
      <c r="K211" t="s">
        <v>2896</v>
      </c>
      <c r="L211" t="s">
        <v>2894</v>
      </c>
      <c r="M211" t="s">
        <v>2933</v>
      </c>
      <c r="N211" t="s">
        <v>2922</v>
      </c>
    </row>
    <row r="212" spans="1:14" x14ac:dyDescent="0.25">
      <c r="A212" t="s">
        <v>766</v>
      </c>
      <c r="B212" t="s">
        <v>1800</v>
      </c>
      <c r="C212" t="s">
        <v>5</v>
      </c>
      <c r="D212" t="s">
        <v>14</v>
      </c>
      <c r="E212" t="s">
        <v>1797</v>
      </c>
      <c r="F212" t="s">
        <v>396</v>
      </c>
      <c r="G212" t="s">
        <v>814</v>
      </c>
      <c r="H212" t="s">
        <v>335</v>
      </c>
      <c r="I212" t="s">
        <v>1801</v>
      </c>
      <c r="J212" t="s">
        <v>1802</v>
      </c>
      <c r="K212" t="s">
        <v>2896</v>
      </c>
      <c r="L212" t="s">
        <v>2894</v>
      </c>
      <c r="M212" t="s">
        <v>2933</v>
      </c>
      <c r="N212" t="s">
        <v>2922</v>
      </c>
    </row>
    <row r="213" spans="1:14" x14ac:dyDescent="0.25">
      <c r="A213" t="s">
        <v>675</v>
      </c>
      <c r="B213" t="s">
        <v>1803</v>
      </c>
      <c r="C213" t="s">
        <v>4</v>
      </c>
      <c r="D213" t="s">
        <v>13</v>
      </c>
      <c r="E213" t="s">
        <v>1797</v>
      </c>
      <c r="F213" t="s">
        <v>396</v>
      </c>
      <c r="G213" t="s">
        <v>814</v>
      </c>
      <c r="H213" t="s">
        <v>284</v>
      </c>
      <c r="I213" t="s">
        <v>1188</v>
      </c>
      <c r="J213" t="s">
        <v>311</v>
      </c>
      <c r="K213" t="s">
        <v>2896</v>
      </c>
      <c r="L213" t="s">
        <v>2894</v>
      </c>
      <c r="M213" t="s">
        <v>2934</v>
      </c>
      <c r="N213" t="s">
        <v>2924</v>
      </c>
    </row>
    <row r="214" spans="1:14" x14ac:dyDescent="0.25">
      <c r="A214" t="s">
        <v>756</v>
      </c>
      <c r="B214" t="s">
        <v>1804</v>
      </c>
      <c r="C214" t="s">
        <v>6</v>
      </c>
      <c r="D214" t="s">
        <v>15</v>
      </c>
      <c r="E214" t="s">
        <v>1797</v>
      </c>
      <c r="F214" t="s">
        <v>396</v>
      </c>
      <c r="G214" t="s">
        <v>814</v>
      </c>
      <c r="H214" t="s">
        <v>329</v>
      </c>
      <c r="I214" t="s">
        <v>1805</v>
      </c>
      <c r="J214" t="s">
        <v>282</v>
      </c>
      <c r="K214" t="s">
        <v>2896</v>
      </c>
      <c r="L214" t="s">
        <v>2894</v>
      </c>
      <c r="M214" t="s">
        <v>2934</v>
      </c>
      <c r="N214" t="s">
        <v>2924</v>
      </c>
    </row>
    <row r="215" spans="1:14" x14ac:dyDescent="0.25">
      <c r="A215" t="s">
        <v>647</v>
      </c>
      <c r="B215" t="s">
        <v>1806</v>
      </c>
      <c r="C215" t="s">
        <v>6</v>
      </c>
      <c r="D215" t="s">
        <v>10</v>
      </c>
      <c r="E215" t="s">
        <v>1797</v>
      </c>
      <c r="F215" t="s">
        <v>396</v>
      </c>
      <c r="G215" t="s">
        <v>814</v>
      </c>
      <c r="H215" t="s">
        <v>284</v>
      </c>
      <c r="I215" t="s">
        <v>1807</v>
      </c>
      <c r="J215" t="s">
        <v>327</v>
      </c>
      <c r="K215" t="s">
        <v>2896</v>
      </c>
      <c r="L215" t="s">
        <v>2894</v>
      </c>
      <c r="M215" t="s">
        <v>2934</v>
      </c>
      <c r="N215" t="s">
        <v>2924</v>
      </c>
    </row>
    <row r="216" spans="1:14" x14ac:dyDescent="0.25">
      <c r="A216" t="s">
        <v>706</v>
      </c>
      <c r="B216" t="s">
        <v>1808</v>
      </c>
      <c r="C216" t="s">
        <v>6</v>
      </c>
      <c r="D216" t="s">
        <v>11</v>
      </c>
      <c r="E216" t="s">
        <v>1797</v>
      </c>
      <c r="F216" t="s">
        <v>396</v>
      </c>
      <c r="G216" t="s">
        <v>814</v>
      </c>
      <c r="H216" t="s">
        <v>284</v>
      </c>
      <c r="I216" t="s">
        <v>1801</v>
      </c>
      <c r="J216" t="s">
        <v>282</v>
      </c>
      <c r="K216" t="s">
        <v>2896</v>
      </c>
      <c r="L216" t="s">
        <v>2894</v>
      </c>
      <c r="M216" t="s">
        <v>2934</v>
      </c>
      <c r="N216" t="s">
        <v>2924</v>
      </c>
    </row>
    <row r="217" spans="1:14" x14ac:dyDescent="0.25">
      <c r="A217" t="s">
        <v>835</v>
      </c>
      <c r="B217" t="s">
        <v>1809</v>
      </c>
      <c r="C217" t="s">
        <v>4</v>
      </c>
      <c r="D217" t="s">
        <v>16</v>
      </c>
      <c r="E217" t="s">
        <v>1797</v>
      </c>
      <c r="F217" t="s">
        <v>396</v>
      </c>
      <c r="G217" t="s">
        <v>814</v>
      </c>
      <c r="H217" t="s">
        <v>1810</v>
      </c>
      <c r="I217" t="s">
        <v>1012</v>
      </c>
      <c r="J217" t="s">
        <v>282</v>
      </c>
      <c r="K217" t="s">
        <v>2896</v>
      </c>
      <c r="L217" t="s">
        <v>2894</v>
      </c>
      <c r="M217" t="s">
        <v>2934</v>
      </c>
      <c r="N217" t="s">
        <v>2924</v>
      </c>
    </row>
    <row r="218" spans="1:14" x14ac:dyDescent="0.25">
      <c r="A218" t="s">
        <v>709</v>
      </c>
      <c r="B218" t="s">
        <v>1811</v>
      </c>
      <c r="C218" t="s">
        <v>4</v>
      </c>
      <c r="D218" t="s">
        <v>17</v>
      </c>
      <c r="E218" t="s">
        <v>1797</v>
      </c>
      <c r="F218" t="s">
        <v>396</v>
      </c>
      <c r="G218" t="s">
        <v>814</v>
      </c>
      <c r="H218" t="s">
        <v>333</v>
      </c>
      <c r="I218" t="s">
        <v>1801</v>
      </c>
      <c r="J218" t="s">
        <v>18</v>
      </c>
      <c r="K218" t="s">
        <v>2896</v>
      </c>
      <c r="L218" t="s">
        <v>2894</v>
      </c>
      <c r="M218" t="s">
        <v>2934</v>
      </c>
      <c r="N218" t="s">
        <v>2924</v>
      </c>
    </row>
    <row r="219" spans="1:14" x14ac:dyDescent="0.25">
      <c r="A219" t="s">
        <v>854</v>
      </c>
      <c r="B219" t="s">
        <v>1812</v>
      </c>
      <c r="C219" t="s">
        <v>4</v>
      </c>
      <c r="D219" t="s">
        <v>1676</v>
      </c>
      <c r="E219" t="s">
        <v>1797</v>
      </c>
      <c r="F219" t="s">
        <v>396</v>
      </c>
      <c r="G219" t="s">
        <v>814</v>
      </c>
      <c r="H219" t="s">
        <v>333</v>
      </c>
      <c r="I219" t="s">
        <v>1801</v>
      </c>
      <c r="J219" t="s">
        <v>18</v>
      </c>
      <c r="K219" t="s">
        <v>2896</v>
      </c>
      <c r="L219" t="s">
        <v>2894</v>
      </c>
      <c r="M219" t="s">
        <v>2934</v>
      </c>
      <c r="N219" t="s">
        <v>2924</v>
      </c>
    </row>
    <row r="220" spans="1:14" x14ac:dyDescent="0.25">
      <c r="A220" t="s">
        <v>840</v>
      </c>
      <c r="B220" t="s">
        <v>1813</v>
      </c>
      <c r="C220" t="s">
        <v>6</v>
      </c>
      <c r="D220" t="s">
        <v>11</v>
      </c>
      <c r="E220" t="s">
        <v>140</v>
      </c>
      <c r="F220" t="s">
        <v>393</v>
      </c>
      <c r="G220" t="s">
        <v>814</v>
      </c>
      <c r="H220" t="s">
        <v>88</v>
      </c>
      <c r="I220" t="s">
        <v>1559</v>
      </c>
      <c r="J220" t="s">
        <v>947</v>
      </c>
      <c r="K220" t="s">
        <v>2915</v>
      </c>
      <c r="L220" t="s">
        <v>2912</v>
      </c>
      <c r="M220" t="s">
        <v>2935</v>
      </c>
      <c r="N220" t="s">
        <v>2936</v>
      </c>
    </row>
    <row r="221" spans="1:14" x14ac:dyDescent="0.25">
      <c r="A221" t="s">
        <v>703</v>
      </c>
      <c r="B221" t="s">
        <v>1814</v>
      </c>
      <c r="C221" t="s">
        <v>6</v>
      </c>
      <c r="D221" t="s">
        <v>15</v>
      </c>
      <c r="E221" t="s">
        <v>1815</v>
      </c>
      <c r="F221" t="s">
        <v>393</v>
      </c>
      <c r="G221" t="s">
        <v>814</v>
      </c>
      <c r="H221" t="s">
        <v>74</v>
      </c>
      <c r="I221" t="s">
        <v>317</v>
      </c>
      <c r="J221" t="s">
        <v>1816</v>
      </c>
      <c r="K221" t="s">
        <v>2915</v>
      </c>
      <c r="L221" t="s">
        <v>2912</v>
      </c>
      <c r="M221" t="s">
        <v>2935</v>
      </c>
      <c r="N221" t="s">
        <v>2936</v>
      </c>
    </row>
    <row r="222" spans="1:14" x14ac:dyDescent="0.25">
      <c r="A222" t="s">
        <v>662</v>
      </c>
      <c r="B222" t="s">
        <v>1817</v>
      </c>
      <c r="C222" t="s">
        <v>8</v>
      </c>
      <c r="D222" t="s">
        <v>16</v>
      </c>
      <c r="E222" t="s">
        <v>140</v>
      </c>
      <c r="F222" t="s">
        <v>393</v>
      </c>
      <c r="G222" t="s">
        <v>814</v>
      </c>
      <c r="H222" t="s">
        <v>127</v>
      </c>
      <c r="I222" t="s">
        <v>908</v>
      </c>
      <c r="J222" t="s">
        <v>1045</v>
      </c>
      <c r="K222" t="s">
        <v>2905</v>
      </c>
      <c r="L222" t="s">
        <v>2906</v>
      </c>
      <c r="M222" t="s">
        <v>2935</v>
      </c>
      <c r="N222" t="s">
        <v>2936</v>
      </c>
    </row>
    <row r="223" spans="1:14" x14ac:dyDescent="0.25">
      <c r="A223" t="s">
        <v>708</v>
      </c>
      <c r="B223" t="s">
        <v>1818</v>
      </c>
      <c r="C223" t="s">
        <v>8</v>
      </c>
      <c r="D223" t="s">
        <v>10</v>
      </c>
      <c r="E223" t="s">
        <v>140</v>
      </c>
      <c r="F223" t="s">
        <v>393</v>
      </c>
      <c r="G223" t="s">
        <v>814</v>
      </c>
      <c r="H223" t="s">
        <v>371</v>
      </c>
      <c r="I223" t="s">
        <v>1026</v>
      </c>
      <c r="J223" t="s">
        <v>1045</v>
      </c>
      <c r="K223" t="s">
        <v>2905</v>
      </c>
      <c r="L223" t="s">
        <v>2906</v>
      </c>
      <c r="M223" t="s">
        <v>2935</v>
      </c>
      <c r="N223" t="s">
        <v>2936</v>
      </c>
    </row>
    <row r="224" spans="1:14" x14ac:dyDescent="0.25">
      <c r="A224" t="s">
        <v>719</v>
      </c>
      <c r="B224" t="s">
        <v>1819</v>
      </c>
      <c r="C224" t="s">
        <v>8</v>
      </c>
      <c r="D224" t="s">
        <v>14</v>
      </c>
      <c r="E224" t="s">
        <v>1815</v>
      </c>
      <c r="F224" t="s">
        <v>393</v>
      </c>
      <c r="G224" t="s">
        <v>814</v>
      </c>
      <c r="H224" t="s">
        <v>337</v>
      </c>
      <c r="I224" t="s">
        <v>298</v>
      </c>
      <c r="J224" t="s">
        <v>1032</v>
      </c>
      <c r="K224" t="s">
        <v>2905</v>
      </c>
      <c r="L224" t="s">
        <v>2906</v>
      </c>
      <c r="M224" t="s">
        <v>2935</v>
      </c>
      <c r="N224" t="s">
        <v>2936</v>
      </c>
    </row>
    <row r="225" spans="1:14" x14ac:dyDescent="0.25">
      <c r="A225" t="s">
        <v>705</v>
      </c>
      <c r="B225" t="s">
        <v>1820</v>
      </c>
      <c r="C225" t="s">
        <v>6</v>
      </c>
      <c r="D225" t="s">
        <v>9</v>
      </c>
      <c r="E225" t="s">
        <v>140</v>
      </c>
      <c r="F225" t="s">
        <v>393</v>
      </c>
      <c r="G225" t="s">
        <v>814</v>
      </c>
      <c r="H225" t="s">
        <v>1762</v>
      </c>
      <c r="I225" t="s">
        <v>302</v>
      </c>
      <c r="J225" t="s">
        <v>361</v>
      </c>
      <c r="K225" t="s">
        <v>2915</v>
      </c>
      <c r="L225" t="s">
        <v>2912</v>
      </c>
      <c r="M225" t="s">
        <v>2935</v>
      </c>
      <c r="N225" t="s">
        <v>2936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B1" sqref="B1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 t="e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#VALUE!</v>
      </c>
      <c r="L2" s="7" t="e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#VALUE!</v>
      </c>
      <c r="M2" s="7" t="e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#VALUE!</v>
      </c>
      <c r="N2" s="7" t="e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#VALUE!</v>
      </c>
      <c r="O2" s="5" t="e">
        <f>IF(AND(K2&lt;&gt;"", L2&lt;&gt;""), DATEDIF(K2, L2, "M") + 1, "")</f>
        <v>#VALUE!</v>
      </c>
      <c r="P2" s="10" t="e">
        <f>IF('FY2024'!$A4&lt;&gt;"",IF(AND(MONTH($K2) &lt;= 1, MONTH($L2) &gt;= 1), IF($O2 &lt;&gt; "", $E2/$O2, ""), ""),"")</f>
        <v>#VALUE!</v>
      </c>
      <c r="Q2" s="10" t="e">
        <f>IF('FY2024'!$A4&lt;&gt;"",IF(AND(MONTH($K2) &lt;= 2, MONTH($L2) &gt;= 2), IF($O2 &lt;&gt; "", $E2/$O2, ""), ""),"")</f>
        <v>#VALUE!</v>
      </c>
      <c r="R2" s="10" t="e">
        <f>IF('FY2024'!$A4&lt;&gt;"",IF(AND(MONTH($K2) &lt;= 3, MONTH($L2) &gt;= 3), IF($O2 &lt;&gt; "", $E2/$O2, ""), ""),"")</f>
        <v>#VALUE!</v>
      </c>
      <c r="S2" s="10" t="e">
        <f>IF('FY2024'!$A4&lt;&gt;"",IF(AND(MONTH($K2) &lt;= 4, MONTH($L2) &gt;= 4), IF($O2 &lt;&gt; "", $E2/$O2, ""), ""),"")</f>
        <v>#VALUE!</v>
      </c>
      <c r="T2" s="10" t="e">
        <f>IF('FY2024'!$A4&lt;&gt;"",IF(AND(MONTH($K2) &lt;= 5, MONTH($L2) &gt;= 5), IF($O2 &lt;&gt; "", $E2/$O2, ""), ""),"")</f>
        <v>#VALUE!</v>
      </c>
      <c r="U2" s="10" t="e">
        <f>IF('FY2024'!$A4&lt;&gt;"",IF(AND(MONTH($K2) &lt;= 6, MONTH($L2) &gt;= 6), IF($O2 &lt;&gt; "", $E2/$O2, ""), ""),"")</f>
        <v>#VALUE!</v>
      </c>
      <c r="V2" s="10" t="e">
        <f>IF('FY2024'!$A4&lt;&gt;"",IF(AND(MONTH($K2) &lt;= 7, MONTH($L2) &gt;= 7 ), IF($O2 &lt;&gt; "", $E2/$O2, ""), ""),"")</f>
        <v>#VALUE!</v>
      </c>
      <c r="W2" s="10" t="e">
        <f>IF('FY2024'!$A4&lt;&gt;"",IF(AND(MONTH($K2) &lt;= 8, MONTH($L2) &gt;= 8), IF($O2 &lt;&gt; "", $E2/$O2, ""), ""),"")</f>
        <v>#VALUE!</v>
      </c>
      <c r="X2" s="10" t="e">
        <f>IF('FY2024'!$A4&lt;&gt;"",IF(AND(MONTH($K2) &lt;= 9, MONTH($L2) &gt;= 9), IF($O2 &lt;&gt; "", $E2/$O2, ""), ""),"")</f>
        <v>#VALUE!</v>
      </c>
      <c r="Y2" s="10" t="e">
        <f>IF('FY2024'!$A4&lt;&gt;"",IF(AND(MONTH($K2) &lt;= 10, MONTH($L2) &gt;= 10), IF($O2 &lt;&gt; "", $E2/$O2, ""), ""),"")</f>
        <v>#VALUE!</v>
      </c>
      <c r="Z2" s="10" t="e">
        <f>IF('FY2024'!$A4&lt;&gt;"",IF(AND(MONTH($K2) &lt;= 11, MONTH($L2) &gt;= 11), IF($O2 &lt;&gt; "", $E2/$O2, ""), ""),"")</f>
        <v>#VALUE!</v>
      </c>
      <c r="AA2" s="10" t="e">
        <f>IF('FY2024'!$A4&lt;&gt;"",IF(AND(MONTH($K2) &lt;= 12, MONTH($L2) &gt;= 12), IF($O2 &lt;&gt; "", $E2/$O2, ""), ""),"")</f>
        <v>#VALUE!</v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 t="e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#VALUE!</v>
      </c>
      <c r="L3" s="7" t="e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#VALUE!</v>
      </c>
      <c r="M3" s="7" t="e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#VALUE!</v>
      </c>
      <c r="N3" s="7" t="e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#VALUE!</v>
      </c>
      <c r="O3" s="5" t="e">
        <f t="shared" ref="O3:O66" si="0">IF(AND(K3&lt;&gt;"", L3&lt;&gt;""), DATEDIF(K3, L3, "M") + 1, "")</f>
        <v>#VALUE!</v>
      </c>
      <c r="P3" s="10" t="e">
        <f>IF('FY2024'!$A5&lt;&gt;"",IF(AND(MONTH($K3) &lt;= 1, MONTH($L3) &gt;= 1), IF($O3 &lt;&gt; "", $E3/$O3, ""), ""),"")</f>
        <v>#VALUE!</v>
      </c>
      <c r="Q3" s="10" t="e">
        <f>IF('FY2024'!$A5&lt;&gt;"",IF(AND(MONTH($K3) &lt;= 2, MONTH($L3) &gt;= 2), IF($O3 &lt;&gt; "", $E3/$O3, ""), ""),"")</f>
        <v>#VALUE!</v>
      </c>
      <c r="R3" s="10" t="e">
        <f>IF('FY2024'!$A5&lt;&gt;"",IF(AND(MONTH($K3) &lt;= 3, MONTH($L3) &gt;= 3), IF($O3 &lt;&gt; "", $E3/$O3, ""), ""),"")</f>
        <v>#VALUE!</v>
      </c>
      <c r="S3" s="10" t="e">
        <f>IF('FY2024'!$A5&lt;&gt;"",IF(AND(MONTH($K3) &lt;= 4, MONTH($L3) &gt;= 4), IF($O3 &lt;&gt; "", $E3/$O3, ""), ""),"")</f>
        <v>#VALUE!</v>
      </c>
      <c r="T3" s="10" t="e">
        <f>IF('FY2024'!$A5&lt;&gt;"",IF(AND(MONTH($K3) &lt;= 5, MONTH($L3) &gt;= 5), IF($O3 &lt;&gt; "", $E3/$O3, ""), ""),"")</f>
        <v>#VALUE!</v>
      </c>
      <c r="U3" s="10" t="e">
        <f>IF('FY2024'!$A5&lt;&gt;"",IF(AND(MONTH($K3) &lt;= 6, MONTH($L3) &gt;= 6), IF($O3 &lt;&gt; "", $E3/$O3, ""), ""),"")</f>
        <v>#VALUE!</v>
      </c>
      <c r="V3" s="10" t="e">
        <f>IF('FY2024'!$A5&lt;&gt;"",IF(AND(MONTH($K3) &lt;= 7, MONTH($L3) &gt;= 7 ), IF($O3 &lt;&gt; "", $E3/$O3, ""), ""),"")</f>
        <v>#VALUE!</v>
      </c>
      <c r="W3" s="10" t="e">
        <f>IF('FY2024'!$A5&lt;&gt;"",IF(AND(MONTH($K3) &lt;= 8, MONTH($L3) &gt;= 8), IF($O3 &lt;&gt; "", $E3/$O3, ""), ""),"")</f>
        <v>#VALUE!</v>
      </c>
      <c r="X3" s="10" t="e">
        <f>IF('FY2024'!$A5&lt;&gt;"",IF(AND(MONTH($K3) &lt;= 9, MONTH($L3) &gt;= 9), IF($O3 &lt;&gt; "", $E3/$O3, ""), ""),"")</f>
        <v>#VALUE!</v>
      </c>
      <c r="Y3" s="10" t="e">
        <f>IF('FY2024'!$A5&lt;&gt;"",IF(AND(MONTH($K3) &lt;= 10, MONTH($L3) &gt;= 10), IF($O3 &lt;&gt; "", $E3/$O3, ""), ""),"")</f>
        <v>#VALUE!</v>
      </c>
      <c r="Z3" s="10" t="e">
        <f>IF('FY2024'!$A5&lt;&gt;"",IF(AND(MONTH($K3) &lt;= 11, MONTH($L3) &gt;= 11), IF($O3 &lt;&gt; "", $E3/$O3, ""), ""),"")</f>
        <v>#VALUE!</v>
      </c>
      <c r="AA3" s="10" t="e">
        <f>IF('FY2024'!$A5&lt;&gt;"",IF(AND(MONTH($K3) &lt;= 12, MONTH($L3) &gt;= 12), IF($O3 &lt;&gt; "", $E3/$O3, ""), ""),"")</f>
        <v>#VALUE!</v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 t="e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#VALUE!</v>
      </c>
      <c r="L4" s="7" t="e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#VALUE!</v>
      </c>
      <c r="M4" s="7" t="e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#VALUE!</v>
      </c>
      <c r="N4" s="7" t="e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#VALUE!</v>
      </c>
      <c r="O4" s="5" t="e">
        <f t="shared" si="0"/>
        <v>#VALUE!</v>
      </c>
      <c r="P4" s="10" t="e">
        <f>IF('FY2024'!$A6&lt;&gt;"",IF(AND(MONTH($K4) &lt;= 1, MONTH($L4) &gt;= 1), IF($O4 &lt;&gt; "", $E4/$O4, ""), ""),"")</f>
        <v>#VALUE!</v>
      </c>
      <c r="Q4" s="10" t="e">
        <f>IF('FY2024'!$A6&lt;&gt;"",IF(AND(MONTH($K4) &lt;= 2, MONTH($L4) &gt;= 2), IF($O4 &lt;&gt; "", $E4/$O4, ""), ""),"")</f>
        <v>#VALUE!</v>
      </c>
      <c r="R4" s="10" t="e">
        <f>IF('FY2024'!$A6&lt;&gt;"",IF(AND(MONTH($K4) &lt;= 3, MONTH($L4) &gt;= 3), IF($O4 &lt;&gt; "", $E4/$O4, ""), ""),"")</f>
        <v>#VALUE!</v>
      </c>
      <c r="S4" s="10" t="e">
        <f>IF('FY2024'!$A6&lt;&gt;"",IF(AND(MONTH($K4) &lt;= 4, MONTH($L4) &gt;= 4), IF($O4 &lt;&gt; "", $E4/$O4, ""), ""),"")</f>
        <v>#VALUE!</v>
      </c>
      <c r="T4" s="10" t="e">
        <f>IF('FY2024'!$A6&lt;&gt;"",IF(AND(MONTH($K4) &lt;= 5, MONTH($L4) &gt;= 5), IF($O4 &lt;&gt; "", $E4/$O4, ""), ""),"")</f>
        <v>#VALUE!</v>
      </c>
      <c r="U4" s="10" t="e">
        <f>IF('FY2024'!$A6&lt;&gt;"",IF(AND(MONTH($K4) &lt;= 6, MONTH($L4) &gt;= 6), IF($O4 &lt;&gt; "", $E4/$O4, ""), ""),"")</f>
        <v>#VALUE!</v>
      </c>
      <c r="V4" s="10" t="e">
        <f>IF('FY2024'!$A6&lt;&gt;"",IF(AND(MONTH($K4) &lt;= 7, MONTH($L4) &gt;= 7 ), IF($O4 &lt;&gt; "", $E4/$O4, ""), ""),"")</f>
        <v>#VALUE!</v>
      </c>
      <c r="W4" s="10" t="e">
        <f>IF('FY2024'!$A6&lt;&gt;"",IF(AND(MONTH($K4) &lt;= 8, MONTH($L4) &gt;= 8), IF($O4 &lt;&gt; "", $E4/$O4, ""), ""),"")</f>
        <v>#VALUE!</v>
      </c>
      <c r="X4" s="10" t="e">
        <f>IF('FY2024'!$A6&lt;&gt;"",IF(AND(MONTH($K4) &lt;= 9, MONTH($L4) &gt;= 9), IF($O4 &lt;&gt; "", $E4/$O4, ""), ""),"")</f>
        <v>#VALUE!</v>
      </c>
      <c r="Y4" s="10" t="e">
        <f>IF('FY2024'!$A6&lt;&gt;"",IF(AND(MONTH($K4) &lt;= 10, MONTH($L4) &gt;= 10), IF($O4 &lt;&gt; "", $E4/$O4, ""), ""),"")</f>
        <v>#VALUE!</v>
      </c>
      <c r="Z4" s="10" t="e">
        <f>IF('FY2024'!$A6&lt;&gt;"",IF(AND(MONTH($K4) &lt;= 11, MONTH($L4) &gt;= 11), IF($O4 &lt;&gt; "", $E4/$O4, ""), ""),"")</f>
        <v>#VALUE!</v>
      </c>
      <c r="AA4" s="10" t="e">
        <f>IF('FY2024'!$A6&lt;&gt;"",IF(AND(MONTH($K4) &lt;= 12, MONTH($L4) &gt;= 12), IF($O4 &lt;&gt; "", $E4/$O4, ""), ""),"")</f>
        <v>#VALUE!</v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 t="e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#VALUE!</v>
      </c>
      <c r="L5" s="7" t="e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#VALUE!</v>
      </c>
      <c r="M5" s="7" t="e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#VALUE!</v>
      </c>
      <c r="N5" s="7" t="e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#VALUE!</v>
      </c>
      <c r="O5" s="5" t="e">
        <f t="shared" si="0"/>
        <v>#VALUE!</v>
      </c>
      <c r="P5" s="10" t="e">
        <f>IF('FY2024'!$A7&lt;&gt;"",IF(AND(MONTH($K5) &lt;= 1, MONTH($L5) &gt;= 1), IF($O5 &lt;&gt; "", $E5/$O5, ""), ""),"")</f>
        <v>#VALUE!</v>
      </c>
      <c r="Q5" s="10" t="e">
        <f>IF('FY2024'!$A7&lt;&gt;"",IF(AND(MONTH($K5) &lt;= 2, MONTH($L5) &gt;= 2), IF($O5 &lt;&gt; "", $E5/$O5, ""), ""),"")</f>
        <v>#VALUE!</v>
      </c>
      <c r="R5" s="10" t="e">
        <f>IF('FY2024'!$A7&lt;&gt;"",IF(AND(MONTH($K5) &lt;= 3, MONTH($L5) &gt;= 3), IF($O5 &lt;&gt; "", $E5/$O5, ""), ""),"")</f>
        <v>#VALUE!</v>
      </c>
      <c r="S5" s="10" t="e">
        <f>IF('FY2024'!$A7&lt;&gt;"",IF(AND(MONTH($K5) &lt;= 4, MONTH($L5) &gt;= 4), IF($O5 &lt;&gt; "", $E5/$O5, ""), ""),"")</f>
        <v>#VALUE!</v>
      </c>
      <c r="T5" s="10" t="e">
        <f>IF('FY2024'!$A7&lt;&gt;"",IF(AND(MONTH($K5) &lt;= 5, MONTH($L5) &gt;= 5), IF($O5 &lt;&gt; "", $E5/$O5, ""), ""),"")</f>
        <v>#VALUE!</v>
      </c>
      <c r="U5" s="10" t="e">
        <f>IF('FY2024'!$A7&lt;&gt;"",IF(AND(MONTH($K5) &lt;= 6, MONTH($L5) &gt;= 6), IF($O5 &lt;&gt; "", $E5/$O5, ""), ""),"")</f>
        <v>#VALUE!</v>
      </c>
      <c r="V5" s="10" t="e">
        <f>IF('FY2024'!$A7&lt;&gt;"",IF(AND(MONTH($K5) &lt;= 7, MONTH($L5) &gt;= 7 ), IF($O5 &lt;&gt; "", $E5/$O5, ""), ""),"")</f>
        <v>#VALUE!</v>
      </c>
      <c r="W5" s="10" t="e">
        <f>IF('FY2024'!$A7&lt;&gt;"",IF(AND(MONTH($K5) &lt;= 8, MONTH($L5) &gt;= 8), IF($O5 &lt;&gt; "", $E5/$O5, ""), ""),"")</f>
        <v>#VALUE!</v>
      </c>
      <c r="X5" s="10" t="e">
        <f>IF('FY2024'!$A7&lt;&gt;"",IF(AND(MONTH($K5) &lt;= 9, MONTH($L5) &gt;= 9), IF($O5 &lt;&gt; "", $E5/$O5, ""), ""),"")</f>
        <v>#VALUE!</v>
      </c>
      <c r="Y5" s="10" t="e">
        <f>IF('FY2024'!$A7&lt;&gt;"",IF(AND(MONTH($K5) &lt;= 10, MONTH($L5) &gt;= 10), IF($O5 &lt;&gt; "", $E5/$O5, ""), ""),"")</f>
        <v>#VALUE!</v>
      </c>
      <c r="Z5" s="10" t="e">
        <f>IF('FY2024'!$A7&lt;&gt;"",IF(AND(MONTH($K5) &lt;= 11, MONTH($L5) &gt;= 11), IF($O5 &lt;&gt; "", $E5/$O5, ""), ""),"")</f>
        <v>#VALUE!</v>
      </c>
      <c r="AA5" s="10" t="e">
        <f>IF('FY2024'!$A7&lt;&gt;"",IF(AND(MONTH($K5) &lt;= 12, MONTH($L5) &gt;= 12), IF($O5 &lt;&gt; "", $E5/$O5, ""), ""),"")</f>
        <v>#VALUE!</v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 t="e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#VALUE!</v>
      </c>
      <c r="L6" s="7" t="e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#VALUE!</v>
      </c>
      <c r="M6" s="7" t="e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#VALUE!</v>
      </c>
      <c r="N6" s="7" t="e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#VALUE!</v>
      </c>
      <c r="O6" s="5" t="e">
        <f t="shared" si="0"/>
        <v>#VALUE!</v>
      </c>
      <c r="P6" s="10" t="e">
        <f>IF('FY2024'!$A8&lt;&gt;"",IF(AND(MONTH($K6) &lt;= 1, MONTH($L6) &gt;= 1), IF($O6 &lt;&gt; "", $E6/$O6, ""), ""),"")</f>
        <v>#VALUE!</v>
      </c>
      <c r="Q6" s="10" t="e">
        <f>IF('FY2024'!$A8&lt;&gt;"",IF(AND(MONTH($K6) &lt;= 2, MONTH($L6) &gt;= 2), IF($O6 &lt;&gt; "", $E6/$O6, ""), ""),"")</f>
        <v>#VALUE!</v>
      </c>
      <c r="R6" s="10" t="e">
        <f>IF('FY2024'!$A8&lt;&gt;"",IF(AND(MONTH($K6) &lt;= 3, MONTH($L6) &gt;= 3), IF($O6 &lt;&gt; "", $E6/$O6, ""), ""),"")</f>
        <v>#VALUE!</v>
      </c>
      <c r="S6" s="10" t="e">
        <f>IF('FY2024'!$A8&lt;&gt;"",IF(AND(MONTH($K6) &lt;= 4, MONTH($L6) &gt;= 4), IF($O6 &lt;&gt; "", $E6/$O6, ""), ""),"")</f>
        <v>#VALUE!</v>
      </c>
      <c r="T6" s="10" t="e">
        <f>IF('FY2024'!$A8&lt;&gt;"",IF(AND(MONTH($K6) &lt;= 5, MONTH($L6) &gt;= 5), IF($O6 &lt;&gt; "", $E6/$O6, ""), ""),"")</f>
        <v>#VALUE!</v>
      </c>
      <c r="U6" s="10" t="e">
        <f>IF('FY2024'!$A8&lt;&gt;"",IF(AND(MONTH($K6) &lt;= 6, MONTH($L6) &gt;= 6), IF($O6 &lt;&gt; "", $E6/$O6, ""), ""),"")</f>
        <v>#VALUE!</v>
      </c>
      <c r="V6" s="10" t="e">
        <f>IF('FY2024'!$A8&lt;&gt;"",IF(AND(MONTH($K6) &lt;= 7, MONTH($L6) &gt;= 7 ), IF($O6 &lt;&gt; "", $E6/$O6, ""), ""),"")</f>
        <v>#VALUE!</v>
      </c>
      <c r="W6" s="10" t="e">
        <f>IF('FY2024'!$A8&lt;&gt;"",IF(AND(MONTH($K6) &lt;= 8, MONTH($L6) &gt;= 8), IF($O6 &lt;&gt; "", $E6/$O6, ""), ""),"")</f>
        <v>#VALUE!</v>
      </c>
      <c r="X6" s="10" t="e">
        <f>IF('FY2024'!$A8&lt;&gt;"",IF(AND(MONTH($K6) &lt;= 9, MONTH($L6) &gt;= 9), IF($O6 &lt;&gt; "", $E6/$O6, ""), ""),"")</f>
        <v>#VALUE!</v>
      </c>
      <c r="Y6" s="10" t="e">
        <f>IF('FY2024'!$A8&lt;&gt;"",IF(AND(MONTH($K6) &lt;= 10, MONTH($L6) &gt;= 10), IF($O6 &lt;&gt; "", $E6/$O6, ""), ""),"")</f>
        <v>#VALUE!</v>
      </c>
      <c r="Z6" s="10" t="e">
        <f>IF('FY2024'!$A8&lt;&gt;"",IF(AND(MONTH($K6) &lt;= 11, MONTH($L6) &gt;= 11), IF($O6 &lt;&gt; "", $E6/$O6, ""), ""),"")</f>
        <v>#VALUE!</v>
      </c>
      <c r="AA6" s="10" t="e">
        <f>IF('FY2024'!$A8&lt;&gt;"",IF(AND(MONTH($K6) &lt;= 12, MONTH($L6) &gt;= 12), IF($O6 &lt;&gt; "", $E6/$O6, ""), ""),"")</f>
        <v>#VALUE!</v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 t="e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#VALUE!</v>
      </c>
      <c r="L7" s="7" t="e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#VALUE!</v>
      </c>
      <c r="M7" s="7" t="e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#VALUE!</v>
      </c>
      <c r="N7" s="7" t="e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#VALUE!</v>
      </c>
      <c r="O7" s="5" t="e">
        <f t="shared" si="0"/>
        <v>#VALUE!</v>
      </c>
      <c r="P7" s="10" t="e">
        <f>IF('FY2024'!$A9&lt;&gt;"",IF(AND(MONTH($K7) &lt;= 1, MONTH($L7) &gt;= 1), IF($O7 &lt;&gt; "", $E7/$O7, ""), ""),"")</f>
        <v>#VALUE!</v>
      </c>
      <c r="Q7" s="10" t="e">
        <f>IF('FY2024'!$A9&lt;&gt;"",IF(AND(MONTH($K7) &lt;= 2, MONTH($L7) &gt;= 2), IF($O7 &lt;&gt; "", $E7/$O7, ""), ""),"")</f>
        <v>#VALUE!</v>
      </c>
      <c r="R7" s="10" t="e">
        <f>IF('FY2024'!$A9&lt;&gt;"",IF(AND(MONTH($K7) &lt;= 3, MONTH($L7) &gt;= 3), IF($O7 &lt;&gt; "", $E7/$O7, ""), ""),"")</f>
        <v>#VALUE!</v>
      </c>
      <c r="S7" s="10" t="e">
        <f>IF('FY2024'!$A9&lt;&gt;"",IF(AND(MONTH($K7) &lt;= 4, MONTH($L7) &gt;= 4), IF($O7 &lt;&gt; "", $E7/$O7, ""), ""),"")</f>
        <v>#VALUE!</v>
      </c>
      <c r="T7" s="10" t="e">
        <f>IF('FY2024'!$A9&lt;&gt;"",IF(AND(MONTH($K7) &lt;= 5, MONTH($L7) &gt;= 5), IF($O7 &lt;&gt; "", $E7/$O7, ""), ""),"")</f>
        <v>#VALUE!</v>
      </c>
      <c r="U7" s="10" t="e">
        <f>IF('FY2024'!$A9&lt;&gt;"",IF(AND(MONTH($K7) &lt;= 6, MONTH($L7) &gt;= 6), IF($O7 &lt;&gt; "", $E7/$O7, ""), ""),"")</f>
        <v>#VALUE!</v>
      </c>
      <c r="V7" s="10" t="e">
        <f>IF('FY2024'!$A9&lt;&gt;"",IF(AND(MONTH($K7) &lt;= 7, MONTH($L7) &gt;= 7 ), IF($O7 &lt;&gt; "", $E7/$O7, ""), ""),"")</f>
        <v>#VALUE!</v>
      </c>
      <c r="W7" s="10" t="e">
        <f>IF('FY2024'!$A9&lt;&gt;"",IF(AND(MONTH($K7) &lt;= 8, MONTH($L7) &gt;= 8), IF($O7 &lt;&gt; "", $E7/$O7, ""), ""),"")</f>
        <v>#VALUE!</v>
      </c>
      <c r="X7" s="10" t="e">
        <f>IF('FY2024'!$A9&lt;&gt;"",IF(AND(MONTH($K7) &lt;= 9, MONTH($L7) &gt;= 9), IF($O7 &lt;&gt; "", $E7/$O7, ""), ""),"")</f>
        <v>#VALUE!</v>
      </c>
      <c r="Y7" s="10" t="e">
        <f>IF('FY2024'!$A9&lt;&gt;"",IF(AND(MONTH($K7) &lt;= 10, MONTH($L7) &gt;= 10), IF($O7 &lt;&gt; "", $E7/$O7, ""), ""),"")</f>
        <v>#VALUE!</v>
      </c>
      <c r="Z7" s="10" t="e">
        <f>IF('FY2024'!$A9&lt;&gt;"",IF(AND(MONTH($K7) &lt;= 11, MONTH($L7) &gt;= 11), IF($O7 &lt;&gt; "", $E7/$O7, ""), ""),"")</f>
        <v>#VALUE!</v>
      </c>
      <c r="AA7" s="10" t="e">
        <f>IF('FY2024'!$A9&lt;&gt;"",IF(AND(MONTH($K7) &lt;= 12, MONTH($L7) &gt;= 12), IF($O7 &lt;&gt; "", $E7/$O7, ""), ""),"")</f>
        <v>#VALUE!</v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 t="e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#VALUE!</v>
      </c>
      <c r="L8" s="7" t="e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#VALUE!</v>
      </c>
      <c r="M8" s="7" t="e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#VALUE!</v>
      </c>
      <c r="N8" s="7" t="e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#VALUE!</v>
      </c>
      <c r="O8" s="5" t="e">
        <f t="shared" si="0"/>
        <v>#VALUE!</v>
      </c>
      <c r="P8" s="10" t="e">
        <f>IF('FY2024'!$A10&lt;&gt;"",IF(AND(MONTH($K8) &lt;= 1, MONTH($L8) &gt;= 1), IF($O8 &lt;&gt; "", $E8/$O8, ""), ""),"")</f>
        <v>#VALUE!</v>
      </c>
      <c r="Q8" s="10" t="e">
        <f>IF('FY2024'!$A10&lt;&gt;"",IF(AND(MONTH($K8) &lt;= 2, MONTH($L8) &gt;= 2), IF($O8 &lt;&gt; "", $E8/$O8, ""), ""),"")</f>
        <v>#VALUE!</v>
      </c>
      <c r="R8" s="10" t="e">
        <f>IF('FY2024'!$A10&lt;&gt;"",IF(AND(MONTH($K8) &lt;= 3, MONTH($L8) &gt;= 3), IF($O8 &lt;&gt; "", $E8/$O8, ""), ""),"")</f>
        <v>#VALUE!</v>
      </c>
      <c r="S8" s="10" t="e">
        <f>IF('FY2024'!$A10&lt;&gt;"",IF(AND(MONTH($K8) &lt;= 4, MONTH($L8) &gt;= 4), IF($O8 &lt;&gt; "", $E8/$O8, ""), ""),"")</f>
        <v>#VALUE!</v>
      </c>
      <c r="T8" s="10" t="e">
        <f>IF('FY2024'!$A10&lt;&gt;"",IF(AND(MONTH($K8) &lt;= 5, MONTH($L8) &gt;= 5), IF($O8 &lt;&gt; "", $E8/$O8, ""), ""),"")</f>
        <v>#VALUE!</v>
      </c>
      <c r="U8" s="10" t="e">
        <f>IF('FY2024'!$A10&lt;&gt;"",IF(AND(MONTH($K8) &lt;= 6, MONTH($L8) &gt;= 6), IF($O8 &lt;&gt; "", $E8/$O8, ""), ""),"")</f>
        <v>#VALUE!</v>
      </c>
      <c r="V8" s="10" t="e">
        <f>IF('FY2024'!$A10&lt;&gt;"",IF(AND(MONTH($K8) &lt;= 7, MONTH($L8) &gt;= 7 ), IF($O8 &lt;&gt; "", $E8/$O8, ""), ""),"")</f>
        <v>#VALUE!</v>
      </c>
      <c r="W8" s="10" t="e">
        <f>IF('FY2024'!$A10&lt;&gt;"",IF(AND(MONTH($K8) &lt;= 8, MONTH($L8) &gt;= 8), IF($O8 &lt;&gt; "", $E8/$O8, ""), ""),"")</f>
        <v>#VALUE!</v>
      </c>
      <c r="X8" s="10" t="e">
        <f>IF('FY2024'!$A10&lt;&gt;"",IF(AND(MONTH($K8) &lt;= 9, MONTH($L8) &gt;= 9), IF($O8 &lt;&gt; "", $E8/$O8, ""), ""),"")</f>
        <v>#VALUE!</v>
      </c>
      <c r="Y8" s="10" t="e">
        <f>IF('FY2024'!$A10&lt;&gt;"",IF(AND(MONTH($K8) &lt;= 10, MONTH($L8) &gt;= 10), IF($O8 &lt;&gt; "", $E8/$O8, ""), ""),"")</f>
        <v>#VALUE!</v>
      </c>
      <c r="Z8" s="10" t="e">
        <f>IF('FY2024'!$A10&lt;&gt;"",IF(AND(MONTH($K8) &lt;= 11, MONTH($L8) &gt;= 11), IF($O8 &lt;&gt; "", $E8/$O8, ""), ""),"")</f>
        <v>#VALUE!</v>
      </c>
      <c r="AA8" s="10" t="e">
        <f>IF('FY2024'!$A10&lt;&gt;"",IF(AND(MONTH($K8) &lt;= 12, MONTH($L8) &gt;= 12), IF($O8 &lt;&gt; "", $E8/$O8, ""), ""),"")</f>
        <v>#VALUE!</v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 t="e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#VALUE!</v>
      </c>
      <c r="L9" s="7" t="e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#VALUE!</v>
      </c>
      <c r="M9" s="7" t="e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#VALUE!</v>
      </c>
      <c r="N9" s="7" t="e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#VALUE!</v>
      </c>
      <c r="O9" s="5" t="e">
        <f t="shared" si="0"/>
        <v>#VALUE!</v>
      </c>
      <c r="P9" s="10" t="e">
        <f>IF('FY2024'!$A11&lt;&gt;"",IF(AND(MONTH($K9) &lt;= 1, MONTH($L9) &gt;= 1), IF($O9 &lt;&gt; "", $E9/$O9, ""), ""),"")</f>
        <v>#VALUE!</v>
      </c>
      <c r="Q9" s="10" t="e">
        <f>IF('FY2024'!$A11&lt;&gt;"",IF(AND(MONTH($K9) &lt;= 2, MONTH($L9) &gt;= 2), IF($O9 &lt;&gt; "", $E9/$O9, ""), ""),"")</f>
        <v>#VALUE!</v>
      </c>
      <c r="R9" s="10" t="e">
        <f>IF('FY2024'!$A11&lt;&gt;"",IF(AND(MONTH($K9) &lt;= 3, MONTH($L9) &gt;= 3), IF($O9 &lt;&gt; "", $E9/$O9, ""), ""),"")</f>
        <v>#VALUE!</v>
      </c>
      <c r="S9" s="10" t="e">
        <f>IF('FY2024'!$A11&lt;&gt;"",IF(AND(MONTH($K9) &lt;= 4, MONTH($L9) &gt;= 4), IF($O9 &lt;&gt; "", $E9/$O9, ""), ""),"")</f>
        <v>#VALUE!</v>
      </c>
      <c r="T9" s="10" t="e">
        <f>IF('FY2024'!$A11&lt;&gt;"",IF(AND(MONTH($K9) &lt;= 5, MONTH($L9) &gt;= 5), IF($O9 &lt;&gt; "", $E9/$O9, ""), ""),"")</f>
        <v>#VALUE!</v>
      </c>
      <c r="U9" s="10" t="e">
        <f>IF('FY2024'!$A11&lt;&gt;"",IF(AND(MONTH($K9) &lt;= 6, MONTH($L9) &gt;= 6), IF($O9 &lt;&gt; "", $E9/$O9, ""), ""),"")</f>
        <v>#VALUE!</v>
      </c>
      <c r="V9" s="10" t="e">
        <f>IF('FY2024'!$A11&lt;&gt;"",IF(AND(MONTH($K9) &lt;= 7, MONTH($L9) &gt;= 7 ), IF($O9 &lt;&gt; "", $E9/$O9, ""), ""),"")</f>
        <v>#VALUE!</v>
      </c>
      <c r="W9" s="10" t="e">
        <f>IF('FY2024'!$A11&lt;&gt;"",IF(AND(MONTH($K9) &lt;= 8, MONTH($L9) &gt;= 8), IF($O9 &lt;&gt; "", $E9/$O9, ""), ""),"")</f>
        <v>#VALUE!</v>
      </c>
      <c r="X9" s="10" t="e">
        <f>IF('FY2024'!$A11&lt;&gt;"",IF(AND(MONTH($K9) &lt;= 9, MONTH($L9) &gt;= 9), IF($O9 &lt;&gt; "", $E9/$O9, ""), ""),"")</f>
        <v>#VALUE!</v>
      </c>
      <c r="Y9" s="10" t="e">
        <f>IF('FY2024'!$A11&lt;&gt;"",IF(AND(MONTH($K9) &lt;= 10, MONTH($L9) &gt;= 10), IF($O9 &lt;&gt; "", $E9/$O9, ""), ""),"")</f>
        <v>#VALUE!</v>
      </c>
      <c r="Z9" s="10" t="e">
        <f>IF('FY2024'!$A11&lt;&gt;"",IF(AND(MONTH($K9) &lt;= 11, MONTH($L9) &gt;= 11), IF($O9 &lt;&gt; "", $E9/$O9, ""), ""),"")</f>
        <v>#VALUE!</v>
      </c>
      <c r="AA9" s="10" t="e">
        <f>IF('FY2024'!$A11&lt;&gt;"",IF(AND(MONTH($K9) &lt;= 12, MONTH($L9) &gt;= 12), IF($O9 &lt;&gt; "", $E9/$O9, ""), ""),"")</f>
        <v>#VALUE!</v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 t="e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#VALUE!</v>
      </c>
      <c r="L10" s="7" t="e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#VALUE!</v>
      </c>
      <c r="M10" s="7" t="e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#VALUE!</v>
      </c>
      <c r="N10" s="7" t="e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#VALUE!</v>
      </c>
      <c r="O10" s="5" t="e">
        <f t="shared" si="0"/>
        <v>#VALUE!</v>
      </c>
      <c r="P10" s="10" t="e">
        <f>IF('FY2024'!$A12&lt;&gt;"",IF(AND(MONTH($K10) &lt;= 1, MONTH($L10) &gt;= 1), IF($O10 &lt;&gt; "", $E10/$O10, ""), ""),"")</f>
        <v>#VALUE!</v>
      </c>
      <c r="Q10" s="10" t="e">
        <f>IF('FY2024'!$A12&lt;&gt;"",IF(AND(MONTH($K10) &lt;= 2, MONTH($L10) &gt;= 2), IF($O10 &lt;&gt; "", $E10/$O10, ""), ""),"")</f>
        <v>#VALUE!</v>
      </c>
      <c r="R10" s="10" t="e">
        <f>IF('FY2024'!$A12&lt;&gt;"",IF(AND(MONTH($K10) &lt;= 3, MONTH($L10) &gt;= 3), IF($O10 &lt;&gt; "", $E10/$O10, ""), ""),"")</f>
        <v>#VALUE!</v>
      </c>
      <c r="S10" s="10" t="e">
        <f>IF('FY2024'!$A12&lt;&gt;"",IF(AND(MONTH($K10) &lt;= 4, MONTH($L10) &gt;= 4), IF($O10 &lt;&gt; "", $E10/$O10, ""), ""),"")</f>
        <v>#VALUE!</v>
      </c>
      <c r="T10" s="10" t="e">
        <f>IF('FY2024'!$A12&lt;&gt;"",IF(AND(MONTH($K10) &lt;= 5, MONTH($L10) &gt;= 5), IF($O10 &lt;&gt; "", $E10/$O10, ""), ""),"")</f>
        <v>#VALUE!</v>
      </c>
      <c r="U10" s="10" t="e">
        <f>IF('FY2024'!$A12&lt;&gt;"",IF(AND(MONTH($K10) &lt;= 6, MONTH($L10) &gt;= 6), IF($O10 &lt;&gt; "", $E10/$O10, ""), ""),"")</f>
        <v>#VALUE!</v>
      </c>
      <c r="V10" s="10" t="e">
        <f>IF('FY2024'!$A12&lt;&gt;"",IF(AND(MONTH($K10) &lt;= 7, MONTH($L10) &gt;= 7 ), IF($O10 &lt;&gt; "", $E10/$O10, ""), ""),"")</f>
        <v>#VALUE!</v>
      </c>
      <c r="W10" s="10" t="e">
        <f>IF('FY2024'!$A12&lt;&gt;"",IF(AND(MONTH($K10) &lt;= 8, MONTH($L10) &gt;= 8), IF($O10 &lt;&gt; "", $E10/$O10, ""), ""),"")</f>
        <v>#VALUE!</v>
      </c>
      <c r="X10" s="10" t="e">
        <f>IF('FY2024'!$A12&lt;&gt;"",IF(AND(MONTH($K10) &lt;= 9, MONTH($L10) &gt;= 9), IF($O10 &lt;&gt; "", $E10/$O10, ""), ""),"")</f>
        <v>#VALUE!</v>
      </c>
      <c r="Y10" s="10" t="e">
        <f>IF('FY2024'!$A12&lt;&gt;"",IF(AND(MONTH($K10) &lt;= 10, MONTH($L10) &gt;= 10), IF($O10 &lt;&gt; "", $E10/$O10, ""), ""),"")</f>
        <v>#VALUE!</v>
      </c>
      <c r="Z10" s="10" t="e">
        <f>IF('FY2024'!$A12&lt;&gt;"",IF(AND(MONTH($K10) &lt;= 11, MONTH($L10) &gt;= 11), IF($O10 &lt;&gt; "", $E10/$O10, ""), ""),"")</f>
        <v>#VALUE!</v>
      </c>
      <c r="AA10" s="10" t="e">
        <f>IF('FY2024'!$A12&lt;&gt;"",IF(AND(MONTH($K10) &lt;= 12, MONTH($L10) &gt;= 12), IF($O10 &lt;&gt; "", $E10/$O10, ""), ""),"")</f>
        <v>#VALUE!</v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 t="e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#VALUE!</v>
      </c>
      <c r="L11" s="7" t="e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#VALUE!</v>
      </c>
      <c r="M11" s="7" t="e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#VALUE!</v>
      </c>
      <c r="N11" s="7" t="e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#VALUE!</v>
      </c>
      <c r="O11" s="5" t="e">
        <f t="shared" si="0"/>
        <v>#VALUE!</v>
      </c>
      <c r="P11" s="10" t="e">
        <f>IF('FY2024'!$A13&lt;&gt;"",IF(AND(MONTH($K11) &lt;= 1, MONTH($L11) &gt;= 1), IF($O11 &lt;&gt; "", $E11/$O11, ""), ""),"")</f>
        <v>#VALUE!</v>
      </c>
      <c r="Q11" s="10" t="e">
        <f>IF('FY2024'!$A13&lt;&gt;"",IF(AND(MONTH($K11) &lt;= 2, MONTH($L11) &gt;= 2), IF($O11 &lt;&gt; "", $E11/$O11, ""), ""),"")</f>
        <v>#VALUE!</v>
      </c>
      <c r="R11" s="10" t="e">
        <f>IF('FY2024'!$A13&lt;&gt;"",IF(AND(MONTH($K11) &lt;= 3, MONTH($L11) &gt;= 3), IF($O11 &lt;&gt; "", $E11/$O11, ""), ""),"")</f>
        <v>#VALUE!</v>
      </c>
      <c r="S11" s="10" t="e">
        <f>IF('FY2024'!$A13&lt;&gt;"",IF(AND(MONTH($K11) &lt;= 4, MONTH($L11) &gt;= 4), IF($O11 &lt;&gt; "", $E11/$O11, ""), ""),"")</f>
        <v>#VALUE!</v>
      </c>
      <c r="T11" s="10" t="e">
        <f>IF('FY2024'!$A13&lt;&gt;"",IF(AND(MONTH($K11) &lt;= 5, MONTH($L11) &gt;= 5), IF($O11 &lt;&gt; "", $E11/$O11, ""), ""),"")</f>
        <v>#VALUE!</v>
      </c>
      <c r="U11" s="10" t="e">
        <f>IF('FY2024'!$A13&lt;&gt;"",IF(AND(MONTH($K11) &lt;= 6, MONTH($L11) &gt;= 6), IF($O11 &lt;&gt; "", $E11/$O11, ""), ""),"")</f>
        <v>#VALUE!</v>
      </c>
      <c r="V11" s="10" t="e">
        <f>IF('FY2024'!$A13&lt;&gt;"",IF(AND(MONTH($K11) &lt;= 7, MONTH($L11) &gt;= 7 ), IF($O11 &lt;&gt; "", $E11/$O11, ""), ""),"")</f>
        <v>#VALUE!</v>
      </c>
      <c r="W11" s="10" t="e">
        <f>IF('FY2024'!$A13&lt;&gt;"",IF(AND(MONTH($K11) &lt;= 8, MONTH($L11) &gt;= 8), IF($O11 &lt;&gt; "", $E11/$O11, ""), ""),"")</f>
        <v>#VALUE!</v>
      </c>
      <c r="X11" s="10" t="e">
        <f>IF('FY2024'!$A13&lt;&gt;"",IF(AND(MONTH($K11) &lt;= 9, MONTH($L11) &gt;= 9), IF($O11 &lt;&gt; "", $E11/$O11, ""), ""),"")</f>
        <v>#VALUE!</v>
      </c>
      <c r="Y11" s="10" t="e">
        <f>IF('FY2024'!$A13&lt;&gt;"",IF(AND(MONTH($K11) &lt;= 10, MONTH($L11) &gt;= 10), IF($O11 &lt;&gt; "", $E11/$O11, ""), ""),"")</f>
        <v>#VALUE!</v>
      </c>
      <c r="Z11" s="10" t="e">
        <f>IF('FY2024'!$A13&lt;&gt;"",IF(AND(MONTH($K11) &lt;= 11, MONTH($L11) &gt;= 11), IF($O11 &lt;&gt; "", $E11/$O11, ""), ""),"")</f>
        <v>#VALUE!</v>
      </c>
      <c r="AA11" s="10" t="e">
        <f>IF('FY2024'!$A13&lt;&gt;"",IF(AND(MONTH($K11) &lt;= 12, MONTH($L11) &gt;= 12), IF($O11 &lt;&gt; "", $E11/$O11, ""), ""),"")</f>
        <v>#VALUE!</v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 t="e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#VALUE!</v>
      </c>
      <c r="L12" s="7" t="e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#VALUE!</v>
      </c>
      <c r="M12" s="7" t="e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#VALUE!</v>
      </c>
      <c r="N12" s="7" t="e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#VALUE!</v>
      </c>
      <c r="O12" s="5" t="e">
        <f t="shared" si="0"/>
        <v>#VALUE!</v>
      </c>
      <c r="P12" s="10" t="e">
        <f>IF('FY2024'!$A14&lt;&gt;"",IF(AND(MONTH($K12) &lt;= 1, MONTH($L12) &gt;= 1), IF($O12 &lt;&gt; "", $E12/$O12, ""), ""),"")</f>
        <v>#VALUE!</v>
      </c>
      <c r="Q12" s="10" t="e">
        <f>IF('FY2024'!$A14&lt;&gt;"",IF(AND(MONTH($K12) &lt;= 2, MONTH($L12) &gt;= 2), IF($O12 &lt;&gt; "", $E12/$O12, ""), ""),"")</f>
        <v>#VALUE!</v>
      </c>
      <c r="R12" s="10" t="e">
        <f>IF('FY2024'!$A14&lt;&gt;"",IF(AND(MONTH($K12) &lt;= 3, MONTH($L12) &gt;= 3), IF($O12 &lt;&gt; "", $E12/$O12, ""), ""),"")</f>
        <v>#VALUE!</v>
      </c>
      <c r="S12" s="10" t="e">
        <f>IF('FY2024'!$A14&lt;&gt;"",IF(AND(MONTH($K12) &lt;= 4, MONTH($L12) &gt;= 4), IF($O12 &lt;&gt; "", $E12/$O12, ""), ""),"")</f>
        <v>#VALUE!</v>
      </c>
      <c r="T12" s="10" t="e">
        <f>IF('FY2024'!$A14&lt;&gt;"",IF(AND(MONTH($K12) &lt;= 5, MONTH($L12) &gt;= 5), IF($O12 &lt;&gt; "", $E12/$O12, ""), ""),"")</f>
        <v>#VALUE!</v>
      </c>
      <c r="U12" s="10" t="e">
        <f>IF('FY2024'!$A14&lt;&gt;"",IF(AND(MONTH($K12) &lt;= 6, MONTH($L12) &gt;= 6), IF($O12 &lt;&gt; "", $E12/$O12, ""), ""),"")</f>
        <v>#VALUE!</v>
      </c>
      <c r="V12" s="10" t="e">
        <f>IF('FY2024'!$A14&lt;&gt;"",IF(AND(MONTH($K12) &lt;= 7, MONTH($L12) &gt;= 7 ), IF($O12 &lt;&gt; "", $E12/$O12, ""), ""),"")</f>
        <v>#VALUE!</v>
      </c>
      <c r="W12" s="10" t="e">
        <f>IF('FY2024'!$A14&lt;&gt;"",IF(AND(MONTH($K12) &lt;= 8, MONTH($L12) &gt;= 8), IF($O12 &lt;&gt; "", $E12/$O12, ""), ""),"")</f>
        <v>#VALUE!</v>
      </c>
      <c r="X12" s="10" t="e">
        <f>IF('FY2024'!$A14&lt;&gt;"",IF(AND(MONTH($K12) &lt;= 9, MONTH($L12) &gt;= 9), IF($O12 &lt;&gt; "", $E12/$O12, ""), ""),"")</f>
        <v>#VALUE!</v>
      </c>
      <c r="Y12" s="10" t="e">
        <f>IF('FY2024'!$A14&lt;&gt;"",IF(AND(MONTH($K12) &lt;= 10, MONTH($L12) &gt;= 10), IF($O12 &lt;&gt; "", $E12/$O12, ""), ""),"")</f>
        <v>#VALUE!</v>
      </c>
      <c r="Z12" s="10" t="e">
        <f>IF('FY2024'!$A14&lt;&gt;"",IF(AND(MONTH($K12) &lt;= 11, MONTH($L12) &gt;= 11), IF($O12 &lt;&gt; "", $E12/$O12, ""), ""),"")</f>
        <v>#VALUE!</v>
      </c>
      <c r="AA12" s="10" t="e">
        <f>IF('FY2024'!$A14&lt;&gt;"",IF(AND(MONTH($K12) &lt;= 12, MONTH($L12) &gt;= 12), IF($O12 &lt;&gt; "", $E12/$O12, ""), ""),"")</f>
        <v>#VALUE!</v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 t="e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#VALUE!</v>
      </c>
      <c r="L13" s="7" t="e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#VALUE!</v>
      </c>
      <c r="M13" s="7" t="e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#VALUE!</v>
      </c>
      <c r="N13" s="7" t="e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#VALUE!</v>
      </c>
      <c r="O13" s="5" t="e">
        <f t="shared" si="0"/>
        <v>#VALUE!</v>
      </c>
      <c r="P13" s="10" t="e">
        <f>IF('FY2024'!$A15&lt;&gt;"",IF(AND(MONTH($K13) &lt;= 1, MONTH($L13) &gt;= 1), IF($O13 &lt;&gt; "", $E13/$O13, ""), ""),"")</f>
        <v>#VALUE!</v>
      </c>
      <c r="Q13" s="10" t="e">
        <f>IF('FY2024'!$A15&lt;&gt;"",IF(AND(MONTH($K13) &lt;= 2, MONTH($L13) &gt;= 2), IF($O13 &lt;&gt; "", $E13/$O13, ""), ""),"")</f>
        <v>#VALUE!</v>
      </c>
      <c r="R13" s="10" t="e">
        <f>IF('FY2024'!$A15&lt;&gt;"",IF(AND(MONTH($K13) &lt;= 3, MONTH($L13) &gt;= 3), IF($O13 &lt;&gt; "", $E13/$O13, ""), ""),"")</f>
        <v>#VALUE!</v>
      </c>
      <c r="S13" s="10" t="e">
        <f>IF('FY2024'!$A15&lt;&gt;"",IF(AND(MONTH($K13) &lt;= 4, MONTH($L13) &gt;= 4), IF($O13 &lt;&gt; "", $E13/$O13, ""), ""),"")</f>
        <v>#VALUE!</v>
      </c>
      <c r="T13" s="10" t="e">
        <f>IF('FY2024'!$A15&lt;&gt;"",IF(AND(MONTH($K13) &lt;= 5, MONTH($L13) &gt;= 5), IF($O13 &lt;&gt; "", $E13/$O13, ""), ""),"")</f>
        <v>#VALUE!</v>
      </c>
      <c r="U13" s="10" t="e">
        <f>IF('FY2024'!$A15&lt;&gt;"",IF(AND(MONTH($K13) &lt;= 6, MONTH($L13) &gt;= 6), IF($O13 &lt;&gt; "", $E13/$O13, ""), ""),"")</f>
        <v>#VALUE!</v>
      </c>
      <c r="V13" s="10" t="e">
        <f>IF('FY2024'!$A15&lt;&gt;"",IF(AND(MONTH($K13) &lt;= 7, MONTH($L13) &gt;= 7 ), IF($O13 &lt;&gt; "", $E13/$O13, ""), ""),"")</f>
        <v>#VALUE!</v>
      </c>
      <c r="W13" s="10" t="e">
        <f>IF('FY2024'!$A15&lt;&gt;"",IF(AND(MONTH($K13) &lt;= 8, MONTH($L13) &gt;= 8), IF($O13 &lt;&gt; "", $E13/$O13, ""), ""),"")</f>
        <v>#VALUE!</v>
      </c>
      <c r="X13" s="10" t="e">
        <f>IF('FY2024'!$A15&lt;&gt;"",IF(AND(MONTH($K13) &lt;= 9, MONTH($L13) &gt;= 9), IF($O13 &lt;&gt; "", $E13/$O13, ""), ""),"")</f>
        <v>#VALUE!</v>
      </c>
      <c r="Y13" s="10" t="e">
        <f>IF('FY2024'!$A15&lt;&gt;"",IF(AND(MONTH($K13) &lt;= 10, MONTH($L13) &gt;= 10), IF($O13 &lt;&gt; "", $E13/$O13, ""), ""),"")</f>
        <v>#VALUE!</v>
      </c>
      <c r="Z13" s="10" t="e">
        <f>IF('FY2024'!$A15&lt;&gt;"",IF(AND(MONTH($K13) &lt;= 11, MONTH($L13) &gt;= 11), IF($O13 &lt;&gt; "", $E13/$O13, ""), ""),"")</f>
        <v>#VALUE!</v>
      </c>
      <c r="AA13" s="10" t="e">
        <f>IF('FY2024'!$A15&lt;&gt;"",IF(AND(MONTH($K13) &lt;= 12, MONTH($L13) &gt;= 12), IF($O13 &lt;&gt; "", $E13/$O13, ""), ""),"")</f>
        <v>#VALUE!</v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 t="e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#VALUE!</v>
      </c>
      <c r="L14" s="7" t="e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#VALUE!</v>
      </c>
      <c r="M14" s="7" t="e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#VALUE!</v>
      </c>
      <c r="N14" s="7" t="e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#VALUE!</v>
      </c>
      <c r="O14" s="5" t="e">
        <f t="shared" si="0"/>
        <v>#VALUE!</v>
      </c>
      <c r="P14" s="10" t="e">
        <f>IF('FY2024'!$A16&lt;&gt;"",IF(AND(MONTH($K14) &lt;= 1, MONTH($L14) &gt;= 1), IF($O14 &lt;&gt; "", $E14/$O14, ""), ""),"")</f>
        <v>#VALUE!</v>
      </c>
      <c r="Q14" s="10" t="e">
        <f>IF('FY2024'!$A16&lt;&gt;"",IF(AND(MONTH($K14) &lt;= 2, MONTH($L14) &gt;= 2), IF($O14 &lt;&gt; "", $E14/$O14, ""), ""),"")</f>
        <v>#VALUE!</v>
      </c>
      <c r="R14" s="10" t="e">
        <f>IF('FY2024'!$A16&lt;&gt;"",IF(AND(MONTH($K14) &lt;= 3, MONTH($L14) &gt;= 3), IF($O14 &lt;&gt; "", $E14/$O14, ""), ""),"")</f>
        <v>#VALUE!</v>
      </c>
      <c r="S14" s="10" t="e">
        <f>IF('FY2024'!$A16&lt;&gt;"",IF(AND(MONTH($K14) &lt;= 4, MONTH($L14) &gt;= 4), IF($O14 &lt;&gt; "", $E14/$O14, ""), ""),"")</f>
        <v>#VALUE!</v>
      </c>
      <c r="T14" s="10" t="e">
        <f>IF('FY2024'!$A16&lt;&gt;"",IF(AND(MONTH($K14) &lt;= 5, MONTH($L14) &gt;= 5), IF($O14 &lt;&gt; "", $E14/$O14, ""), ""),"")</f>
        <v>#VALUE!</v>
      </c>
      <c r="U14" s="10" t="e">
        <f>IF('FY2024'!$A16&lt;&gt;"",IF(AND(MONTH($K14) &lt;= 6, MONTH($L14) &gt;= 6), IF($O14 &lt;&gt; "", $E14/$O14, ""), ""),"")</f>
        <v>#VALUE!</v>
      </c>
      <c r="V14" s="10" t="e">
        <f>IF('FY2024'!$A16&lt;&gt;"",IF(AND(MONTH($K14) &lt;= 7, MONTH($L14) &gt;= 7 ), IF($O14 &lt;&gt; "", $E14/$O14, ""), ""),"")</f>
        <v>#VALUE!</v>
      </c>
      <c r="W14" s="10" t="e">
        <f>IF('FY2024'!$A16&lt;&gt;"",IF(AND(MONTH($K14) &lt;= 8, MONTH($L14) &gt;= 8), IF($O14 &lt;&gt; "", $E14/$O14, ""), ""),"")</f>
        <v>#VALUE!</v>
      </c>
      <c r="X14" s="10" t="e">
        <f>IF('FY2024'!$A16&lt;&gt;"",IF(AND(MONTH($K14) &lt;= 9, MONTH($L14) &gt;= 9), IF($O14 &lt;&gt; "", $E14/$O14, ""), ""),"")</f>
        <v>#VALUE!</v>
      </c>
      <c r="Y14" s="10" t="e">
        <f>IF('FY2024'!$A16&lt;&gt;"",IF(AND(MONTH($K14) &lt;= 10, MONTH($L14) &gt;= 10), IF($O14 &lt;&gt; "", $E14/$O14, ""), ""),"")</f>
        <v>#VALUE!</v>
      </c>
      <c r="Z14" s="10" t="e">
        <f>IF('FY2024'!$A16&lt;&gt;"",IF(AND(MONTH($K14) &lt;= 11, MONTH($L14) &gt;= 11), IF($O14 &lt;&gt; "", $E14/$O14, ""), ""),"")</f>
        <v>#VALUE!</v>
      </c>
      <c r="AA14" s="10" t="e">
        <f>IF('FY2024'!$A16&lt;&gt;"",IF(AND(MONTH($K14) &lt;= 12, MONTH($L14) &gt;= 12), IF($O14 &lt;&gt; "", $E14/$O14, ""), ""),"")</f>
        <v>#VALUE!</v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 t="e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#VALUE!</v>
      </c>
      <c r="L15" s="7" t="e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#VALUE!</v>
      </c>
      <c r="M15" s="7" t="e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#VALUE!</v>
      </c>
      <c r="N15" s="7" t="e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#VALUE!</v>
      </c>
      <c r="O15" s="5" t="e">
        <f t="shared" si="0"/>
        <v>#VALUE!</v>
      </c>
      <c r="P15" s="10" t="e">
        <f>IF('FY2024'!$A17&lt;&gt;"",IF(AND(MONTH($K15) &lt;= 1, MONTH($L15) &gt;= 1), IF($O15 &lt;&gt; "", $E15/$O15, ""), ""),"")</f>
        <v>#VALUE!</v>
      </c>
      <c r="Q15" s="10" t="e">
        <f>IF('FY2024'!$A17&lt;&gt;"",IF(AND(MONTH($K15) &lt;= 2, MONTH($L15) &gt;= 2), IF($O15 &lt;&gt; "", $E15/$O15, ""), ""),"")</f>
        <v>#VALUE!</v>
      </c>
      <c r="R15" s="10" t="e">
        <f>IF('FY2024'!$A17&lt;&gt;"",IF(AND(MONTH($K15) &lt;= 3, MONTH($L15) &gt;= 3), IF($O15 &lt;&gt; "", $E15/$O15, ""), ""),"")</f>
        <v>#VALUE!</v>
      </c>
      <c r="S15" s="10" t="e">
        <f>IF('FY2024'!$A17&lt;&gt;"",IF(AND(MONTH($K15) &lt;= 4, MONTH($L15) &gt;= 4), IF($O15 &lt;&gt; "", $E15/$O15, ""), ""),"")</f>
        <v>#VALUE!</v>
      </c>
      <c r="T15" s="10" t="e">
        <f>IF('FY2024'!$A17&lt;&gt;"",IF(AND(MONTH($K15) &lt;= 5, MONTH($L15) &gt;= 5), IF($O15 &lt;&gt; "", $E15/$O15, ""), ""),"")</f>
        <v>#VALUE!</v>
      </c>
      <c r="U15" s="10" t="e">
        <f>IF('FY2024'!$A17&lt;&gt;"",IF(AND(MONTH($K15) &lt;= 6, MONTH($L15) &gt;= 6), IF($O15 &lt;&gt; "", $E15/$O15, ""), ""),"")</f>
        <v>#VALUE!</v>
      </c>
      <c r="V15" s="10" t="e">
        <f>IF('FY2024'!$A17&lt;&gt;"",IF(AND(MONTH($K15) &lt;= 7, MONTH($L15) &gt;= 7 ), IF($O15 &lt;&gt; "", $E15/$O15, ""), ""),"")</f>
        <v>#VALUE!</v>
      </c>
      <c r="W15" s="10" t="e">
        <f>IF('FY2024'!$A17&lt;&gt;"",IF(AND(MONTH($K15) &lt;= 8, MONTH($L15) &gt;= 8), IF($O15 &lt;&gt; "", $E15/$O15, ""), ""),"")</f>
        <v>#VALUE!</v>
      </c>
      <c r="X15" s="10" t="e">
        <f>IF('FY2024'!$A17&lt;&gt;"",IF(AND(MONTH($K15) &lt;= 9, MONTH($L15) &gt;= 9), IF($O15 &lt;&gt; "", $E15/$O15, ""), ""),"")</f>
        <v>#VALUE!</v>
      </c>
      <c r="Y15" s="10" t="e">
        <f>IF('FY2024'!$A17&lt;&gt;"",IF(AND(MONTH($K15) &lt;= 10, MONTH($L15) &gt;= 10), IF($O15 &lt;&gt; "", $E15/$O15, ""), ""),"")</f>
        <v>#VALUE!</v>
      </c>
      <c r="Z15" s="10" t="e">
        <f>IF('FY2024'!$A17&lt;&gt;"",IF(AND(MONTH($K15) &lt;= 11, MONTH($L15) &gt;= 11), IF($O15 &lt;&gt; "", $E15/$O15, ""), ""),"")</f>
        <v>#VALUE!</v>
      </c>
      <c r="AA15" s="10" t="e">
        <f>IF('FY2024'!$A17&lt;&gt;"",IF(AND(MONTH($K15) &lt;= 12, MONTH($L15) &gt;= 12), IF($O15 &lt;&gt; "", $E15/$O15, ""), ""),"")</f>
        <v>#VALUE!</v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 t="e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#VALUE!</v>
      </c>
      <c r="L16" s="7" t="e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#VALUE!</v>
      </c>
      <c r="M16" s="7" t="e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#VALUE!</v>
      </c>
      <c r="N16" s="7" t="e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#VALUE!</v>
      </c>
      <c r="O16" s="5" t="e">
        <f t="shared" si="0"/>
        <v>#VALUE!</v>
      </c>
      <c r="P16" s="10" t="e">
        <f>IF('FY2024'!$A18&lt;&gt;"",IF(AND(MONTH($K16) &lt;= 1, MONTH($L16) &gt;= 1), IF($O16 &lt;&gt; "", $E16/$O16, ""), ""),"")</f>
        <v>#VALUE!</v>
      </c>
      <c r="Q16" s="10" t="e">
        <f>IF('FY2024'!$A18&lt;&gt;"",IF(AND(MONTH($K16) &lt;= 2, MONTH($L16) &gt;= 2), IF($O16 &lt;&gt; "", $E16/$O16, ""), ""),"")</f>
        <v>#VALUE!</v>
      </c>
      <c r="R16" s="10" t="e">
        <f>IF('FY2024'!$A18&lt;&gt;"",IF(AND(MONTH($K16) &lt;= 3, MONTH($L16) &gt;= 3), IF($O16 &lt;&gt; "", $E16/$O16, ""), ""),"")</f>
        <v>#VALUE!</v>
      </c>
      <c r="S16" s="10" t="e">
        <f>IF('FY2024'!$A18&lt;&gt;"",IF(AND(MONTH($K16) &lt;= 4, MONTH($L16) &gt;= 4), IF($O16 &lt;&gt; "", $E16/$O16, ""), ""),"")</f>
        <v>#VALUE!</v>
      </c>
      <c r="T16" s="10" t="e">
        <f>IF('FY2024'!$A18&lt;&gt;"",IF(AND(MONTH($K16) &lt;= 5, MONTH($L16) &gt;= 5), IF($O16 &lt;&gt; "", $E16/$O16, ""), ""),"")</f>
        <v>#VALUE!</v>
      </c>
      <c r="U16" s="10" t="e">
        <f>IF('FY2024'!$A18&lt;&gt;"",IF(AND(MONTH($K16) &lt;= 6, MONTH($L16) &gt;= 6), IF($O16 &lt;&gt; "", $E16/$O16, ""), ""),"")</f>
        <v>#VALUE!</v>
      </c>
      <c r="V16" s="10" t="e">
        <f>IF('FY2024'!$A18&lt;&gt;"",IF(AND(MONTH($K16) &lt;= 7, MONTH($L16) &gt;= 7 ), IF($O16 &lt;&gt; "", $E16/$O16, ""), ""),"")</f>
        <v>#VALUE!</v>
      </c>
      <c r="W16" s="10" t="e">
        <f>IF('FY2024'!$A18&lt;&gt;"",IF(AND(MONTH($K16) &lt;= 8, MONTH($L16) &gt;= 8), IF($O16 &lt;&gt; "", $E16/$O16, ""), ""),"")</f>
        <v>#VALUE!</v>
      </c>
      <c r="X16" s="10" t="e">
        <f>IF('FY2024'!$A18&lt;&gt;"",IF(AND(MONTH($K16) &lt;= 9, MONTH($L16) &gt;= 9), IF($O16 &lt;&gt; "", $E16/$O16, ""), ""),"")</f>
        <v>#VALUE!</v>
      </c>
      <c r="Y16" s="10" t="e">
        <f>IF('FY2024'!$A18&lt;&gt;"",IF(AND(MONTH($K16) &lt;= 10, MONTH($L16) &gt;= 10), IF($O16 &lt;&gt; "", $E16/$O16, ""), ""),"")</f>
        <v>#VALUE!</v>
      </c>
      <c r="Z16" s="10" t="e">
        <f>IF('FY2024'!$A18&lt;&gt;"",IF(AND(MONTH($K16) &lt;= 11, MONTH($L16) &gt;= 11), IF($O16 &lt;&gt; "", $E16/$O16, ""), ""),"")</f>
        <v>#VALUE!</v>
      </c>
      <c r="AA16" s="10" t="e">
        <f>IF('FY2024'!$A18&lt;&gt;"",IF(AND(MONTH($K16) &lt;= 12, MONTH($L16) &gt;= 12), IF($O16 &lt;&gt; "", $E16/$O16, ""), ""),"")</f>
        <v>#VALUE!</v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 t="e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#VALUE!</v>
      </c>
      <c r="L17" s="7" t="e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#VALUE!</v>
      </c>
      <c r="M17" s="7" t="e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#VALUE!</v>
      </c>
      <c r="N17" s="7" t="e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#VALUE!</v>
      </c>
      <c r="O17" s="5" t="e">
        <f t="shared" si="0"/>
        <v>#VALUE!</v>
      </c>
      <c r="P17" s="10" t="e">
        <f>IF('FY2024'!$A19&lt;&gt;"",IF(AND(MONTH($K17) &lt;= 1, MONTH($L17) &gt;= 1), IF($O17 &lt;&gt; "", $E17/$O17, ""), ""),"")</f>
        <v>#VALUE!</v>
      </c>
      <c r="Q17" s="10" t="e">
        <f>IF('FY2024'!$A19&lt;&gt;"",IF(AND(MONTH($K17) &lt;= 2, MONTH($L17) &gt;= 2), IF($O17 &lt;&gt; "", $E17/$O17, ""), ""),"")</f>
        <v>#VALUE!</v>
      </c>
      <c r="R17" s="10" t="e">
        <f>IF('FY2024'!$A19&lt;&gt;"",IF(AND(MONTH($K17) &lt;= 3, MONTH($L17) &gt;= 3), IF($O17 &lt;&gt; "", $E17/$O17, ""), ""),"")</f>
        <v>#VALUE!</v>
      </c>
      <c r="S17" s="10" t="e">
        <f>IF('FY2024'!$A19&lt;&gt;"",IF(AND(MONTH($K17) &lt;= 4, MONTH($L17) &gt;= 4), IF($O17 &lt;&gt; "", $E17/$O17, ""), ""),"")</f>
        <v>#VALUE!</v>
      </c>
      <c r="T17" s="10" t="e">
        <f>IF('FY2024'!$A19&lt;&gt;"",IF(AND(MONTH($K17) &lt;= 5, MONTH($L17) &gt;= 5), IF($O17 &lt;&gt; "", $E17/$O17, ""), ""),"")</f>
        <v>#VALUE!</v>
      </c>
      <c r="U17" s="10" t="e">
        <f>IF('FY2024'!$A19&lt;&gt;"",IF(AND(MONTH($K17) &lt;= 6, MONTH($L17) &gt;= 6), IF($O17 &lt;&gt; "", $E17/$O17, ""), ""),"")</f>
        <v>#VALUE!</v>
      </c>
      <c r="V17" s="10" t="e">
        <f>IF('FY2024'!$A19&lt;&gt;"",IF(AND(MONTH($K17) &lt;= 7, MONTH($L17) &gt;= 7 ), IF($O17 &lt;&gt; "", $E17/$O17, ""), ""),"")</f>
        <v>#VALUE!</v>
      </c>
      <c r="W17" s="10" t="e">
        <f>IF('FY2024'!$A19&lt;&gt;"",IF(AND(MONTH($K17) &lt;= 8, MONTH($L17) &gt;= 8), IF($O17 &lt;&gt; "", $E17/$O17, ""), ""),"")</f>
        <v>#VALUE!</v>
      </c>
      <c r="X17" s="10" t="e">
        <f>IF('FY2024'!$A19&lt;&gt;"",IF(AND(MONTH($K17) &lt;= 9, MONTH($L17) &gt;= 9), IF($O17 &lt;&gt; "", $E17/$O17, ""), ""),"")</f>
        <v>#VALUE!</v>
      </c>
      <c r="Y17" s="10" t="e">
        <f>IF('FY2024'!$A19&lt;&gt;"",IF(AND(MONTH($K17) &lt;= 10, MONTH($L17) &gt;= 10), IF($O17 &lt;&gt; "", $E17/$O17, ""), ""),"")</f>
        <v>#VALUE!</v>
      </c>
      <c r="Z17" s="10" t="e">
        <f>IF('FY2024'!$A19&lt;&gt;"",IF(AND(MONTH($K17) &lt;= 11, MONTH($L17) &gt;= 11), IF($O17 &lt;&gt; "", $E17/$O17, ""), ""),"")</f>
        <v>#VALUE!</v>
      </c>
      <c r="AA17" s="10" t="e">
        <f>IF('FY2024'!$A19&lt;&gt;"",IF(AND(MONTH($K17) &lt;= 12, MONTH($L17) &gt;= 12), IF($O17 &lt;&gt; "", $E17/$O17, ""), ""),"")</f>
        <v>#VALUE!</v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 t="e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#VALUE!</v>
      </c>
      <c r="L18" s="7" t="e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#VALUE!</v>
      </c>
      <c r="M18" s="7" t="e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#VALUE!</v>
      </c>
      <c r="N18" s="7" t="e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#VALUE!</v>
      </c>
      <c r="O18" s="5" t="e">
        <f t="shared" si="0"/>
        <v>#VALUE!</v>
      </c>
      <c r="P18" s="10" t="e">
        <f>IF('FY2024'!$A20&lt;&gt;"",IF(AND(MONTH($K18) &lt;= 1, MONTH($L18) &gt;= 1), IF($O18 &lt;&gt; "", $E18/$O18, ""), ""),"")</f>
        <v>#VALUE!</v>
      </c>
      <c r="Q18" s="10" t="e">
        <f>IF('FY2024'!$A20&lt;&gt;"",IF(AND(MONTH($K18) &lt;= 2, MONTH($L18) &gt;= 2), IF($O18 &lt;&gt; "", $E18/$O18, ""), ""),"")</f>
        <v>#VALUE!</v>
      </c>
      <c r="R18" s="10" t="e">
        <f>IF('FY2024'!$A20&lt;&gt;"",IF(AND(MONTH($K18) &lt;= 3, MONTH($L18) &gt;= 3), IF($O18 &lt;&gt; "", $E18/$O18, ""), ""),"")</f>
        <v>#VALUE!</v>
      </c>
      <c r="S18" s="10" t="e">
        <f>IF('FY2024'!$A20&lt;&gt;"",IF(AND(MONTH($K18) &lt;= 4, MONTH($L18) &gt;= 4), IF($O18 &lt;&gt; "", $E18/$O18, ""), ""),"")</f>
        <v>#VALUE!</v>
      </c>
      <c r="T18" s="10" t="e">
        <f>IF('FY2024'!$A20&lt;&gt;"",IF(AND(MONTH($K18) &lt;= 5, MONTH($L18) &gt;= 5), IF($O18 &lt;&gt; "", $E18/$O18, ""), ""),"")</f>
        <v>#VALUE!</v>
      </c>
      <c r="U18" s="10" t="e">
        <f>IF('FY2024'!$A20&lt;&gt;"",IF(AND(MONTH($K18) &lt;= 6, MONTH($L18) &gt;= 6), IF($O18 &lt;&gt; "", $E18/$O18, ""), ""),"")</f>
        <v>#VALUE!</v>
      </c>
      <c r="V18" s="10" t="e">
        <f>IF('FY2024'!$A20&lt;&gt;"",IF(AND(MONTH($K18) &lt;= 7, MONTH($L18) &gt;= 7 ), IF($O18 &lt;&gt; "", $E18/$O18, ""), ""),"")</f>
        <v>#VALUE!</v>
      </c>
      <c r="W18" s="10" t="e">
        <f>IF('FY2024'!$A20&lt;&gt;"",IF(AND(MONTH($K18) &lt;= 8, MONTH($L18) &gt;= 8), IF($O18 &lt;&gt; "", $E18/$O18, ""), ""),"")</f>
        <v>#VALUE!</v>
      </c>
      <c r="X18" s="10" t="e">
        <f>IF('FY2024'!$A20&lt;&gt;"",IF(AND(MONTH($K18) &lt;= 9, MONTH($L18) &gt;= 9), IF($O18 &lt;&gt; "", $E18/$O18, ""), ""),"")</f>
        <v>#VALUE!</v>
      </c>
      <c r="Y18" s="10" t="e">
        <f>IF('FY2024'!$A20&lt;&gt;"",IF(AND(MONTH($K18) &lt;= 10, MONTH($L18) &gt;= 10), IF($O18 &lt;&gt; "", $E18/$O18, ""), ""),"")</f>
        <v>#VALUE!</v>
      </c>
      <c r="Z18" s="10" t="e">
        <f>IF('FY2024'!$A20&lt;&gt;"",IF(AND(MONTH($K18) &lt;= 11, MONTH($L18) &gt;= 11), IF($O18 &lt;&gt; "", $E18/$O18, ""), ""),"")</f>
        <v>#VALUE!</v>
      </c>
      <c r="AA18" s="10" t="e">
        <f>IF('FY2024'!$A20&lt;&gt;"",IF(AND(MONTH($K18) &lt;= 12, MONTH($L18) &gt;= 12), IF($O18 &lt;&gt; "", $E18/$O18, ""), ""),"")</f>
        <v>#VALUE!</v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 t="e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#VALUE!</v>
      </c>
      <c r="L19" s="7" t="e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#VALUE!</v>
      </c>
      <c r="M19" s="7" t="e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#VALUE!</v>
      </c>
      <c r="N19" s="7" t="e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#VALUE!</v>
      </c>
      <c r="O19" s="5" t="e">
        <f t="shared" si="0"/>
        <v>#VALUE!</v>
      </c>
      <c r="P19" s="10" t="e">
        <f>IF('FY2024'!$A21&lt;&gt;"",IF(AND(MONTH($K19) &lt;= 1, MONTH($L19) &gt;= 1), IF($O19 &lt;&gt; "", $E19/$O19, ""), ""),"")</f>
        <v>#VALUE!</v>
      </c>
      <c r="Q19" s="10" t="e">
        <f>IF('FY2024'!$A21&lt;&gt;"",IF(AND(MONTH($K19) &lt;= 2, MONTH($L19) &gt;= 2), IF($O19 &lt;&gt; "", $E19/$O19, ""), ""),"")</f>
        <v>#VALUE!</v>
      </c>
      <c r="R19" s="10" t="e">
        <f>IF('FY2024'!$A21&lt;&gt;"",IF(AND(MONTH($K19) &lt;= 3, MONTH($L19) &gt;= 3), IF($O19 &lt;&gt; "", $E19/$O19, ""), ""),"")</f>
        <v>#VALUE!</v>
      </c>
      <c r="S19" s="10" t="e">
        <f>IF('FY2024'!$A21&lt;&gt;"",IF(AND(MONTH($K19) &lt;= 4, MONTH($L19) &gt;= 4), IF($O19 &lt;&gt; "", $E19/$O19, ""), ""),"")</f>
        <v>#VALUE!</v>
      </c>
      <c r="T19" s="10" t="e">
        <f>IF('FY2024'!$A21&lt;&gt;"",IF(AND(MONTH($K19) &lt;= 5, MONTH($L19) &gt;= 5), IF($O19 &lt;&gt; "", $E19/$O19, ""), ""),"")</f>
        <v>#VALUE!</v>
      </c>
      <c r="U19" s="10" t="e">
        <f>IF('FY2024'!$A21&lt;&gt;"",IF(AND(MONTH($K19) &lt;= 6, MONTH($L19) &gt;= 6), IF($O19 &lt;&gt; "", $E19/$O19, ""), ""),"")</f>
        <v>#VALUE!</v>
      </c>
      <c r="V19" s="10" t="e">
        <f>IF('FY2024'!$A21&lt;&gt;"",IF(AND(MONTH($K19) &lt;= 7, MONTH($L19) &gt;= 7 ), IF($O19 &lt;&gt; "", $E19/$O19, ""), ""),"")</f>
        <v>#VALUE!</v>
      </c>
      <c r="W19" s="10" t="e">
        <f>IF('FY2024'!$A21&lt;&gt;"",IF(AND(MONTH($K19) &lt;= 8, MONTH($L19) &gt;= 8), IF($O19 &lt;&gt; "", $E19/$O19, ""), ""),"")</f>
        <v>#VALUE!</v>
      </c>
      <c r="X19" s="10" t="e">
        <f>IF('FY2024'!$A21&lt;&gt;"",IF(AND(MONTH($K19) &lt;= 9, MONTH($L19) &gt;= 9), IF($O19 &lt;&gt; "", $E19/$O19, ""), ""),"")</f>
        <v>#VALUE!</v>
      </c>
      <c r="Y19" s="10" t="e">
        <f>IF('FY2024'!$A21&lt;&gt;"",IF(AND(MONTH($K19) &lt;= 10, MONTH($L19) &gt;= 10), IF($O19 &lt;&gt; "", $E19/$O19, ""), ""),"")</f>
        <v>#VALUE!</v>
      </c>
      <c r="Z19" s="10" t="e">
        <f>IF('FY2024'!$A21&lt;&gt;"",IF(AND(MONTH($K19) &lt;= 11, MONTH($L19) &gt;= 11), IF($O19 &lt;&gt; "", $E19/$O19, ""), ""),"")</f>
        <v>#VALUE!</v>
      </c>
      <c r="AA19" s="10" t="e">
        <f>IF('FY2024'!$A21&lt;&gt;"",IF(AND(MONTH($K19) &lt;= 12, MONTH($L19) &gt;= 12), IF($O19 &lt;&gt; "", $E19/$O19, ""), ""),"")</f>
        <v>#VALUE!</v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 t="e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#VALUE!</v>
      </c>
      <c r="L20" s="7" t="e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#VALUE!</v>
      </c>
      <c r="M20" s="7" t="e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#VALUE!</v>
      </c>
      <c r="N20" s="7" t="e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#VALUE!</v>
      </c>
      <c r="O20" s="5" t="e">
        <f t="shared" si="0"/>
        <v>#VALUE!</v>
      </c>
      <c r="P20" s="10" t="e">
        <f>IF('FY2024'!$A22&lt;&gt;"",IF(AND(MONTH($K20) &lt;= 1, MONTH($L20) &gt;= 1), IF($O20 &lt;&gt; "", $E20/$O20, ""), ""),"")</f>
        <v>#VALUE!</v>
      </c>
      <c r="Q20" s="10" t="e">
        <f>IF('FY2024'!$A22&lt;&gt;"",IF(AND(MONTH($K20) &lt;= 2, MONTH($L20) &gt;= 2), IF($O20 &lt;&gt; "", $E20/$O20, ""), ""),"")</f>
        <v>#VALUE!</v>
      </c>
      <c r="R20" s="10" t="e">
        <f>IF('FY2024'!$A22&lt;&gt;"",IF(AND(MONTH($K20) &lt;= 3, MONTH($L20) &gt;= 3), IF($O20 &lt;&gt; "", $E20/$O20, ""), ""),"")</f>
        <v>#VALUE!</v>
      </c>
      <c r="S20" s="10" t="e">
        <f>IF('FY2024'!$A22&lt;&gt;"",IF(AND(MONTH($K20) &lt;= 4, MONTH($L20) &gt;= 4), IF($O20 &lt;&gt; "", $E20/$O20, ""), ""),"")</f>
        <v>#VALUE!</v>
      </c>
      <c r="T20" s="10" t="e">
        <f>IF('FY2024'!$A22&lt;&gt;"",IF(AND(MONTH($K20) &lt;= 5, MONTH($L20) &gt;= 5), IF($O20 &lt;&gt; "", $E20/$O20, ""), ""),"")</f>
        <v>#VALUE!</v>
      </c>
      <c r="U20" s="10" t="e">
        <f>IF('FY2024'!$A22&lt;&gt;"",IF(AND(MONTH($K20) &lt;= 6, MONTH($L20) &gt;= 6), IF($O20 &lt;&gt; "", $E20/$O20, ""), ""),"")</f>
        <v>#VALUE!</v>
      </c>
      <c r="V20" s="10" t="e">
        <f>IF('FY2024'!$A22&lt;&gt;"",IF(AND(MONTH($K20) &lt;= 7, MONTH($L20) &gt;= 7 ), IF($O20 &lt;&gt; "", $E20/$O20, ""), ""),"")</f>
        <v>#VALUE!</v>
      </c>
      <c r="W20" s="10" t="e">
        <f>IF('FY2024'!$A22&lt;&gt;"",IF(AND(MONTH($K20) &lt;= 8, MONTH($L20) &gt;= 8), IF($O20 &lt;&gt; "", $E20/$O20, ""), ""),"")</f>
        <v>#VALUE!</v>
      </c>
      <c r="X20" s="10" t="e">
        <f>IF('FY2024'!$A22&lt;&gt;"",IF(AND(MONTH($K20) &lt;= 9, MONTH($L20) &gt;= 9), IF($O20 &lt;&gt; "", $E20/$O20, ""), ""),"")</f>
        <v>#VALUE!</v>
      </c>
      <c r="Y20" s="10" t="e">
        <f>IF('FY2024'!$A22&lt;&gt;"",IF(AND(MONTH($K20) &lt;= 10, MONTH($L20) &gt;= 10), IF($O20 &lt;&gt; "", $E20/$O20, ""), ""),"")</f>
        <v>#VALUE!</v>
      </c>
      <c r="Z20" s="10" t="e">
        <f>IF('FY2024'!$A22&lt;&gt;"",IF(AND(MONTH($K20) &lt;= 11, MONTH($L20) &gt;= 11), IF($O20 &lt;&gt; "", $E20/$O20, ""), ""),"")</f>
        <v>#VALUE!</v>
      </c>
      <c r="AA20" s="10" t="e">
        <f>IF('FY2024'!$A22&lt;&gt;"",IF(AND(MONTH($K20) &lt;= 12, MONTH($L20) &gt;= 12), IF($O20 &lt;&gt; "", $E20/$O20, ""), ""),"")</f>
        <v>#VALUE!</v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 t="e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#VALUE!</v>
      </c>
      <c r="L21" s="7" t="e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#VALUE!</v>
      </c>
      <c r="M21" s="7" t="e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#VALUE!</v>
      </c>
      <c r="N21" s="7" t="e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#VALUE!</v>
      </c>
      <c r="O21" s="5" t="e">
        <f t="shared" si="0"/>
        <v>#VALUE!</v>
      </c>
      <c r="P21" s="10" t="e">
        <f>IF('FY2024'!$A23&lt;&gt;"",IF(AND(MONTH($K21) &lt;= 1, MONTH($L21) &gt;= 1), IF($O21 &lt;&gt; "", $E21/$O21, ""), ""),"")</f>
        <v>#VALUE!</v>
      </c>
      <c r="Q21" s="10" t="e">
        <f>IF('FY2024'!$A23&lt;&gt;"",IF(AND(MONTH($K21) &lt;= 2, MONTH($L21) &gt;= 2), IF($O21 &lt;&gt; "", $E21/$O21, ""), ""),"")</f>
        <v>#VALUE!</v>
      </c>
      <c r="R21" s="10" t="e">
        <f>IF('FY2024'!$A23&lt;&gt;"",IF(AND(MONTH($K21) &lt;= 3, MONTH($L21) &gt;= 3), IF($O21 &lt;&gt; "", $E21/$O21, ""), ""),"")</f>
        <v>#VALUE!</v>
      </c>
      <c r="S21" s="10" t="e">
        <f>IF('FY2024'!$A23&lt;&gt;"",IF(AND(MONTH($K21) &lt;= 4, MONTH($L21) &gt;= 4), IF($O21 &lt;&gt; "", $E21/$O21, ""), ""),"")</f>
        <v>#VALUE!</v>
      </c>
      <c r="T21" s="10" t="e">
        <f>IF('FY2024'!$A23&lt;&gt;"",IF(AND(MONTH($K21) &lt;= 5, MONTH($L21) &gt;= 5), IF($O21 &lt;&gt; "", $E21/$O21, ""), ""),"")</f>
        <v>#VALUE!</v>
      </c>
      <c r="U21" s="10" t="e">
        <f>IF('FY2024'!$A23&lt;&gt;"",IF(AND(MONTH($K21) &lt;= 6, MONTH($L21) &gt;= 6), IF($O21 &lt;&gt; "", $E21/$O21, ""), ""),"")</f>
        <v>#VALUE!</v>
      </c>
      <c r="V21" s="10" t="e">
        <f>IF('FY2024'!$A23&lt;&gt;"",IF(AND(MONTH($K21) &lt;= 7, MONTH($L21) &gt;= 7 ), IF($O21 &lt;&gt; "", $E21/$O21, ""), ""),"")</f>
        <v>#VALUE!</v>
      </c>
      <c r="W21" s="10" t="e">
        <f>IF('FY2024'!$A23&lt;&gt;"",IF(AND(MONTH($K21) &lt;= 8, MONTH($L21) &gt;= 8), IF($O21 &lt;&gt; "", $E21/$O21, ""), ""),"")</f>
        <v>#VALUE!</v>
      </c>
      <c r="X21" s="10" t="e">
        <f>IF('FY2024'!$A23&lt;&gt;"",IF(AND(MONTH($K21) &lt;= 9, MONTH($L21) &gt;= 9), IF($O21 &lt;&gt; "", $E21/$O21, ""), ""),"")</f>
        <v>#VALUE!</v>
      </c>
      <c r="Y21" s="10" t="e">
        <f>IF('FY2024'!$A23&lt;&gt;"",IF(AND(MONTH($K21) &lt;= 10, MONTH($L21) &gt;= 10), IF($O21 &lt;&gt; "", $E21/$O21, ""), ""),"")</f>
        <v>#VALUE!</v>
      </c>
      <c r="Z21" s="10" t="e">
        <f>IF('FY2024'!$A23&lt;&gt;"",IF(AND(MONTH($K21) &lt;= 11, MONTH($L21) &gt;= 11), IF($O21 &lt;&gt; "", $E21/$O21, ""), ""),"")</f>
        <v>#VALUE!</v>
      </c>
      <c r="AA21" s="10" t="e">
        <f>IF('FY2024'!$A23&lt;&gt;"",IF(AND(MONTH($K21) &lt;= 12, MONTH($L21) &gt;= 12), IF($O21 &lt;&gt; "", $E21/$O21, ""), ""),"")</f>
        <v>#VALUE!</v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 t="e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#VALUE!</v>
      </c>
      <c r="L22" s="7" t="e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#VALUE!</v>
      </c>
      <c r="M22" s="7" t="e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#VALUE!</v>
      </c>
      <c r="N22" s="7" t="e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#VALUE!</v>
      </c>
      <c r="O22" s="5" t="e">
        <f t="shared" si="0"/>
        <v>#VALUE!</v>
      </c>
      <c r="P22" s="10" t="e">
        <f>IF('FY2024'!$A24&lt;&gt;"",IF(AND(MONTH($K22) &lt;= 1, MONTH($L22) &gt;= 1), IF($O22 &lt;&gt; "", $E22/$O22, ""), ""),"")</f>
        <v>#VALUE!</v>
      </c>
      <c r="Q22" s="10" t="e">
        <f>IF('FY2024'!$A24&lt;&gt;"",IF(AND(MONTH($K22) &lt;= 2, MONTH($L22) &gt;= 2), IF($O22 &lt;&gt; "", $E22/$O22, ""), ""),"")</f>
        <v>#VALUE!</v>
      </c>
      <c r="R22" s="10" t="e">
        <f>IF('FY2024'!$A24&lt;&gt;"",IF(AND(MONTH($K22) &lt;= 3, MONTH($L22) &gt;= 3), IF($O22 &lt;&gt; "", $E22/$O22, ""), ""),"")</f>
        <v>#VALUE!</v>
      </c>
      <c r="S22" s="10" t="e">
        <f>IF('FY2024'!$A24&lt;&gt;"",IF(AND(MONTH($K22) &lt;= 4, MONTH($L22) &gt;= 4), IF($O22 &lt;&gt; "", $E22/$O22, ""), ""),"")</f>
        <v>#VALUE!</v>
      </c>
      <c r="T22" s="10" t="e">
        <f>IF('FY2024'!$A24&lt;&gt;"",IF(AND(MONTH($K22) &lt;= 5, MONTH($L22) &gt;= 5), IF($O22 &lt;&gt; "", $E22/$O22, ""), ""),"")</f>
        <v>#VALUE!</v>
      </c>
      <c r="U22" s="10" t="e">
        <f>IF('FY2024'!$A24&lt;&gt;"",IF(AND(MONTH($K22) &lt;= 6, MONTH($L22) &gt;= 6), IF($O22 &lt;&gt; "", $E22/$O22, ""), ""),"")</f>
        <v>#VALUE!</v>
      </c>
      <c r="V22" s="10" t="e">
        <f>IF('FY2024'!$A24&lt;&gt;"",IF(AND(MONTH($K22) &lt;= 7, MONTH($L22) &gt;= 7 ), IF($O22 &lt;&gt; "", $E22/$O22, ""), ""),"")</f>
        <v>#VALUE!</v>
      </c>
      <c r="W22" s="10" t="e">
        <f>IF('FY2024'!$A24&lt;&gt;"",IF(AND(MONTH($K22) &lt;= 8, MONTH($L22) &gt;= 8), IF($O22 &lt;&gt; "", $E22/$O22, ""), ""),"")</f>
        <v>#VALUE!</v>
      </c>
      <c r="X22" s="10" t="e">
        <f>IF('FY2024'!$A24&lt;&gt;"",IF(AND(MONTH($K22) &lt;= 9, MONTH($L22) &gt;= 9), IF($O22 &lt;&gt; "", $E22/$O22, ""), ""),"")</f>
        <v>#VALUE!</v>
      </c>
      <c r="Y22" s="10" t="e">
        <f>IF('FY2024'!$A24&lt;&gt;"",IF(AND(MONTH($K22) &lt;= 10, MONTH($L22) &gt;= 10), IF($O22 &lt;&gt; "", $E22/$O22, ""), ""),"")</f>
        <v>#VALUE!</v>
      </c>
      <c r="Z22" s="10" t="e">
        <f>IF('FY2024'!$A24&lt;&gt;"",IF(AND(MONTH($K22) &lt;= 11, MONTH($L22) &gt;= 11), IF($O22 &lt;&gt; "", $E22/$O22, ""), ""),"")</f>
        <v>#VALUE!</v>
      </c>
      <c r="AA22" s="10" t="e">
        <f>IF('FY2024'!$A24&lt;&gt;"",IF(AND(MONTH($K22) &lt;= 12, MONTH($L22) &gt;= 12), IF($O22 &lt;&gt; "", $E22/$O22, ""), ""),"")</f>
        <v>#VALUE!</v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 t="e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#VALUE!</v>
      </c>
      <c r="L23" s="7" t="e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#VALUE!</v>
      </c>
      <c r="M23" s="7" t="e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#VALUE!</v>
      </c>
      <c r="N23" s="7" t="e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#VALUE!</v>
      </c>
      <c r="O23" s="5" t="e">
        <f t="shared" si="0"/>
        <v>#VALUE!</v>
      </c>
      <c r="P23" s="10" t="e">
        <f>IF('FY2024'!$A25&lt;&gt;"",IF(AND(MONTH($K23) &lt;= 1, MONTH($L23) &gt;= 1), IF($O23 &lt;&gt; "", $E23/$O23, ""), ""),"")</f>
        <v>#VALUE!</v>
      </c>
      <c r="Q23" s="10" t="e">
        <f>IF('FY2024'!$A25&lt;&gt;"",IF(AND(MONTH($K23) &lt;= 2, MONTH($L23) &gt;= 2), IF($O23 &lt;&gt; "", $E23/$O23, ""), ""),"")</f>
        <v>#VALUE!</v>
      </c>
      <c r="R23" s="10" t="e">
        <f>IF('FY2024'!$A25&lt;&gt;"",IF(AND(MONTH($K23) &lt;= 3, MONTH($L23) &gt;= 3), IF($O23 &lt;&gt; "", $E23/$O23, ""), ""),"")</f>
        <v>#VALUE!</v>
      </c>
      <c r="S23" s="10" t="e">
        <f>IF('FY2024'!$A25&lt;&gt;"",IF(AND(MONTH($K23) &lt;= 4, MONTH($L23) &gt;= 4), IF($O23 &lt;&gt; "", $E23/$O23, ""), ""),"")</f>
        <v>#VALUE!</v>
      </c>
      <c r="T23" s="10" t="e">
        <f>IF('FY2024'!$A25&lt;&gt;"",IF(AND(MONTH($K23) &lt;= 5, MONTH($L23) &gt;= 5), IF($O23 &lt;&gt; "", $E23/$O23, ""), ""),"")</f>
        <v>#VALUE!</v>
      </c>
      <c r="U23" s="10" t="e">
        <f>IF('FY2024'!$A25&lt;&gt;"",IF(AND(MONTH($K23) &lt;= 6, MONTH($L23) &gt;= 6), IF($O23 &lt;&gt; "", $E23/$O23, ""), ""),"")</f>
        <v>#VALUE!</v>
      </c>
      <c r="V23" s="10" t="e">
        <f>IF('FY2024'!$A25&lt;&gt;"",IF(AND(MONTH($K23) &lt;= 7, MONTH($L23) &gt;= 7 ), IF($O23 &lt;&gt; "", $E23/$O23, ""), ""),"")</f>
        <v>#VALUE!</v>
      </c>
      <c r="W23" s="10" t="e">
        <f>IF('FY2024'!$A25&lt;&gt;"",IF(AND(MONTH($K23) &lt;= 8, MONTH($L23) &gt;= 8), IF($O23 &lt;&gt; "", $E23/$O23, ""), ""),"")</f>
        <v>#VALUE!</v>
      </c>
      <c r="X23" s="10" t="e">
        <f>IF('FY2024'!$A25&lt;&gt;"",IF(AND(MONTH($K23) &lt;= 9, MONTH($L23) &gt;= 9), IF($O23 &lt;&gt; "", $E23/$O23, ""), ""),"")</f>
        <v>#VALUE!</v>
      </c>
      <c r="Y23" s="10" t="e">
        <f>IF('FY2024'!$A25&lt;&gt;"",IF(AND(MONTH($K23) &lt;= 10, MONTH($L23) &gt;= 10), IF($O23 &lt;&gt; "", $E23/$O23, ""), ""),"")</f>
        <v>#VALUE!</v>
      </c>
      <c r="Z23" s="10" t="e">
        <f>IF('FY2024'!$A25&lt;&gt;"",IF(AND(MONTH($K23) &lt;= 11, MONTH($L23) &gt;= 11), IF($O23 &lt;&gt; "", $E23/$O23, ""), ""),"")</f>
        <v>#VALUE!</v>
      </c>
      <c r="AA23" s="10" t="e">
        <f>IF('FY2024'!$A25&lt;&gt;"",IF(AND(MONTH($K23) &lt;= 12, MONTH($L23) &gt;= 12), IF($O23 &lt;&gt; "", $E23/$O23, ""), ""),"")</f>
        <v>#VALUE!</v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 t="e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#VALUE!</v>
      </c>
      <c r="L24" s="7" t="e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#VALUE!</v>
      </c>
      <c r="M24" s="7" t="e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#VALUE!</v>
      </c>
      <c r="N24" s="7" t="e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#VALUE!</v>
      </c>
      <c r="O24" s="5" t="e">
        <f t="shared" si="0"/>
        <v>#VALUE!</v>
      </c>
      <c r="P24" s="10" t="e">
        <f>IF('FY2024'!$A26&lt;&gt;"",IF(AND(MONTH($K24) &lt;= 1, MONTH($L24) &gt;= 1), IF($O24 &lt;&gt; "", $E24/$O24, ""), ""),"")</f>
        <v>#VALUE!</v>
      </c>
      <c r="Q24" s="10" t="e">
        <f>IF('FY2024'!$A26&lt;&gt;"",IF(AND(MONTH($K24) &lt;= 2, MONTH($L24) &gt;= 2), IF($O24 &lt;&gt; "", $E24/$O24, ""), ""),"")</f>
        <v>#VALUE!</v>
      </c>
      <c r="R24" s="10" t="e">
        <f>IF('FY2024'!$A26&lt;&gt;"",IF(AND(MONTH($K24) &lt;= 3, MONTH($L24) &gt;= 3), IF($O24 &lt;&gt; "", $E24/$O24, ""), ""),"")</f>
        <v>#VALUE!</v>
      </c>
      <c r="S24" s="10" t="e">
        <f>IF('FY2024'!$A26&lt;&gt;"",IF(AND(MONTH($K24) &lt;= 4, MONTH($L24) &gt;= 4), IF($O24 &lt;&gt; "", $E24/$O24, ""), ""),"")</f>
        <v>#VALUE!</v>
      </c>
      <c r="T24" s="10" t="e">
        <f>IF('FY2024'!$A26&lt;&gt;"",IF(AND(MONTH($K24) &lt;= 5, MONTH($L24) &gt;= 5), IF($O24 &lt;&gt; "", $E24/$O24, ""), ""),"")</f>
        <v>#VALUE!</v>
      </c>
      <c r="U24" s="10" t="e">
        <f>IF('FY2024'!$A26&lt;&gt;"",IF(AND(MONTH($K24) &lt;= 6, MONTH($L24) &gt;= 6), IF($O24 &lt;&gt; "", $E24/$O24, ""), ""),"")</f>
        <v>#VALUE!</v>
      </c>
      <c r="V24" s="10" t="e">
        <f>IF('FY2024'!$A26&lt;&gt;"",IF(AND(MONTH($K24) &lt;= 7, MONTH($L24) &gt;= 7 ), IF($O24 &lt;&gt; "", $E24/$O24, ""), ""),"")</f>
        <v>#VALUE!</v>
      </c>
      <c r="W24" s="10" t="e">
        <f>IF('FY2024'!$A26&lt;&gt;"",IF(AND(MONTH($K24) &lt;= 8, MONTH($L24) &gt;= 8), IF($O24 &lt;&gt; "", $E24/$O24, ""), ""),"")</f>
        <v>#VALUE!</v>
      </c>
      <c r="X24" s="10" t="e">
        <f>IF('FY2024'!$A26&lt;&gt;"",IF(AND(MONTH($K24) &lt;= 9, MONTH($L24) &gt;= 9), IF($O24 &lt;&gt; "", $E24/$O24, ""), ""),"")</f>
        <v>#VALUE!</v>
      </c>
      <c r="Y24" s="10" t="e">
        <f>IF('FY2024'!$A26&lt;&gt;"",IF(AND(MONTH($K24) &lt;= 10, MONTH($L24) &gt;= 10), IF($O24 &lt;&gt; "", $E24/$O24, ""), ""),"")</f>
        <v>#VALUE!</v>
      </c>
      <c r="Z24" s="10" t="e">
        <f>IF('FY2024'!$A26&lt;&gt;"",IF(AND(MONTH($K24) &lt;= 11, MONTH($L24) &gt;= 11), IF($O24 &lt;&gt; "", $E24/$O24, ""), ""),"")</f>
        <v>#VALUE!</v>
      </c>
      <c r="AA24" s="10" t="e">
        <f>IF('FY2024'!$A26&lt;&gt;"",IF(AND(MONTH($K24) &lt;= 12, MONTH($L24) &gt;= 12), IF($O24 &lt;&gt; "", $E24/$O24, ""), ""),"")</f>
        <v>#VALUE!</v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 t="e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#VALUE!</v>
      </c>
      <c r="L25" s="7" t="e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#VALUE!</v>
      </c>
      <c r="M25" s="7" t="e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#VALUE!</v>
      </c>
      <c r="N25" s="7" t="e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#VALUE!</v>
      </c>
      <c r="O25" s="5" t="e">
        <f t="shared" si="0"/>
        <v>#VALUE!</v>
      </c>
      <c r="P25" s="10" t="e">
        <f>IF('FY2024'!$A27&lt;&gt;"",IF(AND(MONTH($K25) &lt;= 1, MONTH($L25) &gt;= 1), IF($O25 &lt;&gt; "", $E25/$O25, ""), ""),"")</f>
        <v>#VALUE!</v>
      </c>
      <c r="Q25" s="10" t="e">
        <f>IF('FY2024'!$A27&lt;&gt;"",IF(AND(MONTH($K25) &lt;= 2, MONTH($L25) &gt;= 2), IF($O25 &lt;&gt; "", $E25/$O25, ""), ""),"")</f>
        <v>#VALUE!</v>
      </c>
      <c r="R25" s="10" t="e">
        <f>IF('FY2024'!$A27&lt;&gt;"",IF(AND(MONTH($K25) &lt;= 3, MONTH($L25) &gt;= 3), IF($O25 &lt;&gt; "", $E25/$O25, ""), ""),"")</f>
        <v>#VALUE!</v>
      </c>
      <c r="S25" s="10" t="e">
        <f>IF('FY2024'!$A27&lt;&gt;"",IF(AND(MONTH($K25) &lt;= 4, MONTH($L25) &gt;= 4), IF($O25 &lt;&gt; "", $E25/$O25, ""), ""),"")</f>
        <v>#VALUE!</v>
      </c>
      <c r="T25" s="10" t="e">
        <f>IF('FY2024'!$A27&lt;&gt;"",IF(AND(MONTH($K25) &lt;= 5, MONTH($L25) &gt;= 5), IF($O25 &lt;&gt; "", $E25/$O25, ""), ""),"")</f>
        <v>#VALUE!</v>
      </c>
      <c r="U25" s="10" t="e">
        <f>IF('FY2024'!$A27&lt;&gt;"",IF(AND(MONTH($K25) &lt;= 6, MONTH($L25) &gt;= 6), IF($O25 &lt;&gt; "", $E25/$O25, ""), ""),"")</f>
        <v>#VALUE!</v>
      </c>
      <c r="V25" s="10" t="e">
        <f>IF('FY2024'!$A27&lt;&gt;"",IF(AND(MONTH($K25) &lt;= 7, MONTH($L25) &gt;= 7 ), IF($O25 &lt;&gt; "", $E25/$O25, ""), ""),"")</f>
        <v>#VALUE!</v>
      </c>
      <c r="W25" s="10" t="e">
        <f>IF('FY2024'!$A27&lt;&gt;"",IF(AND(MONTH($K25) &lt;= 8, MONTH($L25) &gt;= 8), IF($O25 &lt;&gt; "", $E25/$O25, ""), ""),"")</f>
        <v>#VALUE!</v>
      </c>
      <c r="X25" s="10" t="e">
        <f>IF('FY2024'!$A27&lt;&gt;"",IF(AND(MONTH($K25) &lt;= 9, MONTH($L25) &gt;= 9), IF($O25 &lt;&gt; "", $E25/$O25, ""), ""),"")</f>
        <v>#VALUE!</v>
      </c>
      <c r="Y25" s="10" t="e">
        <f>IF('FY2024'!$A27&lt;&gt;"",IF(AND(MONTH($K25) &lt;= 10, MONTH($L25) &gt;= 10), IF($O25 &lt;&gt; "", $E25/$O25, ""), ""),"")</f>
        <v>#VALUE!</v>
      </c>
      <c r="Z25" s="10" t="e">
        <f>IF('FY2024'!$A27&lt;&gt;"",IF(AND(MONTH($K25) &lt;= 11, MONTH($L25) &gt;= 11), IF($O25 &lt;&gt; "", $E25/$O25, ""), ""),"")</f>
        <v>#VALUE!</v>
      </c>
      <c r="AA25" s="10" t="e">
        <f>IF('FY2024'!$A27&lt;&gt;"",IF(AND(MONTH($K25) &lt;= 12, MONTH($L25) &gt;= 12), IF($O25 &lt;&gt; "", $E25/$O25, ""), ""),"")</f>
        <v>#VALUE!</v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 t="e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#VALUE!</v>
      </c>
      <c r="L26" s="7" t="e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#VALUE!</v>
      </c>
      <c r="M26" s="7" t="e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#VALUE!</v>
      </c>
      <c r="N26" s="7" t="e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#VALUE!</v>
      </c>
      <c r="O26" s="5" t="e">
        <f t="shared" si="0"/>
        <v>#VALUE!</v>
      </c>
      <c r="P26" s="10" t="e">
        <f>IF('FY2024'!$A28&lt;&gt;"",IF(AND(MONTH($K26) &lt;= 1, MONTH($L26) &gt;= 1), IF($O26 &lt;&gt; "", $E26/$O26, ""), ""),"")</f>
        <v>#VALUE!</v>
      </c>
      <c r="Q26" s="10" t="e">
        <f>IF('FY2024'!$A28&lt;&gt;"",IF(AND(MONTH($K26) &lt;= 2, MONTH($L26) &gt;= 2), IF($O26 &lt;&gt; "", $E26/$O26, ""), ""),"")</f>
        <v>#VALUE!</v>
      </c>
      <c r="R26" s="10" t="e">
        <f>IF('FY2024'!$A28&lt;&gt;"",IF(AND(MONTH($K26) &lt;= 3, MONTH($L26) &gt;= 3), IF($O26 &lt;&gt; "", $E26/$O26, ""), ""),"")</f>
        <v>#VALUE!</v>
      </c>
      <c r="S26" s="10" t="e">
        <f>IF('FY2024'!$A28&lt;&gt;"",IF(AND(MONTH($K26) &lt;= 4, MONTH($L26) &gt;= 4), IF($O26 &lt;&gt; "", $E26/$O26, ""), ""),"")</f>
        <v>#VALUE!</v>
      </c>
      <c r="T26" s="10" t="e">
        <f>IF('FY2024'!$A28&lt;&gt;"",IF(AND(MONTH($K26) &lt;= 5, MONTH($L26) &gt;= 5), IF($O26 &lt;&gt; "", $E26/$O26, ""), ""),"")</f>
        <v>#VALUE!</v>
      </c>
      <c r="U26" s="10" t="e">
        <f>IF('FY2024'!$A28&lt;&gt;"",IF(AND(MONTH($K26) &lt;= 6, MONTH($L26) &gt;= 6), IF($O26 &lt;&gt; "", $E26/$O26, ""), ""),"")</f>
        <v>#VALUE!</v>
      </c>
      <c r="V26" s="10" t="e">
        <f>IF('FY2024'!$A28&lt;&gt;"",IF(AND(MONTH($K26) &lt;= 7, MONTH($L26) &gt;= 7 ), IF($O26 &lt;&gt; "", $E26/$O26, ""), ""),"")</f>
        <v>#VALUE!</v>
      </c>
      <c r="W26" s="10" t="e">
        <f>IF('FY2024'!$A28&lt;&gt;"",IF(AND(MONTH($K26) &lt;= 8, MONTH($L26) &gt;= 8), IF($O26 &lt;&gt; "", $E26/$O26, ""), ""),"")</f>
        <v>#VALUE!</v>
      </c>
      <c r="X26" s="10" t="e">
        <f>IF('FY2024'!$A28&lt;&gt;"",IF(AND(MONTH($K26) &lt;= 9, MONTH($L26) &gt;= 9), IF($O26 &lt;&gt; "", $E26/$O26, ""), ""),"")</f>
        <v>#VALUE!</v>
      </c>
      <c r="Y26" s="10" t="e">
        <f>IF('FY2024'!$A28&lt;&gt;"",IF(AND(MONTH($K26) &lt;= 10, MONTH($L26) &gt;= 10), IF($O26 &lt;&gt; "", $E26/$O26, ""), ""),"")</f>
        <v>#VALUE!</v>
      </c>
      <c r="Z26" s="10" t="e">
        <f>IF('FY2024'!$A28&lt;&gt;"",IF(AND(MONTH($K26) &lt;= 11, MONTH($L26) &gt;= 11), IF($O26 &lt;&gt; "", $E26/$O26, ""), ""),"")</f>
        <v>#VALUE!</v>
      </c>
      <c r="AA26" s="10" t="e">
        <f>IF('FY2024'!$A28&lt;&gt;"",IF(AND(MONTH($K26) &lt;= 12, MONTH($L26) &gt;= 12), IF($O26 &lt;&gt; "", $E26/$O26, ""), ""),"")</f>
        <v>#VALUE!</v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 t="e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#VALUE!</v>
      </c>
      <c r="L27" s="7" t="e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#VALUE!</v>
      </c>
      <c r="M27" s="7" t="e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#VALUE!</v>
      </c>
      <c r="N27" s="7" t="e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#VALUE!</v>
      </c>
      <c r="O27" s="5" t="e">
        <f t="shared" si="0"/>
        <v>#VALUE!</v>
      </c>
      <c r="P27" s="10" t="e">
        <f>IF('FY2024'!$A29&lt;&gt;"",IF(AND(MONTH($K27) &lt;= 1, MONTH($L27) &gt;= 1), IF($O27 &lt;&gt; "", $E27/$O27, ""), ""),"")</f>
        <v>#VALUE!</v>
      </c>
      <c r="Q27" s="10" t="e">
        <f>IF('FY2024'!$A29&lt;&gt;"",IF(AND(MONTH($K27) &lt;= 2, MONTH($L27) &gt;= 2), IF($O27 &lt;&gt; "", $E27/$O27, ""), ""),"")</f>
        <v>#VALUE!</v>
      </c>
      <c r="R27" s="10" t="e">
        <f>IF('FY2024'!$A29&lt;&gt;"",IF(AND(MONTH($K27) &lt;= 3, MONTH($L27) &gt;= 3), IF($O27 &lt;&gt; "", $E27/$O27, ""), ""),"")</f>
        <v>#VALUE!</v>
      </c>
      <c r="S27" s="10" t="e">
        <f>IF('FY2024'!$A29&lt;&gt;"",IF(AND(MONTH($K27) &lt;= 4, MONTH($L27) &gt;= 4), IF($O27 &lt;&gt; "", $E27/$O27, ""), ""),"")</f>
        <v>#VALUE!</v>
      </c>
      <c r="T27" s="10" t="e">
        <f>IF('FY2024'!$A29&lt;&gt;"",IF(AND(MONTH($K27) &lt;= 5, MONTH($L27) &gt;= 5), IF($O27 &lt;&gt; "", $E27/$O27, ""), ""),"")</f>
        <v>#VALUE!</v>
      </c>
      <c r="U27" s="10" t="e">
        <f>IF('FY2024'!$A29&lt;&gt;"",IF(AND(MONTH($K27) &lt;= 6, MONTH($L27) &gt;= 6), IF($O27 &lt;&gt; "", $E27/$O27, ""), ""),"")</f>
        <v>#VALUE!</v>
      </c>
      <c r="V27" s="10" t="e">
        <f>IF('FY2024'!$A29&lt;&gt;"",IF(AND(MONTH($K27) &lt;= 7, MONTH($L27) &gt;= 7 ), IF($O27 &lt;&gt; "", $E27/$O27, ""), ""),"")</f>
        <v>#VALUE!</v>
      </c>
      <c r="W27" s="10" t="e">
        <f>IF('FY2024'!$A29&lt;&gt;"",IF(AND(MONTH($K27) &lt;= 8, MONTH($L27) &gt;= 8), IF($O27 &lt;&gt; "", $E27/$O27, ""), ""),"")</f>
        <v>#VALUE!</v>
      </c>
      <c r="X27" s="10" t="e">
        <f>IF('FY2024'!$A29&lt;&gt;"",IF(AND(MONTH($K27) &lt;= 9, MONTH($L27) &gt;= 9), IF($O27 &lt;&gt; "", $E27/$O27, ""), ""),"")</f>
        <v>#VALUE!</v>
      </c>
      <c r="Y27" s="10" t="e">
        <f>IF('FY2024'!$A29&lt;&gt;"",IF(AND(MONTH($K27) &lt;= 10, MONTH($L27) &gt;= 10), IF($O27 &lt;&gt; "", $E27/$O27, ""), ""),"")</f>
        <v>#VALUE!</v>
      </c>
      <c r="Z27" s="10" t="e">
        <f>IF('FY2024'!$A29&lt;&gt;"",IF(AND(MONTH($K27) &lt;= 11, MONTH($L27) &gt;= 11), IF($O27 &lt;&gt; "", $E27/$O27, ""), ""),"")</f>
        <v>#VALUE!</v>
      </c>
      <c r="AA27" s="10" t="e">
        <f>IF('FY2024'!$A29&lt;&gt;"",IF(AND(MONTH($K27) &lt;= 12, MONTH($L27) &gt;= 12), IF($O27 &lt;&gt; "", $E27/$O27, ""), ""),"")</f>
        <v>#VALUE!</v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 t="e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#VALUE!</v>
      </c>
      <c r="L28" s="7" t="e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#VALUE!</v>
      </c>
      <c r="M28" s="7" t="e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#VALUE!</v>
      </c>
      <c r="N28" s="7" t="e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#VALUE!</v>
      </c>
      <c r="O28" s="5" t="e">
        <f t="shared" si="0"/>
        <v>#VALUE!</v>
      </c>
      <c r="P28" s="10" t="e">
        <f>IF('FY2024'!$A30&lt;&gt;"",IF(AND(MONTH($K28) &lt;= 1, MONTH($L28) &gt;= 1), IF($O28 &lt;&gt; "", $E28/$O28, ""), ""),"")</f>
        <v>#VALUE!</v>
      </c>
      <c r="Q28" s="10" t="e">
        <f>IF('FY2024'!$A30&lt;&gt;"",IF(AND(MONTH($K28) &lt;= 2, MONTH($L28) &gt;= 2), IF($O28 &lt;&gt; "", $E28/$O28, ""), ""),"")</f>
        <v>#VALUE!</v>
      </c>
      <c r="R28" s="10" t="e">
        <f>IF('FY2024'!$A30&lt;&gt;"",IF(AND(MONTH($K28) &lt;= 3, MONTH($L28) &gt;= 3), IF($O28 &lt;&gt; "", $E28/$O28, ""), ""),"")</f>
        <v>#VALUE!</v>
      </c>
      <c r="S28" s="10" t="e">
        <f>IF('FY2024'!$A30&lt;&gt;"",IF(AND(MONTH($K28) &lt;= 4, MONTH($L28) &gt;= 4), IF($O28 &lt;&gt; "", $E28/$O28, ""), ""),"")</f>
        <v>#VALUE!</v>
      </c>
      <c r="T28" s="10" t="e">
        <f>IF('FY2024'!$A30&lt;&gt;"",IF(AND(MONTH($K28) &lt;= 5, MONTH($L28) &gt;= 5), IF($O28 &lt;&gt; "", $E28/$O28, ""), ""),"")</f>
        <v>#VALUE!</v>
      </c>
      <c r="U28" s="10" t="e">
        <f>IF('FY2024'!$A30&lt;&gt;"",IF(AND(MONTH($K28) &lt;= 6, MONTH($L28) &gt;= 6), IF($O28 &lt;&gt; "", $E28/$O28, ""), ""),"")</f>
        <v>#VALUE!</v>
      </c>
      <c r="V28" s="10" t="e">
        <f>IF('FY2024'!$A30&lt;&gt;"",IF(AND(MONTH($K28) &lt;= 7, MONTH($L28) &gt;= 7 ), IF($O28 &lt;&gt; "", $E28/$O28, ""), ""),"")</f>
        <v>#VALUE!</v>
      </c>
      <c r="W28" s="10" t="e">
        <f>IF('FY2024'!$A30&lt;&gt;"",IF(AND(MONTH($K28) &lt;= 8, MONTH($L28) &gt;= 8), IF($O28 &lt;&gt; "", $E28/$O28, ""), ""),"")</f>
        <v>#VALUE!</v>
      </c>
      <c r="X28" s="10" t="e">
        <f>IF('FY2024'!$A30&lt;&gt;"",IF(AND(MONTH($K28) &lt;= 9, MONTH($L28) &gt;= 9), IF($O28 &lt;&gt; "", $E28/$O28, ""), ""),"")</f>
        <v>#VALUE!</v>
      </c>
      <c r="Y28" s="10" t="e">
        <f>IF('FY2024'!$A30&lt;&gt;"",IF(AND(MONTH($K28) &lt;= 10, MONTH($L28) &gt;= 10), IF($O28 &lt;&gt; "", $E28/$O28, ""), ""),"")</f>
        <v>#VALUE!</v>
      </c>
      <c r="Z28" s="10" t="e">
        <f>IF('FY2024'!$A30&lt;&gt;"",IF(AND(MONTH($K28) &lt;= 11, MONTH($L28) &gt;= 11), IF($O28 &lt;&gt; "", $E28/$O28, ""), ""),"")</f>
        <v>#VALUE!</v>
      </c>
      <c r="AA28" s="10" t="e">
        <f>IF('FY2024'!$A30&lt;&gt;"",IF(AND(MONTH($K28) &lt;= 12, MONTH($L28) &gt;= 12), IF($O28 &lt;&gt; "", $E28/$O28, ""), ""),"")</f>
        <v>#VALUE!</v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 t="e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#VALUE!</v>
      </c>
      <c r="L29" s="7" t="e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#VALUE!</v>
      </c>
      <c r="M29" s="7" t="e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#VALUE!</v>
      </c>
      <c r="N29" s="7" t="e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#VALUE!</v>
      </c>
      <c r="O29" s="5" t="e">
        <f t="shared" si="0"/>
        <v>#VALUE!</v>
      </c>
      <c r="P29" s="10" t="e">
        <f>IF('FY2024'!$A31&lt;&gt;"",IF(AND(MONTH($K29) &lt;= 1, MONTH($L29) &gt;= 1), IF($O29 &lt;&gt; "", $E29/$O29, ""), ""),"")</f>
        <v>#VALUE!</v>
      </c>
      <c r="Q29" s="10" t="e">
        <f>IF('FY2024'!$A31&lt;&gt;"",IF(AND(MONTH($K29) &lt;= 2, MONTH($L29) &gt;= 2), IF($O29 &lt;&gt; "", $E29/$O29, ""), ""),"")</f>
        <v>#VALUE!</v>
      </c>
      <c r="R29" s="10" t="e">
        <f>IF('FY2024'!$A31&lt;&gt;"",IF(AND(MONTH($K29) &lt;= 3, MONTH($L29) &gt;= 3), IF($O29 &lt;&gt; "", $E29/$O29, ""), ""),"")</f>
        <v>#VALUE!</v>
      </c>
      <c r="S29" s="10" t="e">
        <f>IF('FY2024'!$A31&lt;&gt;"",IF(AND(MONTH($K29) &lt;= 4, MONTH($L29) &gt;= 4), IF($O29 &lt;&gt; "", $E29/$O29, ""), ""),"")</f>
        <v>#VALUE!</v>
      </c>
      <c r="T29" s="10" t="e">
        <f>IF('FY2024'!$A31&lt;&gt;"",IF(AND(MONTH($K29) &lt;= 5, MONTH($L29) &gt;= 5), IF($O29 &lt;&gt; "", $E29/$O29, ""), ""),"")</f>
        <v>#VALUE!</v>
      </c>
      <c r="U29" s="10" t="e">
        <f>IF('FY2024'!$A31&lt;&gt;"",IF(AND(MONTH($K29) &lt;= 6, MONTH($L29) &gt;= 6), IF($O29 &lt;&gt; "", $E29/$O29, ""), ""),"")</f>
        <v>#VALUE!</v>
      </c>
      <c r="V29" s="10" t="e">
        <f>IF('FY2024'!$A31&lt;&gt;"",IF(AND(MONTH($K29) &lt;= 7, MONTH($L29) &gt;= 7 ), IF($O29 &lt;&gt; "", $E29/$O29, ""), ""),"")</f>
        <v>#VALUE!</v>
      </c>
      <c r="W29" s="10" t="e">
        <f>IF('FY2024'!$A31&lt;&gt;"",IF(AND(MONTH($K29) &lt;= 8, MONTH($L29) &gt;= 8), IF($O29 &lt;&gt; "", $E29/$O29, ""), ""),"")</f>
        <v>#VALUE!</v>
      </c>
      <c r="X29" s="10" t="e">
        <f>IF('FY2024'!$A31&lt;&gt;"",IF(AND(MONTH($K29) &lt;= 9, MONTH($L29) &gt;= 9), IF($O29 &lt;&gt; "", $E29/$O29, ""), ""),"")</f>
        <v>#VALUE!</v>
      </c>
      <c r="Y29" s="10" t="e">
        <f>IF('FY2024'!$A31&lt;&gt;"",IF(AND(MONTH($K29) &lt;= 10, MONTH($L29) &gt;= 10), IF($O29 &lt;&gt; "", $E29/$O29, ""), ""),"")</f>
        <v>#VALUE!</v>
      </c>
      <c r="Z29" s="10" t="e">
        <f>IF('FY2024'!$A31&lt;&gt;"",IF(AND(MONTH($K29) &lt;= 11, MONTH($L29) &gt;= 11), IF($O29 &lt;&gt; "", $E29/$O29, ""), ""),"")</f>
        <v>#VALUE!</v>
      </c>
      <c r="AA29" s="10" t="e">
        <f>IF('FY2024'!$A31&lt;&gt;"",IF(AND(MONTH($K29) &lt;= 12, MONTH($L29) &gt;= 12), IF($O29 &lt;&gt; "", $E29/$O29, ""), ""),"")</f>
        <v>#VALUE!</v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 t="e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#VALUE!</v>
      </c>
      <c r="L30" s="7" t="e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#VALUE!</v>
      </c>
      <c r="M30" s="7" t="e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#VALUE!</v>
      </c>
      <c r="N30" s="7" t="e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#VALUE!</v>
      </c>
      <c r="O30" s="5" t="e">
        <f t="shared" si="0"/>
        <v>#VALUE!</v>
      </c>
      <c r="P30" s="10" t="e">
        <f>IF('FY2024'!$A32&lt;&gt;"",IF(AND(MONTH($K30) &lt;= 1, MONTH($L30) &gt;= 1), IF($O30 &lt;&gt; "", $E30/$O30, ""), ""),"")</f>
        <v>#VALUE!</v>
      </c>
      <c r="Q30" s="10" t="e">
        <f>IF('FY2024'!$A32&lt;&gt;"",IF(AND(MONTH($K30) &lt;= 2, MONTH($L30) &gt;= 2), IF($O30 &lt;&gt; "", $E30/$O30, ""), ""),"")</f>
        <v>#VALUE!</v>
      </c>
      <c r="R30" s="10" t="e">
        <f>IF('FY2024'!$A32&lt;&gt;"",IF(AND(MONTH($K30) &lt;= 3, MONTH($L30) &gt;= 3), IF($O30 &lt;&gt; "", $E30/$O30, ""), ""),"")</f>
        <v>#VALUE!</v>
      </c>
      <c r="S30" s="10" t="e">
        <f>IF('FY2024'!$A32&lt;&gt;"",IF(AND(MONTH($K30) &lt;= 4, MONTH($L30) &gt;= 4), IF($O30 &lt;&gt; "", $E30/$O30, ""), ""),"")</f>
        <v>#VALUE!</v>
      </c>
      <c r="T30" s="10" t="e">
        <f>IF('FY2024'!$A32&lt;&gt;"",IF(AND(MONTH($K30) &lt;= 5, MONTH($L30) &gt;= 5), IF($O30 &lt;&gt; "", $E30/$O30, ""), ""),"")</f>
        <v>#VALUE!</v>
      </c>
      <c r="U30" s="10" t="e">
        <f>IF('FY2024'!$A32&lt;&gt;"",IF(AND(MONTH($K30) &lt;= 6, MONTH($L30) &gt;= 6), IF($O30 &lt;&gt; "", $E30/$O30, ""), ""),"")</f>
        <v>#VALUE!</v>
      </c>
      <c r="V30" s="10" t="e">
        <f>IF('FY2024'!$A32&lt;&gt;"",IF(AND(MONTH($K30) &lt;= 7, MONTH($L30) &gt;= 7 ), IF($O30 &lt;&gt; "", $E30/$O30, ""), ""),"")</f>
        <v>#VALUE!</v>
      </c>
      <c r="W30" s="10" t="e">
        <f>IF('FY2024'!$A32&lt;&gt;"",IF(AND(MONTH($K30) &lt;= 8, MONTH($L30) &gt;= 8), IF($O30 &lt;&gt; "", $E30/$O30, ""), ""),"")</f>
        <v>#VALUE!</v>
      </c>
      <c r="X30" s="10" t="e">
        <f>IF('FY2024'!$A32&lt;&gt;"",IF(AND(MONTH($K30) &lt;= 9, MONTH($L30) &gt;= 9), IF($O30 &lt;&gt; "", $E30/$O30, ""), ""),"")</f>
        <v>#VALUE!</v>
      </c>
      <c r="Y30" s="10" t="e">
        <f>IF('FY2024'!$A32&lt;&gt;"",IF(AND(MONTH($K30) &lt;= 10, MONTH($L30) &gt;= 10), IF($O30 &lt;&gt; "", $E30/$O30, ""), ""),"")</f>
        <v>#VALUE!</v>
      </c>
      <c r="Z30" s="10" t="e">
        <f>IF('FY2024'!$A32&lt;&gt;"",IF(AND(MONTH($K30) &lt;= 11, MONTH($L30) &gt;= 11), IF($O30 &lt;&gt; "", $E30/$O30, ""), ""),"")</f>
        <v>#VALUE!</v>
      </c>
      <c r="AA30" s="10" t="e">
        <f>IF('FY2024'!$A32&lt;&gt;"",IF(AND(MONTH($K30) &lt;= 12, MONTH($L30) &gt;= 12), IF($O30 &lt;&gt; "", $E30/$O30, ""), ""),"")</f>
        <v>#VALUE!</v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 t="e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#VALUE!</v>
      </c>
      <c r="L31" s="7" t="e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#VALUE!</v>
      </c>
      <c r="M31" s="7" t="e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#VALUE!</v>
      </c>
      <c r="N31" s="7" t="e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#VALUE!</v>
      </c>
      <c r="O31" s="5" t="e">
        <f t="shared" si="0"/>
        <v>#VALUE!</v>
      </c>
      <c r="P31" s="10" t="e">
        <f>IF('FY2024'!$A33&lt;&gt;"",IF(AND(MONTH($K31) &lt;= 1, MONTH($L31) &gt;= 1), IF($O31 &lt;&gt; "", $E31/$O31, ""), ""),"")</f>
        <v>#VALUE!</v>
      </c>
      <c r="Q31" s="10" t="e">
        <f>IF('FY2024'!$A33&lt;&gt;"",IF(AND(MONTH($K31) &lt;= 2, MONTH($L31) &gt;= 2), IF($O31 &lt;&gt; "", $E31/$O31, ""), ""),"")</f>
        <v>#VALUE!</v>
      </c>
      <c r="R31" s="10" t="e">
        <f>IF('FY2024'!$A33&lt;&gt;"",IF(AND(MONTH($K31) &lt;= 3, MONTH($L31) &gt;= 3), IF($O31 &lt;&gt; "", $E31/$O31, ""), ""),"")</f>
        <v>#VALUE!</v>
      </c>
      <c r="S31" s="10" t="e">
        <f>IF('FY2024'!$A33&lt;&gt;"",IF(AND(MONTH($K31) &lt;= 4, MONTH($L31) &gt;= 4), IF($O31 &lt;&gt; "", $E31/$O31, ""), ""),"")</f>
        <v>#VALUE!</v>
      </c>
      <c r="T31" s="10" t="e">
        <f>IF('FY2024'!$A33&lt;&gt;"",IF(AND(MONTH($K31) &lt;= 5, MONTH($L31) &gt;= 5), IF($O31 &lt;&gt; "", $E31/$O31, ""), ""),"")</f>
        <v>#VALUE!</v>
      </c>
      <c r="U31" s="10" t="e">
        <f>IF('FY2024'!$A33&lt;&gt;"",IF(AND(MONTH($K31) &lt;= 6, MONTH($L31) &gt;= 6), IF($O31 &lt;&gt; "", $E31/$O31, ""), ""),"")</f>
        <v>#VALUE!</v>
      </c>
      <c r="V31" s="10" t="e">
        <f>IF('FY2024'!$A33&lt;&gt;"",IF(AND(MONTH($K31) &lt;= 7, MONTH($L31) &gt;= 7 ), IF($O31 &lt;&gt; "", $E31/$O31, ""), ""),"")</f>
        <v>#VALUE!</v>
      </c>
      <c r="W31" s="10" t="e">
        <f>IF('FY2024'!$A33&lt;&gt;"",IF(AND(MONTH($K31) &lt;= 8, MONTH($L31) &gt;= 8), IF($O31 &lt;&gt; "", $E31/$O31, ""), ""),"")</f>
        <v>#VALUE!</v>
      </c>
      <c r="X31" s="10" t="e">
        <f>IF('FY2024'!$A33&lt;&gt;"",IF(AND(MONTH($K31) &lt;= 9, MONTH($L31) &gt;= 9), IF($O31 &lt;&gt; "", $E31/$O31, ""), ""),"")</f>
        <v>#VALUE!</v>
      </c>
      <c r="Y31" s="10" t="e">
        <f>IF('FY2024'!$A33&lt;&gt;"",IF(AND(MONTH($K31) &lt;= 10, MONTH($L31) &gt;= 10), IF($O31 &lt;&gt; "", $E31/$O31, ""), ""),"")</f>
        <v>#VALUE!</v>
      </c>
      <c r="Z31" s="10" t="e">
        <f>IF('FY2024'!$A33&lt;&gt;"",IF(AND(MONTH($K31) &lt;= 11, MONTH($L31) &gt;= 11), IF($O31 &lt;&gt; "", $E31/$O31, ""), ""),"")</f>
        <v>#VALUE!</v>
      </c>
      <c r="AA31" s="10" t="e">
        <f>IF('FY2024'!$A33&lt;&gt;"",IF(AND(MONTH($K31) &lt;= 12, MONTH($L31) &gt;= 12), IF($O31 &lt;&gt; "", $E31/$O31, ""), ""),"")</f>
        <v>#VALUE!</v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 t="e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#VALUE!</v>
      </c>
      <c r="L32" s="7" t="e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#VALUE!</v>
      </c>
      <c r="M32" s="7" t="e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#VALUE!</v>
      </c>
      <c r="N32" s="7" t="e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#VALUE!</v>
      </c>
      <c r="O32" s="5" t="e">
        <f t="shared" si="0"/>
        <v>#VALUE!</v>
      </c>
      <c r="P32" s="10" t="e">
        <f>IF('FY2024'!$A34&lt;&gt;"",IF(AND(MONTH($K32) &lt;= 1, MONTH($L32) &gt;= 1), IF($O32 &lt;&gt; "", $E32/$O32, ""), ""),"")</f>
        <v>#VALUE!</v>
      </c>
      <c r="Q32" s="10" t="e">
        <f>IF('FY2024'!$A34&lt;&gt;"",IF(AND(MONTH($K32) &lt;= 2, MONTH($L32) &gt;= 2), IF($O32 &lt;&gt; "", $E32/$O32, ""), ""),"")</f>
        <v>#VALUE!</v>
      </c>
      <c r="R32" s="10" t="e">
        <f>IF('FY2024'!$A34&lt;&gt;"",IF(AND(MONTH($K32) &lt;= 3, MONTH($L32) &gt;= 3), IF($O32 &lt;&gt; "", $E32/$O32, ""), ""),"")</f>
        <v>#VALUE!</v>
      </c>
      <c r="S32" s="10" t="e">
        <f>IF('FY2024'!$A34&lt;&gt;"",IF(AND(MONTH($K32) &lt;= 4, MONTH($L32) &gt;= 4), IF($O32 &lt;&gt; "", $E32/$O32, ""), ""),"")</f>
        <v>#VALUE!</v>
      </c>
      <c r="T32" s="10" t="e">
        <f>IF('FY2024'!$A34&lt;&gt;"",IF(AND(MONTH($K32) &lt;= 5, MONTH($L32) &gt;= 5), IF($O32 &lt;&gt; "", $E32/$O32, ""), ""),"")</f>
        <v>#VALUE!</v>
      </c>
      <c r="U32" s="10" t="e">
        <f>IF('FY2024'!$A34&lt;&gt;"",IF(AND(MONTH($K32) &lt;= 6, MONTH($L32) &gt;= 6), IF($O32 &lt;&gt; "", $E32/$O32, ""), ""),"")</f>
        <v>#VALUE!</v>
      </c>
      <c r="V32" s="10" t="e">
        <f>IF('FY2024'!$A34&lt;&gt;"",IF(AND(MONTH($K32) &lt;= 7, MONTH($L32) &gt;= 7 ), IF($O32 &lt;&gt; "", $E32/$O32, ""), ""),"")</f>
        <v>#VALUE!</v>
      </c>
      <c r="W32" s="10" t="e">
        <f>IF('FY2024'!$A34&lt;&gt;"",IF(AND(MONTH($K32) &lt;= 8, MONTH($L32) &gt;= 8), IF($O32 &lt;&gt; "", $E32/$O32, ""), ""),"")</f>
        <v>#VALUE!</v>
      </c>
      <c r="X32" s="10" t="e">
        <f>IF('FY2024'!$A34&lt;&gt;"",IF(AND(MONTH($K32) &lt;= 9, MONTH($L32) &gt;= 9), IF($O32 &lt;&gt; "", $E32/$O32, ""), ""),"")</f>
        <v>#VALUE!</v>
      </c>
      <c r="Y32" s="10" t="e">
        <f>IF('FY2024'!$A34&lt;&gt;"",IF(AND(MONTH($K32) &lt;= 10, MONTH($L32) &gt;= 10), IF($O32 &lt;&gt; "", $E32/$O32, ""), ""),"")</f>
        <v>#VALUE!</v>
      </c>
      <c r="Z32" s="10" t="e">
        <f>IF('FY2024'!$A34&lt;&gt;"",IF(AND(MONTH($K32) &lt;= 11, MONTH($L32) &gt;= 11), IF($O32 &lt;&gt; "", $E32/$O32, ""), ""),"")</f>
        <v>#VALUE!</v>
      </c>
      <c r="AA32" s="10" t="e">
        <f>IF('FY2024'!$A34&lt;&gt;"",IF(AND(MONTH($K32) &lt;= 12, MONTH($L32) &gt;= 12), IF($O32 &lt;&gt; "", $E32/$O32, ""), ""),"")</f>
        <v>#VALUE!</v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 t="e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#VALUE!</v>
      </c>
      <c r="L33" s="7" t="e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#VALUE!</v>
      </c>
      <c r="M33" s="7" t="e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#VALUE!</v>
      </c>
      <c r="N33" s="7" t="e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#VALUE!</v>
      </c>
      <c r="O33" s="5" t="e">
        <f t="shared" si="0"/>
        <v>#VALUE!</v>
      </c>
      <c r="P33" s="10" t="e">
        <f>IF('FY2024'!$A35&lt;&gt;"",IF(AND(MONTH($K33) &lt;= 1, MONTH($L33) &gt;= 1), IF($O33 &lt;&gt; "", $E33/$O33, ""), ""),"")</f>
        <v>#VALUE!</v>
      </c>
      <c r="Q33" s="10" t="e">
        <f>IF('FY2024'!$A35&lt;&gt;"",IF(AND(MONTH($K33) &lt;= 2, MONTH($L33) &gt;= 2), IF($O33 &lt;&gt; "", $E33/$O33, ""), ""),"")</f>
        <v>#VALUE!</v>
      </c>
      <c r="R33" s="10" t="e">
        <f>IF('FY2024'!$A35&lt;&gt;"",IF(AND(MONTH($K33) &lt;= 3, MONTH($L33) &gt;= 3), IF($O33 &lt;&gt; "", $E33/$O33, ""), ""),"")</f>
        <v>#VALUE!</v>
      </c>
      <c r="S33" s="10" t="e">
        <f>IF('FY2024'!$A35&lt;&gt;"",IF(AND(MONTH($K33) &lt;= 4, MONTH($L33) &gt;= 4), IF($O33 &lt;&gt; "", $E33/$O33, ""), ""),"")</f>
        <v>#VALUE!</v>
      </c>
      <c r="T33" s="10" t="e">
        <f>IF('FY2024'!$A35&lt;&gt;"",IF(AND(MONTH($K33) &lt;= 5, MONTH($L33) &gt;= 5), IF($O33 &lt;&gt; "", $E33/$O33, ""), ""),"")</f>
        <v>#VALUE!</v>
      </c>
      <c r="U33" s="10" t="e">
        <f>IF('FY2024'!$A35&lt;&gt;"",IF(AND(MONTH($K33) &lt;= 6, MONTH($L33) &gt;= 6), IF($O33 &lt;&gt; "", $E33/$O33, ""), ""),"")</f>
        <v>#VALUE!</v>
      </c>
      <c r="V33" s="10" t="e">
        <f>IF('FY2024'!$A35&lt;&gt;"",IF(AND(MONTH($K33) &lt;= 7, MONTH($L33) &gt;= 7 ), IF($O33 &lt;&gt; "", $E33/$O33, ""), ""),"")</f>
        <v>#VALUE!</v>
      </c>
      <c r="W33" s="10" t="e">
        <f>IF('FY2024'!$A35&lt;&gt;"",IF(AND(MONTH($K33) &lt;= 8, MONTH($L33) &gt;= 8), IF($O33 &lt;&gt; "", $E33/$O33, ""), ""),"")</f>
        <v>#VALUE!</v>
      </c>
      <c r="X33" s="10" t="e">
        <f>IF('FY2024'!$A35&lt;&gt;"",IF(AND(MONTH($K33) &lt;= 9, MONTH($L33) &gt;= 9), IF($O33 &lt;&gt; "", $E33/$O33, ""), ""),"")</f>
        <v>#VALUE!</v>
      </c>
      <c r="Y33" s="10" t="e">
        <f>IF('FY2024'!$A35&lt;&gt;"",IF(AND(MONTH($K33) &lt;= 10, MONTH($L33) &gt;= 10), IF($O33 &lt;&gt; "", $E33/$O33, ""), ""),"")</f>
        <v>#VALUE!</v>
      </c>
      <c r="Z33" s="10" t="e">
        <f>IF('FY2024'!$A35&lt;&gt;"",IF(AND(MONTH($K33) &lt;= 11, MONTH($L33) &gt;= 11), IF($O33 &lt;&gt; "", $E33/$O33, ""), ""),"")</f>
        <v>#VALUE!</v>
      </c>
      <c r="AA33" s="10" t="e">
        <f>IF('FY2024'!$A35&lt;&gt;"",IF(AND(MONTH($K33) &lt;= 12, MONTH($L33) &gt;= 12), IF($O33 &lt;&gt; "", $E33/$O33, ""), ""),"")</f>
        <v>#VALUE!</v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 t="e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#VALUE!</v>
      </c>
      <c r="L34" s="7" t="e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#VALUE!</v>
      </c>
      <c r="M34" s="7" t="e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#VALUE!</v>
      </c>
      <c r="N34" s="7" t="e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#VALUE!</v>
      </c>
      <c r="O34" s="5" t="e">
        <f t="shared" si="0"/>
        <v>#VALUE!</v>
      </c>
      <c r="P34" s="10" t="e">
        <f>IF('FY2024'!$A36&lt;&gt;"",IF(AND(MONTH($K34) &lt;= 1, MONTH($L34) &gt;= 1), IF($O34 &lt;&gt; "", $E34/$O34, ""), ""),"")</f>
        <v>#VALUE!</v>
      </c>
      <c r="Q34" s="10" t="e">
        <f>IF('FY2024'!$A36&lt;&gt;"",IF(AND(MONTH($K34) &lt;= 2, MONTH($L34) &gt;= 2), IF($O34 &lt;&gt; "", $E34/$O34, ""), ""),"")</f>
        <v>#VALUE!</v>
      </c>
      <c r="R34" s="10" t="e">
        <f>IF('FY2024'!$A36&lt;&gt;"",IF(AND(MONTH($K34) &lt;= 3, MONTH($L34) &gt;= 3), IF($O34 &lt;&gt; "", $E34/$O34, ""), ""),"")</f>
        <v>#VALUE!</v>
      </c>
      <c r="S34" s="10" t="e">
        <f>IF('FY2024'!$A36&lt;&gt;"",IF(AND(MONTH($K34) &lt;= 4, MONTH($L34) &gt;= 4), IF($O34 &lt;&gt; "", $E34/$O34, ""), ""),"")</f>
        <v>#VALUE!</v>
      </c>
      <c r="T34" s="10" t="e">
        <f>IF('FY2024'!$A36&lt;&gt;"",IF(AND(MONTH($K34) &lt;= 5, MONTH($L34) &gt;= 5), IF($O34 &lt;&gt; "", $E34/$O34, ""), ""),"")</f>
        <v>#VALUE!</v>
      </c>
      <c r="U34" s="10" t="e">
        <f>IF('FY2024'!$A36&lt;&gt;"",IF(AND(MONTH($K34) &lt;= 6, MONTH($L34) &gt;= 6), IF($O34 &lt;&gt; "", $E34/$O34, ""), ""),"")</f>
        <v>#VALUE!</v>
      </c>
      <c r="V34" s="10" t="e">
        <f>IF('FY2024'!$A36&lt;&gt;"",IF(AND(MONTH($K34) &lt;= 7, MONTH($L34) &gt;= 7 ), IF($O34 &lt;&gt; "", $E34/$O34, ""), ""),"")</f>
        <v>#VALUE!</v>
      </c>
      <c r="W34" s="10" t="e">
        <f>IF('FY2024'!$A36&lt;&gt;"",IF(AND(MONTH($K34) &lt;= 8, MONTH($L34) &gt;= 8), IF($O34 &lt;&gt; "", $E34/$O34, ""), ""),"")</f>
        <v>#VALUE!</v>
      </c>
      <c r="X34" s="10" t="e">
        <f>IF('FY2024'!$A36&lt;&gt;"",IF(AND(MONTH($K34) &lt;= 9, MONTH($L34) &gt;= 9), IF($O34 &lt;&gt; "", $E34/$O34, ""), ""),"")</f>
        <v>#VALUE!</v>
      </c>
      <c r="Y34" s="10" t="e">
        <f>IF('FY2024'!$A36&lt;&gt;"",IF(AND(MONTH($K34) &lt;= 10, MONTH($L34) &gt;= 10), IF($O34 &lt;&gt; "", $E34/$O34, ""), ""),"")</f>
        <v>#VALUE!</v>
      </c>
      <c r="Z34" s="10" t="e">
        <f>IF('FY2024'!$A36&lt;&gt;"",IF(AND(MONTH($K34) &lt;= 11, MONTH($L34) &gt;= 11), IF($O34 &lt;&gt; "", $E34/$O34, ""), ""),"")</f>
        <v>#VALUE!</v>
      </c>
      <c r="AA34" s="10" t="e">
        <f>IF('FY2024'!$A36&lt;&gt;"",IF(AND(MONTH($K34) &lt;= 12, MONTH($L34) &gt;= 12), IF($O34 &lt;&gt; "", $E34/$O34, ""), ""),"")</f>
        <v>#VALUE!</v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 t="e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#VALUE!</v>
      </c>
      <c r="L35" s="7" t="e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#VALUE!</v>
      </c>
      <c r="M35" s="7" t="e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#VALUE!</v>
      </c>
      <c r="N35" s="7" t="e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#VALUE!</v>
      </c>
      <c r="O35" s="5" t="e">
        <f t="shared" si="0"/>
        <v>#VALUE!</v>
      </c>
      <c r="P35" s="10" t="e">
        <f>IF('FY2024'!$A37&lt;&gt;"",IF(AND(MONTH($K35) &lt;= 1, MONTH($L35) &gt;= 1), IF($O35 &lt;&gt; "", $E35/$O35, ""), ""),"")</f>
        <v>#VALUE!</v>
      </c>
      <c r="Q35" s="10" t="e">
        <f>IF('FY2024'!$A37&lt;&gt;"",IF(AND(MONTH($K35) &lt;= 2, MONTH($L35) &gt;= 2), IF($O35 &lt;&gt; "", $E35/$O35, ""), ""),"")</f>
        <v>#VALUE!</v>
      </c>
      <c r="R35" s="10" t="e">
        <f>IF('FY2024'!$A37&lt;&gt;"",IF(AND(MONTH($K35) &lt;= 3, MONTH($L35) &gt;= 3), IF($O35 &lt;&gt; "", $E35/$O35, ""), ""),"")</f>
        <v>#VALUE!</v>
      </c>
      <c r="S35" s="10" t="e">
        <f>IF('FY2024'!$A37&lt;&gt;"",IF(AND(MONTH($K35) &lt;= 4, MONTH($L35) &gt;= 4), IF($O35 &lt;&gt; "", $E35/$O35, ""), ""),"")</f>
        <v>#VALUE!</v>
      </c>
      <c r="T35" s="10" t="e">
        <f>IF('FY2024'!$A37&lt;&gt;"",IF(AND(MONTH($K35) &lt;= 5, MONTH($L35) &gt;= 5), IF($O35 &lt;&gt; "", $E35/$O35, ""), ""),"")</f>
        <v>#VALUE!</v>
      </c>
      <c r="U35" s="10" t="e">
        <f>IF('FY2024'!$A37&lt;&gt;"",IF(AND(MONTH($K35) &lt;= 6, MONTH($L35) &gt;= 6), IF($O35 &lt;&gt; "", $E35/$O35, ""), ""),"")</f>
        <v>#VALUE!</v>
      </c>
      <c r="V35" s="10" t="e">
        <f>IF('FY2024'!$A37&lt;&gt;"",IF(AND(MONTH($K35) &lt;= 7, MONTH($L35) &gt;= 7 ), IF($O35 &lt;&gt; "", $E35/$O35, ""), ""),"")</f>
        <v>#VALUE!</v>
      </c>
      <c r="W35" s="10" t="e">
        <f>IF('FY2024'!$A37&lt;&gt;"",IF(AND(MONTH($K35) &lt;= 8, MONTH($L35) &gt;= 8), IF($O35 &lt;&gt; "", $E35/$O35, ""), ""),"")</f>
        <v>#VALUE!</v>
      </c>
      <c r="X35" s="10" t="e">
        <f>IF('FY2024'!$A37&lt;&gt;"",IF(AND(MONTH($K35) &lt;= 9, MONTH($L35) &gt;= 9), IF($O35 &lt;&gt; "", $E35/$O35, ""), ""),"")</f>
        <v>#VALUE!</v>
      </c>
      <c r="Y35" s="10" t="e">
        <f>IF('FY2024'!$A37&lt;&gt;"",IF(AND(MONTH($K35) &lt;= 10, MONTH($L35) &gt;= 10), IF($O35 &lt;&gt; "", $E35/$O35, ""), ""),"")</f>
        <v>#VALUE!</v>
      </c>
      <c r="Z35" s="10" t="e">
        <f>IF('FY2024'!$A37&lt;&gt;"",IF(AND(MONTH($K35) &lt;= 11, MONTH($L35) &gt;= 11), IF($O35 &lt;&gt; "", $E35/$O35, ""), ""),"")</f>
        <v>#VALUE!</v>
      </c>
      <c r="AA35" s="10" t="e">
        <f>IF('FY2024'!$A37&lt;&gt;"",IF(AND(MONTH($K35) &lt;= 12, MONTH($L35) &gt;= 12), IF($O35 &lt;&gt; "", $E35/$O35, ""), ""),"")</f>
        <v>#VALUE!</v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 t="e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#VALUE!</v>
      </c>
      <c r="L36" s="7" t="e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#VALUE!</v>
      </c>
      <c r="M36" s="7" t="e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#VALUE!</v>
      </c>
      <c r="N36" s="7" t="e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#VALUE!</v>
      </c>
      <c r="O36" s="5" t="e">
        <f t="shared" si="0"/>
        <v>#VALUE!</v>
      </c>
      <c r="P36" s="10" t="e">
        <f>IF('FY2024'!$A38&lt;&gt;"",IF(AND(MONTH($K36) &lt;= 1, MONTH($L36) &gt;= 1), IF($O36 &lt;&gt; "", $E36/$O36, ""), ""),"")</f>
        <v>#VALUE!</v>
      </c>
      <c r="Q36" s="10" t="e">
        <f>IF('FY2024'!$A38&lt;&gt;"",IF(AND(MONTH($K36) &lt;= 2, MONTH($L36) &gt;= 2), IF($O36 &lt;&gt; "", $E36/$O36, ""), ""),"")</f>
        <v>#VALUE!</v>
      </c>
      <c r="R36" s="10" t="e">
        <f>IF('FY2024'!$A38&lt;&gt;"",IF(AND(MONTH($K36) &lt;= 3, MONTH($L36) &gt;= 3), IF($O36 &lt;&gt; "", $E36/$O36, ""), ""),"")</f>
        <v>#VALUE!</v>
      </c>
      <c r="S36" s="10" t="e">
        <f>IF('FY2024'!$A38&lt;&gt;"",IF(AND(MONTH($K36) &lt;= 4, MONTH($L36) &gt;= 4), IF($O36 &lt;&gt; "", $E36/$O36, ""), ""),"")</f>
        <v>#VALUE!</v>
      </c>
      <c r="T36" s="10" t="e">
        <f>IF('FY2024'!$A38&lt;&gt;"",IF(AND(MONTH($K36) &lt;= 5, MONTH($L36) &gt;= 5), IF($O36 &lt;&gt; "", $E36/$O36, ""), ""),"")</f>
        <v>#VALUE!</v>
      </c>
      <c r="U36" s="10" t="e">
        <f>IF('FY2024'!$A38&lt;&gt;"",IF(AND(MONTH($K36) &lt;= 6, MONTH($L36) &gt;= 6), IF($O36 &lt;&gt; "", $E36/$O36, ""), ""),"")</f>
        <v>#VALUE!</v>
      </c>
      <c r="V36" s="10" t="e">
        <f>IF('FY2024'!$A38&lt;&gt;"",IF(AND(MONTH($K36) &lt;= 7, MONTH($L36) &gt;= 7 ), IF($O36 &lt;&gt; "", $E36/$O36, ""), ""),"")</f>
        <v>#VALUE!</v>
      </c>
      <c r="W36" s="10" t="e">
        <f>IF('FY2024'!$A38&lt;&gt;"",IF(AND(MONTH($K36) &lt;= 8, MONTH($L36) &gt;= 8), IF($O36 &lt;&gt; "", $E36/$O36, ""), ""),"")</f>
        <v>#VALUE!</v>
      </c>
      <c r="X36" s="10" t="e">
        <f>IF('FY2024'!$A38&lt;&gt;"",IF(AND(MONTH($K36) &lt;= 9, MONTH($L36) &gt;= 9), IF($O36 &lt;&gt; "", $E36/$O36, ""), ""),"")</f>
        <v>#VALUE!</v>
      </c>
      <c r="Y36" s="10" t="e">
        <f>IF('FY2024'!$A38&lt;&gt;"",IF(AND(MONTH($K36) &lt;= 10, MONTH($L36) &gt;= 10), IF($O36 &lt;&gt; "", $E36/$O36, ""), ""),"")</f>
        <v>#VALUE!</v>
      </c>
      <c r="Z36" s="10" t="e">
        <f>IF('FY2024'!$A38&lt;&gt;"",IF(AND(MONTH($K36) &lt;= 11, MONTH($L36) &gt;= 11), IF($O36 &lt;&gt; "", $E36/$O36, ""), ""),"")</f>
        <v>#VALUE!</v>
      </c>
      <c r="AA36" s="10" t="e">
        <f>IF('FY2024'!$A38&lt;&gt;"",IF(AND(MONTH($K36) &lt;= 12, MONTH($L36) &gt;= 12), IF($O36 &lt;&gt; "", $E36/$O36, ""), ""),"")</f>
        <v>#VALUE!</v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 t="e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#VALUE!</v>
      </c>
      <c r="L37" s="7" t="e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#VALUE!</v>
      </c>
      <c r="M37" s="7" t="e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#VALUE!</v>
      </c>
      <c r="N37" s="7" t="e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#VALUE!</v>
      </c>
      <c r="O37" s="5" t="e">
        <f t="shared" si="0"/>
        <v>#VALUE!</v>
      </c>
      <c r="P37" s="10" t="e">
        <f>IF('FY2024'!$A39&lt;&gt;"",IF(AND(MONTH($K37) &lt;= 1, MONTH($L37) &gt;= 1), IF($O37 &lt;&gt; "", $E37/$O37, ""), ""),"")</f>
        <v>#VALUE!</v>
      </c>
      <c r="Q37" s="10" t="e">
        <f>IF('FY2024'!$A39&lt;&gt;"",IF(AND(MONTH($K37) &lt;= 2, MONTH($L37) &gt;= 2), IF($O37 &lt;&gt; "", $E37/$O37, ""), ""),"")</f>
        <v>#VALUE!</v>
      </c>
      <c r="R37" s="10" t="e">
        <f>IF('FY2024'!$A39&lt;&gt;"",IF(AND(MONTH($K37) &lt;= 3, MONTH($L37) &gt;= 3), IF($O37 &lt;&gt; "", $E37/$O37, ""), ""),"")</f>
        <v>#VALUE!</v>
      </c>
      <c r="S37" s="10" t="e">
        <f>IF('FY2024'!$A39&lt;&gt;"",IF(AND(MONTH($K37) &lt;= 4, MONTH($L37) &gt;= 4), IF($O37 &lt;&gt; "", $E37/$O37, ""), ""),"")</f>
        <v>#VALUE!</v>
      </c>
      <c r="T37" s="10" t="e">
        <f>IF('FY2024'!$A39&lt;&gt;"",IF(AND(MONTH($K37) &lt;= 5, MONTH($L37) &gt;= 5), IF($O37 &lt;&gt; "", $E37/$O37, ""), ""),"")</f>
        <v>#VALUE!</v>
      </c>
      <c r="U37" s="10" t="e">
        <f>IF('FY2024'!$A39&lt;&gt;"",IF(AND(MONTH($K37) &lt;= 6, MONTH($L37) &gt;= 6), IF($O37 &lt;&gt; "", $E37/$O37, ""), ""),"")</f>
        <v>#VALUE!</v>
      </c>
      <c r="V37" s="10" t="e">
        <f>IF('FY2024'!$A39&lt;&gt;"",IF(AND(MONTH($K37) &lt;= 7, MONTH($L37) &gt;= 7 ), IF($O37 &lt;&gt; "", $E37/$O37, ""), ""),"")</f>
        <v>#VALUE!</v>
      </c>
      <c r="W37" s="10" t="e">
        <f>IF('FY2024'!$A39&lt;&gt;"",IF(AND(MONTH($K37) &lt;= 8, MONTH($L37) &gt;= 8), IF($O37 &lt;&gt; "", $E37/$O37, ""), ""),"")</f>
        <v>#VALUE!</v>
      </c>
      <c r="X37" s="10" t="e">
        <f>IF('FY2024'!$A39&lt;&gt;"",IF(AND(MONTH($K37) &lt;= 9, MONTH($L37) &gt;= 9), IF($O37 &lt;&gt; "", $E37/$O37, ""), ""),"")</f>
        <v>#VALUE!</v>
      </c>
      <c r="Y37" s="10" t="e">
        <f>IF('FY2024'!$A39&lt;&gt;"",IF(AND(MONTH($K37) &lt;= 10, MONTH($L37) &gt;= 10), IF($O37 &lt;&gt; "", $E37/$O37, ""), ""),"")</f>
        <v>#VALUE!</v>
      </c>
      <c r="Z37" s="10" t="e">
        <f>IF('FY2024'!$A39&lt;&gt;"",IF(AND(MONTH($K37) &lt;= 11, MONTH($L37) &gt;= 11), IF($O37 &lt;&gt; "", $E37/$O37, ""), ""),"")</f>
        <v>#VALUE!</v>
      </c>
      <c r="AA37" s="10" t="e">
        <f>IF('FY2024'!$A39&lt;&gt;"",IF(AND(MONTH($K37) &lt;= 12, MONTH($L37) &gt;= 12), IF($O37 &lt;&gt; "", $E37/$O37, ""), ""),"")</f>
        <v>#VALUE!</v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 t="e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#VALUE!</v>
      </c>
      <c r="L38" s="7" t="e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#VALUE!</v>
      </c>
      <c r="M38" s="7" t="e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#VALUE!</v>
      </c>
      <c r="N38" s="7" t="e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#VALUE!</v>
      </c>
      <c r="O38" s="5" t="e">
        <f t="shared" si="0"/>
        <v>#VALUE!</v>
      </c>
      <c r="P38" s="10" t="e">
        <f>IF('FY2024'!$A40&lt;&gt;"",IF(AND(MONTH($K38) &lt;= 1, MONTH($L38) &gt;= 1), IF($O38 &lt;&gt; "", $E38/$O38, ""), ""),"")</f>
        <v>#VALUE!</v>
      </c>
      <c r="Q38" s="10" t="e">
        <f>IF('FY2024'!$A40&lt;&gt;"",IF(AND(MONTH($K38) &lt;= 2, MONTH($L38) &gt;= 2), IF($O38 &lt;&gt; "", $E38/$O38, ""), ""),"")</f>
        <v>#VALUE!</v>
      </c>
      <c r="R38" s="10" t="e">
        <f>IF('FY2024'!$A40&lt;&gt;"",IF(AND(MONTH($K38) &lt;= 3, MONTH($L38) &gt;= 3), IF($O38 &lt;&gt; "", $E38/$O38, ""), ""),"")</f>
        <v>#VALUE!</v>
      </c>
      <c r="S38" s="10" t="e">
        <f>IF('FY2024'!$A40&lt;&gt;"",IF(AND(MONTH($K38) &lt;= 4, MONTH($L38) &gt;= 4), IF($O38 &lt;&gt; "", $E38/$O38, ""), ""),"")</f>
        <v>#VALUE!</v>
      </c>
      <c r="T38" s="10" t="e">
        <f>IF('FY2024'!$A40&lt;&gt;"",IF(AND(MONTH($K38) &lt;= 5, MONTH($L38) &gt;= 5), IF($O38 &lt;&gt; "", $E38/$O38, ""), ""),"")</f>
        <v>#VALUE!</v>
      </c>
      <c r="U38" s="10" t="e">
        <f>IF('FY2024'!$A40&lt;&gt;"",IF(AND(MONTH($K38) &lt;= 6, MONTH($L38) &gt;= 6), IF($O38 &lt;&gt; "", $E38/$O38, ""), ""),"")</f>
        <v>#VALUE!</v>
      </c>
      <c r="V38" s="10" t="e">
        <f>IF('FY2024'!$A40&lt;&gt;"",IF(AND(MONTH($K38) &lt;= 7, MONTH($L38) &gt;= 7 ), IF($O38 &lt;&gt; "", $E38/$O38, ""), ""),"")</f>
        <v>#VALUE!</v>
      </c>
      <c r="W38" s="10" t="e">
        <f>IF('FY2024'!$A40&lt;&gt;"",IF(AND(MONTH($K38) &lt;= 8, MONTH($L38) &gt;= 8), IF($O38 &lt;&gt; "", $E38/$O38, ""), ""),"")</f>
        <v>#VALUE!</v>
      </c>
      <c r="X38" s="10" t="e">
        <f>IF('FY2024'!$A40&lt;&gt;"",IF(AND(MONTH($K38) &lt;= 9, MONTH($L38) &gt;= 9), IF($O38 &lt;&gt; "", $E38/$O38, ""), ""),"")</f>
        <v>#VALUE!</v>
      </c>
      <c r="Y38" s="10" t="e">
        <f>IF('FY2024'!$A40&lt;&gt;"",IF(AND(MONTH($K38) &lt;= 10, MONTH($L38) &gt;= 10), IF($O38 &lt;&gt; "", $E38/$O38, ""), ""),"")</f>
        <v>#VALUE!</v>
      </c>
      <c r="Z38" s="10" t="e">
        <f>IF('FY2024'!$A40&lt;&gt;"",IF(AND(MONTH($K38) &lt;= 11, MONTH($L38) &gt;= 11), IF($O38 &lt;&gt; "", $E38/$O38, ""), ""),"")</f>
        <v>#VALUE!</v>
      </c>
      <c r="AA38" s="10" t="e">
        <f>IF('FY2024'!$A40&lt;&gt;"",IF(AND(MONTH($K38) &lt;= 12, MONTH($L38) &gt;= 12), IF($O38 &lt;&gt; "", $E38/$O38, ""), ""),"")</f>
        <v>#VALUE!</v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 t="e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#VALUE!</v>
      </c>
      <c r="L39" s="7" t="e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#VALUE!</v>
      </c>
      <c r="M39" s="7" t="e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#VALUE!</v>
      </c>
      <c r="N39" s="7" t="e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#VALUE!</v>
      </c>
      <c r="O39" s="5" t="e">
        <f t="shared" si="0"/>
        <v>#VALUE!</v>
      </c>
      <c r="P39" s="10" t="e">
        <f>IF('FY2024'!$A41&lt;&gt;"",IF(AND(MONTH($K39) &lt;= 1, MONTH($L39) &gt;= 1), IF($O39 &lt;&gt; "", $E39/$O39, ""), ""),"")</f>
        <v>#VALUE!</v>
      </c>
      <c r="Q39" s="10" t="e">
        <f>IF('FY2024'!$A41&lt;&gt;"",IF(AND(MONTH($K39) &lt;= 2, MONTH($L39) &gt;= 2), IF($O39 &lt;&gt; "", $E39/$O39, ""), ""),"")</f>
        <v>#VALUE!</v>
      </c>
      <c r="R39" s="10" t="e">
        <f>IF('FY2024'!$A41&lt;&gt;"",IF(AND(MONTH($K39) &lt;= 3, MONTH($L39) &gt;= 3), IF($O39 &lt;&gt; "", $E39/$O39, ""), ""),"")</f>
        <v>#VALUE!</v>
      </c>
      <c r="S39" s="10" t="e">
        <f>IF('FY2024'!$A41&lt;&gt;"",IF(AND(MONTH($K39) &lt;= 4, MONTH($L39) &gt;= 4), IF($O39 &lt;&gt; "", $E39/$O39, ""), ""),"")</f>
        <v>#VALUE!</v>
      </c>
      <c r="T39" s="10" t="e">
        <f>IF('FY2024'!$A41&lt;&gt;"",IF(AND(MONTH($K39) &lt;= 5, MONTH($L39) &gt;= 5), IF($O39 &lt;&gt; "", $E39/$O39, ""), ""),"")</f>
        <v>#VALUE!</v>
      </c>
      <c r="U39" s="10" t="e">
        <f>IF('FY2024'!$A41&lt;&gt;"",IF(AND(MONTH($K39) &lt;= 6, MONTH($L39) &gt;= 6), IF($O39 &lt;&gt; "", $E39/$O39, ""), ""),"")</f>
        <v>#VALUE!</v>
      </c>
      <c r="V39" s="10" t="e">
        <f>IF('FY2024'!$A41&lt;&gt;"",IF(AND(MONTH($K39) &lt;= 7, MONTH($L39) &gt;= 7 ), IF($O39 &lt;&gt; "", $E39/$O39, ""), ""),"")</f>
        <v>#VALUE!</v>
      </c>
      <c r="W39" s="10" t="e">
        <f>IF('FY2024'!$A41&lt;&gt;"",IF(AND(MONTH($K39) &lt;= 8, MONTH($L39) &gt;= 8), IF($O39 &lt;&gt; "", $E39/$O39, ""), ""),"")</f>
        <v>#VALUE!</v>
      </c>
      <c r="X39" s="10" t="e">
        <f>IF('FY2024'!$A41&lt;&gt;"",IF(AND(MONTH($K39) &lt;= 9, MONTH($L39) &gt;= 9), IF($O39 &lt;&gt; "", $E39/$O39, ""), ""),"")</f>
        <v>#VALUE!</v>
      </c>
      <c r="Y39" s="10" t="e">
        <f>IF('FY2024'!$A41&lt;&gt;"",IF(AND(MONTH($K39) &lt;= 10, MONTH($L39) &gt;= 10), IF($O39 &lt;&gt; "", $E39/$O39, ""), ""),"")</f>
        <v>#VALUE!</v>
      </c>
      <c r="Z39" s="10" t="e">
        <f>IF('FY2024'!$A41&lt;&gt;"",IF(AND(MONTH($K39) &lt;= 11, MONTH($L39) &gt;= 11), IF($O39 &lt;&gt; "", $E39/$O39, ""), ""),"")</f>
        <v>#VALUE!</v>
      </c>
      <c r="AA39" s="10" t="e">
        <f>IF('FY2024'!$A41&lt;&gt;"",IF(AND(MONTH($K39) &lt;= 12, MONTH($L39) &gt;= 12), IF($O39 &lt;&gt; "", $E39/$O39, ""), ""),"")</f>
        <v>#VALUE!</v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 t="e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#VALUE!</v>
      </c>
      <c r="L40" s="7" t="e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#VALUE!</v>
      </c>
      <c r="M40" s="7" t="e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#VALUE!</v>
      </c>
      <c r="N40" s="7" t="e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#VALUE!</v>
      </c>
      <c r="O40" s="5" t="e">
        <f t="shared" si="0"/>
        <v>#VALUE!</v>
      </c>
      <c r="P40" s="10" t="e">
        <f>IF('FY2024'!$A42&lt;&gt;"",IF(AND(MONTH($K40) &lt;= 1, MONTH($L40) &gt;= 1), IF($O40 &lt;&gt; "", $E40/$O40, ""), ""),"")</f>
        <v>#VALUE!</v>
      </c>
      <c r="Q40" s="10" t="e">
        <f>IF('FY2024'!$A42&lt;&gt;"",IF(AND(MONTH($K40) &lt;= 2, MONTH($L40) &gt;= 2), IF($O40 &lt;&gt; "", $E40/$O40, ""), ""),"")</f>
        <v>#VALUE!</v>
      </c>
      <c r="R40" s="10" t="e">
        <f>IF('FY2024'!$A42&lt;&gt;"",IF(AND(MONTH($K40) &lt;= 3, MONTH($L40) &gt;= 3), IF($O40 &lt;&gt; "", $E40/$O40, ""), ""),"")</f>
        <v>#VALUE!</v>
      </c>
      <c r="S40" s="10" t="e">
        <f>IF('FY2024'!$A42&lt;&gt;"",IF(AND(MONTH($K40) &lt;= 4, MONTH($L40) &gt;= 4), IF($O40 &lt;&gt; "", $E40/$O40, ""), ""),"")</f>
        <v>#VALUE!</v>
      </c>
      <c r="T40" s="10" t="e">
        <f>IF('FY2024'!$A42&lt;&gt;"",IF(AND(MONTH($K40) &lt;= 5, MONTH($L40) &gt;= 5), IF($O40 &lt;&gt; "", $E40/$O40, ""), ""),"")</f>
        <v>#VALUE!</v>
      </c>
      <c r="U40" s="10" t="e">
        <f>IF('FY2024'!$A42&lt;&gt;"",IF(AND(MONTH($K40) &lt;= 6, MONTH($L40) &gt;= 6), IF($O40 &lt;&gt; "", $E40/$O40, ""), ""),"")</f>
        <v>#VALUE!</v>
      </c>
      <c r="V40" s="10" t="e">
        <f>IF('FY2024'!$A42&lt;&gt;"",IF(AND(MONTH($K40) &lt;= 7, MONTH($L40) &gt;= 7 ), IF($O40 &lt;&gt; "", $E40/$O40, ""), ""),"")</f>
        <v>#VALUE!</v>
      </c>
      <c r="W40" s="10" t="e">
        <f>IF('FY2024'!$A42&lt;&gt;"",IF(AND(MONTH($K40) &lt;= 8, MONTH($L40) &gt;= 8), IF($O40 &lt;&gt; "", $E40/$O40, ""), ""),"")</f>
        <v>#VALUE!</v>
      </c>
      <c r="X40" s="10" t="e">
        <f>IF('FY2024'!$A42&lt;&gt;"",IF(AND(MONTH($K40) &lt;= 9, MONTH($L40) &gt;= 9), IF($O40 &lt;&gt; "", $E40/$O40, ""), ""),"")</f>
        <v>#VALUE!</v>
      </c>
      <c r="Y40" s="10" t="e">
        <f>IF('FY2024'!$A42&lt;&gt;"",IF(AND(MONTH($K40) &lt;= 10, MONTH($L40) &gt;= 10), IF($O40 &lt;&gt; "", $E40/$O40, ""), ""),"")</f>
        <v>#VALUE!</v>
      </c>
      <c r="Z40" s="10" t="e">
        <f>IF('FY2024'!$A42&lt;&gt;"",IF(AND(MONTH($K40) &lt;= 11, MONTH($L40) &gt;= 11), IF($O40 &lt;&gt; "", $E40/$O40, ""), ""),"")</f>
        <v>#VALUE!</v>
      </c>
      <c r="AA40" s="10" t="e">
        <f>IF('FY2024'!$A42&lt;&gt;"",IF(AND(MONTH($K40) &lt;= 12, MONTH($L40) &gt;= 12), IF($O40 &lt;&gt; "", $E40/$O40, ""), ""),"")</f>
        <v>#VALUE!</v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 t="e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#VALUE!</v>
      </c>
      <c r="L41" s="7" t="e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#VALUE!</v>
      </c>
      <c r="M41" s="7" t="e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#VALUE!</v>
      </c>
      <c r="N41" s="7" t="e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#VALUE!</v>
      </c>
      <c r="O41" s="5" t="e">
        <f t="shared" si="0"/>
        <v>#VALUE!</v>
      </c>
      <c r="P41" s="10" t="e">
        <f>IF('FY2024'!$A43&lt;&gt;"",IF(AND(MONTH($K41) &lt;= 1, MONTH($L41) &gt;= 1), IF($O41 &lt;&gt; "", $E41/$O41, ""), ""),"")</f>
        <v>#VALUE!</v>
      </c>
      <c r="Q41" s="10" t="e">
        <f>IF('FY2024'!$A43&lt;&gt;"",IF(AND(MONTH($K41) &lt;= 2, MONTH($L41) &gt;= 2), IF($O41 &lt;&gt; "", $E41/$O41, ""), ""),"")</f>
        <v>#VALUE!</v>
      </c>
      <c r="R41" s="10" t="e">
        <f>IF('FY2024'!$A43&lt;&gt;"",IF(AND(MONTH($K41) &lt;= 3, MONTH($L41) &gt;= 3), IF($O41 &lt;&gt; "", $E41/$O41, ""), ""),"")</f>
        <v>#VALUE!</v>
      </c>
      <c r="S41" s="10" t="e">
        <f>IF('FY2024'!$A43&lt;&gt;"",IF(AND(MONTH($K41) &lt;= 4, MONTH($L41) &gt;= 4), IF($O41 &lt;&gt; "", $E41/$O41, ""), ""),"")</f>
        <v>#VALUE!</v>
      </c>
      <c r="T41" s="10" t="e">
        <f>IF('FY2024'!$A43&lt;&gt;"",IF(AND(MONTH($K41) &lt;= 5, MONTH($L41) &gt;= 5), IF($O41 &lt;&gt; "", $E41/$O41, ""), ""),"")</f>
        <v>#VALUE!</v>
      </c>
      <c r="U41" s="10" t="e">
        <f>IF('FY2024'!$A43&lt;&gt;"",IF(AND(MONTH($K41) &lt;= 6, MONTH($L41) &gt;= 6), IF($O41 &lt;&gt; "", $E41/$O41, ""), ""),"")</f>
        <v>#VALUE!</v>
      </c>
      <c r="V41" s="10" t="e">
        <f>IF('FY2024'!$A43&lt;&gt;"",IF(AND(MONTH($K41) &lt;= 7, MONTH($L41) &gt;= 7 ), IF($O41 &lt;&gt; "", $E41/$O41, ""), ""),"")</f>
        <v>#VALUE!</v>
      </c>
      <c r="W41" s="10" t="e">
        <f>IF('FY2024'!$A43&lt;&gt;"",IF(AND(MONTH($K41) &lt;= 8, MONTH($L41) &gt;= 8), IF($O41 &lt;&gt; "", $E41/$O41, ""), ""),"")</f>
        <v>#VALUE!</v>
      </c>
      <c r="X41" s="10" t="e">
        <f>IF('FY2024'!$A43&lt;&gt;"",IF(AND(MONTH($K41) &lt;= 9, MONTH($L41) &gt;= 9), IF($O41 &lt;&gt; "", $E41/$O41, ""), ""),"")</f>
        <v>#VALUE!</v>
      </c>
      <c r="Y41" s="10" t="e">
        <f>IF('FY2024'!$A43&lt;&gt;"",IF(AND(MONTH($K41) &lt;= 10, MONTH($L41) &gt;= 10), IF($O41 &lt;&gt; "", $E41/$O41, ""), ""),"")</f>
        <v>#VALUE!</v>
      </c>
      <c r="Z41" s="10" t="e">
        <f>IF('FY2024'!$A43&lt;&gt;"",IF(AND(MONTH($K41) &lt;= 11, MONTH($L41) &gt;= 11), IF($O41 &lt;&gt; "", $E41/$O41, ""), ""),"")</f>
        <v>#VALUE!</v>
      </c>
      <c r="AA41" s="10" t="e">
        <f>IF('FY2024'!$A43&lt;&gt;"",IF(AND(MONTH($K41) &lt;= 12, MONTH($L41) &gt;= 12), IF($O41 &lt;&gt; "", $E41/$O41, ""), ""),"")</f>
        <v>#VALUE!</v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 t="e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#VALUE!</v>
      </c>
      <c r="L42" s="7" t="e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#VALUE!</v>
      </c>
      <c r="M42" s="7" t="e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#VALUE!</v>
      </c>
      <c r="N42" s="7" t="e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#VALUE!</v>
      </c>
      <c r="O42" s="5" t="e">
        <f t="shared" si="0"/>
        <v>#VALUE!</v>
      </c>
      <c r="P42" s="10" t="e">
        <f>IF('FY2024'!$A44&lt;&gt;"",IF(AND(MONTH($K42) &lt;= 1, MONTH($L42) &gt;= 1), IF($O42 &lt;&gt; "", $E42/$O42, ""), ""),"")</f>
        <v>#VALUE!</v>
      </c>
      <c r="Q42" s="10" t="e">
        <f>IF('FY2024'!$A44&lt;&gt;"",IF(AND(MONTH($K42) &lt;= 2, MONTH($L42) &gt;= 2), IF($O42 &lt;&gt; "", $E42/$O42, ""), ""),"")</f>
        <v>#VALUE!</v>
      </c>
      <c r="R42" s="10" t="e">
        <f>IF('FY2024'!$A44&lt;&gt;"",IF(AND(MONTH($K42) &lt;= 3, MONTH($L42) &gt;= 3), IF($O42 &lt;&gt; "", $E42/$O42, ""), ""),"")</f>
        <v>#VALUE!</v>
      </c>
      <c r="S42" s="10" t="e">
        <f>IF('FY2024'!$A44&lt;&gt;"",IF(AND(MONTH($K42) &lt;= 4, MONTH($L42) &gt;= 4), IF($O42 &lt;&gt; "", $E42/$O42, ""), ""),"")</f>
        <v>#VALUE!</v>
      </c>
      <c r="T42" s="10" t="e">
        <f>IF('FY2024'!$A44&lt;&gt;"",IF(AND(MONTH($K42) &lt;= 5, MONTH($L42) &gt;= 5), IF($O42 &lt;&gt; "", $E42/$O42, ""), ""),"")</f>
        <v>#VALUE!</v>
      </c>
      <c r="U42" s="10" t="e">
        <f>IF('FY2024'!$A44&lt;&gt;"",IF(AND(MONTH($K42) &lt;= 6, MONTH($L42) &gt;= 6), IF($O42 &lt;&gt; "", $E42/$O42, ""), ""),"")</f>
        <v>#VALUE!</v>
      </c>
      <c r="V42" s="10" t="e">
        <f>IF('FY2024'!$A44&lt;&gt;"",IF(AND(MONTH($K42) &lt;= 7, MONTH($L42) &gt;= 7 ), IF($O42 &lt;&gt; "", $E42/$O42, ""), ""),"")</f>
        <v>#VALUE!</v>
      </c>
      <c r="W42" s="10" t="e">
        <f>IF('FY2024'!$A44&lt;&gt;"",IF(AND(MONTH($K42) &lt;= 8, MONTH($L42) &gt;= 8), IF($O42 &lt;&gt; "", $E42/$O42, ""), ""),"")</f>
        <v>#VALUE!</v>
      </c>
      <c r="X42" s="10" t="e">
        <f>IF('FY2024'!$A44&lt;&gt;"",IF(AND(MONTH($K42) &lt;= 9, MONTH($L42) &gt;= 9), IF($O42 &lt;&gt; "", $E42/$O42, ""), ""),"")</f>
        <v>#VALUE!</v>
      </c>
      <c r="Y42" s="10" t="e">
        <f>IF('FY2024'!$A44&lt;&gt;"",IF(AND(MONTH($K42) &lt;= 10, MONTH($L42) &gt;= 10), IF($O42 &lt;&gt; "", $E42/$O42, ""), ""),"")</f>
        <v>#VALUE!</v>
      </c>
      <c r="Z42" s="10" t="e">
        <f>IF('FY2024'!$A44&lt;&gt;"",IF(AND(MONTH($K42) &lt;= 11, MONTH($L42) &gt;= 11), IF($O42 &lt;&gt; "", $E42/$O42, ""), ""),"")</f>
        <v>#VALUE!</v>
      </c>
      <c r="AA42" s="10" t="e">
        <f>IF('FY2024'!$A44&lt;&gt;"",IF(AND(MONTH($K42) &lt;= 12, MONTH($L42) &gt;= 12), IF($O42 &lt;&gt; "", $E42/$O42, ""), ""),"")</f>
        <v>#VALUE!</v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 t="e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#VALUE!</v>
      </c>
      <c r="L43" s="7" t="e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#VALUE!</v>
      </c>
      <c r="M43" s="7" t="e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#VALUE!</v>
      </c>
      <c r="N43" s="7" t="e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#VALUE!</v>
      </c>
      <c r="O43" s="5" t="e">
        <f t="shared" si="0"/>
        <v>#VALUE!</v>
      </c>
      <c r="P43" s="10" t="e">
        <f>IF('FY2024'!$A45&lt;&gt;"",IF(AND(MONTH($K43) &lt;= 1, MONTH($L43) &gt;= 1), IF($O43 &lt;&gt; "", $E43/$O43, ""), ""),"")</f>
        <v>#VALUE!</v>
      </c>
      <c r="Q43" s="10" t="e">
        <f>IF('FY2024'!$A45&lt;&gt;"",IF(AND(MONTH($K43) &lt;= 2, MONTH($L43) &gt;= 2), IF($O43 &lt;&gt; "", $E43/$O43, ""), ""),"")</f>
        <v>#VALUE!</v>
      </c>
      <c r="R43" s="10" t="e">
        <f>IF('FY2024'!$A45&lt;&gt;"",IF(AND(MONTH($K43) &lt;= 3, MONTH($L43) &gt;= 3), IF($O43 &lt;&gt; "", $E43/$O43, ""), ""),"")</f>
        <v>#VALUE!</v>
      </c>
      <c r="S43" s="10" t="e">
        <f>IF('FY2024'!$A45&lt;&gt;"",IF(AND(MONTH($K43) &lt;= 4, MONTH($L43) &gt;= 4), IF($O43 &lt;&gt; "", $E43/$O43, ""), ""),"")</f>
        <v>#VALUE!</v>
      </c>
      <c r="T43" s="10" t="e">
        <f>IF('FY2024'!$A45&lt;&gt;"",IF(AND(MONTH($K43) &lt;= 5, MONTH($L43) &gt;= 5), IF($O43 &lt;&gt; "", $E43/$O43, ""), ""),"")</f>
        <v>#VALUE!</v>
      </c>
      <c r="U43" s="10" t="e">
        <f>IF('FY2024'!$A45&lt;&gt;"",IF(AND(MONTH($K43) &lt;= 6, MONTH($L43) &gt;= 6), IF($O43 &lt;&gt; "", $E43/$O43, ""), ""),"")</f>
        <v>#VALUE!</v>
      </c>
      <c r="V43" s="10" t="e">
        <f>IF('FY2024'!$A45&lt;&gt;"",IF(AND(MONTH($K43) &lt;= 7, MONTH($L43) &gt;= 7 ), IF($O43 &lt;&gt; "", $E43/$O43, ""), ""),"")</f>
        <v>#VALUE!</v>
      </c>
      <c r="W43" s="10" t="e">
        <f>IF('FY2024'!$A45&lt;&gt;"",IF(AND(MONTH($K43) &lt;= 8, MONTH($L43) &gt;= 8), IF($O43 &lt;&gt; "", $E43/$O43, ""), ""),"")</f>
        <v>#VALUE!</v>
      </c>
      <c r="X43" s="10" t="e">
        <f>IF('FY2024'!$A45&lt;&gt;"",IF(AND(MONTH($K43) &lt;= 9, MONTH($L43) &gt;= 9), IF($O43 &lt;&gt; "", $E43/$O43, ""), ""),"")</f>
        <v>#VALUE!</v>
      </c>
      <c r="Y43" s="10" t="e">
        <f>IF('FY2024'!$A45&lt;&gt;"",IF(AND(MONTH($K43) &lt;= 10, MONTH($L43) &gt;= 10), IF($O43 &lt;&gt; "", $E43/$O43, ""), ""),"")</f>
        <v>#VALUE!</v>
      </c>
      <c r="Z43" s="10" t="e">
        <f>IF('FY2024'!$A45&lt;&gt;"",IF(AND(MONTH($K43) &lt;= 11, MONTH($L43) &gt;= 11), IF($O43 &lt;&gt; "", $E43/$O43, ""), ""),"")</f>
        <v>#VALUE!</v>
      </c>
      <c r="AA43" s="10" t="e">
        <f>IF('FY2024'!$A45&lt;&gt;"",IF(AND(MONTH($K43) &lt;= 12, MONTH($L43) &gt;= 12), IF($O43 &lt;&gt; "", $E43/$O43, ""), ""),"")</f>
        <v>#VALUE!</v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 t="e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#VALUE!</v>
      </c>
      <c r="L44" s="7" t="e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#VALUE!</v>
      </c>
      <c r="M44" s="7" t="e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#VALUE!</v>
      </c>
      <c r="N44" s="7" t="e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#VALUE!</v>
      </c>
      <c r="O44" s="5" t="e">
        <f t="shared" si="0"/>
        <v>#VALUE!</v>
      </c>
      <c r="P44" s="10" t="e">
        <f>IF('FY2024'!$A46&lt;&gt;"",IF(AND(MONTH($K44) &lt;= 1, MONTH($L44) &gt;= 1), IF($O44 &lt;&gt; "", $E44/$O44, ""), ""),"")</f>
        <v>#VALUE!</v>
      </c>
      <c r="Q44" s="10" t="e">
        <f>IF('FY2024'!$A46&lt;&gt;"",IF(AND(MONTH($K44) &lt;= 2, MONTH($L44) &gt;= 2), IF($O44 &lt;&gt; "", $E44/$O44, ""), ""),"")</f>
        <v>#VALUE!</v>
      </c>
      <c r="R44" s="10" t="e">
        <f>IF('FY2024'!$A46&lt;&gt;"",IF(AND(MONTH($K44) &lt;= 3, MONTH($L44) &gt;= 3), IF($O44 &lt;&gt; "", $E44/$O44, ""), ""),"")</f>
        <v>#VALUE!</v>
      </c>
      <c r="S44" s="10" t="e">
        <f>IF('FY2024'!$A46&lt;&gt;"",IF(AND(MONTH($K44) &lt;= 4, MONTH($L44) &gt;= 4), IF($O44 &lt;&gt; "", $E44/$O44, ""), ""),"")</f>
        <v>#VALUE!</v>
      </c>
      <c r="T44" s="10" t="e">
        <f>IF('FY2024'!$A46&lt;&gt;"",IF(AND(MONTH($K44) &lt;= 5, MONTH($L44) &gt;= 5), IF($O44 &lt;&gt; "", $E44/$O44, ""), ""),"")</f>
        <v>#VALUE!</v>
      </c>
      <c r="U44" s="10" t="e">
        <f>IF('FY2024'!$A46&lt;&gt;"",IF(AND(MONTH($K44) &lt;= 6, MONTH($L44) &gt;= 6), IF($O44 &lt;&gt; "", $E44/$O44, ""), ""),"")</f>
        <v>#VALUE!</v>
      </c>
      <c r="V44" s="10" t="e">
        <f>IF('FY2024'!$A46&lt;&gt;"",IF(AND(MONTH($K44) &lt;= 7, MONTH($L44) &gt;= 7 ), IF($O44 &lt;&gt; "", $E44/$O44, ""), ""),"")</f>
        <v>#VALUE!</v>
      </c>
      <c r="W44" s="10" t="e">
        <f>IF('FY2024'!$A46&lt;&gt;"",IF(AND(MONTH($K44) &lt;= 8, MONTH($L44) &gt;= 8), IF($O44 &lt;&gt; "", $E44/$O44, ""), ""),"")</f>
        <v>#VALUE!</v>
      </c>
      <c r="X44" s="10" t="e">
        <f>IF('FY2024'!$A46&lt;&gt;"",IF(AND(MONTH($K44) &lt;= 9, MONTH($L44) &gt;= 9), IF($O44 &lt;&gt; "", $E44/$O44, ""), ""),"")</f>
        <v>#VALUE!</v>
      </c>
      <c r="Y44" s="10" t="e">
        <f>IF('FY2024'!$A46&lt;&gt;"",IF(AND(MONTH($K44) &lt;= 10, MONTH($L44) &gt;= 10), IF($O44 &lt;&gt; "", $E44/$O44, ""), ""),"")</f>
        <v>#VALUE!</v>
      </c>
      <c r="Z44" s="10" t="e">
        <f>IF('FY2024'!$A46&lt;&gt;"",IF(AND(MONTH($K44) &lt;= 11, MONTH($L44) &gt;= 11), IF($O44 &lt;&gt; "", $E44/$O44, ""), ""),"")</f>
        <v>#VALUE!</v>
      </c>
      <c r="AA44" s="10" t="e">
        <f>IF('FY2024'!$A46&lt;&gt;"",IF(AND(MONTH($K44) &lt;= 12, MONTH($L44) &gt;= 12), IF($O44 &lt;&gt; "", $E44/$O44, ""), ""),"")</f>
        <v>#VALUE!</v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 t="e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#VALUE!</v>
      </c>
      <c r="L45" s="7" t="e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#VALUE!</v>
      </c>
      <c r="M45" s="7" t="e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#VALUE!</v>
      </c>
      <c r="N45" s="7" t="e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#VALUE!</v>
      </c>
      <c r="O45" s="5" t="e">
        <f t="shared" si="0"/>
        <v>#VALUE!</v>
      </c>
      <c r="P45" s="10" t="e">
        <f>IF('FY2024'!$A47&lt;&gt;"",IF(AND(MONTH($K45) &lt;= 1, MONTH($L45) &gt;= 1), IF($O45 &lt;&gt; "", $E45/$O45, ""), ""),"")</f>
        <v>#VALUE!</v>
      </c>
      <c r="Q45" s="10" t="e">
        <f>IF('FY2024'!$A47&lt;&gt;"",IF(AND(MONTH($K45) &lt;= 2, MONTH($L45) &gt;= 2), IF($O45 &lt;&gt; "", $E45/$O45, ""), ""),"")</f>
        <v>#VALUE!</v>
      </c>
      <c r="R45" s="10" t="e">
        <f>IF('FY2024'!$A47&lt;&gt;"",IF(AND(MONTH($K45) &lt;= 3, MONTH($L45) &gt;= 3), IF($O45 &lt;&gt; "", $E45/$O45, ""), ""),"")</f>
        <v>#VALUE!</v>
      </c>
      <c r="S45" s="10" t="e">
        <f>IF('FY2024'!$A47&lt;&gt;"",IF(AND(MONTH($K45) &lt;= 4, MONTH($L45) &gt;= 4), IF($O45 &lt;&gt; "", $E45/$O45, ""), ""),"")</f>
        <v>#VALUE!</v>
      </c>
      <c r="T45" s="10" t="e">
        <f>IF('FY2024'!$A47&lt;&gt;"",IF(AND(MONTH($K45) &lt;= 5, MONTH($L45) &gt;= 5), IF($O45 &lt;&gt; "", $E45/$O45, ""), ""),"")</f>
        <v>#VALUE!</v>
      </c>
      <c r="U45" s="10" t="e">
        <f>IF('FY2024'!$A47&lt;&gt;"",IF(AND(MONTH($K45) &lt;= 6, MONTH($L45) &gt;= 6), IF($O45 &lt;&gt; "", $E45/$O45, ""), ""),"")</f>
        <v>#VALUE!</v>
      </c>
      <c r="V45" s="10" t="e">
        <f>IF('FY2024'!$A47&lt;&gt;"",IF(AND(MONTH($K45) &lt;= 7, MONTH($L45) &gt;= 7 ), IF($O45 &lt;&gt; "", $E45/$O45, ""), ""),"")</f>
        <v>#VALUE!</v>
      </c>
      <c r="W45" s="10" t="e">
        <f>IF('FY2024'!$A47&lt;&gt;"",IF(AND(MONTH($K45) &lt;= 8, MONTH($L45) &gt;= 8), IF($O45 &lt;&gt; "", $E45/$O45, ""), ""),"")</f>
        <v>#VALUE!</v>
      </c>
      <c r="X45" s="10" t="e">
        <f>IF('FY2024'!$A47&lt;&gt;"",IF(AND(MONTH($K45) &lt;= 9, MONTH($L45) &gt;= 9), IF($O45 &lt;&gt; "", $E45/$O45, ""), ""),"")</f>
        <v>#VALUE!</v>
      </c>
      <c r="Y45" s="10" t="e">
        <f>IF('FY2024'!$A47&lt;&gt;"",IF(AND(MONTH($K45) &lt;= 10, MONTH($L45) &gt;= 10), IF($O45 &lt;&gt; "", $E45/$O45, ""), ""),"")</f>
        <v>#VALUE!</v>
      </c>
      <c r="Z45" s="10" t="e">
        <f>IF('FY2024'!$A47&lt;&gt;"",IF(AND(MONTH($K45) &lt;= 11, MONTH($L45) &gt;= 11), IF($O45 &lt;&gt; "", $E45/$O45, ""), ""),"")</f>
        <v>#VALUE!</v>
      </c>
      <c r="AA45" s="10" t="e">
        <f>IF('FY2024'!$A47&lt;&gt;"",IF(AND(MONTH($K45) &lt;= 12, MONTH($L45) &gt;= 12), IF($O45 &lt;&gt; "", $E45/$O45, ""), ""),"")</f>
        <v>#VALUE!</v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 t="e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#VALUE!</v>
      </c>
      <c r="L46" s="7" t="e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#VALUE!</v>
      </c>
      <c r="M46" s="7" t="e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#VALUE!</v>
      </c>
      <c r="N46" s="7" t="e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#VALUE!</v>
      </c>
      <c r="O46" s="5" t="e">
        <f t="shared" si="0"/>
        <v>#VALUE!</v>
      </c>
      <c r="P46" s="10" t="e">
        <f>IF('FY2024'!$A48&lt;&gt;"",IF(AND(MONTH($K46) &lt;= 1, MONTH($L46) &gt;= 1), IF($O46 &lt;&gt; "", $E46/$O46, ""), ""),"")</f>
        <v>#VALUE!</v>
      </c>
      <c r="Q46" s="10" t="e">
        <f>IF('FY2024'!$A48&lt;&gt;"",IF(AND(MONTH($K46) &lt;= 2, MONTH($L46) &gt;= 2), IF($O46 &lt;&gt; "", $E46/$O46, ""), ""),"")</f>
        <v>#VALUE!</v>
      </c>
      <c r="R46" s="10" t="e">
        <f>IF('FY2024'!$A48&lt;&gt;"",IF(AND(MONTH($K46) &lt;= 3, MONTH($L46) &gt;= 3), IF($O46 &lt;&gt; "", $E46/$O46, ""), ""),"")</f>
        <v>#VALUE!</v>
      </c>
      <c r="S46" s="10" t="e">
        <f>IF('FY2024'!$A48&lt;&gt;"",IF(AND(MONTH($K46) &lt;= 4, MONTH($L46) &gt;= 4), IF($O46 &lt;&gt; "", $E46/$O46, ""), ""),"")</f>
        <v>#VALUE!</v>
      </c>
      <c r="T46" s="10" t="e">
        <f>IF('FY2024'!$A48&lt;&gt;"",IF(AND(MONTH($K46) &lt;= 5, MONTH($L46) &gt;= 5), IF($O46 &lt;&gt; "", $E46/$O46, ""), ""),"")</f>
        <v>#VALUE!</v>
      </c>
      <c r="U46" s="10" t="e">
        <f>IF('FY2024'!$A48&lt;&gt;"",IF(AND(MONTH($K46) &lt;= 6, MONTH($L46) &gt;= 6), IF($O46 &lt;&gt; "", $E46/$O46, ""), ""),"")</f>
        <v>#VALUE!</v>
      </c>
      <c r="V46" s="10" t="e">
        <f>IF('FY2024'!$A48&lt;&gt;"",IF(AND(MONTH($K46) &lt;= 7, MONTH($L46) &gt;= 7 ), IF($O46 &lt;&gt; "", $E46/$O46, ""), ""),"")</f>
        <v>#VALUE!</v>
      </c>
      <c r="W46" s="10" t="e">
        <f>IF('FY2024'!$A48&lt;&gt;"",IF(AND(MONTH($K46) &lt;= 8, MONTH($L46) &gt;= 8), IF($O46 &lt;&gt; "", $E46/$O46, ""), ""),"")</f>
        <v>#VALUE!</v>
      </c>
      <c r="X46" s="10" t="e">
        <f>IF('FY2024'!$A48&lt;&gt;"",IF(AND(MONTH($K46) &lt;= 9, MONTH($L46) &gt;= 9), IF($O46 &lt;&gt; "", $E46/$O46, ""), ""),"")</f>
        <v>#VALUE!</v>
      </c>
      <c r="Y46" s="10" t="e">
        <f>IF('FY2024'!$A48&lt;&gt;"",IF(AND(MONTH($K46) &lt;= 10, MONTH($L46) &gt;= 10), IF($O46 &lt;&gt; "", $E46/$O46, ""), ""),"")</f>
        <v>#VALUE!</v>
      </c>
      <c r="Z46" s="10" t="e">
        <f>IF('FY2024'!$A48&lt;&gt;"",IF(AND(MONTH($K46) &lt;= 11, MONTH($L46) &gt;= 11), IF($O46 &lt;&gt; "", $E46/$O46, ""), ""),"")</f>
        <v>#VALUE!</v>
      </c>
      <c r="AA46" s="10" t="e">
        <f>IF('FY2024'!$A48&lt;&gt;"",IF(AND(MONTH($K46) &lt;= 12, MONTH($L46) &gt;= 12), IF($O46 &lt;&gt; "", $E46/$O46, ""), ""),"")</f>
        <v>#VALUE!</v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 t="e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#VALUE!</v>
      </c>
      <c r="L47" s="7" t="e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#VALUE!</v>
      </c>
      <c r="M47" s="7" t="e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#VALUE!</v>
      </c>
      <c r="N47" s="7" t="e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#VALUE!</v>
      </c>
      <c r="O47" s="5" t="e">
        <f t="shared" si="0"/>
        <v>#VALUE!</v>
      </c>
      <c r="P47" s="10" t="e">
        <f>IF('FY2024'!$A49&lt;&gt;"",IF(AND(MONTH($K47) &lt;= 1, MONTH($L47) &gt;= 1), IF($O47 &lt;&gt; "", $E47/$O47, ""), ""),"")</f>
        <v>#VALUE!</v>
      </c>
      <c r="Q47" s="10" t="e">
        <f>IF('FY2024'!$A49&lt;&gt;"",IF(AND(MONTH($K47) &lt;= 2, MONTH($L47) &gt;= 2), IF($O47 &lt;&gt; "", $E47/$O47, ""), ""),"")</f>
        <v>#VALUE!</v>
      </c>
      <c r="R47" s="10" t="e">
        <f>IF('FY2024'!$A49&lt;&gt;"",IF(AND(MONTH($K47) &lt;= 3, MONTH($L47) &gt;= 3), IF($O47 &lt;&gt; "", $E47/$O47, ""), ""),"")</f>
        <v>#VALUE!</v>
      </c>
      <c r="S47" s="10" t="e">
        <f>IF('FY2024'!$A49&lt;&gt;"",IF(AND(MONTH($K47) &lt;= 4, MONTH($L47) &gt;= 4), IF($O47 &lt;&gt; "", $E47/$O47, ""), ""),"")</f>
        <v>#VALUE!</v>
      </c>
      <c r="T47" s="10" t="e">
        <f>IF('FY2024'!$A49&lt;&gt;"",IF(AND(MONTH($K47) &lt;= 5, MONTH($L47) &gt;= 5), IF($O47 &lt;&gt; "", $E47/$O47, ""), ""),"")</f>
        <v>#VALUE!</v>
      </c>
      <c r="U47" s="10" t="e">
        <f>IF('FY2024'!$A49&lt;&gt;"",IF(AND(MONTH($K47) &lt;= 6, MONTH($L47) &gt;= 6), IF($O47 &lt;&gt; "", $E47/$O47, ""), ""),"")</f>
        <v>#VALUE!</v>
      </c>
      <c r="V47" s="10" t="e">
        <f>IF('FY2024'!$A49&lt;&gt;"",IF(AND(MONTH($K47) &lt;= 7, MONTH($L47) &gt;= 7 ), IF($O47 &lt;&gt; "", $E47/$O47, ""), ""),"")</f>
        <v>#VALUE!</v>
      </c>
      <c r="W47" s="10" t="e">
        <f>IF('FY2024'!$A49&lt;&gt;"",IF(AND(MONTH($K47) &lt;= 8, MONTH($L47) &gt;= 8), IF($O47 &lt;&gt; "", $E47/$O47, ""), ""),"")</f>
        <v>#VALUE!</v>
      </c>
      <c r="X47" s="10" t="e">
        <f>IF('FY2024'!$A49&lt;&gt;"",IF(AND(MONTH($K47) &lt;= 9, MONTH($L47) &gt;= 9), IF($O47 &lt;&gt; "", $E47/$O47, ""), ""),"")</f>
        <v>#VALUE!</v>
      </c>
      <c r="Y47" s="10" t="e">
        <f>IF('FY2024'!$A49&lt;&gt;"",IF(AND(MONTH($K47) &lt;= 10, MONTH($L47) &gt;= 10), IF($O47 &lt;&gt; "", $E47/$O47, ""), ""),"")</f>
        <v>#VALUE!</v>
      </c>
      <c r="Z47" s="10" t="e">
        <f>IF('FY2024'!$A49&lt;&gt;"",IF(AND(MONTH($K47) &lt;= 11, MONTH($L47) &gt;= 11), IF($O47 &lt;&gt; "", $E47/$O47, ""), ""),"")</f>
        <v>#VALUE!</v>
      </c>
      <c r="AA47" s="10" t="e">
        <f>IF('FY2024'!$A49&lt;&gt;"",IF(AND(MONTH($K47) &lt;= 12, MONTH($L47) &gt;= 12), IF($O47 &lt;&gt; "", $E47/$O47, ""), ""),"")</f>
        <v>#VALUE!</v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 t="e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#VALUE!</v>
      </c>
      <c r="L48" s="7" t="e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#VALUE!</v>
      </c>
      <c r="M48" s="7" t="e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#VALUE!</v>
      </c>
      <c r="N48" s="7" t="e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#VALUE!</v>
      </c>
      <c r="O48" s="5" t="e">
        <f t="shared" si="0"/>
        <v>#VALUE!</v>
      </c>
      <c r="P48" s="10" t="e">
        <f>IF('FY2024'!$A50&lt;&gt;"",IF(AND(MONTH($K48) &lt;= 1, MONTH($L48) &gt;= 1), IF($O48 &lt;&gt; "", $E48/$O48, ""), ""),"")</f>
        <v>#VALUE!</v>
      </c>
      <c r="Q48" s="10" t="e">
        <f>IF('FY2024'!$A50&lt;&gt;"",IF(AND(MONTH($K48) &lt;= 2, MONTH($L48) &gt;= 2), IF($O48 &lt;&gt; "", $E48/$O48, ""), ""),"")</f>
        <v>#VALUE!</v>
      </c>
      <c r="R48" s="10" t="e">
        <f>IF('FY2024'!$A50&lt;&gt;"",IF(AND(MONTH($K48) &lt;= 3, MONTH($L48) &gt;= 3), IF($O48 &lt;&gt; "", $E48/$O48, ""), ""),"")</f>
        <v>#VALUE!</v>
      </c>
      <c r="S48" s="10" t="e">
        <f>IF('FY2024'!$A50&lt;&gt;"",IF(AND(MONTH($K48) &lt;= 4, MONTH($L48) &gt;= 4), IF($O48 &lt;&gt; "", $E48/$O48, ""), ""),"")</f>
        <v>#VALUE!</v>
      </c>
      <c r="T48" s="10" t="e">
        <f>IF('FY2024'!$A50&lt;&gt;"",IF(AND(MONTH($K48) &lt;= 5, MONTH($L48) &gt;= 5), IF($O48 &lt;&gt; "", $E48/$O48, ""), ""),"")</f>
        <v>#VALUE!</v>
      </c>
      <c r="U48" s="10" t="e">
        <f>IF('FY2024'!$A50&lt;&gt;"",IF(AND(MONTH($K48) &lt;= 6, MONTH($L48) &gt;= 6), IF($O48 &lt;&gt; "", $E48/$O48, ""), ""),"")</f>
        <v>#VALUE!</v>
      </c>
      <c r="V48" s="10" t="e">
        <f>IF('FY2024'!$A50&lt;&gt;"",IF(AND(MONTH($K48) &lt;= 7, MONTH($L48) &gt;= 7 ), IF($O48 &lt;&gt; "", $E48/$O48, ""), ""),"")</f>
        <v>#VALUE!</v>
      </c>
      <c r="W48" s="10" t="e">
        <f>IF('FY2024'!$A50&lt;&gt;"",IF(AND(MONTH($K48) &lt;= 8, MONTH($L48) &gt;= 8), IF($O48 &lt;&gt; "", $E48/$O48, ""), ""),"")</f>
        <v>#VALUE!</v>
      </c>
      <c r="X48" s="10" t="e">
        <f>IF('FY2024'!$A50&lt;&gt;"",IF(AND(MONTH($K48) &lt;= 9, MONTH($L48) &gt;= 9), IF($O48 &lt;&gt; "", $E48/$O48, ""), ""),"")</f>
        <v>#VALUE!</v>
      </c>
      <c r="Y48" s="10" t="e">
        <f>IF('FY2024'!$A50&lt;&gt;"",IF(AND(MONTH($K48) &lt;= 10, MONTH($L48) &gt;= 10), IF($O48 &lt;&gt; "", $E48/$O48, ""), ""),"")</f>
        <v>#VALUE!</v>
      </c>
      <c r="Z48" s="10" t="e">
        <f>IF('FY2024'!$A50&lt;&gt;"",IF(AND(MONTH($K48) &lt;= 11, MONTH($L48) &gt;= 11), IF($O48 &lt;&gt; "", $E48/$O48, ""), ""),"")</f>
        <v>#VALUE!</v>
      </c>
      <c r="AA48" s="10" t="e">
        <f>IF('FY2024'!$A50&lt;&gt;"",IF(AND(MONTH($K48) &lt;= 12, MONTH($L48) &gt;= 12), IF($O48 &lt;&gt; "", $E48/$O48, ""), ""),"")</f>
        <v>#VALUE!</v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 t="e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#VALUE!</v>
      </c>
      <c r="L49" s="7" t="e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#VALUE!</v>
      </c>
      <c r="M49" s="7" t="e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#VALUE!</v>
      </c>
      <c r="N49" s="7" t="e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#VALUE!</v>
      </c>
      <c r="O49" s="5" t="e">
        <f t="shared" si="0"/>
        <v>#VALUE!</v>
      </c>
      <c r="P49" s="10" t="e">
        <f>IF('FY2024'!$A51&lt;&gt;"",IF(AND(MONTH($K49) &lt;= 1, MONTH($L49) &gt;= 1), IF($O49 &lt;&gt; "", $E49/$O49, ""), ""),"")</f>
        <v>#VALUE!</v>
      </c>
      <c r="Q49" s="10" t="e">
        <f>IF('FY2024'!$A51&lt;&gt;"",IF(AND(MONTH($K49) &lt;= 2, MONTH($L49) &gt;= 2), IF($O49 &lt;&gt; "", $E49/$O49, ""), ""),"")</f>
        <v>#VALUE!</v>
      </c>
      <c r="R49" s="10" t="e">
        <f>IF('FY2024'!$A51&lt;&gt;"",IF(AND(MONTH($K49) &lt;= 3, MONTH($L49) &gt;= 3), IF($O49 &lt;&gt; "", $E49/$O49, ""), ""),"")</f>
        <v>#VALUE!</v>
      </c>
      <c r="S49" s="10" t="e">
        <f>IF('FY2024'!$A51&lt;&gt;"",IF(AND(MONTH($K49) &lt;= 4, MONTH($L49) &gt;= 4), IF($O49 &lt;&gt; "", $E49/$O49, ""), ""),"")</f>
        <v>#VALUE!</v>
      </c>
      <c r="T49" s="10" t="e">
        <f>IF('FY2024'!$A51&lt;&gt;"",IF(AND(MONTH($K49) &lt;= 5, MONTH($L49) &gt;= 5), IF($O49 &lt;&gt; "", $E49/$O49, ""), ""),"")</f>
        <v>#VALUE!</v>
      </c>
      <c r="U49" s="10" t="e">
        <f>IF('FY2024'!$A51&lt;&gt;"",IF(AND(MONTH($K49) &lt;= 6, MONTH($L49) &gt;= 6), IF($O49 &lt;&gt; "", $E49/$O49, ""), ""),"")</f>
        <v>#VALUE!</v>
      </c>
      <c r="V49" s="10" t="e">
        <f>IF('FY2024'!$A51&lt;&gt;"",IF(AND(MONTH($K49) &lt;= 7, MONTH($L49) &gt;= 7 ), IF($O49 &lt;&gt; "", $E49/$O49, ""), ""),"")</f>
        <v>#VALUE!</v>
      </c>
      <c r="W49" s="10" t="e">
        <f>IF('FY2024'!$A51&lt;&gt;"",IF(AND(MONTH($K49) &lt;= 8, MONTH($L49) &gt;= 8), IF($O49 &lt;&gt; "", $E49/$O49, ""), ""),"")</f>
        <v>#VALUE!</v>
      </c>
      <c r="X49" s="10" t="e">
        <f>IF('FY2024'!$A51&lt;&gt;"",IF(AND(MONTH($K49) &lt;= 9, MONTH($L49) &gt;= 9), IF($O49 &lt;&gt; "", $E49/$O49, ""), ""),"")</f>
        <v>#VALUE!</v>
      </c>
      <c r="Y49" s="10" t="e">
        <f>IF('FY2024'!$A51&lt;&gt;"",IF(AND(MONTH($K49) &lt;= 10, MONTH($L49) &gt;= 10), IF($O49 &lt;&gt; "", $E49/$O49, ""), ""),"")</f>
        <v>#VALUE!</v>
      </c>
      <c r="Z49" s="10" t="e">
        <f>IF('FY2024'!$A51&lt;&gt;"",IF(AND(MONTH($K49) &lt;= 11, MONTH($L49) &gt;= 11), IF($O49 &lt;&gt; "", $E49/$O49, ""), ""),"")</f>
        <v>#VALUE!</v>
      </c>
      <c r="AA49" s="10" t="e">
        <f>IF('FY2024'!$A51&lt;&gt;"",IF(AND(MONTH($K49) &lt;= 12, MONTH($L49) &gt;= 12), IF($O49 &lt;&gt; "", $E49/$O49, ""), ""),"")</f>
        <v>#VALUE!</v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 t="e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#VALUE!</v>
      </c>
      <c r="L50" s="7" t="e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#VALUE!</v>
      </c>
      <c r="M50" s="7" t="e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#VALUE!</v>
      </c>
      <c r="N50" s="7" t="e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#VALUE!</v>
      </c>
      <c r="O50" s="5" t="e">
        <f t="shared" si="0"/>
        <v>#VALUE!</v>
      </c>
      <c r="P50" s="10" t="e">
        <f>IF('FY2024'!$A52&lt;&gt;"",IF(AND(MONTH($K50) &lt;= 1, MONTH($L50) &gt;= 1), IF($O50 &lt;&gt; "", $E50/$O50, ""), ""),"")</f>
        <v>#VALUE!</v>
      </c>
      <c r="Q50" s="10" t="e">
        <f>IF('FY2024'!$A52&lt;&gt;"",IF(AND(MONTH($K50) &lt;= 2, MONTH($L50) &gt;= 2), IF($O50 &lt;&gt; "", $E50/$O50, ""), ""),"")</f>
        <v>#VALUE!</v>
      </c>
      <c r="R50" s="10" t="e">
        <f>IF('FY2024'!$A52&lt;&gt;"",IF(AND(MONTH($K50) &lt;= 3, MONTH($L50) &gt;= 3), IF($O50 &lt;&gt; "", $E50/$O50, ""), ""),"")</f>
        <v>#VALUE!</v>
      </c>
      <c r="S50" s="10" t="e">
        <f>IF('FY2024'!$A52&lt;&gt;"",IF(AND(MONTH($K50) &lt;= 4, MONTH($L50) &gt;= 4), IF($O50 &lt;&gt; "", $E50/$O50, ""), ""),"")</f>
        <v>#VALUE!</v>
      </c>
      <c r="T50" s="10" t="e">
        <f>IF('FY2024'!$A52&lt;&gt;"",IF(AND(MONTH($K50) &lt;= 5, MONTH($L50) &gt;= 5), IF($O50 &lt;&gt; "", $E50/$O50, ""), ""),"")</f>
        <v>#VALUE!</v>
      </c>
      <c r="U50" s="10" t="e">
        <f>IF('FY2024'!$A52&lt;&gt;"",IF(AND(MONTH($K50) &lt;= 6, MONTH($L50) &gt;= 6), IF($O50 &lt;&gt; "", $E50/$O50, ""), ""),"")</f>
        <v>#VALUE!</v>
      </c>
      <c r="V50" s="10" t="e">
        <f>IF('FY2024'!$A52&lt;&gt;"",IF(AND(MONTH($K50) &lt;= 7, MONTH($L50) &gt;= 7 ), IF($O50 &lt;&gt; "", $E50/$O50, ""), ""),"")</f>
        <v>#VALUE!</v>
      </c>
      <c r="W50" s="10" t="e">
        <f>IF('FY2024'!$A52&lt;&gt;"",IF(AND(MONTH($K50) &lt;= 8, MONTH($L50) &gt;= 8), IF($O50 &lt;&gt; "", $E50/$O50, ""), ""),"")</f>
        <v>#VALUE!</v>
      </c>
      <c r="X50" s="10" t="e">
        <f>IF('FY2024'!$A52&lt;&gt;"",IF(AND(MONTH($K50) &lt;= 9, MONTH($L50) &gt;= 9), IF($O50 &lt;&gt; "", $E50/$O50, ""), ""),"")</f>
        <v>#VALUE!</v>
      </c>
      <c r="Y50" s="10" t="e">
        <f>IF('FY2024'!$A52&lt;&gt;"",IF(AND(MONTH($K50) &lt;= 10, MONTH($L50) &gt;= 10), IF($O50 &lt;&gt; "", $E50/$O50, ""), ""),"")</f>
        <v>#VALUE!</v>
      </c>
      <c r="Z50" s="10" t="e">
        <f>IF('FY2024'!$A52&lt;&gt;"",IF(AND(MONTH($K50) &lt;= 11, MONTH($L50) &gt;= 11), IF($O50 &lt;&gt; "", $E50/$O50, ""), ""),"")</f>
        <v>#VALUE!</v>
      </c>
      <c r="AA50" s="10" t="e">
        <f>IF('FY2024'!$A52&lt;&gt;"",IF(AND(MONTH($K50) &lt;= 12, MONTH($L50) &gt;= 12), IF($O50 &lt;&gt; "", $E50/$O50, ""), ""),"")</f>
        <v>#VALUE!</v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 t="e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#VALUE!</v>
      </c>
      <c r="L51" s="7" t="e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#VALUE!</v>
      </c>
      <c r="M51" s="7" t="e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#VALUE!</v>
      </c>
      <c r="N51" s="7" t="e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#VALUE!</v>
      </c>
      <c r="O51" s="5" t="e">
        <f t="shared" si="0"/>
        <v>#VALUE!</v>
      </c>
      <c r="P51" s="10" t="e">
        <f>IF('FY2024'!$A53&lt;&gt;"",IF(AND(MONTH($K51) &lt;= 1, MONTH($L51) &gt;= 1), IF($O51 &lt;&gt; "", $E51/$O51, ""), ""),"")</f>
        <v>#VALUE!</v>
      </c>
      <c r="Q51" s="10" t="e">
        <f>IF('FY2024'!$A53&lt;&gt;"",IF(AND(MONTH($K51) &lt;= 2, MONTH($L51) &gt;= 2), IF($O51 &lt;&gt; "", $E51/$O51, ""), ""),"")</f>
        <v>#VALUE!</v>
      </c>
      <c r="R51" s="10" t="e">
        <f>IF('FY2024'!$A53&lt;&gt;"",IF(AND(MONTH($K51) &lt;= 3, MONTH($L51) &gt;= 3), IF($O51 &lt;&gt; "", $E51/$O51, ""), ""),"")</f>
        <v>#VALUE!</v>
      </c>
      <c r="S51" s="10" t="e">
        <f>IF('FY2024'!$A53&lt;&gt;"",IF(AND(MONTH($K51) &lt;= 4, MONTH($L51) &gt;= 4), IF($O51 &lt;&gt; "", $E51/$O51, ""), ""),"")</f>
        <v>#VALUE!</v>
      </c>
      <c r="T51" s="10" t="e">
        <f>IF('FY2024'!$A53&lt;&gt;"",IF(AND(MONTH($K51) &lt;= 5, MONTH($L51) &gt;= 5), IF($O51 &lt;&gt; "", $E51/$O51, ""), ""),"")</f>
        <v>#VALUE!</v>
      </c>
      <c r="U51" s="10" t="e">
        <f>IF('FY2024'!$A53&lt;&gt;"",IF(AND(MONTH($K51) &lt;= 6, MONTH($L51) &gt;= 6), IF($O51 &lt;&gt; "", $E51/$O51, ""), ""),"")</f>
        <v>#VALUE!</v>
      </c>
      <c r="V51" s="10" t="e">
        <f>IF('FY2024'!$A53&lt;&gt;"",IF(AND(MONTH($K51) &lt;= 7, MONTH($L51) &gt;= 7 ), IF($O51 &lt;&gt; "", $E51/$O51, ""), ""),"")</f>
        <v>#VALUE!</v>
      </c>
      <c r="W51" s="10" t="e">
        <f>IF('FY2024'!$A53&lt;&gt;"",IF(AND(MONTH($K51) &lt;= 8, MONTH($L51) &gt;= 8), IF($O51 &lt;&gt; "", $E51/$O51, ""), ""),"")</f>
        <v>#VALUE!</v>
      </c>
      <c r="X51" s="10" t="e">
        <f>IF('FY2024'!$A53&lt;&gt;"",IF(AND(MONTH($K51) &lt;= 9, MONTH($L51) &gt;= 9), IF($O51 &lt;&gt; "", $E51/$O51, ""), ""),"")</f>
        <v>#VALUE!</v>
      </c>
      <c r="Y51" s="10" t="e">
        <f>IF('FY2024'!$A53&lt;&gt;"",IF(AND(MONTH($K51) &lt;= 10, MONTH($L51) &gt;= 10), IF($O51 &lt;&gt; "", $E51/$O51, ""), ""),"")</f>
        <v>#VALUE!</v>
      </c>
      <c r="Z51" s="10" t="e">
        <f>IF('FY2024'!$A53&lt;&gt;"",IF(AND(MONTH($K51) &lt;= 11, MONTH($L51) &gt;= 11), IF($O51 &lt;&gt; "", $E51/$O51, ""), ""),"")</f>
        <v>#VALUE!</v>
      </c>
      <c r="AA51" s="10" t="e">
        <f>IF('FY2024'!$A53&lt;&gt;"",IF(AND(MONTH($K51) &lt;= 12, MONTH($L51) &gt;= 12), IF($O51 &lt;&gt; "", $E51/$O51, ""), ""),"")</f>
        <v>#VALUE!</v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 t="e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#VALUE!</v>
      </c>
      <c r="L52" s="7" t="e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#VALUE!</v>
      </c>
      <c r="M52" s="7" t="e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#VALUE!</v>
      </c>
      <c r="N52" s="7" t="e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#VALUE!</v>
      </c>
      <c r="O52" s="5" t="e">
        <f t="shared" si="0"/>
        <v>#VALUE!</v>
      </c>
      <c r="P52" s="10" t="e">
        <f>IF('FY2024'!$A54&lt;&gt;"",IF(AND(MONTH($K52) &lt;= 1, MONTH($L52) &gt;= 1), IF($O52 &lt;&gt; "", $E52/$O52, ""), ""),"")</f>
        <v>#VALUE!</v>
      </c>
      <c r="Q52" s="10" t="e">
        <f>IF('FY2024'!$A54&lt;&gt;"",IF(AND(MONTH($K52) &lt;= 2, MONTH($L52) &gt;= 2), IF($O52 &lt;&gt; "", $E52/$O52, ""), ""),"")</f>
        <v>#VALUE!</v>
      </c>
      <c r="R52" s="10" t="e">
        <f>IF('FY2024'!$A54&lt;&gt;"",IF(AND(MONTH($K52) &lt;= 3, MONTH($L52) &gt;= 3), IF($O52 &lt;&gt; "", $E52/$O52, ""), ""),"")</f>
        <v>#VALUE!</v>
      </c>
      <c r="S52" s="10" t="e">
        <f>IF('FY2024'!$A54&lt;&gt;"",IF(AND(MONTH($K52) &lt;= 4, MONTH($L52) &gt;= 4), IF($O52 &lt;&gt; "", $E52/$O52, ""), ""),"")</f>
        <v>#VALUE!</v>
      </c>
      <c r="T52" s="10" t="e">
        <f>IF('FY2024'!$A54&lt;&gt;"",IF(AND(MONTH($K52) &lt;= 5, MONTH($L52) &gt;= 5), IF($O52 &lt;&gt; "", $E52/$O52, ""), ""),"")</f>
        <v>#VALUE!</v>
      </c>
      <c r="U52" s="10" t="e">
        <f>IF('FY2024'!$A54&lt;&gt;"",IF(AND(MONTH($K52) &lt;= 6, MONTH($L52) &gt;= 6), IF($O52 &lt;&gt; "", $E52/$O52, ""), ""),"")</f>
        <v>#VALUE!</v>
      </c>
      <c r="V52" s="10" t="e">
        <f>IF('FY2024'!$A54&lt;&gt;"",IF(AND(MONTH($K52) &lt;= 7, MONTH($L52) &gt;= 7 ), IF($O52 &lt;&gt; "", $E52/$O52, ""), ""),"")</f>
        <v>#VALUE!</v>
      </c>
      <c r="W52" s="10" t="e">
        <f>IF('FY2024'!$A54&lt;&gt;"",IF(AND(MONTH($K52) &lt;= 8, MONTH($L52) &gt;= 8), IF($O52 &lt;&gt; "", $E52/$O52, ""), ""),"")</f>
        <v>#VALUE!</v>
      </c>
      <c r="X52" s="10" t="e">
        <f>IF('FY2024'!$A54&lt;&gt;"",IF(AND(MONTH($K52) &lt;= 9, MONTH($L52) &gt;= 9), IF($O52 &lt;&gt; "", $E52/$O52, ""), ""),"")</f>
        <v>#VALUE!</v>
      </c>
      <c r="Y52" s="10" t="e">
        <f>IF('FY2024'!$A54&lt;&gt;"",IF(AND(MONTH($K52) &lt;= 10, MONTH($L52) &gt;= 10), IF($O52 &lt;&gt; "", $E52/$O52, ""), ""),"")</f>
        <v>#VALUE!</v>
      </c>
      <c r="Z52" s="10" t="e">
        <f>IF('FY2024'!$A54&lt;&gt;"",IF(AND(MONTH($K52) &lt;= 11, MONTH($L52) &gt;= 11), IF($O52 &lt;&gt; "", $E52/$O52, ""), ""),"")</f>
        <v>#VALUE!</v>
      </c>
      <c r="AA52" s="10" t="e">
        <f>IF('FY2024'!$A54&lt;&gt;"",IF(AND(MONTH($K52) &lt;= 12, MONTH($L52) &gt;= 12), IF($O52 &lt;&gt; "", $E52/$O52, ""), ""),"")</f>
        <v>#VALUE!</v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 t="e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#VALUE!</v>
      </c>
      <c r="L53" s="7" t="e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#VALUE!</v>
      </c>
      <c r="M53" s="7" t="e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#VALUE!</v>
      </c>
      <c r="N53" s="7" t="e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#VALUE!</v>
      </c>
      <c r="O53" s="5" t="e">
        <f t="shared" si="0"/>
        <v>#VALUE!</v>
      </c>
      <c r="P53" s="10" t="e">
        <f>IF('FY2024'!$A55&lt;&gt;"",IF(AND(MONTH($K53) &lt;= 1, MONTH($L53) &gt;= 1), IF($O53 &lt;&gt; "", $E53/$O53, ""), ""),"")</f>
        <v>#VALUE!</v>
      </c>
      <c r="Q53" s="10" t="e">
        <f>IF('FY2024'!$A55&lt;&gt;"",IF(AND(MONTH($K53) &lt;= 2, MONTH($L53) &gt;= 2), IF($O53 &lt;&gt; "", $E53/$O53, ""), ""),"")</f>
        <v>#VALUE!</v>
      </c>
      <c r="R53" s="10" t="e">
        <f>IF('FY2024'!$A55&lt;&gt;"",IF(AND(MONTH($K53) &lt;= 3, MONTH($L53) &gt;= 3), IF($O53 &lt;&gt; "", $E53/$O53, ""), ""),"")</f>
        <v>#VALUE!</v>
      </c>
      <c r="S53" s="10" t="e">
        <f>IF('FY2024'!$A55&lt;&gt;"",IF(AND(MONTH($K53) &lt;= 4, MONTH($L53) &gt;= 4), IF($O53 &lt;&gt; "", $E53/$O53, ""), ""),"")</f>
        <v>#VALUE!</v>
      </c>
      <c r="T53" s="10" t="e">
        <f>IF('FY2024'!$A55&lt;&gt;"",IF(AND(MONTH($K53) &lt;= 5, MONTH($L53) &gt;= 5), IF($O53 &lt;&gt; "", $E53/$O53, ""), ""),"")</f>
        <v>#VALUE!</v>
      </c>
      <c r="U53" s="10" t="e">
        <f>IF('FY2024'!$A55&lt;&gt;"",IF(AND(MONTH($K53) &lt;= 6, MONTH($L53) &gt;= 6), IF($O53 &lt;&gt; "", $E53/$O53, ""), ""),"")</f>
        <v>#VALUE!</v>
      </c>
      <c r="V53" s="10" t="e">
        <f>IF('FY2024'!$A55&lt;&gt;"",IF(AND(MONTH($K53) &lt;= 7, MONTH($L53) &gt;= 7 ), IF($O53 &lt;&gt; "", $E53/$O53, ""), ""),"")</f>
        <v>#VALUE!</v>
      </c>
      <c r="W53" s="10" t="e">
        <f>IF('FY2024'!$A55&lt;&gt;"",IF(AND(MONTH($K53) &lt;= 8, MONTH($L53) &gt;= 8), IF($O53 &lt;&gt; "", $E53/$O53, ""), ""),"")</f>
        <v>#VALUE!</v>
      </c>
      <c r="X53" s="10" t="e">
        <f>IF('FY2024'!$A55&lt;&gt;"",IF(AND(MONTH($K53) &lt;= 9, MONTH($L53) &gt;= 9), IF($O53 &lt;&gt; "", $E53/$O53, ""), ""),"")</f>
        <v>#VALUE!</v>
      </c>
      <c r="Y53" s="10" t="e">
        <f>IF('FY2024'!$A55&lt;&gt;"",IF(AND(MONTH($K53) &lt;= 10, MONTH($L53) &gt;= 10), IF($O53 &lt;&gt; "", $E53/$O53, ""), ""),"")</f>
        <v>#VALUE!</v>
      </c>
      <c r="Z53" s="10" t="e">
        <f>IF('FY2024'!$A55&lt;&gt;"",IF(AND(MONTH($K53) &lt;= 11, MONTH($L53) &gt;= 11), IF($O53 &lt;&gt; "", $E53/$O53, ""), ""),"")</f>
        <v>#VALUE!</v>
      </c>
      <c r="AA53" s="10" t="e">
        <f>IF('FY2024'!$A55&lt;&gt;"",IF(AND(MONTH($K53) &lt;= 12, MONTH($L53) &gt;= 12), IF($O53 &lt;&gt; "", $E53/$O53, ""), ""),"")</f>
        <v>#VALUE!</v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 t="e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#VALUE!</v>
      </c>
      <c r="L54" s="7" t="e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#VALUE!</v>
      </c>
      <c r="M54" s="7" t="e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#VALUE!</v>
      </c>
      <c r="N54" s="7" t="e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#VALUE!</v>
      </c>
      <c r="O54" s="5" t="e">
        <f t="shared" si="0"/>
        <v>#VALUE!</v>
      </c>
      <c r="P54" s="10" t="e">
        <f>IF('FY2024'!$A56&lt;&gt;"",IF(AND(MONTH($K54) &lt;= 1, MONTH($L54) &gt;= 1), IF($O54 &lt;&gt; "", $E54/$O54, ""), ""),"")</f>
        <v>#VALUE!</v>
      </c>
      <c r="Q54" s="10" t="e">
        <f>IF('FY2024'!$A56&lt;&gt;"",IF(AND(MONTH($K54) &lt;= 2, MONTH($L54) &gt;= 2), IF($O54 &lt;&gt; "", $E54/$O54, ""), ""),"")</f>
        <v>#VALUE!</v>
      </c>
      <c r="R54" s="10" t="e">
        <f>IF('FY2024'!$A56&lt;&gt;"",IF(AND(MONTH($K54) &lt;= 3, MONTH($L54) &gt;= 3), IF($O54 &lt;&gt; "", $E54/$O54, ""), ""),"")</f>
        <v>#VALUE!</v>
      </c>
      <c r="S54" s="10" t="e">
        <f>IF('FY2024'!$A56&lt;&gt;"",IF(AND(MONTH($K54) &lt;= 4, MONTH($L54) &gt;= 4), IF($O54 &lt;&gt; "", $E54/$O54, ""), ""),"")</f>
        <v>#VALUE!</v>
      </c>
      <c r="T54" s="10" t="e">
        <f>IF('FY2024'!$A56&lt;&gt;"",IF(AND(MONTH($K54) &lt;= 5, MONTH($L54) &gt;= 5), IF($O54 &lt;&gt; "", $E54/$O54, ""), ""),"")</f>
        <v>#VALUE!</v>
      </c>
      <c r="U54" s="10" t="e">
        <f>IF('FY2024'!$A56&lt;&gt;"",IF(AND(MONTH($K54) &lt;= 6, MONTH($L54) &gt;= 6), IF($O54 &lt;&gt; "", $E54/$O54, ""), ""),"")</f>
        <v>#VALUE!</v>
      </c>
      <c r="V54" s="10" t="e">
        <f>IF('FY2024'!$A56&lt;&gt;"",IF(AND(MONTH($K54) &lt;= 7, MONTH($L54) &gt;= 7 ), IF($O54 &lt;&gt; "", $E54/$O54, ""), ""),"")</f>
        <v>#VALUE!</v>
      </c>
      <c r="W54" s="10" t="e">
        <f>IF('FY2024'!$A56&lt;&gt;"",IF(AND(MONTH($K54) &lt;= 8, MONTH($L54) &gt;= 8), IF($O54 &lt;&gt; "", $E54/$O54, ""), ""),"")</f>
        <v>#VALUE!</v>
      </c>
      <c r="X54" s="10" t="e">
        <f>IF('FY2024'!$A56&lt;&gt;"",IF(AND(MONTH($K54) &lt;= 9, MONTH($L54) &gt;= 9), IF($O54 &lt;&gt; "", $E54/$O54, ""), ""),"")</f>
        <v>#VALUE!</v>
      </c>
      <c r="Y54" s="10" t="e">
        <f>IF('FY2024'!$A56&lt;&gt;"",IF(AND(MONTH($K54) &lt;= 10, MONTH($L54) &gt;= 10), IF($O54 &lt;&gt; "", $E54/$O54, ""), ""),"")</f>
        <v>#VALUE!</v>
      </c>
      <c r="Z54" s="10" t="e">
        <f>IF('FY2024'!$A56&lt;&gt;"",IF(AND(MONTH($K54) &lt;= 11, MONTH($L54) &gt;= 11), IF($O54 &lt;&gt; "", $E54/$O54, ""), ""),"")</f>
        <v>#VALUE!</v>
      </c>
      <c r="AA54" s="10" t="e">
        <f>IF('FY2024'!$A56&lt;&gt;"",IF(AND(MONTH($K54) &lt;= 12, MONTH($L54) &gt;= 12), IF($O54 &lt;&gt; "", $E54/$O54, ""), ""),"")</f>
        <v>#VALUE!</v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 t="e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#VALUE!</v>
      </c>
      <c r="L55" s="7" t="e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#VALUE!</v>
      </c>
      <c r="M55" s="7" t="e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#VALUE!</v>
      </c>
      <c r="N55" s="7" t="e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#VALUE!</v>
      </c>
      <c r="O55" s="5" t="e">
        <f t="shared" si="0"/>
        <v>#VALUE!</v>
      </c>
      <c r="P55" s="10" t="e">
        <f>IF('FY2024'!$A57&lt;&gt;"",IF(AND(MONTH($K55) &lt;= 1, MONTH($L55) &gt;= 1), IF($O55 &lt;&gt; "", $E55/$O55, ""), ""),"")</f>
        <v>#VALUE!</v>
      </c>
      <c r="Q55" s="10" t="e">
        <f>IF('FY2024'!$A57&lt;&gt;"",IF(AND(MONTH($K55) &lt;= 2, MONTH($L55) &gt;= 2), IF($O55 &lt;&gt; "", $E55/$O55, ""), ""),"")</f>
        <v>#VALUE!</v>
      </c>
      <c r="R55" s="10" t="e">
        <f>IF('FY2024'!$A57&lt;&gt;"",IF(AND(MONTH($K55) &lt;= 3, MONTH($L55) &gt;= 3), IF($O55 &lt;&gt; "", $E55/$O55, ""), ""),"")</f>
        <v>#VALUE!</v>
      </c>
      <c r="S55" s="10" t="e">
        <f>IF('FY2024'!$A57&lt;&gt;"",IF(AND(MONTH($K55) &lt;= 4, MONTH($L55) &gt;= 4), IF($O55 &lt;&gt; "", $E55/$O55, ""), ""),"")</f>
        <v>#VALUE!</v>
      </c>
      <c r="T55" s="10" t="e">
        <f>IF('FY2024'!$A57&lt;&gt;"",IF(AND(MONTH($K55) &lt;= 5, MONTH($L55) &gt;= 5), IF($O55 &lt;&gt; "", $E55/$O55, ""), ""),"")</f>
        <v>#VALUE!</v>
      </c>
      <c r="U55" s="10" t="e">
        <f>IF('FY2024'!$A57&lt;&gt;"",IF(AND(MONTH($K55) &lt;= 6, MONTH($L55) &gt;= 6), IF($O55 &lt;&gt; "", $E55/$O55, ""), ""),"")</f>
        <v>#VALUE!</v>
      </c>
      <c r="V55" s="10" t="e">
        <f>IF('FY2024'!$A57&lt;&gt;"",IF(AND(MONTH($K55) &lt;= 7, MONTH($L55) &gt;= 7 ), IF($O55 &lt;&gt; "", $E55/$O55, ""), ""),"")</f>
        <v>#VALUE!</v>
      </c>
      <c r="W55" s="10" t="e">
        <f>IF('FY2024'!$A57&lt;&gt;"",IF(AND(MONTH($K55) &lt;= 8, MONTH($L55) &gt;= 8), IF($O55 &lt;&gt; "", $E55/$O55, ""), ""),"")</f>
        <v>#VALUE!</v>
      </c>
      <c r="X55" s="10" t="e">
        <f>IF('FY2024'!$A57&lt;&gt;"",IF(AND(MONTH($K55) &lt;= 9, MONTH($L55) &gt;= 9), IF($O55 &lt;&gt; "", $E55/$O55, ""), ""),"")</f>
        <v>#VALUE!</v>
      </c>
      <c r="Y55" s="10" t="e">
        <f>IF('FY2024'!$A57&lt;&gt;"",IF(AND(MONTH($K55) &lt;= 10, MONTH($L55) &gt;= 10), IF($O55 &lt;&gt; "", $E55/$O55, ""), ""),"")</f>
        <v>#VALUE!</v>
      </c>
      <c r="Z55" s="10" t="e">
        <f>IF('FY2024'!$A57&lt;&gt;"",IF(AND(MONTH($K55) &lt;= 11, MONTH($L55) &gt;= 11), IF($O55 &lt;&gt; "", $E55/$O55, ""), ""),"")</f>
        <v>#VALUE!</v>
      </c>
      <c r="AA55" s="10" t="e">
        <f>IF('FY2024'!$A57&lt;&gt;"",IF(AND(MONTH($K55) &lt;= 12, MONTH($L55) &gt;= 12), IF($O55 &lt;&gt; "", $E55/$O55, ""), ""),"")</f>
        <v>#VALUE!</v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 t="e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#VALUE!</v>
      </c>
      <c r="L56" s="7" t="e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#VALUE!</v>
      </c>
      <c r="M56" s="7" t="e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#VALUE!</v>
      </c>
      <c r="N56" s="7" t="e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#VALUE!</v>
      </c>
      <c r="O56" s="5" t="e">
        <f t="shared" si="0"/>
        <v>#VALUE!</v>
      </c>
      <c r="P56" s="10" t="e">
        <f>IF('FY2024'!$A58&lt;&gt;"",IF(AND(MONTH($K56) &lt;= 1, MONTH($L56) &gt;= 1), IF($O56 &lt;&gt; "", $E56/$O56, ""), ""),"")</f>
        <v>#VALUE!</v>
      </c>
      <c r="Q56" s="10" t="e">
        <f>IF('FY2024'!$A58&lt;&gt;"",IF(AND(MONTH($K56) &lt;= 2, MONTH($L56) &gt;= 2), IF($O56 &lt;&gt; "", $E56/$O56, ""), ""),"")</f>
        <v>#VALUE!</v>
      </c>
      <c r="R56" s="10" t="e">
        <f>IF('FY2024'!$A58&lt;&gt;"",IF(AND(MONTH($K56) &lt;= 3, MONTH($L56) &gt;= 3), IF($O56 &lt;&gt; "", $E56/$O56, ""), ""),"")</f>
        <v>#VALUE!</v>
      </c>
      <c r="S56" s="10" t="e">
        <f>IF('FY2024'!$A58&lt;&gt;"",IF(AND(MONTH($K56) &lt;= 4, MONTH($L56) &gt;= 4), IF($O56 &lt;&gt; "", $E56/$O56, ""), ""),"")</f>
        <v>#VALUE!</v>
      </c>
      <c r="T56" s="10" t="e">
        <f>IF('FY2024'!$A58&lt;&gt;"",IF(AND(MONTH($K56) &lt;= 5, MONTH($L56) &gt;= 5), IF($O56 &lt;&gt; "", $E56/$O56, ""), ""),"")</f>
        <v>#VALUE!</v>
      </c>
      <c r="U56" s="10" t="e">
        <f>IF('FY2024'!$A58&lt;&gt;"",IF(AND(MONTH($K56) &lt;= 6, MONTH($L56) &gt;= 6), IF($O56 &lt;&gt; "", $E56/$O56, ""), ""),"")</f>
        <v>#VALUE!</v>
      </c>
      <c r="V56" s="10" t="e">
        <f>IF('FY2024'!$A58&lt;&gt;"",IF(AND(MONTH($K56) &lt;= 7, MONTH($L56) &gt;= 7 ), IF($O56 &lt;&gt; "", $E56/$O56, ""), ""),"")</f>
        <v>#VALUE!</v>
      </c>
      <c r="W56" s="10" t="e">
        <f>IF('FY2024'!$A58&lt;&gt;"",IF(AND(MONTH($K56) &lt;= 8, MONTH($L56) &gt;= 8), IF($O56 &lt;&gt; "", $E56/$O56, ""), ""),"")</f>
        <v>#VALUE!</v>
      </c>
      <c r="X56" s="10" t="e">
        <f>IF('FY2024'!$A58&lt;&gt;"",IF(AND(MONTH($K56) &lt;= 9, MONTH($L56) &gt;= 9), IF($O56 &lt;&gt; "", $E56/$O56, ""), ""),"")</f>
        <v>#VALUE!</v>
      </c>
      <c r="Y56" s="10" t="e">
        <f>IF('FY2024'!$A58&lt;&gt;"",IF(AND(MONTH($K56) &lt;= 10, MONTH($L56) &gt;= 10), IF($O56 &lt;&gt; "", $E56/$O56, ""), ""),"")</f>
        <v>#VALUE!</v>
      </c>
      <c r="Z56" s="10" t="e">
        <f>IF('FY2024'!$A58&lt;&gt;"",IF(AND(MONTH($K56) &lt;= 11, MONTH($L56) &gt;= 11), IF($O56 &lt;&gt; "", $E56/$O56, ""), ""),"")</f>
        <v>#VALUE!</v>
      </c>
      <c r="AA56" s="10" t="e">
        <f>IF('FY2024'!$A58&lt;&gt;"",IF(AND(MONTH($K56) &lt;= 12, MONTH($L56) &gt;= 12), IF($O56 &lt;&gt; "", $E56/$O56, ""), ""),"")</f>
        <v>#VALUE!</v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 t="e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#VALUE!</v>
      </c>
      <c r="L57" s="7" t="e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#VALUE!</v>
      </c>
      <c r="M57" s="7" t="e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#VALUE!</v>
      </c>
      <c r="N57" s="7" t="e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#VALUE!</v>
      </c>
      <c r="O57" s="5" t="e">
        <f t="shared" si="0"/>
        <v>#VALUE!</v>
      </c>
      <c r="P57" s="10" t="e">
        <f>IF('FY2024'!$A59&lt;&gt;"",IF(AND(MONTH($K57) &lt;= 1, MONTH($L57) &gt;= 1), IF($O57 &lt;&gt; "", $E57/$O57, ""), ""),"")</f>
        <v>#VALUE!</v>
      </c>
      <c r="Q57" s="10" t="e">
        <f>IF('FY2024'!$A59&lt;&gt;"",IF(AND(MONTH($K57) &lt;= 2, MONTH($L57) &gt;= 2), IF($O57 &lt;&gt; "", $E57/$O57, ""), ""),"")</f>
        <v>#VALUE!</v>
      </c>
      <c r="R57" s="10" t="e">
        <f>IF('FY2024'!$A59&lt;&gt;"",IF(AND(MONTH($K57) &lt;= 3, MONTH($L57) &gt;= 3), IF($O57 &lt;&gt; "", $E57/$O57, ""), ""),"")</f>
        <v>#VALUE!</v>
      </c>
      <c r="S57" s="10" t="e">
        <f>IF('FY2024'!$A59&lt;&gt;"",IF(AND(MONTH($K57) &lt;= 4, MONTH($L57) &gt;= 4), IF($O57 &lt;&gt; "", $E57/$O57, ""), ""),"")</f>
        <v>#VALUE!</v>
      </c>
      <c r="T57" s="10" t="e">
        <f>IF('FY2024'!$A59&lt;&gt;"",IF(AND(MONTH($K57) &lt;= 5, MONTH($L57) &gt;= 5), IF($O57 &lt;&gt; "", $E57/$O57, ""), ""),"")</f>
        <v>#VALUE!</v>
      </c>
      <c r="U57" s="10" t="e">
        <f>IF('FY2024'!$A59&lt;&gt;"",IF(AND(MONTH($K57) &lt;= 6, MONTH($L57) &gt;= 6), IF($O57 &lt;&gt; "", $E57/$O57, ""), ""),"")</f>
        <v>#VALUE!</v>
      </c>
      <c r="V57" s="10" t="e">
        <f>IF('FY2024'!$A59&lt;&gt;"",IF(AND(MONTH($K57) &lt;= 7, MONTH($L57) &gt;= 7 ), IF($O57 &lt;&gt; "", $E57/$O57, ""), ""),"")</f>
        <v>#VALUE!</v>
      </c>
      <c r="W57" s="10" t="e">
        <f>IF('FY2024'!$A59&lt;&gt;"",IF(AND(MONTH($K57) &lt;= 8, MONTH($L57) &gt;= 8), IF($O57 &lt;&gt; "", $E57/$O57, ""), ""),"")</f>
        <v>#VALUE!</v>
      </c>
      <c r="X57" s="10" t="e">
        <f>IF('FY2024'!$A59&lt;&gt;"",IF(AND(MONTH($K57) &lt;= 9, MONTH($L57) &gt;= 9), IF($O57 &lt;&gt; "", $E57/$O57, ""), ""),"")</f>
        <v>#VALUE!</v>
      </c>
      <c r="Y57" s="10" t="e">
        <f>IF('FY2024'!$A59&lt;&gt;"",IF(AND(MONTH($K57) &lt;= 10, MONTH($L57) &gt;= 10), IF($O57 &lt;&gt; "", $E57/$O57, ""), ""),"")</f>
        <v>#VALUE!</v>
      </c>
      <c r="Z57" s="10" t="e">
        <f>IF('FY2024'!$A59&lt;&gt;"",IF(AND(MONTH($K57) &lt;= 11, MONTH($L57) &gt;= 11), IF($O57 &lt;&gt; "", $E57/$O57, ""), ""),"")</f>
        <v>#VALUE!</v>
      </c>
      <c r="AA57" s="10" t="e">
        <f>IF('FY2024'!$A59&lt;&gt;"",IF(AND(MONTH($K57) &lt;= 12, MONTH($L57) &gt;= 12), IF($O57 &lt;&gt; "", $E57/$O57, ""), ""),"")</f>
        <v>#VALUE!</v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 t="e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#VALUE!</v>
      </c>
      <c r="L58" s="7" t="e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#VALUE!</v>
      </c>
      <c r="M58" s="7" t="e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#VALUE!</v>
      </c>
      <c r="N58" s="7" t="e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#VALUE!</v>
      </c>
      <c r="O58" s="5" t="e">
        <f t="shared" si="0"/>
        <v>#VALUE!</v>
      </c>
      <c r="P58" s="10" t="e">
        <f>IF('FY2024'!$A60&lt;&gt;"",IF(AND(MONTH($K58) &lt;= 1, MONTH($L58) &gt;= 1), IF($O58 &lt;&gt; "", $E58/$O58, ""), ""),"")</f>
        <v>#VALUE!</v>
      </c>
      <c r="Q58" s="10" t="e">
        <f>IF('FY2024'!$A60&lt;&gt;"",IF(AND(MONTH($K58) &lt;= 2, MONTH($L58) &gt;= 2), IF($O58 &lt;&gt; "", $E58/$O58, ""), ""),"")</f>
        <v>#VALUE!</v>
      </c>
      <c r="R58" s="10" t="e">
        <f>IF('FY2024'!$A60&lt;&gt;"",IF(AND(MONTH($K58) &lt;= 3, MONTH($L58) &gt;= 3), IF($O58 &lt;&gt; "", $E58/$O58, ""), ""),"")</f>
        <v>#VALUE!</v>
      </c>
      <c r="S58" s="10" t="e">
        <f>IF('FY2024'!$A60&lt;&gt;"",IF(AND(MONTH($K58) &lt;= 4, MONTH($L58) &gt;= 4), IF($O58 &lt;&gt; "", $E58/$O58, ""), ""),"")</f>
        <v>#VALUE!</v>
      </c>
      <c r="T58" s="10" t="e">
        <f>IF('FY2024'!$A60&lt;&gt;"",IF(AND(MONTH($K58) &lt;= 5, MONTH($L58) &gt;= 5), IF($O58 &lt;&gt; "", $E58/$O58, ""), ""),"")</f>
        <v>#VALUE!</v>
      </c>
      <c r="U58" s="10" t="e">
        <f>IF('FY2024'!$A60&lt;&gt;"",IF(AND(MONTH($K58) &lt;= 6, MONTH($L58) &gt;= 6), IF($O58 &lt;&gt; "", $E58/$O58, ""), ""),"")</f>
        <v>#VALUE!</v>
      </c>
      <c r="V58" s="10" t="e">
        <f>IF('FY2024'!$A60&lt;&gt;"",IF(AND(MONTH($K58) &lt;= 7, MONTH($L58) &gt;= 7 ), IF($O58 &lt;&gt; "", $E58/$O58, ""), ""),"")</f>
        <v>#VALUE!</v>
      </c>
      <c r="W58" s="10" t="e">
        <f>IF('FY2024'!$A60&lt;&gt;"",IF(AND(MONTH($K58) &lt;= 8, MONTH($L58) &gt;= 8), IF($O58 &lt;&gt; "", $E58/$O58, ""), ""),"")</f>
        <v>#VALUE!</v>
      </c>
      <c r="X58" s="10" t="e">
        <f>IF('FY2024'!$A60&lt;&gt;"",IF(AND(MONTH($K58) &lt;= 9, MONTH($L58) &gt;= 9), IF($O58 &lt;&gt; "", $E58/$O58, ""), ""),"")</f>
        <v>#VALUE!</v>
      </c>
      <c r="Y58" s="10" t="e">
        <f>IF('FY2024'!$A60&lt;&gt;"",IF(AND(MONTH($K58) &lt;= 10, MONTH($L58) &gt;= 10), IF($O58 &lt;&gt; "", $E58/$O58, ""), ""),"")</f>
        <v>#VALUE!</v>
      </c>
      <c r="Z58" s="10" t="e">
        <f>IF('FY2024'!$A60&lt;&gt;"",IF(AND(MONTH($K58) &lt;= 11, MONTH($L58) &gt;= 11), IF($O58 &lt;&gt; "", $E58/$O58, ""), ""),"")</f>
        <v>#VALUE!</v>
      </c>
      <c r="AA58" s="10" t="e">
        <f>IF('FY2024'!$A60&lt;&gt;"",IF(AND(MONTH($K58) &lt;= 12, MONTH($L58) &gt;= 12), IF($O58 &lt;&gt; "", $E58/$O58, ""), ""),"")</f>
        <v>#VALUE!</v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 t="e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#VALUE!</v>
      </c>
      <c r="L59" s="7" t="e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#VALUE!</v>
      </c>
      <c r="M59" s="7" t="e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#VALUE!</v>
      </c>
      <c r="N59" s="7" t="e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#VALUE!</v>
      </c>
      <c r="O59" s="5" t="e">
        <f t="shared" si="0"/>
        <v>#VALUE!</v>
      </c>
      <c r="P59" s="10" t="e">
        <f>IF('FY2024'!$A61&lt;&gt;"",IF(AND(MONTH($K59) &lt;= 1, MONTH($L59) &gt;= 1), IF($O59 &lt;&gt; "", $E59/$O59, ""), ""),"")</f>
        <v>#VALUE!</v>
      </c>
      <c r="Q59" s="10" t="e">
        <f>IF('FY2024'!$A61&lt;&gt;"",IF(AND(MONTH($K59) &lt;= 2, MONTH($L59) &gt;= 2), IF($O59 &lt;&gt; "", $E59/$O59, ""), ""),"")</f>
        <v>#VALUE!</v>
      </c>
      <c r="R59" s="10" t="e">
        <f>IF('FY2024'!$A61&lt;&gt;"",IF(AND(MONTH($K59) &lt;= 3, MONTH($L59) &gt;= 3), IF($O59 &lt;&gt; "", $E59/$O59, ""), ""),"")</f>
        <v>#VALUE!</v>
      </c>
      <c r="S59" s="10" t="e">
        <f>IF('FY2024'!$A61&lt;&gt;"",IF(AND(MONTH($K59) &lt;= 4, MONTH($L59) &gt;= 4), IF($O59 &lt;&gt; "", $E59/$O59, ""), ""),"")</f>
        <v>#VALUE!</v>
      </c>
      <c r="T59" s="10" t="e">
        <f>IF('FY2024'!$A61&lt;&gt;"",IF(AND(MONTH($K59) &lt;= 5, MONTH($L59) &gt;= 5), IF($O59 &lt;&gt; "", $E59/$O59, ""), ""),"")</f>
        <v>#VALUE!</v>
      </c>
      <c r="U59" s="10" t="e">
        <f>IF('FY2024'!$A61&lt;&gt;"",IF(AND(MONTH($K59) &lt;= 6, MONTH($L59) &gt;= 6), IF($O59 &lt;&gt; "", $E59/$O59, ""), ""),"")</f>
        <v>#VALUE!</v>
      </c>
      <c r="V59" s="10" t="e">
        <f>IF('FY2024'!$A61&lt;&gt;"",IF(AND(MONTH($K59) &lt;= 7, MONTH($L59) &gt;= 7 ), IF($O59 &lt;&gt; "", $E59/$O59, ""), ""),"")</f>
        <v>#VALUE!</v>
      </c>
      <c r="W59" s="10" t="e">
        <f>IF('FY2024'!$A61&lt;&gt;"",IF(AND(MONTH($K59) &lt;= 8, MONTH($L59) &gt;= 8), IF($O59 &lt;&gt; "", $E59/$O59, ""), ""),"")</f>
        <v>#VALUE!</v>
      </c>
      <c r="X59" s="10" t="e">
        <f>IF('FY2024'!$A61&lt;&gt;"",IF(AND(MONTH($K59) &lt;= 9, MONTH($L59) &gt;= 9), IF($O59 &lt;&gt; "", $E59/$O59, ""), ""),"")</f>
        <v>#VALUE!</v>
      </c>
      <c r="Y59" s="10" t="e">
        <f>IF('FY2024'!$A61&lt;&gt;"",IF(AND(MONTH($K59) &lt;= 10, MONTH($L59) &gt;= 10), IF($O59 &lt;&gt; "", $E59/$O59, ""), ""),"")</f>
        <v>#VALUE!</v>
      </c>
      <c r="Z59" s="10" t="e">
        <f>IF('FY2024'!$A61&lt;&gt;"",IF(AND(MONTH($K59) &lt;= 11, MONTH($L59) &gt;= 11), IF($O59 &lt;&gt; "", $E59/$O59, ""), ""),"")</f>
        <v>#VALUE!</v>
      </c>
      <c r="AA59" s="10" t="e">
        <f>IF('FY2024'!$A61&lt;&gt;"",IF(AND(MONTH($K59) &lt;= 12, MONTH($L59) &gt;= 12), IF($O59 &lt;&gt; "", $E59/$O59, ""), ""),"")</f>
        <v>#VALUE!</v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 t="e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#VALUE!</v>
      </c>
      <c r="L60" s="7" t="e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#VALUE!</v>
      </c>
      <c r="M60" s="7" t="e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#VALUE!</v>
      </c>
      <c r="N60" s="7" t="e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#VALUE!</v>
      </c>
      <c r="O60" s="5" t="e">
        <f t="shared" si="0"/>
        <v>#VALUE!</v>
      </c>
      <c r="P60" s="10" t="e">
        <f>IF('FY2024'!$A62&lt;&gt;"",IF(AND(MONTH($K60) &lt;= 1, MONTH($L60) &gt;= 1), IF($O60 &lt;&gt; "", $E60/$O60, ""), ""),"")</f>
        <v>#VALUE!</v>
      </c>
      <c r="Q60" s="10" t="e">
        <f>IF('FY2024'!$A62&lt;&gt;"",IF(AND(MONTH($K60) &lt;= 2, MONTH($L60) &gt;= 2), IF($O60 &lt;&gt; "", $E60/$O60, ""), ""),"")</f>
        <v>#VALUE!</v>
      </c>
      <c r="R60" s="10" t="e">
        <f>IF('FY2024'!$A62&lt;&gt;"",IF(AND(MONTH($K60) &lt;= 3, MONTH($L60) &gt;= 3), IF($O60 &lt;&gt; "", $E60/$O60, ""), ""),"")</f>
        <v>#VALUE!</v>
      </c>
      <c r="S60" s="10" t="e">
        <f>IF('FY2024'!$A62&lt;&gt;"",IF(AND(MONTH($K60) &lt;= 4, MONTH($L60) &gt;= 4), IF($O60 &lt;&gt; "", $E60/$O60, ""), ""),"")</f>
        <v>#VALUE!</v>
      </c>
      <c r="T60" s="10" t="e">
        <f>IF('FY2024'!$A62&lt;&gt;"",IF(AND(MONTH($K60) &lt;= 5, MONTH($L60) &gt;= 5), IF($O60 &lt;&gt; "", $E60/$O60, ""), ""),"")</f>
        <v>#VALUE!</v>
      </c>
      <c r="U60" s="10" t="e">
        <f>IF('FY2024'!$A62&lt;&gt;"",IF(AND(MONTH($K60) &lt;= 6, MONTH($L60) &gt;= 6), IF($O60 &lt;&gt; "", $E60/$O60, ""), ""),"")</f>
        <v>#VALUE!</v>
      </c>
      <c r="V60" s="10" t="e">
        <f>IF('FY2024'!$A62&lt;&gt;"",IF(AND(MONTH($K60) &lt;= 7, MONTH($L60) &gt;= 7 ), IF($O60 &lt;&gt; "", $E60/$O60, ""), ""),"")</f>
        <v>#VALUE!</v>
      </c>
      <c r="W60" s="10" t="e">
        <f>IF('FY2024'!$A62&lt;&gt;"",IF(AND(MONTH($K60) &lt;= 8, MONTH($L60) &gt;= 8), IF($O60 &lt;&gt; "", $E60/$O60, ""), ""),"")</f>
        <v>#VALUE!</v>
      </c>
      <c r="X60" s="10" t="e">
        <f>IF('FY2024'!$A62&lt;&gt;"",IF(AND(MONTH($K60) &lt;= 9, MONTH($L60) &gt;= 9), IF($O60 &lt;&gt; "", $E60/$O60, ""), ""),"")</f>
        <v>#VALUE!</v>
      </c>
      <c r="Y60" s="10" t="e">
        <f>IF('FY2024'!$A62&lt;&gt;"",IF(AND(MONTH($K60) &lt;= 10, MONTH($L60) &gt;= 10), IF($O60 &lt;&gt; "", $E60/$O60, ""), ""),"")</f>
        <v>#VALUE!</v>
      </c>
      <c r="Z60" s="10" t="e">
        <f>IF('FY2024'!$A62&lt;&gt;"",IF(AND(MONTH($K60) &lt;= 11, MONTH($L60) &gt;= 11), IF($O60 &lt;&gt; "", $E60/$O60, ""), ""),"")</f>
        <v>#VALUE!</v>
      </c>
      <c r="AA60" s="10" t="e">
        <f>IF('FY2024'!$A62&lt;&gt;"",IF(AND(MONTH($K60) &lt;= 12, MONTH($L60) &gt;= 12), IF($O60 &lt;&gt; "", $E60/$O60, ""), ""),"")</f>
        <v>#VALUE!</v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 t="e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#VALUE!</v>
      </c>
      <c r="L61" s="7" t="e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#VALUE!</v>
      </c>
      <c r="M61" s="7" t="e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#VALUE!</v>
      </c>
      <c r="N61" s="7" t="e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#VALUE!</v>
      </c>
      <c r="O61" s="5" t="e">
        <f t="shared" si="0"/>
        <v>#VALUE!</v>
      </c>
      <c r="P61" s="10" t="e">
        <f>IF('FY2024'!$A63&lt;&gt;"",IF(AND(MONTH($K61) &lt;= 1, MONTH($L61) &gt;= 1), IF($O61 &lt;&gt; "", $E61/$O61, ""), ""),"")</f>
        <v>#VALUE!</v>
      </c>
      <c r="Q61" s="10" t="e">
        <f>IF('FY2024'!$A63&lt;&gt;"",IF(AND(MONTH($K61) &lt;= 2, MONTH($L61) &gt;= 2), IF($O61 &lt;&gt; "", $E61/$O61, ""), ""),"")</f>
        <v>#VALUE!</v>
      </c>
      <c r="R61" s="10" t="e">
        <f>IF('FY2024'!$A63&lt;&gt;"",IF(AND(MONTH($K61) &lt;= 3, MONTH($L61) &gt;= 3), IF($O61 &lt;&gt; "", $E61/$O61, ""), ""),"")</f>
        <v>#VALUE!</v>
      </c>
      <c r="S61" s="10" t="e">
        <f>IF('FY2024'!$A63&lt;&gt;"",IF(AND(MONTH($K61) &lt;= 4, MONTH($L61) &gt;= 4), IF($O61 &lt;&gt; "", $E61/$O61, ""), ""),"")</f>
        <v>#VALUE!</v>
      </c>
      <c r="T61" s="10" t="e">
        <f>IF('FY2024'!$A63&lt;&gt;"",IF(AND(MONTH($K61) &lt;= 5, MONTH($L61) &gt;= 5), IF($O61 &lt;&gt; "", $E61/$O61, ""), ""),"")</f>
        <v>#VALUE!</v>
      </c>
      <c r="U61" s="10" t="e">
        <f>IF('FY2024'!$A63&lt;&gt;"",IF(AND(MONTH($K61) &lt;= 6, MONTH($L61) &gt;= 6), IF($O61 &lt;&gt; "", $E61/$O61, ""), ""),"")</f>
        <v>#VALUE!</v>
      </c>
      <c r="V61" s="10" t="e">
        <f>IF('FY2024'!$A63&lt;&gt;"",IF(AND(MONTH($K61) &lt;= 7, MONTH($L61) &gt;= 7 ), IF($O61 &lt;&gt; "", $E61/$O61, ""), ""),"")</f>
        <v>#VALUE!</v>
      </c>
      <c r="W61" s="10" t="e">
        <f>IF('FY2024'!$A63&lt;&gt;"",IF(AND(MONTH($K61) &lt;= 8, MONTH($L61) &gt;= 8), IF($O61 &lt;&gt; "", $E61/$O61, ""), ""),"")</f>
        <v>#VALUE!</v>
      </c>
      <c r="X61" s="10" t="e">
        <f>IF('FY2024'!$A63&lt;&gt;"",IF(AND(MONTH($K61) &lt;= 9, MONTH($L61) &gt;= 9), IF($O61 &lt;&gt; "", $E61/$O61, ""), ""),"")</f>
        <v>#VALUE!</v>
      </c>
      <c r="Y61" s="10" t="e">
        <f>IF('FY2024'!$A63&lt;&gt;"",IF(AND(MONTH($K61) &lt;= 10, MONTH($L61) &gt;= 10), IF($O61 &lt;&gt; "", $E61/$O61, ""), ""),"")</f>
        <v>#VALUE!</v>
      </c>
      <c r="Z61" s="10" t="e">
        <f>IF('FY2024'!$A63&lt;&gt;"",IF(AND(MONTH($K61) &lt;= 11, MONTH($L61) &gt;= 11), IF($O61 &lt;&gt; "", $E61/$O61, ""), ""),"")</f>
        <v>#VALUE!</v>
      </c>
      <c r="AA61" s="10" t="e">
        <f>IF('FY2024'!$A63&lt;&gt;"",IF(AND(MONTH($K61) &lt;= 12, MONTH($L61) &gt;= 12), IF($O61 &lt;&gt; "", $E61/$O61, ""), ""),"")</f>
        <v>#VALUE!</v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 t="e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#VALUE!</v>
      </c>
      <c r="L62" s="7" t="e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#VALUE!</v>
      </c>
      <c r="M62" s="7" t="e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#VALUE!</v>
      </c>
      <c r="N62" s="7" t="e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#VALUE!</v>
      </c>
      <c r="O62" s="5" t="e">
        <f t="shared" si="0"/>
        <v>#VALUE!</v>
      </c>
      <c r="P62" s="10" t="e">
        <f>IF('FY2024'!$A64&lt;&gt;"",IF(AND(MONTH($K62) &lt;= 1, MONTH($L62) &gt;= 1), IF($O62 &lt;&gt; "", $E62/$O62, ""), ""),"")</f>
        <v>#VALUE!</v>
      </c>
      <c r="Q62" s="10" t="e">
        <f>IF('FY2024'!$A64&lt;&gt;"",IF(AND(MONTH($K62) &lt;= 2, MONTH($L62) &gt;= 2), IF($O62 &lt;&gt; "", $E62/$O62, ""), ""),"")</f>
        <v>#VALUE!</v>
      </c>
      <c r="R62" s="10" t="e">
        <f>IF('FY2024'!$A64&lt;&gt;"",IF(AND(MONTH($K62) &lt;= 3, MONTH($L62) &gt;= 3), IF($O62 &lt;&gt; "", $E62/$O62, ""), ""),"")</f>
        <v>#VALUE!</v>
      </c>
      <c r="S62" s="10" t="e">
        <f>IF('FY2024'!$A64&lt;&gt;"",IF(AND(MONTH($K62) &lt;= 4, MONTH($L62) &gt;= 4), IF($O62 &lt;&gt; "", $E62/$O62, ""), ""),"")</f>
        <v>#VALUE!</v>
      </c>
      <c r="T62" s="10" t="e">
        <f>IF('FY2024'!$A64&lt;&gt;"",IF(AND(MONTH($K62) &lt;= 5, MONTH($L62) &gt;= 5), IF($O62 &lt;&gt; "", $E62/$O62, ""), ""),"")</f>
        <v>#VALUE!</v>
      </c>
      <c r="U62" s="10" t="e">
        <f>IF('FY2024'!$A64&lt;&gt;"",IF(AND(MONTH($K62) &lt;= 6, MONTH($L62) &gt;= 6), IF($O62 &lt;&gt; "", $E62/$O62, ""), ""),"")</f>
        <v>#VALUE!</v>
      </c>
      <c r="V62" s="10" t="e">
        <f>IF('FY2024'!$A64&lt;&gt;"",IF(AND(MONTH($K62) &lt;= 7, MONTH($L62) &gt;= 7 ), IF($O62 &lt;&gt; "", $E62/$O62, ""), ""),"")</f>
        <v>#VALUE!</v>
      </c>
      <c r="W62" s="10" t="e">
        <f>IF('FY2024'!$A64&lt;&gt;"",IF(AND(MONTH($K62) &lt;= 8, MONTH($L62) &gt;= 8), IF($O62 &lt;&gt; "", $E62/$O62, ""), ""),"")</f>
        <v>#VALUE!</v>
      </c>
      <c r="X62" s="10" t="e">
        <f>IF('FY2024'!$A64&lt;&gt;"",IF(AND(MONTH($K62) &lt;= 9, MONTH($L62) &gt;= 9), IF($O62 &lt;&gt; "", $E62/$O62, ""), ""),"")</f>
        <v>#VALUE!</v>
      </c>
      <c r="Y62" s="10" t="e">
        <f>IF('FY2024'!$A64&lt;&gt;"",IF(AND(MONTH($K62) &lt;= 10, MONTH($L62) &gt;= 10), IF($O62 &lt;&gt; "", $E62/$O62, ""), ""),"")</f>
        <v>#VALUE!</v>
      </c>
      <c r="Z62" s="10" t="e">
        <f>IF('FY2024'!$A64&lt;&gt;"",IF(AND(MONTH($K62) &lt;= 11, MONTH($L62) &gt;= 11), IF($O62 &lt;&gt; "", $E62/$O62, ""), ""),"")</f>
        <v>#VALUE!</v>
      </c>
      <c r="AA62" s="10" t="e">
        <f>IF('FY2024'!$A64&lt;&gt;"",IF(AND(MONTH($K62) &lt;= 12, MONTH($L62) &gt;= 12), IF($O62 &lt;&gt; "", $E62/$O62, ""), ""),"")</f>
        <v>#VALUE!</v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 t="e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#VALUE!</v>
      </c>
      <c r="L63" s="7" t="e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#VALUE!</v>
      </c>
      <c r="M63" s="7" t="e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#VALUE!</v>
      </c>
      <c r="N63" s="7" t="e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#VALUE!</v>
      </c>
      <c r="O63" s="5" t="e">
        <f t="shared" si="0"/>
        <v>#VALUE!</v>
      </c>
      <c r="P63" s="10" t="e">
        <f>IF('FY2024'!$A65&lt;&gt;"",IF(AND(MONTH($K63) &lt;= 1, MONTH($L63) &gt;= 1), IF($O63 &lt;&gt; "", $E63/$O63, ""), ""),"")</f>
        <v>#VALUE!</v>
      </c>
      <c r="Q63" s="10" t="e">
        <f>IF('FY2024'!$A65&lt;&gt;"",IF(AND(MONTH($K63) &lt;= 2, MONTH($L63) &gt;= 2), IF($O63 &lt;&gt; "", $E63/$O63, ""), ""),"")</f>
        <v>#VALUE!</v>
      </c>
      <c r="R63" s="10" t="e">
        <f>IF('FY2024'!$A65&lt;&gt;"",IF(AND(MONTH($K63) &lt;= 3, MONTH($L63) &gt;= 3), IF($O63 &lt;&gt; "", $E63/$O63, ""), ""),"")</f>
        <v>#VALUE!</v>
      </c>
      <c r="S63" s="10" t="e">
        <f>IF('FY2024'!$A65&lt;&gt;"",IF(AND(MONTH($K63) &lt;= 4, MONTH($L63) &gt;= 4), IF($O63 &lt;&gt; "", $E63/$O63, ""), ""),"")</f>
        <v>#VALUE!</v>
      </c>
      <c r="T63" s="10" t="e">
        <f>IF('FY2024'!$A65&lt;&gt;"",IF(AND(MONTH($K63) &lt;= 5, MONTH($L63) &gt;= 5), IF($O63 &lt;&gt; "", $E63/$O63, ""), ""),"")</f>
        <v>#VALUE!</v>
      </c>
      <c r="U63" s="10" t="e">
        <f>IF('FY2024'!$A65&lt;&gt;"",IF(AND(MONTH($K63) &lt;= 6, MONTH($L63) &gt;= 6), IF($O63 &lt;&gt; "", $E63/$O63, ""), ""),"")</f>
        <v>#VALUE!</v>
      </c>
      <c r="V63" s="10" t="e">
        <f>IF('FY2024'!$A65&lt;&gt;"",IF(AND(MONTH($K63) &lt;= 7, MONTH($L63) &gt;= 7 ), IF($O63 &lt;&gt; "", $E63/$O63, ""), ""),"")</f>
        <v>#VALUE!</v>
      </c>
      <c r="W63" s="10" t="e">
        <f>IF('FY2024'!$A65&lt;&gt;"",IF(AND(MONTH($K63) &lt;= 8, MONTH($L63) &gt;= 8), IF($O63 &lt;&gt; "", $E63/$O63, ""), ""),"")</f>
        <v>#VALUE!</v>
      </c>
      <c r="X63" s="10" t="e">
        <f>IF('FY2024'!$A65&lt;&gt;"",IF(AND(MONTH($K63) &lt;= 9, MONTH($L63) &gt;= 9), IF($O63 &lt;&gt; "", $E63/$O63, ""), ""),"")</f>
        <v>#VALUE!</v>
      </c>
      <c r="Y63" s="10" t="e">
        <f>IF('FY2024'!$A65&lt;&gt;"",IF(AND(MONTH($K63) &lt;= 10, MONTH($L63) &gt;= 10), IF($O63 &lt;&gt; "", $E63/$O63, ""), ""),"")</f>
        <v>#VALUE!</v>
      </c>
      <c r="Z63" s="10" t="e">
        <f>IF('FY2024'!$A65&lt;&gt;"",IF(AND(MONTH($K63) &lt;= 11, MONTH($L63) &gt;= 11), IF($O63 &lt;&gt; "", $E63/$O63, ""), ""),"")</f>
        <v>#VALUE!</v>
      </c>
      <c r="AA63" s="10" t="e">
        <f>IF('FY2024'!$A65&lt;&gt;"",IF(AND(MONTH($K63) &lt;= 12, MONTH($L63) &gt;= 12), IF($O63 &lt;&gt; "", $E63/$O63, ""), ""),"")</f>
        <v>#VALUE!</v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 t="e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#VALUE!</v>
      </c>
      <c r="L64" s="7" t="e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#VALUE!</v>
      </c>
      <c r="M64" s="7" t="e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#VALUE!</v>
      </c>
      <c r="N64" s="7" t="e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#VALUE!</v>
      </c>
      <c r="O64" s="5" t="e">
        <f t="shared" si="0"/>
        <v>#VALUE!</v>
      </c>
      <c r="P64" s="10" t="e">
        <f>IF('FY2024'!$A66&lt;&gt;"",IF(AND(MONTH($K64) &lt;= 1, MONTH($L64) &gt;= 1), IF($O64 &lt;&gt; "", $E64/$O64, ""), ""),"")</f>
        <v>#VALUE!</v>
      </c>
      <c r="Q64" s="10" t="e">
        <f>IF('FY2024'!$A66&lt;&gt;"",IF(AND(MONTH($K64) &lt;= 2, MONTH($L64) &gt;= 2), IF($O64 &lt;&gt; "", $E64/$O64, ""), ""),"")</f>
        <v>#VALUE!</v>
      </c>
      <c r="R64" s="10" t="e">
        <f>IF('FY2024'!$A66&lt;&gt;"",IF(AND(MONTH($K64) &lt;= 3, MONTH($L64) &gt;= 3), IF($O64 &lt;&gt; "", $E64/$O64, ""), ""),"")</f>
        <v>#VALUE!</v>
      </c>
      <c r="S64" s="10" t="e">
        <f>IF('FY2024'!$A66&lt;&gt;"",IF(AND(MONTH($K64) &lt;= 4, MONTH($L64) &gt;= 4), IF($O64 &lt;&gt; "", $E64/$O64, ""), ""),"")</f>
        <v>#VALUE!</v>
      </c>
      <c r="T64" s="10" t="e">
        <f>IF('FY2024'!$A66&lt;&gt;"",IF(AND(MONTH($K64) &lt;= 5, MONTH($L64) &gt;= 5), IF($O64 &lt;&gt; "", $E64/$O64, ""), ""),"")</f>
        <v>#VALUE!</v>
      </c>
      <c r="U64" s="10" t="e">
        <f>IF('FY2024'!$A66&lt;&gt;"",IF(AND(MONTH($K64) &lt;= 6, MONTH($L64) &gt;= 6), IF($O64 &lt;&gt; "", $E64/$O64, ""), ""),"")</f>
        <v>#VALUE!</v>
      </c>
      <c r="V64" s="10" t="e">
        <f>IF('FY2024'!$A66&lt;&gt;"",IF(AND(MONTH($K64) &lt;= 7, MONTH($L64) &gt;= 7 ), IF($O64 &lt;&gt; "", $E64/$O64, ""), ""),"")</f>
        <v>#VALUE!</v>
      </c>
      <c r="W64" s="10" t="e">
        <f>IF('FY2024'!$A66&lt;&gt;"",IF(AND(MONTH($K64) &lt;= 8, MONTH($L64) &gt;= 8), IF($O64 &lt;&gt; "", $E64/$O64, ""), ""),"")</f>
        <v>#VALUE!</v>
      </c>
      <c r="X64" s="10" t="e">
        <f>IF('FY2024'!$A66&lt;&gt;"",IF(AND(MONTH($K64) &lt;= 9, MONTH($L64) &gt;= 9), IF($O64 &lt;&gt; "", $E64/$O64, ""), ""),"")</f>
        <v>#VALUE!</v>
      </c>
      <c r="Y64" s="10" t="e">
        <f>IF('FY2024'!$A66&lt;&gt;"",IF(AND(MONTH($K64) &lt;= 10, MONTH($L64) &gt;= 10), IF($O64 &lt;&gt; "", $E64/$O64, ""), ""),"")</f>
        <v>#VALUE!</v>
      </c>
      <c r="Z64" s="10" t="e">
        <f>IF('FY2024'!$A66&lt;&gt;"",IF(AND(MONTH($K64) &lt;= 11, MONTH($L64) &gt;= 11), IF($O64 &lt;&gt; "", $E64/$O64, ""), ""),"")</f>
        <v>#VALUE!</v>
      </c>
      <c r="AA64" s="10" t="e">
        <f>IF('FY2024'!$A66&lt;&gt;"",IF(AND(MONTH($K64) &lt;= 12, MONTH($L64) &gt;= 12), IF($O64 &lt;&gt; "", $E64/$O64, ""), ""),"")</f>
        <v>#VALUE!</v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 t="e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#VALUE!</v>
      </c>
      <c r="L65" s="7" t="e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#VALUE!</v>
      </c>
      <c r="M65" s="7" t="e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#VALUE!</v>
      </c>
      <c r="N65" s="7" t="e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#VALUE!</v>
      </c>
      <c r="O65" s="5" t="e">
        <f t="shared" si="0"/>
        <v>#VALUE!</v>
      </c>
      <c r="P65" s="10" t="e">
        <f>IF('FY2024'!$A67&lt;&gt;"",IF(AND(MONTH($K65) &lt;= 1, MONTH($L65) &gt;= 1), IF($O65 &lt;&gt; "", $E65/$O65, ""), ""),"")</f>
        <v>#VALUE!</v>
      </c>
      <c r="Q65" s="10" t="e">
        <f>IF('FY2024'!$A67&lt;&gt;"",IF(AND(MONTH($K65) &lt;= 2, MONTH($L65) &gt;= 2), IF($O65 &lt;&gt; "", $E65/$O65, ""), ""),"")</f>
        <v>#VALUE!</v>
      </c>
      <c r="R65" s="10" t="e">
        <f>IF('FY2024'!$A67&lt;&gt;"",IF(AND(MONTH($K65) &lt;= 3, MONTH($L65) &gt;= 3), IF($O65 &lt;&gt; "", $E65/$O65, ""), ""),"")</f>
        <v>#VALUE!</v>
      </c>
      <c r="S65" s="10" t="e">
        <f>IF('FY2024'!$A67&lt;&gt;"",IF(AND(MONTH($K65) &lt;= 4, MONTH($L65) &gt;= 4), IF($O65 &lt;&gt; "", $E65/$O65, ""), ""),"")</f>
        <v>#VALUE!</v>
      </c>
      <c r="T65" s="10" t="e">
        <f>IF('FY2024'!$A67&lt;&gt;"",IF(AND(MONTH($K65) &lt;= 5, MONTH($L65) &gt;= 5), IF($O65 &lt;&gt; "", $E65/$O65, ""), ""),"")</f>
        <v>#VALUE!</v>
      </c>
      <c r="U65" s="10" t="e">
        <f>IF('FY2024'!$A67&lt;&gt;"",IF(AND(MONTH($K65) &lt;= 6, MONTH($L65) &gt;= 6), IF($O65 &lt;&gt; "", $E65/$O65, ""), ""),"")</f>
        <v>#VALUE!</v>
      </c>
      <c r="V65" s="10" t="e">
        <f>IF('FY2024'!$A67&lt;&gt;"",IF(AND(MONTH($K65) &lt;= 7, MONTH($L65) &gt;= 7 ), IF($O65 &lt;&gt; "", $E65/$O65, ""), ""),"")</f>
        <v>#VALUE!</v>
      </c>
      <c r="W65" s="10" t="e">
        <f>IF('FY2024'!$A67&lt;&gt;"",IF(AND(MONTH($K65) &lt;= 8, MONTH($L65) &gt;= 8), IF($O65 &lt;&gt; "", $E65/$O65, ""), ""),"")</f>
        <v>#VALUE!</v>
      </c>
      <c r="X65" s="10" t="e">
        <f>IF('FY2024'!$A67&lt;&gt;"",IF(AND(MONTH($K65) &lt;= 9, MONTH($L65) &gt;= 9), IF($O65 &lt;&gt; "", $E65/$O65, ""), ""),"")</f>
        <v>#VALUE!</v>
      </c>
      <c r="Y65" s="10" t="e">
        <f>IF('FY2024'!$A67&lt;&gt;"",IF(AND(MONTH($K65) &lt;= 10, MONTH($L65) &gt;= 10), IF($O65 &lt;&gt; "", $E65/$O65, ""), ""),"")</f>
        <v>#VALUE!</v>
      </c>
      <c r="Z65" s="10" t="e">
        <f>IF('FY2024'!$A67&lt;&gt;"",IF(AND(MONTH($K65) &lt;= 11, MONTH($L65) &gt;= 11), IF($O65 &lt;&gt; "", $E65/$O65, ""), ""),"")</f>
        <v>#VALUE!</v>
      </c>
      <c r="AA65" s="10" t="e">
        <f>IF('FY2024'!$A67&lt;&gt;"",IF(AND(MONTH($K65) &lt;= 12, MONTH($L65) &gt;= 12), IF($O65 &lt;&gt; "", $E65/$O65, ""), ""),"")</f>
        <v>#VALUE!</v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 t="e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#VALUE!</v>
      </c>
      <c r="L66" s="7" t="e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#VALUE!</v>
      </c>
      <c r="M66" s="7" t="e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#VALUE!</v>
      </c>
      <c r="N66" s="7" t="e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#VALUE!</v>
      </c>
      <c r="O66" s="5" t="e">
        <f t="shared" si="0"/>
        <v>#VALUE!</v>
      </c>
      <c r="P66" s="10" t="e">
        <f>IF('FY2024'!$A68&lt;&gt;"",IF(AND(MONTH($K66) &lt;= 1, MONTH($L66) &gt;= 1), IF($O66 &lt;&gt; "", $E66/$O66, ""), ""),"")</f>
        <v>#VALUE!</v>
      </c>
      <c r="Q66" s="10" t="e">
        <f>IF('FY2024'!$A68&lt;&gt;"",IF(AND(MONTH($K66) &lt;= 2, MONTH($L66) &gt;= 2), IF($O66 &lt;&gt; "", $E66/$O66, ""), ""),"")</f>
        <v>#VALUE!</v>
      </c>
      <c r="R66" s="10" t="e">
        <f>IF('FY2024'!$A68&lt;&gt;"",IF(AND(MONTH($K66) &lt;= 3, MONTH($L66) &gt;= 3), IF($O66 &lt;&gt; "", $E66/$O66, ""), ""),"")</f>
        <v>#VALUE!</v>
      </c>
      <c r="S66" s="10" t="e">
        <f>IF('FY2024'!$A68&lt;&gt;"",IF(AND(MONTH($K66) &lt;= 4, MONTH($L66) &gt;= 4), IF($O66 &lt;&gt; "", $E66/$O66, ""), ""),"")</f>
        <v>#VALUE!</v>
      </c>
      <c r="T66" s="10" t="e">
        <f>IF('FY2024'!$A68&lt;&gt;"",IF(AND(MONTH($K66) &lt;= 5, MONTH($L66) &gt;= 5), IF($O66 &lt;&gt; "", $E66/$O66, ""), ""),"")</f>
        <v>#VALUE!</v>
      </c>
      <c r="U66" s="10" t="e">
        <f>IF('FY2024'!$A68&lt;&gt;"",IF(AND(MONTH($K66) &lt;= 6, MONTH($L66) &gt;= 6), IF($O66 &lt;&gt; "", $E66/$O66, ""), ""),"")</f>
        <v>#VALUE!</v>
      </c>
      <c r="V66" s="10" t="e">
        <f>IF('FY2024'!$A68&lt;&gt;"",IF(AND(MONTH($K66) &lt;= 7, MONTH($L66) &gt;= 7 ), IF($O66 &lt;&gt; "", $E66/$O66, ""), ""),"")</f>
        <v>#VALUE!</v>
      </c>
      <c r="W66" s="10" t="e">
        <f>IF('FY2024'!$A68&lt;&gt;"",IF(AND(MONTH($K66) &lt;= 8, MONTH($L66) &gt;= 8), IF($O66 &lt;&gt; "", $E66/$O66, ""), ""),"")</f>
        <v>#VALUE!</v>
      </c>
      <c r="X66" s="10" t="e">
        <f>IF('FY2024'!$A68&lt;&gt;"",IF(AND(MONTH($K66) &lt;= 9, MONTH($L66) &gt;= 9), IF($O66 &lt;&gt; "", $E66/$O66, ""), ""),"")</f>
        <v>#VALUE!</v>
      </c>
      <c r="Y66" s="10" t="e">
        <f>IF('FY2024'!$A68&lt;&gt;"",IF(AND(MONTH($K66) &lt;= 10, MONTH($L66) &gt;= 10), IF($O66 &lt;&gt; "", $E66/$O66, ""), ""),"")</f>
        <v>#VALUE!</v>
      </c>
      <c r="Z66" s="10" t="e">
        <f>IF('FY2024'!$A68&lt;&gt;"",IF(AND(MONTH($K66) &lt;= 11, MONTH($L66) &gt;= 11), IF($O66 &lt;&gt; "", $E66/$O66, ""), ""),"")</f>
        <v>#VALUE!</v>
      </c>
      <c r="AA66" s="10" t="e">
        <f>IF('FY2024'!$A68&lt;&gt;"",IF(AND(MONTH($K66) &lt;= 12, MONTH($L66) &gt;= 12), IF($O66 &lt;&gt; "", $E66/$O66, ""), ""),"")</f>
        <v>#VALUE!</v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 t="e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#VALUE!</v>
      </c>
      <c r="L67" s="7" t="e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#VALUE!</v>
      </c>
      <c r="M67" s="7" t="e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#VALUE!</v>
      </c>
      <c r="N67" s="7" t="e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IF('FY2024'!$A69&lt;&gt;"",IF(AND(MONTH($K67) &lt;= 1, MONTH($L67) &gt;= 1), IF($O67 &lt;&gt; "", $E67/$O67, ""), ""),"")</f>
        <v>#VALUE!</v>
      </c>
      <c r="Q67" s="10" t="e">
        <f>IF('FY2024'!$A69&lt;&gt;"",IF(AND(MONTH($K67) &lt;= 2, MONTH($L67) &gt;= 2), IF($O67 &lt;&gt; "", $E67/$O67, ""), ""),"")</f>
        <v>#VALUE!</v>
      </c>
      <c r="R67" s="10" t="e">
        <f>IF('FY2024'!$A69&lt;&gt;"",IF(AND(MONTH($K67) &lt;= 3, MONTH($L67) &gt;= 3), IF($O67 &lt;&gt; "", $E67/$O67, ""), ""),"")</f>
        <v>#VALUE!</v>
      </c>
      <c r="S67" s="10" t="e">
        <f>IF('FY2024'!$A69&lt;&gt;"",IF(AND(MONTH($K67) &lt;= 4, MONTH($L67) &gt;= 4), IF($O67 &lt;&gt; "", $E67/$O67, ""), ""),"")</f>
        <v>#VALUE!</v>
      </c>
      <c r="T67" s="10" t="e">
        <f>IF('FY2024'!$A69&lt;&gt;"",IF(AND(MONTH($K67) &lt;= 5, MONTH($L67) &gt;= 5), IF($O67 &lt;&gt; "", $E67/$O67, ""), ""),"")</f>
        <v>#VALUE!</v>
      </c>
      <c r="U67" s="10" t="e">
        <f>IF('FY2024'!$A69&lt;&gt;"",IF(AND(MONTH($K67) &lt;= 6, MONTH($L67) &gt;= 6), IF($O67 &lt;&gt; "", $E67/$O67, ""), ""),"")</f>
        <v>#VALUE!</v>
      </c>
      <c r="V67" s="10" t="e">
        <f>IF('FY2024'!$A69&lt;&gt;"",IF(AND(MONTH($K67) &lt;= 7, MONTH($L67) &gt;= 7 ), IF($O67 &lt;&gt; "", $E67/$O67, ""), ""),"")</f>
        <v>#VALUE!</v>
      </c>
      <c r="W67" s="10" t="e">
        <f>IF('FY2024'!$A69&lt;&gt;"",IF(AND(MONTH($K67) &lt;= 8, MONTH($L67) &gt;= 8), IF($O67 &lt;&gt; "", $E67/$O67, ""), ""),"")</f>
        <v>#VALUE!</v>
      </c>
      <c r="X67" s="10" t="e">
        <f>IF('FY2024'!$A69&lt;&gt;"",IF(AND(MONTH($K67) &lt;= 9, MONTH($L67) &gt;= 9), IF($O67 &lt;&gt; "", $E67/$O67, ""), ""),"")</f>
        <v>#VALUE!</v>
      </c>
      <c r="Y67" s="10" t="e">
        <f>IF('FY2024'!$A69&lt;&gt;"",IF(AND(MONTH($K67) &lt;= 10, MONTH($L67) &gt;= 10), IF($O67 &lt;&gt; "", $E67/$O67, ""), ""),"")</f>
        <v>#VALUE!</v>
      </c>
      <c r="Z67" s="10" t="e">
        <f>IF('FY2024'!$A69&lt;&gt;"",IF(AND(MONTH($K67) &lt;= 11, MONTH($L67) &gt;= 11), IF($O67 &lt;&gt; "", $E67/$O67, ""), ""),"")</f>
        <v>#VALUE!</v>
      </c>
      <c r="AA67" s="10" t="e">
        <f>IF('FY2024'!$A69&lt;&gt;"",IF(AND(MONTH($K67) &lt;= 12, MONTH($L67) &gt;= 12), IF($O67 &lt;&gt; "", $E67/$O67, ""), ""),"")</f>
        <v>#VALUE!</v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 t="e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#VALUE!</v>
      </c>
      <c r="L68" s="7" t="e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#VALUE!</v>
      </c>
      <c r="M68" s="7" t="e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#VALUE!</v>
      </c>
      <c r="N68" s="7" t="e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#VALUE!</v>
      </c>
      <c r="O68" s="5" t="e">
        <f t="shared" si="1"/>
        <v>#VALUE!</v>
      </c>
      <c r="P68" s="10" t="e">
        <f>IF('FY2024'!$A70&lt;&gt;"",IF(AND(MONTH($K68) &lt;= 1, MONTH($L68) &gt;= 1), IF($O68 &lt;&gt; "", $E68/$O68, ""), ""),"")</f>
        <v>#VALUE!</v>
      </c>
      <c r="Q68" s="10" t="e">
        <f>IF('FY2024'!$A70&lt;&gt;"",IF(AND(MONTH($K68) &lt;= 2, MONTH($L68) &gt;= 2), IF($O68 &lt;&gt; "", $E68/$O68, ""), ""),"")</f>
        <v>#VALUE!</v>
      </c>
      <c r="R68" s="10" t="e">
        <f>IF('FY2024'!$A70&lt;&gt;"",IF(AND(MONTH($K68) &lt;= 3, MONTH($L68) &gt;= 3), IF($O68 &lt;&gt; "", $E68/$O68, ""), ""),"")</f>
        <v>#VALUE!</v>
      </c>
      <c r="S68" s="10" t="e">
        <f>IF('FY2024'!$A70&lt;&gt;"",IF(AND(MONTH($K68) &lt;= 4, MONTH($L68) &gt;= 4), IF($O68 &lt;&gt; "", $E68/$O68, ""), ""),"")</f>
        <v>#VALUE!</v>
      </c>
      <c r="T68" s="10" t="e">
        <f>IF('FY2024'!$A70&lt;&gt;"",IF(AND(MONTH($K68) &lt;= 5, MONTH($L68) &gt;= 5), IF($O68 &lt;&gt; "", $E68/$O68, ""), ""),"")</f>
        <v>#VALUE!</v>
      </c>
      <c r="U68" s="10" t="e">
        <f>IF('FY2024'!$A70&lt;&gt;"",IF(AND(MONTH($K68) &lt;= 6, MONTH($L68) &gt;= 6), IF($O68 &lt;&gt; "", $E68/$O68, ""), ""),"")</f>
        <v>#VALUE!</v>
      </c>
      <c r="V68" s="10" t="e">
        <f>IF('FY2024'!$A70&lt;&gt;"",IF(AND(MONTH($K68) &lt;= 7, MONTH($L68) &gt;= 7 ), IF($O68 &lt;&gt; "", $E68/$O68, ""), ""),"")</f>
        <v>#VALUE!</v>
      </c>
      <c r="W68" s="10" t="e">
        <f>IF('FY2024'!$A70&lt;&gt;"",IF(AND(MONTH($K68) &lt;= 8, MONTH($L68) &gt;= 8), IF($O68 &lt;&gt; "", $E68/$O68, ""), ""),"")</f>
        <v>#VALUE!</v>
      </c>
      <c r="X68" s="10" t="e">
        <f>IF('FY2024'!$A70&lt;&gt;"",IF(AND(MONTH($K68) &lt;= 9, MONTH($L68) &gt;= 9), IF($O68 &lt;&gt; "", $E68/$O68, ""), ""),"")</f>
        <v>#VALUE!</v>
      </c>
      <c r="Y68" s="10" t="e">
        <f>IF('FY2024'!$A70&lt;&gt;"",IF(AND(MONTH($K68) &lt;= 10, MONTH($L68) &gt;= 10), IF($O68 &lt;&gt; "", $E68/$O68, ""), ""),"")</f>
        <v>#VALUE!</v>
      </c>
      <c r="Z68" s="10" t="e">
        <f>IF('FY2024'!$A70&lt;&gt;"",IF(AND(MONTH($K68) &lt;= 11, MONTH($L68) &gt;= 11), IF($O68 &lt;&gt; "", $E68/$O68, ""), ""),"")</f>
        <v>#VALUE!</v>
      </c>
      <c r="AA68" s="10" t="e">
        <f>IF('FY2024'!$A70&lt;&gt;"",IF(AND(MONTH($K68) &lt;= 12, MONTH($L68) &gt;= 12), IF($O68 &lt;&gt; "", $E68/$O68, ""), ""),"")</f>
        <v>#VALUE!</v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 t="e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#VALUE!</v>
      </c>
      <c r="L69" s="7" t="e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#VALUE!</v>
      </c>
      <c r="M69" s="7" t="e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#VALUE!</v>
      </c>
      <c r="N69" s="7" t="e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#VALUE!</v>
      </c>
      <c r="O69" s="5" t="e">
        <f t="shared" si="1"/>
        <v>#VALUE!</v>
      </c>
      <c r="P69" s="10" t="e">
        <f>IF('FY2024'!$A71&lt;&gt;"",IF(AND(MONTH($K69) &lt;= 1, MONTH($L69) &gt;= 1), IF($O69 &lt;&gt; "", $E69/$O69, ""), ""),"")</f>
        <v>#VALUE!</v>
      </c>
      <c r="Q69" s="10" t="e">
        <f>IF('FY2024'!$A71&lt;&gt;"",IF(AND(MONTH($K69) &lt;= 2, MONTH($L69) &gt;= 2), IF($O69 &lt;&gt; "", $E69/$O69, ""), ""),"")</f>
        <v>#VALUE!</v>
      </c>
      <c r="R69" s="10" t="e">
        <f>IF('FY2024'!$A71&lt;&gt;"",IF(AND(MONTH($K69) &lt;= 3, MONTH($L69) &gt;= 3), IF($O69 &lt;&gt; "", $E69/$O69, ""), ""),"")</f>
        <v>#VALUE!</v>
      </c>
      <c r="S69" s="10" t="e">
        <f>IF('FY2024'!$A71&lt;&gt;"",IF(AND(MONTH($K69) &lt;= 4, MONTH($L69) &gt;= 4), IF($O69 &lt;&gt; "", $E69/$O69, ""), ""),"")</f>
        <v>#VALUE!</v>
      </c>
      <c r="T69" s="10" t="e">
        <f>IF('FY2024'!$A71&lt;&gt;"",IF(AND(MONTH($K69) &lt;= 5, MONTH($L69) &gt;= 5), IF($O69 &lt;&gt; "", $E69/$O69, ""), ""),"")</f>
        <v>#VALUE!</v>
      </c>
      <c r="U69" s="10" t="e">
        <f>IF('FY2024'!$A71&lt;&gt;"",IF(AND(MONTH($K69) &lt;= 6, MONTH($L69) &gt;= 6), IF($O69 &lt;&gt; "", $E69/$O69, ""), ""),"")</f>
        <v>#VALUE!</v>
      </c>
      <c r="V69" s="10" t="e">
        <f>IF('FY2024'!$A71&lt;&gt;"",IF(AND(MONTH($K69) &lt;= 7, MONTH($L69) &gt;= 7 ), IF($O69 &lt;&gt; "", $E69/$O69, ""), ""),"")</f>
        <v>#VALUE!</v>
      </c>
      <c r="W69" s="10" t="e">
        <f>IF('FY2024'!$A71&lt;&gt;"",IF(AND(MONTH($K69) &lt;= 8, MONTH($L69) &gt;= 8), IF($O69 &lt;&gt; "", $E69/$O69, ""), ""),"")</f>
        <v>#VALUE!</v>
      </c>
      <c r="X69" s="10" t="e">
        <f>IF('FY2024'!$A71&lt;&gt;"",IF(AND(MONTH($K69) &lt;= 9, MONTH($L69) &gt;= 9), IF($O69 &lt;&gt; "", $E69/$O69, ""), ""),"")</f>
        <v>#VALUE!</v>
      </c>
      <c r="Y69" s="10" t="e">
        <f>IF('FY2024'!$A71&lt;&gt;"",IF(AND(MONTH($K69) &lt;= 10, MONTH($L69) &gt;= 10), IF($O69 &lt;&gt; "", $E69/$O69, ""), ""),"")</f>
        <v>#VALUE!</v>
      </c>
      <c r="Z69" s="10" t="e">
        <f>IF('FY2024'!$A71&lt;&gt;"",IF(AND(MONTH($K69) &lt;= 11, MONTH($L69) &gt;= 11), IF($O69 &lt;&gt; "", $E69/$O69, ""), ""),"")</f>
        <v>#VALUE!</v>
      </c>
      <c r="AA69" s="10" t="e">
        <f>IF('FY2024'!$A71&lt;&gt;"",IF(AND(MONTH($K69) &lt;= 12, MONTH($L69) &gt;= 12), IF($O69 &lt;&gt; "", $E69/$O69, ""), ""),"")</f>
        <v>#VALUE!</v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 t="e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#VALUE!</v>
      </c>
      <c r="L70" s="7" t="e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#VALUE!</v>
      </c>
      <c r="M70" s="7" t="e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#VALUE!</v>
      </c>
      <c r="N70" s="7" t="e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#VALUE!</v>
      </c>
      <c r="O70" s="5" t="e">
        <f t="shared" si="1"/>
        <v>#VALUE!</v>
      </c>
      <c r="P70" s="10" t="e">
        <f>IF('FY2024'!$A72&lt;&gt;"",IF(AND(MONTH($K70) &lt;= 1, MONTH($L70) &gt;= 1), IF($O70 &lt;&gt; "", $E70/$O70, ""), ""),"")</f>
        <v>#VALUE!</v>
      </c>
      <c r="Q70" s="10" t="e">
        <f>IF('FY2024'!$A72&lt;&gt;"",IF(AND(MONTH($K70) &lt;= 2, MONTH($L70) &gt;= 2), IF($O70 &lt;&gt; "", $E70/$O70, ""), ""),"")</f>
        <v>#VALUE!</v>
      </c>
      <c r="R70" s="10" t="e">
        <f>IF('FY2024'!$A72&lt;&gt;"",IF(AND(MONTH($K70) &lt;= 3, MONTH($L70) &gt;= 3), IF($O70 &lt;&gt; "", $E70/$O70, ""), ""),"")</f>
        <v>#VALUE!</v>
      </c>
      <c r="S70" s="10" t="e">
        <f>IF('FY2024'!$A72&lt;&gt;"",IF(AND(MONTH($K70) &lt;= 4, MONTH($L70) &gt;= 4), IF($O70 &lt;&gt; "", $E70/$O70, ""), ""),"")</f>
        <v>#VALUE!</v>
      </c>
      <c r="T70" s="10" t="e">
        <f>IF('FY2024'!$A72&lt;&gt;"",IF(AND(MONTH($K70) &lt;= 5, MONTH($L70) &gt;= 5), IF($O70 &lt;&gt; "", $E70/$O70, ""), ""),"")</f>
        <v>#VALUE!</v>
      </c>
      <c r="U70" s="10" t="e">
        <f>IF('FY2024'!$A72&lt;&gt;"",IF(AND(MONTH($K70) &lt;= 6, MONTH($L70) &gt;= 6), IF($O70 &lt;&gt; "", $E70/$O70, ""), ""),"")</f>
        <v>#VALUE!</v>
      </c>
      <c r="V70" s="10" t="e">
        <f>IF('FY2024'!$A72&lt;&gt;"",IF(AND(MONTH($K70) &lt;= 7, MONTH($L70) &gt;= 7 ), IF($O70 &lt;&gt; "", $E70/$O70, ""), ""),"")</f>
        <v>#VALUE!</v>
      </c>
      <c r="W70" s="10" t="e">
        <f>IF('FY2024'!$A72&lt;&gt;"",IF(AND(MONTH($K70) &lt;= 8, MONTH($L70) &gt;= 8), IF($O70 &lt;&gt; "", $E70/$O70, ""), ""),"")</f>
        <v>#VALUE!</v>
      </c>
      <c r="X70" s="10" t="e">
        <f>IF('FY2024'!$A72&lt;&gt;"",IF(AND(MONTH($K70) &lt;= 9, MONTH($L70) &gt;= 9), IF($O70 &lt;&gt; "", $E70/$O70, ""), ""),"")</f>
        <v>#VALUE!</v>
      </c>
      <c r="Y70" s="10" t="e">
        <f>IF('FY2024'!$A72&lt;&gt;"",IF(AND(MONTH($K70) &lt;= 10, MONTH($L70) &gt;= 10), IF($O70 &lt;&gt; "", $E70/$O70, ""), ""),"")</f>
        <v>#VALUE!</v>
      </c>
      <c r="Z70" s="10" t="e">
        <f>IF('FY2024'!$A72&lt;&gt;"",IF(AND(MONTH($K70) &lt;= 11, MONTH($L70) &gt;= 11), IF($O70 &lt;&gt; "", $E70/$O70, ""), ""),"")</f>
        <v>#VALUE!</v>
      </c>
      <c r="AA70" s="10" t="e">
        <f>IF('FY2024'!$A72&lt;&gt;"",IF(AND(MONTH($K70) &lt;= 12, MONTH($L70) &gt;= 12), IF($O70 &lt;&gt; "", $E70/$O70, ""), ""),"")</f>
        <v>#VALUE!</v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 t="e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#VALUE!</v>
      </c>
      <c r="L71" s="7" t="e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#VALUE!</v>
      </c>
      <c r="M71" s="7" t="e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#VALUE!</v>
      </c>
      <c r="N71" s="7" t="e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#VALUE!</v>
      </c>
      <c r="O71" s="5" t="e">
        <f t="shared" si="1"/>
        <v>#VALUE!</v>
      </c>
      <c r="P71" s="10" t="e">
        <f>IF('FY2024'!$A73&lt;&gt;"",IF(AND(MONTH($K71) &lt;= 1, MONTH($L71) &gt;= 1), IF($O71 &lt;&gt; "", $E71/$O71, ""), ""),"")</f>
        <v>#VALUE!</v>
      </c>
      <c r="Q71" s="10" t="e">
        <f>IF('FY2024'!$A73&lt;&gt;"",IF(AND(MONTH($K71) &lt;= 2, MONTH($L71) &gt;= 2), IF($O71 &lt;&gt; "", $E71/$O71, ""), ""),"")</f>
        <v>#VALUE!</v>
      </c>
      <c r="R71" s="10" t="e">
        <f>IF('FY2024'!$A73&lt;&gt;"",IF(AND(MONTH($K71) &lt;= 3, MONTH($L71) &gt;= 3), IF($O71 &lt;&gt; "", $E71/$O71, ""), ""),"")</f>
        <v>#VALUE!</v>
      </c>
      <c r="S71" s="10" t="e">
        <f>IF('FY2024'!$A73&lt;&gt;"",IF(AND(MONTH($K71) &lt;= 4, MONTH($L71) &gt;= 4), IF($O71 &lt;&gt; "", $E71/$O71, ""), ""),"")</f>
        <v>#VALUE!</v>
      </c>
      <c r="T71" s="10" t="e">
        <f>IF('FY2024'!$A73&lt;&gt;"",IF(AND(MONTH($K71) &lt;= 5, MONTH($L71) &gt;= 5), IF($O71 &lt;&gt; "", $E71/$O71, ""), ""),"")</f>
        <v>#VALUE!</v>
      </c>
      <c r="U71" s="10" t="e">
        <f>IF('FY2024'!$A73&lt;&gt;"",IF(AND(MONTH($K71) &lt;= 6, MONTH($L71) &gt;= 6), IF($O71 &lt;&gt; "", $E71/$O71, ""), ""),"")</f>
        <v>#VALUE!</v>
      </c>
      <c r="V71" s="10" t="e">
        <f>IF('FY2024'!$A73&lt;&gt;"",IF(AND(MONTH($K71) &lt;= 7, MONTH($L71) &gt;= 7 ), IF($O71 &lt;&gt; "", $E71/$O71, ""), ""),"")</f>
        <v>#VALUE!</v>
      </c>
      <c r="W71" s="10" t="e">
        <f>IF('FY2024'!$A73&lt;&gt;"",IF(AND(MONTH($K71) &lt;= 8, MONTH($L71) &gt;= 8), IF($O71 &lt;&gt; "", $E71/$O71, ""), ""),"")</f>
        <v>#VALUE!</v>
      </c>
      <c r="X71" s="10" t="e">
        <f>IF('FY2024'!$A73&lt;&gt;"",IF(AND(MONTH($K71) &lt;= 9, MONTH($L71) &gt;= 9), IF($O71 &lt;&gt; "", $E71/$O71, ""), ""),"")</f>
        <v>#VALUE!</v>
      </c>
      <c r="Y71" s="10" t="e">
        <f>IF('FY2024'!$A73&lt;&gt;"",IF(AND(MONTH($K71) &lt;= 10, MONTH($L71) &gt;= 10), IF($O71 &lt;&gt; "", $E71/$O71, ""), ""),"")</f>
        <v>#VALUE!</v>
      </c>
      <c r="Z71" s="10" t="e">
        <f>IF('FY2024'!$A73&lt;&gt;"",IF(AND(MONTH($K71) &lt;= 11, MONTH($L71) &gt;= 11), IF($O71 &lt;&gt; "", $E71/$O71, ""), ""),"")</f>
        <v>#VALUE!</v>
      </c>
      <c r="AA71" s="10" t="e">
        <f>IF('FY2024'!$A73&lt;&gt;"",IF(AND(MONTH($K71) &lt;= 12, MONTH($L71) &gt;= 12), IF($O71 &lt;&gt; "", $E71/$O71, ""), ""),"")</f>
        <v>#VALUE!</v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 t="e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#VALUE!</v>
      </c>
      <c r="L72" s="7" t="e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#VALUE!</v>
      </c>
      <c r="M72" s="7" t="e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#VALUE!</v>
      </c>
      <c r="N72" s="7" t="e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#VALUE!</v>
      </c>
      <c r="O72" s="5" t="e">
        <f t="shared" si="1"/>
        <v>#VALUE!</v>
      </c>
      <c r="P72" s="10" t="e">
        <f>IF('FY2024'!$A74&lt;&gt;"",IF(AND(MONTH($K72) &lt;= 1, MONTH($L72) &gt;= 1), IF($O72 &lt;&gt; "", $E72/$O72, ""), ""),"")</f>
        <v>#VALUE!</v>
      </c>
      <c r="Q72" s="10" t="e">
        <f>IF('FY2024'!$A74&lt;&gt;"",IF(AND(MONTH($K72) &lt;= 2, MONTH($L72) &gt;= 2), IF($O72 &lt;&gt; "", $E72/$O72, ""), ""),"")</f>
        <v>#VALUE!</v>
      </c>
      <c r="R72" s="10" t="e">
        <f>IF('FY2024'!$A74&lt;&gt;"",IF(AND(MONTH($K72) &lt;= 3, MONTH($L72) &gt;= 3), IF($O72 &lt;&gt; "", $E72/$O72, ""), ""),"")</f>
        <v>#VALUE!</v>
      </c>
      <c r="S72" s="10" t="e">
        <f>IF('FY2024'!$A74&lt;&gt;"",IF(AND(MONTH($K72) &lt;= 4, MONTH($L72) &gt;= 4), IF($O72 &lt;&gt; "", $E72/$O72, ""), ""),"")</f>
        <v>#VALUE!</v>
      </c>
      <c r="T72" s="10" t="e">
        <f>IF('FY2024'!$A74&lt;&gt;"",IF(AND(MONTH($K72) &lt;= 5, MONTH($L72) &gt;= 5), IF($O72 &lt;&gt; "", $E72/$O72, ""), ""),"")</f>
        <v>#VALUE!</v>
      </c>
      <c r="U72" s="10" t="e">
        <f>IF('FY2024'!$A74&lt;&gt;"",IF(AND(MONTH($K72) &lt;= 6, MONTH($L72) &gt;= 6), IF($O72 &lt;&gt; "", $E72/$O72, ""), ""),"")</f>
        <v>#VALUE!</v>
      </c>
      <c r="V72" s="10" t="e">
        <f>IF('FY2024'!$A74&lt;&gt;"",IF(AND(MONTH($K72) &lt;= 7, MONTH($L72) &gt;= 7 ), IF($O72 &lt;&gt; "", $E72/$O72, ""), ""),"")</f>
        <v>#VALUE!</v>
      </c>
      <c r="W72" s="10" t="e">
        <f>IF('FY2024'!$A74&lt;&gt;"",IF(AND(MONTH($K72) &lt;= 8, MONTH($L72) &gt;= 8), IF($O72 &lt;&gt; "", $E72/$O72, ""), ""),"")</f>
        <v>#VALUE!</v>
      </c>
      <c r="X72" s="10" t="e">
        <f>IF('FY2024'!$A74&lt;&gt;"",IF(AND(MONTH($K72) &lt;= 9, MONTH($L72) &gt;= 9), IF($O72 &lt;&gt; "", $E72/$O72, ""), ""),"")</f>
        <v>#VALUE!</v>
      </c>
      <c r="Y72" s="10" t="e">
        <f>IF('FY2024'!$A74&lt;&gt;"",IF(AND(MONTH($K72) &lt;= 10, MONTH($L72) &gt;= 10), IF($O72 &lt;&gt; "", $E72/$O72, ""), ""),"")</f>
        <v>#VALUE!</v>
      </c>
      <c r="Z72" s="10" t="e">
        <f>IF('FY2024'!$A74&lt;&gt;"",IF(AND(MONTH($K72) &lt;= 11, MONTH($L72) &gt;= 11), IF($O72 &lt;&gt; "", $E72/$O72, ""), ""),"")</f>
        <v>#VALUE!</v>
      </c>
      <c r="AA72" s="10" t="e">
        <f>IF('FY2024'!$A74&lt;&gt;"",IF(AND(MONTH($K72) &lt;= 12, MONTH($L72) &gt;= 12), IF($O72 &lt;&gt; "", $E72/$O72, ""), ""),"")</f>
        <v>#VALUE!</v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 t="e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#VALUE!</v>
      </c>
      <c r="L73" s="7" t="e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#VALUE!</v>
      </c>
      <c r="M73" s="7" t="e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#VALUE!</v>
      </c>
      <c r="N73" s="7" t="e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#VALUE!</v>
      </c>
      <c r="O73" s="5" t="e">
        <f t="shared" si="1"/>
        <v>#VALUE!</v>
      </c>
      <c r="P73" s="10" t="e">
        <f>IF('FY2024'!$A75&lt;&gt;"",IF(AND(MONTH($K73) &lt;= 1, MONTH($L73) &gt;= 1), IF($O73 &lt;&gt; "", $E73/$O73, ""), ""),"")</f>
        <v>#VALUE!</v>
      </c>
      <c r="Q73" s="10" t="e">
        <f>IF('FY2024'!$A75&lt;&gt;"",IF(AND(MONTH($K73) &lt;= 2, MONTH($L73) &gt;= 2), IF($O73 &lt;&gt; "", $E73/$O73, ""), ""),"")</f>
        <v>#VALUE!</v>
      </c>
      <c r="R73" s="10" t="e">
        <f>IF('FY2024'!$A75&lt;&gt;"",IF(AND(MONTH($K73) &lt;= 3, MONTH($L73) &gt;= 3), IF($O73 &lt;&gt; "", $E73/$O73, ""), ""),"")</f>
        <v>#VALUE!</v>
      </c>
      <c r="S73" s="10" t="e">
        <f>IF('FY2024'!$A75&lt;&gt;"",IF(AND(MONTH($K73) &lt;= 4, MONTH($L73) &gt;= 4), IF($O73 &lt;&gt; "", $E73/$O73, ""), ""),"")</f>
        <v>#VALUE!</v>
      </c>
      <c r="T73" s="10" t="e">
        <f>IF('FY2024'!$A75&lt;&gt;"",IF(AND(MONTH($K73) &lt;= 5, MONTH($L73) &gt;= 5), IF($O73 &lt;&gt; "", $E73/$O73, ""), ""),"")</f>
        <v>#VALUE!</v>
      </c>
      <c r="U73" s="10" t="e">
        <f>IF('FY2024'!$A75&lt;&gt;"",IF(AND(MONTH($K73) &lt;= 6, MONTH($L73) &gt;= 6), IF($O73 &lt;&gt; "", $E73/$O73, ""), ""),"")</f>
        <v>#VALUE!</v>
      </c>
      <c r="V73" s="10" t="e">
        <f>IF('FY2024'!$A75&lt;&gt;"",IF(AND(MONTH($K73) &lt;= 7, MONTH($L73) &gt;= 7 ), IF($O73 &lt;&gt; "", $E73/$O73, ""), ""),"")</f>
        <v>#VALUE!</v>
      </c>
      <c r="W73" s="10" t="e">
        <f>IF('FY2024'!$A75&lt;&gt;"",IF(AND(MONTH($K73) &lt;= 8, MONTH($L73) &gt;= 8), IF($O73 &lt;&gt; "", $E73/$O73, ""), ""),"")</f>
        <v>#VALUE!</v>
      </c>
      <c r="X73" s="10" t="e">
        <f>IF('FY2024'!$A75&lt;&gt;"",IF(AND(MONTH($K73) &lt;= 9, MONTH($L73) &gt;= 9), IF($O73 &lt;&gt; "", $E73/$O73, ""), ""),"")</f>
        <v>#VALUE!</v>
      </c>
      <c r="Y73" s="10" t="e">
        <f>IF('FY2024'!$A75&lt;&gt;"",IF(AND(MONTH($K73) &lt;= 10, MONTH($L73) &gt;= 10), IF($O73 &lt;&gt; "", $E73/$O73, ""), ""),"")</f>
        <v>#VALUE!</v>
      </c>
      <c r="Z73" s="10" t="e">
        <f>IF('FY2024'!$A75&lt;&gt;"",IF(AND(MONTH($K73) &lt;= 11, MONTH($L73) &gt;= 11), IF($O73 &lt;&gt; "", $E73/$O73, ""), ""),"")</f>
        <v>#VALUE!</v>
      </c>
      <c r="AA73" s="10" t="e">
        <f>IF('FY2024'!$A75&lt;&gt;"",IF(AND(MONTH($K73) &lt;= 12, MONTH($L73) &gt;= 12), IF($O73 &lt;&gt; "", $E73/$O73, ""), ""),"")</f>
        <v>#VALUE!</v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 t="e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#VALUE!</v>
      </c>
      <c r="L74" s="7" t="e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#VALUE!</v>
      </c>
      <c r="M74" s="7" t="e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#VALUE!</v>
      </c>
      <c r="N74" s="7" t="e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#VALUE!</v>
      </c>
      <c r="O74" s="5" t="e">
        <f t="shared" si="1"/>
        <v>#VALUE!</v>
      </c>
      <c r="P74" s="10" t="e">
        <f>IF('FY2024'!$A76&lt;&gt;"",IF(AND(MONTH($K74) &lt;= 1, MONTH($L74) &gt;= 1), IF($O74 &lt;&gt; "", $E74/$O74, ""), ""),"")</f>
        <v>#VALUE!</v>
      </c>
      <c r="Q74" s="10" t="e">
        <f>IF('FY2024'!$A76&lt;&gt;"",IF(AND(MONTH($K74) &lt;= 2, MONTH($L74) &gt;= 2), IF($O74 &lt;&gt; "", $E74/$O74, ""), ""),"")</f>
        <v>#VALUE!</v>
      </c>
      <c r="R74" s="10" t="e">
        <f>IF('FY2024'!$A76&lt;&gt;"",IF(AND(MONTH($K74) &lt;= 3, MONTH($L74) &gt;= 3), IF($O74 &lt;&gt; "", $E74/$O74, ""), ""),"")</f>
        <v>#VALUE!</v>
      </c>
      <c r="S74" s="10" t="e">
        <f>IF('FY2024'!$A76&lt;&gt;"",IF(AND(MONTH($K74) &lt;= 4, MONTH($L74) &gt;= 4), IF($O74 &lt;&gt; "", $E74/$O74, ""), ""),"")</f>
        <v>#VALUE!</v>
      </c>
      <c r="T74" s="10" t="e">
        <f>IF('FY2024'!$A76&lt;&gt;"",IF(AND(MONTH($K74) &lt;= 5, MONTH($L74) &gt;= 5), IF($O74 &lt;&gt; "", $E74/$O74, ""), ""),"")</f>
        <v>#VALUE!</v>
      </c>
      <c r="U74" s="10" t="e">
        <f>IF('FY2024'!$A76&lt;&gt;"",IF(AND(MONTH($K74) &lt;= 6, MONTH($L74) &gt;= 6), IF($O74 &lt;&gt; "", $E74/$O74, ""), ""),"")</f>
        <v>#VALUE!</v>
      </c>
      <c r="V74" s="10" t="e">
        <f>IF('FY2024'!$A76&lt;&gt;"",IF(AND(MONTH($K74) &lt;= 7, MONTH($L74) &gt;= 7 ), IF($O74 &lt;&gt; "", $E74/$O74, ""), ""),"")</f>
        <v>#VALUE!</v>
      </c>
      <c r="W74" s="10" t="e">
        <f>IF('FY2024'!$A76&lt;&gt;"",IF(AND(MONTH($K74) &lt;= 8, MONTH($L74) &gt;= 8), IF($O74 &lt;&gt; "", $E74/$O74, ""), ""),"")</f>
        <v>#VALUE!</v>
      </c>
      <c r="X74" s="10" t="e">
        <f>IF('FY2024'!$A76&lt;&gt;"",IF(AND(MONTH($K74) &lt;= 9, MONTH($L74) &gt;= 9), IF($O74 &lt;&gt; "", $E74/$O74, ""), ""),"")</f>
        <v>#VALUE!</v>
      </c>
      <c r="Y74" s="10" t="e">
        <f>IF('FY2024'!$A76&lt;&gt;"",IF(AND(MONTH($K74) &lt;= 10, MONTH($L74) &gt;= 10), IF($O74 &lt;&gt; "", $E74/$O74, ""), ""),"")</f>
        <v>#VALUE!</v>
      </c>
      <c r="Z74" s="10" t="e">
        <f>IF('FY2024'!$A76&lt;&gt;"",IF(AND(MONTH($K74) &lt;= 11, MONTH($L74) &gt;= 11), IF($O74 &lt;&gt; "", $E74/$O74, ""), ""),"")</f>
        <v>#VALUE!</v>
      </c>
      <c r="AA74" s="10" t="e">
        <f>IF('FY2024'!$A76&lt;&gt;"",IF(AND(MONTH($K74) &lt;= 12, MONTH($L74) &gt;= 12), IF($O74 &lt;&gt; "", $E74/$O74, ""), ""),"")</f>
        <v>#VALUE!</v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 t="e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#VALUE!</v>
      </c>
      <c r="L75" s="7" t="e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#VALUE!</v>
      </c>
      <c r="M75" s="7" t="e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#VALUE!</v>
      </c>
      <c r="N75" s="7" t="e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#VALUE!</v>
      </c>
      <c r="O75" s="5" t="e">
        <f t="shared" si="1"/>
        <v>#VALUE!</v>
      </c>
      <c r="P75" s="10" t="e">
        <f>IF('FY2024'!$A77&lt;&gt;"",IF(AND(MONTH($K75) &lt;= 1, MONTH($L75) &gt;= 1), IF($O75 &lt;&gt; "", $E75/$O75, ""), ""),"")</f>
        <v>#VALUE!</v>
      </c>
      <c r="Q75" s="10" t="e">
        <f>IF('FY2024'!$A77&lt;&gt;"",IF(AND(MONTH($K75) &lt;= 2, MONTH($L75) &gt;= 2), IF($O75 &lt;&gt; "", $E75/$O75, ""), ""),"")</f>
        <v>#VALUE!</v>
      </c>
      <c r="R75" s="10" t="e">
        <f>IF('FY2024'!$A77&lt;&gt;"",IF(AND(MONTH($K75) &lt;= 3, MONTH($L75) &gt;= 3), IF($O75 &lt;&gt; "", $E75/$O75, ""), ""),"")</f>
        <v>#VALUE!</v>
      </c>
      <c r="S75" s="10" t="e">
        <f>IF('FY2024'!$A77&lt;&gt;"",IF(AND(MONTH($K75) &lt;= 4, MONTH($L75) &gt;= 4), IF($O75 &lt;&gt; "", $E75/$O75, ""), ""),"")</f>
        <v>#VALUE!</v>
      </c>
      <c r="T75" s="10" t="e">
        <f>IF('FY2024'!$A77&lt;&gt;"",IF(AND(MONTH($K75) &lt;= 5, MONTH($L75) &gt;= 5), IF($O75 &lt;&gt; "", $E75/$O75, ""), ""),"")</f>
        <v>#VALUE!</v>
      </c>
      <c r="U75" s="10" t="e">
        <f>IF('FY2024'!$A77&lt;&gt;"",IF(AND(MONTH($K75) &lt;= 6, MONTH($L75) &gt;= 6), IF($O75 &lt;&gt; "", $E75/$O75, ""), ""),"")</f>
        <v>#VALUE!</v>
      </c>
      <c r="V75" s="10" t="e">
        <f>IF('FY2024'!$A77&lt;&gt;"",IF(AND(MONTH($K75) &lt;= 7, MONTH($L75) &gt;= 7 ), IF($O75 &lt;&gt; "", $E75/$O75, ""), ""),"")</f>
        <v>#VALUE!</v>
      </c>
      <c r="W75" s="10" t="e">
        <f>IF('FY2024'!$A77&lt;&gt;"",IF(AND(MONTH($K75) &lt;= 8, MONTH($L75) &gt;= 8), IF($O75 &lt;&gt; "", $E75/$O75, ""), ""),"")</f>
        <v>#VALUE!</v>
      </c>
      <c r="X75" s="10" t="e">
        <f>IF('FY2024'!$A77&lt;&gt;"",IF(AND(MONTH($K75) &lt;= 9, MONTH($L75) &gt;= 9), IF($O75 &lt;&gt; "", $E75/$O75, ""), ""),"")</f>
        <v>#VALUE!</v>
      </c>
      <c r="Y75" s="10" t="e">
        <f>IF('FY2024'!$A77&lt;&gt;"",IF(AND(MONTH($K75) &lt;= 10, MONTH($L75) &gt;= 10), IF($O75 &lt;&gt; "", $E75/$O75, ""), ""),"")</f>
        <v>#VALUE!</v>
      </c>
      <c r="Z75" s="10" t="e">
        <f>IF('FY2024'!$A77&lt;&gt;"",IF(AND(MONTH($K75) &lt;= 11, MONTH($L75) &gt;= 11), IF($O75 &lt;&gt; "", $E75/$O75, ""), ""),"")</f>
        <v>#VALUE!</v>
      </c>
      <c r="AA75" s="10" t="e">
        <f>IF('FY2024'!$A77&lt;&gt;"",IF(AND(MONTH($K75) &lt;= 12, MONTH($L75) &gt;= 12), IF($O75 &lt;&gt; "", $E75/$O75, ""), ""),"")</f>
        <v>#VALUE!</v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 t="e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#VALUE!</v>
      </c>
      <c r="L76" s="7" t="e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#VALUE!</v>
      </c>
      <c r="M76" s="7" t="e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#VALUE!</v>
      </c>
      <c r="N76" s="7" t="e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#VALUE!</v>
      </c>
      <c r="O76" s="5" t="e">
        <f t="shared" si="1"/>
        <v>#VALUE!</v>
      </c>
      <c r="P76" s="10" t="e">
        <f>IF('FY2024'!$A78&lt;&gt;"",IF(AND(MONTH($K76) &lt;= 1, MONTH($L76) &gt;= 1), IF($O76 &lt;&gt; "", $E76/$O76, ""), ""),"")</f>
        <v>#VALUE!</v>
      </c>
      <c r="Q76" s="10" t="e">
        <f>IF('FY2024'!$A78&lt;&gt;"",IF(AND(MONTH($K76) &lt;= 2, MONTH($L76) &gt;= 2), IF($O76 &lt;&gt; "", $E76/$O76, ""), ""),"")</f>
        <v>#VALUE!</v>
      </c>
      <c r="R76" s="10" t="e">
        <f>IF('FY2024'!$A78&lt;&gt;"",IF(AND(MONTH($K76) &lt;= 3, MONTH($L76) &gt;= 3), IF($O76 &lt;&gt; "", $E76/$O76, ""), ""),"")</f>
        <v>#VALUE!</v>
      </c>
      <c r="S76" s="10" t="e">
        <f>IF('FY2024'!$A78&lt;&gt;"",IF(AND(MONTH($K76) &lt;= 4, MONTH($L76) &gt;= 4), IF($O76 &lt;&gt; "", $E76/$O76, ""), ""),"")</f>
        <v>#VALUE!</v>
      </c>
      <c r="T76" s="10" t="e">
        <f>IF('FY2024'!$A78&lt;&gt;"",IF(AND(MONTH($K76) &lt;= 5, MONTH($L76) &gt;= 5), IF($O76 &lt;&gt; "", $E76/$O76, ""), ""),"")</f>
        <v>#VALUE!</v>
      </c>
      <c r="U76" s="10" t="e">
        <f>IF('FY2024'!$A78&lt;&gt;"",IF(AND(MONTH($K76) &lt;= 6, MONTH($L76) &gt;= 6), IF($O76 &lt;&gt; "", $E76/$O76, ""), ""),"")</f>
        <v>#VALUE!</v>
      </c>
      <c r="V76" s="10" t="e">
        <f>IF('FY2024'!$A78&lt;&gt;"",IF(AND(MONTH($K76) &lt;= 7, MONTH($L76) &gt;= 7 ), IF($O76 &lt;&gt; "", $E76/$O76, ""), ""),"")</f>
        <v>#VALUE!</v>
      </c>
      <c r="W76" s="10" t="e">
        <f>IF('FY2024'!$A78&lt;&gt;"",IF(AND(MONTH($K76) &lt;= 8, MONTH($L76) &gt;= 8), IF($O76 &lt;&gt; "", $E76/$O76, ""), ""),"")</f>
        <v>#VALUE!</v>
      </c>
      <c r="X76" s="10" t="e">
        <f>IF('FY2024'!$A78&lt;&gt;"",IF(AND(MONTH($K76) &lt;= 9, MONTH($L76) &gt;= 9), IF($O76 &lt;&gt; "", $E76/$O76, ""), ""),"")</f>
        <v>#VALUE!</v>
      </c>
      <c r="Y76" s="10" t="e">
        <f>IF('FY2024'!$A78&lt;&gt;"",IF(AND(MONTH($K76) &lt;= 10, MONTH($L76) &gt;= 10), IF($O76 &lt;&gt; "", $E76/$O76, ""), ""),"")</f>
        <v>#VALUE!</v>
      </c>
      <c r="Z76" s="10" t="e">
        <f>IF('FY2024'!$A78&lt;&gt;"",IF(AND(MONTH($K76) &lt;= 11, MONTH($L76) &gt;= 11), IF($O76 &lt;&gt; "", $E76/$O76, ""), ""),"")</f>
        <v>#VALUE!</v>
      </c>
      <c r="AA76" s="10" t="e">
        <f>IF('FY2024'!$A78&lt;&gt;"",IF(AND(MONTH($K76) &lt;= 12, MONTH($L76) &gt;= 12), IF($O76 &lt;&gt; "", $E76/$O76, ""), ""),"")</f>
        <v>#VALUE!</v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 t="e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#VALUE!</v>
      </c>
      <c r="L77" s="7" t="e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#VALUE!</v>
      </c>
      <c r="M77" s="7" t="e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#VALUE!</v>
      </c>
      <c r="N77" s="7" t="e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#VALUE!</v>
      </c>
      <c r="O77" s="5" t="e">
        <f t="shared" si="1"/>
        <v>#VALUE!</v>
      </c>
      <c r="P77" s="10" t="e">
        <f>IF('FY2024'!$A79&lt;&gt;"",IF(AND(MONTH($K77) &lt;= 1, MONTH($L77) &gt;= 1), IF($O77 &lt;&gt; "", $E77/$O77, ""), ""),"")</f>
        <v>#VALUE!</v>
      </c>
      <c r="Q77" s="10" t="e">
        <f>IF('FY2024'!$A79&lt;&gt;"",IF(AND(MONTH($K77) &lt;= 2, MONTH($L77) &gt;= 2), IF($O77 &lt;&gt; "", $E77/$O77, ""), ""),"")</f>
        <v>#VALUE!</v>
      </c>
      <c r="R77" s="10" t="e">
        <f>IF('FY2024'!$A79&lt;&gt;"",IF(AND(MONTH($K77) &lt;= 3, MONTH($L77) &gt;= 3), IF($O77 &lt;&gt; "", $E77/$O77, ""), ""),"")</f>
        <v>#VALUE!</v>
      </c>
      <c r="S77" s="10" t="e">
        <f>IF('FY2024'!$A79&lt;&gt;"",IF(AND(MONTH($K77) &lt;= 4, MONTH($L77) &gt;= 4), IF($O77 &lt;&gt; "", $E77/$O77, ""), ""),"")</f>
        <v>#VALUE!</v>
      </c>
      <c r="T77" s="10" t="e">
        <f>IF('FY2024'!$A79&lt;&gt;"",IF(AND(MONTH($K77) &lt;= 5, MONTH($L77) &gt;= 5), IF($O77 &lt;&gt; "", $E77/$O77, ""), ""),"")</f>
        <v>#VALUE!</v>
      </c>
      <c r="U77" s="10" t="e">
        <f>IF('FY2024'!$A79&lt;&gt;"",IF(AND(MONTH($K77) &lt;= 6, MONTH($L77) &gt;= 6), IF($O77 &lt;&gt; "", $E77/$O77, ""), ""),"")</f>
        <v>#VALUE!</v>
      </c>
      <c r="V77" s="10" t="e">
        <f>IF('FY2024'!$A79&lt;&gt;"",IF(AND(MONTH($K77) &lt;= 7, MONTH($L77) &gt;= 7 ), IF($O77 &lt;&gt; "", $E77/$O77, ""), ""),"")</f>
        <v>#VALUE!</v>
      </c>
      <c r="W77" s="10" t="e">
        <f>IF('FY2024'!$A79&lt;&gt;"",IF(AND(MONTH($K77) &lt;= 8, MONTH($L77) &gt;= 8), IF($O77 &lt;&gt; "", $E77/$O77, ""), ""),"")</f>
        <v>#VALUE!</v>
      </c>
      <c r="X77" s="10" t="e">
        <f>IF('FY2024'!$A79&lt;&gt;"",IF(AND(MONTH($K77) &lt;= 9, MONTH($L77) &gt;= 9), IF($O77 &lt;&gt; "", $E77/$O77, ""), ""),"")</f>
        <v>#VALUE!</v>
      </c>
      <c r="Y77" s="10" t="e">
        <f>IF('FY2024'!$A79&lt;&gt;"",IF(AND(MONTH($K77) &lt;= 10, MONTH($L77) &gt;= 10), IF($O77 &lt;&gt; "", $E77/$O77, ""), ""),"")</f>
        <v>#VALUE!</v>
      </c>
      <c r="Z77" s="10" t="e">
        <f>IF('FY2024'!$A79&lt;&gt;"",IF(AND(MONTH($K77) &lt;= 11, MONTH($L77) &gt;= 11), IF($O77 &lt;&gt; "", $E77/$O77, ""), ""),"")</f>
        <v>#VALUE!</v>
      </c>
      <c r="AA77" s="10" t="e">
        <f>IF('FY2024'!$A79&lt;&gt;"",IF(AND(MONTH($K77) &lt;= 12, MONTH($L77) &gt;= 12), IF($O77 &lt;&gt; "", $E77/$O77, ""), ""),"")</f>
        <v>#VALUE!</v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 t="e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#VALUE!</v>
      </c>
      <c r="L78" s="7" t="e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#VALUE!</v>
      </c>
      <c r="M78" s="7" t="e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#VALUE!</v>
      </c>
      <c r="N78" s="7" t="e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#VALUE!</v>
      </c>
      <c r="O78" s="5" t="e">
        <f t="shared" si="1"/>
        <v>#VALUE!</v>
      </c>
      <c r="P78" s="10" t="e">
        <f>IF('FY2024'!$A80&lt;&gt;"",IF(AND(MONTH($K78) &lt;= 1, MONTH($L78) &gt;= 1), IF($O78 &lt;&gt; "", $E78/$O78, ""), ""),"")</f>
        <v>#VALUE!</v>
      </c>
      <c r="Q78" s="10" t="e">
        <f>IF('FY2024'!$A80&lt;&gt;"",IF(AND(MONTH($K78) &lt;= 2, MONTH($L78) &gt;= 2), IF($O78 &lt;&gt; "", $E78/$O78, ""), ""),"")</f>
        <v>#VALUE!</v>
      </c>
      <c r="R78" s="10" t="e">
        <f>IF('FY2024'!$A80&lt;&gt;"",IF(AND(MONTH($K78) &lt;= 3, MONTH($L78) &gt;= 3), IF($O78 &lt;&gt; "", $E78/$O78, ""), ""),"")</f>
        <v>#VALUE!</v>
      </c>
      <c r="S78" s="10" t="e">
        <f>IF('FY2024'!$A80&lt;&gt;"",IF(AND(MONTH($K78) &lt;= 4, MONTH($L78) &gt;= 4), IF($O78 &lt;&gt; "", $E78/$O78, ""), ""),"")</f>
        <v>#VALUE!</v>
      </c>
      <c r="T78" s="10" t="e">
        <f>IF('FY2024'!$A80&lt;&gt;"",IF(AND(MONTH($K78) &lt;= 5, MONTH($L78) &gt;= 5), IF($O78 &lt;&gt; "", $E78/$O78, ""), ""),"")</f>
        <v>#VALUE!</v>
      </c>
      <c r="U78" s="10" t="e">
        <f>IF('FY2024'!$A80&lt;&gt;"",IF(AND(MONTH($K78) &lt;= 6, MONTH($L78) &gt;= 6), IF($O78 &lt;&gt; "", $E78/$O78, ""), ""),"")</f>
        <v>#VALUE!</v>
      </c>
      <c r="V78" s="10" t="e">
        <f>IF('FY2024'!$A80&lt;&gt;"",IF(AND(MONTH($K78) &lt;= 7, MONTH($L78) &gt;= 7 ), IF($O78 &lt;&gt; "", $E78/$O78, ""), ""),"")</f>
        <v>#VALUE!</v>
      </c>
      <c r="W78" s="10" t="e">
        <f>IF('FY2024'!$A80&lt;&gt;"",IF(AND(MONTH($K78) &lt;= 8, MONTH($L78) &gt;= 8), IF($O78 &lt;&gt; "", $E78/$O78, ""), ""),"")</f>
        <v>#VALUE!</v>
      </c>
      <c r="X78" s="10" t="e">
        <f>IF('FY2024'!$A80&lt;&gt;"",IF(AND(MONTH($K78) &lt;= 9, MONTH($L78) &gt;= 9), IF($O78 &lt;&gt; "", $E78/$O78, ""), ""),"")</f>
        <v>#VALUE!</v>
      </c>
      <c r="Y78" s="10" t="e">
        <f>IF('FY2024'!$A80&lt;&gt;"",IF(AND(MONTH($K78) &lt;= 10, MONTH($L78) &gt;= 10), IF($O78 &lt;&gt; "", $E78/$O78, ""), ""),"")</f>
        <v>#VALUE!</v>
      </c>
      <c r="Z78" s="10" t="e">
        <f>IF('FY2024'!$A80&lt;&gt;"",IF(AND(MONTH($K78) &lt;= 11, MONTH($L78) &gt;= 11), IF($O78 &lt;&gt; "", $E78/$O78, ""), ""),"")</f>
        <v>#VALUE!</v>
      </c>
      <c r="AA78" s="10" t="e">
        <f>IF('FY2024'!$A80&lt;&gt;"",IF(AND(MONTH($K78) &lt;= 12, MONTH($L78) &gt;= 12), IF($O78 &lt;&gt; "", $E78/$O78, ""), ""),"")</f>
        <v>#VALUE!</v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 t="e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#VALUE!</v>
      </c>
      <c r="L79" s="7" t="e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#VALUE!</v>
      </c>
      <c r="M79" s="7" t="e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#VALUE!</v>
      </c>
      <c r="N79" s="7" t="e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#VALUE!</v>
      </c>
      <c r="O79" s="5" t="e">
        <f t="shared" si="1"/>
        <v>#VALUE!</v>
      </c>
      <c r="P79" s="10" t="e">
        <f>IF('FY2024'!$A81&lt;&gt;"",IF(AND(MONTH($K79) &lt;= 1, MONTH($L79) &gt;= 1), IF($O79 &lt;&gt; "", $E79/$O79, ""), ""),"")</f>
        <v>#VALUE!</v>
      </c>
      <c r="Q79" s="10" t="e">
        <f>IF('FY2024'!$A81&lt;&gt;"",IF(AND(MONTH($K79) &lt;= 2, MONTH($L79) &gt;= 2), IF($O79 &lt;&gt; "", $E79/$O79, ""), ""),"")</f>
        <v>#VALUE!</v>
      </c>
      <c r="R79" s="10" t="e">
        <f>IF('FY2024'!$A81&lt;&gt;"",IF(AND(MONTH($K79) &lt;= 3, MONTH($L79) &gt;= 3), IF($O79 &lt;&gt; "", $E79/$O79, ""), ""),"")</f>
        <v>#VALUE!</v>
      </c>
      <c r="S79" s="10" t="e">
        <f>IF('FY2024'!$A81&lt;&gt;"",IF(AND(MONTH($K79) &lt;= 4, MONTH($L79) &gt;= 4), IF($O79 &lt;&gt; "", $E79/$O79, ""), ""),"")</f>
        <v>#VALUE!</v>
      </c>
      <c r="T79" s="10" t="e">
        <f>IF('FY2024'!$A81&lt;&gt;"",IF(AND(MONTH($K79) &lt;= 5, MONTH($L79) &gt;= 5), IF($O79 &lt;&gt; "", $E79/$O79, ""), ""),"")</f>
        <v>#VALUE!</v>
      </c>
      <c r="U79" s="10" t="e">
        <f>IF('FY2024'!$A81&lt;&gt;"",IF(AND(MONTH($K79) &lt;= 6, MONTH($L79) &gt;= 6), IF($O79 &lt;&gt; "", $E79/$O79, ""), ""),"")</f>
        <v>#VALUE!</v>
      </c>
      <c r="V79" s="10" t="e">
        <f>IF('FY2024'!$A81&lt;&gt;"",IF(AND(MONTH($K79) &lt;= 7, MONTH($L79) &gt;= 7 ), IF($O79 &lt;&gt; "", $E79/$O79, ""), ""),"")</f>
        <v>#VALUE!</v>
      </c>
      <c r="W79" s="10" t="e">
        <f>IF('FY2024'!$A81&lt;&gt;"",IF(AND(MONTH($K79) &lt;= 8, MONTH($L79) &gt;= 8), IF($O79 &lt;&gt; "", $E79/$O79, ""), ""),"")</f>
        <v>#VALUE!</v>
      </c>
      <c r="X79" s="10" t="e">
        <f>IF('FY2024'!$A81&lt;&gt;"",IF(AND(MONTH($K79) &lt;= 9, MONTH($L79) &gt;= 9), IF($O79 &lt;&gt; "", $E79/$O79, ""), ""),"")</f>
        <v>#VALUE!</v>
      </c>
      <c r="Y79" s="10" t="e">
        <f>IF('FY2024'!$A81&lt;&gt;"",IF(AND(MONTH($K79) &lt;= 10, MONTH($L79) &gt;= 10), IF($O79 &lt;&gt; "", $E79/$O79, ""), ""),"")</f>
        <v>#VALUE!</v>
      </c>
      <c r="Z79" s="10" t="e">
        <f>IF('FY2024'!$A81&lt;&gt;"",IF(AND(MONTH($K79) &lt;= 11, MONTH($L79) &gt;= 11), IF($O79 &lt;&gt; "", $E79/$O79, ""), ""),"")</f>
        <v>#VALUE!</v>
      </c>
      <c r="AA79" s="10" t="e">
        <f>IF('FY2024'!$A81&lt;&gt;"",IF(AND(MONTH($K79) &lt;= 12, MONTH($L79) &gt;= 12), IF($O79 &lt;&gt; "", $E79/$O79, ""), ""),"")</f>
        <v>#VALUE!</v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 t="e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#VALUE!</v>
      </c>
      <c r="L80" s="7" t="e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#VALUE!</v>
      </c>
      <c r="M80" s="7" t="e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#VALUE!</v>
      </c>
      <c r="N80" s="7" t="e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#VALUE!</v>
      </c>
      <c r="O80" s="5" t="e">
        <f t="shared" si="1"/>
        <v>#VALUE!</v>
      </c>
      <c r="P80" s="10" t="e">
        <f>IF('FY2024'!$A82&lt;&gt;"",IF(AND(MONTH($K80) &lt;= 1, MONTH($L80) &gt;= 1), IF($O80 &lt;&gt; "", $E80/$O80, ""), ""),"")</f>
        <v>#VALUE!</v>
      </c>
      <c r="Q80" s="10" t="e">
        <f>IF('FY2024'!$A82&lt;&gt;"",IF(AND(MONTH($K80) &lt;= 2, MONTH($L80) &gt;= 2), IF($O80 &lt;&gt; "", $E80/$O80, ""), ""),"")</f>
        <v>#VALUE!</v>
      </c>
      <c r="R80" s="10" t="e">
        <f>IF('FY2024'!$A82&lt;&gt;"",IF(AND(MONTH($K80) &lt;= 3, MONTH($L80) &gt;= 3), IF($O80 &lt;&gt; "", $E80/$O80, ""), ""),"")</f>
        <v>#VALUE!</v>
      </c>
      <c r="S80" s="10" t="e">
        <f>IF('FY2024'!$A82&lt;&gt;"",IF(AND(MONTH($K80) &lt;= 4, MONTH($L80) &gt;= 4), IF($O80 &lt;&gt; "", $E80/$O80, ""), ""),"")</f>
        <v>#VALUE!</v>
      </c>
      <c r="T80" s="10" t="e">
        <f>IF('FY2024'!$A82&lt;&gt;"",IF(AND(MONTH($K80) &lt;= 5, MONTH($L80) &gt;= 5), IF($O80 &lt;&gt; "", $E80/$O80, ""), ""),"")</f>
        <v>#VALUE!</v>
      </c>
      <c r="U80" s="10" t="e">
        <f>IF('FY2024'!$A82&lt;&gt;"",IF(AND(MONTH($K80) &lt;= 6, MONTH($L80) &gt;= 6), IF($O80 &lt;&gt; "", $E80/$O80, ""), ""),"")</f>
        <v>#VALUE!</v>
      </c>
      <c r="V80" s="10" t="e">
        <f>IF('FY2024'!$A82&lt;&gt;"",IF(AND(MONTH($K80) &lt;= 7, MONTH($L80) &gt;= 7 ), IF($O80 &lt;&gt; "", $E80/$O80, ""), ""),"")</f>
        <v>#VALUE!</v>
      </c>
      <c r="W80" s="10" t="e">
        <f>IF('FY2024'!$A82&lt;&gt;"",IF(AND(MONTH($K80) &lt;= 8, MONTH($L80) &gt;= 8), IF($O80 &lt;&gt; "", $E80/$O80, ""), ""),"")</f>
        <v>#VALUE!</v>
      </c>
      <c r="X80" s="10" t="e">
        <f>IF('FY2024'!$A82&lt;&gt;"",IF(AND(MONTH($K80) &lt;= 9, MONTH($L80) &gt;= 9), IF($O80 &lt;&gt; "", $E80/$O80, ""), ""),"")</f>
        <v>#VALUE!</v>
      </c>
      <c r="Y80" s="10" t="e">
        <f>IF('FY2024'!$A82&lt;&gt;"",IF(AND(MONTH($K80) &lt;= 10, MONTH($L80) &gt;= 10), IF($O80 &lt;&gt; "", $E80/$O80, ""), ""),"")</f>
        <v>#VALUE!</v>
      </c>
      <c r="Z80" s="10" t="e">
        <f>IF('FY2024'!$A82&lt;&gt;"",IF(AND(MONTH($K80) &lt;= 11, MONTH($L80) &gt;= 11), IF($O80 &lt;&gt; "", $E80/$O80, ""), ""),"")</f>
        <v>#VALUE!</v>
      </c>
      <c r="AA80" s="10" t="e">
        <f>IF('FY2024'!$A82&lt;&gt;"",IF(AND(MONTH($K80) &lt;= 12, MONTH($L80) &gt;= 12), IF($O80 &lt;&gt; "", $E80/$O80, ""), ""),"")</f>
        <v>#VALUE!</v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 t="e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#VALUE!</v>
      </c>
      <c r="L81" s="7" t="e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#VALUE!</v>
      </c>
      <c r="M81" s="7" t="e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#VALUE!</v>
      </c>
      <c r="N81" s="7" t="e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#VALUE!</v>
      </c>
      <c r="O81" s="5" t="e">
        <f t="shared" si="1"/>
        <v>#VALUE!</v>
      </c>
      <c r="P81" s="10" t="e">
        <f>IF('FY2024'!$A83&lt;&gt;"",IF(AND(MONTH($K81) &lt;= 1, MONTH($L81) &gt;= 1), IF($O81 &lt;&gt; "", $E81/$O81, ""), ""),"")</f>
        <v>#VALUE!</v>
      </c>
      <c r="Q81" s="10" t="e">
        <f>IF('FY2024'!$A83&lt;&gt;"",IF(AND(MONTH($K81) &lt;= 2, MONTH($L81) &gt;= 2), IF($O81 &lt;&gt; "", $E81/$O81, ""), ""),"")</f>
        <v>#VALUE!</v>
      </c>
      <c r="R81" s="10" t="e">
        <f>IF('FY2024'!$A83&lt;&gt;"",IF(AND(MONTH($K81) &lt;= 3, MONTH($L81) &gt;= 3), IF($O81 &lt;&gt; "", $E81/$O81, ""), ""),"")</f>
        <v>#VALUE!</v>
      </c>
      <c r="S81" s="10" t="e">
        <f>IF('FY2024'!$A83&lt;&gt;"",IF(AND(MONTH($K81) &lt;= 4, MONTH($L81) &gt;= 4), IF($O81 &lt;&gt; "", $E81/$O81, ""), ""),"")</f>
        <v>#VALUE!</v>
      </c>
      <c r="T81" s="10" t="e">
        <f>IF('FY2024'!$A83&lt;&gt;"",IF(AND(MONTH($K81) &lt;= 5, MONTH($L81) &gt;= 5), IF($O81 &lt;&gt; "", $E81/$O81, ""), ""),"")</f>
        <v>#VALUE!</v>
      </c>
      <c r="U81" s="10" t="e">
        <f>IF('FY2024'!$A83&lt;&gt;"",IF(AND(MONTH($K81) &lt;= 6, MONTH($L81) &gt;= 6), IF($O81 &lt;&gt; "", $E81/$O81, ""), ""),"")</f>
        <v>#VALUE!</v>
      </c>
      <c r="V81" s="10" t="e">
        <f>IF('FY2024'!$A83&lt;&gt;"",IF(AND(MONTH($K81) &lt;= 7, MONTH($L81) &gt;= 7 ), IF($O81 &lt;&gt; "", $E81/$O81, ""), ""),"")</f>
        <v>#VALUE!</v>
      </c>
      <c r="W81" s="10" t="e">
        <f>IF('FY2024'!$A83&lt;&gt;"",IF(AND(MONTH($K81) &lt;= 8, MONTH($L81) &gt;= 8), IF($O81 &lt;&gt; "", $E81/$O81, ""), ""),"")</f>
        <v>#VALUE!</v>
      </c>
      <c r="X81" s="10" t="e">
        <f>IF('FY2024'!$A83&lt;&gt;"",IF(AND(MONTH($K81) &lt;= 9, MONTH($L81) &gt;= 9), IF($O81 &lt;&gt; "", $E81/$O81, ""), ""),"")</f>
        <v>#VALUE!</v>
      </c>
      <c r="Y81" s="10" t="e">
        <f>IF('FY2024'!$A83&lt;&gt;"",IF(AND(MONTH($K81) &lt;= 10, MONTH($L81) &gt;= 10), IF($O81 &lt;&gt; "", $E81/$O81, ""), ""),"")</f>
        <v>#VALUE!</v>
      </c>
      <c r="Z81" s="10" t="e">
        <f>IF('FY2024'!$A83&lt;&gt;"",IF(AND(MONTH($K81) &lt;= 11, MONTH($L81) &gt;= 11), IF($O81 &lt;&gt; "", $E81/$O81, ""), ""),"")</f>
        <v>#VALUE!</v>
      </c>
      <c r="AA81" s="10" t="e">
        <f>IF('FY2024'!$A83&lt;&gt;"",IF(AND(MONTH($K81) &lt;= 12, MONTH($L81) &gt;= 12), IF($O81 &lt;&gt; "", $E81/$O81, ""), ""),"")</f>
        <v>#VALUE!</v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 t="e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#VALUE!</v>
      </c>
      <c r="L82" s="7" t="e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#VALUE!</v>
      </c>
      <c r="M82" s="7" t="e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#VALUE!</v>
      </c>
      <c r="N82" s="7" t="e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#VALUE!</v>
      </c>
      <c r="O82" s="5" t="e">
        <f t="shared" si="1"/>
        <v>#VALUE!</v>
      </c>
      <c r="P82" s="10" t="e">
        <f>IF('FY2024'!$A84&lt;&gt;"",IF(AND(MONTH($K82) &lt;= 1, MONTH($L82) &gt;= 1), IF($O82 &lt;&gt; "", $E82/$O82, ""), ""),"")</f>
        <v>#VALUE!</v>
      </c>
      <c r="Q82" s="10" t="e">
        <f>IF('FY2024'!$A84&lt;&gt;"",IF(AND(MONTH($K82) &lt;= 2, MONTH($L82) &gt;= 2), IF($O82 &lt;&gt; "", $E82/$O82, ""), ""),"")</f>
        <v>#VALUE!</v>
      </c>
      <c r="R82" s="10" t="e">
        <f>IF('FY2024'!$A84&lt;&gt;"",IF(AND(MONTH($K82) &lt;= 3, MONTH($L82) &gt;= 3), IF($O82 &lt;&gt; "", $E82/$O82, ""), ""),"")</f>
        <v>#VALUE!</v>
      </c>
      <c r="S82" s="10" t="e">
        <f>IF('FY2024'!$A84&lt;&gt;"",IF(AND(MONTH($K82) &lt;= 4, MONTH($L82) &gt;= 4), IF($O82 &lt;&gt; "", $E82/$O82, ""), ""),"")</f>
        <v>#VALUE!</v>
      </c>
      <c r="T82" s="10" t="e">
        <f>IF('FY2024'!$A84&lt;&gt;"",IF(AND(MONTH($K82) &lt;= 5, MONTH($L82) &gt;= 5), IF($O82 &lt;&gt; "", $E82/$O82, ""), ""),"")</f>
        <v>#VALUE!</v>
      </c>
      <c r="U82" s="10" t="e">
        <f>IF('FY2024'!$A84&lt;&gt;"",IF(AND(MONTH($K82) &lt;= 6, MONTH($L82) &gt;= 6), IF($O82 &lt;&gt; "", $E82/$O82, ""), ""),"")</f>
        <v>#VALUE!</v>
      </c>
      <c r="V82" s="10" t="e">
        <f>IF('FY2024'!$A84&lt;&gt;"",IF(AND(MONTH($K82) &lt;= 7, MONTH($L82) &gt;= 7 ), IF($O82 &lt;&gt; "", $E82/$O82, ""), ""),"")</f>
        <v>#VALUE!</v>
      </c>
      <c r="W82" s="10" t="e">
        <f>IF('FY2024'!$A84&lt;&gt;"",IF(AND(MONTH($K82) &lt;= 8, MONTH($L82) &gt;= 8), IF($O82 &lt;&gt; "", $E82/$O82, ""), ""),"")</f>
        <v>#VALUE!</v>
      </c>
      <c r="X82" s="10" t="e">
        <f>IF('FY2024'!$A84&lt;&gt;"",IF(AND(MONTH($K82) &lt;= 9, MONTH($L82) &gt;= 9), IF($O82 &lt;&gt; "", $E82/$O82, ""), ""),"")</f>
        <v>#VALUE!</v>
      </c>
      <c r="Y82" s="10" t="e">
        <f>IF('FY2024'!$A84&lt;&gt;"",IF(AND(MONTH($K82) &lt;= 10, MONTH($L82) &gt;= 10), IF($O82 &lt;&gt; "", $E82/$O82, ""), ""),"")</f>
        <v>#VALUE!</v>
      </c>
      <c r="Z82" s="10" t="e">
        <f>IF('FY2024'!$A84&lt;&gt;"",IF(AND(MONTH($K82) &lt;= 11, MONTH($L82) &gt;= 11), IF($O82 &lt;&gt; "", $E82/$O82, ""), ""),"")</f>
        <v>#VALUE!</v>
      </c>
      <c r="AA82" s="10" t="e">
        <f>IF('FY2024'!$A84&lt;&gt;"",IF(AND(MONTH($K82) &lt;= 12, MONTH($L82) &gt;= 12), IF($O82 &lt;&gt; "", $E82/$O82, ""), ""),"")</f>
        <v>#VALUE!</v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 t="e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#VALUE!</v>
      </c>
      <c r="L83" s="7" t="e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#VALUE!</v>
      </c>
      <c r="M83" s="7" t="e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#VALUE!</v>
      </c>
      <c r="N83" s="7" t="e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#VALUE!</v>
      </c>
      <c r="O83" s="5" t="e">
        <f t="shared" si="1"/>
        <v>#VALUE!</v>
      </c>
      <c r="P83" s="10" t="e">
        <f>IF('FY2024'!$A85&lt;&gt;"",IF(AND(MONTH($K83) &lt;= 1, MONTH($L83) &gt;= 1), IF($O83 &lt;&gt; "", $E83/$O83, ""), ""),"")</f>
        <v>#VALUE!</v>
      </c>
      <c r="Q83" s="10" t="e">
        <f>IF('FY2024'!$A85&lt;&gt;"",IF(AND(MONTH($K83) &lt;= 2, MONTH($L83) &gt;= 2), IF($O83 &lt;&gt; "", $E83/$O83, ""), ""),"")</f>
        <v>#VALUE!</v>
      </c>
      <c r="R83" s="10" t="e">
        <f>IF('FY2024'!$A85&lt;&gt;"",IF(AND(MONTH($K83) &lt;= 3, MONTH($L83) &gt;= 3), IF($O83 &lt;&gt; "", $E83/$O83, ""), ""),"")</f>
        <v>#VALUE!</v>
      </c>
      <c r="S83" s="10" t="e">
        <f>IF('FY2024'!$A85&lt;&gt;"",IF(AND(MONTH($K83) &lt;= 4, MONTH($L83) &gt;= 4), IF($O83 &lt;&gt; "", $E83/$O83, ""), ""),"")</f>
        <v>#VALUE!</v>
      </c>
      <c r="T83" s="10" t="e">
        <f>IF('FY2024'!$A85&lt;&gt;"",IF(AND(MONTH($K83) &lt;= 5, MONTH($L83) &gt;= 5), IF($O83 &lt;&gt; "", $E83/$O83, ""), ""),"")</f>
        <v>#VALUE!</v>
      </c>
      <c r="U83" s="10" t="e">
        <f>IF('FY2024'!$A85&lt;&gt;"",IF(AND(MONTH($K83) &lt;= 6, MONTH($L83) &gt;= 6), IF($O83 &lt;&gt; "", $E83/$O83, ""), ""),"")</f>
        <v>#VALUE!</v>
      </c>
      <c r="V83" s="10" t="e">
        <f>IF('FY2024'!$A85&lt;&gt;"",IF(AND(MONTH($K83) &lt;= 7, MONTH($L83) &gt;= 7 ), IF($O83 &lt;&gt; "", $E83/$O83, ""), ""),"")</f>
        <v>#VALUE!</v>
      </c>
      <c r="W83" s="10" t="e">
        <f>IF('FY2024'!$A85&lt;&gt;"",IF(AND(MONTH($K83) &lt;= 8, MONTH($L83) &gt;= 8), IF($O83 &lt;&gt; "", $E83/$O83, ""), ""),"")</f>
        <v>#VALUE!</v>
      </c>
      <c r="X83" s="10" t="e">
        <f>IF('FY2024'!$A85&lt;&gt;"",IF(AND(MONTH($K83) &lt;= 9, MONTH($L83) &gt;= 9), IF($O83 &lt;&gt; "", $E83/$O83, ""), ""),"")</f>
        <v>#VALUE!</v>
      </c>
      <c r="Y83" s="10" t="e">
        <f>IF('FY2024'!$A85&lt;&gt;"",IF(AND(MONTH($K83) &lt;= 10, MONTH($L83) &gt;= 10), IF($O83 &lt;&gt; "", $E83/$O83, ""), ""),"")</f>
        <v>#VALUE!</v>
      </c>
      <c r="Z83" s="10" t="e">
        <f>IF('FY2024'!$A85&lt;&gt;"",IF(AND(MONTH($K83) &lt;= 11, MONTH($L83) &gt;= 11), IF($O83 &lt;&gt; "", $E83/$O83, ""), ""),"")</f>
        <v>#VALUE!</v>
      </c>
      <c r="AA83" s="10" t="e">
        <f>IF('FY2024'!$A85&lt;&gt;"",IF(AND(MONTH($K83) &lt;= 12, MONTH($L83) &gt;= 12), IF($O83 &lt;&gt; "", $E83/$O83, ""), ""),"")</f>
        <v>#VALUE!</v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 t="e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#VALUE!</v>
      </c>
      <c r="L84" s="7" t="e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#VALUE!</v>
      </c>
      <c r="M84" s="7" t="e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#VALUE!</v>
      </c>
      <c r="N84" s="7" t="e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#VALUE!</v>
      </c>
      <c r="O84" s="5" t="e">
        <f t="shared" si="1"/>
        <v>#VALUE!</v>
      </c>
      <c r="P84" s="10" t="e">
        <f>IF('FY2024'!$A86&lt;&gt;"",IF(AND(MONTH($K84) &lt;= 1, MONTH($L84) &gt;= 1), IF($O84 &lt;&gt; "", $E84/$O84, ""), ""),"")</f>
        <v>#VALUE!</v>
      </c>
      <c r="Q84" s="10" t="e">
        <f>IF('FY2024'!$A86&lt;&gt;"",IF(AND(MONTH($K84) &lt;= 2, MONTH($L84) &gt;= 2), IF($O84 &lt;&gt; "", $E84/$O84, ""), ""),"")</f>
        <v>#VALUE!</v>
      </c>
      <c r="R84" s="10" t="e">
        <f>IF('FY2024'!$A86&lt;&gt;"",IF(AND(MONTH($K84) &lt;= 3, MONTH($L84) &gt;= 3), IF($O84 &lt;&gt; "", $E84/$O84, ""), ""),"")</f>
        <v>#VALUE!</v>
      </c>
      <c r="S84" s="10" t="e">
        <f>IF('FY2024'!$A86&lt;&gt;"",IF(AND(MONTH($K84) &lt;= 4, MONTH($L84) &gt;= 4), IF($O84 &lt;&gt; "", $E84/$O84, ""), ""),"")</f>
        <v>#VALUE!</v>
      </c>
      <c r="T84" s="10" t="e">
        <f>IF('FY2024'!$A86&lt;&gt;"",IF(AND(MONTH($K84) &lt;= 5, MONTH($L84) &gt;= 5), IF($O84 &lt;&gt; "", $E84/$O84, ""), ""),"")</f>
        <v>#VALUE!</v>
      </c>
      <c r="U84" s="10" t="e">
        <f>IF('FY2024'!$A86&lt;&gt;"",IF(AND(MONTH($K84) &lt;= 6, MONTH($L84) &gt;= 6), IF($O84 &lt;&gt; "", $E84/$O84, ""), ""),"")</f>
        <v>#VALUE!</v>
      </c>
      <c r="V84" s="10" t="e">
        <f>IF('FY2024'!$A86&lt;&gt;"",IF(AND(MONTH($K84) &lt;= 7, MONTH($L84) &gt;= 7 ), IF($O84 &lt;&gt; "", $E84/$O84, ""), ""),"")</f>
        <v>#VALUE!</v>
      </c>
      <c r="W84" s="10" t="e">
        <f>IF('FY2024'!$A86&lt;&gt;"",IF(AND(MONTH($K84) &lt;= 8, MONTH($L84) &gt;= 8), IF($O84 &lt;&gt; "", $E84/$O84, ""), ""),"")</f>
        <v>#VALUE!</v>
      </c>
      <c r="X84" s="10" t="e">
        <f>IF('FY2024'!$A86&lt;&gt;"",IF(AND(MONTH($K84) &lt;= 9, MONTH($L84) &gt;= 9), IF($O84 &lt;&gt; "", $E84/$O84, ""), ""),"")</f>
        <v>#VALUE!</v>
      </c>
      <c r="Y84" s="10" t="e">
        <f>IF('FY2024'!$A86&lt;&gt;"",IF(AND(MONTH($K84) &lt;= 10, MONTH($L84) &gt;= 10), IF($O84 &lt;&gt; "", $E84/$O84, ""), ""),"")</f>
        <v>#VALUE!</v>
      </c>
      <c r="Z84" s="10" t="e">
        <f>IF('FY2024'!$A86&lt;&gt;"",IF(AND(MONTH($K84) &lt;= 11, MONTH($L84) &gt;= 11), IF($O84 &lt;&gt; "", $E84/$O84, ""), ""),"")</f>
        <v>#VALUE!</v>
      </c>
      <c r="AA84" s="10" t="e">
        <f>IF('FY2024'!$A86&lt;&gt;"",IF(AND(MONTH($K84) &lt;= 12, MONTH($L84) &gt;= 12), IF($O84 &lt;&gt; "", $E84/$O84, ""), ""),"")</f>
        <v>#VALUE!</v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 t="e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#VALUE!</v>
      </c>
      <c r="L85" s="7" t="e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#VALUE!</v>
      </c>
      <c r="M85" s="7" t="e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#VALUE!</v>
      </c>
      <c r="N85" s="7" t="e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#VALUE!</v>
      </c>
      <c r="O85" s="5" t="e">
        <f t="shared" si="1"/>
        <v>#VALUE!</v>
      </c>
      <c r="P85" s="10" t="e">
        <f>IF('FY2024'!$A87&lt;&gt;"",IF(AND(MONTH($K85) &lt;= 1, MONTH($L85) &gt;= 1), IF($O85 &lt;&gt; "", $E85/$O85, ""), ""),"")</f>
        <v>#VALUE!</v>
      </c>
      <c r="Q85" s="10" t="e">
        <f>IF('FY2024'!$A87&lt;&gt;"",IF(AND(MONTH($K85) &lt;= 2, MONTH($L85) &gt;= 2), IF($O85 &lt;&gt; "", $E85/$O85, ""), ""),"")</f>
        <v>#VALUE!</v>
      </c>
      <c r="R85" s="10" t="e">
        <f>IF('FY2024'!$A87&lt;&gt;"",IF(AND(MONTH($K85) &lt;= 3, MONTH($L85) &gt;= 3), IF($O85 &lt;&gt; "", $E85/$O85, ""), ""),"")</f>
        <v>#VALUE!</v>
      </c>
      <c r="S85" s="10" t="e">
        <f>IF('FY2024'!$A87&lt;&gt;"",IF(AND(MONTH($K85) &lt;= 4, MONTH($L85) &gt;= 4), IF($O85 &lt;&gt; "", $E85/$O85, ""), ""),"")</f>
        <v>#VALUE!</v>
      </c>
      <c r="T85" s="10" t="e">
        <f>IF('FY2024'!$A87&lt;&gt;"",IF(AND(MONTH($K85) &lt;= 5, MONTH($L85) &gt;= 5), IF($O85 &lt;&gt; "", $E85/$O85, ""), ""),"")</f>
        <v>#VALUE!</v>
      </c>
      <c r="U85" s="10" t="e">
        <f>IF('FY2024'!$A87&lt;&gt;"",IF(AND(MONTH($K85) &lt;= 6, MONTH($L85) &gt;= 6), IF($O85 &lt;&gt; "", $E85/$O85, ""), ""),"")</f>
        <v>#VALUE!</v>
      </c>
      <c r="V85" s="10" t="e">
        <f>IF('FY2024'!$A87&lt;&gt;"",IF(AND(MONTH($K85) &lt;= 7, MONTH($L85) &gt;= 7 ), IF($O85 &lt;&gt; "", $E85/$O85, ""), ""),"")</f>
        <v>#VALUE!</v>
      </c>
      <c r="W85" s="10" t="e">
        <f>IF('FY2024'!$A87&lt;&gt;"",IF(AND(MONTH($K85) &lt;= 8, MONTH($L85) &gt;= 8), IF($O85 &lt;&gt; "", $E85/$O85, ""), ""),"")</f>
        <v>#VALUE!</v>
      </c>
      <c r="X85" s="10" t="e">
        <f>IF('FY2024'!$A87&lt;&gt;"",IF(AND(MONTH($K85) &lt;= 9, MONTH($L85) &gt;= 9), IF($O85 &lt;&gt; "", $E85/$O85, ""), ""),"")</f>
        <v>#VALUE!</v>
      </c>
      <c r="Y85" s="10" t="e">
        <f>IF('FY2024'!$A87&lt;&gt;"",IF(AND(MONTH($K85) &lt;= 10, MONTH($L85) &gt;= 10), IF($O85 &lt;&gt; "", $E85/$O85, ""), ""),"")</f>
        <v>#VALUE!</v>
      </c>
      <c r="Z85" s="10" t="e">
        <f>IF('FY2024'!$A87&lt;&gt;"",IF(AND(MONTH($K85) &lt;= 11, MONTH($L85) &gt;= 11), IF($O85 &lt;&gt; "", $E85/$O85, ""), ""),"")</f>
        <v>#VALUE!</v>
      </c>
      <c r="AA85" s="10" t="e">
        <f>IF('FY2024'!$A87&lt;&gt;"",IF(AND(MONTH($K85) &lt;= 12, MONTH($L85) &gt;= 12), IF($O85 &lt;&gt; "", $E85/$O85, ""), ""),"")</f>
        <v>#VALUE!</v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 t="e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#VALUE!</v>
      </c>
      <c r="L86" s="7" t="e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#VALUE!</v>
      </c>
      <c r="M86" s="7" t="e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#VALUE!</v>
      </c>
      <c r="N86" s="7" t="e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#VALUE!</v>
      </c>
      <c r="O86" s="5" t="e">
        <f t="shared" si="1"/>
        <v>#VALUE!</v>
      </c>
      <c r="P86" s="10" t="e">
        <f>IF('FY2024'!$A88&lt;&gt;"",IF(AND(MONTH($K86) &lt;= 1, MONTH($L86) &gt;= 1), IF($O86 &lt;&gt; "", $E86/$O86, ""), ""),"")</f>
        <v>#VALUE!</v>
      </c>
      <c r="Q86" s="10" t="e">
        <f>IF('FY2024'!$A88&lt;&gt;"",IF(AND(MONTH($K86) &lt;= 2, MONTH($L86) &gt;= 2), IF($O86 &lt;&gt; "", $E86/$O86, ""), ""),"")</f>
        <v>#VALUE!</v>
      </c>
      <c r="R86" s="10" t="e">
        <f>IF('FY2024'!$A88&lt;&gt;"",IF(AND(MONTH($K86) &lt;= 3, MONTH($L86) &gt;= 3), IF($O86 &lt;&gt; "", $E86/$O86, ""), ""),"")</f>
        <v>#VALUE!</v>
      </c>
      <c r="S86" s="10" t="e">
        <f>IF('FY2024'!$A88&lt;&gt;"",IF(AND(MONTH($K86) &lt;= 4, MONTH($L86) &gt;= 4), IF($O86 &lt;&gt; "", $E86/$O86, ""), ""),"")</f>
        <v>#VALUE!</v>
      </c>
      <c r="T86" s="10" t="e">
        <f>IF('FY2024'!$A88&lt;&gt;"",IF(AND(MONTH($K86) &lt;= 5, MONTH($L86) &gt;= 5), IF($O86 &lt;&gt; "", $E86/$O86, ""), ""),"")</f>
        <v>#VALUE!</v>
      </c>
      <c r="U86" s="10" t="e">
        <f>IF('FY2024'!$A88&lt;&gt;"",IF(AND(MONTH($K86) &lt;= 6, MONTH($L86) &gt;= 6), IF($O86 &lt;&gt; "", $E86/$O86, ""), ""),"")</f>
        <v>#VALUE!</v>
      </c>
      <c r="V86" s="10" t="e">
        <f>IF('FY2024'!$A88&lt;&gt;"",IF(AND(MONTH($K86) &lt;= 7, MONTH($L86) &gt;= 7 ), IF($O86 &lt;&gt; "", $E86/$O86, ""), ""),"")</f>
        <v>#VALUE!</v>
      </c>
      <c r="W86" s="10" t="e">
        <f>IF('FY2024'!$A88&lt;&gt;"",IF(AND(MONTH($K86) &lt;= 8, MONTH($L86) &gt;= 8), IF($O86 &lt;&gt; "", $E86/$O86, ""), ""),"")</f>
        <v>#VALUE!</v>
      </c>
      <c r="X86" s="10" t="e">
        <f>IF('FY2024'!$A88&lt;&gt;"",IF(AND(MONTH($K86) &lt;= 9, MONTH($L86) &gt;= 9), IF($O86 &lt;&gt; "", $E86/$O86, ""), ""),"")</f>
        <v>#VALUE!</v>
      </c>
      <c r="Y86" s="10" t="e">
        <f>IF('FY2024'!$A88&lt;&gt;"",IF(AND(MONTH($K86) &lt;= 10, MONTH($L86) &gt;= 10), IF($O86 &lt;&gt; "", $E86/$O86, ""), ""),"")</f>
        <v>#VALUE!</v>
      </c>
      <c r="Z86" s="10" t="e">
        <f>IF('FY2024'!$A88&lt;&gt;"",IF(AND(MONTH($K86) &lt;= 11, MONTH($L86) &gt;= 11), IF($O86 &lt;&gt; "", $E86/$O86, ""), ""),"")</f>
        <v>#VALUE!</v>
      </c>
      <c r="AA86" s="10" t="e">
        <f>IF('FY2024'!$A88&lt;&gt;"",IF(AND(MONTH($K86) &lt;= 12, MONTH($L86) &gt;= 12), IF($O86 &lt;&gt; "", $E86/$O86, ""), ""),"")</f>
        <v>#VALUE!</v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 t="e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#VALUE!</v>
      </c>
      <c r="L87" s="7" t="e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#VALUE!</v>
      </c>
      <c r="M87" s="7" t="e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#VALUE!</v>
      </c>
      <c r="N87" s="7" t="e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#VALUE!</v>
      </c>
      <c r="O87" s="5" t="e">
        <f t="shared" si="1"/>
        <v>#VALUE!</v>
      </c>
      <c r="P87" s="10" t="e">
        <f>IF('FY2024'!$A89&lt;&gt;"",IF(AND(MONTH($K87) &lt;= 1, MONTH($L87) &gt;= 1), IF($O87 &lt;&gt; "", $E87/$O87, ""), ""),"")</f>
        <v>#VALUE!</v>
      </c>
      <c r="Q87" s="10" t="e">
        <f>IF('FY2024'!$A89&lt;&gt;"",IF(AND(MONTH($K87) &lt;= 2, MONTH($L87) &gt;= 2), IF($O87 &lt;&gt; "", $E87/$O87, ""), ""),"")</f>
        <v>#VALUE!</v>
      </c>
      <c r="R87" s="10" t="e">
        <f>IF('FY2024'!$A89&lt;&gt;"",IF(AND(MONTH($K87) &lt;= 3, MONTH($L87) &gt;= 3), IF($O87 &lt;&gt; "", $E87/$O87, ""), ""),"")</f>
        <v>#VALUE!</v>
      </c>
      <c r="S87" s="10" t="e">
        <f>IF('FY2024'!$A89&lt;&gt;"",IF(AND(MONTH($K87) &lt;= 4, MONTH($L87) &gt;= 4), IF($O87 &lt;&gt; "", $E87/$O87, ""), ""),"")</f>
        <v>#VALUE!</v>
      </c>
      <c r="T87" s="10" t="e">
        <f>IF('FY2024'!$A89&lt;&gt;"",IF(AND(MONTH($K87) &lt;= 5, MONTH($L87) &gt;= 5), IF($O87 &lt;&gt; "", $E87/$O87, ""), ""),"")</f>
        <v>#VALUE!</v>
      </c>
      <c r="U87" s="10" t="e">
        <f>IF('FY2024'!$A89&lt;&gt;"",IF(AND(MONTH($K87) &lt;= 6, MONTH($L87) &gt;= 6), IF($O87 &lt;&gt; "", $E87/$O87, ""), ""),"")</f>
        <v>#VALUE!</v>
      </c>
      <c r="V87" s="10" t="e">
        <f>IF('FY2024'!$A89&lt;&gt;"",IF(AND(MONTH($K87) &lt;= 7, MONTH($L87) &gt;= 7 ), IF($O87 &lt;&gt; "", $E87/$O87, ""), ""),"")</f>
        <v>#VALUE!</v>
      </c>
      <c r="W87" s="10" t="e">
        <f>IF('FY2024'!$A89&lt;&gt;"",IF(AND(MONTH($K87) &lt;= 8, MONTH($L87) &gt;= 8), IF($O87 &lt;&gt; "", $E87/$O87, ""), ""),"")</f>
        <v>#VALUE!</v>
      </c>
      <c r="X87" s="10" t="e">
        <f>IF('FY2024'!$A89&lt;&gt;"",IF(AND(MONTH($K87) &lt;= 9, MONTH($L87) &gt;= 9), IF($O87 &lt;&gt; "", $E87/$O87, ""), ""),"")</f>
        <v>#VALUE!</v>
      </c>
      <c r="Y87" s="10" t="e">
        <f>IF('FY2024'!$A89&lt;&gt;"",IF(AND(MONTH($K87) &lt;= 10, MONTH($L87) &gt;= 10), IF($O87 &lt;&gt; "", $E87/$O87, ""), ""),"")</f>
        <v>#VALUE!</v>
      </c>
      <c r="Z87" s="10" t="e">
        <f>IF('FY2024'!$A89&lt;&gt;"",IF(AND(MONTH($K87) &lt;= 11, MONTH($L87) &gt;= 11), IF($O87 &lt;&gt; "", $E87/$O87, ""), ""),"")</f>
        <v>#VALUE!</v>
      </c>
      <c r="AA87" s="10" t="e">
        <f>IF('FY2024'!$A89&lt;&gt;"",IF(AND(MONTH($K87) &lt;= 12, MONTH($L87) &gt;= 12), IF($O87 &lt;&gt; "", $E87/$O87, ""), ""),"")</f>
        <v>#VALUE!</v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 t="e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#VALUE!</v>
      </c>
      <c r="L88" s="7" t="e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#VALUE!</v>
      </c>
      <c r="M88" s="7" t="e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#VALUE!</v>
      </c>
      <c r="N88" s="7" t="e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#VALUE!</v>
      </c>
      <c r="O88" s="5" t="e">
        <f t="shared" si="1"/>
        <v>#VALUE!</v>
      </c>
      <c r="P88" s="10" t="e">
        <f>IF('FY2024'!$A90&lt;&gt;"",IF(AND(MONTH($K88) &lt;= 1, MONTH($L88) &gt;= 1), IF($O88 &lt;&gt; "", $E88/$O88, ""), ""),"")</f>
        <v>#VALUE!</v>
      </c>
      <c r="Q88" s="10" t="e">
        <f>IF('FY2024'!$A90&lt;&gt;"",IF(AND(MONTH($K88) &lt;= 2, MONTH($L88) &gt;= 2), IF($O88 &lt;&gt; "", $E88/$O88, ""), ""),"")</f>
        <v>#VALUE!</v>
      </c>
      <c r="R88" s="10" t="e">
        <f>IF('FY2024'!$A90&lt;&gt;"",IF(AND(MONTH($K88) &lt;= 3, MONTH($L88) &gt;= 3), IF($O88 &lt;&gt; "", $E88/$O88, ""), ""),"")</f>
        <v>#VALUE!</v>
      </c>
      <c r="S88" s="10" t="e">
        <f>IF('FY2024'!$A90&lt;&gt;"",IF(AND(MONTH($K88) &lt;= 4, MONTH($L88) &gt;= 4), IF($O88 &lt;&gt; "", $E88/$O88, ""), ""),"")</f>
        <v>#VALUE!</v>
      </c>
      <c r="T88" s="10" t="e">
        <f>IF('FY2024'!$A90&lt;&gt;"",IF(AND(MONTH($K88) &lt;= 5, MONTH($L88) &gt;= 5), IF($O88 &lt;&gt; "", $E88/$O88, ""), ""),"")</f>
        <v>#VALUE!</v>
      </c>
      <c r="U88" s="10" t="e">
        <f>IF('FY2024'!$A90&lt;&gt;"",IF(AND(MONTH($K88) &lt;= 6, MONTH($L88) &gt;= 6), IF($O88 &lt;&gt; "", $E88/$O88, ""), ""),"")</f>
        <v>#VALUE!</v>
      </c>
      <c r="V88" s="10" t="e">
        <f>IF('FY2024'!$A90&lt;&gt;"",IF(AND(MONTH($K88) &lt;= 7, MONTH($L88) &gt;= 7 ), IF($O88 &lt;&gt; "", $E88/$O88, ""), ""),"")</f>
        <v>#VALUE!</v>
      </c>
      <c r="W88" s="10" t="e">
        <f>IF('FY2024'!$A90&lt;&gt;"",IF(AND(MONTH($K88) &lt;= 8, MONTH($L88) &gt;= 8), IF($O88 &lt;&gt; "", $E88/$O88, ""), ""),"")</f>
        <v>#VALUE!</v>
      </c>
      <c r="X88" s="10" t="e">
        <f>IF('FY2024'!$A90&lt;&gt;"",IF(AND(MONTH($K88) &lt;= 9, MONTH($L88) &gt;= 9), IF($O88 &lt;&gt; "", $E88/$O88, ""), ""),"")</f>
        <v>#VALUE!</v>
      </c>
      <c r="Y88" s="10" t="e">
        <f>IF('FY2024'!$A90&lt;&gt;"",IF(AND(MONTH($K88) &lt;= 10, MONTH($L88) &gt;= 10), IF($O88 &lt;&gt; "", $E88/$O88, ""), ""),"")</f>
        <v>#VALUE!</v>
      </c>
      <c r="Z88" s="10" t="e">
        <f>IF('FY2024'!$A90&lt;&gt;"",IF(AND(MONTH($K88) &lt;= 11, MONTH($L88) &gt;= 11), IF($O88 &lt;&gt; "", $E88/$O88, ""), ""),"")</f>
        <v>#VALUE!</v>
      </c>
      <c r="AA88" s="10" t="e">
        <f>IF('FY2024'!$A90&lt;&gt;"",IF(AND(MONTH($K88) &lt;= 12, MONTH($L88) &gt;= 12), IF($O88 &lt;&gt; "", $E88/$O88, ""), ""),"")</f>
        <v>#VALUE!</v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 t="e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#VALUE!</v>
      </c>
      <c r="L89" s="7" t="e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#VALUE!</v>
      </c>
      <c r="M89" s="7" t="e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#VALUE!</v>
      </c>
      <c r="N89" s="7" t="e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#VALUE!</v>
      </c>
      <c r="O89" s="5" t="e">
        <f t="shared" si="1"/>
        <v>#VALUE!</v>
      </c>
      <c r="P89" s="10" t="e">
        <f>IF('FY2024'!$A91&lt;&gt;"",IF(AND(MONTH($K89) &lt;= 1, MONTH($L89) &gt;= 1), IF($O89 &lt;&gt; "", $E89/$O89, ""), ""),"")</f>
        <v>#VALUE!</v>
      </c>
      <c r="Q89" s="10" t="e">
        <f>IF('FY2024'!$A91&lt;&gt;"",IF(AND(MONTH($K89) &lt;= 2, MONTH($L89) &gt;= 2), IF($O89 &lt;&gt; "", $E89/$O89, ""), ""),"")</f>
        <v>#VALUE!</v>
      </c>
      <c r="R89" s="10" t="e">
        <f>IF('FY2024'!$A91&lt;&gt;"",IF(AND(MONTH($K89) &lt;= 3, MONTH($L89) &gt;= 3), IF($O89 &lt;&gt; "", $E89/$O89, ""), ""),"")</f>
        <v>#VALUE!</v>
      </c>
      <c r="S89" s="10" t="e">
        <f>IF('FY2024'!$A91&lt;&gt;"",IF(AND(MONTH($K89) &lt;= 4, MONTH($L89) &gt;= 4), IF($O89 &lt;&gt; "", $E89/$O89, ""), ""),"")</f>
        <v>#VALUE!</v>
      </c>
      <c r="T89" s="10" t="e">
        <f>IF('FY2024'!$A91&lt;&gt;"",IF(AND(MONTH($K89) &lt;= 5, MONTH($L89) &gt;= 5), IF($O89 &lt;&gt; "", $E89/$O89, ""), ""),"")</f>
        <v>#VALUE!</v>
      </c>
      <c r="U89" s="10" t="e">
        <f>IF('FY2024'!$A91&lt;&gt;"",IF(AND(MONTH($K89) &lt;= 6, MONTH($L89) &gt;= 6), IF($O89 &lt;&gt; "", $E89/$O89, ""), ""),"")</f>
        <v>#VALUE!</v>
      </c>
      <c r="V89" s="10" t="e">
        <f>IF('FY2024'!$A91&lt;&gt;"",IF(AND(MONTH($K89) &lt;= 7, MONTH($L89) &gt;= 7 ), IF($O89 &lt;&gt; "", $E89/$O89, ""), ""),"")</f>
        <v>#VALUE!</v>
      </c>
      <c r="W89" s="10" t="e">
        <f>IF('FY2024'!$A91&lt;&gt;"",IF(AND(MONTH($K89) &lt;= 8, MONTH($L89) &gt;= 8), IF($O89 &lt;&gt; "", $E89/$O89, ""), ""),"")</f>
        <v>#VALUE!</v>
      </c>
      <c r="X89" s="10" t="e">
        <f>IF('FY2024'!$A91&lt;&gt;"",IF(AND(MONTH($K89) &lt;= 9, MONTH($L89) &gt;= 9), IF($O89 &lt;&gt; "", $E89/$O89, ""), ""),"")</f>
        <v>#VALUE!</v>
      </c>
      <c r="Y89" s="10" t="e">
        <f>IF('FY2024'!$A91&lt;&gt;"",IF(AND(MONTH($K89) &lt;= 10, MONTH($L89) &gt;= 10), IF($O89 &lt;&gt; "", $E89/$O89, ""), ""),"")</f>
        <v>#VALUE!</v>
      </c>
      <c r="Z89" s="10" t="e">
        <f>IF('FY2024'!$A91&lt;&gt;"",IF(AND(MONTH($K89) &lt;= 11, MONTH($L89) &gt;= 11), IF($O89 &lt;&gt; "", $E89/$O89, ""), ""),"")</f>
        <v>#VALUE!</v>
      </c>
      <c r="AA89" s="10" t="e">
        <f>IF('FY2024'!$A91&lt;&gt;"",IF(AND(MONTH($K89) &lt;= 12, MONTH($L89) &gt;= 12), IF($O89 &lt;&gt; "", $E89/$O89, ""), ""),"")</f>
        <v>#VALUE!</v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 t="e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#VALUE!</v>
      </c>
      <c r="L90" s="7" t="e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#VALUE!</v>
      </c>
      <c r="M90" s="7" t="e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#VALUE!</v>
      </c>
      <c r="N90" s="7" t="e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#VALUE!</v>
      </c>
      <c r="O90" s="5" t="e">
        <f t="shared" si="1"/>
        <v>#VALUE!</v>
      </c>
      <c r="P90" s="10" t="e">
        <f>IF('FY2024'!$A92&lt;&gt;"",IF(AND(MONTH($K90) &lt;= 1, MONTH($L90) &gt;= 1), IF($O90 &lt;&gt; "", $E90/$O90, ""), ""),"")</f>
        <v>#VALUE!</v>
      </c>
      <c r="Q90" s="10" t="e">
        <f>IF('FY2024'!$A92&lt;&gt;"",IF(AND(MONTH($K90) &lt;= 2, MONTH($L90) &gt;= 2), IF($O90 &lt;&gt; "", $E90/$O90, ""), ""),"")</f>
        <v>#VALUE!</v>
      </c>
      <c r="R90" s="10" t="e">
        <f>IF('FY2024'!$A92&lt;&gt;"",IF(AND(MONTH($K90) &lt;= 3, MONTH($L90) &gt;= 3), IF($O90 &lt;&gt; "", $E90/$O90, ""), ""),"")</f>
        <v>#VALUE!</v>
      </c>
      <c r="S90" s="10" t="e">
        <f>IF('FY2024'!$A92&lt;&gt;"",IF(AND(MONTH($K90) &lt;= 4, MONTH($L90) &gt;= 4), IF($O90 &lt;&gt; "", $E90/$O90, ""), ""),"")</f>
        <v>#VALUE!</v>
      </c>
      <c r="T90" s="10" t="e">
        <f>IF('FY2024'!$A92&lt;&gt;"",IF(AND(MONTH($K90) &lt;= 5, MONTH($L90) &gt;= 5), IF($O90 &lt;&gt; "", $E90/$O90, ""), ""),"")</f>
        <v>#VALUE!</v>
      </c>
      <c r="U90" s="10" t="e">
        <f>IF('FY2024'!$A92&lt;&gt;"",IF(AND(MONTH($K90) &lt;= 6, MONTH($L90) &gt;= 6), IF($O90 &lt;&gt; "", $E90/$O90, ""), ""),"")</f>
        <v>#VALUE!</v>
      </c>
      <c r="V90" s="10" t="e">
        <f>IF('FY2024'!$A92&lt;&gt;"",IF(AND(MONTH($K90) &lt;= 7, MONTH($L90) &gt;= 7 ), IF($O90 &lt;&gt; "", $E90/$O90, ""), ""),"")</f>
        <v>#VALUE!</v>
      </c>
      <c r="W90" s="10" t="e">
        <f>IF('FY2024'!$A92&lt;&gt;"",IF(AND(MONTH($K90) &lt;= 8, MONTH($L90) &gt;= 8), IF($O90 &lt;&gt; "", $E90/$O90, ""), ""),"")</f>
        <v>#VALUE!</v>
      </c>
      <c r="X90" s="10" t="e">
        <f>IF('FY2024'!$A92&lt;&gt;"",IF(AND(MONTH($K90) &lt;= 9, MONTH($L90) &gt;= 9), IF($O90 &lt;&gt; "", $E90/$O90, ""), ""),"")</f>
        <v>#VALUE!</v>
      </c>
      <c r="Y90" s="10" t="e">
        <f>IF('FY2024'!$A92&lt;&gt;"",IF(AND(MONTH($K90) &lt;= 10, MONTH($L90) &gt;= 10), IF($O90 &lt;&gt; "", $E90/$O90, ""), ""),"")</f>
        <v>#VALUE!</v>
      </c>
      <c r="Z90" s="10" t="e">
        <f>IF('FY2024'!$A92&lt;&gt;"",IF(AND(MONTH($K90) &lt;= 11, MONTH($L90) &gt;= 11), IF($O90 &lt;&gt; "", $E90/$O90, ""), ""),"")</f>
        <v>#VALUE!</v>
      </c>
      <c r="AA90" s="10" t="e">
        <f>IF('FY2024'!$A92&lt;&gt;"",IF(AND(MONTH($K90) &lt;= 12, MONTH($L90) &gt;= 12), IF($O90 &lt;&gt; "", $E90/$O90, ""), ""),"")</f>
        <v>#VALUE!</v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 t="e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#VALUE!</v>
      </c>
      <c r="L91" s="7" t="e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#VALUE!</v>
      </c>
      <c r="M91" s="7" t="e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#VALUE!</v>
      </c>
      <c r="N91" s="7" t="e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#VALUE!</v>
      </c>
      <c r="O91" s="5" t="e">
        <f t="shared" si="1"/>
        <v>#VALUE!</v>
      </c>
      <c r="P91" s="10" t="e">
        <f>IF('FY2024'!$A93&lt;&gt;"",IF(AND(MONTH($K91) &lt;= 1, MONTH($L91) &gt;= 1), IF($O91 &lt;&gt; "", $E91/$O91, ""), ""),"")</f>
        <v>#VALUE!</v>
      </c>
      <c r="Q91" s="10" t="e">
        <f>IF('FY2024'!$A93&lt;&gt;"",IF(AND(MONTH($K91) &lt;= 2, MONTH($L91) &gt;= 2), IF($O91 &lt;&gt; "", $E91/$O91, ""), ""),"")</f>
        <v>#VALUE!</v>
      </c>
      <c r="R91" s="10" t="e">
        <f>IF('FY2024'!$A93&lt;&gt;"",IF(AND(MONTH($K91) &lt;= 3, MONTH($L91) &gt;= 3), IF($O91 &lt;&gt; "", $E91/$O91, ""), ""),"")</f>
        <v>#VALUE!</v>
      </c>
      <c r="S91" s="10" t="e">
        <f>IF('FY2024'!$A93&lt;&gt;"",IF(AND(MONTH($K91) &lt;= 4, MONTH($L91) &gt;= 4), IF($O91 &lt;&gt; "", $E91/$O91, ""), ""),"")</f>
        <v>#VALUE!</v>
      </c>
      <c r="T91" s="10" t="e">
        <f>IF('FY2024'!$A93&lt;&gt;"",IF(AND(MONTH($K91) &lt;= 5, MONTH($L91) &gt;= 5), IF($O91 &lt;&gt; "", $E91/$O91, ""), ""),"")</f>
        <v>#VALUE!</v>
      </c>
      <c r="U91" s="10" t="e">
        <f>IF('FY2024'!$A93&lt;&gt;"",IF(AND(MONTH($K91) &lt;= 6, MONTH($L91) &gt;= 6), IF($O91 &lt;&gt; "", $E91/$O91, ""), ""),"")</f>
        <v>#VALUE!</v>
      </c>
      <c r="V91" s="10" t="e">
        <f>IF('FY2024'!$A93&lt;&gt;"",IF(AND(MONTH($K91) &lt;= 7, MONTH($L91) &gt;= 7 ), IF($O91 &lt;&gt; "", $E91/$O91, ""), ""),"")</f>
        <v>#VALUE!</v>
      </c>
      <c r="W91" s="10" t="e">
        <f>IF('FY2024'!$A93&lt;&gt;"",IF(AND(MONTH($K91) &lt;= 8, MONTH($L91) &gt;= 8), IF($O91 &lt;&gt; "", $E91/$O91, ""), ""),"")</f>
        <v>#VALUE!</v>
      </c>
      <c r="X91" s="10" t="e">
        <f>IF('FY2024'!$A93&lt;&gt;"",IF(AND(MONTH($K91) &lt;= 9, MONTH($L91) &gt;= 9), IF($O91 &lt;&gt; "", $E91/$O91, ""), ""),"")</f>
        <v>#VALUE!</v>
      </c>
      <c r="Y91" s="10" t="e">
        <f>IF('FY2024'!$A93&lt;&gt;"",IF(AND(MONTH($K91) &lt;= 10, MONTH($L91) &gt;= 10), IF($O91 &lt;&gt; "", $E91/$O91, ""), ""),"")</f>
        <v>#VALUE!</v>
      </c>
      <c r="Z91" s="10" t="e">
        <f>IF('FY2024'!$A93&lt;&gt;"",IF(AND(MONTH($K91) &lt;= 11, MONTH($L91) &gt;= 11), IF($O91 &lt;&gt; "", $E91/$O91, ""), ""),"")</f>
        <v>#VALUE!</v>
      </c>
      <c r="AA91" s="10" t="e">
        <f>IF('FY2024'!$A93&lt;&gt;"",IF(AND(MONTH($K91) &lt;= 12, MONTH($L91) &gt;= 12), IF($O91 &lt;&gt; "", $E91/$O91, ""), ""),"")</f>
        <v>#VALUE!</v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 t="e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#VALUE!</v>
      </c>
      <c r="L92" s="7" t="e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#VALUE!</v>
      </c>
      <c r="M92" s="7" t="e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#VALUE!</v>
      </c>
      <c r="N92" s="7" t="e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#VALUE!</v>
      </c>
      <c r="O92" s="5" t="e">
        <f t="shared" si="1"/>
        <v>#VALUE!</v>
      </c>
      <c r="P92" s="10" t="e">
        <f>IF('FY2024'!$A94&lt;&gt;"",IF(AND(MONTH($K92) &lt;= 1, MONTH($L92) &gt;= 1), IF($O92 &lt;&gt; "", $E92/$O92, ""), ""),"")</f>
        <v>#VALUE!</v>
      </c>
      <c r="Q92" s="10" t="e">
        <f>IF('FY2024'!$A94&lt;&gt;"",IF(AND(MONTH($K92) &lt;= 2, MONTH($L92) &gt;= 2), IF($O92 &lt;&gt; "", $E92/$O92, ""), ""),"")</f>
        <v>#VALUE!</v>
      </c>
      <c r="R92" s="10" t="e">
        <f>IF('FY2024'!$A94&lt;&gt;"",IF(AND(MONTH($K92) &lt;= 3, MONTH($L92) &gt;= 3), IF($O92 &lt;&gt; "", $E92/$O92, ""), ""),"")</f>
        <v>#VALUE!</v>
      </c>
      <c r="S92" s="10" t="e">
        <f>IF('FY2024'!$A94&lt;&gt;"",IF(AND(MONTH($K92) &lt;= 4, MONTH($L92) &gt;= 4), IF($O92 &lt;&gt; "", $E92/$O92, ""), ""),"")</f>
        <v>#VALUE!</v>
      </c>
      <c r="T92" s="10" t="e">
        <f>IF('FY2024'!$A94&lt;&gt;"",IF(AND(MONTH($K92) &lt;= 5, MONTH($L92) &gt;= 5), IF($O92 &lt;&gt; "", $E92/$O92, ""), ""),"")</f>
        <v>#VALUE!</v>
      </c>
      <c r="U92" s="10" t="e">
        <f>IF('FY2024'!$A94&lt;&gt;"",IF(AND(MONTH($K92) &lt;= 6, MONTH($L92) &gt;= 6), IF($O92 &lt;&gt; "", $E92/$O92, ""), ""),"")</f>
        <v>#VALUE!</v>
      </c>
      <c r="V92" s="10" t="e">
        <f>IF('FY2024'!$A94&lt;&gt;"",IF(AND(MONTH($K92) &lt;= 7, MONTH($L92) &gt;= 7 ), IF($O92 &lt;&gt; "", $E92/$O92, ""), ""),"")</f>
        <v>#VALUE!</v>
      </c>
      <c r="W92" s="10" t="e">
        <f>IF('FY2024'!$A94&lt;&gt;"",IF(AND(MONTH($K92) &lt;= 8, MONTH($L92) &gt;= 8), IF($O92 &lt;&gt; "", $E92/$O92, ""), ""),"")</f>
        <v>#VALUE!</v>
      </c>
      <c r="X92" s="10" t="e">
        <f>IF('FY2024'!$A94&lt;&gt;"",IF(AND(MONTH($K92) &lt;= 9, MONTH($L92) &gt;= 9), IF($O92 &lt;&gt; "", $E92/$O92, ""), ""),"")</f>
        <v>#VALUE!</v>
      </c>
      <c r="Y92" s="10" t="e">
        <f>IF('FY2024'!$A94&lt;&gt;"",IF(AND(MONTH($K92) &lt;= 10, MONTH($L92) &gt;= 10), IF($O92 &lt;&gt; "", $E92/$O92, ""), ""),"")</f>
        <v>#VALUE!</v>
      </c>
      <c r="Z92" s="10" t="e">
        <f>IF('FY2024'!$A94&lt;&gt;"",IF(AND(MONTH($K92) &lt;= 11, MONTH($L92) &gt;= 11), IF($O92 &lt;&gt; "", $E92/$O92, ""), ""),"")</f>
        <v>#VALUE!</v>
      </c>
      <c r="AA92" s="10" t="e">
        <f>IF('FY2024'!$A94&lt;&gt;"",IF(AND(MONTH($K92) &lt;= 12, MONTH($L92) &gt;= 12), IF($O92 &lt;&gt; "", $E92/$O92, ""), ""),"")</f>
        <v>#VALUE!</v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 t="e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#VALUE!</v>
      </c>
      <c r="L93" s="7" t="e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#VALUE!</v>
      </c>
      <c r="M93" s="7" t="e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#VALUE!</v>
      </c>
      <c r="N93" s="7" t="e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#VALUE!</v>
      </c>
      <c r="O93" s="5" t="e">
        <f t="shared" si="1"/>
        <v>#VALUE!</v>
      </c>
      <c r="P93" s="10" t="e">
        <f>IF('FY2024'!$A95&lt;&gt;"",IF(AND(MONTH($K93) &lt;= 1, MONTH($L93) &gt;= 1), IF($O93 &lt;&gt; "", $E93/$O93, ""), ""),"")</f>
        <v>#VALUE!</v>
      </c>
      <c r="Q93" s="10" t="e">
        <f>IF('FY2024'!$A95&lt;&gt;"",IF(AND(MONTH($K93) &lt;= 2, MONTH($L93) &gt;= 2), IF($O93 &lt;&gt; "", $E93/$O93, ""), ""),"")</f>
        <v>#VALUE!</v>
      </c>
      <c r="R93" s="10" t="e">
        <f>IF('FY2024'!$A95&lt;&gt;"",IF(AND(MONTH($K93) &lt;= 3, MONTH($L93) &gt;= 3), IF($O93 &lt;&gt; "", $E93/$O93, ""), ""),"")</f>
        <v>#VALUE!</v>
      </c>
      <c r="S93" s="10" t="e">
        <f>IF('FY2024'!$A95&lt;&gt;"",IF(AND(MONTH($K93) &lt;= 4, MONTH($L93) &gt;= 4), IF($O93 &lt;&gt; "", $E93/$O93, ""), ""),"")</f>
        <v>#VALUE!</v>
      </c>
      <c r="T93" s="10" t="e">
        <f>IF('FY2024'!$A95&lt;&gt;"",IF(AND(MONTH($K93) &lt;= 5, MONTH($L93) &gt;= 5), IF($O93 &lt;&gt; "", $E93/$O93, ""), ""),"")</f>
        <v>#VALUE!</v>
      </c>
      <c r="U93" s="10" t="e">
        <f>IF('FY2024'!$A95&lt;&gt;"",IF(AND(MONTH($K93) &lt;= 6, MONTH($L93) &gt;= 6), IF($O93 &lt;&gt; "", $E93/$O93, ""), ""),"")</f>
        <v>#VALUE!</v>
      </c>
      <c r="V93" s="10" t="e">
        <f>IF('FY2024'!$A95&lt;&gt;"",IF(AND(MONTH($K93) &lt;= 7, MONTH($L93) &gt;= 7 ), IF($O93 &lt;&gt; "", $E93/$O93, ""), ""),"")</f>
        <v>#VALUE!</v>
      </c>
      <c r="W93" s="10" t="e">
        <f>IF('FY2024'!$A95&lt;&gt;"",IF(AND(MONTH($K93) &lt;= 8, MONTH($L93) &gt;= 8), IF($O93 &lt;&gt; "", $E93/$O93, ""), ""),"")</f>
        <v>#VALUE!</v>
      </c>
      <c r="X93" s="10" t="e">
        <f>IF('FY2024'!$A95&lt;&gt;"",IF(AND(MONTH($K93) &lt;= 9, MONTH($L93) &gt;= 9), IF($O93 &lt;&gt; "", $E93/$O93, ""), ""),"")</f>
        <v>#VALUE!</v>
      </c>
      <c r="Y93" s="10" t="e">
        <f>IF('FY2024'!$A95&lt;&gt;"",IF(AND(MONTH($K93) &lt;= 10, MONTH($L93) &gt;= 10), IF($O93 &lt;&gt; "", $E93/$O93, ""), ""),"")</f>
        <v>#VALUE!</v>
      </c>
      <c r="Z93" s="10" t="e">
        <f>IF('FY2024'!$A95&lt;&gt;"",IF(AND(MONTH($K93) &lt;= 11, MONTH($L93) &gt;= 11), IF($O93 &lt;&gt; "", $E93/$O93, ""), ""),"")</f>
        <v>#VALUE!</v>
      </c>
      <c r="AA93" s="10" t="e">
        <f>IF('FY2024'!$A95&lt;&gt;"",IF(AND(MONTH($K93) &lt;= 12, MONTH($L93) &gt;= 12), IF($O93 &lt;&gt; "", $E93/$O93, ""), ""),"")</f>
        <v>#VALUE!</v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 t="e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#VALUE!</v>
      </c>
      <c r="L94" s="7" t="e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#VALUE!</v>
      </c>
      <c r="M94" s="7" t="e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#VALUE!</v>
      </c>
      <c r="N94" s="7" t="e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#VALUE!</v>
      </c>
      <c r="O94" s="5" t="e">
        <f t="shared" si="1"/>
        <v>#VALUE!</v>
      </c>
      <c r="P94" s="10" t="e">
        <f>IF('FY2024'!$A96&lt;&gt;"",IF(AND(MONTH($K94) &lt;= 1, MONTH($L94) &gt;= 1), IF($O94 &lt;&gt; "", $E94/$O94, ""), ""),"")</f>
        <v>#VALUE!</v>
      </c>
      <c r="Q94" s="10" t="e">
        <f>IF('FY2024'!$A96&lt;&gt;"",IF(AND(MONTH($K94) &lt;= 2, MONTH($L94) &gt;= 2), IF($O94 &lt;&gt; "", $E94/$O94, ""), ""),"")</f>
        <v>#VALUE!</v>
      </c>
      <c r="R94" s="10" t="e">
        <f>IF('FY2024'!$A96&lt;&gt;"",IF(AND(MONTH($K94) &lt;= 3, MONTH($L94) &gt;= 3), IF($O94 &lt;&gt; "", $E94/$O94, ""), ""),"")</f>
        <v>#VALUE!</v>
      </c>
      <c r="S94" s="10" t="e">
        <f>IF('FY2024'!$A96&lt;&gt;"",IF(AND(MONTH($K94) &lt;= 4, MONTH($L94) &gt;= 4), IF($O94 &lt;&gt; "", $E94/$O94, ""), ""),"")</f>
        <v>#VALUE!</v>
      </c>
      <c r="T94" s="10" t="e">
        <f>IF('FY2024'!$A96&lt;&gt;"",IF(AND(MONTH($K94) &lt;= 5, MONTH($L94) &gt;= 5), IF($O94 &lt;&gt; "", $E94/$O94, ""), ""),"")</f>
        <v>#VALUE!</v>
      </c>
      <c r="U94" s="10" t="e">
        <f>IF('FY2024'!$A96&lt;&gt;"",IF(AND(MONTH($K94) &lt;= 6, MONTH($L94) &gt;= 6), IF($O94 &lt;&gt; "", $E94/$O94, ""), ""),"")</f>
        <v>#VALUE!</v>
      </c>
      <c r="V94" s="10" t="e">
        <f>IF('FY2024'!$A96&lt;&gt;"",IF(AND(MONTH($K94) &lt;= 7, MONTH($L94) &gt;= 7 ), IF($O94 &lt;&gt; "", $E94/$O94, ""), ""),"")</f>
        <v>#VALUE!</v>
      </c>
      <c r="W94" s="10" t="e">
        <f>IF('FY2024'!$A96&lt;&gt;"",IF(AND(MONTH($K94) &lt;= 8, MONTH($L94) &gt;= 8), IF($O94 &lt;&gt; "", $E94/$O94, ""), ""),"")</f>
        <v>#VALUE!</v>
      </c>
      <c r="X94" s="10" t="e">
        <f>IF('FY2024'!$A96&lt;&gt;"",IF(AND(MONTH($K94) &lt;= 9, MONTH($L94) &gt;= 9), IF($O94 &lt;&gt; "", $E94/$O94, ""), ""),"")</f>
        <v>#VALUE!</v>
      </c>
      <c r="Y94" s="10" t="e">
        <f>IF('FY2024'!$A96&lt;&gt;"",IF(AND(MONTH($K94) &lt;= 10, MONTH($L94) &gt;= 10), IF($O94 &lt;&gt; "", $E94/$O94, ""), ""),"")</f>
        <v>#VALUE!</v>
      </c>
      <c r="Z94" s="10" t="e">
        <f>IF('FY2024'!$A96&lt;&gt;"",IF(AND(MONTH($K94) &lt;= 11, MONTH($L94) &gt;= 11), IF($O94 &lt;&gt; "", $E94/$O94, ""), ""),"")</f>
        <v>#VALUE!</v>
      </c>
      <c r="AA94" s="10" t="e">
        <f>IF('FY2024'!$A96&lt;&gt;"",IF(AND(MONTH($K94) &lt;= 12, MONTH($L94) &gt;= 12), IF($O94 &lt;&gt; "", $E94/$O94, ""), ""),"")</f>
        <v>#VALUE!</v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 t="e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#VALUE!</v>
      </c>
      <c r="L95" s="7" t="e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#VALUE!</v>
      </c>
      <c r="M95" s="7" t="e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#VALUE!</v>
      </c>
      <c r="N95" s="7" t="e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#VALUE!</v>
      </c>
      <c r="O95" s="5" t="e">
        <f t="shared" si="1"/>
        <v>#VALUE!</v>
      </c>
      <c r="P95" s="10" t="e">
        <f>IF('FY2024'!$A97&lt;&gt;"",IF(AND(MONTH($K95) &lt;= 1, MONTH($L95) &gt;= 1), IF($O95 &lt;&gt; "", $E95/$O95, ""), ""),"")</f>
        <v>#VALUE!</v>
      </c>
      <c r="Q95" s="10" t="e">
        <f>IF('FY2024'!$A97&lt;&gt;"",IF(AND(MONTH($K95) &lt;= 2, MONTH($L95) &gt;= 2), IF($O95 &lt;&gt; "", $E95/$O95, ""), ""),"")</f>
        <v>#VALUE!</v>
      </c>
      <c r="R95" s="10" t="e">
        <f>IF('FY2024'!$A97&lt;&gt;"",IF(AND(MONTH($K95) &lt;= 3, MONTH($L95) &gt;= 3), IF($O95 &lt;&gt; "", $E95/$O95, ""), ""),"")</f>
        <v>#VALUE!</v>
      </c>
      <c r="S95" s="10" t="e">
        <f>IF('FY2024'!$A97&lt;&gt;"",IF(AND(MONTH($K95) &lt;= 4, MONTH($L95) &gt;= 4), IF($O95 &lt;&gt; "", $E95/$O95, ""), ""),"")</f>
        <v>#VALUE!</v>
      </c>
      <c r="T95" s="10" t="e">
        <f>IF('FY2024'!$A97&lt;&gt;"",IF(AND(MONTH($K95) &lt;= 5, MONTH($L95) &gt;= 5), IF($O95 &lt;&gt; "", $E95/$O95, ""), ""),"")</f>
        <v>#VALUE!</v>
      </c>
      <c r="U95" s="10" t="e">
        <f>IF('FY2024'!$A97&lt;&gt;"",IF(AND(MONTH($K95) &lt;= 6, MONTH($L95) &gt;= 6), IF($O95 &lt;&gt; "", $E95/$O95, ""), ""),"")</f>
        <v>#VALUE!</v>
      </c>
      <c r="V95" s="10" t="e">
        <f>IF('FY2024'!$A97&lt;&gt;"",IF(AND(MONTH($K95) &lt;= 7, MONTH($L95) &gt;= 7 ), IF($O95 &lt;&gt; "", $E95/$O95, ""), ""),"")</f>
        <v>#VALUE!</v>
      </c>
      <c r="W95" s="10" t="e">
        <f>IF('FY2024'!$A97&lt;&gt;"",IF(AND(MONTH($K95) &lt;= 8, MONTH($L95) &gt;= 8), IF($O95 &lt;&gt; "", $E95/$O95, ""), ""),"")</f>
        <v>#VALUE!</v>
      </c>
      <c r="X95" s="10" t="e">
        <f>IF('FY2024'!$A97&lt;&gt;"",IF(AND(MONTH($K95) &lt;= 9, MONTH($L95) &gt;= 9), IF($O95 &lt;&gt; "", $E95/$O95, ""), ""),"")</f>
        <v>#VALUE!</v>
      </c>
      <c r="Y95" s="10" t="e">
        <f>IF('FY2024'!$A97&lt;&gt;"",IF(AND(MONTH($K95) &lt;= 10, MONTH($L95) &gt;= 10), IF($O95 &lt;&gt; "", $E95/$O95, ""), ""),"")</f>
        <v>#VALUE!</v>
      </c>
      <c r="Z95" s="10" t="e">
        <f>IF('FY2024'!$A97&lt;&gt;"",IF(AND(MONTH($K95) &lt;= 11, MONTH($L95) &gt;= 11), IF($O95 &lt;&gt; "", $E95/$O95, ""), ""),"")</f>
        <v>#VALUE!</v>
      </c>
      <c r="AA95" s="10" t="e">
        <f>IF('FY2024'!$A97&lt;&gt;"",IF(AND(MONTH($K95) &lt;= 12, MONTH($L95) &gt;= 12), IF($O95 &lt;&gt; "", $E95/$O95, ""), ""),"")</f>
        <v>#VALUE!</v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 t="e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#VALUE!</v>
      </c>
      <c r="L96" s="7" t="e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#VALUE!</v>
      </c>
      <c r="M96" s="7" t="e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#VALUE!</v>
      </c>
      <c r="N96" s="7" t="e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#VALUE!</v>
      </c>
      <c r="O96" s="5" t="e">
        <f t="shared" si="1"/>
        <v>#VALUE!</v>
      </c>
      <c r="P96" s="10" t="e">
        <f>IF('FY2024'!$A98&lt;&gt;"",IF(AND(MONTH($K96) &lt;= 1, MONTH($L96) &gt;= 1), IF($O96 &lt;&gt; "", $E96/$O96, ""), ""),"")</f>
        <v>#VALUE!</v>
      </c>
      <c r="Q96" s="10" t="e">
        <f>IF('FY2024'!$A98&lt;&gt;"",IF(AND(MONTH($K96) &lt;= 2, MONTH($L96) &gt;= 2), IF($O96 &lt;&gt; "", $E96/$O96, ""), ""),"")</f>
        <v>#VALUE!</v>
      </c>
      <c r="R96" s="10" t="e">
        <f>IF('FY2024'!$A98&lt;&gt;"",IF(AND(MONTH($K96) &lt;= 3, MONTH($L96) &gt;= 3), IF($O96 &lt;&gt; "", $E96/$O96, ""), ""),"")</f>
        <v>#VALUE!</v>
      </c>
      <c r="S96" s="10" t="e">
        <f>IF('FY2024'!$A98&lt;&gt;"",IF(AND(MONTH($K96) &lt;= 4, MONTH($L96) &gt;= 4), IF($O96 &lt;&gt; "", $E96/$O96, ""), ""),"")</f>
        <v>#VALUE!</v>
      </c>
      <c r="T96" s="10" t="e">
        <f>IF('FY2024'!$A98&lt;&gt;"",IF(AND(MONTH($K96) &lt;= 5, MONTH($L96) &gt;= 5), IF($O96 &lt;&gt; "", $E96/$O96, ""), ""),"")</f>
        <v>#VALUE!</v>
      </c>
      <c r="U96" s="10" t="e">
        <f>IF('FY2024'!$A98&lt;&gt;"",IF(AND(MONTH($K96) &lt;= 6, MONTH($L96) &gt;= 6), IF($O96 &lt;&gt; "", $E96/$O96, ""), ""),"")</f>
        <v>#VALUE!</v>
      </c>
      <c r="V96" s="10" t="e">
        <f>IF('FY2024'!$A98&lt;&gt;"",IF(AND(MONTH($K96) &lt;= 7, MONTH($L96) &gt;= 7 ), IF($O96 &lt;&gt; "", $E96/$O96, ""), ""),"")</f>
        <v>#VALUE!</v>
      </c>
      <c r="W96" s="10" t="e">
        <f>IF('FY2024'!$A98&lt;&gt;"",IF(AND(MONTH($K96) &lt;= 8, MONTH($L96) &gt;= 8), IF($O96 &lt;&gt; "", $E96/$O96, ""), ""),"")</f>
        <v>#VALUE!</v>
      </c>
      <c r="X96" s="10" t="e">
        <f>IF('FY2024'!$A98&lt;&gt;"",IF(AND(MONTH($K96) &lt;= 9, MONTH($L96) &gt;= 9), IF($O96 &lt;&gt; "", $E96/$O96, ""), ""),"")</f>
        <v>#VALUE!</v>
      </c>
      <c r="Y96" s="10" t="e">
        <f>IF('FY2024'!$A98&lt;&gt;"",IF(AND(MONTH($K96) &lt;= 10, MONTH($L96) &gt;= 10), IF($O96 &lt;&gt; "", $E96/$O96, ""), ""),"")</f>
        <v>#VALUE!</v>
      </c>
      <c r="Z96" s="10" t="e">
        <f>IF('FY2024'!$A98&lt;&gt;"",IF(AND(MONTH($K96) &lt;= 11, MONTH($L96) &gt;= 11), IF($O96 &lt;&gt; "", $E96/$O96, ""), ""),"")</f>
        <v>#VALUE!</v>
      </c>
      <c r="AA96" s="10" t="e">
        <f>IF('FY2024'!$A98&lt;&gt;"",IF(AND(MONTH($K96) &lt;= 12, MONTH($L96) &gt;= 12), IF($O96 &lt;&gt; "", $E96/$O96, ""), ""),"")</f>
        <v>#VALUE!</v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 t="e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#VALUE!</v>
      </c>
      <c r="L97" s="7" t="e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#VALUE!</v>
      </c>
      <c r="M97" s="7" t="e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#VALUE!</v>
      </c>
      <c r="N97" s="7" t="e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#VALUE!</v>
      </c>
      <c r="O97" s="5" t="e">
        <f t="shared" si="1"/>
        <v>#VALUE!</v>
      </c>
      <c r="P97" s="10" t="e">
        <f>IF('FY2024'!$A99&lt;&gt;"",IF(AND(MONTH($K97) &lt;= 1, MONTH($L97) &gt;= 1), IF($O97 &lt;&gt; "", $E97/$O97, ""), ""),"")</f>
        <v>#VALUE!</v>
      </c>
      <c r="Q97" s="10" t="e">
        <f>IF('FY2024'!$A99&lt;&gt;"",IF(AND(MONTH($K97) &lt;= 2, MONTH($L97) &gt;= 2), IF($O97 &lt;&gt; "", $E97/$O97, ""), ""),"")</f>
        <v>#VALUE!</v>
      </c>
      <c r="R97" s="10" t="e">
        <f>IF('FY2024'!$A99&lt;&gt;"",IF(AND(MONTH($K97) &lt;= 3, MONTH($L97) &gt;= 3), IF($O97 &lt;&gt; "", $E97/$O97, ""), ""),"")</f>
        <v>#VALUE!</v>
      </c>
      <c r="S97" s="10" t="e">
        <f>IF('FY2024'!$A99&lt;&gt;"",IF(AND(MONTH($K97) &lt;= 4, MONTH($L97) &gt;= 4), IF($O97 &lt;&gt; "", $E97/$O97, ""), ""),"")</f>
        <v>#VALUE!</v>
      </c>
      <c r="T97" s="10" t="e">
        <f>IF('FY2024'!$A99&lt;&gt;"",IF(AND(MONTH($K97) &lt;= 5, MONTH($L97) &gt;= 5), IF($O97 &lt;&gt; "", $E97/$O97, ""), ""),"")</f>
        <v>#VALUE!</v>
      </c>
      <c r="U97" s="10" t="e">
        <f>IF('FY2024'!$A99&lt;&gt;"",IF(AND(MONTH($K97) &lt;= 6, MONTH($L97) &gt;= 6), IF($O97 &lt;&gt; "", $E97/$O97, ""), ""),"")</f>
        <v>#VALUE!</v>
      </c>
      <c r="V97" s="10" t="e">
        <f>IF('FY2024'!$A99&lt;&gt;"",IF(AND(MONTH($K97) &lt;= 7, MONTH($L97) &gt;= 7 ), IF($O97 &lt;&gt; "", $E97/$O97, ""), ""),"")</f>
        <v>#VALUE!</v>
      </c>
      <c r="W97" s="10" t="e">
        <f>IF('FY2024'!$A99&lt;&gt;"",IF(AND(MONTH($K97) &lt;= 8, MONTH($L97) &gt;= 8), IF($O97 &lt;&gt; "", $E97/$O97, ""), ""),"")</f>
        <v>#VALUE!</v>
      </c>
      <c r="X97" s="10" t="e">
        <f>IF('FY2024'!$A99&lt;&gt;"",IF(AND(MONTH($K97) &lt;= 9, MONTH($L97) &gt;= 9), IF($O97 &lt;&gt; "", $E97/$O97, ""), ""),"")</f>
        <v>#VALUE!</v>
      </c>
      <c r="Y97" s="10" t="e">
        <f>IF('FY2024'!$A99&lt;&gt;"",IF(AND(MONTH($K97) &lt;= 10, MONTH($L97) &gt;= 10), IF($O97 &lt;&gt; "", $E97/$O97, ""), ""),"")</f>
        <v>#VALUE!</v>
      </c>
      <c r="Z97" s="10" t="e">
        <f>IF('FY2024'!$A99&lt;&gt;"",IF(AND(MONTH($K97) &lt;= 11, MONTH($L97) &gt;= 11), IF($O97 &lt;&gt; "", $E97/$O97, ""), ""),"")</f>
        <v>#VALUE!</v>
      </c>
      <c r="AA97" s="10" t="e">
        <f>IF('FY2024'!$A99&lt;&gt;"",IF(AND(MONTH($K97) &lt;= 12, MONTH($L97) &gt;= 12), IF($O97 &lt;&gt; "", $E97/$O97, ""), ""),"")</f>
        <v>#VALUE!</v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 t="e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#VALUE!</v>
      </c>
      <c r="L98" s="7" t="e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#VALUE!</v>
      </c>
      <c r="M98" s="7" t="e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#VALUE!</v>
      </c>
      <c r="N98" s="7" t="e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#VALUE!</v>
      </c>
      <c r="O98" s="5" t="e">
        <f t="shared" si="1"/>
        <v>#VALUE!</v>
      </c>
      <c r="P98" s="10" t="e">
        <f>IF('FY2024'!$A100&lt;&gt;"",IF(AND(MONTH($K98) &lt;= 1, MONTH($L98) &gt;= 1), IF($O98 &lt;&gt; "", $E98/$O98, ""), ""),"")</f>
        <v>#VALUE!</v>
      </c>
      <c r="Q98" s="10" t="e">
        <f>IF('FY2024'!$A100&lt;&gt;"",IF(AND(MONTH($K98) &lt;= 2, MONTH($L98) &gt;= 2), IF($O98 &lt;&gt; "", $E98/$O98, ""), ""),"")</f>
        <v>#VALUE!</v>
      </c>
      <c r="R98" s="10" t="e">
        <f>IF('FY2024'!$A100&lt;&gt;"",IF(AND(MONTH($K98) &lt;= 3, MONTH($L98) &gt;= 3), IF($O98 &lt;&gt; "", $E98/$O98, ""), ""),"")</f>
        <v>#VALUE!</v>
      </c>
      <c r="S98" s="10" t="e">
        <f>IF('FY2024'!$A100&lt;&gt;"",IF(AND(MONTH($K98) &lt;= 4, MONTH($L98) &gt;= 4), IF($O98 &lt;&gt; "", $E98/$O98, ""), ""),"")</f>
        <v>#VALUE!</v>
      </c>
      <c r="T98" s="10" t="e">
        <f>IF('FY2024'!$A100&lt;&gt;"",IF(AND(MONTH($K98) &lt;= 5, MONTH($L98) &gt;= 5), IF($O98 &lt;&gt; "", $E98/$O98, ""), ""),"")</f>
        <v>#VALUE!</v>
      </c>
      <c r="U98" s="10" t="e">
        <f>IF('FY2024'!$A100&lt;&gt;"",IF(AND(MONTH($K98) &lt;= 6, MONTH($L98) &gt;= 6), IF($O98 &lt;&gt; "", $E98/$O98, ""), ""),"")</f>
        <v>#VALUE!</v>
      </c>
      <c r="V98" s="10" t="e">
        <f>IF('FY2024'!$A100&lt;&gt;"",IF(AND(MONTH($K98) &lt;= 7, MONTH($L98) &gt;= 7 ), IF($O98 &lt;&gt; "", $E98/$O98, ""), ""),"")</f>
        <v>#VALUE!</v>
      </c>
      <c r="W98" s="10" t="e">
        <f>IF('FY2024'!$A100&lt;&gt;"",IF(AND(MONTH($K98) &lt;= 8, MONTH($L98) &gt;= 8), IF($O98 &lt;&gt; "", $E98/$O98, ""), ""),"")</f>
        <v>#VALUE!</v>
      </c>
      <c r="X98" s="10" t="e">
        <f>IF('FY2024'!$A100&lt;&gt;"",IF(AND(MONTH($K98) &lt;= 9, MONTH($L98) &gt;= 9), IF($O98 &lt;&gt; "", $E98/$O98, ""), ""),"")</f>
        <v>#VALUE!</v>
      </c>
      <c r="Y98" s="10" t="e">
        <f>IF('FY2024'!$A100&lt;&gt;"",IF(AND(MONTH($K98) &lt;= 10, MONTH($L98) &gt;= 10), IF($O98 &lt;&gt; "", $E98/$O98, ""), ""),"")</f>
        <v>#VALUE!</v>
      </c>
      <c r="Z98" s="10" t="e">
        <f>IF('FY2024'!$A100&lt;&gt;"",IF(AND(MONTH($K98) &lt;= 11, MONTH($L98) &gt;= 11), IF($O98 &lt;&gt; "", $E98/$O98, ""), ""),"")</f>
        <v>#VALUE!</v>
      </c>
      <c r="AA98" s="10" t="e">
        <f>IF('FY2024'!$A100&lt;&gt;"",IF(AND(MONTH($K98) &lt;= 12, MONTH($L98) &gt;= 12), IF($O98 &lt;&gt; "", $E98/$O98, ""), ""),"")</f>
        <v>#VALUE!</v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 t="e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#VALUE!</v>
      </c>
      <c r="L99" s="7" t="e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#VALUE!</v>
      </c>
      <c r="M99" s="7" t="e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#VALUE!</v>
      </c>
      <c r="N99" s="7" t="e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#VALUE!</v>
      </c>
      <c r="O99" s="5" t="e">
        <f t="shared" si="1"/>
        <v>#VALUE!</v>
      </c>
      <c r="P99" s="10" t="e">
        <f>IF('FY2024'!$A101&lt;&gt;"",IF(AND(MONTH($K99) &lt;= 1, MONTH($L99) &gt;= 1), IF($O99 &lt;&gt; "", $E99/$O99, ""), ""),"")</f>
        <v>#VALUE!</v>
      </c>
      <c r="Q99" s="10" t="e">
        <f>IF('FY2024'!$A101&lt;&gt;"",IF(AND(MONTH($K99) &lt;= 2, MONTH($L99) &gt;= 2), IF($O99 &lt;&gt; "", $E99/$O99, ""), ""),"")</f>
        <v>#VALUE!</v>
      </c>
      <c r="R99" s="10" t="e">
        <f>IF('FY2024'!$A101&lt;&gt;"",IF(AND(MONTH($K99) &lt;= 3, MONTH($L99) &gt;= 3), IF($O99 &lt;&gt; "", $E99/$O99, ""), ""),"")</f>
        <v>#VALUE!</v>
      </c>
      <c r="S99" s="10" t="e">
        <f>IF('FY2024'!$A101&lt;&gt;"",IF(AND(MONTH($K99) &lt;= 4, MONTH($L99) &gt;= 4), IF($O99 &lt;&gt; "", $E99/$O99, ""), ""),"")</f>
        <v>#VALUE!</v>
      </c>
      <c r="T99" s="10" t="e">
        <f>IF('FY2024'!$A101&lt;&gt;"",IF(AND(MONTH($K99) &lt;= 5, MONTH($L99) &gt;= 5), IF($O99 &lt;&gt; "", $E99/$O99, ""), ""),"")</f>
        <v>#VALUE!</v>
      </c>
      <c r="U99" s="10" t="e">
        <f>IF('FY2024'!$A101&lt;&gt;"",IF(AND(MONTH($K99) &lt;= 6, MONTH($L99) &gt;= 6), IF($O99 &lt;&gt; "", $E99/$O99, ""), ""),"")</f>
        <v>#VALUE!</v>
      </c>
      <c r="V99" s="10" t="e">
        <f>IF('FY2024'!$A101&lt;&gt;"",IF(AND(MONTH($K99) &lt;= 7, MONTH($L99) &gt;= 7 ), IF($O99 &lt;&gt; "", $E99/$O99, ""), ""),"")</f>
        <v>#VALUE!</v>
      </c>
      <c r="W99" s="10" t="e">
        <f>IF('FY2024'!$A101&lt;&gt;"",IF(AND(MONTH($K99) &lt;= 8, MONTH($L99) &gt;= 8), IF($O99 &lt;&gt; "", $E99/$O99, ""), ""),"")</f>
        <v>#VALUE!</v>
      </c>
      <c r="X99" s="10" t="e">
        <f>IF('FY2024'!$A101&lt;&gt;"",IF(AND(MONTH($K99) &lt;= 9, MONTH($L99) &gt;= 9), IF($O99 &lt;&gt; "", $E99/$O99, ""), ""),"")</f>
        <v>#VALUE!</v>
      </c>
      <c r="Y99" s="10" t="e">
        <f>IF('FY2024'!$A101&lt;&gt;"",IF(AND(MONTH($K99) &lt;= 10, MONTH($L99) &gt;= 10), IF($O99 &lt;&gt; "", $E99/$O99, ""), ""),"")</f>
        <v>#VALUE!</v>
      </c>
      <c r="Z99" s="10" t="e">
        <f>IF('FY2024'!$A101&lt;&gt;"",IF(AND(MONTH($K99) &lt;= 11, MONTH($L99) &gt;= 11), IF($O99 &lt;&gt; "", $E99/$O99, ""), ""),"")</f>
        <v>#VALUE!</v>
      </c>
      <c r="AA99" s="10" t="e">
        <f>IF('FY2024'!$A101&lt;&gt;"",IF(AND(MONTH($K99) &lt;= 12, MONTH($L99) &gt;= 12), IF($O99 &lt;&gt; "", $E99/$O99, ""), ""),"")</f>
        <v>#VALUE!</v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 t="e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#VALUE!</v>
      </c>
      <c r="L100" s="7" t="e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#VALUE!</v>
      </c>
      <c r="M100" s="7" t="e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#VALUE!</v>
      </c>
      <c r="N100" s="7" t="e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#VALUE!</v>
      </c>
      <c r="O100" s="5" t="e">
        <f t="shared" si="1"/>
        <v>#VALUE!</v>
      </c>
      <c r="P100" s="10" t="e">
        <f>IF('FY2024'!$A102&lt;&gt;"",IF(AND(MONTH($K100) &lt;= 1, MONTH($L100) &gt;= 1), IF($O100 &lt;&gt; "", $E100/$O100, ""), ""),"")</f>
        <v>#VALUE!</v>
      </c>
      <c r="Q100" s="10" t="e">
        <f>IF('FY2024'!$A102&lt;&gt;"",IF(AND(MONTH($K100) &lt;= 2, MONTH($L100) &gt;= 2), IF($O100 &lt;&gt; "", $E100/$O100, ""), ""),"")</f>
        <v>#VALUE!</v>
      </c>
      <c r="R100" s="10" t="e">
        <f>IF('FY2024'!$A102&lt;&gt;"",IF(AND(MONTH($K100) &lt;= 3, MONTH($L100) &gt;= 3), IF($O100 &lt;&gt; "", $E100/$O100, ""), ""),"")</f>
        <v>#VALUE!</v>
      </c>
      <c r="S100" s="10" t="e">
        <f>IF('FY2024'!$A102&lt;&gt;"",IF(AND(MONTH($K100) &lt;= 4, MONTH($L100) &gt;= 4), IF($O100 &lt;&gt; "", $E100/$O100, ""), ""),"")</f>
        <v>#VALUE!</v>
      </c>
      <c r="T100" s="10" t="e">
        <f>IF('FY2024'!$A102&lt;&gt;"",IF(AND(MONTH($K100) &lt;= 5, MONTH($L100) &gt;= 5), IF($O100 &lt;&gt; "", $E100/$O100, ""), ""),"")</f>
        <v>#VALUE!</v>
      </c>
      <c r="U100" s="10" t="e">
        <f>IF('FY2024'!$A102&lt;&gt;"",IF(AND(MONTH($K100) &lt;= 6, MONTH($L100) &gt;= 6), IF($O100 &lt;&gt; "", $E100/$O100, ""), ""),"")</f>
        <v>#VALUE!</v>
      </c>
      <c r="V100" s="10" t="e">
        <f>IF('FY2024'!$A102&lt;&gt;"",IF(AND(MONTH($K100) &lt;= 7, MONTH($L100) &gt;= 7 ), IF($O100 &lt;&gt; "", $E100/$O100, ""), ""),"")</f>
        <v>#VALUE!</v>
      </c>
      <c r="W100" s="10" t="e">
        <f>IF('FY2024'!$A102&lt;&gt;"",IF(AND(MONTH($K100) &lt;= 8, MONTH($L100) &gt;= 8), IF($O100 &lt;&gt; "", $E100/$O100, ""), ""),"")</f>
        <v>#VALUE!</v>
      </c>
      <c r="X100" s="10" t="e">
        <f>IF('FY2024'!$A102&lt;&gt;"",IF(AND(MONTH($K100) &lt;= 9, MONTH($L100) &gt;= 9), IF($O100 &lt;&gt; "", $E100/$O100, ""), ""),"")</f>
        <v>#VALUE!</v>
      </c>
      <c r="Y100" s="10" t="e">
        <f>IF('FY2024'!$A102&lt;&gt;"",IF(AND(MONTH($K100) &lt;= 10, MONTH($L100) &gt;= 10), IF($O100 &lt;&gt; "", $E100/$O100, ""), ""),"")</f>
        <v>#VALUE!</v>
      </c>
      <c r="Z100" s="10" t="e">
        <f>IF('FY2024'!$A102&lt;&gt;"",IF(AND(MONTH($K100) &lt;= 11, MONTH($L100) &gt;= 11), IF($O100 &lt;&gt; "", $E100/$O100, ""), ""),"")</f>
        <v>#VALUE!</v>
      </c>
      <c r="AA100" s="10" t="e">
        <f>IF('FY2024'!$A102&lt;&gt;"",IF(AND(MONTH($K100) &lt;= 12, MONTH($L100) &gt;= 12), IF($O100 &lt;&gt; "", $E100/$O100, ""), ""),"")</f>
        <v>#VALUE!</v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 t="e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#VALUE!</v>
      </c>
      <c r="L101" s="7" t="e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#VALUE!</v>
      </c>
      <c r="M101" s="7" t="e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#VALUE!</v>
      </c>
      <c r="N101" s="7" t="e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#VALUE!</v>
      </c>
      <c r="O101" s="5" t="e">
        <f t="shared" si="1"/>
        <v>#VALUE!</v>
      </c>
      <c r="P101" s="10" t="e">
        <f>IF('FY2024'!$A103&lt;&gt;"",IF(AND(MONTH($K101) &lt;= 1, MONTH($L101) &gt;= 1), IF($O101 &lt;&gt; "", $E101/$O101, ""), ""),"")</f>
        <v>#VALUE!</v>
      </c>
      <c r="Q101" s="10" t="e">
        <f>IF('FY2024'!$A103&lt;&gt;"",IF(AND(MONTH($K101) &lt;= 2, MONTH($L101) &gt;= 2), IF($O101 &lt;&gt; "", $E101/$O101, ""), ""),"")</f>
        <v>#VALUE!</v>
      </c>
      <c r="R101" s="10" t="e">
        <f>IF('FY2024'!$A103&lt;&gt;"",IF(AND(MONTH($K101) &lt;= 3, MONTH($L101) &gt;= 3), IF($O101 &lt;&gt; "", $E101/$O101, ""), ""),"")</f>
        <v>#VALUE!</v>
      </c>
      <c r="S101" s="10" t="e">
        <f>IF('FY2024'!$A103&lt;&gt;"",IF(AND(MONTH($K101) &lt;= 4, MONTH($L101) &gt;= 4), IF($O101 &lt;&gt; "", $E101/$O101, ""), ""),"")</f>
        <v>#VALUE!</v>
      </c>
      <c r="T101" s="10" t="e">
        <f>IF('FY2024'!$A103&lt;&gt;"",IF(AND(MONTH($K101) &lt;= 5, MONTH($L101) &gt;= 5), IF($O101 &lt;&gt; "", $E101/$O101, ""), ""),"")</f>
        <v>#VALUE!</v>
      </c>
      <c r="U101" s="10" t="e">
        <f>IF('FY2024'!$A103&lt;&gt;"",IF(AND(MONTH($K101) &lt;= 6, MONTH($L101) &gt;= 6), IF($O101 &lt;&gt; "", $E101/$O101, ""), ""),"")</f>
        <v>#VALUE!</v>
      </c>
      <c r="V101" s="10" t="e">
        <f>IF('FY2024'!$A103&lt;&gt;"",IF(AND(MONTH($K101) &lt;= 7, MONTH($L101) &gt;= 7 ), IF($O101 &lt;&gt; "", $E101/$O101, ""), ""),"")</f>
        <v>#VALUE!</v>
      </c>
      <c r="W101" s="10" t="e">
        <f>IF('FY2024'!$A103&lt;&gt;"",IF(AND(MONTH($K101) &lt;= 8, MONTH($L101) &gt;= 8), IF($O101 &lt;&gt; "", $E101/$O101, ""), ""),"")</f>
        <v>#VALUE!</v>
      </c>
      <c r="X101" s="10" t="e">
        <f>IF('FY2024'!$A103&lt;&gt;"",IF(AND(MONTH($K101) &lt;= 9, MONTH($L101) &gt;= 9), IF($O101 &lt;&gt; "", $E101/$O101, ""), ""),"")</f>
        <v>#VALUE!</v>
      </c>
      <c r="Y101" s="10" t="e">
        <f>IF('FY2024'!$A103&lt;&gt;"",IF(AND(MONTH($K101) &lt;= 10, MONTH($L101) &gt;= 10), IF($O101 &lt;&gt; "", $E101/$O101, ""), ""),"")</f>
        <v>#VALUE!</v>
      </c>
      <c r="Z101" s="10" t="e">
        <f>IF('FY2024'!$A103&lt;&gt;"",IF(AND(MONTH($K101) &lt;= 11, MONTH($L101) &gt;= 11), IF($O101 &lt;&gt; "", $E101/$O101, ""), ""),"")</f>
        <v>#VALUE!</v>
      </c>
      <c r="AA101" s="10" t="e">
        <f>IF('FY2024'!$A103&lt;&gt;"",IF(AND(MONTH($K101) &lt;= 12, MONTH($L101) &gt;= 12), IF($O101 &lt;&gt; "", $E101/$O101, ""), ""),"")</f>
        <v>#VALUE!</v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 t="e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#VALUE!</v>
      </c>
      <c r="L102" s="7" t="e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#VALUE!</v>
      </c>
      <c r="M102" s="7" t="e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#VALUE!</v>
      </c>
      <c r="N102" s="7" t="e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#VALUE!</v>
      </c>
      <c r="O102" s="5" t="e">
        <f t="shared" si="1"/>
        <v>#VALUE!</v>
      </c>
      <c r="P102" s="10" t="e">
        <f>IF('FY2024'!$A104&lt;&gt;"",IF(AND(MONTH($K102) &lt;= 1, MONTH($L102) &gt;= 1), IF($O102 &lt;&gt; "", $E102/$O102, ""), ""),"")</f>
        <v>#VALUE!</v>
      </c>
      <c r="Q102" s="10" t="e">
        <f>IF('FY2024'!$A104&lt;&gt;"",IF(AND(MONTH($K102) &lt;= 2, MONTH($L102) &gt;= 2), IF($O102 &lt;&gt; "", $E102/$O102, ""), ""),"")</f>
        <v>#VALUE!</v>
      </c>
      <c r="R102" s="10" t="e">
        <f>IF('FY2024'!$A104&lt;&gt;"",IF(AND(MONTH($K102) &lt;= 3, MONTH($L102) &gt;= 3), IF($O102 &lt;&gt; "", $E102/$O102, ""), ""),"")</f>
        <v>#VALUE!</v>
      </c>
      <c r="S102" s="10" t="e">
        <f>IF('FY2024'!$A104&lt;&gt;"",IF(AND(MONTH($K102) &lt;= 4, MONTH($L102) &gt;= 4), IF($O102 &lt;&gt; "", $E102/$O102, ""), ""),"")</f>
        <v>#VALUE!</v>
      </c>
      <c r="T102" s="10" t="e">
        <f>IF('FY2024'!$A104&lt;&gt;"",IF(AND(MONTH($K102) &lt;= 5, MONTH($L102) &gt;= 5), IF($O102 &lt;&gt; "", $E102/$O102, ""), ""),"")</f>
        <v>#VALUE!</v>
      </c>
      <c r="U102" s="10" t="e">
        <f>IF('FY2024'!$A104&lt;&gt;"",IF(AND(MONTH($K102) &lt;= 6, MONTH($L102) &gt;= 6), IF($O102 &lt;&gt; "", $E102/$O102, ""), ""),"")</f>
        <v>#VALUE!</v>
      </c>
      <c r="V102" s="10" t="e">
        <f>IF('FY2024'!$A104&lt;&gt;"",IF(AND(MONTH($K102) &lt;= 7, MONTH($L102) &gt;= 7 ), IF($O102 &lt;&gt; "", $E102/$O102, ""), ""),"")</f>
        <v>#VALUE!</v>
      </c>
      <c r="W102" s="10" t="e">
        <f>IF('FY2024'!$A104&lt;&gt;"",IF(AND(MONTH($K102) &lt;= 8, MONTH($L102) &gt;= 8), IF($O102 &lt;&gt; "", $E102/$O102, ""), ""),"")</f>
        <v>#VALUE!</v>
      </c>
      <c r="X102" s="10" t="e">
        <f>IF('FY2024'!$A104&lt;&gt;"",IF(AND(MONTH($K102) &lt;= 9, MONTH($L102) &gt;= 9), IF($O102 &lt;&gt; "", $E102/$O102, ""), ""),"")</f>
        <v>#VALUE!</v>
      </c>
      <c r="Y102" s="10" t="e">
        <f>IF('FY2024'!$A104&lt;&gt;"",IF(AND(MONTH($K102) &lt;= 10, MONTH($L102) &gt;= 10), IF($O102 &lt;&gt; "", $E102/$O102, ""), ""),"")</f>
        <v>#VALUE!</v>
      </c>
      <c r="Z102" s="10" t="e">
        <f>IF('FY2024'!$A104&lt;&gt;"",IF(AND(MONTH($K102) &lt;= 11, MONTH($L102) &gt;= 11), IF($O102 &lt;&gt; "", $E102/$O102, ""), ""),"")</f>
        <v>#VALUE!</v>
      </c>
      <c r="AA102" s="10" t="e">
        <f>IF('FY2024'!$A104&lt;&gt;"",IF(AND(MONTH($K102) &lt;= 12, MONTH($L102) &gt;= 12), IF($O102 &lt;&gt; "", $E102/$O102, ""), ""),"")</f>
        <v>#VALUE!</v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 t="e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#VALUE!</v>
      </c>
      <c r="L103" s="7" t="e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#VALUE!</v>
      </c>
      <c r="M103" s="7" t="e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#VALUE!</v>
      </c>
      <c r="N103" s="7" t="e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#VALUE!</v>
      </c>
      <c r="O103" s="5" t="e">
        <f t="shared" si="1"/>
        <v>#VALUE!</v>
      </c>
      <c r="P103" s="10" t="e">
        <f>IF('FY2024'!$A105&lt;&gt;"",IF(AND(MONTH($K103) &lt;= 1, MONTH($L103) &gt;= 1), IF($O103 &lt;&gt; "", $E103/$O103, ""), ""),"")</f>
        <v>#VALUE!</v>
      </c>
      <c r="Q103" s="10" t="e">
        <f>IF('FY2024'!$A105&lt;&gt;"",IF(AND(MONTH($K103) &lt;= 2, MONTH($L103) &gt;= 2), IF($O103 &lt;&gt; "", $E103/$O103, ""), ""),"")</f>
        <v>#VALUE!</v>
      </c>
      <c r="R103" s="10" t="e">
        <f>IF('FY2024'!$A105&lt;&gt;"",IF(AND(MONTH($K103) &lt;= 3, MONTH($L103) &gt;= 3), IF($O103 &lt;&gt; "", $E103/$O103, ""), ""),"")</f>
        <v>#VALUE!</v>
      </c>
      <c r="S103" s="10" t="e">
        <f>IF('FY2024'!$A105&lt;&gt;"",IF(AND(MONTH($K103) &lt;= 4, MONTH($L103) &gt;= 4), IF($O103 &lt;&gt; "", $E103/$O103, ""), ""),"")</f>
        <v>#VALUE!</v>
      </c>
      <c r="T103" s="10" t="e">
        <f>IF('FY2024'!$A105&lt;&gt;"",IF(AND(MONTH($K103) &lt;= 5, MONTH($L103) &gt;= 5), IF($O103 &lt;&gt; "", $E103/$O103, ""), ""),"")</f>
        <v>#VALUE!</v>
      </c>
      <c r="U103" s="10" t="e">
        <f>IF('FY2024'!$A105&lt;&gt;"",IF(AND(MONTH($K103) &lt;= 6, MONTH($L103) &gt;= 6), IF($O103 &lt;&gt; "", $E103/$O103, ""), ""),"")</f>
        <v>#VALUE!</v>
      </c>
      <c r="V103" s="10" t="e">
        <f>IF('FY2024'!$A105&lt;&gt;"",IF(AND(MONTH($K103) &lt;= 7, MONTH($L103) &gt;= 7 ), IF($O103 &lt;&gt; "", $E103/$O103, ""), ""),"")</f>
        <v>#VALUE!</v>
      </c>
      <c r="W103" s="10" t="e">
        <f>IF('FY2024'!$A105&lt;&gt;"",IF(AND(MONTH($K103) &lt;= 8, MONTH($L103) &gt;= 8), IF($O103 &lt;&gt; "", $E103/$O103, ""), ""),"")</f>
        <v>#VALUE!</v>
      </c>
      <c r="X103" s="10" t="e">
        <f>IF('FY2024'!$A105&lt;&gt;"",IF(AND(MONTH($K103) &lt;= 9, MONTH($L103) &gt;= 9), IF($O103 &lt;&gt; "", $E103/$O103, ""), ""),"")</f>
        <v>#VALUE!</v>
      </c>
      <c r="Y103" s="10" t="e">
        <f>IF('FY2024'!$A105&lt;&gt;"",IF(AND(MONTH($K103) &lt;= 10, MONTH($L103) &gt;= 10), IF($O103 &lt;&gt; "", $E103/$O103, ""), ""),"")</f>
        <v>#VALUE!</v>
      </c>
      <c r="Z103" s="10" t="e">
        <f>IF('FY2024'!$A105&lt;&gt;"",IF(AND(MONTH($K103) &lt;= 11, MONTH($L103) &gt;= 11), IF($O103 &lt;&gt; "", $E103/$O103, ""), ""),"")</f>
        <v>#VALUE!</v>
      </c>
      <c r="AA103" s="10" t="e">
        <f>IF('FY2024'!$A105&lt;&gt;"",IF(AND(MONTH($K103) &lt;= 12, MONTH($L103) &gt;= 12), IF($O103 &lt;&gt; "", $E103/$O103, ""), ""),"")</f>
        <v>#VALUE!</v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 t="e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#VALUE!</v>
      </c>
      <c r="L104" s="7" t="e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#VALUE!</v>
      </c>
      <c r="M104" s="7" t="e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#VALUE!</v>
      </c>
      <c r="N104" s="7" t="e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#VALUE!</v>
      </c>
      <c r="O104" s="5" t="e">
        <f t="shared" si="1"/>
        <v>#VALUE!</v>
      </c>
      <c r="P104" s="10" t="e">
        <f>IF('FY2024'!$A106&lt;&gt;"",IF(AND(MONTH($K104) &lt;= 1, MONTH($L104) &gt;= 1), IF($O104 &lt;&gt; "", $E104/$O104, ""), ""),"")</f>
        <v>#VALUE!</v>
      </c>
      <c r="Q104" s="10" t="e">
        <f>IF('FY2024'!$A106&lt;&gt;"",IF(AND(MONTH($K104) &lt;= 2, MONTH($L104) &gt;= 2), IF($O104 &lt;&gt; "", $E104/$O104, ""), ""),"")</f>
        <v>#VALUE!</v>
      </c>
      <c r="R104" s="10" t="e">
        <f>IF('FY2024'!$A106&lt;&gt;"",IF(AND(MONTH($K104) &lt;= 3, MONTH($L104) &gt;= 3), IF($O104 &lt;&gt; "", $E104/$O104, ""), ""),"")</f>
        <v>#VALUE!</v>
      </c>
      <c r="S104" s="10" t="e">
        <f>IF('FY2024'!$A106&lt;&gt;"",IF(AND(MONTH($K104) &lt;= 4, MONTH($L104) &gt;= 4), IF($O104 &lt;&gt; "", $E104/$O104, ""), ""),"")</f>
        <v>#VALUE!</v>
      </c>
      <c r="T104" s="10" t="e">
        <f>IF('FY2024'!$A106&lt;&gt;"",IF(AND(MONTH($K104) &lt;= 5, MONTH($L104) &gt;= 5), IF($O104 &lt;&gt; "", $E104/$O104, ""), ""),"")</f>
        <v>#VALUE!</v>
      </c>
      <c r="U104" s="10" t="e">
        <f>IF('FY2024'!$A106&lt;&gt;"",IF(AND(MONTH($K104) &lt;= 6, MONTH($L104) &gt;= 6), IF($O104 &lt;&gt; "", $E104/$O104, ""), ""),"")</f>
        <v>#VALUE!</v>
      </c>
      <c r="V104" s="10" t="e">
        <f>IF('FY2024'!$A106&lt;&gt;"",IF(AND(MONTH($K104) &lt;= 7, MONTH($L104) &gt;= 7 ), IF($O104 &lt;&gt; "", $E104/$O104, ""), ""),"")</f>
        <v>#VALUE!</v>
      </c>
      <c r="W104" s="10" t="e">
        <f>IF('FY2024'!$A106&lt;&gt;"",IF(AND(MONTH($K104) &lt;= 8, MONTH($L104) &gt;= 8), IF($O104 &lt;&gt; "", $E104/$O104, ""), ""),"")</f>
        <v>#VALUE!</v>
      </c>
      <c r="X104" s="10" t="e">
        <f>IF('FY2024'!$A106&lt;&gt;"",IF(AND(MONTH($K104) &lt;= 9, MONTH($L104) &gt;= 9), IF($O104 &lt;&gt; "", $E104/$O104, ""), ""),"")</f>
        <v>#VALUE!</v>
      </c>
      <c r="Y104" s="10" t="e">
        <f>IF('FY2024'!$A106&lt;&gt;"",IF(AND(MONTH($K104) &lt;= 10, MONTH($L104) &gt;= 10), IF($O104 &lt;&gt; "", $E104/$O104, ""), ""),"")</f>
        <v>#VALUE!</v>
      </c>
      <c r="Z104" s="10" t="e">
        <f>IF('FY2024'!$A106&lt;&gt;"",IF(AND(MONTH($K104) &lt;= 11, MONTH($L104) &gt;= 11), IF($O104 &lt;&gt; "", $E104/$O104, ""), ""),"")</f>
        <v>#VALUE!</v>
      </c>
      <c r="AA104" s="10" t="e">
        <f>IF('FY2024'!$A106&lt;&gt;"",IF(AND(MONTH($K104) &lt;= 12, MONTH($L104) &gt;= 12), IF($O104 &lt;&gt; "", $E104/$O104, ""), ""),"")</f>
        <v>#VALUE!</v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 t="e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#VALUE!</v>
      </c>
      <c r="L105" s="7" t="e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#VALUE!</v>
      </c>
      <c r="M105" s="7" t="e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#VALUE!</v>
      </c>
      <c r="N105" s="7" t="e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#VALUE!</v>
      </c>
      <c r="O105" s="5" t="e">
        <f t="shared" si="1"/>
        <v>#VALUE!</v>
      </c>
      <c r="P105" s="10" t="e">
        <f>IF('FY2024'!$A107&lt;&gt;"",IF(AND(MONTH($K105) &lt;= 1, MONTH($L105) &gt;= 1), IF($O105 &lt;&gt; "", $E105/$O105, ""), ""),"")</f>
        <v>#VALUE!</v>
      </c>
      <c r="Q105" s="10" t="e">
        <f>IF('FY2024'!$A107&lt;&gt;"",IF(AND(MONTH($K105) &lt;= 2, MONTH($L105) &gt;= 2), IF($O105 &lt;&gt; "", $E105/$O105, ""), ""),"")</f>
        <v>#VALUE!</v>
      </c>
      <c r="R105" s="10" t="e">
        <f>IF('FY2024'!$A107&lt;&gt;"",IF(AND(MONTH($K105) &lt;= 3, MONTH($L105) &gt;= 3), IF($O105 &lt;&gt; "", $E105/$O105, ""), ""),"")</f>
        <v>#VALUE!</v>
      </c>
      <c r="S105" s="10" t="e">
        <f>IF('FY2024'!$A107&lt;&gt;"",IF(AND(MONTH($K105) &lt;= 4, MONTH($L105) &gt;= 4), IF($O105 &lt;&gt; "", $E105/$O105, ""), ""),"")</f>
        <v>#VALUE!</v>
      </c>
      <c r="T105" s="10" t="e">
        <f>IF('FY2024'!$A107&lt;&gt;"",IF(AND(MONTH($K105) &lt;= 5, MONTH($L105) &gt;= 5), IF($O105 &lt;&gt; "", $E105/$O105, ""), ""),"")</f>
        <v>#VALUE!</v>
      </c>
      <c r="U105" s="10" t="e">
        <f>IF('FY2024'!$A107&lt;&gt;"",IF(AND(MONTH($K105) &lt;= 6, MONTH($L105) &gt;= 6), IF($O105 &lt;&gt; "", $E105/$O105, ""), ""),"")</f>
        <v>#VALUE!</v>
      </c>
      <c r="V105" s="10" t="e">
        <f>IF('FY2024'!$A107&lt;&gt;"",IF(AND(MONTH($K105) &lt;= 7, MONTH($L105) &gt;= 7 ), IF($O105 &lt;&gt; "", $E105/$O105, ""), ""),"")</f>
        <v>#VALUE!</v>
      </c>
      <c r="W105" s="10" t="e">
        <f>IF('FY2024'!$A107&lt;&gt;"",IF(AND(MONTH($K105) &lt;= 8, MONTH($L105) &gt;= 8), IF($O105 &lt;&gt; "", $E105/$O105, ""), ""),"")</f>
        <v>#VALUE!</v>
      </c>
      <c r="X105" s="10" t="e">
        <f>IF('FY2024'!$A107&lt;&gt;"",IF(AND(MONTH($K105) &lt;= 9, MONTH($L105) &gt;= 9), IF($O105 &lt;&gt; "", $E105/$O105, ""), ""),"")</f>
        <v>#VALUE!</v>
      </c>
      <c r="Y105" s="10" t="e">
        <f>IF('FY2024'!$A107&lt;&gt;"",IF(AND(MONTH($K105) &lt;= 10, MONTH($L105) &gt;= 10), IF($O105 &lt;&gt; "", $E105/$O105, ""), ""),"")</f>
        <v>#VALUE!</v>
      </c>
      <c r="Z105" s="10" t="e">
        <f>IF('FY2024'!$A107&lt;&gt;"",IF(AND(MONTH($K105) &lt;= 11, MONTH($L105) &gt;= 11), IF($O105 &lt;&gt; "", $E105/$O105, ""), ""),"")</f>
        <v>#VALUE!</v>
      </c>
      <c r="AA105" s="10" t="e">
        <f>IF('FY2024'!$A107&lt;&gt;"",IF(AND(MONTH($K105) &lt;= 12, MONTH($L105) &gt;= 12), IF($O105 &lt;&gt; "", $E105/$O105, ""), ""),"")</f>
        <v>#VALUE!</v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 t="e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#VALUE!</v>
      </c>
      <c r="L106" s="7" t="e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#VALUE!</v>
      </c>
      <c r="M106" s="7" t="e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#VALUE!</v>
      </c>
      <c r="N106" s="7" t="e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#VALUE!</v>
      </c>
      <c r="O106" s="5" t="e">
        <f t="shared" si="1"/>
        <v>#VALUE!</v>
      </c>
      <c r="P106" s="10" t="e">
        <f>IF('FY2024'!$A108&lt;&gt;"",IF(AND(MONTH($K106) &lt;= 1, MONTH($L106) &gt;= 1), IF($O106 &lt;&gt; "", $E106/$O106, ""), ""),"")</f>
        <v>#VALUE!</v>
      </c>
      <c r="Q106" s="10" t="e">
        <f>IF('FY2024'!$A108&lt;&gt;"",IF(AND(MONTH($K106) &lt;= 2, MONTH($L106) &gt;= 2), IF($O106 &lt;&gt; "", $E106/$O106, ""), ""),"")</f>
        <v>#VALUE!</v>
      </c>
      <c r="R106" s="10" t="e">
        <f>IF('FY2024'!$A108&lt;&gt;"",IF(AND(MONTH($K106) &lt;= 3, MONTH($L106) &gt;= 3), IF($O106 &lt;&gt; "", $E106/$O106, ""), ""),"")</f>
        <v>#VALUE!</v>
      </c>
      <c r="S106" s="10" t="e">
        <f>IF('FY2024'!$A108&lt;&gt;"",IF(AND(MONTH($K106) &lt;= 4, MONTH($L106) &gt;= 4), IF($O106 &lt;&gt; "", $E106/$O106, ""), ""),"")</f>
        <v>#VALUE!</v>
      </c>
      <c r="T106" s="10" t="e">
        <f>IF('FY2024'!$A108&lt;&gt;"",IF(AND(MONTH($K106) &lt;= 5, MONTH($L106) &gt;= 5), IF($O106 &lt;&gt; "", $E106/$O106, ""), ""),"")</f>
        <v>#VALUE!</v>
      </c>
      <c r="U106" s="10" t="e">
        <f>IF('FY2024'!$A108&lt;&gt;"",IF(AND(MONTH($K106) &lt;= 6, MONTH($L106) &gt;= 6), IF($O106 &lt;&gt; "", $E106/$O106, ""), ""),"")</f>
        <v>#VALUE!</v>
      </c>
      <c r="V106" s="10" t="e">
        <f>IF('FY2024'!$A108&lt;&gt;"",IF(AND(MONTH($K106) &lt;= 7, MONTH($L106) &gt;= 7 ), IF($O106 &lt;&gt; "", $E106/$O106, ""), ""),"")</f>
        <v>#VALUE!</v>
      </c>
      <c r="W106" s="10" t="e">
        <f>IF('FY2024'!$A108&lt;&gt;"",IF(AND(MONTH($K106) &lt;= 8, MONTH($L106) &gt;= 8), IF($O106 &lt;&gt; "", $E106/$O106, ""), ""),"")</f>
        <v>#VALUE!</v>
      </c>
      <c r="X106" s="10" t="e">
        <f>IF('FY2024'!$A108&lt;&gt;"",IF(AND(MONTH($K106) &lt;= 9, MONTH($L106) &gt;= 9), IF($O106 &lt;&gt; "", $E106/$O106, ""), ""),"")</f>
        <v>#VALUE!</v>
      </c>
      <c r="Y106" s="10" t="e">
        <f>IF('FY2024'!$A108&lt;&gt;"",IF(AND(MONTH($K106) &lt;= 10, MONTH($L106) &gt;= 10), IF($O106 &lt;&gt; "", $E106/$O106, ""), ""),"")</f>
        <v>#VALUE!</v>
      </c>
      <c r="Z106" s="10" t="e">
        <f>IF('FY2024'!$A108&lt;&gt;"",IF(AND(MONTH($K106) &lt;= 11, MONTH($L106) &gt;= 11), IF($O106 &lt;&gt; "", $E106/$O106, ""), ""),"")</f>
        <v>#VALUE!</v>
      </c>
      <c r="AA106" s="10" t="e">
        <f>IF('FY2024'!$A108&lt;&gt;"",IF(AND(MONTH($K106) &lt;= 12, MONTH($L106) &gt;= 12), IF($O106 &lt;&gt; "", $E106/$O106, ""), ""),"")</f>
        <v>#VALUE!</v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 t="e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#VALUE!</v>
      </c>
      <c r="L107" s="7" t="e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#VALUE!</v>
      </c>
      <c r="M107" s="7" t="e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#VALUE!</v>
      </c>
      <c r="N107" s="7" t="e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#VALUE!</v>
      </c>
      <c r="O107" s="5" t="e">
        <f t="shared" si="1"/>
        <v>#VALUE!</v>
      </c>
      <c r="P107" s="10" t="e">
        <f>IF('FY2024'!$A109&lt;&gt;"",IF(AND(MONTH($K107) &lt;= 1, MONTH($L107) &gt;= 1), IF($O107 &lt;&gt; "", $E107/$O107, ""), ""),"")</f>
        <v>#VALUE!</v>
      </c>
      <c r="Q107" s="10" t="e">
        <f>IF('FY2024'!$A109&lt;&gt;"",IF(AND(MONTH($K107) &lt;= 2, MONTH($L107) &gt;= 2), IF($O107 &lt;&gt; "", $E107/$O107, ""), ""),"")</f>
        <v>#VALUE!</v>
      </c>
      <c r="R107" s="10" t="e">
        <f>IF('FY2024'!$A109&lt;&gt;"",IF(AND(MONTH($K107) &lt;= 3, MONTH($L107) &gt;= 3), IF($O107 &lt;&gt; "", $E107/$O107, ""), ""),"")</f>
        <v>#VALUE!</v>
      </c>
      <c r="S107" s="10" t="e">
        <f>IF('FY2024'!$A109&lt;&gt;"",IF(AND(MONTH($K107) &lt;= 4, MONTH($L107) &gt;= 4), IF($O107 &lt;&gt; "", $E107/$O107, ""), ""),"")</f>
        <v>#VALUE!</v>
      </c>
      <c r="T107" s="10" t="e">
        <f>IF('FY2024'!$A109&lt;&gt;"",IF(AND(MONTH($K107) &lt;= 5, MONTH($L107) &gt;= 5), IF($O107 &lt;&gt; "", $E107/$O107, ""), ""),"")</f>
        <v>#VALUE!</v>
      </c>
      <c r="U107" s="10" t="e">
        <f>IF('FY2024'!$A109&lt;&gt;"",IF(AND(MONTH($K107) &lt;= 6, MONTH($L107) &gt;= 6), IF($O107 &lt;&gt; "", $E107/$O107, ""), ""),"")</f>
        <v>#VALUE!</v>
      </c>
      <c r="V107" s="10" t="e">
        <f>IF('FY2024'!$A109&lt;&gt;"",IF(AND(MONTH($K107) &lt;= 7, MONTH($L107) &gt;= 7 ), IF($O107 &lt;&gt; "", $E107/$O107, ""), ""),"")</f>
        <v>#VALUE!</v>
      </c>
      <c r="W107" s="10" t="e">
        <f>IF('FY2024'!$A109&lt;&gt;"",IF(AND(MONTH($K107) &lt;= 8, MONTH($L107) &gt;= 8), IF($O107 &lt;&gt; "", $E107/$O107, ""), ""),"")</f>
        <v>#VALUE!</v>
      </c>
      <c r="X107" s="10" t="e">
        <f>IF('FY2024'!$A109&lt;&gt;"",IF(AND(MONTH($K107) &lt;= 9, MONTH($L107) &gt;= 9), IF($O107 &lt;&gt; "", $E107/$O107, ""), ""),"")</f>
        <v>#VALUE!</v>
      </c>
      <c r="Y107" s="10" t="e">
        <f>IF('FY2024'!$A109&lt;&gt;"",IF(AND(MONTH($K107) &lt;= 10, MONTH($L107) &gt;= 10), IF($O107 &lt;&gt; "", $E107/$O107, ""), ""),"")</f>
        <v>#VALUE!</v>
      </c>
      <c r="Z107" s="10" t="e">
        <f>IF('FY2024'!$A109&lt;&gt;"",IF(AND(MONTH($K107) &lt;= 11, MONTH($L107) &gt;= 11), IF($O107 &lt;&gt; "", $E107/$O107, ""), ""),"")</f>
        <v>#VALUE!</v>
      </c>
      <c r="AA107" s="10" t="e">
        <f>IF('FY2024'!$A109&lt;&gt;"",IF(AND(MONTH($K107) &lt;= 12, MONTH($L107) &gt;= 12), IF($O107 &lt;&gt; "", $E107/$O107, ""), ""),"")</f>
        <v>#VALUE!</v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 t="e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#VALUE!</v>
      </c>
      <c r="L108" s="7" t="e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#VALUE!</v>
      </c>
      <c r="M108" s="7" t="e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#VALUE!</v>
      </c>
      <c r="N108" s="7" t="e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#VALUE!</v>
      </c>
      <c r="O108" s="5" t="e">
        <f t="shared" si="1"/>
        <v>#VALUE!</v>
      </c>
      <c r="P108" s="10" t="e">
        <f>IF('FY2024'!$A110&lt;&gt;"",IF(AND(MONTH($K108) &lt;= 1, MONTH($L108) &gt;= 1), IF($O108 &lt;&gt; "", $E108/$O108, ""), ""),"")</f>
        <v>#VALUE!</v>
      </c>
      <c r="Q108" s="10" t="e">
        <f>IF('FY2024'!$A110&lt;&gt;"",IF(AND(MONTH($K108) &lt;= 2, MONTH($L108) &gt;= 2), IF($O108 &lt;&gt; "", $E108/$O108, ""), ""),"")</f>
        <v>#VALUE!</v>
      </c>
      <c r="R108" s="10" t="e">
        <f>IF('FY2024'!$A110&lt;&gt;"",IF(AND(MONTH($K108) &lt;= 3, MONTH($L108) &gt;= 3), IF($O108 &lt;&gt; "", $E108/$O108, ""), ""),"")</f>
        <v>#VALUE!</v>
      </c>
      <c r="S108" s="10" t="e">
        <f>IF('FY2024'!$A110&lt;&gt;"",IF(AND(MONTH($K108) &lt;= 4, MONTH($L108) &gt;= 4), IF($O108 &lt;&gt; "", $E108/$O108, ""), ""),"")</f>
        <v>#VALUE!</v>
      </c>
      <c r="T108" s="10" t="e">
        <f>IF('FY2024'!$A110&lt;&gt;"",IF(AND(MONTH($K108) &lt;= 5, MONTH($L108) &gt;= 5), IF($O108 &lt;&gt; "", $E108/$O108, ""), ""),"")</f>
        <v>#VALUE!</v>
      </c>
      <c r="U108" s="10" t="e">
        <f>IF('FY2024'!$A110&lt;&gt;"",IF(AND(MONTH($K108) &lt;= 6, MONTH($L108) &gt;= 6), IF($O108 &lt;&gt; "", $E108/$O108, ""), ""),"")</f>
        <v>#VALUE!</v>
      </c>
      <c r="V108" s="10" t="e">
        <f>IF('FY2024'!$A110&lt;&gt;"",IF(AND(MONTH($K108) &lt;= 7, MONTH($L108) &gt;= 7 ), IF($O108 &lt;&gt; "", $E108/$O108, ""), ""),"")</f>
        <v>#VALUE!</v>
      </c>
      <c r="W108" s="10" t="e">
        <f>IF('FY2024'!$A110&lt;&gt;"",IF(AND(MONTH($K108) &lt;= 8, MONTH($L108) &gt;= 8), IF($O108 &lt;&gt; "", $E108/$O108, ""), ""),"")</f>
        <v>#VALUE!</v>
      </c>
      <c r="X108" s="10" t="e">
        <f>IF('FY2024'!$A110&lt;&gt;"",IF(AND(MONTH($K108) &lt;= 9, MONTH($L108) &gt;= 9), IF($O108 &lt;&gt; "", $E108/$O108, ""), ""),"")</f>
        <v>#VALUE!</v>
      </c>
      <c r="Y108" s="10" t="e">
        <f>IF('FY2024'!$A110&lt;&gt;"",IF(AND(MONTH($K108) &lt;= 10, MONTH($L108) &gt;= 10), IF($O108 &lt;&gt; "", $E108/$O108, ""), ""),"")</f>
        <v>#VALUE!</v>
      </c>
      <c r="Z108" s="10" t="e">
        <f>IF('FY2024'!$A110&lt;&gt;"",IF(AND(MONTH($K108) &lt;= 11, MONTH($L108) &gt;= 11), IF($O108 &lt;&gt; "", $E108/$O108, ""), ""),"")</f>
        <v>#VALUE!</v>
      </c>
      <c r="AA108" s="10" t="e">
        <f>IF('FY2024'!$A110&lt;&gt;"",IF(AND(MONTH($K108) &lt;= 12, MONTH($L108) &gt;= 12), IF($O108 &lt;&gt; "", $E108/$O108, ""), ""),"")</f>
        <v>#VALUE!</v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 t="e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#VALUE!</v>
      </c>
      <c r="L109" s="7" t="e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#VALUE!</v>
      </c>
      <c r="M109" s="7" t="e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#VALUE!</v>
      </c>
      <c r="N109" s="7" t="e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#VALUE!</v>
      </c>
      <c r="O109" s="5" t="e">
        <f t="shared" si="1"/>
        <v>#VALUE!</v>
      </c>
      <c r="P109" s="10" t="e">
        <f>IF('FY2024'!$A111&lt;&gt;"",IF(AND(MONTH($K109) &lt;= 1, MONTH($L109) &gt;= 1), IF($O109 &lt;&gt; "", $E109/$O109, ""), ""),"")</f>
        <v>#VALUE!</v>
      </c>
      <c r="Q109" s="10" t="e">
        <f>IF('FY2024'!$A111&lt;&gt;"",IF(AND(MONTH($K109) &lt;= 2, MONTH($L109) &gt;= 2), IF($O109 &lt;&gt; "", $E109/$O109, ""), ""),"")</f>
        <v>#VALUE!</v>
      </c>
      <c r="R109" s="10" t="e">
        <f>IF('FY2024'!$A111&lt;&gt;"",IF(AND(MONTH($K109) &lt;= 3, MONTH($L109) &gt;= 3), IF($O109 &lt;&gt; "", $E109/$O109, ""), ""),"")</f>
        <v>#VALUE!</v>
      </c>
      <c r="S109" s="10" t="e">
        <f>IF('FY2024'!$A111&lt;&gt;"",IF(AND(MONTH($K109) &lt;= 4, MONTH($L109) &gt;= 4), IF($O109 &lt;&gt; "", $E109/$O109, ""), ""),"")</f>
        <v>#VALUE!</v>
      </c>
      <c r="T109" s="10" t="e">
        <f>IF('FY2024'!$A111&lt;&gt;"",IF(AND(MONTH($K109) &lt;= 5, MONTH($L109) &gt;= 5), IF($O109 &lt;&gt; "", $E109/$O109, ""), ""),"")</f>
        <v>#VALUE!</v>
      </c>
      <c r="U109" s="10" t="e">
        <f>IF('FY2024'!$A111&lt;&gt;"",IF(AND(MONTH($K109) &lt;= 6, MONTH($L109) &gt;= 6), IF($O109 &lt;&gt; "", $E109/$O109, ""), ""),"")</f>
        <v>#VALUE!</v>
      </c>
      <c r="V109" s="10" t="e">
        <f>IF('FY2024'!$A111&lt;&gt;"",IF(AND(MONTH($K109) &lt;= 7, MONTH($L109) &gt;= 7 ), IF($O109 &lt;&gt; "", $E109/$O109, ""), ""),"")</f>
        <v>#VALUE!</v>
      </c>
      <c r="W109" s="10" t="e">
        <f>IF('FY2024'!$A111&lt;&gt;"",IF(AND(MONTH($K109) &lt;= 8, MONTH($L109) &gt;= 8), IF($O109 &lt;&gt; "", $E109/$O109, ""), ""),"")</f>
        <v>#VALUE!</v>
      </c>
      <c r="X109" s="10" t="e">
        <f>IF('FY2024'!$A111&lt;&gt;"",IF(AND(MONTH($K109) &lt;= 9, MONTH($L109) &gt;= 9), IF($O109 &lt;&gt; "", $E109/$O109, ""), ""),"")</f>
        <v>#VALUE!</v>
      </c>
      <c r="Y109" s="10" t="e">
        <f>IF('FY2024'!$A111&lt;&gt;"",IF(AND(MONTH($K109) &lt;= 10, MONTH($L109) &gt;= 10), IF($O109 &lt;&gt; "", $E109/$O109, ""), ""),"")</f>
        <v>#VALUE!</v>
      </c>
      <c r="Z109" s="10" t="e">
        <f>IF('FY2024'!$A111&lt;&gt;"",IF(AND(MONTH($K109) &lt;= 11, MONTH($L109) &gt;= 11), IF($O109 &lt;&gt; "", $E109/$O109, ""), ""),"")</f>
        <v>#VALUE!</v>
      </c>
      <c r="AA109" s="10" t="e">
        <f>IF('FY2024'!$A111&lt;&gt;"",IF(AND(MONTH($K109) &lt;= 12, MONTH($L109) &gt;= 12), IF($O109 &lt;&gt; "", $E109/$O109, ""), ""),"")</f>
        <v>#VALUE!</v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 t="e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#VALUE!</v>
      </c>
      <c r="L110" s="7" t="e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#VALUE!</v>
      </c>
      <c r="M110" s="7" t="e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#VALUE!</v>
      </c>
      <c r="N110" s="7" t="e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#VALUE!</v>
      </c>
      <c r="O110" s="5" t="e">
        <f t="shared" si="1"/>
        <v>#VALUE!</v>
      </c>
      <c r="P110" s="10" t="e">
        <f>IF('FY2024'!$A112&lt;&gt;"",IF(AND(MONTH($K110) &lt;= 1, MONTH($L110) &gt;= 1), IF($O110 &lt;&gt; "", $E110/$O110, ""), ""),"")</f>
        <v>#VALUE!</v>
      </c>
      <c r="Q110" s="10" t="e">
        <f>IF('FY2024'!$A112&lt;&gt;"",IF(AND(MONTH($K110) &lt;= 2, MONTH($L110) &gt;= 2), IF($O110 &lt;&gt; "", $E110/$O110, ""), ""),"")</f>
        <v>#VALUE!</v>
      </c>
      <c r="R110" s="10" t="e">
        <f>IF('FY2024'!$A112&lt;&gt;"",IF(AND(MONTH($K110) &lt;= 3, MONTH($L110) &gt;= 3), IF($O110 &lt;&gt; "", $E110/$O110, ""), ""),"")</f>
        <v>#VALUE!</v>
      </c>
      <c r="S110" s="10" t="e">
        <f>IF('FY2024'!$A112&lt;&gt;"",IF(AND(MONTH($K110) &lt;= 4, MONTH($L110) &gt;= 4), IF($O110 &lt;&gt; "", $E110/$O110, ""), ""),"")</f>
        <v>#VALUE!</v>
      </c>
      <c r="T110" s="10" t="e">
        <f>IF('FY2024'!$A112&lt;&gt;"",IF(AND(MONTH($K110) &lt;= 5, MONTH($L110) &gt;= 5), IF($O110 &lt;&gt; "", $E110/$O110, ""), ""),"")</f>
        <v>#VALUE!</v>
      </c>
      <c r="U110" s="10" t="e">
        <f>IF('FY2024'!$A112&lt;&gt;"",IF(AND(MONTH($K110) &lt;= 6, MONTH($L110) &gt;= 6), IF($O110 &lt;&gt; "", $E110/$O110, ""), ""),"")</f>
        <v>#VALUE!</v>
      </c>
      <c r="V110" s="10" t="e">
        <f>IF('FY2024'!$A112&lt;&gt;"",IF(AND(MONTH($K110) &lt;= 7, MONTH($L110) &gt;= 7 ), IF($O110 &lt;&gt; "", $E110/$O110, ""), ""),"")</f>
        <v>#VALUE!</v>
      </c>
      <c r="W110" s="10" t="e">
        <f>IF('FY2024'!$A112&lt;&gt;"",IF(AND(MONTH($K110) &lt;= 8, MONTH($L110) &gt;= 8), IF($O110 &lt;&gt; "", $E110/$O110, ""), ""),"")</f>
        <v>#VALUE!</v>
      </c>
      <c r="X110" s="10" t="e">
        <f>IF('FY2024'!$A112&lt;&gt;"",IF(AND(MONTH($K110) &lt;= 9, MONTH($L110) &gt;= 9), IF($O110 &lt;&gt; "", $E110/$O110, ""), ""),"")</f>
        <v>#VALUE!</v>
      </c>
      <c r="Y110" s="10" t="e">
        <f>IF('FY2024'!$A112&lt;&gt;"",IF(AND(MONTH($K110) &lt;= 10, MONTH($L110) &gt;= 10), IF($O110 &lt;&gt; "", $E110/$O110, ""), ""),"")</f>
        <v>#VALUE!</v>
      </c>
      <c r="Z110" s="10" t="e">
        <f>IF('FY2024'!$A112&lt;&gt;"",IF(AND(MONTH($K110) &lt;= 11, MONTH($L110) &gt;= 11), IF($O110 &lt;&gt; "", $E110/$O110, ""), ""),"")</f>
        <v>#VALUE!</v>
      </c>
      <c r="AA110" s="10" t="e">
        <f>IF('FY2024'!$A112&lt;&gt;"",IF(AND(MONTH($K110) &lt;= 12, MONTH($L110) &gt;= 12), IF($O110 &lt;&gt; "", $E110/$O110, ""), ""),"")</f>
        <v>#VALUE!</v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 t="e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#VALUE!</v>
      </c>
      <c r="L111" s="7" t="e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#VALUE!</v>
      </c>
      <c r="M111" s="7" t="e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#VALUE!</v>
      </c>
      <c r="N111" s="7" t="e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#VALUE!</v>
      </c>
      <c r="O111" s="5" t="e">
        <f t="shared" si="1"/>
        <v>#VALUE!</v>
      </c>
      <c r="P111" s="10" t="e">
        <f>IF('FY2024'!$A113&lt;&gt;"",IF(AND(MONTH($K111) &lt;= 1, MONTH($L111) &gt;= 1), IF($O111 &lt;&gt; "", $E111/$O111, ""), ""),"")</f>
        <v>#VALUE!</v>
      </c>
      <c r="Q111" s="10" t="e">
        <f>IF('FY2024'!$A113&lt;&gt;"",IF(AND(MONTH($K111) &lt;= 2, MONTH($L111) &gt;= 2), IF($O111 &lt;&gt; "", $E111/$O111, ""), ""),"")</f>
        <v>#VALUE!</v>
      </c>
      <c r="R111" s="10" t="e">
        <f>IF('FY2024'!$A113&lt;&gt;"",IF(AND(MONTH($K111) &lt;= 3, MONTH($L111) &gt;= 3), IF($O111 &lt;&gt; "", $E111/$O111, ""), ""),"")</f>
        <v>#VALUE!</v>
      </c>
      <c r="S111" s="10" t="e">
        <f>IF('FY2024'!$A113&lt;&gt;"",IF(AND(MONTH($K111) &lt;= 4, MONTH($L111) &gt;= 4), IF($O111 &lt;&gt; "", $E111/$O111, ""), ""),"")</f>
        <v>#VALUE!</v>
      </c>
      <c r="T111" s="10" t="e">
        <f>IF('FY2024'!$A113&lt;&gt;"",IF(AND(MONTH($K111) &lt;= 5, MONTH($L111) &gt;= 5), IF($O111 &lt;&gt; "", $E111/$O111, ""), ""),"")</f>
        <v>#VALUE!</v>
      </c>
      <c r="U111" s="10" t="e">
        <f>IF('FY2024'!$A113&lt;&gt;"",IF(AND(MONTH($K111) &lt;= 6, MONTH($L111) &gt;= 6), IF($O111 &lt;&gt; "", $E111/$O111, ""), ""),"")</f>
        <v>#VALUE!</v>
      </c>
      <c r="V111" s="10" t="e">
        <f>IF('FY2024'!$A113&lt;&gt;"",IF(AND(MONTH($K111) &lt;= 7, MONTH($L111) &gt;= 7 ), IF($O111 &lt;&gt; "", $E111/$O111, ""), ""),"")</f>
        <v>#VALUE!</v>
      </c>
      <c r="W111" s="10" t="e">
        <f>IF('FY2024'!$A113&lt;&gt;"",IF(AND(MONTH($K111) &lt;= 8, MONTH($L111) &gt;= 8), IF($O111 &lt;&gt; "", $E111/$O111, ""), ""),"")</f>
        <v>#VALUE!</v>
      </c>
      <c r="X111" s="10" t="e">
        <f>IF('FY2024'!$A113&lt;&gt;"",IF(AND(MONTH($K111) &lt;= 9, MONTH($L111) &gt;= 9), IF($O111 &lt;&gt; "", $E111/$O111, ""), ""),"")</f>
        <v>#VALUE!</v>
      </c>
      <c r="Y111" s="10" t="e">
        <f>IF('FY2024'!$A113&lt;&gt;"",IF(AND(MONTH($K111) &lt;= 10, MONTH($L111) &gt;= 10), IF($O111 &lt;&gt; "", $E111/$O111, ""), ""),"")</f>
        <v>#VALUE!</v>
      </c>
      <c r="Z111" s="10" t="e">
        <f>IF('FY2024'!$A113&lt;&gt;"",IF(AND(MONTH($K111) &lt;= 11, MONTH($L111) &gt;= 11), IF($O111 &lt;&gt; "", $E111/$O111, ""), ""),"")</f>
        <v>#VALUE!</v>
      </c>
      <c r="AA111" s="10" t="e">
        <f>IF('FY2024'!$A113&lt;&gt;"",IF(AND(MONTH($K111) &lt;= 12, MONTH($L111) &gt;= 12), IF($O111 &lt;&gt; "", $E111/$O111, ""), ""),"")</f>
        <v>#VALUE!</v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 t="e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#VALUE!</v>
      </c>
      <c r="L112" s="7" t="e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#VALUE!</v>
      </c>
      <c r="M112" s="7" t="e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#VALUE!</v>
      </c>
      <c r="N112" s="7" t="e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#VALUE!</v>
      </c>
      <c r="O112" s="5" t="e">
        <f t="shared" si="1"/>
        <v>#VALUE!</v>
      </c>
      <c r="P112" s="10" t="e">
        <f>IF('FY2024'!$A114&lt;&gt;"",IF(AND(MONTH($K112) &lt;= 1, MONTH($L112) &gt;= 1), IF($O112 &lt;&gt; "", $E112/$O112, ""), ""),"")</f>
        <v>#VALUE!</v>
      </c>
      <c r="Q112" s="10" t="e">
        <f>IF('FY2024'!$A114&lt;&gt;"",IF(AND(MONTH($K112) &lt;= 2, MONTH($L112) &gt;= 2), IF($O112 &lt;&gt; "", $E112/$O112, ""), ""),"")</f>
        <v>#VALUE!</v>
      </c>
      <c r="R112" s="10" t="e">
        <f>IF('FY2024'!$A114&lt;&gt;"",IF(AND(MONTH($K112) &lt;= 3, MONTH($L112) &gt;= 3), IF($O112 &lt;&gt; "", $E112/$O112, ""), ""),"")</f>
        <v>#VALUE!</v>
      </c>
      <c r="S112" s="10" t="e">
        <f>IF('FY2024'!$A114&lt;&gt;"",IF(AND(MONTH($K112) &lt;= 4, MONTH($L112) &gt;= 4), IF($O112 &lt;&gt; "", $E112/$O112, ""), ""),"")</f>
        <v>#VALUE!</v>
      </c>
      <c r="T112" s="10" t="e">
        <f>IF('FY2024'!$A114&lt;&gt;"",IF(AND(MONTH($K112) &lt;= 5, MONTH($L112) &gt;= 5), IF($O112 &lt;&gt; "", $E112/$O112, ""), ""),"")</f>
        <v>#VALUE!</v>
      </c>
      <c r="U112" s="10" t="e">
        <f>IF('FY2024'!$A114&lt;&gt;"",IF(AND(MONTH($K112) &lt;= 6, MONTH($L112) &gt;= 6), IF($O112 &lt;&gt; "", $E112/$O112, ""), ""),"")</f>
        <v>#VALUE!</v>
      </c>
      <c r="V112" s="10" t="e">
        <f>IF('FY2024'!$A114&lt;&gt;"",IF(AND(MONTH($K112) &lt;= 7, MONTH($L112) &gt;= 7 ), IF($O112 &lt;&gt; "", $E112/$O112, ""), ""),"")</f>
        <v>#VALUE!</v>
      </c>
      <c r="W112" s="10" t="e">
        <f>IF('FY2024'!$A114&lt;&gt;"",IF(AND(MONTH($K112) &lt;= 8, MONTH($L112) &gt;= 8), IF($O112 &lt;&gt; "", $E112/$O112, ""), ""),"")</f>
        <v>#VALUE!</v>
      </c>
      <c r="X112" s="10" t="e">
        <f>IF('FY2024'!$A114&lt;&gt;"",IF(AND(MONTH($K112) &lt;= 9, MONTH($L112) &gt;= 9), IF($O112 &lt;&gt; "", $E112/$O112, ""), ""),"")</f>
        <v>#VALUE!</v>
      </c>
      <c r="Y112" s="10" t="e">
        <f>IF('FY2024'!$A114&lt;&gt;"",IF(AND(MONTH($K112) &lt;= 10, MONTH($L112) &gt;= 10), IF($O112 &lt;&gt; "", $E112/$O112, ""), ""),"")</f>
        <v>#VALUE!</v>
      </c>
      <c r="Z112" s="10" t="e">
        <f>IF('FY2024'!$A114&lt;&gt;"",IF(AND(MONTH($K112) &lt;= 11, MONTH($L112) &gt;= 11), IF($O112 &lt;&gt; "", $E112/$O112, ""), ""),"")</f>
        <v>#VALUE!</v>
      </c>
      <c r="AA112" s="10" t="e">
        <f>IF('FY2024'!$A114&lt;&gt;"",IF(AND(MONTH($K112) &lt;= 12, MONTH($L112) &gt;= 12), IF($O112 &lt;&gt; "", $E112/$O112, ""), ""),"")</f>
        <v>#VALUE!</v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 t="e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#VALUE!</v>
      </c>
      <c r="L113" s="7" t="e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#VALUE!</v>
      </c>
      <c r="M113" s="7" t="e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#VALUE!</v>
      </c>
      <c r="N113" s="7" t="e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#VALUE!</v>
      </c>
      <c r="O113" s="5" t="e">
        <f t="shared" si="1"/>
        <v>#VALUE!</v>
      </c>
      <c r="P113" s="10" t="e">
        <f>IF('FY2024'!$A115&lt;&gt;"",IF(AND(MONTH($K113) &lt;= 1, MONTH($L113) &gt;= 1), IF($O113 &lt;&gt; "", $E113/$O113, ""), ""),"")</f>
        <v>#VALUE!</v>
      </c>
      <c r="Q113" s="10" t="e">
        <f>IF('FY2024'!$A115&lt;&gt;"",IF(AND(MONTH($K113) &lt;= 2, MONTH($L113) &gt;= 2), IF($O113 &lt;&gt; "", $E113/$O113, ""), ""),"")</f>
        <v>#VALUE!</v>
      </c>
      <c r="R113" s="10" t="e">
        <f>IF('FY2024'!$A115&lt;&gt;"",IF(AND(MONTH($K113) &lt;= 3, MONTH($L113) &gt;= 3), IF($O113 &lt;&gt; "", $E113/$O113, ""), ""),"")</f>
        <v>#VALUE!</v>
      </c>
      <c r="S113" s="10" t="e">
        <f>IF('FY2024'!$A115&lt;&gt;"",IF(AND(MONTH($K113) &lt;= 4, MONTH($L113) &gt;= 4), IF($O113 &lt;&gt; "", $E113/$O113, ""), ""),"")</f>
        <v>#VALUE!</v>
      </c>
      <c r="T113" s="10" t="e">
        <f>IF('FY2024'!$A115&lt;&gt;"",IF(AND(MONTH($K113) &lt;= 5, MONTH($L113) &gt;= 5), IF($O113 &lt;&gt; "", $E113/$O113, ""), ""),"")</f>
        <v>#VALUE!</v>
      </c>
      <c r="U113" s="10" t="e">
        <f>IF('FY2024'!$A115&lt;&gt;"",IF(AND(MONTH($K113) &lt;= 6, MONTH($L113) &gt;= 6), IF($O113 &lt;&gt; "", $E113/$O113, ""), ""),"")</f>
        <v>#VALUE!</v>
      </c>
      <c r="V113" s="10" t="e">
        <f>IF('FY2024'!$A115&lt;&gt;"",IF(AND(MONTH($K113) &lt;= 7, MONTH($L113) &gt;= 7 ), IF($O113 &lt;&gt; "", $E113/$O113, ""), ""),"")</f>
        <v>#VALUE!</v>
      </c>
      <c r="W113" s="10" t="e">
        <f>IF('FY2024'!$A115&lt;&gt;"",IF(AND(MONTH($K113) &lt;= 8, MONTH($L113) &gt;= 8), IF($O113 &lt;&gt; "", $E113/$O113, ""), ""),"")</f>
        <v>#VALUE!</v>
      </c>
      <c r="X113" s="10" t="e">
        <f>IF('FY2024'!$A115&lt;&gt;"",IF(AND(MONTH($K113) &lt;= 9, MONTH($L113) &gt;= 9), IF($O113 &lt;&gt; "", $E113/$O113, ""), ""),"")</f>
        <v>#VALUE!</v>
      </c>
      <c r="Y113" s="10" t="e">
        <f>IF('FY2024'!$A115&lt;&gt;"",IF(AND(MONTH($K113) &lt;= 10, MONTH($L113) &gt;= 10), IF($O113 &lt;&gt; "", $E113/$O113, ""), ""),"")</f>
        <v>#VALUE!</v>
      </c>
      <c r="Z113" s="10" t="e">
        <f>IF('FY2024'!$A115&lt;&gt;"",IF(AND(MONTH($K113) &lt;= 11, MONTH($L113) &gt;= 11), IF($O113 &lt;&gt; "", $E113/$O113, ""), ""),"")</f>
        <v>#VALUE!</v>
      </c>
      <c r="AA113" s="10" t="e">
        <f>IF('FY2024'!$A115&lt;&gt;"",IF(AND(MONTH($K113) &lt;= 12, MONTH($L113) &gt;= 12), IF($O113 &lt;&gt; "", $E113/$O113, ""), ""),"")</f>
        <v>#VALUE!</v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 t="e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#VALUE!</v>
      </c>
      <c r="L114" s="7" t="e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#VALUE!</v>
      </c>
      <c r="M114" s="7" t="e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#VALUE!</v>
      </c>
      <c r="N114" s="7" t="e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#VALUE!</v>
      </c>
      <c r="O114" s="5" t="e">
        <f t="shared" si="1"/>
        <v>#VALUE!</v>
      </c>
      <c r="P114" s="10" t="e">
        <f>IF('FY2024'!$A116&lt;&gt;"",IF(AND(MONTH($K114) &lt;= 1, MONTH($L114) &gt;= 1), IF($O114 &lt;&gt; "", $E114/$O114, ""), ""),"")</f>
        <v>#VALUE!</v>
      </c>
      <c r="Q114" s="10" t="e">
        <f>IF('FY2024'!$A116&lt;&gt;"",IF(AND(MONTH($K114) &lt;= 2, MONTH($L114) &gt;= 2), IF($O114 &lt;&gt; "", $E114/$O114, ""), ""),"")</f>
        <v>#VALUE!</v>
      </c>
      <c r="R114" s="10" t="e">
        <f>IF('FY2024'!$A116&lt;&gt;"",IF(AND(MONTH($K114) &lt;= 3, MONTH($L114) &gt;= 3), IF($O114 &lt;&gt; "", $E114/$O114, ""), ""),"")</f>
        <v>#VALUE!</v>
      </c>
      <c r="S114" s="10" t="e">
        <f>IF('FY2024'!$A116&lt;&gt;"",IF(AND(MONTH($K114) &lt;= 4, MONTH($L114) &gt;= 4), IF($O114 &lt;&gt; "", $E114/$O114, ""), ""),"")</f>
        <v>#VALUE!</v>
      </c>
      <c r="T114" s="10" t="e">
        <f>IF('FY2024'!$A116&lt;&gt;"",IF(AND(MONTH($K114) &lt;= 5, MONTH($L114) &gt;= 5), IF($O114 &lt;&gt; "", $E114/$O114, ""), ""),"")</f>
        <v>#VALUE!</v>
      </c>
      <c r="U114" s="10" t="e">
        <f>IF('FY2024'!$A116&lt;&gt;"",IF(AND(MONTH($K114) &lt;= 6, MONTH($L114) &gt;= 6), IF($O114 &lt;&gt; "", $E114/$O114, ""), ""),"")</f>
        <v>#VALUE!</v>
      </c>
      <c r="V114" s="10" t="e">
        <f>IF('FY2024'!$A116&lt;&gt;"",IF(AND(MONTH($K114) &lt;= 7, MONTH($L114) &gt;= 7 ), IF($O114 &lt;&gt; "", $E114/$O114, ""), ""),"")</f>
        <v>#VALUE!</v>
      </c>
      <c r="W114" s="10" t="e">
        <f>IF('FY2024'!$A116&lt;&gt;"",IF(AND(MONTH($K114) &lt;= 8, MONTH($L114) &gt;= 8), IF($O114 &lt;&gt; "", $E114/$O114, ""), ""),"")</f>
        <v>#VALUE!</v>
      </c>
      <c r="X114" s="10" t="e">
        <f>IF('FY2024'!$A116&lt;&gt;"",IF(AND(MONTH($K114) &lt;= 9, MONTH($L114) &gt;= 9), IF($O114 &lt;&gt; "", $E114/$O114, ""), ""),"")</f>
        <v>#VALUE!</v>
      </c>
      <c r="Y114" s="10" t="e">
        <f>IF('FY2024'!$A116&lt;&gt;"",IF(AND(MONTH($K114) &lt;= 10, MONTH($L114) &gt;= 10), IF($O114 &lt;&gt; "", $E114/$O114, ""), ""),"")</f>
        <v>#VALUE!</v>
      </c>
      <c r="Z114" s="10" t="e">
        <f>IF('FY2024'!$A116&lt;&gt;"",IF(AND(MONTH($K114) &lt;= 11, MONTH($L114) &gt;= 11), IF($O114 &lt;&gt; "", $E114/$O114, ""), ""),"")</f>
        <v>#VALUE!</v>
      </c>
      <c r="AA114" s="10" t="e">
        <f>IF('FY2024'!$A116&lt;&gt;"",IF(AND(MONTH($K114) &lt;= 12, MONTH($L114) &gt;= 12), IF($O114 &lt;&gt; "", $E114/$O114, ""), ""),"")</f>
        <v>#VALUE!</v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 t="e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#VALUE!</v>
      </c>
      <c r="L115" s="7" t="e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#VALUE!</v>
      </c>
      <c r="M115" s="7" t="e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#VALUE!</v>
      </c>
      <c r="N115" s="7" t="e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#VALUE!</v>
      </c>
      <c r="O115" s="5" t="e">
        <f t="shared" si="1"/>
        <v>#VALUE!</v>
      </c>
      <c r="P115" s="10" t="e">
        <f>IF('FY2024'!$A117&lt;&gt;"",IF(AND(MONTH($K115) &lt;= 1, MONTH($L115) &gt;= 1), IF($O115 &lt;&gt; "", $E115/$O115, ""), ""),"")</f>
        <v>#VALUE!</v>
      </c>
      <c r="Q115" s="10" t="e">
        <f>IF('FY2024'!$A117&lt;&gt;"",IF(AND(MONTH($K115) &lt;= 2, MONTH($L115) &gt;= 2), IF($O115 &lt;&gt; "", $E115/$O115, ""), ""),"")</f>
        <v>#VALUE!</v>
      </c>
      <c r="R115" s="10" t="e">
        <f>IF('FY2024'!$A117&lt;&gt;"",IF(AND(MONTH($K115) &lt;= 3, MONTH($L115) &gt;= 3), IF($O115 &lt;&gt; "", $E115/$O115, ""), ""),"")</f>
        <v>#VALUE!</v>
      </c>
      <c r="S115" s="10" t="e">
        <f>IF('FY2024'!$A117&lt;&gt;"",IF(AND(MONTH($K115) &lt;= 4, MONTH($L115) &gt;= 4), IF($O115 &lt;&gt; "", $E115/$O115, ""), ""),"")</f>
        <v>#VALUE!</v>
      </c>
      <c r="T115" s="10" t="e">
        <f>IF('FY2024'!$A117&lt;&gt;"",IF(AND(MONTH($K115) &lt;= 5, MONTH($L115) &gt;= 5), IF($O115 &lt;&gt; "", $E115/$O115, ""), ""),"")</f>
        <v>#VALUE!</v>
      </c>
      <c r="U115" s="10" t="e">
        <f>IF('FY2024'!$A117&lt;&gt;"",IF(AND(MONTH($K115) &lt;= 6, MONTH($L115) &gt;= 6), IF($O115 &lt;&gt; "", $E115/$O115, ""), ""),"")</f>
        <v>#VALUE!</v>
      </c>
      <c r="V115" s="10" t="e">
        <f>IF('FY2024'!$A117&lt;&gt;"",IF(AND(MONTH($K115) &lt;= 7, MONTH($L115) &gt;= 7 ), IF($O115 &lt;&gt; "", $E115/$O115, ""), ""),"")</f>
        <v>#VALUE!</v>
      </c>
      <c r="W115" s="10" t="e">
        <f>IF('FY2024'!$A117&lt;&gt;"",IF(AND(MONTH($K115) &lt;= 8, MONTH($L115) &gt;= 8), IF($O115 &lt;&gt; "", $E115/$O115, ""), ""),"")</f>
        <v>#VALUE!</v>
      </c>
      <c r="X115" s="10" t="e">
        <f>IF('FY2024'!$A117&lt;&gt;"",IF(AND(MONTH($K115) &lt;= 9, MONTH($L115) &gt;= 9), IF($O115 &lt;&gt; "", $E115/$O115, ""), ""),"")</f>
        <v>#VALUE!</v>
      </c>
      <c r="Y115" s="10" t="e">
        <f>IF('FY2024'!$A117&lt;&gt;"",IF(AND(MONTH($K115) &lt;= 10, MONTH($L115) &gt;= 10), IF($O115 &lt;&gt; "", $E115/$O115, ""), ""),"")</f>
        <v>#VALUE!</v>
      </c>
      <c r="Z115" s="10" t="e">
        <f>IF('FY2024'!$A117&lt;&gt;"",IF(AND(MONTH($K115) &lt;= 11, MONTH($L115) &gt;= 11), IF($O115 &lt;&gt; "", $E115/$O115, ""), ""),"")</f>
        <v>#VALUE!</v>
      </c>
      <c r="AA115" s="10" t="e">
        <f>IF('FY2024'!$A117&lt;&gt;"",IF(AND(MONTH($K115) &lt;= 12, MONTH($L115) &gt;= 12), IF($O115 &lt;&gt; "", $E115/$O115, ""), ""),"")</f>
        <v>#VALUE!</v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 t="e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#VALUE!</v>
      </c>
      <c r="L116" s="7" t="e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#VALUE!</v>
      </c>
      <c r="M116" s="7" t="e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#VALUE!</v>
      </c>
      <c r="N116" s="7" t="e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#VALUE!</v>
      </c>
      <c r="O116" s="5" t="e">
        <f t="shared" si="1"/>
        <v>#VALUE!</v>
      </c>
      <c r="P116" s="10" t="e">
        <f>IF('FY2024'!$A118&lt;&gt;"",IF(AND(MONTH($K116) &lt;= 1, MONTH($L116) &gt;= 1), IF($O116 &lt;&gt; "", $E116/$O116, ""), ""),"")</f>
        <v>#VALUE!</v>
      </c>
      <c r="Q116" s="10" t="e">
        <f>IF('FY2024'!$A118&lt;&gt;"",IF(AND(MONTH($K116) &lt;= 2, MONTH($L116) &gt;= 2), IF($O116 &lt;&gt; "", $E116/$O116, ""), ""),"")</f>
        <v>#VALUE!</v>
      </c>
      <c r="R116" s="10" t="e">
        <f>IF('FY2024'!$A118&lt;&gt;"",IF(AND(MONTH($K116) &lt;= 3, MONTH($L116) &gt;= 3), IF($O116 &lt;&gt; "", $E116/$O116, ""), ""),"")</f>
        <v>#VALUE!</v>
      </c>
      <c r="S116" s="10" t="e">
        <f>IF('FY2024'!$A118&lt;&gt;"",IF(AND(MONTH($K116) &lt;= 4, MONTH($L116) &gt;= 4), IF($O116 &lt;&gt; "", $E116/$O116, ""), ""),"")</f>
        <v>#VALUE!</v>
      </c>
      <c r="T116" s="10" t="e">
        <f>IF('FY2024'!$A118&lt;&gt;"",IF(AND(MONTH($K116) &lt;= 5, MONTH($L116) &gt;= 5), IF($O116 &lt;&gt; "", $E116/$O116, ""), ""),"")</f>
        <v>#VALUE!</v>
      </c>
      <c r="U116" s="10" t="e">
        <f>IF('FY2024'!$A118&lt;&gt;"",IF(AND(MONTH($K116) &lt;= 6, MONTH($L116) &gt;= 6), IF($O116 &lt;&gt; "", $E116/$O116, ""), ""),"")</f>
        <v>#VALUE!</v>
      </c>
      <c r="V116" s="10" t="e">
        <f>IF('FY2024'!$A118&lt;&gt;"",IF(AND(MONTH($K116) &lt;= 7, MONTH($L116) &gt;= 7 ), IF($O116 &lt;&gt; "", $E116/$O116, ""), ""),"")</f>
        <v>#VALUE!</v>
      </c>
      <c r="W116" s="10" t="e">
        <f>IF('FY2024'!$A118&lt;&gt;"",IF(AND(MONTH($K116) &lt;= 8, MONTH($L116) &gt;= 8), IF($O116 &lt;&gt; "", $E116/$O116, ""), ""),"")</f>
        <v>#VALUE!</v>
      </c>
      <c r="X116" s="10" t="e">
        <f>IF('FY2024'!$A118&lt;&gt;"",IF(AND(MONTH($K116) &lt;= 9, MONTH($L116) &gt;= 9), IF($O116 &lt;&gt; "", $E116/$O116, ""), ""),"")</f>
        <v>#VALUE!</v>
      </c>
      <c r="Y116" s="10" t="e">
        <f>IF('FY2024'!$A118&lt;&gt;"",IF(AND(MONTH($K116) &lt;= 10, MONTH($L116) &gt;= 10), IF($O116 &lt;&gt; "", $E116/$O116, ""), ""),"")</f>
        <v>#VALUE!</v>
      </c>
      <c r="Z116" s="10" t="e">
        <f>IF('FY2024'!$A118&lt;&gt;"",IF(AND(MONTH($K116) &lt;= 11, MONTH($L116) &gt;= 11), IF($O116 &lt;&gt; "", $E116/$O116, ""), ""),"")</f>
        <v>#VALUE!</v>
      </c>
      <c r="AA116" s="10" t="e">
        <f>IF('FY2024'!$A118&lt;&gt;"",IF(AND(MONTH($K116) &lt;= 12, MONTH($L116) &gt;= 12), IF($O116 &lt;&gt; "", $E116/$O116, ""), ""),"")</f>
        <v>#VALUE!</v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 t="e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#VALUE!</v>
      </c>
      <c r="L117" s="7" t="e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#VALUE!</v>
      </c>
      <c r="M117" s="7" t="e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#VALUE!</v>
      </c>
      <c r="N117" s="7" t="e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#VALUE!</v>
      </c>
      <c r="O117" s="5" t="e">
        <f t="shared" si="1"/>
        <v>#VALUE!</v>
      </c>
      <c r="P117" s="10" t="e">
        <f>IF('FY2024'!$A119&lt;&gt;"",IF(AND(MONTH($K117) &lt;= 1, MONTH($L117) &gt;= 1), IF($O117 &lt;&gt; "", $E117/$O117, ""), ""),"")</f>
        <v>#VALUE!</v>
      </c>
      <c r="Q117" s="10" t="e">
        <f>IF('FY2024'!$A119&lt;&gt;"",IF(AND(MONTH($K117) &lt;= 2, MONTH($L117) &gt;= 2), IF($O117 &lt;&gt; "", $E117/$O117, ""), ""),"")</f>
        <v>#VALUE!</v>
      </c>
      <c r="R117" s="10" t="e">
        <f>IF('FY2024'!$A119&lt;&gt;"",IF(AND(MONTH($K117) &lt;= 3, MONTH($L117) &gt;= 3), IF($O117 &lt;&gt; "", $E117/$O117, ""), ""),"")</f>
        <v>#VALUE!</v>
      </c>
      <c r="S117" s="10" t="e">
        <f>IF('FY2024'!$A119&lt;&gt;"",IF(AND(MONTH($K117) &lt;= 4, MONTH($L117) &gt;= 4), IF($O117 &lt;&gt; "", $E117/$O117, ""), ""),"")</f>
        <v>#VALUE!</v>
      </c>
      <c r="T117" s="10" t="e">
        <f>IF('FY2024'!$A119&lt;&gt;"",IF(AND(MONTH($K117) &lt;= 5, MONTH($L117) &gt;= 5), IF($O117 &lt;&gt; "", $E117/$O117, ""), ""),"")</f>
        <v>#VALUE!</v>
      </c>
      <c r="U117" s="10" t="e">
        <f>IF('FY2024'!$A119&lt;&gt;"",IF(AND(MONTH($K117) &lt;= 6, MONTH($L117) &gt;= 6), IF($O117 &lt;&gt; "", $E117/$O117, ""), ""),"")</f>
        <v>#VALUE!</v>
      </c>
      <c r="V117" s="10" t="e">
        <f>IF('FY2024'!$A119&lt;&gt;"",IF(AND(MONTH($K117) &lt;= 7, MONTH($L117) &gt;= 7 ), IF($O117 &lt;&gt; "", $E117/$O117, ""), ""),"")</f>
        <v>#VALUE!</v>
      </c>
      <c r="W117" s="10" t="e">
        <f>IF('FY2024'!$A119&lt;&gt;"",IF(AND(MONTH($K117) &lt;= 8, MONTH($L117) &gt;= 8), IF($O117 &lt;&gt; "", $E117/$O117, ""), ""),"")</f>
        <v>#VALUE!</v>
      </c>
      <c r="X117" s="10" t="e">
        <f>IF('FY2024'!$A119&lt;&gt;"",IF(AND(MONTH($K117) &lt;= 9, MONTH($L117) &gt;= 9), IF($O117 &lt;&gt; "", $E117/$O117, ""), ""),"")</f>
        <v>#VALUE!</v>
      </c>
      <c r="Y117" s="10" t="e">
        <f>IF('FY2024'!$A119&lt;&gt;"",IF(AND(MONTH($K117) &lt;= 10, MONTH($L117) &gt;= 10), IF($O117 &lt;&gt; "", $E117/$O117, ""), ""),"")</f>
        <v>#VALUE!</v>
      </c>
      <c r="Z117" s="10" t="e">
        <f>IF('FY2024'!$A119&lt;&gt;"",IF(AND(MONTH($K117) &lt;= 11, MONTH($L117) &gt;= 11), IF($O117 &lt;&gt; "", $E117/$O117, ""), ""),"")</f>
        <v>#VALUE!</v>
      </c>
      <c r="AA117" s="10" t="e">
        <f>IF('FY2024'!$A119&lt;&gt;"",IF(AND(MONTH($K117) &lt;= 12, MONTH($L117) &gt;= 12), IF($O117 &lt;&gt; "", $E117/$O117, ""), ""),"")</f>
        <v>#VALUE!</v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 t="e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#VALUE!</v>
      </c>
      <c r="L118" s="7" t="e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#VALUE!</v>
      </c>
      <c r="M118" s="7" t="e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#VALUE!</v>
      </c>
      <c r="N118" s="7" t="e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#VALUE!</v>
      </c>
      <c r="O118" s="5" t="e">
        <f t="shared" si="1"/>
        <v>#VALUE!</v>
      </c>
      <c r="P118" s="10" t="e">
        <f>IF('FY2024'!$A120&lt;&gt;"",IF(AND(MONTH($K118) &lt;= 1, MONTH($L118) &gt;= 1), IF($O118 &lt;&gt; "", $E118/$O118, ""), ""),"")</f>
        <v>#VALUE!</v>
      </c>
      <c r="Q118" s="10" t="e">
        <f>IF('FY2024'!$A120&lt;&gt;"",IF(AND(MONTH($K118) &lt;= 2, MONTH($L118) &gt;= 2), IF($O118 &lt;&gt; "", $E118/$O118, ""), ""),"")</f>
        <v>#VALUE!</v>
      </c>
      <c r="R118" s="10" t="e">
        <f>IF('FY2024'!$A120&lt;&gt;"",IF(AND(MONTH($K118) &lt;= 3, MONTH($L118) &gt;= 3), IF($O118 &lt;&gt; "", $E118/$O118, ""), ""),"")</f>
        <v>#VALUE!</v>
      </c>
      <c r="S118" s="10" t="e">
        <f>IF('FY2024'!$A120&lt;&gt;"",IF(AND(MONTH($K118) &lt;= 4, MONTH($L118) &gt;= 4), IF($O118 &lt;&gt; "", $E118/$O118, ""), ""),"")</f>
        <v>#VALUE!</v>
      </c>
      <c r="T118" s="10" t="e">
        <f>IF('FY2024'!$A120&lt;&gt;"",IF(AND(MONTH($K118) &lt;= 5, MONTH($L118) &gt;= 5), IF($O118 &lt;&gt; "", $E118/$O118, ""), ""),"")</f>
        <v>#VALUE!</v>
      </c>
      <c r="U118" s="10" t="e">
        <f>IF('FY2024'!$A120&lt;&gt;"",IF(AND(MONTH($K118) &lt;= 6, MONTH($L118) &gt;= 6), IF($O118 &lt;&gt; "", $E118/$O118, ""), ""),"")</f>
        <v>#VALUE!</v>
      </c>
      <c r="V118" s="10" t="e">
        <f>IF('FY2024'!$A120&lt;&gt;"",IF(AND(MONTH($K118) &lt;= 7, MONTH($L118) &gt;= 7 ), IF($O118 &lt;&gt; "", $E118/$O118, ""), ""),"")</f>
        <v>#VALUE!</v>
      </c>
      <c r="W118" s="10" t="e">
        <f>IF('FY2024'!$A120&lt;&gt;"",IF(AND(MONTH($K118) &lt;= 8, MONTH($L118) &gt;= 8), IF($O118 &lt;&gt; "", $E118/$O118, ""), ""),"")</f>
        <v>#VALUE!</v>
      </c>
      <c r="X118" s="10" t="e">
        <f>IF('FY2024'!$A120&lt;&gt;"",IF(AND(MONTH($K118) &lt;= 9, MONTH($L118) &gt;= 9), IF($O118 &lt;&gt; "", $E118/$O118, ""), ""),"")</f>
        <v>#VALUE!</v>
      </c>
      <c r="Y118" s="10" t="e">
        <f>IF('FY2024'!$A120&lt;&gt;"",IF(AND(MONTH($K118) &lt;= 10, MONTH($L118) &gt;= 10), IF($O118 &lt;&gt; "", $E118/$O118, ""), ""),"")</f>
        <v>#VALUE!</v>
      </c>
      <c r="Z118" s="10" t="e">
        <f>IF('FY2024'!$A120&lt;&gt;"",IF(AND(MONTH($K118) &lt;= 11, MONTH($L118) &gt;= 11), IF($O118 &lt;&gt; "", $E118/$O118, ""), ""),"")</f>
        <v>#VALUE!</v>
      </c>
      <c r="AA118" s="10" t="e">
        <f>IF('FY2024'!$A120&lt;&gt;"",IF(AND(MONTH($K118) &lt;= 12, MONTH($L118) &gt;= 12), IF($O118 &lt;&gt; "", $E118/$O118, ""), ""),"")</f>
        <v>#VALUE!</v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 t="e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#VALUE!</v>
      </c>
      <c r="L119" s="7" t="e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#VALUE!</v>
      </c>
      <c r="M119" s="7" t="e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#VALUE!</v>
      </c>
      <c r="N119" s="7" t="e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#VALUE!</v>
      </c>
      <c r="O119" s="5" t="e">
        <f t="shared" si="1"/>
        <v>#VALUE!</v>
      </c>
      <c r="P119" s="10" t="e">
        <f>IF('FY2024'!$A121&lt;&gt;"",IF(AND(MONTH($K119) &lt;= 1, MONTH($L119) &gt;= 1), IF($O119 &lt;&gt; "", $E119/$O119, ""), ""),"")</f>
        <v>#VALUE!</v>
      </c>
      <c r="Q119" s="10" t="e">
        <f>IF('FY2024'!$A121&lt;&gt;"",IF(AND(MONTH($K119) &lt;= 2, MONTH($L119) &gt;= 2), IF($O119 &lt;&gt; "", $E119/$O119, ""), ""),"")</f>
        <v>#VALUE!</v>
      </c>
      <c r="R119" s="10" t="e">
        <f>IF('FY2024'!$A121&lt;&gt;"",IF(AND(MONTH($K119) &lt;= 3, MONTH($L119) &gt;= 3), IF($O119 &lt;&gt; "", $E119/$O119, ""), ""),"")</f>
        <v>#VALUE!</v>
      </c>
      <c r="S119" s="10" t="e">
        <f>IF('FY2024'!$A121&lt;&gt;"",IF(AND(MONTH($K119) &lt;= 4, MONTH($L119) &gt;= 4), IF($O119 &lt;&gt; "", $E119/$O119, ""), ""),"")</f>
        <v>#VALUE!</v>
      </c>
      <c r="T119" s="10" t="e">
        <f>IF('FY2024'!$A121&lt;&gt;"",IF(AND(MONTH($K119) &lt;= 5, MONTH($L119) &gt;= 5), IF($O119 &lt;&gt; "", $E119/$O119, ""), ""),"")</f>
        <v>#VALUE!</v>
      </c>
      <c r="U119" s="10" t="e">
        <f>IF('FY2024'!$A121&lt;&gt;"",IF(AND(MONTH($K119) &lt;= 6, MONTH($L119) &gt;= 6), IF($O119 &lt;&gt; "", $E119/$O119, ""), ""),"")</f>
        <v>#VALUE!</v>
      </c>
      <c r="V119" s="10" t="e">
        <f>IF('FY2024'!$A121&lt;&gt;"",IF(AND(MONTH($K119) &lt;= 7, MONTH($L119) &gt;= 7 ), IF($O119 &lt;&gt; "", $E119/$O119, ""), ""),"")</f>
        <v>#VALUE!</v>
      </c>
      <c r="W119" s="10" t="e">
        <f>IF('FY2024'!$A121&lt;&gt;"",IF(AND(MONTH($K119) &lt;= 8, MONTH($L119) &gt;= 8), IF($O119 &lt;&gt; "", $E119/$O119, ""), ""),"")</f>
        <v>#VALUE!</v>
      </c>
      <c r="X119" s="10" t="e">
        <f>IF('FY2024'!$A121&lt;&gt;"",IF(AND(MONTH($K119) &lt;= 9, MONTH($L119) &gt;= 9), IF($O119 &lt;&gt; "", $E119/$O119, ""), ""),"")</f>
        <v>#VALUE!</v>
      </c>
      <c r="Y119" s="10" t="e">
        <f>IF('FY2024'!$A121&lt;&gt;"",IF(AND(MONTH($K119) &lt;= 10, MONTH($L119) &gt;= 10), IF($O119 &lt;&gt; "", $E119/$O119, ""), ""),"")</f>
        <v>#VALUE!</v>
      </c>
      <c r="Z119" s="10" t="e">
        <f>IF('FY2024'!$A121&lt;&gt;"",IF(AND(MONTH($K119) &lt;= 11, MONTH($L119) &gt;= 11), IF($O119 &lt;&gt; "", $E119/$O119, ""), ""),"")</f>
        <v>#VALUE!</v>
      </c>
      <c r="AA119" s="10" t="e">
        <f>IF('FY2024'!$A121&lt;&gt;"",IF(AND(MONTH($K119) &lt;= 12, MONTH($L119) &gt;= 12), IF($O119 &lt;&gt; "", $E119/$O119, ""), ""),"")</f>
        <v>#VALUE!</v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 t="e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#VALUE!</v>
      </c>
      <c r="L120" s="7" t="e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#VALUE!</v>
      </c>
      <c r="M120" s="7" t="e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#VALUE!</v>
      </c>
      <c r="N120" s="7" t="e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#VALUE!</v>
      </c>
      <c r="O120" s="5" t="e">
        <f t="shared" si="1"/>
        <v>#VALUE!</v>
      </c>
      <c r="P120" s="10" t="e">
        <f>IF('FY2024'!$A122&lt;&gt;"",IF(AND(MONTH($K120) &lt;= 1, MONTH($L120) &gt;= 1), IF($O120 &lt;&gt; "", $E120/$O120, ""), ""),"")</f>
        <v>#VALUE!</v>
      </c>
      <c r="Q120" s="10" t="e">
        <f>IF('FY2024'!$A122&lt;&gt;"",IF(AND(MONTH($K120) &lt;= 2, MONTH($L120) &gt;= 2), IF($O120 &lt;&gt; "", $E120/$O120, ""), ""),"")</f>
        <v>#VALUE!</v>
      </c>
      <c r="R120" s="10" t="e">
        <f>IF('FY2024'!$A122&lt;&gt;"",IF(AND(MONTH($K120) &lt;= 3, MONTH($L120) &gt;= 3), IF($O120 &lt;&gt; "", $E120/$O120, ""), ""),"")</f>
        <v>#VALUE!</v>
      </c>
      <c r="S120" s="10" t="e">
        <f>IF('FY2024'!$A122&lt;&gt;"",IF(AND(MONTH($K120) &lt;= 4, MONTH($L120) &gt;= 4), IF($O120 &lt;&gt; "", $E120/$O120, ""), ""),"")</f>
        <v>#VALUE!</v>
      </c>
      <c r="T120" s="10" t="e">
        <f>IF('FY2024'!$A122&lt;&gt;"",IF(AND(MONTH($K120) &lt;= 5, MONTH($L120) &gt;= 5), IF($O120 &lt;&gt; "", $E120/$O120, ""), ""),"")</f>
        <v>#VALUE!</v>
      </c>
      <c r="U120" s="10" t="e">
        <f>IF('FY2024'!$A122&lt;&gt;"",IF(AND(MONTH($K120) &lt;= 6, MONTH($L120) &gt;= 6), IF($O120 &lt;&gt; "", $E120/$O120, ""), ""),"")</f>
        <v>#VALUE!</v>
      </c>
      <c r="V120" s="10" t="e">
        <f>IF('FY2024'!$A122&lt;&gt;"",IF(AND(MONTH($K120) &lt;= 7, MONTH($L120) &gt;= 7 ), IF($O120 &lt;&gt; "", $E120/$O120, ""), ""),"")</f>
        <v>#VALUE!</v>
      </c>
      <c r="W120" s="10" t="e">
        <f>IF('FY2024'!$A122&lt;&gt;"",IF(AND(MONTH($K120) &lt;= 8, MONTH($L120) &gt;= 8), IF($O120 &lt;&gt; "", $E120/$O120, ""), ""),"")</f>
        <v>#VALUE!</v>
      </c>
      <c r="X120" s="10" t="e">
        <f>IF('FY2024'!$A122&lt;&gt;"",IF(AND(MONTH($K120) &lt;= 9, MONTH($L120) &gt;= 9), IF($O120 &lt;&gt; "", $E120/$O120, ""), ""),"")</f>
        <v>#VALUE!</v>
      </c>
      <c r="Y120" s="10" t="e">
        <f>IF('FY2024'!$A122&lt;&gt;"",IF(AND(MONTH($K120) &lt;= 10, MONTH($L120) &gt;= 10), IF($O120 &lt;&gt; "", $E120/$O120, ""), ""),"")</f>
        <v>#VALUE!</v>
      </c>
      <c r="Z120" s="10" t="e">
        <f>IF('FY2024'!$A122&lt;&gt;"",IF(AND(MONTH($K120) &lt;= 11, MONTH($L120) &gt;= 11), IF($O120 &lt;&gt; "", $E120/$O120, ""), ""),"")</f>
        <v>#VALUE!</v>
      </c>
      <c r="AA120" s="10" t="e">
        <f>IF('FY2024'!$A122&lt;&gt;"",IF(AND(MONTH($K120) &lt;= 12, MONTH($L120) &gt;= 12), IF($O120 &lt;&gt; "", $E120/$O120, ""), ""),"")</f>
        <v>#VALUE!</v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 t="e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#VALUE!</v>
      </c>
      <c r="L121" s="7" t="e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#VALUE!</v>
      </c>
      <c r="M121" s="7" t="e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#VALUE!</v>
      </c>
      <c r="N121" s="7" t="e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#VALUE!</v>
      </c>
      <c r="O121" s="5" t="e">
        <f t="shared" si="1"/>
        <v>#VALUE!</v>
      </c>
      <c r="P121" s="10" t="e">
        <f>IF('FY2024'!$A123&lt;&gt;"",IF(AND(MONTH($K121) &lt;= 1, MONTH($L121) &gt;= 1), IF($O121 &lt;&gt; "", $E121/$O121, ""), ""),"")</f>
        <v>#VALUE!</v>
      </c>
      <c r="Q121" s="10" t="e">
        <f>IF('FY2024'!$A123&lt;&gt;"",IF(AND(MONTH($K121) &lt;= 2, MONTH($L121) &gt;= 2), IF($O121 &lt;&gt; "", $E121/$O121, ""), ""),"")</f>
        <v>#VALUE!</v>
      </c>
      <c r="R121" s="10" t="e">
        <f>IF('FY2024'!$A123&lt;&gt;"",IF(AND(MONTH($K121) &lt;= 3, MONTH($L121) &gt;= 3), IF($O121 &lt;&gt; "", $E121/$O121, ""), ""),"")</f>
        <v>#VALUE!</v>
      </c>
      <c r="S121" s="10" t="e">
        <f>IF('FY2024'!$A123&lt;&gt;"",IF(AND(MONTH($K121) &lt;= 4, MONTH($L121) &gt;= 4), IF($O121 &lt;&gt; "", $E121/$O121, ""), ""),"")</f>
        <v>#VALUE!</v>
      </c>
      <c r="T121" s="10" t="e">
        <f>IF('FY2024'!$A123&lt;&gt;"",IF(AND(MONTH($K121) &lt;= 5, MONTH($L121) &gt;= 5), IF($O121 &lt;&gt; "", $E121/$O121, ""), ""),"")</f>
        <v>#VALUE!</v>
      </c>
      <c r="U121" s="10" t="e">
        <f>IF('FY2024'!$A123&lt;&gt;"",IF(AND(MONTH($K121) &lt;= 6, MONTH($L121) &gt;= 6), IF($O121 &lt;&gt; "", $E121/$O121, ""), ""),"")</f>
        <v>#VALUE!</v>
      </c>
      <c r="V121" s="10" t="e">
        <f>IF('FY2024'!$A123&lt;&gt;"",IF(AND(MONTH($K121) &lt;= 7, MONTH($L121) &gt;= 7 ), IF($O121 &lt;&gt; "", $E121/$O121, ""), ""),"")</f>
        <v>#VALUE!</v>
      </c>
      <c r="W121" s="10" t="e">
        <f>IF('FY2024'!$A123&lt;&gt;"",IF(AND(MONTH($K121) &lt;= 8, MONTH($L121) &gt;= 8), IF($O121 &lt;&gt; "", $E121/$O121, ""), ""),"")</f>
        <v>#VALUE!</v>
      </c>
      <c r="X121" s="10" t="e">
        <f>IF('FY2024'!$A123&lt;&gt;"",IF(AND(MONTH($K121) &lt;= 9, MONTH($L121) &gt;= 9), IF($O121 &lt;&gt; "", $E121/$O121, ""), ""),"")</f>
        <v>#VALUE!</v>
      </c>
      <c r="Y121" s="10" t="e">
        <f>IF('FY2024'!$A123&lt;&gt;"",IF(AND(MONTH($K121) &lt;= 10, MONTH($L121) &gt;= 10), IF($O121 &lt;&gt; "", $E121/$O121, ""), ""),"")</f>
        <v>#VALUE!</v>
      </c>
      <c r="Z121" s="10" t="e">
        <f>IF('FY2024'!$A123&lt;&gt;"",IF(AND(MONTH($K121) &lt;= 11, MONTH($L121) &gt;= 11), IF($O121 &lt;&gt; "", $E121/$O121, ""), ""),"")</f>
        <v>#VALUE!</v>
      </c>
      <c r="AA121" s="10" t="e">
        <f>IF('FY2024'!$A123&lt;&gt;"",IF(AND(MONTH($K121) &lt;= 12, MONTH($L121) &gt;= 12), IF($O121 &lt;&gt; "", $E121/$O121, ""), ""),"")</f>
        <v>#VALUE!</v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 t="e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#VALUE!</v>
      </c>
      <c r="L122" s="7" t="e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#VALUE!</v>
      </c>
      <c r="M122" s="7" t="e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#VALUE!</v>
      </c>
      <c r="N122" s="7" t="e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#VALUE!</v>
      </c>
      <c r="O122" s="5" t="e">
        <f t="shared" si="1"/>
        <v>#VALUE!</v>
      </c>
      <c r="P122" s="10" t="e">
        <f>IF('FY2024'!$A124&lt;&gt;"",IF(AND(MONTH($K122) &lt;= 1, MONTH($L122) &gt;= 1), IF($O122 &lt;&gt; "", $E122/$O122, ""), ""),"")</f>
        <v>#VALUE!</v>
      </c>
      <c r="Q122" s="10" t="e">
        <f>IF('FY2024'!$A124&lt;&gt;"",IF(AND(MONTH($K122) &lt;= 2, MONTH($L122) &gt;= 2), IF($O122 &lt;&gt; "", $E122/$O122, ""), ""),"")</f>
        <v>#VALUE!</v>
      </c>
      <c r="R122" s="10" t="e">
        <f>IF('FY2024'!$A124&lt;&gt;"",IF(AND(MONTH($K122) &lt;= 3, MONTH($L122) &gt;= 3), IF($O122 &lt;&gt; "", $E122/$O122, ""), ""),"")</f>
        <v>#VALUE!</v>
      </c>
      <c r="S122" s="10" t="e">
        <f>IF('FY2024'!$A124&lt;&gt;"",IF(AND(MONTH($K122) &lt;= 4, MONTH($L122) &gt;= 4), IF($O122 &lt;&gt; "", $E122/$O122, ""), ""),"")</f>
        <v>#VALUE!</v>
      </c>
      <c r="T122" s="10" t="e">
        <f>IF('FY2024'!$A124&lt;&gt;"",IF(AND(MONTH($K122) &lt;= 5, MONTH($L122) &gt;= 5), IF($O122 &lt;&gt; "", $E122/$O122, ""), ""),"")</f>
        <v>#VALUE!</v>
      </c>
      <c r="U122" s="10" t="e">
        <f>IF('FY2024'!$A124&lt;&gt;"",IF(AND(MONTH($K122) &lt;= 6, MONTH($L122) &gt;= 6), IF($O122 &lt;&gt; "", $E122/$O122, ""), ""),"")</f>
        <v>#VALUE!</v>
      </c>
      <c r="V122" s="10" t="e">
        <f>IF('FY2024'!$A124&lt;&gt;"",IF(AND(MONTH($K122) &lt;= 7, MONTH($L122) &gt;= 7 ), IF($O122 &lt;&gt; "", $E122/$O122, ""), ""),"")</f>
        <v>#VALUE!</v>
      </c>
      <c r="W122" s="10" t="e">
        <f>IF('FY2024'!$A124&lt;&gt;"",IF(AND(MONTH($K122) &lt;= 8, MONTH($L122) &gt;= 8), IF($O122 &lt;&gt; "", $E122/$O122, ""), ""),"")</f>
        <v>#VALUE!</v>
      </c>
      <c r="X122" s="10" t="e">
        <f>IF('FY2024'!$A124&lt;&gt;"",IF(AND(MONTH($K122) &lt;= 9, MONTH($L122) &gt;= 9), IF($O122 &lt;&gt; "", $E122/$O122, ""), ""),"")</f>
        <v>#VALUE!</v>
      </c>
      <c r="Y122" s="10" t="e">
        <f>IF('FY2024'!$A124&lt;&gt;"",IF(AND(MONTH($K122) &lt;= 10, MONTH($L122) &gt;= 10), IF($O122 &lt;&gt; "", $E122/$O122, ""), ""),"")</f>
        <v>#VALUE!</v>
      </c>
      <c r="Z122" s="10" t="e">
        <f>IF('FY2024'!$A124&lt;&gt;"",IF(AND(MONTH($K122) &lt;= 11, MONTH($L122) &gt;= 11), IF($O122 &lt;&gt; "", $E122/$O122, ""), ""),"")</f>
        <v>#VALUE!</v>
      </c>
      <c r="AA122" s="10" t="e">
        <f>IF('FY2024'!$A124&lt;&gt;"",IF(AND(MONTH($K122) &lt;= 12, MONTH($L122) &gt;= 12), IF($O122 &lt;&gt; "", $E122/$O122, ""), ""),"")</f>
        <v>#VALUE!</v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 t="e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#VALUE!</v>
      </c>
      <c r="L123" s="7" t="e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#VALUE!</v>
      </c>
      <c r="M123" s="7" t="e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#VALUE!</v>
      </c>
      <c r="N123" s="7" t="e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#VALUE!</v>
      </c>
      <c r="O123" s="5" t="e">
        <f t="shared" si="1"/>
        <v>#VALUE!</v>
      </c>
      <c r="P123" s="10" t="e">
        <f>IF('FY2024'!$A125&lt;&gt;"",IF(AND(MONTH($K123) &lt;= 1, MONTH($L123) &gt;= 1), IF($O123 &lt;&gt; "", $E123/$O123, ""), ""),"")</f>
        <v>#VALUE!</v>
      </c>
      <c r="Q123" s="10" t="e">
        <f>IF('FY2024'!$A125&lt;&gt;"",IF(AND(MONTH($K123) &lt;= 2, MONTH($L123) &gt;= 2), IF($O123 &lt;&gt; "", $E123/$O123, ""), ""),"")</f>
        <v>#VALUE!</v>
      </c>
      <c r="R123" s="10" t="e">
        <f>IF('FY2024'!$A125&lt;&gt;"",IF(AND(MONTH($K123) &lt;= 3, MONTH($L123) &gt;= 3), IF($O123 &lt;&gt; "", $E123/$O123, ""), ""),"")</f>
        <v>#VALUE!</v>
      </c>
      <c r="S123" s="10" t="e">
        <f>IF('FY2024'!$A125&lt;&gt;"",IF(AND(MONTH($K123) &lt;= 4, MONTH($L123) &gt;= 4), IF($O123 &lt;&gt; "", $E123/$O123, ""), ""),"")</f>
        <v>#VALUE!</v>
      </c>
      <c r="T123" s="10" t="e">
        <f>IF('FY2024'!$A125&lt;&gt;"",IF(AND(MONTH($K123) &lt;= 5, MONTH($L123) &gt;= 5), IF($O123 &lt;&gt; "", $E123/$O123, ""), ""),"")</f>
        <v>#VALUE!</v>
      </c>
      <c r="U123" s="10" t="e">
        <f>IF('FY2024'!$A125&lt;&gt;"",IF(AND(MONTH($K123) &lt;= 6, MONTH($L123) &gt;= 6), IF($O123 &lt;&gt; "", $E123/$O123, ""), ""),"")</f>
        <v>#VALUE!</v>
      </c>
      <c r="V123" s="10" t="e">
        <f>IF('FY2024'!$A125&lt;&gt;"",IF(AND(MONTH($K123) &lt;= 7, MONTH($L123) &gt;= 7 ), IF($O123 &lt;&gt; "", $E123/$O123, ""), ""),"")</f>
        <v>#VALUE!</v>
      </c>
      <c r="W123" s="10" t="e">
        <f>IF('FY2024'!$A125&lt;&gt;"",IF(AND(MONTH($K123) &lt;= 8, MONTH($L123) &gt;= 8), IF($O123 &lt;&gt; "", $E123/$O123, ""), ""),"")</f>
        <v>#VALUE!</v>
      </c>
      <c r="X123" s="10" t="e">
        <f>IF('FY2024'!$A125&lt;&gt;"",IF(AND(MONTH($K123) &lt;= 9, MONTH($L123) &gt;= 9), IF($O123 &lt;&gt; "", $E123/$O123, ""), ""),"")</f>
        <v>#VALUE!</v>
      </c>
      <c r="Y123" s="10" t="e">
        <f>IF('FY2024'!$A125&lt;&gt;"",IF(AND(MONTH($K123) &lt;= 10, MONTH($L123) &gt;= 10), IF($O123 &lt;&gt; "", $E123/$O123, ""), ""),"")</f>
        <v>#VALUE!</v>
      </c>
      <c r="Z123" s="10" t="e">
        <f>IF('FY2024'!$A125&lt;&gt;"",IF(AND(MONTH($K123) &lt;= 11, MONTH($L123) &gt;= 11), IF($O123 &lt;&gt; "", $E123/$O123, ""), ""),"")</f>
        <v>#VALUE!</v>
      </c>
      <c r="AA123" s="10" t="e">
        <f>IF('FY2024'!$A125&lt;&gt;"",IF(AND(MONTH($K123) &lt;= 12, MONTH($L123) &gt;= 12), IF($O123 &lt;&gt; "", $E123/$O123, ""), ""),"")</f>
        <v>#VALUE!</v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 t="e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#VALUE!</v>
      </c>
      <c r="L124" s="7" t="e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#VALUE!</v>
      </c>
      <c r="M124" s="7" t="e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#VALUE!</v>
      </c>
      <c r="N124" s="7" t="e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#VALUE!</v>
      </c>
      <c r="O124" s="5" t="e">
        <f t="shared" si="1"/>
        <v>#VALUE!</v>
      </c>
      <c r="P124" s="10" t="e">
        <f>IF('FY2024'!$A126&lt;&gt;"",IF(AND(MONTH($K124) &lt;= 1, MONTH($L124) &gt;= 1), IF($O124 &lt;&gt; "", $E124/$O124, ""), ""),"")</f>
        <v>#VALUE!</v>
      </c>
      <c r="Q124" s="10" t="e">
        <f>IF('FY2024'!$A126&lt;&gt;"",IF(AND(MONTH($K124) &lt;= 2, MONTH($L124) &gt;= 2), IF($O124 &lt;&gt; "", $E124/$O124, ""), ""),"")</f>
        <v>#VALUE!</v>
      </c>
      <c r="R124" s="10" t="e">
        <f>IF('FY2024'!$A126&lt;&gt;"",IF(AND(MONTH($K124) &lt;= 3, MONTH($L124) &gt;= 3), IF($O124 &lt;&gt; "", $E124/$O124, ""), ""),"")</f>
        <v>#VALUE!</v>
      </c>
      <c r="S124" s="10" t="e">
        <f>IF('FY2024'!$A126&lt;&gt;"",IF(AND(MONTH($K124) &lt;= 4, MONTH($L124) &gt;= 4), IF($O124 &lt;&gt; "", $E124/$O124, ""), ""),"")</f>
        <v>#VALUE!</v>
      </c>
      <c r="T124" s="10" t="e">
        <f>IF('FY2024'!$A126&lt;&gt;"",IF(AND(MONTH($K124) &lt;= 5, MONTH($L124) &gt;= 5), IF($O124 &lt;&gt; "", $E124/$O124, ""), ""),"")</f>
        <v>#VALUE!</v>
      </c>
      <c r="U124" s="10" t="e">
        <f>IF('FY2024'!$A126&lt;&gt;"",IF(AND(MONTH($K124) &lt;= 6, MONTH($L124) &gt;= 6), IF($O124 &lt;&gt; "", $E124/$O124, ""), ""),"")</f>
        <v>#VALUE!</v>
      </c>
      <c r="V124" s="10" t="e">
        <f>IF('FY2024'!$A126&lt;&gt;"",IF(AND(MONTH($K124) &lt;= 7, MONTH($L124) &gt;= 7 ), IF($O124 &lt;&gt; "", $E124/$O124, ""), ""),"")</f>
        <v>#VALUE!</v>
      </c>
      <c r="W124" s="10" t="e">
        <f>IF('FY2024'!$A126&lt;&gt;"",IF(AND(MONTH($K124) &lt;= 8, MONTH($L124) &gt;= 8), IF($O124 &lt;&gt; "", $E124/$O124, ""), ""),"")</f>
        <v>#VALUE!</v>
      </c>
      <c r="X124" s="10" t="e">
        <f>IF('FY2024'!$A126&lt;&gt;"",IF(AND(MONTH($K124) &lt;= 9, MONTH($L124) &gt;= 9), IF($O124 &lt;&gt; "", $E124/$O124, ""), ""),"")</f>
        <v>#VALUE!</v>
      </c>
      <c r="Y124" s="10" t="e">
        <f>IF('FY2024'!$A126&lt;&gt;"",IF(AND(MONTH($K124) &lt;= 10, MONTH($L124) &gt;= 10), IF($O124 &lt;&gt; "", $E124/$O124, ""), ""),"")</f>
        <v>#VALUE!</v>
      </c>
      <c r="Z124" s="10" t="e">
        <f>IF('FY2024'!$A126&lt;&gt;"",IF(AND(MONTH($K124) &lt;= 11, MONTH($L124) &gt;= 11), IF($O124 &lt;&gt; "", $E124/$O124, ""), ""),"")</f>
        <v>#VALUE!</v>
      </c>
      <c r="AA124" s="10" t="e">
        <f>IF('FY2024'!$A126&lt;&gt;"",IF(AND(MONTH($K124) &lt;= 12, MONTH($L124) &gt;= 12), IF($O124 &lt;&gt; "", $E124/$O124, ""), ""),"")</f>
        <v>#VALUE!</v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 t="e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#VALUE!</v>
      </c>
      <c r="L125" s="7" t="e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#VALUE!</v>
      </c>
      <c r="M125" s="7" t="e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#VALUE!</v>
      </c>
      <c r="N125" s="7" t="e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#VALUE!</v>
      </c>
      <c r="O125" s="5" t="e">
        <f t="shared" si="1"/>
        <v>#VALUE!</v>
      </c>
      <c r="P125" s="10" t="e">
        <f>IF('FY2024'!$A127&lt;&gt;"",IF(AND(MONTH($K125) &lt;= 1, MONTH($L125) &gt;= 1), IF($O125 &lt;&gt; "", $E125/$O125, ""), ""),"")</f>
        <v>#VALUE!</v>
      </c>
      <c r="Q125" s="10" t="e">
        <f>IF('FY2024'!$A127&lt;&gt;"",IF(AND(MONTH($K125) &lt;= 2, MONTH($L125) &gt;= 2), IF($O125 &lt;&gt; "", $E125/$O125, ""), ""),"")</f>
        <v>#VALUE!</v>
      </c>
      <c r="R125" s="10" t="e">
        <f>IF('FY2024'!$A127&lt;&gt;"",IF(AND(MONTH($K125) &lt;= 3, MONTH($L125) &gt;= 3), IF($O125 &lt;&gt; "", $E125/$O125, ""), ""),"")</f>
        <v>#VALUE!</v>
      </c>
      <c r="S125" s="10" t="e">
        <f>IF('FY2024'!$A127&lt;&gt;"",IF(AND(MONTH($K125) &lt;= 4, MONTH($L125) &gt;= 4), IF($O125 &lt;&gt; "", $E125/$O125, ""), ""),"")</f>
        <v>#VALUE!</v>
      </c>
      <c r="T125" s="10" t="e">
        <f>IF('FY2024'!$A127&lt;&gt;"",IF(AND(MONTH($K125) &lt;= 5, MONTH($L125) &gt;= 5), IF($O125 &lt;&gt; "", $E125/$O125, ""), ""),"")</f>
        <v>#VALUE!</v>
      </c>
      <c r="U125" s="10" t="e">
        <f>IF('FY2024'!$A127&lt;&gt;"",IF(AND(MONTH($K125) &lt;= 6, MONTH($L125) &gt;= 6), IF($O125 &lt;&gt; "", $E125/$O125, ""), ""),"")</f>
        <v>#VALUE!</v>
      </c>
      <c r="V125" s="10" t="e">
        <f>IF('FY2024'!$A127&lt;&gt;"",IF(AND(MONTH($K125) &lt;= 7, MONTH($L125) &gt;= 7 ), IF($O125 &lt;&gt; "", $E125/$O125, ""), ""),"")</f>
        <v>#VALUE!</v>
      </c>
      <c r="W125" s="10" t="e">
        <f>IF('FY2024'!$A127&lt;&gt;"",IF(AND(MONTH($K125) &lt;= 8, MONTH($L125) &gt;= 8), IF($O125 &lt;&gt; "", $E125/$O125, ""), ""),"")</f>
        <v>#VALUE!</v>
      </c>
      <c r="X125" s="10" t="e">
        <f>IF('FY2024'!$A127&lt;&gt;"",IF(AND(MONTH($K125) &lt;= 9, MONTH($L125) &gt;= 9), IF($O125 &lt;&gt; "", $E125/$O125, ""), ""),"")</f>
        <v>#VALUE!</v>
      </c>
      <c r="Y125" s="10" t="e">
        <f>IF('FY2024'!$A127&lt;&gt;"",IF(AND(MONTH($K125) &lt;= 10, MONTH($L125) &gt;= 10), IF($O125 &lt;&gt; "", $E125/$O125, ""), ""),"")</f>
        <v>#VALUE!</v>
      </c>
      <c r="Z125" s="10" t="e">
        <f>IF('FY2024'!$A127&lt;&gt;"",IF(AND(MONTH($K125) &lt;= 11, MONTH($L125) &gt;= 11), IF($O125 &lt;&gt; "", $E125/$O125, ""), ""),"")</f>
        <v>#VALUE!</v>
      </c>
      <c r="AA125" s="10" t="e">
        <f>IF('FY2024'!$A127&lt;&gt;"",IF(AND(MONTH($K125) &lt;= 12, MONTH($L125) &gt;= 12), IF($O125 &lt;&gt; "", $E125/$O125, ""), ""),"")</f>
        <v>#VALUE!</v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 t="e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#VALUE!</v>
      </c>
      <c r="L126" s="7" t="e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#VALUE!</v>
      </c>
      <c r="M126" s="7" t="e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#VALUE!</v>
      </c>
      <c r="N126" s="7" t="e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#VALUE!</v>
      </c>
      <c r="O126" s="5" t="e">
        <f t="shared" si="1"/>
        <v>#VALUE!</v>
      </c>
      <c r="P126" s="10" t="e">
        <f>IF('FY2024'!$A128&lt;&gt;"",IF(AND(MONTH($K126) &lt;= 1, MONTH($L126) &gt;= 1), IF($O126 &lt;&gt; "", $E126/$O126, ""), ""),"")</f>
        <v>#VALUE!</v>
      </c>
      <c r="Q126" s="10" t="e">
        <f>IF('FY2024'!$A128&lt;&gt;"",IF(AND(MONTH($K126) &lt;= 2, MONTH($L126) &gt;= 2), IF($O126 &lt;&gt; "", $E126/$O126, ""), ""),"")</f>
        <v>#VALUE!</v>
      </c>
      <c r="R126" s="10" t="e">
        <f>IF('FY2024'!$A128&lt;&gt;"",IF(AND(MONTH($K126) &lt;= 3, MONTH($L126) &gt;= 3), IF($O126 &lt;&gt; "", $E126/$O126, ""), ""),"")</f>
        <v>#VALUE!</v>
      </c>
      <c r="S126" s="10" t="e">
        <f>IF('FY2024'!$A128&lt;&gt;"",IF(AND(MONTH($K126) &lt;= 4, MONTH($L126) &gt;= 4), IF($O126 &lt;&gt; "", $E126/$O126, ""), ""),"")</f>
        <v>#VALUE!</v>
      </c>
      <c r="T126" s="10" t="e">
        <f>IF('FY2024'!$A128&lt;&gt;"",IF(AND(MONTH($K126) &lt;= 5, MONTH($L126) &gt;= 5), IF($O126 &lt;&gt; "", $E126/$O126, ""), ""),"")</f>
        <v>#VALUE!</v>
      </c>
      <c r="U126" s="10" t="e">
        <f>IF('FY2024'!$A128&lt;&gt;"",IF(AND(MONTH($K126) &lt;= 6, MONTH($L126) &gt;= 6), IF($O126 &lt;&gt; "", $E126/$O126, ""), ""),"")</f>
        <v>#VALUE!</v>
      </c>
      <c r="V126" s="10" t="e">
        <f>IF('FY2024'!$A128&lt;&gt;"",IF(AND(MONTH($K126) &lt;= 7, MONTH($L126) &gt;= 7 ), IF($O126 &lt;&gt; "", $E126/$O126, ""), ""),"")</f>
        <v>#VALUE!</v>
      </c>
      <c r="W126" s="10" t="e">
        <f>IF('FY2024'!$A128&lt;&gt;"",IF(AND(MONTH($K126) &lt;= 8, MONTH($L126) &gt;= 8), IF($O126 &lt;&gt; "", $E126/$O126, ""), ""),"")</f>
        <v>#VALUE!</v>
      </c>
      <c r="X126" s="10" t="e">
        <f>IF('FY2024'!$A128&lt;&gt;"",IF(AND(MONTH($K126) &lt;= 9, MONTH($L126) &gt;= 9), IF($O126 &lt;&gt; "", $E126/$O126, ""), ""),"")</f>
        <v>#VALUE!</v>
      </c>
      <c r="Y126" s="10" t="e">
        <f>IF('FY2024'!$A128&lt;&gt;"",IF(AND(MONTH($K126) &lt;= 10, MONTH($L126) &gt;= 10), IF($O126 &lt;&gt; "", $E126/$O126, ""), ""),"")</f>
        <v>#VALUE!</v>
      </c>
      <c r="Z126" s="10" t="e">
        <f>IF('FY2024'!$A128&lt;&gt;"",IF(AND(MONTH($K126) &lt;= 11, MONTH($L126) &gt;= 11), IF($O126 &lt;&gt; "", $E126/$O126, ""), ""),"")</f>
        <v>#VALUE!</v>
      </c>
      <c r="AA126" s="10" t="e">
        <f>IF('FY2024'!$A128&lt;&gt;"",IF(AND(MONTH($K126) &lt;= 12, MONTH($L126) &gt;= 12), IF($O126 &lt;&gt; "", $E126/$O126, ""), ""),"")</f>
        <v>#VALUE!</v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 t="e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#VALUE!</v>
      </c>
      <c r="L127" s="7" t="e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#VALUE!</v>
      </c>
      <c r="M127" s="7" t="e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#VALUE!</v>
      </c>
      <c r="N127" s="7" t="e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#VALUE!</v>
      </c>
      <c r="O127" s="5" t="e">
        <f t="shared" si="1"/>
        <v>#VALUE!</v>
      </c>
      <c r="P127" s="10" t="e">
        <f>IF('FY2024'!$A129&lt;&gt;"",IF(AND(MONTH($K127) &lt;= 1, MONTH($L127) &gt;= 1), IF($O127 &lt;&gt; "", $E127/$O127, ""), ""),"")</f>
        <v>#VALUE!</v>
      </c>
      <c r="Q127" s="10" t="e">
        <f>IF('FY2024'!$A129&lt;&gt;"",IF(AND(MONTH($K127) &lt;= 2, MONTH($L127) &gt;= 2), IF($O127 &lt;&gt; "", $E127/$O127, ""), ""),"")</f>
        <v>#VALUE!</v>
      </c>
      <c r="R127" s="10" t="e">
        <f>IF('FY2024'!$A129&lt;&gt;"",IF(AND(MONTH($K127) &lt;= 3, MONTH($L127) &gt;= 3), IF($O127 &lt;&gt; "", $E127/$O127, ""), ""),"")</f>
        <v>#VALUE!</v>
      </c>
      <c r="S127" s="10" t="e">
        <f>IF('FY2024'!$A129&lt;&gt;"",IF(AND(MONTH($K127) &lt;= 4, MONTH($L127) &gt;= 4), IF($O127 &lt;&gt; "", $E127/$O127, ""), ""),"")</f>
        <v>#VALUE!</v>
      </c>
      <c r="T127" s="10" t="e">
        <f>IF('FY2024'!$A129&lt;&gt;"",IF(AND(MONTH($K127) &lt;= 5, MONTH($L127) &gt;= 5), IF($O127 &lt;&gt; "", $E127/$O127, ""), ""),"")</f>
        <v>#VALUE!</v>
      </c>
      <c r="U127" s="10" t="e">
        <f>IF('FY2024'!$A129&lt;&gt;"",IF(AND(MONTH($K127) &lt;= 6, MONTH($L127) &gt;= 6), IF($O127 &lt;&gt; "", $E127/$O127, ""), ""),"")</f>
        <v>#VALUE!</v>
      </c>
      <c r="V127" s="10" t="e">
        <f>IF('FY2024'!$A129&lt;&gt;"",IF(AND(MONTH($K127) &lt;= 7, MONTH($L127) &gt;= 7 ), IF($O127 &lt;&gt; "", $E127/$O127, ""), ""),"")</f>
        <v>#VALUE!</v>
      </c>
      <c r="W127" s="10" t="e">
        <f>IF('FY2024'!$A129&lt;&gt;"",IF(AND(MONTH($K127) &lt;= 8, MONTH($L127) &gt;= 8), IF($O127 &lt;&gt; "", $E127/$O127, ""), ""),"")</f>
        <v>#VALUE!</v>
      </c>
      <c r="X127" s="10" t="e">
        <f>IF('FY2024'!$A129&lt;&gt;"",IF(AND(MONTH($K127) &lt;= 9, MONTH($L127) &gt;= 9), IF($O127 &lt;&gt; "", $E127/$O127, ""), ""),"")</f>
        <v>#VALUE!</v>
      </c>
      <c r="Y127" s="10" t="e">
        <f>IF('FY2024'!$A129&lt;&gt;"",IF(AND(MONTH($K127) &lt;= 10, MONTH($L127) &gt;= 10), IF($O127 &lt;&gt; "", $E127/$O127, ""), ""),"")</f>
        <v>#VALUE!</v>
      </c>
      <c r="Z127" s="10" t="e">
        <f>IF('FY2024'!$A129&lt;&gt;"",IF(AND(MONTH($K127) &lt;= 11, MONTH($L127) &gt;= 11), IF($O127 &lt;&gt; "", $E127/$O127, ""), ""),"")</f>
        <v>#VALUE!</v>
      </c>
      <c r="AA127" s="10" t="e">
        <f>IF('FY2024'!$A129&lt;&gt;"",IF(AND(MONTH($K127) &lt;= 12, MONTH($L127) &gt;= 12), IF($O127 &lt;&gt; "", $E127/$O127, ""), ""),"")</f>
        <v>#VALUE!</v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 t="e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#VALUE!</v>
      </c>
      <c r="L128" s="7" t="e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#VALUE!</v>
      </c>
      <c r="M128" s="7" t="e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#VALUE!</v>
      </c>
      <c r="N128" s="7" t="e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#VALUE!</v>
      </c>
      <c r="O128" s="5" t="e">
        <f t="shared" si="1"/>
        <v>#VALUE!</v>
      </c>
      <c r="P128" s="10" t="e">
        <f>IF('FY2024'!$A130&lt;&gt;"",IF(AND(MONTH($K128) &lt;= 1, MONTH($L128) &gt;= 1), IF($O128 &lt;&gt; "", $E128/$O128, ""), ""),"")</f>
        <v>#VALUE!</v>
      </c>
      <c r="Q128" s="10" t="e">
        <f>IF('FY2024'!$A130&lt;&gt;"",IF(AND(MONTH($K128) &lt;= 2, MONTH($L128) &gt;= 2), IF($O128 &lt;&gt; "", $E128/$O128, ""), ""),"")</f>
        <v>#VALUE!</v>
      </c>
      <c r="R128" s="10" t="e">
        <f>IF('FY2024'!$A130&lt;&gt;"",IF(AND(MONTH($K128) &lt;= 3, MONTH($L128) &gt;= 3), IF($O128 &lt;&gt; "", $E128/$O128, ""), ""),"")</f>
        <v>#VALUE!</v>
      </c>
      <c r="S128" s="10" t="e">
        <f>IF('FY2024'!$A130&lt;&gt;"",IF(AND(MONTH($K128) &lt;= 4, MONTH($L128) &gt;= 4), IF($O128 &lt;&gt; "", $E128/$O128, ""), ""),"")</f>
        <v>#VALUE!</v>
      </c>
      <c r="T128" s="10" t="e">
        <f>IF('FY2024'!$A130&lt;&gt;"",IF(AND(MONTH($K128) &lt;= 5, MONTH($L128) &gt;= 5), IF($O128 &lt;&gt; "", $E128/$O128, ""), ""),"")</f>
        <v>#VALUE!</v>
      </c>
      <c r="U128" s="10" t="e">
        <f>IF('FY2024'!$A130&lt;&gt;"",IF(AND(MONTH($K128) &lt;= 6, MONTH($L128) &gt;= 6), IF($O128 &lt;&gt; "", $E128/$O128, ""), ""),"")</f>
        <v>#VALUE!</v>
      </c>
      <c r="V128" s="10" t="e">
        <f>IF('FY2024'!$A130&lt;&gt;"",IF(AND(MONTH($K128) &lt;= 7, MONTH($L128) &gt;= 7 ), IF($O128 &lt;&gt; "", $E128/$O128, ""), ""),"")</f>
        <v>#VALUE!</v>
      </c>
      <c r="W128" s="10" t="e">
        <f>IF('FY2024'!$A130&lt;&gt;"",IF(AND(MONTH($K128) &lt;= 8, MONTH($L128) &gt;= 8), IF($O128 &lt;&gt; "", $E128/$O128, ""), ""),"")</f>
        <v>#VALUE!</v>
      </c>
      <c r="X128" s="10" t="e">
        <f>IF('FY2024'!$A130&lt;&gt;"",IF(AND(MONTH($K128) &lt;= 9, MONTH($L128) &gt;= 9), IF($O128 &lt;&gt; "", $E128/$O128, ""), ""),"")</f>
        <v>#VALUE!</v>
      </c>
      <c r="Y128" s="10" t="e">
        <f>IF('FY2024'!$A130&lt;&gt;"",IF(AND(MONTH($K128) &lt;= 10, MONTH($L128) &gt;= 10), IF($O128 &lt;&gt; "", $E128/$O128, ""), ""),"")</f>
        <v>#VALUE!</v>
      </c>
      <c r="Z128" s="10" t="e">
        <f>IF('FY2024'!$A130&lt;&gt;"",IF(AND(MONTH($K128) &lt;= 11, MONTH($L128) &gt;= 11), IF($O128 &lt;&gt; "", $E128/$O128, ""), ""),"")</f>
        <v>#VALUE!</v>
      </c>
      <c r="AA128" s="10" t="e">
        <f>IF('FY2024'!$A130&lt;&gt;"",IF(AND(MONTH($K128) &lt;= 12, MONTH($L128) &gt;= 12), IF($O128 &lt;&gt; "", $E128/$O128, ""), ""),"")</f>
        <v>#VALUE!</v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 t="e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#VALUE!</v>
      </c>
      <c r="L129" s="7" t="e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#VALUE!</v>
      </c>
      <c r="M129" s="7" t="e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#VALUE!</v>
      </c>
      <c r="N129" s="7" t="e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#VALUE!</v>
      </c>
      <c r="O129" s="5" t="e">
        <f t="shared" si="1"/>
        <v>#VALUE!</v>
      </c>
      <c r="P129" s="10" t="e">
        <f>IF('FY2024'!$A131&lt;&gt;"",IF(AND(MONTH($K129) &lt;= 1, MONTH($L129) &gt;= 1), IF($O129 &lt;&gt; "", $E129/$O129, ""), ""),"")</f>
        <v>#VALUE!</v>
      </c>
      <c r="Q129" s="10" t="e">
        <f>IF('FY2024'!$A131&lt;&gt;"",IF(AND(MONTH($K129) &lt;= 2, MONTH($L129) &gt;= 2), IF($O129 &lt;&gt; "", $E129/$O129, ""), ""),"")</f>
        <v>#VALUE!</v>
      </c>
      <c r="R129" s="10" t="e">
        <f>IF('FY2024'!$A131&lt;&gt;"",IF(AND(MONTH($K129) &lt;= 3, MONTH($L129) &gt;= 3), IF($O129 &lt;&gt; "", $E129/$O129, ""), ""),"")</f>
        <v>#VALUE!</v>
      </c>
      <c r="S129" s="10" t="e">
        <f>IF('FY2024'!$A131&lt;&gt;"",IF(AND(MONTH($K129) &lt;= 4, MONTH($L129) &gt;= 4), IF($O129 &lt;&gt; "", $E129/$O129, ""), ""),"")</f>
        <v>#VALUE!</v>
      </c>
      <c r="T129" s="10" t="e">
        <f>IF('FY2024'!$A131&lt;&gt;"",IF(AND(MONTH($K129) &lt;= 5, MONTH($L129) &gt;= 5), IF($O129 &lt;&gt; "", $E129/$O129, ""), ""),"")</f>
        <v>#VALUE!</v>
      </c>
      <c r="U129" s="10" t="e">
        <f>IF('FY2024'!$A131&lt;&gt;"",IF(AND(MONTH($K129) &lt;= 6, MONTH($L129) &gt;= 6), IF($O129 &lt;&gt; "", $E129/$O129, ""), ""),"")</f>
        <v>#VALUE!</v>
      </c>
      <c r="V129" s="10" t="e">
        <f>IF('FY2024'!$A131&lt;&gt;"",IF(AND(MONTH($K129) &lt;= 7, MONTH($L129) &gt;= 7 ), IF($O129 &lt;&gt; "", $E129/$O129, ""), ""),"")</f>
        <v>#VALUE!</v>
      </c>
      <c r="W129" s="10" t="e">
        <f>IF('FY2024'!$A131&lt;&gt;"",IF(AND(MONTH($K129) &lt;= 8, MONTH($L129) &gt;= 8), IF($O129 &lt;&gt; "", $E129/$O129, ""), ""),"")</f>
        <v>#VALUE!</v>
      </c>
      <c r="X129" s="10" t="e">
        <f>IF('FY2024'!$A131&lt;&gt;"",IF(AND(MONTH($K129) &lt;= 9, MONTH($L129) &gt;= 9), IF($O129 &lt;&gt; "", $E129/$O129, ""), ""),"")</f>
        <v>#VALUE!</v>
      </c>
      <c r="Y129" s="10" t="e">
        <f>IF('FY2024'!$A131&lt;&gt;"",IF(AND(MONTH($K129) &lt;= 10, MONTH($L129) &gt;= 10), IF($O129 &lt;&gt; "", $E129/$O129, ""), ""),"")</f>
        <v>#VALUE!</v>
      </c>
      <c r="Z129" s="10" t="e">
        <f>IF('FY2024'!$A131&lt;&gt;"",IF(AND(MONTH($K129) &lt;= 11, MONTH($L129) &gt;= 11), IF($O129 &lt;&gt; "", $E129/$O129, ""), ""),"")</f>
        <v>#VALUE!</v>
      </c>
      <c r="AA129" s="10" t="e">
        <f>IF('FY2024'!$A131&lt;&gt;"",IF(AND(MONTH($K129) &lt;= 12, MONTH($L129) &gt;= 12), IF($O129 &lt;&gt; "", $E129/$O129, ""), ""),"")</f>
        <v>#VALUE!</v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 t="e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#VALUE!</v>
      </c>
      <c r="L130" s="7" t="e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#VALUE!</v>
      </c>
      <c r="M130" s="7" t="e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#VALUE!</v>
      </c>
      <c r="N130" s="7" t="e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#VALUE!</v>
      </c>
      <c r="O130" s="5" t="e">
        <f t="shared" si="1"/>
        <v>#VALUE!</v>
      </c>
      <c r="P130" s="10" t="e">
        <f>IF('FY2024'!$A132&lt;&gt;"",IF(AND(MONTH($K130) &lt;= 1, MONTH($L130) &gt;= 1), IF($O130 &lt;&gt; "", $E130/$O130, ""), ""),"")</f>
        <v>#VALUE!</v>
      </c>
      <c r="Q130" s="10" t="e">
        <f>IF('FY2024'!$A132&lt;&gt;"",IF(AND(MONTH($K130) &lt;= 2, MONTH($L130) &gt;= 2), IF($O130 &lt;&gt; "", $E130/$O130, ""), ""),"")</f>
        <v>#VALUE!</v>
      </c>
      <c r="R130" s="10" t="e">
        <f>IF('FY2024'!$A132&lt;&gt;"",IF(AND(MONTH($K130) &lt;= 3, MONTH($L130) &gt;= 3), IF($O130 &lt;&gt; "", $E130/$O130, ""), ""),"")</f>
        <v>#VALUE!</v>
      </c>
      <c r="S130" s="10" t="e">
        <f>IF('FY2024'!$A132&lt;&gt;"",IF(AND(MONTH($K130) &lt;= 4, MONTH($L130) &gt;= 4), IF($O130 &lt;&gt; "", $E130/$O130, ""), ""),"")</f>
        <v>#VALUE!</v>
      </c>
      <c r="T130" s="10" t="e">
        <f>IF('FY2024'!$A132&lt;&gt;"",IF(AND(MONTH($K130) &lt;= 5, MONTH($L130) &gt;= 5), IF($O130 &lt;&gt; "", $E130/$O130, ""), ""),"")</f>
        <v>#VALUE!</v>
      </c>
      <c r="U130" s="10" t="e">
        <f>IF('FY2024'!$A132&lt;&gt;"",IF(AND(MONTH($K130) &lt;= 6, MONTH($L130) &gt;= 6), IF($O130 &lt;&gt; "", $E130/$O130, ""), ""),"")</f>
        <v>#VALUE!</v>
      </c>
      <c r="V130" s="10" t="e">
        <f>IF('FY2024'!$A132&lt;&gt;"",IF(AND(MONTH($K130) &lt;= 7, MONTH($L130) &gt;= 7 ), IF($O130 &lt;&gt; "", $E130/$O130, ""), ""),"")</f>
        <v>#VALUE!</v>
      </c>
      <c r="W130" s="10" t="e">
        <f>IF('FY2024'!$A132&lt;&gt;"",IF(AND(MONTH($K130) &lt;= 8, MONTH($L130) &gt;= 8), IF($O130 &lt;&gt; "", $E130/$O130, ""), ""),"")</f>
        <v>#VALUE!</v>
      </c>
      <c r="X130" s="10" t="e">
        <f>IF('FY2024'!$A132&lt;&gt;"",IF(AND(MONTH($K130) &lt;= 9, MONTH($L130) &gt;= 9), IF($O130 &lt;&gt; "", $E130/$O130, ""), ""),"")</f>
        <v>#VALUE!</v>
      </c>
      <c r="Y130" s="10" t="e">
        <f>IF('FY2024'!$A132&lt;&gt;"",IF(AND(MONTH($K130) &lt;= 10, MONTH($L130) &gt;= 10), IF($O130 &lt;&gt; "", $E130/$O130, ""), ""),"")</f>
        <v>#VALUE!</v>
      </c>
      <c r="Z130" s="10" t="e">
        <f>IF('FY2024'!$A132&lt;&gt;"",IF(AND(MONTH($K130) &lt;= 11, MONTH($L130) &gt;= 11), IF($O130 &lt;&gt; "", $E130/$O130, ""), ""),"")</f>
        <v>#VALUE!</v>
      </c>
      <c r="AA130" s="10" t="e">
        <f>IF('FY2024'!$A132&lt;&gt;"",IF(AND(MONTH($K130) &lt;= 12, MONTH($L130) &gt;= 12), IF($O130 &lt;&gt; "", $E130/$O130, ""), ""),"")</f>
        <v>#VALUE!</v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 t="e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#VALUE!</v>
      </c>
      <c r="L131" s="7" t="e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#VALUE!</v>
      </c>
      <c r="M131" s="7" t="e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#VALUE!</v>
      </c>
      <c r="N131" s="7" t="e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IF('FY2024'!$A133&lt;&gt;"",IF(AND(MONTH($K131) &lt;= 1, MONTH($L131) &gt;= 1), IF($O131 &lt;&gt; "", $E131/$O131, ""), ""),"")</f>
        <v>#VALUE!</v>
      </c>
      <c r="Q131" s="10" t="e">
        <f>IF('FY2024'!$A133&lt;&gt;"",IF(AND(MONTH($K131) &lt;= 2, MONTH($L131) &gt;= 2), IF($O131 &lt;&gt; "", $E131/$O131, ""), ""),"")</f>
        <v>#VALUE!</v>
      </c>
      <c r="R131" s="10" t="e">
        <f>IF('FY2024'!$A133&lt;&gt;"",IF(AND(MONTH($K131) &lt;= 3, MONTH($L131) &gt;= 3), IF($O131 &lt;&gt; "", $E131/$O131, ""), ""),"")</f>
        <v>#VALUE!</v>
      </c>
      <c r="S131" s="10" t="e">
        <f>IF('FY2024'!$A133&lt;&gt;"",IF(AND(MONTH($K131) &lt;= 4, MONTH($L131) &gt;= 4), IF($O131 &lt;&gt; "", $E131/$O131, ""), ""),"")</f>
        <v>#VALUE!</v>
      </c>
      <c r="T131" s="10" t="e">
        <f>IF('FY2024'!$A133&lt;&gt;"",IF(AND(MONTH($K131) &lt;= 5, MONTH($L131) &gt;= 5), IF($O131 &lt;&gt; "", $E131/$O131, ""), ""),"")</f>
        <v>#VALUE!</v>
      </c>
      <c r="U131" s="10" t="e">
        <f>IF('FY2024'!$A133&lt;&gt;"",IF(AND(MONTH($K131) &lt;= 6, MONTH($L131) &gt;= 6), IF($O131 &lt;&gt; "", $E131/$O131, ""), ""),"")</f>
        <v>#VALUE!</v>
      </c>
      <c r="V131" s="10" t="e">
        <f>IF('FY2024'!$A133&lt;&gt;"",IF(AND(MONTH($K131) &lt;= 7, MONTH($L131) &gt;= 7 ), IF($O131 &lt;&gt; "", $E131/$O131, ""), ""),"")</f>
        <v>#VALUE!</v>
      </c>
      <c r="W131" s="10" t="e">
        <f>IF('FY2024'!$A133&lt;&gt;"",IF(AND(MONTH($K131) &lt;= 8, MONTH($L131) &gt;= 8), IF($O131 &lt;&gt; "", $E131/$O131, ""), ""),"")</f>
        <v>#VALUE!</v>
      </c>
      <c r="X131" s="10" t="e">
        <f>IF('FY2024'!$A133&lt;&gt;"",IF(AND(MONTH($K131) &lt;= 9, MONTH($L131) &gt;= 9), IF($O131 &lt;&gt; "", $E131/$O131, ""), ""),"")</f>
        <v>#VALUE!</v>
      </c>
      <c r="Y131" s="10" t="e">
        <f>IF('FY2024'!$A133&lt;&gt;"",IF(AND(MONTH($K131) &lt;= 10, MONTH($L131) &gt;= 10), IF($O131 &lt;&gt; "", $E131/$O131, ""), ""),"")</f>
        <v>#VALUE!</v>
      </c>
      <c r="Z131" s="10" t="e">
        <f>IF('FY2024'!$A133&lt;&gt;"",IF(AND(MONTH($K131) &lt;= 11, MONTH($L131) &gt;= 11), IF($O131 &lt;&gt; "", $E131/$O131, ""), ""),"")</f>
        <v>#VALUE!</v>
      </c>
      <c r="AA131" s="10" t="e">
        <f>IF('FY2024'!$A133&lt;&gt;"",IF(AND(MONTH($K131) &lt;= 12, MONTH($L131) &gt;= 12), IF($O131 &lt;&gt; "", $E131/$O131, ""), ""),"")</f>
        <v>#VALUE!</v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 t="e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#VALUE!</v>
      </c>
      <c r="L132" s="7" t="e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#VALUE!</v>
      </c>
      <c r="M132" s="7" t="e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#VALUE!</v>
      </c>
      <c r="N132" s="7" t="e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#VALUE!</v>
      </c>
      <c r="O132" s="5" t="e">
        <f t="shared" si="2"/>
        <v>#VALUE!</v>
      </c>
      <c r="P132" s="10" t="e">
        <f>IF('FY2024'!$A134&lt;&gt;"",IF(AND(MONTH($K132) &lt;= 1, MONTH($L132) &gt;= 1), IF($O132 &lt;&gt; "", $E132/$O132, ""), ""),"")</f>
        <v>#VALUE!</v>
      </c>
      <c r="Q132" s="10" t="e">
        <f>IF('FY2024'!$A134&lt;&gt;"",IF(AND(MONTH($K132) &lt;= 2, MONTH($L132) &gt;= 2), IF($O132 &lt;&gt; "", $E132/$O132, ""), ""),"")</f>
        <v>#VALUE!</v>
      </c>
      <c r="R132" s="10" t="e">
        <f>IF('FY2024'!$A134&lt;&gt;"",IF(AND(MONTH($K132) &lt;= 3, MONTH($L132) &gt;= 3), IF($O132 &lt;&gt; "", $E132/$O132, ""), ""),"")</f>
        <v>#VALUE!</v>
      </c>
      <c r="S132" s="10" t="e">
        <f>IF('FY2024'!$A134&lt;&gt;"",IF(AND(MONTH($K132) &lt;= 4, MONTH($L132) &gt;= 4), IF($O132 &lt;&gt; "", $E132/$O132, ""), ""),"")</f>
        <v>#VALUE!</v>
      </c>
      <c r="T132" s="10" t="e">
        <f>IF('FY2024'!$A134&lt;&gt;"",IF(AND(MONTH($K132) &lt;= 5, MONTH($L132) &gt;= 5), IF($O132 &lt;&gt; "", $E132/$O132, ""), ""),"")</f>
        <v>#VALUE!</v>
      </c>
      <c r="U132" s="10" t="e">
        <f>IF('FY2024'!$A134&lt;&gt;"",IF(AND(MONTH($K132) &lt;= 6, MONTH($L132) &gt;= 6), IF($O132 &lt;&gt; "", $E132/$O132, ""), ""),"")</f>
        <v>#VALUE!</v>
      </c>
      <c r="V132" s="10" t="e">
        <f>IF('FY2024'!$A134&lt;&gt;"",IF(AND(MONTH($K132) &lt;= 7, MONTH($L132) &gt;= 7 ), IF($O132 &lt;&gt; "", $E132/$O132, ""), ""),"")</f>
        <v>#VALUE!</v>
      </c>
      <c r="W132" s="10" t="e">
        <f>IF('FY2024'!$A134&lt;&gt;"",IF(AND(MONTH($K132) &lt;= 8, MONTH($L132) &gt;= 8), IF($O132 &lt;&gt; "", $E132/$O132, ""), ""),"")</f>
        <v>#VALUE!</v>
      </c>
      <c r="X132" s="10" t="e">
        <f>IF('FY2024'!$A134&lt;&gt;"",IF(AND(MONTH($K132) &lt;= 9, MONTH($L132) &gt;= 9), IF($O132 &lt;&gt; "", $E132/$O132, ""), ""),"")</f>
        <v>#VALUE!</v>
      </c>
      <c r="Y132" s="10" t="e">
        <f>IF('FY2024'!$A134&lt;&gt;"",IF(AND(MONTH($K132) &lt;= 10, MONTH($L132) &gt;= 10), IF($O132 &lt;&gt; "", $E132/$O132, ""), ""),"")</f>
        <v>#VALUE!</v>
      </c>
      <c r="Z132" s="10" t="e">
        <f>IF('FY2024'!$A134&lt;&gt;"",IF(AND(MONTH($K132) &lt;= 11, MONTH($L132) &gt;= 11), IF($O132 &lt;&gt; "", $E132/$O132, ""), ""),"")</f>
        <v>#VALUE!</v>
      </c>
      <c r="AA132" s="10" t="e">
        <f>IF('FY2024'!$A134&lt;&gt;"",IF(AND(MONTH($K132) &lt;= 12, MONTH($L132) &gt;= 12), IF($O132 &lt;&gt; "", $E132/$O132, ""), ""),"")</f>
        <v>#VALUE!</v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 t="e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#VALUE!</v>
      </c>
      <c r="L133" s="7" t="e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#VALUE!</v>
      </c>
      <c r="M133" s="7" t="e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#VALUE!</v>
      </c>
      <c r="N133" s="7" t="e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#VALUE!</v>
      </c>
      <c r="O133" s="5" t="e">
        <f t="shared" si="2"/>
        <v>#VALUE!</v>
      </c>
      <c r="P133" s="10" t="e">
        <f>IF('FY2024'!$A135&lt;&gt;"",IF(AND(MONTH($K133) &lt;= 1, MONTH($L133) &gt;= 1), IF($O133 &lt;&gt; "", $E133/$O133, ""), ""),"")</f>
        <v>#VALUE!</v>
      </c>
      <c r="Q133" s="10" t="e">
        <f>IF('FY2024'!$A135&lt;&gt;"",IF(AND(MONTH($K133) &lt;= 2, MONTH($L133) &gt;= 2), IF($O133 &lt;&gt; "", $E133/$O133, ""), ""),"")</f>
        <v>#VALUE!</v>
      </c>
      <c r="R133" s="10" t="e">
        <f>IF('FY2024'!$A135&lt;&gt;"",IF(AND(MONTH($K133) &lt;= 3, MONTH($L133) &gt;= 3), IF($O133 &lt;&gt; "", $E133/$O133, ""), ""),"")</f>
        <v>#VALUE!</v>
      </c>
      <c r="S133" s="10" t="e">
        <f>IF('FY2024'!$A135&lt;&gt;"",IF(AND(MONTH($K133) &lt;= 4, MONTH($L133) &gt;= 4), IF($O133 &lt;&gt; "", $E133/$O133, ""), ""),"")</f>
        <v>#VALUE!</v>
      </c>
      <c r="T133" s="10" t="e">
        <f>IF('FY2024'!$A135&lt;&gt;"",IF(AND(MONTH($K133) &lt;= 5, MONTH($L133) &gt;= 5), IF($O133 &lt;&gt; "", $E133/$O133, ""), ""),"")</f>
        <v>#VALUE!</v>
      </c>
      <c r="U133" s="10" t="e">
        <f>IF('FY2024'!$A135&lt;&gt;"",IF(AND(MONTH($K133) &lt;= 6, MONTH($L133) &gt;= 6), IF($O133 &lt;&gt; "", $E133/$O133, ""), ""),"")</f>
        <v>#VALUE!</v>
      </c>
      <c r="V133" s="10" t="e">
        <f>IF('FY2024'!$A135&lt;&gt;"",IF(AND(MONTH($K133) &lt;= 7, MONTH($L133) &gt;= 7 ), IF($O133 &lt;&gt; "", $E133/$O133, ""), ""),"")</f>
        <v>#VALUE!</v>
      </c>
      <c r="W133" s="10" t="e">
        <f>IF('FY2024'!$A135&lt;&gt;"",IF(AND(MONTH($K133) &lt;= 8, MONTH($L133) &gt;= 8), IF($O133 &lt;&gt; "", $E133/$O133, ""), ""),"")</f>
        <v>#VALUE!</v>
      </c>
      <c r="X133" s="10" t="e">
        <f>IF('FY2024'!$A135&lt;&gt;"",IF(AND(MONTH($K133) &lt;= 9, MONTH($L133) &gt;= 9), IF($O133 &lt;&gt; "", $E133/$O133, ""), ""),"")</f>
        <v>#VALUE!</v>
      </c>
      <c r="Y133" s="10" t="e">
        <f>IF('FY2024'!$A135&lt;&gt;"",IF(AND(MONTH($K133) &lt;= 10, MONTH($L133) &gt;= 10), IF($O133 &lt;&gt; "", $E133/$O133, ""), ""),"")</f>
        <v>#VALUE!</v>
      </c>
      <c r="Z133" s="10" t="e">
        <f>IF('FY2024'!$A135&lt;&gt;"",IF(AND(MONTH($K133) &lt;= 11, MONTH($L133) &gt;= 11), IF($O133 &lt;&gt; "", $E133/$O133, ""), ""),"")</f>
        <v>#VALUE!</v>
      </c>
      <c r="AA133" s="10" t="e">
        <f>IF('FY2024'!$A135&lt;&gt;"",IF(AND(MONTH($K133) &lt;= 12, MONTH($L133) &gt;= 12), IF($O133 &lt;&gt; "", $E133/$O133, ""), ""),"")</f>
        <v>#VALUE!</v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 t="e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#VALUE!</v>
      </c>
      <c r="L134" s="7" t="e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#VALUE!</v>
      </c>
      <c r="M134" s="7" t="e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#VALUE!</v>
      </c>
      <c r="N134" s="7" t="e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#VALUE!</v>
      </c>
      <c r="O134" s="5" t="e">
        <f t="shared" si="2"/>
        <v>#VALUE!</v>
      </c>
      <c r="P134" s="10" t="e">
        <f>IF('FY2024'!$A136&lt;&gt;"",IF(AND(MONTH($K134) &lt;= 1, MONTH($L134) &gt;= 1), IF($O134 &lt;&gt; "", $E134/$O134, ""), ""),"")</f>
        <v>#VALUE!</v>
      </c>
      <c r="Q134" s="10" t="e">
        <f>IF('FY2024'!$A136&lt;&gt;"",IF(AND(MONTH($K134) &lt;= 2, MONTH($L134) &gt;= 2), IF($O134 &lt;&gt; "", $E134/$O134, ""), ""),"")</f>
        <v>#VALUE!</v>
      </c>
      <c r="R134" s="10" t="e">
        <f>IF('FY2024'!$A136&lt;&gt;"",IF(AND(MONTH($K134) &lt;= 3, MONTH($L134) &gt;= 3), IF($O134 &lt;&gt; "", $E134/$O134, ""), ""),"")</f>
        <v>#VALUE!</v>
      </c>
      <c r="S134" s="10" t="e">
        <f>IF('FY2024'!$A136&lt;&gt;"",IF(AND(MONTH($K134) &lt;= 4, MONTH($L134) &gt;= 4), IF($O134 &lt;&gt; "", $E134/$O134, ""), ""),"")</f>
        <v>#VALUE!</v>
      </c>
      <c r="T134" s="10" t="e">
        <f>IF('FY2024'!$A136&lt;&gt;"",IF(AND(MONTH($K134) &lt;= 5, MONTH($L134) &gt;= 5), IF($O134 &lt;&gt; "", $E134/$O134, ""), ""),"")</f>
        <v>#VALUE!</v>
      </c>
      <c r="U134" s="10" t="e">
        <f>IF('FY2024'!$A136&lt;&gt;"",IF(AND(MONTH($K134) &lt;= 6, MONTH($L134) &gt;= 6), IF($O134 &lt;&gt; "", $E134/$O134, ""), ""),"")</f>
        <v>#VALUE!</v>
      </c>
      <c r="V134" s="10" t="e">
        <f>IF('FY2024'!$A136&lt;&gt;"",IF(AND(MONTH($K134) &lt;= 7, MONTH($L134) &gt;= 7 ), IF($O134 &lt;&gt; "", $E134/$O134, ""), ""),"")</f>
        <v>#VALUE!</v>
      </c>
      <c r="W134" s="10" t="e">
        <f>IF('FY2024'!$A136&lt;&gt;"",IF(AND(MONTH($K134) &lt;= 8, MONTH($L134) &gt;= 8), IF($O134 &lt;&gt; "", $E134/$O134, ""), ""),"")</f>
        <v>#VALUE!</v>
      </c>
      <c r="X134" s="10" t="e">
        <f>IF('FY2024'!$A136&lt;&gt;"",IF(AND(MONTH($K134) &lt;= 9, MONTH($L134) &gt;= 9), IF($O134 &lt;&gt; "", $E134/$O134, ""), ""),"")</f>
        <v>#VALUE!</v>
      </c>
      <c r="Y134" s="10" t="e">
        <f>IF('FY2024'!$A136&lt;&gt;"",IF(AND(MONTH($K134) &lt;= 10, MONTH($L134) &gt;= 10), IF($O134 &lt;&gt; "", $E134/$O134, ""), ""),"")</f>
        <v>#VALUE!</v>
      </c>
      <c r="Z134" s="10" t="e">
        <f>IF('FY2024'!$A136&lt;&gt;"",IF(AND(MONTH($K134) &lt;= 11, MONTH($L134) &gt;= 11), IF($O134 &lt;&gt; "", $E134/$O134, ""), ""),"")</f>
        <v>#VALUE!</v>
      </c>
      <c r="AA134" s="10" t="e">
        <f>IF('FY2024'!$A136&lt;&gt;"",IF(AND(MONTH($K134) &lt;= 12, MONTH($L134) &gt;= 12), IF($O134 &lt;&gt; "", $E134/$O134, ""), ""),"")</f>
        <v>#VALUE!</v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 t="e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#VALUE!</v>
      </c>
      <c r="L135" s="7" t="e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#VALUE!</v>
      </c>
      <c r="M135" s="7" t="e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#VALUE!</v>
      </c>
      <c r="N135" s="7" t="e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#VALUE!</v>
      </c>
      <c r="O135" s="5" t="e">
        <f t="shared" si="2"/>
        <v>#VALUE!</v>
      </c>
      <c r="P135" s="10" t="e">
        <f>IF('FY2024'!$A137&lt;&gt;"",IF(AND(MONTH($K135) &lt;= 1, MONTH($L135) &gt;= 1), IF($O135 &lt;&gt; "", $E135/$O135, ""), ""),"")</f>
        <v>#VALUE!</v>
      </c>
      <c r="Q135" s="10" t="e">
        <f>IF('FY2024'!$A137&lt;&gt;"",IF(AND(MONTH($K135) &lt;= 2, MONTH($L135) &gt;= 2), IF($O135 &lt;&gt; "", $E135/$O135, ""), ""),"")</f>
        <v>#VALUE!</v>
      </c>
      <c r="R135" s="10" t="e">
        <f>IF('FY2024'!$A137&lt;&gt;"",IF(AND(MONTH($K135) &lt;= 3, MONTH($L135) &gt;= 3), IF($O135 &lt;&gt; "", $E135/$O135, ""), ""),"")</f>
        <v>#VALUE!</v>
      </c>
      <c r="S135" s="10" t="e">
        <f>IF('FY2024'!$A137&lt;&gt;"",IF(AND(MONTH($K135) &lt;= 4, MONTH($L135) &gt;= 4), IF($O135 &lt;&gt; "", $E135/$O135, ""), ""),"")</f>
        <v>#VALUE!</v>
      </c>
      <c r="T135" s="10" t="e">
        <f>IF('FY2024'!$A137&lt;&gt;"",IF(AND(MONTH($K135) &lt;= 5, MONTH($L135) &gt;= 5), IF($O135 &lt;&gt; "", $E135/$O135, ""), ""),"")</f>
        <v>#VALUE!</v>
      </c>
      <c r="U135" s="10" t="e">
        <f>IF('FY2024'!$A137&lt;&gt;"",IF(AND(MONTH($K135) &lt;= 6, MONTH($L135) &gt;= 6), IF($O135 &lt;&gt; "", $E135/$O135, ""), ""),"")</f>
        <v>#VALUE!</v>
      </c>
      <c r="V135" s="10" t="e">
        <f>IF('FY2024'!$A137&lt;&gt;"",IF(AND(MONTH($K135) &lt;= 7, MONTH($L135) &gt;= 7 ), IF($O135 &lt;&gt; "", $E135/$O135, ""), ""),"")</f>
        <v>#VALUE!</v>
      </c>
      <c r="W135" s="10" t="e">
        <f>IF('FY2024'!$A137&lt;&gt;"",IF(AND(MONTH($K135) &lt;= 8, MONTH($L135) &gt;= 8), IF($O135 &lt;&gt; "", $E135/$O135, ""), ""),"")</f>
        <v>#VALUE!</v>
      </c>
      <c r="X135" s="10" t="e">
        <f>IF('FY2024'!$A137&lt;&gt;"",IF(AND(MONTH($K135) &lt;= 9, MONTH($L135) &gt;= 9), IF($O135 &lt;&gt; "", $E135/$O135, ""), ""),"")</f>
        <v>#VALUE!</v>
      </c>
      <c r="Y135" s="10" t="e">
        <f>IF('FY2024'!$A137&lt;&gt;"",IF(AND(MONTH($K135) &lt;= 10, MONTH($L135) &gt;= 10), IF($O135 &lt;&gt; "", $E135/$O135, ""), ""),"")</f>
        <v>#VALUE!</v>
      </c>
      <c r="Z135" s="10" t="e">
        <f>IF('FY2024'!$A137&lt;&gt;"",IF(AND(MONTH($K135) &lt;= 11, MONTH($L135) &gt;= 11), IF($O135 &lt;&gt; "", $E135/$O135, ""), ""),"")</f>
        <v>#VALUE!</v>
      </c>
      <c r="AA135" s="10" t="e">
        <f>IF('FY2024'!$A137&lt;&gt;"",IF(AND(MONTH($K135) &lt;= 12, MONTH($L135) &gt;= 12), IF($O135 &lt;&gt; "", $E135/$O135, ""), ""),"")</f>
        <v>#VALUE!</v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 t="e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#VALUE!</v>
      </c>
      <c r="L136" s="7" t="e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#VALUE!</v>
      </c>
      <c r="M136" s="7" t="e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#VALUE!</v>
      </c>
      <c r="N136" s="7" t="e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#VALUE!</v>
      </c>
      <c r="O136" s="5" t="e">
        <f t="shared" si="2"/>
        <v>#VALUE!</v>
      </c>
      <c r="P136" s="10" t="e">
        <f>IF('FY2024'!$A138&lt;&gt;"",IF(AND(MONTH($K136) &lt;= 1, MONTH($L136) &gt;= 1), IF($O136 &lt;&gt; "", $E136/$O136, ""), ""),"")</f>
        <v>#VALUE!</v>
      </c>
      <c r="Q136" s="10" t="e">
        <f>IF('FY2024'!$A138&lt;&gt;"",IF(AND(MONTH($K136) &lt;= 2, MONTH($L136) &gt;= 2), IF($O136 &lt;&gt; "", $E136/$O136, ""), ""),"")</f>
        <v>#VALUE!</v>
      </c>
      <c r="R136" s="10" t="e">
        <f>IF('FY2024'!$A138&lt;&gt;"",IF(AND(MONTH($K136) &lt;= 3, MONTH($L136) &gt;= 3), IF($O136 &lt;&gt; "", $E136/$O136, ""), ""),"")</f>
        <v>#VALUE!</v>
      </c>
      <c r="S136" s="10" t="e">
        <f>IF('FY2024'!$A138&lt;&gt;"",IF(AND(MONTH($K136) &lt;= 4, MONTH($L136) &gt;= 4), IF($O136 &lt;&gt; "", $E136/$O136, ""), ""),"")</f>
        <v>#VALUE!</v>
      </c>
      <c r="T136" s="10" t="e">
        <f>IF('FY2024'!$A138&lt;&gt;"",IF(AND(MONTH($K136) &lt;= 5, MONTH($L136) &gt;= 5), IF($O136 &lt;&gt; "", $E136/$O136, ""), ""),"")</f>
        <v>#VALUE!</v>
      </c>
      <c r="U136" s="10" t="e">
        <f>IF('FY2024'!$A138&lt;&gt;"",IF(AND(MONTH($K136) &lt;= 6, MONTH($L136) &gt;= 6), IF($O136 &lt;&gt; "", $E136/$O136, ""), ""),"")</f>
        <v>#VALUE!</v>
      </c>
      <c r="V136" s="10" t="e">
        <f>IF('FY2024'!$A138&lt;&gt;"",IF(AND(MONTH($K136) &lt;= 7, MONTH($L136) &gt;= 7 ), IF($O136 &lt;&gt; "", $E136/$O136, ""), ""),"")</f>
        <v>#VALUE!</v>
      </c>
      <c r="W136" s="10" t="e">
        <f>IF('FY2024'!$A138&lt;&gt;"",IF(AND(MONTH($K136) &lt;= 8, MONTH($L136) &gt;= 8), IF($O136 &lt;&gt; "", $E136/$O136, ""), ""),"")</f>
        <v>#VALUE!</v>
      </c>
      <c r="X136" s="10" t="e">
        <f>IF('FY2024'!$A138&lt;&gt;"",IF(AND(MONTH($K136) &lt;= 9, MONTH($L136) &gt;= 9), IF($O136 &lt;&gt; "", $E136/$O136, ""), ""),"")</f>
        <v>#VALUE!</v>
      </c>
      <c r="Y136" s="10" t="e">
        <f>IF('FY2024'!$A138&lt;&gt;"",IF(AND(MONTH($K136) &lt;= 10, MONTH($L136) &gt;= 10), IF($O136 &lt;&gt; "", $E136/$O136, ""), ""),"")</f>
        <v>#VALUE!</v>
      </c>
      <c r="Z136" s="10" t="e">
        <f>IF('FY2024'!$A138&lt;&gt;"",IF(AND(MONTH($K136) &lt;= 11, MONTH($L136) &gt;= 11), IF($O136 &lt;&gt; "", $E136/$O136, ""), ""),"")</f>
        <v>#VALUE!</v>
      </c>
      <c r="AA136" s="10" t="e">
        <f>IF('FY2024'!$A138&lt;&gt;"",IF(AND(MONTH($K136) &lt;= 12, MONTH($L136) &gt;= 12), IF($O136 &lt;&gt; "", $E136/$O136, ""), ""),"")</f>
        <v>#VALUE!</v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 t="e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#VALUE!</v>
      </c>
      <c r="L137" s="7" t="e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#VALUE!</v>
      </c>
      <c r="M137" s="7" t="e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#VALUE!</v>
      </c>
      <c r="N137" s="7" t="e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#VALUE!</v>
      </c>
      <c r="O137" s="5" t="e">
        <f t="shared" si="2"/>
        <v>#VALUE!</v>
      </c>
      <c r="P137" s="10" t="e">
        <f>IF('FY2024'!$A139&lt;&gt;"",IF(AND(MONTH($K137) &lt;= 1, MONTH($L137) &gt;= 1), IF($O137 &lt;&gt; "", $E137/$O137, ""), ""),"")</f>
        <v>#VALUE!</v>
      </c>
      <c r="Q137" s="10" t="e">
        <f>IF('FY2024'!$A139&lt;&gt;"",IF(AND(MONTH($K137) &lt;= 2, MONTH($L137) &gt;= 2), IF($O137 &lt;&gt; "", $E137/$O137, ""), ""),"")</f>
        <v>#VALUE!</v>
      </c>
      <c r="R137" s="10" t="e">
        <f>IF('FY2024'!$A139&lt;&gt;"",IF(AND(MONTH($K137) &lt;= 3, MONTH($L137) &gt;= 3), IF($O137 &lt;&gt; "", $E137/$O137, ""), ""),"")</f>
        <v>#VALUE!</v>
      </c>
      <c r="S137" s="10" t="e">
        <f>IF('FY2024'!$A139&lt;&gt;"",IF(AND(MONTH($K137) &lt;= 4, MONTH($L137) &gt;= 4), IF($O137 &lt;&gt; "", $E137/$O137, ""), ""),"")</f>
        <v>#VALUE!</v>
      </c>
      <c r="T137" s="10" t="e">
        <f>IF('FY2024'!$A139&lt;&gt;"",IF(AND(MONTH($K137) &lt;= 5, MONTH($L137) &gt;= 5), IF($O137 &lt;&gt; "", $E137/$O137, ""), ""),"")</f>
        <v>#VALUE!</v>
      </c>
      <c r="U137" s="10" t="e">
        <f>IF('FY2024'!$A139&lt;&gt;"",IF(AND(MONTH($K137) &lt;= 6, MONTH($L137) &gt;= 6), IF($O137 &lt;&gt; "", $E137/$O137, ""), ""),"")</f>
        <v>#VALUE!</v>
      </c>
      <c r="V137" s="10" t="e">
        <f>IF('FY2024'!$A139&lt;&gt;"",IF(AND(MONTH($K137) &lt;= 7, MONTH($L137) &gt;= 7 ), IF($O137 &lt;&gt; "", $E137/$O137, ""), ""),"")</f>
        <v>#VALUE!</v>
      </c>
      <c r="W137" s="10" t="e">
        <f>IF('FY2024'!$A139&lt;&gt;"",IF(AND(MONTH($K137) &lt;= 8, MONTH($L137) &gt;= 8), IF($O137 &lt;&gt; "", $E137/$O137, ""), ""),"")</f>
        <v>#VALUE!</v>
      </c>
      <c r="X137" s="10" t="e">
        <f>IF('FY2024'!$A139&lt;&gt;"",IF(AND(MONTH($K137) &lt;= 9, MONTH($L137) &gt;= 9), IF($O137 &lt;&gt; "", $E137/$O137, ""), ""),"")</f>
        <v>#VALUE!</v>
      </c>
      <c r="Y137" s="10" t="e">
        <f>IF('FY2024'!$A139&lt;&gt;"",IF(AND(MONTH($K137) &lt;= 10, MONTH($L137) &gt;= 10), IF($O137 &lt;&gt; "", $E137/$O137, ""), ""),"")</f>
        <v>#VALUE!</v>
      </c>
      <c r="Z137" s="10" t="e">
        <f>IF('FY2024'!$A139&lt;&gt;"",IF(AND(MONTH($K137) &lt;= 11, MONTH($L137) &gt;= 11), IF($O137 &lt;&gt; "", $E137/$O137, ""), ""),"")</f>
        <v>#VALUE!</v>
      </c>
      <c r="AA137" s="10" t="e">
        <f>IF('FY2024'!$A139&lt;&gt;"",IF(AND(MONTH($K137) &lt;= 12, MONTH($L137) &gt;= 12), IF($O137 &lt;&gt; "", $E137/$O137, ""), ""),"")</f>
        <v>#VALUE!</v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 t="e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#VALUE!</v>
      </c>
      <c r="L138" s="7" t="e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#VALUE!</v>
      </c>
      <c r="M138" s="7" t="e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#VALUE!</v>
      </c>
      <c r="N138" s="7" t="e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#VALUE!</v>
      </c>
      <c r="O138" s="5" t="e">
        <f t="shared" si="2"/>
        <v>#VALUE!</v>
      </c>
      <c r="P138" s="10" t="e">
        <f>IF('FY2024'!$A140&lt;&gt;"",IF(AND(MONTH($K138) &lt;= 1, MONTH($L138) &gt;= 1), IF($O138 &lt;&gt; "", $E138/$O138, ""), ""),"")</f>
        <v>#VALUE!</v>
      </c>
      <c r="Q138" s="10" t="e">
        <f>IF('FY2024'!$A140&lt;&gt;"",IF(AND(MONTH($K138) &lt;= 2, MONTH($L138) &gt;= 2), IF($O138 &lt;&gt; "", $E138/$O138, ""), ""),"")</f>
        <v>#VALUE!</v>
      </c>
      <c r="R138" s="10" t="e">
        <f>IF('FY2024'!$A140&lt;&gt;"",IF(AND(MONTH($K138) &lt;= 3, MONTH($L138) &gt;= 3), IF($O138 &lt;&gt; "", $E138/$O138, ""), ""),"")</f>
        <v>#VALUE!</v>
      </c>
      <c r="S138" s="10" t="e">
        <f>IF('FY2024'!$A140&lt;&gt;"",IF(AND(MONTH($K138) &lt;= 4, MONTH($L138) &gt;= 4), IF($O138 &lt;&gt; "", $E138/$O138, ""), ""),"")</f>
        <v>#VALUE!</v>
      </c>
      <c r="T138" s="10" t="e">
        <f>IF('FY2024'!$A140&lt;&gt;"",IF(AND(MONTH($K138) &lt;= 5, MONTH($L138) &gt;= 5), IF($O138 &lt;&gt; "", $E138/$O138, ""), ""),"")</f>
        <v>#VALUE!</v>
      </c>
      <c r="U138" s="10" t="e">
        <f>IF('FY2024'!$A140&lt;&gt;"",IF(AND(MONTH($K138) &lt;= 6, MONTH($L138) &gt;= 6), IF($O138 &lt;&gt; "", $E138/$O138, ""), ""),"")</f>
        <v>#VALUE!</v>
      </c>
      <c r="V138" s="10" t="e">
        <f>IF('FY2024'!$A140&lt;&gt;"",IF(AND(MONTH($K138) &lt;= 7, MONTH($L138) &gt;= 7 ), IF($O138 &lt;&gt; "", $E138/$O138, ""), ""),"")</f>
        <v>#VALUE!</v>
      </c>
      <c r="W138" s="10" t="e">
        <f>IF('FY2024'!$A140&lt;&gt;"",IF(AND(MONTH($K138) &lt;= 8, MONTH($L138) &gt;= 8), IF($O138 &lt;&gt; "", $E138/$O138, ""), ""),"")</f>
        <v>#VALUE!</v>
      </c>
      <c r="X138" s="10" t="e">
        <f>IF('FY2024'!$A140&lt;&gt;"",IF(AND(MONTH($K138) &lt;= 9, MONTH($L138) &gt;= 9), IF($O138 &lt;&gt; "", $E138/$O138, ""), ""),"")</f>
        <v>#VALUE!</v>
      </c>
      <c r="Y138" s="10" t="e">
        <f>IF('FY2024'!$A140&lt;&gt;"",IF(AND(MONTH($K138) &lt;= 10, MONTH($L138) &gt;= 10), IF($O138 &lt;&gt; "", $E138/$O138, ""), ""),"")</f>
        <v>#VALUE!</v>
      </c>
      <c r="Z138" s="10" t="e">
        <f>IF('FY2024'!$A140&lt;&gt;"",IF(AND(MONTH($K138) &lt;= 11, MONTH($L138) &gt;= 11), IF($O138 &lt;&gt; "", $E138/$O138, ""), ""),"")</f>
        <v>#VALUE!</v>
      </c>
      <c r="AA138" s="10" t="e">
        <f>IF('FY2024'!$A140&lt;&gt;"",IF(AND(MONTH($K138) &lt;= 12, MONTH($L138) &gt;= 12), IF($O138 &lt;&gt; "", $E138/$O138, ""), ""),"")</f>
        <v>#VALUE!</v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 t="e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#VALUE!</v>
      </c>
      <c r="L139" s="7" t="e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#VALUE!</v>
      </c>
      <c r="M139" s="7" t="e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#VALUE!</v>
      </c>
      <c r="N139" s="7" t="e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#VALUE!</v>
      </c>
      <c r="O139" s="5" t="e">
        <f t="shared" si="2"/>
        <v>#VALUE!</v>
      </c>
      <c r="P139" s="10" t="e">
        <f>IF('FY2024'!$A141&lt;&gt;"",IF(AND(MONTH($K139) &lt;= 1, MONTH($L139) &gt;= 1), IF($O139 &lt;&gt; "", $E139/$O139, ""), ""),"")</f>
        <v>#VALUE!</v>
      </c>
      <c r="Q139" s="10" t="e">
        <f>IF('FY2024'!$A141&lt;&gt;"",IF(AND(MONTH($K139) &lt;= 2, MONTH($L139) &gt;= 2), IF($O139 &lt;&gt; "", $E139/$O139, ""), ""),"")</f>
        <v>#VALUE!</v>
      </c>
      <c r="R139" s="10" t="e">
        <f>IF('FY2024'!$A141&lt;&gt;"",IF(AND(MONTH($K139) &lt;= 3, MONTH($L139) &gt;= 3), IF($O139 &lt;&gt; "", $E139/$O139, ""), ""),"")</f>
        <v>#VALUE!</v>
      </c>
      <c r="S139" s="10" t="e">
        <f>IF('FY2024'!$A141&lt;&gt;"",IF(AND(MONTH($K139) &lt;= 4, MONTH($L139) &gt;= 4), IF($O139 &lt;&gt; "", $E139/$O139, ""), ""),"")</f>
        <v>#VALUE!</v>
      </c>
      <c r="T139" s="10" t="e">
        <f>IF('FY2024'!$A141&lt;&gt;"",IF(AND(MONTH($K139) &lt;= 5, MONTH($L139) &gt;= 5), IF($O139 &lt;&gt; "", $E139/$O139, ""), ""),"")</f>
        <v>#VALUE!</v>
      </c>
      <c r="U139" s="10" t="e">
        <f>IF('FY2024'!$A141&lt;&gt;"",IF(AND(MONTH($K139) &lt;= 6, MONTH($L139) &gt;= 6), IF($O139 &lt;&gt; "", $E139/$O139, ""), ""),"")</f>
        <v>#VALUE!</v>
      </c>
      <c r="V139" s="10" t="e">
        <f>IF('FY2024'!$A141&lt;&gt;"",IF(AND(MONTH($K139) &lt;= 7, MONTH($L139) &gt;= 7 ), IF($O139 &lt;&gt; "", $E139/$O139, ""), ""),"")</f>
        <v>#VALUE!</v>
      </c>
      <c r="W139" s="10" t="e">
        <f>IF('FY2024'!$A141&lt;&gt;"",IF(AND(MONTH($K139) &lt;= 8, MONTH($L139) &gt;= 8), IF($O139 &lt;&gt; "", $E139/$O139, ""), ""),"")</f>
        <v>#VALUE!</v>
      </c>
      <c r="X139" s="10" t="e">
        <f>IF('FY2024'!$A141&lt;&gt;"",IF(AND(MONTH($K139) &lt;= 9, MONTH($L139) &gt;= 9), IF($O139 &lt;&gt; "", $E139/$O139, ""), ""),"")</f>
        <v>#VALUE!</v>
      </c>
      <c r="Y139" s="10" t="e">
        <f>IF('FY2024'!$A141&lt;&gt;"",IF(AND(MONTH($K139) &lt;= 10, MONTH($L139) &gt;= 10), IF($O139 &lt;&gt; "", $E139/$O139, ""), ""),"")</f>
        <v>#VALUE!</v>
      </c>
      <c r="Z139" s="10" t="e">
        <f>IF('FY2024'!$A141&lt;&gt;"",IF(AND(MONTH($K139) &lt;= 11, MONTH($L139) &gt;= 11), IF($O139 &lt;&gt; "", $E139/$O139, ""), ""),"")</f>
        <v>#VALUE!</v>
      </c>
      <c r="AA139" s="10" t="e">
        <f>IF('FY2024'!$A141&lt;&gt;"",IF(AND(MONTH($K139) &lt;= 12, MONTH($L139) &gt;= 12), IF($O139 &lt;&gt; "", $E139/$O139, ""), ""),"")</f>
        <v>#VALUE!</v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 t="e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#VALUE!</v>
      </c>
      <c r="L140" s="7" t="e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#VALUE!</v>
      </c>
      <c r="M140" s="7" t="e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#VALUE!</v>
      </c>
      <c r="N140" s="7" t="e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#VALUE!</v>
      </c>
      <c r="O140" s="5" t="e">
        <f t="shared" si="2"/>
        <v>#VALUE!</v>
      </c>
      <c r="P140" s="10" t="e">
        <f>IF('FY2024'!$A142&lt;&gt;"",IF(AND(MONTH($K140) &lt;= 1, MONTH($L140) &gt;= 1), IF($O140 &lt;&gt; "", $E140/$O140, ""), ""),"")</f>
        <v>#VALUE!</v>
      </c>
      <c r="Q140" s="10" t="e">
        <f>IF('FY2024'!$A142&lt;&gt;"",IF(AND(MONTH($K140) &lt;= 2, MONTH($L140) &gt;= 2), IF($O140 &lt;&gt; "", $E140/$O140, ""), ""),"")</f>
        <v>#VALUE!</v>
      </c>
      <c r="R140" s="10" t="e">
        <f>IF('FY2024'!$A142&lt;&gt;"",IF(AND(MONTH($K140) &lt;= 3, MONTH($L140) &gt;= 3), IF($O140 &lt;&gt; "", $E140/$O140, ""), ""),"")</f>
        <v>#VALUE!</v>
      </c>
      <c r="S140" s="10" t="e">
        <f>IF('FY2024'!$A142&lt;&gt;"",IF(AND(MONTH($K140) &lt;= 4, MONTH($L140) &gt;= 4), IF($O140 &lt;&gt; "", $E140/$O140, ""), ""),"")</f>
        <v>#VALUE!</v>
      </c>
      <c r="T140" s="10" t="e">
        <f>IF('FY2024'!$A142&lt;&gt;"",IF(AND(MONTH($K140) &lt;= 5, MONTH($L140) &gt;= 5), IF($O140 &lt;&gt; "", $E140/$O140, ""), ""),"")</f>
        <v>#VALUE!</v>
      </c>
      <c r="U140" s="10" t="e">
        <f>IF('FY2024'!$A142&lt;&gt;"",IF(AND(MONTH($K140) &lt;= 6, MONTH($L140) &gt;= 6), IF($O140 &lt;&gt; "", $E140/$O140, ""), ""),"")</f>
        <v>#VALUE!</v>
      </c>
      <c r="V140" s="10" t="e">
        <f>IF('FY2024'!$A142&lt;&gt;"",IF(AND(MONTH($K140) &lt;= 7, MONTH($L140) &gt;= 7 ), IF($O140 &lt;&gt; "", $E140/$O140, ""), ""),"")</f>
        <v>#VALUE!</v>
      </c>
      <c r="W140" s="10" t="e">
        <f>IF('FY2024'!$A142&lt;&gt;"",IF(AND(MONTH($K140) &lt;= 8, MONTH($L140) &gt;= 8), IF($O140 &lt;&gt; "", $E140/$O140, ""), ""),"")</f>
        <v>#VALUE!</v>
      </c>
      <c r="X140" s="10" t="e">
        <f>IF('FY2024'!$A142&lt;&gt;"",IF(AND(MONTH($K140) &lt;= 9, MONTH($L140) &gt;= 9), IF($O140 &lt;&gt; "", $E140/$O140, ""), ""),"")</f>
        <v>#VALUE!</v>
      </c>
      <c r="Y140" s="10" t="e">
        <f>IF('FY2024'!$A142&lt;&gt;"",IF(AND(MONTH($K140) &lt;= 10, MONTH($L140) &gt;= 10), IF($O140 &lt;&gt; "", $E140/$O140, ""), ""),"")</f>
        <v>#VALUE!</v>
      </c>
      <c r="Z140" s="10" t="e">
        <f>IF('FY2024'!$A142&lt;&gt;"",IF(AND(MONTH($K140) &lt;= 11, MONTH($L140) &gt;= 11), IF($O140 &lt;&gt; "", $E140/$O140, ""), ""),"")</f>
        <v>#VALUE!</v>
      </c>
      <c r="AA140" s="10" t="e">
        <f>IF('FY2024'!$A142&lt;&gt;"",IF(AND(MONTH($K140) &lt;= 12, MONTH($L140) &gt;= 12), IF($O140 &lt;&gt; "", $E140/$O140, ""), ""),"")</f>
        <v>#VALUE!</v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 t="e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#VALUE!</v>
      </c>
      <c r="L141" s="7" t="e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#VALUE!</v>
      </c>
      <c r="M141" s="7" t="e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#VALUE!</v>
      </c>
      <c r="N141" s="7" t="e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#VALUE!</v>
      </c>
      <c r="O141" s="5" t="e">
        <f t="shared" si="2"/>
        <v>#VALUE!</v>
      </c>
      <c r="P141" s="10" t="e">
        <f>IF('FY2024'!$A143&lt;&gt;"",IF(AND(MONTH($K141) &lt;= 1, MONTH($L141) &gt;= 1), IF($O141 &lt;&gt; "", $E141/$O141, ""), ""),"")</f>
        <v>#VALUE!</v>
      </c>
      <c r="Q141" s="10" t="e">
        <f>IF('FY2024'!$A143&lt;&gt;"",IF(AND(MONTH($K141) &lt;= 2, MONTH($L141) &gt;= 2), IF($O141 &lt;&gt; "", $E141/$O141, ""), ""),"")</f>
        <v>#VALUE!</v>
      </c>
      <c r="R141" s="10" t="e">
        <f>IF('FY2024'!$A143&lt;&gt;"",IF(AND(MONTH($K141) &lt;= 3, MONTH($L141) &gt;= 3), IF($O141 &lt;&gt; "", $E141/$O141, ""), ""),"")</f>
        <v>#VALUE!</v>
      </c>
      <c r="S141" s="10" t="e">
        <f>IF('FY2024'!$A143&lt;&gt;"",IF(AND(MONTH($K141) &lt;= 4, MONTH($L141) &gt;= 4), IF($O141 &lt;&gt; "", $E141/$O141, ""), ""),"")</f>
        <v>#VALUE!</v>
      </c>
      <c r="T141" s="10" t="e">
        <f>IF('FY2024'!$A143&lt;&gt;"",IF(AND(MONTH($K141) &lt;= 5, MONTH($L141) &gt;= 5), IF($O141 &lt;&gt; "", $E141/$O141, ""), ""),"")</f>
        <v>#VALUE!</v>
      </c>
      <c r="U141" s="10" t="e">
        <f>IF('FY2024'!$A143&lt;&gt;"",IF(AND(MONTH($K141) &lt;= 6, MONTH($L141) &gt;= 6), IF($O141 &lt;&gt; "", $E141/$O141, ""), ""),"")</f>
        <v>#VALUE!</v>
      </c>
      <c r="V141" s="10" t="e">
        <f>IF('FY2024'!$A143&lt;&gt;"",IF(AND(MONTH($K141) &lt;= 7, MONTH($L141) &gt;= 7 ), IF($O141 &lt;&gt; "", $E141/$O141, ""), ""),"")</f>
        <v>#VALUE!</v>
      </c>
      <c r="W141" s="10" t="e">
        <f>IF('FY2024'!$A143&lt;&gt;"",IF(AND(MONTH($K141) &lt;= 8, MONTH($L141) &gt;= 8), IF($O141 &lt;&gt; "", $E141/$O141, ""), ""),"")</f>
        <v>#VALUE!</v>
      </c>
      <c r="X141" s="10" t="e">
        <f>IF('FY2024'!$A143&lt;&gt;"",IF(AND(MONTH($K141) &lt;= 9, MONTH($L141) &gt;= 9), IF($O141 &lt;&gt; "", $E141/$O141, ""), ""),"")</f>
        <v>#VALUE!</v>
      </c>
      <c r="Y141" s="10" t="e">
        <f>IF('FY2024'!$A143&lt;&gt;"",IF(AND(MONTH($K141) &lt;= 10, MONTH($L141) &gt;= 10), IF($O141 &lt;&gt; "", $E141/$O141, ""), ""),"")</f>
        <v>#VALUE!</v>
      </c>
      <c r="Z141" s="10" t="e">
        <f>IF('FY2024'!$A143&lt;&gt;"",IF(AND(MONTH($K141) &lt;= 11, MONTH($L141) &gt;= 11), IF($O141 &lt;&gt; "", $E141/$O141, ""), ""),"")</f>
        <v>#VALUE!</v>
      </c>
      <c r="AA141" s="10" t="e">
        <f>IF('FY2024'!$A143&lt;&gt;"",IF(AND(MONTH($K141) &lt;= 12, MONTH($L141) &gt;= 12), IF($O141 &lt;&gt; "", $E141/$O141, ""), ""),"")</f>
        <v>#VALUE!</v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 t="e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#VALUE!</v>
      </c>
      <c r="L142" s="7" t="e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#VALUE!</v>
      </c>
      <c r="M142" s="7" t="e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#VALUE!</v>
      </c>
      <c r="N142" s="7" t="e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#VALUE!</v>
      </c>
      <c r="O142" s="5" t="e">
        <f t="shared" si="2"/>
        <v>#VALUE!</v>
      </c>
      <c r="P142" s="10" t="e">
        <f>IF('FY2024'!$A144&lt;&gt;"",IF(AND(MONTH($K142) &lt;= 1, MONTH($L142) &gt;= 1), IF($O142 &lt;&gt; "", $E142/$O142, ""), ""),"")</f>
        <v>#VALUE!</v>
      </c>
      <c r="Q142" s="10" t="e">
        <f>IF('FY2024'!$A144&lt;&gt;"",IF(AND(MONTH($K142) &lt;= 2, MONTH($L142) &gt;= 2), IF($O142 &lt;&gt; "", $E142/$O142, ""), ""),"")</f>
        <v>#VALUE!</v>
      </c>
      <c r="R142" s="10" t="e">
        <f>IF('FY2024'!$A144&lt;&gt;"",IF(AND(MONTH($K142) &lt;= 3, MONTH($L142) &gt;= 3), IF($O142 &lt;&gt; "", $E142/$O142, ""), ""),"")</f>
        <v>#VALUE!</v>
      </c>
      <c r="S142" s="10" t="e">
        <f>IF('FY2024'!$A144&lt;&gt;"",IF(AND(MONTH($K142) &lt;= 4, MONTH($L142) &gt;= 4), IF($O142 &lt;&gt; "", $E142/$O142, ""), ""),"")</f>
        <v>#VALUE!</v>
      </c>
      <c r="T142" s="10" t="e">
        <f>IF('FY2024'!$A144&lt;&gt;"",IF(AND(MONTH($K142) &lt;= 5, MONTH($L142) &gt;= 5), IF($O142 &lt;&gt; "", $E142/$O142, ""), ""),"")</f>
        <v>#VALUE!</v>
      </c>
      <c r="U142" s="10" t="e">
        <f>IF('FY2024'!$A144&lt;&gt;"",IF(AND(MONTH($K142) &lt;= 6, MONTH($L142) &gt;= 6), IF($O142 &lt;&gt; "", $E142/$O142, ""), ""),"")</f>
        <v>#VALUE!</v>
      </c>
      <c r="V142" s="10" t="e">
        <f>IF('FY2024'!$A144&lt;&gt;"",IF(AND(MONTH($K142) &lt;= 7, MONTH($L142) &gt;= 7 ), IF($O142 &lt;&gt; "", $E142/$O142, ""), ""),"")</f>
        <v>#VALUE!</v>
      </c>
      <c r="W142" s="10" t="e">
        <f>IF('FY2024'!$A144&lt;&gt;"",IF(AND(MONTH($K142) &lt;= 8, MONTH($L142) &gt;= 8), IF($O142 &lt;&gt; "", $E142/$O142, ""), ""),"")</f>
        <v>#VALUE!</v>
      </c>
      <c r="X142" s="10" t="e">
        <f>IF('FY2024'!$A144&lt;&gt;"",IF(AND(MONTH($K142) &lt;= 9, MONTH($L142) &gt;= 9), IF($O142 &lt;&gt; "", $E142/$O142, ""), ""),"")</f>
        <v>#VALUE!</v>
      </c>
      <c r="Y142" s="10" t="e">
        <f>IF('FY2024'!$A144&lt;&gt;"",IF(AND(MONTH($K142) &lt;= 10, MONTH($L142) &gt;= 10), IF($O142 &lt;&gt; "", $E142/$O142, ""), ""),"")</f>
        <v>#VALUE!</v>
      </c>
      <c r="Z142" s="10" t="e">
        <f>IF('FY2024'!$A144&lt;&gt;"",IF(AND(MONTH($K142) &lt;= 11, MONTH($L142) &gt;= 11), IF($O142 &lt;&gt; "", $E142/$O142, ""), ""),"")</f>
        <v>#VALUE!</v>
      </c>
      <c r="AA142" s="10" t="e">
        <f>IF('FY2024'!$A144&lt;&gt;"",IF(AND(MONTH($K142) &lt;= 12, MONTH($L142) &gt;= 12), IF($O142 &lt;&gt; "", $E142/$O142, ""), ""),"")</f>
        <v>#VALUE!</v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 t="e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#VALUE!</v>
      </c>
      <c r="L143" s="7" t="e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#VALUE!</v>
      </c>
      <c r="M143" s="7" t="e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#VALUE!</v>
      </c>
      <c r="N143" s="7" t="e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#VALUE!</v>
      </c>
      <c r="O143" s="5" t="e">
        <f t="shared" si="2"/>
        <v>#VALUE!</v>
      </c>
      <c r="P143" s="10" t="e">
        <f>IF('FY2024'!$A145&lt;&gt;"",IF(AND(MONTH($K143) &lt;= 1, MONTH($L143) &gt;= 1), IF($O143 &lt;&gt; "", $E143/$O143, ""), ""),"")</f>
        <v>#VALUE!</v>
      </c>
      <c r="Q143" s="10" t="e">
        <f>IF('FY2024'!$A145&lt;&gt;"",IF(AND(MONTH($K143) &lt;= 2, MONTH($L143) &gt;= 2), IF($O143 &lt;&gt; "", $E143/$O143, ""), ""),"")</f>
        <v>#VALUE!</v>
      </c>
      <c r="R143" s="10" t="e">
        <f>IF('FY2024'!$A145&lt;&gt;"",IF(AND(MONTH($K143) &lt;= 3, MONTH($L143) &gt;= 3), IF($O143 &lt;&gt; "", $E143/$O143, ""), ""),"")</f>
        <v>#VALUE!</v>
      </c>
      <c r="S143" s="10" t="e">
        <f>IF('FY2024'!$A145&lt;&gt;"",IF(AND(MONTH($K143) &lt;= 4, MONTH($L143) &gt;= 4), IF($O143 &lt;&gt; "", $E143/$O143, ""), ""),"")</f>
        <v>#VALUE!</v>
      </c>
      <c r="T143" s="10" t="e">
        <f>IF('FY2024'!$A145&lt;&gt;"",IF(AND(MONTH($K143) &lt;= 5, MONTH($L143) &gt;= 5), IF($O143 &lt;&gt; "", $E143/$O143, ""), ""),"")</f>
        <v>#VALUE!</v>
      </c>
      <c r="U143" s="10" t="e">
        <f>IF('FY2024'!$A145&lt;&gt;"",IF(AND(MONTH($K143) &lt;= 6, MONTH($L143) &gt;= 6), IF($O143 &lt;&gt; "", $E143/$O143, ""), ""),"")</f>
        <v>#VALUE!</v>
      </c>
      <c r="V143" s="10" t="e">
        <f>IF('FY2024'!$A145&lt;&gt;"",IF(AND(MONTH($K143) &lt;= 7, MONTH($L143) &gt;= 7 ), IF($O143 &lt;&gt; "", $E143/$O143, ""), ""),"")</f>
        <v>#VALUE!</v>
      </c>
      <c r="W143" s="10" t="e">
        <f>IF('FY2024'!$A145&lt;&gt;"",IF(AND(MONTH($K143) &lt;= 8, MONTH($L143) &gt;= 8), IF($O143 &lt;&gt; "", $E143/$O143, ""), ""),"")</f>
        <v>#VALUE!</v>
      </c>
      <c r="X143" s="10" t="e">
        <f>IF('FY2024'!$A145&lt;&gt;"",IF(AND(MONTH($K143) &lt;= 9, MONTH($L143) &gt;= 9), IF($O143 &lt;&gt; "", $E143/$O143, ""), ""),"")</f>
        <v>#VALUE!</v>
      </c>
      <c r="Y143" s="10" t="e">
        <f>IF('FY2024'!$A145&lt;&gt;"",IF(AND(MONTH($K143) &lt;= 10, MONTH($L143) &gt;= 10), IF($O143 &lt;&gt; "", $E143/$O143, ""), ""),"")</f>
        <v>#VALUE!</v>
      </c>
      <c r="Z143" s="10" t="e">
        <f>IF('FY2024'!$A145&lt;&gt;"",IF(AND(MONTH($K143) &lt;= 11, MONTH($L143) &gt;= 11), IF($O143 &lt;&gt; "", $E143/$O143, ""), ""),"")</f>
        <v>#VALUE!</v>
      </c>
      <c r="AA143" s="10" t="e">
        <f>IF('FY2024'!$A145&lt;&gt;"",IF(AND(MONTH($K143) &lt;= 12, MONTH($L143) &gt;= 12), IF($O143 &lt;&gt; "", $E143/$O143, ""), ""),"")</f>
        <v>#VALUE!</v>
      </c>
    </row>
    <row r="144" spans="1:27" x14ac:dyDescent="0.25">
      <c r="A144" s="8">
        <f>IF('FY2024'!A146&lt;&gt;"", VALUE('FY2024'!A146), "")</f>
        <v>143</v>
      </c>
      <c r="B144" s="5" t="str">
        <f>IF('FY2024'!A146&lt;&gt;"",_xlfn.VALUETOTEXT('FY2024'!B146),"")</f>
        <v>24-1203-0304-24CITI-PS-EG-143</v>
      </c>
      <c r="C144" s="5" t="str">
        <f>_xlfn.VALUETOTEXT('FY2024'!C146)</f>
        <v>EG</v>
      </c>
      <c r="D144" s="5" t="str">
        <f>IF('FY2024'!A146&lt;&gt;"",_xlfn.VALUETOTEXT('FY2024'!D146),"")</f>
        <v>Citibank Bhd</v>
      </c>
      <c r="E144" s="6">
        <f>IF('FY2024'!A146&lt;&gt;"",VALUE('FY2024'!E146),"")</f>
        <v>500000</v>
      </c>
      <c r="F144" s="6">
        <f>IF('FY2024'!A146&lt;&gt;"",VALUE('FY2024'!F146),"")</f>
        <v>77</v>
      </c>
      <c r="G144" s="6">
        <f>IF('FY2024'!A146&lt;&gt;"",VALUE('FY2024'!G146),"")</f>
        <v>62</v>
      </c>
      <c r="H144" s="6">
        <f>IF('FY2024'!A146&lt;&gt;"",VALUE('FY2024'!H146),"")</f>
        <v>3.44</v>
      </c>
      <c r="I144" s="6">
        <f>IF('FY2024'!A146&lt;&gt;"",VALUE('FY2024'!I146),"")</f>
        <v>0.46</v>
      </c>
      <c r="J144" s="6">
        <f>IF('FY2024'!A146&lt;&gt;"",VALUE('FY2024'!J146),"")</f>
        <v>2.98</v>
      </c>
      <c r="K144" s="7" t="e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>#VALUE!</v>
      </c>
      <c r="L144" s="7" t="e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>#VALUE!</v>
      </c>
      <c r="M144" s="7" t="e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>#VALUE!</v>
      </c>
      <c r="N144" s="7" t="e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>#VALUE!</v>
      </c>
      <c r="O144" s="5" t="e">
        <f t="shared" si="2"/>
        <v>#VALUE!</v>
      </c>
      <c r="P144" s="10" t="e">
        <f>IF('FY2024'!$A146&lt;&gt;"",IF(AND(MONTH($K144) &lt;= 1, MONTH($L144) &gt;= 1), IF($O144 &lt;&gt; "", $E144/$O144, ""), ""),"")</f>
        <v>#VALUE!</v>
      </c>
      <c r="Q144" s="10" t="e">
        <f>IF('FY2024'!$A146&lt;&gt;"",IF(AND(MONTH($K144) &lt;= 2, MONTH($L144) &gt;= 2), IF($O144 &lt;&gt; "", $E144/$O144, ""), ""),"")</f>
        <v>#VALUE!</v>
      </c>
      <c r="R144" s="10" t="e">
        <f>IF('FY2024'!$A146&lt;&gt;"",IF(AND(MONTH($K144) &lt;= 3, MONTH($L144) &gt;= 3), IF($O144 &lt;&gt; "", $E144/$O144, ""), ""),"")</f>
        <v>#VALUE!</v>
      </c>
      <c r="S144" s="10" t="e">
        <f>IF('FY2024'!$A146&lt;&gt;"",IF(AND(MONTH($K144) &lt;= 4, MONTH($L144) &gt;= 4), IF($O144 &lt;&gt; "", $E144/$O144, ""), ""),"")</f>
        <v>#VALUE!</v>
      </c>
      <c r="T144" s="10" t="e">
        <f>IF('FY2024'!$A146&lt;&gt;"",IF(AND(MONTH($K144) &lt;= 5, MONTH($L144) &gt;= 5), IF($O144 &lt;&gt; "", $E144/$O144, ""), ""),"")</f>
        <v>#VALUE!</v>
      </c>
      <c r="U144" s="10" t="e">
        <f>IF('FY2024'!$A146&lt;&gt;"",IF(AND(MONTH($K144) &lt;= 6, MONTH($L144) &gt;= 6), IF($O144 &lt;&gt; "", $E144/$O144, ""), ""),"")</f>
        <v>#VALUE!</v>
      </c>
      <c r="V144" s="10" t="e">
        <f>IF('FY2024'!$A146&lt;&gt;"",IF(AND(MONTH($K144) &lt;= 7, MONTH($L144) &gt;= 7 ), IF($O144 &lt;&gt; "", $E144/$O144, ""), ""),"")</f>
        <v>#VALUE!</v>
      </c>
      <c r="W144" s="10" t="e">
        <f>IF('FY2024'!$A146&lt;&gt;"",IF(AND(MONTH($K144) &lt;= 8, MONTH($L144) &gt;= 8), IF($O144 &lt;&gt; "", $E144/$O144, ""), ""),"")</f>
        <v>#VALUE!</v>
      </c>
      <c r="X144" s="10" t="e">
        <f>IF('FY2024'!$A146&lt;&gt;"",IF(AND(MONTH($K144) &lt;= 9, MONTH($L144) &gt;= 9), IF($O144 &lt;&gt; "", $E144/$O144, ""), ""),"")</f>
        <v>#VALUE!</v>
      </c>
      <c r="Y144" s="10" t="e">
        <f>IF('FY2024'!$A146&lt;&gt;"",IF(AND(MONTH($K144) &lt;= 10, MONTH($L144) &gt;= 10), IF($O144 &lt;&gt; "", $E144/$O144, ""), ""),"")</f>
        <v>#VALUE!</v>
      </c>
      <c r="Z144" s="10" t="e">
        <f>IF('FY2024'!$A146&lt;&gt;"",IF(AND(MONTH($K144) &lt;= 11, MONTH($L144) &gt;= 11), IF($O144 &lt;&gt; "", $E144/$O144, ""), ""),"")</f>
        <v>#VALUE!</v>
      </c>
      <c r="AA144" s="10" t="e">
        <f>IF('FY2024'!$A146&lt;&gt;"",IF(AND(MONTH($K144) &lt;= 12, MONTH($L144) &gt;= 12), IF($O144 &lt;&gt; "", $E144/$O144, ""), ""),"")</f>
        <v>#VALUE!</v>
      </c>
    </row>
    <row r="145" spans="1:27" x14ac:dyDescent="0.25">
      <c r="A145" s="8">
        <f>IF('FY2024'!A147&lt;&gt;"", VALUE('FY2024'!A147), "")</f>
        <v>144</v>
      </c>
      <c r="B145" s="5" t="str">
        <f>IF('FY2024'!A147&lt;&gt;"",_xlfn.VALUETOTEXT('FY2024'!B147),"")</f>
        <v>24-1203-0304-24SCBB-PS-HZ-144</v>
      </c>
      <c r="C145" s="5" t="str">
        <f>_xlfn.VALUETOTEXT('FY2024'!C147)</f>
        <v>HZ</v>
      </c>
      <c r="D145" s="5" t="str">
        <f>IF('FY2024'!A147&lt;&gt;"",_xlfn.VALUETOTEXT('FY2024'!D147),"")</f>
        <v>Standard Chartered Bank (M) Bhd</v>
      </c>
      <c r="E145" s="6">
        <f>IF('FY2024'!A147&lt;&gt;"",VALUE('FY2024'!E147),"")</f>
        <v>500000</v>
      </c>
      <c r="F145" s="6">
        <f>IF('FY2024'!A147&lt;&gt;"",VALUE('FY2024'!F147),"")</f>
        <v>78</v>
      </c>
      <c r="G145" s="6">
        <f>IF('FY2024'!A147&lt;&gt;"",VALUE('FY2024'!G147),"")</f>
        <v>62</v>
      </c>
      <c r="H145" s="6">
        <f>IF('FY2024'!A147&lt;&gt;"",VALUE('FY2024'!H147),"")</f>
        <v>4.6500000000000004</v>
      </c>
      <c r="I145" s="6">
        <f>IF('FY2024'!A147&lt;&gt;"",VALUE('FY2024'!I147),"")</f>
        <v>0.82</v>
      </c>
      <c r="J145" s="6">
        <f>IF('FY2024'!A147&lt;&gt;"",VALUE('FY2024'!J147),"")</f>
        <v>3.83</v>
      </c>
      <c r="K145" s="7" t="e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>#VALUE!</v>
      </c>
      <c r="L145" s="7" t="e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>#VALUE!</v>
      </c>
      <c r="M145" s="7" t="e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>#VALUE!</v>
      </c>
      <c r="N145" s="7" t="e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>#VALUE!</v>
      </c>
      <c r="O145" s="5" t="e">
        <f t="shared" si="2"/>
        <v>#VALUE!</v>
      </c>
      <c r="P145" s="10" t="e">
        <f>IF('FY2024'!$A147&lt;&gt;"",IF(AND(MONTH($K145) &lt;= 1, MONTH($L145) &gt;= 1), IF($O145 &lt;&gt; "", $E145/$O145, ""), ""),"")</f>
        <v>#VALUE!</v>
      </c>
      <c r="Q145" s="10" t="e">
        <f>IF('FY2024'!$A147&lt;&gt;"",IF(AND(MONTH($K145) &lt;= 2, MONTH($L145) &gt;= 2), IF($O145 &lt;&gt; "", $E145/$O145, ""), ""),"")</f>
        <v>#VALUE!</v>
      </c>
      <c r="R145" s="10" t="e">
        <f>IF('FY2024'!$A147&lt;&gt;"",IF(AND(MONTH($K145) &lt;= 3, MONTH($L145) &gt;= 3), IF($O145 &lt;&gt; "", $E145/$O145, ""), ""),"")</f>
        <v>#VALUE!</v>
      </c>
      <c r="S145" s="10" t="e">
        <f>IF('FY2024'!$A147&lt;&gt;"",IF(AND(MONTH($K145) &lt;= 4, MONTH($L145) &gt;= 4), IF($O145 &lt;&gt; "", $E145/$O145, ""), ""),"")</f>
        <v>#VALUE!</v>
      </c>
      <c r="T145" s="10" t="e">
        <f>IF('FY2024'!$A147&lt;&gt;"",IF(AND(MONTH($K145) &lt;= 5, MONTH($L145) &gt;= 5), IF($O145 &lt;&gt; "", $E145/$O145, ""), ""),"")</f>
        <v>#VALUE!</v>
      </c>
      <c r="U145" s="10" t="e">
        <f>IF('FY2024'!$A147&lt;&gt;"",IF(AND(MONTH($K145) &lt;= 6, MONTH($L145) &gt;= 6), IF($O145 &lt;&gt; "", $E145/$O145, ""), ""),"")</f>
        <v>#VALUE!</v>
      </c>
      <c r="V145" s="10" t="e">
        <f>IF('FY2024'!$A147&lt;&gt;"",IF(AND(MONTH($K145) &lt;= 7, MONTH($L145) &gt;= 7 ), IF($O145 &lt;&gt; "", $E145/$O145, ""), ""),"")</f>
        <v>#VALUE!</v>
      </c>
      <c r="W145" s="10" t="e">
        <f>IF('FY2024'!$A147&lt;&gt;"",IF(AND(MONTH($K145) &lt;= 8, MONTH($L145) &gt;= 8), IF($O145 &lt;&gt; "", $E145/$O145, ""), ""),"")</f>
        <v>#VALUE!</v>
      </c>
      <c r="X145" s="10" t="e">
        <f>IF('FY2024'!$A147&lt;&gt;"",IF(AND(MONTH($K145) &lt;= 9, MONTH($L145) &gt;= 9), IF($O145 &lt;&gt; "", $E145/$O145, ""), ""),"")</f>
        <v>#VALUE!</v>
      </c>
      <c r="Y145" s="10" t="e">
        <f>IF('FY2024'!$A147&lt;&gt;"",IF(AND(MONTH($K145) &lt;= 10, MONTH($L145) &gt;= 10), IF($O145 &lt;&gt; "", $E145/$O145, ""), ""),"")</f>
        <v>#VALUE!</v>
      </c>
      <c r="Z145" s="10" t="e">
        <f>IF('FY2024'!$A147&lt;&gt;"",IF(AND(MONTH($K145) &lt;= 11, MONTH($L145) &gt;= 11), IF($O145 &lt;&gt; "", $E145/$O145, ""), ""),"")</f>
        <v>#VALUE!</v>
      </c>
      <c r="AA145" s="10" t="e">
        <f>IF('FY2024'!$A147&lt;&gt;"",IF(AND(MONTH($K145) &lt;= 12, MONTH($L145) &gt;= 12), IF($O145 &lt;&gt; "", $E145/$O145, ""), ""),"")</f>
        <v>#VALUE!</v>
      </c>
    </row>
    <row r="146" spans="1:27" x14ac:dyDescent="0.25">
      <c r="A146" s="8">
        <f>IF('FY2024'!A148&lt;&gt;"", VALUE('FY2024'!A148), "")</f>
        <v>145</v>
      </c>
      <c r="B146" s="5" t="str">
        <f>IF('FY2024'!A148&lt;&gt;"",_xlfn.VALUETOTEXT('FY2024'!B148),"")</f>
        <v>24-1203-0304-24TOTS-PS-EG-145</v>
      </c>
      <c r="C146" s="5" t="str">
        <f>_xlfn.VALUETOTEXT('FY2024'!C148)</f>
        <v>EG</v>
      </c>
      <c r="D146" s="5" t="str">
        <f>IF('FY2024'!A148&lt;&gt;"",_xlfn.VALUETOTEXT('FY2024'!D148),"")</f>
        <v>TOTSA TotalEnergies Trading SA</v>
      </c>
      <c r="E146" s="6">
        <f>IF('FY2024'!A148&lt;&gt;"",VALUE('FY2024'!E148),"")</f>
        <v>500000</v>
      </c>
      <c r="F146" s="6">
        <f>IF('FY2024'!A148&lt;&gt;"",VALUE('FY2024'!F148),"")</f>
        <v>77</v>
      </c>
      <c r="G146" s="6">
        <f>IF('FY2024'!A148&lt;&gt;"",VALUE('FY2024'!G148),"")</f>
        <v>62</v>
      </c>
      <c r="H146" s="6">
        <f>IF('FY2024'!A148&lt;&gt;"",VALUE('FY2024'!H148),"")</f>
        <v>3.36</v>
      </c>
      <c r="I146" s="6">
        <f>IF('FY2024'!A148&lt;&gt;"",VALUE('FY2024'!I148),"")</f>
        <v>0.4</v>
      </c>
      <c r="J146" s="6">
        <f>IF('FY2024'!A148&lt;&gt;"",VALUE('FY2024'!J148),"")</f>
        <v>2.96</v>
      </c>
      <c r="K146" s="7" t="e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>#VALUE!</v>
      </c>
      <c r="L146" s="7" t="e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>#VALUE!</v>
      </c>
      <c r="M146" s="7" t="e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>#VALUE!</v>
      </c>
      <c r="N146" s="7" t="e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>#VALUE!</v>
      </c>
      <c r="O146" s="5" t="e">
        <f t="shared" si="2"/>
        <v>#VALUE!</v>
      </c>
      <c r="P146" s="10" t="e">
        <f>IF('FY2024'!$A148&lt;&gt;"",IF(AND(MONTH($K146) &lt;= 1, MONTH($L146) &gt;= 1), IF($O146 &lt;&gt; "", $E146/$O146, ""), ""),"")</f>
        <v>#VALUE!</v>
      </c>
      <c r="Q146" s="10" t="e">
        <f>IF('FY2024'!$A148&lt;&gt;"",IF(AND(MONTH($K146) &lt;= 2, MONTH($L146) &gt;= 2), IF($O146 &lt;&gt; "", $E146/$O146, ""), ""),"")</f>
        <v>#VALUE!</v>
      </c>
      <c r="R146" s="10" t="e">
        <f>IF('FY2024'!$A148&lt;&gt;"",IF(AND(MONTH($K146) &lt;= 3, MONTH($L146) &gt;= 3), IF($O146 &lt;&gt; "", $E146/$O146, ""), ""),"")</f>
        <v>#VALUE!</v>
      </c>
      <c r="S146" s="10" t="e">
        <f>IF('FY2024'!$A148&lt;&gt;"",IF(AND(MONTH($K146) &lt;= 4, MONTH($L146) &gt;= 4), IF($O146 &lt;&gt; "", $E146/$O146, ""), ""),"")</f>
        <v>#VALUE!</v>
      </c>
      <c r="T146" s="10" t="e">
        <f>IF('FY2024'!$A148&lt;&gt;"",IF(AND(MONTH($K146) &lt;= 5, MONTH($L146) &gt;= 5), IF($O146 &lt;&gt; "", $E146/$O146, ""), ""),"")</f>
        <v>#VALUE!</v>
      </c>
      <c r="U146" s="10" t="e">
        <f>IF('FY2024'!$A148&lt;&gt;"",IF(AND(MONTH($K146) &lt;= 6, MONTH($L146) &gt;= 6), IF($O146 &lt;&gt; "", $E146/$O146, ""), ""),"")</f>
        <v>#VALUE!</v>
      </c>
      <c r="V146" s="10" t="e">
        <f>IF('FY2024'!$A148&lt;&gt;"",IF(AND(MONTH($K146) &lt;= 7, MONTH($L146) &gt;= 7 ), IF($O146 &lt;&gt; "", $E146/$O146, ""), ""),"")</f>
        <v>#VALUE!</v>
      </c>
      <c r="W146" s="10" t="e">
        <f>IF('FY2024'!$A148&lt;&gt;"",IF(AND(MONTH($K146) &lt;= 8, MONTH($L146) &gt;= 8), IF($O146 &lt;&gt; "", $E146/$O146, ""), ""),"")</f>
        <v>#VALUE!</v>
      </c>
      <c r="X146" s="10" t="e">
        <f>IF('FY2024'!$A148&lt;&gt;"",IF(AND(MONTH($K146) &lt;= 9, MONTH($L146) &gt;= 9), IF($O146 &lt;&gt; "", $E146/$O146, ""), ""),"")</f>
        <v>#VALUE!</v>
      </c>
      <c r="Y146" s="10" t="e">
        <f>IF('FY2024'!$A148&lt;&gt;"",IF(AND(MONTH($K146) &lt;= 10, MONTH($L146) &gt;= 10), IF($O146 &lt;&gt; "", $E146/$O146, ""), ""),"")</f>
        <v>#VALUE!</v>
      </c>
      <c r="Z146" s="10" t="e">
        <f>IF('FY2024'!$A148&lt;&gt;"",IF(AND(MONTH($K146) &lt;= 11, MONTH($L146) &gt;= 11), IF($O146 &lt;&gt; "", $E146/$O146, ""), ""),"")</f>
        <v>#VALUE!</v>
      </c>
      <c r="AA146" s="10" t="e">
        <f>IF('FY2024'!$A148&lt;&gt;"",IF(AND(MONTH($K146) &lt;= 12, MONTH($L146) &gt;= 12), IF($O146 &lt;&gt; "", $E146/$O146, ""), ""),"")</f>
        <v>#VALUE!</v>
      </c>
    </row>
    <row r="147" spans="1:27" x14ac:dyDescent="0.25">
      <c r="A147" s="8">
        <f>IF('FY2024'!A149&lt;&gt;"", VALUE('FY2024'!A149), "")</f>
        <v>146</v>
      </c>
      <c r="B147" s="5" t="str">
        <f>IF('FY2024'!A149&lt;&gt;"",_xlfn.VALUETOTEXT('FY2024'!B149),"")</f>
        <v>24-1203-0304-24JPMC-PS-DS-146</v>
      </c>
      <c r="C147" s="5" t="str">
        <f>_xlfn.VALUETOTEXT('FY2024'!C149)</f>
        <v>DS</v>
      </c>
      <c r="D147" s="5" t="str">
        <f>IF('FY2024'!A149&lt;&gt;"",_xlfn.VALUETOTEXT('FY2024'!D149),"")</f>
        <v>JP Morgan Chase Bank NA</v>
      </c>
      <c r="E147" s="6">
        <f>IF('FY2024'!A149&lt;&gt;"",VALUE('FY2024'!E149),"")</f>
        <v>500000</v>
      </c>
      <c r="F147" s="6">
        <f>IF('FY2024'!A149&lt;&gt;"",VALUE('FY2024'!F149),"")</f>
        <v>78</v>
      </c>
      <c r="G147" s="6">
        <f>IF('FY2024'!A149&lt;&gt;"",VALUE('FY2024'!G149),"")</f>
        <v>62</v>
      </c>
      <c r="H147" s="6">
        <f>IF('FY2024'!A149&lt;&gt;"",VALUE('FY2024'!H149),"")</f>
        <v>4.6500000000000004</v>
      </c>
      <c r="I147" s="6">
        <f>IF('FY2024'!A149&lt;&gt;"",VALUE('FY2024'!I149),"")</f>
        <v>0.77</v>
      </c>
      <c r="J147" s="6">
        <f>IF('FY2024'!A149&lt;&gt;"",VALUE('FY2024'!J149),"")</f>
        <v>3.88</v>
      </c>
      <c r="K147" s="7" t="e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>#VALUE!</v>
      </c>
      <c r="L147" s="7" t="e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>#VALUE!</v>
      </c>
      <c r="M147" s="7" t="e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>#VALUE!</v>
      </c>
      <c r="N147" s="7" t="e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>#VALUE!</v>
      </c>
      <c r="O147" s="5" t="e">
        <f t="shared" si="2"/>
        <v>#VALUE!</v>
      </c>
      <c r="P147" s="10" t="e">
        <f>IF('FY2024'!$A149&lt;&gt;"",IF(AND(MONTH($K147) &lt;= 1, MONTH($L147) &gt;= 1), IF($O147 &lt;&gt; "", $E147/$O147, ""), ""),"")</f>
        <v>#VALUE!</v>
      </c>
      <c r="Q147" s="10" t="e">
        <f>IF('FY2024'!$A149&lt;&gt;"",IF(AND(MONTH($K147) &lt;= 2, MONTH($L147) &gt;= 2), IF($O147 &lt;&gt; "", $E147/$O147, ""), ""),"")</f>
        <v>#VALUE!</v>
      </c>
      <c r="R147" s="10" t="e">
        <f>IF('FY2024'!$A149&lt;&gt;"",IF(AND(MONTH($K147) &lt;= 3, MONTH($L147) &gt;= 3), IF($O147 &lt;&gt; "", $E147/$O147, ""), ""),"")</f>
        <v>#VALUE!</v>
      </c>
      <c r="S147" s="10" t="e">
        <f>IF('FY2024'!$A149&lt;&gt;"",IF(AND(MONTH($K147) &lt;= 4, MONTH($L147) &gt;= 4), IF($O147 &lt;&gt; "", $E147/$O147, ""), ""),"")</f>
        <v>#VALUE!</v>
      </c>
      <c r="T147" s="10" t="e">
        <f>IF('FY2024'!$A149&lt;&gt;"",IF(AND(MONTH($K147) &lt;= 5, MONTH($L147) &gt;= 5), IF($O147 &lt;&gt; "", $E147/$O147, ""), ""),"")</f>
        <v>#VALUE!</v>
      </c>
      <c r="U147" s="10" t="e">
        <f>IF('FY2024'!$A149&lt;&gt;"",IF(AND(MONTH($K147) &lt;= 6, MONTH($L147) &gt;= 6), IF($O147 &lt;&gt; "", $E147/$O147, ""), ""),"")</f>
        <v>#VALUE!</v>
      </c>
      <c r="V147" s="10" t="e">
        <f>IF('FY2024'!$A149&lt;&gt;"",IF(AND(MONTH($K147) &lt;= 7, MONTH($L147) &gt;= 7 ), IF($O147 &lt;&gt; "", $E147/$O147, ""), ""),"")</f>
        <v>#VALUE!</v>
      </c>
      <c r="W147" s="10" t="e">
        <f>IF('FY2024'!$A149&lt;&gt;"",IF(AND(MONTH($K147) &lt;= 8, MONTH($L147) &gt;= 8), IF($O147 &lt;&gt; "", $E147/$O147, ""), ""),"")</f>
        <v>#VALUE!</v>
      </c>
      <c r="X147" s="10" t="e">
        <f>IF('FY2024'!$A149&lt;&gt;"",IF(AND(MONTH($K147) &lt;= 9, MONTH($L147) &gt;= 9), IF($O147 &lt;&gt; "", $E147/$O147, ""), ""),"")</f>
        <v>#VALUE!</v>
      </c>
      <c r="Y147" s="10" t="e">
        <f>IF('FY2024'!$A149&lt;&gt;"",IF(AND(MONTH($K147) &lt;= 10, MONTH($L147) &gt;= 10), IF($O147 &lt;&gt; "", $E147/$O147, ""), ""),"")</f>
        <v>#VALUE!</v>
      </c>
      <c r="Z147" s="10" t="e">
        <f>IF('FY2024'!$A149&lt;&gt;"",IF(AND(MONTH($K147) &lt;= 11, MONTH($L147) &gt;= 11), IF($O147 &lt;&gt; "", $E147/$O147, ""), ""),"")</f>
        <v>#VALUE!</v>
      </c>
      <c r="AA147" s="10" t="e">
        <f>IF('FY2024'!$A149&lt;&gt;"",IF(AND(MONTH($K147) &lt;= 12, MONTH($L147) &gt;= 12), IF($O147 &lt;&gt; "", $E147/$O147, ""), ""),"")</f>
        <v>#VALUE!</v>
      </c>
    </row>
    <row r="148" spans="1:27" x14ac:dyDescent="0.25">
      <c r="A148" s="8">
        <f>IF('FY2024'!A150&lt;&gt;"", VALUE('FY2024'!A150), "")</f>
        <v>147</v>
      </c>
      <c r="B148" s="5" t="str">
        <f>IF('FY2024'!A150&lt;&gt;"",_xlfn.VALUETOTEXT('FY2024'!B150),"")</f>
        <v>24-1203-0304-24MLIL-PS-HZ-147</v>
      </c>
      <c r="C148" s="5" t="str">
        <f>_xlfn.VALUETOTEXT('FY2024'!C150)</f>
        <v>HZ</v>
      </c>
      <c r="D148" s="5" t="str">
        <f>IF('FY2024'!A150&lt;&gt;"",_xlfn.VALUETOTEXT('FY2024'!D150),"")</f>
        <v>Merrill Lynch International</v>
      </c>
      <c r="E148" s="6">
        <f>IF('FY2024'!A150&lt;&gt;"",VALUE('FY2024'!E150),"")</f>
        <v>500000</v>
      </c>
      <c r="F148" s="6">
        <f>IF('FY2024'!A150&lt;&gt;"",VALUE('FY2024'!F150),"")</f>
        <v>78</v>
      </c>
      <c r="G148" s="6">
        <f>IF('FY2024'!A150&lt;&gt;"",VALUE('FY2024'!G150),"")</f>
        <v>62</v>
      </c>
      <c r="H148" s="6">
        <f>IF('FY2024'!A150&lt;&gt;"",VALUE('FY2024'!H150),"")</f>
        <v>4.68</v>
      </c>
      <c r="I148" s="6">
        <f>IF('FY2024'!A150&lt;&gt;"",VALUE('FY2024'!I150),"")</f>
        <v>0.8</v>
      </c>
      <c r="J148" s="6">
        <f>IF('FY2024'!A150&lt;&gt;"",VALUE('FY2024'!J150),"")</f>
        <v>3.88</v>
      </c>
      <c r="K148" s="7" t="e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>#VALUE!</v>
      </c>
      <c r="L148" s="7" t="e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>#VALUE!</v>
      </c>
      <c r="M148" s="7" t="e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>#VALUE!</v>
      </c>
      <c r="N148" s="7" t="e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>#VALUE!</v>
      </c>
      <c r="O148" s="5" t="e">
        <f t="shared" si="2"/>
        <v>#VALUE!</v>
      </c>
      <c r="P148" s="10" t="e">
        <f>IF('FY2024'!$A150&lt;&gt;"",IF(AND(MONTH($K148) &lt;= 1, MONTH($L148) &gt;= 1), IF($O148 &lt;&gt; "", $E148/$O148, ""), ""),"")</f>
        <v>#VALUE!</v>
      </c>
      <c r="Q148" s="10" t="e">
        <f>IF('FY2024'!$A150&lt;&gt;"",IF(AND(MONTH($K148) &lt;= 2, MONTH($L148) &gt;= 2), IF($O148 &lt;&gt; "", $E148/$O148, ""), ""),"")</f>
        <v>#VALUE!</v>
      </c>
      <c r="R148" s="10" t="e">
        <f>IF('FY2024'!$A150&lt;&gt;"",IF(AND(MONTH($K148) &lt;= 3, MONTH($L148) &gt;= 3), IF($O148 &lt;&gt; "", $E148/$O148, ""), ""),"")</f>
        <v>#VALUE!</v>
      </c>
      <c r="S148" s="10" t="e">
        <f>IF('FY2024'!$A150&lt;&gt;"",IF(AND(MONTH($K148) &lt;= 4, MONTH($L148) &gt;= 4), IF($O148 &lt;&gt; "", $E148/$O148, ""), ""),"")</f>
        <v>#VALUE!</v>
      </c>
      <c r="T148" s="10" t="e">
        <f>IF('FY2024'!$A150&lt;&gt;"",IF(AND(MONTH($K148) &lt;= 5, MONTH($L148) &gt;= 5), IF($O148 &lt;&gt; "", $E148/$O148, ""), ""),"")</f>
        <v>#VALUE!</v>
      </c>
      <c r="U148" s="10" t="e">
        <f>IF('FY2024'!$A150&lt;&gt;"",IF(AND(MONTH($K148) &lt;= 6, MONTH($L148) &gt;= 6), IF($O148 &lt;&gt; "", $E148/$O148, ""), ""),"")</f>
        <v>#VALUE!</v>
      </c>
      <c r="V148" s="10" t="e">
        <f>IF('FY2024'!$A150&lt;&gt;"",IF(AND(MONTH($K148) &lt;= 7, MONTH($L148) &gt;= 7 ), IF($O148 &lt;&gt; "", $E148/$O148, ""), ""),"")</f>
        <v>#VALUE!</v>
      </c>
      <c r="W148" s="10" t="e">
        <f>IF('FY2024'!$A150&lt;&gt;"",IF(AND(MONTH($K148) &lt;= 8, MONTH($L148) &gt;= 8), IF($O148 &lt;&gt; "", $E148/$O148, ""), ""),"")</f>
        <v>#VALUE!</v>
      </c>
      <c r="X148" s="10" t="e">
        <f>IF('FY2024'!$A150&lt;&gt;"",IF(AND(MONTH($K148) &lt;= 9, MONTH($L148) &gt;= 9), IF($O148 &lt;&gt; "", $E148/$O148, ""), ""),"")</f>
        <v>#VALUE!</v>
      </c>
      <c r="Y148" s="10" t="e">
        <f>IF('FY2024'!$A150&lt;&gt;"",IF(AND(MONTH($K148) &lt;= 10, MONTH($L148) &gt;= 10), IF($O148 &lt;&gt; "", $E148/$O148, ""), ""),"")</f>
        <v>#VALUE!</v>
      </c>
      <c r="Z148" s="10" t="e">
        <f>IF('FY2024'!$A150&lt;&gt;"",IF(AND(MONTH($K148) &lt;= 11, MONTH($L148) &gt;= 11), IF($O148 &lt;&gt; "", $E148/$O148, ""), ""),"")</f>
        <v>#VALUE!</v>
      </c>
      <c r="AA148" s="10" t="e">
        <f>IF('FY2024'!$A150&lt;&gt;"",IF(AND(MONTH($K148) &lt;= 12, MONTH($L148) &gt;= 12), IF($O148 &lt;&gt; "", $E148/$O148, ""), ""),"")</f>
        <v>#VALUE!</v>
      </c>
    </row>
    <row r="149" spans="1:27" x14ac:dyDescent="0.25">
      <c r="A149" s="8">
        <f>IF('FY2024'!A151&lt;&gt;"", VALUE('FY2024'!A151), "")</f>
        <v>148</v>
      </c>
      <c r="B149" s="5" t="str">
        <f>IF('FY2024'!A151&lt;&gt;"",_xlfn.VALUETOTEXT('FY2024'!B151),"")</f>
        <v>24-1403-0504-24SCBB-PS-HZ-148</v>
      </c>
      <c r="C149" s="5" t="str">
        <f>_xlfn.VALUETOTEXT('FY2024'!C151)</f>
        <v>HZ</v>
      </c>
      <c r="D149" s="5" t="str">
        <f>IF('FY2024'!A151&lt;&gt;"",_xlfn.VALUETOTEXT('FY2024'!D151),"")</f>
        <v>Standard Chartered Bank (M) Bhd</v>
      </c>
      <c r="E149" s="6">
        <f>IF('FY2024'!A151&lt;&gt;"",VALUE('FY2024'!E151),"")</f>
        <v>500000</v>
      </c>
      <c r="F149" s="6">
        <f>IF('FY2024'!A151&lt;&gt;"",VALUE('FY2024'!F151),"")</f>
        <v>78</v>
      </c>
      <c r="G149" s="6">
        <f>IF('FY2024'!A151&lt;&gt;"",VALUE('FY2024'!G151),"")</f>
        <v>62</v>
      </c>
      <c r="H149" s="6">
        <f>IF('FY2024'!A151&lt;&gt;"",VALUE('FY2024'!H151),"")</f>
        <v>4.0999999999999996</v>
      </c>
      <c r="I149" s="6">
        <f>IF('FY2024'!A151&lt;&gt;"",VALUE('FY2024'!I151),"")</f>
        <v>0.64</v>
      </c>
      <c r="J149" s="6">
        <f>IF('FY2024'!A151&lt;&gt;"",VALUE('FY2024'!J151),"")</f>
        <v>3.46</v>
      </c>
      <c r="K149" s="7" t="e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>#VALUE!</v>
      </c>
      <c r="L149" s="7" t="e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>#VALUE!</v>
      </c>
      <c r="M149" s="7" t="e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>#VALUE!</v>
      </c>
      <c r="N149" s="7" t="e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>#VALUE!</v>
      </c>
      <c r="O149" s="5" t="e">
        <f t="shared" si="2"/>
        <v>#VALUE!</v>
      </c>
      <c r="P149" s="10" t="e">
        <f>IF('FY2024'!$A151&lt;&gt;"",IF(AND(MONTH($K149) &lt;= 1, MONTH($L149) &gt;= 1), IF($O149 &lt;&gt; "", $E149/$O149, ""), ""),"")</f>
        <v>#VALUE!</v>
      </c>
      <c r="Q149" s="10" t="e">
        <f>IF('FY2024'!$A151&lt;&gt;"",IF(AND(MONTH($K149) &lt;= 2, MONTH($L149) &gt;= 2), IF($O149 &lt;&gt; "", $E149/$O149, ""), ""),"")</f>
        <v>#VALUE!</v>
      </c>
      <c r="R149" s="10" t="e">
        <f>IF('FY2024'!$A151&lt;&gt;"",IF(AND(MONTH($K149) &lt;= 3, MONTH($L149) &gt;= 3), IF($O149 &lt;&gt; "", $E149/$O149, ""), ""),"")</f>
        <v>#VALUE!</v>
      </c>
      <c r="S149" s="10" t="e">
        <f>IF('FY2024'!$A151&lt;&gt;"",IF(AND(MONTH($K149) &lt;= 4, MONTH($L149) &gt;= 4), IF($O149 &lt;&gt; "", $E149/$O149, ""), ""),"")</f>
        <v>#VALUE!</v>
      </c>
      <c r="T149" s="10" t="e">
        <f>IF('FY2024'!$A151&lt;&gt;"",IF(AND(MONTH($K149) &lt;= 5, MONTH($L149) &gt;= 5), IF($O149 &lt;&gt; "", $E149/$O149, ""), ""),"")</f>
        <v>#VALUE!</v>
      </c>
      <c r="U149" s="10" t="e">
        <f>IF('FY2024'!$A151&lt;&gt;"",IF(AND(MONTH($K149) &lt;= 6, MONTH($L149) &gt;= 6), IF($O149 &lt;&gt; "", $E149/$O149, ""), ""),"")</f>
        <v>#VALUE!</v>
      </c>
      <c r="V149" s="10" t="e">
        <f>IF('FY2024'!$A151&lt;&gt;"",IF(AND(MONTH($K149) &lt;= 7, MONTH($L149) &gt;= 7 ), IF($O149 &lt;&gt; "", $E149/$O149, ""), ""),"")</f>
        <v>#VALUE!</v>
      </c>
      <c r="W149" s="10" t="e">
        <f>IF('FY2024'!$A151&lt;&gt;"",IF(AND(MONTH($K149) &lt;= 8, MONTH($L149) &gt;= 8), IF($O149 &lt;&gt; "", $E149/$O149, ""), ""),"")</f>
        <v>#VALUE!</v>
      </c>
      <c r="X149" s="10" t="e">
        <f>IF('FY2024'!$A151&lt;&gt;"",IF(AND(MONTH($K149) &lt;= 9, MONTH($L149) &gt;= 9), IF($O149 &lt;&gt; "", $E149/$O149, ""), ""),"")</f>
        <v>#VALUE!</v>
      </c>
      <c r="Y149" s="10" t="e">
        <f>IF('FY2024'!$A151&lt;&gt;"",IF(AND(MONTH($K149) &lt;= 10, MONTH($L149) &gt;= 10), IF($O149 &lt;&gt; "", $E149/$O149, ""), ""),"")</f>
        <v>#VALUE!</v>
      </c>
      <c r="Z149" s="10" t="e">
        <f>IF('FY2024'!$A151&lt;&gt;"",IF(AND(MONTH($K149) &lt;= 11, MONTH($L149) &gt;= 11), IF($O149 &lt;&gt; "", $E149/$O149, ""), ""),"")</f>
        <v>#VALUE!</v>
      </c>
      <c r="AA149" s="10" t="e">
        <f>IF('FY2024'!$A151&lt;&gt;"",IF(AND(MONTH($K149) &lt;= 12, MONTH($L149) &gt;= 12), IF($O149 &lt;&gt; "", $E149/$O149, ""), ""),"")</f>
        <v>#VALUE!</v>
      </c>
    </row>
    <row r="150" spans="1:27" x14ac:dyDescent="0.25">
      <c r="A150" s="8">
        <f>IF('FY2024'!A152&lt;&gt;"", VALUE('FY2024'!A152), "")</f>
        <v>149</v>
      </c>
      <c r="B150" s="5" t="str">
        <f>IF('FY2024'!A152&lt;&gt;"",_xlfn.VALUETOTEXT('FY2024'!B152),"")</f>
        <v>24-1403-0504-24MSCG-PS-HZ-149</v>
      </c>
      <c r="C150" s="5" t="str">
        <f>_xlfn.VALUETOTEXT('FY2024'!C152)</f>
        <v>HZ</v>
      </c>
      <c r="D150" s="5" t="str">
        <f>IF('FY2024'!A152&lt;&gt;"",_xlfn.VALUETOTEXT('FY2024'!D152),"")</f>
        <v>Morgan Stanley Capital Group (Singapore) Pte</v>
      </c>
      <c r="E150" s="6">
        <f>IF('FY2024'!A152&lt;&gt;"",VALUE('FY2024'!E152),"")</f>
        <v>500000</v>
      </c>
      <c r="F150" s="6">
        <f>IF('FY2024'!A152&lt;&gt;"",VALUE('FY2024'!F152),"")</f>
        <v>78</v>
      </c>
      <c r="G150" s="6">
        <f>IF('FY2024'!A152&lt;&gt;"",VALUE('FY2024'!G152),"")</f>
        <v>62</v>
      </c>
      <c r="H150" s="6">
        <f>IF('FY2024'!A152&lt;&gt;"",VALUE('FY2024'!H152),"")</f>
        <v>4.1900000000000004</v>
      </c>
      <c r="I150" s="6">
        <f>IF('FY2024'!A152&lt;&gt;"",VALUE('FY2024'!I152),"")</f>
        <v>0.7</v>
      </c>
      <c r="J150" s="6">
        <f>IF('FY2024'!A152&lt;&gt;"",VALUE('FY2024'!J152),"")</f>
        <v>3.49</v>
      </c>
      <c r="K150" s="7" t="e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>#VALUE!</v>
      </c>
      <c r="L150" s="7" t="e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>#VALUE!</v>
      </c>
      <c r="M150" s="7" t="e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>#VALUE!</v>
      </c>
      <c r="N150" s="7" t="e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>#VALUE!</v>
      </c>
      <c r="O150" s="5" t="e">
        <f t="shared" si="2"/>
        <v>#VALUE!</v>
      </c>
      <c r="P150" s="10" t="e">
        <f>IF('FY2024'!$A152&lt;&gt;"",IF(AND(MONTH($K150) &lt;= 1, MONTH($L150) &gt;= 1), IF($O150 &lt;&gt; "", $E150/$O150, ""), ""),"")</f>
        <v>#VALUE!</v>
      </c>
      <c r="Q150" s="10" t="e">
        <f>IF('FY2024'!$A152&lt;&gt;"",IF(AND(MONTH($K150) &lt;= 2, MONTH($L150) &gt;= 2), IF($O150 &lt;&gt; "", $E150/$O150, ""), ""),"")</f>
        <v>#VALUE!</v>
      </c>
      <c r="R150" s="10" t="e">
        <f>IF('FY2024'!$A152&lt;&gt;"",IF(AND(MONTH($K150) &lt;= 3, MONTH($L150) &gt;= 3), IF($O150 &lt;&gt; "", $E150/$O150, ""), ""),"")</f>
        <v>#VALUE!</v>
      </c>
      <c r="S150" s="10" t="e">
        <f>IF('FY2024'!$A152&lt;&gt;"",IF(AND(MONTH($K150) &lt;= 4, MONTH($L150) &gt;= 4), IF($O150 &lt;&gt; "", $E150/$O150, ""), ""),"")</f>
        <v>#VALUE!</v>
      </c>
      <c r="T150" s="10" t="e">
        <f>IF('FY2024'!$A152&lt;&gt;"",IF(AND(MONTH($K150) &lt;= 5, MONTH($L150) &gt;= 5), IF($O150 &lt;&gt; "", $E150/$O150, ""), ""),"")</f>
        <v>#VALUE!</v>
      </c>
      <c r="U150" s="10" t="e">
        <f>IF('FY2024'!$A152&lt;&gt;"",IF(AND(MONTH($K150) &lt;= 6, MONTH($L150) &gt;= 6), IF($O150 &lt;&gt; "", $E150/$O150, ""), ""),"")</f>
        <v>#VALUE!</v>
      </c>
      <c r="V150" s="10" t="e">
        <f>IF('FY2024'!$A152&lt;&gt;"",IF(AND(MONTH($K150) &lt;= 7, MONTH($L150) &gt;= 7 ), IF($O150 &lt;&gt; "", $E150/$O150, ""), ""),"")</f>
        <v>#VALUE!</v>
      </c>
      <c r="W150" s="10" t="e">
        <f>IF('FY2024'!$A152&lt;&gt;"",IF(AND(MONTH($K150) &lt;= 8, MONTH($L150) &gt;= 8), IF($O150 &lt;&gt; "", $E150/$O150, ""), ""),"")</f>
        <v>#VALUE!</v>
      </c>
      <c r="X150" s="10" t="e">
        <f>IF('FY2024'!$A152&lt;&gt;"",IF(AND(MONTH($K150) &lt;= 9, MONTH($L150) &gt;= 9), IF($O150 &lt;&gt; "", $E150/$O150, ""), ""),"")</f>
        <v>#VALUE!</v>
      </c>
      <c r="Y150" s="10" t="e">
        <f>IF('FY2024'!$A152&lt;&gt;"",IF(AND(MONTH($K150) &lt;= 10, MONTH($L150) &gt;= 10), IF($O150 &lt;&gt; "", $E150/$O150, ""), ""),"")</f>
        <v>#VALUE!</v>
      </c>
      <c r="Z150" s="10" t="e">
        <f>IF('FY2024'!$A152&lt;&gt;"",IF(AND(MONTH($K150) &lt;= 11, MONTH($L150) &gt;= 11), IF($O150 &lt;&gt; "", $E150/$O150, ""), ""),"")</f>
        <v>#VALUE!</v>
      </c>
      <c r="AA150" s="10" t="e">
        <f>IF('FY2024'!$A152&lt;&gt;"",IF(AND(MONTH($K150) &lt;= 12, MONTH($L150) &gt;= 12), IF($O150 &lt;&gt; "", $E150/$O150, ""), ""),"")</f>
        <v>#VALUE!</v>
      </c>
    </row>
    <row r="151" spans="1:27" x14ac:dyDescent="0.25">
      <c r="A151" s="8">
        <f>IF('FY2024'!A153&lt;&gt;"", VALUE('FY2024'!A153), "")</f>
        <v>150</v>
      </c>
      <c r="B151" s="5" t="str">
        <f>IF('FY2024'!A153&lt;&gt;"",_xlfn.VALUETOTEXT('FY2024'!B153),"")</f>
        <v>24-1403-0504-24CIMI-PS-HZ-150</v>
      </c>
      <c r="C151" s="5" t="str">
        <f>_xlfn.VALUETOTEXT('FY2024'!C153)</f>
        <v>HZ</v>
      </c>
      <c r="D151" s="5" t="str">
        <f>IF('FY2024'!A153&lt;&gt;"",_xlfn.VALUETOTEXT('FY2024'!D153),"")</f>
        <v>CIMB Islamic Bank Berhad</v>
      </c>
      <c r="E151" s="6">
        <f>IF('FY2024'!A153&lt;&gt;"",VALUE('FY2024'!E153),"")</f>
        <v>500000</v>
      </c>
      <c r="F151" s="6">
        <f>IF('FY2024'!A153&lt;&gt;"",VALUE('FY2024'!F153),"")</f>
        <v>78</v>
      </c>
      <c r="G151" s="6">
        <f>IF('FY2024'!A153&lt;&gt;"",VALUE('FY2024'!G153),"")</f>
        <v>62</v>
      </c>
      <c r="H151" s="6">
        <f>IF('FY2024'!A153&lt;&gt;"",VALUE('FY2024'!H153),"")</f>
        <v>4.21</v>
      </c>
      <c r="I151" s="6">
        <f>IF('FY2024'!A153&lt;&gt;"",VALUE('FY2024'!I153),"")</f>
        <v>0.72</v>
      </c>
      <c r="J151" s="6">
        <f>IF('FY2024'!A153&lt;&gt;"",VALUE('FY2024'!J153),"")</f>
        <v>3.49</v>
      </c>
      <c r="K151" s="7" t="e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>#VALUE!</v>
      </c>
      <c r="L151" s="7" t="e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>#VALUE!</v>
      </c>
      <c r="M151" s="7" t="e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>#VALUE!</v>
      </c>
      <c r="N151" s="7" t="e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>#VALUE!</v>
      </c>
      <c r="O151" s="5" t="e">
        <f t="shared" si="2"/>
        <v>#VALUE!</v>
      </c>
      <c r="P151" s="10" t="e">
        <f>IF('FY2024'!$A153&lt;&gt;"",IF(AND(MONTH($K151) &lt;= 1, MONTH($L151) &gt;= 1), IF($O151 &lt;&gt; "", $E151/$O151, ""), ""),"")</f>
        <v>#VALUE!</v>
      </c>
      <c r="Q151" s="10" t="e">
        <f>IF('FY2024'!$A153&lt;&gt;"",IF(AND(MONTH($K151) &lt;= 2, MONTH($L151) &gt;= 2), IF($O151 &lt;&gt; "", $E151/$O151, ""), ""),"")</f>
        <v>#VALUE!</v>
      </c>
      <c r="R151" s="10" t="e">
        <f>IF('FY2024'!$A153&lt;&gt;"",IF(AND(MONTH($K151) &lt;= 3, MONTH($L151) &gt;= 3), IF($O151 &lt;&gt; "", $E151/$O151, ""), ""),"")</f>
        <v>#VALUE!</v>
      </c>
      <c r="S151" s="10" t="e">
        <f>IF('FY2024'!$A153&lt;&gt;"",IF(AND(MONTH($K151) &lt;= 4, MONTH($L151) &gt;= 4), IF($O151 &lt;&gt; "", $E151/$O151, ""), ""),"")</f>
        <v>#VALUE!</v>
      </c>
      <c r="T151" s="10" t="e">
        <f>IF('FY2024'!$A153&lt;&gt;"",IF(AND(MONTH($K151) &lt;= 5, MONTH($L151) &gt;= 5), IF($O151 &lt;&gt; "", $E151/$O151, ""), ""),"")</f>
        <v>#VALUE!</v>
      </c>
      <c r="U151" s="10" t="e">
        <f>IF('FY2024'!$A153&lt;&gt;"",IF(AND(MONTH($K151) &lt;= 6, MONTH($L151) &gt;= 6), IF($O151 &lt;&gt; "", $E151/$O151, ""), ""),"")</f>
        <v>#VALUE!</v>
      </c>
      <c r="V151" s="10" t="e">
        <f>IF('FY2024'!$A153&lt;&gt;"",IF(AND(MONTH($K151) &lt;= 7, MONTH($L151) &gt;= 7 ), IF($O151 &lt;&gt; "", $E151/$O151, ""), ""),"")</f>
        <v>#VALUE!</v>
      </c>
      <c r="W151" s="10" t="e">
        <f>IF('FY2024'!$A153&lt;&gt;"",IF(AND(MONTH($K151) &lt;= 8, MONTH($L151) &gt;= 8), IF($O151 &lt;&gt; "", $E151/$O151, ""), ""),"")</f>
        <v>#VALUE!</v>
      </c>
      <c r="X151" s="10" t="e">
        <f>IF('FY2024'!$A153&lt;&gt;"",IF(AND(MONTH($K151) &lt;= 9, MONTH($L151) &gt;= 9), IF($O151 &lt;&gt; "", $E151/$O151, ""), ""),"")</f>
        <v>#VALUE!</v>
      </c>
      <c r="Y151" s="10" t="e">
        <f>IF('FY2024'!$A153&lt;&gt;"",IF(AND(MONTH($K151) &lt;= 10, MONTH($L151) &gt;= 10), IF($O151 &lt;&gt; "", $E151/$O151, ""), ""),"")</f>
        <v>#VALUE!</v>
      </c>
      <c r="Z151" s="10" t="e">
        <f>IF('FY2024'!$A153&lt;&gt;"",IF(AND(MONTH($K151) &lt;= 11, MONTH($L151) &gt;= 11), IF($O151 &lt;&gt; "", $E151/$O151, ""), ""),"")</f>
        <v>#VALUE!</v>
      </c>
      <c r="AA151" s="10" t="e">
        <f>IF('FY2024'!$A153&lt;&gt;"",IF(AND(MONTH($K151) &lt;= 12, MONTH($L151) &gt;= 12), IF($O151 &lt;&gt; "", $E151/$O151, ""), ""),"")</f>
        <v>#VALUE!</v>
      </c>
    </row>
    <row r="152" spans="1:27" x14ac:dyDescent="0.25">
      <c r="A152" s="8">
        <f>IF('FY2024'!A154&lt;&gt;"", VALUE('FY2024'!A154), "")</f>
        <v>151</v>
      </c>
      <c r="B152" s="5" t="str">
        <f>IF('FY2024'!A154&lt;&gt;"",_xlfn.VALUETOTEXT('FY2024'!B154),"")</f>
        <v>24-1403-0504-24MLIL-PS-HZ-151</v>
      </c>
      <c r="C152" s="5" t="str">
        <f>_xlfn.VALUETOTEXT('FY2024'!C154)</f>
        <v>HZ</v>
      </c>
      <c r="D152" s="5" t="str">
        <f>IF('FY2024'!A154&lt;&gt;"",_xlfn.VALUETOTEXT('FY2024'!D154),"")</f>
        <v>Merrill Lynch International</v>
      </c>
      <c r="E152" s="6">
        <f>IF('FY2024'!A154&lt;&gt;"",VALUE('FY2024'!E154),"")</f>
        <v>500000</v>
      </c>
      <c r="F152" s="6">
        <f>IF('FY2024'!A154&lt;&gt;"",VALUE('FY2024'!F154),"")</f>
        <v>78</v>
      </c>
      <c r="G152" s="6">
        <f>IF('FY2024'!A154&lt;&gt;"",VALUE('FY2024'!G154),"")</f>
        <v>62</v>
      </c>
      <c r="H152" s="6">
        <f>IF('FY2024'!A154&lt;&gt;"",VALUE('FY2024'!H154),"")</f>
        <v>4.08</v>
      </c>
      <c r="I152" s="6">
        <f>IF('FY2024'!A154&lt;&gt;"",VALUE('FY2024'!I154),"")</f>
        <v>0.6</v>
      </c>
      <c r="J152" s="6">
        <f>IF('FY2024'!A154&lt;&gt;"",VALUE('FY2024'!J154),"")</f>
        <v>3.48</v>
      </c>
      <c r="K152" s="7" t="e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>#VALUE!</v>
      </c>
      <c r="L152" s="7" t="e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>#VALUE!</v>
      </c>
      <c r="M152" s="7" t="e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>#VALUE!</v>
      </c>
      <c r="N152" s="7" t="e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>#VALUE!</v>
      </c>
      <c r="O152" s="5" t="e">
        <f t="shared" si="2"/>
        <v>#VALUE!</v>
      </c>
      <c r="P152" s="10" t="e">
        <f>IF('FY2024'!$A154&lt;&gt;"",IF(AND(MONTH($K152) &lt;= 1, MONTH($L152) &gt;= 1), IF($O152 &lt;&gt; "", $E152/$O152, ""), ""),"")</f>
        <v>#VALUE!</v>
      </c>
      <c r="Q152" s="10" t="e">
        <f>IF('FY2024'!$A154&lt;&gt;"",IF(AND(MONTH($K152) &lt;= 2, MONTH($L152) &gt;= 2), IF($O152 &lt;&gt; "", $E152/$O152, ""), ""),"")</f>
        <v>#VALUE!</v>
      </c>
      <c r="R152" s="10" t="e">
        <f>IF('FY2024'!$A154&lt;&gt;"",IF(AND(MONTH($K152) &lt;= 3, MONTH($L152) &gt;= 3), IF($O152 &lt;&gt; "", $E152/$O152, ""), ""),"")</f>
        <v>#VALUE!</v>
      </c>
      <c r="S152" s="10" t="e">
        <f>IF('FY2024'!$A154&lt;&gt;"",IF(AND(MONTH($K152) &lt;= 4, MONTH($L152) &gt;= 4), IF($O152 &lt;&gt; "", $E152/$O152, ""), ""),"")</f>
        <v>#VALUE!</v>
      </c>
      <c r="T152" s="10" t="e">
        <f>IF('FY2024'!$A154&lt;&gt;"",IF(AND(MONTH($K152) &lt;= 5, MONTH($L152) &gt;= 5), IF($O152 &lt;&gt; "", $E152/$O152, ""), ""),"")</f>
        <v>#VALUE!</v>
      </c>
      <c r="U152" s="10" t="e">
        <f>IF('FY2024'!$A154&lt;&gt;"",IF(AND(MONTH($K152) &lt;= 6, MONTH($L152) &gt;= 6), IF($O152 &lt;&gt; "", $E152/$O152, ""), ""),"")</f>
        <v>#VALUE!</v>
      </c>
      <c r="V152" s="10" t="e">
        <f>IF('FY2024'!$A154&lt;&gt;"",IF(AND(MONTH($K152) &lt;= 7, MONTH($L152) &gt;= 7 ), IF($O152 &lt;&gt; "", $E152/$O152, ""), ""),"")</f>
        <v>#VALUE!</v>
      </c>
      <c r="W152" s="10" t="e">
        <f>IF('FY2024'!$A154&lt;&gt;"",IF(AND(MONTH($K152) &lt;= 8, MONTH($L152) &gt;= 8), IF($O152 &lt;&gt; "", $E152/$O152, ""), ""),"")</f>
        <v>#VALUE!</v>
      </c>
      <c r="X152" s="10" t="e">
        <f>IF('FY2024'!$A154&lt;&gt;"",IF(AND(MONTH($K152) &lt;= 9, MONTH($L152) &gt;= 9), IF($O152 &lt;&gt; "", $E152/$O152, ""), ""),"")</f>
        <v>#VALUE!</v>
      </c>
      <c r="Y152" s="10" t="e">
        <f>IF('FY2024'!$A154&lt;&gt;"",IF(AND(MONTH($K152) &lt;= 10, MONTH($L152) &gt;= 10), IF($O152 &lt;&gt; "", $E152/$O152, ""), ""),"")</f>
        <v>#VALUE!</v>
      </c>
      <c r="Z152" s="10" t="e">
        <f>IF('FY2024'!$A154&lt;&gt;"",IF(AND(MONTH($K152) &lt;= 11, MONTH($L152) &gt;= 11), IF($O152 &lt;&gt; "", $E152/$O152, ""), ""),"")</f>
        <v>#VALUE!</v>
      </c>
      <c r="AA152" s="10" t="e">
        <f>IF('FY2024'!$A154&lt;&gt;"",IF(AND(MONTH($K152) &lt;= 12, MONTH($L152) &gt;= 12), IF($O152 &lt;&gt; "", $E152/$O152, ""), ""),"")</f>
        <v>#VALUE!</v>
      </c>
    </row>
    <row r="153" spans="1:27" x14ac:dyDescent="0.25">
      <c r="A153" s="8">
        <f>IF('FY2024'!A155&lt;&gt;"", VALUE('FY2024'!A155), "")</f>
        <v>152</v>
      </c>
      <c r="B153" s="5" t="str">
        <f>IF('FY2024'!A155&lt;&gt;"",_xlfn.VALUETOTEXT('FY2024'!B155),"")</f>
        <v>24-1403-0504-24JPMC-PS-EG-152</v>
      </c>
      <c r="C153" s="5" t="str">
        <f>_xlfn.VALUETOTEXT('FY2024'!C155)</f>
        <v>EG</v>
      </c>
      <c r="D153" s="5" t="str">
        <f>IF('FY2024'!A155&lt;&gt;"",_xlfn.VALUETOTEXT('FY2024'!D155),"")</f>
        <v>JP Morgan Chase Bank NA</v>
      </c>
      <c r="E153" s="6">
        <f>IF('FY2024'!A155&lt;&gt;"",VALUE('FY2024'!E155),"")</f>
        <v>500000</v>
      </c>
      <c r="F153" s="6">
        <f>IF('FY2024'!A155&lt;&gt;"",VALUE('FY2024'!F155),"")</f>
        <v>78</v>
      </c>
      <c r="G153" s="6">
        <f>IF('FY2024'!A155&lt;&gt;"",VALUE('FY2024'!G155),"")</f>
        <v>62</v>
      </c>
      <c r="H153" s="6">
        <f>IF('FY2024'!A155&lt;&gt;"",VALUE('FY2024'!H155),"")</f>
        <v>4</v>
      </c>
      <c r="I153" s="6">
        <f>IF('FY2024'!A155&lt;&gt;"",VALUE('FY2024'!I155),"")</f>
        <v>0.52</v>
      </c>
      <c r="J153" s="6">
        <f>IF('FY2024'!A155&lt;&gt;"",VALUE('FY2024'!J155),"")</f>
        <v>3.48</v>
      </c>
      <c r="K153" s="7" t="e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>#VALUE!</v>
      </c>
      <c r="L153" s="7" t="e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>#VALUE!</v>
      </c>
      <c r="M153" s="7" t="e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>#VALUE!</v>
      </c>
      <c r="N153" s="7" t="e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>#VALUE!</v>
      </c>
      <c r="O153" s="5" t="e">
        <f t="shared" si="2"/>
        <v>#VALUE!</v>
      </c>
      <c r="P153" s="10" t="e">
        <f>IF('FY2024'!$A155&lt;&gt;"",IF(AND(MONTH($K153) &lt;= 1, MONTH($L153) &gt;= 1), IF($O153 &lt;&gt; "", $E153/$O153, ""), ""),"")</f>
        <v>#VALUE!</v>
      </c>
      <c r="Q153" s="10" t="e">
        <f>IF('FY2024'!$A155&lt;&gt;"",IF(AND(MONTH($K153) &lt;= 2, MONTH($L153) &gt;= 2), IF($O153 &lt;&gt; "", $E153/$O153, ""), ""),"")</f>
        <v>#VALUE!</v>
      </c>
      <c r="R153" s="10" t="e">
        <f>IF('FY2024'!$A155&lt;&gt;"",IF(AND(MONTH($K153) &lt;= 3, MONTH($L153) &gt;= 3), IF($O153 &lt;&gt; "", $E153/$O153, ""), ""),"")</f>
        <v>#VALUE!</v>
      </c>
      <c r="S153" s="10" t="e">
        <f>IF('FY2024'!$A155&lt;&gt;"",IF(AND(MONTH($K153) &lt;= 4, MONTH($L153) &gt;= 4), IF($O153 &lt;&gt; "", $E153/$O153, ""), ""),"")</f>
        <v>#VALUE!</v>
      </c>
      <c r="T153" s="10" t="e">
        <f>IF('FY2024'!$A155&lt;&gt;"",IF(AND(MONTH($K153) &lt;= 5, MONTH($L153) &gt;= 5), IF($O153 &lt;&gt; "", $E153/$O153, ""), ""),"")</f>
        <v>#VALUE!</v>
      </c>
      <c r="U153" s="10" t="e">
        <f>IF('FY2024'!$A155&lt;&gt;"",IF(AND(MONTH($K153) &lt;= 6, MONTH($L153) &gt;= 6), IF($O153 &lt;&gt; "", $E153/$O153, ""), ""),"")</f>
        <v>#VALUE!</v>
      </c>
      <c r="V153" s="10" t="e">
        <f>IF('FY2024'!$A155&lt;&gt;"",IF(AND(MONTH($K153) &lt;= 7, MONTH($L153) &gt;= 7 ), IF($O153 &lt;&gt; "", $E153/$O153, ""), ""),"")</f>
        <v>#VALUE!</v>
      </c>
      <c r="W153" s="10" t="e">
        <f>IF('FY2024'!$A155&lt;&gt;"",IF(AND(MONTH($K153) &lt;= 8, MONTH($L153) &gt;= 8), IF($O153 &lt;&gt; "", $E153/$O153, ""), ""),"")</f>
        <v>#VALUE!</v>
      </c>
      <c r="X153" s="10" t="e">
        <f>IF('FY2024'!$A155&lt;&gt;"",IF(AND(MONTH($K153) &lt;= 9, MONTH($L153) &gt;= 9), IF($O153 &lt;&gt; "", $E153/$O153, ""), ""),"")</f>
        <v>#VALUE!</v>
      </c>
      <c r="Y153" s="10" t="e">
        <f>IF('FY2024'!$A155&lt;&gt;"",IF(AND(MONTH($K153) &lt;= 10, MONTH($L153) &gt;= 10), IF($O153 &lt;&gt; "", $E153/$O153, ""), ""),"")</f>
        <v>#VALUE!</v>
      </c>
      <c r="Z153" s="10" t="e">
        <f>IF('FY2024'!$A155&lt;&gt;"",IF(AND(MONTH($K153) &lt;= 11, MONTH($L153) &gt;= 11), IF($O153 &lt;&gt; "", $E153/$O153, ""), ""),"")</f>
        <v>#VALUE!</v>
      </c>
      <c r="AA153" s="10" t="e">
        <f>IF('FY2024'!$A155&lt;&gt;"",IF(AND(MONTH($K153) &lt;= 12, MONTH($L153) &gt;= 12), IF($O153 &lt;&gt; "", $E153/$O153, ""), ""),"")</f>
        <v>#VALUE!</v>
      </c>
    </row>
    <row r="154" spans="1:27" x14ac:dyDescent="0.25">
      <c r="A154" s="8">
        <f>IF('FY2024'!A156&lt;&gt;"", VALUE('FY2024'!A156), "")</f>
        <v>153</v>
      </c>
      <c r="B154" s="5" t="str">
        <f>IF('FY2024'!A156&lt;&gt;"",_xlfn.VALUETOTEXT('FY2024'!B156),"")</f>
        <v>24-1403-0504-24TOTS-PS-AS-153</v>
      </c>
      <c r="C154" s="5" t="str">
        <f>_xlfn.VALUETOTEXT('FY2024'!C156)</f>
        <v>AS</v>
      </c>
      <c r="D154" s="5" t="str">
        <f>IF('FY2024'!A156&lt;&gt;"",_xlfn.VALUETOTEXT('FY2024'!D156),"")</f>
        <v>TOTSA TotalEnergies Trading SA</v>
      </c>
      <c r="E154" s="6">
        <f>IF('FY2024'!A156&lt;&gt;"",VALUE('FY2024'!E156),"")</f>
        <v>500000</v>
      </c>
      <c r="F154" s="6">
        <f>IF('FY2024'!A156&lt;&gt;"",VALUE('FY2024'!F156),"")</f>
        <v>78</v>
      </c>
      <c r="G154" s="6">
        <f>IF('FY2024'!A156&lt;&gt;"",VALUE('FY2024'!G156),"")</f>
        <v>62</v>
      </c>
      <c r="H154" s="6">
        <f>IF('FY2024'!A156&lt;&gt;"",VALUE('FY2024'!H156),"")</f>
        <v>4</v>
      </c>
      <c r="I154" s="6">
        <f>IF('FY2024'!A156&lt;&gt;"",VALUE('FY2024'!I156),"")</f>
        <v>0.53</v>
      </c>
      <c r="J154" s="6">
        <f>IF('FY2024'!A156&lt;&gt;"",VALUE('FY2024'!J156),"")</f>
        <v>3.47</v>
      </c>
      <c r="K154" s="7" t="e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>#VALUE!</v>
      </c>
      <c r="L154" s="7" t="e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>#VALUE!</v>
      </c>
      <c r="M154" s="7" t="e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>#VALUE!</v>
      </c>
      <c r="N154" s="7" t="e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>#VALUE!</v>
      </c>
      <c r="O154" s="5" t="e">
        <f t="shared" si="2"/>
        <v>#VALUE!</v>
      </c>
      <c r="P154" s="10" t="e">
        <f>IF('FY2024'!$A156&lt;&gt;"",IF(AND(MONTH($K154) &lt;= 1, MONTH($L154) &gt;= 1), IF($O154 &lt;&gt; "", $E154/$O154, ""), ""),"")</f>
        <v>#VALUE!</v>
      </c>
      <c r="Q154" s="10" t="e">
        <f>IF('FY2024'!$A156&lt;&gt;"",IF(AND(MONTH($K154) &lt;= 2, MONTH($L154) &gt;= 2), IF($O154 &lt;&gt; "", $E154/$O154, ""), ""),"")</f>
        <v>#VALUE!</v>
      </c>
      <c r="R154" s="10" t="e">
        <f>IF('FY2024'!$A156&lt;&gt;"",IF(AND(MONTH($K154) &lt;= 3, MONTH($L154) &gt;= 3), IF($O154 &lt;&gt; "", $E154/$O154, ""), ""),"")</f>
        <v>#VALUE!</v>
      </c>
      <c r="S154" s="10" t="e">
        <f>IF('FY2024'!$A156&lt;&gt;"",IF(AND(MONTH($K154) &lt;= 4, MONTH($L154) &gt;= 4), IF($O154 &lt;&gt; "", $E154/$O154, ""), ""),"")</f>
        <v>#VALUE!</v>
      </c>
      <c r="T154" s="10" t="e">
        <f>IF('FY2024'!$A156&lt;&gt;"",IF(AND(MONTH($K154) &lt;= 5, MONTH($L154) &gt;= 5), IF($O154 &lt;&gt; "", $E154/$O154, ""), ""),"")</f>
        <v>#VALUE!</v>
      </c>
      <c r="U154" s="10" t="e">
        <f>IF('FY2024'!$A156&lt;&gt;"",IF(AND(MONTH($K154) &lt;= 6, MONTH($L154) &gt;= 6), IF($O154 &lt;&gt; "", $E154/$O154, ""), ""),"")</f>
        <v>#VALUE!</v>
      </c>
      <c r="V154" s="10" t="e">
        <f>IF('FY2024'!$A156&lt;&gt;"",IF(AND(MONTH($K154) &lt;= 7, MONTH($L154) &gt;= 7 ), IF($O154 &lt;&gt; "", $E154/$O154, ""), ""),"")</f>
        <v>#VALUE!</v>
      </c>
      <c r="W154" s="10" t="e">
        <f>IF('FY2024'!$A156&lt;&gt;"",IF(AND(MONTH($K154) &lt;= 8, MONTH($L154) &gt;= 8), IF($O154 &lt;&gt; "", $E154/$O154, ""), ""),"")</f>
        <v>#VALUE!</v>
      </c>
      <c r="X154" s="10" t="e">
        <f>IF('FY2024'!$A156&lt;&gt;"",IF(AND(MONTH($K154) &lt;= 9, MONTH($L154) &gt;= 9), IF($O154 &lt;&gt; "", $E154/$O154, ""), ""),"")</f>
        <v>#VALUE!</v>
      </c>
      <c r="Y154" s="10" t="e">
        <f>IF('FY2024'!$A156&lt;&gt;"",IF(AND(MONTH($K154) &lt;= 10, MONTH($L154) &gt;= 10), IF($O154 &lt;&gt; "", $E154/$O154, ""), ""),"")</f>
        <v>#VALUE!</v>
      </c>
      <c r="Z154" s="10" t="e">
        <f>IF('FY2024'!$A156&lt;&gt;"",IF(AND(MONTH($K154) &lt;= 11, MONTH($L154) &gt;= 11), IF($O154 &lt;&gt; "", $E154/$O154, ""), ""),"")</f>
        <v>#VALUE!</v>
      </c>
      <c r="AA154" s="10" t="e">
        <f>IF('FY2024'!$A156&lt;&gt;"",IF(AND(MONTH($K154) &lt;= 12, MONTH($L154) &gt;= 12), IF($O154 &lt;&gt; "", $E154/$O154, ""), ""),"")</f>
        <v>#VALUE!</v>
      </c>
    </row>
    <row r="155" spans="1:27" x14ac:dyDescent="0.25">
      <c r="A155" s="8">
        <f>IF('FY2024'!A157&lt;&gt;"", VALUE('FY2024'!A157), "")</f>
        <v>154</v>
      </c>
      <c r="B155" s="5" t="str">
        <f>IF('FY2024'!A157&lt;&gt;"",_xlfn.VALUETOTEXT('FY2024'!B157),"")</f>
        <v>24-1803-0904-24SCBB-PS-AS-154</v>
      </c>
      <c r="C155" s="5" t="str">
        <f>_xlfn.VALUETOTEXT('FY2024'!C157)</f>
        <v>AS</v>
      </c>
      <c r="D155" s="5" t="str">
        <f>IF('FY2024'!A157&lt;&gt;"",_xlfn.VALUETOTEXT('FY2024'!D157),"")</f>
        <v>Standard Chartered Bank (M) Bhd</v>
      </c>
      <c r="E155" s="6">
        <f>IF('FY2024'!A157&lt;&gt;"",VALUE('FY2024'!E157),"")</f>
        <v>500000</v>
      </c>
      <c r="F155" s="6">
        <f>IF('FY2024'!A157&lt;&gt;"",VALUE('FY2024'!F157),"")</f>
        <v>78</v>
      </c>
      <c r="G155" s="6">
        <f>IF('FY2024'!A157&lt;&gt;"",VALUE('FY2024'!G157),"")</f>
        <v>62</v>
      </c>
      <c r="H155" s="6">
        <f>IF('FY2024'!A157&lt;&gt;"",VALUE('FY2024'!H157),"")</f>
        <v>3.5</v>
      </c>
      <c r="I155" s="6">
        <f>IF('FY2024'!A157&lt;&gt;"",VALUE('FY2024'!I157),"")</f>
        <v>0.53</v>
      </c>
      <c r="J155" s="6">
        <f>IF('FY2024'!A157&lt;&gt;"",VALUE('FY2024'!J157),"")</f>
        <v>2.97</v>
      </c>
      <c r="K155" s="7" t="e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>#VALUE!</v>
      </c>
      <c r="L155" s="7" t="e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>#VALUE!</v>
      </c>
      <c r="M155" s="7" t="e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>#VALUE!</v>
      </c>
      <c r="N155" s="7" t="e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>#VALUE!</v>
      </c>
      <c r="O155" s="5" t="e">
        <f t="shared" si="2"/>
        <v>#VALUE!</v>
      </c>
      <c r="P155" s="10" t="e">
        <f>IF('FY2024'!$A157&lt;&gt;"",IF(AND(MONTH($K155) &lt;= 1, MONTH($L155) &gt;= 1), IF($O155 &lt;&gt; "", $E155/$O155, ""), ""),"")</f>
        <v>#VALUE!</v>
      </c>
      <c r="Q155" s="10" t="e">
        <f>IF('FY2024'!$A157&lt;&gt;"",IF(AND(MONTH($K155) &lt;= 2, MONTH($L155) &gt;= 2), IF($O155 &lt;&gt; "", $E155/$O155, ""), ""),"")</f>
        <v>#VALUE!</v>
      </c>
      <c r="R155" s="10" t="e">
        <f>IF('FY2024'!$A157&lt;&gt;"",IF(AND(MONTH($K155) &lt;= 3, MONTH($L155) &gt;= 3), IF($O155 &lt;&gt; "", $E155/$O155, ""), ""),"")</f>
        <v>#VALUE!</v>
      </c>
      <c r="S155" s="10" t="e">
        <f>IF('FY2024'!$A157&lt;&gt;"",IF(AND(MONTH($K155) &lt;= 4, MONTH($L155) &gt;= 4), IF($O155 &lt;&gt; "", $E155/$O155, ""), ""),"")</f>
        <v>#VALUE!</v>
      </c>
      <c r="T155" s="10" t="e">
        <f>IF('FY2024'!$A157&lt;&gt;"",IF(AND(MONTH($K155) &lt;= 5, MONTH($L155) &gt;= 5), IF($O155 &lt;&gt; "", $E155/$O155, ""), ""),"")</f>
        <v>#VALUE!</v>
      </c>
      <c r="U155" s="10" t="e">
        <f>IF('FY2024'!$A157&lt;&gt;"",IF(AND(MONTH($K155) &lt;= 6, MONTH($L155) &gt;= 6), IF($O155 &lt;&gt; "", $E155/$O155, ""), ""),"")</f>
        <v>#VALUE!</v>
      </c>
      <c r="V155" s="10" t="e">
        <f>IF('FY2024'!$A157&lt;&gt;"",IF(AND(MONTH($K155) &lt;= 7, MONTH($L155) &gt;= 7 ), IF($O155 &lt;&gt; "", $E155/$O155, ""), ""),"")</f>
        <v>#VALUE!</v>
      </c>
      <c r="W155" s="10" t="e">
        <f>IF('FY2024'!$A157&lt;&gt;"",IF(AND(MONTH($K155) &lt;= 8, MONTH($L155) &gt;= 8), IF($O155 &lt;&gt; "", $E155/$O155, ""), ""),"")</f>
        <v>#VALUE!</v>
      </c>
      <c r="X155" s="10" t="e">
        <f>IF('FY2024'!$A157&lt;&gt;"",IF(AND(MONTH($K155) &lt;= 9, MONTH($L155) &gt;= 9), IF($O155 &lt;&gt; "", $E155/$O155, ""), ""),"")</f>
        <v>#VALUE!</v>
      </c>
      <c r="Y155" s="10" t="e">
        <f>IF('FY2024'!$A157&lt;&gt;"",IF(AND(MONTH($K155) &lt;= 10, MONTH($L155) &gt;= 10), IF($O155 &lt;&gt; "", $E155/$O155, ""), ""),"")</f>
        <v>#VALUE!</v>
      </c>
      <c r="Z155" s="10" t="e">
        <f>IF('FY2024'!$A157&lt;&gt;"",IF(AND(MONTH($K155) &lt;= 11, MONTH($L155) &gt;= 11), IF($O155 &lt;&gt; "", $E155/$O155, ""), ""),"")</f>
        <v>#VALUE!</v>
      </c>
      <c r="AA155" s="10" t="e">
        <f>IF('FY2024'!$A157&lt;&gt;"",IF(AND(MONTH($K155) &lt;= 12, MONTH($L155) &gt;= 12), IF($O155 &lt;&gt; "", $E155/$O155, ""), ""),"")</f>
        <v>#VALUE!</v>
      </c>
    </row>
    <row r="156" spans="1:27" x14ac:dyDescent="0.25">
      <c r="A156" s="8">
        <f>IF('FY2024'!A158&lt;&gt;"", VALUE('FY2024'!A158), "")</f>
        <v>155</v>
      </c>
      <c r="B156" s="5" t="str">
        <f>IF('FY2024'!A158&lt;&gt;"",_xlfn.VALUETOTEXT('FY2024'!B158),"")</f>
        <v>24-1803-0904-24MSCG-PS-EG-155</v>
      </c>
      <c r="C156" s="5" t="str">
        <f>_xlfn.VALUETOTEXT('FY2024'!C158)</f>
        <v>EG</v>
      </c>
      <c r="D156" s="5" t="str">
        <f>IF('FY2024'!A158&lt;&gt;"",_xlfn.VALUETOTEXT('FY2024'!D158),"")</f>
        <v>Morgan Stanley Capital Group (Singapore) Pte</v>
      </c>
      <c r="E156" s="6">
        <f>IF('FY2024'!A158&lt;&gt;"",VALUE('FY2024'!E158),"")</f>
        <v>500000</v>
      </c>
      <c r="F156" s="6">
        <f>IF('FY2024'!A158&lt;&gt;"",VALUE('FY2024'!F158),"")</f>
        <v>78</v>
      </c>
      <c r="G156" s="6">
        <f>IF('FY2024'!A158&lt;&gt;"",VALUE('FY2024'!G158),"")</f>
        <v>62</v>
      </c>
      <c r="H156" s="6">
        <f>IF('FY2024'!A158&lt;&gt;"",VALUE('FY2024'!H158),"")</f>
        <v>3.58</v>
      </c>
      <c r="I156" s="6">
        <f>IF('FY2024'!A158&lt;&gt;"",VALUE('FY2024'!I158),"")</f>
        <v>0.6</v>
      </c>
      <c r="J156" s="6">
        <f>IF('FY2024'!A158&lt;&gt;"",VALUE('FY2024'!J158),"")</f>
        <v>2.98</v>
      </c>
      <c r="K156" s="7" t="e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>#VALUE!</v>
      </c>
      <c r="L156" s="7" t="e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>#VALUE!</v>
      </c>
      <c r="M156" s="7" t="e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>#VALUE!</v>
      </c>
      <c r="N156" s="7" t="e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>#VALUE!</v>
      </c>
      <c r="O156" s="5" t="e">
        <f t="shared" si="2"/>
        <v>#VALUE!</v>
      </c>
      <c r="P156" s="10" t="e">
        <f>IF('FY2024'!$A158&lt;&gt;"",IF(AND(MONTH($K156) &lt;= 1, MONTH($L156) &gt;= 1), IF($O156 &lt;&gt; "", $E156/$O156, ""), ""),"")</f>
        <v>#VALUE!</v>
      </c>
      <c r="Q156" s="10" t="e">
        <f>IF('FY2024'!$A158&lt;&gt;"",IF(AND(MONTH($K156) &lt;= 2, MONTH($L156) &gt;= 2), IF($O156 &lt;&gt; "", $E156/$O156, ""), ""),"")</f>
        <v>#VALUE!</v>
      </c>
      <c r="R156" s="10" t="e">
        <f>IF('FY2024'!$A158&lt;&gt;"",IF(AND(MONTH($K156) &lt;= 3, MONTH($L156) &gt;= 3), IF($O156 &lt;&gt; "", $E156/$O156, ""), ""),"")</f>
        <v>#VALUE!</v>
      </c>
      <c r="S156" s="10" t="e">
        <f>IF('FY2024'!$A158&lt;&gt;"",IF(AND(MONTH($K156) &lt;= 4, MONTH($L156) &gt;= 4), IF($O156 &lt;&gt; "", $E156/$O156, ""), ""),"")</f>
        <v>#VALUE!</v>
      </c>
      <c r="T156" s="10" t="e">
        <f>IF('FY2024'!$A158&lt;&gt;"",IF(AND(MONTH($K156) &lt;= 5, MONTH($L156) &gt;= 5), IF($O156 &lt;&gt; "", $E156/$O156, ""), ""),"")</f>
        <v>#VALUE!</v>
      </c>
      <c r="U156" s="10" t="e">
        <f>IF('FY2024'!$A158&lt;&gt;"",IF(AND(MONTH($K156) &lt;= 6, MONTH($L156) &gt;= 6), IF($O156 &lt;&gt; "", $E156/$O156, ""), ""),"")</f>
        <v>#VALUE!</v>
      </c>
      <c r="V156" s="10" t="e">
        <f>IF('FY2024'!$A158&lt;&gt;"",IF(AND(MONTH($K156) &lt;= 7, MONTH($L156) &gt;= 7 ), IF($O156 &lt;&gt; "", $E156/$O156, ""), ""),"")</f>
        <v>#VALUE!</v>
      </c>
      <c r="W156" s="10" t="e">
        <f>IF('FY2024'!$A158&lt;&gt;"",IF(AND(MONTH($K156) &lt;= 8, MONTH($L156) &gt;= 8), IF($O156 &lt;&gt; "", $E156/$O156, ""), ""),"")</f>
        <v>#VALUE!</v>
      </c>
      <c r="X156" s="10" t="e">
        <f>IF('FY2024'!$A158&lt;&gt;"",IF(AND(MONTH($K156) &lt;= 9, MONTH($L156) &gt;= 9), IF($O156 &lt;&gt; "", $E156/$O156, ""), ""),"")</f>
        <v>#VALUE!</v>
      </c>
      <c r="Y156" s="10" t="e">
        <f>IF('FY2024'!$A158&lt;&gt;"",IF(AND(MONTH($K156) &lt;= 10, MONTH($L156) &gt;= 10), IF($O156 &lt;&gt; "", $E156/$O156, ""), ""),"")</f>
        <v>#VALUE!</v>
      </c>
      <c r="Z156" s="10" t="e">
        <f>IF('FY2024'!$A158&lt;&gt;"",IF(AND(MONTH($K156) &lt;= 11, MONTH($L156) &gt;= 11), IF($O156 &lt;&gt; "", $E156/$O156, ""), ""),"")</f>
        <v>#VALUE!</v>
      </c>
      <c r="AA156" s="10" t="e">
        <f>IF('FY2024'!$A158&lt;&gt;"",IF(AND(MONTH($K156) &lt;= 12, MONTH($L156) &gt;= 12), IF($O156 &lt;&gt; "", $E156/$O156, ""), ""),"")</f>
        <v>#VALUE!</v>
      </c>
    </row>
    <row r="157" spans="1:27" x14ac:dyDescent="0.25">
      <c r="A157" s="8">
        <f>IF('FY2024'!A159&lt;&gt;"", VALUE('FY2024'!A159), "")</f>
        <v>156</v>
      </c>
      <c r="B157" s="5" t="str">
        <f>IF('FY2024'!A159&lt;&gt;"",_xlfn.VALUETOTEXT('FY2024'!B159),"")</f>
        <v>24-1803-0904-24JPMC-PS-HZ-156</v>
      </c>
      <c r="C157" s="5" t="str">
        <f>_xlfn.VALUETOTEXT('FY2024'!C159)</f>
        <v>HZ</v>
      </c>
      <c r="D157" s="5" t="str">
        <f>IF('FY2024'!A159&lt;&gt;"",_xlfn.VALUETOTEXT('FY2024'!D159),"")</f>
        <v>JP Morgan Chase Bank NA</v>
      </c>
      <c r="E157" s="6">
        <f>IF('FY2024'!A159&lt;&gt;"",VALUE('FY2024'!E159),"")</f>
        <v>500000</v>
      </c>
      <c r="F157" s="6">
        <f>IF('FY2024'!A159&lt;&gt;"",VALUE('FY2024'!F159),"")</f>
        <v>78</v>
      </c>
      <c r="G157" s="6">
        <f>IF('FY2024'!A159&lt;&gt;"",VALUE('FY2024'!G159),"")</f>
        <v>62</v>
      </c>
      <c r="H157" s="6">
        <f>IF('FY2024'!A159&lt;&gt;"",VALUE('FY2024'!H159),"")</f>
        <v>3.5</v>
      </c>
      <c r="I157" s="6">
        <f>IF('FY2024'!A159&lt;&gt;"",VALUE('FY2024'!I159),"")</f>
        <v>0.52</v>
      </c>
      <c r="J157" s="6">
        <f>IF('FY2024'!A159&lt;&gt;"",VALUE('FY2024'!J159),"")</f>
        <v>2.98</v>
      </c>
      <c r="K157" s="7" t="e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>#VALUE!</v>
      </c>
      <c r="L157" s="7" t="e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>#VALUE!</v>
      </c>
      <c r="M157" s="7" t="e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>#VALUE!</v>
      </c>
      <c r="N157" s="7" t="e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>#VALUE!</v>
      </c>
      <c r="O157" s="5" t="e">
        <f t="shared" si="2"/>
        <v>#VALUE!</v>
      </c>
      <c r="P157" s="10" t="e">
        <f>IF('FY2024'!$A159&lt;&gt;"",IF(AND(MONTH($K157) &lt;= 1, MONTH($L157) &gt;= 1), IF($O157 &lt;&gt; "", $E157/$O157, ""), ""),"")</f>
        <v>#VALUE!</v>
      </c>
      <c r="Q157" s="10" t="e">
        <f>IF('FY2024'!$A159&lt;&gt;"",IF(AND(MONTH($K157) &lt;= 2, MONTH($L157) &gt;= 2), IF($O157 &lt;&gt; "", $E157/$O157, ""), ""),"")</f>
        <v>#VALUE!</v>
      </c>
      <c r="R157" s="10" t="e">
        <f>IF('FY2024'!$A159&lt;&gt;"",IF(AND(MONTH($K157) &lt;= 3, MONTH($L157) &gt;= 3), IF($O157 &lt;&gt; "", $E157/$O157, ""), ""),"")</f>
        <v>#VALUE!</v>
      </c>
      <c r="S157" s="10" t="e">
        <f>IF('FY2024'!$A159&lt;&gt;"",IF(AND(MONTH($K157) &lt;= 4, MONTH($L157) &gt;= 4), IF($O157 &lt;&gt; "", $E157/$O157, ""), ""),"")</f>
        <v>#VALUE!</v>
      </c>
      <c r="T157" s="10" t="e">
        <f>IF('FY2024'!$A159&lt;&gt;"",IF(AND(MONTH($K157) &lt;= 5, MONTH($L157) &gt;= 5), IF($O157 &lt;&gt; "", $E157/$O157, ""), ""),"")</f>
        <v>#VALUE!</v>
      </c>
      <c r="U157" s="10" t="e">
        <f>IF('FY2024'!$A159&lt;&gt;"",IF(AND(MONTH($K157) &lt;= 6, MONTH($L157) &gt;= 6), IF($O157 &lt;&gt; "", $E157/$O157, ""), ""),"")</f>
        <v>#VALUE!</v>
      </c>
      <c r="V157" s="10" t="e">
        <f>IF('FY2024'!$A159&lt;&gt;"",IF(AND(MONTH($K157) &lt;= 7, MONTH($L157) &gt;= 7 ), IF($O157 &lt;&gt; "", $E157/$O157, ""), ""),"")</f>
        <v>#VALUE!</v>
      </c>
      <c r="W157" s="10" t="e">
        <f>IF('FY2024'!$A159&lt;&gt;"",IF(AND(MONTH($K157) &lt;= 8, MONTH($L157) &gt;= 8), IF($O157 &lt;&gt; "", $E157/$O157, ""), ""),"")</f>
        <v>#VALUE!</v>
      </c>
      <c r="X157" s="10" t="e">
        <f>IF('FY2024'!$A159&lt;&gt;"",IF(AND(MONTH($K157) &lt;= 9, MONTH($L157) &gt;= 9), IF($O157 &lt;&gt; "", $E157/$O157, ""), ""),"")</f>
        <v>#VALUE!</v>
      </c>
      <c r="Y157" s="10" t="e">
        <f>IF('FY2024'!$A159&lt;&gt;"",IF(AND(MONTH($K157) &lt;= 10, MONTH($L157) &gt;= 10), IF($O157 &lt;&gt; "", $E157/$O157, ""), ""),"")</f>
        <v>#VALUE!</v>
      </c>
      <c r="Z157" s="10" t="e">
        <f>IF('FY2024'!$A159&lt;&gt;"",IF(AND(MONTH($K157) &lt;= 11, MONTH($L157) &gt;= 11), IF($O157 &lt;&gt; "", $E157/$O157, ""), ""),"")</f>
        <v>#VALUE!</v>
      </c>
      <c r="AA157" s="10" t="e">
        <f>IF('FY2024'!$A159&lt;&gt;"",IF(AND(MONTH($K157) &lt;= 12, MONTH($L157) &gt;= 12), IF($O157 &lt;&gt; "", $E157/$O157, ""), ""),"")</f>
        <v>#VALUE!</v>
      </c>
    </row>
    <row r="158" spans="1:27" x14ac:dyDescent="0.25">
      <c r="A158" s="8">
        <f>IF('FY2024'!A160&lt;&gt;"", VALUE('FY2024'!A160), "")</f>
        <v>157</v>
      </c>
      <c r="B158" s="5" t="str">
        <f>IF('FY2024'!A160&lt;&gt;"",_xlfn.VALUETOTEXT('FY2024'!B160),"")</f>
        <v>24-1803-0904-24BNPP-PS-DS-157</v>
      </c>
      <c r="C158" s="5" t="str">
        <f>_xlfn.VALUETOTEXT('FY2024'!C160)</f>
        <v>DS</v>
      </c>
      <c r="D158" s="5" t="str">
        <f>IF('FY2024'!A160&lt;&gt;"",_xlfn.VALUETOTEXT('FY2024'!D160),"")</f>
        <v>BNP Paribas SA</v>
      </c>
      <c r="E158" s="6">
        <f>IF('FY2024'!A160&lt;&gt;"",VALUE('FY2024'!E160),"")</f>
        <v>500000</v>
      </c>
      <c r="F158" s="6">
        <f>IF('FY2024'!A160&lt;&gt;"",VALUE('FY2024'!F160),"")</f>
        <v>78</v>
      </c>
      <c r="G158" s="6">
        <f>IF('FY2024'!A160&lt;&gt;"",VALUE('FY2024'!G160),"")</f>
        <v>62</v>
      </c>
      <c r="H158" s="6">
        <f>IF('FY2024'!A160&lt;&gt;"",VALUE('FY2024'!H160),"")</f>
        <v>3.48</v>
      </c>
      <c r="I158" s="6">
        <f>IF('FY2024'!A160&lt;&gt;"",VALUE('FY2024'!I160),"")</f>
        <v>0.5</v>
      </c>
      <c r="J158" s="6">
        <f>IF('FY2024'!A160&lt;&gt;"",VALUE('FY2024'!J160),"")</f>
        <v>2.98</v>
      </c>
      <c r="K158" s="7" t="e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>#VALUE!</v>
      </c>
      <c r="L158" s="7" t="e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>#VALUE!</v>
      </c>
      <c r="M158" s="7" t="e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>#VALUE!</v>
      </c>
      <c r="N158" s="7" t="e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>#VALUE!</v>
      </c>
      <c r="O158" s="5" t="e">
        <f t="shared" si="2"/>
        <v>#VALUE!</v>
      </c>
      <c r="P158" s="10" t="e">
        <f>IF('FY2024'!$A160&lt;&gt;"",IF(AND(MONTH($K158) &lt;= 1, MONTH($L158) &gt;= 1), IF($O158 &lt;&gt; "", $E158/$O158, ""), ""),"")</f>
        <v>#VALUE!</v>
      </c>
      <c r="Q158" s="10" t="e">
        <f>IF('FY2024'!$A160&lt;&gt;"",IF(AND(MONTH($K158) &lt;= 2, MONTH($L158) &gt;= 2), IF($O158 &lt;&gt; "", $E158/$O158, ""), ""),"")</f>
        <v>#VALUE!</v>
      </c>
      <c r="R158" s="10" t="e">
        <f>IF('FY2024'!$A160&lt;&gt;"",IF(AND(MONTH($K158) &lt;= 3, MONTH($L158) &gt;= 3), IF($O158 &lt;&gt; "", $E158/$O158, ""), ""),"")</f>
        <v>#VALUE!</v>
      </c>
      <c r="S158" s="10" t="e">
        <f>IF('FY2024'!$A160&lt;&gt;"",IF(AND(MONTH($K158) &lt;= 4, MONTH($L158) &gt;= 4), IF($O158 &lt;&gt; "", $E158/$O158, ""), ""),"")</f>
        <v>#VALUE!</v>
      </c>
      <c r="T158" s="10" t="e">
        <f>IF('FY2024'!$A160&lt;&gt;"",IF(AND(MONTH($K158) &lt;= 5, MONTH($L158) &gt;= 5), IF($O158 &lt;&gt; "", $E158/$O158, ""), ""),"")</f>
        <v>#VALUE!</v>
      </c>
      <c r="U158" s="10" t="e">
        <f>IF('FY2024'!$A160&lt;&gt;"",IF(AND(MONTH($K158) &lt;= 6, MONTH($L158) &gt;= 6), IF($O158 &lt;&gt; "", $E158/$O158, ""), ""),"")</f>
        <v>#VALUE!</v>
      </c>
      <c r="V158" s="10" t="e">
        <f>IF('FY2024'!$A160&lt;&gt;"",IF(AND(MONTH($K158) &lt;= 7, MONTH($L158) &gt;= 7 ), IF($O158 &lt;&gt; "", $E158/$O158, ""), ""),"")</f>
        <v>#VALUE!</v>
      </c>
      <c r="W158" s="10" t="e">
        <f>IF('FY2024'!$A160&lt;&gt;"",IF(AND(MONTH($K158) &lt;= 8, MONTH($L158) &gt;= 8), IF($O158 &lt;&gt; "", $E158/$O158, ""), ""),"")</f>
        <v>#VALUE!</v>
      </c>
      <c r="X158" s="10" t="e">
        <f>IF('FY2024'!$A160&lt;&gt;"",IF(AND(MONTH($K158) &lt;= 9, MONTH($L158) &gt;= 9), IF($O158 &lt;&gt; "", $E158/$O158, ""), ""),"")</f>
        <v>#VALUE!</v>
      </c>
      <c r="Y158" s="10" t="e">
        <f>IF('FY2024'!$A160&lt;&gt;"",IF(AND(MONTH($K158) &lt;= 10, MONTH($L158) &gt;= 10), IF($O158 &lt;&gt; "", $E158/$O158, ""), ""),"")</f>
        <v>#VALUE!</v>
      </c>
      <c r="Z158" s="10" t="e">
        <f>IF('FY2024'!$A160&lt;&gt;"",IF(AND(MONTH($K158) &lt;= 11, MONTH($L158) &gt;= 11), IF($O158 &lt;&gt; "", $E158/$O158, ""), ""),"")</f>
        <v>#VALUE!</v>
      </c>
      <c r="AA158" s="10" t="e">
        <f>IF('FY2024'!$A160&lt;&gt;"",IF(AND(MONTH($K158) &lt;= 12, MONTH($L158) &gt;= 12), IF($O158 &lt;&gt; "", $E158/$O158, ""), ""),"")</f>
        <v>#VALUE!</v>
      </c>
    </row>
    <row r="159" spans="1:27" x14ac:dyDescent="0.25">
      <c r="A159" s="8">
        <f>IF('FY2024'!A161&lt;&gt;"", VALUE('FY2024'!A161), "")</f>
        <v>158</v>
      </c>
      <c r="B159" s="5" t="str">
        <f>IF('FY2024'!A161&lt;&gt;"",_xlfn.VALUETOTEXT('FY2024'!B161),"")</f>
        <v>24-1803-0904-24MLIL-PS-DS-158</v>
      </c>
      <c r="C159" s="5" t="str">
        <f>_xlfn.VALUETOTEXT('FY2024'!C161)</f>
        <v>DS</v>
      </c>
      <c r="D159" s="5" t="str">
        <f>IF('FY2024'!A161&lt;&gt;"",_xlfn.VALUETOTEXT('FY2024'!D161),"")</f>
        <v>Merrill Lynch International</v>
      </c>
      <c r="E159" s="6">
        <f>IF('FY2024'!A161&lt;&gt;"",VALUE('FY2024'!E161),"")</f>
        <v>500000</v>
      </c>
      <c r="F159" s="6">
        <f>IF('FY2024'!A161&lt;&gt;"",VALUE('FY2024'!F161),"")</f>
        <v>78</v>
      </c>
      <c r="G159" s="6">
        <f>IF('FY2024'!A161&lt;&gt;"",VALUE('FY2024'!G161),"")</f>
        <v>62</v>
      </c>
      <c r="H159" s="6">
        <f>IF('FY2024'!A161&lt;&gt;"",VALUE('FY2024'!H161),"")</f>
        <v>3.58</v>
      </c>
      <c r="I159" s="6">
        <f>IF('FY2024'!A161&lt;&gt;"",VALUE('FY2024'!I161),"")</f>
        <v>0.6</v>
      </c>
      <c r="J159" s="6">
        <f>IF('FY2024'!A161&lt;&gt;"",VALUE('FY2024'!J161),"")</f>
        <v>2.98</v>
      </c>
      <c r="K159" s="7" t="e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>#VALUE!</v>
      </c>
      <c r="L159" s="7" t="e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>#VALUE!</v>
      </c>
      <c r="M159" s="7" t="e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>#VALUE!</v>
      </c>
      <c r="N159" s="7" t="e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>#VALUE!</v>
      </c>
      <c r="O159" s="5" t="e">
        <f t="shared" si="2"/>
        <v>#VALUE!</v>
      </c>
      <c r="P159" s="10" t="e">
        <f>IF('FY2024'!$A161&lt;&gt;"",IF(AND(MONTH($K159) &lt;= 1, MONTH($L159) &gt;= 1), IF($O159 &lt;&gt; "", $E159/$O159, ""), ""),"")</f>
        <v>#VALUE!</v>
      </c>
      <c r="Q159" s="10" t="e">
        <f>IF('FY2024'!$A161&lt;&gt;"",IF(AND(MONTH($K159) &lt;= 2, MONTH($L159) &gt;= 2), IF($O159 &lt;&gt; "", $E159/$O159, ""), ""),"")</f>
        <v>#VALUE!</v>
      </c>
      <c r="R159" s="10" t="e">
        <f>IF('FY2024'!$A161&lt;&gt;"",IF(AND(MONTH($K159) &lt;= 3, MONTH($L159) &gt;= 3), IF($O159 &lt;&gt; "", $E159/$O159, ""), ""),"")</f>
        <v>#VALUE!</v>
      </c>
      <c r="S159" s="10" t="e">
        <f>IF('FY2024'!$A161&lt;&gt;"",IF(AND(MONTH($K159) &lt;= 4, MONTH($L159) &gt;= 4), IF($O159 &lt;&gt; "", $E159/$O159, ""), ""),"")</f>
        <v>#VALUE!</v>
      </c>
      <c r="T159" s="10" t="e">
        <f>IF('FY2024'!$A161&lt;&gt;"",IF(AND(MONTH($K159) &lt;= 5, MONTH($L159) &gt;= 5), IF($O159 &lt;&gt; "", $E159/$O159, ""), ""),"")</f>
        <v>#VALUE!</v>
      </c>
      <c r="U159" s="10" t="e">
        <f>IF('FY2024'!$A161&lt;&gt;"",IF(AND(MONTH($K159) &lt;= 6, MONTH($L159) &gt;= 6), IF($O159 &lt;&gt; "", $E159/$O159, ""), ""),"")</f>
        <v>#VALUE!</v>
      </c>
      <c r="V159" s="10" t="e">
        <f>IF('FY2024'!$A161&lt;&gt;"",IF(AND(MONTH($K159) &lt;= 7, MONTH($L159) &gt;= 7 ), IF($O159 &lt;&gt; "", $E159/$O159, ""), ""),"")</f>
        <v>#VALUE!</v>
      </c>
      <c r="W159" s="10" t="e">
        <f>IF('FY2024'!$A161&lt;&gt;"",IF(AND(MONTH($K159) &lt;= 8, MONTH($L159) &gt;= 8), IF($O159 &lt;&gt; "", $E159/$O159, ""), ""),"")</f>
        <v>#VALUE!</v>
      </c>
      <c r="X159" s="10" t="e">
        <f>IF('FY2024'!$A161&lt;&gt;"",IF(AND(MONTH($K159) &lt;= 9, MONTH($L159) &gt;= 9), IF($O159 &lt;&gt; "", $E159/$O159, ""), ""),"")</f>
        <v>#VALUE!</v>
      </c>
      <c r="Y159" s="10" t="e">
        <f>IF('FY2024'!$A161&lt;&gt;"",IF(AND(MONTH($K159) &lt;= 10, MONTH($L159) &gt;= 10), IF($O159 &lt;&gt; "", $E159/$O159, ""), ""),"")</f>
        <v>#VALUE!</v>
      </c>
      <c r="Z159" s="10" t="e">
        <f>IF('FY2024'!$A161&lt;&gt;"",IF(AND(MONTH($K159) &lt;= 11, MONTH($L159) &gt;= 11), IF($O159 &lt;&gt; "", $E159/$O159, ""), ""),"")</f>
        <v>#VALUE!</v>
      </c>
      <c r="AA159" s="10" t="e">
        <f>IF('FY2024'!$A161&lt;&gt;"",IF(AND(MONTH($K159) &lt;= 12, MONTH($L159) &gt;= 12), IF($O159 &lt;&gt; "", $E159/$O159, ""), ""),"")</f>
        <v>#VALUE!</v>
      </c>
    </row>
    <row r="160" spans="1:27" x14ac:dyDescent="0.25">
      <c r="A160" s="8">
        <f>IF('FY2024'!A162&lt;&gt;"", VALUE('FY2024'!A162), "")</f>
        <v>159</v>
      </c>
      <c r="B160" s="5" t="str">
        <f>IF('FY2024'!A162&lt;&gt;"",_xlfn.VALUETOTEXT('FY2024'!B162),"")</f>
        <v>24-0104-2304-24SCBB-PS-EG-159</v>
      </c>
      <c r="C160" s="5" t="str">
        <f>_xlfn.VALUETOTEXT('FY2024'!C162)</f>
        <v>EG</v>
      </c>
      <c r="D160" s="5" t="str">
        <f>IF('FY2024'!A162&lt;&gt;"",_xlfn.VALUETOTEXT('FY2024'!D162),"")</f>
        <v>Standard Chartered Bank (M) Bhd</v>
      </c>
      <c r="E160" s="6">
        <f>IF('FY2024'!A162&lt;&gt;"",VALUE('FY2024'!E162),"")</f>
        <v>500000</v>
      </c>
      <c r="F160" s="6">
        <f>IF('FY2024'!A162&lt;&gt;"",VALUE('FY2024'!F162),"")</f>
        <v>79</v>
      </c>
      <c r="G160" s="6">
        <f>IF('FY2024'!A162&lt;&gt;"",VALUE('FY2024'!G162),"")</f>
        <v>62</v>
      </c>
      <c r="H160" s="6">
        <f>IF('FY2024'!A162&lt;&gt;"",VALUE('FY2024'!H162),"")</f>
        <v>2.65</v>
      </c>
      <c r="I160" s="6">
        <f>IF('FY2024'!A162&lt;&gt;"",VALUE('FY2024'!I162),"")</f>
        <v>0.21</v>
      </c>
      <c r="J160" s="6">
        <f>IF('FY2024'!A162&lt;&gt;"",VALUE('FY2024'!J162),"")</f>
        <v>2.44</v>
      </c>
      <c r="K160" s="7" t="e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>#VALUE!</v>
      </c>
      <c r="L160" s="7" t="e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>#VALUE!</v>
      </c>
      <c r="M160" s="7" t="e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>#VALUE!</v>
      </c>
      <c r="N160" s="7" t="e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>#VALUE!</v>
      </c>
      <c r="O160" s="5" t="e">
        <f t="shared" si="2"/>
        <v>#VALUE!</v>
      </c>
      <c r="P160" s="10" t="e">
        <f>IF('FY2024'!$A162&lt;&gt;"",IF(AND(MONTH($K160) &lt;= 1, MONTH($L160) &gt;= 1), IF($O160 &lt;&gt; "", $E160/$O160, ""), ""),"")</f>
        <v>#VALUE!</v>
      </c>
      <c r="Q160" s="10" t="e">
        <f>IF('FY2024'!$A162&lt;&gt;"",IF(AND(MONTH($K160) &lt;= 2, MONTH($L160) &gt;= 2), IF($O160 &lt;&gt; "", $E160/$O160, ""), ""),"")</f>
        <v>#VALUE!</v>
      </c>
      <c r="R160" s="10" t="e">
        <f>IF('FY2024'!$A162&lt;&gt;"",IF(AND(MONTH($K160) &lt;= 3, MONTH($L160) &gt;= 3), IF($O160 &lt;&gt; "", $E160/$O160, ""), ""),"")</f>
        <v>#VALUE!</v>
      </c>
      <c r="S160" s="10" t="e">
        <f>IF('FY2024'!$A162&lt;&gt;"",IF(AND(MONTH($K160) &lt;= 4, MONTH($L160) &gt;= 4), IF($O160 &lt;&gt; "", $E160/$O160, ""), ""),"")</f>
        <v>#VALUE!</v>
      </c>
      <c r="T160" s="10" t="e">
        <f>IF('FY2024'!$A162&lt;&gt;"",IF(AND(MONTH($K160) &lt;= 5, MONTH($L160) &gt;= 5), IF($O160 &lt;&gt; "", $E160/$O160, ""), ""),"")</f>
        <v>#VALUE!</v>
      </c>
      <c r="U160" s="10" t="e">
        <f>IF('FY2024'!$A162&lt;&gt;"",IF(AND(MONTH($K160) &lt;= 6, MONTH($L160) &gt;= 6), IF($O160 &lt;&gt; "", $E160/$O160, ""), ""),"")</f>
        <v>#VALUE!</v>
      </c>
      <c r="V160" s="10" t="e">
        <f>IF('FY2024'!$A162&lt;&gt;"",IF(AND(MONTH($K160) &lt;= 7, MONTH($L160) &gt;= 7 ), IF($O160 &lt;&gt; "", $E160/$O160, ""), ""),"")</f>
        <v>#VALUE!</v>
      </c>
      <c r="W160" s="10" t="e">
        <f>IF('FY2024'!$A162&lt;&gt;"",IF(AND(MONTH($K160) &lt;= 8, MONTH($L160) &gt;= 8), IF($O160 &lt;&gt; "", $E160/$O160, ""), ""),"")</f>
        <v>#VALUE!</v>
      </c>
      <c r="X160" s="10" t="e">
        <f>IF('FY2024'!$A162&lt;&gt;"",IF(AND(MONTH($K160) &lt;= 9, MONTH($L160) &gt;= 9), IF($O160 &lt;&gt; "", $E160/$O160, ""), ""),"")</f>
        <v>#VALUE!</v>
      </c>
      <c r="Y160" s="10" t="e">
        <f>IF('FY2024'!$A162&lt;&gt;"",IF(AND(MONTH($K160) &lt;= 10, MONTH($L160) &gt;= 10), IF($O160 &lt;&gt; "", $E160/$O160, ""), ""),"")</f>
        <v>#VALUE!</v>
      </c>
      <c r="Z160" s="10" t="e">
        <f>IF('FY2024'!$A162&lt;&gt;"",IF(AND(MONTH($K160) &lt;= 11, MONTH($L160) &gt;= 11), IF($O160 &lt;&gt; "", $E160/$O160, ""), ""),"")</f>
        <v>#VALUE!</v>
      </c>
      <c r="AA160" s="10" t="e">
        <f>IF('FY2024'!$A162&lt;&gt;"",IF(AND(MONTH($K160) &lt;= 12, MONTH($L160) &gt;= 12), IF($O160 &lt;&gt; "", $E160/$O160, ""), ""),"")</f>
        <v>#VALUE!</v>
      </c>
    </row>
    <row r="161" spans="1:27" x14ac:dyDescent="0.25">
      <c r="A161" s="8">
        <f>IF('FY2024'!A163&lt;&gt;"", VALUE('FY2024'!A163), "")</f>
        <v>160</v>
      </c>
      <c r="B161" s="5" t="str">
        <f>IF('FY2024'!A163&lt;&gt;"",_xlfn.VALUETOTEXT('FY2024'!B163),"")</f>
        <v>24-0204-2404-24SCBB-PS-AS-160</v>
      </c>
      <c r="C161" s="5" t="str">
        <f>_xlfn.VALUETOTEXT('FY2024'!C163)</f>
        <v>AS</v>
      </c>
      <c r="D161" s="5" t="str">
        <f>IF('FY2024'!A163&lt;&gt;"",_xlfn.VALUETOTEXT('FY2024'!D163),"")</f>
        <v>Standard Chartered Bank (M) Bhd</v>
      </c>
      <c r="E161" s="6">
        <f>IF('FY2024'!A163&lt;&gt;"",VALUE('FY2024'!E163),"")</f>
        <v>500000</v>
      </c>
      <c r="F161" s="6">
        <f>IF('FY2024'!A163&lt;&gt;"",VALUE('FY2024'!F163),"")</f>
        <v>79</v>
      </c>
      <c r="G161" s="6">
        <f>IF('FY2024'!A163&lt;&gt;"",VALUE('FY2024'!G163),"")</f>
        <v>62</v>
      </c>
      <c r="H161" s="6">
        <f>IF('FY2024'!A163&lt;&gt;"",VALUE('FY2024'!H163),"")</f>
        <v>2.7</v>
      </c>
      <c r="I161" s="6">
        <f>IF('FY2024'!A163&lt;&gt;"",VALUE('FY2024'!I163),"")</f>
        <v>0.22</v>
      </c>
      <c r="J161" s="6">
        <f>IF('FY2024'!A163&lt;&gt;"",VALUE('FY2024'!J163),"")</f>
        <v>2.48</v>
      </c>
      <c r="K161" s="7" t="e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>#VALUE!</v>
      </c>
      <c r="L161" s="7" t="e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>#VALUE!</v>
      </c>
      <c r="M161" s="7" t="e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>#VALUE!</v>
      </c>
      <c r="N161" s="7" t="e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>#VALUE!</v>
      </c>
      <c r="O161" s="5" t="e">
        <f t="shared" si="2"/>
        <v>#VALUE!</v>
      </c>
      <c r="P161" s="10" t="e">
        <f>IF('FY2024'!$A163&lt;&gt;"",IF(AND(MONTH($K161) &lt;= 1, MONTH($L161) &gt;= 1), IF($O161 &lt;&gt; "", $E161/$O161, ""), ""),"")</f>
        <v>#VALUE!</v>
      </c>
      <c r="Q161" s="10" t="e">
        <f>IF('FY2024'!$A163&lt;&gt;"",IF(AND(MONTH($K161) &lt;= 2, MONTH($L161) &gt;= 2), IF($O161 &lt;&gt; "", $E161/$O161, ""), ""),"")</f>
        <v>#VALUE!</v>
      </c>
      <c r="R161" s="10" t="e">
        <f>IF('FY2024'!$A163&lt;&gt;"",IF(AND(MONTH($K161) &lt;= 3, MONTH($L161) &gt;= 3), IF($O161 &lt;&gt; "", $E161/$O161, ""), ""),"")</f>
        <v>#VALUE!</v>
      </c>
      <c r="S161" s="10" t="e">
        <f>IF('FY2024'!$A163&lt;&gt;"",IF(AND(MONTH($K161) &lt;= 4, MONTH($L161) &gt;= 4), IF($O161 &lt;&gt; "", $E161/$O161, ""), ""),"")</f>
        <v>#VALUE!</v>
      </c>
      <c r="T161" s="10" t="e">
        <f>IF('FY2024'!$A163&lt;&gt;"",IF(AND(MONTH($K161) &lt;= 5, MONTH($L161) &gt;= 5), IF($O161 &lt;&gt; "", $E161/$O161, ""), ""),"")</f>
        <v>#VALUE!</v>
      </c>
      <c r="U161" s="10" t="e">
        <f>IF('FY2024'!$A163&lt;&gt;"",IF(AND(MONTH($K161) &lt;= 6, MONTH($L161) &gt;= 6), IF($O161 &lt;&gt; "", $E161/$O161, ""), ""),"")</f>
        <v>#VALUE!</v>
      </c>
      <c r="V161" s="10" t="e">
        <f>IF('FY2024'!$A163&lt;&gt;"",IF(AND(MONTH($K161) &lt;= 7, MONTH($L161) &gt;= 7 ), IF($O161 &lt;&gt; "", $E161/$O161, ""), ""),"")</f>
        <v>#VALUE!</v>
      </c>
      <c r="W161" s="10" t="e">
        <f>IF('FY2024'!$A163&lt;&gt;"",IF(AND(MONTH($K161) &lt;= 8, MONTH($L161) &gt;= 8), IF($O161 &lt;&gt; "", $E161/$O161, ""), ""),"")</f>
        <v>#VALUE!</v>
      </c>
      <c r="X161" s="10" t="e">
        <f>IF('FY2024'!$A163&lt;&gt;"",IF(AND(MONTH($K161) &lt;= 9, MONTH($L161) &gt;= 9), IF($O161 &lt;&gt; "", $E161/$O161, ""), ""),"")</f>
        <v>#VALUE!</v>
      </c>
      <c r="Y161" s="10" t="e">
        <f>IF('FY2024'!$A163&lt;&gt;"",IF(AND(MONTH($K161) &lt;= 10, MONTH($L161) &gt;= 10), IF($O161 &lt;&gt; "", $E161/$O161, ""), ""),"")</f>
        <v>#VALUE!</v>
      </c>
      <c r="Z161" s="10" t="e">
        <f>IF('FY2024'!$A163&lt;&gt;"",IF(AND(MONTH($K161) &lt;= 11, MONTH($L161) &gt;= 11), IF($O161 &lt;&gt; "", $E161/$O161, ""), ""),"")</f>
        <v>#VALUE!</v>
      </c>
      <c r="AA161" s="10" t="e">
        <f>IF('FY2024'!$A163&lt;&gt;"",IF(AND(MONTH($K161) &lt;= 12, MONTH($L161) &gt;= 12), IF($O161 &lt;&gt; "", $E161/$O161, ""), ""),"")</f>
        <v>#VALUE!</v>
      </c>
    </row>
    <row r="162" spans="1:27" x14ac:dyDescent="0.25">
      <c r="A162" s="8">
        <f>IF('FY2024'!A164&lt;&gt;"", VALUE('FY2024'!A164), "")</f>
        <v>161</v>
      </c>
      <c r="B162" s="5" t="str">
        <f>IF('FY2024'!A164&lt;&gt;"",_xlfn.VALUETOTEXT('FY2024'!B164),"")</f>
        <v>24-0204-2404-24MSCG-PS-AS-161</v>
      </c>
      <c r="C162" s="5" t="str">
        <f>_xlfn.VALUETOTEXT('FY2024'!C164)</f>
        <v>AS</v>
      </c>
      <c r="D162" s="5" t="str">
        <f>IF('FY2024'!A164&lt;&gt;"",_xlfn.VALUETOTEXT('FY2024'!D164),"")</f>
        <v>Morgan Stanley Capital Group (Singapore) Pte</v>
      </c>
      <c r="E162" s="6">
        <f>IF('FY2024'!A164&lt;&gt;"",VALUE('FY2024'!E164),"")</f>
        <v>500000</v>
      </c>
      <c r="F162" s="6">
        <f>IF('FY2024'!A164&lt;&gt;"",VALUE('FY2024'!F164),"")</f>
        <v>79</v>
      </c>
      <c r="G162" s="6">
        <f>IF('FY2024'!A164&lt;&gt;"",VALUE('FY2024'!G164),"")</f>
        <v>62</v>
      </c>
      <c r="H162" s="6">
        <f>IF('FY2024'!A164&lt;&gt;"",VALUE('FY2024'!H164),"")</f>
        <v>2.8</v>
      </c>
      <c r="I162" s="6">
        <f>IF('FY2024'!A164&lt;&gt;"",VALUE('FY2024'!I164),"")</f>
        <v>0.31</v>
      </c>
      <c r="J162" s="6">
        <f>IF('FY2024'!A164&lt;&gt;"",VALUE('FY2024'!J164),"")</f>
        <v>2.4900000000000002</v>
      </c>
      <c r="K162" s="7" t="e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>#VALUE!</v>
      </c>
      <c r="L162" s="7" t="e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>#VALUE!</v>
      </c>
      <c r="M162" s="7" t="e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>#VALUE!</v>
      </c>
      <c r="N162" s="7" t="e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>#VALUE!</v>
      </c>
      <c r="O162" s="5" t="e">
        <f t="shared" si="2"/>
        <v>#VALUE!</v>
      </c>
      <c r="P162" s="10" t="e">
        <f>IF('FY2024'!$A164&lt;&gt;"",IF(AND(MONTH($K162) &lt;= 1, MONTH($L162) &gt;= 1), IF($O162 &lt;&gt; "", $E162/$O162, ""), ""),"")</f>
        <v>#VALUE!</v>
      </c>
      <c r="Q162" s="10" t="e">
        <f>IF('FY2024'!$A164&lt;&gt;"",IF(AND(MONTH($K162) &lt;= 2, MONTH($L162) &gt;= 2), IF($O162 &lt;&gt; "", $E162/$O162, ""), ""),"")</f>
        <v>#VALUE!</v>
      </c>
      <c r="R162" s="10" t="e">
        <f>IF('FY2024'!$A164&lt;&gt;"",IF(AND(MONTH($K162) &lt;= 3, MONTH($L162) &gt;= 3), IF($O162 &lt;&gt; "", $E162/$O162, ""), ""),"")</f>
        <v>#VALUE!</v>
      </c>
      <c r="S162" s="10" t="e">
        <f>IF('FY2024'!$A164&lt;&gt;"",IF(AND(MONTH($K162) &lt;= 4, MONTH($L162) &gt;= 4), IF($O162 &lt;&gt; "", $E162/$O162, ""), ""),"")</f>
        <v>#VALUE!</v>
      </c>
      <c r="T162" s="10" t="e">
        <f>IF('FY2024'!$A164&lt;&gt;"",IF(AND(MONTH($K162) &lt;= 5, MONTH($L162) &gt;= 5), IF($O162 &lt;&gt; "", $E162/$O162, ""), ""),"")</f>
        <v>#VALUE!</v>
      </c>
      <c r="U162" s="10" t="e">
        <f>IF('FY2024'!$A164&lt;&gt;"",IF(AND(MONTH($K162) &lt;= 6, MONTH($L162) &gt;= 6), IF($O162 &lt;&gt; "", $E162/$O162, ""), ""),"")</f>
        <v>#VALUE!</v>
      </c>
      <c r="V162" s="10" t="e">
        <f>IF('FY2024'!$A164&lt;&gt;"",IF(AND(MONTH($K162) &lt;= 7, MONTH($L162) &gt;= 7 ), IF($O162 &lt;&gt; "", $E162/$O162, ""), ""),"")</f>
        <v>#VALUE!</v>
      </c>
      <c r="W162" s="10" t="e">
        <f>IF('FY2024'!$A164&lt;&gt;"",IF(AND(MONTH($K162) &lt;= 8, MONTH($L162) &gt;= 8), IF($O162 &lt;&gt; "", $E162/$O162, ""), ""),"")</f>
        <v>#VALUE!</v>
      </c>
      <c r="X162" s="10" t="e">
        <f>IF('FY2024'!$A164&lt;&gt;"",IF(AND(MONTH($K162) &lt;= 9, MONTH($L162) &gt;= 9), IF($O162 &lt;&gt; "", $E162/$O162, ""), ""),"")</f>
        <v>#VALUE!</v>
      </c>
      <c r="Y162" s="10" t="e">
        <f>IF('FY2024'!$A164&lt;&gt;"",IF(AND(MONTH($K162) &lt;= 10, MONTH($L162) &gt;= 10), IF($O162 &lt;&gt; "", $E162/$O162, ""), ""),"")</f>
        <v>#VALUE!</v>
      </c>
      <c r="Z162" s="10" t="e">
        <f>IF('FY2024'!$A164&lt;&gt;"",IF(AND(MONTH($K162) &lt;= 11, MONTH($L162) &gt;= 11), IF($O162 &lt;&gt; "", $E162/$O162, ""), ""),"")</f>
        <v>#VALUE!</v>
      </c>
      <c r="AA162" s="10" t="e">
        <f>IF('FY2024'!$A164&lt;&gt;"",IF(AND(MONTH($K162) &lt;= 12, MONTH($L162) &gt;= 12), IF($O162 &lt;&gt; "", $E162/$O162, ""), ""),"")</f>
        <v>#VALUE!</v>
      </c>
    </row>
    <row r="163" spans="1:27" x14ac:dyDescent="0.25">
      <c r="A163" s="8">
        <f>IF('FY2024'!A165&lt;&gt;"", VALUE('FY2024'!A165), "")</f>
        <v>162</v>
      </c>
      <c r="B163" s="5" t="str">
        <f>IF('FY2024'!A165&lt;&gt;"",_xlfn.VALUETOTEXT('FY2024'!B165),"")</f>
        <v>24-0204-2404-24BNPP-PS-HZ-162</v>
      </c>
      <c r="C163" s="5" t="str">
        <f>_xlfn.VALUETOTEXT('FY2024'!C165)</f>
        <v>HZ</v>
      </c>
      <c r="D163" s="5" t="str">
        <f>IF('FY2024'!A165&lt;&gt;"",_xlfn.VALUETOTEXT('FY2024'!D165),"")</f>
        <v>BNP Paribas SA</v>
      </c>
      <c r="E163" s="6">
        <f>IF('FY2024'!A165&lt;&gt;"",VALUE('FY2024'!E165),"")</f>
        <v>500000</v>
      </c>
      <c r="F163" s="6">
        <f>IF('FY2024'!A165&lt;&gt;"",VALUE('FY2024'!F165),"")</f>
        <v>79</v>
      </c>
      <c r="G163" s="6">
        <f>IF('FY2024'!A165&lt;&gt;"",VALUE('FY2024'!G165),"")</f>
        <v>62</v>
      </c>
      <c r="H163" s="6">
        <f>IF('FY2024'!A165&lt;&gt;"",VALUE('FY2024'!H165),"")</f>
        <v>2.79</v>
      </c>
      <c r="I163" s="6">
        <f>IF('FY2024'!A165&lt;&gt;"",VALUE('FY2024'!I165),"")</f>
        <v>0.3</v>
      </c>
      <c r="J163" s="6">
        <f>IF('FY2024'!A165&lt;&gt;"",VALUE('FY2024'!J165),"")</f>
        <v>2.4900000000000002</v>
      </c>
      <c r="K163" s="7" t="e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>#VALUE!</v>
      </c>
      <c r="L163" s="7" t="e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>#VALUE!</v>
      </c>
      <c r="M163" s="7" t="e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>#VALUE!</v>
      </c>
      <c r="N163" s="7" t="e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>#VALUE!</v>
      </c>
      <c r="O163" s="5" t="e">
        <f t="shared" si="2"/>
        <v>#VALUE!</v>
      </c>
      <c r="P163" s="10" t="e">
        <f>IF('FY2024'!$A165&lt;&gt;"",IF(AND(MONTH($K163) &lt;= 1, MONTH($L163) &gt;= 1), IF($O163 &lt;&gt; "", $E163/$O163, ""), ""),"")</f>
        <v>#VALUE!</v>
      </c>
      <c r="Q163" s="10" t="e">
        <f>IF('FY2024'!$A165&lt;&gt;"",IF(AND(MONTH($K163) &lt;= 2, MONTH($L163) &gt;= 2), IF($O163 &lt;&gt; "", $E163/$O163, ""), ""),"")</f>
        <v>#VALUE!</v>
      </c>
      <c r="R163" s="10" t="e">
        <f>IF('FY2024'!$A165&lt;&gt;"",IF(AND(MONTH($K163) &lt;= 3, MONTH($L163) &gt;= 3), IF($O163 &lt;&gt; "", $E163/$O163, ""), ""),"")</f>
        <v>#VALUE!</v>
      </c>
      <c r="S163" s="10" t="e">
        <f>IF('FY2024'!$A165&lt;&gt;"",IF(AND(MONTH($K163) &lt;= 4, MONTH($L163) &gt;= 4), IF($O163 &lt;&gt; "", $E163/$O163, ""), ""),"")</f>
        <v>#VALUE!</v>
      </c>
      <c r="T163" s="10" t="e">
        <f>IF('FY2024'!$A165&lt;&gt;"",IF(AND(MONTH($K163) &lt;= 5, MONTH($L163) &gt;= 5), IF($O163 &lt;&gt; "", $E163/$O163, ""), ""),"")</f>
        <v>#VALUE!</v>
      </c>
      <c r="U163" s="10" t="e">
        <f>IF('FY2024'!$A165&lt;&gt;"",IF(AND(MONTH($K163) &lt;= 6, MONTH($L163) &gt;= 6), IF($O163 &lt;&gt; "", $E163/$O163, ""), ""),"")</f>
        <v>#VALUE!</v>
      </c>
      <c r="V163" s="10" t="e">
        <f>IF('FY2024'!$A165&lt;&gt;"",IF(AND(MONTH($K163) &lt;= 7, MONTH($L163) &gt;= 7 ), IF($O163 &lt;&gt; "", $E163/$O163, ""), ""),"")</f>
        <v>#VALUE!</v>
      </c>
      <c r="W163" s="10" t="e">
        <f>IF('FY2024'!$A165&lt;&gt;"",IF(AND(MONTH($K163) &lt;= 8, MONTH($L163) &gt;= 8), IF($O163 &lt;&gt; "", $E163/$O163, ""), ""),"")</f>
        <v>#VALUE!</v>
      </c>
      <c r="X163" s="10" t="e">
        <f>IF('FY2024'!$A165&lt;&gt;"",IF(AND(MONTH($K163) &lt;= 9, MONTH($L163) &gt;= 9), IF($O163 &lt;&gt; "", $E163/$O163, ""), ""),"")</f>
        <v>#VALUE!</v>
      </c>
      <c r="Y163" s="10" t="e">
        <f>IF('FY2024'!$A165&lt;&gt;"",IF(AND(MONTH($K163) &lt;= 10, MONTH($L163) &gt;= 10), IF($O163 &lt;&gt; "", $E163/$O163, ""), ""),"")</f>
        <v>#VALUE!</v>
      </c>
      <c r="Z163" s="10" t="e">
        <f>IF('FY2024'!$A165&lt;&gt;"",IF(AND(MONTH($K163) &lt;= 11, MONTH($L163) &gt;= 11), IF($O163 &lt;&gt; "", $E163/$O163, ""), ""),"")</f>
        <v>#VALUE!</v>
      </c>
      <c r="AA163" s="10" t="e">
        <f>IF('FY2024'!$A165&lt;&gt;"",IF(AND(MONTH($K163) &lt;= 12, MONTH($L163) &gt;= 12), IF($O163 &lt;&gt; "", $E163/$O163, ""), ""),"")</f>
        <v>#VALUE!</v>
      </c>
    </row>
    <row r="164" spans="1:27" x14ac:dyDescent="0.25">
      <c r="A164" s="8">
        <f>IF('FY2024'!A166&lt;&gt;"", VALUE('FY2024'!A166), "")</f>
        <v>163</v>
      </c>
      <c r="B164" s="5" t="str">
        <f>IF('FY2024'!A166&lt;&gt;"",_xlfn.VALUETOTEXT('FY2024'!B166),"")</f>
        <v>24-0204-2404-24CITI-PS-EG-163</v>
      </c>
      <c r="C164" s="5" t="str">
        <f>_xlfn.VALUETOTEXT('FY2024'!C166)</f>
        <v>EG</v>
      </c>
      <c r="D164" s="5" t="str">
        <f>IF('FY2024'!A166&lt;&gt;"",_xlfn.VALUETOTEXT('FY2024'!D166),"")</f>
        <v>Citibank Bhd</v>
      </c>
      <c r="E164" s="6">
        <f>IF('FY2024'!A166&lt;&gt;"",VALUE('FY2024'!E166),"")</f>
        <v>500000</v>
      </c>
      <c r="F164" s="6">
        <f>IF('FY2024'!A166&lt;&gt;"",VALUE('FY2024'!F166),"")</f>
        <v>79</v>
      </c>
      <c r="G164" s="6">
        <f>IF('FY2024'!A166&lt;&gt;"",VALUE('FY2024'!G166),"")</f>
        <v>62</v>
      </c>
      <c r="H164" s="6">
        <f>IF('FY2024'!A166&lt;&gt;"",VALUE('FY2024'!H166),"")</f>
        <v>2.86</v>
      </c>
      <c r="I164" s="6">
        <f>IF('FY2024'!A166&lt;&gt;"",VALUE('FY2024'!I166),"")</f>
        <v>0.37</v>
      </c>
      <c r="J164" s="6">
        <f>IF('FY2024'!A166&lt;&gt;"",VALUE('FY2024'!J166),"")</f>
        <v>2.4900000000000002</v>
      </c>
      <c r="K164" s="7" t="e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>#VALUE!</v>
      </c>
      <c r="L164" s="7" t="e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>#VALUE!</v>
      </c>
      <c r="M164" s="7" t="e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>#VALUE!</v>
      </c>
      <c r="N164" s="7" t="e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>#VALUE!</v>
      </c>
      <c r="O164" s="5" t="e">
        <f t="shared" si="2"/>
        <v>#VALUE!</v>
      </c>
      <c r="P164" s="10" t="e">
        <f>IF('FY2024'!$A166&lt;&gt;"",IF(AND(MONTH($K164) &lt;= 1, MONTH($L164) &gt;= 1), IF($O164 &lt;&gt; "", $E164/$O164, ""), ""),"")</f>
        <v>#VALUE!</v>
      </c>
      <c r="Q164" s="10" t="e">
        <f>IF('FY2024'!$A166&lt;&gt;"",IF(AND(MONTH($K164) &lt;= 2, MONTH($L164) &gt;= 2), IF($O164 &lt;&gt; "", $E164/$O164, ""), ""),"")</f>
        <v>#VALUE!</v>
      </c>
      <c r="R164" s="10" t="e">
        <f>IF('FY2024'!$A166&lt;&gt;"",IF(AND(MONTH($K164) &lt;= 3, MONTH($L164) &gt;= 3), IF($O164 &lt;&gt; "", $E164/$O164, ""), ""),"")</f>
        <v>#VALUE!</v>
      </c>
      <c r="S164" s="10" t="e">
        <f>IF('FY2024'!$A166&lt;&gt;"",IF(AND(MONTH($K164) &lt;= 4, MONTH($L164) &gt;= 4), IF($O164 &lt;&gt; "", $E164/$O164, ""), ""),"")</f>
        <v>#VALUE!</v>
      </c>
      <c r="T164" s="10" t="e">
        <f>IF('FY2024'!$A166&lt;&gt;"",IF(AND(MONTH($K164) &lt;= 5, MONTH($L164) &gt;= 5), IF($O164 &lt;&gt; "", $E164/$O164, ""), ""),"")</f>
        <v>#VALUE!</v>
      </c>
      <c r="U164" s="10" t="e">
        <f>IF('FY2024'!$A166&lt;&gt;"",IF(AND(MONTH($K164) &lt;= 6, MONTH($L164) &gt;= 6), IF($O164 &lt;&gt; "", $E164/$O164, ""), ""),"")</f>
        <v>#VALUE!</v>
      </c>
      <c r="V164" s="10" t="e">
        <f>IF('FY2024'!$A166&lt;&gt;"",IF(AND(MONTH($K164) &lt;= 7, MONTH($L164) &gt;= 7 ), IF($O164 &lt;&gt; "", $E164/$O164, ""), ""),"")</f>
        <v>#VALUE!</v>
      </c>
      <c r="W164" s="10" t="e">
        <f>IF('FY2024'!$A166&lt;&gt;"",IF(AND(MONTH($K164) &lt;= 8, MONTH($L164) &gt;= 8), IF($O164 &lt;&gt; "", $E164/$O164, ""), ""),"")</f>
        <v>#VALUE!</v>
      </c>
      <c r="X164" s="10" t="e">
        <f>IF('FY2024'!$A166&lt;&gt;"",IF(AND(MONTH($K164) &lt;= 9, MONTH($L164) &gt;= 9), IF($O164 &lt;&gt; "", $E164/$O164, ""), ""),"")</f>
        <v>#VALUE!</v>
      </c>
      <c r="Y164" s="10" t="e">
        <f>IF('FY2024'!$A166&lt;&gt;"",IF(AND(MONTH($K164) &lt;= 10, MONTH($L164) &gt;= 10), IF($O164 &lt;&gt; "", $E164/$O164, ""), ""),"")</f>
        <v>#VALUE!</v>
      </c>
      <c r="Z164" s="10" t="e">
        <f>IF('FY2024'!$A166&lt;&gt;"",IF(AND(MONTH($K164) &lt;= 11, MONTH($L164) &gt;= 11), IF($O164 &lt;&gt; "", $E164/$O164, ""), ""),"")</f>
        <v>#VALUE!</v>
      </c>
      <c r="AA164" s="10" t="e">
        <f>IF('FY2024'!$A166&lt;&gt;"",IF(AND(MONTH($K164) &lt;= 12, MONTH($L164) &gt;= 12), IF($O164 &lt;&gt; "", $E164/$O164, ""), ""),"")</f>
        <v>#VALUE!</v>
      </c>
    </row>
    <row r="165" spans="1:27" x14ac:dyDescent="0.25">
      <c r="A165" s="8">
        <f>IF('FY2024'!A167&lt;&gt;"", VALUE('FY2024'!A167), "")</f>
        <v>164</v>
      </c>
      <c r="B165" s="5" t="str">
        <f>IF('FY2024'!A167&lt;&gt;"",_xlfn.VALUETOTEXT('FY2024'!B167),"")</f>
        <v>24-0404-2604-24MSCG-PS-AS-164</v>
      </c>
      <c r="C165" s="5" t="str">
        <f>_xlfn.VALUETOTEXT('FY2024'!C167)</f>
        <v>AS</v>
      </c>
      <c r="D165" s="5" t="str">
        <f>IF('FY2024'!A167&lt;&gt;"",_xlfn.VALUETOTEXT('FY2024'!D167),"")</f>
        <v>Morgan Stanley Capital Group (Singapore) Pte</v>
      </c>
      <c r="E165" s="6">
        <f>IF('FY2024'!A167&lt;&gt;"",VALUE('FY2024'!E167),"")</f>
        <v>500000</v>
      </c>
      <c r="F165" s="6">
        <f>IF('FY2024'!A167&lt;&gt;"",VALUE('FY2024'!F167),"")</f>
        <v>79</v>
      </c>
      <c r="G165" s="6">
        <f>IF('FY2024'!A167&lt;&gt;"",VALUE('FY2024'!G167),"")</f>
        <v>62</v>
      </c>
      <c r="H165" s="6">
        <f>IF('FY2024'!A167&lt;&gt;"",VALUE('FY2024'!H167),"")</f>
        <v>3</v>
      </c>
      <c r="I165" s="6">
        <f>IF('FY2024'!A167&lt;&gt;"",VALUE('FY2024'!I167),"")</f>
        <v>0.37</v>
      </c>
      <c r="J165" s="6">
        <f>IF('FY2024'!A167&lt;&gt;"",VALUE('FY2024'!J167),"")</f>
        <v>2.63</v>
      </c>
      <c r="K165" s="7" t="e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>#VALUE!</v>
      </c>
      <c r="L165" s="7" t="e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>#VALUE!</v>
      </c>
      <c r="M165" s="7" t="e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>#VALUE!</v>
      </c>
      <c r="N165" s="7" t="e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>#VALUE!</v>
      </c>
      <c r="O165" s="5" t="e">
        <f t="shared" si="2"/>
        <v>#VALUE!</v>
      </c>
      <c r="P165" s="10" t="e">
        <f>IF('FY2024'!$A167&lt;&gt;"",IF(AND(MONTH($K165) &lt;= 1, MONTH($L165) &gt;= 1), IF($O165 &lt;&gt; "", $E165/$O165, ""), ""),"")</f>
        <v>#VALUE!</v>
      </c>
      <c r="Q165" s="10" t="e">
        <f>IF('FY2024'!$A167&lt;&gt;"",IF(AND(MONTH($K165) &lt;= 2, MONTH($L165) &gt;= 2), IF($O165 &lt;&gt; "", $E165/$O165, ""), ""),"")</f>
        <v>#VALUE!</v>
      </c>
      <c r="R165" s="10" t="e">
        <f>IF('FY2024'!$A167&lt;&gt;"",IF(AND(MONTH($K165) &lt;= 3, MONTH($L165) &gt;= 3), IF($O165 &lt;&gt; "", $E165/$O165, ""), ""),"")</f>
        <v>#VALUE!</v>
      </c>
      <c r="S165" s="10" t="e">
        <f>IF('FY2024'!$A167&lt;&gt;"",IF(AND(MONTH($K165) &lt;= 4, MONTH($L165) &gt;= 4), IF($O165 &lt;&gt; "", $E165/$O165, ""), ""),"")</f>
        <v>#VALUE!</v>
      </c>
      <c r="T165" s="10" t="e">
        <f>IF('FY2024'!$A167&lt;&gt;"",IF(AND(MONTH($K165) &lt;= 5, MONTH($L165) &gt;= 5), IF($O165 &lt;&gt; "", $E165/$O165, ""), ""),"")</f>
        <v>#VALUE!</v>
      </c>
      <c r="U165" s="10" t="e">
        <f>IF('FY2024'!$A167&lt;&gt;"",IF(AND(MONTH($K165) &lt;= 6, MONTH($L165) &gt;= 6), IF($O165 &lt;&gt; "", $E165/$O165, ""), ""),"")</f>
        <v>#VALUE!</v>
      </c>
      <c r="V165" s="10" t="e">
        <f>IF('FY2024'!$A167&lt;&gt;"",IF(AND(MONTH($K165) &lt;= 7, MONTH($L165) &gt;= 7 ), IF($O165 &lt;&gt; "", $E165/$O165, ""), ""),"")</f>
        <v>#VALUE!</v>
      </c>
      <c r="W165" s="10" t="e">
        <f>IF('FY2024'!$A167&lt;&gt;"",IF(AND(MONTH($K165) &lt;= 8, MONTH($L165) &gt;= 8), IF($O165 &lt;&gt; "", $E165/$O165, ""), ""),"")</f>
        <v>#VALUE!</v>
      </c>
      <c r="X165" s="10" t="e">
        <f>IF('FY2024'!$A167&lt;&gt;"",IF(AND(MONTH($K165) &lt;= 9, MONTH($L165) &gt;= 9), IF($O165 &lt;&gt; "", $E165/$O165, ""), ""),"")</f>
        <v>#VALUE!</v>
      </c>
      <c r="Y165" s="10" t="e">
        <f>IF('FY2024'!$A167&lt;&gt;"",IF(AND(MONTH($K165) &lt;= 10, MONTH($L165) &gt;= 10), IF($O165 &lt;&gt; "", $E165/$O165, ""), ""),"")</f>
        <v>#VALUE!</v>
      </c>
      <c r="Z165" s="10" t="e">
        <f>IF('FY2024'!$A167&lt;&gt;"",IF(AND(MONTH($K165) &lt;= 11, MONTH($L165) &gt;= 11), IF($O165 &lt;&gt; "", $E165/$O165, ""), ""),"")</f>
        <v>#VALUE!</v>
      </c>
      <c r="AA165" s="10" t="e">
        <f>IF('FY2024'!$A167&lt;&gt;"",IF(AND(MONTH($K165) &lt;= 12, MONTH($L165) &gt;= 12), IF($O165 &lt;&gt; "", $E165/$O165, ""), ""),"")</f>
        <v>#VALUE!</v>
      </c>
    </row>
    <row r="166" spans="1:27" x14ac:dyDescent="0.25">
      <c r="A166" s="8">
        <f>IF('FY2024'!A168&lt;&gt;"", VALUE('FY2024'!A168), "")</f>
        <v>165</v>
      </c>
      <c r="B166" s="5" t="str">
        <f>IF('FY2024'!A168&lt;&gt;"",_xlfn.VALUETOTEXT('FY2024'!B168),"")</f>
        <v>24-0404-2604-24JPMC-PS-DS-165</v>
      </c>
      <c r="C166" s="5" t="str">
        <f>_xlfn.VALUETOTEXT('FY2024'!C168)</f>
        <v>DS</v>
      </c>
      <c r="D166" s="5" t="str">
        <f>IF('FY2024'!A168&lt;&gt;"",_xlfn.VALUETOTEXT('FY2024'!D168),"")</f>
        <v>JP Morgan Chase Bank NA</v>
      </c>
      <c r="E166" s="6">
        <f>IF('FY2024'!A168&lt;&gt;"",VALUE('FY2024'!E168),"")</f>
        <v>500000</v>
      </c>
      <c r="F166" s="6">
        <f>IF('FY2024'!A168&lt;&gt;"",VALUE('FY2024'!F168),"")</f>
        <v>79</v>
      </c>
      <c r="G166" s="6">
        <f>IF('FY2024'!A168&lt;&gt;"",VALUE('FY2024'!G168),"")</f>
        <v>62</v>
      </c>
      <c r="H166" s="6">
        <f>IF('FY2024'!A168&lt;&gt;"",VALUE('FY2024'!H168),"")</f>
        <v>2.2999999999999998</v>
      </c>
      <c r="I166" s="6">
        <f>IF('FY2024'!A168&lt;&gt;"",VALUE('FY2024'!I168),"")</f>
        <v>0.14000000000000001</v>
      </c>
      <c r="J166" s="6">
        <f>IF('FY2024'!A168&lt;&gt;"",VALUE('FY2024'!J168),"")</f>
        <v>2.16</v>
      </c>
      <c r="K166" s="7" t="e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>#VALUE!</v>
      </c>
      <c r="L166" s="7" t="e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>#VALUE!</v>
      </c>
      <c r="M166" s="7" t="e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>#VALUE!</v>
      </c>
      <c r="N166" s="7" t="e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>#VALUE!</v>
      </c>
      <c r="O166" s="5" t="e">
        <f t="shared" si="2"/>
        <v>#VALUE!</v>
      </c>
      <c r="P166" s="10" t="e">
        <f>IF('FY2024'!$A168&lt;&gt;"",IF(AND(MONTH($K166) &lt;= 1, MONTH($L166) &gt;= 1), IF($O166 &lt;&gt; "", $E166/$O166, ""), ""),"")</f>
        <v>#VALUE!</v>
      </c>
      <c r="Q166" s="10" t="e">
        <f>IF('FY2024'!$A168&lt;&gt;"",IF(AND(MONTH($K166) &lt;= 2, MONTH($L166) &gt;= 2), IF($O166 &lt;&gt; "", $E166/$O166, ""), ""),"")</f>
        <v>#VALUE!</v>
      </c>
      <c r="R166" s="10" t="e">
        <f>IF('FY2024'!$A168&lt;&gt;"",IF(AND(MONTH($K166) &lt;= 3, MONTH($L166) &gt;= 3), IF($O166 &lt;&gt; "", $E166/$O166, ""), ""),"")</f>
        <v>#VALUE!</v>
      </c>
      <c r="S166" s="10" t="e">
        <f>IF('FY2024'!$A168&lt;&gt;"",IF(AND(MONTH($K166) &lt;= 4, MONTH($L166) &gt;= 4), IF($O166 &lt;&gt; "", $E166/$O166, ""), ""),"")</f>
        <v>#VALUE!</v>
      </c>
      <c r="T166" s="10" t="e">
        <f>IF('FY2024'!$A168&lt;&gt;"",IF(AND(MONTH($K166) &lt;= 5, MONTH($L166) &gt;= 5), IF($O166 &lt;&gt; "", $E166/$O166, ""), ""),"")</f>
        <v>#VALUE!</v>
      </c>
      <c r="U166" s="10" t="e">
        <f>IF('FY2024'!$A168&lt;&gt;"",IF(AND(MONTH($K166) &lt;= 6, MONTH($L166) &gt;= 6), IF($O166 &lt;&gt; "", $E166/$O166, ""), ""),"")</f>
        <v>#VALUE!</v>
      </c>
      <c r="V166" s="10" t="e">
        <f>IF('FY2024'!$A168&lt;&gt;"",IF(AND(MONTH($K166) &lt;= 7, MONTH($L166) &gt;= 7 ), IF($O166 &lt;&gt; "", $E166/$O166, ""), ""),"")</f>
        <v>#VALUE!</v>
      </c>
      <c r="W166" s="10" t="e">
        <f>IF('FY2024'!$A168&lt;&gt;"",IF(AND(MONTH($K166) &lt;= 8, MONTH($L166) &gt;= 8), IF($O166 &lt;&gt; "", $E166/$O166, ""), ""),"")</f>
        <v>#VALUE!</v>
      </c>
      <c r="X166" s="10" t="e">
        <f>IF('FY2024'!$A168&lt;&gt;"",IF(AND(MONTH($K166) &lt;= 9, MONTH($L166) &gt;= 9), IF($O166 &lt;&gt; "", $E166/$O166, ""), ""),"")</f>
        <v>#VALUE!</v>
      </c>
      <c r="Y166" s="10" t="e">
        <f>IF('FY2024'!$A168&lt;&gt;"",IF(AND(MONTH($K166) &lt;= 10, MONTH($L166) &gt;= 10), IF($O166 &lt;&gt; "", $E166/$O166, ""), ""),"")</f>
        <v>#VALUE!</v>
      </c>
      <c r="Z166" s="10" t="e">
        <f>IF('FY2024'!$A168&lt;&gt;"",IF(AND(MONTH($K166) &lt;= 11, MONTH($L166) &gt;= 11), IF($O166 &lt;&gt; "", $E166/$O166, ""), ""),"")</f>
        <v>#VALUE!</v>
      </c>
      <c r="AA166" s="10" t="e">
        <f>IF('FY2024'!$A168&lt;&gt;"",IF(AND(MONTH($K166) &lt;= 12, MONTH($L166) &gt;= 12), IF($O166 &lt;&gt; "", $E166/$O166, ""), ""),"")</f>
        <v>#VALUE!</v>
      </c>
    </row>
    <row r="167" spans="1:27" x14ac:dyDescent="0.25">
      <c r="A167" s="8">
        <f>IF('FY2024'!A169&lt;&gt;"", VALUE('FY2024'!A169), "")</f>
        <v>166</v>
      </c>
      <c r="B167" s="5" t="str">
        <f>IF('FY2024'!A169&lt;&gt;"",_xlfn.VALUETOTEXT('FY2024'!B169),"")</f>
        <v>24-0404-2604-24MLIL-PS-EG-166</v>
      </c>
      <c r="C167" s="5" t="str">
        <f>_xlfn.VALUETOTEXT('FY2024'!C169)</f>
        <v>EG</v>
      </c>
      <c r="D167" s="5" t="str">
        <f>IF('FY2024'!A169&lt;&gt;"",_xlfn.VALUETOTEXT('FY2024'!D169),"")</f>
        <v>Merrill Lynch International</v>
      </c>
      <c r="E167" s="6">
        <f>IF('FY2024'!A169&lt;&gt;"",VALUE('FY2024'!E169),"")</f>
        <v>540000</v>
      </c>
      <c r="F167" s="6">
        <f>IF('FY2024'!A169&lt;&gt;"",VALUE('FY2024'!F169),"")</f>
        <v>79</v>
      </c>
      <c r="G167" s="6">
        <f>IF('FY2024'!A169&lt;&gt;"",VALUE('FY2024'!G169),"")</f>
        <v>62</v>
      </c>
      <c r="H167" s="6">
        <f>IF('FY2024'!A169&lt;&gt;"",VALUE('FY2024'!H169),"")</f>
        <v>3.06</v>
      </c>
      <c r="I167" s="6">
        <f>IF('FY2024'!A169&lt;&gt;"",VALUE('FY2024'!I169),"")</f>
        <v>0.4</v>
      </c>
      <c r="J167" s="6">
        <f>IF('FY2024'!A169&lt;&gt;"",VALUE('FY2024'!J169),"")</f>
        <v>2.66</v>
      </c>
      <c r="K167" s="7" t="e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>#VALUE!</v>
      </c>
      <c r="L167" s="7" t="e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>#VALUE!</v>
      </c>
      <c r="M167" s="7" t="e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>#VALUE!</v>
      </c>
      <c r="N167" s="7" t="e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>#VALUE!</v>
      </c>
      <c r="O167" s="5" t="e">
        <f t="shared" si="2"/>
        <v>#VALUE!</v>
      </c>
      <c r="P167" s="10" t="e">
        <f>IF('FY2024'!$A169&lt;&gt;"",IF(AND(MONTH($K167) &lt;= 1, MONTH($L167) &gt;= 1), IF($O167 &lt;&gt; "", $E167/$O167, ""), ""),"")</f>
        <v>#VALUE!</v>
      </c>
      <c r="Q167" s="10" t="e">
        <f>IF('FY2024'!$A169&lt;&gt;"",IF(AND(MONTH($K167) &lt;= 2, MONTH($L167) &gt;= 2), IF($O167 &lt;&gt; "", $E167/$O167, ""), ""),"")</f>
        <v>#VALUE!</v>
      </c>
      <c r="R167" s="10" t="e">
        <f>IF('FY2024'!$A169&lt;&gt;"",IF(AND(MONTH($K167) &lt;= 3, MONTH($L167) &gt;= 3), IF($O167 &lt;&gt; "", $E167/$O167, ""), ""),"")</f>
        <v>#VALUE!</v>
      </c>
      <c r="S167" s="10" t="e">
        <f>IF('FY2024'!$A169&lt;&gt;"",IF(AND(MONTH($K167) &lt;= 4, MONTH($L167) &gt;= 4), IF($O167 &lt;&gt; "", $E167/$O167, ""), ""),"")</f>
        <v>#VALUE!</v>
      </c>
      <c r="T167" s="10" t="e">
        <f>IF('FY2024'!$A169&lt;&gt;"",IF(AND(MONTH($K167) &lt;= 5, MONTH($L167) &gt;= 5), IF($O167 &lt;&gt; "", $E167/$O167, ""), ""),"")</f>
        <v>#VALUE!</v>
      </c>
      <c r="U167" s="10" t="e">
        <f>IF('FY2024'!$A169&lt;&gt;"",IF(AND(MONTH($K167) &lt;= 6, MONTH($L167) &gt;= 6), IF($O167 &lt;&gt; "", $E167/$O167, ""), ""),"")</f>
        <v>#VALUE!</v>
      </c>
      <c r="V167" s="10" t="e">
        <f>IF('FY2024'!$A169&lt;&gt;"",IF(AND(MONTH($K167) &lt;= 7, MONTH($L167) &gt;= 7 ), IF($O167 &lt;&gt; "", $E167/$O167, ""), ""),"")</f>
        <v>#VALUE!</v>
      </c>
      <c r="W167" s="10" t="e">
        <f>IF('FY2024'!$A169&lt;&gt;"",IF(AND(MONTH($K167) &lt;= 8, MONTH($L167) &gt;= 8), IF($O167 &lt;&gt; "", $E167/$O167, ""), ""),"")</f>
        <v>#VALUE!</v>
      </c>
      <c r="X167" s="10" t="e">
        <f>IF('FY2024'!$A169&lt;&gt;"",IF(AND(MONTH($K167) &lt;= 9, MONTH($L167) &gt;= 9), IF($O167 &lt;&gt; "", $E167/$O167, ""), ""),"")</f>
        <v>#VALUE!</v>
      </c>
      <c r="Y167" s="10" t="e">
        <f>IF('FY2024'!$A169&lt;&gt;"",IF(AND(MONTH($K167) &lt;= 10, MONTH($L167) &gt;= 10), IF($O167 &lt;&gt; "", $E167/$O167, ""), ""),"")</f>
        <v>#VALUE!</v>
      </c>
      <c r="Z167" s="10" t="e">
        <f>IF('FY2024'!$A169&lt;&gt;"",IF(AND(MONTH($K167) &lt;= 11, MONTH($L167) &gt;= 11), IF($O167 &lt;&gt; "", $E167/$O167, ""), ""),"")</f>
        <v>#VALUE!</v>
      </c>
      <c r="AA167" s="10" t="e">
        <f>IF('FY2024'!$A169&lt;&gt;"",IF(AND(MONTH($K167) &lt;= 12, MONTH($L167) &gt;= 12), IF($O167 &lt;&gt; "", $E167/$O167, ""), ""),"")</f>
        <v>#VALUE!</v>
      </c>
    </row>
    <row r="168" spans="1:27" x14ac:dyDescent="0.25">
      <c r="A168" s="8">
        <f>IF('FY2024'!A170&lt;&gt;"", VALUE('FY2024'!A170), "")</f>
        <v>167</v>
      </c>
      <c r="B168" s="5" t="str">
        <f>IF('FY2024'!A170&lt;&gt;"",_xlfn.VALUETOTEXT('FY2024'!B170),"")</f>
        <v>24-0404-2604-24CITI-PS-HZ-167</v>
      </c>
      <c r="C168" s="5" t="str">
        <f>_xlfn.VALUETOTEXT('FY2024'!C170)</f>
        <v>HZ</v>
      </c>
      <c r="D168" s="5" t="str">
        <f>IF('FY2024'!A170&lt;&gt;"",_xlfn.VALUETOTEXT('FY2024'!D170),"")</f>
        <v>Citibank Bhd</v>
      </c>
      <c r="E168" s="6">
        <f>IF('FY2024'!A170&lt;&gt;"",VALUE('FY2024'!E170),"")</f>
        <v>500000</v>
      </c>
      <c r="F168" s="6">
        <f>IF('FY2024'!A170&lt;&gt;"",VALUE('FY2024'!F170),"")</f>
        <v>79</v>
      </c>
      <c r="G168" s="6">
        <f>IF('FY2024'!A170&lt;&gt;"",VALUE('FY2024'!G170),"")</f>
        <v>62</v>
      </c>
      <c r="H168" s="6">
        <f>IF('FY2024'!A170&lt;&gt;"",VALUE('FY2024'!H170),"")</f>
        <v>2.4</v>
      </c>
      <c r="I168" s="6">
        <f>IF('FY2024'!A170&lt;&gt;"",VALUE('FY2024'!I170),"")</f>
        <v>0.23</v>
      </c>
      <c r="J168" s="6">
        <f>IF('FY2024'!A170&lt;&gt;"",VALUE('FY2024'!J170),"")</f>
        <v>2.17</v>
      </c>
      <c r="K168" s="7" t="e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>#VALUE!</v>
      </c>
      <c r="L168" s="7" t="e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>#VALUE!</v>
      </c>
      <c r="M168" s="7" t="e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>#VALUE!</v>
      </c>
      <c r="N168" s="7" t="e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>#VALUE!</v>
      </c>
      <c r="O168" s="5" t="e">
        <f t="shared" si="2"/>
        <v>#VALUE!</v>
      </c>
      <c r="P168" s="10" t="e">
        <f>IF('FY2024'!$A170&lt;&gt;"",IF(AND(MONTH($K168) &lt;= 1, MONTH($L168) &gt;= 1), IF($O168 &lt;&gt; "", $E168/$O168, ""), ""),"")</f>
        <v>#VALUE!</v>
      </c>
      <c r="Q168" s="10" t="e">
        <f>IF('FY2024'!$A170&lt;&gt;"",IF(AND(MONTH($K168) &lt;= 2, MONTH($L168) &gt;= 2), IF($O168 &lt;&gt; "", $E168/$O168, ""), ""),"")</f>
        <v>#VALUE!</v>
      </c>
      <c r="R168" s="10" t="e">
        <f>IF('FY2024'!$A170&lt;&gt;"",IF(AND(MONTH($K168) &lt;= 3, MONTH($L168) &gt;= 3), IF($O168 &lt;&gt; "", $E168/$O168, ""), ""),"")</f>
        <v>#VALUE!</v>
      </c>
      <c r="S168" s="10" t="e">
        <f>IF('FY2024'!$A170&lt;&gt;"",IF(AND(MONTH($K168) &lt;= 4, MONTH($L168) &gt;= 4), IF($O168 &lt;&gt; "", $E168/$O168, ""), ""),"")</f>
        <v>#VALUE!</v>
      </c>
      <c r="T168" s="10" t="e">
        <f>IF('FY2024'!$A170&lt;&gt;"",IF(AND(MONTH($K168) &lt;= 5, MONTH($L168) &gt;= 5), IF($O168 &lt;&gt; "", $E168/$O168, ""), ""),"")</f>
        <v>#VALUE!</v>
      </c>
      <c r="U168" s="10" t="e">
        <f>IF('FY2024'!$A170&lt;&gt;"",IF(AND(MONTH($K168) &lt;= 6, MONTH($L168) &gt;= 6), IF($O168 &lt;&gt; "", $E168/$O168, ""), ""),"")</f>
        <v>#VALUE!</v>
      </c>
      <c r="V168" s="10" t="e">
        <f>IF('FY2024'!$A170&lt;&gt;"",IF(AND(MONTH($K168) &lt;= 7, MONTH($L168) &gt;= 7 ), IF($O168 &lt;&gt; "", $E168/$O168, ""), ""),"")</f>
        <v>#VALUE!</v>
      </c>
      <c r="W168" s="10" t="e">
        <f>IF('FY2024'!$A170&lt;&gt;"",IF(AND(MONTH($K168) &lt;= 8, MONTH($L168) &gt;= 8), IF($O168 &lt;&gt; "", $E168/$O168, ""), ""),"")</f>
        <v>#VALUE!</v>
      </c>
      <c r="X168" s="10" t="e">
        <f>IF('FY2024'!$A170&lt;&gt;"",IF(AND(MONTH($K168) &lt;= 9, MONTH($L168) &gt;= 9), IF($O168 &lt;&gt; "", $E168/$O168, ""), ""),"")</f>
        <v>#VALUE!</v>
      </c>
      <c r="Y168" s="10" t="e">
        <f>IF('FY2024'!$A170&lt;&gt;"",IF(AND(MONTH($K168) &lt;= 10, MONTH($L168) &gt;= 10), IF($O168 &lt;&gt; "", $E168/$O168, ""), ""),"")</f>
        <v>#VALUE!</v>
      </c>
      <c r="Z168" s="10" t="e">
        <f>IF('FY2024'!$A170&lt;&gt;"",IF(AND(MONTH($K168) &lt;= 11, MONTH($L168) &gt;= 11), IF($O168 &lt;&gt; "", $E168/$O168, ""), ""),"")</f>
        <v>#VALUE!</v>
      </c>
      <c r="AA168" s="10" t="e">
        <f>IF('FY2024'!$A170&lt;&gt;"",IF(AND(MONTH($K168) &lt;= 12, MONTH($L168) &gt;= 12), IF($O168 &lt;&gt; "", $E168/$O168, ""), ""),"")</f>
        <v>#VALUE!</v>
      </c>
    </row>
    <row r="169" spans="1:27" x14ac:dyDescent="0.25">
      <c r="A169" s="8">
        <f>IF('FY2024'!A171&lt;&gt;"", VALUE('FY2024'!A171), "")</f>
        <v>168</v>
      </c>
      <c r="B169" s="5" t="str">
        <f>IF('FY2024'!A171&lt;&gt;"",_xlfn.VALUETOTEXT('FY2024'!B171),"")</f>
        <v>24-0404-2604-24MACQ-PS-HZ-168</v>
      </c>
      <c r="C169" s="5" t="str">
        <f>_xlfn.VALUETOTEXT('FY2024'!C171)</f>
        <v>HZ</v>
      </c>
      <c r="D169" s="5" t="str">
        <f>IF('FY2024'!A171&lt;&gt;"",_xlfn.VALUETOTEXT('FY2024'!D171),"")</f>
        <v>Macquarie Bank Ltd</v>
      </c>
      <c r="E169" s="6">
        <f>IF('FY2024'!A171&lt;&gt;"",VALUE('FY2024'!E171),"")</f>
        <v>500000</v>
      </c>
      <c r="F169" s="6">
        <f>IF('FY2024'!A171&lt;&gt;"",VALUE('FY2024'!F171),"")</f>
        <v>79</v>
      </c>
      <c r="G169" s="6">
        <f>IF('FY2024'!A171&lt;&gt;"",VALUE('FY2024'!G171),"")</f>
        <v>62</v>
      </c>
      <c r="H169" s="6">
        <f>IF('FY2024'!A171&lt;&gt;"",VALUE('FY2024'!H171),"")</f>
        <v>2.9</v>
      </c>
      <c r="I169" s="6">
        <f>IF('FY2024'!A171&lt;&gt;"",VALUE('FY2024'!I171),"")</f>
        <v>0.22</v>
      </c>
      <c r="J169" s="6">
        <f>IF('FY2024'!A171&lt;&gt;"",VALUE('FY2024'!J171),"")</f>
        <v>2.68</v>
      </c>
      <c r="K169" s="7" t="e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>#VALUE!</v>
      </c>
      <c r="L169" s="7" t="e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>#VALUE!</v>
      </c>
      <c r="M169" s="7" t="e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>#VALUE!</v>
      </c>
      <c r="N169" s="7" t="e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>#VALUE!</v>
      </c>
      <c r="O169" s="5" t="e">
        <f t="shared" si="2"/>
        <v>#VALUE!</v>
      </c>
      <c r="P169" s="10" t="e">
        <f>IF('FY2024'!$A171&lt;&gt;"",IF(AND(MONTH($K169) &lt;= 1, MONTH($L169) &gt;= 1), IF($O169 &lt;&gt; "", $E169/$O169, ""), ""),"")</f>
        <v>#VALUE!</v>
      </c>
      <c r="Q169" s="10" t="e">
        <f>IF('FY2024'!$A171&lt;&gt;"",IF(AND(MONTH($K169) &lt;= 2, MONTH($L169) &gt;= 2), IF($O169 &lt;&gt; "", $E169/$O169, ""), ""),"")</f>
        <v>#VALUE!</v>
      </c>
      <c r="R169" s="10" t="e">
        <f>IF('FY2024'!$A171&lt;&gt;"",IF(AND(MONTH($K169) &lt;= 3, MONTH($L169) &gt;= 3), IF($O169 &lt;&gt; "", $E169/$O169, ""), ""),"")</f>
        <v>#VALUE!</v>
      </c>
      <c r="S169" s="10" t="e">
        <f>IF('FY2024'!$A171&lt;&gt;"",IF(AND(MONTH($K169) &lt;= 4, MONTH($L169) &gt;= 4), IF($O169 &lt;&gt; "", $E169/$O169, ""), ""),"")</f>
        <v>#VALUE!</v>
      </c>
      <c r="T169" s="10" t="e">
        <f>IF('FY2024'!$A171&lt;&gt;"",IF(AND(MONTH($K169) &lt;= 5, MONTH($L169) &gt;= 5), IF($O169 &lt;&gt; "", $E169/$O169, ""), ""),"")</f>
        <v>#VALUE!</v>
      </c>
      <c r="U169" s="10" t="e">
        <f>IF('FY2024'!$A171&lt;&gt;"",IF(AND(MONTH($K169) &lt;= 6, MONTH($L169) &gt;= 6), IF($O169 &lt;&gt; "", $E169/$O169, ""), ""),"")</f>
        <v>#VALUE!</v>
      </c>
      <c r="V169" s="10" t="e">
        <f>IF('FY2024'!$A171&lt;&gt;"",IF(AND(MONTH($K169) &lt;= 7, MONTH($L169) &gt;= 7 ), IF($O169 &lt;&gt; "", $E169/$O169, ""), ""),"")</f>
        <v>#VALUE!</v>
      </c>
      <c r="W169" s="10" t="e">
        <f>IF('FY2024'!$A171&lt;&gt;"",IF(AND(MONTH($K169) &lt;= 8, MONTH($L169) &gt;= 8), IF($O169 &lt;&gt; "", $E169/$O169, ""), ""),"")</f>
        <v>#VALUE!</v>
      </c>
      <c r="X169" s="10" t="e">
        <f>IF('FY2024'!$A171&lt;&gt;"",IF(AND(MONTH($K169) &lt;= 9, MONTH($L169) &gt;= 9), IF($O169 &lt;&gt; "", $E169/$O169, ""), ""),"")</f>
        <v>#VALUE!</v>
      </c>
      <c r="Y169" s="10" t="e">
        <f>IF('FY2024'!$A171&lt;&gt;"",IF(AND(MONTH($K169) &lt;= 10, MONTH($L169) &gt;= 10), IF($O169 &lt;&gt; "", $E169/$O169, ""), ""),"")</f>
        <v>#VALUE!</v>
      </c>
      <c r="Z169" s="10" t="e">
        <f>IF('FY2024'!$A171&lt;&gt;"",IF(AND(MONTH($K169) &lt;= 11, MONTH($L169) &gt;= 11), IF($O169 &lt;&gt; "", $E169/$O169, ""), ""),"")</f>
        <v>#VALUE!</v>
      </c>
      <c r="AA169" s="10" t="e">
        <f>IF('FY2024'!$A171&lt;&gt;"",IF(AND(MONTH($K169) &lt;= 12, MONTH($L169) &gt;= 12), IF($O169 &lt;&gt; "", $E169/$O169, ""), ""),"")</f>
        <v>#VALUE!</v>
      </c>
    </row>
    <row r="170" spans="1:27" x14ac:dyDescent="0.25">
      <c r="A170" s="8">
        <f>IF('FY2024'!A172&lt;&gt;"", VALUE('FY2024'!A172), "")</f>
        <v>169</v>
      </c>
      <c r="B170" s="5" t="str">
        <f>IF('FY2024'!A172&lt;&gt;"",_xlfn.VALUETOTEXT('FY2024'!B172),"")</f>
        <v>24-0404-2604-24SCBB-PS-HZ-169</v>
      </c>
      <c r="C170" s="5" t="str">
        <f>_xlfn.VALUETOTEXT('FY2024'!C172)</f>
        <v>HZ</v>
      </c>
      <c r="D170" s="5" t="str">
        <f>IF('FY2024'!A172&lt;&gt;"",_xlfn.VALUETOTEXT('FY2024'!D172),"")</f>
        <v>Standard Chartered Bank (M) Bhd</v>
      </c>
      <c r="E170" s="6">
        <f>IF('FY2024'!A172&lt;&gt;"",VALUE('FY2024'!E172),"")</f>
        <v>500000</v>
      </c>
      <c r="F170" s="6">
        <f>IF('FY2024'!A172&lt;&gt;"",VALUE('FY2024'!F172),"")</f>
        <v>79</v>
      </c>
      <c r="G170" s="6">
        <f>IF('FY2024'!A172&lt;&gt;"",VALUE('FY2024'!G172),"")</f>
        <v>62</v>
      </c>
      <c r="H170" s="6">
        <f>IF('FY2024'!A172&lt;&gt;"",VALUE('FY2024'!H172),"")</f>
        <v>2.4</v>
      </c>
      <c r="I170" s="6">
        <f>IF('FY2024'!A172&lt;&gt;"",VALUE('FY2024'!I172),"")</f>
        <v>0.25</v>
      </c>
      <c r="J170" s="6">
        <f>IF('FY2024'!A172&lt;&gt;"",VALUE('FY2024'!J172),"")</f>
        <v>2.15</v>
      </c>
      <c r="K170" s="7" t="e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>#VALUE!</v>
      </c>
      <c r="L170" s="7" t="e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>#VALUE!</v>
      </c>
      <c r="M170" s="7" t="e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>#VALUE!</v>
      </c>
      <c r="N170" s="7" t="e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>#VALUE!</v>
      </c>
      <c r="O170" s="5" t="e">
        <f t="shared" si="2"/>
        <v>#VALUE!</v>
      </c>
      <c r="P170" s="10" t="e">
        <f>IF('FY2024'!$A172&lt;&gt;"",IF(AND(MONTH($K170) &lt;= 1, MONTH($L170) &gt;= 1), IF($O170 &lt;&gt; "", $E170/$O170, ""), ""),"")</f>
        <v>#VALUE!</v>
      </c>
      <c r="Q170" s="10" t="e">
        <f>IF('FY2024'!$A172&lt;&gt;"",IF(AND(MONTH($K170) &lt;= 2, MONTH($L170) &gt;= 2), IF($O170 &lt;&gt; "", $E170/$O170, ""), ""),"")</f>
        <v>#VALUE!</v>
      </c>
      <c r="R170" s="10" t="e">
        <f>IF('FY2024'!$A172&lt;&gt;"",IF(AND(MONTH($K170) &lt;= 3, MONTH($L170) &gt;= 3), IF($O170 &lt;&gt; "", $E170/$O170, ""), ""),"")</f>
        <v>#VALUE!</v>
      </c>
      <c r="S170" s="10" t="e">
        <f>IF('FY2024'!$A172&lt;&gt;"",IF(AND(MONTH($K170) &lt;= 4, MONTH($L170) &gt;= 4), IF($O170 &lt;&gt; "", $E170/$O170, ""), ""),"")</f>
        <v>#VALUE!</v>
      </c>
      <c r="T170" s="10" t="e">
        <f>IF('FY2024'!$A172&lt;&gt;"",IF(AND(MONTH($K170) &lt;= 5, MONTH($L170) &gt;= 5), IF($O170 &lt;&gt; "", $E170/$O170, ""), ""),"")</f>
        <v>#VALUE!</v>
      </c>
      <c r="U170" s="10" t="e">
        <f>IF('FY2024'!$A172&lt;&gt;"",IF(AND(MONTH($K170) &lt;= 6, MONTH($L170) &gt;= 6), IF($O170 &lt;&gt; "", $E170/$O170, ""), ""),"")</f>
        <v>#VALUE!</v>
      </c>
      <c r="V170" s="10" t="e">
        <f>IF('FY2024'!$A172&lt;&gt;"",IF(AND(MONTH($K170) &lt;= 7, MONTH($L170) &gt;= 7 ), IF($O170 &lt;&gt; "", $E170/$O170, ""), ""),"")</f>
        <v>#VALUE!</v>
      </c>
      <c r="W170" s="10" t="e">
        <f>IF('FY2024'!$A172&lt;&gt;"",IF(AND(MONTH($K170) &lt;= 8, MONTH($L170) &gt;= 8), IF($O170 &lt;&gt; "", $E170/$O170, ""), ""),"")</f>
        <v>#VALUE!</v>
      </c>
      <c r="X170" s="10" t="e">
        <f>IF('FY2024'!$A172&lt;&gt;"",IF(AND(MONTH($K170) &lt;= 9, MONTH($L170) &gt;= 9), IF($O170 &lt;&gt; "", $E170/$O170, ""), ""),"")</f>
        <v>#VALUE!</v>
      </c>
      <c r="Y170" s="10" t="e">
        <f>IF('FY2024'!$A172&lt;&gt;"",IF(AND(MONTH($K170) &lt;= 10, MONTH($L170) &gt;= 10), IF($O170 &lt;&gt; "", $E170/$O170, ""), ""),"")</f>
        <v>#VALUE!</v>
      </c>
      <c r="Z170" s="10" t="e">
        <f>IF('FY2024'!$A172&lt;&gt;"",IF(AND(MONTH($K170) &lt;= 11, MONTH($L170) &gt;= 11), IF($O170 &lt;&gt; "", $E170/$O170, ""), ""),"")</f>
        <v>#VALUE!</v>
      </c>
      <c r="AA170" s="10" t="e">
        <f>IF('FY2024'!$A172&lt;&gt;"",IF(AND(MONTH($K170) &lt;= 12, MONTH($L170) &gt;= 12), IF($O170 &lt;&gt; "", $E170/$O170, ""), ""),"")</f>
        <v>#VALUE!</v>
      </c>
    </row>
    <row r="171" spans="1:27" x14ac:dyDescent="0.25">
      <c r="A171" s="8">
        <f>IF('FY2024'!A173&lt;&gt;"", VALUE('FY2024'!A173), "")</f>
        <v>170</v>
      </c>
      <c r="B171" s="5" t="str">
        <f>IF('FY2024'!A173&lt;&gt;"",_xlfn.VALUETOTEXT('FY2024'!B173),"")</f>
        <v>24-0404-2604-24TOTS-PS-EG-170</v>
      </c>
      <c r="C171" s="5" t="str">
        <f>_xlfn.VALUETOTEXT('FY2024'!C173)</f>
        <v>EG</v>
      </c>
      <c r="D171" s="5" t="str">
        <f>IF('FY2024'!A173&lt;&gt;"",_xlfn.VALUETOTEXT('FY2024'!D173),"")</f>
        <v>TOTSA TotalEnergies Trading SA</v>
      </c>
      <c r="E171" s="6">
        <f>IF('FY2024'!A173&lt;&gt;"",VALUE('FY2024'!E173),"")</f>
        <v>540000</v>
      </c>
      <c r="F171" s="6">
        <f>IF('FY2024'!A173&lt;&gt;"",VALUE('FY2024'!F173),"")</f>
        <v>79</v>
      </c>
      <c r="G171" s="6">
        <f>IF('FY2024'!A173&lt;&gt;"",VALUE('FY2024'!G173),"")</f>
        <v>62</v>
      </c>
      <c r="H171" s="6">
        <f>IF('FY2024'!A173&lt;&gt;"",VALUE('FY2024'!H173),"")</f>
        <v>2.4</v>
      </c>
      <c r="I171" s="6">
        <f>IF('FY2024'!A173&lt;&gt;"",VALUE('FY2024'!I173),"")</f>
        <v>0.23</v>
      </c>
      <c r="J171" s="6">
        <f>IF('FY2024'!A173&lt;&gt;"",VALUE('FY2024'!J173),"")</f>
        <v>2.17</v>
      </c>
      <c r="K171" s="7" t="e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>#VALUE!</v>
      </c>
      <c r="L171" s="7" t="e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>#VALUE!</v>
      </c>
      <c r="M171" s="7" t="e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>#VALUE!</v>
      </c>
      <c r="N171" s="7" t="e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>#VALUE!</v>
      </c>
      <c r="O171" s="5" t="e">
        <f t="shared" si="2"/>
        <v>#VALUE!</v>
      </c>
      <c r="P171" s="10" t="e">
        <f>IF('FY2024'!$A173&lt;&gt;"",IF(AND(MONTH($K171) &lt;= 1, MONTH($L171) &gt;= 1), IF($O171 &lt;&gt; "", $E171/$O171, ""), ""),"")</f>
        <v>#VALUE!</v>
      </c>
      <c r="Q171" s="10" t="e">
        <f>IF('FY2024'!$A173&lt;&gt;"",IF(AND(MONTH($K171) &lt;= 2, MONTH($L171) &gt;= 2), IF($O171 &lt;&gt; "", $E171/$O171, ""), ""),"")</f>
        <v>#VALUE!</v>
      </c>
      <c r="R171" s="10" t="e">
        <f>IF('FY2024'!$A173&lt;&gt;"",IF(AND(MONTH($K171) &lt;= 3, MONTH($L171) &gt;= 3), IF($O171 &lt;&gt; "", $E171/$O171, ""), ""),"")</f>
        <v>#VALUE!</v>
      </c>
      <c r="S171" s="10" t="e">
        <f>IF('FY2024'!$A173&lt;&gt;"",IF(AND(MONTH($K171) &lt;= 4, MONTH($L171) &gt;= 4), IF($O171 &lt;&gt; "", $E171/$O171, ""), ""),"")</f>
        <v>#VALUE!</v>
      </c>
      <c r="T171" s="10" t="e">
        <f>IF('FY2024'!$A173&lt;&gt;"",IF(AND(MONTH($K171) &lt;= 5, MONTH($L171) &gt;= 5), IF($O171 &lt;&gt; "", $E171/$O171, ""), ""),"")</f>
        <v>#VALUE!</v>
      </c>
      <c r="U171" s="10" t="e">
        <f>IF('FY2024'!$A173&lt;&gt;"",IF(AND(MONTH($K171) &lt;= 6, MONTH($L171) &gt;= 6), IF($O171 &lt;&gt; "", $E171/$O171, ""), ""),"")</f>
        <v>#VALUE!</v>
      </c>
      <c r="V171" s="10" t="e">
        <f>IF('FY2024'!$A173&lt;&gt;"",IF(AND(MONTH($K171) &lt;= 7, MONTH($L171) &gt;= 7 ), IF($O171 &lt;&gt; "", $E171/$O171, ""), ""),"")</f>
        <v>#VALUE!</v>
      </c>
      <c r="W171" s="10" t="e">
        <f>IF('FY2024'!$A173&lt;&gt;"",IF(AND(MONTH($K171) &lt;= 8, MONTH($L171) &gt;= 8), IF($O171 &lt;&gt; "", $E171/$O171, ""), ""),"")</f>
        <v>#VALUE!</v>
      </c>
      <c r="X171" s="10" t="e">
        <f>IF('FY2024'!$A173&lt;&gt;"",IF(AND(MONTH($K171) &lt;= 9, MONTH($L171) &gt;= 9), IF($O171 &lt;&gt; "", $E171/$O171, ""), ""),"")</f>
        <v>#VALUE!</v>
      </c>
      <c r="Y171" s="10" t="e">
        <f>IF('FY2024'!$A173&lt;&gt;"",IF(AND(MONTH($K171) &lt;= 10, MONTH($L171) &gt;= 10), IF($O171 &lt;&gt; "", $E171/$O171, ""), ""),"")</f>
        <v>#VALUE!</v>
      </c>
      <c r="Z171" s="10" t="e">
        <f>IF('FY2024'!$A173&lt;&gt;"",IF(AND(MONTH($K171) &lt;= 11, MONTH($L171) &gt;= 11), IF($O171 &lt;&gt; "", $E171/$O171, ""), ""),"")</f>
        <v>#VALUE!</v>
      </c>
      <c r="AA171" s="10" t="e">
        <f>IF('FY2024'!$A173&lt;&gt;"",IF(AND(MONTH($K171) &lt;= 12, MONTH($L171) &gt;= 12), IF($O171 &lt;&gt; "", $E171/$O171, ""), ""),"")</f>
        <v>#VALUE!</v>
      </c>
    </row>
    <row r="172" spans="1:27" x14ac:dyDescent="0.25">
      <c r="A172" s="8">
        <f>IF('FY2024'!A174&lt;&gt;"", VALUE('FY2024'!A174), "")</f>
        <v>171</v>
      </c>
      <c r="B172" s="5" t="str">
        <f>IF('FY2024'!A174&lt;&gt;"",_xlfn.VALUETOTEXT('FY2024'!B174),"")</f>
        <v>24-0404-2604-24BNPP-PS-DS-171</v>
      </c>
      <c r="C172" s="5" t="str">
        <f>_xlfn.VALUETOTEXT('FY2024'!C174)</f>
        <v>DS</v>
      </c>
      <c r="D172" s="5" t="str">
        <f>IF('FY2024'!A174&lt;&gt;"",_xlfn.VALUETOTEXT('FY2024'!D174),"")</f>
        <v>BNP Paribas SA</v>
      </c>
      <c r="E172" s="6">
        <f>IF('FY2024'!A174&lt;&gt;"",VALUE('FY2024'!E174),"")</f>
        <v>500000</v>
      </c>
      <c r="F172" s="6">
        <f>IF('FY2024'!A174&lt;&gt;"",VALUE('FY2024'!F174),"")</f>
        <v>79</v>
      </c>
      <c r="G172" s="6">
        <f>IF('FY2024'!A174&lt;&gt;"",VALUE('FY2024'!G174),"")</f>
        <v>62</v>
      </c>
      <c r="H172" s="6">
        <f>IF('FY2024'!A174&lt;&gt;"",VALUE('FY2024'!H174),"")</f>
        <v>3.08</v>
      </c>
      <c r="I172" s="6">
        <f>IF('FY2024'!A174&lt;&gt;"",VALUE('FY2024'!I174),"")</f>
        <v>0.45</v>
      </c>
      <c r="J172" s="6">
        <f>IF('FY2024'!A174&lt;&gt;"",VALUE('FY2024'!J174),"")</f>
        <v>2.63</v>
      </c>
      <c r="K172" s="7" t="e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>#VALUE!</v>
      </c>
      <c r="L172" s="7" t="e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>#VALUE!</v>
      </c>
      <c r="M172" s="7" t="e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>#VALUE!</v>
      </c>
      <c r="N172" s="7" t="e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>#VALUE!</v>
      </c>
      <c r="O172" s="5" t="e">
        <f t="shared" si="2"/>
        <v>#VALUE!</v>
      </c>
      <c r="P172" s="10" t="e">
        <f>IF('FY2024'!$A174&lt;&gt;"",IF(AND(MONTH($K172) &lt;= 1, MONTH($L172) &gt;= 1), IF($O172 &lt;&gt; "", $E172/$O172, ""), ""),"")</f>
        <v>#VALUE!</v>
      </c>
      <c r="Q172" s="10" t="e">
        <f>IF('FY2024'!$A174&lt;&gt;"",IF(AND(MONTH($K172) &lt;= 2, MONTH($L172) &gt;= 2), IF($O172 &lt;&gt; "", $E172/$O172, ""), ""),"")</f>
        <v>#VALUE!</v>
      </c>
      <c r="R172" s="10" t="e">
        <f>IF('FY2024'!$A174&lt;&gt;"",IF(AND(MONTH($K172) &lt;= 3, MONTH($L172) &gt;= 3), IF($O172 &lt;&gt; "", $E172/$O172, ""), ""),"")</f>
        <v>#VALUE!</v>
      </c>
      <c r="S172" s="10" t="e">
        <f>IF('FY2024'!$A174&lt;&gt;"",IF(AND(MONTH($K172) &lt;= 4, MONTH($L172) &gt;= 4), IF($O172 &lt;&gt; "", $E172/$O172, ""), ""),"")</f>
        <v>#VALUE!</v>
      </c>
      <c r="T172" s="10" t="e">
        <f>IF('FY2024'!$A174&lt;&gt;"",IF(AND(MONTH($K172) &lt;= 5, MONTH($L172) &gt;= 5), IF($O172 &lt;&gt; "", $E172/$O172, ""), ""),"")</f>
        <v>#VALUE!</v>
      </c>
      <c r="U172" s="10" t="e">
        <f>IF('FY2024'!$A174&lt;&gt;"",IF(AND(MONTH($K172) &lt;= 6, MONTH($L172) &gt;= 6), IF($O172 &lt;&gt; "", $E172/$O172, ""), ""),"")</f>
        <v>#VALUE!</v>
      </c>
      <c r="V172" s="10" t="e">
        <f>IF('FY2024'!$A174&lt;&gt;"",IF(AND(MONTH($K172) &lt;= 7, MONTH($L172) &gt;= 7 ), IF($O172 &lt;&gt; "", $E172/$O172, ""), ""),"")</f>
        <v>#VALUE!</v>
      </c>
      <c r="W172" s="10" t="e">
        <f>IF('FY2024'!$A174&lt;&gt;"",IF(AND(MONTH($K172) &lt;= 8, MONTH($L172) &gt;= 8), IF($O172 &lt;&gt; "", $E172/$O172, ""), ""),"")</f>
        <v>#VALUE!</v>
      </c>
      <c r="X172" s="10" t="e">
        <f>IF('FY2024'!$A174&lt;&gt;"",IF(AND(MONTH($K172) &lt;= 9, MONTH($L172) &gt;= 9), IF($O172 &lt;&gt; "", $E172/$O172, ""), ""),"")</f>
        <v>#VALUE!</v>
      </c>
      <c r="Y172" s="10" t="e">
        <f>IF('FY2024'!$A174&lt;&gt;"",IF(AND(MONTH($K172) &lt;= 10, MONTH($L172) &gt;= 10), IF($O172 &lt;&gt; "", $E172/$O172, ""), ""),"")</f>
        <v>#VALUE!</v>
      </c>
      <c r="Z172" s="10" t="e">
        <f>IF('FY2024'!$A174&lt;&gt;"",IF(AND(MONTH($K172) &lt;= 11, MONTH($L172) &gt;= 11), IF($O172 &lt;&gt; "", $E172/$O172, ""), ""),"")</f>
        <v>#VALUE!</v>
      </c>
      <c r="AA172" s="10" t="e">
        <f>IF('FY2024'!$A174&lt;&gt;"",IF(AND(MONTH($K172) &lt;= 12, MONTH($L172) &gt;= 12), IF($O172 &lt;&gt; "", $E172/$O172, ""), ""),"")</f>
        <v>#VALUE!</v>
      </c>
    </row>
    <row r="173" spans="1:27" x14ac:dyDescent="0.25">
      <c r="A173" s="8">
        <f>IF('FY2024'!A175&lt;&gt;"", VALUE('FY2024'!A175), "")</f>
        <v>172</v>
      </c>
      <c r="B173" s="5" t="str">
        <f>IF('FY2024'!A175&lt;&gt;"",_xlfn.VALUETOTEXT('FY2024'!B175),"")</f>
        <v>24-0404-2604-24CIMI-PS-AS-172</v>
      </c>
      <c r="C173" s="5" t="str">
        <f>_xlfn.VALUETOTEXT('FY2024'!C175)</f>
        <v>AS</v>
      </c>
      <c r="D173" s="5" t="str">
        <f>IF('FY2024'!A175&lt;&gt;"",_xlfn.VALUETOTEXT('FY2024'!D175),"")</f>
        <v>CIMB Islamic Bank Berhad</v>
      </c>
      <c r="E173" s="6">
        <f>IF('FY2024'!A175&lt;&gt;"",VALUE('FY2024'!E175),"")</f>
        <v>500000</v>
      </c>
      <c r="F173" s="6">
        <f>IF('FY2024'!A175&lt;&gt;"",VALUE('FY2024'!F175),"")</f>
        <v>79</v>
      </c>
      <c r="G173" s="6">
        <f>IF('FY2024'!A175&lt;&gt;"",VALUE('FY2024'!G175),"")</f>
        <v>62</v>
      </c>
      <c r="H173" s="6">
        <f>IF('FY2024'!A175&lt;&gt;"",VALUE('FY2024'!H175),"")</f>
        <v>2.46</v>
      </c>
      <c r="I173" s="6">
        <f>IF('FY2024'!A175&lt;&gt;"",VALUE('FY2024'!I175),"")</f>
        <v>0.28000000000000003</v>
      </c>
      <c r="J173" s="6">
        <f>IF('FY2024'!A175&lt;&gt;"",VALUE('FY2024'!J175),"")</f>
        <v>2.1800000000000002</v>
      </c>
      <c r="K173" s="7" t="e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>#VALUE!</v>
      </c>
      <c r="L173" s="7" t="e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>#VALUE!</v>
      </c>
      <c r="M173" s="7" t="e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>#VALUE!</v>
      </c>
      <c r="N173" s="7" t="e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>#VALUE!</v>
      </c>
      <c r="O173" s="5" t="e">
        <f t="shared" si="2"/>
        <v>#VALUE!</v>
      </c>
      <c r="P173" s="10" t="e">
        <f>IF('FY2024'!$A175&lt;&gt;"",IF(AND(MONTH($K173) &lt;= 1, MONTH($L173) &gt;= 1), IF($O173 &lt;&gt; "", $E173/$O173, ""), ""),"")</f>
        <v>#VALUE!</v>
      </c>
      <c r="Q173" s="10" t="e">
        <f>IF('FY2024'!$A175&lt;&gt;"",IF(AND(MONTH($K173) &lt;= 2, MONTH($L173) &gt;= 2), IF($O173 &lt;&gt; "", $E173/$O173, ""), ""),"")</f>
        <v>#VALUE!</v>
      </c>
      <c r="R173" s="10" t="e">
        <f>IF('FY2024'!$A175&lt;&gt;"",IF(AND(MONTH($K173) &lt;= 3, MONTH($L173) &gt;= 3), IF($O173 &lt;&gt; "", $E173/$O173, ""), ""),"")</f>
        <v>#VALUE!</v>
      </c>
      <c r="S173" s="10" t="e">
        <f>IF('FY2024'!$A175&lt;&gt;"",IF(AND(MONTH($K173) &lt;= 4, MONTH($L173) &gt;= 4), IF($O173 &lt;&gt; "", $E173/$O173, ""), ""),"")</f>
        <v>#VALUE!</v>
      </c>
      <c r="T173" s="10" t="e">
        <f>IF('FY2024'!$A175&lt;&gt;"",IF(AND(MONTH($K173) &lt;= 5, MONTH($L173) &gt;= 5), IF($O173 &lt;&gt; "", $E173/$O173, ""), ""),"")</f>
        <v>#VALUE!</v>
      </c>
      <c r="U173" s="10" t="e">
        <f>IF('FY2024'!$A175&lt;&gt;"",IF(AND(MONTH($K173) &lt;= 6, MONTH($L173) &gt;= 6), IF($O173 &lt;&gt; "", $E173/$O173, ""), ""),"")</f>
        <v>#VALUE!</v>
      </c>
      <c r="V173" s="10" t="e">
        <f>IF('FY2024'!$A175&lt;&gt;"",IF(AND(MONTH($K173) &lt;= 7, MONTH($L173) &gt;= 7 ), IF($O173 &lt;&gt; "", $E173/$O173, ""), ""),"")</f>
        <v>#VALUE!</v>
      </c>
      <c r="W173" s="10" t="e">
        <f>IF('FY2024'!$A175&lt;&gt;"",IF(AND(MONTH($K173) &lt;= 8, MONTH($L173) &gt;= 8), IF($O173 &lt;&gt; "", $E173/$O173, ""), ""),"")</f>
        <v>#VALUE!</v>
      </c>
      <c r="X173" s="10" t="e">
        <f>IF('FY2024'!$A175&lt;&gt;"",IF(AND(MONTH($K173) &lt;= 9, MONTH($L173) &gt;= 9), IF($O173 &lt;&gt; "", $E173/$O173, ""), ""),"")</f>
        <v>#VALUE!</v>
      </c>
      <c r="Y173" s="10" t="e">
        <f>IF('FY2024'!$A175&lt;&gt;"",IF(AND(MONTH($K173) &lt;= 10, MONTH($L173) &gt;= 10), IF($O173 &lt;&gt; "", $E173/$O173, ""), ""),"")</f>
        <v>#VALUE!</v>
      </c>
      <c r="Z173" s="10" t="e">
        <f>IF('FY2024'!$A175&lt;&gt;"",IF(AND(MONTH($K173) &lt;= 11, MONTH($L173) &gt;= 11), IF($O173 &lt;&gt; "", $E173/$O173, ""), ""),"")</f>
        <v>#VALUE!</v>
      </c>
      <c r="AA173" s="10" t="e">
        <f>IF('FY2024'!$A175&lt;&gt;"",IF(AND(MONTH($K173) &lt;= 12, MONTH($L173) &gt;= 12), IF($O173 &lt;&gt; "", $E173/$O173, ""), ""),"")</f>
        <v>#VALUE!</v>
      </c>
    </row>
    <row r="174" spans="1:27" x14ac:dyDescent="0.25">
      <c r="A174" s="8">
        <f>IF('FY2024'!A176&lt;&gt;"", VALUE('FY2024'!A176), "")</f>
        <v>173</v>
      </c>
      <c r="B174" s="5" t="str">
        <f>IF('FY2024'!A176&lt;&gt;"",_xlfn.VALUETOTEXT('FY2024'!B176),"")</f>
        <v>24-0404-2604-24CIMB-PS-AS-173</v>
      </c>
      <c r="C174" s="5" t="str">
        <f>_xlfn.VALUETOTEXT('FY2024'!C176)</f>
        <v>AS</v>
      </c>
      <c r="D174" s="5" t="str">
        <f>IF('FY2024'!A176&lt;&gt;"",_xlfn.VALUETOTEXT('FY2024'!D176),"")</f>
        <v>CIMB Bank Bhd</v>
      </c>
      <c r="E174" s="6">
        <f>IF('FY2024'!A176&lt;&gt;"",VALUE('FY2024'!E176),"")</f>
        <v>500000</v>
      </c>
      <c r="F174" s="6">
        <f>IF('FY2024'!A176&lt;&gt;"",VALUE('FY2024'!F176),"")</f>
        <v>79</v>
      </c>
      <c r="G174" s="6">
        <f>IF('FY2024'!A176&lt;&gt;"",VALUE('FY2024'!G176),"")</f>
        <v>62</v>
      </c>
      <c r="H174" s="6">
        <f>IF('FY2024'!A176&lt;&gt;"",VALUE('FY2024'!H176),"")</f>
        <v>3.09</v>
      </c>
      <c r="I174" s="6">
        <f>IF('FY2024'!A176&lt;&gt;"",VALUE('FY2024'!I176),"")</f>
        <v>0.43</v>
      </c>
      <c r="J174" s="6">
        <f>IF('FY2024'!A176&lt;&gt;"",VALUE('FY2024'!J176),"")</f>
        <v>2.66</v>
      </c>
      <c r="K174" s="7" t="e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>#VALUE!</v>
      </c>
      <c r="L174" s="7" t="e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>#VALUE!</v>
      </c>
      <c r="M174" s="7" t="e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>#VALUE!</v>
      </c>
      <c r="N174" s="7" t="e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>#VALUE!</v>
      </c>
      <c r="O174" s="5" t="e">
        <f t="shared" si="2"/>
        <v>#VALUE!</v>
      </c>
      <c r="P174" s="10" t="e">
        <f>IF('FY2024'!$A176&lt;&gt;"",IF(AND(MONTH($K174) &lt;= 1, MONTH($L174) &gt;= 1), IF($O174 &lt;&gt; "", $E174/$O174, ""), ""),"")</f>
        <v>#VALUE!</v>
      </c>
      <c r="Q174" s="10" t="e">
        <f>IF('FY2024'!$A176&lt;&gt;"",IF(AND(MONTH($K174) &lt;= 2, MONTH($L174) &gt;= 2), IF($O174 &lt;&gt; "", $E174/$O174, ""), ""),"")</f>
        <v>#VALUE!</v>
      </c>
      <c r="R174" s="10" t="e">
        <f>IF('FY2024'!$A176&lt;&gt;"",IF(AND(MONTH($K174) &lt;= 3, MONTH($L174) &gt;= 3), IF($O174 &lt;&gt; "", $E174/$O174, ""), ""),"")</f>
        <v>#VALUE!</v>
      </c>
      <c r="S174" s="10" t="e">
        <f>IF('FY2024'!$A176&lt;&gt;"",IF(AND(MONTH($K174) &lt;= 4, MONTH($L174) &gt;= 4), IF($O174 &lt;&gt; "", $E174/$O174, ""), ""),"")</f>
        <v>#VALUE!</v>
      </c>
      <c r="T174" s="10" t="e">
        <f>IF('FY2024'!$A176&lt;&gt;"",IF(AND(MONTH($K174) &lt;= 5, MONTH($L174) &gt;= 5), IF($O174 &lt;&gt; "", $E174/$O174, ""), ""),"")</f>
        <v>#VALUE!</v>
      </c>
      <c r="U174" s="10" t="e">
        <f>IF('FY2024'!$A176&lt;&gt;"",IF(AND(MONTH($K174) &lt;= 6, MONTH($L174) &gt;= 6), IF($O174 &lt;&gt; "", $E174/$O174, ""), ""),"")</f>
        <v>#VALUE!</v>
      </c>
      <c r="V174" s="10" t="e">
        <f>IF('FY2024'!$A176&lt;&gt;"",IF(AND(MONTH($K174) &lt;= 7, MONTH($L174) &gt;= 7 ), IF($O174 &lt;&gt; "", $E174/$O174, ""), ""),"")</f>
        <v>#VALUE!</v>
      </c>
      <c r="W174" s="10" t="e">
        <f>IF('FY2024'!$A176&lt;&gt;"",IF(AND(MONTH($K174) &lt;= 8, MONTH($L174) &gt;= 8), IF($O174 &lt;&gt; "", $E174/$O174, ""), ""),"")</f>
        <v>#VALUE!</v>
      </c>
      <c r="X174" s="10" t="e">
        <f>IF('FY2024'!$A176&lt;&gt;"",IF(AND(MONTH($K174) &lt;= 9, MONTH($L174) &gt;= 9), IF($O174 &lt;&gt; "", $E174/$O174, ""), ""),"")</f>
        <v>#VALUE!</v>
      </c>
      <c r="Y174" s="10" t="e">
        <f>IF('FY2024'!$A176&lt;&gt;"",IF(AND(MONTH($K174) &lt;= 10, MONTH($L174) &gt;= 10), IF($O174 &lt;&gt; "", $E174/$O174, ""), ""),"")</f>
        <v>#VALUE!</v>
      </c>
      <c r="Z174" s="10" t="e">
        <f>IF('FY2024'!$A176&lt;&gt;"",IF(AND(MONTH($K174) &lt;= 11, MONTH($L174) &gt;= 11), IF($O174 &lt;&gt; "", $E174/$O174, ""), ""),"")</f>
        <v>#VALUE!</v>
      </c>
      <c r="AA174" s="10" t="e">
        <f>IF('FY2024'!$A176&lt;&gt;"",IF(AND(MONTH($K174) &lt;= 12, MONTH($L174) &gt;= 12), IF($O174 &lt;&gt; "", $E174/$O174, ""), ""),"")</f>
        <v>#VALUE!</v>
      </c>
    </row>
    <row r="175" spans="1:27" x14ac:dyDescent="0.25">
      <c r="A175" s="8">
        <f>IF('FY2024'!A177&lt;&gt;"", VALUE('FY2024'!A177), "")</f>
        <v>174</v>
      </c>
      <c r="B175" s="5" t="str">
        <f>IF('FY2024'!A177&lt;&gt;"",_xlfn.VALUETOTEXT('FY2024'!B177),"")</f>
        <v>24-0504-2904-24BNPP-PS-DS-174</v>
      </c>
      <c r="C175" s="5" t="str">
        <f>_xlfn.VALUETOTEXT('FY2024'!C177)</f>
        <v>DS</v>
      </c>
      <c r="D175" s="5" t="str">
        <f>IF('FY2024'!A177&lt;&gt;"",_xlfn.VALUETOTEXT('FY2024'!D177),"")</f>
        <v>BNP Paribas SA</v>
      </c>
      <c r="E175" s="6">
        <f>IF('FY2024'!A177&lt;&gt;"",VALUE('FY2024'!E177),"")</f>
        <v>500000</v>
      </c>
      <c r="F175" s="6">
        <f>IF('FY2024'!A177&lt;&gt;"",VALUE('FY2024'!F177),"")</f>
        <v>80</v>
      </c>
      <c r="G175" s="6">
        <f>IF('FY2024'!A177&lt;&gt;"",VALUE('FY2024'!G177),"")</f>
        <v>62</v>
      </c>
      <c r="H175" s="6">
        <f>IF('FY2024'!A177&lt;&gt;"",VALUE('FY2024'!H177),"")</f>
        <v>2.6</v>
      </c>
      <c r="I175" s="6">
        <f>IF('FY2024'!A177&lt;&gt;"",VALUE('FY2024'!I177),"")</f>
        <v>0.26</v>
      </c>
      <c r="J175" s="6">
        <f>IF('FY2024'!A177&lt;&gt;"",VALUE('FY2024'!J177),"")</f>
        <v>2.34</v>
      </c>
      <c r="K175" s="7" t="e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>#VALUE!</v>
      </c>
      <c r="L175" s="7" t="e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>#VALUE!</v>
      </c>
      <c r="M175" s="7" t="e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>#VALUE!</v>
      </c>
      <c r="N175" s="7" t="e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>#VALUE!</v>
      </c>
      <c r="O175" s="5" t="e">
        <f t="shared" si="2"/>
        <v>#VALUE!</v>
      </c>
      <c r="P175" s="10" t="e">
        <f>IF('FY2024'!$A177&lt;&gt;"",IF(AND(MONTH($K175) &lt;= 1, MONTH($L175) &gt;= 1), IF($O175 &lt;&gt; "", $E175/$O175, ""), ""),"")</f>
        <v>#VALUE!</v>
      </c>
      <c r="Q175" s="10" t="e">
        <f>IF('FY2024'!$A177&lt;&gt;"",IF(AND(MONTH($K175) &lt;= 2, MONTH($L175) &gt;= 2), IF($O175 &lt;&gt; "", $E175/$O175, ""), ""),"")</f>
        <v>#VALUE!</v>
      </c>
      <c r="R175" s="10" t="e">
        <f>IF('FY2024'!$A177&lt;&gt;"",IF(AND(MONTH($K175) &lt;= 3, MONTH($L175) &gt;= 3), IF($O175 &lt;&gt; "", $E175/$O175, ""), ""),"")</f>
        <v>#VALUE!</v>
      </c>
      <c r="S175" s="10" t="e">
        <f>IF('FY2024'!$A177&lt;&gt;"",IF(AND(MONTH($K175) &lt;= 4, MONTH($L175) &gt;= 4), IF($O175 &lt;&gt; "", $E175/$O175, ""), ""),"")</f>
        <v>#VALUE!</v>
      </c>
      <c r="T175" s="10" t="e">
        <f>IF('FY2024'!$A177&lt;&gt;"",IF(AND(MONTH($K175) &lt;= 5, MONTH($L175) &gt;= 5), IF($O175 &lt;&gt; "", $E175/$O175, ""), ""),"")</f>
        <v>#VALUE!</v>
      </c>
      <c r="U175" s="10" t="e">
        <f>IF('FY2024'!$A177&lt;&gt;"",IF(AND(MONTH($K175) &lt;= 6, MONTH($L175) &gt;= 6), IF($O175 &lt;&gt; "", $E175/$O175, ""), ""),"")</f>
        <v>#VALUE!</v>
      </c>
      <c r="V175" s="10" t="e">
        <f>IF('FY2024'!$A177&lt;&gt;"",IF(AND(MONTH($K175) &lt;= 7, MONTH($L175) &gt;= 7 ), IF($O175 &lt;&gt; "", $E175/$O175, ""), ""),"")</f>
        <v>#VALUE!</v>
      </c>
      <c r="W175" s="10" t="e">
        <f>IF('FY2024'!$A177&lt;&gt;"",IF(AND(MONTH($K175) &lt;= 8, MONTH($L175) &gt;= 8), IF($O175 &lt;&gt; "", $E175/$O175, ""), ""),"")</f>
        <v>#VALUE!</v>
      </c>
      <c r="X175" s="10" t="e">
        <f>IF('FY2024'!$A177&lt;&gt;"",IF(AND(MONTH($K175) &lt;= 9, MONTH($L175) &gt;= 9), IF($O175 &lt;&gt; "", $E175/$O175, ""), ""),"")</f>
        <v>#VALUE!</v>
      </c>
      <c r="Y175" s="10" t="e">
        <f>IF('FY2024'!$A177&lt;&gt;"",IF(AND(MONTH($K175) &lt;= 10, MONTH($L175) &gt;= 10), IF($O175 &lt;&gt; "", $E175/$O175, ""), ""),"")</f>
        <v>#VALUE!</v>
      </c>
      <c r="Z175" s="10" t="e">
        <f>IF('FY2024'!$A177&lt;&gt;"",IF(AND(MONTH($K175) &lt;= 11, MONTH($L175) &gt;= 11), IF($O175 &lt;&gt; "", $E175/$O175, ""), ""),"")</f>
        <v>#VALUE!</v>
      </c>
      <c r="AA175" s="10" t="e">
        <f>IF('FY2024'!$A177&lt;&gt;"",IF(AND(MONTH($K175) &lt;= 12, MONTH($L175) &gt;= 12), IF($O175 &lt;&gt; "", $E175/$O175, ""), ""),"")</f>
        <v>#VALUE!</v>
      </c>
    </row>
    <row r="176" spans="1:27" x14ac:dyDescent="0.25">
      <c r="A176" s="8">
        <f>IF('FY2024'!A178&lt;&gt;"", VALUE('FY2024'!A178), "")</f>
        <v>175</v>
      </c>
      <c r="B176" s="5" t="str">
        <f>IF('FY2024'!A178&lt;&gt;"",_xlfn.VALUETOTEXT('FY2024'!B178),"")</f>
        <v>24-0504-2904-24SCBB-PS-AS-175</v>
      </c>
      <c r="C176" s="5" t="str">
        <f>_xlfn.VALUETOTEXT('FY2024'!C178)</f>
        <v>AS</v>
      </c>
      <c r="D176" s="5" t="str">
        <f>IF('FY2024'!A178&lt;&gt;"",_xlfn.VALUETOTEXT('FY2024'!D178),"")</f>
        <v>Standard Chartered Bank (M) Bhd</v>
      </c>
      <c r="E176" s="6">
        <f>IF('FY2024'!A178&lt;&gt;"",VALUE('FY2024'!E178),"")</f>
        <v>500000</v>
      </c>
      <c r="F176" s="6">
        <f>IF('FY2024'!A178&lt;&gt;"",VALUE('FY2024'!F178),"")</f>
        <v>80</v>
      </c>
      <c r="G176" s="6">
        <f>IF('FY2024'!A178&lt;&gt;"",VALUE('FY2024'!G178),"")</f>
        <v>62</v>
      </c>
      <c r="H176" s="6">
        <f>IF('FY2024'!A178&lt;&gt;"",VALUE('FY2024'!H178),"")</f>
        <v>2.5499999999999998</v>
      </c>
      <c r="I176" s="6">
        <f>IF('FY2024'!A178&lt;&gt;"",VALUE('FY2024'!I178),"")</f>
        <v>0.2</v>
      </c>
      <c r="J176" s="6">
        <f>IF('FY2024'!A178&lt;&gt;"",VALUE('FY2024'!J178),"")</f>
        <v>2.35</v>
      </c>
      <c r="K176" s="7" t="e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>#VALUE!</v>
      </c>
      <c r="L176" s="7" t="e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>#VALUE!</v>
      </c>
      <c r="M176" s="7" t="e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>#VALUE!</v>
      </c>
      <c r="N176" s="7" t="e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>#VALUE!</v>
      </c>
      <c r="O176" s="5" t="e">
        <f t="shared" si="2"/>
        <v>#VALUE!</v>
      </c>
      <c r="P176" s="10" t="e">
        <f>IF('FY2024'!$A178&lt;&gt;"",IF(AND(MONTH($K176) &lt;= 1, MONTH($L176) &gt;= 1), IF($O176 &lt;&gt; "", $E176/$O176, ""), ""),"")</f>
        <v>#VALUE!</v>
      </c>
      <c r="Q176" s="10" t="e">
        <f>IF('FY2024'!$A178&lt;&gt;"",IF(AND(MONTH($K176) &lt;= 2, MONTH($L176) &gt;= 2), IF($O176 &lt;&gt; "", $E176/$O176, ""), ""),"")</f>
        <v>#VALUE!</v>
      </c>
      <c r="R176" s="10" t="e">
        <f>IF('FY2024'!$A178&lt;&gt;"",IF(AND(MONTH($K176) &lt;= 3, MONTH($L176) &gt;= 3), IF($O176 &lt;&gt; "", $E176/$O176, ""), ""),"")</f>
        <v>#VALUE!</v>
      </c>
      <c r="S176" s="10" t="e">
        <f>IF('FY2024'!$A178&lt;&gt;"",IF(AND(MONTH($K176) &lt;= 4, MONTH($L176) &gt;= 4), IF($O176 &lt;&gt; "", $E176/$O176, ""), ""),"")</f>
        <v>#VALUE!</v>
      </c>
      <c r="T176" s="10" t="e">
        <f>IF('FY2024'!$A178&lt;&gt;"",IF(AND(MONTH($K176) &lt;= 5, MONTH($L176) &gt;= 5), IF($O176 &lt;&gt; "", $E176/$O176, ""), ""),"")</f>
        <v>#VALUE!</v>
      </c>
      <c r="U176" s="10" t="e">
        <f>IF('FY2024'!$A178&lt;&gt;"",IF(AND(MONTH($K176) &lt;= 6, MONTH($L176) &gt;= 6), IF($O176 &lt;&gt; "", $E176/$O176, ""), ""),"")</f>
        <v>#VALUE!</v>
      </c>
      <c r="V176" s="10" t="e">
        <f>IF('FY2024'!$A178&lt;&gt;"",IF(AND(MONTH($K176) &lt;= 7, MONTH($L176) &gt;= 7 ), IF($O176 &lt;&gt; "", $E176/$O176, ""), ""),"")</f>
        <v>#VALUE!</v>
      </c>
      <c r="W176" s="10" t="e">
        <f>IF('FY2024'!$A178&lt;&gt;"",IF(AND(MONTH($K176) &lt;= 8, MONTH($L176) &gt;= 8), IF($O176 &lt;&gt; "", $E176/$O176, ""), ""),"")</f>
        <v>#VALUE!</v>
      </c>
      <c r="X176" s="10" t="e">
        <f>IF('FY2024'!$A178&lt;&gt;"",IF(AND(MONTH($K176) &lt;= 9, MONTH($L176) &gt;= 9), IF($O176 &lt;&gt; "", $E176/$O176, ""), ""),"")</f>
        <v>#VALUE!</v>
      </c>
      <c r="Y176" s="10" t="e">
        <f>IF('FY2024'!$A178&lt;&gt;"",IF(AND(MONTH($K176) &lt;= 10, MONTH($L176) &gt;= 10), IF($O176 &lt;&gt; "", $E176/$O176, ""), ""),"")</f>
        <v>#VALUE!</v>
      </c>
      <c r="Z176" s="10" t="e">
        <f>IF('FY2024'!$A178&lt;&gt;"",IF(AND(MONTH($K176) &lt;= 11, MONTH($L176) &gt;= 11), IF($O176 &lt;&gt; "", $E176/$O176, ""), ""),"")</f>
        <v>#VALUE!</v>
      </c>
      <c r="AA176" s="10" t="e">
        <f>IF('FY2024'!$A178&lt;&gt;"",IF(AND(MONTH($K176) &lt;= 12, MONTH($L176) &gt;= 12), IF($O176 &lt;&gt; "", $E176/$O176, ""), ""),"")</f>
        <v>#VALUE!</v>
      </c>
    </row>
    <row r="177" spans="1:27" x14ac:dyDescent="0.25">
      <c r="A177" s="8">
        <f>IF('FY2024'!A179&lt;&gt;"", VALUE('FY2024'!A179), "")</f>
        <v>176</v>
      </c>
      <c r="B177" s="5" t="str">
        <f>IF('FY2024'!A179&lt;&gt;"",_xlfn.VALUETOTEXT('FY2024'!B179),"")</f>
        <v>24-0504-2904-24TOTS-PS-HZ-176</v>
      </c>
      <c r="C177" s="5" t="str">
        <f>_xlfn.VALUETOTEXT('FY2024'!C179)</f>
        <v>HZ</v>
      </c>
      <c r="D177" s="5" t="str">
        <f>IF('FY2024'!A179&lt;&gt;"",_xlfn.VALUETOTEXT('FY2024'!D179),"")</f>
        <v>TOTSA TotalEnergies Trading SA</v>
      </c>
      <c r="E177" s="6">
        <f>IF('FY2024'!A179&lt;&gt;"",VALUE('FY2024'!E179),"")</f>
        <v>500000</v>
      </c>
      <c r="F177" s="6">
        <f>IF('FY2024'!A179&lt;&gt;"",VALUE('FY2024'!F179),"")</f>
        <v>80</v>
      </c>
      <c r="G177" s="6">
        <f>IF('FY2024'!A179&lt;&gt;"",VALUE('FY2024'!G179),"")</f>
        <v>62</v>
      </c>
      <c r="H177" s="6">
        <f>IF('FY2024'!A179&lt;&gt;"",VALUE('FY2024'!H179),"")</f>
        <v>3.39</v>
      </c>
      <c r="I177" s="6">
        <f>IF('FY2024'!A179&lt;&gt;"",VALUE('FY2024'!I179),"")</f>
        <v>0.5</v>
      </c>
      <c r="J177" s="6">
        <f>IF('FY2024'!A179&lt;&gt;"",VALUE('FY2024'!J179),"")</f>
        <v>2.89</v>
      </c>
      <c r="K177" s="7" t="e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>#VALUE!</v>
      </c>
      <c r="L177" s="7" t="e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>#VALUE!</v>
      </c>
      <c r="M177" s="7" t="e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>#VALUE!</v>
      </c>
      <c r="N177" s="7" t="e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>#VALUE!</v>
      </c>
      <c r="O177" s="5" t="e">
        <f t="shared" si="2"/>
        <v>#VALUE!</v>
      </c>
      <c r="P177" s="10" t="e">
        <f>IF('FY2024'!$A179&lt;&gt;"",IF(AND(MONTH($K177) &lt;= 1, MONTH($L177) &gt;= 1), IF($O177 &lt;&gt; "", $E177/$O177, ""), ""),"")</f>
        <v>#VALUE!</v>
      </c>
      <c r="Q177" s="10" t="e">
        <f>IF('FY2024'!$A179&lt;&gt;"",IF(AND(MONTH($K177) &lt;= 2, MONTH($L177) &gt;= 2), IF($O177 &lt;&gt; "", $E177/$O177, ""), ""),"")</f>
        <v>#VALUE!</v>
      </c>
      <c r="R177" s="10" t="e">
        <f>IF('FY2024'!$A179&lt;&gt;"",IF(AND(MONTH($K177) &lt;= 3, MONTH($L177) &gt;= 3), IF($O177 &lt;&gt; "", $E177/$O177, ""), ""),"")</f>
        <v>#VALUE!</v>
      </c>
      <c r="S177" s="10" t="e">
        <f>IF('FY2024'!$A179&lt;&gt;"",IF(AND(MONTH($K177) &lt;= 4, MONTH($L177) &gt;= 4), IF($O177 &lt;&gt; "", $E177/$O177, ""), ""),"")</f>
        <v>#VALUE!</v>
      </c>
      <c r="T177" s="10" t="e">
        <f>IF('FY2024'!$A179&lt;&gt;"",IF(AND(MONTH($K177) &lt;= 5, MONTH($L177) &gt;= 5), IF($O177 &lt;&gt; "", $E177/$O177, ""), ""),"")</f>
        <v>#VALUE!</v>
      </c>
      <c r="U177" s="10" t="e">
        <f>IF('FY2024'!$A179&lt;&gt;"",IF(AND(MONTH($K177) &lt;= 6, MONTH($L177) &gt;= 6), IF($O177 &lt;&gt; "", $E177/$O177, ""), ""),"")</f>
        <v>#VALUE!</v>
      </c>
      <c r="V177" s="10" t="e">
        <f>IF('FY2024'!$A179&lt;&gt;"",IF(AND(MONTH($K177) &lt;= 7, MONTH($L177) &gt;= 7 ), IF($O177 &lt;&gt; "", $E177/$O177, ""), ""),"")</f>
        <v>#VALUE!</v>
      </c>
      <c r="W177" s="10" t="e">
        <f>IF('FY2024'!$A179&lt;&gt;"",IF(AND(MONTH($K177) &lt;= 8, MONTH($L177) &gt;= 8), IF($O177 &lt;&gt; "", $E177/$O177, ""), ""),"")</f>
        <v>#VALUE!</v>
      </c>
      <c r="X177" s="10" t="e">
        <f>IF('FY2024'!$A179&lt;&gt;"",IF(AND(MONTH($K177) &lt;= 9, MONTH($L177) &gt;= 9), IF($O177 &lt;&gt; "", $E177/$O177, ""), ""),"")</f>
        <v>#VALUE!</v>
      </c>
      <c r="Y177" s="10" t="e">
        <f>IF('FY2024'!$A179&lt;&gt;"",IF(AND(MONTH($K177) &lt;= 10, MONTH($L177) &gt;= 10), IF($O177 &lt;&gt; "", $E177/$O177, ""), ""),"")</f>
        <v>#VALUE!</v>
      </c>
      <c r="Z177" s="10" t="e">
        <f>IF('FY2024'!$A179&lt;&gt;"",IF(AND(MONTH($K177) &lt;= 11, MONTH($L177) &gt;= 11), IF($O177 &lt;&gt; "", $E177/$O177, ""), ""),"")</f>
        <v>#VALUE!</v>
      </c>
      <c r="AA177" s="10" t="e">
        <f>IF('FY2024'!$A179&lt;&gt;"",IF(AND(MONTH($K177) &lt;= 12, MONTH($L177) &gt;= 12), IF($O177 &lt;&gt; "", $E177/$O177, ""), ""),"")</f>
        <v>#VALUE!</v>
      </c>
    </row>
    <row r="178" spans="1:27" x14ac:dyDescent="0.25">
      <c r="A178" s="8">
        <f>IF('FY2024'!A180&lt;&gt;"", VALUE('FY2024'!A180), "")</f>
        <v>177</v>
      </c>
      <c r="B178" s="5" t="str">
        <f>IF('FY2024'!A180&lt;&gt;"",_xlfn.VALUETOTEXT('FY2024'!B180),"")</f>
        <v>24-0504-2904-24JPMC-PS-EG-177</v>
      </c>
      <c r="C178" s="5" t="str">
        <f>_xlfn.VALUETOTEXT('FY2024'!C180)</f>
        <v>EG</v>
      </c>
      <c r="D178" s="5" t="str">
        <f>IF('FY2024'!A180&lt;&gt;"",_xlfn.VALUETOTEXT('FY2024'!D180),"")</f>
        <v>JP Morgan Chase Bank NA</v>
      </c>
      <c r="E178" s="6">
        <f>IF('FY2024'!A180&lt;&gt;"",VALUE('FY2024'!E180),"")</f>
        <v>500000</v>
      </c>
      <c r="F178" s="6">
        <f>IF('FY2024'!A180&lt;&gt;"",VALUE('FY2024'!F180),"")</f>
        <v>80</v>
      </c>
      <c r="G178" s="6">
        <f>IF('FY2024'!A180&lt;&gt;"",VALUE('FY2024'!G180),"")</f>
        <v>62</v>
      </c>
      <c r="H178" s="6">
        <f>IF('FY2024'!A180&lt;&gt;"",VALUE('FY2024'!H180),"")</f>
        <v>2.6</v>
      </c>
      <c r="I178" s="6">
        <f>IF('FY2024'!A180&lt;&gt;"",VALUE('FY2024'!I180),"")</f>
        <v>0.24</v>
      </c>
      <c r="J178" s="6">
        <f>IF('FY2024'!A180&lt;&gt;"",VALUE('FY2024'!J180),"")</f>
        <v>2.36</v>
      </c>
      <c r="K178" s="7" t="e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>#VALUE!</v>
      </c>
      <c r="L178" s="7" t="e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>#VALUE!</v>
      </c>
      <c r="M178" s="7" t="e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>#VALUE!</v>
      </c>
      <c r="N178" s="7" t="e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>#VALUE!</v>
      </c>
      <c r="O178" s="5" t="e">
        <f t="shared" si="2"/>
        <v>#VALUE!</v>
      </c>
      <c r="P178" s="10" t="e">
        <f>IF('FY2024'!$A180&lt;&gt;"",IF(AND(MONTH($K178) &lt;= 1, MONTH($L178) &gt;= 1), IF($O178 &lt;&gt; "", $E178/$O178, ""), ""),"")</f>
        <v>#VALUE!</v>
      </c>
      <c r="Q178" s="10" t="e">
        <f>IF('FY2024'!$A180&lt;&gt;"",IF(AND(MONTH($K178) &lt;= 2, MONTH($L178) &gt;= 2), IF($O178 &lt;&gt; "", $E178/$O178, ""), ""),"")</f>
        <v>#VALUE!</v>
      </c>
      <c r="R178" s="10" t="e">
        <f>IF('FY2024'!$A180&lt;&gt;"",IF(AND(MONTH($K178) &lt;= 3, MONTH($L178) &gt;= 3), IF($O178 &lt;&gt; "", $E178/$O178, ""), ""),"")</f>
        <v>#VALUE!</v>
      </c>
      <c r="S178" s="10" t="e">
        <f>IF('FY2024'!$A180&lt;&gt;"",IF(AND(MONTH($K178) &lt;= 4, MONTH($L178) &gt;= 4), IF($O178 &lt;&gt; "", $E178/$O178, ""), ""),"")</f>
        <v>#VALUE!</v>
      </c>
      <c r="T178" s="10" t="e">
        <f>IF('FY2024'!$A180&lt;&gt;"",IF(AND(MONTH($K178) &lt;= 5, MONTH($L178) &gt;= 5), IF($O178 &lt;&gt; "", $E178/$O178, ""), ""),"")</f>
        <v>#VALUE!</v>
      </c>
      <c r="U178" s="10" t="e">
        <f>IF('FY2024'!$A180&lt;&gt;"",IF(AND(MONTH($K178) &lt;= 6, MONTH($L178) &gt;= 6), IF($O178 &lt;&gt; "", $E178/$O178, ""), ""),"")</f>
        <v>#VALUE!</v>
      </c>
      <c r="V178" s="10" t="e">
        <f>IF('FY2024'!$A180&lt;&gt;"",IF(AND(MONTH($K178) &lt;= 7, MONTH($L178) &gt;= 7 ), IF($O178 &lt;&gt; "", $E178/$O178, ""), ""),"")</f>
        <v>#VALUE!</v>
      </c>
      <c r="W178" s="10" t="e">
        <f>IF('FY2024'!$A180&lt;&gt;"",IF(AND(MONTH($K178) &lt;= 8, MONTH($L178) &gt;= 8), IF($O178 &lt;&gt; "", $E178/$O178, ""), ""),"")</f>
        <v>#VALUE!</v>
      </c>
      <c r="X178" s="10" t="e">
        <f>IF('FY2024'!$A180&lt;&gt;"",IF(AND(MONTH($K178) &lt;= 9, MONTH($L178) &gt;= 9), IF($O178 &lt;&gt; "", $E178/$O178, ""), ""),"")</f>
        <v>#VALUE!</v>
      </c>
      <c r="Y178" s="10" t="e">
        <f>IF('FY2024'!$A180&lt;&gt;"",IF(AND(MONTH($K178) &lt;= 10, MONTH($L178) &gt;= 10), IF($O178 &lt;&gt; "", $E178/$O178, ""), ""),"")</f>
        <v>#VALUE!</v>
      </c>
      <c r="Z178" s="10" t="e">
        <f>IF('FY2024'!$A180&lt;&gt;"",IF(AND(MONTH($K178) &lt;= 11, MONTH($L178) &gt;= 11), IF($O178 &lt;&gt; "", $E178/$O178, ""), ""),"")</f>
        <v>#VALUE!</v>
      </c>
      <c r="AA178" s="10" t="e">
        <f>IF('FY2024'!$A180&lt;&gt;"",IF(AND(MONTH($K178) &lt;= 12, MONTH($L178) &gt;= 12), IF($O178 &lt;&gt; "", $E178/$O178, ""), ""),"")</f>
        <v>#VALUE!</v>
      </c>
    </row>
    <row r="179" spans="1:27" x14ac:dyDescent="0.25">
      <c r="A179" s="8">
        <f>IF('FY2024'!A181&lt;&gt;"", VALUE('FY2024'!A181), "")</f>
        <v>178</v>
      </c>
      <c r="B179" s="5" t="str">
        <f>IF('FY2024'!A181&lt;&gt;"",_xlfn.VALUETOTEXT('FY2024'!B181),"")</f>
        <v>24-0504-2904-24CITI-PS-DS-178</v>
      </c>
      <c r="C179" s="5" t="str">
        <f>_xlfn.VALUETOTEXT('FY2024'!C181)</f>
        <v>DS</v>
      </c>
      <c r="D179" s="5" t="str">
        <f>IF('FY2024'!A181&lt;&gt;"",_xlfn.VALUETOTEXT('FY2024'!D181),"")</f>
        <v>Citibank Bhd</v>
      </c>
      <c r="E179" s="6">
        <f>IF('FY2024'!A181&lt;&gt;"",VALUE('FY2024'!E181),"")</f>
        <v>500000</v>
      </c>
      <c r="F179" s="6">
        <f>IF('FY2024'!A181&lt;&gt;"",VALUE('FY2024'!F181),"")</f>
        <v>80</v>
      </c>
      <c r="G179" s="6">
        <f>IF('FY2024'!A181&lt;&gt;"",VALUE('FY2024'!G181),"")</f>
        <v>62</v>
      </c>
      <c r="H179" s="6">
        <f>IF('FY2024'!A181&lt;&gt;"",VALUE('FY2024'!H181),"")</f>
        <v>3.32</v>
      </c>
      <c r="I179" s="6">
        <f>IF('FY2024'!A181&lt;&gt;"",VALUE('FY2024'!I181),"")</f>
        <v>0.43</v>
      </c>
      <c r="J179" s="6">
        <f>IF('FY2024'!A181&lt;&gt;"",VALUE('FY2024'!J181),"")</f>
        <v>2.89</v>
      </c>
      <c r="K179" s="7" t="e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>#VALUE!</v>
      </c>
      <c r="L179" s="7" t="e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>#VALUE!</v>
      </c>
      <c r="M179" s="7" t="e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>#VALUE!</v>
      </c>
      <c r="N179" s="7" t="e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>#VALUE!</v>
      </c>
      <c r="O179" s="5" t="e">
        <f t="shared" si="2"/>
        <v>#VALUE!</v>
      </c>
      <c r="P179" s="10" t="e">
        <f>IF('FY2024'!$A181&lt;&gt;"",IF(AND(MONTH($K179) &lt;= 1, MONTH($L179) &gt;= 1), IF($O179 &lt;&gt; "", $E179/$O179, ""), ""),"")</f>
        <v>#VALUE!</v>
      </c>
      <c r="Q179" s="10" t="e">
        <f>IF('FY2024'!$A181&lt;&gt;"",IF(AND(MONTH($K179) &lt;= 2, MONTH($L179) &gt;= 2), IF($O179 &lt;&gt; "", $E179/$O179, ""), ""),"")</f>
        <v>#VALUE!</v>
      </c>
      <c r="R179" s="10" t="e">
        <f>IF('FY2024'!$A181&lt;&gt;"",IF(AND(MONTH($K179) &lt;= 3, MONTH($L179) &gt;= 3), IF($O179 &lt;&gt; "", $E179/$O179, ""), ""),"")</f>
        <v>#VALUE!</v>
      </c>
      <c r="S179" s="10" t="e">
        <f>IF('FY2024'!$A181&lt;&gt;"",IF(AND(MONTH($K179) &lt;= 4, MONTH($L179) &gt;= 4), IF($O179 &lt;&gt; "", $E179/$O179, ""), ""),"")</f>
        <v>#VALUE!</v>
      </c>
      <c r="T179" s="10" t="e">
        <f>IF('FY2024'!$A181&lt;&gt;"",IF(AND(MONTH($K179) &lt;= 5, MONTH($L179) &gt;= 5), IF($O179 &lt;&gt; "", $E179/$O179, ""), ""),"")</f>
        <v>#VALUE!</v>
      </c>
      <c r="U179" s="10" t="e">
        <f>IF('FY2024'!$A181&lt;&gt;"",IF(AND(MONTH($K179) &lt;= 6, MONTH($L179) &gt;= 6), IF($O179 &lt;&gt; "", $E179/$O179, ""), ""),"")</f>
        <v>#VALUE!</v>
      </c>
      <c r="V179" s="10" t="e">
        <f>IF('FY2024'!$A181&lt;&gt;"",IF(AND(MONTH($K179) &lt;= 7, MONTH($L179) &gt;= 7 ), IF($O179 &lt;&gt; "", $E179/$O179, ""), ""),"")</f>
        <v>#VALUE!</v>
      </c>
      <c r="W179" s="10" t="e">
        <f>IF('FY2024'!$A181&lt;&gt;"",IF(AND(MONTH($K179) &lt;= 8, MONTH($L179) &gt;= 8), IF($O179 &lt;&gt; "", $E179/$O179, ""), ""),"")</f>
        <v>#VALUE!</v>
      </c>
      <c r="X179" s="10" t="e">
        <f>IF('FY2024'!$A181&lt;&gt;"",IF(AND(MONTH($K179) &lt;= 9, MONTH($L179) &gt;= 9), IF($O179 &lt;&gt; "", $E179/$O179, ""), ""),"")</f>
        <v>#VALUE!</v>
      </c>
      <c r="Y179" s="10" t="e">
        <f>IF('FY2024'!$A181&lt;&gt;"",IF(AND(MONTH($K179) &lt;= 10, MONTH($L179) &gt;= 10), IF($O179 &lt;&gt; "", $E179/$O179, ""), ""),"")</f>
        <v>#VALUE!</v>
      </c>
      <c r="Z179" s="10" t="e">
        <f>IF('FY2024'!$A181&lt;&gt;"",IF(AND(MONTH($K179) &lt;= 11, MONTH($L179) &gt;= 11), IF($O179 &lt;&gt; "", $E179/$O179, ""), ""),"")</f>
        <v>#VALUE!</v>
      </c>
      <c r="AA179" s="10" t="e">
        <f>IF('FY2024'!$A181&lt;&gt;"",IF(AND(MONTH($K179) &lt;= 12, MONTH($L179) &gt;= 12), IF($O179 &lt;&gt; "", $E179/$O179, ""), ""),"")</f>
        <v>#VALUE!</v>
      </c>
    </row>
    <row r="180" spans="1:27" x14ac:dyDescent="0.25">
      <c r="A180" s="8">
        <f>IF('FY2024'!A182&lt;&gt;"", VALUE('FY2024'!A182), "")</f>
        <v>179</v>
      </c>
      <c r="B180" s="5" t="str">
        <f>IF('FY2024'!A182&lt;&gt;"",_xlfn.VALUETOTEXT('FY2024'!B182),"")</f>
        <v>24-0504-2904-24SCBB-PS-AS-179</v>
      </c>
      <c r="C180" s="5" t="str">
        <f>_xlfn.VALUETOTEXT('FY2024'!C182)</f>
        <v>AS</v>
      </c>
      <c r="D180" s="5" t="str">
        <f>IF('FY2024'!A182&lt;&gt;"",_xlfn.VALUETOTEXT('FY2024'!D182),"")</f>
        <v>Standard Chartered Bank (M) Bhd</v>
      </c>
      <c r="E180" s="6">
        <f>IF('FY2024'!A182&lt;&gt;"",VALUE('FY2024'!E182),"")</f>
        <v>500000</v>
      </c>
      <c r="F180" s="6">
        <f>IF('FY2024'!A182&lt;&gt;"",VALUE('FY2024'!F182),"")</f>
        <v>80</v>
      </c>
      <c r="G180" s="6">
        <f>IF('FY2024'!A182&lt;&gt;"",VALUE('FY2024'!G182),"")</f>
        <v>62</v>
      </c>
      <c r="H180" s="6">
        <f>IF('FY2024'!A182&lt;&gt;"",VALUE('FY2024'!H182),"")</f>
        <v>3.3</v>
      </c>
      <c r="I180" s="6">
        <f>IF('FY2024'!A182&lt;&gt;"",VALUE('FY2024'!I182),"")</f>
        <v>0.39</v>
      </c>
      <c r="J180" s="6">
        <f>IF('FY2024'!A182&lt;&gt;"",VALUE('FY2024'!J182),"")</f>
        <v>2.91</v>
      </c>
      <c r="K180" s="7" t="e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>#VALUE!</v>
      </c>
      <c r="L180" s="7" t="e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>#VALUE!</v>
      </c>
      <c r="M180" s="7" t="e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>#VALUE!</v>
      </c>
      <c r="N180" s="7" t="e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>#VALUE!</v>
      </c>
      <c r="O180" s="5" t="e">
        <f t="shared" si="2"/>
        <v>#VALUE!</v>
      </c>
      <c r="P180" s="10" t="e">
        <f>IF('FY2024'!$A182&lt;&gt;"",IF(AND(MONTH($K180) &lt;= 1, MONTH($L180) &gt;= 1), IF($O180 &lt;&gt; "", $E180/$O180, ""), ""),"")</f>
        <v>#VALUE!</v>
      </c>
      <c r="Q180" s="10" t="e">
        <f>IF('FY2024'!$A182&lt;&gt;"",IF(AND(MONTH($K180) &lt;= 2, MONTH($L180) &gt;= 2), IF($O180 &lt;&gt; "", $E180/$O180, ""), ""),"")</f>
        <v>#VALUE!</v>
      </c>
      <c r="R180" s="10" t="e">
        <f>IF('FY2024'!$A182&lt;&gt;"",IF(AND(MONTH($K180) &lt;= 3, MONTH($L180) &gt;= 3), IF($O180 &lt;&gt; "", $E180/$O180, ""), ""),"")</f>
        <v>#VALUE!</v>
      </c>
      <c r="S180" s="10" t="e">
        <f>IF('FY2024'!$A182&lt;&gt;"",IF(AND(MONTH($K180) &lt;= 4, MONTH($L180) &gt;= 4), IF($O180 &lt;&gt; "", $E180/$O180, ""), ""),"")</f>
        <v>#VALUE!</v>
      </c>
      <c r="T180" s="10" t="e">
        <f>IF('FY2024'!$A182&lt;&gt;"",IF(AND(MONTH($K180) &lt;= 5, MONTH($L180) &gt;= 5), IF($O180 &lt;&gt; "", $E180/$O180, ""), ""),"")</f>
        <v>#VALUE!</v>
      </c>
      <c r="U180" s="10" t="e">
        <f>IF('FY2024'!$A182&lt;&gt;"",IF(AND(MONTH($K180) &lt;= 6, MONTH($L180) &gt;= 6), IF($O180 &lt;&gt; "", $E180/$O180, ""), ""),"")</f>
        <v>#VALUE!</v>
      </c>
      <c r="V180" s="10" t="e">
        <f>IF('FY2024'!$A182&lt;&gt;"",IF(AND(MONTH($K180) &lt;= 7, MONTH($L180) &gt;= 7 ), IF($O180 &lt;&gt; "", $E180/$O180, ""), ""),"")</f>
        <v>#VALUE!</v>
      </c>
      <c r="W180" s="10" t="e">
        <f>IF('FY2024'!$A182&lt;&gt;"",IF(AND(MONTH($K180) &lt;= 8, MONTH($L180) &gt;= 8), IF($O180 &lt;&gt; "", $E180/$O180, ""), ""),"")</f>
        <v>#VALUE!</v>
      </c>
      <c r="X180" s="10" t="e">
        <f>IF('FY2024'!$A182&lt;&gt;"",IF(AND(MONTH($K180) &lt;= 9, MONTH($L180) &gt;= 9), IF($O180 &lt;&gt; "", $E180/$O180, ""), ""),"")</f>
        <v>#VALUE!</v>
      </c>
      <c r="Y180" s="10" t="e">
        <f>IF('FY2024'!$A182&lt;&gt;"",IF(AND(MONTH($K180) &lt;= 10, MONTH($L180) &gt;= 10), IF($O180 &lt;&gt; "", $E180/$O180, ""), ""),"")</f>
        <v>#VALUE!</v>
      </c>
      <c r="Z180" s="10" t="e">
        <f>IF('FY2024'!$A182&lt;&gt;"",IF(AND(MONTH($K180) &lt;= 11, MONTH($L180) &gt;= 11), IF($O180 &lt;&gt; "", $E180/$O180, ""), ""),"")</f>
        <v>#VALUE!</v>
      </c>
      <c r="AA180" s="10" t="e">
        <f>IF('FY2024'!$A182&lt;&gt;"",IF(AND(MONTH($K180) &lt;= 12, MONTH($L180) &gt;= 12), IF($O180 &lt;&gt; "", $E180/$O180, ""), ""),"")</f>
        <v>#VALUE!</v>
      </c>
    </row>
    <row r="181" spans="1:27" x14ac:dyDescent="0.25">
      <c r="A181" s="8">
        <f>IF('FY2024'!A183&lt;&gt;"", VALUE('FY2024'!A183), "")</f>
        <v>180</v>
      </c>
      <c r="B181" s="5" t="str">
        <f>IF('FY2024'!A183&lt;&gt;"",_xlfn.VALUETOTEXT('FY2024'!B183),"")</f>
        <v>24-0504-2904-24BNPP-PS-EG-180</v>
      </c>
      <c r="C181" s="5" t="str">
        <f>_xlfn.VALUETOTEXT('FY2024'!C183)</f>
        <v>EG</v>
      </c>
      <c r="D181" s="5" t="str">
        <f>IF('FY2024'!A183&lt;&gt;"",_xlfn.VALUETOTEXT('FY2024'!D183),"")</f>
        <v>BNP Paribas SA</v>
      </c>
      <c r="E181" s="6">
        <f>IF('FY2024'!A183&lt;&gt;"",VALUE('FY2024'!E183),"")</f>
        <v>500000</v>
      </c>
      <c r="F181" s="6">
        <f>IF('FY2024'!A183&lt;&gt;"",VALUE('FY2024'!F183),"")</f>
        <v>80</v>
      </c>
      <c r="G181" s="6">
        <f>IF('FY2024'!A183&lt;&gt;"",VALUE('FY2024'!G183),"")</f>
        <v>62</v>
      </c>
      <c r="H181" s="6">
        <f>IF('FY2024'!A183&lt;&gt;"",VALUE('FY2024'!H183),"")</f>
        <v>3.2</v>
      </c>
      <c r="I181" s="6">
        <f>IF('FY2024'!A183&lt;&gt;"",VALUE('FY2024'!I183),"")</f>
        <v>0.31</v>
      </c>
      <c r="J181" s="6">
        <f>IF('FY2024'!A183&lt;&gt;"",VALUE('FY2024'!J183),"")</f>
        <v>2.89</v>
      </c>
      <c r="K181" s="7" t="e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>#VALUE!</v>
      </c>
      <c r="L181" s="7" t="e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>#VALUE!</v>
      </c>
      <c r="M181" s="7" t="e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>#VALUE!</v>
      </c>
      <c r="N181" s="7" t="e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>#VALUE!</v>
      </c>
      <c r="O181" s="5" t="e">
        <f t="shared" si="2"/>
        <v>#VALUE!</v>
      </c>
      <c r="P181" s="10" t="e">
        <f>IF('FY2024'!$A183&lt;&gt;"",IF(AND(MONTH($K181) &lt;= 1, MONTH($L181) &gt;= 1), IF($O181 &lt;&gt; "", $E181/$O181, ""), ""),"")</f>
        <v>#VALUE!</v>
      </c>
      <c r="Q181" s="10" t="e">
        <f>IF('FY2024'!$A183&lt;&gt;"",IF(AND(MONTH($K181) &lt;= 2, MONTH($L181) &gt;= 2), IF($O181 &lt;&gt; "", $E181/$O181, ""), ""),"")</f>
        <v>#VALUE!</v>
      </c>
      <c r="R181" s="10" t="e">
        <f>IF('FY2024'!$A183&lt;&gt;"",IF(AND(MONTH($K181) &lt;= 3, MONTH($L181) &gt;= 3), IF($O181 &lt;&gt; "", $E181/$O181, ""), ""),"")</f>
        <v>#VALUE!</v>
      </c>
      <c r="S181" s="10" t="e">
        <f>IF('FY2024'!$A183&lt;&gt;"",IF(AND(MONTH($K181) &lt;= 4, MONTH($L181) &gt;= 4), IF($O181 &lt;&gt; "", $E181/$O181, ""), ""),"")</f>
        <v>#VALUE!</v>
      </c>
      <c r="T181" s="10" t="e">
        <f>IF('FY2024'!$A183&lt;&gt;"",IF(AND(MONTH($K181) &lt;= 5, MONTH($L181) &gt;= 5), IF($O181 &lt;&gt; "", $E181/$O181, ""), ""),"")</f>
        <v>#VALUE!</v>
      </c>
      <c r="U181" s="10" t="e">
        <f>IF('FY2024'!$A183&lt;&gt;"",IF(AND(MONTH($K181) &lt;= 6, MONTH($L181) &gt;= 6), IF($O181 &lt;&gt; "", $E181/$O181, ""), ""),"")</f>
        <v>#VALUE!</v>
      </c>
      <c r="V181" s="10" t="e">
        <f>IF('FY2024'!$A183&lt;&gt;"",IF(AND(MONTH($K181) &lt;= 7, MONTH($L181) &gt;= 7 ), IF($O181 &lt;&gt; "", $E181/$O181, ""), ""),"")</f>
        <v>#VALUE!</v>
      </c>
      <c r="W181" s="10" t="e">
        <f>IF('FY2024'!$A183&lt;&gt;"",IF(AND(MONTH($K181) &lt;= 8, MONTH($L181) &gt;= 8), IF($O181 &lt;&gt; "", $E181/$O181, ""), ""),"")</f>
        <v>#VALUE!</v>
      </c>
      <c r="X181" s="10" t="e">
        <f>IF('FY2024'!$A183&lt;&gt;"",IF(AND(MONTH($K181) &lt;= 9, MONTH($L181) &gt;= 9), IF($O181 &lt;&gt; "", $E181/$O181, ""), ""),"")</f>
        <v>#VALUE!</v>
      </c>
      <c r="Y181" s="10" t="e">
        <f>IF('FY2024'!$A183&lt;&gt;"",IF(AND(MONTH($K181) &lt;= 10, MONTH($L181) &gt;= 10), IF($O181 &lt;&gt; "", $E181/$O181, ""), ""),"")</f>
        <v>#VALUE!</v>
      </c>
      <c r="Z181" s="10" t="e">
        <f>IF('FY2024'!$A183&lt;&gt;"",IF(AND(MONTH($K181) &lt;= 11, MONTH($L181) &gt;= 11), IF($O181 &lt;&gt; "", $E181/$O181, ""), ""),"")</f>
        <v>#VALUE!</v>
      </c>
      <c r="AA181" s="10" t="e">
        <f>IF('FY2024'!$A183&lt;&gt;"",IF(AND(MONTH($K181) &lt;= 12, MONTH($L181) &gt;= 12), IF($O181 &lt;&gt; "", $E181/$O181, ""), ""),"")</f>
        <v>#VALUE!</v>
      </c>
    </row>
    <row r="182" spans="1:27" x14ac:dyDescent="0.25">
      <c r="A182" s="8">
        <f>IF('FY2024'!A184&lt;&gt;"", VALUE('FY2024'!A184), "")</f>
        <v>181</v>
      </c>
      <c r="B182" s="5" t="str">
        <f>IF('FY2024'!A184&lt;&gt;"",_xlfn.VALUETOTEXT('FY2024'!B184),"")</f>
        <v>24-0504-2904-24MSCG-PS-HZ-181</v>
      </c>
      <c r="C182" s="5" t="str">
        <f>_xlfn.VALUETOTEXT('FY2024'!C184)</f>
        <v>HZ</v>
      </c>
      <c r="D182" s="5" t="str">
        <f>IF('FY2024'!A184&lt;&gt;"",_xlfn.VALUETOTEXT('FY2024'!D184),"")</f>
        <v>Morgan Stanley Capital Group (Singapore) Pte</v>
      </c>
      <c r="E182" s="6">
        <f>IF('FY2024'!A184&lt;&gt;"",VALUE('FY2024'!E184),"")</f>
        <v>500000</v>
      </c>
      <c r="F182" s="6">
        <f>IF('FY2024'!A184&lt;&gt;"",VALUE('FY2024'!F184),"")</f>
        <v>80</v>
      </c>
      <c r="G182" s="6">
        <f>IF('FY2024'!A184&lt;&gt;"",VALUE('FY2024'!G184),"")</f>
        <v>62</v>
      </c>
      <c r="H182" s="6">
        <f>IF('FY2024'!A184&lt;&gt;"",VALUE('FY2024'!H184),"")</f>
        <v>3.3</v>
      </c>
      <c r="I182" s="6">
        <f>IF('FY2024'!A184&lt;&gt;"",VALUE('FY2024'!I184),"")</f>
        <v>0.39</v>
      </c>
      <c r="J182" s="6">
        <f>IF('FY2024'!A184&lt;&gt;"",VALUE('FY2024'!J184),"")</f>
        <v>2.91</v>
      </c>
      <c r="K182" s="7" t="e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>#VALUE!</v>
      </c>
      <c r="L182" s="7" t="e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>#VALUE!</v>
      </c>
      <c r="M182" s="7" t="e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>#VALUE!</v>
      </c>
      <c r="N182" s="7" t="e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>#VALUE!</v>
      </c>
      <c r="O182" s="5" t="e">
        <f t="shared" si="2"/>
        <v>#VALUE!</v>
      </c>
      <c r="P182" s="10" t="e">
        <f>IF('FY2024'!$A184&lt;&gt;"",IF(AND(MONTH($K182) &lt;= 1, MONTH($L182) &gt;= 1), IF($O182 &lt;&gt; "", $E182/$O182, ""), ""),"")</f>
        <v>#VALUE!</v>
      </c>
      <c r="Q182" s="10" t="e">
        <f>IF('FY2024'!$A184&lt;&gt;"",IF(AND(MONTH($K182) &lt;= 2, MONTH($L182) &gt;= 2), IF($O182 &lt;&gt; "", $E182/$O182, ""), ""),"")</f>
        <v>#VALUE!</v>
      </c>
      <c r="R182" s="10" t="e">
        <f>IF('FY2024'!$A184&lt;&gt;"",IF(AND(MONTH($K182) &lt;= 3, MONTH($L182) &gt;= 3), IF($O182 &lt;&gt; "", $E182/$O182, ""), ""),"")</f>
        <v>#VALUE!</v>
      </c>
      <c r="S182" s="10" t="e">
        <f>IF('FY2024'!$A184&lt;&gt;"",IF(AND(MONTH($K182) &lt;= 4, MONTH($L182) &gt;= 4), IF($O182 &lt;&gt; "", $E182/$O182, ""), ""),"")</f>
        <v>#VALUE!</v>
      </c>
      <c r="T182" s="10" t="e">
        <f>IF('FY2024'!$A184&lt;&gt;"",IF(AND(MONTH($K182) &lt;= 5, MONTH($L182) &gt;= 5), IF($O182 &lt;&gt; "", $E182/$O182, ""), ""),"")</f>
        <v>#VALUE!</v>
      </c>
      <c r="U182" s="10" t="e">
        <f>IF('FY2024'!$A184&lt;&gt;"",IF(AND(MONTH($K182) &lt;= 6, MONTH($L182) &gt;= 6), IF($O182 &lt;&gt; "", $E182/$O182, ""), ""),"")</f>
        <v>#VALUE!</v>
      </c>
      <c r="V182" s="10" t="e">
        <f>IF('FY2024'!$A184&lt;&gt;"",IF(AND(MONTH($K182) &lt;= 7, MONTH($L182) &gt;= 7 ), IF($O182 &lt;&gt; "", $E182/$O182, ""), ""),"")</f>
        <v>#VALUE!</v>
      </c>
      <c r="W182" s="10" t="e">
        <f>IF('FY2024'!$A184&lt;&gt;"",IF(AND(MONTH($K182) &lt;= 8, MONTH($L182) &gt;= 8), IF($O182 &lt;&gt; "", $E182/$O182, ""), ""),"")</f>
        <v>#VALUE!</v>
      </c>
      <c r="X182" s="10" t="e">
        <f>IF('FY2024'!$A184&lt;&gt;"",IF(AND(MONTH($K182) &lt;= 9, MONTH($L182) &gt;= 9), IF($O182 &lt;&gt; "", $E182/$O182, ""), ""),"")</f>
        <v>#VALUE!</v>
      </c>
      <c r="Y182" s="10" t="e">
        <f>IF('FY2024'!$A184&lt;&gt;"",IF(AND(MONTH($K182) &lt;= 10, MONTH($L182) &gt;= 10), IF($O182 &lt;&gt; "", $E182/$O182, ""), ""),"")</f>
        <v>#VALUE!</v>
      </c>
      <c r="Z182" s="10" t="e">
        <f>IF('FY2024'!$A184&lt;&gt;"",IF(AND(MONTH($K182) &lt;= 11, MONTH($L182) &gt;= 11), IF($O182 &lt;&gt; "", $E182/$O182, ""), ""),"")</f>
        <v>#VALUE!</v>
      </c>
      <c r="AA182" s="10" t="e">
        <f>IF('FY2024'!$A184&lt;&gt;"",IF(AND(MONTH($K182) &lt;= 12, MONTH($L182) &gt;= 12), IF($O182 &lt;&gt; "", $E182/$O182, ""), ""),"")</f>
        <v>#VALUE!</v>
      </c>
    </row>
    <row r="183" spans="1:27" x14ac:dyDescent="0.25">
      <c r="A183" s="8">
        <f>IF('FY2024'!A185&lt;&gt;"", VALUE('FY2024'!A185), "")</f>
        <v>182</v>
      </c>
      <c r="B183" s="5" t="str">
        <f>IF('FY2024'!A185&lt;&gt;"",_xlfn.VALUETOTEXT('FY2024'!B185),"")</f>
        <v>24-0804-3004-24CITI-PS-EG-182</v>
      </c>
      <c r="C183" s="5" t="str">
        <f>_xlfn.VALUETOTEXT('FY2024'!C185)</f>
        <v>EG</v>
      </c>
      <c r="D183" s="5" t="str">
        <f>IF('FY2024'!A185&lt;&gt;"",_xlfn.VALUETOTEXT('FY2024'!D185),"")</f>
        <v>Citibank Bhd</v>
      </c>
      <c r="E183" s="6">
        <f>IF('FY2024'!A185&lt;&gt;"",VALUE('FY2024'!E185),"")</f>
        <v>500000</v>
      </c>
      <c r="F183" s="6">
        <f>IF('FY2024'!A185&lt;&gt;"",VALUE('FY2024'!F185),"")</f>
        <v>80</v>
      </c>
      <c r="G183" s="6">
        <f>IF('FY2024'!A185&lt;&gt;"",VALUE('FY2024'!G185),"")</f>
        <v>62</v>
      </c>
      <c r="H183" s="6">
        <f>IF('FY2024'!A185&lt;&gt;"",VALUE('FY2024'!H185),"")</f>
        <v>3.12</v>
      </c>
      <c r="I183" s="6">
        <f>IF('FY2024'!A185&lt;&gt;"",VALUE('FY2024'!I185),"")</f>
        <v>0.35</v>
      </c>
      <c r="J183" s="6">
        <f>IF('FY2024'!A185&lt;&gt;"",VALUE('FY2024'!J185),"")</f>
        <v>2.77</v>
      </c>
      <c r="K183" s="7" t="e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>#VALUE!</v>
      </c>
      <c r="L183" s="7" t="e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>#VALUE!</v>
      </c>
      <c r="M183" s="7" t="e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>#VALUE!</v>
      </c>
      <c r="N183" s="7" t="e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>#VALUE!</v>
      </c>
      <c r="O183" s="5" t="e">
        <f t="shared" si="2"/>
        <v>#VALUE!</v>
      </c>
      <c r="P183" s="10" t="e">
        <f>IF('FY2024'!$A185&lt;&gt;"",IF(AND(MONTH($K183) &lt;= 1, MONTH($L183) &gt;= 1), IF($O183 &lt;&gt; "", $E183/$O183, ""), ""),"")</f>
        <v>#VALUE!</v>
      </c>
      <c r="Q183" s="10" t="e">
        <f>IF('FY2024'!$A185&lt;&gt;"",IF(AND(MONTH($K183) &lt;= 2, MONTH($L183) &gt;= 2), IF($O183 &lt;&gt; "", $E183/$O183, ""), ""),"")</f>
        <v>#VALUE!</v>
      </c>
      <c r="R183" s="10" t="e">
        <f>IF('FY2024'!$A185&lt;&gt;"",IF(AND(MONTH($K183) &lt;= 3, MONTH($L183) &gt;= 3), IF($O183 &lt;&gt; "", $E183/$O183, ""), ""),"")</f>
        <v>#VALUE!</v>
      </c>
      <c r="S183" s="10" t="e">
        <f>IF('FY2024'!$A185&lt;&gt;"",IF(AND(MONTH($K183) &lt;= 4, MONTH($L183) &gt;= 4), IF($O183 &lt;&gt; "", $E183/$O183, ""), ""),"")</f>
        <v>#VALUE!</v>
      </c>
      <c r="T183" s="10" t="e">
        <f>IF('FY2024'!$A185&lt;&gt;"",IF(AND(MONTH($K183) &lt;= 5, MONTH($L183) &gt;= 5), IF($O183 &lt;&gt; "", $E183/$O183, ""), ""),"")</f>
        <v>#VALUE!</v>
      </c>
      <c r="U183" s="10" t="e">
        <f>IF('FY2024'!$A185&lt;&gt;"",IF(AND(MONTH($K183) &lt;= 6, MONTH($L183) &gt;= 6), IF($O183 &lt;&gt; "", $E183/$O183, ""), ""),"")</f>
        <v>#VALUE!</v>
      </c>
      <c r="V183" s="10" t="e">
        <f>IF('FY2024'!$A185&lt;&gt;"",IF(AND(MONTH($K183) &lt;= 7, MONTH($L183) &gt;= 7 ), IF($O183 &lt;&gt; "", $E183/$O183, ""), ""),"")</f>
        <v>#VALUE!</v>
      </c>
      <c r="W183" s="10" t="e">
        <f>IF('FY2024'!$A185&lt;&gt;"",IF(AND(MONTH($K183) &lt;= 8, MONTH($L183) &gt;= 8), IF($O183 &lt;&gt; "", $E183/$O183, ""), ""),"")</f>
        <v>#VALUE!</v>
      </c>
      <c r="X183" s="10" t="e">
        <f>IF('FY2024'!$A185&lt;&gt;"",IF(AND(MONTH($K183) &lt;= 9, MONTH($L183) &gt;= 9), IF($O183 &lt;&gt; "", $E183/$O183, ""), ""),"")</f>
        <v>#VALUE!</v>
      </c>
      <c r="Y183" s="10" t="e">
        <f>IF('FY2024'!$A185&lt;&gt;"",IF(AND(MONTH($K183) &lt;= 10, MONTH($L183) &gt;= 10), IF($O183 &lt;&gt; "", $E183/$O183, ""), ""),"")</f>
        <v>#VALUE!</v>
      </c>
      <c r="Z183" s="10" t="e">
        <f>IF('FY2024'!$A185&lt;&gt;"",IF(AND(MONTH($K183) &lt;= 11, MONTH($L183) &gt;= 11), IF($O183 &lt;&gt; "", $E183/$O183, ""), ""),"")</f>
        <v>#VALUE!</v>
      </c>
      <c r="AA183" s="10" t="e">
        <f>IF('FY2024'!$A185&lt;&gt;"",IF(AND(MONTH($K183) &lt;= 12, MONTH($L183) &gt;= 12), IF($O183 &lt;&gt; "", $E183/$O183, ""), ""),"")</f>
        <v>#VALUE!</v>
      </c>
    </row>
    <row r="184" spans="1:27" x14ac:dyDescent="0.25">
      <c r="A184" s="8">
        <f>IF('FY2024'!A186&lt;&gt;"", VALUE('FY2024'!A186), "")</f>
        <v>183</v>
      </c>
      <c r="B184" s="5" t="str">
        <f>IF('FY2024'!A186&lt;&gt;"",_xlfn.VALUETOTEXT('FY2024'!B186),"")</f>
        <v>24-1204-0305-24MSCG-PS-HZ-183</v>
      </c>
      <c r="C184" s="5" t="str">
        <f>_xlfn.VALUETOTEXT('FY2024'!C186)</f>
        <v>HZ</v>
      </c>
      <c r="D184" s="5" t="str">
        <f>IF('FY2024'!A186&lt;&gt;"",_xlfn.VALUETOTEXT('FY2024'!D186),"")</f>
        <v>Morgan Stanley Capital Group (Singapore) Pte</v>
      </c>
      <c r="E184" s="6">
        <f>IF('FY2024'!A186&lt;&gt;"",VALUE('FY2024'!E186),"")</f>
        <v>500000</v>
      </c>
      <c r="F184" s="6">
        <f>IF('FY2024'!A186&lt;&gt;"",VALUE('FY2024'!F186),"")</f>
        <v>80</v>
      </c>
      <c r="G184" s="6">
        <f>IF('FY2024'!A186&lt;&gt;"",VALUE('FY2024'!G186),"")</f>
        <v>62</v>
      </c>
      <c r="H184" s="6">
        <f>IF('FY2024'!A186&lt;&gt;"",VALUE('FY2024'!H186),"")</f>
        <v>3.11</v>
      </c>
      <c r="I184" s="6">
        <f>IF('FY2024'!A186&lt;&gt;"",VALUE('FY2024'!I186),"")</f>
        <v>0.37</v>
      </c>
      <c r="J184" s="6">
        <f>IF('FY2024'!A186&lt;&gt;"",VALUE('FY2024'!J186),"")</f>
        <v>2.74</v>
      </c>
      <c r="K184" s="7" t="e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>#VALUE!</v>
      </c>
      <c r="L184" s="7" t="e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>#VALUE!</v>
      </c>
      <c r="M184" s="7" t="e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>#VALUE!</v>
      </c>
      <c r="N184" s="7" t="e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>#VALUE!</v>
      </c>
      <c r="O184" s="5" t="e">
        <f t="shared" si="2"/>
        <v>#VALUE!</v>
      </c>
      <c r="P184" s="10" t="e">
        <f>IF('FY2024'!$A186&lt;&gt;"",IF(AND(MONTH($K184) &lt;= 1, MONTH($L184) &gt;= 1), IF($O184 &lt;&gt; "", $E184/$O184, ""), ""),"")</f>
        <v>#VALUE!</v>
      </c>
      <c r="Q184" s="10" t="e">
        <f>IF('FY2024'!$A186&lt;&gt;"",IF(AND(MONTH($K184) &lt;= 2, MONTH($L184) &gt;= 2), IF($O184 &lt;&gt; "", $E184/$O184, ""), ""),"")</f>
        <v>#VALUE!</v>
      </c>
      <c r="R184" s="10" t="e">
        <f>IF('FY2024'!$A186&lt;&gt;"",IF(AND(MONTH($K184) &lt;= 3, MONTH($L184) &gt;= 3), IF($O184 &lt;&gt; "", $E184/$O184, ""), ""),"")</f>
        <v>#VALUE!</v>
      </c>
      <c r="S184" s="10" t="e">
        <f>IF('FY2024'!$A186&lt;&gt;"",IF(AND(MONTH($K184) &lt;= 4, MONTH($L184) &gt;= 4), IF($O184 &lt;&gt; "", $E184/$O184, ""), ""),"")</f>
        <v>#VALUE!</v>
      </c>
      <c r="T184" s="10" t="e">
        <f>IF('FY2024'!$A186&lt;&gt;"",IF(AND(MONTH($K184) &lt;= 5, MONTH($L184) &gt;= 5), IF($O184 &lt;&gt; "", $E184/$O184, ""), ""),"")</f>
        <v>#VALUE!</v>
      </c>
      <c r="U184" s="10" t="e">
        <f>IF('FY2024'!$A186&lt;&gt;"",IF(AND(MONTH($K184) &lt;= 6, MONTH($L184) &gt;= 6), IF($O184 &lt;&gt; "", $E184/$O184, ""), ""),"")</f>
        <v>#VALUE!</v>
      </c>
      <c r="V184" s="10" t="e">
        <f>IF('FY2024'!$A186&lt;&gt;"",IF(AND(MONTH($K184) &lt;= 7, MONTH($L184) &gt;= 7 ), IF($O184 &lt;&gt; "", $E184/$O184, ""), ""),"")</f>
        <v>#VALUE!</v>
      </c>
      <c r="W184" s="10" t="e">
        <f>IF('FY2024'!$A186&lt;&gt;"",IF(AND(MONTH($K184) &lt;= 8, MONTH($L184) &gt;= 8), IF($O184 &lt;&gt; "", $E184/$O184, ""), ""),"")</f>
        <v>#VALUE!</v>
      </c>
      <c r="X184" s="10" t="e">
        <f>IF('FY2024'!$A186&lt;&gt;"",IF(AND(MONTH($K184) &lt;= 9, MONTH($L184) &gt;= 9), IF($O184 &lt;&gt; "", $E184/$O184, ""), ""),"")</f>
        <v>#VALUE!</v>
      </c>
      <c r="Y184" s="10" t="e">
        <f>IF('FY2024'!$A186&lt;&gt;"",IF(AND(MONTH($K184) &lt;= 10, MONTH($L184) &gt;= 10), IF($O184 &lt;&gt; "", $E184/$O184, ""), ""),"")</f>
        <v>#VALUE!</v>
      </c>
      <c r="Z184" s="10" t="e">
        <f>IF('FY2024'!$A186&lt;&gt;"",IF(AND(MONTH($K184) &lt;= 11, MONTH($L184) &gt;= 11), IF($O184 &lt;&gt; "", $E184/$O184, ""), ""),"")</f>
        <v>#VALUE!</v>
      </c>
      <c r="AA184" s="10" t="e">
        <f>IF('FY2024'!$A186&lt;&gt;"",IF(AND(MONTH($K184) &lt;= 12, MONTH($L184) &gt;= 12), IF($O184 &lt;&gt; "", $E184/$O184, ""), ""),"")</f>
        <v>#VALUE!</v>
      </c>
    </row>
    <row r="185" spans="1:27" x14ac:dyDescent="0.25">
      <c r="A185" s="8">
        <f>IF('FY2024'!A187&lt;&gt;"", VALUE('FY2024'!A187), "")</f>
        <v>184</v>
      </c>
      <c r="B185" s="5" t="str">
        <f>IF('FY2024'!A187&lt;&gt;"",_xlfn.VALUETOTEXT('FY2024'!B187),"")</f>
        <v>24-1204-0305-24MLIL-PS-HZ-184</v>
      </c>
      <c r="C185" s="5" t="str">
        <f>_xlfn.VALUETOTEXT('FY2024'!C187)</f>
        <v>HZ</v>
      </c>
      <c r="D185" s="5" t="str">
        <f>IF('FY2024'!A187&lt;&gt;"",_xlfn.VALUETOTEXT('FY2024'!D187),"")</f>
        <v>Merrill Lynch International</v>
      </c>
      <c r="E185" s="6">
        <f>IF('FY2024'!A187&lt;&gt;"",VALUE('FY2024'!E187),"")</f>
        <v>500000</v>
      </c>
      <c r="F185" s="6">
        <f>IF('FY2024'!A187&lt;&gt;"",VALUE('FY2024'!F187),"")</f>
        <v>80</v>
      </c>
      <c r="G185" s="6">
        <f>IF('FY2024'!A187&lt;&gt;"",VALUE('FY2024'!G187),"")</f>
        <v>62</v>
      </c>
      <c r="H185" s="6">
        <f>IF('FY2024'!A187&lt;&gt;"",VALUE('FY2024'!H187),"")</f>
        <v>3</v>
      </c>
      <c r="I185" s="6">
        <f>IF('FY2024'!A187&lt;&gt;"",VALUE('FY2024'!I187),"")</f>
        <v>0.28000000000000003</v>
      </c>
      <c r="J185" s="6">
        <f>IF('FY2024'!A187&lt;&gt;"",VALUE('FY2024'!J187),"")</f>
        <v>2.72</v>
      </c>
      <c r="K185" s="7" t="e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>#VALUE!</v>
      </c>
      <c r="L185" s="7" t="e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>#VALUE!</v>
      </c>
      <c r="M185" s="7" t="e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>#VALUE!</v>
      </c>
      <c r="N185" s="7" t="e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>#VALUE!</v>
      </c>
      <c r="O185" s="5" t="e">
        <f t="shared" si="2"/>
        <v>#VALUE!</v>
      </c>
      <c r="P185" s="10" t="e">
        <f>IF('FY2024'!$A187&lt;&gt;"",IF(AND(MONTH($K185) &lt;= 1, MONTH($L185) &gt;= 1), IF($O185 &lt;&gt; "", $E185/$O185, ""), ""),"")</f>
        <v>#VALUE!</v>
      </c>
      <c r="Q185" s="10" t="e">
        <f>IF('FY2024'!$A187&lt;&gt;"",IF(AND(MONTH($K185) &lt;= 2, MONTH($L185) &gt;= 2), IF($O185 &lt;&gt; "", $E185/$O185, ""), ""),"")</f>
        <v>#VALUE!</v>
      </c>
      <c r="R185" s="10" t="e">
        <f>IF('FY2024'!$A187&lt;&gt;"",IF(AND(MONTH($K185) &lt;= 3, MONTH($L185) &gt;= 3), IF($O185 &lt;&gt; "", $E185/$O185, ""), ""),"")</f>
        <v>#VALUE!</v>
      </c>
      <c r="S185" s="10" t="e">
        <f>IF('FY2024'!$A187&lt;&gt;"",IF(AND(MONTH($K185) &lt;= 4, MONTH($L185) &gt;= 4), IF($O185 &lt;&gt; "", $E185/$O185, ""), ""),"")</f>
        <v>#VALUE!</v>
      </c>
      <c r="T185" s="10" t="e">
        <f>IF('FY2024'!$A187&lt;&gt;"",IF(AND(MONTH($K185) &lt;= 5, MONTH($L185) &gt;= 5), IF($O185 &lt;&gt; "", $E185/$O185, ""), ""),"")</f>
        <v>#VALUE!</v>
      </c>
      <c r="U185" s="10" t="e">
        <f>IF('FY2024'!$A187&lt;&gt;"",IF(AND(MONTH($K185) &lt;= 6, MONTH($L185) &gt;= 6), IF($O185 &lt;&gt; "", $E185/$O185, ""), ""),"")</f>
        <v>#VALUE!</v>
      </c>
      <c r="V185" s="10" t="e">
        <f>IF('FY2024'!$A187&lt;&gt;"",IF(AND(MONTH($K185) &lt;= 7, MONTH($L185) &gt;= 7 ), IF($O185 &lt;&gt; "", $E185/$O185, ""), ""),"")</f>
        <v>#VALUE!</v>
      </c>
      <c r="W185" s="10" t="e">
        <f>IF('FY2024'!$A187&lt;&gt;"",IF(AND(MONTH($K185) &lt;= 8, MONTH($L185) &gt;= 8), IF($O185 &lt;&gt; "", $E185/$O185, ""), ""),"")</f>
        <v>#VALUE!</v>
      </c>
      <c r="X185" s="10" t="e">
        <f>IF('FY2024'!$A187&lt;&gt;"",IF(AND(MONTH($K185) &lt;= 9, MONTH($L185) &gt;= 9), IF($O185 &lt;&gt; "", $E185/$O185, ""), ""),"")</f>
        <v>#VALUE!</v>
      </c>
      <c r="Y185" s="10" t="e">
        <f>IF('FY2024'!$A187&lt;&gt;"",IF(AND(MONTH($K185) &lt;= 10, MONTH($L185) &gt;= 10), IF($O185 &lt;&gt; "", $E185/$O185, ""), ""),"")</f>
        <v>#VALUE!</v>
      </c>
      <c r="Z185" s="10" t="e">
        <f>IF('FY2024'!$A187&lt;&gt;"",IF(AND(MONTH($K185) &lt;= 11, MONTH($L185) &gt;= 11), IF($O185 &lt;&gt; "", $E185/$O185, ""), ""),"")</f>
        <v>#VALUE!</v>
      </c>
      <c r="AA185" s="10" t="e">
        <f>IF('FY2024'!$A187&lt;&gt;"",IF(AND(MONTH($K185) &lt;= 12, MONTH($L185) &gt;= 12), IF($O185 &lt;&gt; "", $E185/$O185, ""), ""),"")</f>
        <v>#VALUE!</v>
      </c>
    </row>
    <row r="186" spans="1:27" x14ac:dyDescent="0.25">
      <c r="A186" s="8">
        <f>IF('FY2024'!A188&lt;&gt;"", VALUE('FY2024'!A188), "")</f>
        <v>185</v>
      </c>
      <c r="B186" s="5" t="str">
        <f>IF('FY2024'!A188&lt;&gt;"",_xlfn.VALUETOTEXT('FY2024'!B188),"")</f>
        <v>24-1204-0305-24TOTS-PS-HZ-185</v>
      </c>
      <c r="C186" s="5" t="str">
        <f>_xlfn.VALUETOTEXT('FY2024'!C188)</f>
        <v>HZ</v>
      </c>
      <c r="D186" s="5" t="str">
        <f>IF('FY2024'!A188&lt;&gt;"",_xlfn.VALUETOTEXT('FY2024'!D188),"")</f>
        <v>TOTSA TotalEnergies Trading SA</v>
      </c>
      <c r="E186" s="6">
        <f>IF('FY2024'!A188&lt;&gt;"",VALUE('FY2024'!E188),"")</f>
        <v>500000</v>
      </c>
      <c r="F186" s="6">
        <f>IF('FY2024'!A188&lt;&gt;"",VALUE('FY2024'!F188),"")</f>
        <v>80</v>
      </c>
      <c r="G186" s="6">
        <f>IF('FY2024'!A188&lt;&gt;"",VALUE('FY2024'!G188),"")</f>
        <v>62</v>
      </c>
      <c r="H186" s="6">
        <f>IF('FY2024'!A188&lt;&gt;"",VALUE('FY2024'!H188),"")</f>
        <v>3.23</v>
      </c>
      <c r="I186" s="6">
        <f>IF('FY2024'!A188&lt;&gt;"",VALUE('FY2024'!I188),"")</f>
        <v>0.5</v>
      </c>
      <c r="J186" s="6">
        <f>IF('FY2024'!A188&lt;&gt;"",VALUE('FY2024'!J188),"")</f>
        <v>2.73</v>
      </c>
      <c r="K186" s="7" t="e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>#VALUE!</v>
      </c>
      <c r="L186" s="7" t="e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>#VALUE!</v>
      </c>
      <c r="M186" s="7" t="e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>#VALUE!</v>
      </c>
      <c r="N186" s="7" t="e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>#VALUE!</v>
      </c>
      <c r="O186" s="5" t="e">
        <f t="shared" si="2"/>
        <v>#VALUE!</v>
      </c>
      <c r="P186" s="10" t="e">
        <f>IF('FY2024'!$A188&lt;&gt;"",IF(AND(MONTH($K186) &lt;= 1, MONTH($L186) &gt;= 1), IF($O186 &lt;&gt; "", $E186/$O186, ""), ""),"")</f>
        <v>#VALUE!</v>
      </c>
      <c r="Q186" s="10" t="e">
        <f>IF('FY2024'!$A188&lt;&gt;"",IF(AND(MONTH($K186) &lt;= 2, MONTH($L186) &gt;= 2), IF($O186 &lt;&gt; "", $E186/$O186, ""), ""),"")</f>
        <v>#VALUE!</v>
      </c>
      <c r="R186" s="10" t="e">
        <f>IF('FY2024'!$A188&lt;&gt;"",IF(AND(MONTH($K186) &lt;= 3, MONTH($L186) &gt;= 3), IF($O186 &lt;&gt; "", $E186/$O186, ""), ""),"")</f>
        <v>#VALUE!</v>
      </c>
      <c r="S186" s="10" t="e">
        <f>IF('FY2024'!$A188&lt;&gt;"",IF(AND(MONTH($K186) &lt;= 4, MONTH($L186) &gt;= 4), IF($O186 &lt;&gt; "", $E186/$O186, ""), ""),"")</f>
        <v>#VALUE!</v>
      </c>
      <c r="T186" s="10" t="e">
        <f>IF('FY2024'!$A188&lt;&gt;"",IF(AND(MONTH($K186) &lt;= 5, MONTH($L186) &gt;= 5), IF($O186 &lt;&gt; "", $E186/$O186, ""), ""),"")</f>
        <v>#VALUE!</v>
      </c>
      <c r="U186" s="10" t="e">
        <f>IF('FY2024'!$A188&lt;&gt;"",IF(AND(MONTH($K186) &lt;= 6, MONTH($L186) &gt;= 6), IF($O186 &lt;&gt; "", $E186/$O186, ""), ""),"")</f>
        <v>#VALUE!</v>
      </c>
      <c r="V186" s="10" t="e">
        <f>IF('FY2024'!$A188&lt;&gt;"",IF(AND(MONTH($K186) &lt;= 7, MONTH($L186) &gt;= 7 ), IF($O186 &lt;&gt; "", $E186/$O186, ""), ""),"")</f>
        <v>#VALUE!</v>
      </c>
      <c r="W186" s="10" t="e">
        <f>IF('FY2024'!$A188&lt;&gt;"",IF(AND(MONTH($K186) &lt;= 8, MONTH($L186) &gt;= 8), IF($O186 &lt;&gt; "", $E186/$O186, ""), ""),"")</f>
        <v>#VALUE!</v>
      </c>
      <c r="X186" s="10" t="e">
        <f>IF('FY2024'!$A188&lt;&gt;"",IF(AND(MONTH($K186) &lt;= 9, MONTH($L186) &gt;= 9), IF($O186 &lt;&gt; "", $E186/$O186, ""), ""),"")</f>
        <v>#VALUE!</v>
      </c>
      <c r="Y186" s="10" t="e">
        <f>IF('FY2024'!$A188&lt;&gt;"",IF(AND(MONTH($K186) &lt;= 10, MONTH($L186) &gt;= 10), IF($O186 &lt;&gt; "", $E186/$O186, ""), ""),"")</f>
        <v>#VALUE!</v>
      </c>
      <c r="Z186" s="10" t="e">
        <f>IF('FY2024'!$A188&lt;&gt;"",IF(AND(MONTH($K186) &lt;= 11, MONTH($L186) &gt;= 11), IF($O186 &lt;&gt; "", $E186/$O186, ""), ""),"")</f>
        <v>#VALUE!</v>
      </c>
      <c r="AA186" s="10" t="e">
        <f>IF('FY2024'!$A188&lt;&gt;"",IF(AND(MONTH($K186) &lt;= 12, MONTH($L186) &gt;= 12), IF($O186 &lt;&gt; "", $E186/$O186, ""), ""),"")</f>
        <v>#VALUE!</v>
      </c>
    </row>
    <row r="187" spans="1:27" x14ac:dyDescent="0.25">
      <c r="A187" s="8">
        <f>IF('FY2024'!A189&lt;&gt;"", VALUE('FY2024'!A189), "")</f>
        <v>186</v>
      </c>
      <c r="B187" s="5" t="str">
        <f>IF('FY2024'!A189&lt;&gt;"",_xlfn.VALUETOTEXT('FY2024'!B189),"")</f>
        <v>24-1204-0305-24CITI-PS-HZ-186</v>
      </c>
      <c r="C187" s="5" t="str">
        <f>_xlfn.VALUETOTEXT('FY2024'!C189)</f>
        <v>HZ</v>
      </c>
      <c r="D187" s="5" t="str">
        <f>IF('FY2024'!A189&lt;&gt;"",_xlfn.VALUETOTEXT('FY2024'!D189),"")</f>
        <v>Citibank Bhd</v>
      </c>
      <c r="E187" s="6">
        <f>IF('FY2024'!A189&lt;&gt;"",VALUE('FY2024'!E189),"")</f>
        <v>500000</v>
      </c>
      <c r="F187" s="6">
        <f>IF('FY2024'!A189&lt;&gt;"",VALUE('FY2024'!F189),"")</f>
        <v>80</v>
      </c>
      <c r="G187" s="6">
        <f>IF('FY2024'!A189&lt;&gt;"",VALUE('FY2024'!G189),"")</f>
        <v>62</v>
      </c>
      <c r="H187" s="6">
        <f>IF('FY2024'!A189&lt;&gt;"",VALUE('FY2024'!H189),"")</f>
        <v>3.13</v>
      </c>
      <c r="I187" s="6">
        <f>IF('FY2024'!A189&lt;&gt;"",VALUE('FY2024'!I189),"")</f>
        <v>0.4</v>
      </c>
      <c r="J187" s="6">
        <f>IF('FY2024'!A189&lt;&gt;"",VALUE('FY2024'!J189),"")</f>
        <v>2.73</v>
      </c>
      <c r="K187" s="7" t="e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>#VALUE!</v>
      </c>
      <c r="L187" s="7" t="e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>#VALUE!</v>
      </c>
      <c r="M187" s="7" t="e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>#VALUE!</v>
      </c>
      <c r="N187" s="7" t="e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>#VALUE!</v>
      </c>
      <c r="O187" s="5" t="e">
        <f t="shared" si="2"/>
        <v>#VALUE!</v>
      </c>
      <c r="P187" s="10" t="e">
        <f>IF('FY2024'!$A189&lt;&gt;"",IF(AND(MONTH($K187) &lt;= 1, MONTH($L187) &gt;= 1), IF($O187 &lt;&gt; "", $E187/$O187, ""), ""),"")</f>
        <v>#VALUE!</v>
      </c>
      <c r="Q187" s="10" t="e">
        <f>IF('FY2024'!$A189&lt;&gt;"",IF(AND(MONTH($K187) &lt;= 2, MONTH($L187) &gt;= 2), IF($O187 &lt;&gt; "", $E187/$O187, ""), ""),"")</f>
        <v>#VALUE!</v>
      </c>
      <c r="R187" s="10" t="e">
        <f>IF('FY2024'!$A189&lt;&gt;"",IF(AND(MONTH($K187) &lt;= 3, MONTH($L187) &gt;= 3), IF($O187 &lt;&gt; "", $E187/$O187, ""), ""),"")</f>
        <v>#VALUE!</v>
      </c>
      <c r="S187" s="10" t="e">
        <f>IF('FY2024'!$A189&lt;&gt;"",IF(AND(MONTH($K187) &lt;= 4, MONTH($L187) &gt;= 4), IF($O187 &lt;&gt; "", $E187/$O187, ""), ""),"")</f>
        <v>#VALUE!</v>
      </c>
      <c r="T187" s="10" t="e">
        <f>IF('FY2024'!$A189&lt;&gt;"",IF(AND(MONTH($K187) &lt;= 5, MONTH($L187) &gt;= 5), IF($O187 &lt;&gt; "", $E187/$O187, ""), ""),"")</f>
        <v>#VALUE!</v>
      </c>
      <c r="U187" s="10" t="e">
        <f>IF('FY2024'!$A189&lt;&gt;"",IF(AND(MONTH($K187) &lt;= 6, MONTH($L187) &gt;= 6), IF($O187 &lt;&gt; "", $E187/$O187, ""), ""),"")</f>
        <v>#VALUE!</v>
      </c>
      <c r="V187" s="10" t="e">
        <f>IF('FY2024'!$A189&lt;&gt;"",IF(AND(MONTH($K187) &lt;= 7, MONTH($L187) &gt;= 7 ), IF($O187 &lt;&gt; "", $E187/$O187, ""), ""),"")</f>
        <v>#VALUE!</v>
      </c>
      <c r="W187" s="10" t="e">
        <f>IF('FY2024'!$A189&lt;&gt;"",IF(AND(MONTH($K187) &lt;= 8, MONTH($L187) &gt;= 8), IF($O187 &lt;&gt; "", $E187/$O187, ""), ""),"")</f>
        <v>#VALUE!</v>
      </c>
      <c r="X187" s="10" t="e">
        <f>IF('FY2024'!$A189&lt;&gt;"",IF(AND(MONTH($K187) &lt;= 9, MONTH($L187) &gt;= 9), IF($O187 &lt;&gt; "", $E187/$O187, ""), ""),"")</f>
        <v>#VALUE!</v>
      </c>
      <c r="Y187" s="10" t="e">
        <f>IF('FY2024'!$A189&lt;&gt;"",IF(AND(MONTH($K187) &lt;= 10, MONTH($L187) &gt;= 10), IF($O187 &lt;&gt; "", $E187/$O187, ""), ""),"")</f>
        <v>#VALUE!</v>
      </c>
      <c r="Z187" s="10" t="e">
        <f>IF('FY2024'!$A189&lt;&gt;"",IF(AND(MONTH($K187) &lt;= 11, MONTH($L187) &gt;= 11), IF($O187 &lt;&gt; "", $E187/$O187, ""), ""),"")</f>
        <v>#VALUE!</v>
      </c>
      <c r="AA187" s="10" t="e">
        <f>IF('FY2024'!$A189&lt;&gt;"",IF(AND(MONTH($K187) &lt;= 12, MONTH($L187) &gt;= 12), IF($O187 &lt;&gt; "", $E187/$O187, ""), ""),"")</f>
        <v>#VALUE!</v>
      </c>
    </row>
    <row r="188" spans="1:27" x14ac:dyDescent="0.25">
      <c r="A188" s="8">
        <f>IF('FY2024'!A190&lt;&gt;"", VALUE('FY2024'!A190), "")</f>
        <v>187</v>
      </c>
      <c r="B188" s="5" t="str">
        <f>IF('FY2024'!A190&lt;&gt;"",_xlfn.VALUETOTEXT('FY2024'!B190),"")</f>
        <v>24-2504-1605-24MACQ-PS-AS-187</v>
      </c>
      <c r="C188" s="5" t="str">
        <f>_xlfn.VALUETOTEXT('FY2024'!C190)</f>
        <v>AS</v>
      </c>
      <c r="D188" s="5" t="str">
        <f>IF('FY2024'!A190&lt;&gt;"",_xlfn.VALUETOTEXT('FY2024'!D190),"")</f>
        <v>Macquarie Bank Ltd</v>
      </c>
      <c r="E188" s="6">
        <f>IF('FY2024'!A190&lt;&gt;"",VALUE('FY2024'!E190),"")</f>
        <v>750000</v>
      </c>
      <c r="F188" s="6">
        <f>IF('FY2024'!A190&lt;&gt;"",VALUE('FY2024'!F190),"")</f>
        <v>80</v>
      </c>
      <c r="G188" s="6">
        <f>IF('FY2024'!A190&lt;&gt;"",VALUE('FY2024'!G190),"")</f>
        <v>62</v>
      </c>
      <c r="H188" s="6">
        <f>IF('FY2024'!A190&lt;&gt;"",VALUE('FY2024'!H190),"")</f>
        <v>2.7</v>
      </c>
      <c r="I188" s="6">
        <f>IF('FY2024'!A190&lt;&gt;"",VALUE('FY2024'!I190),"")</f>
        <v>0.2</v>
      </c>
      <c r="J188" s="6">
        <f>IF('FY2024'!A190&lt;&gt;"",VALUE('FY2024'!J190),"")</f>
        <v>2.5</v>
      </c>
      <c r="K188" s="7" t="e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>#VALUE!</v>
      </c>
      <c r="L188" s="7" t="e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>#VALUE!</v>
      </c>
      <c r="M188" s="7" t="e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>#VALUE!</v>
      </c>
      <c r="N188" s="7" t="e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>#VALUE!</v>
      </c>
      <c r="O188" s="5" t="e">
        <f t="shared" si="2"/>
        <v>#VALUE!</v>
      </c>
      <c r="P188" s="10" t="e">
        <f>IF('FY2024'!$A190&lt;&gt;"",IF(AND(MONTH($K188) &lt;= 1, MONTH($L188) &gt;= 1), IF($O188 &lt;&gt; "", $E188/$O188, ""), ""),"")</f>
        <v>#VALUE!</v>
      </c>
      <c r="Q188" s="10" t="e">
        <f>IF('FY2024'!$A190&lt;&gt;"",IF(AND(MONTH($K188) &lt;= 2, MONTH($L188) &gt;= 2), IF($O188 &lt;&gt; "", $E188/$O188, ""), ""),"")</f>
        <v>#VALUE!</v>
      </c>
      <c r="R188" s="10" t="e">
        <f>IF('FY2024'!$A190&lt;&gt;"",IF(AND(MONTH($K188) &lt;= 3, MONTH($L188) &gt;= 3), IF($O188 &lt;&gt; "", $E188/$O188, ""), ""),"")</f>
        <v>#VALUE!</v>
      </c>
      <c r="S188" s="10" t="e">
        <f>IF('FY2024'!$A190&lt;&gt;"",IF(AND(MONTH($K188) &lt;= 4, MONTH($L188) &gt;= 4), IF($O188 &lt;&gt; "", $E188/$O188, ""), ""),"")</f>
        <v>#VALUE!</v>
      </c>
      <c r="T188" s="10" t="e">
        <f>IF('FY2024'!$A190&lt;&gt;"",IF(AND(MONTH($K188) &lt;= 5, MONTH($L188) &gt;= 5), IF($O188 &lt;&gt; "", $E188/$O188, ""), ""),"")</f>
        <v>#VALUE!</v>
      </c>
      <c r="U188" s="10" t="e">
        <f>IF('FY2024'!$A190&lt;&gt;"",IF(AND(MONTH($K188) &lt;= 6, MONTH($L188) &gt;= 6), IF($O188 &lt;&gt; "", $E188/$O188, ""), ""),"")</f>
        <v>#VALUE!</v>
      </c>
      <c r="V188" s="10" t="e">
        <f>IF('FY2024'!$A190&lt;&gt;"",IF(AND(MONTH($K188) &lt;= 7, MONTH($L188) &gt;= 7 ), IF($O188 &lt;&gt; "", $E188/$O188, ""), ""),"")</f>
        <v>#VALUE!</v>
      </c>
      <c r="W188" s="10" t="e">
        <f>IF('FY2024'!$A190&lt;&gt;"",IF(AND(MONTH($K188) &lt;= 8, MONTH($L188) &gt;= 8), IF($O188 &lt;&gt; "", $E188/$O188, ""), ""),"")</f>
        <v>#VALUE!</v>
      </c>
      <c r="X188" s="10" t="e">
        <f>IF('FY2024'!$A190&lt;&gt;"",IF(AND(MONTH($K188) &lt;= 9, MONTH($L188) &gt;= 9), IF($O188 &lt;&gt; "", $E188/$O188, ""), ""),"")</f>
        <v>#VALUE!</v>
      </c>
      <c r="Y188" s="10" t="e">
        <f>IF('FY2024'!$A190&lt;&gt;"",IF(AND(MONTH($K188) &lt;= 10, MONTH($L188) &gt;= 10), IF($O188 &lt;&gt; "", $E188/$O188, ""), ""),"")</f>
        <v>#VALUE!</v>
      </c>
      <c r="Z188" s="10" t="e">
        <f>IF('FY2024'!$A190&lt;&gt;"",IF(AND(MONTH($K188) &lt;= 11, MONTH($L188) &gt;= 11), IF($O188 &lt;&gt; "", $E188/$O188, ""), ""),"")</f>
        <v>#VALUE!</v>
      </c>
      <c r="AA188" s="10" t="e">
        <f>IF('FY2024'!$A190&lt;&gt;"",IF(AND(MONTH($K188) &lt;= 12, MONTH($L188) &gt;= 12), IF($O188 &lt;&gt; "", $E188/$O188, ""), ""),"")</f>
        <v>#VALUE!</v>
      </c>
    </row>
    <row r="189" spans="1:27" x14ac:dyDescent="0.25">
      <c r="A189" s="8">
        <f>IF('FY2024'!A191&lt;&gt;"", VALUE('FY2024'!A191), "")</f>
        <v>188</v>
      </c>
      <c r="B189" s="5" t="str">
        <f>IF('FY2024'!A191&lt;&gt;"",_xlfn.VALUETOTEXT('FY2024'!B191),"")</f>
        <v>24-2604-1705-24SCBB-PS-EG-188</v>
      </c>
      <c r="C189" s="5" t="str">
        <f>_xlfn.VALUETOTEXT('FY2024'!C191)</f>
        <v>EG</v>
      </c>
      <c r="D189" s="5" t="str">
        <f>IF('FY2024'!A191&lt;&gt;"",_xlfn.VALUETOTEXT('FY2024'!D191),"")</f>
        <v>Standard Chartered Bank (M) Bhd</v>
      </c>
      <c r="E189" s="6">
        <f>IF('FY2024'!A191&lt;&gt;"",VALUE('FY2024'!E191),"")</f>
        <v>400000</v>
      </c>
      <c r="F189" s="6">
        <f>IF('FY2024'!A191&lt;&gt;"",VALUE('FY2024'!F191),"")</f>
        <v>80</v>
      </c>
      <c r="G189" s="6">
        <f>IF('FY2024'!A191&lt;&gt;"",VALUE('FY2024'!G191),"")</f>
        <v>62</v>
      </c>
      <c r="H189" s="6">
        <f>IF('FY2024'!A191&lt;&gt;"",VALUE('FY2024'!H191),"")</f>
        <v>1.95</v>
      </c>
      <c r="I189" s="6">
        <f>IF('FY2024'!A191&lt;&gt;"",VALUE('FY2024'!I191),"")</f>
        <v>0.1</v>
      </c>
      <c r="J189" s="6">
        <f>IF('FY2024'!A191&lt;&gt;"",VALUE('FY2024'!J191),"")</f>
        <v>1.85</v>
      </c>
      <c r="K189" s="7" t="e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>#VALUE!</v>
      </c>
      <c r="L189" s="7" t="e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>#VALUE!</v>
      </c>
      <c r="M189" s="7" t="e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>#VALUE!</v>
      </c>
      <c r="N189" s="7" t="e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>#VALUE!</v>
      </c>
      <c r="O189" s="5" t="e">
        <f t="shared" si="2"/>
        <v>#VALUE!</v>
      </c>
      <c r="P189" s="10" t="e">
        <f>IF('FY2024'!$A191&lt;&gt;"",IF(AND(MONTH($K189) &lt;= 1, MONTH($L189) &gt;= 1), IF($O189 &lt;&gt; "", $E189/$O189, ""), ""),"")</f>
        <v>#VALUE!</v>
      </c>
      <c r="Q189" s="10" t="e">
        <f>IF('FY2024'!$A191&lt;&gt;"",IF(AND(MONTH($K189) &lt;= 2, MONTH($L189) &gt;= 2), IF($O189 &lt;&gt; "", $E189/$O189, ""), ""),"")</f>
        <v>#VALUE!</v>
      </c>
      <c r="R189" s="10" t="e">
        <f>IF('FY2024'!$A191&lt;&gt;"",IF(AND(MONTH($K189) &lt;= 3, MONTH($L189) &gt;= 3), IF($O189 &lt;&gt; "", $E189/$O189, ""), ""),"")</f>
        <v>#VALUE!</v>
      </c>
      <c r="S189" s="10" t="e">
        <f>IF('FY2024'!$A191&lt;&gt;"",IF(AND(MONTH($K189) &lt;= 4, MONTH($L189) &gt;= 4), IF($O189 &lt;&gt; "", $E189/$O189, ""), ""),"")</f>
        <v>#VALUE!</v>
      </c>
      <c r="T189" s="10" t="e">
        <f>IF('FY2024'!$A191&lt;&gt;"",IF(AND(MONTH($K189) &lt;= 5, MONTH($L189) &gt;= 5), IF($O189 &lt;&gt; "", $E189/$O189, ""), ""),"")</f>
        <v>#VALUE!</v>
      </c>
      <c r="U189" s="10" t="e">
        <f>IF('FY2024'!$A191&lt;&gt;"",IF(AND(MONTH($K189) &lt;= 6, MONTH($L189) &gt;= 6), IF($O189 &lt;&gt; "", $E189/$O189, ""), ""),"")</f>
        <v>#VALUE!</v>
      </c>
      <c r="V189" s="10" t="e">
        <f>IF('FY2024'!$A191&lt;&gt;"",IF(AND(MONTH($K189) &lt;= 7, MONTH($L189) &gt;= 7 ), IF($O189 &lt;&gt; "", $E189/$O189, ""), ""),"")</f>
        <v>#VALUE!</v>
      </c>
      <c r="W189" s="10" t="e">
        <f>IF('FY2024'!$A191&lt;&gt;"",IF(AND(MONTH($K189) &lt;= 8, MONTH($L189) &gt;= 8), IF($O189 &lt;&gt; "", $E189/$O189, ""), ""),"")</f>
        <v>#VALUE!</v>
      </c>
      <c r="X189" s="10" t="e">
        <f>IF('FY2024'!$A191&lt;&gt;"",IF(AND(MONTH($K189) &lt;= 9, MONTH($L189) &gt;= 9), IF($O189 &lt;&gt; "", $E189/$O189, ""), ""),"")</f>
        <v>#VALUE!</v>
      </c>
      <c r="Y189" s="10" t="e">
        <f>IF('FY2024'!$A191&lt;&gt;"",IF(AND(MONTH($K189) &lt;= 10, MONTH($L189) &gt;= 10), IF($O189 &lt;&gt; "", $E189/$O189, ""), ""),"")</f>
        <v>#VALUE!</v>
      </c>
      <c r="Z189" s="10" t="e">
        <f>IF('FY2024'!$A191&lt;&gt;"",IF(AND(MONTH($K189) &lt;= 11, MONTH($L189) &gt;= 11), IF($O189 &lt;&gt; "", $E189/$O189, ""), ""),"")</f>
        <v>#VALUE!</v>
      </c>
      <c r="AA189" s="10" t="e">
        <f>IF('FY2024'!$A191&lt;&gt;"",IF(AND(MONTH($K189) &lt;= 12, MONTH($L189) &gt;= 12), IF($O189 &lt;&gt; "", $E189/$O189, ""), ""),"")</f>
        <v>#VALUE!</v>
      </c>
    </row>
    <row r="190" spans="1:27" x14ac:dyDescent="0.25">
      <c r="A190" s="8">
        <f>IF('FY2024'!A192&lt;&gt;"", VALUE('FY2024'!A192), "")</f>
        <v>189</v>
      </c>
      <c r="B190" s="5" t="str">
        <f>IF('FY2024'!A192&lt;&gt;"",_xlfn.VALUETOTEXT('FY2024'!B192),"")</f>
        <v>24-2604-1705-24MACQ-PS-EG-189</v>
      </c>
      <c r="C190" s="5" t="str">
        <f>_xlfn.VALUETOTEXT('FY2024'!C192)</f>
        <v>EG</v>
      </c>
      <c r="D190" s="5" t="str">
        <f>IF('FY2024'!A192&lt;&gt;"",_xlfn.VALUETOTEXT('FY2024'!D192),"")</f>
        <v>Macquarie Bank Ltd</v>
      </c>
      <c r="E190" s="6">
        <f>IF('FY2024'!A192&lt;&gt;"",VALUE('FY2024'!E192),"")</f>
        <v>100000</v>
      </c>
      <c r="F190" s="6">
        <f>IF('FY2024'!A192&lt;&gt;"",VALUE('FY2024'!F192),"")</f>
        <v>80</v>
      </c>
      <c r="G190" s="6">
        <f>IF('FY2024'!A192&lt;&gt;"",VALUE('FY2024'!G192),"")</f>
        <v>62</v>
      </c>
      <c r="H190" s="6">
        <f>IF('FY2024'!A192&lt;&gt;"",VALUE('FY2024'!H192),"")</f>
        <v>2.2000000000000002</v>
      </c>
      <c r="I190" s="6">
        <f>IF('FY2024'!A192&lt;&gt;"",VALUE('FY2024'!I192),"")</f>
        <v>0.31</v>
      </c>
      <c r="J190" s="6">
        <f>IF('FY2024'!A192&lt;&gt;"",VALUE('FY2024'!J192),"")</f>
        <v>1.89</v>
      </c>
      <c r="K190" s="7" t="e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>#VALUE!</v>
      </c>
      <c r="L190" s="7" t="e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>#VALUE!</v>
      </c>
      <c r="M190" s="7" t="e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>#VALUE!</v>
      </c>
      <c r="N190" s="7" t="e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>#VALUE!</v>
      </c>
      <c r="O190" s="5" t="e">
        <f t="shared" si="2"/>
        <v>#VALUE!</v>
      </c>
      <c r="P190" s="10" t="e">
        <f>IF('FY2024'!$A192&lt;&gt;"",IF(AND(MONTH($K190) &lt;= 1, MONTH($L190) &gt;= 1), IF($O190 &lt;&gt; "", $E190/$O190, ""), ""),"")</f>
        <v>#VALUE!</v>
      </c>
      <c r="Q190" s="10" t="e">
        <f>IF('FY2024'!$A192&lt;&gt;"",IF(AND(MONTH($K190) &lt;= 2, MONTH($L190) &gt;= 2), IF($O190 &lt;&gt; "", $E190/$O190, ""), ""),"")</f>
        <v>#VALUE!</v>
      </c>
      <c r="R190" s="10" t="e">
        <f>IF('FY2024'!$A192&lt;&gt;"",IF(AND(MONTH($K190) &lt;= 3, MONTH($L190) &gt;= 3), IF($O190 &lt;&gt; "", $E190/$O190, ""), ""),"")</f>
        <v>#VALUE!</v>
      </c>
      <c r="S190" s="10" t="e">
        <f>IF('FY2024'!$A192&lt;&gt;"",IF(AND(MONTH($K190) &lt;= 4, MONTH($L190) &gt;= 4), IF($O190 &lt;&gt; "", $E190/$O190, ""), ""),"")</f>
        <v>#VALUE!</v>
      </c>
      <c r="T190" s="10" t="e">
        <f>IF('FY2024'!$A192&lt;&gt;"",IF(AND(MONTH($K190) &lt;= 5, MONTH($L190) &gt;= 5), IF($O190 &lt;&gt; "", $E190/$O190, ""), ""),"")</f>
        <v>#VALUE!</v>
      </c>
      <c r="U190" s="10" t="e">
        <f>IF('FY2024'!$A192&lt;&gt;"",IF(AND(MONTH($K190) &lt;= 6, MONTH($L190) &gt;= 6), IF($O190 &lt;&gt; "", $E190/$O190, ""), ""),"")</f>
        <v>#VALUE!</v>
      </c>
      <c r="V190" s="10" t="e">
        <f>IF('FY2024'!$A192&lt;&gt;"",IF(AND(MONTH($K190) &lt;= 7, MONTH($L190) &gt;= 7 ), IF($O190 &lt;&gt; "", $E190/$O190, ""), ""),"")</f>
        <v>#VALUE!</v>
      </c>
      <c r="W190" s="10" t="e">
        <f>IF('FY2024'!$A192&lt;&gt;"",IF(AND(MONTH($K190) &lt;= 8, MONTH($L190) &gt;= 8), IF($O190 &lt;&gt; "", $E190/$O190, ""), ""),"")</f>
        <v>#VALUE!</v>
      </c>
      <c r="X190" s="10" t="e">
        <f>IF('FY2024'!$A192&lt;&gt;"",IF(AND(MONTH($K190) &lt;= 9, MONTH($L190) &gt;= 9), IF($O190 &lt;&gt; "", $E190/$O190, ""), ""),"")</f>
        <v>#VALUE!</v>
      </c>
      <c r="Y190" s="10" t="e">
        <f>IF('FY2024'!$A192&lt;&gt;"",IF(AND(MONTH($K190) &lt;= 10, MONTH($L190) &gt;= 10), IF($O190 &lt;&gt; "", $E190/$O190, ""), ""),"")</f>
        <v>#VALUE!</v>
      </c>
      <c r="Z190" s="10" t="e">
        <f>IF('FY2024'!$A192&lt;&gt;"",IF(AND(MONTH($K190) &lt;= 11, MONTH($L190) &gt;= 11), IF($O190 &lt;&gt; "", $E190/$O190, ""), ""),"")</f>
        <v>#VALUE!</v>
      </c>
      <c r="AA190" s="10" t="e">
        <f>IF('FY2024'!$A192&lt;&gt;"",IF(AND(MONTH($K190) &lt;= 12, MONTH($L190) &gt;= 12), IF($O190 &lt;&gt; "", $E190/$O190, ""), ""),"")</f>
        <v>#VALUE!</v>
      </c>
    </row>
    <row r="191" spans="1:27" x14ac:dyDescent="0.25">
      <c r="A191" s="8">
        <f>IF('FY2024'!A193&lt;&gt;"", VALUE('FY2024'!A193), "")</f>
        <v>190</v>
      </c>
      <c r="B191" s="5" t="str">
        <f>IF('FY2024'!A193&lt;&gt;"",_xlfn.VALUETOTEXT('FY2024'!B193),"")</f>
        <v>24-2604-1705-24MACQ-PS-EG-190</v>
      </c>
      <c r="C191" s="5" t="str">
        <f>_xlfn.VALUETOTEXT('FY2024'!C193)</f>
        <v>EG</v>
      </c>
      <c r="D191" s="5" t="str">
        <f>IF('FY2024'!A193&lt;&gt;"",_xlfn.VALUETOTEXT('FY2024'!D193),"")</f>
        <v>Macquarie Bank Ltd</v>
      </c>
      <c r="E191" s="6">
        <f>IF('FY2024'!A193&lt;&gt;"",VALUE('FY2024'!E193),"")</f>
        <v>100000</v>
      </c>
      <c r="F191" s="6">
        <f>IF('FY2024'!A193&lt;&gt;"",VALUE('FY2024'!F193),"")</f>
        <v>80</v>
      </c>
      <c r="G191" s="6">
        <f>IF('FY2024'!A193&lt;&gt;"",VALUE('FY2024'!G193),"")</f>
        <v>62</v>
      </c>
      <c r="H191" s="6">
        <f>IF('FY2024'!A193&lt;&gt;"",VALUE('FY2024'!H193),"")</f>
        <v>2</v>
      </c>
      <c r="I191" s="6">
        <f>IF('FY2024'!A193&lt;&gt;"",VALUE('FY2024'!I193),"")</f>
        <v>0.2</v>
      </c>
      <c r="J191" s="6">
        <f>IF('FY2024'!A193&lt;&gt;"",VALUE('FY2024'!J193),"")</f>
        <v>1.8</v>
      </c>
      <c r="K191" s="7" t="e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>#VALUE!</v>
      </c>
      <c r="L191" s="7" t="e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>#VALUE!</v>
      </c>
      <c r="M191" s="7" t="e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>#VALUE!</v>
      </c>
      <c r="N191" s="7" t="e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>#VALUE!</v>
      </c>
      <c r="O191" s="5" t="e">
        <f t="shared" si="2"/>
        <v>#VALUE!</v>
      </c>
      <c r="P191" s="10" t="e">
        <f>IF('FY2024'!$A193&lt;&gt;"",IF(AND(MONTH($K191) &lt;= 1, MONTH($L191) &gt;= 1), IF($O191 &lt;&gt; "", $E191/$O191, ""), ""),"")</f>
        <v>#VALUE!</v>
      </c>
      <c r="Q191" s="10" t="e">
        <f>IF('FY2024'!$A193&lt;&gt;"",IF(AND(MONTH($K191) &lt;= 2, MONTH($L191) &gt;= 2), IF($O191 &lt;&gt; "", $E191/$O191, ""), ""),"")</f>
        <v>#VALUE!</v>
      </c>
      <c r="R191" s="10" t="e">
        <f>IF('FY2024'!$A193&lt;&gt;"",IF(AND(MONTH($K191) &lt;= 3, MONTH($L191) &gt;= 3), IF($O191 &lt;&gt; "", $E191/$O191, ""), ""),"")</f>
        <v>#VALUE!</v>
      </c>
      <c r="S191" s="10" t="e">
        <f>IF('FY2024'!$A193&lt;&gt;"",IF(AND(MONTH($K191) &lt;= 4, MONTH($L191) &gt;= 4), IF($O191 &lt;&gt; "", $E191/$O191, ""), ""),"")</f>
        <v>#VALUE!</v>
      </c>
      <c r="T191" s="10" t="e">
        <f>IF('FY2024'!$A193&lt;&gt;"",IF(AND(MONTH($K191) &lt;= 5, MONTH($L191) &gt;= 5), IF($O191 &lt;&gt; "", $E191/$O191, ""), ""),"")</f>
        <v>#VALUE!</v>
      </c>
      <c r="U191" s="10" t="e">
        <f>IF('FY2024'!$A193&lt;&gt;"",IF(AND(MONTH($K191) &lt;= 6, MONTH($L191) &gt;= 6), IF($O191 &lt;&gt; "", $E191/$O191, ""), ""),"")</f>
        <v>#VALUE!</v>
      </c>
      <c r="V191" s="10" t="e">
        <f>IF('FY2024'!$A193&lt;&gt;"",IF(AND(MONTH($K191) &lt;= 7, MONTH($L191) &gt;= 7 ), IF($O191 &lt;&gt; "", $E191/$O191, ""), ""),"")</f>
        <v>#VALUE!</v>
      </c>
      <c r="W191" s="10" t="e">
        <f>IF('FY2024'!$A193&lt;&gt;"",IF(AND(MONTH($K191) &lt;= 8, MONTH($L191) &gt;= 8), IF($O191 &lt;&gt; "", $E191/$O191, ""), ""),"")</f>
        <v>#VALUE!</v>
      </c>
      <c r="X191" s="10" t="e">
        <f>IF('FY2024'!$A193&lt;&gt;"",IF(AND(MONTH($K191) &lt;= 9, MONTH($L191) &gt;= 9), IF($O191 &lt;&gt; "", $E191/$O191, ""), ""),"")</f>
        <v>#VALUE!</v>
      </c>
      <c r="Y191" s="10" t="e">
        <f>IF('FY2024'!$A193&lt;&gt;"",IF(AND(MONTH($K191) &lt;= 10, MONTH($L191) &gt;= 10), IF($O191 &lt;&gt; "", $E191/$O191, ""), ""),"")</f>
        <v>#VALUE!</v>
      </c>
      <c r="Z191" s="10" t="e">
        <f>IF('FY2024'!$A193&lt;&gt;"",IF(AND(MONTH($K191) &lt;= 11, MONTH($L191) &gt;= 11), IF($O191 &lt;&gt; "", $E191/$O191, ""), ""),"")</f>
        <v>#VALUE!</v>
      </c>
      <c r="AA191" s="10" t="e">
        <f>IF('FY2024'!$A193&lt;&gt;"",IF(AND(MONTH($K191) &lt;= 12, MONTH($L191) &gt;= 12), IF($O191 &lt;&gt; "", $E191/$O191, ""), ""),"")</f>
        <v>#VALUE!</v>
      </c>
    </row>
    <row r="192" spans="1:27" x14ac:dyDescent="0.25">
      <c r="A192" s="8">
        <f>IF('FY2024'!A194&lt;&gt;"", VALUE('FY2024'!A194), "")</f>
        <v>191</v>
      </c>
      <c r="B192" s="5" t="str">
        <f>IF('FY2024'!A194&lt;&gt;"",_xlfn.VALUETOTEXT('FY2024'!B194),"")</f>
        <v>24-2604-1705-24SCBB-PS-EG-191</v>
      </c>
      <c r="C192" s="5" t="str">
        <f>_xlfn.VALUETOTEXT('FY2024'!C194)</f>
        <v>EG</v>
      </c>
      <c r="D192" s="5" t="str">
        <f>IF('FY2024'!A194&lt;&gt;"",_xlfn.VALUETOTEXT('FY2024'!D194),"")</f>
        <v>Standard Chartered Bank (M) Bhd</v>
      </c>
      <c r="E192" s="6">
        <f>IF('FY2024'!A194&lt;&gt;"",VALUE('FY2024'!E194),"")</f>
        <v>400000</v>
      </c>
      <c r="F192" s="6">
        <f>IF('FY2024'!A194&lt;&gt;"",VALUE('FY2024'!F194),"")</f>
        <v>80</v>
      </c>
      <c r="G192" s="6">
        <f>IF('FY2024'!A194&lt;&gt;"",VALUE('FY2024'!G194),"")</f>
        <v>62</v>
      </c>
      <c r="H192" s="6">
        <f>IF('FY2024'!A194&lt;&gt;"",VALUE('FY2024'!H194),"")</f>
        <v>1.87</v>
      </c>
      <c r="I192" s="6">
        <f>IF('FY2024'!A194&lt;&gt;"",VALUE('FY2024'!I194),"")</f>
        <v>0.1</v>
      </c>
      <c r="J192" s="6">
        <f>IF('FY2024'!A194&lt;&gt;"",VALUE('FY2024'!J194),"")</f>
        <v>1.77</v>
      </c>
      <c r="K192" s="7" t="e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>#VALUE!</v>
      </c>
      <c r="L192" s="7" t="e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>#VALUE!</v>
      </c>
      <c r="M192" s="7" t="e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>#VALUE!</v>
      </c>
      <c r="N192" s="7" t="e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>#VALUE!</v>
      </c>
      <c r="O192" s="5" t="e">
        <f t="shared" si="2"/>
        <v>#VALUE!</v>
      </c>
      <c r="P192" s="10" t="e">
        <f>IF('FY2024'!$A194&lt;&gt;"",IF(AND(MONTH($K192) &lt;= 1, MONTH($L192) &gt;= 1), IF($O192 &lt;&gt; "", $E192/$O192, ""), ""),"")</f>
        <v>#VALUE!</v>
      </c>
      <c r="Q192" s="10" t="e">
        <f>IF('FY2024'!$A194&lt;&gt;"",IF(AND(MONTH($K192) &lt;= 2, MONTH($L192) &gt;= 2), IF($O192 &lt;&gt; "", $E192/$O192, ""), ""),"")</f>
        <v>#VALUE!</v>
      </c>
      <c r="R192" s="10" t="e">
        <f>IF('FY2024'!$A194&lt;&gt;"",IF(AND(MONTH($K192) &lt;= 3, MONTH($L192) &gt;= 3), IF($O192 &lt;&gt; "", $E192/$O192, ""), ""),"")</f>
        <v>#VALUE!</v>
      </c>
      <c r="S192" s="10" t="e">
        <f>IF('FY2024'!$A194&lt;&gt;"",IF(AND(MONTH($K192) &lt;= 4, MONTH($L192) &gt;= 4), IF($O192 &lt;&gt; "", $E192/$O192, ""), ""),"")</f>
        <v>#VALUE!</v>
      </c>
      <c r="T192" s="10" t="e">
        <f>IF('FY2024'!$A194&lt;&gt;"",IF(AND(MONTH($K192) &lt;= 5, MONTH($L192) &gt;= 5), IF($O192 &lt;&gt; "", $E192/$O192, ""), ""),"")</f>
        <v>#VALUE!</v>
      </c>
      <c r="U192" s="10" t="e">
        <f>IF('FY2024'!$A194&lt;&gt;"",IF(AND(MONTH($K192) &lt;= 6, MONTH($L192) &gt;= 6), IF($O192 &lt;&gt; "", $E192/$O192, ""), ""),"")</f>
        <v>#VALUE!</v>
      </c>
      <c r="V192" s="10" t="e">
        <f>IF('FY2024'!$A194&lt;&gt;"",IF(AND(MONTH($K192) &lt;= 7, MONTH($L192) &gt;= 7 ), IF($O192 &lt;&gt; "", $E192/$O192, ""), ""),"")</f>
        <v>#VALUE!</v>
      </c>
      <c r="W192" s="10" t="e">
        <f>IF('FY2024'!$A194&lt;&gt;"",IF(AND(MONTH($K192) &lt;= 8, MONTH($L192) &gt;= 8), IF($O192 &lt;&gt; "", $E192/$O192, ""), ""),"")</f>
        <v>#VALUE!</v>
      </c>
      <c r="X192" s="10" t="e">
        <f>IF('FY2024'!$A194&lt;&gt;"",IF(AND(MONTH($K192) &lt;= 9, MONTH($L192) &gt;= 9), IF($O192 &lt;&gt; "", $E192/$O192, ""), ""),"")</f>
        <v>#VALUE!</v>
      </c>
      <c r="Y192" s="10" t="e">
        <f>IF('FY2024'!$A194&lt;&gt;"",IF(AND(MONTH($K192) &lt;= 10, MONTH($L192) &gt;= 10), IF($O192 &lt;&gt; "", $E192/$O192, ""), ""),"")</f>
        <v>#VALUE!</v>
      </c>
      <c r="Z192" s="10" t="e">
        <f>IF('FY2024'!$A194&lt;&gt;"",IF(AND(MONTH($K192) &lt;= 11, MONTH($L192) &gt;= 11), IF($O192 &lt;&gt; "", $E192/$O192, ""), ""),"")</f>
        <v>#VALUE!</v>
      </c>
      <c r="AA192" s="10" t="e">
        <f>IF('FY2024'!$A194&lt;&gt;"",IF(AND(MONTH($K192) &lt;= 12, MONTH($L192) &gt;= 12), IF($O192 &lt;&gt; "", $E192/$O192, ""), ""),"")</f>
        <v>#VALUE!</v>
      </c>
    </row>
    <row r="193" spans="1:27" x14ac:dyDescent="0.25">
      <c r="A193" s="8">
        <f>IF('FY2024'!A195&lt;&gt;"", VALUE('FY2024'!A195), "")</f>
        <v>192</v>
      </c>
      <c r="B193" s="5" t="str">
        <f>IF('FY2024'!A195&lt;&gt;"",_xlfn.VALUETOTEXT('FY2024'!B195),"")</f>
        <v>24-2604-1705-24BNPP-PS-HZ-192</v>
      </c>
      <c r="C193" s="5" t="str">
        <f>_xlfn.VALUETOTEXT('FY2024'!C195)</f>
        <v>HZ</v>
      </c>
      <c r="D193" s="5" t="str">
        <f>IF('FY2024'!A195&lt;&gt;"",_xlfn.VALUETOTEXT('FY2024'!D195),"")</f>
        <v>BNP Paribas SA</v>
      </c>
      <c r="E193" s="6">
        <f>IF('FY2024'!A195&lt;&gt;"",VALUE('FY2024'!E195),"")</f>
        <v>200000</v>
      </c>
      <c r="F193" s="6">
        <f>IF('FY2024'!A195&lt;&gt;"",VALUE('FY2024'!F195),"")</f>
        <v>80</v>
      </c>
      <c r="G193" s="6">
        <f>IF('FY2024'!A195&lt;&gt;"",VALUE('FY2024'!G195),"")</f>
        <v>62</v>
      </c>
      <c r="H193" s="6">
        <f>IF('FY2024'!A195&lt;&gt;"",VALUE('FY2024'!H195),"")</f>
        <v>1.86</v>
      </c>
      <c r="I193" s="6">
        <f>IF('FY2024'!A195&lt;&gt;"",VALUE('FY2024'!I195),"")</f>
        <v>0.1</v>
      </c>
      <c r="J193" s="6">
        <f>IF('FY2024'!A195&lt;&gt;"",VALUE('FY2024'!J195),"")</f>
        <v>1.76</v>
      </c>
      <c r="K193" s="7" t="e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>#VALUE!</v>
      </c>
      <c r="L193" s="7" t="e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>#VALUE!</v>
      </c>
      <c r="M193" s="7" t="e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>#VALUE!</v>
      </c>
      <c r="N193" s="7" t="e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>#VALUE!</v>
      </c>
      <c r="O193" s="5" t="e">
        <f t="shared" si="2"/>
        <v>#VALUE!</v>
      </c>
      <c r="P193" s="10" t="e">
        <f>IF('FY2024'!$A195&lt;&gt;"",IF(AND(MONTH($K193) &lt;= 1, MONTH($L193) &gt;= 1), IF($O193 &lt;&gt; "", $E193/$O193, ""), ""),"")</f>
        <v>#VALUE!</v>
      </c>
      <c r="Q193" s="10" t="e">
        <f>IF('FY2024'!$A195&lt;&gt;"",IF(AND(MONTH($K193) &lt;= 2, MONTH($L193) &gt;= 2), IF($O193 &lt;&gt; "", $E193/$O193, ""), ""),"")</f>
        <v>#VALUE!</v>
      </c>
      <c r="R193" s="10" t="e">
        <f>IF('FY2024'!$A195&lt;&gt;"",IF(AND(MONTH($K193) &lt;= 3, MONTH($L193) &gt;= 3), IF($O193 &lt;&gt; "", $E193/$O193, ""), ""),"")</f>
        <v>#VALUE!</v>
      </c>
      <c r="S193" s="10" t="e">
        <f>IF('FY2024'!$A195&lt;&gt;"",IF(AND(MONTH($K193) &lt;= 4, MONTH($L193) &gt;= 4), IF($O193 &lt;&gt; "", $E193/$O193, ""), ""),"")</f>
        <v>#VALUE!</v>
      </c>
      <c r="T193" s="10" t="e">
        <f>IF('FY2024'!$A195&lt;&gt;"",IF(AND(MONTH($K193) &lt;= 5, MONTH($L193) &gt;= 5), IF($O193 &lt;&gt; "", $E193/$O193, ""), ""),"")</f>
        <v>#VALUE!</v>
      </c>
      <c r="U193" s="10" t="e">
        <f>IF('FY2024'!$A195&lt;&gt;"",IF(AND(MONTH($K193) &lt;= 6, MONTH($L193) &gt;= 6), IF($O193 &lt;&gt; "", $E193/$O193, ""), ""),"")</f>
        <v>#VALUE!</v>
      </c>
      <c r="V193" s="10" t="e">
        <f>IF('FY2024'!$A195&lt;&gt;"",IF(AND(MONTH($K193) &lt;= 7, MONTH($L193) &gt;= 7 ), IF($O193 &lt;&gt; "", $E193/$O193, ""), ""),"")</f>
        <v>#VALUE!</v>
      </c>
      <c r="W193" s="10" t="e">
        <f>IF('FY2024'!$A195&lt;&gt;"",IF(AND(MONTH($K193) &lt;= 8, MONTH($L193) &gt;= 8), IF($O193 &lt;&gt; "", $E193/$O193, ""), ""),"")</f>
        <v>#VALUE!</v>
      </c>
      <c r="X193" s="10" t="e">
        <f>IF('FY2024'!$A195&lt;&gt;"",IF(AND(MONTH($K193) &lt;= 9, MONTH($L193) &gt;= 9), IF($O193 &lt;&gt; "", $E193/$O193, ""), ""),"")</f>
        <v>#VALUE!</v>
      </c>
      <c r="Y193" s="10" t="e">
        <f>IF('FY2024'!$A195&lt;&gt;"",IF(AND(MONTH($K193) &lt;= 10, MONTH($L193) &gt;= 10), IF($O193 &lt;&gt; "", $E193/$O193, ""), ""),"")</f>
        <v>#VALUE!</v>
      </c>
      <c r="Z193" s="10" t="e">
        <f>IF('FY2024'!$A195&lt;&gt;"",IF(AND(MONTH($K193) &lt;= 11, MONTH($L193) &gt;= 11), IF($O193 &lt;&gt; "", $E193/$O193, ""), ""),"")</f>
        <v>#VALUE!</v>
      </c>
      <c r="AA193" s="10" t="e">
        <f>IF('FY2024'!$A195&lt;&gt;"",IF(AND(MONTH($K193) &lt;= 12, MONTH($L193) &gt;= 12), IF($O193 &lt;&gt; "", $E193/$O193, ""), ""),"")</f>
        <v>#VALUE!</v>
      </c>
    </row>
    <row r="194" spans="1:27" x14ac:dyDescent="0.25">
      <c r="A194" s="8">
        <f>IF('FY2024'!A196&lt;&gt;"", VALUE('FY2024'!A196), "")</f>
        <v>193</v>
      </c>
      <c r="B194" s="5" t="str">
        <f>IF('FY2024'!A196&lt;&gt;"",_xlfn.VALUETOTEXT('FY2024'!B196),"")</f>
        <v>24-2604-1705-24MLIL-PS-HZ-193</v>
      </c>
      <c r="C194" s="5" t="str">
        <f>_xlfn.VALUETOTEXT('FY2024'!C196)</f>
        <v>HZ</v>
      </c>
      <c r="D194" s="5" t="str">
        <f>IF('FY2024'!A196&lt;&gt;"",_xlfn.VALUETOTEXT('FY2024'!D196),"")</f>
        <v>Merrill Lynch International</v>
      </c>
      <c r="E194" s="6">
        <f>IF('FY2024'!A196&lt;&gt;"",VALUE('FY2024'!E196),"")</f>
        <v>300000</v>
      </c>
      <c r="F194" s="6">
        <f>IF('FY2024'!A196&lt;&gt;"",VALUE('FY2024'!F196),"")</f>
        <v>80</v>
      </c>
      <c r="G194" s="6">
        <f>IF('FY2024'!A196&lt;&gt;"",VALUE('FY2024'!G196),"")</f>
        <v>62</v>
      </c>
      <c r="H194" s="6">
        <f>IF('FY2024'!A196&lt;&gt;"",VALUE('FY2024'!H196),"")</f>
        <v>3.25</v>
      </c>
      <c r="I194" s="6">
        <f>IF('FY2024'!A196&lt;&gt;"",VALUE('FY2024'!I196),"")</f>
        <v>0.35</v>
      </c>
      <c r="J194" s="6">
        <f>IF('FY2024'!A196&lt;&gt;"",VALUE('FY2024'!J196),"")</f>
        <v>2.9</v>
      </c>
      <c r="K194" s="7" t="e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>#VALUE!</v>
      </c>
      <c r="L194" s="7" t="e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>#VALUE!</v>
      </c>
      <c r="M194" s="7" t="e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>#VALUE!</v>
      </c>
      <c r="N194" s="7" t="e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>#VALUE!</v>
      </c>
      <c r="O194" s="5" t="e">
        <f t="shared" si="2"/>
        <v>#VALUE!</v>
      </c>
      <c r="P194" s="10" t="e">
        <f>IF('FY2024'!$A196&lt;&gt;"",IF(AND(MONTH($K194) &lt;= 1, MONTH($L194) &gt;= 1), IF($O194 &lt;&gt; "", $E194/$O194, ""), ""),"")</f>
        <v>#VALUE!</v>
      </c>
      <c r="Q194" s="10" t="e">
        <f>IF('FY2024'!$A196&lt;&gt;"",IF(AND(MONTH($K194) &lt;= 2, MONTH($L194) &gt;= 2), IF($O194 &lt;&gt; "", $E194/$O194, ""), ""),"")</f>
        <v>#VALUE!</v>
      </c>
      <c r="R194" s="10" t="e">
        <f>IF('FY2024'!$A196&lt;&gt;"",IF(AND(MONTH($K194) &lt;= 3, MONTH($L194) &gt;= 3), IF($O194 &lt;&gt; "", $E194/$O194, ""), ""),"")</f>
        <v>#VALUE!</v>
      </c>
      <c r="S194" s="10" t="e">
        <f>IF('FY2024'!$A196&lt;&gt;"",IF(AND(MONTH($K194) &lt;= 4, MONTH($L194) &gt;= 4), IF($O194 &lt;&gt; "", $E194/$O194, ""), ""),"")</f>
        <v>#VALUE!</v>
      </c>
      <c r="T194" s="10" t="e">
        <f>IF('FY2024'!$A196&lt;&gt;"",IF(AND(MONTH($K194) &lt;= 5, MONTH($L194) &gt;= 5), IF($O194 &lt;&gt; "", $E194/$O194, ""), ""),"")</f>
        <v>#VALUE!</v>
      </c>
      <c r="U194" s="10" t="e">
        <f>IF('FY2024'!$A196&lt;&gt;"",IF(AND(MONTH($K194) &lt;= 6, MONTH($L194) &gt;= 6), IF($O194 &lt;&gt; "", $E194/$O194, ""), ""),"")</f>
        <v>#VALUE!</v>
      </c>
      <c r="V194" s="10" t="e">
        <f>IF('FY2024'!$A196&lt;&gt;"",IF(AND(MONTH($K194) &lt;= 7, MONTH($L194) &gt;= 7 ), IF($O194 &lt;&gt; "", $E194/$O194, ""), ""),"")</f>
        <v>#VALUE!</v>
      </c>
      <c r="W194" s="10" t="e">
        <f>IF('FY2024'!$A196&lt;&gt;"",IF(AND(MONTH($K194) &lt;= 8, MONTH($L194) &gt;= 8), IF($O194 &lt;&gt; "", $E194/$O194, ""), ""),"")</f>
        <v>#VALUE!</v>
      </c>
      <c r="X194" s="10" t="e">
        <f>IF('FY2024'!$A196&lt;&gt;"",IF(AND(MONTH($K194) &lt;= 9, MONTH($L194) &gt;= 9), IF($O194 &lt;&gt; "", $E194/$O194, ""), ""),"")</f>
        <v>#VALUE!</v>
      </c>
      <c r="Y194" s="10" t="e">
        <f>IF('FY2024'!$A196&lt;&gt;"",IF(AND(MONTH($K194) &lt;= 10, MONTH($L194) &gt;= 10), IF($O194 &lt;&gt; "", $E194/$O194, ""), ""),"")</f>
        <v>#VALUE!</v>
      </c>
      <c r="Z194" s="10" t="e">
        <f>IF('FY2024'!$A196&lt;&gt;"",IF(AND(MONTH($K194) &lt;= 11, MONTH($L194) &gt;= 11), IF($O194 &lt;&gt; "", $E194/$O194, ""), ""),"")</f>
        <v>#VALUE!</v>
      </c>
      <c r="AA194" s="10" t="e">
        <f>IF('FY2024'!$A196&lt;&gt;"",IF(AND(MONTH($K194) &lt;= 12, MONTH($L194) &gt;= 12), IF($O194 &lt;&gt; "", $E194/$O194, ""), ""),"")</f>
        <v>#VALUE!</v>
      </c>
    </row>
    <row r="195" spans="1:27" x14ac:dyDescent="0.25">
      <c r="A195" s="8">
        <f>IF('FY2024'!A197&lt;&gt;"", VALUE('FY2024'!A197), "")</f>
        <v>194</v>
      </c>
      <c r="B195" s="5" t="str">
        <f>IF('FY2024'!A197&lt;&gt;"",_xlfn.VALUETOTEXT('FY2024'!B197),"")</f>
        <v>24-2604-1705-24JPMC-PS-DS-194</v>
      </c>
      <c r="C195" s="5" t="str">
        <f>_xlfn.VALUETOTEXT('FY2024'!C197)</f>
        <v>DS</v>
      </c>
      <c r="D195" s="5" t="str">
        <f>IF('FY2024'!A197&lt;&gt;"",_xlfn.VALUETOTEXT('FY2024'!D197),"")</f>
        <v>JP Morgan Chase Bank NA</v>
      </c>
      <c r="E195" s="6">
        <f>IF('FY2024'!A197&lt;&gt;"",VALUE('FY2024'!E197),"")</f>
        <v>500000</v>
      </c>
      <c r="F195" s="6">
        <f>IF('FY2024'!A197&lt;&gt;"",VALUE('FY2024'!F197),"")</f>
        <v>80</v>
      </c>
      <c r="G195" s="6">
        <f>IF('FY2024'!A197&lt;&gt;"",VALUE('FY2024'!G197),"")</f>
        <v>62</v>
      </c>
      <c r="H195" s="6">
        <f>IF('FY2024'!A197&lt;&gt;"",VALUE('FY2024'!H197),"")</f>
        <v>1.48</v>
      </c>
      <c r="I195" s="6">
        <f>IF('FY2024'!A197&lt;&gt;"",VALUE('FY2024'!I197),"")</f>
        <v>0.1</v>
      </c>
      <c r="J195" s="6">
        <f>IF('FY2024'!A197&lt;&gt;"",VALUE('FY2024'!J197),"")</f>
        <v>1.38</v>
      </c>
      <c r="K195" s="7" t="e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>#VALUE!</v>
      </c>
      <c r="L195" s="7" t="e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>#VALUE!</v>
      </c>
      <c r="M195" s="7" t="e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>#VALUE!</v>
      </c>
      <c r="N195" s="7" t="e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IF('FY2024'!$A197&lt;&gt;"",IF(AND(MONTH($K195) &lt;= 1, MONTH($L195) &gt;= 1), IF($O195 &lt;&gt; "", $E195/$O195, ""), ""),"")</f>
        <v>#VALUE!</v>
      </c>
      <c r="Q195" s="10" t="e">
        <f>IF('FY2024'!$A197&lt;&gt;"",IF(AND(MONTH($K195) &lt;= 2, MONTH($L195) &gt;= 2), IF($O195 &lt;&gt; "", $E195/$O195, ""), ""),"")</f>
        <v>#VALUE!</v>
      </c>
      <c r="R195" s="10" t="e">
        <f>IF('FY2024'!$A197&lt;&gt;"",IF(AND(MONTH($K195) &lt;= 3, MONTH($L195) &gt;= 3), IF($O195 &lt;&gt; "", $E195/$O195, ""), ""),"")</f>
        <v>#VALUE!</v>
      </c>
      <c r="S195" s="10" t="e">
        <f>IF('FY2024'!$A197&lt;&gt;"",IF(AND(MONTH($K195) &lt;= 4, MONTH($L195) &gt;= 4), IF($O195 &lt;&gt; "", $E195/$O195, ""), ""),"")</f>
        <v>#VALUE!</v>
      </c>
      <c r="T195" s="10" t="e">
        <f>IF('FY2024'!$A197&lt;&gt;"",IF(AND(MONTH($K195) &lt;= 5, MONTH($L195) &gt;= 5), IF($O195 &lt;&gt; "", $E195/$O195, ""), ""),"")</f>
        <v>#VALUE!</v>
      </c>
      <c r="U195" s="10" t="e">
        <f>IF('FY2024'!$A197&lt;&gt;"",IF(AND(MONTH($K195) &lt;= 6, MONTH($L195) &gt;= 6), IF($O195 &lt;&gt; "", $E195/$O195, ""), ""),"")</f>
        <v>#VALUE!</v>
      </c>
      <c r="V195" s="10" t="e">
        <f>IF('FY2024'!$A197&lt;&gt;"",IF(AND(MONTH($K195) &lt;= 7, MONTH($L195) &gt;= 7 ), IF($O195 &lt;&gt; "", $E195/$O195, ""), ""),"")</f>
        <v>#VALUE!</v>
      </c>
      <c r="W195" s="10" t="e">
        <f>IF('FY2024'!$A197&lt;&gt;"",IF(AND(MONTH($K195) &lt;= 8, MONTH($L195) &gt;= 8), IF($O195 &lt;&gt; "", $E195/$O195, ""), ""),"")</f>
        <v>#VALUE!</v>
      </c>
      <c r="X195" s="10" t="e">
        <f>IF('FY2024'!$A197&lt;&gt;"",IF(AND(MONTH($K195) &lt;= 9, MONTH($L195) &gt;= 9), IF($O195 &lt;&gt; "", $E195/$O195, ""), ""),"")</f>
        <v>#VALUE!</v>
      </c>
      <c r="Y195" s="10" t="e">
        <f>IF('FY2024'!$A197&lt;&gt;"",IF(AND(MONTH($K195) &lt;= 10, MONTH($L195) &gt;= 10), IF($O195 &lt;&gt; "", $E195/$O195, ""), ""),"")</f>
        <v>#VALUE!</v>
      </c>
      <c r="Z195" s="10" t="e">
        <f>IF('FY2024'!$A197&lt;&gt;"",IF(AND(MONTH($K195) &lt;= 11, MONTH($L195) &gt;= 11), IF($O195 &lt;&gt; "", $E195/$O195, ""), ""),"")</f>
        <v>#VALUE!</v>
      </c>
      <c r="AA195" s="10" t="e">
        <f>IF('FY2024'!$A197&lt;&gt;"",IF(AND(MONTH($K195) &lt;= 12, MONTH($L195) &gt;= 12), IF($O195 &lt;&gt; "", $E195/$O195, ""), ""),"")</f>
        <v>#VALUE!</v>
      </c>
    </row>
    <row r="196" spans="1:27" x14ac:dyDescent="0.25">
      <c r="A196" s="8">
        <f>IF('FY2024'!A198&lt;&gt;"", VALUE('FY2024'!A198), "")</f>
        <v>195</v>
      </c>
      <c r="B196" s="5" t="str">
        <f>IF('FY2024'!A198&lt;&gt;"",_xlfn.VALUETOTEXT('FY2024'!B198),"")</f>
        <v>24-2604-1705-24MSCG-PS-DS-195</v>
      </c>
      <c r="C196" s="5" t="str">
        <f>_xlfn.VALUETOTEXT('FY2024'!C198)</f>
        <v>DS</v>
      </c>
      <c r="D196" s="5" t="str">
        <f>IF('FY2024'!A198&lt;&gt;"",_xlfn.VALUETOTEXT('FY2024'!D198),"")</f>
        <v>Morgan Stanley Capital Group (Singapore) Pte</v>
      </c>
      <c r="E196" s="6">
        <f>IF('FY2024'!A198&lt;&gt;"",VALUE('FY2024'!E198),"")</f>
        <v>500000</v>
      </c>
      <c r="F196" s="6">
        <f>IF('FY2024'!A198&lt;&gt;"",VALUE('FY2024'!F198),"")</f>
        <v>80</v>
      </c>
      <c r="G196" s="6">
        <f>IF('FY2024'!A198&lt;&gt;"",VALUE('FY2024'!G198),"")</f>
        <v>62</v>
      </c>
      <c r="H196" s="6">
        <f>IF('FY2024'!A198&lt;&gt;"",VALUE('FY2024'!H198),"")</f>
        <v>2.16</v>
      </c>
      <c r="I196" s="6">
        <f>IF('FY2024'!A198&lt;&gt;"",VALUE('FY2024'!I198),"")</f>
        <v>0.14000000000000001</v>
      </c>
      <c r="J196" s="6">
        <f>IF('FY2024'!A198&lt;&gt;"",VALUE('FY2024'!J198),"")</f>
        <v>2.02</v>
      </c>
      <c r="K196" s="7" t="e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>#VALUE!</v>
      </c>
      <c r="L196" s="7" t="e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>#VALUE!</v>
      </c>
      <c r="M196" s="7" t="e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>#VALUE!</v>
      </c>
      <c r="N196" s="7" t="e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>#VALUE!</v>
      </c>
      <c r="O196" s="5" t="e">
        <f t="shared" si="3"/>
        <v>#VALUE!</v>
      </c>
      <c r="P196" s="10" t="e">
        <f>IF('FY2024'!$A198&lt;&gt;"",IF(AND(MONTH($K196) &lt;= 1, MONTH($L196) &gt;= 1), IF($O196 &lt;&gt; "", $E196/$O196, ""), ""),"")</f>
        <v>#VALUE!</v>
      </c>
      <c r="Q196" s="10" t="e">
        <f>IF('FY2024'!$A198&lt;&gt;"",IF(AND(MONTH($K196) &lt;= 2, MONTH($L196) &gt;= 2), IF($O196 &lt;&gt; "", $E196/$O196, ""), ""),"")</f>
        <v>#VALUE!</v>
      </c>
      <c r="R196" s="10" t="e">
        <f>IF('FY2024'!$A198&lt;&gt;"",IF(AND(MONTH($K196) &lt;= 3, MONTH($L196) &gt;= 3), IF($O196 &lt;&gt; "", $E196/$O196, ""), ""),"")</f>
        <v>#VALUE!</v>
      </c>
      <c r="S196" s="10" t="e">
        <f>IF('FY2024'!$A198&lt;&gt;"",IF(AND(MONTH($K196) &lt;= 4, MONTH($L196) &gt;= 4), IF($O196 &lt;&gt; "", $E196/$O196, ""), ""),"")</f>
        <v>#VALUE!</v>
      </c>
      <c r="T196" s="10" t="e">
        <f>IF('FY2024'!$A198&lt;&gt;"",IF(AND(MONTH($K196) &lt;= 5, MONTH($L196) &gt;= 5), IF($O196 &lt;&gt; "", $E196/$O196, ""), ""),"")</f>
        <v>#VALUE!</v>
      </c>
      <c r="U196" s="10" t="e">
        <f>IF('FY2024'!$A198&lt;&gt;"",IF(AND(MONTH($K196) &lt;= 6, MONTH($L196) &gt;= 6), IF($O196 &lt;&gt; "", $E196/$O196, ""), ""),"")</f>
        <v>#VALUE!</v>
      </c>
      <c r="V196" s="10" t="e">
        <f>IF('FY2024'!$A198&lt;&gt;"",IF(AND(MONTH($K196) &lt;= 7, MONTH($L196) &gt;= 7 ), IF($O196 &lt;&gt; "", $E196/$O196, ""), ""),"")</f>
        <v>#VALUE!</v>
      </c>
      <c r="W196" s="10" t="e">
        <f>IF('FY2024'!$A198&lt;&gt;"",IF(AND(MONTH($K196) &lt;= 8, MONTH($L196) &gt;= 8), IF($O196 &lt;&gt; "", $E196/$O196, ""), ""),"")</f>
        <v>#VALUE!</v>
      </c>
      <c r="X196" s="10" t="e">
        <f>IF('FY2024'!$A198&lt;&gt;"",IF(AND(MONTH($K196) &lt;= 9, MONTH($L196) &gt;= 9), IF($O196 &lt;&gt; "", $E196/$O196, ""), ""),"")</f>
        <v>#VALUE!</v>
      </c>
      <c r="Y196" s="10" t="e">
        <f>IF('FY2024'!$A198&lt;&gt;"",IF(AND(MONTH($K196) &lt;= 10, MONTH($L196) &gt;= 10), IF($O196 &lt;&gt; "", $E196/$O196, ""), ""),"")</f>
        <v>#VALUE!</v>
      </c>
      <c r="Z196" s="10" t="e">
        <f>IF('FY2024'!$A198&lt;&gt;"",IF(AND(MONTH($K196) &lt;= 11, MONTH($L196) &gt;= 11), IF($O196 &lt;&gt; "", $E196/$O196, ""), ""),"")</f>
        <v>#VALUE!</v>
      </c>
      <c r="AA196" s="10" t="e">
        <f>IF('FY2024'!$A198&lt;&gt;"",IF(AND(MONTH($K196) &lt;= 12, MONTH($L196) &gt;= 12), IF($O196 &lt;&gt; "", $E196/$O196, ""), ""),"")</f>
        <v>#VALUE!</v>
      </c>
    </row>
    <row r="197" spans="1:27" x14ac:dyDescent="0.25">
      <c r="A197" s="8">
        <f>IF('FY2024'!A199&lt;&gt;"", VALUE('FY2024'!A199), "")</f>
        <v>196</v>
      </c>
      <c r="B197" s="5" t="str">
        <f>IF('FY2024'!A199&lt;&gt;"",_xlfn.VALUETOTEXT('FY2024'!B199),"")</f>
        <v>24-0705-2905-24JPMC-PS-EG-196</v>
      </c>
      <c r="C197" s="5" t="str">
        <f>_xlfn.VALUETOTEXT('FY2024'!C199)</f>
        <v>EG</v>
      </c>
      <c r="D197" s="5" t="str">
        <f>IF('FY2024'!A199&lt;&gt;"",_xlfn.VALUETOTEXT('FY2024'!D199),"")</f>
        <v>JP Morgan Chase Bank NA</v>
      </c>
      <c r="E197" s="6">
        <f>IF('FY2024'!A199&lt;&gt;"",VALUE('FY2024'!E199),"")</f>
        <v>500000</v>
      </c>
      <c r="F197" s="6">
        <f>IF('FY2024'!A199&lt;&gt;"",VALUE('FY2024'!F199),"")</f>
        <v>78</v>
      </c>
      <c r="G197" s="6">
        <f>IF('FY2024'!A199&lt;&gt;"",VALUE('FY2024'!G199),"")</f>
        <v>62</v>
      </c>
      <c r="H197" s="6">
        <f>IF('FY2024'!A199&lt;&gt;"",VALUE('FY2024'!H199),"")</f>
        <v>3.18</v>
      </c>
      <c r="I197" s="6">
        <f>IF('FY2024'!A199&lt;&gt;"",VALUE('FY2024'!I199),"")</f>
        <v>0.4</v>
      </c>
      <c r="J197" s="6">
        <f>IF('FY2024'!A199&lt;&gt;"",VALUE('FY2024'!J199),"")</f>
        <v>2.78</v>
      </c>
      <c r="K197" s="7" t="e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>#VALUE!</v>
      </c>
      <c r="L197" s="7" t="e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>#VALUE!</v>
      </c>
      <c r="M197" s="7" t="e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>#VALUE!</v>
      </c>
      <c r="N197" s="7" t="e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>#VALUE!</v>
      </c>
      <c r="O197" s="5" t="e">
        <f t="shared" si="3"/>
        <v>#VALUE!</v>
      </c>
      <c r="P197" s="10" t="e">
        <f>IF('FY2024'!$A199&lt;&gt;"",IF(AND(MONTH($K197) &lt;= 1, MONTH($L197) &gt;= 1), IF($O197 &lt;&gt; "", $E197/$O197, ""), ""),"")</f>
        <v>#VALUE!</v>
      </c>
      <c r="Q197" s="10" t="e">
        <f>IF('FY2024'!$A199&lt;&gt;"",IF(AND(MONTH($K197) &lt;= 2, MONTH($L197) &gt;= 2), IF($O197 &lt;&gt; "", $E197/$O197, ""), ""),"")</f>
        <v>#VALUE!</v>
      </c>
      <c r="R197" s="10" t="e">
        <f>IF('FY2024'!$A199&lt;&gt;"",IF(AND(MONTH($K197) &lt;= 3, MONTH($L197) &gt;= 3), IF($O197 &lt;&gt; "", $E197/$O197, ""), ""),"")</f>
        <v>#VALUE!</v>
      </c>
      <c r="S197" s="10" t="e">
        <f>IF('FY2024'!$A199&lt;&gt;"",IF(AND(MONTH($K197) &lt;= 4, MONTH($L197) &gt;= 4), IF($O197 &lt;&gt; "", $E197/$O197, ""), ""),"")</f>
        <v>#VALUE!</v>
      </c>
      <c r="T197" s="10" t="e">
        <f>IF('FY2024'!$A199&lt;&gt;"",IF(AND(MONTH($K197) &lt;= 5, MONTH($L197) &gt;= 5), IF($O197 &lt;&gt; "", $E197/$O197, ""), ""),"")</f>
        <v>#VALUE!</v>
      </c>
      <c r="U197" s="10" t="e">
        <f>IF('FY2024'!$A199&lt;&gt;"",IF(AND(MONTH($K197) &lt;= 6, MONTH($L197) &gt;= 6), IF($O197 &lt;&gt; "", $E197/$O197, ""), ""),"")</f>
        <v>#VALUE!</v>
      </c>
      <c r="V197" s="10" t="e">
        <f>IF('FY2024'!$A199&lt;&gt;"",IF(AND(MONTH($K197) &lt;= 7, MONTH($L197) &gt;= 7 ), IF($O197 &lt;&gt; "", $E197/$O197, ""), ""),"")</f>
        <v>#VALUE!</v>
      </c>
      <c r="W197" s="10" t="e">
        <f>IF('FY2024'!$A199&lt;&gt;"",IF(AND(MONTH($K197) &lt;= 8, MONTH($L197) &gt;= 8), IF($O197 &lt;&gt; "", $E197/$O197, ""), ""),"")</f>
        <v>#VALUE!</v>
      </c>
      <c r="X197" s="10" t="e">
        <f>IF('FY2024'!$A199&lt;&gt;"",IF(AND(MONTH($K197) &lt;= 9, MONTH($L197) &gt;= 9), IF($O197 &lt;&gt; "", $E197/$O197, ""), ""),"")</f>
        <v>#VALUE!</v>
      </c>
      <c r="Y197" s="10" t="e">
        <f>IF('FY2024'!$A199&lt;&gt;"",IF(AND(MONTH($K197) &lt;= 10, MONTH($L197) &gt;= 10), IF($O197 &lt;&gt; "", $E197/$O197, ""), ""),"")</f>
        <v>#VALUE!</v>
      </c>
      <c r="Z197" s="10" t="e">
        <f>IF('FY2024'!$A199&lt;&gt;"",IF(AND(MONTH($K197) &lt;= 11, MONTH($L197) &gt;= 11), IF($O197 &lt;&gt; "", $E197/$O197, ""), ""),"")</f>
        <v>#VALUE!</v>
      </c>
      <c r="AA197" s="10" t="e">
        <f>IF('FY2024'!$A199&lt;&gt;"",IF(AND(MONTH($K197) &lt;= 12, MONTH($L197) &gt;= 12), IF($O197 &lt;&gt; "", $E197/$O197, ""), ""),"")</f>
        <v>#VALUE!</v>
      </c>
    </row>
    <row r="198" spans="1:27" x14ac:dyDescent="0.25">
      <c r="A198" s="8">
        <f>IF('FY2024'!A200&lt;&gt;"", VALUE('FY2024'!A200), "")</f>
        <v>197</v>
      </c>
      <c r="B198" s="5" t="str">
        <f>IF('FY2024'!A200&lt;&gt;"",_xlfn.VALUETOTEXT('FY2024'!B200),"")</f>
        <v>24-0805-3005-24SCBB-PS-AS-197</v>
      </c>
      <c r="C198" s="5" t="str">
        <f>_xlfn.VALUETOTEXT('FY2024'!C200)</f>
        <v>AS</v>
      </c>
      <c r="D198" s="5" t="str">
        <f>IF('FY2024'!A200&lt;&gt;"",_xlfn.VALUETOTEXT('FY2024'!D200),"")</f>
        <v>Standard Chartered Bank (M) Bhd</v>
      </c>
      <c r="E198" s="6">
        <f>IF('FY2024'!A200&lt;&gt;"",VALUE('FY2024'!E200),"")</f>
        <v>500000</v>
      </c>
      <c r="F198" s="6">
        <f>IF('FY2024'!A200&lt;&gt;"",VALUE('FY2024'!F200),"")</f>
        <v>78</v>
      </c>
      <c r="G198" s="6">
        <f>IF('FY2024'!A200&lt;&gt;"",VALUE('FY2024'!G200),"")</f>
        <v>62</v>
      </c>
      <c r="H198" s="6">
        <f>IF('FY2024'!A200&lt;&gt;"",VALUE('FY2024'!H200),"")</f>
        <v>3.17</v>
      </c>
      <c r="I198" s="6">
        <f>IF('FY2024'!A200&lt;&gt;"",VALUE('FY2024'!I200),"")</f>
        <v>0.32</v>
      </c>
      <c r="J198" s="6">
        <f>IF('FY2024'!A200&lt;&gt;"",VALUE('FY2024'!J200),"")</f>
        <v>2.85</v>
      </c>
      <c r="K198" s="7" t="e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>#VALUE!</v>
      </c>
      <c r="L198" s="7" t="e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>#VALUE!</v>
      </c>
      <c r="M198" s="7" t="e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>#VALUE!</v>
      </c>
      <c r="N198" s="7" t="e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>#VALUE!</v>
      </c>
      <c r="O198" s="5" t="e">
        <f t="shared" si="3"/>
        <v>#VALUE!</v>
      </c>
      <c r="P198" s="10" t="e">
        <f>IF('FY2024'!$A200&lt;&gt;"",IF(AND(MONTH($K198) &lt;= 1, MONTH($L198) &gt;= 1), IF($O198 &lt;&gt; "", $E198/$O198, ""), ""),"")</f>
        <v>#VALUE!</v>
      </c>
      <c r="Q198" s="10" t="e">
        <f>IF('FY2024'!$A200&lt;&gt;"",IF(AND(MONTH($K198) &lt;= 2, MONTH($L198) &gt;= 2), IF($O198 &lt;&gt; "", $E198/$O198, ""), ""),"")</f>
        <v>#VALUE!</v>
      </c>
      <c r="R198" s="10" t="e">
        <f>IF('FY2024'!$A200&lt;&gt;"",IF(AND(MONTH($K198) &lt;= 3, MONTH($L198) &gt;= 3), IF($O198 &lt;&gt; "", $E198/$O198, ""), ""),"")</f>
        <v>#VALUE!</v>
      </c>
      <c r="S198" s="10" t="e">
        <f>IF('FY2024'!$A200&lt;&gt;"",IF(AND(MONTH($K198) &lt;= 4, MONTH($L198) &gt;= 4), IF($O198 &lt;&gt; "", $E198/$O198, ""), ""),"")</f>
        <v>#VALUE!</v>
      </c>
      <c r="T198" s="10" t="e">
        <f>IF('FY2024'!$A200&lt;&gt;"",IF(AND(MONTH($K198) &lt;= 5, MONTH($L198) &gt;= 5), IF($O198 &lt;&gt; "", $E198/$O198, ""), ""),"")</f>
        <v>#VALUE!</v>
      </c>
      <c r="U198" s="10" t="e">
        <f>IF('FY2024'!$A200&lt;&gt;"",IF(AND(MONTH($K198) &lt;= 6, MONTH($L198) &gt;= 6), IF($O198 &lt;&gt; "", $E198/$O198, ""), ""),"")</f>
        <v>#VALUE!</v>
      </c>
      <c r="V198" s="10" t="e">
        <f>IF('FY2024'!$A200&lt;&gt;"",IF(AND(MONTH($K198) &lt;= 7, MONTH($L198) &gt;= 7 ), IF($O198 &lt;&gt; "", $E198/$O198, ""), ""),"")</f>
        <v>#VALUE!</v>
      </c>
      <c r="W198" s="10" t="e">
        <f>IF('FY2024'!$A200&lt;&gt;"",IF(AND(MONTH($K198) &lt;= 8, MONTH($L198) &gt;= 8), IF($O198 &lt;&gt; "", $E198/$O198, ""), ""),"")</f>
        <v>#VALUE!</v>
      </c>
      <c r="X198" s="10" t="e">
        <f>IF('FY2024'!$A200&lt;&gt;"",IF(AND(MONTH($K198) &lt;= 9, MONTH($L198) &gt;= 9), IF($O198 &lt;&gt; "", $E198/$O198, ""), ""),"")</f>
        <v>#VALUE!</v>
      </c>
      <c r="Y198" s="10" t="e">
        <f>IF('FY2024'!$A200&lt;&gt;"",IF(AND(MONTH($K198) &lt;= 10, MONTH($L198) &gt;= 10), IF($O198 &lt;&gt; "", $E198/$O198, ""), ""),"")</f>
        <v>#VALUE!</v>
      </c>
      <c r="Z198" s="10" t="e">
        <f>IF('FY2024'!$A200&lt;&gt;"",IF(AND(MONTH($K198) &lt;= 11, MONTH($L198) &gt;= 11), IF($O198 &lt;&gt; "", $E198/$O198, ""), ""),"")</f>
        <v>#VALUE!</v>
      </c>
      <c r="AA198" s="10" t="e">
        <f>IF('FY2024'!$A200&lt;&gt;"",IF(AND(MONTH($K198) &lt;= 12, MONTH($L198) &gt;= 12), IF($O198 &lt;&gt; "", $E198/$O198, ""), ""),"")</f>
        <v>#VALUE!</v>
      </c>
    </row>
    <row r="199" spans="1:27" x14ac:dyDescent="0.25">
      <c r="A199" s="8">
        <f>IF('FY2024'!A201&lt;&gt;"", VALUE('FY2024'!A201), "")</f>
        <v>198</v>
      </c>
      <c r="B199" s="5" t="str">
        <f>IF('FY2024'!A201&lt;&gt;"",_xlfn.VALUETOTEXT('FY2024'!B201),"")</f>
        <v>24-0805-3005-24TOTS-PS-AS-198</v>
      </c>
      <c r="C199" s="5" t="str">
        <f>_xlfn.VALUETOTEXT('FY2024'!C201)</f>
        <v>AS</v>
      </c>
      <c r="D199" s="5" t="str">
        <f>IF('FY2024'!A201&lt;&gt;"",_xlfn.VALUETOTEXT('FY2024'!D201),"")</f>
        <v>TOTSA TotalEnergies Trading SA</v>
      </c>
      <c r="E199" s="6">
        <f>IF('FY2024'!A201&lt;&gt;"",VALUE('FY2024'!E201),"")</f>
        <v>500000</v>
      </c>
      <c r="F199" s="6">
        <f>IF('FY2024'!A201&lt;&gt;"",VALUE('FY2024'!F201),"")</f>
        <v>78</v>
      </c>
      <c r="G199" s="6">
        <f>IF('FY2024'!A201&lt;&gt;"",VALUE('FY2024'!G201),"")</f>
        <v>62</v>
      </c>
      <c r="H199" s="6">
        <f>IF('FY2024'!A201&lt;&gt;"",VALUE('FY2024'!H201),"")</f>
        <v>3.35</v>
      </c>
      <c r="I199" s="6">
        <f>IF('FY2024'!A201&lt;&gt;"",VALUE('FY2024'!I201),"")</f>
        <v>0.5</v>
      </c>
      <c r="J199" s="6">
        <f>IF('FY2024'!A201&lt;&gt;"",VALUE('FY2024'!J201),"")</f>
        <v>2.85</v>
      </c>
      <c r="K199" s="7" t="e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>#VALUE!</v>
      </c>
      <c r="L199" s="7" t="e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>#VALUE!</v>
      </c>
      <c r="M199" s="7" t="e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>#VALUE!</v>
      </c>
      <c r="N199" s="7" t="e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>#VALUE!</v>
      </c>
      <c r="O199" s="5" t="e">
        <f t="shared" si="3"/>
        <v>#VALUE!</v>
      </c>
      <c r="P199" s="10" t="e">
        <f>IF('FY2024'!$A201&lt;&gt;"",IF(AND(MONTH($K199) &lt;= 1, MONTH($L199) &gt;= 1), IF($O199 &lt;&gt; "", $E199/$O199, ""), ""),"")</f>
        <v>#VALUE!</v>
      </c>
      <c r="Q199" s="10" t="e">
        <f>IF('FY2024'!$A201&lt;&gt;"",IF(AND(MONTH($K199) &lt;= 2, MONTH($L199) &gt;= 2), IF($O199 &lt;&gt; "", $E199/$O199, ""), ""),"")</f>
        <v>#VALUE!</v>
      </c>
      <c r="R199" s="10" t="e">
        <f>IF('FY2024'!$A201&lt;&gt;"",IF(AND(MONTH($K199) &lt;= 3, MONTH($L199) &gt;= 3), IF($O199 &lt;&gt; "", $E199/$O199, ""), ""),"")</f>
        <v>#VALUE!</v>
      </c>
      <c r="S199" s="10" t="e">
        <f>IF('FY2024'!$A201&lt;&gt;"",IF(AND(MONTH($K199) &lt;= 4, MONTH($L199) &gt;= 4), IF($O199 &lt;&gt; "", $E199/$O199, ""), ""),"")</f>
        <v>#VALUE!</v>
      </c>
      <c r="T199" s="10" t="e">
        <f>IF('FY2024'!$A201&lt;&gt;"",IF(AND(MONTH($K199) &lt;= 5, MONTH($L199) &gt;= 5), IF($O199 &lt;&gt; "", $E199/$O199, ""), ""),"")</f>
        <v>#VALUE!</v>
      </c>
      <c r="U199" s="10" t="e">
        <f>IF('FY2024'!$A201&lt;&gt;"",IF(AND(MONTH($K199) &lt;= 6, MONTH($L199) &gt;= 6), IF($O199 &lt;&gt; "", $E199/$O199, ""), ""),"")</f>
        <v>#VALUE!</v>
      </c>
      <c r="V199" s="10" t="e">
        <f>IF('FY2024'!$A201&lt;&gt;"",IF(AND(MONTH($K199) &lt;= 7, MONTH($L199) &gt;= 7 ), IF($O199 &lt;&gt; "", $E199/$O199, ""), ""),"")</f>
        <v>#VALUE!</v>
      </c>
      <c r="W199" s="10" t="e">
        <f>IF('FY2024'!$A201&lt;&gt;"",IF(AND(MONTH($K199) &lt;= 8, MONTH($L199) &gt;= 8), IF($O199 &lt;&gt; "", $E199/$O199, ""), ""),"")</f>
        <v>#VALUE!</v>
      </c>
      <c r="X199" s="10" t="e">
        <f>IF('FY2024'!$A201&lt;&gt;"",IF(AND(MONTH($K199) &lt;= 9, MONTH($L199) &gt;= 9), IF($O199 &lt;&gt; "", $E199/$O199, ""), ""),"")</f>
        <v>#VALUE!</v>
      </c>
      <c r="Y199" s="10" t="e">
        <f>IF('FY2024'!$A201&lt;&gt;"",IF(AND(MONTH($K199) &lt;= 10, MONTH($L199) &gt;= 10), IF($O199 &lt;&gt; "", $E199/$O199, ""), ""),"")</f>
        <v>#VALUE!</v>
      </c>
      <c r="Z199" s="10" t="e">
        <f>IF('FY2024'!$A201&lt;&gt;"",IF(AND(MONTH($K199) &lt;= 11, MONTH($L199) &gt;= 11), IF($O199 &lt;&gt; "", $E199/$O199, ""), ""),"")</f>
        <v>#VALUE!</v>
      </c>
      <c r="AA199" s="10" t="e">
        <f>IF('FY2024'!$A201&lt;&gt;"",IF(AND(MONTH($K199) &lt;= 12, MONTH($L199) &gt;= 12), IF($O199 &lt;&gt; "", $E199/$O199, ""), ""),"")</f>
        <v>#VALUE!</v>
      </c>
    </row>
    <row r="200" spans="1:27" x14ac:dyDescent="0.25">
      <c r="A200" s="8">
        <f>IF('FY2024'!A202&lt;&gt;"", VALUE('FY2024'!A202), "")</f>
        <v>199</v>
      </c>
      <c r="B200" s="5" t="str">
        <f>IF('FY2024'!A202&lt;&gt;"",_xlfn.VALUETOTEXT('FY2024'!B202),"")</f>
        <v>24-0805-3005-24MACQ-PS-AS-199</v>
      </c>
      <c r="C200" s="5" t="str">
        <f>_xlfn.VALUETOTEXT('FY2024'!C202)</f>
        <v>AS</v>
      </c>
      <c r="D200" s="5" t="str">
        <f>IF('FY2024'!A202&lt;&gt;"",_xlfn.VALUETOTEXT('FY2024'!D202),"")</f>
        <v>Macquarie Bank Ltd</v>
      </c>
      <c r="E200" s="6">
        <f>IF('FY2024'!A202&lt;&gt;"",VALUE('FY2024'!E202),"")</f>
        <v>500000</v>
      </c>
      <c r="F200" s="6">
        <f>IF('FY2024'!A202&lt;&gt;"",VALUE('FY2024'!F202),"")</f>
        <v>78</v>
      </c>
      <c r="G200" s="6">
        <f>IF('FY2024'!A202&lt;&gt;"",VALUE('FY2024'!G202),"")</f>
        <v>62</v>
      </c>
      <c r="H200" s="6">
        <f>IF('FY2024'!A202&lt;&gt;"",VALUE('FY2024'!H202),"")</f>
        <v>3.1</v>
      </c>
      <c r="I200" s="6">
        <f>IF('FY2024'!A202&lt;&gt;"",VALUE('FY2024'!I202),"")</f>
        <v>0.35</v>
      </c>
      <c r="J200" s="6">
        <f>IF('FY2024'!A202&lt;&gt;"",VALUE('FY2024'!J202),"")</f>
        <v>2.75</v>
      </c>
      <c r="K200" s="7" t="e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>#VALUE!</v>
      </c>
      <c r="L200" s="7" t="e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>#VALUE!</v>
      </c>
      <c r="M200" s="7" t="e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>#VALUE!</v>
      </c>
      <c r="N200" s="7" t="e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>#VALUE!</v>
      </c>
      <c r="O200" s="5" t="e">
        <f t="shared" si="3"/>
        <v>#VALUE!</v>
      </c>
      <c r="P200" s="10" t="e">
        <f>IF('FY2024'!$A202&lt;&gt;"",IF(AND(MONTH($K200) &lt;= 1, MONTH($L200) &gt;= 1), IF($O200 &lt;&gt; "", $E200/$O200, ""), ""),"")</f>
        <v>#VALUE!</v>
      </c>
      <c r="Q200" s="10" t="e">
        <f>IF('FY2024'!$A202&lt;&gt;"",IF(AND(MONTH($K200) &lt;= 2, MONTH($L200) &gt;= 2), IF($O200 &lt;&gt; "", $E200/$O200, ""), ""),"")</f>
        <v>#VALUE!</v>
      </c>
      <c r="R200" s="10" t="e">
        <f>IF('FY2024'!$A202&lt;&gt;"",IF(AND(MONTH($K200) &lt;= 3, MONTH($L200) &gt;= 3), IF($O200 &lt;&gt; "", $E200/$O200, ""), ""),"")</f>
        <v>#VALUE!</v>
      </c>
      <c r="S200" s="10" t="e">
        <f>IF('FY2024'!$A202&lt;&gt;"",IF(AND(MONTH($K200) &lt;= 4, MONTH($L200) &gt;= 4), IF($O200 &lt;&gt; "", $E200/$O200, ""), ""),"")</f>
        <v>#VALUE!</v>
      </c>
      <c r="T200" s="10" t="e">
        <f>IF('FY2024'!$A202&lt;&gt;"",IF(AND(MONTH($K200) &lt;= 5, MONTH($L200) &gt;= 5), IF($O200 &lt;&gt; "", $E200/$O200, ""), ""),"")</f>
        <v>#VALUE!</v>
      </c>
      <c r="U200" s="10" t="e">
        <f>IF('FY2024'!$A202&lt;&gt;"",IF(AND(MONTH($K200) &lt;= 6, MONTH($L200) &gt;= 6), IF($O200 &lt;&gt; "", $E200/$O200, ""), ""),"")</f>
        <v>#VALUE!</v>
      </c>
      <c r="V200" s="10" t="e">
        <f>IF('FY2024'!$A202&lt;&gt;"",IF(AND(MONTH($K200) &lt;= 7, MONTH($L200) &gt;= 7 ), IF($O200 &lt;&gt; "", $E200/$O200, ""), ""),"")</f>
        <v>#VALUE!</v>
      </c>
      <c r="W200" s="10" t="e">
        <f>IF('FY2024'!$A202&lt;&gt;"",IF(AND(MONTH($K200) &lt;= 8, MONTH($L200) &gt;= 8), IF($O200 &lt;&gt; "", $E200/$O200, ""), ""),"")</f>
        <v>#VALUE!</v>
      </c>
      <c r="X200" s="10" t="e">
        <f>IF('FY2024'!$A202&lt;&gt;"",IF(AND(MONTH($K200) &lt;= 9, MONTH($L200) &gt;= 9), IF($O200 &lt;&gt; "", $E200/$O200, ""), ""),"")</f>
        <v>#VALUE!</v>
      </c>
      <c r="Y200" s="10" t="e">
        <f>IF('FY2024'!$A202&lt;&gt;"",IF(AND(MONTH($K200) &lt;= 10, MONTH($L200) &gt;= 10), IF($O200 &lt;&gt; "", $E200/$O200, ""), ""),"")</f>
        <v>#VALUE!</v>
      </c>
      <c r="Z200" s="10" t="e">
        <f>IF('FY2024'!$A202&lt;&gt;"",IF(AND(MONTH($K200) &lt;= 11, MONTH($L200) &gt;= 11), IF($O200 &lt;&gt; "", $E200/$O200, ""), ""),"")</f>
        <v>#VALUE!</v>
      </c>
      <c r="AA200" s="10" t="e">
        <f>IF('FY2024'!$A202&lt;&gt;"",IF(AND(MONTH($K200) &lt;= 12, MONTH($L200) &gt;= 12), IF($O200 &lt;&gt; "", $E200/$O200, ""), ""),"")</f>
        <v>#VALUE!</v>
      </c>
    </row>
    <row r="201" spans="1:27" x14ac:dyDescent="0.25">
      <c r="A201" s="8">
        <f>IF('FY2024'!A203&lt;&gt;"", VALUE('FY2024'!A203), "")</f>
        <v>200</v>
      </c>
      <c r="B201" s="5" t="str">
        <f>IF('FY2024'!A203&lt;&gt;"",_xlfn.VALUETOTEXT('FY2024'!B203),"")</f>
        <v>24-0805-3005-24BNPP-PS-AS-200</v>
      </c>
      <c r="C201" s="5" t="str">
        <f>_xlfn.VALUETOTEXT('FY2024'!C203)</f>
        <v>AS</v>
      </c>
      <c r="D201" s="5" t="str">
        <f>IF('FY2024'!A203&lt;&gt;"",_xlfn.VALUETOTEXT('FY2024'!D203),"")</f>
        <v>BNP Paribas SA</v>
      </c>
      <c r="E201" s="6">
        <f>IF('FY2024'!A203&lt;&gt;"",VALUE('FY2024'!E203),"")</f>
        <v>500000</v>
      </c>
      <c r="F201" s="6">
        <f>IF('FY2024'!A203&lt;&gt;"",VALUE('FY2024'!F203),"")</f>
        <v>78</v>
      </c>
      <c r="G201" s="6">
        <f>IF('FY2024'!A203&lt;&gt;"",VALUE('FY2024'!G203),"")</f>
        <v>62</v>
      </c>
      <c r="H201" s="6">
        <f>IF('FY2024'!A203&lt;&gt;"",VALUE('FY2024'!H203),"")</f>
        <v>3</v>
      </c>
      <c r="I201" s="6">
        <f>IF('FY2024'!A203&lt;&gt;"",VALUE('FY2024'!I203),"")</f>
        <v>0.25</v>
      </c>
      <c r="J201" s="6">
        <f>IF('FY2024'!A203&lt;&gt;"",VALUE('FY2024'!J203),"")</f>
        <v>2.75</v>
      </c>
      <c r="K201" s="7" t="e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>#VALUE!</v>
      </c>
      <c r="L201" s="7" t="e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>#VALUE!</v>
      </c>
      <c r="M201" s="7" t="e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>#VALUE!</v>
      </c>
      <c r="N201" s="7" t="e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>#VALUE!</v>
      </c>
      <c r="O201" s="5" t="e">
        <f t="shared" si="3"/>
        <v>#VALUE!</v>
      </c>
      <c r="P201" s="10" t="e">
        <f>IF('FY2024'!$A203&lt;&gt;"",IF(AND(MONTH($K201) &lt;= 1, MONTH($L201) &gt;= 1), IF($O201 &lt;&gt; "", $E201/$O201, ""), ""),"")</f>
        <v>#VALUE!</v>
      </c>
      <c r="Q201" s="10" t="e">
        <f>IF('FY2024'!$A203&lt;&gt;"",IF(AND(MONTH($K201) &lt;= 2, MONTH($L201) &gt;= 2), IF($O201 &lt;&gt; "", $E201/$O201, ""), ""),"")</f>
        <v>#VALUE!</v>
      </c>
      <c r="R201" s="10" t="e">
        <f>IF('FY2024'!$A203&lt;&gt;"",IF(AND(MONTH($K201) &lt;= 3, MONTH($L201) &gt;= 3), IF($O201 &lt;&gt; "", $E201/$O201, ""), ""),"")</f>
        <v>#VALUE!</v>
      </c>
      <c r="S201" s="10" t="e">
        <f>IF('FY2024'!$A203&lt;&gt;"",IF(AND(MONTH($K201) &lt;= 4, MONTH($L201) &gt;= 4), IF($O201 &lt;&gt; "", $E201/$O201, ""), ""),"")</f>
        <v>#VALUE!</v>
      </c>
      <c r="T201" s="10" t="e">
        <f>IF('FY2024'!$A203&lt;&gt;"",IF(AND(MONTH($K201) &lt;= 5, MONTH($L201) &gt;= 5), IF($O201 &lt;&gt; "", $E201/$O201, ""), ""),"")</f>
        <v>#VALUE!</v>
      </c>
      <c r="U201" s="10" t="e">
        <f>IF('FY2024'!$A203&lt;&gt;"",IF(AND(MONTH($K201) &lt;= 6, MONTH($L201) &gt;= 6), IF($O201 &lt;&gt; "", $E201/$O201, ""), ""),"")</f>
        <v>#VALUE!</v>
      </c>
      <c r="V201" s="10" t="e">
        <f>IF('FY2024'!$A203&lt;&gt;"",IF(AND(MONTH($K201) &lt;= 7, MONTH($L201) &gt;= 7 ), IF($O201 &lt;&gt; "", $E201/$O201, ""), ""),"")</f>
        <v>#VALUE!</v>
      </c>
      <c r="W201" s="10" t="e">
        <f>IF('FY2024'!$A203&lt;&gt;"",IF(AND(MONTH($K201) &lt;= 8, MONTH($L201) &gt;= 8), IF($O201 &lt;&gt; "", $E201/$O201, ""), ""),"")</f>
        <v>#VALUE!</v>
      </c>
      <c r="X201" s="10" t="e">
        <f>IF('FY2024'!$A203&lt;&gt;"",IF(AND(MONTH($K201) &lt;= 9, MONTH($L201) &gt;= 9), IF($O201 &lt;&gt; "", $E201/$O201, ""), ""),"")</f>
        <v>#VALUE!</v>
      </c>
      <c r="Y201" s="10" t="e">
        <f>IF('FY2024'!$A203&lt;&gt;"",IF(AND(MONTH($K201) &lt;= 10, MONTH($L201) &gt;= 10), IF($O201 &lt;&gt; "", $E201/$O201, ""), ""),"")</f>
        <v>#VALUE!</v>
      </c>
      <c r="Z201" s="10" t="e">
        <f>IF('FY2024'!$A203&lt;&gt;"",IF(AND(MONTH($K201) &lt;= 11, MONTH($L201) &gt;= 11), IF($O201 &lt;&gt; "", $E201/$O201, ""), ""),"")</f>
        <v>#VALUE!</v>
      </c>
      <c r="AA201" s="10" t="e">
        <f>IF('FY2024'!$A203&lt;&gt;"",IF(AND(MONTH($K201) &lt;= 12, MONTH($L201) &gt;= 12), IF($O201 &lt;&gt; "", $E201/$O201, ""), ""),"")</f>
        <v>#VALUE!</v>
      </c>
    </row>
    <row r="202" spans="1:27" x14ac:dyDescent="0.25">
      <c r="A202" s="8">
        <f>IF('FY2024'!A204&lt;&gt;"", VALUE('FY2024'!A204), "")</f>
        <v>201</v>
      </c>
      <c r="B202" s="5" t="str">
        <f>IF('FY2024'!A204&lt;&gt;"",_xlfn.VALUETOTEXT('FY2024'!B204),"")</f>
        <v>24-0905-3105-24MSCG-PS-EG-201</v>
      </c>
      <c r="C202" s="5" t="str">
        <f>_xlfn.VALUETOTEXT('FY2024'!C204)</f>
        <v>EG</v>
      </c>
      <c r="D202" s="5" t="str">
        <f>IF('FY2024'!A204&lt;&gt;"",_xlfn.VALUETOTEXT('FY2024'!D204),"")</f>
        <v>Morgan Stanley Capital Group (Singapore) Pte</v>
      </c>
      <c r="E202" s="6">
        <f>IF('FY2024'!A204&lt;&gt;"",VALUE('FY2024'!E204),"")</f>
        <v>500000</v>
      </c>
      <c r="F202" s="6">
        <f>IF('FY2024'!A204&lt;&gt;"",VALUE('FY2024'!F204),"")</f>
        <v>78</v>
      </c>
      <c r="G202" s="6">
        <f>IF('FY2024'!A204&lt;&gt;"",VALUE('FY2024'!G204),"")</f>
        <v>62</v>
      </c>
      <c r="H202" s="6">
        <f>IF('FY2024'!A204&lt;&gt;"",VALUE('FY2024'!H204),"")</f>
        <v>3</v>
      </c>
      <c r="I202" s="6">
        <f>IF('FY2024'!A204&lt;&gt;"",VALUE('FY2024'!I204),"")</f>
        <v>0.31</v>
      </c>
      <c r="J202" s="6">
        <f>IF('FY2024'!A204&lt;&gt;"",VALUE('FY2024'!J204),"")</f>
        <v>2.69</v>
      </c>
      <c r="K202" s="7" t="e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>#VALUE!</v>
      </c>
      <c r="L202" s="7" t="e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>#VALUE!</v>
      </c>
      <c r="M202" s="7" t="e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>#VALUE!</v>
      </c>
      <c r="N202" s="7" t="e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>#VALUE!</v>
      </c>
      <c r="O202" s="5" t="e">
        <f t="shared" si="3"/>
        <v>#VALUE!</v>
      </c>
      <c r="P202" s="10" t="e">
        <f>IF('FY2024'!$A204&lt;&gt;"",IF(AND(MONTH($K202) &lt;= 1, MONTH($L202) &gt;= 1), IF($O202 &lt;&gt; "", $E202/$O202, ""), ""),"")</f>
        <v>#VALUE!</v>
      </c>
      <c r="Q202" s="10" t="e">
        <f>IF('FY2024'!$A204&lt;&gt;"",IF(AND(MONTH($K202) &lt;= 2, MONTH($L202) &gt;= 2), IF($O202 &lt;&gt; "", $E202/$O202, ""), ""),"")</f>
        <v>#VALUE!</v>
      </c>
      <c r="R202" s="10" t="e">
        <f>IF('FY2024'!$A204&lt;&gt;"",IF(AND(MONTH($K202) &lt;= 3, MONTH($L202) &gt;= 3), IF($O202 &lt;&gt; "", $E202/$O202, ""), ""),"")</f>
        <v>#VALUE!</v>
      </c>
      <c r="S202" s="10" t="e">
        <f>IF('FY2024'!$A204&lt;&gt;"",IF(AND(MONTH($K202) &lt;= 4, MONTH($L202) &gt;= 4), IF($O202 &lt;&gt; "", $E202/$O202, ""), ""),"")</f>
        <v>#VALUE!</v>
      </c>
      <c r="T202" s="10" t="e">
        <f>IF('FY2024'!$A204&lt;&gt;"",IF(AND(MONTH($K202) &lt;= 5, MONTH($L202) &gt;= 5), IF($O202 &lt;&gt; "", $E202/$O202, ""), ""),"")</f>
        <v>#VALUE!</v>
      </c>
      <c r="U202" s="10" t="e">
        <f>IF('FY2024'!$A204&lt;&gt;"",IF(AND(MONTH($K202) &lt;= 6, MONTH($L202) &gt;= 6), IF($O202 &lt;&gt; "", $E202/$O202, ""), ""),"")</f>
        <v>#VALUE!</v>
      </c>
      <c r="V202" s="10" t="e">
        <f>IF('FY2024'!$A204&lt;&gt;"",IF(AND(MONTH($K202) &lt;= 7, MONTH($L202) &gt;= 7 ), IF($O202 &lt;&gt; "", $E202/$O202, ""), ""),"")</f>
        <v>#VALUE!</v>
      </c>
      <c r="W202" s="10" t="e">
        <f>IF('FY2024'!$A204&lt;&gt;"",IF(AND(MONTH($K202) &lt;= 8, MONTH($L202) &gt;= 8), IF($O202 &lt;&gt; "", $E202/$O202, ""), ""),"")</f>
        <v>#VALUE!</v>
      </c>
      <c r="X202" s="10" t="e">
        <f>IF('FY2024'!$A204&lt;&gt;"",IF(AND(MONTH($K202) &lt;= 9, MONTH($L202) &gt;= 9), IF($O202 &lt;&gt; "", $E202/$O202, ""), ""),"")</f>
        <v>#VALUE!</v>
      </c>
      <c r="Y202" s="10" t="e">
        <f>IF('FY2024'!$A204&lt;&gt;"",IF(AND(MONTH($K202) &lt;= 10, MONTH($L202) &gt;= 10), IF($O202 &lt;&gt; "", $E202/$O202, ""), ""),"")</f>
        <v>#VALUE!</v>
      </c>
      <c r="Z202" s="10" t="e">
        <f>IF('FY2024'!$A204&lt;&gt;"",IF(AND(MONTH($K202) &lt;= 11, MONTH($L202) &gt;= 11), IF($O202 &lt;&gt; "", $E202/$O202, ""), ""),"")</f>
        <v>#VALUE!</v>
      </c>
      <c r="AA202" s="10" t="e">
        <f>IF('FY2024'!$A204&lt;&gt;"",IF(AND(MONTH($K202) &lt;= 12, MONTH($L202) &gt;= 12), IF($O202 &lt;&gt; "", $E202/$O202, ""), ""),"")</f>
        <v>#VALUE!</v>
      </c>
    </row>
    <row r="203" spans="1:27" x14ac:dyDescent="0.25">
      <c r="A203" s="8">
        <f>IF('FY2024'!A205&lt;&gt;"", VALUE('FY2024'!A205), "")</f>
        <v>202</v>
      </c>
      <c r="B203" s="5" t="str">
        <f>IF('FY2024'!A205&lt;&gt;"",_xlfn.VALUETOTEXT('FY2024'!B205),"")</f>
        <v>24-0905-3105-24CITI-PS-DS-202</v>
      </c>
      <c r="C203" s="5" t="str">
        <f>_xlfn.VALUETOTEXT('FY2024'!C205)</f>
        <v>DS</v>
      </c>
      <c r="D203" s="5" t="str">
        <f>IF('FY2024'!A205&lt;&gt;"",_xlfn.VALUETOTEXT('FY2024'!D205),"")</f>
        <v>Citibank Bhd</v>
      </c>
      <c r="E203" s="6">
        <f>IF('FY2024'!A205&lt;&gt;"",VALUE('FY2024'!E205),"")</f>
        <v>500000</v>
      </c>
      <c r="F203" s="6">
        <f>IF('FY2024'!A205&lt;&gt;"",VALUE('FY2024'!F205),"")</f>
        <v>78</v>
      </c>
      <c r="G203" s="6">
        <f>IF('FY2024'!A205&lt;&gt;"",VALUE('FY2024'!G205),"")</f>
        <v>62</v>
      </c>
      <c r="H203" s="6">
        <f>IF('FY2024'!A205&lt;&gt;"",VALUE('FY2024'!H205),"")</f>
        <v>3</v>
      </c>
      <c r="I203" s="6">
        <f>IF('FY2024'!A205&lt;&gt;"",VALUE('FY2024'!I205),"")</f>
        <v>0.3</v>
      </c>
      <c r="J203" s="6">
        <f>IF('FY2024'!A205&lt;&gt;"",VALUE('FY2024'!J205),"")</f>
        <v>2.7</v>
      </c>
      <c r="K203" s="7" t="e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>#VALUE!</v>
      </c>
      <c r="L203" s="7" t="e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>#VALUE!</v>
      </c>
      <c r="M203" s="7" t="e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>#VALUE!</v>
      </c>
      <c r="N203" s="7" t="e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>#VALUE!</v>
      </c>
      <c r="O203" s="5" t="e">
        <f t="shared" si="3"/>
        <v>#VALUE!</v>
      </c>
      <c r="P203" s="10" t="e">
        <f>IF('FY2024'!$A205&lt;&gt;"",IF(AND(MONTH($K203) &lt;= 1, MONTH($L203) &gt;= 1), IF($O203 &lt;&gt; "", $E203/$O203, ""), ""),"")</f>
        <v>#VALUE!</v>
      </c>
      <c r="Q203" s="10" t="e">
        <f>IF('FY2024'!$A205&lt;&gt;"",IF(AND(MONTH($K203) &lt;= 2, MONTH($L203) &gt;= 2), IF($O203 &lt;&gt; "", $E203/$O203, ""), ""),"")</f>
        <v>#VALUE!</v>
      </c>
      <c r="R203" s="10" t="e">
        <f>IF('FY2024'!$A205&lt;&gt;"",IF(AND(MONTH($K203) &lt;= 3, MONTH($L203) &gt;= 3), IF($O203 &lt;&gt; "", $E203/$O203, ""), ""),"")</f>
        <v>#VALUE!</v>
      </c>
      <c r="S203" s="10" t="e">
        <f>IF('FY2024'!$A205&lt;&gt;"",IF(AND(MONTH($K203) &lt;= 4, MONTH($L203) &gt;= 4), IF($O203 &lt;&gt; "", $E203/$O203, ""), ""),"")</f>
        <v>#VALUE!</v>
      </c>
      <c r="T203" s="10" t="e">
        <f>IF('FY2024'!$A205&lt;&gt;"",IF(AND(MONTH($K203) &lt;= 5, MONTH($L203) &gt;= 5), IF($O203 &lt;&gt; "", $E203/$O203, ""), ""),"")</f>
        <v>#VALUE!</v>
      </c>
      <c r="U203" s="10" t="e">
        <f>IF('FY2024'!$A205&lt;&gt;"",IF(AND(MONTH($K203) &lt;= 6, MONTH($L203) &gt;= 6), IF($O203 &lt;&gt; "", $E203/$O203, ""), ""),"")</f>
        <v>#VALUE!</v>
      </c>
      <c r="V203" s="10" t="e">
        <f>IF('FY2024'!$A205&lt;&gt;"",IF(AND(MONTH($K203) &lt;= 7, MONTH($L203) &gt;= 7 ), IF($O203 &lt;&gt; "", $E203/$O203, ""), ""),"")</f>
        <v>#VALUE!</v>
      </c>
      <c r="W203" s="10" t="e">
        <f>IF('FY2024'!$A205&lt;&gt;"",IF(AND(MONTH($K203) &lt;= 8, MONTH($L203) &gt;= 8), IF($O203 &lt;&gt; "", $E203/$O203, ""), ""),"")</f>
        <v>#VALUE!</v>
      </c>
      <c r="X203" s="10" t="e">
        <f>IF('FY2024'!$A205&lt;&gt;"",IF(AND(MONTH($K203) &lt;= 9, MONTH($L203) &gt;= 9), IF($O203 &lt;&gt; "", $E203/$O203, ""), ""),"")</f>
        <v>#VALUE!</v>
      </c>
      <c r="Y203" s="10" t="e">
        <f>IF('FY2024'!$A205&lt;&gt;"",IF(AND(MONTH($K203) &lt;= 10, MONTH($L203) &gt;= 10), IF($O203 &lt;&gt; "", $E203/$O203, ""), ""),"")</f>
        <v>#VALUE!</v>
      </c>
      <c r="Z203" s="10" t="e">
        <f>IF('FY2024'!$A205&lt;&gt;"",IF(AND(MONTH($K203) &lt;= 11, MONTH($L203) &gt;= 11), IF($O203 &lt;&gt; "", $E203/$O203, ""), ""),"")</f>
        <v>#VALUE!</v>
      </c>
      <c r="AA203" s="10" t="e">
        <f>IF('FY2024'!$A205&lt;&gt;"",IF(AND(MONTH($K203) &lt;= 12, MONTH($L203) &gt;= 12), IF($O203 &lt;&gt; "", $E203/$O203, ""), ""),"")</f>
        <v>#VALUE!</v>
      </c>
    </row>
    <row r="204" spans="1:27" x14ac:dyDescent="0.25">
      <c r="A204" s="8">
        <f>IF('FY2024'!A206&lt;&gt;"", VALUE('FY2024'!A206), "")</f>
        <v>203</v>
      </c>
      <c r="B204" s="5" t="str">
        <f>IF('FY2024'!A206&lt;&gt;"",_xlfn.VALUETOTEXT('FY2024'!B206),"")</f>
        <v>24-0905-3105-24JPMC-PS-EG-203</v>
      </c>
      <c r="C204" s="5" t="str">
        <f>_xlfn.VALUETOTEXT('FY2024'!C206)</f>
        <v>EG</v>
      </c>
      <c r="D204" s="5" t="str">
        <f>IF('FY2024'!A206&lt;&gt;"",_xlfn.VALUETOTEXT('FY2024'!D206),"")</f>
        <v>JP Morgan Chase Bank NA</v>
      </c>
      <c r="E204" s="6">
        <f>IF('FY2024'!A206&lt;&gt;"",VALUE('FY2024'!E206),"")</f>
        <v>500000</v>
      </c>
      <c r="F204" s="6">
        <f>IF('FY2024'!A206&lt;&gt;"",VALUE('FY2024'!F206),"")</f>
        <v>78</v>
      </c>
      <c r="G204" s="6">
        <f>IF('FY2024'!A206&lt;&gt;"",VALUE('FY2024'!G206),"")</f>
        <v>62</v>
      </c>
      <c r="H204" s="6">
        <f>IF('FY2024'!A206&lt;&gt;"",VALUE('FY2024'!H206),"")</f>
        <v>3</v>
      </c>
      <c r="I204" s="6">
        <f>IF('FY2024'!A206&lt;&gt;"",VALUE('FY2024'!I206),"")</f>
        <v>0.31</v>
      </c>
      <c r="J204" s="6">
        <f>IF('FY2024'!A206&lt;&gt;"",VALUE('FY2024'!J206),"")</f>
        <v>2.69</v>
      </c>
      <c r="K204" s="7" t="e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>#VALUE!</v>
      </c>
      <c r="L204" s="7" t="e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>#VALUE!</v>
      </c>
      <c r="M204" s="7" t="e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>#VALUE!</v>
      </c>
      <c r="N204" s="7" t="e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>#VALUE!</v>
      </c>
      <c r="O204" s="5" t="e">
        <f t="shared" si="3"/>
        <v>#VALUE!</v>
      </c>
      <c r="P204" s="10" t="e">
        <f>IF('FY2024'!$A206&lt;&gt;"",IF(AND(MONTH($K204) &lt;= 1, MONTH($L204) &gt;= 1), IF($O204 &lt;&gt; "", $E204/$O204, ""), ""),"")</f>
        <v>#VALUE!</v>
      </c>
      <c r="Q204" s="10" t="e">
        <f>IF('FY2024'!$A206&lt;&gt;"",IF(AND(MONTH($K204) &lt;= 2, MONTH($L204) &gt;= 2), IF($O204 &lt;&gt; "", $E204/$O204, ""), ""),"")</f>
        <v>#VALUE!</v>
      </c>
      <c r="R204" s="10" t="e">
        <f>IF('FY2024'!$A206&lt;&gt;"",IF(AND(MONTH($K204) &lt;= 3, MONTH($L204) &gt;= 3), IF($O204 &lt;&gt; "", $E204/$O204, ""), ""),"")</f>
        <v>#VALUE!</v>
      </c>
      <c r="S204" s="10" t="e">
        <f>IF('FY2024'!$A206&lt;&gt;"",IF(AND(MONTH($K204) &lt;= 4, MONTH($L204) &gt;= 4), IF($O204 &lt;&gt; "", $E204/$O204, ""), ""),"")</f>
        <v>#VALUE!</v>
      </c>
      <c r="T204" s="10" t="e">
        <f>IF('FY2024'!$A206&lt;&gt;"",IF(AND(MONTH($K204) &lt;= 5, MONTH($L204) &gt;= 5), IF($O204 &lt;&gt; "", $E204/$O204, ""), ""),"")</f>
        <v>#VALUE!</v>
      </c>
      <c r="U204" s="10" t="e">
        <f>IF('FY2024'!$A206&lt;&gt;"",IF(AND(MONTH($K204) &lt;= 6, MONTH($L204) &gt;= 6), IF($O204 &lt;&gt; "", $E204/$O204, ""), ""),"")</f>
        <v>#VALUE!</v>
      </c>
      <c r="V204" s="10" t="e">
        <f>IF('FY2024'!$A206&lt;&gt;"",IF(AND(MONTH($K204) &lt;= 7, MONTH($L204) &gt;= 7 ), IF($O204 &lt;&gt; "", $E204/$O204, ""), ""),"")</f>
        <v>#VALUE!</v>
      </c>
      <c r="W204" s="10" t="e">
        <f>IF('FY2024'!$A206&lt;&gt;"",IF(AND(MONTH($K204) &lt;= 8, MONTH($L204) &gt;= 8), IF($O204 &lt;&gt; "", $E204/$O204, ""), ""),"")</f>
        <v>#VALUE!</v>
      </c>
      <c r="X204" s="10" t="e">
        <f>IF('FY2024'!$A206&lt;&gt;"",IF(AND(MONTH($K204) &lt;= 9, MONTH($L204) &gt;= 9), IF($O204 &lt;&gt; "", $E204/$O204, ""), ""),"")</f>
        <v>#VALUE!</v>
      </c>
      <c r="Y204" s="10" t="e">
        <f>IF('FY2024'!$A206&lt;&gt;"",IF(AND(MONTH($K204) &lt;= 10, MONTH($L204) &gt;= 10), IF($O204 &lt;&gt; "", $E204/$O204, ""), ""),"")</f>
        <v>#VALUE!</v>
      </c>
      <c r="Z204" s="10" t="e">
        <f>IF('FY2024'!$A206&lt;&gt;"",IF(AND(MONTH($K204) &lt;= 11, MONTH($L204) &gt;= 11), IF($O204 &lt;&gt; "", $E204/$O204, ""), ""),"")</f>
        <v>#VALUE!</v>
      </c>
      <c r="AA204" s="10" t="e">
        <f>IF('FY2024'!$A206&lt;&gt;"",IF(AND(MONTH($K204) &lt;= 12, MONTH($L204) &gt;= 12), IF($O204 &lt;&gt; "", $E204/$O204, ""), ""),"")</f>
        <v>#VALUE!</v>
      </c>
    </row>
    <row r="205" spans="1:27" x14ac:dyDescent="0.25">
      <c r="A205" s="8">
        <f>IF('FY2024'!A207&lt;&gt;"", VALUE('FY2024'!A207), "")</f>
        <v>204</v>
      </c>
      <c r="B205" s="5" t="str">
        <f>IF('FY2024'!A207&lt;&gt;"",_xlfn.VALUETOTEXT('FY2024'!B207),"")</f>
        <v>24-0905-3105-24MLIL-PS-DS-204</v>
      </c>
      <c r="C205" s="5" t="str">
        <f>_xlfn.VALUETOTEXT('FY2024'!C207)</f>
        <v>DS</v>
      </c>
      <c r="D205" s="5" t="str">
        <f>IF('FY2024'!A207&lt;&gt;"",_xlfn.VALUETOTEXT('FY2024'!D207),"")</f>
        <v>Merrill Lynch International</v>
      </c>
      <c r="E205" s="6">
        <f>IF('FY2024'!A207&lt;&gt;"",VALUE('FY2024'!E207),"")</f>
        <v>500000</v>
      </c>
      <c r="F205" s="6">
        <f>IF('FY2024'!A207&lt;&gt;"",VALUE('FY2024'!F207),"")</f>
        <v>78</v>
      </c>
      <c r="G205" s="6">
        <f>IF('FY2024'!A207&lt;&gt;"",VALUE('FY2024'!G207),"")</f>
        <v>62</v>
      </c>
      <c r="H205" s="6">
        <f>IF('FY2024'!A207&lt;&gt;"",VALUE('FY2024'!H207),"")</f>
        <v>3</v>
      </c>
      <c r="I205" s="6">
        <f>IF('FY2024'!A207&lt;&gt;"",VALUE('FY2024'!I207),"")</f>
        <v>0.31</v>
      </c>
      <c r="J205" s="6">
        <f>IF('FY2024'!A207&lt;&gt;"",VALUE('FY2024'!J207),"")</f>
        <v>2.69</v>
      </c>
      <c r="K205" s="7" t="e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>#VALUE!</v>
      </c>
      <c r="L205" s="7" t="e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>#VALUE!</v>
      </c>
      <c r="M205" s="7" t="e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>#VALUE!</v>
      </c>
      <c r="N205" s="7" t="e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>#VALUE!</v>
      </c>
      <c r="O205" s="5" t="e">
        <f t="shared" si="3"/>
        <v>#VALUE!</v>
      </c>
      <c r="P205" s="10" t="e">
        <f>IF('FY2024'!$A207&lt;&gt;"",IF(AND(MONTH($K205) &lt;= 1, MONTH($L205) &gt;= 1), IF($O205 &lt;&gt; "", $E205/$O205, ""), ""),"")</f>
        <v>#VALUE!</v>
      </c>
      <c r="Q205" s="10" t="e">
        <f>IF('FY2024'!$A207&lt;&gt;"",IF(AND(MONTH($K205) &lt;= 2, MONTH($L205) &gt;= 2), IF($O205 &lt;&gt; "", $E205/$O205, ""), ""),"")</f>
        <v>#VALUE!</v>
      </c>
      <c r="R205" s="10" t="e">
        <f>IF('FY2024'!$A207&lt;&gt;"",IF(AND(MONTH($K205) &lt;= 3, MONTH($L205) &gt;= 3), IF($O205 &lt;&gt; "", $E205/$O205, ""), ""),"")</f>
        <v>#VALUE!</v>
      </c>
      <c r="S205" s="10" t="e">
        <f>IF('FY2024'!$A207&lt;&gt;"",IF(AND(MONTH($K205) &lt;= 4, MONTH($L205) &gt;= 4), IF($O205 &lt;&gt; "", $E205/$O205, ""), ""),"")</f>
        <v>#VALUE!</v>
      </c>
      <c r="T205" s="10" t="e">
        <f>IF('FY2024'!$A207&lt;&gt;"",IF(AND(MONTH($K205) &lt;= 5, MONTH($L205) &gt;= 5), IF($O205 &lt;&gt; "", $E205/$O205, ""), ""),"")</f>
        <v>#VALUE!</v>
      </c>
      <c r="U205" s="10" t="e">
        <f>IF('FY2024'!$A207&lt;&gt;"",IF(AND(MONTH($K205) &lt;= 6, MONTH($L205) &gt;= 6), IF($O205 &lt;&gt; "", $E205/$O205, ""), ""),"")</f>
        <v>#VALUE!</v>
      </c>
      <c r="V205" s="10" t="e">
        <f>IF('FY2024'!$A207&lt;&gt;"",IF(AND(MONTH($K205) &lt;= 7, MONTH($L205) &gt;= 7 ), IF($O205 &lt;&gt; "", $E205/$O205, ""), ""),"")</f>
        <v>#VALUE!</v>
      </c>
      <c r="W205" s="10" t="e">
        <f>IF('FY2024'!$A207&lt;&gt;"",IF(AND(MONTH($K205) &lt;= 8, MONTH($L205) &gt;= 8), IF($O205 &lt;&gt; "", $E205/$O205, ""), ""),"")</f>
        <v>#VALUE!</v>
      </c>
      <c r="X205" s="10" t="e">
        <f>IF('FY2024'!$A207&lt;&gt;"",IF(AND(MONTH($K205) &lt;= 9, MONTH($L205) &gt;= 9), IF($O205 &lt;&gt; "", $E205/$O205, ""), ""),"")</f>
        <v>#VALUE!</v>
      </c>
      <c r="Y205" s="10" t="e">
        <f>IF('FY2024'!$A207&lt;&gt;"",IF(AND(MONTH($K205) &lt;= 10, MONTH($L205) &gt;= 10), IF($O205 &lt;&gt; "", $E205/$O205, ""), ""),"")</f>
        <v>#VALUE!</v>
      </c>
      <c r="Z205" s="10" t="e">
        <f>IF('FY2024'!$A207&lt;&gt;"",IF(AND(MONTH($K205) &lt;= 11, MONTH($L205) &gt;= 11), IF($O205 &lt;&gt; "", $E205/$O205, ""), ""),"")</f>
        <v>#VALUE!</v>
      </c>
      <c r="AA205" s="10" t="e">
        <f>IF('FY2024'!$A207&lt;&gt;"",IF(AND(MONTH($K205) &lt;= 12, MONTH($L205) &gt;= 12), IF($O205 &lt;&gt; "", $E205/$O205, ""), ""),"")</f>
        <v>#VALUE!</v>
      </c>
    </row>
    <row r="206" spans="1:27" x14ac:dyDescent="0.25">
      <c r="A206" s="8">
        <f>IF('FY2024'!A208&lt;&gt;"", VALUE('FY2024'!A208), "")</f>
        <v>205</v>
      </c>
      <c r="B206" s="5" t="str">
        <f>IF('FY2024'!A208&lt;&gt;"",_xlfn.VALUETOTEXT('FY2024'!B208),"")</f>
        <v>24-1005-0406-24CIMI-PS-DS-205</v>
      </c>
      <c r="C206" s="5" t="str">
        <f>_xlfn.VALUETOTEXT('FY2024'!C208)</f>
        <v>DS</v>
      </c>
      <c r="D206" s="5" t="str">
        <f>IF('FY2024'!A208&lt;&gt;"",_xlfn.VALUETOTEXT('FY2024'!D208),"")</f>
        <v>CIMB Islamic Bank Berhad</v>
      </c>
      <c r="E206" s="6">
        <f>IF('FY2024'!A208&lt;&gt;"",VALUE('FY2024'!E208),"")</f>
        <v>450000</v>
      </c>
      <c r="F206" s="6">
        <f>IF('FY2024'!A208&lt;&gt;"",VALUE('FY2024'!F208),"")</f>
        <v>78</v>
      </c>
      <c r="G206" s="6">
        <f>IF('FY2024'!A208&lt;&gt;"",VALUE('FY2024'!G208),"")</f>
        <v>62</v>
      </c>
      <c r="H206" s="6">
        <f>IF('FY2024'!A208&lt;&gt;"",VALUE('FY2024'!H208),"")</f>
        <v>2.94</v>
      </c>
      <c r="I206" s="6">
        <f>IF('FY2024'!A208&lt;&gt;"",VALUE('FY2024'!I208),"")</f>
        <v>0.37</v>
      </c>
      <c r="J206" s="6">
        <f>IF('FY2024'!A208&lt;&gt;"",VALUE('FY2024'!J208),"")</f>
        <v>2.57</v>
      </c>
      <c r="K206" s="7" t="e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>#VALUE!</v>
      </c>
      <c r="L206" s="7" t="e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>#VALUE!</v>
      </c>
      <c r="M206" s="7" t="e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>#VALUE!</v>
      </c>
      <c r="N206" s="7" t="e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>#VALUE!</v>
      </c>
      <c r="O206" s="5" t="e">
        <f t="shared" si="3"/>
        <v>#VALUE!</v>
      </c>
      <c r="P206" s="10" t="e">
        <f>IF('FY2024'!$A208&lt;&gt;"",IF(AND(MONTH($K206) &lt;= 1, MONTH($L206) &gt;= 1), IF($O206 &lt;&gt; "", $E206/$O206, ""), ""),"")</f>
        <v>#VALUE!</v>
      </c>
      <c r="Q206" s="10" t="e">
        <f>IF('FY2024'!$A208&lt;&gt;"",IF(AND(MONTH($K206) &lt;= 2, MONTH($L206) &gt;= 2), IF($O206 &lt;&gt; "", $E206/$O206, ""), ""),"")</f>
        <v>#VALUE!</v>
      </c>
      <c r="R206" s="10" t="e">
        <f>IF('FY2024'!$A208&lt;&gt;"",IF(AND(MONTH($K206) &lt;= 3, MONTH($L206) &gt;= 3), IF($O206 &lt;&gt; "", $E206/$O206, ""), ""),"")</f>
        <v>#VALUE!</v>
      </c>
      <c r="S206" s="10" t="e">
        <f>IF('FY2024'!$A208&lt;&gt;"",IF(AND(MONTH($K206) &lt;= 4, MONTH($L206) &gt;= 4), IF($O206 &lt;&gt; "", $E206/$O206, ""), ""),"")</f>
        <v>#VALUE!</v>
      </c>
      <c r="T206" s="10" t="e">
        <f>IF('FY2024'!$A208&lt;&gt;"",IF(AND(MONTH($K206) &lt;= 5, MONTH($L206) &gt;= 5), IF($O206 &lt;&gt; "", $E206/$O206, ""), ""),"")</f>
        <v>#VALUE!</v>
      </c>
      <c r="U206" s="10" t="e">
        <f>IF('FY2024'!$A208&lt;&gt;"",IF(AND(MONTH($K206) &lt;= 6, MONTH($L206) &gt;= 6), IF($O206 &lt;&gt; "", $E206/$O206, ""), ""),"")</f>
        <v>#VALUE!</v>
      </c>
      <c r="V206" s="10" t="e">
        <f>IF('FY2024'!$A208&lt;&gt;"",IF(AND(MONTH($K206) &lt;= 7, MONTH($L206) &gt;= 7 ), IF($O206 &lt;&gt; "", $E206/$O206, ""), ""),"")</f>
        <v>#VALUE!</v>
      </c>
      <c r="W206" s="10" t="e">
        <f>IF('FY2024'!$A208&lt;&gt;"",IF(AND(MONTH($K206) &lt;= 8, MONTH($L206) &gt;= 8), IF($O206 &lt;&gt; "", $E206/$O206, ""), ""),"")</f>
        <v>#VALUE!</v>
      </c>
      <c r="X206" s="10" t="e">
        <f>IF('FY2024'!$A208&lt;&gt;"",IF(AND(MONTH($K206) &lt;= 9, MONTH($L206) &gt;= 9), IF($O206 &lt;&gt; "", $E206/$O206, ""), ""),"")</f>
        <v>#VALUE!</v>
      </c>
      <c r="Y206" s="10" t="e">
        <f>IF('FY2024'!$A208&lt;&gt;"",IF(AND(MONTH($K206) &lt;= 10, MONTH($L206) &gt;= 10), IF($O206 &lt;&gt; "", $E206/$O206, ""), ""),"")</f>
        <v>#VALUE!</v>
      </c>
      <c r="Z206" s="10" t="e">
        <f>IF('FY2024'!$A208&lt;&gt;"",IF(AND(MONTH($K206) &lt;= 11, MONTH($L206) &gt;= 11), IF($O206 &lt;&gt; "", $E206/$O206, ""), ""),"")</f>
        <v>#VALUE!</v>
      </c>
      <c r="AA206" s="10" t="e">
        <f>IF('FY2024'!$A208&lt;&gt;"",IF(AND(MONTH($K206) &lt;= 12, MONTH($L206) &gt;= 12), IF($O206 &lt;&gt; "", $E206/$O206, ""), ""),"")</f>
        <v>#VALUE!</v>
      </c>
    </row>
    <row r="207" spans="1:27" x14ac:dyDescent="0.25">
      <c r="A207" s="8">
        <f>IF('FY2024'!A209&lt;&gt;"", VALUE('FY2024'!A209), "")</f>
        <v>206</v>
      </c>
      <c r="B207" s="5" t="str">
        <f>IF('FY2024'!A209&lt;&gt;"",_xlfn.VALUETOTEXT('FY2024'!B209),"")</f>
        <v>24-1605-1006-24TOTS-PS-DS-206</v>
      </c>
      <c r="C207" s="5" t="str">
        <f>_xlfn.VALUETOTEXT('FY2024'!C209)</f>
        <v>DS</v>
      </c>
      <c r="D207" s="5" t="str">
        <f>IF('FY2024'!A209&lt;&gt;"",_xlfn.VALUETOTEXT('FY2024'!D209),"")</f>
        <v>TOTSA TotalEnergies Trading SA</v>
      </c>
      <c r="E207" s="6">
        <f>IF('FY2024'!A209&lt;&gt;"",VALUE('FY2024'!E209),"")</f>
        <v>150000</v>
      </c>
      <c r="F207" s="6">
        <f>IF('FY2024'!A209&lt;&gt;"",VALUE('FY2024'!F209),"")</f>
        <v>79</v>
      </c>
      <c r="G207" s="6">
        <f>IF('FY2024'!A209&lt;&gt;"",VALUE('FY2024'!G209),"")</f>
        <v>62</v>
      </c>
      <c r="H207" s="6">
        <f>IF('FY2024'!A209&lt;&gt;"",VALUE('FY2024'!H209),"")</f>
        <v>1.82</v>
      </c>
      <c r="I207" s="6">
        <f>IF('FY2024'!A209&lt;&gt;"",VALUE('FY2024'!I209),"")</f>
        <v>0.1</v>
      </c>
      <c r="J207" s="6">
        <f>IF('FY2024'!A209&lt;&gt;"",VALUE('FY2024'!J209),"")</f>
        <v>1.72</v>
      </c>
      <c r="K207" s="7" t="e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>#VALUE!</v>
      </c>
      <c r="L207" s="7" t="e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>#VALUE!</v>
      </c>
      <c r="M207" s="7" t="e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>#VALUE!</v>
      </c>
      <c r="N207" s="7" t="e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>#VALUE!</v>
      </c>
      <c r="O207" s="5" t="e">
        <f t="shared" si="3"/>
        <v>#VALUE!</v>
      </c>
      <c r="P207" s="10" t="e">
        <f>IF('FY2024'!$A209&lt;&gt;"",IF(AND(MONTH($K207) &lt;= 1, MONTH($L207) &gt;= 1), IF($O207 &lt;&gt; "", $E207/$O207, ""), ""),"")</f>
        <v>#VALUE!</v>
      </c>
      <c r="Q207" s="10" t="e">
        <f>IF('FY2024'!$A209&lt;&gt;"",IF(AND(MONTH($K207) &lt;= 2, MONTH($L207) &gt;= 2), IF($O207 &lt;&gt; "", $E207/$O207, ""), ""),"")</f>
        <v>#VALUE!</v>
      </c>
      <c r="R207" s="10" t="e">
        <f>IF('FY2024'!$A209&lt;&gt;"",IF(AND(MONTH($K207) &lt;= 3, MONTH($L207) &gt;= 3), IF($O207 &lt;&gt; "", $E207/$O207, ""), ""),"")</f>
        <v>#VALUE!</v>
      </c>
      <c r="S207" s="10" t="e">
        <f>IF('FY2024'!$A209&lt;&gt;"",IF(AND(MONTH($K207) &lt;= 4, MONTH($L207) &gt;= 4), IF($O207 &lt;&gt; "", $E207/$O207, ""), ""),"")</f>
        <v>#VALUE!</v>
      </c>
      <c r="T207" s="10" t="e">
        <f>IF('FY2024'!$A209&lt;&gt;"",IF(AND(MONTH($K207) &lt;= 5, MONTH($L207) &gt;= 5), IF($O207 &lt;&gt; "", $E207/$O207, ""), ""),"")</f>
        <v>#VALUE!</v>
      </c>
      <c r="U207" s="10" t="e">
        <f>IF('FY2024'!$A209&lt;&gt;"",IF(AND(MONTH($K207) &lt;= 6, MONTH($L207) &gt;= 6), IF($O207 &lt;&gt; "", $E207/$O207, ""), ""),"")</f>
        <v>#VALUE!</v>
      </c>
      <c r="V207" s="10" t="e">
        <f>IF('FY2024'!$A209&lt;&gt;"",IF(AND(MONTH($K207) &lt;= 7, MONTH($L207) &gt;= 7 ), IF($O207 &lt;&gt; "", $E207/$O207, ""), ""),"")</f>
        <v>#VALUE!</v>
      </c>
      <c r="W207" s="10" t="e">
        <f>IF('FY2024'!$A209&lt;&gt;"",IF(AND(MONTH($K207) &lt;= 8, MONTH($L207) &gt;= 8), IF($O207 &lt;&gt; "", $E207/$O207, ""), ""),"")</f>
        <v>#VALUE!</v>
      </c>
      <c r="X207" s="10" t="e">
        <f>IF('FY2024'!$A209&lt;&gt;"",IF(AND(MONTH($K207) &lt;= 9, MONTH($L207) &gt;= 9), IF($O207 &lt;&gt; "", $E207/$O207, ""), ""),"")</f>
        <v>#VALUE!</v>
      </c>
      <c r="Y207" s="10" t="e">
        <f>IF('FY2024'!$A209&lt;&gt;"",IF(AND(MONTH($K207) &lt;= 10, MONTH($L207) &gt;= 10), IF($O207 &lt;&gt; "", $E207/$O207, ""), ""),"")</f>
        <v>#VALUE!</v>
      </c>
      <c r="Z207" s="10" t="e">
        <f>IF('FY2024'!$A209&lt;&gt;"",IF(AND(MONTH($K207) &lt;= 11, MONTH($L207) &gt;= 11), IF($O207 &lt;&gt; "", $E207/$O207, ""), ""),"")</f>
        <v>#VALUE!</v>
      </c>
      <c r="AA207" s="10" t="e">
        <f>IF('FY2024'!$A209&lt;&gt;"",IF(AND(MONTH($K207) &lt;= 12, MONTH($L207) &gt;= 12), IF($O207 &lt;&gt; "", $E207/$O207, ""), ""),"")</f>
        <v>#VALUE!</v>
      </c>
    </row>
    <row r="208" spans="1:27" x14ac:dyDescent="0.25">
      <c r="A208" s="8">
        <f>IF('FY2024'!A210&lt;&gt;"", VALUE('FY2024'!A210), "")</f>
        <v>207</v>
      </c>
      <c r="B208" s="5" t="str">
        <f>IF('FY2024'!A210&lt;&gt;"",_xlfn.VALUETOTEXT('FY2024'!B210),"")</f>
        <v>24-1605-1006-24BNPP-PS-DS-207</v>
      </c>
      <c r="C208" s="5" t="str">
        <f>_xlfn.VALUETOTEXT('FY2024'!C210)</f>
        <v>DS</v>
      </c>
      <c r="D208" s="5" t="str">
        <f>IF('FY2024'!A210&lt;&gt;"",_xlfn.VALUETOTEXT('FY2024'!D210),"")</f>
        <v>BNP Paribas SA</v>
      </c>
      <c r="E208" s="6">
        <f>IF('FY2024'!A210&lt;&gt;"",VALUE('FY2024'!E210),"")</f>
        <v>150000</v>
      </c>
      <c r="F208" s="6">
        <f>IF('FY2024'!A210&lt;&gt;"",VALUE('FY2024'!F210),"")</f>
        <v>79</v>
      </c>
      <c r="G208" s="6">
        <f>IF('FY2024'!A210&lt;&gt;"",VALUE('FY2024'!G210),"")</f>
        <v>62</v>
      </c>
      <c r="H208" s="6">
        <f>IF('FY2024'!A210&lt;&gt;"",VALUE('FY2024'!H210),"")</f>
        <v>1.8</v>
      </c>
      <c r="I208" s="6">
        <f>IF('FY2024'!A210&lt;&gt;"",VALUE('FY2024'!I210),"")</f>
        <v>0.1</v>
      </c>
      <c r="J208" s="6">
        <f>IF('FY2024'!A210&lt;&gt;"",VALUE('FY2024'!J210),"")</f>
        <v>1.7</v>
      </c>
      <c r="K208" s="7" t="e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>#VALUE!</v>
      </c>
      <c r="L208" s="7" t="e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>#VALUE!</v>
      </c>
      <c r="M208" s="7" t="e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>#VALUE!</v>
      </c>
      <c r="N208" s="7" t="e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>#VALUE!</v>
      </c>
      <c r="O208" s="5" t="e">
        <f t="shared" si="3"/>
        <v>#VALUE!</v>
      </c>
      <c r="P208" s="10" t="e">
        <f>IF('FY2024'!$A210&lt;&gt;"",IF(AND(MONTH($K208) &lt;= 1, MONTH($L208) &gt;= 1), IF($O208 &lt;&gt; "", $E208/$O208, ""), ""),"")</f>
        <v>#VALUE!</v>
      </c>
      <c r="Q208" s="10" t="e">
        <f>IF('FY2024'!$A210&lt;&gt;"",IF(AND(MONTH($K208) &lt;= 2, MONTH($L208) &gt;= 2), IF($O208 &lt;&gt; "", $E208/$O208, ""), ""),"")</f>
        <v>#VALUE!</v>
      </c>
      <c r="R208" s="10" t="e">
        <f>IF('FY2024'!$A210&lt;&gt;"",IF(AND(MONTH($K208) &lt;= 3, MONTH($L208) &gt;= 3), IF($O208 &lt;&gt; "", $E208/$O208, ""), ""),"")</f>
        <v>#VALUE!</v>
      </c>
      <c r="S208" s="10" t="e">
        <f>IF('FY2024'!$A210&lt;&gt;"",IF(AND(MONTH($K208) &lt;= 4, MONTH($L208) &gt;= 4), IF($O208 &lt;&gt; "", $E208/$O208, ""), ""),"")</f>
        <v>#VALUE!</v>
      </c>
      <c r="T208" s="10" t="e">
        <f>IF('FY2024'!$A210&lt;&gt;"",IF(AND(MONTH($K208) &lt;= 5, MONTH($L208) &gt;= 5), IF($O208 &lt;&gt; "", $E208/$O208, ""), ""),"")</f>
        <v>#VALUE!</v>
      </c>
      <c r="U208" s="10" t="e">
        <f>IF('FY2024'!$A210&lt;&gt;"",IF(AND(MONTH($K208) &lt;= 6, MONTH($L208) &gt;= 6), IF($O208 &lt;&gt; "", $E208/$O208, ""), ""),"")</f>
        <v>#VALUE!</v>
      </c>
      <c r="V208" s="10" t="e">
        <f>IF('FY2024'!$A210&lt;&gt;"",IF(AND(MONTH($K208) &lt;= 7, MONTH($L208) &gt;= 7 ), IF($O208 &lt;&gt; "", $E208/$O208, ""), ""),"")</f>
        <v>#VALUE!</v>
      </c>
      <c r="W208" s="10" t="e">
        <f>IF('FY2024'!$A210&lt;&gt;"",IF(AND(MONTH($K208) &lt;= 8, MONTH($L208) &gt;= 8), IF($O208 &lt;&gt; "", $E208/$O208, ""), ""),"")</f>
        <v>#VALUE!</v>
      </c>
      <c r="X208" s="10" t="e">
        <f>IF('FY2024'!$A210&lt;&gt;"",IF(AND(MONTH($K208) &lt;= 9, MONTH($L208) &gt;= 9), IF($O208 &lt;&gt; "", $E208/$O208, ""), ""),"")</f>
        <v>#VALUE!</v>
      </c>
      <c r="Y208" s="10" t="e">
        <f>IF('FY2024'!$A210&lt;&gt;"",IF(AND(MONTH($K208) &lt;= 10, MONTH($L208) &gt;= 10), IF($O208 &lt;&gt; "", $E208/$O208, ""), ""),"")</f>
        <v>#VALUE!</v>
      </c>
      <c r="Z208" s="10" t="e">
        <f>IF('FY2024'!$A210&lt;&gt;"",IF(AND(MONTH($K208) &lt;= 11, MONTH($L208) &gt;= 11), IF($O208 &lt;&gt; "", $E208/$O208, ""), ""),"")</f>
        <v>#VALUE!</v>
      </c>
      <c r="AA208" s="10" t="e">
        <f>IF('FY2024'!$A210&lt;&gt;"",IF(AND(MONTH($K208) &lt;= 12, MONTH($L208) &gt;= 12), IF($O208 &lt;&gt; "", $E208/$O208, ""), ""),"")</f>
        <v>#VALUE!</v>
      </c>
    </row>
    <row r="209" spans="1:27" x14ac:dyDescent="0.25">
      <c r="A209" s="8">
        <f>IF('FY2024'!A211&lt;&gt;"", VALUE('FY2024'!A211), "")</f>
        <v>208</v>
      </c>
      <c r="B209" s="5" t="str">
        <f>IF('FY2024'!A211&lt;&gt;"",_xlfn.VALUETOTEXT('FY2024'!B211),"")</f>
        <v>24-1605-1006-24MACQ-PS-DS-208</v>
      </c>
      <c r="C209" s="5" t="str">
        <f>_xlfn.VALUETOTEXT('FY2024'!C211)</f>
        <v>DS</v>
      </c>
      <c r="D209" s="5" t="str">
        <f>IF('FY2024'!A211&lt;&gt;"",_xlfn.VALUETOTEXT('FY2024'!D211),"")</f>
        <v>Macquarie Bank Ltd</v>
      </c>
      <c r="E209" s="6">
        <f>IF('FY2024'!A211&lt;&gt;"",VALUE('FY2024'!E211),"")</f>
        <v>150000</v>
      </c>
      <c r="F209" s="6">
        <f>IF('FY2024'!A211&lt;&gt;"",VALUE('FY2024'!F211),"")</f>
        <v>79</v>
      </c>
      <c r="G209" s="6">
        <f>IF('FY2024'!A211&lt;&gt;"",VALUE('FY2024'!G211),"")</f>
        <v>62</v>
      </c>
      <c r="H209" s="6">
        <f>IF('FY2024'!A211&lt;&gt;"",VALUE('FY2024'!H211),"")</f>
        <v>1.8</v>
      </c>
      <c r="I209" s="6">
        <f>IF('FY2024'!A211&lt;&gt;"",VALUE('FY2024'!I211),"")</f>
        <v>0.09</v>
      </c>
      <c r="J209" s="6">
        <f>IF('FY2024'!A211&lt;&gt;"",VALUE('FY2024'!J211),"")</f>
        <v>1.71</v>
      </c>
      <c r="K209" s="7" t="e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>#VALUE!</v>
      </c>
      <c r="L209" s="7" t="e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>#VALUE!</v>
      </c>
      <c r="M209" s="7" t="e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>#VALUE!</v>
      </c>
      <c r="N209" s="7" t="e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>#VALUE!</v>
      </c>
      <c r="O209" s="5" t="e">
        <f t="shared" si="3"/>
        <v>#VALUE!</v>
      </c>
      <c r="P209" s="10" t="e">
        <f>IF('FY2024'!$A211&lt;&gt;"",IF(AND(MONTH($K209) &lt;= 1, MONTH($L209) &gt;= 1), IF($O209 &lt;&gt; "", $E209/$O209, ""), ""),"")</f>
        <v>#VALUE!</v>
      </c>
      <c r="Q209" s="10" t="e">
        <f>IF('FY2024'!$A211&lt;&gt;"",IF(AND(MONTH($K209) &lt;= 2, MONTH($L209) &gt;= 2), IF($O209 &lt;&gt; "", $E209/$O209, ""), ""),"")</f>
        <v>#VALUE!</v>
      </c>
      <c r="R209" s="10" t="e">
        <f>IF('FY2024'!$A211&lt;&gt;"",IF(AND(MONTH($K209) &lt;= 3, MONTH($L209) &gt;= 3), IF($O209 &lt;&gt; "", $E209/$O209, ""), ""),"")</f>
        <v>#VALUE!</v>
      </c>
      <c r="S209" s="10" t="e">
        <f>IF('FY2024'!$A211&lt;&gt;"",IF(AND(MONTH($K209) &lt;= 4, MONTH($L209) &gt;= 4), IF($O209 &lt;&gt; "", $E209/$O209, ""), ""),"")</f>
        <v>#VALUE!</v>
      </c>
      <c r="T209" s="10" t="e">
        <f>IF('FY2024'!$A211&lt;&gt;"",IF(AND(MONTH($K209) &lt;= 5, MONTH($L209) &gt;= 5), IF($O209 &lt;&gt; "", $E209/$O209, ""), ""),"")</f>
        <v>#VALUE!</v>
      </c>
      <c r="U209" s="10" t="e">
        <f>IF('FY2024'!$A211&lt;&gt;"",IF(AND(MONTH($K209) &lt;= 6, MONTH($L209) &gt;= 6), IF($O209 &lt;&gt; "", $E209/$O209, ""), ""),"")</f>
        <v>#VALUE!</v>
      </c>
      <c r="V209" s="10" t="e">
        <f>IF('FY2024'!$A211&lt;&gt;"",IF(AND(MONTH($K209) &lt;= 7, MONTH($L209) &gt;= 7 ), IF($O209 &lt;&gt; "", $E209/$O209, ""), ""),"")</f>
        <v>#VALUE!</v>
      </c>
      <c r="W209" s="10" t="e">
        <f>IF('FY2024'!$A211&lt;&gt;"",IF(AND(MONTH($K209) &lt;= 8, MONTH($L209) &gt;= 8), IF($O209 &lt;&gt; "", $E209/$O209, ""), ""),"")</f>
        <v>#VALUE!</v>
      </c>
      <c r="X209" s="10" t="e">
        <f>IF('FY2024'!$A211&lt;&gt;"",IF(AND(MONTH($K209) &lt;= 9, MONTH($L209) &gt;= 9), IF($O209 &lt;&gt; "", $E209/$O209, ""), ""),"")</f>
        <v>#VALUE!</v>
      </c>
      <c r="Y209" s="10" t="e">
        <f>IF('FY2024'!$A211&lt;&gt;"",IF(AND(MONTH($K209) &lt;= 10, MONTH($L209) &gt;= 10), IF($O209 &lt;&gt; "", $E209/$O209, ""), ""),"")</f>
        <v>#VALUE!</v>
      </c>
      <c r="Z209" s="10" t="e">
        <f>IF('FY2024'!$A211&lt;&gt;"",IF(AND(MONTH($K209) &lt;= 11, MONTH($L209) &gt;= 11), IF($O209 &lt;&gt; "", $E209/$O209, ""), ""),"")</f>
        <v>#VALUE!</v>
      </c>
      <c r="AA209" s="10" t="e">
        <f>IF('FY2024'!$A211&lt;&gt;"",IF(AND(MONTH($K209) &lt;= 12, MONTH($L209) &gt;= 12), IF($O209 &lt;&gt; "", $E209/$O209, ""), ""),"")</f>
        <v>#VALUE!</v>
      </c>
    </row>
    <row r="210" spans="1:27" x14ac:dyDescent="0.25">
      <c r="A210" s="8">
        <f>IF('FY2024'!A212&lt;&gt;"", VALUE('FY2024'!A212), "")</f>
        <v>209</v>
      </c>
      <c r="B210" s="5" t="str">
        <f>IF('FY2024'!A212&lt;&gt;"",_xlfn.VALUETOTEXT('FY2024'!B212),"")</f>
        <v>24-1605-1006-24MSCG-PS-DS-209</v>
      </c>
      <c r="C210" s="5" t="str">
        <f>_xlfn.VALUETOTEXT('FY2024'!C212)</f>
        <v>DS</v>
      </c>
      <c r="D210" s="5" t="str">
        <f>IF('FY2024'!A212&lt;&gt;"",_xlfn.VALUETOTEXT('FY2024'!D212),"")</f>
        <v>Morgan Stanley Capital Group (Singapore) Pte</v>
      </c>
      <c r="E210" s="6">
        <f>IF('FY2024'!A212&lt;&gt;"",VALUE('FY2024'!E212),"")</f>
        <v>150000</v>
      </c>
      <c r="F210" s="6">
        <f>IF('FY2024'!A212&lt;&gt;"",VALUE('FY2024'!F212),"")</f>
        <v>79</v>
      </c>
      <c r="G210" s="6">
        <f>IF('FY2024'!A212&lt;&gt;"",VALUE('FY2024'!G212),"")</f>
        <v>62</v>
      </c>
      <c r="H210" s="6">
        <f>IF('FY2024'!A212&lt;&gt;"",VALUE('FY2024'!H212),"")</f>
        <v>1.74</v>
      </c>
      <c r="I210" s="6">
        <f>IF('FY2024'!A212&lt;&gt;"",VALUE('FY2024'!I212),"")</f>
        <v>7.0000000000000007E-2</v>
      </c>
      <c r="J210" s="6">
        <f>IF('FY2024'!A212&lt;&gt;"",VALUE('FY2024'!J212),"")</f>
        <v>1.67</v>
      </c>
      <c r="K210" s="7" t="e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>#VALUE!</v>
      </c>
      <c r="L210" s="7" t="e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>#VALUE!</v>
      </c>
      <c r="M210" s="7" t="e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>#VALUE!</v>
      </c>
      <c r="N210" s="7" t="e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>#VALUE!</v>
      </c>
      <c r="O210" s="5" t="e">
        <f t="shared" si="3"/>
        <v>#VALUE!</v>
      </c>
      <c r="P210" s="10" t="e">
        <f>IF('FY2024'!$A212&lt;&gt;"",IF(AND(MONTH($K210) &lt;= 1, MONTH($L210) &gt;= 1), IF($O210 &lt;&gt; "", $E210/$O210, ""), ""),"")</f>
        <v>#VALUE!</v>
      </c>
      <c r="Q210" s="10" t="e">
        <f>IF('FY2024'!$A212&lt;&gt;"",IF(AND(MONTH($K210) &lt;= 2, MONTH($L210) &gt;= 2), IF($O210 &lt;&gt; "", $E210/$O210, ""), ""),"")</f>
        <v>#VALUE!</v>
      </c>
      <c r="R210" s="10" t="e">
        <f>IF('FY2024'!$A212&lt;&gt;"",IF(AND(MONTH($K210) &lt;= 3, MONTH($L210) &gt;= 3), IF($O210 &lt;&gt; "", $E210/$O210, ""), ""),"")</f>
        <v>#VALUE!</v>
      </c>
      <c r="S210" s="10" t="e">
        <f>IF('FY2024'!$A212&lt;&gt;"",IF(AND(MONTH($K210) &lt;= 4, MONTH($L210) &gt;= 4), IF($O210 &lt;&gt; "", $E210/$O210, ""), ""),"")</f>
        <v>#VALUE!</v>
      </c>
      <c r="T210" s="10" t="e">
        <f>IF('FY2024'!$A212&lt;&gt;"",IF(AND(MONTH($K210) &lt;= 5, MONTH($L210) &gt;= 5), IF($O210 &lt;&gt; "", $E210/$O210, ""), ""),"")</f>
        <v>#VALUE!</v>
      </c>
      <c r="U210" s="10" t="e">
        <f>IF('FY2024'!$A212&lt;&gt;"",IF(AND(MONTH($K210) &lt;= 6, MONTH($L210) &gt;= 6), IF($O210 &lt;&gt; "", $E210/$O210, ""), ""),"")</f>
        <v>#VALUE!</v>
      </c>
      <c r="V210" s="10" t="e">
        <f>IF('FY2024'!$A212&lt;&gt;"",IF(AND(MONTH($K210) &lt;= 7, MONTH($L210) &gt;= 7 ), IF($O210 &lt;&gt; "", $E210/$O210, ""), ""),"")</f>
        <v>#VALUE!</v>
      </c>
      <c r="W210" s="10" t="e">
        <f>IF('FY2024'!$A212&lt;&gt;"",IF(AND(MONTH($K210) &lt;= 8, MONTH($L210) &gt;= 8), IF($O210 &lt;&gt; "", $E210/$O210, ""), ""),"")</f>
        <v>#VALUE!</v>
      </c>
      <c r="X210" s="10" t="e">
        <f>IF('FY2024'!$A212&lt;&gt;"",IF(AND(MONTH($K210) &lt;= 9, MONTH($L210) &gt;= 9), IF($O210 &lt;&gt; "", $E210/$O210, ""), ""),"")</f>
        <v>#VALUE!</v>
      </c>
      <c r="Y210" s="10" t="e">
        <f>IF('FY2024'!$A212&lt;&gt;"",IF(AND(MONTH($K210) &lt;= 10, MONTH($L210) &gt;= 10), IF($O210 &lt;&gt; "", $E210/$O210, ""), ""),"")</f>
        <v>#VALUE!</v>
      </c>
      <c r="Z210" s="10" t="e">
        <f>IF('FY2024'!$A212&lt;&gt;"",IF(AND(MONTH($K210) &lt;= 11, MONTH($L210) &gt;= 11), IF($O210 &lt;&gt; "", $E210/$O210, ""), ""),"")</f>
        <v>#VALUE!</v>
      </c>
      <c r="AA210" s="10" t="e">
        <f>IF('FY2024'!$A212&lt;&gt;"",IF(AND(MONTH($K210) &lt;= 12, MONTH($L210) &gt;= 12), IF($O210 &lt;&gt; "", $E210/$O210, ""), ""),"")</f>
        <v>#VALUE!</v>
      </c>
    </row>
    <row r="211" spans="1:27" x14ac:dyDescent="0.25">
      <c r="A211" s="8">
        <f>IF('FY2024'!A213&lt;&gt;"", VALUE('FY2024'!A213), "")</f>
        <v>210</v>
      </c>
      <c r="B211" s="5" t="str">
        <f>IF('FY2024'!A213&lt;&gt;"",_xlfn.VALUETOTEXT('FY2024'!B213),"")</f>
        <v>24-1705-1106-24MLIL-PS-AS-210</v>
      </c>
      <c r="C211" s="5" t="str">
        <f>_xlfn.VALUETOTEXT('FY2024'!C213)</f>
        <v>AS</v>
      </c>
      <c r="D211" s="5" t="str">
        <f>IF('FY2024'!A213&lt;&gt;"",_xlfn.VALUETOTEXT('FY2024'!D213),"")</f>
        <v>Merrill Lynch International</v>
      </c>
      <c r="E211" s="6">
        <f>IF('FY2024'!A213&lt;&gt;"",VALUE('FY2024'!E213),"")</f>
        <v>150000</v>
      </c>
      <c r="F211" s="6">
        <f>IF('FY2024'!A213&lt;&gt;"",VALUE('FY2024'!F213),"")</f>
        <v>79</v>
      </c>
      <c r="G211" s="6">
        <f>IF('FY2024'!A213&lt;&gt;"",VALUE('FY2024'!G213),"")</f>
        <v>62</v>
      </c>
      <c r="H211" s="6">
        <f>IF('FY2024'!A213&lt;&gt;"",VALUE('FY2024'!H213),"")</f>
        <v>1.6</v>
      </c>
      <c r="I211" s="6">
        <f>IF('FY2024'!A213&lt;&gt;"",VALUE('FY2024'!I213),"")</f>
        <v>0.05</v>
      </c>
      <c r="J211" s="6">
        <f>IF('FY2024'!A213&lt;&gt;"",VALUE('FY2024'!J213),"")</f>
        <v>1.55</v>
      </c>
      <c r="K211" s="7" t="e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>#VALUE!</v>
      </c>
      <c r="L211" s="7" t="e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>#VALUE!</v>
      </c>
      <c r="M211" s="7" t="e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>#VALUE!</v>
      </c>
      <c r="N211" s="7" t="e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>#VALUE!</v>
      </c>
      <c r="O211" s="5" t="e">
        <f t="shared" si="3"/>
        <v>#VALUE!</v>
      </c>
      <c r="P211" s="10" t="e">
        <f>IF('FY2024'!$A213&lt;&gt;"",IF(AND(MONTH($K211) &lt;= 1, MONTH($L211) &gt;= 1), IF($O211 &lt;&gt; "", $E211/$O211, ""), ""),"")</f>
        <v>#VALUE!</v>
      </c>
      <c r="Q211" s="10" t="e">
        <f>IF('FY2024'!$A213&lt;&gt;"",IF(AND(MONTH($K211) &lt;= 2, MONTH($L211) &gt;= 2), IF($O211 &lt;&gt; "", $E211/$O211, ""), ""),"")</f>
        <v>#VALUE!</v>
      </c>
      <c r="R211" s="10" t="e">
        <f>IF('FY2024'!$A213&lt;&gt;"",IF(AND(MONTH($K211) &lt;= 3, MONTH($L211) &gt;= 3), IF($O211 &lt;&gt; "", $E211/$O211, ""), ""),"")</f>
        <v>#VALUE!</v>
      </c>
      <c r="S211" s="10" t="e">
        <f>IF('FY2024'!$A213&lt;&gt;"",IF(AND(MONTH($K211) &lt;= 4, MONTH($L211) &gt;= 4), IF($O211 &lt;&gt; "", $E211/$O211, ""), ""),"")</f>
        <v>#VALUE!</v>
      </c>
      <c r="T211" s="10" t="e">
        <f>IF('FY2024'!$A213&lt;&gt;"",IF(AND(MONTH($K211) &lt;= 5, MONTH($L211) &gt;= 5), IF($O211 &lt;&gt; "", $E211/$O211, ""), ""),"")</f>
        <v>#VALUE!</v>
      </c>
      <c r="U211" s="10" t="e">
        <f>IF('FY2024'!$A213&lt;&gt;"",IF(AND(MONTH($K211) &lt;= 6, MONTH($L211) &gt;= 6), IF($O211 &lt;&gt; "", $E211/$O211, ""), ""),"")</f>
        <v>#VALUE!</v>
      </c>
      <c r="V211" s="10" t="e">
        <f>IF('FY2024'!$A213&lt;&gt;"",IF(AND(MONTH($K211) &lt;= 7, MONTH($L211) &gt;= 7 ), IF($O211 &lt;&gt; "", $E211/$O211, ""), ""),"")</f>
        <v>#VALUE!</v>
      </c>
      <c r="W211" s="10" t="e">
        <f>IF('FY2024'!$A213&lt;&gt;"",IF(AND(MONTH($K211) &lt;= 8, MONTH($L211) &gt;= 8), IF($O211 &lt;&gt; "", $E211/$O211, ""), ""),"")</f>
        <v>#VALUE!</v>
      </c>
      <c r="X211" s="10" t="e">
        <f>IF('FY2024'!$A213&lt;&gt;"",IF(AND(MONTH($K211) &lt;= 9, MONTH($L211) &gt;= 9), IF($O211 &lt;&gt; "", $E211/$O211, ""), ""),"")</f>
        <v>#VALUE!</v>
      </c>
      <c r="Y211" s="10" t="e">
        <f>IF('FY2024'!$A213&lt;&gt;"",IF(AND(MONTH($K211) &lt;= 10, MONTH($L211) &gt;= 10), IF($O211 &lt;&gt; "", $E211/$O211, ""), ""),"")</f>
        <v>#VALUE!</v>
      </c>
      <c r="Z211" s="10" t="e">
        <f>IF('FY2024'!$A213&lt;&gt;"",IF(AND(MONTH($K211) &lt;= 11, MONTH($L211) &gt;= 11), IF($O211 &lt;&gt; "", $E211/$O211, ""), ""),"")</f>
        <v>#VALUE!</v>
      </c>
      <c r="AA211" s="10" t="e">
        <f>IF('FY2024'!$A213&lt;&gt;"",IF(AND(MONTH($K211) &lt;= 12, MONTH($L211) &gt;= 12), IF($O211 &lt;&gt; "", $E211/$O211, ""), ""),"")</f>
        <v>#VALUE!</v>
      </c>
    </row>
    <row r="212" spans="1:27" x14ac:dyDescent="0.25">
      <c r="A212" s="8">
        <f>IF('FY2024'!A214&lt;&gt;"", VALUE('FY2024'!A214), "")</f>
        <v>211</v>
      </c>
      <c r="B212" s="5" t="str">
        <f>IF('FY2024'!A214&lt;&gt;"",_xlfn.VALUETOTEXT('FY2024'!B214),"")</f>
        <v>24-1705-1106-24SCBB-PS-EG-211</v>
      </c>
      <c r="C212" s="5" t="str">
        <f>_xlfn.VALUETOTEXT('FY2024'!C214)</f>
        <v>EG</v>
      </c>
      <c r="D212" s="5" t="str">
        <f>IF('FY2024'!A214&lt;&gt;"",_xlfn.VALUETOTEXT('FY2024'!D214),"")</f>
        <v>Standard Chartered Bank (M) Bhd</v>
      </c>
      <c r="E212" s="6">
        <f>IF('FY2024'!A214&lt;&gt;"",VALUE('FY2024'!E214),"")</f>
        <v>150000</v>
      </c>
      <c r="F212" s="6">
        <f>IF('FY2024'!A214&lt;&gt;"",VALUE('FY2024'!F214),"")</f>
        <v>79</v>
      </c>
      <c r="G212" s="6">
        <f>IF('FY2024'!A214&lt;&gt;"",VALUE('FY2024'!G214),"")</f>
        <v>62</v>
      </c>
      <c r="H212" s="6">
        <f>IF('FY2024'!A214&lt;&gt;"",VALUE('FY2024'!H214),"")</f>
        <v>1.57</v>
      </c>
      <c r="I212" s="6">
        <f>IF('FY2024'!A214&lt;&gt;"",VALUE('FY2024'!I214),"")</f>
        <v>0.04</v>
      </c>
      <c r="J212" s="6">
        <f>IF('FY2024'!A214&lt;&gt;"",VALUE('FY2024'!J214),"")</f>
        <v>1.53</v>
      </c>
      <c r="K212" s="7" t="e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>#VALUE!</v>
      </c>
      <c r="L212" s="7" t="e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>#VALUE!</v>
      </c>
      <c r="M212" s="7" t="e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>#VALUE!</v>
      </c>
      <c r="N212" s="7" t="e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>#VALUE!</v>
      </c>
      <c r="O212" s="5" t="e">
        <f t="shared" si="3"/>
        <v>#VALUE!</v>
      </c>
      <c r="P212" s="10" t="e">
        <f>IF('FY2024'!$A214&lt;&gt;"",IF(AND(MONTH($K212) &lt;= 1, MONTH($L212) &gt;= 1), IF($O212 &lt;&gt; "", $E212/$O212, ""), ""),"")</f>
        <v>#VALUE!</v>
      </c>
      <c r="Q212" s="10" t="e">
        <f>IF('FY2024'!$A214&lt;&gt;"",IF(AND(MONTH($K212) &lt;= 2, MONTH($L212) &gt;= 2), IF($O212 &lt;&gt; "", $E212/$O212, ""), ""),"")</f>
        <v>#VALUE!</v>
      </c>
      <c r="R212" s="10" t="e">
        <f>IF('FY2024'!$A214&lt;&gt;"",IF(AND(MONTH($K212) &lt;= 3, MONTH($L212) &gt;= 3), IF($O212 &lt;&gt; "", $E212/$O212, ""), ""),"")</f>
        <v>#VALUE!</v>
      </c>
      <c r="S212" s="10" t="e">
        <f>IF('FY2024'!$A214&lt;&gt;"",IF(AND(MONTH($K212) &lt;= 4, MONTH($L212) &gt;= 4), IF($O212 &lt;&gt; "", $E212/$O212, ""), ""),"")</f>
        <v>#VALUE!</v>
      </c>
      <c r="T212" s="10" t="e">
        <f>IF('FY2024'!$A214&lt;&gt;"",IF(AND(MONTH($K212) &lt;= 5, MONTH($L212) &gt;= 5), IF($O212 &lt;&gt; "", $E212/$O212, ""), ""),"")</f>
        <v>#VALUE!</v>
      </c>
      <c r="U212" s="10" t="e">
        <f>IF('FY2024'!$A214&lt;&gt;"",IF(AND(MONTH($K212) &lt;= 6, MONTH($L212) &gt;= 6), IF($O212 &lt;&gt; "", $E212/$O212, ""), ""),"")</f>
        <v>#VALUE!</v>
      </c>
      <c r="V212" s="10" t="e">
        <f>IF('FY2024'!$A214&lt;&gt;"",IF(AND(MONTH($K212) &lt;= 7, MONTH($L212) &gt;= 7 ), IF($O212 &lt;&gt; "", $E212/$O212, ""), ""),"")</f>
        <v>#VALUE!</v>
      </c>
      <c r="W212" s="10" t="e">
        <f>IF('FY2024'!$A214&lt;&gt;"",IF(AND(MONTH($K212) &lt;= 8, MONTH($L212) &gt;= 8), IF($O212 &lt;&gt; "", $E212/$O212, ""), ""),"")</f>
        <v>#VALUE!</v>
      </c>
      <c r="X212" s="10" t="e">
        <f>IF('FY2024'!$A214&lt;&gt;"",IF(AND(MONTH($K212) &lt;= 9, MONTH($L212) &gt;= 9), IF($O212 &lt;&gt; "", $E212/$O212, ""), ""),"")</f>
        <v>#VALUE!</v>
      </c>
      <c r="Y212" s="10" t="e">
        <f>IF('FY2024'!$A214&lt;&gt;"",IF(AND(MONTH($K212) &lt;= 10, MONTH($L212) &gt;= 10), IF($O212 &lt;&gt; "", $E212/$O212, ""), ""),"")</f>
        <v>#VALUE!</v>
      </c>
      <c r="Z212" s="10" t="e">
        <f>IF('FY2024'!$A214&lt;&gt;"",IF(AND(MONTH($K212) &lt;= 11, MONTH($L212) &gt;= 11), IF($O212 &lt;&gt; "", $E212/$O212, ""), ""),"")</f>
        <v>#VALUE!</v>
      </c>
      <c r="AA212" s="10" t="e">
        <f>IF('FY2024'!$A214&lt;&gt;"",IF(AND(MONTH($K212) &lt;= 12, MONTH($L212) &gt;= 12), IF($O212 &lt;&gt; "", $E212/$O212, ""), ""),"")</f>
        <v>#VALUE!</v>
      </c>
    </row>
    <row r="213" spans="1:27" x14ac:dyDescent="0.25">
      <c r="A213" s="8">
        <f>IF('FY2024'!A215&lt;&gt;"", VALUE('FY2024'!A215), "")</f>
        <v>212</v>
      </c>
      <c r="B213" s="5" t="str">
        <f>IF('FY2024'!A215&lt;&gt;"",_xlfn.VALUETOTEXT('FY2024'!B215),"")</f>
        <v>24-1705-1106-24CITI-PS-EG-212</v>
      </c>
      <c r="C213" s="5" t="str">
        <f>_xlfn.VALUETOTEXT('FY2024'!C215)</f>
        <v>EG</v>
      </c>
      <c r="D213" s="5" t="str">
        <f>IF('FY2024'!A215&lt;&gt;"",_xlfn.VALUETOTEXT('FY2024'!D215),"")</f>
        <v>Citibank Bhd</v>
      </c>
      <c r="E213" s="6">
        <f>IF('FY2024'!A215&lt;&gt;"",VALUE('FY2024'!E215),"")</f>
        <v>150000</v>
      </c>
      <c r="F213" s="6">
        <f>IF('FY2024'!A215&lt;&gt;"",VALUE('FY2024'!F215),"")</f>
        <v>79</v>
      </c>
      <c r="G213" s="6">
        <f>IF('FY2024'!A215&lt;&gt;"",VALUE('FY2024'!G215),"")</f>
        <v>62</v>
      </c>
      <c r="H213" s="6">
        <f>IF('FY2024'!A215&lt;&gt;"",VALUE('FY2024'!H215),"")</f>
        <v>1.6</v>
      </c>
      <c r="I213" s="6">
        <f>IF('FY2024'!A215&lt;&gt;"",VALUE('FY2024'!I215),"")</f>
        <v>0.06</v>
      </c>
      <c r="J213" s="6">
        <f>IF('FY2024'!A215&lt;&gt;"",VALUE('FY2024'!J215),"")</f>
        <v>1.54</v>
      </c>
      <c r="K213" s="7" t="e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>#VALUE!</v>
      </c>
      <c r="L213" s="7" t="e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>#VALUE!</v>
      </c>
      <c r="M213" s="7" t="e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>#VALUE!</v>
      </c>
      <c r="N213" s="7" t="e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>#VALUE!</v>
      </c>
      <c r="O213" s="5" t="e">
        <f t="shared" si="3"/>
        <v>#VALUE!</v>
      </c>
      <c r="P213" s="10" t="e">
        <f>IF('FY2024'!$A215&lt;&gt;"",IF(AND(MONTH($K213) &lt;= 1, MONTH($L213) &gt;= 1), IF($O213 &lt;&gt; "", $E213/$O213, ""), ""),"")</f>
        <v>#VALUE!</v>
      </c>
      <c r="Q213" s="10" t="e">
        <f>IF('FY2024'!$A215&lt;&gt;"",IF(AND(MONTH($K213) &lt;= 2, MONTH($L213) &gt;= 2), IF($O213 &lt;&gt; "", $E213/$O213, ""), ""),"")</f>
        <v>#VALUE!</v>
      </c>
      <c r="R213" s="10" t="e">
        <f>IF('FY2024'!$A215&lt;&gt;"",IF(AND(MONTH($K213) &lt;= 3, MONTH($L213) &gt;= 3), IF($O213 &lt;&gt; "", $E213/$O213, ""), ""),"")</f>
        <v>#VALUE!</v>
      </c>
      <c r="S213" s="10" t="e">
        <f>IF('FY2024'!$A215&lt;&gt;"",IF(AND(MONTH($K213) &lt;= 4, MONTH($L213) &gt;= 4), IF($O213 &lt;&gt; "", $E213/$O213, ""), ""),"")</f>
        <v>#VALUE!</v>
      </c>
      <c r="T213" s="10" t="e">
        <f>IF('FY2024'!$A215&lt;&gt;"",IF(AND(MONTH($K213) &lt;= 5, MONTH($L213) &gt;= 5), IF($O213 &lt;&gt; "", $E213/$O213, ""), ""),"")</f>
        <v>#VALUE!</v>
      </c>
      <c r="U213" s="10" t="e">
        <f>IF('FY2024'!$A215&lt;&gt;"",IF(AND(MONTH($K213) &lt;= 6, MONTH($L213) &gt;= 6), IF($O213 &lt;&gt; "", $E213/$O213, ""), ""),"")</f>
        <v>#VALUE!</v>
      </c>
      <c r="V213" s="10" t="e">
        <f>IF('FY2024'!$A215&lt;&gt;"",IF(AND(MONTH($K213) &lt;= 7, MONTH($L213) &gt;= 7 ), IF($O213 &lt;&gt; "", $E213/$O213, ""), ""),"")</f>
        <v>#VALUE!</v>
      </c>
      <c r="W213" s="10" t="e">
        <f>IF('FY2024'!$A215&lt;&gt;"",IF(AND(MONTH($K213) &lt;= 8, MONTH($L213) &gt;= 8), IF($O213 &lt;&gt; "", $E213/$O213, ""), ""),"")</f>
        <v>#VALUE!</v>
      </c>
      <c r="X213" s="10" t="e">
        <f>IF('FY2024'!$A215&lt;&gt;"",IF(AND(MONTH($K213) &lt;= 9, MONTH($L213) &gt;= 9), IF($O213 &lt;&gt; "", $E213/$O213, ""), ""),"")</f>
        <v>#VALUE!</v>
      </c>
      <c r="Y213" s="10" t="e">
        <f>IF('FY2024'!$A215&lt;&gt;"",IF(AND(MONTH($K213) &lt;= 10, MONTH($L213) &gt;= 10), IF($O213 &lt;&gt; "", $E213/$O213, ""), ""),"")</f>
        <v>#VALUE!</v>
      </c>
      <c r="Z213" s="10" t="e">
        <f>IF('FY2024'!$A215&lt;&gt;"",IF(AND(MONTH($K213) &lt;= 11, MONTH($L213) &gt;= 11), IF($O213 &lt;&gt; "", $E213/$O213, ""), ""),"")</f>
        <v>#VALUE!</v>
      </c>
      <c r="AA213" s="10" t="e">
        <f>IF('FY2024'!$A215&lt;&gt;"",IF(AND(MONTH($K213) &lt;= 12, MONTH($L213) &gt;= 12), IF($O213 &lt;&gt; "", $E213/$O213, ""), ""),"")</f>
        <v>#VALUE!</v>
      </c>
    </row>
    <row r="214" spans="1:27" x14ac:dyDescent="0.25">
      <c r="A214" s="8">
        <f>IF('FY2024'!A216&lt;&gt;"", VALUE('FY2024'!A216), "")</f>
        <v>213</v>
      </c>
      <c r="B214" s="5" t="str">
        <f>IF('FY2024'!A216&lt;&gt;"",_xlfn.VALUETOTEXT('FY2024'!B216),"")</f>
        <v>24-1705-1106-24JPMC-PS-EG-213</v>
      </c>
      <c r="C214" s="5" t="str">
        <f>_xlfn.VALUETOTEXT('FY2024'!C216)</f>
        <v>EG</v>
      </c>
      <c r="D214" s="5" t="str">
        <f>IF('FY2024'!A216&lt;&gt;"",_xlfn.VALUETOTEXT('FY2024'!D216),"")</f>
        <v>JP Morgan Chase Bank NA</v>
      </c>
      <c r="E214" s="6">
        <f>IF('FY2024'!A216&lt;&gt;"",VALUE('FY2024'!E216),"")</f>
        <v>150000</v>
      </c>
      <c r="F214" s="6">
        <f>IF('FY2024'!A216&lt;&gt;"",VALUE('FY2024'!F216),"")</f>
        <v>79</v>
      </c>
      <c r="G214" s="6">
        <f>IF('FY2024'!A216&lt;&gt;"",VALUE('FY2024'!G216),"")</f>
        <v>62</v>
      </c>
      <c r="H214" s="6">
        <f>IF('FY2024'!A216&lt;&gt;"",VALUE('FY2024'!H216),"")</f>
        <v>1.6</v>
      </c>
      <c r="I214" s="6">
        <f>IF('FY2024'!A216&lt;&gt;"",VALUE('FY2024'!I216),"")</f>
        <v>7.0000000000000007E-2</v>
      </c>
      <c r="J214" s="6">
        <f>IF('FY2024'!A216&lt;&gt;"",VALUE('FY2024'!J216),"")</f>
        <v>1.53</v>
      </c>
      <c r="K214" s="7" t="e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>#VALUE!</v>
      </c>
      <c r="L214" s="7" t="e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>#VALUE!</v>
      </c>
      <c r="M214" s="7" t="e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>#VALUE!</v>
      </c>
      <c r="N214" s="7" t="e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>#VALUE!</v>
      </c>
      <c r="O214" s="5" t="e">
        <f t="shared" si="3"/>
        <v>#VALUE!</v>
      </c>
      <c r="P214" s="10" t="e">
        <f>IF('FY2024'!$A216&lt;&gt;"",IF(AND(MONTH($K214) &lt;= 1, MONTH($L214) &gt;= 1), IF($O214 &lt;&gt; "", $E214/$O214, ""), ""),"")</f>
        <v>#VALUE!</v>
      </c>
      <c r="Q214" s="10" t="e">
        <f>IF('FY2024'!$A216&lt;&gt;"",IF(AND(MONTH($K214) &lt;= 2, MONTH($L214) &gt;= 2), IF($O214 &lt;&gt; "", $E214/$O214, ""), ""),"")</f>
        <v>#VALUE!</v>
      </c>
      <c r="R214" s="10" t="e">
        <f>IF('FY2024'!$A216&lt;&gt;"",IF(AND(MONTH($K214) &lt;= 3, MONTH($L214) &gt;= 3), IF($O214 &lt;&gt; "", $E214/$O214, ""), ""),"")</f>
        <v>#VALUE!</v>
      </c>
      <c r="S214" s="10" t="e">
        <f>IF('FY2024'!$A216&lt;&gt;"",IF(AND(MONTH($K214) &lt;= 4, MONTH($L214) &gt;= 4), IF($O214 &lt;&gt; "", $E214/$O214, ""), ""),"")</f>
        <v>#VALUE!</v>
      </c>
      <c r="T214" s="10" t="e">
        <f>IF('FY2024'!$A216&lt;&gt;"",IF(AND(MONTH($K214) &lt;= 5, MONTH($L214) &gt;= 5), IF($O214 &lt;&gt; "", $E214/$O214, ""), ""),"")</f>
        <v>#VALUE!</v>
      </c>
      <c r="U214" s="10" t="e">
        <f>IF('FY2024'!$A216&lt;&gt;"",IF(AND(MONTH($K214) &lt;= 6, MONTH($L214) &gt;= 6), IF($O214 &lt;&gt; "", $E214/$O214, ""), ""),"")</f>
        <v>#VALUE!</v>
      </c>
      <c r="V214" s="10" t="e">
        <f>IF('FY2024'!$A216&lt;&gt;"",IF(AND(MONTH($K214) &lt;= 7, MONTH($L214) &gt;= 7 ), IF($O214 &lt;&gt; "", $E214/$O214, ""), ""),"")</f>
        <v>#VALUE!</v>
      </c>
      <c r="W214" s="10" t="e">
        <f>IF('FY2024'!$A216&lt;&gt;"",IF(AND(MONTH($K214) &lt;= 8, MONTH($L214) &gt;= 8), IF($O214 &lt;&gt; "", $E214/$O214, ""), ""),"")</f>
        <v>#VALUE!</v>
      </c>
      <c r="X214" s="10" t="e">
        <f>IF('FY2024'!$A216&lt;&gt;"",IF(AND(MONTH($K214) &lt;= 9, MONTH($L214) &gt;= 9), IF($O214 &lt;&gt; "", $E214/$O214, ""), ""),"")</f>
        <v>#VALUE!</v>
      </c>
      <c r="Y214" s="10" t="e">
        <f>IF('FY2024'!$A216&lt;&gt;"",IF(AND(MONTH($K214) &lt;= 10, MONTH($L214) &gt;= 10), IF($O214 &lt;&gt; "", $E214/$O214, ""), ""),"")</f>
        <v>#VALUE!</v>
      </c>
      <c r="Z214" s="10" t="e">
        <f>IF('FY2024'!$A216&lt;&gt;"",IF(AND(MONTH($K214) &lt;= 11, MONTH($L214) &gt;= 11), IF($O214 &lt;&gt; "", $E214/$O214, ""), ""),"")</f>
        <v>#VALUE!</v>
      </c>
      <c r="AA214" s="10" t="e">
        <f>IF('FY2024'!$A216&lt;&gt;"",IF(AND(MONTH($K214) &lt;= 12, MONTH($L214) &gt;= 12), IF($O214 &lt;&gt; "", $E214/$O214, ""), ""),"")</f>
        <v>#VALUE!</v>
      </c>
    </row>
    <row r="215" spans="1:27" x14ac:dyDescent="0.25">
      <c r="A215" s="8">
        <f>IF('FY2024'!A217&lt;&gt;"", VALUE('FY2024'!A217), "")</f>
        <v>214</v>
      </c>
      <c r="B215" s="5" t="str">
        <f>IF('FY2024'!A217&lt;&gt;"",_xlfn.VALUETOTEXT('FY2024'!B217),"")</f>
        <v>24-1705-1106-24TOTS-PS-AS-214</v>
      </c>
      <c r="C215" s="5" t="str">
        <f>_xlfn.VALUETOTEXT('FY2024'!C217)</f>
        <v>AS</v>
      </c>
      <c r="D215" s="5" t="str">
        <f>IF('FY2024'!A217&lt;&gt;"",_xlfn.VALUETOTEXT('FY2024'!D217),"")</f>
        <v>TOTSA TotalEnergies Trading SA</v>
      </c>
      <c r="E215" s="6">
        <f>IF('FY2024'!A217&lt;&gt;"",VALUE('FY2024'!E217),"")</f>
        <v>150000</v>
      </c>
      <c r="F215" s="6">
        <f>IF('FY2024'!A217&lt;&gt;"",VALUE('FY2024'!F217),"")</f>
        <v>79</v>
      </c>
      <c r="G215" s="6">
        <f>IF('FY2024'!A217&lt;&gt;"",VALUE('FY2024'!G217),"")</f>
        <v>62</v>
      </c>
      <c r="H215" s="6">
        <f>IF('FY2024'!A217&lt;&gt;"",VALUE('FY2024'!H217),"")</f>
        <v>1.63</v>
      </c>
      <c r="I215" s="6">
        <f>IF('FY2024'!A217&lt;&gt;"",VALUE('FY2024'!I217),"")</f>
        <v>0.1</v>
      </c>
      <c r="J215" s="6">
        <f>IF('FY2024'!A217&lt;&gt;"",VALUE('FY2024'!J217),"")</f>
        <v>1.53</v>
      </c>
      <c r="K215" s="7" t="e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>#VALUE!</v>
      </c>
      <c r="L215" s="7" t="e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>#VALUE!</v>
      </c>
      <c r="M215" s="7" t="e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>#VALUE!</v>
      </c>
      <c r="N215" s="7" t="e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>#VALUE!</v>
      </c>
      <c r="O215" s="5" t="e">
        <f t="shared" si="3"/>
        <v>#VALUE!</v>
      </c>
      <c r="P215" s="10" t="e">
        <f>IF('FY2024'!$A217&lt;&gt;"",IF(AND(MONTH($K215) &lt;= 1, MONTH($L215) &gt;= 1), IF($O215 &lt;&gt; "", $E215/$O215, ""), ""),"")</f>
        <v>#VALUE!</v>
      </c>
      <c r="Q215" s="10" t="e">
        <f>IF('FY2024'!$A217&lt;&gt;"",IF(AND(MONTH($K215) &lt;= 2, MONTH($L215) &gt;= 2), IF($O215 &lt;&gt; "", $E215/$O215, ""), ""),"")</f>
        <v>#VALUE!</v>
      </c>
      <c r="R215" s="10" t="e">
        <f>IF('FY2024'!$A217&lt;&gt;"",IF(AND(MONTH($K215) &lt;= 3, MONTH($L215) &gt;= 3), IF($O215 &lt;&gt; "", $E215/$O215, ""), ""),"")</f>
        <v>#VALUE!</v>
      </c>
      <c r="S215" s="10" t="e">
        <f>IF('FY2024'!$A217&lt;&gt;"",IF(AND(MONTH($K215) &lt;= 4, MONTH($L215) &gt;= 4), IF($O215 &lt;&gt; "", $E215/$O215, ""), ""),"")</f>
        <v>#VALUE!</v>
      </c>
      <c r="T215" s="10" t="e">
        <f>IF('FY2024'!$A217&lt;&gt;"",IF(AND(MONTH($K215) &lt;= 5, MONTH($L215) &gt;= 5), IF($O215 &lt;&gt; "", $E215/$O215, ""), ""),"")</f>
        <v>#VALUE!</v>
      </c>
      <c r="U215" s="10" t="e">
        <f>IF('FY2024'!$A217&lt;&gt;"",IF(AND(MONTH($K215) &lt;= 6, MONTH($L215) &gt;= 6), IF($O215 &lt;&gt; "", $E215/$O215, ""), ""),"")</f>
        <v>#VALUE!</v>
      </c>
      <c r="V215" s="10" t="e">
        <f>IF('FY2024'!$A217&lt;&gt;"",IF(AND(MONTH($K215) &lt;= 7, MONTH($L215) &gt;= 7 ), IF($O215 &lt;&gt; "", $E215/$O215, ""), ""),"")</f>
        <v>#VALUE!</v>
      </c>
      <c r="W215" s="10" t="e">
        <f>IF('FY2024'!$A217&lt;&gt;"",IF(AND(MONTH($K215) &lt;= 8, MONTH($L215) &gt;= 8), IF($O215 &lt;&gt; "", $E215/$O215, ""), ""),"")</f>
        <v>#VALUE!</v>
      </c>
      <c r="X215" s="10" t="e">
        <f>IF('FY2024'!$A217&lt;&gt;"",IF(AND(MONTH($K215) &lt;= 9, MONTH($L215) &gt;= 9), IF($O215 &lt;&gt; "", $E215/$O215, ""), ""),"")</f>
        <v>#VALUE!</v>
      </c>
      <c r="Y215" s="10" t="e">
        <f>IF('FY2024'!$A217&lt;&gt;"",IF(AND(MONTH($K215) &lt;= 10, MONTH($L215) &gt;= 10), IF($O215 &lt;&gt; "", $E215/$O215, ""), ""),"")</f>
        <v>#VALUE!</v>
      </c>
      <c r="Z215" s="10" t="e">
        <f>IF('FY2024'!$A217&lt;&gt;"",IF(AND(MONTH($K215) &lt;= 11, MONTH($L215) &gt;= 11), IF($O215 &lt;&gt; "", $E215/$O215, ""), ""),"")</f>
        <v>#VALUE!</v>
      </c>
      <c r="AA215" s="10" t="e">
        <f>IF('FY2024'!$A217&lt;&gt;"",IF(AND(MONTH($K215) &lt;= 12, MONTH($L215) &gt;= 12), IF($O215 &lt;&gt; "", $E215/$O215, ""), ""),"")</f>
        <v>#VALUE!</v>
      </c>
    </row>
    <row r="216" spans="1:27" x14ac:dyDescent="0.25">
      <c r="A216" s="8">
        <f>IF('FY2024'!A218&lt;&gt;"", VALUE('FY2024'!A218), "")</f>
        <v>215</v>
      </c>
      <c r="B216" s="5" t="str">
        <f>IF('FY2024'!A218&lt;&gt;"",_xlfn.VALUETOTEXT('FY2024'!B218),"")</f>
        <v>24-1705-1106-24CIMB-PS-AS-215</v>
      </c>
      <c r="C216" s="5" t="str">
        <f>_xlfn.VALUETOTEXT('FY2024'!C218)</f>
        <v>AS</v>
      </c>
      <c r="D216" s="5" t="str">
        <f>IF('FY2024'!A218&lt;&gt;"",_xlfn.VALUETOTEXT('FY2024'!D218),"")</f>
        <v>CIMB Bank Bhd</v>
      </c>
      <c r="E216" s="6">
        <f>IF('FY2024'!A218&lt;&gt;"",VALUE('FY2024'!E218),"")</f>
        <v>150000</v>
      </c>
      <c r="F216" s="6">
        <f>IF('FY2024'!A218&lt;&gt;"",VALUE('FY2024'!F218),"")</f>
        <v>79</v>
      </c>
      <c r="G216" s="6">
        <f>IF('FY2024'!A218&lt;&gt;"",VALUE('FY2024'!G218),"")</f>
        <v>62</v>
      </c>
      <c r="H216" s="6">
        <f>IF('FY2024'!A218&lt;&gt;"",VALUE('FY2024'!H218),"")</f>
        <v>1.68</v>
      </c>
      <c r="I216" s="6">
        <f>IF('FY2024'!A218&lt;&gt;"",VALUE('FY2024'!I218),"")</f>
        <v>7.0000000000000007E-2</v>
      </c>
      <c r="J216" s="6">
        <f>IF('FY2024'!A218&lt;&gt;"",VALUE('FY2024'!J218),"")</f>
        <v>1.61</v>
      </c>
      <c r="K216" s="7" t="e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>#VALUE!</v>
      </c>
      <c r="L216" s="7" t="e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>#VALUE!</v>
      </c>
      <c r="M216" s="7" t="e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>#VALUE!</v>
      </c>
      <c r="N216" s="7" t="e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>#VALUE!</v>
      </c>
      <c r="O216" s="5" t="e">
        <f t="shared" si="3"/>
        <v>#VALUE!</v>
      </c>
      <c r="P216" s="10" t="e">
        <f>IF('FY2024'!$A218&lt;&gt;"",IF(AND(MONTH($K216) &lt;= 1, MONTH($L216) &gt;= 1), IF($O216 &lt;&gt; "", $E216/$O216, ""), ""),"")</f>
        <v>#VALUE!</v>
      </c>
      <c r="Q216" s="10" t="e">
        <f>IF('FY2024'!$A218&lt;&gt;"",IF(AND(MONTH($K216) &lt;= 2, MONTH($L216) &gt;= 2), IF($O216 &lt;&gt; "", $E216/$O216, ""), ""),"")</f>
        <v>#VALUE!</v>
      </c>
      <c r="R216" s="10" t="e">
        <f>IF('FY2024'!$A218&lt;&gt;"",IF(AND(MONTH($K216) &lt;= 3, MONTH($L216) &gt;= 3), IF($O216 &lt;&gt; "", $E216/$O216, ""), ""),"")</f>
        <v>#VALUE!</v>
      </c>
      <c r="S216" s="10" t="e">
        <f>IF('FY2024'!$A218&lt;&gt;"",IF(AND(MONTH($K216) &lt;= 4, MONTH($L216) &gt;= 4), IF($O216 &lt;&gt; "", $E216/$O216, ""), ""),"")</f>
        <v>#VALUE!</v>
      </c>
      <c r="T216" s="10" t="e">
        <f>IF('FY2024'!$A218&lt;&gt;"",IF(AND(MONTH($K216) &lt;= 5, MONTH($L216) &gt;= 5), IF($O216 &lt;&gt; "", $E216/$O216, ""), ""),"")</f>
        <v>#VALUE!</v>
      </c>
      <c r="U216" s="10" t="e">
        <f>IF('FY2024'!$A218&lt;&gt;"",IF(AND(MONTH($K216) &lt;= 6, MONTH($L216) &gt;= 6), IF($O216 &lt;&gt; "", $E216/$O216, ""), ""),"")</f>
        <v>#VALUE!</v>
      </c>
      <c r="V216" s="10" t="e">
        <f>IF('FY2024'!$A218&lt;&gt;"",IF(AND(MONTH($K216) &lt;= 7, MONTH($L216) &gt;= 7 ), IF($O216 &lt;&gt; "", $E216/$O216, ""), ""),"")</f>
        <v>#VALUE!</v>
      </c>
      <c r="W216" s="10" t="e">
        <f>IF('FY2024'!$A218&lt;&gt;"",IF(AND(MONTH($K216) &lt;= 8, MONTH($L216) &gt;= 8), IF($O216 &lt;&gt; "", $E216/$O216, ""), ""),"")</f>
        <v>#VALUE!</v>
      </c>
      <c r="X216" s="10" t="e">
        <f>IF('FY2024'!$A218&lt;&gt;"",IF(AND(MONTH($K216) &lt;= 9, MONTH($L216) &gt;= 9), IF($O216 &lt;&gt; "", $E216/$O216, ""), ""),"")</f>
        <v>#VALUE!</v>
      </c>
      <c r="Y216" s="10" t="e">
        <f>IF('FY2024'!$A218&lt;&gt;"",IF(AND(MONTH($K216) &lt;= 10, MONTH($L216) &gt;= 10), IF($O216 &lt;&gt; "", $E216/$O216, ""), ""),"")</f>
        <v>#VALUE!</v>
      </c>
      <c r="Z216" s="10" t="e">
        <f>IF('FY2024'!$A218&lt;&gt;"",IF(AND(MONTH($K216) &lt;= 11, MONTH($L216) &gt;= 11), IF($O216 &lt;&gt; "", $E216/$O216, ""), ""),"")</f>
        <v>#VALUE!</v>
      </c>
      <c r="AA216" s="10" t="e">
        <f>IF('FY2024'!$A218&lt;&gt;"",IF(AND(MONTH($K216) &lt;= 12, MONTH($L216) &gt;= 12), IF($O216 &lt;&gt; "", $E216/$O216, ""), ""),"")</f>
        <v>#VALUE!</v>
      </c>
    </row>
    <row r="217" spans="1:27" x14ac:dyDescent="0.25">
      <c r="A217" s="8">
        <f>IF('FY2024'!A219&lt;&gt;"", VALUE('FY2024'!A219), "")</f>
        <v>216</v>
      </c>
      <c r="B217" s="5" t="str">
        <f>IF('FY2024'!A219&lt;&gt;"",_xlfn.VALUETOTEXT('FY2024'!B219),"")</f>
        <v>24-1705-1106-24CIMI-PS-AS-216</v>
      </c>
      <c r="C217" s="5" t="str">
        <f>_xlfn.VALUETOTEXT('FY2024'!C219)</f>
        <v>AS</v>
      </c>
      <c r="D217" s="5" t="str">
        <f>IF('FY2024'!A219&lt;&gt;"",_xlfn.VALUETOTEXT('FY2024'!D219),"")</f>
        <v>CIMB Islamic Bank Berhad</v>
      </c>
      <c r="E217" s="6">
        <f>IF('FY2024'!A219&lt;&gt;"",VALUE('FY2024'!E219),"")</f>
        <v>150000</v>
      </c>
      <c r="F217" s="6">
        <f>IF('FY2024'!A219&lt;&gt;"",VALUE('FY2024'!F219),"")</f>
        <v>79</v>
      </c>
      <c r="G217" s="6">
        <f>IF('FY2024'!A219&lt;&gt;"",VALUE('FY2024'!G219),"")</f>
        <v>62</v>
      </c>
      <c r="H217" s="6">
        <f>IF('FY2024'!A219&lt;&gt;"",VALUE('FY2024'!H219),"")</f>
        <v>1.68</v>
      </c>
      <c r="I217" s="6">
        <f>IF('FY2024'!A219&lt;&gt;"",VALUE('FY2024'!I219),"")</f>
        <v>7.0000000000000007E-2</v>
      </c>
      <c r="J217" s="6">
        <f>IF('FY2024'!A219&lt;&gt;"",VALUE('FY2024'!J219),"")</f>
        <v>1.61</v>
      </c>
      <c r="K217" s="7" t="e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>#VALUE!</v>
      </c>
      <c r="L217" s="7" t="e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>#VALUE!</v>
      </c>
      <c r="M217" s="7" t="e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>#VALUE!</v>
      </c>
      <c r="N217" s="7" t="e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>#VALUE!</v>
      </c>
      <c r="O217" s="5" t="e">
        <f t="shared" si="3"/>
        <v>#VALUE!</v>
      </c>
      <c r="P217" s="10" t="e">
        <f>IF('FY2024'!$A219&lt;&gt;"",IF(AND(MONTH($K217) &lt;= 1, MONTH($L217) &gt;= 1), IF($O217 &lt;&gt; "", $E217/$O217, ""), ""),"")</f>
        <v>#VALUE!</v>
      </c>
      <c r="Q217" s="10" t="e">
        <f>IF('FY2024'!$A219&lt;&gt;"",IF(AND(MONTH($K217) &lt;= 2, MONTH($L217) &gt;= 2), IF($O217 &lt;&gt; "", $E217/$O217, ""), ""),"")</f>
        <v>#VALUE!</v>
      </c>
      <c r="R217" s="10" t="e">
        <f>IF('FY2024'!$A219&lt;&gt;"",IF(AND(MONTH($K217) &lt;= 3, MONTH($L217) &gt;= 3), IF($O217 &lt;&gt; "", $E217/$O217, ""), ""),"")</f>
        <v>#VALUE!</v>
      </c>
      <c r="S217" s="10" t="e">
        <f>IF('FY2024'!$A219&lt;&gt;"",IF(AND(MONTH($K217) &lt;= 4, MONTH($L217) &gt;= 4), IF($O217 &lt;&gt; "", $E217/$O217, ""), ""),"")</f>
        <v>#VALUE!</v>
      </c>
      <c r="T217" s="10" t="e">
        <f>IF('FY2024'!$A219&lt;&gt;"",IF(AND(MONTH($K217) &lt;= 5, MONTH($L217) &gt;= 5), IF($O217 &lt;&gt; "", $E217/$O217, ""), ""),"")</f>
        <v>#VALUE!</v>
      </c>
      <c r="U217" s="10" t="e">
        <f>IF('FY2024'!$A219&lt;&gt;"",IF(AND(MONTH($K217) &lt;= 6, MONTH($L217) &gt;= 6), IF($O217 &lt;&gt; "", $E217/$O217, ""), ""),"")</f>
        <v>#VALUE!</v>
      </c>
      <c r="V217" s="10" t="e">
        <f>IF('FY2024'!$A219&lt;&gt;"",IF(AND(MONTH($K217) &lt;= 7, MONTH($L217) &gt;= 7 ), IF($O217 &lt;&gt; "", $E217/$O217, ""), ""),"")</f>
        <v>#VALUE!</v>
      </c>
      <c r="W217" s="10" t="e">
        <f>IF('FY2024'!$A219&lt;&gt;"",IF(AND(MONTH($K217) &lt;= 8, MONTH($L217) &gt;= 8), IF($O217 &lt;&gt; "", $E217/$O217, ""), ""),"")</f>
        <v>#VALUE!</v>
      </c>
      <c r="X217" s="10" t="e">
        <f>IF('FY2024'!$A219&lt;&gt;"",IF(AND(MONTH($K217) &lt;= 9, MONTH($L217) &gt;= 9), IF($O217 &lt;&gt; "", $E217/$O217, ""), ""),"")</f>
        <v>#VALUE!</v>
      </c>
      <c r="Y217" s="10" t="e">
        <f>IF('FY2024'!$A219&lt;&gt;"",IF(AND(MONTH($K217) &lt;= 10, MONTH($L217) &gt;= 10), IF($O217 &lt;&gt; "", $E217/$O217, ""), ""),"")</f>
        <v>#VALUE!</v>
      </c>
      <c r="Z217" s="10" t="e">
        <f>IF('FY2024'!$A219&lt;&gt;"",IF(AND(MONTH($K217) &lt;= 11, MONTH($L217) &gt;= 11), IF($O217 &lt;&gt; "", $E217/$O217, ""), ""),"")</f>
        <v>#VALUE!</v>
      </c>
      <c r="AA217" s="10" t="e">
        <f>IF('FY2024'!$A219&lt;&gt;"",IF(AND(MONTH($K217) &lt;= 12, MONTH($L217) &gt;= 12), IF($O217 &lt;&gt; "", $E217/$O217, ""), ""),"")</f>
        <v>#VALUE!</v>
      </c>
    </row>
    <row r="218" spans="1:27" x14ac:dyDescent="0.25">
      <c r="A218" s="8">
        <f>IF('FY2024'!A220&lt;&gt;"", VALUE('FY2024'!A220), "")</f>
        <v>217</v>
      </c>
      <c r="B218" s="5" t="str">
        <f>IF('FY2024'!A220&lt;&gt;"",_xlfn.VALUETOTEXT('FY2024'!B220),"")</f>
        <v>24-2405-1806-24JPMC-PS-EG-217</v>
      </c>
      <c r="C218" s="5" t="str">
        <f>_xlfn.VALUETOTEXT('FY2024'!C220)</f>
        <v>EG</v>
      </c>
      <c r="D218" s="5" t="str">
        <f>IF('FY2024'!A220&lt;&gt;"",_xlfn.VALUETOTEXT('FY2024'!D220),"")</f>
        <v>JP Morgan Chase Bank NA</v>
      </c>
      <c r="E218" s="6">
        <f>IF('FY2024'!A220&lt;&gt;"",VALUE('FY2024'!E220),"")</f>
        <v>500000</v>
      </c>
      <c r="F218" s="6">
        <f>IF('FY2024'!A220&lt;&gt;"",VALUE('FY2024'!F220),"")</f>
        <v>77</v>
      </c>
      <c r="G218" s="6">
        <f>IF('FY2024'!A220&lt;&gt;"",VALUE('FY2024'!G220),"")</f>
        <v>62</v>
      </c>
      <c r="H218" s="6">
        <f>IF('FY2024'!A220&lt;&gt;"",VALUE('FY2024'!H220),"")</f>
        <v>2.94</v>
      </c>
      <c r="I218" s="6">
        <f>IF('FY2024'!A220&lt;&gt;"",VALUE('FY2024'!I220),"")</f>
        <v>0.35</v>
      </c>
      <c r="J218" s="6">
        <f>IF('FY2024'!A220&lt;&gt;"",VALUE('FY2024'!J220),"")</f>
        <v>2.59</v>
      </c>
      <c r="K218" s="7" t="e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>#VALUE!</v>
      </c>
      <c r="L218" s="7" t="e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>#VALUE!</v>
      </c>
      <c r="M218" s="7" t="e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>#VALUE!</v>
      </c>
      <c r="N218" s="7" t="e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>#VALUE!</v>
      </c>
      <c r="O218" s="5" t="e">
        <f t="shared" si="3"/>
        <v>#VALUE!</v>
      </c>
      <c r="P218" s="10" t="e">
        <f>IF('FY2024'!$A220&lt;&gt;"",IF(AND(MONTH($K218) &lt;= 1, MONTH($L218) &gt;= 1), IF($O218 &lt;&gt; "", $E218/$O218, ""), ""),"")</f>
        <v>#VALUE!</v>
      </c>
      <c r="Q218" s="10" t="e">
        <f>IF('FY2024'!$A220&lt;&gt;"",IF(AND(MONTH($K218) &lt;= 2, MONTH($L218) &gt;= 2), IF($O218 &lt;&gt; "", $E218/$O218, ""), ""),"")</f>
        <v>#VALUE!</v>
      </c>
      <c r="R218" s="10" t="e">
        <f>IF('FY2024'!$A220&lt;&gt;"",IF(AND(MONTH($K218) &lt;= 3, MONTH($L218) &gt;= 3), IF($O218 &lt;&gt; "", $E218/$O218, ""), ""),"")</f>
        <v>#VALUE!</v>
      </c>
      <c r="S218" s="10" t="e">
        <f>IF('FY2024'!$A220&lt;&gt;"",IF(AND(MONTH($K218) &lt;= 4, MONTH($L218) &gt;= 4), IF($O218 &lt;&gt; "", $E218/$O218, ""), ""),"")</f>
        <v>#VALUE!</v>
      </c>
      <c r="T218" s="10" t="e">
        <f>IF('FY2024'!$A220&lt;&gt;"",IF(AND(MONTH($K218) &lt;= 5, MONTH($L218) &gt;= 5), IF($O218 &lt;&gt; "", $E218/$O218, ""), ""),"")</f>
        <v>#VALUE!</v>
      </c>
      <c r="U218" s="10" t="e">
        <f>IF('FY2024'!$A220&lt;&gt;"",IF(AND(MONTH($K218) &lt;= 6, MONTH($L218) &gt;= 6), IF($O218 &lt;&gt; "", $E218/$O218, ""), ""),"")</f>
        <v>#VALUE!</v>
      </c>
      <c r="V218" s="10" t="e">
        <f>IF('FY2024'!$A220&lt;&gt;"",IF(AND(MONTH($K218) &lt;= 7, MONTH($L218) &gt;= 7 ), IF($O218 &lt;&gt; "", $E218/$O218, ""), ""),"")</f>
        <v>#VALUE!</v>
      </c>
      <c r="W218" s="10" t="e">
        <f>IF('FY2024'!$A220&lt;&gt;"",IF(AND(MONTH($K218) &lt;= 8, MONTH($L218) &gt;= 8), IF($O218 &lt;&gt; "", $E218/$O218, ""), ""),"")</f>
        <v>#VALUE!</v>
      </c>
      <c r="X218" s="10" t="e">
        <f>IF('FY2024'!$A220&lt;&gt;"",IF(AND(MONTH($K218) &lt;= 9, MONTH($L218) &gt;= 9), IF($O218 &lt;&gt; "", $E218/$O218, ""), ""),"")</f>
        <v>#VALUE!</v>
      </c>
      <c r="Y218" s="10" t="e">
        <f>IF('FY2024'!$A220&lt;&gt;"",IF(AND(MONTH($K218) &lt;= 10, MONTH($L218) &gt;= 10), IF($O218 &lt;&gt; "", $E218/$O218, ""), ""),"")</f>
        <v>#VALUE!</v>
      </c>
      <c r="Z218" s="10" t="e">
        <f>IF('FY2024'!$A220&lt;&gt;"",IF(AND(MONTH($K218) &lt;= 11, MONTH($L218) &gt;= 11), IF($O218 &lt;&gt; "", $E218/$O218, ""), ""),"")</f>
        <v>#VALUE!</v>
      </c>
      <c r="AA218" s="10" t="e">
        <f>IF('FY2024'!$A220&lt;&gt;"",IF(AND(MONTH($K218) &lt;= 12, MONTH($L218) &gt;= 12), IF($O218 &lt;&gt; "", $E218/$O218, ""), ""),"")</f>
        <v>#VALUE!</v>
      </c>
    </row>
    <row r="219" spans="1:27" x14ac:dyDescent="0.25">
      <c r="A219" s="8">
        <f>IF('FY2024'!A221&lt;&gt;"", VALUE('FY2024'!A221), "")</f>
        <v>218</v>
      </c>
      <c r="B219" s="5" t="str">
        <f>IF('FY2024'!A221&lt;&gt;"",_xlfn.VALUETOTEXT('FY2024'!B221),"")</f>
        <v>24-2405-1806-24SCBB-PS-EG-218</v>
      </c>
      <c r="C219" s="5" t="str">
        <f>_xlfn.VALUETOTEXT('FY2024'!C221)</f>
        <v>EG</v>
      </c>
      <c r="D219" s="5" t="str">
        <f>IF('FY2024'!A221&lt;&gt;"",_xlfn.VALUETOTEXT('FY2024'!D221),"")</f>
        <v>Standard Chartered Bank (M) Bhd</v>
      </c>
      <c r="E219" s="6">
        <f>IF('FY2024'!A221&lt;&gt;"",VALUE('FY2024'!E221),"")</f>
        <v>650000</v>
      </c>
      <c r="F219" s="6">
        <f>IF('FY2024'!A221&lt;&gt;"",VALUE('FY2024'!F221),"")</f>
        <v>77</v>
      </c>
      <c r="G219" s="6">
        <f>IF('FY2024'!A221&lt;&gt;"",VALUE('FY2024'!G221),"")</f>
        <v>62</v>
      </c>
      <c r="H219" s="6">
        <f>IF('FY2024'!A221&lt;&gt;"",VALUE('FY2024'!H221),"")</f>
        <v>2.9</v>
      </c>
      <c r="I219" s="6">
        <f>IF('FY2024'!A221&lt;&gt;"",VALUE('FY2024'!I221),"")</f>
        <v>0.34</v>
      </c>
      <c r="J219" s="6">
        <f>IF('FY2024'!A221&lt;&gt;"",VALUE('FY2024'!J221),"")</f>
        <v>2.56</v>
      </c>
      <c r="K219" s="7" t="e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>#VALUE!</v>
      </c>
      <c r="L219" s="7" t="e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>#VALUE!</v>
      </c>
      <c r="M219" s="7" t="e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>#VALUE!</v>
      </c>
      <c r="N219" s="7" t="e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>#VALUE!</v>
      </c>
      <c r="O219" s="5" t="e">
        <f t="shared" si="3"/>
        <v>#VALUE!</v>
      </c>
      <c r="P219" s="10" t="e">
        <f>IF('FY2024'!$A221&lt;&gt;"",IF(AND(MONTH($K219) &lt;= 1, MONTH($L219) &gt;= 1), IF($O219 &lt;&gt; "", $E219/$O219, ""), ""),"")</f>
        <v>#VALUE!</v>
      </c>
      <c r="Q219" s="10" t="e">
        <f>IF('FY2024'!$A221&lt;&gt;"",IF(AND(MONTH($K219) &lt;= 2, MONTH($L219) &gt;= 2), IF($O219 &lt;&gt; "", $E219/$O219, ""), ""),"")</f>
        <v>#VALUE!</v>
      </c>
      <c r="R219" s="10" t="e">
        <f>IF('FY2024'!$A221&lt;&gt;"",IF(AND(MONTH($K219) &lt;= 3, MONTH($L219) &gt;= 3), IF($O219 &lt;&gt; "", $E219/$O219, ""), ""),"")</f>
        <v>#VALUE!</v>
      </c>
      <c r="S219" s="10" t="e">
        <f>IF('FY2024'!$A221&lt;&gt;"",IF(AND(MONTH($K219) &lt;= 4, MONTH($L219) &gt;= 4), IF($O219 &lt;&gt; "", $E219/$O219, ""), ""),"")</f>
        <v>#VALUE!</v>
      </c>
      <c r="T219" s="10" t="e">
        <f>IF('FY2024'!$A221&lt;&gt;"",IF(AND(MONTH($K219) &lt;= 5, MONTH($L219) &gt;= 5), IF($O219 &lt;&gt; "", $E219/$O219, ""), ""),"")</f>
        <v>#VALUE!</v>
      </c>
      <c r="U219" s="10" t="e">
        <f>IF('FY2024'!$A221&lt;&gt;"",IF(AND(MONTH($K219) &lt;= 6, MONTH($L219) &gt;= 6), IF($O219 &lt;&gt; "", $E219/$O219, ""), ""),"")</f>
        <v>#VALUE!</v>
      </c>
      <c r="V219" s="10" t="e">
        <f>IF('FY2024'!$A221&lt;&gt;"",IF(AND(MONTH($K219) &lt;= 7, MONTH($L219) &gt;= 7 ), IF($O219 &lt;&gt; "", $E219/$O219, ""), ""),"")</f>
        <v>#VALUE!</v>
      </c>
      <c r="W219" s="10" t="e">
        <f>IF('FY2024'!$A221&lt;&gt;"",IF(AND(MONTH($K219) &lt;= 8, MONTH($L219) &gt;= 8), IF($O219 &lt;&gt; "", $E219/$O219, ""), ""),"")</f>
        <v>#VALUE!</v>
      </c>
      <c r="X219" s="10" t="e">
        <f>IF('FY2024'!$A221&lt;&gt;"",IF(AND(MONTH($K219) &lt;= 9, MONTH($L219) &gt;= 9), IF($O219 &lt;&gt; "", $E219/$O219, ""), ""),"")</f>
        <v>#VALUE!</v>
      </c>
      <c r="Y219" s="10" t="e">
        <f>IF('FY2024'!$A221&lt;&gt;"",IF(AND(MONTH($K219) &lt;= 10, MONTH($L219) &gt;= 10), IF($O219 &lt;&gt; "", $E219/$O219, ""), ""),"")</f>
        <v>#VALUE!</v>
      </c>
      <c r="Z219" s="10" t="e">
        <f>IF('FY2024'!$A221&lt;&gt;"",IF(AND(MONTH($K219) &lt;= 11, MONTH($L219) &gt;= 11), IF($O219 &lt;&gt; "", $E219/$O219, ""), ""),"")</f>
        <v>#VALUE!</v>
      </c>
      <c r="AA219" s="10" t="e">
        <f>IF('FY2024'!$A221&lt;&gt;"",IF(AND(MONTH($K219) &lt;= 12, MONTH($L219) &gt;= 12), IF($O219 &lt;&gt; "", $E219/$O219, ""), ""),"")</f>
        <v>#VALUE!</v>
      </c>
    </row>
    <row r="220" spans="1:27" x14ac:dyDescent="0.25">
      <c r="A220" s="8">
        <f>IF('FY2024'!A222&lt;&gt;"", VALUE('FY2024'!A222), "")</f>
        <v>219</v>
      </c>
      <c r="B220" s="5" t="str">
        <f>IF('FY2024'!A222&lt;&gt;"",_xlfn.VALUETOTEXT('FY2024'!B222),"")</f>
        <v>24-2405-1806-24TOTS-PS-HZ-219</v>
      </c>
      <c r="C220" s="5" t="str">
        <f>_xlfn.VALUETOTEXT('FY2024'!C222)</f>
        <v>HZ</v>
      </c>
      <c r="D220" s="5" t="str">
        <f>IF('FY2024'!A222&lt;&gt;"",_xlfn.VALUETOTEXT('FY2024'!D222),"")</f>
        <v>TOTSA TotalEnergies Trading SA</v>
      </c>
      <c r="E220" s="6">
        <f>IF('FY2024'!A222&lt;&gt;"",VALUE('FY2024'!E222),"")</f>
        <v>500000</v>
      </c>
      <c r="F220" s="6">
        <f>IF('FY2024'!A222&lt;&gt;"",VALUE('FY2024'!F222),"")</f>
        <v>77</v>
      </c>
      <c r="G220" s="6">
        <f>IF('FY2024'!A222&lt;&gt;"",VALUE('FY2024'!G222),"")</f>
        <v>62</v>
      </c>
      <c r="H220" s="6">
        <f>IF('FY2024'!A222&lt;&gt;"",VALUE('FY2024'!H222),"")</f>
        <v>2.21</v>
      </c>
      <c r="I220" s="6">
        <f>IF('FY2024'!A222&lt;&gt;"",VALUE('FY2024'!I222),"")</f>
        <v>0.22</v>
      </c>
      <c r="J220" s="6">
        <f>IF('FY2024'!A222&lt;&gt;"",VALUE('FY2024'!J222),"")</f>
        <v>1.99</v>
      </c>
      <c r="K220" s="7" t="e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>#VALUE!</v>
      </c>
      <c r="L220" s="7" t="e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>#VALUE!</v>
      </c>
      <c r="M220" s="7" t="e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>#VALUE!</v>
      </c>
      <c r="N220" s="7" t="e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>#VALUE!</v>
      </c>
      <c r="O220" s="5" t="e">
        <f t="shared" si="3"/>
        <v>#VALUE!</v>
      </c>
      <c r="P220" s="10" t="e">
        <f>IF('FY2024'!$A222&lt;&gt;"",IF(AND(MONTH($K220) &lt;= 1, MONTH($L220) &gt;= 1), IF($O220 &lt;&gt; "", $E220/$O220, ""), ""),"")</f>
        <v>#VALUE!</v>
      </c>
      <c r="Q220" s="10" t="e">
        <f>IF('FY2024'!$A222&lt;&gt;"",IF(AND(MONTH($K220) &lt;= 2, MONTH($L220) &gt;= 2), IF($O220 &lt;&gt; "", $E220/$O220, ""), ""),"")</f>
        <v>#VALUE!</v>
      </c>
      <c r="R220" s="10" t="e">
        <f>IF('FY2024'!$A222&lt;&gt;"",IF(AND(MONTH($K220) &lt;= 3, MONTH($L220) &gt;= 3), IF($O220 &lt;&gt; "", $E220/$O220, ""), ""),"")</f>
        <v>#VALUE!</v>
      </c>
      <c r="S220" s="10" t="e">
        <f>IF('FY2024'!$A222&lt;&gt;"",IF(AND(MONTH($K220) &lt;= 4, MONTH($L220) &gt;= 4), IF($O220 &lt;&gt; "", $E220/$O220, ""), ""),"")</f>
        <v>#VALUE!</v>
      </c>
      <c r="T220" s="10" t="e">
        <f>IF('FY2024'!$A222&lt;&gt;"",IF(AND(MONTH($K220) &lt;= 5, MONTH($L220) &gt;= 5), IF($O220 &lt;&gt; "", $E220/$O220, ""), ""),"")</f>
        <v>#VALUE!</v>
      </c>
      <c r="U220" s="10" t="e">
        <f>IF('FY2024'!$A222&lt;&gt;"",IF(AND(MONTH($K220) &lt;= 6, MONTH($L220) &gt;= 6), IF($O220 &lt;&gt; "", $E220/$O220, ""), ""),"")</f>
        <v>#VALUE!</v>
      </c>
      <c r="V220" s="10" t="e">
        <f>IF('FY2024'!$A222&lt;&gt;"",IF(AND(MONTH($K220) &lt;= 7, MONTH($L220) &gt;= 7 ), IF($O220 &lt;&gt; "", $E220/$O220, ""), ""),"")</f>
        <v>#VALUE!</v>
      </c>
      <c r="W220" s="10" t="e">
        <f>IF('FY2024'!$A222&lt;&gt;"",IF(AND(MONTH($K220) &lt;= 8, MONTH($L220) &gt;= 8), IF($O220 &lt;&gt; "", $E220/$O220, ""), ""),"")</f>
        <v>#VALUE!</v>
      </c>
      <c r="X220" s="10" t="e">
        <f>IF('FY2024'!$A222&lt;&gt;"",IF(AND(MONTH($K220) &lt;= 9, MONTH($L220) &gt;= 9), IF($O220 &lt;&gt; "", $E220/$O220, ""), ""),"")</f>
        <v>#VALUE!</v>
      </c>
      <c r="Y220" s="10" t="e">
        <f>IF('FY2024'!$A222&lt;&gt;"",IF(AND(MONTH($K220) &lt;= 10, MONTH($L220) &gt;= 10), IF($O220 &lt;&gt; "", $E220/$O220, ""), ""),"")</f>
        <v>#VALUE!</v>
      </c>
      <c r="Z220" s="10" t="e">
        <f>IF('FY2024'!$A222&lt;&gt;"",IF(AND(MONTH($K220) &lt;= 11, MONTH($L220) &gt;= 11), IF($O220 &lt;&gt; "", $E220/$O220, ""), ""),"")</f>
        <v>#VALUE!</v>
      </c>
      <c r="AA220" s="10" t="e">
        <f>IF('FY2024'!$A222&lt;&gt;"",IF(AND(MONTH($K220) &lt;= 12, MONTH($L220) &gt;= 12), IF($O220 &lt;&gt; "", $E220/$O220, ""), ""),"")</f>
        <v>#VALUE!</v>
      </c>
    </row>
    <row r="221" spans="1:27" x14ac:dyDescent="0.25">
      <c r="A221" s="8">
        <f>IF('FY2024'!A223&lt;&gt;"", VALUE('FY2024'!A223), "")</f>
        <v>220</v>
      </c>
      <c r="B221" s="5" t="str">
        <f>IF('FY2024'!A223&lt;&gt;"",_xlfn.VALUETOTEXT('FY2024'!B223),"")</f>
        <v>24-2405-1806-24CITI-PS-HZ-220</v>
      </c>
      <c r="C221" s="5" t="str">
        <f>_xlfn.VALUETOTEXT('FY2024'!C223)</f>
        <v>HZ</v>
      </c>
      <c r="D221" s="5" t="str">
        <f>IF('FY2024'!A223&lt;&gt;"",_xlfn.VALUETOTEXT('FY2024'!D223),"")</f>
        <v>Citibank Bhd</v>
      </c>
      <c r="E221" s="6">
        <f>IF('FY2024'!A223&lt;&gt;"",VALUE('FY2024'!E223),"")</f>
        <v>500000</v>
      </c>
      <c r="F221" s="6">
        <f>IF('FY2024'!A223&lt;&gt;"",VALUE('FY2024'!F223),"")</f>
        <v>77</v>
      </c>
      <c r="G221" s="6">
        <f>IF('FY2024'!A223&lt;&gt;"",VALUE('FY2024'!G223),"")</f>
        <v>62</v>
      </c>
      <c r="H221" s="6">
        <f>IF('FY2024'!A223&lt;&gt;"",VALUE('FY2024'!H223),"")</f>
        <v>2.17</v>
      </c>
      <c r="I221" s="6">
        <f>IF('FY2024'!A223&lt;&gt;"",VALUE('FY2024'!I223),"")</f>
        <v>0.18</v>
      </c>
      <c r="J221" s="6">
        <f>IF('FY2024'!A223&lt;&gt;"",VALUE('FY2024'!J223),"")</f>
        <v>1.99</v>
      </c>
      <c r="K221" s="7" t="e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>#VALUE!</v>
      </c>
      <c r="L221" s="7" t="e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>#VALUE!</v>
      </c>
      <c r="M221" s="7" t="e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>#VALUE!</v>
      </c>
      <c r="N221" s="7" t="e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>#VALUE!</v>
      </c>
      <c r="O221" s="5" t="e">
        <f t="shared" si="3"/>
        <v>#VALUE!</v>
      </c>
      <c r="P221" s="10" t="e">
        <f>IF('FY2024'!$A223&lt;&gt;"",IF(AND(MONTH($K221) &lt;= 1, MONTH($L221) &gt;= 1), IF($O221 &lt;&gt; "", $E221/$O221, ""), ""),"")</f>
        <v>#VALUE!</v>
      </c>
      <c r="Q221" s="10" t="e">
        <f>IF('FY2024'!$A223&lt;&gt;"",IF(AND(MONTH($K221) &lt;= 2, MONTH($L221) &gt;= 2), IF($O221 &lt;&gt; "", $E221/$O221, ""), ""),"")</f>
        <v>#VALUE!</v>
      </c>
      <c r="R221" s="10" t="e">
        <f>IF('FY2024'!$A223&lt;&gt;"",IF(AND(MONTH($K221) &lt;= 3, MONTH($L221) &gt;= 3), IF($O221 &lt;&gt; "", $E221/$O221, ""), ""),"")</f>
        <v>#VALUE!</v>
      </c>
      <c r="S221" s="10" t="e">
        <f>IF('FY2024'!$A223&lt;&gt;"",IF(AND(MONTH($K221) &lt;= 4, MONTH($L221) &gt;= 4), IF($O221 &lt;&gt; "", $E221/$O221, ""), ""),"")</f>
        <v>#VALUE!</v>
      </c>
      <c r="T221" s="10" t="e">
        <f>IF('FY2024'!$A223&lt;&gt;"",IF(AND(MONTH($K221) &lt;= 5, MONTH($L221) &gt;= 5), IF($O221 &lt;&gt; "", $E221/$O221, ""), ""),"")</f>
        <v>#VALUE!</v>
      </c>
      <c r="U221" s="10" t="e">
        <f>IF('FY2024'!$A223&lt;&gt;"",IF(AND(MONTH($K221) &lt;= 6, MONTH($L221) &gt;= 6), IF($O221 &lt;&gt; "", $E221/$O221, ""), ""),"")</f>
        <v>#VALUE!</v>
      </c>
      <c r="V221" s="10" t="e">
        <f>IF('FY2024'!$A223&lt;&gt;"",IF(AND(MONTH($K221) &lt;= 7, MONTH($L221) &gt;= 7 ), IF($O221 &lt;&gt; "", $E221/$O221, ""), ""),"")</f>
        <v>#VALUE!</v>
      </c>
      <c r="W221" s="10" t="e">
        <f>IF('FY2024'!$A223&lt;&gt;"",IF(AND(MONTH($K221) &lt;= 8, MONTH($L221) &gt;= 8), IF($O221 &lt;&gt; "", $E221/$O221, ""), ""),"")</f>
        <v>#VALUE!</v>
      </c>
      <c r="X221" s="10" t="e">
        <f>IF('FY2024'!$A223&lt;&gt;"",IF(AND(MONTH($K221) &lt;= 9, MONTH($L221) &gt;= 9), IF($O221 &lt;&gt; "", $E221/$O221, ""), ""),"")</f>
        <v>#VALUE!</v>
      </c>
      <c r="Y221" s="10" t="e">
        <f>IF('FY2024'!$A223&lt;&gt;"",IF(AND(MONTH($K221) &lt;= 10, MONTH($L221) &gt;= 10), IF($O221 &lt;&gt; "", $E221/$O221, ""), ""),"")</f>
        <v>#VALUE!</v>
      </c>
      <c r="Z221" s="10" t="e">
        <f>IF('FY2024'!$A223&lt;&gt;"",IF(AND(MONTH($K221) &lt;= 11, MONTH($L221) &gt;= 11), IF($O221 &lt;&gt; "", $E221/$O221, ""), ""),"")</f>
        <v>#VALUE!</v>
      </c>
      <c r="AA221" s="10" t="e">
        <f>IF('FY2024'!$A223&lt;&gt;"",IF(AND(MONTH($K221) &lt;= 12, MONTH($L221) &gt;= 12), IF($O221 &lt;&gt; "", $E221/$O221, ""), ""),"")</f>
        <v>#VALUE!</v>
      </c>
    </row>
    <row r="222" spans="1:27" x14ac:dyDescent="0.25">
      <c r="A222" s="8">
        <f>IF('FY2024'!A224&lt;&gt;"", VALUE('FY2024'!A224), "")</f>
        <v>221</v>
      </c>
      <c r="B222" s="5" t="str">
        <f>IF('FY2024'!A224&lt;&gt;"",_xlfn.VALUETOTEXT('FY2024'!B224),"")</f>
        <v>24-2405-1806-24MSCG-PS-HZ-221</v>
      </c>
      <c r="C222" s="5" t="str">
        <f>_xlfn.VALUETOTEXT('FY2024'!C224)</f>
        <v>HZ</v>
      </c>
      <c r="D222" s="5" t="str">
        <f>IF('FY2024'!A224&lt;&gt;"",_xlfn.VALUETOTEXT('FY2024'!D224),"")</f>
        <v>Morgan Stanley Capital Group (Singapore) Pte</v>
      </c>
      <c r="E222" s="6">
        <f>IF('FY2024'!A224&lt;&gt;"",VALUE('FY2024'!E224),"")</f>
        <v>650000</v>
      </c>
      <c r="F222" s="6">
        <f>IF('FY2024'!A224&lt;&gt;"",VALUE('FY2024'!F224),"")</f>
        <v>77</v>
      </c>
      <c r="G222" s="6">
        <f>IF('FY2024'!A224&lt;&gt;"",VALUE('FY2024'!G224),"")</f>
        <v>62</v>
      </c>
      <c r="H222" s="6">
        <f>IF('FY2024'!A224&lt;&gt;"",VALUE('FY2024'!H224),"")</f>
        <v>2.2200000000000002</v>
      </c>
      <c r="I222" s="6">
        <f>IF('FY2024'!A224&lt;&gt;"",VALUE('FY2024'!I224),"")</f>
        <v>0.24</v>
      </c>
      <c r="J222" s="6">
        <f>IF('FY2024'!A224&lt;&gt;"",VALUE('FY2024'!J224),"")</f>
        <v>1.98</v>
      </c>
      <c r="K222" s="7" t="e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>#VALUE!</v>
      </c>
      <c r="L222" s="7" t="e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>#VALUE!</v>
      </c>
      <c r="M222" s="7" t="e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>#VALUE!</v>
      </c>
      <c r="N222" s="7" t="e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>#VALUE!</v>
      </c>
      <c r="O222" s="5" t="e">
        <f t="shared" si="3"/>
        <v>#VALUE!</v>
      </c>
      <c r="P222" s="10" t="e">
        <f>IF('FY2024'!$A224&lt;&gt;"",IF(AND(MONTH($K222) &lt;= 1, MONTH($L222) &gt;= 1), IF($O222 &lt;&gt; "", $E222/$O222, ""), ""),"")</f>
        <v>#VALUE!</v>
      </c>
      <c r="Q222" s="10" t="e">
        <f>IF('FY2024'!$A224&lt;&gt;"",IF(AND(MONTH($K222) &lt;= 2, MONTH($L222) &gt;= 2), IF($O222 &lt;&gt; "", $E222/$O222, ""), ""),"")</f>
        <v>#VALUE!</v>
      </c>
      <c r="R222" s="10" t="e">
        <f>IF('FY2024'!$A224&lt;&gt;"",IF(AND(MONTH($K222) &lt;= 3, MONTH($L222) &gt;= 3), IF($O222 &lt;&gt; "", $E222/$O222, ""), ""),"")</f>
        <v>#VALUE!</v>
      </c>
      <c r="S222" s="10" t="e">
        <f>IF('FY2024'!$A224&lt;&gt;"",IF(AND(MONTH($K222) &lt;= 4, MONTH($L222) &gt;= 4), IF($O222 &lt;&gt; "", $E222/$O222, ""), ""),"")</f>
        <v>#VALUE!</v>
      </c>
      <c r="T222" s="10" t="e">
        <f>IF('FY2024'!$A224&lt;&gt;"",IF(AND(MONTH($K222) &lt;= 5, MONTH($L222) &gt;= 5), IF($O222 &lt;&gt; "", $E222/$O222, ""), ""),"")</f>
        <v>#VALUE!</v>
      </c>
      <c r="U222" s="10" t="e">
        <f>IF('FY2024'!$A224&lt;&gt;"",IF(AND(MONTH($K222) &lt;= 6, MONTH($L222) &gt;= 6), IF($O222 &lt;&gt; "", $E222/$O222, ""), ""),"")</f>
        <v>#VALUE!</v>
      </c>
      <c r="V222" s="10" t="e">
        <f>IF('FY2024'!$A224&lt;&gt;"",IF(AND(MONTH($K222) &lt;= 7, MONTH($L222) &gt;= 7 ), IF($O222 &lt;&gt; "", $E222/$O222, ""), ""),"")</f>
        <v>#VALUE!</v>
      </c>
      <c r="W222" s="10" t="e">
        <f>IF('FY2024'!$A224&lt;&gt;"",IF(AND(MONTH($K222) &lt;= 8, MONTH($L222) &gt;= 8), IF($O222 &lt;&gt; "", $E222/$O222, ""), ""),"")</f>
        <v>#VALUE!</v>
      </c>
      <c r="X222" s="10" t="e">
        <f>IF('FY2024'!$A224&lt;&gt;"",IF(AND(MONTH($K222) &lt;= 9, MONTH($L222) &gt;= 9), IF($O222 &lt;&gt; "", $E222/$O222, ""), ""),"")</f>
        <v>#VALUE!</v>
      </c>
      <c r="Y222" s="10" t="e">
        <f>IF('FY2024'!$A224&lt;&gt;"",IF(AND(MONTH($K222) &lt;= 10, MONTH($L222) &gt;= 10), IF($O222 &lt;&gt; "", $E222/$O222, ""), ""),"")</f>
        <v>#VALUE!</v>
      </c>
      <c r="Z222" s="10" t="e">
        <f>IF('FY2024'!$A224&lt;&gt;"",IF(AND(MONTH($K222) &lt;= 11, MONTH($L222) &gt;= 11), IF($O222 &lt;&gt; "", $E222/$O222, ""), ""),"")</f>
        <v>#VALUE!</v>
      </c>
      <c r="AA222" s="10" t="e">
        <f>IF('FY2024'!$A224&lt;&gt;"",IF(AND(MONTH($K222) &lt;= 12, MONTH($L222) &gt;= 12), IF($O222 &lt;&gt; "", $E222/$O222, ""), ""),"")</f>
        <v>#VALUE!</v>
      </c>
    </row>
    <row r="223" spans="1:27" x14ac:dyDescent="0.25">
      <c r="A223" s="8">
        <f>IF('FY2024'!A225&lt;&gt;"", VALUE('FY2024'!A225), "")</f>
        <v>222</v>
      </c>
      <c r="B223" s="5" t="str">
        <f>IF('FY2024'!A225&lt;&gt;"",_xlfn.VALUETOTEXT('FY2024'!B225),"")</f>
        <v>24-2405-1806-24BNPP-PS-EG-222</v>
      </c>
      <c r="C223" s="5" t="str">
        <f>_xlfn.VALUETOTEXT('FY2024'!C225)</f>
        <v>EG</v>
      </c>
      <c r="D223" s="5" t="str">
        <f>IF('FY2024'!A225&lt;&gt;"",_xlfn.VALUETOTEXT('FY2024'!D225),"")</f>
        <v>BNP Paribas SA</v>
      </c>
      <c r="E223" s="6">
        <f>IF('FY2024'!A225&lt;&gt;"",VALUE('FY2024'!E225),"")</f>
        <v>500000</v>
      </c>
      <c r="F223" s="6">
        <f>IF('FY2024'!A225&lt;&gt;"",VALUE('FY2024'!F225),"")</f>
        <v>77</v>
      </c>
      <c r="G223" s="6">
        <f>IF('FY2024'!A225&lt;&gt;"",VALUE('FY2024'!G225),"")</f>
        <v>62</v>
      </c>
      <c r="H223" s="6">
        <f>IF('FY2024'!A225&lt;&gt;"",VALUE('FY2024'!H225),"")</f>
        <v>2.89</v>
      </c>
      <c r="I223" s="6">
        <f>IF('FY2024'!A225&lt;&gt;"",VALUE('FY2024'!I225),"")</f>
        <v>0.4</v>
      </c>
      <c r="J223" s="6">
        <f>IF('FY2024'!A225&lt;&gt;"",VALUE('FY2024'!J225),"")</f>
        <v>2.4900000000000002</v>
      </c>
      <c r="K223" s="7" t="e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>#VALUE!</v>
      </c>
      <c r="L223" s="7" t="e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>#VALUE!</v>
      </c>
      <c r="M223" s="7" t="e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>#VALUE!</v>
      </c>
      <c r="N223" s="7" t="e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>#VALUE!</v>
      </c>
      <c r="O223" s="5" t="e">
        <f t="shared" si="3"/>
        <v>#VALUE!</v>
      </c>
      <c r="P223" s="10" t="e">
        <f>IF('FY2024'!$A225&lt;&gt;"",IF(AND(MONTH($K223) &lt;= 1, MONTH($L223) &gt;= 1), IF($O223 &lt;&gt; "", $E223/$O223, ""), ""),"")</f>
        <v>#VALUE!</v>
      </c>
      <c r="Q223" s="10" t="e">
        <f>IF('FY2024'!$A225&lt;&gt;"",IF(AND(MONTH($K223) &lt;= 2, MONTH($L223) &gt;= 2), IF($O223 &lt;&gt; "", $E223/$O223, ""), ""),"")</f>
        <v>#VALUE!</v>
      </c>
      <c r="R223" s="10" t="e">
        <f>IF('FY2024'!$A225&lt;&gt;"",IF(AND(MONTH($K223) &lt;= 3, MONTH($L223) &gt;= 3), IF($O223 &lt;&gt; "", $E223/$O223, ""), ""),"")</f>
        <v>#VALUE!</v>
      </c>
      <c r="S223" s="10" t="e">
        <f>IF('FY2024'!$A225&lt;&gt;"",IF(AND(MONTH($K223) &lt;= 4, MONTH($L223) &gt;= 4), IF($O223 &lt;&gt; "", $E223/$O223, ""), ""),"")</f>
        <v>#VALUE!</v>
      </c>
      <c r="T223" s="10" t="e">
        <f>IF('FY2024'!$A225&lt;&gt;"",IF(AND(MONTH($K223) &lt;= 5, MONTH($L223) &gt;= 5), IF($O223 &lt;&gt; "", $E223/$O223, ""), ""),"")</f>
        <v>#VALUE!</v>
      </c>
      <c r="U223" s="10" t="e">
        <f>IF('FY2024'!$A225&lt;&gt;"",IF(AND(MONTH($K223) &lt;= 6, MONTH($L223) &gt;= 6), IF($O223 &lt;&gt; "", $E223/$O223, ""), ""),"")</f>
        <v>#VALUE!</v>
      </c>
      <c r="V223" s="10" t="e">
        <f>IF('FY2024'!$A225&lt;&gt;"",IF(AND(MONTH($K223) &lt;= 7, MONTH($L223) &gt;= 7 ), IF($O223 &lt;&gt; "", $E223/$O223, ""), ""),"")</f>
        <v>#VALUE!</v>
      </c>
      <c r="W223" s="10" t="e">
        <f>IF('FY2024'!$A225&lt;&gt;"",IF(AND(MONTH($K223) &lt;= 8, MONTH($L223) &gt;= 8), IF($O223 &lt;&gt; "", $E223/$O223, ""), ""),"")</f>
        <v>#VALUE!</v>
      </c>
      <c r="X223" s="10" t="e">
        <f>IF('FY2024'!$A225&lt;&gt;"",IF(AND(MONTH($K223) &lt;= 9, MONTH($L223) &gt;= 9), IF($O223 &lt;&gt; "", $E223/$O223, ""), ""),"")</f>
        <v>#VALUE!</v>
      </c>
      <c r="Y223" s="10" t="e">
        <f>IF('FY2024'!$A225&lt;&gt;"",IF(AND(MONTH($K223) &lt;= 10, MONTH($L223) &gt;= 10), IF($O223 &lt;&gt; "", $E223/$O223, ""), ""),"")</f>
        <v>#VALUE!</v>
      </c>
      <c r="Z223" s="10" t="e">
        <f>IF('FY2024'!$A225&lt;&gt;"",IF(AND(MONTH($K223) &lt;= 11, MONTH($L223) &gt;= 11), IF($O223 &lt;&gt; "", $E223/$O223, ""), ""),"")</f>
        <v>#VALUE!</v>
      </c>
      <c r="AA223" s="10" t="e">
        <f>IF('FY2024'!$A225&lt;&gt;"",IF(AND(MONTH($K223) &lt;= 12, MONTH($L223) &gt;= 12), IF($O223 &lt;&gt; "", $E223/$O223, ""), ""),"")</f>
        <v>#VALUE!</v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2717</v>
      </c>
      <c r="L4" t="s">
        <v>2718</v>
      </c>
      <c r="M4" t="s">
        <v>2719</v>
      </c>
      <c r="N4" t="s">
        <v>2720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2721</v>
      </c>
      <c r="L5" t="s">
        <v>2722</v>
      </c>
      <c r="M5" t="s">
        <v>2719</v>
      </c>
      <c r="N5" t="s">
        <v>2720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2723</v>
      </c>
      <c r="L6" t="s">
        <v>2724</v>
      </c>
      <c r="M6" t="s">
        <v>2719</v>
      </c>
      <c r="N6" t="s">
        <v>2720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2723</v>
      </c>
      <c r="L7" t="s">
        <v>2724</v>
      </c>
      <c r="M7" t="s">
        <v>2719</v>
      </c>
      <c r="N7" t="s">
        <v>2720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2725</v>
      </c>
      <c r="L8" t="s">
        <v>2726</v>
      </c>
      <c r="M8" t="s">
        <v>2719</v>
      </c>
      <c r="N8" t="s">
        <v>2720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2723</v>
      </c>
      <c r="L9" t="s">
        <v>2724</v>
      </c>
      <c r="M9" t="s">
        <v>2719</v>
      </c>
      <c r="N9" t="s">
        <v>2720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2723</v>
      </c>
      <c r="L10" t="s">
        <v>2724</v>
      </c>
      <c r="M10" t="s">
        <v>2719</v>
      </c>
      <c r="N10" t="s">
        <v>2720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2727</v>
      </c>
      <c r="L11" t="s">
        <v>2728</v>
      </c>
      <c r="M11" t="s">
        <v>2719</v>
      </c>
      <c r="N11" t="s">
        <v>2720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2717</v>
      </c>
      <c r="L12" t="s">
        <v>2718</v>
      </c>
      <c r="M12" t="s">
        <v>2719</v>
      </c>
      <c r="N12" t="s">
        <v>2720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2721</v>
      </c>
      <c r="L13" t="s">
        <v>2722</v>
      </c>
      <c r="M13" t="s">
        <v>2719</v>
      </c>
      <c r="N13" t="s">
        <v>2720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2727</v>
      </c>
      <c r="L14" t="s">
        <v>2728</v>
      </c>
      <c r="M14" t="s">
        <v>2719</v>
      </c>
      <c r="N14" t="s">
        <v>2720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2725</v>
      </c>
      <c r="L15" t="s">
        <v>2726</v>
      </c>
      <c r="M15" t="s">
        <v>2719</v>
      </c>
      <c r="N15" t="s">
        <v>2720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2723</v>
      </c>
      <c r="L16" t="s">
        <v>2724</v>
      </c>
      <c r="M16" t="s">
        <v>2729</v>
      </c>
      <c r="N16" t="s">
        <v>2730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2723</v>
      </c>
      <c r="L17" t="s">
        <v>2724</v>
      </c>
      <c r="M17" t="s">
        <v>2729</v>
      </c>
      <c r="N17" t="s">
        <v>2730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2721</v>
      </c>
      <c r="L18" t="s">
        <v>2722</v>
      </c>
      <c r="M18" t="s">
        <v>2729</v>
      </c>
      <c r="N18" t="s">
        <v>2730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2717</v>
      </c>
      <c r="L19" t="s">
        <v>2718</v>
      </c>
      <c r="M19" t="s">
        <v>2729</v>
      </c>
      <c r="N19" t="s">
        <v>2730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2721</v>
      </c>
      <c r="L20" t="s">
        <v>2722</v>
      </c>
      <c r="M20" t="s">
        <v>2729</v>
      </c>
      <c r="N20" t="s">
        <v>2730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2717</v>
      </c>
      <c r="L21" t="s">
        <v>2718</v>
      </c>
      <c r="M21" t="s">
        <v>2731</v>
      </c>
      <c r="N21" t="s">
        <v>2732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2723</v>
      </c>
      <c r="L22" t="s">
        <v>2722</v>
      </c>
      <c r="M22" t="s">
        <v>2731</v>
      </c>
      <c r="N22" t="s">
        <v>2732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2723</v>
      </c>
      <c r="L23" t="s">
        <v>2722</v>
      </c>
      <c r="M23" t="s">
        <v>2731</v>
      </c>
      <c r="N23" t="s">
        <v>2732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2723</v>
      </c>
      <c r="L24" t="s">
        <v>2724</v>
      </c>
      <c r="M24" t="s">
        <v>2731</v>
      </c>
      <c r="N24" t="s">
        <v>2732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2723</v>
      </c>
      <c r="L25" t="s">
        <v>2724</v>
      </c>
      <c r="M25" t="s">
        <v>2731</v>
      </c>
      <c r="N25" t="s">
        <v>2732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2723</v>
      </c>
      <c r="L26" t="s">
        <v>2722</v>
      </c>
      <c r="M26" t="s">
        <v>2731</v>
      </c>
      <c r="N26" t="s">
        <v>2732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2723</v>
      </c>
      <c r="L27" t="s">
        <v>2724</v>
      </c>
      <c r="M27" t="s">
        <v>2733</v>
      </c>
      <c r="N27" t="s">
        <v>2734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2717</v>
      </c>
      <c r="L28" t="s">
        <v>2718</v>
      </c>
      <c r="M28" t="s">
        <v>2733</v>
      </c>
      <c r="N28" t="s">
        <v>2734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2723</v>
      </c>
      <c r="L29" t="s">
        <v>2724</v>
      </c>
      <c r="M29" t="s">
        <v>2733</v>
      </c>
      <c r="N29" t="s">
        <v>2734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2717</v>
      </c>
      <c r="L30" t="s">
        <v>2718</v>
      </c>
      <c r="M30" t="s">
        <v>2733</v>
      </c>
      <c r="N30" t="s">
        <v>2734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2723</v>
      </c>
      <c r="L31" t="s">
        <v>2722</v>
      </c>
      <c r="M31" t="s">
        <v>2733</v>
      </c>
      <c r="N31" t="s">
        <v>2734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2723</v>
      </c>
      <c r="L32" t="s">
        <v>2722</v>
      </c>
      <c r="M32" t="s">
        <v>2733</v>
      </c>
      <c r="N32" t="s">
        <v>2734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2723</v>
      </c>
      <c r="L33" t="s">
        <v>2722</v>
      </c>
      <c r="M33" t="s">
        <v>2733</v>
      </c>
      <c r="N33" t="s">
        <v>2734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2723</v>
      </c>
      <c r="L34" t="s">
        <v>2722</v>
      </c>
      <c r="M34" t="s">
        <v>2733</v>
      </c>
      <c r="N34" t="s">
        <v>2734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2723</v>
      </c>
      <c r="L35" t="s">
        <v>2722</v>
      </c>
      <c r="M35" t="s">
        <v>2733</v>
      </c>
      <c r="N35" t="s">
        <v>2734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2723</v>
      </c>
      <c r="L36" t="s">
        <v>2722</v>
      </c>
      <c r="M36" t="s">
        <v>2733</v>
      </c>
      <c r="N36" t="s">
        <v>2734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2723</v>
      </c>
      <c r="L37" t="s">
        <v>2722</v>
      </c>
      <c r="M37" t="s">
        <v>2733</v>
      </c>
      <c r="N37" t="s">
        <v>2734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2717</v>
      </c>
      <c r="L38" t="s">
        <v>2718</v>
      </c>
      <c r="M38" t="s">
        <v>2735</v>
      </c>
      <c r="N38" t="s">
        <v>2736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2725</v>
      </c>
      <c r="L39" t="s">
        <v>2726</v>
      </c>
      <c r="M39" t="s">
        <v>2735</v>
      </c>
      <c r="N39" t="s">
        <v>2736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2717</v>
      </c>
      <c r="L40" t="s">
        <v>2718</v>
      </c>
      <c r="M40" t="s">
        <v>2737</v>
      </c>
      <c r="N40" t="s">
        <v>2738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2721</v>
      </c>
      <c r="L41" t="s">
        <v>2722</v>
      </c>
      <c r="M41" t="s">
        <v>2737</v>
      </c>
      <c r="N41" t="s">
        <v>2738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2717</v>
      </c>
      <c r="L42" t="s">
        <v>2718</v>
      </c>
      <c r="M42" t="s">
        <v>2737</v>
      </c>
      <c r="N42" t="s">
        <v>2738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2721</v>
      </c>
      <c r="L43" t="s">
        <v>2722</v>
      </c>
      <c r="M43" t="s">
        <v>2737</v>
      </c>
      <c r="N43" t="s">
        <v>2738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2717</v>
      </c>
      <c r="L44" t="s">
        <v>2718</v>
      </c>
      <c r="M44" t="s">
        <v>2737</v>
      </c>
      <c r="N44" t="s">
        <v>2738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2721</v>
      </c>
      <c r="L45" t="s">
        <v>2722</v>
      </c>
      <c r="M45" t="s">
        <v>2737</v>
      </c>
      <c r="N45" t="s">
        <v>2738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2721</v>
      </c>
      <c r="L46" t="s">
        <v>2722</v>
      </c>
      <c r="M46" t="s">
        <v>2737</v>
      </c>
      <c r="N46" t="s">
        <v>2738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2723</v>
      </c>
      <c r="L47" t="s">
        <v>2724</v>
      </c>
      <c r="M47" t="s">
        <v>2739</v>
      </c>
      <c r="N47" t="s">
        <v>2740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2727</v>
      </c>
      <c r="L48" t="s">
        <v>2728</v>
      </c>
      <c r="M48" t="s">
        <v>2739</v>
      </c>
      <c r="N48" t="s">
        <v>2740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2727</v>
      </c>
      <c r="L49" t="s">
        <v>2728</v>
      </c>
      <c r="M49" t="s">
        <v>2739</v>
      </c>
      <c r="N49" t="s">
        <v>2740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2717</v>
      </c>
      <c r="L50" t="s">
        <v>2718</v>
      </c>
      <c r="M50" t="s">
        <v>2739</v>
      </c>
      <c r="N50" t="s">
        <v>2740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2727</v>
      </c>
      <c r="L51" t="s">
        <v>2728</v>
      </c>
      <c r="M51" t="s">
        <v>2739</v>
      </c>
      <c r="N51" t="s">
        <v>2740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2723</v>
      </c>
      <c r="L52" t="s">
        <v>2724</v>
      </c>
      <c r="M52" t="s">
        <v>2739</v>
      </c>
      <c r="N52" t="s">
        <v>2740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2721</v>
      </c>
      <c r="L53" t="s">
        <v>2722</v>
      </c>
      <c r="M53" t="s">
        <v>2739</v>
      </c>
      <c r="N53" t="s">
        <v>2740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2727</v>
      </c>
      <c r="L54" t="s">
        <v>2728</v>
      </c>
      <c r="M54" t="s">
        <v>2739</v>
      </c>
      <c r="N54" t="s">
        <v>2740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2721</v>
      </c>
      <c r="L55" t="s">
        <v>2722</v>
      </c>
      <c r="M55" t="s">
        <v>2741</v>
      </c>
      <c r="N55" t="s">
        <v>2742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2717</v>
      </c>
      <c r="L56" t="s">
        <v>2718</v>
      </c>
      <c r="M56" t="s">
        <v>2741</v>
      </c>
      <c r="N56" t="s">
        <v>2742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2727</v>
      </c>
      <c r="L57" t="s">
        <v>2728</v>
      </c>
      <c r="M57" t="s">
        <v>2741</v>
      </c>
      <c r="N57" t="s">
        <v>2742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2725</v>
      </c>
      <c r="L58" t="s">
        <v>2726</v>
      </c>
      <c r="M58" t="s">
        <v>2741</v>
      </c>
      <c r="N58" t="s">
        <v>2742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2717</v>
      </c>
      <c r="L59" t="s">
        <v>2718</v>
      </c>
      <c r="M59" t="s">
        <v>2741</v>
      </c>
      <c r="N59" t="s">
        <v>2742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2727</v>
      </c>
      <c r="L60" t="s">
        <v>2728</v>
      </c>
      <c r="M60" t="s">
        <v>2741</v>
      </c>
      <c r="N60" t="s">
        <v>2742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2725</v>
      </c>
      <c r="L61" t="s">
        <v>2726</v>
      </c>
      <c r="M61" t="s">
        <v>2741</v>
      </c>
      <c r="N61" t="s">
        <v>2742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2721</v>
      </c>
      <c r="L62" t="s">
        <v>2722</v>
      </c>
      <c r="M62" t="s">
        <v>2741</v>
      </c>
      <c r="N62" t="s">
        <v>2742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2727</v>
      </c>
      <c r="L63" t="s">
        <v>2728</v>
      </c>
      <c r="M63" t="s">
        <v>2741</v>
      </c>
      <c r="N63" t="s">
        <v>2742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2725</v>
      </c>
      <c r="L64" t="s">
        <v>2726</v>
      </c>
      <c r="M64" t="s">
        <v>2741</v>
      </c>
      <c r="N64" t="s">
        <v>2742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2727</v>
      </c>
      <c r="L65" t="s">
        <v>2743</v>
      </c>
      <c r="M65" t="s">
        <v>2744</v>
      </c>
      <c r="N65" t="s">
        <v>2745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2727</v>
      </c>
      <c r="L66" t="s">
        <v>2743</v>
      </c>
      <c r="M66" t="s">
        <v>2744</v>
      </c>
      <c r="N66" t="s">
        <v>2745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2727</v>
      </c>
      <c r="L67" t="s">
        <v>2743</v>
      </c>
      <c r="M67" t="s">
        <v>2744</v>
      </c>
      <c r="N67" t="s">
        <v>2745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2723</v>
      </c>
      <c r="L68" t="s">
        <v>2722</v>
      </c>
      <c r="M68" t="s">
        <v>2744</v>
      </c>
      <c r="N68" t="s">
        <v>2745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2723</v>
      </c>
      <c r="L69" t="s">
        <v>2722</v>
      </c>
      <c r="M69" t="s">
        <v>2744</v>
      </c>
      <c r="N69" t="s">
        <v>2745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2746</v>
      </c>
      <c r="L70" t="s">
        <v>2743</v>
      </c>
      <c r="M70" t="s">
        <v>2747</v>
      </c>
      <c r="N70" t="s">
        <v>2731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2746</v>
      </c>
      <c r="L71" t="s">
        <v>2743</v>
      </c>
      <c r="M71" t="s">
        <v>2747</v>
      </c>
      <c r="N71" t="s">
        <v>2731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2746</v>
      </c>
      <c r="L72" t="s">
        <v>2743</v>
      </c>
      <c r="M72" t="s">
        <v>2748</v>
      </c>
      <c r="N72" t="s">
        <v>2735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2725</v>
      </c>
      <c r="L73" t="s">
        <v>2726</v>
      </c>
      <c r="M73" t="s">
        <v>2749</v>
      </c>
      <c r="N73" t="s">
        <v>2750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2746</v>
      </c>
      <c r="L74" t="s">
        <v>2743</v>
      </c>
      <c r="M74" t="s">
        <v>2749</v>
      </c>
      <c r="N74" t="s">
        <v>2750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2746</v>
      </c>
      <c r="L75" t="s">
        <v>2743</v>
      </c>
      <c r="M75" t="s">
        <v>2749</v>
      </c>
      <c r="N75" t="s">
        <v>2750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2725</v>
      </c>
      <c r="L76" t="s">
        <v>2726</v>
      </c>
      <c r="M76" t="s">
        <v>2749</v>
      </c>
      <c r="N76" t="s">
        <v>2750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2723</v>
      </c>
      <c r="L77" t="s">
        <v>2724</v>
      </c>
      <c r="M77" t="s">
        <v>2751</v>
      </c>
      <c r="N77" t="s">
        <v>2747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2723</v>
      </c>
      <c r="L78" t="s">
        <v>2724</v>
      </c>
      <c r="M78" t="s">
        <v>2751</v>
      </c>
      <c r="N78" t="s">
        <v>2747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2723</v>
      </c>
      <c r="L79" t="s">
        <v>2724</v>
      </c>
      <c r="M79" t="s">
        <v>2752</v>
      </c>
      <c r="N79" t="s">
        <v>2753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2723</v>
      </c>
      <c r="L80" t="s">
        <v>2724</v>
      </c>
      <c r="M80" t="s">
        <v>2752</v>
      </c>
      <c r="N80" t="s">
        <v>2753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2723</v>
      </c>
      <c r="L81" t="s">
        <v>2724</v>
      </c>
      <c r="M81" t="s">
        <v>2752</v>
      </c>
      <c r="N81" t="s">
        <v>2753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2717</v>
      </c>
      <c r="L82" t="s">
        <v>2718</v>
      </c>
      <c r="M82" t="s">
        <v>2754</v>
      </c>
      <c r="N82" t="s">
        <v>2755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2717</v>
      </c>
      <c r="L83" t="s">
        <v>2718</v>
      </c>
      <c r="M83" t="s">
        <v>2754</v>
      </c>
      <c r="N83" t="s">
        <v>2755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2717</v>
      </c>
      <c r="L84" t="s">
        <v>2718</v>
      </c>
      <c r="M84" t="s">
        <v>2754</v>
      </c>
      <c r="N84" t="s">
        <v>2755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2717</v>
      </c>
      <c r="L85" t="s">
        <v>2718</v>
      </c>
      <c r="M85" t="s">
        <v>2756</v>
      </c>
      <c r="N85" t="s">
        <v>2757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2721</v>
      </c>
      <c r="L86" t="s">
        <v>2722</v>
      </c>
      <c r="M86" t="s">
        <v>2758</v>
      </c>
      <c r="N86" t="s">
        <v>2759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2721</v>
      </c>
      <c r="L87" t="s">
        <v>2722</v>
      </c>
      <c r="M87" t="s">
        <v>2758</v>
      </c>
      <c r="N87" t="s">
        <v>2759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2727</v>
      </c>
      <c r="L88" t="s">
        <v>2728</v>
      </c>
      <c r="M88" t="s">
        <v>2760</v>
      </c>
      <c r="N88" t="s">
        <v>2761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2727</v>
      </c>
      <c r="L89" t="s">
        <v>2728</v>
      </c>
      <c r="M89" t="s">
        <v>2760</v>
      </c>
      <c r="N89" t="s">
        <v>2761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2727</v>
      </c>
      <c r="L90" t="s">
        <v>2728</v>
      </c>
      <c r="M90" t="s">
        <v>2760</v>
      </c>
      <c r="N90" t="s">
        <v>2761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2727</v>
      </c>
      <c r="L91" t="s">
        <v>2728</v>
      </c>
      <c r="M91" t="s">
        <v>2760</v>
      </c>
      <c r="N91" t="s">
        <v>2761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2727</v>
      </c>
      <c r="L92" t="s">
        <v>2728</v>
      </c>
      <c r="M92" t="s">
        <v>2762</v>
      </c>
      <c r="N92" t="s">
        <v>2763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2727</v>
      </c>
      <c r="L93" t="s">
        <v>2728</v>
      </c>
      <c r="M93" t="s">
        <v>2762</v>
      </c>
      <c r="N93" t="s">
        <v>2763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2727</v>
      </c>
      <c r="L94" t="s">
        <v>2728</v>
      </c>
      <c r="M94" t="s">
        <v>2762</v>
      </c>
      <c r="N94" t="s">
        <v>2763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2727</v>
      </c>
      <c r="L95" t="s">
        <v>2728</v>
      </c>
      <c r="M95" t="s">
        <v>2762</v>
      </c>
      <c r="N95" t="s">
        <v>2763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2727</v>
      </c>
      <c r="L96" t="s">
        <v>2728</v>
      </c>
      <c r="M96" t="s">
        <v>2762</v>
      </c>
      <c r="N96" t="s">
        <v>2763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2727</v>
      </c>
      <c r="L97" t="s">
        <v>2728</v>
      </c>
      <c r="M97" t="s">
        <v>2762</v>
      </c>
      <c r="N97" t="s">
        <v>2763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2727</v>
      </c>
      <c r="L98" t="s">
        <v>2728</v>
      </c>
      <c r="M98" t="s">
        <v>2762</v>
      </c>
      <c r="N98" t="s">
        <v>2763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2725</v>
      </c>
      <c r="L99" t="s">
        <v>2743</v>
      </c>
      <c r="M99" t="s">
        <v>2764</v>
      </c>
      <c r="N99" t="s">
        <v>2765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2725</v>
      </c>
      <c r="L100" t="s">
        <v>2743</v>
      </c>
      <c r="M100" t="s">
        <v>2764</v>
      </c>
      <c r="N100" t="s">
        <v>2765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2725</v>
      </c>
      <c r="L101" t="s">
        <v>2743</v>
      </c>
      <c r="M101" t="s">
        <v>2764</v>
      </c>
      <c r="N101" t="s">
        <v>2765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2725</v>
      </c>
      <c r="L102" t="s">
        <v>2743</v>
      </c>
      <c r="M102" t="s">
        <v>2764</v>
      </c>
      <c r="N102" t="s">
        <v>2765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2725</v>
      </c>
      <c r="L103" t="s">
        <v>2743</v>
      </c>
      <c r="M103" t="s">
        <v>2764</v>
      </c>
      <c r="N103" t="s">
        <v>2765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2725</v>
      </c>
      <c r="L104" t="s">
        <v>2743</v>
      </c>
      <c r="M104" t="s">
        <v>2766</v>
      </c>
      <c r="N104" t="s">
        <v>2767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2725</v>
      </c>
      <c r="L105" t="s">
        <v>2743</v>
      </c>
      <c r="M105" t="s">
        <v>2766</v>
      </c>
      <c r="N105" t="s">
        <v>2767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2725</v>
      </c>
      <c r="L106" t="s">
        <v>2743</v>
      </c>
      <c r="M106" t="s">
        <v>2766</v>
      </c>
      <c r="N106" t="s">
        <v>2767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2725</v>
      </c>
      <c r="L107" t="s">
        <v>2743</v>
      </c>
      <c r="M107" t="s">
        <v>2766</v>
      </c>
      <c r="N107" t="s">
        <v>2767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2725</v>
      </c>
      <c r="L108" t="s">
        <v>2743</v>
      </c>
      <c r="M108" t="s">
        <v>2766</v>
      </c>
      <c r="N108" t="s">
        <v>2767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2725</v>
      </c>
      <c r="L109" t="s">
        <v>2743</v>
      </c>
      <c r="M109" t="s">
        <v>2766</v>
      </c>
      <c r="N109" t="s">
        <v>2767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2725</v>
      </c>
      <c r="L110" t="s">
        <v>2726</v>
      </c>
      <c r="M110" t="s">
        <v>2768</v>
      </c>
      <c r="N110" t="s">
        <v>2769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2725</v>
      </c>
      <c r="L111" t="s">
        <v>2726</v>
      </c>
      <c r="M111" t="s">
        <v>2768</v>
      </c>
      <c r="N111" t="s">
        <v>2769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2725</v>
      </c>
      <c r="L112" t="s">
        <v>2726</v>
      </c>
      <c r="M112" t="s">
        <v>2768</v>
      </c>
      <c r="N112" t="s">
        <v>2769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2725</v>
      </c>
      <c r="L113" t="s">
        <v>2726</v>
      </c>
      <c r="M113" t="s">
        <v>2768</v>
      </c>
      <c r="N113" t="s">
        <v>2769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2725</v>
      </c>
      <c r="L114" t="s">
        <v>2726</v>
      </c>
      <c r="M114" t="s">
        <v>2770</v>
      </c>
      <c r="N114" t="s">
        <v>2771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2725</v>
      </c>
      <c r="L115" t="s">
        <v>2726</v>
      </c>
      <c r="M115" t="s">
        <v>2770</v>
      </c>
      <c r="N115" t="s">
        <v>2771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2725</v>
      </c>
      <c r="L116" t="s">
        <v>2726</v>
      </c>
      <c r="M116" t="s">
        <v>2770</v>
      </c>
      <c r="N116" t="s">
        <v>2771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2725</v>
      </c>
      <c r="L117" t="s">
        <v>2726</v>
      </c>
      <c r="M117" t="s">
        <v>2770</v>
      </c>
      <c r="N117" t="s">
        <v>2771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2746</v>
      </c>
      <c r="L118" t="s">
        <v>2743</v>
      </c>
      <c r="M118" t="s">
        <v>2772</v>
      </c>
      <c r="N118" t="s">
        <v>2773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2746</v>
      </c>
      <c r="L119" t="s">
        <v>2743</v>
      </c>
      <c r="M119" t="s">
        <v>2772</v>
      </c>
      <c r="N119" t="s">
        <v>2773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2746</v>
      </c>
      <c r="L120" t="s">
        <v>2743</v>
      </c>
      <c r="M120" t="s">
        <v>2772</v>
      </c>
      <c r="N120" t="s">
        <v>2773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2746</v>
      </c>
      <c r="L121" t="s">
        <v>2743</v>
      </c>
      <c r="M121" t="s">
        <v>2772</v>
      </c>
      <c r="N121" t="s">
        <v>2773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2774</v>
      </c>
      <c r="L122" t="s">
        <v>2775</v>
      </c>
      <c r="M122" t="s">
        <v>2776</v>
      </c>
      <c r="N122" t="s">
        <v>2777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2774</v>
      </c>
      <c r="L123" t="s">
        <v>2775</v>
      </c>
      <c r="M123" t="s">
        <v>2778</v>
      </c>
      <c r="N123" t="s">
        <v>2779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2774</v>
      </c>
      <c r="L124" t="s">
        <v>2775</v>
      </c>
      <c r="M124" t="s">
        <v>2778</v>
      </c>
      <c r="N124" t="s">
        <v>2779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2774</v>
      </c>
      <c r="L125" t="s">
        <v>2775</v>
      </c>
      <c r="M125" t="s">
        <v>2778</v>
      </c>
      <c r="N125" t="s">
        <v>2779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2774</v>
      </c>
      <c r="L126" t="s">
        <v>2775</v>
      </c>
      <c r="M126" t="s">
        <v>2778</v>
      </c>
      <c r="N126" t="s">
        <v>2779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2774</v>
      </c>
      <c r="L127" t="s">
        <v>2775</v>
      </c>
      <c r="M127" t="s">
        <v>2780</v>
      </c>
      <c r="N127" t="s">
        <v>2781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2774</v>
      </c>
      <c r="L128" t="s">
        <v>2775</v>
      </c>
      <c r="M128" t="s">
        <v>2780</v>
      </c>
      <c r="N128" t="s">
        <v>2781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2774</v>
      </c>
      <c r="L129" t="s">
        <v>2775</v>
      </c>
      <c r="M129" t="s">
        <v>2780</v>
      </c>
      <c r="N129" t="s">
        <v>2781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2774</v>
      </c>
      <c r="L130" t="s">
        <v>2775</v>
      </c>
      <c r="M130" t="s">
        <v>2780</v>
      </c>
      <c r="N130" t="s">
        <v>2781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2774</v>
      </c>
      <c r="L131" t="s">
        <v>2775</v>
      </c>
      <c r="M131" t="s">
        <v>2721</v>
      </c>
      <c r="N131" t="s">
        <v>2764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2774</v>
      </c>
      <c r="L132" t="s">
        <v>2775</v>
      </c>
      <c r="M132" t="s">
        <v>2721</v>
      </c>
      <c r="N132" t="s">
        <v>2764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2774</v>
      </c>
      <c r="L133" t="s">
        <v>2775</v>
      </c>
      <c r="M133" t="s">
        <v>2782</v>
      </c>
      <c r="N133" t="s">
        <v>2766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2774</v>
      </c>
      <c r="L134" t="s">
        <v>2775</v>
      </c>
      <c r="M134" t="s">
        <v>2782</v>
      </c>
      <c r="N134" t="s">
        <v>2766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2774</v>
      </c>
      <c r="L135" t="s">
        <v>2775</v>
      </c>
      <c r="M135" t="s">
        <v>2782</v>
      </c>
      <c r="N135" t="s">
        <v>2766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2774</v>
      </c>
      <c r="L136" t="s">
        <v>2775</v>
      </c>
      <c r="M136" t="s">
        <v>2783</v>
      </c>
      <c r="N136" t="s">
        <v>2768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2774</v>
      </c>
      <c r="L137" t="s">
        <v>2775</v>
      </c>
      <c r="M137" t="s">
        <v>2783</v>
      </c>
      <c r="N137" t="s">
        <v>2768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2774</v>
      </c>
      <c r="L138" t="s">
        <v>2775</v>
      </c>
      <c r="M138" t="s">
        <v>2783</v>
      </c>
      <c r="N138" t="s">
        <v>2768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2774</v>
      </c>
      <c r="L139" t="s">
        <v>2775</v>
      </c>
      <c r="M139" t="s">
        <v>2784</v>
      </c>
      <c r="N139" t="s">
        <v>2770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2774</v>
      </c>
      <c r="L140" t="s">
        <v>2775</v>
      </c>
      <c r="M140" t="s">
        <v>2784</v>
      </c>
      <c r="N140" t="s">
        <v>2770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2774</v>
      </c>
      <c r="L141" t="s">
        <v>2775</v>
      </c>
      <c r="M141" t="s">
        <v>2784</v>
      </c>
      <c r="N141" t="s">
        <v>2770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2774</v>
      </c>
      <c r="L142" t="s">
        <v>2775</v>
      </c>
      <c r="M142" t="s">
        <v>2784</v>
      </c>
      <c r="N142" t="s">
        <v>2770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2785</v>
      </c>
      <c r="L143" t="s">
        <v>2786</v>
      </c>
      <c r="M143" t="s">
        <v>2787</v>
      </c>
      <c r="N143" t="s">
        <v>2782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2785</v>
      </c>
      <c r="L144" t="s">
        <v>2786</v>
      </c>
      <c r="M144" t="s">
        <v>2787</v>
      </c>
      <c r="N144" t="s">
        <v>2782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2785</v>
      </c>
      <c r="L145" t="s">
        <v>2786</v>
      </c>
      <c r="M145" t="s">
        <v>2787</v>
      </c>
      <c r="N145" t="s">
        <v>2782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2785</v>
      </c>
      <c r="L146" t="s">
        <v>2786</v>
      </c>
      <c r="M146" t="s">
        <v>2788</v>
      </c>
      <c r="N146" t="s">
        <v>2784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2785</v>
      </c>
      <c r="L147" t="s">
        <v>2786</v>
      </c>
      <c r="M147" t="s">
        <v>2788</v>
      </c>
      <c r="N147" t="s">
        <v>2784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2785</v>
      </c>
      <c r="L148" t="s">
        <v>2786</v>
      </c>
      <c r="M148" t="s">
        <v>2788</v>
      </c>
      <c r="N148" t="s">
        <v>2784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2785</v>
      </c>
      <c r="L149" t="s">
        <v>2786</v>
      </c>
      <c r="M149" t="s">
        <v>2789</v>
      </c>
      <c r="N149" t="s">
        <v>2790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2785</v>
      </c>
      <c r="L150" t="s">
        <v>2786</v>
      </c>
      <c r="M150" t="s">
        <v>2789</v>
      </c>
      <c r="N150" t="s">
        <v>2790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2785</v>
      </c>
      <c r="L151" t="s">
        <v>2786</v>
      </c>
      <c r="M151" t="s">
        <v>2789</v>
      </c>
      <c r="N151" t="s">
        <v>2790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2785</v>
      </c>
      <c r="L152" t="s">
        <v>2786</v>
      </c>
      <c r="M152" t="s">
        <v>2791</v>
      </c>
      <c r="N152" t="s">
        <v>2792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2785</v>
      </c>
      <c r="L153" t="s">
        <v>2786</v>
      </c>
      <c r="M153" t="s">
        <v>2791</v>
      </c>
      <c r="N153" t="s">
        <v>2792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2785</v>
      </c>
      <c r="L154" t="s">
        <v>2786</v>
      </c>
      <c r="M154" t="s">
        <v>2791</v>
      </c>
      <c r="N154" t="s">
        <v>2792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2785</v>
      </c>
      <c r="L155" t="s">
        <v>2786</v>
      </c>
      <c r="M155" t="s">
        <v>2791</v>
      </c>
      <c r="N155" t="s">
        <v>2792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2785</v>
      </c>
      <c r="L156" t="s">
        <v>2786</v>
      </c>
      <c r="M156" t="s">
        <v>2791</v>
      </c>
      <c r="N156" t="s">
        <v>2792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2785</v>
      </c>
      <c r="L157" t="s">
        <v>2786</v>
      </c>
      <c r="M157" t="s">
        <v>2791</v>
      </c>
      <c r="N157" t="s">
        <v>2792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2793</v>
      </c>
      <c r="L158" t="s">
        <v>2794</v>
      </c>
      <c r="M158" t="s">
        <v>2795</v>
      </c>
      <c r="N158" t="s">
        <v>2796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2793</v>
      </c>
      <c r="L159" t="s">
        <v>2794</v>
      </c>
      <c r="M159" t="s">
        <v>2797</v>
      </c>
      <c r="N159" t="s">
        <v>2798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2793</v>
      </c>
      <c r="L160" t="s">
        <v>2794</v>
      </c>
      <c r="M160" t="s">
        <v>2799</v>
      </c>
      <c r="N160" t="s">
        <v>2800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2793</v>
      </c>
      <c r="L161" t="s">
        <v>2794</v>
      </c>
      <c r="M161" t="s">
        <v>2799</v>
      </c>
      <c r="N161" t="s">
        <v>2800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2793</v>
      </c>
      <c r="L162" t="s">
        <v>2794</v>
      </c>
      <c r="M162" t="s">
        <v>2799</v>
      </c>
      <c r="N162" t="s">
        <v>2800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2793</v>
      </c>
      <c r="L163" t="s">
        <v>2794</v>
      </c>
      <c r="M163" t="s">
        <v>2799</v>
      </c>
      <c r="N163" t="s">
        <v>2800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2793</v>
      </c>
      <c r="L164" t="s">
        <v>2794</v>
      </c>
      <c r="M164" t="s">
        <v>2801</v>
      </c>
      <c r="N164" t="s">
        <v>2802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2793</v>
      </c>
      <c r="L165" t="s">
        <v>2794</v>
      </c>
      <c r="M165" t="s">
        <v>2801</v>
      </c>
      <c r="N165" t="s">
        <v>2802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2793</v>
      </c>
      <c r="L166" t="s">
        <v>2794</v>
      </c>
      <c r="M166" t="s">
        <v>2801</v>
      </c>
      <c r="N166" t="s">
        <v>2802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2793</v>
      </c>
      <c r="L167" t="s">
        <v>2794</v>
      </c>
      <c r="M167" t="s">
        <v>2801</v>
      </c>
      <c r="N167" t="s">
        <v>2802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2793</v>
      </c>
      <c r="L168" t="s">
        <v>2794</v>
      </c>
      <c r="M168" t="s">
        <v>2801</v>
      </c>
      <c r="N168" t="s">
        <v>2802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2793</v>
      </c>
      <c r="L169" t="s">
        <v>2794</v>
      </c>
      <c r="M169" t="s">
        <v>2801</v>
      </c>
      <c r="N169" t="s">
        <v>2802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2793</v>
      </c>
      <c r="L170" t="s">
        <v>2794</v>
      </c>
      <c r="M170" t="s">
        <v>2803</v>
      </c>
      <c r="N170" t="s">
        <v>2804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2793</v>
      </c>
      <c r="L171" t="s">
        <v>2794</v>
      </c>
      <c r="M171" t="s">
        <v>2803</v>
      </c>
      <c r="N171" t="s">
        <v>2804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2793</v>
      </c>
      <c r="L172" t="s">
        <v>2794</v>
      </c>
      <c r="M172" t="s">
        <v>2803</v>
      </c>
      <c r="N172" t="s">
        <v>2804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2805</v>
      </c>
      <c r="L173" t="s">
        <v>2806</v>
      </c>
      <c r="M173" t="s">
        <v>2807</v>
      </c>
      <c r="N173" t="s">
        <v>2808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2805</v>
      </c>
      <c r="L174" t="s">
        <v>2806</v>
      </c>
      <c r="M174" t="s">
        <v>2807</v>
      </c>
      <c r="N174" t="s">
        <v>2808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2805</v>
      </c>
      <c r="L175" t="s">
        <v>2806</v>
      </c>
      <c r="M175" t="s">
        <v>2807</v>
      </c>
      <c r="N175" t="s">
        <v>2808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2805</v>
      </c>
      <c r="L176" t="s">
        <v>2806</v>
      </c>
      <c r="M176" t="s">
        <v>2807</v>
      </c>
      <c r="N176" t="s">
        <v>2808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2805</v>
      </c>
      <c r="L177" t="s">
        <v>2806</v>
      </c>
      <c r="M177" t="s">
        <v>2809</v>
      </c>
      <c r="N177" t="s">
        <v>2810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2805</v>
      </c>
      <c r="L178" t="s">
        <v>2806</v>
      </c>
      <c r="M178" t="s">
        <v>2809</v>
      </c>
      <c r="N178" t="s">
        <v>2810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2805</v>
      </c>
      <c r="L179" t="s">
        <v>2806</v>
      </c>
      <c r="M179" t="s">
        <v>2809</v>
      </c>
      <c r="N179" t="s">
        <v>2811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2805</v>
      </c>
      <c r="L180" t="s">
        <v>2806</v>
      </c>
      <c r="M180" t="s">
        <v>2809</v>
      </c>
      <c r="N180" t="s">
        <v>2810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2805</v>
      </c>
      <c r="L181" t="s">
        <v>2806</v>
      </c>
      <c r="M181" t="s">
        <v>2812</v>
      </c>
      <c r="N181" t="s">
        <v>2813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2805</v>
      </c>
      <c r="L182" t="s">
        <v>2806</v>
      </c>
      <c r="M182" t="s">
        <v>2812</v>
      </c>
      <c r="N182" t="s">
        <v>2814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2805</v>
      </c>
      <c r="L183" t="s">
        <v>2806</v>
      </c>
      <c r="M183" t="s">
        <v>2812</v>
      </c>
      <c r="N183" t="s">
        <v>2815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2805</v>
      </c>
      <c r="L184" t="s">
        <v>2806</v>
      </c>
      <c r="M184" t="s">
        <v>2812</v>
      </c>
      <c r="N184" t="s">
        <v>2815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2805</v>
      </c>
      <c r="L185" t="s">
        <v>2806</v>
      </c>
      <c r="M185" t="s">
        <v>2816</v>
      </c>
      <c r="N185" t="s">
        <v>2809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2805</v>
      </c>
      <c r="L186" t="s">
        <v>2806</v>
      </c>
      <c r="M186" t="s">
        <v>2817</v>
      </c>
      <c r="N186" t="s">
        <v>2807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2805</v>
      </c>
      <c r="L187" t="s">
        <v>2806</v>
      </c>
      <c r="M187" t="s">
        <v>2817</v>
      </c>
      <c r="N187" t="s">
        <v>2815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2805</v>
      </c>
      <c r="L188" t="s">
        <v>2806</v>
      </c>
      <c r="M188" t="s">
        <v>2817</v>
      </c>
      <c r="N188" t="s">
        <v>2818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2805</v>
      </c>
      <c r="L189" t="s">
        <v>2806</v>
      </c>
      <c r="M189" t="s">
        <v>2817</v>
      </c>
      <c r="N189" t="s">
        <v>2819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2820</v>
      </c>
      <c r="L190" t="s">
        <v>2821</v>
      </c>
      <c r="M190" t="s">
        <v>2822</v>
      </c>
      <c r="N190" t="s">
        <v>2818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2820</v>
      </c>
      <c r="L191" t="s">
        <v>2821</v>
      </c>
      <c r="M191" t="s">
        <v>2822</v>
      </c>
      <c r="N191" t="s">
        <v>2818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2820</v>
      </c>
      <c r="L192" t="s">
        <v>2821</v>
      </c>
      <c r="M192" t="s">
        <v>2822</v>
      </c>
      <c r="N192" t="s">
        <v>2818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2820</v>
      </c>
      <c r="L193" t="s">
        <v>2821</v>
      </c>
      <c r="M193" t="s">
        <v>2822</v>
      </c>
      <c r="N193" t="s">
        <v>2818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2820</v>
      </c>
      <c r="L194" t="s">
        <v>2821</v>
      </c>
      <c r="M194" t="s">
        <v>2823</v>
      </c>
      <c r="N194" t="s">
        <v>2824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2820</v>
      </c>
      <c r="L195" t="s">
        <v>2821</v>
      </c>
      <c r="M195" t="s">
        <v>2823</v>
      </c>
      <c r="N195" t="s">
        <v>2824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2820</v>
      </c>
      <c r="L196" t="s">
        <v>2821</v>
      </c>
      <c r="M196" t="s">
        <v>2825</v>
      </c>
      <c r="N196" t="s">
        <v>2807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2820</v>
      </c>
      <c r="L197" t="s">
        <v>2821</v>
      </c>
      <c r="M197" t="s">
        <v>2825</v>
      </c>
      <c r="N197" t="s">
        <v>2809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2820</v>
      </c>
      <c r="L198" t="s">
        <v>2821</v>
      </c>
      <c r="M198" t="s">
        <v>2826</v>
      </c>
      <c r="N198" t="s">
        <v>2809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2820</v>
      </c>
      <c r="L199" t="s">
        <v>2821</v>
      </c>
      <c r="M199" t="s">
        <v>2826</v>
      </c>
      <c r="N199" t="s">
        <v>2809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2820</v>
      </c>
      <c r="L200" t="s">
        <v>2821</v>
      </c>
      <c r="M200" t="s">
        <v>2827</v>
      </c>
      <c r="N200" t="s">
        <v>2775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2820</v>
      </c>
      <c r="L201" t="s">
        <v>2821</v>
      </c>
      <c r="M201" t="s">
        <v>2827</v>
      </c>
      <c r="N201" t="s">
        <v>2775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2820</v>
      </c>
      <c r="L202" t="s">
        <v>2821</v>
      </c>
      <c r="M202" t="s">
        <v>2827</v>
      </c>
      <c r="N202" t="s">
        <v>2775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2820</v>
      </c>
      <c r="L203" t="s">
        <v>2821</v>
      </c>
      <c r="M203" t="s">
        <v>2827</v>
      </c>
      <c r="N203" t="s">
        <v>2775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2820</v>
      </c>
      <c r="L204" t="s">
        <v>2821</v>
      </c>
      <c r="M204" t="s">
        <v>2828</v>
      </c>
      <c r="N204" t="s">
        <v>2785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2820</v>
      </c>
      <c r="L205" t="s">
        <v>2821</v>
      </c>
      <c r="M205" t="s">
        <v>2829</v>
      </c>
      <c r="N205" t="s">
        <v>2830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2820</v>
      </c>
      <c r="L206" t="s">
        <v>2821</v>
      </c>
      <c r="M206" t="s">
        <v>2829</v>
      </c>
      <c r="N206" t="s">
        <v>2830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2820</v>
      </c>
      <c r="L207" t="s">
        <v>2821</v>
      </c>
      <c r="M207" t="s">
        <v>2831</v>
      </c>
      <c r="N207" t="s">
        <v>2817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2820</v>
      </c>
      <c r="L208" t="s">
        <v>2821</v>
      </c>
      <c r="M208" t="s">
        <v>2831</v>
      </c>
      <c r="N208" t="s">
        <v>2817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2820</v>
      </c>
      <c r="L209" t="s">
        <v>2821</v>
      </c>
      <c r="M209" t="s">
        <v>2831</v>
      </c>
      <c r="N209" t="s">
        <v>2817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2820</v>
      </c>
      <c r="L210" t="s">
        <v>2821</v>
      </c>
      <c r="M210" t="s">
        <v>2831</v>
      </c>
      <c r="N210" t="s">
        <v>2817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2820</v>
      </c>
      <c r="L211" t="s">
        <v>2821</v>
      </c>
      <c r="M211" t="s">
        <v>2831</v>
      </c>
      <c r="N211" t="s">
        <v>2817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2820</v>
      </c>
      <c r="L212" t="s">
        <v>2821</v>
      </c>
      <c r="M212" t="s">
        <v>2832</v>
      </c>
      <c r="N212" t="s">
        <v>2828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2820</v>
      </c>
      <c r="L213" t="s">
        <v>2821</v>
      </c>
      <c r="M213" t="s">
        <v>2832</v>
      </c>
      <c r="N213" t="s">
        <v>2828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2820</v>
      </c>
      <c r="L214" t="s">
        <v>2821</v>
      </c>
      <c r="M214" t="s">
        <v>2832</v>
      </c>
      <c r="N214" t="s">
        <v>2828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2820</v>
      </c>
      <c r="L215" t="s">
        <v>2821</v>
      </c>
      <c r="M215" t="s">
        <v>2832</v>
      </c>
      <c r="N215" t="s">
        <v>2828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2833</v>
      </c>
      <c r="L216" t="s">
        <v>2834</v>
      </c>
      <c r="M216" t="s">
        <v>2835</v>
      </c>
      <c r="N216" t="s">
        <v>2836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2833</v>
      </c>
      <c r="L217" t="s">
        <v>2834</v>
      </c>
      <c r="M217" t="s">
        <v>2835</v>
      </c>
      <c r="N217" t="s">
        <v>2836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2833</v>
      </c>
      <c r="L218" t="s">
        <v>2834</v>
      </c>
      <c r="M218" t="s">
        <v>2835</v>
      </c>
      <c r="N218" t="s">
        <v>2836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2833</v>
      </c>
      <c r="L219" t="s">
        <v>2834</v>
      </c>
      <c r="M219" t="s">
        <v>2835</v>
      </c>
      <c r="N219" t="s">
        <v>2836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2833</v>
      </c>
      <c r="L220" t="s">
        <v>2834</v>
      </c>
      <c r="M220" t="s">
        <v>2835</v>
      </c>
      <c r="N220" t="s">
        <v>2836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2833</v>
      </c>
      <c r="L221" t="s">
        <v>2834</v>
      </c>
      <c r="M221" t="s">
        <v>2835</v>
      </c>
      <c r="N221" t="s">
        <v>2836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2833</v>
      </c>
      <c r="L222" t="s">
        <v>2834</v>
      </c>
      <c r="M222" t="s">
        <v>2837</v>
      </c>
      <c r="N222" t="s">
        <v>2838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2833</v>
      </c>
      <c r="L223" t="s">
        <v>2834</v>
      </c>
      <c r="M223" t="s">
        <v>2837</v>
      </c>
      <c r="N223" t="s">
        <v>2838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2833</v>
      </c>
      <c r="L224" t="s">
        <v>2834</v>
      </c>
      <c r="M224" t="s">
        <v>2837</v>
      </c>
      <c r="N224" t="s">
        <v>2838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2833</v>
      </c>
      <c r="L225" t="s">
        <v>2834</v>
      </c>
      <c r="M225" t="s">
        <v>2837</v>
      </c>
      <c r="N225" t="s">
        <v>2838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2833</v>
      </c>
      <c r="L226" t="s">
        <v>2834</v>
      </c>
      <c r="M226" t="s">
        <v>2837</v>
      </c>
      <c r="N226" t="s">
        <v>2838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2833</v>
      </c>
      <c r="L227" t="s">
        <v>2834</v>
      </c>
      <c r="M227" t="s">
        <v>2837</v>
      </c>
      <c r="N227" t="s">
        <v>2838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2833</v>
      </c>
      <c r="L228" t="s">
        <v>2834</v>
      </c>
      <c r="M228" t="s">
        <v>2837</v>
      </c>
      <c r="N228" t="s">
        <v>2838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2833</v>
      </c>
      <c r="L229" t="s">
        <v>2834</v>
      </c>
      <c r="M229" t="s">
        <v>2837</v>
      </c>
      <c r="N229" t="s">
        <v>2838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2833</v>
      </c>
      <c r="L230" t="s">
        <v>2834</v>
      </c>
      <c r="M230" t="s">
        <v>2837</v>
      </c>
      <c r="N230" t="s">
        <v>2838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2833</v>
      </c>
      <c r="L231" t="s">
        <v>2834</v>
      </c>
      <c r="M231" t="s">
        <v>2837</v>
      </c>
      <c r="N231" t="s">
        <v>2838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2833</v>
      </c>
      <c r="L232" t="s">
        <v>2834</v>
      </c>
      <c r="M232" t="s">
        <v>2839</v>
      </c>
      <c r="N232" t="s">
        <v>2831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2833</v>
      </c>
      <c r="L233" t="s">
        <v>2834</v>
      </c>
      <c r="M233" t="s">
        <v>2839</v>
      </c>
      <c r="N233" t="s">
        <v>2831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2833</v>
      </c>
      <c r="L234" t="s">
        <v>2834</v>
      </c>
      <c r="M234" t="s">
        <v>2839</v>
      </c>
      <c r="N234" t="s">
        <v>2831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2833</v>
      </c>
      <c r="L235" t="s">
        <v>2834</v>
      </c>
      <c r="M235" t="s">
        <v>2839</v>
      </c>
      <c r="N235" t="s">
        <v>2831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2833</v>
      </c>
      <c r="L236" t="s">
        <v>2834</v>
      </c>
      <c r="M236" t="s">
        <v>2839</v>
      </c>
      <c r="N236" t="s">
        <v>2831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2833</v>
      </c>
      <c r="L237" t="s">
        <v>2834</v>
      </c>
      <c r="M237" t="s">
        <v>2839</v>
      </c>
      <c r="N237" t="s">
        <v>2831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2833</v>
      </c>
      <c r="L238" t="s">
        <v>2834</v>
      </c>
      <c r="M238" t="s">
        <v>2839</v>
      </c>
      <c r="N238" t="s">
        <v>2840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2833</v>
      </c>
      <c r="L239" t="s">
        <v>2834</v>
      </c>
      <c r="M239" t="s">
        <v>2839</v>
      </c>
      <c r="N239" t="s">
        <v>2840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2833</v>
      </c>
      <c r="L240" t="s">
        <v>2834</v>
      </c>
      <c r="M240" t="s">
        <v>2841</v>
      </c>
      <c r="N240" t="s">
        <v>2840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2833</v>
      </c>
      <c r="L241" t="s">
        <v>2834</v>
      </c>
      <c r="M241" t="s">
        <v>2841</v>
      </c>
      <c r="N241" t="s">
        <v>2840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2833</v>
      </c>
      <c r="L242" t="s">
        <v>2834</v>
      </c>
      <c r="M242" t="s">
        <v>2841</v>
      </c>
      <c r="N242" t="s">
        <v>2840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2833</v>
      </c>
      <c r="L243" t="s">
        <v>2834</v>
      </c>
      <c r="M243" t="s">
        <v>2841</v>
      </c>
      <c r="N243" t="s">
        <v>2840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2833</v>
      </c>
      <c r="L244" t="s">
        <v>2834</v>
      </c>
      <c r="M244" t="s">
        <v>2841</v>
      </c>
      <c r="N244" t="s">
        <v>2840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2833</v>
      </c>
      <c r="L245" t="s">
        <v>2834</v>
      </c>
      <c r="M245" t="s">
        <v>2841</v>
      </c>
      <c r="N245" t="s">
        <v>2840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 t="e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#VALUE!</v>
      </c>
      <c r="L2" s="7" t="e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#VALUE!</v>
      </c>
      <c r="M2" s="7" t="e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#VALUE!</v>
      </c>
      <c r="N2" s="7" t="e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#VALUE!</v>
      </c>
      <c r="O2" s="5" t="e">
        <f>IF(AND(K2&lt;&gt;"", L2&lt;&gt;""), DATEDIF(K2, L2, "M") + 1, "")</f>
        <v>#VALUE!</v>
      </c>
      <c r="P2" s="10" t="e">
        <f>IF('FY2023'!$A4&lt;&gt;"",IF(AND(MONTH($K2) &lt;= 1, MONTH($L2) &gt;= 1), IF($O2 &lt;&gt; "", $E2/$O2, ""), ""),"")</f>
        <v>#VALUE!</v>
      </c>
      <c r="Q2" s="10" t="e">
        <f>IF('FY2023'!$A4&lt;&gt;"",IF(AND(MONTH($K2) &lt;= 2, MONTH($L2) &gt;= 2), IF($O2 &lt;&gt; "", $E2/$O2, ""), ""),"")</f>
        <v>#VALUE!</v>
      </c>
      <c r="R2" s="10" t="e">
        <f>IF('FY2023'!$A4&lt;&gt;"",IF(AND(MONTH($K2) &lt;= 3, MONTH($L2) &gt;= 3), IF($O2 &lt;&gt; "", $E2/$O2, ""), ""),"")</f>
        <v>#VALUE!</v>
      </c>
      <c r="S2" s="10" t="e">
        <f>IF('FY2023'!$A4&lt;&gt;"",IF(AND(MONTH($K2) &lt;= 4, MONTH($L2) &gt;= 4), IF($O2 &lt;&gt; "", $E2/$O2, ""), ""),"")</f>
        <v>#VALUE!</v>
      </c>
      <c r="T2" s="10" t="e">
        <f>IF('FY2023'!$A4&lt;&gt;"",IF(AND(MONTH($K2) &lt;= 5, MONTH($L2) &gt;= 5), IF($O2 &lt;&gt; "", $E2/$O2, ""), ""),"")</f>
        <v>#VALUE!</v>
      </c>
      <c r="U2" s="10" t="e">
        <f>IF('FY2023'!$A4&lt;&gt;"",IF(AND(MONTH($K2) &lt;= 6, MONTH($L2) &gt;= 6), IF($O2 &lt;&gt; "", $E2/$O2, ""), ""),"")</f>
        <v>#VALUE!</v>
      </c>
      <c r="V2" s="10" t="e">
        <f>IF('FY2023'!$A4&lt;&gt;"",IF(AND(MONTH($K2) &lt;= 7, MONTH($L2) &gt;= 7 ), IF($O2 &lt;&gt; "", $E2/$O2, ""), ""),"")</f>
        <v>#VALUE!</v>
      </c>
      <c r="W2" s="10" t="e">
        <f>IF('FY2023'!$A4&lt;&gt;"",IF(AND(MONTH($K2) &lt;= 8, MONTH($L2) &gt;= 8), IF($O2 &lt;&gt; "", $E2/$O2, ""), ""),"")</f>
        <v>#VALUE!</v>
      </c>
      <c r="X2" s="10" t="e">
        <f>IF('FY2023'!$A4&lt;&gt;"",IF(AND(MONTH($K2) &lt;= 9, MONTH($L2) &gt;= 9), IF($O2 &lt;&gt; "", $E2/$O2, ""), ""),"")</f>
        <v>#VALUE!</v>
      </c>
      <c r="Y2" s="10" t="e">
        <f>IF('FY2023'!$A4&lt;&gt;"",IF(AND(MONTH($K2) &lt;= 10, MONTH($L2) &gt;= 10), IF($O2 &lt;&gt; "", $E2/$O2, ""), ""),"")</f>
        <v>#VALUE!</v>
      </c>
      <c r="Z2" s="10" t="e">
        <f>IF('FY2023'!$A4&lt;&gt;"",IF(AND(MONTH($K2) &lt;= 11, MONTH($L2) &gt;= 11), IF($O2 &lt;&gt; "", $E2/$O2, ""), ""),"")</f>
        <v>#VALUE!</v>
      </c>
      <c r="AA2" s="10" t="e">
        <f>IF('FY2023'!$A4&lt;&gt;"",IF(AND(MONTH($K2) &lt;= 12, MONTH($L2) &gt;= 12), IF($O2 &lt;&gt; "", $E2/$O2, ""), ""),"")</f>
        <v>#VALUE!</v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 t="e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#VALUE!</v>
      </c>
      <c r="L3" s="7" t="e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#VALUE!</v>
      </c>
      <c r="M3" s="7" t="e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#VALUE!</v>
      </c>
      <c r="N3" s="7" t="e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#VALUE!</v>
      </c>
      <c r="O3" s="5" t="e">
        <f t="shared" ref="O3:O66" si="0">IF(AND(K3&lt;&gt;"", L3&lt;&gt;""), DATEDIF(K3, L3, "M") + 1, "")</f>
        <v>#VALUE!</v>
      </c>
      <c r="P3" s="10" t="e">
        <f>IF('FY2023'!$A5&lt;&gt;"",IF(AND(MONTH($K3) &lt;= 1, MONTH($L3) &gt;= 1), IF($O3 &lt;&gt; "", $E3/$O3, ""), ""),"")</f>
        <v>#VALUE!</v>
      </c>
      <c r="Q3" s="10" t="e">
        <f>IF('FY2023'!$A5&lt;&gt;"",IF(AND(MONTH($K3) &lt;= 2, MONTH($L3) &gt;= 2), IF($O3 &lt;&gt; "", $E3/$O3, ""), ""),"")</f>
        <v>#VALUE!</v>
      </c>
      <c r="R3" s="10" t="e">
        <f>IF('FY2023'!$A5&lt;&gt;"",IF(AND(MONTH($K3) &lt;= 3, MONTH($L3) &gt;= 3), IF($O3 &lt;&gt; "", $E3/$O3, ""), ""),"")</f>
        <v>#VALUE!</v>
      </c>
      <c r="S3" s="10" t="e">
        <f>IF('FY2023'!$A5&lt;&gt;"",IF(AND(MONTH($K3) &lt;= 4, MONTH($L3) &gt;= 4), IF($O3 &lt;&gt; "", $E3/$O3, ""), ""),"")</f>
        <v>#VALUE!</v>
      </c>
      <c r="T3" s="10" t="e">
        <f>IF('FY2023'!$A5&lt;&gt;"",IF(AND(MONTH($K3) &lt;= 5, MONTH($L3) &gt;= 5), IF($O3 &lt;&gt; "", $E3/$O3, ""), ""),"")</f>
        <v>#VALUE!</v>
      </c>
      <c r="U3" s="10" t="e">
        <f>IF('FY2023'!$A5&lt;&gt;"",IF(AND(MONTH($K3) &lt;= 6, MONTH($L3) &gt;= 6), IF($O3 &lt;&gt; "", $E3/$O3, ""), ""),"")</f>
        <v>#VALUE!</v>
      </c>
      <c r="V3" s="10" t="e">
        <f>IF('FY2023'!$A5&lt;&gt;"",IF(AND(MONTH($K3) &lt;= 7, MONTH($L3) &gt;= 7 ), IF($O3 &lt;&gt; "", $E3/$O3, ""), ""),"")</f>
        <v>#VALUE!</v>
      </c>
      <c r="W3" s="10" t="e">
        <f>IF('FY2023'!$A5&lt;&gt;"",IF(AND(MONTH($K3) &lt;= 8, MONTH($L3) &gt;= 8), IF($O3 &lt;&gt; "", $E3/$O3, ""), ""),"")</f>
        <v>#VALUE!</v>
      </c>
      <c r="X3" s="10" t="e">
        <f>IF('FY2023'!$A5&lt;&gt;"",IF(AND(MONTH($K3) &lt;= 9, MONTH($L3) &gt;= 9), IF($O3 &lt;&gt; "", $E3/$O3, ""), ""),"")</f>
        <v>#VALUE!</v>
      </c>
      <c r="Y3" s="10" t="e">
        <f>IF('FY2023'!$A5&lt;&gt;"",IF(AND(MONTH($K3) &lt;= 10, MONTH($L3) &gt;= 10), IF($O3 &lt;&gt; "", $E3/$O3, ""), ""),"")</f>
        <v>#VALUE!</v>
      </c>
      <c r="Z3" s="10" t="e">
        <f>IF('FY2023'!$A5&lt;&gt;"",IF(AND(MONTH($K3) &lt;= 11, MONTH($L3) &gt;= 11), IF($O3 &lt;&gt; "", $E3/$O3, ""), ""),"")</f>
        <v>#VALUE!</v>
      </c>
      <c r="AA3" s="10" t="e">
        <f>IF('FY2023'!$A5&lt;&gt;"",IF(AND(MONTH($K3) &lt;= 12, MONTH($L3) &gt;= 12), IF($O3 &lt;&gt; "", $E3/$O3, ""), ""),"")</f>
        <v>#VALUE!</v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 t="e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#VALUE!</v>
      </c>
      <c r="L4" s="7" t="e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#VALUE!</v>
      </c>
      <c r="M4" s="7" t="e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#VALUE!</v>
      </c>
      <c r="N4" s="7" t="e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#VALUE!</v>
      </c>
      <c r="O4" s="5" t="e">
        <f t="shared" si="0"/>
        <v>#VALUE!</v>
      </c>
      <c r="P4" s="10" t="e">
        <f>IF('FY2023'!$A6&lt;&gt;"",IF(AND(MONTH($K4) &lt;= 1, MONTH($L4) &gt;= 1), IF($O4 &lt;&gt; "", $E4/$O4, ""), ""),"")</f>
        <v>#VALUE!</v>
      </c>
      <c r="Q4" s="10" t="e">
        <f>IF('FY2023'!$A6&lt;&gt;"",IF(AND(MONTH($K4) &lt;= 2, MONTH($L4) &gt;= 2), IF($O4 &lt;&gt; "", $E4/$O4, ""), ""),"")</f>
        <v>#VALUE!</v>
      </c>
      <c r="R4" s="10" t="e">
        <f>IF('FY2023'!$A6&lt;&gt;"",IF(AND(MONTH($K4) &lt;= 3, MONTH($L4) &gt;= 3), IF($O4 &lt;&gt; "", $E4/$O4, ""), ""),"")</f>
        <v>#VALUE!</v>
      </c>
      <c r="S4" s="10" t="e">
        <f>IF('FY2023'!$A6&lt;&gt;"",IF(AND(MONTH($K4) &lt;= 4, MONTH($L4) &gt;= 4), IF($O4 &lt;&gt; "", $E4/$O4, ""), ""),"")</f>
        <v>#VALUE!</v>
      </c>
      <c r="T4" s="10" t="e">
        <f>IF('FY2023'!$A6&lt;&gt;"",IF(AND(MONTH($K4) &lt;= 5, MONTH($L4) &gt;= 5), IF($O4 &lt;&gt; "", $E4/$O4, ""), ""),"")</f>
        <v>#VALUE!</v>
      </c>
      <c r="U4" s="10" t="e">
        <f>IF('FY2023'!$A6&lt;&gt;"",IF(AND(MONTH($K4) &lt;= 6, MONTH($L4) &gt;= 6), IF($O4 &lt;&gt; "", $E4/$O4, ""), ""),"")</f>
        <v>#VALUE!</v>
      </c>
      <c r="V4" s="10" t="e">
        <f>IF('FY2023'!$A6&lt;&gt;"",IF(AND(MONTH($K4) &lt;= 7, MONTH($L4) &gt;= 7 ), IF($O4 &lt;&gt; "", $E4/$O4, ""), ""),"")</f>
        <v>#VALUE!</v>
      </c>
      <c r="W4" s="10" t="e">
        <f>IF('FY2023'!$A6&lt;&gt;"",IF(AND(MONTH($K4) &lt;= 8, MONTH($L4) &gt;= 8), IF($O4 &lt;&gt; "", $E4/$O4, ""), ""),"")</f>
        <v>#VALUE!</v>
      </c>
      <c r="X4" s="10" t="e">
        <f>IF('FY2023'!$A6&lt;&gt;"",IF(AND(MONTH($K4) &lt;= 9, MONTH($L4) &gt;= 9), IF($O4 &lt;&gt; "", $E4/$O4, ""), ""),"")</f>
        <v>#VALUE!</v>
      </c>
      <c r="Y4" s="10" t="e">
        <f>IF('FY2023'!$A6&lt;&gt;"",IF(AND(MONTH($K4) &lt;= 10, MONTH($L4) &gt;= 10), IF($O4 &lt;&gt; "", $E4/$O4, ""), ""),"")</f>
        <v>#VALUE!</v>
      </c>
      <c r="Z4" s="10" t="e">
        <f>IF('FY2023'!$A6&lt;&gt;"",IF(AND(MONTH($K4) &lt;= 11, MONTH($L4) &gt;= 11), IF($O4 &lt;&gt; "", $E4/$O4, ""), ""),"")</f>
        <v>#VALUE!</v>
      </c>
      <c r="AA4" s="10" t="e">
        <f>IF('FY2023'!$A6&lt;&gt;"",IF(AND(MONTH($K4) &lt;= 12, MONTH($L4) &gt;= 12), IF($O4 &lt;&gt; "", $E4/$O4, ""), ""),"")</f>
        <v>#VALUE!</v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 t="e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#VALUE!</v>
      </c>
      <c r="L5" s="7" t="e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#VALUE!</v>
      </c>
      <c r="M5" s="7" t="e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#VALUE!</v>
      </c>
      <c r="N5" s="7" t="e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#VALUE!</v>
      </c>
      <c r="O5" s="5" t="e">
        <f t="shared" si="0"/>
        <v>#VALUE!</v>
      </c>
      <c r="P5" s="10" t="e">
        <f>IF('FY2023'!$A7&lt;&gt;"",IF(AND(MONTH($K5) &lt;= 1, MONTH($L5) &gt;= 1), IF($O5 &lt;&gt; "", $E5/$O5, ""), ""),"")</f>
        <v>#VALUE!</v>
      </c>
      <c r="Q5" s="10" t="e">
        <f>IF('FY2023'!$A7&lt;&gt;"",IF(AND(MONTH($K5) &lt;= 2, MONTH($L5) &gt;= 2), IF($O5 &lt;&gt; "", $E5/$O5, ""), ""),"")</f>
        <v>#VALUE!</v>
      </c>
      <c r="R5" s="10" t="e">
        <f>IF('FY2023'!$A7&lt;&gt;"",IF(AND(MONTH($K5) &lt;= 3, MONTH($L5) &gt;= 3), IF($O5 &lt;&gt; "", $E5/$O5, ""), ""),"")</f>
        <v>#VALUE!</v>
      </c>
      <c r="S5" s="10" t="e">
        <f>IF('FY2023'!$A7&lt;&gt;"",IF(AND(MONTH($K5) &lt;= 4, MONTH($L5) &gt;= 4), IF($O5 &lt;&gt; "", $E5/$O5, ""), ""),"")</f>
        <v>#VALUE!</v>
      </c>
      <c r="T5" s="10" t="e">
        <f>IF('FY2023'!$A7&lt;&gt;"",IF(AND(MONTH($K5) &lt;= 5, MONTH($L5) &gt;= 5), IF($O5 &lt;&gt; "", $E5/$O5, ""), ""),"")</f>
        <v>#VALUE!</v>
      </c>
      <c r="U5" s="10" t="e">
        <f>IF('FY2023'!$A7&lt;&gt;"",IF(AND(MONTH($K5) &lt;= 6, MONTH($L5) &gt;= 6), IF($O5 &lt;&gt; "", $E5/$O5, ""), ""),"")</f>
        <v>#VALUE!</v>
      </c>
      <c r="V5" s="10" t="e">
        <f>IF('FY2023'!$A7&lt;&gt;"",IF(AND(MONTH($K5) &lt;= 7, MONTH($L5) &gt;= 7 ), IF($O5 &lt;&gt; "", $E5/$O5, ""), ""),"")</f>
        <v>#VALUE!</v>
      </c>
      <c r="W5" s="10" t="e">
        <f>IF('FY2023'!$A7&lt;&gt;"",IF(AND(MONTH($K5) &lt;= 8, MONTH($L5) &gt;= 8), IF($O5 &lt;&gt; "", $E5/$O5, ""), ""),"")</f>
        <v>#VALUE!</v>
      </c>
      <c r="X5" s="10" t="e">
        <f>IF('FY2023'!$A7&lt;&gt;"",IF(AND(MONTH($K5) &lt;= 9, MONTH($L5) &gt;= 9), IF($O5 &lt;&gt; "", $E5/$O5, ""), ""),"")</f>
        <v>#VALUE!</v>
      </c>
      <c r="Y5" s="10" t="e">
        <f>IF('FY2023'!$A7&lt;&gt;"",IF(AND(MONTH($K5) &lt;= 10, MONTH($L5) &gt;= 10), IF($O5 &lt;&gt; "", $E5/$O5, ""), ""),"")</f>
        <v>#VALUE!</v>
      </c>
      <c r="Z5" s="10" t="e">
        <f>IF('FY2023'!$A7&lt;&gt;"",IF(AND(MONTH($K5) &lt;= 11, MONTH($L5) &gt;= 11), IF($O5 &lt;&gt; "", $E5/$O5, ""), ""),"")</f>
        <v>#VALUE!</v>
      </c>
      <c r="AA5" s="10" t="e">
        <f>IF('FY2023'!$A7&lt;&gt;"",IF(AND(MONTH($K5) &lt;= 12, MONTH($L5) &gt;= 12), IF($O5 &lt;&gt; "", $E5/$O5, ""), ""),"")</f>
        <v>#VALUE!</v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 t="e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#VALUE!</v>
      </c>
      <c r="L6" s="7" t="e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#VALUE!</v>
      </c>
      <c r="M6" s="7" t="e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#VALUE!</v>
      </c>
      <c r="N6" s="7" t="e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#VALUE!</v>
      </c>
      <c r="O6" s="5" t="e">
        <f t="shared" si="0"/>
        <v>#VALUE!</v>
      </c>
      <c r="P6" s="10" t="e">
        <f>IF('FY2023'!$A8&lt;&gt;"",IF(AND(MONTH($K6) &lt;= 1, MONTH($L6) &gt;= 1), IF($O6 &lt;&gt; "", $E6/$O6, ""), ""),"")</f>
        <v>#VALUE!</v>
      </c>
      <c r="Q6" s="10" t="e">
        <f>IF('FY2023'!$A8&lt;&gt;"",IF(AND(MONTH($K6) &lt;= 2, MONTH($L6) &gt;= 2), IF($O6 &lt;&gt; "", $E6/$O6, ""), ""),"")</f>
        <v>#VALUE!</v>
      </c>
      <c r="R6" s="10" t="e">
        <f>IF('FY2023'!$A8&lt;&gt;"",IF(AND(MONTH($K6) &lt;= 3, MONTH($L6) &gt;= 3), IF($O6 &lt;&gt; "", $E6/$O6, ""), ""),"")</f>
        <v>#VALUE!</v>
      </c>
      <c r="S6" s="10" t="e">
        <f>IF('FY2023'!$A8&lt;&gt;"",IF(AND(MONTH($K6) &lt;= 4, MONTH($L6) &gt;= 4), IF($O6 &lt;&gt; "", $E6/$O6, ""), ""),"")</f>
        <v>#VALUE!</v>
      </c>
      <c r="T6" s="10" t="e">
        <f>IF('FY2023'!$A8&lt;&gt;"",IF(AND(MONTH($K6) &lt;= 5, MONTH($L6) &gt;= 5), IF($O6 &lt;&gt; "", $E6/$O6, ""), ""),"")</f>
        <v>#VALUE!</v>
      </c>
      <c r="U6" s="10" t="e">
        <f>IF('FY2023'!$A8&lt;&gt;"",IF(AND(MONTH($K6) &lt;= 6, MONTH($L6) &gt;= 6), IF($O6 &lt;&gt; "", $E6/$O6, ""), ""),"")</f>
        <v>#VALUE!</v>
      </c>
      <c r="V6" s="10" t="e">
        <f>IF('FY2023'!$A8&lt;&gt;"",IF(AND(MONTH($K6) &lt;= 7, MONTH($L6) &gt;= 7 ), IF($O6 &lt;&gt; "", $E6/$O6, ""), ""),"")</f>
        <v>#VALUE!</v>
      </c>
      <c r="W6" s="10" t="e">
        <f>IF('FY2023'!$A8&lt;&gt;"",IF(AND(MONTH($K6) &lt;= 8, MONTH($L6) &gt;= 8), IF($O6 &lt;&gt; "", $E6/$O6, ""), ""),"")</f>
        <v>#VALUE!</v>
      </c>
      <c r="X6" s="10" t="e">
        <f>IF('FY2023'!$A8&lt;&gt;"",IF(AND(MONTH($K6) &lt;= 9, MONTH($L6) &gt;= 9), IF($O6 &lt;&gt; "", $E6/$O6, ""), ""),"")</f>
        <v>#VALUE!</v>
      </c>
      <c r="Y6" s="10" t="e">
        <f>IF('FY2023'!$A8&lt;&gt;"",IF(AND(MONTH($K6) &lt;= 10, MONTH($L6) &gt;= 10), IF($O6 &lt;&gt; "", $E6/$O6, ""), ""),"")</f>
        <v>#VALUE!</v>
      </c>
      <c r="Z6" s="10" t="e">
        <f>IF('FY2023'!$A8&lt;&gt;"",IF(AND(MONTH($K6) &lt;= 11, MONTH($L6) &gt;= 11), IF($O6 &lt;&gt; "", $E6/$O6, ""), ""),"")</f>
        <v>#VALUE!</v>
      </c>
      <c r="AA6" s="10" t="e">
        <f>IF('FY2023'!$A8&lt;&gt;"",IF(AND(MONTH($K6) &lt;= 12, MONTH($L6) &gt;= 12), IF($O6 &lt;&gt; "", $E6/$O6, ""), ""),"")</f>
        <v>#VALUE!</v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 t="e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#VALUE!</v>
      </c>
      <c r="L7" s="7" t="e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#VALUE!</v>
      </c>
      <c r="M7" s="7" t="e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#VALUE!</v>
      </c>
      <c r="N7" s="7" t="e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#VALUE!</v>
      </c>
      <c r="O7" s="5" t="e">
        <f t="shared" si="0"/>
        <v>#VALUE!</v>
      </c>
      <c r="P7" s="10" t="e">
        <f>IF('FY2023'!$A9&lt;&gt;"",IF(AND(MONTH($K7) &lt;= 1, MONTH($L7) &gt;= 1), IF($O7 &lt;&gt; "", $E7/$O7, ""), ""),"")</f>
        <v>#VALUE!</v>
      </c>
      <c r="Q7" s="10" t="e">
        <f>IF('FY2023'!$A9&lt;&gt;"",IF(AND(MONTH($K7) &lt;= 2, MONTH($L7) &gt;= 2), IF($O7 &lt;&gt; "", $E7/$O7, ""), ""),"")</f>
        <v>#VALUE!</v>
      </c>
      <c r="R7" s="10" t="e">
        <f>IF('FY2023'!$A9&lt;&gt;"",IF(AND(MONTH($K7) &lt;= 3, MONTH($L7) &gt;= 3), IF($O7 &lt;&gt; "", $E7/$O7, ""), ""),"")</f>
        <v>#VALUE!</v>
      </c>
      <c r="S7" s="10" t="e">
        <f>IF('FY2023'!$A9&lt;&gt;"",IF(AND(MONTH($K7) &lt;= 4, MONTH($L7) &gt;= 4), IF($O7 &lt;&gt; "", $E7/$O7, ""), ""),"")</f>
        <v>#VALUE!</v>
      </c>
      <c r="T7" s="10" t="e">
        <f>IF('FY2023'!$A9&lt;&gt;"",IF(AND(MONTH($K7) &lt;= 5, MONTH($L7) &gt;= 5), IF($O7 &lt;&gt; "", $E7/$O7, ""), ""),"")</f>
        <v>#VALUE!</v>
      </c>
      <c r="U7" s="10" t="e">
        <f>IF('FY2023'!$A9&lt;&gt;"",IF(AND(MONTH($K7) &lt;= 6, MONTH($L7) &gt;= 6), IF($O7 &lt;&gt; "", $E7/$O7, ""), ""),"")</f>
        <v>#VALUE!</v>
      </c>
      <c r="V7" s="10" t="e">
        <f>IF('FY2023'!$A9&lt;&gt;"",IF(AND(MONTH($K7) &lt;= 7, MONTH($L7) &gt;= 7 ), IF($O7 &lt;&gt; "", $E7/$O7, ""), ""),"")</f>
        <v>#VALUE!</v>
      </c>
      <c r="W7" s="10" t="e">
        <f>IF('FY2023'!$A9&lt;&gt;"",IF(AND(MONTH($K7) &lt;= 8, MONTH($L7) &gt;= 8), IF($O7 &lt;&gt; "", $E7/$O7, ""), ""),"")</f>
        <v>#VALUE!</v>
      </c>
      <c r="X7" s="10" t="e">
        <f>IF('FY2023'!$A9&lt;&gt;"",IF(AND(MONTH($K7) &lt;= 9, MONTH($L7) &gt;= 9), IF($O7 &lt;&gt; "", $E7/$O7, ""), ""),"")</f>
        <v>#VALUE!</v>
      </c>
      <c r="Y7" s="10" t="e">
        <f>IF('FY2023'!$A9&lt;&gt;"",IF(AND(MONTH($K7) &lt;= 10, MONTH($L7) &gt;= 10), IF($O7 &lt;&gt; "", $E7/$O7, ""), ""),"")</f>
        <v>#VALUE!</v>
      </c>
      <c r="Z7" s="10" t="e">
        <f>IF('FY2023'!$A9&lt;&gt;"",IF(AND(MONTH($K7) &lt;= 11, MONTH($L7) &gt;= 11), IF($O7 &lt;&gt; "", $E7/$O7, ""), ""),"")</f>
        <v>#VALUE!</v>
      </c>
      <c r="AA7" s="10" t="e">
        <f>IF('FY2023'!$A9&lt;&gt;"",IF(AND(MONTH($K7) &lt;= 12, MONTH($L7) &gt;= 12), IF($O7 &lt;&gt; "", $E7/$O7, ""), ""),"")</f>
        <v>#VALUE!</v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 t="e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#VALUE!</v>
      </c>
      <c r="L8" s="7" t="e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#VALUE!</v>
      </c>
      <c r="M8" s="7" t="e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#VALUE!</v>
      </c>
      <c r="N8" s="7" t="e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#VALUE!</v>
      </c>
      <c r="O8" s="5" t="e">
        <f t="shared" si="0"/>
        <v>#VALUE!</v>
      </c>
      <c r="P8" s="10" t="e">
        <f>IF('FY2023'!$A10&lt;&gt;"",IF(AND(MONTH($K8) &lt;= 1, MONTH($L8) &gt;= 1), IF($O8 &lt;&gt; "", $E8/$O8, ""), ""),"")</f>
        <v>#VALUE!</v>
      </c>
      <c r="Q8" s="10" t="e">
        <f>IF('FY2023'!$A10&lt;&gt;"",IF(AND(MONTH($K8) &lt;= 2, MONTH($L8) &gt;= 2), IF($O8 &lt;&gt; "", $E8/$O8, ""), ""),"")</f>
        <v>#VALUE!</v>
      </c>
      <c r="R8" s="10" t="e">
        <f>IF('FY2023'!$A10&lt;&gt;"",IF(AND(MONTH($K8) &lt;= 3, MONTH($L8) &gt;= 3), IF($O8 &lt;&gt; "", $E8/$O8, ""), ""),"")</f>
        <v>#VALUE!</v>
      </c>
      <c r="S8" s="10" t="e">
        <f>IF('FY2023'!$A10&lt;&gt;"",IF(AND(MONTH($K8) &lt;= 4, MONTH($L8) &gt;= 4), IF($O8 &lt;&gt; "", $E8/$O8, ""), ""),"")</f>
        <v>#VALUE!</v>
      </c>
      <c r="T8" s="10" t="e">
        <f>IF('FY2023'!$A10&lt;&gt;"",IF(AND(MONTH($K8) &lt;= 5, MONTH($L8) &gt;= 5), IF($O8 &lt;&gt; "", $E8/$O8, ""), ""),"")</f>
        <v>#VALUE!</v>
      </c>
      <c r="U8" s="10" t="e">
        <f>IF('FY2023'!$A10&lt;&gt;"",IF(AND(MONTH($K8) &lt;= 6, MONTH($L8) &gt;= 6), IF($O8 &lt;&gt; "", $E8/$O8, ""), ""),"")</f>
        <v>#VALUE!</v>
      </c>
      <c r="V8" s="10" t="e">
        <f>IF('FY2023'!$A10&lt;&gt;"",IF(AND(MONTH($K8) &lt;= 7, MONTH($L8) &gt;= 7 ), IF($O8 &lt;&gt; "", $E8/$O8, ""), ""),"")</f>
        <v>#VALUE!</v>
      </c>
      <c r="W8" s="10" t="e">
        <f>IF('FY2023'!$A10&lt;&gt;"",IF(AND(MONTH($K8) &lt;= 8, MONTH($L8) &gt;= 8), IF($O8 &lt;&gt; "", $E8/$O8, ""), ""),"")</f>
        <v>#VALUE!</v>
      </c>
      <c r="X8" s="10" t="e">
        <f>IF('FY2023'!$A10&lt;&gt;"",IF(AND(MONTH($K8) &lt;= 9, MONTH($L8) &gt;= 9), IF($O8 &lt;&gt; "", $E8/$O8, ""), ""),"")</f>
        <v>#VALUE!</v>
      </c>
      <c r="Y8" s="10" t="e">
        <f>IF('FY2023'!$A10&lt;&gt;"",IF(AND(MONTH($K8) &lt;= 10, MONTH($L8) &gt;= 10), IF($O8 &lt;&gt; "", $E8/$O8, ""), ""),"")</f>
        <v>#VALUE!</v>
      </c>
      <c r="Z8" s="10" t="e">
        <f>IF('FY2023'!$A10&lt;&gt;"",IF(AND(MONTH($K8) &lt;= 11, MONTH($L8) &gt;= 11), IF($O8 &lt;&gt; "", $E8/$O8, ""), ""),"")</f>
        <v>#VALUE!</v>
      </c>
      <c r="AA8" s="10" t="e">
        <f>IF('FY2023'!$A10&lt;&gt;"",IF(AND(MONTH($K8) &lt;= 12, MONTH($L8) &gt;= 12), IF($O8 &lt;&gt; "", $E8/$O8, ""), ""),"")</f>
        <v>#VALUE!</v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 t="e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#VALUE!</v>
      </c>
      <c r="L9" s="7" t="e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#VALUE!</v>
      </c>
      <c r="M9" s="7" t="e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#VALUE!</v>
      </c>
      <c r="N9" s="7" t="e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#VALUE!</v>
      </c>
      <c r="O9" s="5" t="e">
        <f t="shared" si="0"/>
        <v>#VALUE!</v>
      </c>
      <c r="P9" s="10" t="e">
        <f>IF('FY2023'!$A11&lt;&gt;"",IF(AND(MONTH($K9) &lt;= 1, MONTH($L9) &gt;= 1), IF($O9 &lt;&gt; "", $E9/$O9, ""), ""),"")</f>
        <v>#VALUE!</v>
      </c>
      <c r="Q9" s="10" t="e">
        <f>IF('FY2023'!$A11&lt;&gt;"",IF(AND(MONTH($K9) &lt;= 2, MONTH($L9) &gt;= 2), IF($O9 &lt;&gt; "", $E9/$O9, ""), ""),"")</f>
        <v>#VALUE!</v>
      </c>
      <c r="R9" s="10" t="e">
        <f>IF('FY2023'!$A11&lt;&gt;"",IF(AND(MONTH($K9) &lt;= 3, MONTH($L9) &gt;= 3), IF($O9 &lt;&gt; "", $E9/$O9, ""), ""),"")</f>
        <v>#VALUE!</v>
      </c>
      <c r="S9" s="10" t="e">
        <f>IF('FY2023'!$A11&lt;&gt;"",IF(AND(MONTH($K9) &lt;= 4, MONTH($L9) &gt;= 4), IF($O9 &lt;&gt; "", $E9/$O9, ""), ""),"")</f>
        <v>#VALUE!</v>
      </c>
      <c r="T9" s="10" t="e">
        <f>IF('FY2023'!$A11&lt;&gt;"",IF(AND(MONTH($K9) &lt;= 5, MONTH($L9) &gt;= 5), IF($O9 &lt;&gt; "", $E9/$O9, ""), ""),"")</f>
        <v>#VALUE!</v>
      </c>
      <c r="U9" s="10" t="e">
        <f>IF('FY2023'!$A11&lt;&gt;"",IF(AND(MONTH($K9) &lt;= 6, MONTH($L9) &gt;= 6), IF($O9 &lt;&gt; "", $E9/$O9, ""), ""),"")</f>
        <v>#VALUE!</v>
      </c>
      <c r="V9" s="10" t="e">
        <f>IF('FY2023'!$A11&lt;&gt;"",IF(AND(MONTH($K9) &lt;= 7, MONTH($L9) &gt;= 7 ), IF($O9 &lt;&gt; "", $E9/$O9, ""), ""),"")</f>
        <v>#VALUE!</v>
      </c>
      <c r="W9" s="10" t="e">
        <f>IF('FY2023'!$A11&lt;&gt;"",IF(AND(MONTH($K9) &lt;= 8, MONTH($L9) &gt;= 8), IF($O9 &lt;&gt; "", $E9/$O9, ""), ""),"")</f>
        <v>#VALUE!</v>
      </c>
      <c r="X9" s="10" t="e">
        <f>IF('FY2023'!$A11&lt;&gt;"",IF(AND(MONTH($K9) &lt;= 9, MONTH($L9) &gt;= 9), IF($O9 &lt;&gt; "", $E9/$O9, ""), ""),"")</f>
        <v>#VALUE!</v>
      </c>
      <c r="Y9" s="10" t="e">
        <f>IF('FY2023'!$A11&lt;&gt;"",IF(AND(MONTH($K9) &lt;= 10, MONTH($L9) &gt;= 10), IF($O9 &lt;&gt; "", $E9/$O9, ""), ""),"")</f>
        <v>#VALUE!</v>
      </c>
      <c r="Z9" s="10" t="e">
        <f>IF('FY2023'!$A11&lt;&gt;"",IF(AND(MONTH($K9) &lt;= 11, MONTH($L9) &gt;= 11), IF($O9 &lt;&gt; "", $E9/$O9, ""), ""),"")</f>
        <v>#VALUE!</v>
      </c>
      <c r="AA9" s="10" t="e">
        <f>IF('FY2023'!$A11&lt;&gt;"",IF(AND(MONTH($K9) &lt;= 12, MONTH($L9) &gt;= 12), IF($O9 &lt;&gt; "", $E9/$O9, ""), ""),"")</f>
        <v>#VALUE!</v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 t="e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#VALUE!</v>
      </c>
      <c r="L10" s="7" t="e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#VALUE!</v>
      </c>
      <c r="M10" s="7" t="e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#VALUE!</v>
      </c>
      <c r="N10" s="7" t="e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#VALUE!</v>
      </c>
      <c r="O10" s="5" t="e">
        <f t="shared" si="0"/>
        <v>#VALUE!</v>
      </c>
      <c r="P10" s="10" t="e">
        <f>IF('FY2023'!$A12&lt;&gt;"",IF(AND(MONTH($K10) &lt;= 1, MONTH($L10) &gt;= 1), IF($O10 &lt;&gt; "", $E10/$O10, ""), ""),"")</f>
        <v>#VALUE!</v>
      </c>
      <c r="Q10" s="10" t="e">
        <f>IF('FY2023'!$A12&lt;&gt;"",IF(AND(MONTH($K10) &lt;= 2, MONTH($L10) &gt;= 2), IF($O10 &lt;&gt; "", $E10/$O10, ""), ""),"")</f>
        <v>#VALUE!</v>
      </c>
      <c r="R10" s="10" t="e">
        <f>IF('FY2023'!$A12&lt;&gt;"",IF(AND(MONTH($K10) &lt;= 3, MONTH($L10) &gt;= 3), IF($O10 &lt;&gt; "", $E10/$O10, ""), ""),"")</f>
        <v>#VALUE!</v>
      </c>
      <c r="S10" s="10" t="e">
        <f>IF('FY2023'!$A12&lt;&gt;"",IF(AND(MONTH($K10) &lt;= 4, MONTH($L10) &gt;= 4), IF($O10 &lt;&gt; "", $E10/$O10, ""), ""),"")</f>
        <v>#VALUE!</v>
      </c>
      <c r="T10" s="10" t="e">
        <f>IF('FY2023'!$A12&lt;&gt;"",IF(AND(MONTH($K10) &lt;= 5, MONTH($L10) &gt;= 5), IF($O10 &lt;&gt; "", $E10/$O10, ""), ""),"")</f>
        <v>#VALUE!</v>
      </c>
      <c r="U10" s="10" t="e">
        <f>IF('FY2023'!$A12&lt;&gt;"",IF(AND(MONTH($K10) &lt;= 6, MONTH($L10) &gt;= 6), IF($O10 &lt;&gt; "", $E10/$O10, ""), ""),"")</f>
        <v>#VALUE!</v>
      </c>
      <c r="V10" s="10" t="e">
        <f>IF('FY2023'!$A12&lt;&gt;"",IF(AND(MONTH($K10) &lt;= 7, MONTH($L10) &gt;= 7 ), IF($O10 &lt;&gt; "", $E10/$O10, ""), ""),"")</f>
        <v>#VALUE!</v>
      </c>
      <c r="W10" s="10" t="e">
        <f>IF('FY2023'!$A12&lt;&gt;"",IF(AND(MONTH($K10) &lt;= 8, MONTH($L10) &gt;= 8), IF($O10 &lt;&gt; "", $E10/$O10, ""), ""),"")</f>
        <v>#VALUE!</v>
      </c>
      <c r="X10" s="10" t="e">
        <f>IF('FY2023'!$A12&lt;&gt;"",IF(AND(MONTH($K10) &lt;= 9, MONTH($L10) &gt;= 9), IF($O10 &lt;&gt; "", $E10/$O10, ""), ""),"")</f>
        <v>#VALUE!</v>
      </c>
      <c r="Y10" s="10" t="e">
        <f>IF('FY2023'!$A12&lt;&gt;"",IF(AND(MONTH($K10) &lt;= 10, MONTH($L10) &gt;= 10), IF($O10 &lt;&gt; "", $E10/$O10, ""), ""),"")</f>
        <v>#VALUE!</v>
      </c>
      <c r="Z10" s="10" t="e">
        <f>IF('FY2023'!$A12&lt;&gt;"",IF(AND(MONTH($K10) &lt;= 11, MONTH($L10) &gt;= 11), IF($O10 &lt;&gt; "", $E10/$O10, ""), ""),"")</f>
        <v>#VALUE!</v>
      </c>
      <c r="AA10" s="10" t="e">
        <f>IF('FY2023'!$A12&lt;&gt;"",IF(AND(MONTH($K10) &lt;= 12, MONTH($L10) &gt;= 12), IF($O10 &lt;&gt; "", $E10/$O10, ""), ""),"")</f>
        <v>#VALUE!</v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 t="e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#VALUE!</v>
      </c>
      <c r="L11" s="7" t="e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#VALUE!</v>
      </c>
      <c r="M11" s="7" t="e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#VALUE!</v>
      </c>
      <c r="N11" s="7" t="e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#VALUE!</v>
      </c>
      <c r="O11" s="5" t="e">
        <f t="shared" si="0"/>
        <v>#VALUE!</v>
      </c>
      <c r="P11" s="10" t="e">
        <f>IF('FY2023'!$A13&lt;&gt;"",IF(AND(MONTH($K11) &lt;= 1, MONTH($L11) &gt;= 1), IF($O11 &lt;&gt; "", $E11/$O11, ""), ""),"")</f>
        <v>#VALUE!</v>
      </c>
      <c r="Q11" s="10" t="e">
        <f>IF('FY2023'!$A13&lt;&gt;"",IF(AND(MONTH($K11) &lt;= 2, MONTH($L11) &gt;= 2), IF($O11 &lt;&gt; "", $E11/$O11, ""), ""),"")</f>
        <v>#VALUE!</v>
      </c>
      <c r="R11" s="10" t="e">
        <f>IF('FY2023'!$A13&lt;&gt;"",IF(AND(MONTH($K11) &lt;= 3, MONTH($L11) &gt;= 3), IF($O11 &lt;&gt; "", $E11/$O11, ""), ""),"")</f>
        <v>#VALUE!</v>
      </c>
      <c r="S11" s="10" t="e">
        <f>IF('FY2023'!$A13&lt;&gt;"",IF(AND(MONTH($K11) &lt;= 4, MONTH($L11) &gt;= 4), IF($O11 &lt;&gt; "", $E11/$O11, ""), ""),"")</f>
        <v>#VALUE!</v>
      </c>
      <c r="T11" s="10" t="e">
        <f>IF('FY2023'!$A13&lt;&gt;"",IF(AND(MONTH($K11) &lt;= 5, MONTH($L11) &gt;= 5), IF($O11 &lt;&gt; "", $E11/$O11, ""), ""),"")</f>
        <v>#VALUE!</v>
      </c>
      <c r="U11" s="10" t="e">
        <f>IF('FY2023'!$A13&lt;&gt;"",IF(AND(MONTH($K11) &lt;= 6, MONTH($L11) &gt;= 6), IF($O11 &lt;&gt; "", $E11/$O11, ""), ""),"")</f>
        <v>#VALUE!</v>
      </c>
      <c r="V11" s="10" t="e">
        <f>IF('FY2023'!$A13&lt;&gt;"",IF(AND(MONTH($K11) &lt;= 7, MONTH($L11) &gt;= 7 ), IF($O11 &lt;&gt; "", $E11/$O11, ""), ""),"")</f>
        <v>#VALUE!</v>
      </c>
      <c r="W11" s="10" t="e">
        <f>IF('FY2023'!$A13&lt;&gt;"",IF(AND(MONTH($K11) &lt;= 8, MONTH($L11) &gt;= 8), IF($O11 &lt;&gt; "", $E11/$O11, ""), ""),"")</f>
        <v>#VALUE!</v>
      </c>
      <c r="X11" s="10" t="e">
        <f>IF('FY2023'!$A13&lt;&gt;"",IF(AND(MONTH($K11) &lt;= 9, MONTH($L11) &gt;= 9), IF($O11 &lt;&gt; "", $E11/$O11, ""), ""),"")</f>
        <v>#VALUE!</v>
      </c>
      <c r="Y11" s="10" t="e">
        <f>IF('FY2023'!$A13&lt;&gt;"",IF(AND(MONTH($K11) &lt;= 10, MONTH($L11) &gt;= 10), IF($O11 &lt;&gt; "", $E11/$O11, ""), ""),"")</f>
        <v>#VALUE!</v>
      </c>
      <c r="Z11" s="10" t="e">
        <f>IF('FY2023'!$A13&lt;&gt;"",IF(AND(MONTH($K11) &lt;= 11, MONTH($L11) &gt;= 11), IF($O11 &lt;&gt; "", $E11/$O11, ""), ""),"")</f>
        <v>#VALUE!</v>
      </c>
      <c r="AA11" s="10" t="e">
        <f>IF('FY2023'!$A13&lt;&gt;"",IF(AND(MONTH($K11) &lt;= 12, MONTH($L11) &gt;= 12), IF($O11 &lt;&gt; "", $E11/$O11, ""), ""),"")</f>
        <v>#VALUE!</v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 t="e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#VALUE!</v>
      </c>
      <c r="L12" s="7" t="e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#VALUE!</v>
      </c>
      <c r="M12" s="7" t="e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#VALUE!</v>
      </c>
      <c r="N12" s="7" t="e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#VALUE!</v>
      </c>
      <c r="O12" s="5" t="e">
        <f t="shared" si="0"/>
        <v>#VALUE!</v>
      </c>
      <c r="P12" s="10" t="e">
        <f>IF('FY2023'!$A14&lt;&gt;"",IF(AND(MONTH($K12) &lt;= 1, MONTH($L12) &gt;= 1), IF($O12 &lt;&gt; "", $E12/$O12, ""), ""),"")</f>
        <v>#VALUE!</v>
      </c>
      <c r="Q12" s="10" t="e">
        <f>IF('FY2023'!$A14&lt;&gt;"",IF(AND(MONTH($K12) &lt;= 2, MONTH($L12) &gt;= 2), IF($O12 &lt;&gt; "", $E12/$O12, ""), ""),"")</f>
        <v>#VALUE!</v>
      </c>
      <c r="R12" s="10" t="e">
        <f>IF('FY2023'!$A14&lt;&gt;"",IF(AND(MONTH($K12) &lt;= 3, MONTH($L12) &gt;= 3), IF($O12 &lt;&gt; "", $E12/$O12, ""), ""),"")</f>
        <v>#VALUE!</v>
      </c>
      <c r="S12" s="10" t="e">
        <f>IF('FY2023'!$A14&lt;&gt;"",IF(AND(MONTH($K12) &lt;= 4, MONTH($L12) &gt;= 4), IF($O12 &lt;&gt; "", $E12/$O12, ""), ""),"")</f>
        <v>#VALUE!</v>
      </c>
      <c r="T12" s="10" t="e">
        <f>IF('FY2023'!$A14&lt;&gt;"",IF(AND(MONTH($K12) &lt;= 5, MONTH($L12) &gt;= 5), IF($O12 &lt;&gt; "", $E12/$O12, ""), ""),"")</f>
        <v>#VALUE!</v>
      </c>
      <c r="U12" s="10" t="e">
        <f>IF('FY2023'!$A14&lt;&gt;"",IF(AND(MONTH($K12) &lt;= 6, MONTH($L12) &gt;= 6), IF($O12 &lt;&gt; "", $E12/$O12, ""), ""),"")</f>
        <v>#VALUE!</v>
      </c>
      <c r="V12" s="10" t="e">
        <f>IF('FY2023'!$A14&lt;&gt;"",IF(AND(MONTH($K12) &lt;= 7, MONTH($L12) &gt;= 7 ), IF($O12 &lt;&gt; "", $E12/$O12, ""), ""),"")</f>
        <v>#VALUE!</v>
      </c>
      <c r="W12" s="10" t="e">
        <f>IF('FY2023'!$A14&lt;&gt;"",IF(AND(MONTH($K12) &lt;= 8, MONTH($L12) &gt;= 8), IF($O12 &lt;&gt; "", $E12/$O12, ""), ""),"")</f>
        <v>#VALUE!</v>
      </c>
      <c r="X12" s="10" t="e">
        <f>IF('FY2023'!$A14&lt;&gt;"",IF(AND(MONTH($K12) &lt;= 9, MONTH($L12) &gt;= 9), IF($O12 &lt;&gt; "", $E12/$O12, ""), ""),"")</f>
        <v>#VALUE!</v>
      </c>
      <c r="Y12" s="10" t="e">
        <f>IF('FY2023'!$A14&lt;&gt;"",IF(AND(MONTH($K12) &lt;= 10, MONTH($L12) &gt;= 10), IF($O12 &lt;&gt; "", $E12/$O12, ""), ""),"")</f>
        <v>#VALUE!</v>
      </c>
      <c r="Z12" s="10" t="e">
        <f>IF('FY2023'!$A14&lt;&gt;"",IF(AND(MONTH($K12) &lt;= 11, MONTH($L12) &gt;= 11), IF($O12 &lt;&gt; "", $E12/$O12, ""), ""),"")</f>
        <v>#VALUE!</v>
      </c>
      <c r="AA12" s="10" t="e">
        <f>IF('FY2023'!$A14&lt;&gt;"",IF(AND(MONTH($K12) &lt;= 12, MONTH($L12) &gt;= 12), IF($O12 &lt;&gt; "", $E12/$O12, ""), ""),"")</f>
        <v>#VALUE!</v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 t="e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#VALUE!</v>
      </c>
      <c r="L13" s="7" t="e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#VALUE!</v>
      </c>
      <c r="M13" s="7" t="e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#VALUE!</v>
      </c>
      <c r="N13" s="7" t="e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#VALUE!</v>
      </c>
      <c r="O13" s="5" t="e">
        <f t="shared" si="0"/>
        <v>#VALUE!</v>
      </c>
      <c r="P13" s="10" t="e">
        <f>IF('FY2023'!$A15&lt;&gt;"",IF(AND(MONTH($K13) &lt;= 1, MONTH($L13) &gt;= 1), IF($O13 &lt;&gt; "", $E13/$O13, ""), ""),"")</f>
        <v>#VALUE!</v>
      </c>
      <c r="Q13" s="10" t="e">
        <f>IF('FY2023'!$A15&lt;&gt;"",IF(AND(MONTH($K13) &lt;= 2, MONTH($L13) &gt;= 2), IF($O13 &lt;&gt; "", $E13/$O13, ""), ""),"")</f>
        <v>#VALUE!</v>
      </c>
      <c r="R13" s="10" t="e">
        <f>IF('FY2023'!$A15&lt;&gt;"",IF(AND(MONTH($K13) &lt;= 3, MONTH($L13) &gt;= 3), IF($O13 &lt;&gt; "", $E13/$O13, ""), ""),"")</f>
        <v>#VALUE!</v>
      </c>
      <c r="S13" s="10" t="e">
        <f>IF('FY2023'!$A15&lt;&gt;"",IF(AND(MONTH($K13) &lt;= 4, MONTH($L13) &gt;= 4), IF($O13 &lt;&gt; "", $E13/$O13, ""), ""),"")</f>
        <v>#VALUE!</v>
      </c>
      <c r="T13" s="10" t="e">
        <f>IF('FY2023'!$A15&lt;&gt;"",IF(AND(MONTH($K13) &lt;= 5, MONTH($L13) &gt;= 5), IF($O13 &lt;&gt; "", $E13/$O13, ""), ""),"")</f>
        <v>#VALUE!</v>
      </c>
      <c r="U13" s="10" t="e">
        <f>IF('FY2023'!$A15&lt;&gt;"",IF(AND(MONTH($K13) &lt;= 6, MONTH($L13) &gt;= 6), IF($O13 &lt;&gt; "", $E13/$O13, ""), ""),"")</f>
        <v>#VALUE!</v>
      </c>
      <c r="V13" s="10" t="e">
        <f>IF('FY2023'!$A15&lt;&gt;"",IF(AND(MONTH($K13) &lt;= 7, MONTH($L13) &gt;= 7 ), IF($O13 &lt;&gt; "", $E13/$O13, ""), ""),"")</f>
        <v>#VALUE!</v>
      </c>
      <c r="W13" s="10" t="e">
        <f>IF('FY2023'!$A15&lt;&gt;"",IF(AND(MONTH($K13) &lt;= 8, MONTH($L13) &gt;= 8), IF($O13 &lt;&gt; "", $E13/$O13, ""), ""),"")</f>
        <v>#VALUE!</v>
      </c>
      <c r="X13" s="10" t="e">
        <f>IF('FY2023'!$A15&lt;&gt;"",IF(AND(MONTH($K13) &lt;= 9, MONTH($L13) &gt;= 9), IF($O13 &lt;&gt; "", $E13/$O13, ""), ""),"")</f>
        <v>#VALUE!</v>
      </c>
      <c r="Y13" s="10" t="e">
        <f>IF('FY2023'!$A15&lt;&gt;"",IF(AND(MONTH($K13) &lt;= 10, MONTH($L13) &gt;= 10), IF($O13 &lt;&gt; "", $E13/$O13, ""), ""),"")</f>
        <v>#VALUE!</v>
      </c>
      <c r="Z13" s="10" t="e">
        <f>IF('FY2023'!$A15&lt;&gt;"",IF(AND(MONTH($K13) &lt;= 11, MONTH($L13) &gt;= 11), IF($O13 &lt;&gt; "", $E13/$O13, ""), ""),"")</f>
        <v>#VALUE!</v>
      </c>
      <c r="AA13" s="10" t="e">
        <f>IF('FY2023'!$A15&lt;&gt;"",IF(AND(MONTH($K13) &lt;= 12, MONTH($L13) &gt;= 12), IF($O13 &lt;&gt; "", $E13/$O13, ""), ""),"")</f>
        <v>#VALUE!</v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 t="e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#VALUE!</v>
      </c>
      <c r="L14" s="7" t="e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#VALUE!</v>
      </c>
      <c r="M14" s="7" t="e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#VALUE!</v>
      </c>
      <c r="N14" s="7" t="e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#VALUE!</v>
      </c>
      <c r="O14" s="5" t="e">
        <f t="shared" si="0"/>
        <v>#VALUE!</v>
      </c>
      <c r="P14" s="10" t="e">
        <f>IF('FY2023'!$A16&lt;&gt;"",IF(AND(MONTH($K14) &lt;= 1, MONTH($L14) &gt;= 1), IF($O14 &lt;&gt; "", $E14/$O14, ""), ""),"")</f>
        <v>#VALUE!</v>
      </c>
      <c r="Q14" s="10" t="e">
        <f>IF('FY2023'!$A16&lt;&gt;"",IF(AND(MONTH($K14) &lt;= 2, MONTH($L14) &gt;= 2), IF($O14 &lt;&gt; "", $E14/$O14, ""), ""),"")</f>
        <v>#VALUE!</v>
      </c>
      <c r="R14" s="10" t="e">
        <f>IF('FY2023'!$A16&lt;&gt;"",IF(AND(MONTH($K14) &lt;= 3, MONTH($L14) &gt;= 3), IF($O14 &lt;&gt; "", $E14/$O14, ""), ""),"")</f>
        <v>#VALUE!</v>
      </c>
      <c r="S14" s="10" t="e">
        <f>IF('FY2023'!$A16&lt;&gt;"",IF(AND(MONTH($K14) &lt;= 4, MONTH($L14) &gt;= 4), IF($O14 &lt;&gt; "", $E14/$O14, ""), ""),"")</f>
        <v>#VALUE!</v>
      </c>
      <c r="T14" s="10" t="e">
        <f>IF('FY2023'!$A16&lt;&gt;"",IF(AND(MONTH($K14) &lt;= 5, MONTH($L14) &gt;= 5), IF($O14 &lt;&gt; "", $E14/$O14, ""), ""),"")</f>
        <v>#VALUE!</v>
      </c>
      <c r="U14" s="10" t="e">
        <f>IF('FY2023'!$A16&lt;&gt;"",IF(AND(MONTH($K14) &lt;= 6, MONTH($L14) &gt;= 6), IF($O14 &lt;&gt; "", $E14/$O14, ""), ""),"")</f>
        <v>#VALUE!</v>
      </c>
      <c r="V14" s="10" t="e">
        <f>IF('FY2023'!$A16&lt;&gt;"",IF(AND(MONTH($K14) &lt;= 7, MONTH($L14) &gt;= 7 ), IF($O14 &lt;&gt; "", $E14/$O14, ""), ""),"")</f>
        <v>#VALUE!</v>
      </c>
      <c r="W14" s="10" t="e">
        <f>IF('FY2023'!$A16&lt;&gt;"",IF(AND(MONTH($K14) &lt;= 8, MONTH($L14) &gt;= 8), IF($O14 &lt;&gt; "", $E14/$O14, ""), ""),"")</f>
        <v>#VALUE!</v>
      </c>
      <c r="X14" s="10" t="e">
        <f>IF('FY2023'!$A16&lt;&gt;"",IF(AND(MONTH($K14) &lt;= 9, MONTH($L14) &gt;= 9), IF($O14 &lt;&gt; "", $E14/$O14, ""), ""),"")</f>
        <v>#VALUE!</v>
      </c>
      <c r="Y14" s="10" t="e">
        <f>IF('FY2023'!$A16&lt;&gt;"",IF(AND(MONTH($K14) &lt;= 10, MONTH($L14) &gt;= 10), IF($O14 &lt;&gt; "", $E14/$O14, ""), ""),"")</f>
        <v>#VALUE!</v>
      </c>
      <c r="Z14" s="10" t="e">
        <f>IF('FY2023'!$A16&lt;&gt;"",IF(AND(MONTH($K14) &lt;= 11, MONTH($L14) &gt;= 11), IF($O14 &lt;&gt; "", $E14/$O14, ""), ""),"")</f>
        <v>#VALUE!</v>
      </c>
      <c r="AA14" s="10" t="e">
        <f>IF('FY2023'!$A16&lt;&gt;"",IF(AND(MONTH($K14) &lt;= 12, MONTH($L14) &gt;= 12), IF($O14 &lt;&gt; "", $E14/$O14, ""), ""),"")</f>
        <v>#VALUE!</v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 t="e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#VALUE!</v>
      </c>
      <c r="L15" s="7" t="e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#VALUE!</v>
      </c>
      <c r="M15" s="7" t="e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#VALUE!</v>
      </c>
      <c r="N15" s="7" t="e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#VALUE!</v>
      </c>
      <c r="O15" s="5" t="e">
        <f t="shared" si="0"/>
        <v>#VALUE!</v>
      </c>
      <c r="P15" s="10" t="e">
        <f>IF('FY2023'!$A17&lt;&gt;"",IF(AND(MONTH($K15) &lt;= 1, MONTH($L15) &gt;= 1), IF($O15 &lt;&gt; "", $E15/$O15, ""), ""),"")</f>
        <v>#VALUE!</v>
      </c>
      <c r="Q15" s="10" t="e">
        <f>IF('FY2023'!$A17&lt;&gt;"",IF(AND(MONTH($K15) &lt;= 2, MONTH($L15) &gt;= 2), IF($O15 &lt;&gt; "", $E15/$O15, ""), ""),"")</f>
        <v>#VALUE!</v>
      </c>
      <c r="R15" s="10" t="e">
        <f>IF('FY2023'!$A17&lt;&gt;"",IF(AND(MONTH($K15) &lt;= 3, MONTH($L15) &gt;= 3), IF($O15 &lt;&gt; "", $E15/$O15, ""), ""),"")</f>
        <v>#VALUE!</v>
      </c>
      <c r="S15" s="10" t="e">
        <f>IF('FY2023'!$A17&lt;&gt;"",IF(AND(MONTH($K15) &lt;= 4, MONTH($L15) &gt;= 4), IF($O15 &lt;&gt; "", $E15/$O15, ""), ""),"")</f>
        <v>#VALUE!</v>
      </c>
      <c r="T15" s="10" t="e">
        <f>IF('FY2023'!$A17&lt;&gt;"",IF(AND(MONTH($K15) &lt;= 5, MONTH($L15) &gt;= 5), IF($O15 &lt;&gt; "", $E15/$O15, ""), ""),"")</f>
        <v>#VALUE!</v>
      </c>
      <c r="U15" s="10" t="e">
        <f>IF('FY2023'!$A17&lt;&gt;"",IF(AND(MONTH($K15) &lt;= 6, MONTH($L15) &gt;= 6), IF($O15 &lt;&gt; "", $E15/$O15, ""), ""),"")</f>
        <v>#VALUE!</v>
      </c>
      <c r="V15" s="10" t="e">
        <f>IF('FY2023'!$A17&lt;&gt;"",IF(AND(MONTH($K15) &lt;= 7, MONTH($L15) &gt;= 7 ), IF($O15 &lt;&gt; "", $E15/$O15, ""), ""),"")</f>
        <v>#VALUE!</v>
      </c>
      <c r="W15" s="10" t="e">
        <f>IF('FY2023'!$A17&lt;&gt;"",IF(AND(MONTH($K15) &lt;= 8, MONTH($L15) &gt;= 8), IF($O15 &lt;&gt; "", $E15/$O15, ""), ""),"")</f>
        <v>#VALUE!</v>
      </c>
      <c r="X15" s="10" t="e">
        <f>IF('FY2023'!$A17&lt;&gt;"",IF(AND(MONTH($K15) &lt;= 9, MONTH($L15) &gt;= 9), IF($O15 &lt;&gt; "", $E15/$O15, ""), ""),"")</f>
        <v>#VALUE!</v>
      </c>
      <c r="Y15" s="10" t="e">
        <f>IF('FY2023'!$A17&lt;&gt;"",IF(AND(MONTH($K15) &lt;= 10, MONTH($L15) &gt;= 10), IF($O15 &lt;&gt; "", $E15/$O15, ""), ""),"")</f>
        <v>#VALUE!</v>
      </c>
      <c r="Z15" s="10" t="e">
        <f>IF('FY2023'!$A17&lt;&gt;"",IF(AND(MONTH($K15) &lt;= 11, MONTH($L15) &gt;= 11), IF($O15 &lt;&gt; "", $E15/$O15, ""), ""),"")</f>
        <v>#VALUE!</v>
      </c>
      <c r="AA15" s="10" t="e">
        <f>IF('FY2023'!$A17&lt;&gt;"",IF(AND(MONTH($K15) &lt;= 12, MONTH($L15) &gt;= 12), IF($O15 &lt;&gt; "", $E15/$O15, ""), ""),"")</f>
        <v>#VALUE!</v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 t="e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#VALUE!</v>
      </c>
      <c r="L16" s="7" t="e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#VALUE!</v>
      </c>
      <c r="M16" s="7" t="e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#VALUE!</v>
      </c>
      <c r="N16" s="7" t="e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#VALUE!</v>
      </c>
      <c r="O16" s="5" t="e">
        <f t="shared" si="0"/>
        <v>#VALUE!</v>
      </c>
      <c r="P16" s="10" t="e">
        <f>IF('FY2023'!$A18&lt;&gt;"",IF(AND(MONTH($K16) &lt;= 1, MONTH($L16) &gt;= 1), IF($O16 &lt;&gt; "", $E16/$O16, ""), ""),"")</f>
        <v>#VALUE!</v>
      </c>
      <c r="Q16" s="10" t="e">
        <f>IF('FY2023'!$A18&lt;&gt;"",IF(AND(MONTH($K16) &lt;= 2, MONTH($L16) &gt;= 2), IF($O16 &lt;&gt; "", $E16/$O16, ""), ""),"")</f>
        <v>#VALUE!</v>
      </c>
      <c r="R16" s="10" t="e">
        <f>IF('FY2023'!$A18&lt;&gt;"",IF(AND(MONTH($K16) &lt;= 3, MONTH($L16) &gt;= 3), IF($O16 &lt;&gt; "", $E16/$O16, ""), ""),"")</f>
        <v>#VALUE!</v>
      </c>
      <c r="S16" s="10" t="e">
        <f>IF('FY2023'!$A18&lt;&gt;"",IF(AND(MONTH($K16) &lt;= 4, MONTH($L16) &gt;= 4), IF($O16 &lt;&gt; "", $E16/$O16, ""), ""),"")</f>
        <v>#VALUE!</v>
      </c>
      <c r="T16" s="10" t="e">
        <f>IF('FY2023'!$A18&lt;&gt;"",IF(AND(MONTH($K16) &lt;= 5, MONTH($L16) &gt;= 5), IF($O16 &lt;&gt; "", $E16/$O16, ""), ""),"")</f>
        <v>#VALUE!</v>
      </c>
      <c r="U16" s="10" t="e">
        <f>IF('FY2023'!$A18&lt;&gt;"",IF(AND(MONTH($K16) &lt;= 6, MONTH($L16) &gt;= 6), IF($O16 &lt;&gt; "", $E16/$O16, ""), ""),"")</f>
        <v>#VALUE!</v>
      </c>
      <c r="V16" s="10" t="e">
        <f>IF('FY2023'!$A18&lt;&gt;"",IF(AND(MONTH($K16) &lt;= 7, MONTH($L16) &gt;= 7 ), IF($O16 &lt;&gt; "", $E16/$O16, ""), ""),"")</f>
        <v>#VALUE!</v>
      </c>
      <c r="W16" s="10" t="e">
        <f>IF('FY2023'!$A18&lt;&gt;"",IF(AND(MONTH($K16) &lt;= 8, MONTH($L16) &gt;= 8), IF($O16 &lt;&gt; "", $E16/$O16, ""), ""),"")</f>
        <v>#VALUE!</v>
      </c>
      <c r="X16" s="10" t="e">
        <f>IF('FY2023'!$A18&lt;&gt;"",IF(AND(MONTH($K16) &lt;= 9, MONTH($L16) &gt;= 9), IF($O16 &lt;&gt; "", $E16/$O16, ""), ""),"")</f>
        <v>#VALUE!</v>
      </c>
      <c r="Y16" s="10" t="e">
        <f>IF('FY2023'!$A18&lt;&gt;"",IF(AND(MONTH($K16) &lt;= 10, MONTH($L16) &gt;= 10), IF($O16 &lt;&gt; "", $E16/$O16, ""), ""),"")</f>
        <v>#VALUE!</v>
      </c>
      <c r="Z16" s="10" t="e">
        <f>IF('FY2023'!$A18&lt;&gt;"",IF(AND(MONTH($K16) &lt;= 11, MONTH($L16) &gt;= 11), IF($O16 &lt;&gt; "", $E16/$O16, ""), ""),"")</f>
        <v>#VALUE!</v>
      </c>
      <c r="AA16" s="10" t="e">
        <f>IF('FY2023'!$A18&lt;&gt;"",IF(AND(MONTH($K16) &lt;= 12, MONTH($L16) &gt;= 12), IF($O16 &lt;&gt; "", $E16/$O16, ""), ""),"")</f>
        <v>#VALUE!</v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 t="e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#VALUE!</v>
      </c>
      <c r="L17" s="7" t="e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#VALUE!</v>
      </c>
      <c r="M17" s="7" t="e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#VALUE!</v>
      </c>
      <c r="N17" s="7" t="e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#VALUE!</v>
      </c>
      <c r="O17" s="5" t="e">
        <f t="shared" si="0"/>
        <v>#VALUE!</v>
      </c>
      <c r="P17" s="10" t="e">
        <f>IF('FY2023'!$A19&lt;&gt;"",IF(AND(MONTH($K17) &lt;= 1, MONTH($L17) &gt;= 1), IF($O17 &lt;&gt; "", $E17/$O17, ""), ""),"")</f>
        <v>#VALUE!</v>
      </c>
      <c r="Q17" s="10" t="e">
        <f>IF('FY2023'!$A19&lt;&gt;"",IF(AND(MONTH($K17) &lt;= 2, MONTH($L17) &gt;= 2), IF($O17 &lt;&gt; "", $E17/$O17, ""), ""),"")</f>
        <v>#VALUE!</v>
      </c>
      <c r="R17" s="10" t="e">
        <f>IF('FY2023'!$A19&lt;&gt;"",IF(AND(MONTH($K17) &lt;= 3, MONTH($L17) &gt;= 3), IF($O17 &lt;&gt; "", $E17/$O17, ""), ""),"")</f>
        <v>#VALUE!</v>
      </c>
      <c r="S17" s="10" t="e">
        <f>IF('FY2023'!$A19&lt;&gt;"",IF(AND(MONTH($K17) &lt;= 4, MONTH($L17) &gt;= 4), IF($O17 &lt;&gt; "", $E17/$O17, ""), ""),"")</f>
        <v>#VALUE!</v>
      </c>
      <c r="T17" s="10" t="e">
        <f>IF('FY2023'!$A19&lt;&gt;"",IF(AND(MONTH($K17) &lt;= 5, MONTH($L17) &gt;= 5), IF($O17 &lt;&gt; "", $E17/$O17, ""), ""),"")</f>
        <v>#VALUE!</v>
      </c>
      <c r="U17" s="10" t="e">
        <f>IF('FY2023'!$A19&lt;&gt;"",IF(AND(MONTH($K17) &lt;= 6, MONTH($L17) &gt;= 6), IF($O17 &lt;&gt; "", $E17/$O17, ""), ""),"")</f>
        <v>#VALUE!</v>
      </c>
      <c r="V17" s="10" t="e">
        <f>IF('FY2023'!$A19&lt;&gt;"",IF(AND(MONTH($K17) &lt;= 7, MONTH($L17) &gt;= 7 ), IF($O17 &lt;&gt; "", $E17/$O17, ""), ""),"")</f>
        <v>#VALUE!</v>
      </c>
      <c r="W17" s="10" t="e">
        <f>IF('FY2023'!$A19&lt;&gt;"",IF(AND(MONTH($K17) &lt;= 8, MONTH($L17) &gt;= 8), IF($O17 &lt;&gt; "", $E17/$O17, ""), ""),"")</f>
        <v>#VALUE!</v>
      </c>
      <c r="X17" s="10" t="e">
        <f>IF('FY2023'!$A19&lt;&gt;"",IF(AND(MONTH($K17) &lt;= 9, MONTH($L17) &gt;= 9), IF($O17 &lt;&gt; "", $E17/$O17, ""), ""),"")</f>
        <v>#VALUE!</v>
      </c>
      <c r="Y17" s="10" t="e">
        <f>IF('FY2023'!$A19&lt;&gt;"",IF(AND(MONTH($K17) &lt;= 10, MONTH($L17) &gt;= 10), IF($O17 &lt;&gt; "", $E17/$O17, ""), ""),"")</f>
        <v>#VALUE!</v>
      </c>
      <c r="Z17" s="10" t="e">
        <f>IF('FY2023'!$A19&lt;&gt;"",IF(AND(MONTH($K17) &lt;= 11, MONTH($L17) &gt;= 11), IF($O17 &lt;&gt; "", $E17/$O17, ""), ""),"")</f>
        <v>#VALUE!</v>
      </c>
      <c r="AA17" s="10" t="e">
        <f>IF('FY2023'!$A19&lt;&gt;"",IF(AND(MONTH($K17) &lt;= 12, MONTH($L17) &gt;= 12), IF($O17 &lt;&gt; "", $E17/$O17, ""), ""),"")</f>
        <v>#VALUE!</v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 t="e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#VALUE!</v>
      </c>
      <c r="L18" s="7" t="e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#VALUE!</v>
      </c>
      <c r="M18" s="7" t="e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#VALUE!</v>
      </c>
      <c r="N18" s="7" t="e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#VALUE!</v>
      </c>
      <c r="O18" s="5" t="e">
        <f t="shared" si="0"/>
        <v>#VALUE!</v>
      </c>
      <c r="P18" s="10" t="e">
        <f>IF('FY2023'!$A20&lt;&gt;"",IF(AND(MONTH($K18) &lt;= 1, MONTH($L18) &gt;= 1), IF($O18 &lt;&gt; "", $E18/$O18, ""), ""),"")</f>
        <v>#VALUE!</v>
      </c>
      <c r="Q18" s="10" t="e">
        <f>IF('FY2023'!$A20&lt;&gt;"",IF(AND(MONTH($K18) &lt;= 2, MONTH($L18) &gt;= 2), IF($O18 &lt;&gt; "", $E18/$O18, ""), ""),"")</f>
        <v>#VALUE!</v>
      </c>
      <c r="R18" s="10" t="e">
        <f>IF('FY2023'!$A20&lt;&gt;"",IF(AND(MONTH($K18) &lt;= 3, MONTH($L18) &gt;= 3), IF($O18 &lt;&gt; "", $E18/$O18, ""), ""),"")</f>
        <v>#VALUE!</v>
      </c>
      <c r="S18" s="10" t="e">
        <f>IF('FY2023'!$A20&lt;&gt;"",IF(AND(MONTH($K18) &lt;= 4, MONTH($L18) &gt;= 4), IF($O18 &lt;&gt; "", $E18/$O18, ""), ""),"")</f>
        <v>#VALUE!</v>
      </c>
      <c r="T18" s="10" t="e">
        <f>IF('FY2023'!$A20&lt;&gt;"",IF(AND(MONTH($K18) &lt;= 5, MONTH($L18) &gt;= 5), IF($O18 &lt;&gt; "", $E18/$O18, ""), ""),"")</f>
        <v>#VALUE!</v>
      </c>
      <c r="U18" s="10" t="e">
        <f>IF('FY2023'!$A20&lt;&gt;"",IF(AND(MONTH($K18) &lt;= 6, MONTH($L18) &gt;= 6), IF($O18 &lt;&gt; "", $E18/$O18, ""), ""),"")</f>
        <v>#VALUE!</v>
      </c>
      <c r="V18" s="10" t="e">
        <f>IF('FY2023'!$A20&lt;&gt;"",IF(AND(MONTH($K18) &lt;= 7, MONTH($L18) &gt;= 7 ), IF($O18 &lt;&gt; "", $E18/$O18, ""), ""),"")</f>
        <v>#VALUE!</v>
      </c>
      <c r="W18" s="10" t="e">
        <f>IF('FY2023'!$A20&lt;&gt;"",IF(AND(MONTH($K18) &lt;= 8, MONTH($L18) &gt;= 8), IF($O18 &lt;&gt; "", $E18/$O18, ""), ""),"")</f>
        <v>#VALUE!</v>
      </c>
      <c r="X18" s="10" t="e">
        <f>IF('FY2023'!$A20&lt;&gt;"",IF(AND(MONTH($K18) &lt;= 9, MONTH($L18) &gt;= 9), IF($O18 &lt;&gt; "", $E18/$O18, ""), ""),"")</f>
        <v>#VALUE!</v>
      </c>
      <c r="Y18" s="10" t="e">
        <f>IF('FY2023'!$A20&lt;&gt;"",IF(AND(MONTH($K18) &lt;= 10, MONTH($L18) &gt;= 10), IF($O18 &lt;&gt; "", $E18/$O18, ""), ""),"")</f>
        <v>#VALUE!</v>
      </c>
      <c r="Z18" s="10" t="e">
        <f>IF('FY2023'!$A20&lt;&gt;"",IF(AND(MONTH($K18) &lt;= 11, MONTH($L18) &gt;= 11), IF($O18 &lt;&gt; "", $E18/$O18, ""), ""),"")</f>
        <v>#VALUE!</v>
      </c>
      <c r="AA18" s="10" t="e">
        <f>IF('FY2023'!$A20&lt;&gt;"",IF(AND(MONTH($K18) &lt;= 12, MONTH($L18) &gt;= 12), IF($O18 &lt;&gt; "", $E18/$O18, ""), ""),"")</f>
        <v>#VALUE!</v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 t="e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#VALUE!</v>
      </c>
      <c r="L19" s="7" t="e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#VALUE!</v>
      </c>
      <c r="M19" s="7" t="e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#VALUE!</v>
      </c>
      <c r="N19" s="7" t="e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#VALUE!</v>
      </c>
      <c r="O19" s="5" t="e">
        <f t="shared" si="0"/>
        <v>#VALUE!</v>
      </c>
      <c r="P19" s="10" t="e">
        <f>IF('FY2023'!$A21&lt;&gt;"",IF(AND(MONTH($K19) &lt;= 1, MONTH($L19) &gt;= 1), IF($O19 &lt;&gt; "", $E19/$O19, ""), ""),"")</f>
        <v>#VALUE!</v>
      </c>
      <c r="Q19" s="10" t="e">
        <f>IF('FY2023'!$A21&lt;&gt;"",IF(AND(MONTH($K19) &lt;= 2, MONTH($L19) &gt;= 2), IF($O19 &lt;&gt; "", $E19/$O19, ""), ""),"")</f>
        <v>#VALUE!</v>
      </c>
      <c r="R19" s="10" t="e">
        <f>IF('FY2023'!$A21&lt;&gt;"",IF(AND(MONTH($K19) &lt;= 3, MONTH($L19) &gt;= 3), IF($O19 &lt;&gt; "", $E19/$O19, ""), ""),"")</f>
        <v>#VALUE!</v>
      </c>
      <c r="S19" s="10" t="e">
        <f>IF('FY2023'!$A21&lt;&gt;"",IF(AND(MONTH($K19) &lt;= 4, MONTH($L19) &gt;= 4), IF($O19 &lt;&gt; "", $E19/$O19, ""), ""),"")</f>
        <v>#VALUE!</v>
      </c>
      <c r="T19" s="10" t="e">
        <f>IF('FY2023'!$A21&lt;&gt;"",IF(AND(MONTH($K19) &lt;= 5, MONTH($L19) &gt;= 5), IF($O19 &lt;&gt; "", $E19/$O19, ""), ""),"")</f>
        <v>#VALUE!</v>
      </c>
      <c r="U19" s="10" t="e">
        <f>IF('FY2023'!$A21&lt;&gt;"",IF(AND(MONTH($K19) &lt;= 6, MONTH($L19) &gt;= 6), IF($O19 &lt;&gt; "", $E19/$O19, ""), ""),"")</f>
        <v>#VALUE!</v>
      </c>
      <c r="V19" s="10" t="e">
        <f>IF('FY2023'!$A21&lt;&gt;"",IF(AND(MONTH($K19) &lt;= 7, MONTH($L19) &gt;= 7 ), IF($O19 &lt;&gt; "", $E19/$O19, ""), ""),"")</f>
        <v>#VALUE!</v>
      </c>
      <c r="W19" s="10" t="e">
        <f>IF('FY2023'!$A21&lt;&gt;"",IF(AND(MONTH($K19) &lt;= 8, MONTH($L19) &gt;= 8), IF($O19 &lt;&gt; "", $E19/$O19, ""), ""),"")</f>
        <v>#VALUE!</v>
      </c>
      <c r="X19" s="10" t="e">
        <f>IF('FY2023'!$A21&lt;&gt;"",IF(AND(MONTH($K19) &lt;= 9, MONTH($L19) &gt;= 9), IF($O19 &lt;&gt; "", $E19/$O19, ""), ""),"")</f>
        <v>#VALUE!</v>
      </c>
      <c r="Y19" s="10" t="e">
        <f>IF('FY2023'!$A21&lt;&gt;"",IF(AND(MONTH($K19) &lt;= 10, MONTH($L19) &gt;= 10), IF($O19 &lt;&gt; "", $E19/$O19, ""), ""),"")</f>
        <v>#VALUE!</v>
      </c>
      <c r="Z19" s="10" t="e">
        <f>IF('FY2023'!$A21&lt;&gt;"",IF(AND(MONTH($K19) &lt;= 11, MONTH($L19) &gt;= 11), IF($O19 &lt;&gt; "", $E19/$O19, ""), ""),"")</f>
        <v>#VALUE!</v>
      </c>
      <c r="AA19" s="10" t="e">
        <f>IF('FY2023'!$A21&lt;&gt;"",IF(AND(MONTH($K19) &lt;= 12, MONTH($L19) &gt;= 12), IF($O19 &lt;&gt; "", $E19/$O19, ""), ""),"")</f>
        <v>#VALUE!</v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 t="e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#VALUE!</v>
      </c>
      <c r="L20" s="7" t="e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#VALUE!</v>
      </c>
      <c r="M20" s="7" t="e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#VALUE!</v>
      </c>
      <c r="N20" s="7" t="e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#VALUE!</v>
      </c>
      <c r="O20" s="5" t="e">
        <f t="shared" si="0"/>
        <v>#VALUE!</v>
      </c>
      <c r="P20" s="10" t="e">
        <f>IF('FY2023'!$A22&lt;&gt;"",IF(AND(MONTH($K20) &lt;= 1, MONTH($L20) &gt;= 1), IF($O20 &lt;&gt; "", $E20/$O20, ""), ""),"")</f>
        <v>#VALUE!</v>
      </c>
      <c r="Q20" s="10" t="e">
        <f>IF('FY2023'!$A22&lt;&gt;"",IF(AND(MONTH($K20) &lt;= 2, MONTH($L20) &gt;= 2), IF($O20 &lt;&gt; "", $E20/$O20, ""), ""),"")</f>
        <v>#VALUE!</v>
      </c>
      <c r="R20" s="10" t="e">
        <f>IF('FY2023'!$A22&lt;&gt;"",IF(AND(MONTH($K20) &lt;= 3, MONTH($L20) &gt;= 3), IF($O20 &lt;&gt; "", $E20/$O20, ""), ""),"")</f>
        <v>#VALUE!</v>
      </c>
      <c r="S20" s="10" t="e">
        <f>IF('FY2023'!$A22&lt;&gt;"",IF(AND(MONTH($K20) &lt;= 4, MONTH($L20) &gt;= 4), IF($O20 &lt;&gt; "", $E20/$O20, ""), ""),"")</f>
        <v>#VALUE!</v>
      </c>
      <c r="T20" s="10" t="e">
        <f>IF('FY2023'!$A22&lt;&gt;"",IF(AND(MONTH($K20) &lt;= 5, MONTH($L20) &gt;= 5), IF($O20 &lt;&gt; "", $E20/$O20, ""), ""),"")</f>
        <v>#VALUE!</v>
      </c>
      <c r="U20" s="10" t="e">
        <f>IF('FY2023'!$A22&lt;&gt;"",IF(AND(MONTH($K20) &lt;= 6, MONTH($L20) &gt;= 6), IF($O20 &lt;&gt; "", $E20/$O20, ""), ""),"")</f>
        <v>#VALUE!</v>
      </c>
      <c r="V20" s="10" t="e">
        <f>IF('FY2023'!$A22&lt;&gt;"",IF(AND(MONTH($K20) &lt;= 7, MONTH($L20) &gt;= 7 ), IF($O20 &lt;&gt; "", $E20/$O20, ""), ""),"")</f>
        <v>#VALUE!</v>
      </c>
      <c r="W20" s="10" t="e">
        <f>IF('FY2023'!$A22&lt;&gt;"",IF(AND(MONTH($K20) &lt;= 8, MONTH($L20) &gt;= 8), IF($O20 &lt;&gt; "", $E20/$O20, ""), ""),"")</f>
        <v>#VALUE!</v>
      </c>
      <c r="X20" s="10" t="e">
        <f>IF('FY2023'!$A22&lt;&gt;"",IF(AND(MONTH($K20) &lt;= 9, MONTH($L20) &gt;= 9), IF($O20 &lt;&gt; "", $E20/$O20, ""), ""),"")</f>
        <v>#VALUE!</v>
      </c>
      <c r="Y20" s="10" t="e">
        <f>IF('FY2023'!$A22&lt;&gt;"",IF(AND(MONTH($K20) &lt;= 10, MONTH($L20) &gt;= 10), IF($O20 &lt;&gt; "", $E20/$O20, ""), ""),"")</f>
        <v>#VALUE!</v>
      </c>
      <c r="Z20" s="10" t="e">
        <f>IF('FY2023'!$A22&lt;&gt;"",IF(AND(MONTH($K20) &lt;= 11, MONTH($L20) &gt;= 11), IF($O20 &lt;&gt; "", $E20/$O20, ""), ""),"")</f>
        <v>#VALUE!</v>
      </c>
      <c r="AA20" s="10" t="e">
        <f>IF('FY2023'!$A22&lt;&gt;"",IF(AND(MONTH($K20) &lt;= 12, MONTH($L20) &gt;= 12), IF($O20 &lt;&gt; "", $E20/$O20, ""), ""),"")</f>
        <v>#VALUE!</v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 t="e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#VALUE!</v>
      </c>
      <c r="L21" s="7" t="e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#VALUE!</v>
      </c>
      <c r="M21" s="7" t="e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#VALUE!</v>
      </c>
      <c r="N21" s="7" t="e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#VALUE!</v>
      </c>
      <c r="O21" s="5" t="e">
        <f t="shared" si="0"/>
        <v>#VALUE!</v>
      </c>
      <c r="P21" s="10" t="e">
        <f>IF('FY2023'!$A23&lt;&gt;"",IF(AND(MONTH($K21) &lt;= 1, MONTH($L21) &gt;= 1), IF($O21 &lt;&gt; "", $E21/$O21, ""), ""),"")</f>
        <v>#VALUE!</v>
      </c>
      <c r="Q21" s="10" t="e">
        <f>IF('FY2023'!$A23&lt;&gt;"",IF(AND(MONTH($K21) &lt;= 2, MONTH($L21) &gt;= 2), IF($O21 &lt;&gt; "", $E21/$O21, ""), ""),"")</f>
        <v>#VALUE!</v>
      </c>
      <c r="R21" s="10" t="e">
        <f>IF('FY2023'!$A23&lt;&gt;"",IF(AND(MONTH($K21) &lt;= 3, MONTH($L21) &gt;= 3), IF($O21 &lt;&gt; "", $E21/$O21, ""), ""),"")</f>
        <v>#VALUE!</v>
      </c>
      <c r="S21" s="10" t="e">
        <f>IF('FY2023'!$A23&lt;&gt;"",IF(AND(MONTH($K21) &lt;= 4, MONTH($L21) &gt;= 4), IF($O21 &lt;&gt; "", $E21/$O21, ""), ""),"")</f>
        <v>#VALUE!</v>
      </c>
      <c r="T21" s="10" t="e">
        <f>IF('FY2023'!$A23&lt;&gt;"",IF(AND(MONTH($K21) &lt;= 5, MONTH($L21) &gt;= 5), IF($O21 &lt;&gt; "", $E21/$O21, ""), ""),"")</f>
        <v>#VALUE!</v>
      </c>
      <c r="U21" s="10" t="e">
        <f>IF('FY2023'!$A23&lt;&gt;"",IF(AND(MONTH($K21) &lt;= 6, MONTH($L21) &gt;= 6), IF($O21 &lt;&gt; "", $E21/$O21, ""), ""),"")</f>
        <v>#VALUE!</v>
      </c>
      <c r="V21" s="10" t="e">
        <f>IF('FY2023'!$A23&lt;&gt;"",IF(AND(MONTH($K21) &lt;= 7, MONTH($L21) &gt;= 7 ), IF($O21 &lt;&gt; "", $E21/$O21, ""), ""),"")</f>
        <v>#VALUE!</v>
      </c>
      <c r="W21" s="10" t="e">
        <f>IF('FY2023'!$A23&lt;&gt;"",IF(AND(MONTH($K21) &lt;= 8, MONTH($L21) &gt;= 8), IF($O21 &lt;&gt; "", $E21/$O21, ""), ""),"")</f>
        <v>#VALUE!</v>
      </c>
      <c r="X21" s="10" t="e">
        <f>IF('FY2023'!$A23&lt;&gt;"",IF(AND(MONTH($K21) &lt;= 9, MONTH($L21) &gt;= 9), IF($O21 &lt;&gt; "", $E21/$O21, ""), ""),"")</f>
        <v>#VALUE!</v>
      </c>
      <c r="Y21" s="10" t="e">
        <f>IF('FY2023'!$A23&lt;&gt;"",IF(AND(MONTH($K21) &lt;= 10, MONTH($L21) &gt;= 10), IF($O21 &lt;&gt; "", $E21/$O21, ""), ""),"")</f>
        <v>#VALUE!</v>
      </c>
      <c r="Z21" s="10" t="e">
        <f>IF('FY2023'!$A23&lt;&gt;"",IF(AND(MONTH($K21) &lt;= 11, MONTH($L21) &gt;= 11), IF($O21 &lt;&gt; "", $E21/$O21, ""), ""),"")</f>
        <v>#VALUE!</v>
      </c>
      <c r="AA21" s="10" t="e">
        <f>IF('FY2023'!$A23&lt;&gt;"",IF(AND(MONTH($K21) &lt;= 12, MONTH($L21) &gt;= 12), IF($O21 &lt;&gt; "", $E21/$O21, ""), ""),"")</f>
        <v>#VALUE!</v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 t="e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#VALUE!</v>
      </c>
      <c r="L22" s="7" t="e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#VALUE!</v>
      </c>
      <c r="M22" s="7" t="e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#VALUE!</v>
      </c>
      <c r="N22" s="7" t="e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#VALUE!</v>
      </c>
      <c r="O22" s="5" t="e">
        <f t="shared" si="0"/>
        <v>#VALUE!</v>
      </c>
      <c r="P22" s="10" t="e">
        <f>IF('FY2023'!$A24&lt;&gt;"",IF(AND(MONTH($K22) &lt;= 1, MONTH($L22) &gt;= 1), IF($O22 &lt;&gt; "", $E22/$O22, ""), ""),"")</f>
        <v>#VALUE!</v>
      </c>
      <c r="Q22" s="10" t="e">
        <f>IF('FY2023'!$A24&lt;&gt;"",IF(AND(MONTH($K22) &lt;= 2, MONTH($L22) &gt;= 2), IF($O22 &lt;&gt; "", $E22/$O22, ""), ""),"")</f>
        <v>#VALUE!</v>
      </c>
      <c r="R22" s="10" t="e">
        <f>IF('FY2023'!$A24&lt;&gt;"",IF(AND(MONTH($K22) &lt;= 3, MONTH($L22) &gt;= 3), IF($O22 &lt;&gt; "", $E22/$O22, ""), ""),"")</f>
        <v>#VALUE!</v>
      </c>
      <c r="S22" s="10" t="e">
        <f>IF('FY2023'!$A24&lt;&gt;"",IF(AND(MONTH($K22) &lt;= 4, MONTH($L22) &gt;= 4), IF($O22 &lt;&gt; "", $E22/$O22, ""), ""),"")</f>
        <v>#VALUE!</v>
      </c>
      <c r="T22" s="10" t="e">
        <f>IF('FY2023'!$A24&lt;&gt;"",IF(AND(MONTH($K22) &lt;= 5, MONTH($L22) &gt;= 5), IF($O22 &lt;&gt; "", $E22/$O22, ""), ""),"")</f>
        <v>#VALUE!</v>
      </c>
      <c r="U22" s="10" t="e">
        <f>IF('FY2023'!$A24&lt;&gt;"",IF(AND(MONTH($K22) &lt;= 6, MONTH($L22) &gt;= 6), IF($O22 &lt;&gt; "", $E22/$O22, ""), ""),"")</f>
        <v>#VALUE!</v>
      </c>
      <c r="V22" s="10" t="e">
        <f>IF('FY2023'!$A24&lt;&gt;"",IF(AND(MONTH($K22) &lt;= 7, MONTH($L22) &gt;= 7 ), IF($O22 &lt;&gt; "", $E22/$O22, ""), ""),"")</f>
        <v>#VALUE!</v>
      </c>
      <c r="W22" s="10" t="e">
        <f>IF('FY2023'!$A24&lt;&gt;"",IF(AND(MONTH($K22) &lt;= 8, MONTH($L22) &gt;= 8), IF($O22 &lt;&gt; "", $E22/$O22, ""), ""),"")</f>
        <v>#VALUE!</v>
      </c>
      <c r="X22" s="10" t="e">
        <f>IF('FY2023'!$A24&lt;&gt;"",IF(AND(MONTH($K22) &lt;= 9, MONTH($L22) &gt;= 9), IF($O22 &lt;&gt; "", $E22/$O22, ""), ""),"")</f>
        <v>#VALUE!</v>
      </c>
      <c r="Y22" s="10" t="e">
        <f>IF('FY2023'!$A24&lt;&gt;"",IF(AND(MONTH($K22) &lt;= 10, MONTH($L22) &gt;= 10), IF($O22 &lt;&gt; "", $E22/$O22, ""), ""),"")</f>
        <v>#VALUE!</v>
      </c>
      <c r="Z22" s="10" t="e">
        <f>IF('FY2023'!$A24&lt;&gt;"",IF(AND(MONTH($K22) &lt;= 11, MONTH($L22) &gt;= 11), IF($O22 &lt;&gt; "", $E22/$O22, ""), ""),"")</f>
        <v>#VALUE!</v>
      </c>
      <c r="AA22" s="10" t="e">
        <f>IF('FY2023'!$A24&lt;&gt;"",IF(AND(MONTH($K22) &lt;= 12, MONTH($L22) &gt;= 12), IF($O22 &lt;&gt; "", $E22/$O22, ""), ""),"")</f>
        <v>#VALUE!</v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 t="e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#VALUE!</v>
      </c>
      <c r="L23" s="7" t="e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#VALUE!</v>
      </c>
      <c r="M23" s="7" t="e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#VALUE!</v>
      </c>
      <c r="N23" s="7" t="e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#VALUE!</v>
      </c>
      <c r="O23" s="5" t="e">
        <f t="shared" si="0"/>
        <v>#VALUE!</v>
      </c>
      <c r="P23" s="10" t="e">
        <f>IF('FY2023'!$A25&lt;&gt;"",IF(AND(MONTH($K23) &lt;= 1, MONTH($L23) &gt;= 1), IF($O23 &lt;&gt; "", $E23/$O23, ""), ""),"")</f>
        <v>#VALUE!</v>
      </c>
      <c r="Q23" s="10" t="e">
        <f>IF('FY2023'!$A25&lt;&gt;"",IF(AND(MONTH($K23) &lt;= 2, MONTH($L23) &gt;= 2), IF($O23 &lt;&gt; "", $E23/$O23, ""), ""),"")</f>
        <v>#VALUE!</v>
      </c>
      <c r="R23" s="10" t="e">
        <f>IF('FY2023'!$A25&lt;&gt;"",IF(AND(MONTH($K23) &lt;= 3, MONTH($L23) &gt;= 3), IF($O23 &lt;&gt; "", $E23/$O23, ""), ""),"")</f>
        <v>#VALUE!</v>
      </c>
      <c r="S23" s="10" t="e">
        <f>IF('FY2023'!$A25&lt;&gt;"",IF(AND(MONTH($K23) &lt;= 4, MONTH($L23) &gt;= 4), IF($O23 &lt;&gt; "", $E23/$O23, ""), ""),"")</f>
        <v>#VALUE!</v>
      </c>
      <c r="T23" s="10" t="e">
        <f>IF('FY2023'!$A25&lt;&gt;"",IF(AND(MONTH($K23) &lt;= 5, MONTH($L23) &gt;= 5), IF($O23 &lt;&gt; "", $E23/$O23, ""), ""),"")</f>
        <v>#VALUE!</v>
      </c>
      <c r="U23" s="10" t="e">
        <f>IF('FY2023'!$A25&lt;&gt;"",IF(AND(MONTH($K23) &lt;= 6, MONTH($L23) &gt;= 6), IF($O23 &lt;&gt; "", $E23/$O23, ""), ""),"")</f>
        <v>#VALUE!</v>
      </c>
      <c r="V23" s="10" t="e">
        <f>IF('FY2023'!$A25&lt;&gt;"",IF(AND(MONTH($K23) &lt;= 7, MONTH($L23) &gt;= 7 ), IF($O23 &lt;&gt; "", $E23/$O23, ""), ""),"")</f>
        <v>#VALUE!</v>
      </c>
      <c r="W23" s="10" t="e">
        <f>IF('FY2023'!$A25&lt;&gt;"",IF(AND(MONTH($K23) &lt;= 8, MONTH($L23) &gt;= 8), IF($O23 &lt;&gt; "", $E23/$O23, ""), ""),"")</f>
        <v>#VALUE!</v>
      </c>
      <c r="X23" s="10" t="e">
        <f>IF('FY2023'!$A25&lt;&gt;"",IF(AND(MONTH($K23) &lt;= 9, MONTH($L23) &gt;= 9), IF($O23 &lt;&gt; "", $E23/$O23, ""), ""),"")</f>
        <v>#VALUE!</v>
      </c>
      <c r="Y23" s="10" t="e">
        <f>IF('FY2023'!$A25&lt;&gt;"",IF(AND(MONTH($K23) &lt;= 10, MONTH($L23) &gt;= 10), IF($O23 &lt;&gt; "", $E23/$O23, ""), ""),"")</f>
        <v>#VALUE!</v>
      </c>
      <c r="Z23" s="10" t="e">
        <f>IF('FY2023'!$A25&lt;&gt;"",IF(AND(MONTH($K23) &lt;= 11, MONTH($L23) &gt;= 11), IF($O23 &lt;&gt; "", $E23/$O23, ""), ""),"")</f>
        <v>#VALUE!</v>
      </c>
      <c r="AA23" s="10" t="e">
        <f>IF('FY2023'!$A25&lt;&gt;"",IF(AND(MONTH($K23) &lt;= 12, MONTH($L23) &gt;= 12), IF($O23 &lt;&gt; "", $E23/$O23, ""), ""),"")</f>
        <v>#VALUE!</v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 t="e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#VALUE!</v>
      </c>
      <c r="L24" s="7" t="e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#VALUE!</v>
      </c>
      <c r="M24" s="7" t="e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#VALUE!</v>
      </c>
      <c r="N24" s="7" t="e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#VALUE!</v>
      </c>
      <c r="O24" s="5" t="e">
        <f t="shared" si="0"/>
        <v>#VALUE!</v>
      </c>
      <c r="P24" s="10" t="e">
        <f>IF('FY2023'!$A26&lt;&gt;"",IF(AND(MONTH($K24) &lt;= 1, MONTH($L24) &gt;= 1), IF($O24 &lt;&gt; "", $E24/$O24, ""), ""),"")</f>
        <v>#VALUE!</v>
      </c>
      <c r="Q24" s="10" t="e">
        <f>IF('FY2023'!$A26&lt;&gt;"",IF(AND(MONTH($K24) &lt;= 2, MONTH($L24) &gt;= 2), IF($O24 &lt;&gt; "", $E24/$O24, ""), ""),"")</f>
        <v>#VALUE!</v>
      </c>
      <c r="R24" s="10" t="e">
        <f>IF('FY2023'!$A26&lt;&gt;"",IF(AND(MONTH($K24) &lt;= 3, MONTH($L24) &gt;= 3), IF($O24 &lt;&gt; "", $E24/$O24, ""), ""),"")</f>
        <v>#VALUE!</v>
      </c>
      <c r="S24" s="10" t="e">
        <f>IF('FY2023'!$A26&lt;&gt;"",IF(AND(MONTH($K24) &lt;= 4, MONTH($L24) &gt;= 4), IF($O24 &lt;&gt; "", $E24/$O24, ""), ""),"")</f>
        <v>#VALUE!</v>
      </c>
      <c r="T24" s="10" t="e">
        <f>IF('FY2023'!$A26&lt;&gt;"",IF(AND(MONTH($K24) &lt;= 5, MONTH($L24) &gt;= 5), IF($O24 &lt;&gt; "", $E24/$O24, ""), ""),"")</f>
        <v>#VALUE!</v>
      </c>
      <c r="U24" s="10" t="e">
        <f>IF('FY2023'!$A26&lt;&gt;"",IF(AND(MONTH($K24) &lt;= 6, MONTH($L24) &gt;= 6), IF($O24 &lt;&gt; "", $E24/$O24, ""), ""),"")</f>
        <v>#VALUE!</v>
      </c>
      <c r="V24" s="10" t="e">
        <f>IF('FY2023'!$A26&lt;&gt;"",IF(AND(MONTH($K24) &lt;= 7, MONTH($L24) &gt;= 7 ), IF($O24 &lt;&gt; "", $E24/$O24, ""), ""),"")</f>
        <v>#VALUE!</v>
      </c>
      <c r="W24" s="10" t="e">
        <f>IF('FY2023'!$A26&lt;&gt;"",IF(AND(MONTH($K24) &lt;= 8, MONTH($L24) &gt;= 8), IF($O24 &lt;&gt; "", $E24/$O24, ""), ""),"")</f>
        <v>#VALUE!</v>
      </c>
      <c r="X24" s="10" t="e">
        <f>IF('FY2023'!$A26&lt;&gt;"",IF(AND(MONTH($K24) &lt;= 9, MONTH($L24) &gt;= 9), IF($O24 &lt;&gt; "", $E24/$O24, ""), ""),"")</f>
        <v>#VALUE!</v>
      </c>
      <c r="Y24" s="10" t="e">
        <f>IF('FY2023'!$A26&lt;&gt;"",IF(AND(MONTH($K24) &lt;= 10, MONTH($L24) &gt;= 10), IF($O24 &lt;&gt; "", $E24/$O24, ""), ""),"")</f>
        <v>#VALUE!</v>
      </c>
      <c r="Z24" s="10" t="e">
        <f>IF('FY2023'!$A26&lt;&gt;"",IF(AND(MONTH($K24) &lt;= 11, MONTH($L24) &gt;= 11), IF($O24 &lt;&gt; "", $E24/$O24, ""), ""),"")</f>
        <v>#VALUE!</v>
      </c>
      <c r="AA24" s="10" t="e">
        <f>IF('FY2023'!$A26&lt;&gt;"",IF(AND(MONTH($K24) &lt;= 12, MONTH($L24) &gt;= 12), IF($O24 &lt;&gt; "", $E24/$O24, ""), ""),"")</f>
        <v>#VALUE!</v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 t="e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#VALUE!</v>
      </c>
      <c r="L25" s="7" t="e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#VALUE!</v>
      </c>
      <c r="M25" s="7" t="e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#VALUE!</v>
      </c>
      <c r="N25" s="7" t="e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#VALUE!</v>
      </c>
      <c r="O25" s="5" t="e">
        <f t="shared" si="0"/>
        <v>#VALUE!</v>
      </c>
      <c r="P25" s="10" t="e">
        <f>IF('FY2023'!$A27&lt;&gt;"",IF(AND(MONTH($K25) &lt;= 1, MONTH($L25) &gt;= 1), IF($O25 &lt;&gt; "", $E25/$O25, ""), ""),"")</f>
        <v>#VALUE!</v>
      </c>
      <c r="Q25" s="10" t="e">
        <f>IF('FY2023'!$A27&lt;&gt;"",IF(AND(MONTH($K25) &lt;= 2, MONTH($L25) &gt;= 2), IF($O25 &lt;&gt; "", $E25/$O25, ""), ""),"")</f>
        <v>#VALUE!</v>
      </c>
      <c r="R25" s="10" t="e">
        <f>IF('FY2023'!$A27&lt;&gt;"",IF(AND(MONTH($K25) &lt;= 3, MONTH($L25) &gt;= 3), IF($O25 &lt;&gt; "", $E25/$O25, ""), ""),"")</f>
        <v>#VALUE!</v>
      </c>
      <c r="S25" s="10" t="e">
        <f>IF('FY2023'!$A27&lt;&gt;"",IF(AND(MONTH($K25) &lt;= 4, MONTH($L25) &gt;= 4), IF($O25 &lt;&gt; "", $E25/$O25, ""), ""),"")</f>
        <v>#VALUE!</v>
      </c>
      <c r="T25" s="10" t="e">
        <f>IF('FY2023'!$A27&lt;&gt;"",IF(AND(MONTH($K25) &lt;= 5, MONTH($L25) &gt;= 5), IF($O25 &lt;&gt; "", $E25/$O25, ""), ""),"")</f>
        <v>#VALUE!</v>
      </c>
      <c r="U25" s="10" t="e">
        <f>IF('FY2023'!$A27&lt;&gt;"",IF(AND(MONTH($K25) &lt;= 6, MONTH($L25) &gt;= 6), IF($O25 &lt;&gt; "", $E25/$O25, ""), ""),"")</f>
        <v>#VALUE!</v>
      </c>
      <c r="V25" s="10" t="e">
        <f>IF('FY2023'!$A27&lt;&gt;"",IF(AND(MONTH($K25) &lt;= 7, MONTH($L25) &gt;= 7 ), IF($O25 &lt;&gt; "", $E25/$O25, ""), ""),"")</f>
        <v>#VALUE!</v>
      </c>
      <c r="W25" s="10" t="e">
        <f>IF('FY2023'!$A27&lt;&gt;"",IF(AND(MONTH($K25) &lt;= 8, MONTH($L25) &gt;= 8), IF($O25 &lt;&gt; "", $E25/$O25, ""), ""),"")</f>
        <v>#VALUE!</v>
      </c>
      <c r="X25" s="10" t="e">
        <f>IF('FY2023'!$A27&lt;&gt;"",IF(AND(MONTH($K25) &lt;= 9, MONTH($L25) &gt;= 9), IF($O25 &lt;&gt; "", $E25/$O25, ""), ""),"")</f>
        <v>#VALUE!</v>
      </c>
      <c r="Y25" s="10" t="e">
        <f>IF('FY2023'!$A27&lt;&gt;"",IF(AND(MONTH($K25) &lt;= 10, MONTH($L25) &gt;= 10), IF($O25 &lt;&gt; "", $E25/$O25, ""), ""),"")</f>
        <v>#VALUE!</v>
      </c>
      <c r="Z25" s="10" t="e">
        <f>IF('FY2023'!$A27&lt;&gt;"",IF(AND(MONTH($K25) &lt;= 11, MONTH($L25) &gt;= 11), IF($O25 &lt;&gt; "", $E25/$O25, ""), ""),"")</f>
        <v>#VALUE!</v>
      </c>
      <c r="AA25" s="10" t="e">
        <f>IF('FY2023'!$A27&lt;&gt;"",IF(AND(MONTH($K25) &lt;= 12, MONTH($L25) &gt;= 12), IF($O25 &lt;&gt; "", $E25/$O25, ""), ""),"")</f>
        <v>#VALUE!</v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 t="e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#VALUE!</v>
      </c>
      <c r="L26" s="7" t="e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#VALUE!</v>
      </c>
      <c r="M26" s="7" t="e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#VALUE!</v>
      </c>
      <c r="N26" s="7" t="e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#VALUE!</v>
      </c>
      <c r="O26" s="5" t="e">
        <f t="shared" si="0"/>
        <v>#VALUE!</v>
      </c>
      <c r="P26" s="10" t="e">
        <f>IF('FY2023'!$A28&lt;&gt;"",IF(AND(MONTH($K26) &lt;= 1, MONTH($L26) &gt;= 1), IF($O26 &lt;&gt; "", $E26/$O26, ""), ""),"")</f>
        <v>#VALUE!</v>
      </c>
      <c r="Q26" s="10" t="e">
        <f>IF('FY2023'!$A28&lt;&gt;"",IF(AND(MONTH($K26) &lt;= 2, MONTH($L26) &gt;= 2), IF($O26 &lt;&gt; "", $E26/$O26, ""), ""),"")</f>
        <v>#VALUE!</v>
      </c>
      <c r="R26" s="10" t="e">
        <f>IF('FY2023'!$A28&lt;&gt;"",IF(AND(MONTH($K26) &lt;= 3, MONTH($L26) &gt;= 3), IF($O26 &lt;&gt; "", $E26/$O26, ""), ""),"")</f>
        <v>#VALUE!</v>
      </c>
      <c r="S26" s="10" t="e">
        <f>IF('FY2023'!$A28&lt;&gt;"",IF(AND(MONTH($K26) &lt;= 4, MONTH($L26) &gt;= 4), IF($O26 &lt;&gt; "", $E26/$O26, ""), ""),"")</f>
        <v>#VALUE!</v>
      </c>
      <c r="T26" s="10" t="e">
        <f>IF('FY2023'!$A28&lt;&gt;"",IF(AND(MONTH($K26) &lt;= 5, MONTH($L26) &gt;= 5), IF($O26 &lt;&gt; "", $E26/$O26, ""), ""),"")</f>
        <v>#VALUE!</v>
      </c>
      <c r="U26" s="10" t="e">
        <f>IF('FY2023'!$A28&lt;&gt;"",IF(AND(MONTH($K26) &lt;= 6, MONTH($L26) &gt;= 6), IF($O26 &lt;&gt; "", $E26/$O26, ""), ""),"")</f>
        <v>#VALUE!</v>
      </c>
      <c r="V26" s="10" t="e">
        <f>IF('FY2023'!$A28&lt;&gt;"",IF(AND(MONTH($K26) &lt;= 7, MONTH($L26) &gt;= 7 ), IF($O26 &lt;&gt; "", $E26/$O26, ""), ""),"")</f>
        <v>#VALUE!</v>
      </c>
      <c r="W26" s="10" t="e">
        <f>IF('FY2023'!$A28&lt;&gt;"",IF(AND(MONTH($K26) &lt;= 8, MONTH($L26) &gt;= 8), IF($O26 &lt;&gt; "", $E26/$O26, ""), ""),"")</f>
        <v>#VALUE!</v>
      </c>
      <c r="X26" s="10" t="e">
        <f>IF('FY2023'!$A28&lt;&gt;"",IF(AND(MONTH($K26) &lt;= 9, MONTH($L26) &gt;= 9), IF($O26 &lt;&gt; "", $E26/$O26, ""), ""),"")</f>
        <v>#VALUE!</v>
      </c>
      <c r="Y26" s="10" t="e">
        <f>IF('FY2023'!$A28&lt;&gt;"",IF(AND(MONTH($K26) &lt;= 10, MONTH($L26) &gt;= 10), IF($O26 &lt;&gt; "", $E26/$O26, ""), ""),"")</f>
        <v>#VALUE!</v>
      </c>
      <c r="Z26" s="10" t="e">
        <f>IF('FY2023'!$A28&lt;&gt;"",IF(AND(MONTH($K26) &lt;= 11, MONTH($L26) &gt;= 11), IF($O26 &lt;&gt; "", $E26/$O26, ""), ""),"")</f>
        <v>#VALUE!</v>
      </c>
      <c r="AA26" s="10" t="e">
        <f>IF('FY2023'!$A28&lt;&gt;"",IF(AND(MONTH($K26) &lt;= 12, MONTH($L26) &gt;= 12), IF($O26 &lt;&gt; "", $E26/$O26, ""), ""),"")</f>
        <v>#VALUE!</v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 t="e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#VALUE!</v>
      </c>
      <c r="L27" s="7" t="e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#VALUE!</v>
      </c>
      <c r="M27" s="7" t="e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#VALUE!</v>
      </c>
      <c r="N27" s="7" t="e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#VALUE!</v>
      </c>
      <c r="O27" s="5" t="e">
        <f t="shared" si="0"/>
        <v>#VALUE!</v>
      </c>
      <c r="P27" s="10" t="e">
        <f>IF('FY2023'!$A29&lt;&gt;"",IF(AND(MONTH($K27) &lt;= 1, MONTH($L27) &gt;= 1), IF($O27 &lt;&gt; "", $E27/$O27, ""), ""),"")</f>
        <v>#VALUE!</v>
      </c>
      <c r="Q27" s="10" t="e">
        <f>IF('FY2023'!$A29&lt;&gt;"",IF(AND(MONTH($K27) &lt;= 2, MONTH($L27) &gt;= 2), IF($O27 &lt;&gt; "", $E27/$O27, ""), ""),"")</f>
        <v>#VALUE!</v>
      </c>
      <c r="R27" s="10" t="e">
        <f>IF('FY2023'!$A29&lt;&gt;"",IF(AND(MONTH($K27) &lt;= 3, MONTH($L27) &gt;= 3), IF($O27 &lt;&gt; "", $E27/$O27, ""), ""),"")</f>
        <v>#VALUE!</v>
      </c>
      <c r="S27" s="10" t="e">
        <f>IF('FY2023'!$A29&lt;&gt;"",IF(AND(MONTH($K27) &lt;= 4, MONTH($L27) &gt;= 4), IF($O27 &lt;&gt; "", $E27/$O27, ""), ""),"")</f>
        <v>#VALUE!</v>
      </c>
      <c r="T27" s="10" t="e">
        <f>IF('FY2023'!$A29&lt;&gt;"",IF(AND(MONTH($K27) &lt;= 5, MONTH($L27) &gt;= 5), IF($O27 &lt;&gt; "", $E27/$O27, ""), ""),"")</f>
        <v>#VALUE!</v>
      </c>
      <c r="U27" s="10" t="e">
        <f>IF('FY2023'!$A29&lt;&gt;"",IF(AND(MONTH($K27) &lt;= 6, MONTH($L27) &gt;= 6), IF($O27 &lt;&gt; "", $E27/$O27, ""), ""),"")</f>
        <v>#VALUE!</v>
      </c>
      <c r="V27" s="10" t="e">
        <f>IF('FY2023'!$A29&lt;&gt;"",IF(AND(MONTH($K27) &lt;= 7, MONTH($L27) &gt;= 7 ), IF($O27 &lt;&gt; "", $E27/$O27, ""), ""),"")</f>
        <v>#VALUE!</v>
      </c>
      <c r="W27" s="10" t="e">
        <f>IF('FY2023'!$A29&lt;&gt;"",IF(AND(MONTH($K27) &lt;= 8, MONTH($L27) &gt;= 8), IF($O27 &lt;&gt; "", $E27/$O27, ""), ""),"")</f>
        <v>#VALUE!</v>
      </c>
      <c r="X27" s="10" t="e">
        <f>IF('FY2023'!$A29&lt;&gt;"",IF(AND(MONTH($K27) &lt;= 9, MONTH($L27) &gt;= 9), IF($O27 &lt;&gt; "", $E27/$O27, ""), ""),"")</f>
        <v>#VALUE!</v>
      </c>
      <c r="Y27" s="10" t="e">
        <f>IF('FY2023'!$A29&lt;&gt;"",IF(AND(MONTH($K27) &lt;= 10, MONTH($L27) &gt;= 10), IF($O27 &lt;&gt; "", $E27/$O27, ""), ""),"")</f>
        <v>#VALUE!</v>
      </c>
      <c r="Z27" s="10" t="e">
        <f>IF('FY2023'!$A29&lt;&gt;"",IF(AND(MONTH($K27) &lt;= 11, MONTH($L27) &gt;= 11), IF($O27 &lt;&gt; "", $E27/$O27, ""), ""),"")</f>
        <v>#VALUE!</v>
      </c>
      <c r="AA27" s="10" t="e">
        <f>IF('FY2023'!$A29&lt;&gt;"",IF(AND(MONTH($K27) &lt;= 12, MONTH($L27) &gt;= 12), IF($O27 &lt;&gt; "", $E27/$O27, ""), ""),"")</f>
        <v>#VALUE!</v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 t="e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#VALUE!</v>
      </c>
      <c r="L28" s="7" t="e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#VALUE!</v>
      </c>
      <c r="M28" s="7" t="e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#VALUE!</v>
      </c>
      <c r="N28" s="7" t="e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#VALUE!</v>
      </c>
      <c r="O28" s="5" t="e">
        <f t="shared" si="0"/>
        <v>#VALUE!</v>
      </c>
      <c r="P28" s="10" t="e">
        <f>IF('FY2023'!$A30&lt;&gt;"",IF(AND(MONTH($K28) &lt;= 1, MONTH($L28) &gt;= 1), IF($O28 &lt;&gt; "", $E28/$O28, ""), ""),"")</f>
        <v>#VALUE!</v>
      </c>
      <c r="Q28" s="10" t="e">
        <f>IF('FY2023'!$A30&lt;&gt;"",IF(AND(MONTH($K28) &lt;= 2, MONTH($L28) &gt;= 2), IF($O28 &lt;&gt; "", $E28/$O28, ""), ""),"")</f>
        <v>#VALUE!</v>
      </c>
      <c r="R28" s="10" t="e">
        <f>IF('FY2023'!$A30&lt;&gt;"",IF(AND(MONTH($K28) &lt;= 3, MONTH($L28) &gt;= 3), IF($O28 &lt;&gt; "", $E28/$O28, ""), ""),"")</f>
        <v>#VALUE!</v>
      </c>
      <c r="S28" s="10" t="e">
        <f>IF('FY2023'!$A30&lt;&gt;"",IF(AND(MONTH($K28) &lt;= 4, MONTH($L28) &gt;= 4), IF($O28 &lt;&gt; "", $E28/$O28, ""), ""),"")</f>
        <v>#VALUE!</v>
      </c>
      <c r="T28" s="10" t="e">
        <f>IF('FY2023'!$A30&lt;&gt;"",IF(AND(MONTH($K28) &lt;= 5, MONTH($L28) &gt;= 5), IF($O28 &lt;&gt; "", $E28/$O28, ""), ""),"")</f>
        <v>#VALUE!</v>
      </c>
      <c r="U28" s="10" t="e">
        <f>IF('FY2023'!$A30&lt;&gt;"",IF(AND(MONTH($K28) &lt;= 6, MONTH($L28) &gt;= 6), IF($O28 &lt;&gt; "", $E28/$O28, ""), ""),"")</f>
        <v>#VALUE!</v>
      </c>
      <c r="V28" s="10" t="e">
        <f>IF('FY2023'!$A30&lt;&gt;"",IF(AND(MONTH($K28) &lt;= 7, MONTH($L28) &gt;= 7 ), IF($O28 &lt;&gt; "", $E28/$O28, ""), ""),"")</f>
        <v>#VALUE!</v>
      </c>
      <c r="W28" s="10" t="e">
        <f>IF('FY2023'!$A30&lt;&gt;"",IF(AND(MONTH($K28) &lt;= 8, MONTH($L28) &gt;= 8), IF($O28 &lt;&gt; "", $E28/$O28, ""), ""),"")</f>
        <v>#VALUE!</v>
      </c>
      <c r="X28" s="10" t="e">
        <f>IF('FY2023'!$A30&lt;&gt;"",IF(AND(MONTH($K28) &lt;= 9, MONTH($L28) &gt;= 9), IF($O28 &lt;&gt; "", $E28/$O28, ""), ""),"")</f>
        <v>#VALUE!</v>
      </c>
      <c r="Y28" s="10" t="e">
        <f>IF('FY2023'!$A30&lt;&gt;"",IF(AND(MONTH($K28) &lt;= 10, MONTH($L28) &gt;= 10), IF($O28 &lt;&gt; "", $E28/$O28, ""), ""),"")</f>
        <v>#VALUE!</v>
      </c>
      <c r="Z28" s="10" t="e">
        <f>IF('FY2023'!$A30&lt;&gt;"",IF(AND(MONTH($K28) &lt;= 11, MONTH($L28) &gt;= 11), IF($O28 &lt;&gt; "", $E28/$O28, ""), ""),"")</f>
        <v>#VALUE!</v>
      </c>
      <c r="AA28" s="10" t="e">
        <f>IF('FY2023'!$A30&lt;&gt;"",IF(AND(MONTH($K28) &lt;= 12, MONTH($L28) &gt;= 12), IF($O28 &lt;&gt; "", $E28/$O28, ""), ""),"")</f>
        <v>#VALUE!</v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 t="e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#VALUE!</v>
      </c>
      <c r="L29" s="7" t="e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#VALUE!</v>
      </c>
      <c r="M29" s="7" t="e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#VALUE!</v>
      </c>
      <c r="N29" s="7" t="e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#VALUE!</v>
      </c>
      <c r="O29" s="5" t="e">
        <f t="shared" si="0"/>
        <v>#VALUE!</v>
      </c>
      <c r="P29" s="10" t="e">
        <f>IF('FY2023'!$A31&lt;&gt;"",IF(AND(MONTH($K29) &lt;= 1, MONTH($L29) &gt;= 1), IF($O29 &lt;&gt; "", $E29/$O29, ""), ""),"")</f>
        <v>#VALUE!</v>
      </c>
      <c r="Q29" s="10" t="e">
        <f>IF('FY2023'!$A31&lt;&gt;"",IF(AND(MONTH($K29) &lt;= 2, MONTH($L29) &gt;= 2), IF($O29 &lt;&gt; "", $E29/$O29, ""), ""),"")</f>
        <v>#VALUE!</v>
      </c>
      <c r="R29" s="10" t="e">
        <f>IF('FY2023'!$A31&lt;&gt;"",IF(AND(MONTH($K29) &lt;= 3, MONTH($L29) &gt;= 3), IF($O29 &lt;&gt; "", $E29/$O29, ""), ""),"")</f>
        <v>#VALUE!</v>
      </c>
      <c r="S29" s="10" t="e">
        <f>IF('FY2023'!$A31&lt;&gt;"",IF(AND(MONTH($K29) &lt;= 4, MONTH($L29) &gt;= 4), IF($O29 &lt;&gt; "", $E29/$O29, ""), ""),"")</f>
        <v>#VALUE!</v>
      </c>
      <c r="T29" s="10" t="e">
        <f>IF('FY2023'!$A31&lt;&gt;"",IF(AND(MONTH($K29) &lt;= 5, MONTH($L29) &gt;= 5), IF($O29 &lt;&gt; "", $E29/$O29, ""), ""),"")</f>
        <v>#VALUE!</v>
      </c>
      <c r="U29" s="10" t="e">
        <f>IF('FY2023'!$A31&lt;&gt;"",IF(AND(MONTH($K29) &lt;= 6, MONTH($L29) &gt;= 6), IF($O29 &lt;&gt; "", $E29/$O29, ""), ""),"")</f>
        <v>#VALUE!</v>
      </c>
      <c r="V29" s="10" t="e">
        <f>IF('FY2023'!$A31&lt;&gt;"",IF(AND(MONTH($K29) &lt;= 7, MONTH($L29) &gt;= 7 ), IF($O29 &lt;&gt; "", $E29/$O29, ""), ""),"")</f>
        <v>#VALUE!</v>
      </c>
      <c r="W29" s="10" t="e">
        <f>IF('FY2023'!$A31&lt;&gt;"",IF(AND(MONTH($K29) &lt;= 8, MONTH($L29) &gt;= 8), IF($O29 &lt;&gt; "", $E29/$O29, ""), ""),"")</f>
        <v>#VALUE!</v>
      </c>
      <c r="X29" s="10" t="e">
        <f>IF('FY2023'!$A31&lt;&gt;"",IF(AND(MONTH($K29) &lt;= 9, MONTH($L29) &gt;= 9), IF($O29 &lt;&gt; "", $E29/$O29, ""), ""),"")</f>
        <v>#VALUE!</v>
      </c>
      <c r="Y29" s="10" t="e">
        <f>IF('FY2023'!$A31&lt;&gt;"",IF(AND(MONTH($K29) &lt;= 10, MONTH($L29) &gt;= 10), IF($O29 &lt;&gt; "", $E29/$O29, ""), ""),"")</f>
        <v>#VALUE!</v>
      </c>
      <c r="Z29" s="10" t="e">
        <f>IF('FY2023'!$A31&lt;&gt;"",IF(AND(MONTH($K29) &lt;= 11, MONTH($L29) &gt;= 11), IF($O29 &lt;&gt; "", $E29/$O29, ""), ""),"")</f>
        <v>#VALUE!</v>
      </c>
      <c r="AA29" s="10" t="e">
        <f>IF('FY2023'!$A31&lt;&gt;"",IF(AND(MONTH($K29) &lt;= 12, MONTH($L29) &gt;= 12), IF($O29 &lt;&gt; "", $E29/$O29, ""), ""),"")</f>
        <v>#VALUE!</v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 t="e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#VALUE!</v>
      </c>
      <c r="L30" s="7" t="e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#VALUE!</v>
      </c>
      <c r="M30" s="7" t="e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#VALUE!</v>
      </c>
      <c r="N30" s="7" t="e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#VALUE!</v>
      </c>
      <c r="O30" s="5" t="e">
        <f t="shared" si="0"/>
        <v>#VALUE!</v>
      </c>
      <c r="P30" s="10" t="e">
        <f>IF('FY2023'!$A32&lt;&gt;"",IF(AND(MONTH($K30) &lt;= 1, MONTH($L30) &gt;= 1), IF($O30 &lt;&gt; "", $E30/$O30, ""), ""),"")</f>
        <v>#VALUE!</v>
      </c>
      <c r="Q30" s="10" t="e">
        <f>IF('FY2023'!$A32&lt;&gt;"",IF(AND(MONTH($K30) &lt;= 2, MONTH($L30) &gt;= 2), IF($O30 &lt;&gt; "", $E30/$O30, ""), ""),"")</f>
        <v>#VALUE!</v>
      </c>
      <c r="R30" s="10" t="e">
        <f>IF('FY2023'!$A32&lt;&gt;"",IF(AND(MONTH($K30) &lt;= 3, MONTH($L30) &gt;= 3), IF($O30 &lt;&gt; "", $E30/$O30, ""), ""),"")</f>
        <v>#VALUE!</v>
      </c>
      <c r="S30" s="10" t="e">
        <f>IF('FY2023'!$A32&lt;&gt;"",IF(AND(MONTH($K30) &lt;= 4, MONTH($L30) &gt;= 4), IF($O30 &lt;&gt; "", $E30/$O30, ""), ""),"")</f>
        <v>#VALUE!</v>
      </c>
      <c r="T30" s="10" t="e">
        <f>IF('FY2023'!$A32&lt;&gt;"",IF(AND(MONTH($K30) &lt;= 5, MONTH($L30) &gt;= 5), IF($O30 &lt;&gt; "", $E30/$O30, ""), ""),"")</f>
        <v>#VALUE!</v>
      </c>
      <c r="U30" s="10" t="e">
        <f>IF('FY2023'!$A32&lt;&gt;"",IF(AND(MONTH($K30) &lt;= 6, MONTH($L30) &gt;= 6), IF($O30 &lt;&gt; "", $E30/$O30, ""), ""),"")</f>
        <v>#VALUE!</v>
      </c>
      <c r="V30" s="10" t="e">
        <f>IF('FY2023'!$A32&lt;&gt;"",IF(AND(MONTH($K30) &lt;= 7, MONTH($L30) &gt;= 7 ), IF($O30 &lt;&gt; "", $E30/$O30, ""), ""),"")</f>
        <v>#VALUE!</v>
      </c>
      <c r="W30" s="10" t="e">
        <f>IF('FY2023'!$A32&lt;&gt;"",IF(AND(MONTH($K30) &lt;= 8, MONTH($L30) &gt;= 8), IF($O30 &lt;&gt; "", $E30/$O30, ""), ""),"")</f>
        <v>#VALUE!</v>
      </c>
      <c r="X30" s="10" t="e">
        <f>IF('FY2023'!$A32&lt;&gt;"",IF(AND(MONTH($K30) &lt;= 9, MONTH($L30) &gt;= 9), IF($O30 &lt;&gt; "", $E30/$O30, ""), ""),"")</f>
        <v>#VALUE!</v>
      </c>
      <c r="Y30" s="10" t="e">
        <f>IF('FY2023'!$A32&lt;&gt;"",IF(AND(MONTH($K30) &lt;= 10, MONTH($L30) &gt;= 10), IF($O30 &lt;&gt; "", $E30/$O30, ""), ""),"")</f>
        <v>#VALUE!</v>
      </c>
      <c r="Z30" s="10" t="e">
        <f>IF('FY2023'!$A32&lt;&gt;"",IF(AND(MONTH($K30) &lt;= 11, MONTH($L30) &gt;= 11), IF($O30 &lt;&gt; "", $E30/$O30, ""), ""),"")</f>
        <v>#VALUE!</v>
      </c>
      <c r="AA30" s="10" t="e">
        <f>IF('FY2023'!$A32&lt;&gt;"",IF(AND(MONTH($K30) &lt;= 12, MONTH($L30) &gt;= 12), IF($O30 &lt;&gt; "", $E30/$O30, ""), ""),"")</f>
        <v>#VALUE!</v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 t="e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#VALUE!</v>
      </c>
      <c r="L31" s="7" t="e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#VALUE!</v>
      </c>
      <c r="M31" s="7" t="e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#VALUE!</v>
      </c>
      <c r="N31" s="7" t="e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#VALUE!</v>
      </c>
      <c r="O31" s="5" t="e">
        <f t="shared" si="0"/>
        <v>#VALUE!</v>
      </c>
      <c r="P31" s="10" t="e">
        <f>IF('FY2023'!$A33&lt;&gt;"",IF(AND(MONTH($K31) &lt;= 1, MONTH($L31) &gt;= 1), IF($O31 &lt;&gt; "", $E31/$O31, ""), ""),"")</f>
        <v>#VALUE!</v>
      </c>
      <c r="Q31" s="10" t="e">
        <f>IF('FY2023'!$A33&lt;&gt;"",IF(AND(MONTH($K31) &lt;= 2, MONTH($L31) &gt;= 2), IF($O31 &lt;&gt; "", $E31/$O31, ""), ""),"")</f>
        <v>#VALUE!</v>
      </c>
      <c r="R31" s="10" t="e">
        <f>IF('FY2023'!$A33&lt;&gt;"",IF(AND(MONTH($K31) &lt;= 3, MONTH($L31) &gt;= 3), IF($O31 &lt;&gt; "", $E31/$O31, ""), ""),"")</f>
        <v>#VALUE!</v>
      </c>
      <c r="S31" s="10" t="e">
        <f>IF('FY2023'!$A33&lt;&gt;"",IF(AND(MONTH($K31) &lt;= 4, MONTH($L31) &gt;= 4), IF($O31 &lt;&gt; "", $E31/$O31, ""), ""),"")</f>
        <v>#VALUE!</v>
      </c>
      <c r="T31" s="10" t="e">
        <f>IF('FY2023'!$A33&lt;&gt;"",IF(AND(MONTH($K31) &lt;= 5, MONTH($L31) &gt;= 5), IF($O31 &lt;&gt; "", $E31/$O31, ""), ""),"")</f>
        <v>#VALUE!</v>
      </c>
      <c r="U31" s="10" t="e">
        <f>IF('FY2023'!$A33&lt;&gt;"",IF(AND(MONTH($K31) &lt;= 6, MONTH($L31) &gt;= 6), IF($O31 &lt;&gt; "", $E31/$O31, ""), ""),"")</f>
        <v>#VALUE!</v>
      </c>
      <c r="V31" s="10" t="e">
        <f>IF('FY2023'!$A33&lt;&gt;"",IF(AND(MONTH($K31) &lt;= 7, MONTH($L31) &gt;= 7 ), IF($O31 &lt;&gt; "", $E31/$O31, ""), ""),"")</f>
        <v>#VALUE!</v>
      </c>
      <c r="W31" s="10" t="e">
        <f>IF('FY2023'!$A33&lt;&gt;"",IF(AND(MONTH($K31) &lt;= 8, MONTH($L31) &gt;= 8), IF($O31 &lt;&gt; "", $E31/$O31, ""), ""),"")</f>
        <v>#VALUE!</v>
      </c>
      <c r="X31" s="10" t="e">
        <f>IF('FY2023'!$A33&lt;&gt;"",IF(AND(MONTH($K31) &lt;= 9, MONTH($L31) &gt;= 9), IF($O31 &lt;&gt; "", $E31/$O31, ""), ""),"")</f>
        <v>#VALUE!</v>
      </c>
      <c r="Y31" s="10" t="e">
        <f>IF('FY2023'!$A33&lt;&gt;"",IF(AND(MONTH($K31) &lt;= 10, MONTH($L31) &gt;= 10), IF($O31 &lt;&gt; "", $E31/$O31, ""), ""),"")</f>
        <v>#VALUE!</v>
      </c>
      <c r="Z31" s="10" t="e">
        <f>IF('FY2023'!$A33&lt;&gt;"",IF(AND(MONTH($K31) &lt;= 11, MONTH($L31) &gt;= 11), IF($O31 &lt;&gt; "", $E31/$O31, ""), ""),"")</f>
        <v>#VALUE!</v>
      </c>
      <c r="AA31" s="10" t="e">
        <f>IF('FY2023'!$A33&lt;&gt;"",IF(AND(MONTH($K31) &lt;= 12, MONTH($L31) &gt;= 12), IF($O31 &lt;&gt; "", $E31/$O31, ""), ""),"")</f>
        <v>#VALUE!</v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 t="e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#VALUE!</v>
      </c>
      <c r="L32" s="7" t="e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#VALUE!</v>
      </c>
      <c r="M32" s="7" t="e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#VALUE!</v>
      </c>
      <c r="N32" s="7" t="e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#VALUE!</v>
      </c>
      <c r="O32" s="5" t="e">
        <f t="shared" si="0"/>
        <v>#VALUE!</v>
      </c>
      <c r="P32" s="10" t="e">
        <f>IF('FY2023'!$A34&lt;&gt;"",IF(AND(MONTH($K32) &lt;= 1, MONTH($L32) &gt;= 1), IF($O32 &lt;&gt; "", $E32/$O32, ""), ""),"")</f>
        <v>#VALUE!</v>
      </c>
      <c r="Q32" s="10" t="e">
        <f>IF('FY2023'!$A34&lt;&gt;"",IF(AND(MONTH($K32) &lt;= 2, MONTH($L32) &gt;= 2), IF($O32 &lt;&gt; "", $E32/$O32, ""), ""),"")</f>
        <v>#VALUE!</v>
      </c>
      <c r="R32" s="10" t="e">
        <f>IF('FY2023'!$A34&lt;&gt;"",IF(AND(MONTH($K32) &lt;= 3, MONTH($L32) &gt;= 3), IF($O32 &lt;&gt; "", $E32/$O32, ""), ""),"")</f>
        <v>#VALUE!</v>
      </c>
      <c r="S32" s="10" t="e">
        <f>IF('FY2023'!$A34&lt;&gt;"",IF(AND(MONTH($K32) &lt;= 4, MONTH($L32) &gt;= 4), IF($O32 &lt;&gt; "", $E32/$O32, ""), ""),"")</f>
        <v>#VALUE!</v>
      </c>
      <c r="T32" s="10" t="e">
        <f>IF('FY2023'!$A34&lt;&gt;"",IF(AND(MONTH($K32) &lt;= 5, MONTH($L32) &gt;= 5), IF($O32 &lt;&gt; "", $E32/$O32, ""), ""),"")</f>
        <v>#VALUE!</v>
      </c>
      <c r="U32" s="10" t="e">
        <f>IF('FY2023'!$A34&lt;&gt;"",IF(AND(MONTH($K32) &lt;= 6, MONTH($L32) &gt;= 6), IF($O32 &lt;&gt; "", $E32/$O32, ""), ""),"")</f>
        <v>#VALUE!</v>
      </c>
      <c r="V32" s="10" t="e">
        <f>IF('FY2023'!$A34&lt;&gt;"",IF(AND(MONTH($K32) &lt;= 7, MONTH($L32) &gt;= 7 ), IF($O32 &lt;&gt; "", $E32/$O32, ""), ""),"")</f>
        <v>#VALUE!</v>
      </c>
      <c r="W32" s="10" t="e">
        <f>IF('FY2023'!$A34&lt;&gt;"",IF(AND(MONTH($K32) &lt;= 8, MONTH($L32) &gt;= 8), IF($O32 &lt;&gt; "", $E32/$O32, ""), ""),"")</f>
        <v>#VALUE!</v>
      </c>
      <c r="X32" s="10" t="e">
        <f>IF('FY2023'!$A34&lt;&gt;"",IF(AND(MONTH($K32) &lt;= 9, MONTH($L32) &gt;= 9), IF($O32 &lt;&gt; "", $E32/$O32, ""), ""),"")</f>
        <v>#VALUE!</v>
      </c>
      <c r="Y32" s="10" t="e">
        <f>IF('FY2023'!$A34&lt;&gt;"",IF(AND(MONTH($K32) &lt;= 10, MONTH($L32) &gt;= 10), IF($O32 &lt;&gt; "", $E32/$O32, ""), ""),"")</f>
        <v>#VALUE!</v>
      </c>
      <c r="Z32" s="10" t="e">
        <f>IF('FY2023'!$A34&lt;&gt;"",IF(AND(MONTH($K32) &lt;= 11, MONTH($L32) &gt;= 11), IF($O32 &lt;&gt; "", $E32/$O32, ""), ""),"")</f>
        <v>#VALUE!</v>
      </c>
      <c r="AA32" s="10" t="e">
        <f>IF('FY2023'!$A34&lt;&gt;"",IF(AND(MONTH($K32) &lt;= 12, MONTH($L32) &gt;= 12), IF($O32 &lt;&gt; "", $E32/$O32, ""), ""),"")</f>
        <v>#VALUE!</v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 t="e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#VALUE!</v>
      </c>
      <c r="L33" s="7" t="e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#VALUE!</v>
      </c>
      <c r="M33" s="7" t="e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#VALUE!</v>
      </c>
      <c r="N33" s="7" t="e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#VALUE!</v>
      </c>
      <c r="O33" s="5" t="e">
        <f t="shared" si="0"/>
        <v>#VALUE!</v>
      </c>
      <c r="P33" s="10" t="e">
        <f>IF('FY2023'!$A35&lt;&gt;"",IF(AND(MONTH($K33) &lt;= 1, MONTH($L33) &gt;= 1), IF($O33 &lt;&gt; "", $E33/$O33, ""), ""),"")</f>
        <v>#VALUE!</v>
      </c>
      <c r="Q33" s="10" t="e">
        <f>IF('FY2023'!$A35&lt;&gt;"",IF(AND(MONTH($K33) &lt;= 2, MONTH($L33) &gt;= 2), IF($O33 &lt;&gt; "", $E33/$O33, ""), ""),"")</f>
        <v>#VALUE!</v>
      </c>
      <c r="R33" s="10" t="e">
        <f>IF('FY2023'!$A35&lt;&gt;"",IF(AND(MONTH($K33) &lt;= 3, MONTH($L33) &gt;= 3), IF($O33 &lt;&gt; "", $E33/$O33, ""), ""),"")</f>
        <v>#VALUE!</v>
      </c>
      <c r="S33" s="10" t="e">
        <f>IF('FY2023'!$A35&lt;&gt;"",IF(AND(MONTH($K33) &lt;= 4, MONTH($L33) &gt;= 4), IF($O33 &lt;&gt; "", $E33/$O33, ""), ""),"")</f>
        <v>#VALUE!</v>
      </c>
      <c r="T33" s="10" t="e">
        <f>IF('FY2023'!$A35&lt;&gt;"",IF(AND(MONTH($K33) &lt;= 5, MONTH($L33) &gt;= 5), IF($O33 &lt;&gt; "", $E33/$O33, ""), ""),"")</f>
        <v>#VALUE!</v>
      </c>
      <c r="U33" s="10" t="e">
        <f>IF('FY2023'!$A35&lt;&gt;"",IF(AND(MONTH($K33) &lt;= 6, MONTH($L33) &gt;= 6), IF($O33 &lt;&gt; "", $E33/$O33, ""), ""),"")</f>
        <v>#VALUE!</v>
      </c>
      <c r="V33" s="10" t="e">
        <f>IF('FY2023'!$A35&lt;&gt;"",IF(AND(MONTH($K33) &lt;= 7, MONTH($L33) &gt;= 7 ), IF($O33 &lt;&gt; "", $E33/$O33, ""), ""),"")</f>
        <v>#VALUE!</v>
      </c>
      <c r="W33" s="10" t="e">
        <f>IF('FY2023'!$A35&lt;&gt;"",IF(AND(MONTH($K33) &lt;= 8, MONTH($L33) &gt;= 8), IF($O33 &lt;&gt; "", $E33/$O33, ""), ""),"")</f>
        <v>#VALUE!</v>
      </c>
      <c r="X33" s="10" t="e">
        <f>IF('FY2023'!$A35&lt;&gt;"",IF(AND(MONTH($K33) &lt;= 9, MONTH($L33) &gt;= 9), IF($O33 &lt;&gt; "", $E33/$O33, ""), ""),"")</f>
        <v>#VALUE!</v>
      </c>
      <c r="Y33" s="10" t="e">
        <f>IF('FY2023'!$A35&lt;&gt;"",IF(AND(MONTH($K33) &lt;= 10, MONTH($L33) &gt;= 10), IF($O33 &lt;&gt; "", $E33/$O33, ""), ""),"")</f>
        <v>#VALUE!</v>
      </c>
      <c r="Z33" s="10" t="e">
        <f>IF('FY2023'!$A35&lt;&gt;"",IF(AND(MONTH($K33) &lt;= 11, MONTH($L33) &gt;= 11), IF($O33 &lt;&gt; "", $E33/$O33, ""), ""),"")</f>
        <v>#VALUE!</v>
      </c>
      <c r="AA33" s="10" t="e">
        <f>IF('FY2023'!$A35&lt;&gt;"",IF(AND(MONTH($K33) &lt;= 12, MONTH($L33) &gt;= 12), IF($O33 &lt;&gt; "", $E33/$O33, ""), ""),"")</f>
        <v>#VALUE!</v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 t="e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#VALUE!</v>
      </c>
      <c r="L34" s="7" t="e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#VALUE!</v>
      </c>
      <c r="M34" s="7" t="e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#VALUE!</v>
      </c>
      <c r="N34" s="7" t="e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#VALUE!</v>
      </c>
      <c r="O34" s="5" t="e">
        <f t="shared" si="0"/>
        <v>#VALUE!</v>
      </c>
      <c r="P34" s="10" t="e">
        <f>IF('FY2023'!$A36&lt;&gt;"",IF(AND(MONTH($K34) &lt;= 1, MONTH($L34) &gt;= 1), IF($O34 &lt;&gt; "", $E34/$O34, ""), ""),"")</f>
        <v>#VALUE!</v>
      </c>
      <c r="Q34" s="10" t="e">
        <f>IF('FY2023'!$A36&lt;&gt;"",IF(AND(MONTH($K34) &lt;= 2, MONTH($L34) &gt;= 2), IF($O34 &lt;&gt; "", $E34/$O34, ""), ""),"")</f>
        <v>#VALUE!</v>
      </c>
      <c r="R34" s="10" t="e">
        <f>IF('FY2023'!$A36&lt;&gt;"",IF(AND(MONTH($K34) &lt;= 3, MONTH($L34) &gt;= 3), IF($O34 &lt;&gt; "", $E34/$O34, ""), ""),"")</f>
        <v>#VALUE!</v>
      </c>
      <c r="S34" s="10" t="e">
        <f>IF('FY2023'!$A36&lt;&gt;"",IF(AND(MONTH($K34) &lt;= 4, MONTH($L34) &gt;= 4), IF($O34 &lt;&gt; "", $E34/$O34, ""), ""),"")</f>
        <v>#VALUE!</v>
      </c>
      <c r="T34" s="10" t="e">
        <f>IF('FY2023'!$A36&lt;&gt;"",IF(AND(MONTH($K34) &lt;= 5, MONTH($L34) &gt;= 5), IF($O34 &lt;&gt; "", $E34/$O34, ""), ""),"")</f>
        <v>#VALUE!</v>
      </c>
      <c r="U34" s="10" t="e">
        <f>IF('FY2023'!$A36&lt;&gt;"",IF(AND(MONTH($K34) &lt;= 6, MONTH($L34) &gt;= 6), IF($O34 &lt;&gt; "", $E34/$O34, ""), ""),"")</f>
        <v>#VALUE!</v>
      </c>
      <c r="V34" s="10" t="e">
        <f>IF('FY2023'!$A36&lt;&gt;"",IF(AND(MONTH($K34) &lt;= 7, MONTH($L34) &gt;= 7 ), IF($O34 &lt;&gt; "", $E34/$O34, ""), ""),"")</f>
        <v>#VALUE!</v>
      </c>
      <c r="W34" s="10" t="e">
        <f>IF('FY2023'!$A36&lt;&gt;"",IF(AND(MONTH($K34) &lt;= 8, MONTH($L34) &gt;= 8), IF($O34 &lt;&gt; "", $E34/$O34, ""), ""),"")</f>
        <v>#VALUE!</v>
      </c>
      <c r="X34" s="10" t="e">
        <f>IF('FY2023'!$A36&lt;&gt;"",IF(AND(MONTH($K34) &lt;= 9, MONTH($L34) &gt;= 9), IF($O34 &lt;&gt; "", $E34/$O34, ""), ""),"")</f>
        <v>#VALUE!</v>
      </c>
      <c r="Y34" s="10" t="e">
        <f>IF('FY2023'!$A36&lt;&gt;"",IF(AND(MONTH($K34) &lt;= 10, MONTH($L34) &gt;= 10), IF($O34 &lt;&gt; "", $E34/$O34, ""), ""),"")</f>
        <v>#VALUE!</v>
      </c>
      <c r="Z34" s="10" t="e">
        <f>IF('FY2023'!$A36&lt;&gt;"",IF(AND(MONTH($K34) &lt;= 11, MONTH($L34) &gt;= 11), IF($O34 &lt;&gt; "", $E34/$O34, ""), ""),"")</f>
        <v>#VALUE!</v>
      </c>
      <c r="AA34" s="10" t="e">
        <f>IF('FY2023'!$A36&lt;&gt;"",IF(AND(MONTH($K34) &lt;= 12, MONTH($L34) &gt;= 12), IF($O34 &lt;&gt; "", $E34/$O34, ""), ""),"")</f>
        <v>#VALUE!</v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 t="e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#VALUE!</v>
      </c>
      <c r="L35" s="7" t="e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#VALUE!</v>
      </c>
      <c r="M35" s="7" t="e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#VALUE!</v>
      </c>
      <c r="N35" s="7" t="e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#VALUE!</v>
      </c>
      <c r="O35" s="5" t="e">
        <f t="shared" si="0"/>
        <v>#VALUE!</v>
      </c>
      <c r="P35" s="10" t="e">
        <f>IF('FY2023'!$A37&lt;&gt;"",IF(AND(MONTH($K35) &lt;= 1, MONTH($L35) &gt;= 1), IF($O35 &lt;&gt; "", $E35/$O35, ""), ""),"")</f>
        <v>#VALUE!</v>
      </c>
      <c r="Q35" s="10" t="e">
        <f>IF('FY2023'!$A37&lt;&gt;"",IF(AND(MONTH($K35) &lt;= 2, MONTH($L35) &gt;= 2), IF($O35 &lt;&gt; "", $E35/$O35, ""), ""),"")</f>
        <v>#VALUE!</v>
      </c>
      <c r="R35" s="10" t="e">
        <f>IF('FY2023'!$A37&lt;&gt;"",IF(AND(MONTH($K35) &lt;= 3, MONTH($L35) &gt;= 3), IF($O35 &lt;&gt; "", $E35/$O35, ""), ""),"")</f>
        <v>#VALUE!</v>
      </c>
      <c r="S35" s="10" t="e">
        <f>IF('FY2023'!$A37&lt;&gt;"",IF(AND(MONTH($K35) &lt;= 4, MONTH($L35) &gt;= 4), IF($O35 &lt;&gt; "", $E35/$O35, ""), ""),"")</f>
        <v>#VALUE!</v>
      </c>
      <c r="T35" s="10" t="e">
        <f>IF('FY2023'!$A37&lt;&gt;"",IF(AND(MONTH($K35) &lt;= 5, MONTH($L35) &gt;= 5), IF($O35 &lt;&gt; "", $E35/$O35, ""), ""),"")</f>
        <v>#VALUE!</v>
      </c>
      <c r="U35" s="10" t="e">
        <f>IF('FY2023'!$A37&lt;&gt;"",IF(AND(MONTH($K35) &lt;= 6, MONTH($L35) &gt;= 6), IF($O35 &lt;&gt; "", $E35/$O35, ""), ""),"")</f>
        <v>#VALUE!</v>
      </c>
      <c r="V35" s="10" t="e">
        <f>IF('FY2023'!$A37&lt;&gt;"",IF(AND(MONTH($K35) &lt;= 7, MONTH($L35) &gt;= 7 ), IF($O35 &lt;&gt; "", $E35/$O35, ""), ""),"")</f>
        <v>#VALUE!</v>
      </c>
      <c r="W35" s="10" t="e">
        <f>IF('FY2023'!$A37&lt;&gt;"",IF(AND(MONTH($K35) &lt;= 8, MONTH($L35) &gt;= 8), IF($O35 &lt;&gt; "", $E35/$O35, ""), ""),"")</f>
        <v>#VALUE!</v>
      </c>
      <c r="X35" s="10" t="e">
        <f>IF('FY2023'!$A37&lt;&gt;"",IF(AND(MONTH($K35) &lt;= 9, MONTH($L35) &gt;= 9), IF($O35 &lt;&gt; "", $E35/$O35, ""), ""),"")</f>
        <v>#VALUE!</v>
      </c>
      <c r="Y35" s="10" t="e">
        <f>IF('FY2023'!$A37&lt;&gt;"",IF(AND(MONTH($K35) &lt;= 10, MONTH($L35) &gt;= 10), IF($O35 &lt;&gt; "", $E35/$O35, ""), ""),"")</f>
        <v>#VALUE!</v>
      </c>
      <c r="Z35" s="10" t="e">
        <f>IF('FY2023'!$A37&lt;&gt;"",IF(AND(MONTH($K35) &lt;= 11, MONTH($L35) &gt;= 11), IF($O35 &lt;&gt; "", $E35/$O35, ""), ""),"")</f>
        <v>#VALUE!</v>
      </c>
      <c r="AA35" s="10" t="e">
        <f>IF('FY2023'!$A37&lt;&gt;"",IF(AND(MONTH($K35) &lt;= 12, MONTH($L35) &gt;= 12), IF($O35 &lt;&gt; "", $E35/$O35, ""), ""),"")</f>
        <v>#VALUE!</v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 t="e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#VALUE!</v>
      </c>
      <c r="L36" s="7" t="e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#VALUE!</v>
      </c>
      <c r="M36" s="7" t="e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#VALUE!</v>
      </c>
      <c r="N36" s="7" t="e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#VALUE!</v>
      </c>
      <c r="O36" s="5" t="e">
        <f t="shared" si="0"/>
        <v>#VALUE!</v>
      </c>
      <c r="P36" s="10" t="e">
        <f>IF('FY2023'!$A38&lt;&gt;"",IF(AND(MONTH($K36) &lt;= 1, MONTH($L36) &gt;= 1), IF($O36 &lt;&gt; "", $E36/$O36, ""), ""),"")</f>
        <v>#VALUE!</v>
      </c>
      <c r="Q36" s="10" t="e">
        <f>IF('FY2023'!$A38&lt;&gt;"",IF(AND(MONTH($K36) &lt;= 2, MONTH($L36) &gt;= 2), IF($O36 &lt;&gt; "", $E36/$O36, ""), ""),"")</f>
        <v>#VALUE!</v>
      </c>
      <c r="R36" s="10" t="e">
        <f>IF('FY2023'!$A38&lt;&gt;"",IF(AND(MONTH($K36) &lt;= 3, MONTH($L36) &gt;= 3), IF($O36 &lt;&gt; "", $E36/$O36, ""), ""),"")</f>
        <v>#VALUE!</v>
      </c>
      <c r="S36" s="10" t="e">
        <f>IF('FY2023'!$A38&lt;&gt;"",IF(AND(MONTH($K36) &lt;= 4, MONTH($L36) &gt;= 4), IF($O36 &lt;&gt; "", $E36/$O36, ""), ""),"")</f>
        <v>#VALUE!</v>
      </c>
      <c r="T36" s="10" t="e">
        <f>IF('FY2023'!$A38&lt;&gt;"",IF(AND(MONTH($K36) &lt;= 5, MONTH($L36) &gt;= 5), IF($O36 &lt;&gt; "", $E36/$O36, ""), ""),"")</f>
        <v>#VALUE!</v>
      </c>
      <c r="U36" s="10" t="e">
        <f>IF('FY2023'!$A38&lt;&gt;"",IF(AND(MONTH($K36) &lt;= 6, MONTH($L36) &gt;= 6), IF($O36 &lt;&gt; "", $E36/$O36, ""), ""),"")</f>
        <v>#VALUE!</v>
      </c>
      <c r="V36" s="10" t="e">
        <f>IF('FY2023'!$A38&lt;&gt;"",IF(AND(MONTH($K36) &lt;= 7, MONTH($L36) &gt;= 7 ), IF($O36 &lt;&gt; "", $E36/$O36, ""), ""),"")</f>
        <v>#VALUE!</v>
      </c>
      <c r="W36" s="10" t="e">
        <f>IF('FY2023'!$A38&lt;&gt;"",IF(AND(MONTH($K36) &lt;= 8, MONTH($L36) &gt;= 8), IF($O36 &lt;&gt; "", $E36/$O36, ""), ""),"")</f>
        <v>#VALUE!</v>
      </c>
      <c r="X36" s="10" t="e">
        <f>IF('FY2023'!$A38&lt;&gt;"",IF(AND(MONTH($K36) &lt;= 9, MONTH($L36) &gt;= 9), IF($O36 &lt;&gt; "", $E36/$O36, ""), ""),"")</f>
        <v>#VALUE!</v>
      </c>
      <c r="Y36" s="10" t="e">
        <f>IF('FY2023'!$A38&lt;&gt;"",IF(AND(MONTH($K36) &lt;= 10, MONTH($L36) &gt;= 10), IF($O36 &lt;&gt; "", $E36/$O36, ""), ""),"")</f>
        <v>#VALUE!</v>
      </c>
      <c r="Z36" s="10" t="e">
        <f>IF('FY2023'!$A38&lt;&gt;"",IF(AND(MONTH($K36) &lt;= 11, MONTH($L36) &gt;= 11), IF($O36 &lt;&gt; "", $E36/$O36, ""), ""),"")</f>
        <v>#VALUE!</v>
      </c>
      <c r="AA36" s="10" t="e">
        <f>IF('FY2023'!$A38&lt;&gt;"",IF(AND(MONTH($K36) &lt;= 12, MONTH($L36) &gt;= 12), IF($O36 &lt;&gt; "", $E36/$O36, ""), ""),"")</f>
        <v>#VALUE!</v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 t="e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#VALUE!</v>
      </c>
      <c r="L37" s="7" t="e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#VALUE!</v>
      </c>
      <c r="M37" s="7" t="e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#VALUE!</v>
      </c>
      <c r="N37" s="7" t="e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#VALUE!</v>
      </c>
      <c r="O37" s="5" t="e">
        <f t="shared" si="0"/>
        <v>#VALUE!</v>
      </c>
      <c r="P37" s="10" t="e">
        <f>IF('FY2023'!$A39&lt;&gt;"",IF(AND(MONTH($K37) &lt;= 1, MONTH($L37) &gt;= 1), IF($O37 &lt;&gt; "", $E37/$O37, ""), ""),"")</f>
        <v>#VALUE!</v>
      </c>
      <c r="Q37" s="10" t="e">
        <f>IF('FY2023'!$A39&lt;&gt;"",IF(AND(MONTH($K37) &lt;= 2, MONTH($L37) &gt;= 2), IF($O37 &lt;&gt; "", $E37/$O37, ""), ""),"")</f>
        <v>#VALUE!</v>
      </c>
      <c r="R37" s="10" t="e">
        <f>IF('FY2023'!$A39&lt;&gt;"",IF(AND(MONTH($K37) &lt;= 3, MONTH($L37) &gt;= 3), IF($O37 &lt;&gt; "", $E37/$O37, ""), ""),"")</f>
        <v>#VALUE!</v>
      </c>
      <c r="S37" s="10" t="e">
        <f>IF('FY2023'!$A39&lt;&gt;"",IF(AND(MONTH($K37) &lt;= 4, MONTH($L37) &gt;= 4), IF($O37 &lt;&gt; "", $E37/$O37, ""), ""),"")</f>
        <v>#VALUE!</v>
      </c>
      <c r="T37" s="10" t="e">
        <f>IF('FY2023'!$A39&lt;&gt;"",IF(AND(MONTH($K37) &lt;= 5, MONTH($L37) &gt;= 5), IF($O37 &lt;&gt; "", $E37/$O37, ""), ""),"")</f>
        <v>#VALUE!</v>
      </c>
      <c r="U37" s="10" t="e">
        <f>IF('FY2023'!$A39&lt;&gt;"",IF(AND(MONTH($K37) &lt;= 6, MONTH($L37) &gt;= 6), IF($O37 &lt;&gt; "", $E37/$O37, ""), ""),"")</f>
        <v>#VALUE!</v>
      </c>
      <c r="V37" s="10" t="e">
        <f>IF('FY2023'!$A39&lt;&gt;"",IF(AND(MONTH($K37) &lt;= 7, MONTH($L37) &gt;= 7 ), IF($O37 &lt;&gt; "", $E37/$O37, ""), ""),"")</f>
        <v>#VALUE!</v>
      </c>
      <c r="W37" s="10" t="e">
        <f>IF('FY2023'!$A39&lt;&gt;"",IF(AND(MONTH($K37) &lt;= 8, MONTH($L37) &gt;= 8), IF($O37 &lt;&gt; "", $E37/$O37, ""), ""),"")</f>
        <v>#VALUE!</v>
      </c>
      <c r="X37" s="10" t="e">
        <f>IF('FY2023'!$A39&lt;&gt;"",IF(AND(MONTH($K37) &lt;= 9, MONTH($L37) &gt;= 9), IF($O37 &lt;&gt; "", $E37/$O37, ""), ""),"")</f>
        <v>#VALUE!</v>
      </c>
      <c r="Y37" s="10" t="e">
        <f>IF('FY2023'!$A39&lt;&gt;"",IF(AND(MONTH($K37) &lt;= 10, MONTH($L37) &gt;= 10), IF($O37 &lt;&gt; "", $E37/$O37, ""), ""),"")</f>
        <v>#VALUE!</v>
      </c>
      <c r="Z37" s="10" t="e">
        <f>IF('FY2023'!$A39&lt;&gt;"",IF(AND(MONTH($K37) &lt;= 11, MONTH($L37) &gt;= 11), IF($O37 &lt;&gt; "", $E37/$O37, ""), ""),"")</f>
        <v>#VALUE!</v>
      </c>
      <c r="AA37" s="10" t="e">
        <f>IF('FY2023'!$A39&lt;&gt;"",IF(AND(MONTH($K37) &lt;= 12, MONTH($L37) &gt;= 12), IF($O37 &lt;&gt; "", $E37/$O37, ""), ""),"")</f>
        <v>#VALUE!</v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 t="e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#VALUE!</v>
      </c>
      <c r="L38" s="7" t="e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#VALUE!</v>
      </c>
      <c r="M38" s="7" t="e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#VALUE!</v>
      </c>
      <c r="N38" s="7" t="e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#VALUE!</v>
      </c>
      <c r="O38" s="5" t="e">
        <f t="shared" si="0"/>
        <v>#VALUE!</v>
      </c>
      <c r="P38" s="10" t="e">
        <f>IF('FY2023'!$A40&lt;&gt;"",IF(AND(MONTH($K38) &lt;= 1, MONTH($L38) &gt;= 1), IF($O38 &lt;&gt; "", $E38/$O38, ""), ""),"")</f>
        <v>#VALUE!</v>
      </c>
      <c r="Q38" s="10" t="e">
        <f>IF('FY2023'!$A40&lt;&gt;"",IF(AND(MONTH($K38) &lt;= 2, MONTH($L38) &gt;= 2), IF($O38 &lt;&gt; "", $E38/$O38, ""), ""),"")</f>
        <v>#VALUE!</v>
      </c>
      <c r="R38" s="10" t="e">
        <f>IF('FY2023'!$A40&lt;&gt;"",IF(AND(MONTH($K38) &lt;= 3, MONTH($L38) &gt;= 3), IF($O38 &lt;&gt; "", $E38/$O38, ""), ""),"")</f>
        <v>#VALUE!</v>
      </c>
      <c r="S38" s="10" t="e">
        <f>IF('FY2023'!$A40&lt;&gt;"",IF(AND(MONTH($K38) &lt;= 4, MONTH($L38) &gt;= 4), IF($O38 &lt;&gt; "", $E38/$O38, ""), ""),"")</f>
        <v>#VALUE!</v>
      </c>
      <c r="T38" s="10" t="e">
        <f>IF('FY2023'!$A40&lt;&gt;"",IF(AND(MONTH($K38) &lt;= 5, MONTH($L38) &gt;= 5), IF($O38 &lt;&gt; "", $E38/$O38, ""), ""),"")</f>
        <v>#VALUE!</v>
      </c>
      <c r="U38" s="10" t="e">
        <f>IF('FY2023'!$A40&lt;&gt;"",IF(AND(MONTH($K38) &lt;= 6, MONTH($L38) &gt;= 6), IF($O38 &lt;&gt; "", $E38/$O38, ""), ""),"")</f>
        <v>#VALUE!</v>
      </c>
      <c r="V38" s="10" t="e">
        <f>IF('FY2023'!$A40&lt;&gt;"",IF(AND(MONTH($K38) &lt;= 7, MONTH($L38) &gt;= 7 ), IF($O38 &lt;&gt; "", $E38/$O38, ""), ""),"")</f>
        <v>#VALUE!</v>
      </c>
      <c r="W38" s="10" t="e">
        <f>IF('FY2023'!$A40&lt;&gt;"",IF(AND(MONTH($K38) &lt;= 8, MONTH($L38) &gt;= 8), IF($O38 &lt;&gt; "", $E38/$O38, ""), ""),"")</f>
        <v>#VALUE!</v>
      </c>
      <c r="X38" s="10" t="e">
        <f>IF('FY2023'!$A40&lt;&gt;"",IF(AND(MONTH($K38) &lt;= 9, MONTH($L38) &gt;= 9), IF($O38 &lt;&gt; "", $E38/$O38, ""), ""),"")</f>
        <v>#VALUE!</v>
      </c>
      <c r="Y38" s="10" t="e">
        <f>IF('FY2023'!$A40&lt;&gt;"",IF(AND(MONTH($K38) &lt;= 10, MONTH($L38) &gt;= 10), IF($O38 &lt;&gt; "", $E38/$O38, ""), ""),"")</f>
        <v>#VALUE!</v>
      </c>
      <c r="Z38" s="10" t="e">
        <f>IF('FY2023'!$A40&lt;&gt;"",IF(AND(MONTH($K38) &lt;= 11, MONTH($L38) &gt;= 11), IF($O38 &lt;&gt; "", $E38/$O38, ""), ""),"")</f>
        <v>#VALUE!</v>
      </c>
      <c r="AA38" s="10" t="e">
        <f>IF('FY2023'!$A40&lt;&gt;"",IF(AND(MONTH($K38) &lt;= 12, MONTH($L38) &gt;= 12), IF($O38 &lt;&gt; "", $E38/$O38, ""), ""),"")</f>
        <v>#VALUE!</v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 t="e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#VALUE!</v>
      </c>
      <c r="L39" s="7" t="e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#VALUE!</v>
      </c>
      <c r="M39" s="7" t="e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#VALUE!</v>
      </c>
      <c r="N39" s="7" t="e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#VALUE!</v>
      </c>
      <c r="O39" s="5" t="e">
        <f t="shared" si="0"/>
        <v>#VALUE!</v>
      </c>
      <c r="P39" s="10" t="e">
        <f>IF('FY2023'!$A41&lt;&gt;"",IF(AND(MONTH($K39) &lt;= 1, MONTH($L39) &gt;= 1), IF($O39 &lt;&gt; "", $E39/$O39, ""), ""),"")</f>
        <v>#VALUE!</v>
      </c>
      <c r="Q39" s="10" t="e">
        <f>IF('FY2023'!$A41&lt;&gt;"",IF(AND(MONTH($K39) &lt;= 2, MONTH($L39) &gt;= 2), IF($O39 &lt;&gt; "", $E39/$O39, ""), ""),"")</f>
        <v>#VALUE!</v>
      </c>
      <c r="R39" s="10" t="e">
        <f>IF('FY2023'!$A41&lt;&gt;"",IF(AND(MONTH($K39) &lt;= 3, MONTH($L39) &gt;= 3), IF($O39 &lt;&gt; "", $E39/$O39, ""), ""),"")</f>
        <v>#VALUE!</v>
      </c>
      <c r="S39" s="10" t="e">
        <f>IF('FY2023'!$A41&lt;&gt;"",IF(AND(MONTH($K39) &lt;= 4, MONTH($L39) &gt;= 4), IF($O39 &lt;&gt; "", $E39/$O39, ""), ""),"")</f>
        <v>#VALUE!</v>
      </c>
      <c r="T39" s="10" t="e">
        <f>IF('FY2023'!$A41&lt;&gt;"",IF(AND(MONTH($K39) &lt;= 5, MONTH($L39) &gt;= 5), IF($O39 &lt;&gt; "", $E39/$O39, ""), ""),"")</f>
        <v>#VALUE!</v>
      </c>
      <c r="U39" s="10" t="e">
        <f>IF('FY2023'!$A41&lt;&gt;"",IF(AND(MONTH($K39) &lt;= 6, MONTH($L39) &gt;= 6), IF($O39 &lt;&gt; "", $E39/$O39, ""), ""),"")</f>
        <v>#VALUE!</v>
      </c>
      <c r="V39" s="10" t="e">
        <f>IF('FY2023'!$A41&lt;&gt;"",IF(AND(MONTH($K39) &lt;= 7, MONTH($L39) &gt;= 7 ), IF($O39 &lt;&gt; "", $E39/$O39, ""), ""),"")</f>
        <v>#VALUE!</v>
      </c>
      <c r="W39" s="10" t="e">
        <f>IF('FY2023'!$A41&lt;&gt;"",IF(AND(MONTH($K39) &lt;= 8, MONTH($L39) &gt;= 8), IF($O39 &lt;&gt; "", $E39/$O39, ""), ""),"")</f>
        <v>#VALUE!</v>
      </c>
      <c r="X39" s="10" t="e">
        <f>IF('FY2023'!$A41&lt;&gt;"",IF(AND(MONTH($K39) &lt;= 9, MONTH($L39) &gt;= 9), IF($O39 &lt;&gt; "", $E39/$O39, ""), ""),"")</f>
        <v>#VALUE!</v>
      </c>
      <c r="Y39" s="10" t="e">
        <f>IF('FY2023'!$A41&lt;&gt;"",IF(AND(MONTH($K39) &lt;= 10, MONTH($L39) &gt;= 10), IF($O39 &lt;&gt; "", $E39/$O39, ""), ""),"")</f>
        <v>#VALUE!</v>
      </c>
      <c r="Z39" s="10" t="e">
        <f>IF('FY2023'!$A41&lt;&gt;"",IF(AND(MONTH($K39) &lt;= 11, MONTH($L39) &gt;= 11), IF($O39 &lt;&gt; "", $E39/$O39, ""), ""),"")</f>
        <v>#VALUE!</v>
      </c>
      <c r="AA39" s="10" t="e">
        <f>IF('FY2023'!$A41&lt;&gt;"",IF(AND(MONTH($K39) &lt;= 12, MONTH($L39) &gt;= 12), IF($O39 &lt;&gt; "", $E39/$O39, ""), ""),"")</f>
        <v>#VALUE!</v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 t="e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#VALUE!</v>
      </c>
      <c r="L40" s="7" t="e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#VALUE!</v>
      </c>
      <c r="M40" s="7" t="e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#VALUE!</v>
      </c>
      <c r="N40" s="7" t="e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#VALUE!</v>
      </c>
      <c r="O40" s="5" t="e">
        <f t="shared" si="0"/>
        <v>#VALUE!</v>
      </c>
      <c r="P40" s="10" t="e">
        <f>IF('FY2023'!$A42&lt;&gt;"",IF(AND(MONTH($K40) &lt;= 1, MONTH($L40) &gt;= 1), IF($O40 &lt;&gt; "", $E40/$O40, ""), ""),"")</f>
        <v>#VALUE!</v>
      </c>
      <c r="Q40" s="10" t="e">
        <f>IF('FY2023'!$A42&lt;&gt;"",IF(AND(MONTH($K40) &lt;= 2, MONTH($L40) &gt;= 2), IF($O40 &lt;&gt; "", $E40/$O40, ""), ""),"")</f>
        <v>#VALUE!</v>
      </c>
      <c r="R40" s="10" t="e">
        <f>IF('FY2023'!$A42&lt;&gt;"",IF(AND(MONTH($K40) &lt;= 3, MONTH($L40) &gt;= 3), IF($O40 &lt;&gt; "", $E40/$O40, ""), ""),"")</f>
        <v>#VALUE!</v>
      </c>
      <c r="S40" s="10" t="e">
        <f>IF('FY2023'!$A42&lt;&gt;"",IF(AND(MONTH($K40) &lt;= 4, MONTH($L40) &gt;= 4), IF($O40 &lt;&gt; "", $E40/$O40, ""), ""),"")</f>
        <v>#VALUE!</v>
      </c>
      <c r="T40" s="10" t="e">
        <f>IF('FY2023'!$A42&lt;&gt;"",IF(AND(MONTH($K40) &lt;= 5, MONTH($L40) &gt;= 5), IF($O40 &lt;&gt; "", $E40/$O40, ""), ""),"")</f>
        <v>#VALUE!</v>
      </c>
      <c r="U40" s="10" t="e">
        <f>IF('FY2023'!$A42&lt;&gt;"",IF(AND(MONTH($K40) &lt;= 6, MONTH($L40) &gt;= 6), IF($O40 &lt;&gt; "", $E40/$O40, ""), ""),"")</f>
        <v>#VALUE!</v>
      </c>
      <c r="V40" s="10" t="e">
        <f>IF('FY2023'!$A42&lt;&gt;"",IF(AND(MONTH($K40) &lt;= 7, MONTH($L40) &gt;= 7 ), IF($O40 &lt;&gt; "", $E40/$O40, ""), ""),"")</f>
        <v>#VALUE!</v>
      </c>
      <c r="W40" s="10" t="e">
        <f>IF('FY2023'!$A42&lt;&gt;"",IF(AND(MONTH($K40) &lt;= 8, MONTH($L40) &gt;= 8), IF($O40 &lt;&gt; "", $E40/$O40, ""), ""),"")</f>
        <v>#VALUE!</v>
      </c>
      <c r="X40" s="10" t="e">
        <f>IF('FY2023'!$A42&lt;&gt;"",IF(AND(MONTH($K40) &lt;= 9, MONTH($L40) &gt;= 9), IF($O40 &lt;&gt; "", $E40/$O40, ""), ""),"")</f>
        <v>#VALUE!</v>
      </c>
      <c r="Y40" s="10" t="e">
        <f>IF('FY2023'!$A42&lt;&gt;"",IF(AND(MONTH($K40) &lt;= 10, MONTH($L40) &gt;= 10), IF($O40 &lt;&gt; "", $E40/$O40, ""), ""),"")</f>
        <v>#VALUE!</v>
      </c>
      <c r="Z40" s="10" t="e">
        <f>IF('FY2023'!$A42&lt;&gt;"",IF(AND(MONTH($K40) &lt;= 11, MONTH($L40) &gt;= 11), IF($O40 &lt;&gt; "", $E40/$O40, ""), ""),"")</f>
        <v>#VALUE!</v>
      </c>
      <c r="AA40" s="10" t="e">
        <f>IF('FY2023'!$A42&lt;&gt;"",IF(AND(MONTH($K40) &lt;= 12, MONTH($L40) &gt;= 12), IF($O40 &lt;&gt; "", $E40/$O40, ""), ""),"")</f>
        <v>#VALUE!</v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 t="e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#VALUE!</v>
      </c>
      <c r="L41" s="7" t="e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#VALUE!</v>
      </c>
      <c r="M41" s="7" t="e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#VALUE!</v>
      </c>
      <c r="N41" s="7" t="e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#VALUE!</v>
      </c>
      <c r="O41" s="5" t="e">
        <f t="shared" si="0"/>
        <v>#VALUE!</v>
      </c>
      <c r="P41" s="10" t="e">
        <f>IF('FY2023'!$A43&lt;&gt;"",IF(AND(MONTH($K41) &lt;= 1, MONTH($L41) &gt;= 1), IF($O41 &lt;&gt; "", $E41/$O41, ""), ""),"")</f>
        <v>#VALUE!</v>
      </c>
      <c r="Q41" s="10" t="e">
        <f>IF('FY2023'!$A43&lt;&gt;"",IF(AND(MONTH($K41) &lt;= 2, MONTH($L41) &gt;= 2), IF($O41 &lt;&gt; "", $E41/$O41, ""), ""),"")</f>
        <v>#VALUE!</v>
      </c>
      <c r="R41" s="10" t="e">
        <f>IF('FY2023'!$A43&lt;&gt;"",IF(AND(MONTH($K41) &lt;= 3, MONTH($L41) &gt;= 3), IF($O41 &lt;&gt; "", $E41/$O41, ""), ""),"")</f>
        <v>#VALUE!</v>
      </c>
      <c r="S41" s="10" t="e">
        <f>IF('FY2023'!$A43&lt;&gt;"",IF(AND(MONTH($K41) &lt;= 4, MONTH($L41) &gt;= 4), IF($O41 &lt;&gt; "", $E41/$O41, ""), ""),"")</f>
        <v>#VALUE!</v>
      </c>
      <c r="T41" s="10" t="e">
        <f>IF('FY2023'!$A43&lt;&gt;"",IF(AND(MONTH($K41) &lt;= 5, MONTH($L41) &gt;= 5), IF($O41 &lt;&gt; "", $E41/$O41, ""), ""),"")</f>
        <v>#VALUE!</v>
      </c>
      <c r="U41" s="10" t="e">
        <f>IF('FY2023'!$A43&lt;&gt;"",IF(AND(MONTH($K41) &lt;= 6, MONTH($L41) &gt;= 6), IF($O41 &lt;&gt; "", $E41/$O41, ""), ""),"")</f>
        <v>#VALUE!</v>
      </c>
      <c r="V41" s="10" t="e">
        <f>IF('FY2023'!$A43&lt;&gt;"",IF(AND(MONTH($K41) &lt;= 7, MONTH($L41) &gt;= 7 ), IF($O41 &lt;&gt; "", $E41/$O41, ""), ""),"")</f>
        <v>#VALUE!</v>
      </c>
      <c r="W41" s="10" t="e">
        <f>IF('FY2023'!$A43&lt;&gt;"",IF(AND(MONTH($K41) &lt;= 8, MONTH($L41) &gt;= 8), IF($O41 &lt;&gt; "", $E41/$O41, ""), ""),"")</f>
        <v>#VALUE!</v>
      </c>
      <c r="X41" s="10" t="e">
        <f>IF('FY2023'!$A43&lt;&gt;"",IF(AND(MONTH($K41) &lt;= 9, MONTH($L41) &gt;= 9), IF($O41 &lt;&gt; "", $E41/$O41, ""), ""),"")</f>
        <v>#VALUE!</v>
      </c>
      <c r="Y41" s="10" t="e">
        <f>IF('FY2023'!$A43&lt;&gt;"",IF(AND(MONTH($K41) &lt;= 10, MONTH($L41) &gt;= 10), IF($O41 &lt;&gt; "", $E41/$O41, ""), ""),"")</f>
        <v>#VALUE!</v>
      </c>
      <c r="Z41" s="10" t="e">
        <f>IF('FY2023'!$A43&lt;&gt;"",IF(AND(MONTH($K41) &lt;= 11, MONTH($L41) &gt;= 11), IF($O41 &lt;&gt; "", $E41/$O41, ""), ""),"")</f>
        <v>#VALUE!</v>
      </c>
      <c r="AA41" s="10" t="e">
        <f>IF('FY2023'!$A43&lt;&gt;"",IF(AND(MONTH($K41) &lt;= 12, MONTH($L41) &gt;= 12), IF($O41 &lt;&gt; "", $E41/$O41, ""), ""),"")</f>
        <v>#VALUE!</v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 t="e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#VALUE!</v>
      </c>
      <c r="L42" s="7" t="e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#VALUE!</v>
      </c>
      <c r="M42" s="7" t="e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#VALUE!</v>
      </c>
      <c r="N42" s="7" t="e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#VALUE!</v>
      </c>
      <c r="O42" s="5" t="e">
        <f t="shared" si="0"/>
        <v>#VALUE!</v>
      </c>
      <c r="P42" s="10" t="e">
        <f>IF('FY2023'!$A44&lt;&gt;"",IF(AND(MONTH($K42) &lt;= 1, MONTH($L42) &gt;= 1), IF($O42 &lt;&gt; "", $E42/$O42, ""), ""),"")</f>
        <v>#VALUE!</v>
      </c>
      <c r="Q42" s="10" t="e">
        <f>IF('FY2023'!$A44&lt;&gt;"",IF(AND(MONTH($K42) &lt;= 2, MONTH($L42) &gt;= 2), IF($O42 &lt;&gt; "", $E42/$O42, ""), ""),"")</f>
        <v>#VALUE!</v>
      </c>
      <c r="R42" s="10" t="e">
        <f>IF('FY2023'!$A44&lt;&gt;"",IF(AND(MONTH($K42) &lt;= 3, MONTH($L42) &gt;= 3), IF($O42 &lt;&gt; "", $E42/$O42, ""), ""),"")</f>
        <v>#VALUE!</v>
      </c>
      <c r="S42" s="10" t="e">
        <f>IF('FY2023'!$A44&lt;&gt;"",IF(AND(MONTH($K42) &lt;= 4, MONTH($L42) &gt;= 4), IF($O42 &lt;&gt; "", $E42/$O42, ""), ""),"")</f>
        <v>#VALUE!</v>
      </c>
      <c r="T42" s="10" t="e">
        <f>IF('FY2023'!$A44&lt;&gt;"",IF(AND(MONTH($K42) &lt;= 5, MONTH($L42) &gt;= 5), IF($O42 &lt;&gt; "", $E42/$O42, ""), ""),"")</f>
        <v>#VALUE!</v>
      </c>
      <c r="U42" s="10" t="e">
        <f>IF('FY2023'!$A44&lt;&gt;"",IF(AND(MONTH($K42) &lt;= 6, MONTH($L42) &gt;= 6), IF($O42 &lt;&gt; "", $E42/$O42, ""), ""),"")</f>
        <v>#VALUE!</v>
      </c>
      <c r="V42" s="10" t="e">
        <f>IF('FY2023'!$A44&lt;&gt;"",IF(AND(MONTH($K42) &lt;= 7, MONTH($L42) &gt;= 7 ), IF($O42 &lt;&gt; "", $E42/$O42, ""), ""),"")</f>
        <v>#VALUE!</v>
      </c>
      <c r="W42" s="10" t="e">
        <f>IF('FY2023'!$A44&lt;&gt;"",IF(AND(MONTH($K42) &lt;= 8, MONTH($L42) &gt;= 8), IF($O42 &lt;&gt; "", $E42/$O42, ""), ""),"")</f>
        <v>#VALUE!</v>
      </c>
      <c r="X42" s="10" t="e">
        <f>IF('FY2023'!$A44&lt;&gt;"",IF(AND(MONTH($K42) &lt;= 9, MONTH($L42) &gt;= 9), IF($O42 &lt;&gt; "", $E42/$O42, ""), ""),"")</f>
        <v>#VALUE!</v>
      </c>
      <c r="Y42" s="10" t="e">
        <f>IF('FY2023'!$A44&lt;&gt;"",IF(AND(MONTH($K42) &lt;= 10, MONTH($L42) &gt;= 10), IF($O42 &lt;&gt; "", $E42/$O42, ""), ""),"")</f>
        <v>#VALUE!</v>
      </c>
      <c r="Z42" s="10" t="e">
        <f>IF('FY2023'!$A44&lt;&gt;"",IF(AND(MONTH($K42) &lt;= 11, MONTH($L42) &gt;= 11), IF($O42 &lt;&gt; "", $E42/$O42, ""), ""),"")</f>
        <v>#VALUE!</v>
      </c>
      <c r="AA42" s="10" t="e">
        <f>IF('FY2023'!$A44&lt;&gt;"",IF(AND(MONTH($K42) &lt;= 12, MONTH($L42) &gt;= 12), IF($O42 &lt;&gt; "", $E42/$O42, ""), ""),"")</f>
        <v>#VALUE!</v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 t="e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#VALUE!</v>
      </c>
      <c r="L43" s="7" t="e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#VALUE!</v>
      </c>
      <c r="M43" s="7" t="e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#VALUE!</v>
      </c>
      <c r="N43" s="7" t="e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#VALUE!</v>
      </c>
      <c r="O43" s="5" t="e">
        <f t="shared" si="0"/>
        <v>#VALUE!</v>
      </c>
      <c r="P43" s="10" t="e">
        <f>IF('FY2023'!$A45&lt;&gt;"",IF(AND(MONTH($K43) &lt;= 1, MONTH($L43) &gt;= 1), IF($O43 &lt;&gt; "", $E43/$O43, ""), ""),"")</f>
        <v>#VALUE!</v>
      </c>
      <c r="Q43" s="10" t="e">
        <f>IF('FY2023'!$A45&lt;&gt;"",IF(AND(MONTH($K43) &lt;= 2, MONTH($L43) &gt;= 2), IF($O43 &lt;&gt; "", $E43/$O43, ""), ""),"")</f>
        <v>#VALUE!</v>
      </c>
      <c r="R43" s="10" t="e">
        <f>IF('FY2023'!$A45&lt;&gt;"",IF(AND(MONTH($K43) &lt;= 3, MONTH($L43) &gt;= 3), IF($O43 &lt;&gt; "", $E43/$O43, ""), ""),"")</f>
        <v>#VALUE!</v>
      </c>
      <c r="S43" s="10" t="e">
        <f>IF('FY2023'!$A45&lt;&gt;"",IF(AND(MONTH($K43) &lt;= 4, MONTH($L43) &gt;= 4), IF($O43 &lt;&gt; "", $E43/$O43, ""), ""),"")</f>
        <v>#VALUE!</v>
      </c>
      <c r="T43" s="10" t="e">
        <f>IF('FY2023'!$A45&lt;&gt;"",IF(AND(MONTH($K43) &lt;= 5, MONTH($L43) &gt;= 5), IF($O43 &lt;&gt; "", $E43/$O43, ""), ""),"")</f>
        <v>#VALUE!</v>
      </c>
      <c r="U43" s="10" t="e">
        <f>IF('FY2023'!$A45&lt;&gt;"",IF(AND(MONTH($K43) &lt;= 6, MONTH($L43) &gt;= 6), IF($O43 &lt;&gt; "", $E43/$O43, ""), ""),"")</f>
        <v>#VALUE!</v>
      </c>
      <c r="V43" s="10" t="e">
        <f>IF('FY2023'!$A45&lt;&gt;"",IF(AND(MONTH($K43) &lt;= 7, MONTH($L43) &gt;= 7 ), IF($O43 &lt;&gt; "", $E43/$O43, ""), ""),"")</f>
        <v>#VALUE!</v>
      </c>
      <c r="W43" s="10" t="e">
        <f>IF('FY2023'!$A45&lt;&gt;"",IF(AND(MONTH($K43) &lt;= 8, MONTH($L43) &gt;= 8), IF($O43 &lt;&gt; "", $E43/$O43, ""), ""),"")</f>
        <v>#VALUE!</v>
      </c>
      <c r="X43" s="10" t="e">
        <f>IF('FY2023'!$A45&lt;&gt;"",IF(AND(MONTH($K43) &lt;= 9, MONTH($L43) &gt;= 9), IF($O43 &lt;&gt; "", $E43/$O43, ""), ""),"")</f>
        <v>#VALUE!</v>
      </c>
      <c r="Y43" s="10" t="e">
        <f>IF('FY2023'!$A45&lt;&gt;"",IF(AND(MONTH($K43) &lt;= 10, MONTH($L43) &gt;= 10), IF($O43 &lt;&gt; "", $E43/$O43, ""), ""),"")</f>
        <v>#VALUE!</v>
      </c>
      <c r="Z43" s="10" t="e">
        <f>IF('FY2023'!$A45&lt;&gt;"",IF(AND(MONTH($K43) &lt;= 11, MONTH($L43) &gt;= 11), IF($O43 &lt;&gt; "", $E43/$O43, ""), ""),"")</f>
        <v>#VALUE!</v>
      </c>
      <c r="AA43" s="10" t="e">
        <f>IF('FY2023'!$A45&lt;&gt;"",IF(AND(MONTH($K43) &lt;= 12, MONTH($L43) &gt;= 12), IF($O43 &lt;&gt; "", $E43/$O43, ""), ""),"")</f>
        <v>#VALUE!</v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 t="e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#VALUE!</v>
      </c>
      <c r="L44" s="7" t="e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#VALUE!</v>
      </c>
      <c r="M44" s="7" t="e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#VALUE!</v>
      </c>
      <c r="N44" s="7" t="e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#VALUE!</v>
      </c>
      <c r="O44" s="5" t="e">
        <f t="shared" si="0"/>
        <v>#VALUE!</v>
      </c>
      <c r="P44" s="10" t="e">
        <f>IF('FY2023'!$A46&lt;&gt;"",IF(AND(MONTH($K44) &lt;= 1, MONTH($L44) &gt;= 1), IF($O44 &lt;&gt; "", $E44/$O44, ""), ""),"")</f>
        <v>#VALUE!</v>
      </c>
      <c r="Q44" s="10" t="e">
        <f>IF('FY2023'!$A46&lt;&gt;"",IF(AND(MONTH($K44) &lt;= 2, MONTH($L44) &gt;= 2), IF($O44 &lt;&gt; "", $E44/$O44, ""), ""),"")</f>
        <v>#VALUE!</v>
      </c>
      <c r="R44" s="10" t="e">
        <f>IF('FY2023'!$A46&lt;&gt;"",IF(AND(MONTH($K44) &lt;= 3, MONTH($L44) &gt;= 3), IF($O44 &lt;&gt; "", $E44/$O44, ""), ""),"")</f>
        <v>#VALUE!</v>
      </c>
      <c r="S44" s="10" t="e">
        <f>IF('FY2023'!$A46&lt;&gt;"",IF(AND(MONTH($K44) &lt;= 4, MONTH($L44) &gt;= 4), IF($O44 &lt;&gt; "", $E44/$O44, ""), ""),"")</f>
        <v>#VALUE!</v>
      </c>
      <c r="T44" s="10" t="e">
        <f>IF('FY2023'!$A46&lt;&gt;"",IF(AND(MONTH($K44) &lt;= 5, MONTH($L44) &gt;= 5), IF($O44 &lt;&gt; "", $E44/$O44, ""), ""),"")</f>
        <v>#VALUE!</v>
      </c>
      <c r="U44" s="10" t="e">
        <f>IF('FY2023'!$A46&lt;&gt;"",IF(AND(MONTH($K44) &lt;= 6, MONTH($L44) &gt;= 6), IF($O44 &lt;&gt; "", $E44/$O44, ""), ""),"")</f>
        <v>#VALUE!</v>
      </c>
      <c r="V44" s="10" t="e">
        <f>IF('FY2023'!$A46&lt;&gt;"",IF(AND(MONTH($K44) &lt;= 7, MONTH($L44) &gt;= 7 ), IF($O44 &lt;&gt; "", $E44/$O44, ""), ""),"")</f>
        <v>#VALUE!</v>
      </c>
      <c r="W44" s="10" t="e">
        <f>IF('FY2023'!$A46&lt;&gt;"",IF(AND(MONTH($K44) &lt;= 8, MONTH($L44) &gt;= 8), IF($O44 &lt;&gt; "", $E44/$O44, ""), ""),"")</f>
        <v>#VALUE!</v>
      </c>
      <c r="X44" s="10" t="e">
        <f>IF('FY2023'!$A46&lt;&gt;"",IF(AND(MONTH($K44) &lt;= 9, MONTH($L44) &gt;= 9), IF($O44 &lt;&gt; "", $E44/$O44, ""), ""),"")</f>
        <v>#VALUE!</v>
      </c>
      <c r="Y44" s="10" t="e">
        <f>IF('FY2023'!$A46&lt;&gt;"",IF(AND(MONTH($K44) &lt;= 10, MONTH($L44) &gt;= 10), IF($O44 &lt;&gt; "", $E44/$O44, ""), ""),"")</f>
        <v>#VALUE!</v>
      </c>
      <c r="Z44" s="10" t="e">
        <f>IF('FY2023'!$A46&lt;&gt;"",IF(AND(MONTH($K44) &lt;= 11, MONTH($L44) &gt;= 11), IF($O44 &lt;&gt; "", $E44/$O44, ""), ""),"")</f>
        <v>#VALUE!</v>
      </c>
      <c r="AA44" s="10" t="e">
        <f>IF('FY2023'!$A46&lt;&gt;"",IF(AND(MONTH($K44) &lt;= 12, MONTH($L44) &gt;= 12), IF($O44 &lt;&gt; "", $E44/$O44, ""), ""),"")</f>
        <v>#VALUE!</v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 t="e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#VALUE!</v>
      </c>
      <c r="L45" s="7" t="e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#VALUE!</v>
      </c>
      <c r="M45" s="7" t="e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#VALUE!</v>
      </c>
      <c r="N45" s="7" t="e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#VALUE!</v>
      </c>
      <c r="O45" s="5" t="e">
        <f t="shared" si="0"/>
        <v>#VALUE!</v>
      </c>
      <c r="P45" s="10" t="e">
        <f>IF('FY2023'!$A47&lt;&gt;"",IF(AND(MONTH($K45) &lt;= 1, MONTH($L45) &gt;= 1), IF($O45 &lt;&gt; "", $E45/$O45, ""), ""),"")</f>
        <v>#VALUE!</v>
      </c>
      <c r="Q45" s="10" t="e">
        <f>IF('FY2023'!$A47&lt;&gt;"",IF(AND(MONTH($K45) &lt;= 2, MONTH($L45) &gt;= 2), IF($O45 &lt;&gt; "", $E45/$O45, ""), ""),"")</f>
        <v>#VALUE!</v>
      </c>
      <c r="R45" s="10" t="e">
        <f>IF('FY2023'!$A47&lt;&gt;"",IF(AND(MONTH($K45) &lt;= 3, MONTH($L45) &gt;= 3), IF($O45 &lt;&gt; "", $E45/$O45, ""), ""),"")</f>
        <v>#VALUE!</v>
      </c>
      <c r="S45" s="10" t="e">
        <f>IF('FY2023'!$A47&lt;&gt;"",IF(AND(MONTH($K45) &lt;= 4, MONTH($L45) &gt;= 4), IF($O45 &lt;&gt; "", $E45/$O45, ""), ""),"")</f>
        <v>#VALUE!</v>
      </c>
      <c r="T45" s="10" t="e">
        <f>IF('FY2023'!$A47&lt;&gt;"",IF(AND(MONTH($K45) &lt;= 5, MONTH($L45) &gt;= 5), IF($O45 &lt;&gt; "", $E45/$O45, ""), ""),"")</f>
        <v>#VALUE!</v>
      </c>
      <c r="U45" s="10" t="e">
        <f>IF('FY2023'!$A47&lt;&gt;"",IF(AND(MONTH($K45) &lt;= 6, MONTH($L45) &gt;= 6), IF($O45 &lt;&gt; "", $E45/$O45, ""), ""),"")</f>
        <v>#VALUE!</v>
      </c>
      <c r="V45" s="10" t="e">
        <f>IF('FY2023'!$A47&lt;&gt;"",IF(AND(MONTH($K45) &lt;= 7, MONTH($L45) &gt;= 7 ), IF($O45 &lt;&gt; "", $E45/$O45, ""), ""),"")</f>
        <v>#VALUE!</v>
      </c>
      <c r="W45" s="10" t="e">
        <f>IF('FY2023'!$A47&lt;&gt;"",IF(AND(MONTH($K45) &lt;= 8, MONTH($L45) &gt;= 8), IF($O45 &lt;&gt; "", $E45/$O45, ""), ""),"")</f>
        <v>#VALUE!</v>
      </c>
      <c r="X45" s="10" t="e">
        <f>IF('FY2023'!$A47&lt;&gt;"",IF(AND(MONTH($K45) &lt;= 9, MONTH($L45) &gt;= 9), IF($O45 &lt;&gt; "", $E45/$O45, ""), ""),"")</f>
        <v>#VALUE!</v>
      </c>
      <c r="Y45" s="10" t="e">
        <f>IF('FY2023'!$A47&lt;&gt;"",IF(AND(MONTH($K45) &lt;= 10, MONTH($L45) &gt;= 10), IF($O45 &lt;&gt; "", $E45/$O45, ""), ""),"")</f>
        <v>#VALUE!</v>
      </c>
      <c r="Z45" s="10" t="e">
        <f>IF('FY2023'!$A47&lt;&gt;"",IF(AND(MONTH($K45) &lt;= 11, MONTH($L45) &gt;= 11), IF($O45 &lt;&gt; "", $E45/$O45, ""), ""),"")</f>
        <v>#VALUE!</v>
      </c>
      <c r="AA45" s="10" t="e">
        <f>IF('FY2023'!$A47&lt;&gt;"",IF(AND(MONTH($K45) &lt;= 12, MONTH($L45) &gt;= 12), IF($O45 &lt;&gt; "", $E45/$O45, ""), ""),"")</f>
        <v>#VALUE!</v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 t="e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#VALUE!</v>
      </c>
      <c r="L46" s="7" t="e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#VALUE!</v>
      </c>
      <c r="M46" s="7" t="e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#VALUE!</v>
      </c>
      <c r="N46" s="7" t="e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#VALUE!</v>
      </c>
      <c r="O46" s="5" t="e">
        <f t="shared" si="0"/>
        <v>#VALUE!</v>
      </c>
      <c r="P46" s="10" t="e">
        <f>IF('FY2023'!$A48&lt;&gt;"",IF(AND(MONTH($K46) &lt;= 1, MONTH($L46) &gt;= 1), IF($O46 &lt;&gt; "", $E46/$O46, ""), ""),"")</f>
        <v>#VALUE!</v>
      </c>
      <c r="Q46" s="10" t="e">
        <f>IF('FY2023'!$A48&lt;&gt;"",IF(AND(MONTH($K46) &lt;= 2, MONTH($L46) &gt;= 2), IF($O46 &lt;&gt; "", $E46/$O46, ""), ""),"")</f>
        <v>#VALUE!</v>
      </c>
      <c r="R46" s="10" t="e">
        <f>IF('FY2023'!$A48&lt;&gt;"",IF(AND(MONTH($K46) &lt;= 3, MONTH($L46) &gt;= 3), IF($O46 &lt;&gt; "", $E46/$O46, ""), ""),"")</f>
        <v>#VALUE!</v>
      </c>
      <c r="S46" s="10" t="e">
        <f>IF('FY2023'!$A48&lt;&gt;"",IF(AND(MONTH($K46) &lt;= 4, MONTH($L46) &gt;= 4), IF($O46 &lt;&gt; "", $E46/$O46, ""), ""),"")</f>
        <v>#VALUE!</v>
      </c>
      <c r="T46" s="10" t="e">
        <f>IF('FY2023'!$A48&lt;&gt;"",IF(AND(MONTH($K46) &lt;= 5, MONTH($L46) &gt;= 5), IF($O46 &lt;&gt; "", $E46/$O46, ""), ""),"")</f>
        <v>#VALUE!</v>
      </c>
      <c r="U46" s="10" t="e">
        <f>IF('FY2023'!$A48&lt;&gt;"",IF(AND(MONTH($K46) &lt;= 6, MONTH($L46) &gt;= 6), IF($O46 &lt;&gt; "", $E46/$O46, ""), ""),"")</f>
        <v>#VALUE!</v>
      </c>
      <c r="V46" s="10" t="e">
        <f>IF('FY2023'!$A48&lt;&gt;"",IF(AND(MONTH($K46) &lt;= 7, MONTH($L46) &gt;= 7 ), IF($O46 &lt;&gt; "", $E46/$O46, ""), ""),"")</f>
        <v>#VALUE!</v>
      </c>
      <c r="W46" s="10" t="e">
        <f>IF('FY2023'!$A48&lt;&gt;"",IF(AND(MONTH($K46) &lt;= 8, MONTH($L46) &gt;= 8), IF($O46 &lt;&gt; "", $E46/$O46, ""), ""),"")</f>
        <v>#VALUE!</v>
      </c>
      <c r="X46" s="10" t="e">
        <f>IF('FY2023'!$A48&lt;&gt;"",IF(AND(MONTH($K46) &lt;= 9, MONTH($L46) &gt;= 9), IF($O46 &lt;&gt; "", $E46/$O46, ""), ""),"")</f>
        <v>#VALUE!</v>
      </c>
      <c r="Y46" s="10" t="e">
        <f>IF('FY2023'!$A48&lt;&gt;"",IF(AND(MONTH($K46) &lt;= 10, MONTH($L46) &gt;= 10), IF($O46 &lt;&gt; "", $E46/$O46, ""), ""),"")</f>
        <v>#VALUE!</v>
      </c>
      <c r="Z46" s="10" t="e">
        <f>IF('FY2023'!$A48&lt;&gt;"",IF(AND(MONTH($K46) &lt;= 11, MONTH($L46) &gt;= 11), IF($O46 &lt;&gt; "", $E46/$O46, ""), ""),"")</f>
        <v>#VALUE!</v>
      </c>
      <c r="AA46" s="10" t="e">
        <f>IF('FY2023'!$A48&lt;&gt;"",IF(AND(MONTH($K46) &lt;= 12, MONTH($L46) &gt;= 12), IF($O46 &lt;&gt; "", $E46/$O46, ""), ""),"")</f>
        <v>#VALUE!</v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 t="e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#VALUE!</v>
      </c>
      <c r="L47" s="7" t="e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#VALUE!</v>
      </c>
      <c r="M47" s="7" t="e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#VALUE!</v>
      </c>
      <c r="N47" s="7" t="e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#VALUE!</v>
      </c>
      <c r="O47" s="5" t="e">
        <f t="shared" si="0"/>
        <v>#VALUE!</v>
      </c>
      <c r="P47" s="10" t="e">
        <f>IF('FY2023'!$A49&lt;&gt;"",IF(AND(MONTH($K47) &lt;= 1, MONTH($L47) &gt;= 1), IF($O47 &lt;&gt; "", $E47/$O47, ""), ""),"")</f>
        <v>#VALUE!</v>
      </c>
      <c r="Q47" s="10" t="e">
        <f>IF('FY2023'!$A49&lt;&gt;"",IF(AND(MONTH($K47) &lt;= 2, MONTH($L47) &gt;= 2), IF($O47 &lt;&gt; "", $E47/$O47, ""), ""),"")</f>
        <v>#VALUE!</v>
      </c>
      <c r="R47" s="10" t="e">
        <f>IF('FY2023'!$A49&lt;&gt;"",IF(AND(MONTH($K47) &lt;= 3, MONTH($L47) &gt;= 3), IF($O47 &lt;&gt; "", $E47/$O47, ""), ""),"")</f>
        <v>#VALUE!</v>
      </c>
      <c r="S47" s="10" t="e">
        <f>IF('FY2023'!$A49&lt;&gt;"",IF(AND(MONTH($K47) &lt;= 4, MONTH($L47) &gt;= 4), IF($O47 &lt;&gt; "", $E47/$O47, ""), ""),"")</f>
        <v>#VALUE!</v>
      </c>
      <c r="T47" s="10" t="e">
        <f>IF('FY2023'!$A49&lt;&gt;"",IF(AND(MONTH($K47) &lt;= 5, MONTH($L47) &gt;= 5), IF($O47 &lt;&gt; "", $E47/$O47, ""), ""),"")</f>
        <v>#VALUE!</v>
      </c>
      <c r="U47" s="10" t="e">
        <f>IF('FY2023'!$A49&lt;&gt;"",IF(AND(MONTH($K47) &lt;= 6, MONTH($L47) &gt;= 6), IF($O47 &lt;&gt; "", $E47/$O47, ""), ""),"")</f>
        <v>#VALUE!</v>
      </c>
      <c r="V47" s="10" t="e">
        <f>IF('FY2023'!$A49&lt;&gt;"",IF(AND(MONTH($K47) &lt;= 7, MONTH($L47) &gt;= 7 ), IF($O47 &lt;&gt; "", $E47/$O47, ""), ""),"")</f>
        <v>#VALUE!</v>
      </c>
      <c r="W47" s="10" t="e">
        <f>IF('FY2023'!$A49&lt;&gt;"",IF(AND(MONTH($K47) &lt;= 8, MONTH($L47) &gt;= 8), IF($O47 &lt;&gt; "", $E47/$O47, ""), ""),"")</f>
        <v>#VALUE!</v>
      </c>
      <c r="X47" s="10" t="e">
        <f>IF('FY2023'!$A49&lt;&gt;"",IF(AND(MONTH($K47) &lt;= 9, MONTH($L47) &gt;= 9), IF($O47 &lt;&gt; "", $E47/$O47, ""), ""),"")</f>
        <v>#VALUE!</v>
      </c>
      <c r="Y47" s="10" t="e">
        <f>IF('FY2023'!$A49&lt;&gt;"",IF(AND(MONTH($K47) &lt;= 10, MONTH($L47) &gt;= 10), IF($O47 &lt;&gt; "", $E47/$O47, ""), ""),"")</f>
        <v>#VALUE!</v>
      </c>
      <c r="Z47" s="10" t="e">
        <f>IF('FY2023'!$A49&lt;&gt;"",IF(AND(MONTH($K47) &lt;= 11, MONTH($L47) &gt;= 11), IF($O47 &lt;&gt; "", $E47/$O47, ""), ""),"")</f>
        <v>#VALUE!</v>
      </c>
      <c r="AA47" s="10" t="e">
        <f>IF('FY2023'!$A49&lt;&gt;"",IF(AND(MONTH($K47) &lt;= 12, MONTH($L47) &gt;= 12), IF($O47 &lt;&gt; "", $E47/$O47, ""), ""),"")</f>
        <v>#VALUE!</v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 t="e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#VALUE!</v>
      </c>
      <c r="L48" s="7" t="e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#VALUE!</v>
      </c>
      <c r="M48" s="7" t="e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#VALUE!</v>
      </c>
      <c r="N48" s="7" t="e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#VALUE!</v>
      </c>
      <c r="O48" s="5" t="e">
        <f t="shared" si="0"/>
        <v>#VALUE!</v>
      </c>
      <c r="P48" s="10" t="e">
        <f>IF('FY2023'!$A50&lt;&gt;"",IF(AND(MONTH($K48) &lt;= 1, MONTH($L48) &gt;= 1), IF($O48 &lt;&gt; "", $E48/$O48, ""), ""),"")</f>
        <v>#VALUE!</v>
      </c>
      <c r="Q48" s="10" t="e">
        <f>IF('FY2023'!$A50&lt;&gt;"",IF(AND(MONTH($K48) &lt;= 2, MONTH($L48) &gt;= 2), IF($O48 &lt;&gt; "", $E48/$O48, ""), ""),"")</f>
        <v>#VALUE!</v>
      </c>
      <c r="R48" s="10" t="e">
        <f>IF('FY2023'!$A50&lt;&gt;"",IF(AND(MONTH($K48) &lt;= 3, MONTH($L48) &gt;= 3), IF($O48 &lt;&gt; "", $E48/$O48, ""), ""),"")</f>
        <v>#VALUE!</v>
      </c>
      <c r="S48" s="10" t="e">
        <f>IF('FY2023'!$A50&lt;&gt;"",IF(AND(MONTH($K48) &lt;= 4, MONTH($L48) &gt;= 4), IF($O48 &lt;&gt; "", $E48/$O48, ""), ""),"")</f>
        <v>#VALUE!</v>
      </c>
      <c r="T48" s="10" t="e">
        <f>IF('FY2023'!$A50&lt;&gt;"",IF(AND(MONTH($K48) &lt;= 5, MONTH($L48) &gt;= 5), IF($O48 &lt;&gt; "", $E48/$O48, ""), ""),"")</f>
        <v>#VALUE!</v>
      </c>
      <c r="U48" s="10" t="e">
        <f>IF('FY2023'!$A50&lt;&gt;"",IF(AND(MONTH($K48) &lt;= 6, MONTH($L48) &gt;= 6), IF($O48 &lt;&gt; "", $E48/$O48, ""), ""),"")</f>
        <v>#VALUE!</v>
      </c>
      <c r="V48" s="10" t="e">
        <f>IF('FY2023'!$A50&lt;&gt;"",IF(AND(MONTH($K48) &lt;= 7, MONTH($L48) &gt;= 7 ), IF($O48 &lt;&gt; "", $E48/$O48, ""), ""),"")</f>
        <v>#VALUE!</v>
      </c>
      <c r="W48" s="10" t="e">
        <f>IF('FY2023'!$A50&lt;&gt;"",IF(AND(MONTH($K48) &lt;= 8, MONTH($L48) &gt;= 8), IF($O48 &lt;&gt; "", $E48/$O48, ""), ""),"")</f>
        <v>#VALUE!</v>
      </c>
      <c r="X48" s="10" t="e">
        <f>IF('FY2023'!$A50&lt;&gt;"",IF(AND(MONTH($K48) &lt;= 9, MONTH($L48) &gt;= 9), IF($O48 &lt;&gt; "", $E48/$O48, ""), ""),"")</f>
        <v>#VALUE!</v>
      </c>
      <c r="Y48" s="10" t="e">
        <f>IF('FY2023'!$A50&lt;&gt;"",IF(AND(MONTH($K48) &lt;= 10, MONTH($L48) &gt;= 10), IF($O48 &lt;&gt; "", $E48/$O48, ""), ""),"")</f>
        <v>#VALUE!</v>
      </c>
      <c r="Z48" s="10" t="e">
        <f>IF('FY2023'!$A50&lt;&gt;"",IF(AND(MONTH($K48) &lt;= 11, MONTH($L48) &gt;= 11), IF($O48 &lt;&gt; "", $E48/$O48, ""), ""),"")</f>
        <v>#VALUE!</v>
      </c>
      <c r="AA48" s="10" t="e">
        <f>IF('FY2023'!$A50&lt;&gt;"",IF(AND(MONTH($K48) &lt;= 12, MONTH($L48) &gt;= 12), IF($O48 &lt;&gt; "", $E48/$O48, ""), ""),"")</f>
        <v>#VALUE!</v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 t="e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#VALUE!</v>
      </c>
      <c r="L49" s="7" t="e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#VALUE!</v>
      </c>
      <c r="M49" s="7" t="e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#VALUE!</v>
      </c>
      <c r="N49" s="7" t="e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#VALUE!</v>
      </c>
      <c r="O49" s="5" t="e">
        <f t="shared" si="0"/>
        <v>#VALUE!</v>
      </c>
      <c r="P49" s="10" t="e">
        <f>IF('FY2023'!$A51&lt;&gt;"",IF(AND(MONTH($K49) &lt;= 1, MONTH($L49) &gt;= 1), IF($O49 &lt;&gt; "", $E49/$O49, ""), ""),"")</f>
        <v>#VALUE!</v>
      </c>
      <c r="Q49" s="10" t="e">
        <f>IF('FY2023'!$A51&lt;&gt;"",IF(AND(MONTH($K49) &lt;= 2, MONTH($L49) &gt;= 2), IF($O49 &lt;&gt; "", $E49/$O49, ""), ""),"")</f>
        <v>#VALUE!</v>
      </c>
      <c r="R49" s="10" t="e">
        <f>IF('FY2023'!$A51&lt;&gt;"",IF(AND(MONTH($K49) &lt;= 3, MONTH($L49) &gt;= 3), IF($O49 &lt;&gt; "", $E49/$O49, ""), ""),"")</f>
        <v>#VALUE!</v>
      </c>
      <c r="S49" s="10" t="e">
        <f>IF('FY2023'!$A51&lt;&gt;"",IF(AND(MONTH($K49) &lt;= 4, MONTH($L49) &gt;= 4), IF($O49 &lt;&gt; "", $E49/$O49, ""), ""),"")</f>
        <v>#VALUE!</v>
      </c>
      <c r="T49" s="10" t="e">
        <f>IF('FY2023'!$A51&lt;&gt;"",IF(AND(MONTH($K49) &lt;= 5, MONTH($L49) &gt;= 5), IF($O49 &lt;&gt; "", $E49/$O49, ""), ""),"")</f>
        <v>#VALUE!</v>
      </c>
      <c r="U49" s="10" t="e">
        <f>IF('FY2023'!$A51&lt;&gt;"",IF(AND(MONTH($K49) &lt;= 6, MONTH($L49) &gt;= 6), IF($O49 &lt;&gt; "", $E49/$O49, ""), ""),"")</f>
        <v>#VALUE!</v>
      </c>
      <c r="V49" s="10" t="e">
        <f>IF('FY2023'!$A51&lt;&gt;"",IF(AND(MONTH($K49) &lt;= 7, MONTH($L49) &gt;= 7 ), IF($O49 &lt;&gt; "", $E49/$O49, ""), ""),"")</f>
        <v>#VALUE!</v>
      </c>
      <c r="W49" s="10" t="e">
        <f>IF('FY2023'!$A51&lt;&gt;"",IF(AND(MONTH($K49) &lt;= 8, MONTH($L49) &gt;= 8), IF($O49 &lt;&gt; "", $E49/$O49, ""), ""),"")</f>
        <v>#VALUE!</v>
      </c>
      <c r="X49" s="10" t="e">
        <f>IF('FY2023'!$A51&lt;&gt;"",IF(AND(MONTH($K49) &lt;= 9, MONTH($L49) &gt;= 9), IF($O49 &lt;&gt; "", $E49/$O49, ""), ""),"")</f>
        <v>#VALUE!</v>
      </c>
      <c r="Y49" s="10" t="e">
        <f>IF('FY2023'!$A51&lt;&gt;"",IF(AND(MONTH($K49) &lt;= 10, MONTH($L49) &gt;= 10), IF($O49 &lt;&gt; "", $E49/$O49, ""), ""),"")</f>
        <v>#VALUE!</v>
      </c>
      <c r="Z49" s="10" t="e">
        <f>IF('FY2023'!$A51&lt;&gt;"",IF(AND(MONTH($K49) &lt;= 11, MONTH($L49) &gt;= 11), IF($O49 &lt;&gt; "", $E49/$O49, ""), ""),"")</f>
        <v>#VALUE!</v>
      </c>
      <c r="AA49" s="10" t="e">
        <f>IF('FY2023'!$A51&lt;&gt;"",IF(AND(MONTH($K49) &lt;= 12, MONTH($L49) &gt;= 12), IF($O49 &lt;&gt; "", $E49/$O49, ""), ""),"")</f>
        <v>#VALUE!</v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 t="e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#VALUE!</v>
      </c>
      <c r="L50" s="7" t="e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#VALUE!</v>
      </c>
      <c r="M50" s="7" t="e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#VALUE!</v>
      </c>
      <c r="N50" s="7" t="e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#VALUE!</v>
      </c>
      <c r="O50" s="5" t="e">
        <f t="shared" si="0"/>
        <v>#VALUE!</v>
      </c>
      <c r="P50" s="10" t="e">
        <f>IF('FY2023'!$A52&lt;&gt;"",IF(AND(MONTH($K50) &lt;= 1, MONTH($L50) &gt;= 1), IF($O50 &lt;&gt; "", $E50/$O50, ""), ""),"")</f>
        <v>#VALUE!</v>
      </c>
      <c r="Q50" s="10" t="e">
        <f>IF('FY2023'!$A52&lt;&gt;"",IF(AND(MONTH($K50) &lt;= 2, MONTH($L50) &gt;= 2), IF($O50 &lt;&gt; "", $E50/$O50, ""), ""),"")</f>
        <v>#VALUE!</v>
      </c>
      <c r="R50" s="10" t="e">
        <f>IF('FY2023'!$A52&lt;&gt;"",IF(AND(MONTH($K50) &lt;= 3, MONTH($L50) &gt;= 3), IF($O50 &lt;&gt; "", $E50/$O50, ""), ""),"")</f>
        <v>#VALUE!</v>
      </c>
      <c r="S50" s="10" t="e">
        <f>IF('FY2023'!$A52&lt;&gt;"",IF(AND(MONTH($K50) &lt;= 4, MONTH($L50) &gt;= 4), IF($O50 &lt;&gt; "", $E50/$O50, ""), ""),"")</f>
        <v>#VALUE!</v>
      </c>
      <c r="T50" s="10" t="e">
        <f>IF('FY2023'!$A52&lt;&gt;"",IF(AND(MONTH($K50) &lt;= 5, MONTH($L50) &gt;= 5), IF($O50 &lt;&gt; "", $E50/$O50, ""), ""),"")</f>
        <v>#VALUE!</v>
      </c>
      <c r="U50" s="10" t="e">
        <f>IF('FY2023'!$A52&lt;&gt;"",IF(AND(MONTH($K50) &lt;= 6, MONTH($L50) &gt;= 6), IF($O50 &lt;&gt; "", $E50/$O50, ""), ""),"")</f>
        <v>#VALUE!</v>
      </c>
      <c r="V50" s="10" t="e">
        <f>IF('FY2023'!$A52&lt;&gt;"",IF(AND(MONTH($K50) &lt;= 7, MONTH($L50) &gt;= 7 ), IF($O50 &lt;&gt; "", $E50/$O50, ""), ""),"")</f>
        <v>#VALUE!</v>
      </c>
      <c r="W50" s="10" t="e">
        <f>IF('FY2023'!$A52&lt;&gt;"",IF(AND(MONTH($K50) &lt;= 8, MONTH($L50) &gt;= 8), IF($O50 &lt;&gt; "", $E50/$O50, ""), ""),"")</f>
        <v>#VALUE!</v>
      </c>
      <c r="X50" s="10" t="e">
        <f>IF('FY2023'!$A52&lt;&gt;"",IF(AND(MONTH($K50) &lt;= 9, MONTH($L50) &gt;= 9), IF($O50 &lt;&gt; "", $E50/$O50, ""), ""),"")</f>
        <v>#VALUE!</v>
      </c>
      <c r="Y50" s="10" t="e">
        <f>IF('FY2023'!$A52&lt;&gt;"",IF(AND(MONTH($K50) &lt;= 10, MONTH($L50) &gt;= 10), IF($O50 &lt;&gt; "", $E50/$O50, ""), ""),"")</f>
        <v>#VALUE!</v>
      </c>
      <c r="Z50" s="10" t="e">
        <f>IF('FY2023'!$A52&lt;&gt;"",IF(AND(MONTH($K50) &lt;= 11, MONTH($L50) &gt;= 11), IF($O50 &lt;&gt; "", $E50/$O50, ""), ""),"")</f>
        <v>#VALUE!</v>
      </c>
      <c r="AA50" s="10" t="e">
        <f>IF('FY2023'!$A52&lt;&gt;"",IF(AND(MONTH($K50) &lt;= 12, MONTH($L50) &gt;= 12), IF($O50 &lt;&gt; "", $E50/$O50, ""), ""),"")</f>
        <v>#VALUE!</v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 t="e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#VALUE!</v>
      </c>
      <c r="L51" s="7" t="e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#VALUE!</v>
      </c>
      <c r="M51" s="7" t="e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#VALUE!</v>
      </c>
      <c r="N51" s="7" t="e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#VALUE!</v>
      </c>
      <c r="O51" s="5" t="e">
        <f t="shared" si="0"/>
        <v>#VALUE!</v>
      </c>
      <c r="P51" s="10" t="e">
        <f>IF('FY2023'!$A53&lt;&gt;"",IF(AND(MONTH($K51) &lt;= 1, MONTH($L51) &gt;= 1), IF($O51 &lt;&gt; "", $E51/$O51, ""), ""),"")</f>
        <v>#VALUE!</v>
      </c>
      <c r="Q51" s="10" t="e">
        <f>IF('FY2023'!$A53&lt;&gt;"",IF(AND(MONTH($K51) &lt;= 2, MONTH($L51) &gt;= 2), IF($O51 &lt;&gt; "", $E51/$O51, ""), ""),"")</f>
        <v>#VALUE!</v>
      </c>
      <c r="R51" s="10" t="e">
        <f>IF('FY2023'!$A53&lt;&gt;"",IF(AND(MONTH($K51) &lt;= 3, MONTH($L51) &gt;= 3), IF($O51 &lt;&gt; "", $E51/$O51, ""), ""),"")</f>
        <v>#VALUE!</v>
      </c>
      <c r="S51" s="10" t="e">
        <f>IF('FY2023'!$A53&lt;&gt;"",IF(AND(MONTH($K51) &lt;= 4, MONTH($L51) &gt;= 4), IF($O51 &lt;&gt; "", $E51/$O51, ""), ""),"")</f>
        <v>#VALUE!</v>
      </c>
      <c r="T51" s="10" t="e">
        <f>IF('FY2023'!$A53&lt;&gt;"",IF(AND(MONTH($K51) &lt;= 5, MONTH($L51) &gt;= 5), IF($O51 &lt;&gt; "", $E51/$O51, ""), ""),"")</f>
        <v>#VALUE!</v>
      </c>
      <c r="U51" s="10" t="e">
        <f>IF('FY2023'!$A53&lt;&gt;"",IF(AND(MONTH($K51) &lt;= 6, MONTH($L51) &gt;= 6), IF($O51 &lt;&gt; "", $E51/$O51, ""), ""),"")</f>
        <v>#VALUE!</v>
      </c>
      <c r="V51" s="10" t="e">
        <f>IF('FY2023'!$A53&lt;&gt;"",IF(AND(MONTH($K51) &lt;= 7, MONTH($L51) &gt;= 7 ), IF($O51 &lt;&gt; "", $E51/$O51, ""), ""),"")</f>
        <v>#VALUE!</v>
      </c>
      <c r="W51" s="10" t="e">
        <f>IF('FY2023'!$A53&lt;&gt;"",IF(AND(MONTH($K51) &lt;= 8, MONTH($L51) &gt;= 8), IF($O51 &lt;&gt; "", $E51/$O51, ""), ""),"")</f>
        <v>#VALUE!</v>
      </c>
      <c r="X51" s="10" t="e">
        <f>IF('FY2023'!$A53&lt;&gt;"",IF(AND(MONTH($K51) &lt;= 9, MONTH($L51) &gt;= 9), IF($O51 &lt;&gt; "", $E51/$O51, ""), ""),"")</f>
        <v>#VALUE!</v>
      </c>
      <c r="Y51" s="10" t="e">
        <f>IF('FY2023'!$A53&lt;&gt;"",IF(AND(MONTH($K51) &lt;= 10, MONTH($L51) &gt;= 10), IF($O51 &lt;&gt; "", $E51/$O51, ""), ""),"")</f>
        <v>#VALUE!</v>
      </c>
      <c r="Z51" s="10" t="e">
        <f>IF('FY2023'!$A53&lt;&gt;"",IF(AND(MONTH($K51) &lt;= 11, MONTH($L51) &gt;= 11), IF($O51 &lt;&gt; "", $E51/$O51, ""), ""),"")</f>
        <v>#VALUE!</v>
      </c>
      <c r="AA51" s="10" t="e">
        <f>IF('FY2023'!$A53&lt;&gt;"",IF(AND(MONTH($K51) &lt;= 12, MONTH($L51) &gt;= 12), IF($O51 &lt;&gt; "", $E51/$O51, ""), ""),"")</f>
        <v>#VALUE!</v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 t="e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#VALUE!</v>
      </c>
      <c r="L52" s="7" t="e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#VALUE!</v>
      </c>
      <c r="M52" s="7" t="e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#VALUE!</v>
      </c>
      <c r="N52" s="7" t="e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#VALUE!</v>
      </c>
      <c r="O52" s="5" t="e">
        <f t="shared" si="0"/>
        <v>#VALUE!</v>
      </c>
      <c r="P52" s="10" t="e">
        <f>IF('FY2023'!$A54&lt;&gt;"",IF(AND(MONTH($K52) &lt;= 1, MONTH($L52) &gt;= 1), IF($O52 &lt;&gt; "", $E52/$O52, ""), ""),"")</f>
        <v>#VALUE!</v>
      </c>
      <c r="Q52" s="10" t="e">
        <f>IF('FY2023'!$A54&lt;&gt;"",IF(AND(MONTH($K52) &lt;= 2, MONTH($L52) &gt;= 2), IF($O52 &lt;&gt; "", $E52/$O52, ""), ""),"")</f>
        <v>#VALUE!</v>
      </c>
      <c r="R52" s="10" t="e">
        <f>IF('FY2023'!$A54&lt;&gt;"",IF(AND(MONTH($K52) &lt;= 3, MONTH($L52) &gt;= 3), IF($O52 &lt;&gt; "", $E52/$O52, ""), ""),"")</f>
        <v>#VALUE!</v>
      </c>
      <c r="S52" s="10" t="e">
        <f>IF('FY2023'!$A54&lt;&gt;"",IF(AND(MONTH($K52) &lt;= 4, MONTH($L52) &gt;= 4), IF($O52 &lt;&gt; "", $E52/$O52, ""), ""),"")</f>
        <v>#VALUE!</v>
      </c>
      <c r="T52" s="10" t="e">
        <f>IF('FY2023'!$A54&lt;&gt;"",IF(AND(MONTH($K52) &lt;= 5, MONTH($L52) &gt;= 5), IF($O52 &lt;&gt; "", $E52/$O52, ""), ""),"")</f>
        <v>#VALUE!</v>
      </c>
      <c r="U52" s="10" t="e">
        <f>IF('FY2023'!$A54&lt;&gt;"",IF(AND(MONTH($K52) &lt;= 6, MONTH($L52) &gt;= 6), IF($O52 &lt;&gt; "", $E52/$O52, ""), ""),"")</f>
        <v>#VALUE!</v>
      </c>
      <c r="V52" s="10" t="e">
        <f>IF('FY2023'!$A54&lt;&gt;"",IF(AND(MONTH($K52) &lt;= 7, MONTH($L52) &gt;= 7 ), IF($O52 &lt;&gt; "", $E52/$O52, ""), ""),"")</f>
        <v>#VALUE!</v>
      </c>
      <c r="W52" s="10" t="e">
        <f>IF('FY2023'!$A54&lt;&gt;"",IF(AND(MONTH($K52) &lt;= 8, MONTH($L52) &gt;= 8), IF($O52 &lt;&gt; "", $E52/$O52, ""), ""),"")</f>
        <v>#VALUE!</v>
      </c>
      <c r="X52" s="10" t="e">
        <f>IF('FY2023'!$A54&lt;&gt;"",IF(AND(MONTH($K52) &lt;= 9, MONTH($L52) &gt;= 9), IF($O52 &lt;&gt; "", $E52/$O52, ""), ""),"")</f>
        <v>#VALUE!</v>
      </c>
      <c r="Y52" s="10" t="e">
        <f>IF('FY2023'!$A54&lt;&gt;"",IF(AND(MONTH($K52) &lt;= 10, MONTH($L52) &gt;= 10), IF($O52 &lt;&gt; "", $E52/$O52, ""), ""),"")</f>
        <v>#VALUE!</v>
      </c>
      <c r="Z52" s="10" t="e">
        <f>IF('FY2023'!$A54&lt;&gt;"",IF(AND(MONTH($K52) &lt;= 11, MONTH($L52) &gt;= 11), IF($O52 &lt;&gt; "", $E52/$O52, ""), ""),"")</f>
        <v>#VALUE!</v>
      </c>
      <c r="AA52" s="10" t="e">
        <f>IF('FY2023'!$A54&lt;&gt;"",IF(AND(MONTH($K52) &lt;= 12, MONTH($L52) &gt;= 12), IF($O52 &lt;&gt; "", $E52/$O52, ""), ""),"")</f>
        <v>#VALUE!</v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 t="e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#VALUE!</v>
      </c>
      <c r="L53" s="7" t="e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#VALUE!</v>
      </c>
      <c r="M53" s="7" t="e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#VALUE!</v>
      </c>
      <c r="N53" s="7" t="e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#VALUE!</v>
      </c>
      <c r="O53" s="5" t="e">
        <f t="shared" si="0"/>
        <v>#VALUE!</v>
      </c>
      <c r="P53" s="10" t="e">
        <f>IF('FY2023'!$A55&lt;&gt;"",IF(AND(MONTH($K53) &lt;= 1, MONTH($L53) &gt;= 1), IF($O53 &lt;&gt; "", $E53/$O53, ""), ""),"")</f>
        <v>#VALUE!</v>
      </c>
      <c r="Q53" s="10" t="e">
        <f>IF('FY2023'!$A55&lt;&gt;"",IF(AND(MONTH($K53) &lt;= 2, MONTH($L53) &gt;= 2), IF($O53 &lt;&gt; "", $E53/$O53, ""), ""),"")</f>
        <v>#VALUE!</v>
      </c>
      <c r="R53" s="10" t="e">
        <f>IF('FY2023'!$A55&lt;&gt;"",IF(AND(MONTH($K53) &lt;= 3, MONTH($L53) &gt;= 3), IF($O53 &lt;&gt; "", $E53/$O53, ""), ""),"")</f>
        <v>#VALUE!</v>
      </c>
      <c r="S53" s="10" t="e">
        <f>IF('FY2023'!$A55&lt;&gt;"",IF(AND(MONTH($K53) &lt;= 4, MONTH($L53) &gt;= 4), IF($O53 &lt;&gt; "", $E53/$O53, ""), ""),"")</f>
        <v>#VALUE!</v>
      </c>
      <c r="T53" s="10" t="e">
        <f>IF('FY2023'!$A55&lt;&gt;"",IF(AND(MONTH($K53) &lt;= 5, MONTH($L53) &gt;= 5), IF($O53 &lt;&gt; "", $E53/$O53, ""), ""),"")</f>
        <v>#VALUE!</v>
      </c>
      <c r="U53" s="10" t="e">
        <f>IF('FY2023'!$A55&lt;&gt;"",IF(AND(MONTH($K53) &lt;= 6, MONTH($L53) &gt;= 6), IF($O53 &lt;&gt; "", $E53/$O53, ""), ""),"")</f>
        <v>#VALUE!</v>
      </c>
      <c r="V53" s="10" t="e">
        <f>IF('FY2023'!$A55&lt;&gt;"",IF(AND(MONTH($K53) &lt;= 7, MONTH($L53) &gt;= 7 ), IF($O53 &lt;&gt; "", $E53/$O53, ""), ""),"")</f>
        <v>#VALUE!</v>
      </c>
      <c r="W53" s="10" t="e">
        <f>IF('FY2023'!$A55&lt;&gt;"",IF(AND(MONTH($K53) &lt;= 8, MONTH($L53) &gt;= 8), IF($O53 &lt;&gt; "", $E53/$O53, ""), ""),"")</f>
        <v>#VALUE!</v>
      </c>
      <c r="X53" s="10" t="e">
        <f>IF('FY2023'!$A55&lt;&gt;"",IF(AND(MONTH($K53) &lt;= 9, MONTH($L53) &gt;= 9), IF($O53 &lt;&gt; "", $E53/$O53, ""), ""),"")</f>
        <v>#VALUE!</v>
      </c>
      <c r="Y53" s="10" t="e">
        <f>IF('FY2023'!$A55&lt;&gt;"",IF(AND(MONTH($K53) &lt;= 10, MONTH($L53) &gt;= 10), IF($O53 &lt;&gt; "", $E53/$O53, ""), ""),"")</f>
        <v>#VALUE!</v>
      </c>
      <c r="Z53" s="10" t="e">
        <f>IF('FY2023'!$A55&lt;&gt;"",IF(AND(MONTH($K53) &lt;= 11, MONTH($L53) &gt;= 11), IF($O53 &lt;&gt; "", $E53/$O53, ""), ""),"")</f>
        <v>#VALUE!</v>
      </c>
      <c r="AA53" s="10" t="e">
        <f>IF('FY2023'!$A55&lt;&gt;"",IF(AND(MONTH($K53) &lt;= 12, MONTH($L53) &gt;= 12), IF($O53 &lt;&gt; "", $E53/$O53, ""), ""),"")</f>
        <v>#VALUE!</v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 t="e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#VALUE!</v>
      </c>
      <c r="L54" s="7" t="e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#VALUE!</v>
      </c>
      <c r="M54" s="7" t="e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#VALUE!</v>
      </c>
      <c r="N54" s="7" t="e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#VALUE!</v>
      </c>
      <c r="O54" s="5" t="e">
        <f t="shared" si="0"/>
        <v>#VALUE!</v>
      </c>
      <c r="P54" s="10" t="e">
        <f>IF('FY2023'!$A56&lt;&gt;"",IF(AND(MONTH($K54) &lt;= 1, MONTH($L54) &gt;= 1), IF($O54 &lt;&gt; "", $E54/$O54, ""), ""),"")</f>
        <v>#VALUE!</v>
      </c>
      <c r="Q54" s="10" t="e">
        <f>IF('FY2023'!$A56&lt;&gt;"",IF(AND(MONTH($K54) &lt;= 2, MONTH($L54) &gt;= 2), IF($O54 &lt;&gt; "", $E54/$O54, ""), ""),"")</f>
        <v>#VALUE!</v>
      </c>
      <c r="R54" s="10" t="e">
        <f>IF('FY2023'!$A56&lt;&gt;"",IF(AND(MONTH($K54) &lt;= 3, MONTH($L54) &gt;= 3), IF($O54 &lt;&gt; "", $E54/$O54, ""), ""),"")</f>
        <v>#VALUE!</v>
      </c>
      <c r="S54" s="10" t="e">
        <f>IF('FY2023'!$A56&lt;&gt;"",IF(AND(MONTH($K54) &lt;= 4, MONTH($L54) &gt;= 4), IF($O54 &lt;&gt; "", $E54/$O54, ""), ""),"")</f>
        <v>#VALUE!</v>
      </c>
      <c r="T54" s="10" t="e">
        <f>IF('FY2023'!$A56&lt;&gt;"",IF(AND(MONTH($K54) &lt;= 5, MONTH($L54) &gt;= 5), IF($O54 &lt;&gt; "", $E54/$O54, ""), ""),"")</f>
        <v>#VALUE!</v>
      </c>
      <c r="U54" s="10" t="e">
        <f>IF('FY2023'!$A56&lt;&gt;"",IF(AND(MONTH($K54) &lt;= 6, MONTH($L54) &gt;= 6), IF($O54 &lt;&gt; "", $E54/$O54, ""), ""),"")</f>
        <v>#VALUE!</v>
      </c>
      <c r="V54" s="10" t="e">
        <f>IF('FY2023'!$A56&lt;&gt;"",IF(AND(MONTH($K54) &lt;= 7, MONTH($L54) &gt;= 7 ), IF($O54 &lt;&gt; "", $E54/$O54, ""), ""),"")</f>
        <v>#VALUE!</v>
      </c>
      <c r="W54" s="10" t="e">
        <f>IF('FY2023'!$A56&lt;&gt;"",IF(AND(MONTH($K54) &lt;= 8, MONTH($L54) &gt;= 8), IF($O54 &lt;&gt; "", $E54/$O54, ""), ""),"")</f>
        <v>#VALUE!</v>
      </c>
      <c r="X54" s="10" t="e">
        <f>IF('FY2023'!$A56&lt;&gt;"",IF(AND(MONTH($K54) &lt;= 9, MONTH($L54) &gt;= 9), IF($O54 &lt;&gt; "", $E54/$O54, ""), ""),"")</f>
        <v>#VALUE!</v>
      </c>
      <c r="Y54" s="10" t="e">
        <f>IF('FY2023'!$A56&lt;&gt;"",IF(AND(MONTH($K54) &lt;= 10, MONTH($L54) &gt;= 10), IF($O54 &lt;&gt; "", $E54/$O54, ""), ""),"")</f>
        <v>#VALUE!</v>
      </c>
      <c r="Z54" s="10" t="e">
        <f>IF('FY2023'!$A56&lt;&gt;"",IF(AND(MONTH($K54) &lt;= 11, MONTH($L54) &gt;= 11), IF($O54 &lt;&gt; "", $E54/$O54, ""), ""),"")</f>
        <v>#VALUE!</v>
      </c>
      <c r="AA54" s="10" t="e">
        <f>IF('FY2023'!$A56&lt;&gt;"",IF(AND(MONTH($K54) &lt;= 12, MONTH($L54) &gt;= 12), IF($O54 &lt;&gt; "", $E54/$O54, ""), ""),"")</f>
        <v>#VALUE!</v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 t="e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#VALUE!</v>
      </c>
      <c r="L55" s="7" t="e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#VALUE!</v>
      </c>
      <c r="M55" s="7" t="e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#VALUE!</v>
      </c>
      <c r="N55" s="7" t="e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#VALUE!</v>
      </c>
      <c r="O55" s="5" t="e">
        <f t="shared" si="0"/>
        <v>#VALUE!</v>
      </c>
      <c r="P55" s="10" t="e">
        <f>IF('FY2023'!$A57&lt;&gt;"",IF(AND(MONTH($K55) &lt;= 1, MONTH($L55) &gt;= 1), IF($O55 &lt;&gt; "", $E55/$O55, ""), ""),"")</f>
        <v>#VALUE!</v>
      </c>
      <c r="Q55" s="10" t="e">
        <f>IF('FY2023'!$A57&lt;&gt;"",IF(AND(MONTH($K55) &lt;= 2, MONTH($L55) &gt;= 2), IF($O55 &lt;&gt; "", $E55/$O55, ""), ""),"")</f>
        <v>#VALUE!</v>
      </c>
      <c r="R55" s="10" t="e">
        <f>IF('FY2023'!$A57&lt;&gt;"",IF(AND(MONTH($K55) &lt;= 3, MONTH($L55) &gt;= 3), IF($O55 &lt;&gt; "", $E55/$O55, ""), ""),"")</f>
        <v>#VALUE!</v>
      </c>
      <c r="S55" s="10" t="e">
        <f>IF('FY2023'!$A57&lt;&gt;"",IF(AND(MONTH($K55) &lt;= 4, MONTH($L55) &gt;= 4), IF($O55 &lt;&gt; "", $E55/$O55, ""), ""),"")</f>
        <v>#VALUE!</v>
      </c>
      <c r="T55" s="10" t="e">
        <f>IF('FY2023'!$A57&lt;&gt;"",IF(AND(MONTH($K55) &lt;= 5, MONTH($L55) &gt;= 5), IF($O55 &lt;&gt; "", $E55/$O55, ""), ""),"")</f>
        <v>#VALUE!</v>
      </c>
      <c r="U55" s="10" t="e">
        <f>IF('FY2023'!$A57&lt;&gt;"",IF(AND(MONTH($K55) &lt;= 6, MONTH($L55) &gt;= 6), IF($O55 &lt;&gt; "", $E55/$O55, ""), ""),"")</f>
        <v>#VALUE!</v>
      </c>
      <c r="V55" s="10" t="e">
        <f>IF('FY2023'!$A57&lt;&gt;"",IF(AND(MONTH($K55) &lt;= 7, MONTH($L55) &gt;= 7 ), IF($O55 &lt;&gt; "", $E55/$O55, ""), ""),"")</f>
        <v>#VALUE!</v>
      </c>
      <c r="W55" s="10" t="e">
        <f>IF('FY2023'!$A57&lt;&gt;"",IF(AND(MONTH($K55) &lt;= 8, MONTH($L55) &gt;= 8), IF($O55 &lt;&gt; "", $E55/$O55, ""), ""),"")</f>
        <v>#VALUE!</v>
      </c>
      <c r="X55" s="10" t="e">
        <f>IF('FY2023'!$A57&lt;&gt;"",IF(AND(MONTH($K55) &lt;= 9, MONTH($L55) &gt;= 9), IF($O55 &lt;&gt; "", $E55/$O55, ""), ""),"")</f>
        <v>#VALUE!</v>
      </c>
      <c r="Y55" s="10" t="e">
        <f>IF('FY2023'!$A57&lt;&gt;"",IF(AND(MONTH($K55) &lt;= 10, MONTH($L55) &gt;= 10), IF($O55 &lt;&gt; "", $E55/$O55, ""), ""),"")</f>
        <v>#VALUE!</v>
      </c>
      <c r="Z55" s="10" t="e">
        <f>IF('FY2023'!$A57&lt;&gt;"",IF(AND(MONTH($K55) &lt;= 11, MONTH($L55) &gt;= 11), IF($O55 &lt;&gt; "", $E55/$O55, ""), ""),"")</f>
        <v>#VALUE!</v>
      </c>
      <c r="AA55" s="10" t="e">
        <f>IF('FY2023'!$A57&lt;&gt;"",IF(AND(MONTH($K55) &lt;= 12, MONTH($L55) &gt;= 12), IF($O55 &lt;&gt; "", $E55/$O55, ""), ""),"")</f>
        <v>#VALUE!</v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 t="e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#VALUE!</v>
      </c>
      <c r="L56" s="7" t="e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#VALUE!</v>
      </c>
      <c r="M56" s="7" t="e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#VALUE!</v>
      </c>
      <c r="N56" s="7" t="e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#VALUE!</v>
      </c>
      <c r="O56" s="5" t="e">
        <f t="shared" si="0"/>
        <v>#VALUE!</v>
      </c>
      <c r="P56" s="10" t="e">
        <f>IF('FY2023'!$A58&lt;&gt;"",IF(AND(MONTH($K56) &lt;= 1, MONTH($L56) &gt;= 1), IF($O56 &lt;&gt; "", $E56/$O56, ""), ""),"")</f>
        <v>#VALUE!</v>
      </c>
      <c r="Q56" s="10" t="e">
        <f>IF('FY2023'!$A58&lt;&gt;"",IF(AND(MONTH($K56) &lt;= 2, MONTH($L56) &gt;= 2), IF($O56 &lt;&gt; "", $E56/$O56, ""), ""),"")</f>
        <v>#VALUE!</v>
      </c>
      <c r="R56" s="10" t="e">
        <f>IF('FY2023'!$A58&lt;&gt;"",IF(AND(MONTH($K56) &lt;= 3, MONTH($L56) &gt;= 3), IF($O56 &lt;&gt; "", $E56/$O56, ""), ""),"")</f>
        <v>#VALUE!</v>
      </c>
      <c r="S56" s="10" t="e">
        <f>IF('FY2023'!$A58&lt;&gt;"",IF(AND(MONTH($K56) &lt;= 4, MONTH($L56) &gt;= 4), IF($O56 &lt;&gt; "", $E56/$O56, ""), ""),"")</f>
        <v>#VALUE!</v>
      </c>
      <c r="T56" s="10" t="e">
        <f>IF('FY2023'!$A58&lt;&gt;"",IF(AND(MONTH($K56) &lt;= 5, MONTH($L56) &gt;= 5), IF($O56 &lt;&gt; "", $E56/$O56, ""), ""),"")</f>
        <v>#VALUE!</v>
      </c>
      <c r="U56" s="10" t="e">
        <f>IF('FY2023'!$A58&lt;&gt;"",IF(AND(MONTH($K56) &lt;= 6, MONTH($L56) &gt;= 6), IF($O56 &lt;&gt; "", $E56/$O56, ""), ""),"")</f>
        <v>#VALUE!</v>
      </c>
      <c r="V56" s="10" t="e">
        <f>IF('FY2023'!$A58&lt;&gt;"",IF(AND(MONTH($K56) &lt;= 7, MONTH($L56) &gt;= 7 ), IF($O56 &lt;&gt; "", $E56/$O56, ""), ""),"")</f>
        <v>#VALUE!</v>
      </c>
      <c r="W56" s="10" t="e">
        <f>IF('FY2023'!$A58&lt;&gt;"",IF(AND(MONTH($K56) &lt;= 8, MONTH($L56) &gt;= 8), IF($O56 &lt;&gt; "", $E56/$O56, ""), ""),"")</f>
        <v>#VALUE!</v>
      </c>
      <c r="X56" s="10" t="e">
        <f>IF('FY2023'!$A58&lt;&gt;"",IF(AND(MONTH($K56) &lt;= 9, MONTH($L56) &gt;= 9), IF($O56 &lt;&gt; "", $E56/$O56, ""), ""),"")</f>
        <v>#VALUE!</v>
      </c>
      <c r="Y56" s="10" t="e">
        <f>IF('FY2023'!$A58&lt;&gt;"",IF(AND(MONTH($K56) &lt;= 10, MONTH($L56) &gt;= 10), IF($O56 &lt;&gt; "", $E56/$O56, ""), ""),"")</f>
        <v>#VALUE!</v>
      </c>
      <c r="Z56" s="10" t="e">
        <f>IF('FY2023'!$A58&lt;&gt;"",IF(AND(MONTH($K56) &lt;= 11, MONTH($L56) &gt;= 11), IF($O56 &lt;&gt; "", $E56/$O56, ""), ""),"")</f>
        <v>#VALUE!</v>
      </c>
      <c r="AA56" s="10" t="e">
        <f>IF('FY2023'!$A58&lt;&gt;"",IF(AND(MONTH($K56) &lt;= 12, MONTH($L56) &gt;= 12), IF($O56 &lt;&gt; "", $E56/$O56, ""), ""),"")</f>
        <v>#VALUE!</v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 t="e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#VALUE!</v>
      </c>
      <c r="L57" s="7" t="e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#VALUE!</v>
      </c>
      <c r="M57" s="7" t="e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#VALUE!</v>
      </c>
      <c r="N57" s="7" t="e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#VALUE!</v>
      </c>
      <c r="O57" s="5" t="e">
        <f t="shared" si="0"/>
        <v>#VALUE!</v>
      </c>
      <c r="P57" s="10" t="e">
        <f>IF('FY2023'!$A59&lt;&gt;"",IF(AND(MONTH($K57) &lt;= 1, MONTH($L57) &gt;= 1), IF($O57 &lt;&gt; "", $E57/$O57, ""), ""),"")</f>
        <v>#VALUE!</v>
      </c>
      <c r="Q57" s="10" t="e">
        <f>IF('FY2023'!$A59&lt;&gt;"",IF(AND(MONTH($K57) &lt;= 2, MONTH($L57) &gt;= 2), IF($O57 &lt;&gt; "", $E57/$O57, ""), ""),"")</f>
        <v>#VALUE!</v>
      </c>
      <c r="R57" s="10" t="e">
        <f>IF('FY2023'!$A59&lt;&gt;"",IF(AND(MONTH($K57) &lt;= 3, MONTH($L57) &gt;= 3), IF($O57 &lt;&gt; "", $E57/$O57, ""), ""),"")</f>
        <v>#VALUE!</v>
      </c>
      <c r="S57" s="10" t="e">
        <f>IF('FY2023'!$A59&lt;&gt;"",IF(AND(MONTH($K57) &lt;= 4, MONTH($L57) &gt;= 4), IF($O57 &lt;&gt; "", $E57/$O57, ""), ""),"")</f>
        <v>#VALUE!</v>
      </c>
      <c r="T57" s="10" t="e">
        <f>IF('FY2023'!$A59&lt;&gt;"",IF(AND(MONTH($K57) &lt;= 5, MONTH($L57) &gt;= 5), IF($O57 &lt;&gt; "", $E57/$O57, ""), ""),"")</f>
        <v>#VALUE!</v>
      </c>
      <c r="U57" s="10" t="e">
        <f>IF('FY2023'!$A59&lt;&gt;"",IF(AND(MONTH($K57) &lt;= 6, MONTH($L57) &gt;= 6), IF($O57 &lt;&gt; "", $E57/$O57, ""), ""),"")</f>
        <v>#VALUE!</v>
      </c>
      <c r="V57" s="10" t="e">
        <f>IF('FY2023'!$A59&lt;&gt;"",IF(AND(MONTH($K57) &lt;= 7, MONTH($L57) &gt;= 7 ), IF($O57 &lt;&gt; "", $E57/$O57, ""), ""),"")</f>
        <v>#VALUE!</v>
      </c>
      <c r="W57" s="10" t="e">
        <f>IF('FY2023'!$A59&lt;&gt;"",IF(AND(MONTH($K57) &lt;= 8, MONTH($L57) &gt;= 8), IF($O57 &lt;&gt; "", $E57/$O57, ""), ""),"")</f>
        <v>#VALUE!</v>
      </c>
      <c r="X57" s="10" t="e">
        <f>IF('FY2023'!$A59&lt;&gt;"",IF(AND(MONTH($K57) &lt;= 9, MONTH($L57) &gt;= 9), IF($O57 &lt;&gt; "", $E57/$O57, ""), ""),"")</f>
        <v>#VALUE!</v>
      </c>
      <c r="Y57" s="10" t="e">
        <f>IF('FY2023'!$A59&lt;&gt;"",IF(AND(MONTH($K57) &lt;= 10, MONTH($L57) &gt;= 10), IF($O57 &lt;&gt; "", $E57/$O57, ""), ""),"")</f>
        <v>#VALUE!</v>
      </c>
      <c r="Z57" s="10" t="e">
        <f>IF('FY2023'!$A59&lt;&gt;"",IF(AND(MONTH($K57) &lt;= 11, MONTH($L57) &gt;= 11), IF($O57 &lt;&gt; "", $E57/$O57, ""), ""),"")</f>
        <v>#VALUE!</v>
      </c>
      <c r="AA57" s="10" t="e">
        <f>IF('FY2023'!$A59&lt;&gt;"",IF(AND(MONTH($K57) &lt;= 12, MONTH($L57) &gt;= 12), IF($O57 &lt;&gt; "", $E57/$O57, ""), ""),"")</f>
        <v>#VALUE!</v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 t="e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#VALUE!</v>
      </c>
      <c r="L58" s="7" t="e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#VALUE!</v>
      </c>
      <c r="M58" s="7" t="e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#VALUE!</v>
      </c>
      <c r="N58" s="7" t="e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#VALUE!</v>
      </c>
      <c r="O58" s="5" t="e">
        <f t="shared" si="0"/>
        <v>#VALUE!</v>
      </c>
      <c r="P58" s="10" t="e">
        <f>IF('FY2023'!$A60&lt;&gt;"",IF(AND(MONTH($K58) &lt;= 1, MONTH($L58) &gt;= 1), IF($O58 &lt;&gt; "", $E58/$O58, ""), ""),"")</f>
        <v>#VALUE!</v>
      </c>
      <c r="Q58" s="10" t="e">
        <f>IF('FY2023'!$A60&lt;&gt;"",IF(AND(MONTH($K58) &lt;= 2, MONTH($L58) &gt;= 2), IF($O58 &lt;&gt; "", $E58/$O58, ""), ""),"")</f>
        <v>#VALUE!</v>
      </c>
      <c r="R58" s="10" t="e">
        <f>IF('FY2023'!$A60&lt;&gt;"",IF(AND(MONTH($K58) &lt;= 3, MONTH($L58) &gt;= 3), IF($O58 &lt;&gt; "", $E58/$O58, ""), ""),"")</f>
        <v>#VALUE!</v>
      </c>
      <c r="S58" s="10" t="e">
        <f>IF('FY2023'!$A60&lt;&gt;"",IF(AND(MONTH($K58) &lt;= 4, MONTH($L58) &gt;= 4), IF($O58 &lt;&gt; "", $E58/$O58, ""), ""),"")</f>
        <v>#VALUE!</v>
      </c>
      <c r="T58" s="10" t="e">
        <f>IF('FY2023'!$A60&lt;&gt;"",IF(AND(MONTH($K58) &lt;= 5, MONTH($L58) &gt;= 5), IF($O58 &lt;&gt; "", $E58/$O58, ""), ""),"")</f>
        <v>#VALUE!</v>
      </c>
      <c r="U58" s="10" t="e">
        <f>IF('FY2023'!$A60&lt;&gt;"",IF(AND(MONTH($K58) &lt;= 6, MONTH($L58) &gt;= 6), IF($O58 &lt;&gt; "", $E58/$O58, ""), ""),"")</f>
        <v>#VALUE!</v>
      </c>
      <c r="V58" s="10" t="e">
        <f>IF('FY2023'!$A60&lt;&gt;"",IF(AND(MONTH($K58) &lt;= 7, MONTH($L58) &gt;= 7 ), IF($O58 &lt;&gt; "", $E58/$O58, ""), ""),"")</f>
        <v>#VALUE!</v>
      </c>
      <c r="W58" s="10" t="e">
        <f>IF('FY2023'!$A60&lt;&gt;"",IF(AND(MONTH($K58) &lt;= 8, MONTH($L58) &gt;= 8), IF($O58 &lt;&gt; "", $E58/$O58, ""), ""),"")</f>
        <v>#VALUE!</v>
      </c>
      <c r="X58" s="10" t="e">
        <f>IF('FY2023'!$A60&lt;&gt;"",IF(AND(MONTH($K58) &lt;= 9, MONTH($L58) &gt;= 9), IF($O58 &lt;&gt; "", $E58/$O58, ""), ""),"")</f>
        <v>#VALUE!</v>
      </c>
      <c r="Y58" s="10" t="e">
        <f>IF('FY2023'!$A60&lt;&gt;"",IF(AND(MONTH($K58) &lt;= 10, MONTH($L58) &gt;= 10), IF($O58 &lt;&gt; "", $E58/$O58, ""), ""),"")</f>
        <v>#VALUE!</v>
      </c>
      <c r="Z58" s="10" t="e">
        <f>IF('FY2023'!$A60&lt;&gt;"",IF(AND(MONTH($K58) &lt;= 11, MONTH($L58) &gt;= 11), IF($O58 &lt;&gt; "", $E58/$O58, ""), ""),"")</f>
        <v>#VALUE!</v>
      </c>
      <c r="AA58" s="10" t="e">
        <f>IF('FY2023'!$A60&lt;&gt;"",IF(AND(MONTH($K58) &lt;= 12, MONTH($L58) &gt;= 12), IF($O58 &lt;&gt; "", $E58/$O58, ""), ""),"")</f>
        <v>#VALUE!</v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 t="e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#VALUE!</v>
      </c>
      <c r="L59" s="7" t="e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#VALUE!</v>
      </c>
      <c r="M59" s="7" t="e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#VALUE!</v>
      </c>
      <c r="N59" s="7" t="e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#VALUE!</v>
      </c>
      <c r="O59" s="5" t="e">
        <f t="shared" si="0"/>
        <v>#VALUE!</v>
      </c>
      <c r="P59" s="10" t="e">
        <f>IF('FY2023'!$A61&lt;&gt;"",IF(AND(MONTH($K59) &lt;= 1, MONTH($L59) &gt;= 1), IF($O59 &lt;&gt; "", $E59/$O59, ""), ""),"")</f>
        <v>#VALUE!</v>
      </c>
      <c r="Q59" s="10" t="e">
        <f>IF('FY2023'!$A61&lt;&gt;"",IF(AND(MONTH($K59) &lt;= 2, MONTH($L59) &gt;= 2), IF($O59 &lt;&gt; "", $E59/$O59, ""), ""),"")</f>
        <v>#VALUE!</v>
      </c>
      <c r="R59" s="10" t="e">
        <f>IF('FY2023'!$A61&lt;&gt;"",IF(AND(MONTH($K59) &lt;= 3, MONTH($L59) &gt;= 3), IF($O59 &lt;&gt; "", $E59/$O59, ""), ""),"")</f>
        <v>#VALUE!</v>
      </c>
      <c r="S59" s="10" t="e">
        <f>IF('FY2023'!$A61&lt;&gt;"",IF(AND(MONTH($K59) &lt;= 4, MONTH($L59) &gt;= 4), IF($O59 &lt;&gt; "", $E59/$O59, ""), ""),"")</f>
        <v>#VALUE!</v>
      </c>
      <c r="T59" s="10" t="e">
        <f>IF('FY2023'!$A61&lt;&gt;"",IF(AND(MONTH($K59) &lt;= 5, MONTH($L59) &gt;= 5), IF($O59 &lt;&gt; "", $E59/$O59, ""), ""),"")</f>
        <v>#VALUE!</v>
      </c>
      <c r="U59" s="10" t="e">
        <f>IF('FY2023'!$A61&lt;&gt;"",IF(AND(MONTH($K59) &lt;= 6, MONTH($L59) &gt;= 6), IF($O59 &lt;&gt; "", $E59/$O59, ""), ""),"")</f>
        <v>#VALUE!</v>
      </c>
      <c r="V59" s="10" t="e">
        <f>IF('FY2023'!$A61&lt;&gt;"",IF(AND(MONTH($K59) &lt;= 7, MONTH($L59) &gt;= 7 ), IF($O59 &lt;&gt; "", $E59/$O59, ""), ""),"")</f>
        <v>#VALUE!</v>
      </c>
      <c r="W59" s="10" t="e">
        <f>IF('FY2023'!$A61&lt;&gt;"",IF(AND(MONTH($K59) &lt;= 8, MONTH($L59) &gt;= 8), IF($O59 &lt;&gt; "", $E59/$O59, ""), ""),"")</f>
        <v>#VALUE!</v>
      </c>
      <c r="X59" s="10" t="e">
        <f>IF('FY2023'!$A61&lt;&gt;"",IF(AND(MONTH($K59) &lt;= 9, MONTH($L59) &gt;= 9), IF($O59 &lt;&gt; "", $E59/$O59, ""), ""),"")</f>
        <v>#VALUE!</v>
      </c>
      <c r="Y59" s="10" t="e">
        <f>IF('FY2023'!$A61&lt;&gt;"",IF(AND(MONTH($K59) &lt;= 10, MONTH($L59) &gt;= 10), IF($O59 &lt;&gt; "", $E59/$O59, ""), ""),"")</f>
        <v>#VALUE!</v>
      </c>
      <c r="Z59" s="10" t="e">
        <f>IF('FY2023'!$A61&lt;&gt;"",IF(AND(MONTH($K59) &lt;= 11, MONTH($L59) &gt;= 11), IF($O59 &lt;&gt; "", $E59/$O59, ""), ""),"")</f>
        <v>#VALUE!</v>
      </c>
      <c r="AA59" s="10" t="e">
        <f>IF('FY2023'!$A61&lt;&gt;"",IF(AND(MONTH($K59) &lt;= 12, MONTH($L59) &gt;= 12), IF($O59 &lt;&gt; "", $E59/$O59, ""), ""),"")</f>
        <v>#VALUE!</v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 t="e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#VALUE!</v>
      </c>
      <c r="L60" s="7" t="e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#VALUE!</v>
      </c>
      <c r="M60" s="7" t="e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#VALUE!</v>
      </c>
      <c r="N60" s="7" t="e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#VALUE!</v>
      </c>
      <c r="O60" s="5" t="e">
        <f t="shared" si="0"/>
        <v>#VALUE!</v>
      </c>
      <c r="P60" s="10" t="e">
        <f>IF('FY2023'!$A62&lt;&gt;"",IF(AND(MONTH($K60) &lt;= 1, MONTH($L60) &gt;= 1), IF($O60 &lt;&gt; "", $E60/$O60, ""), ""),"")</f>
        <v>#VALUE!</v>
      </c>
      <c r="Q60" s="10" t="e">
        <f>IF('FY2023'!$A62&lt;&gt;"",IF(AND(MONTH($K60) &lt;= 2, MONTH($L60) &gt;= 2), IF($O60 &lt;&gt; "", $E60/$O60, ""), ""),"")</f>
        <v>#VALUE!</v>
      </c>
      <c r="R60" s="10" t="e">
        <f>IF('FY2023'!$A62&lt;&gt;"",IF(AND(MONTH($K60) &lt;= 3, MONTH($L60) &gt;= 3), IF($O60 &lt;&gt; "", $E60/$O60, ""), ""),"")</f>
        <v>#VALUE!</v>
      </c>
      <c r="S60" s="10" t="e">
        <f>IF('FY2023'!$A62&lt;&gt;"",IF(AND(MONTH($K60) &lt;= 4, MONTH($L60) &gt;= 4), IF($O60 &lt;&gt; "", $E60/$O60, ""), ""),"")</f>
        <v>#VALUE!</v>
      </c>
      <c r="T60" s="10" t="e">
        <f>IF('FY2023'!$A62&lt;&gt;"",IF(AND(MONTH($K60) &lt;= 5, MONTH($L60) &gt;= 5), IF($O60 &lt;&gt; "", $E60/$O60, ""), ""),"")</f>
        <v>#VALUE!</v>
      </c>
      <c r="U60" s="10" t="e">
        <f>IF('FY2023'!$A62&lt;&gt;"",IF(AND(MONTH($K60) &lt;= 6, MONTH($L60) &gt;= 6), IF($O60 &lt;&gt; "", $E60/$O60, ""), ""),"")</f>
        <v>#VALUE!</v>
      </c>
      <c r="V60" s="10" t="e">
        <f>IF('FY2023'!$A62&lt;&gt;"",IF(AND(MONTH($K60) &lt;= 7, MONTH($L60) &gt;= 7 ), IF($O60 &lt;&gt; "", $E60/$O60, ""), ""),"")</f>
        <v>#VALUE!</v>
      </c>
      <c r="W60" s="10" t="e">
        <f>IF('FY2023'!$A62&lt;&gt;"",IF(AND(MONTH($K60) &lt;= 8, MONTH($L60) &gt;= 8), IF($O60 &lt;&gt; "", $E60/$O60, ""), ""),"")</f>
        <v>#VALUE!</v>
      </c>
      <c r="X60" s="10" t="e">
        <f>IF('FY2023'!$A62&lt;&gt;"",IF(AND(MONTH($K60) &lt;= 9, MONTH($L60) &gt;= 9), IF($O60 &lt;&gt; "", $E60/$O60, ""), ""),"")</f>
        <v>#VALUE!</v>
      </c>
      <c r="Y60" s="10" t="e">
        <f>IF('FY2023'!$A62&lt;&gt;"",IF(AND(MONTH($K60) &lt;= 10, MONTH($L60) &gt;= 10), IF($O60 &lt;&gt; "", $E60/$O60, ""), ""),"")</f>
        <v>#VALUE!</v>
      </c>
      <c r="Z60" s="10" t="e">
        <f>IF('FY2023'!$A62&lt;&gt;"",IF(AND(MONTH($K60) &lt;= 11, MONTH($L60) &gt;= 11), IF($O60 &lt;&gt; "", $E60/$O60, ""), ""),"")</f>
        <v>#VALUE!</v>
      </c>
      <c r="AA60" s="10" t="e">
        <f>IF('FY2023'!$A62&lt;&gt;"",IF(AND(MONTH($K60) &lt;= 12, MONTH($L60) &gt;= 12), IF($O60 &lt;&gt; "", $E60/$O60, ""), ""),"")</f>
        <v>#VALUE!</v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 t="e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#VALUE!</v>
      </c>
      <c r="L61" s="7" t="e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#VALUE!</v>
      </c>
      <c r="M61" s="7" t="e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#VALUE!</v>
      </c>
      <c r="N61" s="7" t="e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#VALUE!</v>
      </c>
      <c r="O61" s="5" t="e">
        <f t="shared" si="0"/>
        <v>#VALUE!</v>
      </c>
      <c r="P61" s="10" t="e">
        <f>IF('FY2023'!$A63&lt;&gt;"",IF(AND(MONTH($K61) &lt;= 1, MONTH($L61) &gt;= 1), IF($O61 &lt;&gt; "", $E61/$O61, ""), ""),"")</f>
        <v>#VALUE!</v>
      </c>
      <c r="Q61" s="10" t="e">
        <f>IF('FY2023'!$A63&lt;&gt;"",IF(AND(MONTH($K61) &lt;= 2, MONTH($L61) &gt;= 2), IF($O61 &lt;&gt; "", $E61/$O61, ""), ""),"")</f>
        <v>#VALUE!</v>
      </c>
      <c r="R61" s="10" t="e">
        <f>IF('FY2023'!$A63&lt;&gt;"",IF(AND(MONTH($K61) &lt;= 3, MONTH($L61) &gt;= 3), IF($O61 &lt;&gt; "", $E61/$O61, ""), ""),"")</f>
        <v>#VALUE!</v>
      </c>
      <c r="S61" s="10" t="e">
        <f>IF('FY2023'!$A63&lt;&gt;"",IF(AND(MONTH($K61) &lt;= 4, MONTH($L61) &gt;= 4), IF($O61 &lt;&gt; "", $E61/$O61, ""), ""),"")</f>
        <v>#VALUE!</v>
      </c>
      <c r="T61" s="10" t="e">
        <f>IF('FY2023'!$A63&lt;&gt;"",IF(AND(MONTH($K61) &lt;= 5, MONTH($L61) &gt;= 5), IF($O61 &lt;&gt; "", $E61/$O61, ""), ""),"")</f>
        <v>#VALUE!</v>
      </c>
      <c r="U61" s="10" t="e">
        <f>IF('FY2023'!$A63&lt;&gt;"",IF(AND(MONTH($K61) &lt;= 6, MONTH($L61) &gt;= 6), IF($O61 &lt;&gt; "", $E61/$O61, ""), ""),"")</f>
        <v>#VALUE!</v>
      </c>
      <c r="V61" s="10" t="e">
        <f>IF('FY2023'!$A63&lt;&gt;"",IF(AND(MONTH($K61) &lt;= 7, MONTH($L61) &gt;= 7 ), IF($O61 &lt;&gt; "", $E61/$O61, ""), ""),"")</f>
        <v>#VALUE!</v>
      </c>
      <c r="W61" s="10" t="e">
        <f>IF('FY2023'!$A63&lt;&gt;"",IF(AND(MONTH($K61) &lt;= 8, MONTH($L61) &gt;= 8), IF($O61 &lt;&gt; "", $E61/$O61, ""), ""),"")</f>
        <v>#VALUE!</v>
      </c>
      <c r="X61" s="10" t="e">
        <f>IF('FY2023'!$A63&lt;&gt;"",IF(AND(MONTH($K61) &lt;= 9, MONTH($L61) &gt;= 9), IF($O61 &lt;&gt; "", $E61/$O61, ""), ""),"")</f>
        <v>#VALUE!</v>
      </c>
      <c r="Y61" s="10" t="e">
        <f>IF('FY2023'!$A63&lt;&gt;"",IF(AND(MONTH($K61) &lt;= 10, MONTH($L61) &gt;= 10), IF($O61 &lt;&gt; "", $E61/$O61, ""), ""),"")</f>
        <v>#VALUE!</v>
      </c>
      <c r="Z61" s="10" t="e">
        <f>IF('FY2023'!$A63&lt;&gt;"",IF(AND(MONTH($K61) &lt;= 11, MONTH($L61) &gt;= 11), IF($O61 &lt;&gt; "", $E61/$O61, ""), ""),"")</f>
        <v>#VALUE!</v>
      </c>
      <c r="AA61" s="10" t="e">
        <f>IF('FY2023'!$A63&lt;&gt;"",IF(AND(MONTH($K61) &lt;= 12, MONTH($L61) &gt;= 12), IF($O61 &lt;&gt; "", $E61/$O61, ""), ""),"")</f>
        <v>#VALUE!</v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 t="e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#VALUE!</v>
      </c>
      <c r="L62" s="7" t="e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#VALUE!</v>
      </c>
      <c r="M62" s="7" t="e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#VALUE!</v>
      </c>
      <c r="N62" s="7" t="e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#VALUE!</v>
      </c>
      <c r="O62" s="5" t="e">
        <f t="shared" si="0"/>
        <v>#VALUE!</v>
      </c>
      <c r="P62" s="10" t="e">
        <f>IF('FY2023'!$A64&lt;&gt;"",IF(AND(MONTH($K62) &lt;= 1, MONTH($L62) &gt;= 1), IF($O62 &lt;&gt; "", $E62/$O62, ""), ""),"")</f>
        <v>#VALUE!</v>
      </c>
      <c r="Q62" s="10" t="e">
        <f>IF('FY2023'!$A64&lt;&gt;"",IF(AND(MONTH($K62) &lt;= 2, MONTH($L62) &gt;= 2), IF($O62 &lt;&gt; "", $E62/$O62, ""), ""),"")</f>
        <v>#VALUE!</v>
      </c>
      <c r="R62" s="10" t="e">
        <f>IF('FY2023'!$A64&lt;&gt;"",IF(AND(MONTH($K62) &lt;= 3, MONTH($L62) &gt;= 3), IF($O62 &lt;&gt; "", $E62/$O62, ""), ""),"")</f>
        <v>#VALUE!</v>
      </c>
      <c r="S62" s="10" t="e">
        <f>IF('FY2023'!$A64&lt;&gt;"",IF(AND(MONTH($K62) &lt;= 4, MONTH($L62) &gt;= 4), IF($O62 &lt;&gt; "", $E62/$O62, ""), ""),"")</f>
        <v>#VALUE!</v>
      </c>
      <c r="T62" s="10" t="e">
        <f>IF('FY2023'!$A64&lt;&gt;"",IF(AND(MONTH($K62) &lt;= 5, MONTH($L62) &gt;= 5), IF($O62 &lt;&gt; "", $E62/$O62, ""), ""),"")</f>
        <v>#VALUE!</v>
      </c>
      <c r="U62" s="10" t="e">
        <f>IF('FY2023'!$A64&lt;&gt;"",IF(AND(MONTH($K62) &lt;= 6, MONTH($L62) &gt;= 6), IF($O62 &lt;&gt; "", $E62/$O62, ""), ""),"")</f>
        <v>#VALUE!</v>
      </c>
      <c r="V62" s="10" t="e">
        <f>IF('FY2023'!$A64&lt;&gt;"",IF(AND(MONTH($K62) &lt;= 7, MONTH($L62) &gt;= 7 ), IF($O62 &lt;&gt; "", $E62/$O62, ""), ""),"")</f>
        <v>#VALUE!</v>
      </c>
      <c r="W62" s="10" t="e">
        <f>IF('FY2023'!$A64&lt;&gt;"",IF(AND(MONTH($K62) &lt;= 8, MONTH($L62) &gt;= 8), IF($O62 &lt;&gt; "", $E62/$O62, ""), ""),"")</f>
        <v>#VALUE!</v>
      </c>
      <c r="X62" s="10" t="e">
        <f>IF('FY2023'!$A64&lt;&gt;"",IF(AND(MONTH($K62) &lt;= 9, MONTH($L62) &gt;= 9), IF($O62 &lt;&gt; "", $E62/$O62, ""), ""),"")</f>
        <v>#VALUE!</v>
      </c>
      <c r="Y62" s="10" t="e">
        <f>IF('FY2023'!$A64&lt;&gt;"",IF(AND(MONTH($K62) &lt;= 10, MONTH($L62) &gt;= 10), IF($O62 &lt;&gt; "", $E62/$O62, ""), ""),"")</f>
        <v>#VALUE!</v>
      </c>
      <c r="Z62" s="10" t="e">
        <f>IF('FY2023'!$A64&lt;&gt;"",IF(AND(MONTH($K62) &lt;= 11, MONTH($L62) &gt;= 11), IF($O62 &lt;&gt; "", $E62/$O62, ""), ""),"")</f>
        <v>#VALUE!</v>
      </c>
      <c r="AA62" s="10" t="e">
        <f>IF('FY2023'!$A64&lt;&gt;"",IF(AND(MONTH($K62) &lt;= 12, MONTH($L62) &gt;= 12), IF($O62 &lt;&gt; "", $E62/$O62, ""), ""),"")</f>
        <v>#VALUE!</v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 t="e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#VALUE!</v>
      </c>
      <c r="L63" s="7" t="e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#VALUE!</v>
      </c>
      <c r="M63" s="7" t="e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#VALUE!</v>
      </c>
      <c r="N63" s="7" t="e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#VALUE!</v>
      </c>
      <c r="O63" s="5" t="e">
        <f t="shared" si="0"/>
        <v>#VALUE!</v>
      </c>
      <c r="P63" s="10" t="e">
        <f>IF('FY2023'!$A65&lt;&gt;"",IF(AND(MONTH($K63) &lt;= 1, MONTH($L63) &gt;= 1), IF($O63 &lt;&gt; "", $E63/$O63, ""), ""),"")</f>
        <v>#VALUE!</v>
      </c>
      <c r="Q63" s="10" t="e">
        <f>IF('FY2023'!$A65&lt;&gt;"",IF(AND(MONTH($K63) &lt;= 2, MONTH($L63) &gt;= 2), IF($O63 &lt;&gt; "", $E63/$O63, ""), ""),"")</f>
        <v>#VALUE!</v>
      </c>
      <c r="R63" s="10" t="e">
        <f>IF('FY2023'!$A65&lt;&gt;"",IF(AND(MONTH($K63) &lt;= 3, MONTH($L63) &gt;= 3), IF($O63 &lt;&gt; "", $E63/$O63, ""), ""),"")</f>
        <v>#VALUE!</v>
      </c>
      <c r="S63" s="10" t="e">
        <f>IF('FY2023'!$A65&lt;&gt;"",IF(AND(MONTH($K63) &lt;= 4, MONTH($L63) &gt;= 4), IF($O63 &lt;&gt; "", $E63/$O63, ""), ""),"")</f>
        <v>#VALUE!</v>
      </c>
      <c r="T63" s="10" t="e">
        <f>IF('FY2023'!$A65&lt;&gt;"",IF(AND(MONTH($K63) &lt;= 5, MONTH($L63) &gt;= 5), IF($O63 &lt;&gt; "", $E63/$O63, ""), ""),"")</f>
        <v>#VALUE!</v>
      </c>
      <c r="U63" s="10" t="e">
        <f>IF('FY2023'!$A65&lt;&gt;"",IF(AND(MONTH($K63) &lt;= 6, MONTH($L63) &gt;= 6), IF($O63 &lt;&gt; "", $E63/$O63, ""), ""),"")</f>
        <v>#VALUE!</v>
      </c>
      <c r="V63" s="10" t="e">
        <f>IF('FY2023'!$A65&lt;&gt;"",IF(AND(MONTH($K63) &lt;= 7, MONTH($L63) &gt;= 7 ), IF($O63 &lt;&gt; "", $E63/$O63, ""), ""),"")</f>
        <v>#VALUE!</v>
      </c>
      <c r="W63" s="10" t="e">
        <f>IF('FY2023'!$A65&lt;&gt;"",IF(AND(MONTH($K63) &lt;= 8, MONTH($L63) &gt;= 8), IF($O63 &lt;&gt; "", $E63/$O63, ""), ""),"")</f>
        <v>#VALUE!</v>
      </c>
      <c r="X63" s="10" t="e">
        <f>IF('FY2023'!$A65&lt;&gt;"",IF(AND(MONTH($K63) &lt;= 9, MONTH($L63) &gt;= 9), IF($O63 &lt;&gt; "", $E63/$O63, ""), ""),"")</f>
        <v>#VALUE!</v>
      </c>
      <c r="Y63" s="10" t="e">
        <f>IF('FY2023'!$A65&lt;&gt;"",IF(AND(MONTH($K63) &lt;= 10, MONTH($L63) &gt;= 10), IF($O63 &lt;&gt; "", $E63/$O63, ""), ""),"")</f>
        <v>#VALUE!</v>
      </c>
      <c r="Z63" s="10" t="e">
        <f>IF('FY2023'!$A65&lt;&gt;"",IF(AND(MONTH($K63) &lt;= 11, MONTH($L63) &gt;= 11), IF($O63 &lt;&gt; "", $E63/$O63, ""), ""),"")</f>
        <v>#VALUE!</v>
      </c>
      <c r="AA63" s="10" t="e">
        <f>IF('FY2023'!$A65&lt;&gt;"",IF(AND(MONTH($K63) &lt;= 12, MONTH($L63) &gt;= 12), IF($O63 &lt;&gt; "", $E63/$O63, ""), ""),"")</f>
        <v>#VALUE!</v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 t="e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#VALUE!</v>
      </c>
      <c r="L64" s="7" t="e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#VALUE!</v>
      </c>
      <c r="M64" s="7" t="e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#VALUE!</v>
      </c>
      <c r="N64" s="7" t="e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#VALUE!</v>
      </c>
      <c r="O64" s="5" t="e">
        <f t="shared" si="0"/>
        <v>#VALUE!</v>
      </c>
      <c r="P64" s="10" t="e">
        <f>IF('FY2023'!$A66&lt;&gt;"",IF(AND(MONTH($K64) &lt;= 1, MONTH($L64) &gt;= 1), IF($O64 &lt;&gt; "", $E64/$O64, ""), ""),"")</f>
        <v>#VALUE!</v>
      </c>
      <c r="Q64" s="10" t="e">
        <f>IF('FY2023'!$A66&lt;&gt;"",IF(AND(MONTH($K64) &lt;= 2, MONTH($L64) &gt;= 2), IF($O64 &lt;&gt; "", $E64/$O64, ""), ""),"")</f>
        <v>#VALUE!</v>
      </c>
      <c r="R64" s="10" t="e">
        <f>IF('FY2023'!$A66&lt;&gt;"",IF(AND(MONTH($K64) &lt;= 3, MONTH($L64) &gt;= 3), IF($O64 &lt;&gt; "", $E64/$O64, ""), ""),"")</f>
        <v>#VALUE!</v>
      </c>
      <c r="S64" s="10" t="e">
        <f>IF('FY2023'!$A66&lt;&gt;"",IF(AND(MONTH($K64) &lt;= 4, MONTH($L64) &gt;= 4), IF($O64 &lt;&gt; "", $E64/$O64, ""), ""),"")</f>
        <v>#VALUE!</v>
      </c>
      <c r="T64" s="10" t="e">
        <f>IF('FY2023'!$A66&lt;&gt;"",IF(AND(MONTH($K64) &lt;= 5, MONTH($L64) &gt;= 5), IF($O64 &lt;&gt; "", $E64/$O64, ""), ""),"")</f>
        <v>#VALUE!</v>
      </c>
      <c r="U64" s="10" t="e">
        <f>IF('FY2023'!$A66&lt;&gt;"",IF(AND(MONTH($K64) &lt;= 6, MONTH($L64) &gt;= 6), IF($O64 &lt;&gt; "", $E64/$O64, ""), ""),"")</f>
        <v>#VALUE!</v>
      </c>
      <c r="V64" s="10" t="e">
        <f>IF('FY2023'!$A66&lt;&gt;"",IF(AND(MONTH($K64) &lt;= 7, MONTH($L64) &gt;= 7 ), IF($O64 &lt;&gt; "", $E64/$O64, ""), ""),"")</f>
        <v>#VALUE!</v>
      </c>
      <c r="W64" s="10" t="e">
        <f>IF('FY2023'!$A66&lt;&gt;"",IF(AND(MONTH($K64) &lt;= 8, MONTH($L64) &gt;= 8), IF($O64 &lt;&gt; "", $E64/$O64, ""), ""),"")</f>
        <v>#VALUE!</v>
      </c>
      <c r="X64" s="10" t="e">
        <f>IF('FY2023'!$A66&lt;&gt;"",IF(AND(MONTH($K64) &lt;= 9, MONTH($L64) &gt;= 9), IF($O64 &lt;&gt; "", $E64/$O64, ""), ""),"")</f>
        <v>#VALUE!</v>
      </c>
      <c r="Y64" s="10" t="e">
        <f>IF('FY2023'!$A66&lt;&gt;"",IF(AND(MONTH($K64) &lt;= 10, MONTH($L64) &gt;= 10), IF($O64 &lt;&gt; "", $E64/$O64, ""), ""),"")</f>
        <v>#VALUE!</v>
      </c>
      <c r="Z64" s="10" t="e">
        <f>IF('FY2023'!$A66&lt;&gt;"",IF(AND(MONTH($K64) &lt;= 11, MONTH($L64) &gt;= 11), IF($O64 &lt;&gt; "", $E64/$O64, ""), ""),"")</f>
        <v>#VALUE!</v>
      </c>
      <c r="AA64" s="10" t="e">
        <f>IF('FY2023'!$A66&lt;&gt;"",IF(AND(MONTH($K64) &lt;= 12, MONTH($L64) &gt;= 12), IF($O64 &lt;&gt; "", $E64/$O64, ""), ""),"")</f>
        <v>#VALUE!</v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 t="e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#VALUE!</v>
      </c>
      <c r="L65" s="7" t="e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#VALUE!</v>
      </c>
      <c r="M65" s="7" t="e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#VALUE!</v>
      </c>
      <c r="N65" s="7" t="e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#VALUE!</v>
      </c>
      <c r="O65" s="5" t="e">
        <f t="shared" si="0"/>
        <v>#VALUE!</v>
      </c>
      <c r="P65" s="10" t="e">
        <f>IF('FY2023'!$A67&lt;&gt;"",IF(AND(MONTH($K65) &lt;= 1, MONTH($L65) &gt;= 1), IF($O65 &lt;&gt; "", $E65/$O65, ""), ""),"")</f>
        <v>#VALUE!</v>
      </c>
      <c r="Q65" s="10" t="e">
        <f>IF('FY2023'!$A67&lt;&gt;"",IF(AND(MONTH($K65) &lt;= 2, MONTH($L65) &gt;= 2), IF($O65 &lt;&gt; "", $E65/$O65, ""), ""),"")</f>
        <v>#VALUE!</v>
      </c>
      <c r="R65" s="10" t="e">
        <f>IF('FY2023'!$A67&lt;&gt;"",IF(AND(MONTH($K65) &lt;= 3, MONTH($L65) &gt;= 3), IF($O65 &lt;&gt; "", $E65/$O65, ""), ""),"")</f>
        <v>#VALUE!</v>
      </c>
      <c r="S65" s="10" t="e">
        <f>IF('FY2023'!$A67&lt;&gt;"",IF(AND(MONTH($K65) &lt;= 4, MONTH($L65) &gt;= 4), IF($O65 &lt;&gt; "", $E65/$O65, ""), ""),"")</f>
        <v>#VALUE!</v>
      </c>
      <c r="T65" s="10" t="e">
        <f>IF('FY2023'!$A67&lt;&gt;"",IF(AND(MONTH($K65) &lt;= 5, MONTH($L65) &gt;= 5), IF($O65 &lt;&gt; "", $E65/$O65, ""), ""),"")</f>
        <v>#VALUE!</v>
      </c>
      <c r="U65" s="10" t="e">
        <f>IF('FY2023'!$A67&lt;&gt;"",IF(AND(MONTH($K65) &lt;= 6, MONTH($L65) &gt;= 6), IF($O65 &lt;&gt; "", $E65/$O65, ""), ""),"")</f>
        <v>#VALUE!</v>
      </c>
      <c r="V65" s="10" t="e">
        <f>IF('FY2023'!$A67&lt;&gt;"",IF(AND(MONTH($K65) &lt;= 7, MONTH($L65) &gt;= 7 ), IF($O65 &lt;&gt; "", $E65/$O65, ""), ""),"")</f>
        <v>#VALUE!</v>
      </c>
      <c r="W65" s="10" t="e">
        <f>IF('FY2023'!$A67&lt;&gt;"",IF(AND(MONTH($K65) &lt;= 8, MONTH($L65) &gt;= 8), IF($O65 &lt;&gt; "", $E65/$O65, ""), ""),"")</f>
        <v>#VALUE!</v>
      </c>
      <c r="X65" s="10" t="e">
        <f>IF('FY2023'!$A67&lt;&gt;"",IF(AND(MONTH($K65) &lt;= 9, MONTH($L65) &gt;= 9), IF($O65 &lt;&gt; "", $E65/$O65, ""), ""),"")</f>
        <v>#VALUE!</v>
      </c>
      <c r="Y65" s="10" t="e">
        <f>IF('FY2023'!$A67&lt;&gt;"",IF(AND(MONTH($K65) &lt;= 10, MONTH($L65) &gt;= 10), IF($O65 &lt;&gt; "", $E65/$O65, ""), ""),"")</f>
        <v>#VALUE!</v>
      </c>
      <c r="Z65" s="10" t="e">
        <f>IF('FY2023'!$A67&lt;&gt;"",IF(AND(MONTH($K65) &lt;= 11, MONTH($L65) &gt;= 11), IF($O65 &lt;&gt; "", $E65/$O65, ""), ""),"")</f>
        <v>#VALUE!</v>
      </c>
      <c r="AA65" s="10" t="e">
        <f>IF('FY2023'!$A67&lt;&gt;"",IF(AND(MONTH($K65) &lt;= 12, MONTH($L65) &gt;= 12), IF($O65 &lt;&gt; "", $E65/$O65, ""), ""),"")</f>
        <v>#VALUE!</v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 t="e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#VALUE!</v>
      </c>
      <c r="L66" s="7" t="e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#VALUE!</v>
      </c>
      <c r="M66" s="7" t="e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#VALUE!</v>
      </c>
      <c r="N66" s="7" t="e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#VALUE!</v>
      </c>
      <c r="O66" s="5" t="e">
        <f t="shared" si="0"/>
        <v>#VALUE!</v>
      </c>
      <c r="P66" s="10" t="e">
        <f>IF('FY2023'!$A68&lt;&gt;"",IF(AND(MONTH($K66) &lt;= 1, MONTH($L66) &gt;= 1), IF($O66 &lt;&gt; "", $E66/$O66, ""), ""),"")</f>
        <v>#VALUE!</v>
      </c>
      <c r="Q66" s="10" t="e">
        <f>IF('FY2023'!$A68&lt;&gt;"",IF(AND(MONTH($K66) &lt;= 2, MONTH($L66) &gt;= 2), IF($O66 &lt;&gt; "", $E66/$O66, ""), ""),"")</f>
        <v>#VALUE!</v>
      </c>
      <c r="R66" s="10" t="e">
        <f>IF('FY2023'!$A68&lt;&gt;"",IF(AND(MONTH($K66) &lt;= 3, MONTH($L66) &gt;= 3), IF($O66 &lt;&gt; "", $E66/$O66, ""), ""),"")</f>
        <v>#VALUE!</v>
      </c>
      <c r="S66" s="10" t="e">
        <f>IF('FY2023'!$A68&lt;&gt;"",IF(AND(MONTH($K66) &lt;= 4, MONTH($L66) &gt;= 4), IF($O66 &lt;&gt; "", $E66/$O66, ""), ""),"")</f>
        <v>#VALUE!</v>
      </c>
      <c r="T66" s="10" t="e">
        <f>IF('FY2023'!$A68&lt;&gt;"",IF(AND(MONTH($K66) &lt;= 5, MONTH($L66) &gt;= 5), IF($O66 &lt;&gt; "", $E66/$O66, ""), ""),"")</f>
        <v>#VALUE!</v>
      </c>
      <c r="U66" s="10" t="e">
        <f>IF('FY2023'!$A68&lt;&gt;"",IF(AND(MONTH($K66) &lt;= 6, MONTH($L66) &gt;= 6), IF($O66 &lt;&gt; "", $E66/$O66, ""), ""),"")</f>
        <v>#VALUE!</v>
      </c>
      <c r="V66" s="10" t="e">
        <f>IF('FY2023'!$A68&lt;&gt;"",IF(AND(MONTH($K66) &lt;= 7, MONTH($L66) &gt;= 7 ), IF($O66 &lt;&gt; "", $E66/$O66, ""), ""),"")</f>
        <v>#VALUE!</v>
      </c>
      <c r="W66" s="10" t="e">
        <f>IF('FY2023'!$A68&lt;&gt;"",IF(AND(MONTH($K66) &lt;= 8, MONTH($L66) &gt;= 8), IF($O66 &lt;&gt; "", $E66/$O66, ""), ""),"")</f>
        <v>#VALUE!</v>
      </c>
      <c r="X66" s="10" t="e">
        <f>IF('FY2023'!$A68&lt;&gt;"",IF(AND(MONTH($K66) &lt;= 9, MONTH($L66) &gt;= 9), IF($O66 &lt;&gt; "", $E66/$O66, ""), ""),"")</f>
        <v>#VALUE!</v>
      </c>
      <c r="Y66" s="10" t="e">
        <f>IF('FY2023'!$A68&lt;&gt;"",IF(AND(MONTH($K66) &lt;= 10, MONTH($L66) &gt;= 10), IF($O66 &lt;&gt; "", $E66/$O66, ""), ""),"")</f>
        <v>#VALUE!</v>
      </c>
      <c r="Z66" s="10" t="e">
        <f>IF('FY2023'!$A68&lt;&gt;"",IF(AND(MONTH($K66) &lt;= 11, MONTH($L66) &gt;= 11), IF($O66 &lt;&gt; "", $E66/$O66, ""), ""),"")</f>
        <v>#VALUE!</v>
      </c>
      <c r="AA66" s="10" t="e">
        <f>IF('FY2023'!$A68&lt;&gt;"",IF(AND(MONTH($K66) &lt;= 12, MONTH($L66) &gt;= 12), IF($O66 &lt;&gt; "", $E66/$O66, ""), ""),"")</f>
        <v>#VALUE!</v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 t="e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#VALUE!</v>
      </c>
      <c r="L67" s="7" t="e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#VALUE!</v>
      </c>
      <c r="M67" s="7" t="e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#VALUE!</v>
      </c>
      <c r="N67" s="7" t="e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IF('FY2023'!$A69&lt;&gt;"",IF(AND(MONTH($K67) &lt;= 1, MONTH($L67) &gt;= 1), IF($O67 &lt;&gt; "", $E67/$O67, ""), ""),"")</f>
        <v>#VALUE!</v>
      </c>
      <c r="Q67" s="10" t="e">
        <f>IF('FY2023'!$A69&lt;&gt;"",IF(AND(MONTH($K67) &lt;= 2, MONTH($L67) &gt;= 2), IF($O67 &lt;&gt; "", $E67/$O67, ""), ""),"")</f>
        <v>#VALUE!</v>
      </c>
      <c r="R67" s="10" t="e">
        <f>IF('FY2023'!$A69&lt;&gt;"",IF(AND(MONTH($K67) &lt;= 3, MONTH($L67) &gt;= 3), IF($O67 &lt;&gt; "", $E67/$O67, ""), ""),"")</f>
        <v>#VALUE!</v>
      </c>
      <c r="S67" s="10" t="e">
        <f>IF('FY2023'!$A69&lt;&gt;"",IF(AND(MONTH($K67) &lt;= 4, MONTH($L67) &gt;= 4), IF($O67 &lt;&gt; "", $E67/$O67, ""), ""),"")</f>
        <v>#VALUE!</v>
      </c>
      <c r="T67" s="10" t="e">
        <f>IF('FY2023'!$A69&lt;&gt;"",IF(AND(MONTH($K67) &lt;= 5, MONTH($L67) &gt;= 5), IF($O67 &lt;&gt; "", $E67/$O67, ""), ""),"")</f>
        <v>#VALUE!</v>
      </c>
      <c r="U67" s="10" t="e">
        <f>IF('FY2023'!$A69&lt;&gt;"",IF(AND(MONTH($K67) &lt;= 6, MONTH($L67) &gt;= 6), IF($O67 &lt;&gt; "", $E67/$O67, ""), ""),"")</f>
        <v>#VALUE!</v>
      </c>
      <c r="V67" s="10" t="e">
        <f>IF('FY2023'!$A69&lt;&gt;"",IF(AND(MONTH($K67) &lt;= 7, MONTH($L67) &gt;= 7 ), IF($O67 &lt;&gt; "", $E67/$O67, ""), ""),"")</f>
        <v>#VALUE!</v>
      </c>
      <c r="W67" s="10" t="e">
        <f>IF('FY2023'!$A69&lt;&gt;"",IF(AND(MONTH($K67) &lt;= 8, MONTH($L67) &gt;= 8), IF($O67 &lt;&gt; "", $E67/$O67, ""), ""),"")</f>
        <v>#VALUE!</v>
      </c>
      <c r="X67" s="10" t="e">
        <f>IF('FY2023'!$A69&lt;&gt;"",IF(AND(MONTH($K67) &lt;= 9, MONTH($L67) &gt;= 9), IF($O67 &lt;&gt; "", $E67/$O67, ""), ""),"")</f>
        <v>#VALUE!</v>
      </c>
      <c r="Y67" s="10" t="e">
        <f>IF('FY2023'!$A69&lt;&gt;"",IF(AND(MONTH($K67) &lt;= 10, MONTH($L67) &gt;= 10), IF($O67 &lt;&gt; "", $E67/$O67, ""), ""),"")</f>
        <v>#VALUE!</v>
      </c>
      <c r="Z67" s="10" t="e">
        <f>IF('FY2023'!$A69&lt;&gt;"",IF(AND(MONTH($K67) &lt;= 11, MONTH($L67) &gt;= 11), IF($O67 &lt;&gt; "", $E67/$O67, ""), ""),"")</f>
        <v>#VALUE!</v>
      </c>
      <c r="AA67" s="10" t="e">
        <f>IF('FY2023'!$A69&lt;&gt;"",IF(AND(MONTH($K67) &lt;= 12, MONTH($L67) &gt;= 12), IF($O67 &lt;&gt; "", $E67/$O67, ""), ""),"")</f>
        <v>#VALUE!</v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 t="e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#VALUE!</v>
      </c>
      <c r="L68" s="7" t="e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#VALUE!</v>
      </c>
      <c r="M68" s="7" t="e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#VALUE!</v>
      </c>
      <c r="N68" s="7" t="e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#VALUE!</v>
      </c>
      <c r="O68" s="5" t="e">
        <f t="shared" si="1"/>
        <v>#VALUE!</v>
      </c>
      <c r="P68" s="10" t="e">
        <f>IF('FY2023'!$A70&lt;&gt;"",IF(AND(MONTH($K68) &lt;= 1, MONTH($L68) &gt;= 1), IF($O68 &lt;&gt; "", $E68/$O68, ""), ""),"")</f>
        <v>#VALUE!</v>
      </c>
      <c r="Q68" s="10" t="e">
        <f>IF('FY2023'!$A70&lt;&gt;"",IF(AND(MONTH($K68) &lt;= 2, MONTH($L68) &gt;= 2), IF($O68 &lt;&gt; "", $E68/$O68, ""), ""),"")</f>
        <v>#VALUE!</v>
      </c>
      <c r="R68" s="10" t="e">
        <f>IF('FY2023'!$A70&lt;&gt;"",IF(AND(MONTH($K68) &lt;= 3, MONTH($L68) &gt;= 3), IF($O68 &lt;&gt; "", $E68/$O68, ""), ""),"")</f>
        <v>#VALUE!</v>
      </c>
      <c r="S68" s="10" t="e">
        <f>IF('FY2023'!$A70&lt;&gt;"",IF(AND(MONTH($K68) &lt;= 4, MONTH($L68) &gt;= 4), IF($O68 &lt;&gt; "", $E68/$O68, ""), ""),"")</f>
        <v>#VALUE!</v>
      </c>
      <c r="T68" s="10" t="e">
        <f>IF('FY2023'!$A70&lt;&gt;"",IF(AND(MONTH($K68) &lt;= 5, MONTH($L68) &gt;= 5), IF($O68 &lt;&gt; "", $E68/$O68, ""), ""),"")</f>
        <v>#VALUE!</v>
      </c>
      <c r="U68" s="10" t="e">
        <f>IF('FY2023'!$A70&lt;&gt;"",IF(AND(MONTH($K68) &lt;= 6, MONTH($L68) &gt;= 6), IF($O68 &lt;&gt; "", $E68/$O68, ""), ""),"")</f>
        <v>#VALUE!</v>
      </c>
      <c r="V68" s="10" t="e">
        <f>IF('FY2023'!$A70&lt;&gt;"",IF(AND(MONTH($K68) &lt;= 7, MONTH($L68) &gt;= 7 ), IF($O68 &lt;&gt; "", $E68/$O68, ""), ""),"")</f>
        <v>#VALUE!</v>
      </c>
      <c r="W68" s="10" t="e">
        <f>IF('FY2023'!$A70&lt;&gt;"",IF(AND(MONTH($K68) &lt;= 8, MONTH($L68) &gt;= 8), IF($O68 &lt;&gt; "", $E68/$O68, ""), ""),"")</f>
        <v>#VALUE!</v>
      </c>
      <c r="X68" s="10" t="e">
        <f>IF('FY2023'!$A70&lt;&gt;"",IF(AND(MONTH($K68) &lt;= 9, MONTH($L68) &gt;= 9), IF($O68 &lt;&gt; "", $E68/$O68, ""), ""),"")</f>
        <v>#VALUE!</v>
      </c>
      <c r="Y68" s="10" t="e">
        <f>IF('FY2023'!$A70&lt;&gt;"",IF(AND(MONTH($K68) &lt;= 10, MONTH($L68) &gt;= 10), IF($O68 &lt;&gt; "", $E68/$O68, ""), ""),"")</f>
        <v>#VALUE!</v>
      </c>
      <c r="Z68" s="10" t="e">
        <f>IF('FY2023'!$A70&lt;&gt;"",IF(AND(MONTH($K68) &lt;= 11, MONTH($L68) &gt;= 11), IF($O68 &lt;&gt; "", $E68/$O68, ""), ""),"")</f>
        <v>#VALUE!</v>
      </c>
      <c r="AA68" s="10" t="e">
        <f>IF('FY2023'!$A70&lt;&gt;"",IF(AND(MONTH($K68) &lt;= 12, MONTH($L68) &gt;= 12), IF($O68 &lt;&gt; "", $E68/$O68, ""), ""),"")</f>
        <v>#VALUE!</v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 t="e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#VALUE!</v>
      </c>
      <c r="L69" s="7" t="e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#VALUE!</v>
      </c>
      <c r="M69" s="7" t="e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#VALUE!</v>
      </c>
      <c r="N69" s="7" t="e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#VALUE!</v>
      </c>
      <c r="O69" s="5" t="e">
        <f t="shared" si="1"/>
        <v>#VALUE!</v>
      </c>
      <c r="P69" s="10" t="e">
        <f>IF('FY2023'!$A71&lt;&gt;"",IF(AND(MONTH($K69) &lt;= 1, MONTH($L69) &gt;= 1), IF($O69 &lt;&gt; "", $E69/$O69, ""), ""),"")</f>
        <v>#VALUE!</v>
      </c>
      <c r="Q69" s="10" t="e">
        <f>IF('FY2023'!$A71&lt;&gt;"",IF(AND(MONTH($K69) &lt;= 2, MONTH($L69) &gt;= 2), IF($O69 &lt;&gt; "", $E69/$O69, ""), ""),"")</f>
        <v>#VALUE!</v>
      </c>
      <c r="R69" s="10" t="e">
        <f>IF('FY2023'!$A71&lt;&gt;"",IF(AND(MONTH($K69) &lt;= 3, MONTH($L69) &gt;= 3), IF($O69 &lt;&gt; "", $E69/$O69, ""), ""),"")</f>
        <v>#VALUE!</v>
      </c>
      <c r="S69" s="10" t="e">
        <f>IF('FY2023'!$A71&lt;&gt;"",IF(AND(MONTH($K69) &lt;= 4, MONTH($L69) &gt;= 4), IF($O69 &lt;&gt; "", $E69/$O69, ""), ""),"")</f>
        <v>#VALUE!</v>
      </c>
      <c r="T69" s="10" t="e">
        <f>IF('FY2023'!$A71&lt;&gt;"",IF(AND(MONTH($K69) &lt;= 5, MONTH($L69) &gt;= 5), IF($O69 &lt;&gt; "", $E69/$O69, ""), ""),"")</f>
        <v>#VALUE!</v>
      </c>
      <c r="U69" s="10" t="e">
        <f>IF('FY2023'!$A71&lt;&gt;"",IF(AND(MONTH($K69) &lt;= 6, MONTH($L69) &gt;= 6), IF($O69 &lt;&gt; "", $E69/$O69, ""), ""),"")</f>
        <v>#VALUE!</v>
      </c>
      <c r="V69" s="10" t="e">
        <f>IF('FY2023'!$A71&lt;&gt;"",IF(AND(MONTH($K69) &lt;= 7, MONTH($L69) &gt;= 7 ), IF($O69 &lt;&gt; "", $E69/$O69, ""), ""),"")</f>
        <v>#VALUE!</v>
      </c>
      <c r="W69" s="10" t="e">
        <f>IF('FY2023'!$A71&lt;&gt;"",IF(AND(MONTH($K69) &lt;= 8, MONTH($L69) &gt;= 8), IF($O69 &lt;&gt; "", $E69/$O69, ""), ""),"")</f>
        <v>#VALUE!</v>
      </c>
      <c r="X69" s="10" t="e">
        <f>IF('FY2023'!$A71&lt;&gt;"",IF(AND(MONTH($K69) &lt;= 9, MONTH($L69) &gt;= 9), IF($O69 &lt;&gt; "", $E69/$O69, ""), ""),"")</f>
        <v>#VALUE!</v>
      </c>
      <c r="Y69" s="10" t="e">
        <f>IF('FY2023'!$A71&lt;&gt;"",IF(AND(MONTH($K69) &lt;= 10, MONTH($L69) &gt;= 10), IF($O69 &lt;&gt; "", $E69/$O69, ""), ""),"")</f>
        <v>#VALUE!</v>
      </c>
      <c r="Z69" s="10" t="e">
        <f>IF('FY2023'!$A71&lt;&gt;"",IF(AND(MONTH($K69) &lt;= 11, MONTH($L69) &gt;= 11), IF($O69 &lt;&gt; "", $E69/$O69, ""), ""),"")</f>
        <v>#VALUE!</v>
      </c>
      <c r="AA69" s="10" t="e">
        <f>IF('FY2023'!$A71&lt;&gt;"",IF(AND(MONTH($K69) &lt;= 12, MONTH($L69) &gt;= 12), IF($O69 &lt;&gt; "", $E69/$O69, ""), ""),"")</f>
        <v>#VALUE!</v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 t="e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#VALUE!</v>
      </c>
      <c r="L70" s="7" t="e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#VALUE!</v>
      </c>
      <c r="M70" s="7" t="e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#VALUE!</v>
      </c>
      <c r="N70" s="7" t="e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#VALUE!</v>
      </c>
      <c r="O70" s="5" t="e">
        <f t="shared" si="1"/>
        <v>#VALUE!</v>
      </c>
      <c r="P70" s="10" t="e">
        <f>IF('FY2023'!$A72&lt;&gt;"",IF(AND(MONTH($K70) &lt;= 1, MONTH($L70) &gt;= 1), IF($O70 &lt;&gt; "", $E70/$O70, ""), ""),"")</f>
        <v>#VALUE!</v>
      </c>
      <c r="Q70" s="10" t="e">
        <f>IF('FY2023'!$A72&lt;&gt;"",IF(AND(MONTH($K70) &lt;= 2, MONTH($L70) &gt;= 2), IF($O70 &lt;&gt; "", $E70/$O70, ""), ""),"")</f>
        <v>#VALUE!</v>
      </c>
      <c r="R70" s="10" t="e">
        <f>IF('FY2023'!$A72&lt;&gt;"",IF(AND(MONTH($K70) &lt;= 3, MONTH($L70) &gt;= 3), IF($O70 &lt;&gt; "", $E70/$O70, ""), ""),"")</f>
        <v>#VALUE!</v>
      </c>
      <c r="S70" s="10" t="e">
        <f>IF('FY2023'!$A72&lt;&gt;"",IF(AND(MONTH($K70) &lt;= 4, MONTH($L70) &gt;= 4), IF($O70 &lt;&gt; "", $E70/$O70, ""), ""),"")</f>
        <v>#VALUE!</v>
      </c>
      <c r="T70" s="10" t="e">
        <f>IF('FY2023'!$A72&lt;&gt;"",IF(AND(MONTH($K70) &lt;= 5, MONTH($L70) &gt;= 5), IF($O70 &lt;&gt; "", $E70/$O70, ""), ""),"")</f>
        <v>#VALUE!</v>
      </c>
      <c r="U70" s="10" t="e">
        <f>IF('FY2023'!$A72&lt;&gt;"",IF(AND(MONTH($K70) &lt;= 6, MONTH($L70) &gt;= 6), IF($O70 &lt;&gt; "", $E70/$O70, ""), ""),"")</f>
        <v>#VALUE!</v>
      </c>
      <c r="V70" s="10" t="e">
        <f>IF('FY2023'!$A72&lt;&gt;"",IF(AND(MONTH($K70) &lt;= 7, MONTH($L70) &gt;= 7 ), IF($O70 &lt;&gt; "", $E70/$O70, ""), ""),"")</f>
        <v>#VALUE!</v>
      </c>
      <c r="W70" s="10" t="e">
        <f>IF('FY2023'!$A72&lt;&gt;"",IF(AND(MONTH($K70) &lt;= 8, MONTH($L70) &gt;= 8), IF($O70 &lt;&gt; "", $E70/$O70, ""), ""),"")</f>
        <v>#VALUE!</v>
      </c>
      <c r="X70" s="10" t="e">
        <f>IF('FY2023'!$A72&lt;&gt;"",IF(AND(MONTH($K70) &lt;= 9, MONTH($L70) &gt;= 9), IF($O70 &lt;&gt; "", $E70/$O70, ""), ""),"")</f>
        <v>#VALUE!</v>
      </c>
      <c r="Y70" s="10" t="e">
        <f>IF('FY2023'!$A72&lt;&gt;"",IF(AND(MONTH($K70) &lt;= 10, MONTH($L70) &gt;= 10), IF($O70 &lt;&gt; "", $E70/$O70, ""), ""),"")</f>
        <v>#VALUE!</v>
      </c>
      <c r="Z70" s="10" t="e">
        <f>IF('FY2023'!$A72&lt;&gt;"",IF(AND(MONTH($K70) &lt;= 11, MONTH($L70) &gt;= 11), IF($O70 &lt;&gt; "", $E70/$O70, ""), ""),"")</f>
        <v>#VALUE!</v>
      </c>
      <c r="AA70" s="10" t="e">
        <f>IF('FY2023'!$A72&lt;&gt;"",IF(AND(MONTH($K70) &lt;= 12, MONTH($L70) &gt;= 12), IF($O70 &lt;&gt; "", $E70/$O70, ""), ""),"")</f>
        <v>#VALUE!</v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 t="e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#VALUE!</v>
      </c>
      <c r="L71" s="7" t="e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#VALUE!</v>
      </c>
      <c r="M71" s="7" t="e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#VALUE!</v>
      </c>
      <c r="N71" s="7" t="e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#VALUE!</v>
      </c>
      <c r="O71" s="5" t="e">
        <f t="shared" si="1"/>
        <v>#VALUE!</v>
      </c>
      <c r="P71" s="10" t="e">
        <f>IF('FY2023'!$A73&lt;&gt;"",IF(AND(MONTH($K71) &lt;= 1, MONTH($L71) &gt;= 1), IF($O71 &lt;&gt; "", $E71/$O71, ""), ""),"")</f>
        <v>#VALUE!</v>
      </c>
      <c r="Q71" s="10" t="e">
        <f>IF('FY2023'!$A73&lt;&gt;"",IF(AND(MONTH($K71) &lt;= 2, MONTH($L71) &gt;= 2), IF($O71 &lt;&gt; "", $E71/$O71, ""), ""),"")</f>
        <v>#VALUE!</v>
      </c>
      <c r="R71" s="10" t="e">
        <f>IF('FY2023'!$A73&lt;&gt;"",IF(AND(MONTH($K71) &lt;= 3, MONTH($L71) &gt;= 3), IF($O71 &lt;&gt; "", $E71/$O71, ""), ""),"")</f>
        <v>#VALUE!</v>
      </c>
      <c r="S71" s="10" t="e">
        <f>IF('FY2023'!$A73&lt;&gt;"",IF(AND(MONTH($K71) &lt;= 4, MONTH($L71) &gt;= 4), IF($O71 &lt;&gt; "", $E71/$O71, ""), ""),"")</f>
        <v>#VALUE!</v>
      </c>
      <c r="T71" s="10" t="e">
        <f>IF('FY2023'!$A73&lt;&gt;"",IF(AND(MONTH($K71) &lt;= 5, MONTH($L71) &gt;= 5), IF($O71 &lt;&gt; "", $E71/$O71, ""), ""),"")</f>
        <v>#VALUE!</v>
      </c>
      <c r="U71" s="10" t="e">
        <f>IF('FY2023'!$A73&lt;&gt;"",IF(AND(MONTH($K71) &lt;= 6, MONTH($L71) &gt;= 6), IF($O71 &lt;&gt; "", $E71/$O71, ""), ""),"")</f>
        <v>#VALUE!</v>
      </c>
      <c r="V71" s="10" t="e">
        <f>IF('FY2023'!$A73&lt;&gt;"",IF(AND(MONTH($K71) &lt;= 7, MONTH($L71) &gt;= 7 ), IF($O71 &lt;&gt; "", $E71/$O71, ""), ""),"")</f>
        <v>#VALUE!</v>
      </c>
      <c r="W71" s="10" t="e">
        <f>IF('FY2023'!$A73&lt;&gt;"",IF(AND(MONTH($K71) &lt;= 8, MONTH($L71) &gt;= 8), IF($O71 &lt;&gt; "", $E71/$O71, ""), ""),"")</f>
        <v>#VALUE!</v>
      </c>
      <c r="X71" s="10" t="e">
        <f>IF('FY2023'!$A73&lt;&gt;"",IF(AND(MONTH($K71) &lt;= 9, MONTH($L71) &gt;= 9), IF($O71 &lt;&gt; "", $E71/$O71, ""), ""),"")</f>
        <v>#VALUE!</v>
      </c>
      <c r="Y71" s="10" t="e">
        <f>IF('FY2023'!$A73&lt;&gt;"",IF(AND(MONTH($K71) &lt;= 10, MONTH($L71) &gt;= 10), IF($O71 &lt;&gt; "", $E71/$O71, ""), ""),"")</f>
        <v>#VALUE!</v>
      </c>
      <c r="Z71" s="10" t="e">
        <f>IF('FY2023'!$A73&lt;&gt;"",IF(AND(MONTH($K71) &lt;= 11, MONTH($L71) &gt;= 11), IF($O71 &lt;&gt; "", $E71/$O71, ""), ""),"")</f>
        <v>#VALUE!</v>
      </c>
      <c r="AA71" s="10" t="e">
        <f>IF('FY2023'!$A73&lt;&gt;"",IF(AND(MONTH($K71) &lt;= 12, MONTH($L71) &gt;= 12), IF($O71 &lt;&gt; "", $E71/$O71, ""), ""),"")</f>
        <v>#VALUE!</v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 t="e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#VALUE!</v>
      </c>
      <c r="L72" s="7" t="e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#VALUE!</v>
      </c>
      <c r="M72" s="7" t="e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#VALUE!</v>
      </c>
      <c r="N72" s="7" t="e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#VALUE!</v>
      </c>
      <c r="O72" s="5" t="e">
        <f t="shared" si="1"/>
        <v>#VALUE!</v>
      </c>
      <c r="P72" s="10" t="e">
        <f>IF('FY2023'!$A74&lt;&gt;"",IF(AND(MONTH($K72) &lt;= 1, MONTH($L72) &gt;= 1), IF($O72 &lt;&gt; "", $E72/$O72, ""), ""),"")</f>
        <v>#VALUE!</v>
      </c>
      <c r="Q72" s="10" t="e">
        <f>IF('FY2023'!$A74&lt;&gt;"",IF(AND(MONTH($K72) &lt;= 2, MONTH($L72) &gt;= 2), IF($O72 &lt;&gt; "", $E72/$O72, ""), ""),"")</f>
        <v>#VALUE!</v>
      </c>
      <c r="R72" s="10" t="e">
        <f>IF('FY2023'!$A74&lt;&gt;"",IF(AND(MONTH($K72) &lt;= 3, MONTH($L72) &gt;= 3), IF($O72 &lt;&gt; "", $E72/$O72, ""), ""),"")</f>
        <v>#VALUE!</v>
      </c>
      <c r="S72" s="10" t="e">
        <f>IF('FY2023'!$A74&lt;&gt;"",IF(AND(MONTH($K72) &lt;= 4, MONTH($L72) &gt;= 4), IF($O72 &lt;&gt; "", $E72/$O72, ""), ""),"")</f>
        <v>#VALUE!</v>
      </c>
      <c r="T72" s="10" t="e">
        <f>IF('FY2023'!$A74&lt;&gt;"",IF(AND(MONTH($K72) &lt;= 5, MONTH($L72) &gt;= 5), IF($O72 &lt;&gt; "", $E72/$O72, ""), ""),"")</f>
        <v>#VALUE!</v>
      </c>
      <c r="U72" s="10" t="e">
        <f>IF('FY2023'!$A74&lt;&gt;"",IF(AND(MONTH($K72) &lt;= 6, MONTH($L72) &gt;= 6), IF($O72 &lt;&gt; "", $E72/$O72, ""), ""),"")</f>
        <v>#VALUE!</v>
      </c>
      <c r="V72" s="10" t="e">
        <f>IF('FY2023'!$A74&lt;&gt;"",IF(AND(MONTH($K72) &lt;= 7, MONTH($L72) &gt;= 7 ), IF($O72 &lt;&gt; "", $E72/$O72, ""), ""),"")</f>
        <v>#VALUE!</v>
      </c>
      <c r="W72" s="10" t="e">
        <f>IF('FY2023'!$A74&lt;&gt;"",IF(AND(MONTH($K72) &lt;= 8, MONTH($L72) &gt;= 8), IF($O72 &lt;&gt; "", $E72/$O72, ""), ""),"")</f>
        <v>#VALUE!</v>
      </c>
      <c r="X72" s="10" t="e">
        <f>IF('FY2023'!$A74&lt;&gt;"",IF(AND(MONTH($K72) &lt;= 9, MONTH($L72) &gt;= 9), IF($O72 &lt;&gt; "", $E72/$O72, ""), ""),"")</f>
        <v>#VALUE!</v>
      </c>
      <c r="Y72" s="10" t="e">
        <f>IF('FY2023'!$A74&lt;&gt;"",IF(AND(MONTH($K72) &lt;= 10, MONTH($L72) &gt;= 10), IF($O72 &lt;&gt; "", $E72/$O72, ""), ""),"")</f>
        <v>#VALUE!</v>
      </c>
      <c r="Z72" s="10" t="e">
        <f>IF('FY2023'!$A74&lt;&gt;"",IF(AND(MONTH($K72) &lt;= 11, MONTH($L72) &gt;= 11), IF($O72 &lt;&gt; "", $E72/$O72, ""), ""),"")</f>
        <v>#VALUE!</v>
      </c>
      <c r="AA72" s="10" t="e">
        <f>IF('FY2023'!$A74&lt;&gt;"",IF(AND(MONTH($K72) &lt;= 12, MONTH($L72) &gt;= 12), IF($O72 &lt;&gt; "", $E72/$O72, ""), ""),"")</f>
        <v>#VALUE!</v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 t="e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#VALUE!</v>
      </c>
      <c r="L73" s="7" t="e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#VALUE!</v>
      </c>
      <c r="M73" s="7" t="e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#VALUE!</v>
      </c>
      <c r="N73" s="7" t="e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#VALUE!</v>
      </c>
      <c r="O73" s="5" t="e">
        <f t="shared" si="1"/>
        <v>#VALUE!</v>
      </c>
      <c r="P73" s="10" t="e">
        <f>IF('FY2023'!$A75&lt;&gt;"",IF(AND(MONTH($K73) &lt;= 1, MONTH($L73) &gt;= 1), IF($O73 &lt;&gt; "", $E73/$O73, ""), ""),"")</f>
        <v>#VALUE!</v>
      </c>
      <c r="Q73" s="10" t="e">
        <f>IF('FY2023'!$A75&lt;&gt;"",IF(AND(MONTH($K73) &lt;= 2, MONTH($L73) &gt;= 2), IF($O73 &lt;&gt; "", $E73/$O73, ""), ""),"")</f>
        <v>#VALUE!</v>
      </c>
      <c r="R73" s="10" t="e">
        <f>IF('FY2023'!$A75&lt;&gt;"",IF(AND(MONTH($K73) &lt;= 3, MONTH($L73) &gt;= 3), IF($O73 &lt;&gt; "", $E73/$O73, ""), ""),"")</f>
        <v>#VALUE!</v>
      </c>
      <c r="S73" s="10" t="e">
        <f>IF('FY2023'!$A75&lt;&gt;"",IF(AND(MONTH($K73) &lt;= 4, MONTH($L73) &gt;= 4), IF($O73 &lt;&gt; "", $E73/$O73, ""), ""),"")</f>
        <v>#VALUE!</v>
      </c>
      <c r="T73" s="10" t="e">
        <f>IF('FY2023'!$A75&lt;&gt;"",IF(AND(MONTH($K73) &lt;= 5, MONTH($L73) &gt;= 5), IF($O73 &lt;&gt; "", $E73/$O73, ""), ""),"")</f>
        <v>#VALUE!</v>
      </c>
      <c r="U73" s="10" t="e">
        <f>IF('FY2023'!$A75&lt;&gt;"",IF(AND(MONTH($K73) &lt;= 6, MONTH($L73) &gt;= 6), IF($O73 &lt;&gt; "", $E73/$O73, ""), ""),"")</f>
        <v>#VALUE!</v>
      </c>
      <c r="V73" s="10" t="e">
        <f>IF('FY2023'!$A75&lt;&gt;"",IF(AND(MONTH($K73) &lt;= 7, MONTH($L73) &gt;= 7 ), IF($O73 &lt;&gt; "", $E73/$O73, ""), ""),"")</f>
        <v>#VALUE!</v>
      </c>
      <c r="W73" s="10" t="e">
        <f>IF('FY2023'!$A75&lt;&gt;"",IF(AND(MONTH($K73) &lt;= 8, MONTH($L73) &gt;= 8), IF($O73 &lt;&gt; "", $E73/$O73, ""), ""),"")</f>
        <v>#VALUE!</v>
      </c>
      <c r="X73" s="10" t="e">
        <f>IF('FY2023'!$A75&lt;&gt;"",IF(AND(MONTH($K73) &lt;= 9, MONTH($L73) &gt;= 9), IF($O73 &lt;&gt; "", $E73/$O73, ""), ""),"")</f>
        <v>#VALUE!</v>
      </c>
      <c r="Y73" s="10" t="e">
        <f>IF('FY2023'!$A75&lt;&gt;"",IF(AND(MONTH($K73) &lt;= 10, MONTH($L73) &gt;= 10), IF($O73 &lt;&gt; "", $E73/$O73, ""), ""),"")</f>
        <v>#VALUE!</v>
      </c>
      <c r="Z73" s="10" t="e">
        <f>IF('FY2023'!$A75&lt;&gt;"",IF(AND(MONTH($K73) &lt;= 11, MONTH($L73) &gt;= 11), IF($O73 &lt;&gt; "", $E73/$O73, ""), ""),"")</f>
        <v>#VALUE!</v>
      </c>
      <c r="AA73" s="10" t="e">
        <f>IF('FY2023'!$A75&lt;&gt;"",IF(AND(MONTH($K73) &lt;= 12, MONTH($L73) &gt;= 12), IF($O73 &lt;&gt; "", $E73/$O73, ""), ""),"")</f>
        <v>#VALUE!</v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 t="e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#VALUE!</v>
      </c>
      <c r="L74" s="7" t="e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#VALUE!</v>
      </c>
      <c r="M74" s="7" t="e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#VALUE!</v>
      </c>
      <c r="N74" s="7" t="e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#VALUE!</v>
      </c>
      <c r="O74" s="5" t="e">
        <f t="shared" si="1"/>
        <v>#VALUE!</v>
      </c>
      <c r="P74" s="10" t="e">
        <f>IF('FY2023'!$A76&lt;&gt;"",IF(AND(MONTH($K74) &lt;= 1, MONTH($L74) &gt;= 1), IF($O74 &lt;&gt; "", $E74/$O74, ""), ""),"")</f>
        <v>#VALUE!</v>
      </c>
      <c r="Q74" s="10" t="e">
        <f>IF('FY2023'!$A76&lt;&gt;"",IF(AND(MONTH($K74) &lt;= 2, MONTH($L74) &gt;= 2), IF($O74 &lt;&gt; "", $E74/$O74, ""), ""),"")</f>
        <v>#VALUE!</v>
      </c>
      <c r="R74" s="10" t="e">
        <f>IF('FY2023'!$A76&lt;&gt;"",IF(AND(MONTH($K74) &lt;= 3, MONTH($L74) &gt;= 3), IF($O74 &lt;&gt; "", $E74/$O74, ""), ""),"")</f>
        <v>#VALUE!</v>
      </c>
      <c r="S74" s="10" t="e">
        <f>IF('FY2023'!$A76&lt;&gt;"",IF(AND(MONTH($K74) &lt;= 4, MONTH($L74) &gt;= 4), IF($O74 &lt;&gt; "", $E74/$O74, ""), ""),"")</f>
        <v>#VALUE!</v>
      </c>
      <c r="T74" s="10" t="e">
        <f>IF('FY2023'!$A76&lt;&gt;"",IF(AND(MONTH($K74) &lt;= 5, MONTH($L74) &gt;= 5), IF($O74 &lt;&gt; "", $E74/$O74, ""), ""),"")</f>
        <v>#VALUE!</v>
      </c>
      <c r="U74" s="10" t="e">
        <f>IF('FY2023'!$A76&lt;&gt;"",IF(AND(MONTH($K74) &lt;= 6, MONTH($L74) &gt;= 6), IF($O74 &lt;&gt; "", $E74/$O74, ""), ""),"")</f>
        <v>#VALUE!</v>
      </c>
      <c r="V74" s="10" t="e">
        <f>IF('FY2023'!$A76&lt;&gt;"",IF(AND(MONTH($K74) &lt;= 7, MONTH($L74) &gt;= 7 ), IF($O74 &lt;&gt; "", $E74/$O74, ""), ""),"")</f>
        <v>#VALUE!</v>
      </c>
      <c r="W74" s="10" t="e">
        <f>IF('FY2023'!$A76&lt;&gt;"",IF(AND(MONTH($K74) &lt;= 8, MONTH($L74) &gt;= 8), IF($O74 &lt;&gt; "", $E74/$O74, ""), ""),"")</f>
        <v>#VALUE!</v>
      </c>
      <c r="X74" s="10" t="e">
        <f>IF('FY2023'!$A76&lt;&gt;"",IF(AND(MONTH($K74) &lt;= 9, MONTH($L74) &gt;= 9), IF($O74 &lt;&gt; "", $E74/$O74, ""), ""),"")</f>
        <v>#VALUE!</v>
      </c>
      <c r="Y74" s="10" t="e">
        <f>IF('FY2023'!$A76&lt;&gt;"",IF(AND(MONTH($K74) &lt;= 10, MONTH($L74) &gt;= 10), IF($O74 &lt;&gt; "", $E74/$O74, ""), ""),"")</f>
        <v>#VALUE!</v>
      </c>
      <c r="Z74" s="10" t="e">
        <f>IF('FY2023'!$A76&lt;&gt;"",IF(AND(MONTH($K74) &lt;= 11, MONTH($L74) &gt;= 11), IF($O74 &lt;&gt; "", $E74/$O74, ""), ""),"")</f>
        <v>#VALUE!</v>
      </c>
      <c r="AA74" s="10" t="e">
        <f>IF('FY2023'!$A76&lt;&gt;"",IF(AND(MONTH($K74) &lt;= 12, MONTH($L74) &gt;= 12), IF($O74 &lt;&gt; "", $E74/$O74, ""), ""),"")</f>
        <v>#VALUE!</v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 t="e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#VALUE!</v>
      </c>
      <c r="L75" s="7" t="e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#VALUE!</v>
      </c>
      <c r="M75" s="7" t="e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#VALUE!</v>
      </c>
      <c r="N75" s="7" t="e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#VALUE!</v>
      </c>
      <c r="O75" s="5" t="e">
        <f t="shared" si="1"/>
        <v>#VALUE!</v>
      </c>
      <c r="P75" s="10" t="e">
        <f>IF('FY2023'!$A77&lt;&gt;"",IF(AND(MONTH($K75) &lt;= 1, MONTH($L75) &gt;= 1), IF($O75 &lt;&gt; "", $E75/$O75, ""), ""),"")</f>
        <v>#VALUE!</v>
      </c>
      <c r="Q75" s="10" t="e">
        <f>IF('FY2023'!$A77&lt;&gt;"",IF(AND(MONTH($K75) &lt;= 2, MONTH($L75) &gt;= 2), IF($O75 &lt;&gt; "", $E75/$O75, ""), ""),"")</f>
        <v>#VALUE!</v>
      </c>
      <c r="R75" s="10" t="e">
        <f>IF('FY2023'!$A77&lt;&gt;"",IF(AND(MONTH($K75) &lt;= 3, MONTH($L75) &gt;= 3), IF($O75 &lt;&gt; "", $E75/$O75, ""), ""),"")</f>
        <v>#VALUE!</v>
      </c>
      <c r="S75" s="10" t="e">
        <f>IF('FY2023'!$A77&lt;&gt;"",IF(AND(MONTH($K75) &lt;= 4, MONTH($L75) &gt;= 4), IF($O75 &lt;&gt; "", $E75/$O75, ""), ""),"")</f>
        <v>#VALUE!</v>
      </c>
      <c r="T75" s="10" t="e">
        <f>IF('FY2023'!$A77&lt;&gt;"",IF(AND(MONTH($K75) &lt;= 5, MONTH($L75) &gt;= 5), IF($O75 &lt;&gt; "", $E75/$O75, ""), ""),"")</f>
        <v>#VALUE!</v>
      </c>
      <c r="U75" s="10" t="e">
        <f>IF('FY2023'!$A77&lt;&gt;"",IF(AND(MONTH($K75) &lt;= 6, MONTH($L75) &gt;= 6), IF($O75 &lt;&gt; "", $E75/$O75, ""), ""),"")</f>
        <v>#VALUE!</v>
      </c>
      <c r="V75" s="10" t="e">
        <f>IF('FY2023'!$A77&lt;&gt;"",IF(AND(MONTH($K75) &lt;= 7, MONTH($L75) &gt;= 7 ), IF($O75 &lt;&gt; "", $E75/$O75, ""), ""),"")</f>
        <v>#VALUE!</v>
      </c>
      <c r="W75" s="10" t="e">
        <f>IF('FY2023'!$A77&lt;&gt;"",IF(AND(MONTH($K75) &lt;= 8, MONTH($L75) &gt;= 8), IF($O75 &lt;&gt; "", $E75/$O75, ""), ""),"")</f>
        <v>#VALUE!</v>
      </c>
      <c r="X75" s="10" t="e">
        <f>IF('FY2023'!$A77&lt;&gt;"",IF(AND(MONTH($K75) &lt;= 9, MONTH($L75) &gt;= 9), IF($O75 &lt;&gt; "", $E75/$O75, ""), ""),"")</f>
        <v>#VALUE!</v>
      </c>
      <c r="Y75" s="10" t="e">
        <f>IF('FY2023'!$A77&lt;&gt;"",IF(AND(MONTH($K75) &lt;= 10, MONTH($L75) &gt;= 10), IF($O75 &lt;&gt; "", $E75/$O75, ""), ""),"")</f>
        <v>#VALUE!</v>
      </c>
      <c r="Z75" s="10" t="e">
        <f>IF('FY2023'!$A77&lt;&gt;"",IF(AND(MONTH($K75) &lt;= 11, MONTH($L75) &gt;= 11), IF($O75 &lt;&gt; "", $E75/$O75, ""), ""),"")</f>
        <v>#VALUE!</v>
      </c>
      <c r="AA75" s="10" t="e">
        <f>IF('FY2023'!$A77&lt;&gt;"",IF(AND(MONTH($K75) &lt;= 12, MONTH($L75) &gt;= 12), IF($O75 &lt;&gt; "", $E75/$O75, ""), ""),"")</f>
        <v>#VALUE!</v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 t="e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#VALUE!</v>
      </c>
      <c r="L76" s="7" t="e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#VALUE!</v>
      </c>
      <c r="M76" s="7" t="e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#VALUE!</v>
      </c>
      <c r="N76" s="7" t="e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#VALUE!</v>
      </c>
      <c r="O76" s="5" t="e">
        <f t="shared" si="1"/>
        <v>#VALUE!</v>
      </c>
      <c r="P76" s="10" t="e">
        <f>IF('FY2023'!$A78&lt;&gt;"",IF(AND(MONTH($K76) &lt;= 1, MONTH($L76) &gt;= 1), IF($O76 &lt;&gt; "", $E76/$O76, ""), ""),"")</f>
        <v>#VALUE!</v>
      </c>
      <c r="Q76" s="10" t="e">
        <f>IF('FY2023'!$A78&lt;&gt;"",IF(AND(MONTH($K76) &lt;= 2, MONTH($L76) &gt;= 2), IF($O76 &lt;&gt; "", $E76/$O76, ""), ""),"")</f>
        <v>#VALUE!</v>
      </c>
      <c r="R76" s="10" t="e">
        <f>IF('FY2023'!$A78&lt;&gt;"",IF(AND(MONTH($K76) &lt;= 3, MONTH($L76) &gt;= 3), IF($O76 &lt;&gt; "", $E76/$O76, ""), ""),"")</f>
        <v>#VALUE!</v>
      </c>
      <c r="S76" s="10" t="e">
        <f>IF('FY2023'!$A78&lt;&gt;"",IF(AND(MONTH($K76) &lt;= 4, MONTH($L76) &gt;= 4), IF($O76 &lt;&gt; "", $E76/$O76, ""), ""),"")</f>
        <v>#VALUE!</v>
      </c>
      <c r="T76" s="10" t="e">
        <f>IF('FY2023'!$A78&lt;&gt;"",IF(AND(MONTH($K76) &lt;= 5, MONTH($L76) &gt;= 5), IF($O76 &lt;&gt; "", $E76/$O76, ""), ""),"")</f>
        <v>#VALUE!</v>
      </c>
      <c r="U76" s="10" t="e">
        <f>IF('FY2023'!$A78&lt;&gt;"",IF(AND(MONTH($K76) &lt;= 6, MONTH($L76) &gt;= 6), IF($O76 &lt;&gt; "", $E76/$O76, ""), ""),"")</f>
        <v>#VALUE!</v>
      </c>
      <c r="V76" s="10" t="e">
        <f>IF('FY2023'!$A78&lt;&gt;"",IF(AND(MONTH($K76) &lt;= 7, MONTH($L76) &gt;= 7 ), IF($O76 &lt;&gt; "", $E76/$O76, ""), ""),"")</f>
        <v>#VALUE!</v>
      </c>
      <c r="W76" s="10" t="e">
        <f>IF('FY2023'!$A78&lt;&gt;"",IF(AND(MONTH($K76) &lt;= 8, MONTH($L76) &gt;= 8), IF($O76 &lt;&gt; "", $E76/$O76, ""), ""),"")</f>
        <v>#VALUE!</v>
      </c>
      <c r="X76" s="10" t="e">
        <f>IF('FY2023'!$A78&lt;&gt;"",IF(AND(MONTH($K76) &lt;= 9, MONTH($L76) &gt;= 9), IF($O76 &lt;&gt; "", $E76/$O76, ""), ""),"")</f>
        <v>#VALUE!</v>
      </c>
      <c r="Y76" s="10" t="e">
        <f>IF('FY2023'!$A78&lt;&gt;"",IF(AND(MONTH($K76) &lt;= 10, MONTH($L76) &gt;= 10), IF($O76 &lt;&gt; "", $E76/$O76, ""), ""),"")</f>
        <v>#VALUE!</v>
      </c>
      <c r="Z76" s="10" t="e">
        <f>IF('FY2023'!$A78&lt;&gt;"",IF(AND(MONTH($K76) &lt;= 11, MONTH($L76) &gt;= 11), IF($O76 &lt;&gt; "", $E76/$O76, ""), ""),"")</f>
        <v>#VALUE!</v>
      </c>
      <c r="AA76" s="10" t="e">
        <f>IF('FY2023'!$A78&lt;&gt;"",IF(AND(MONTH($K76) &lt;= 12, MONTH($L76) &gt;= 12), IF($O76 &lt;&gt; "", $E76/$O76, ""), ""),"")</f>
        <v>#VALUE!</v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 t="e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#VALUE!</v>
      </c>
      <c r="L77" s="7" t="e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#VALUE!</v>
      </c>
      <c r="M77" s="7" t="e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#VALUE!</v>
      </c>
      <c r="N77" s="7" t="e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#VALUE!</v>
      </c>
      <c r="O77" s="5" t="e">
        <f t="shared" si="1"/>
        <v>#VALUE!</v>
      </c>
      <c r="P77" s="10" t="e">
        <f>IF('FY2023'!$A79&lt;&gt;"",IF(AND(MONTH($K77) &lt;= 1, MONTH($L77) &gt;= 1), IF($O77 &lt;&gt; "", $E77/$O77, ""), ""),"")</f>
        <v>#VALUE!</v>
      </c>
      <c r="Q77" s="10" t="e">
        <f>IF('FY2023'!$A79&lt;&gt;"",IF(AND(MONTH($K77) &lt;= 2, MONTH($L77) &gt;= 2), IF($O77 &lt;&gt; "", $E77/$O77, ""), ""),"")</f>
        <v>#VALUE!</v>
      </c>
      <c r="R77" s="10" t="e">
        <f>IF('FY2023'!$A79&lt;&gt;"",IF(AND(MONTH($K77) &lt;= 3, MONTH($L77) &gt;= 3), IF($O77 &lt;&gt; "", $E77/$O77, ""), ""),"")</f>
        <v>#VALUE!</v>
      </c>
      <c r="S77" s="10" t="e">
        <f>IF('FY2023'!$A79&lt;&gt;"",IF(AND(MONTH($K77) &lt;= 4, MONTH($L77) &gt;= 4), IF($O77 &lt;&gt; "", $E77/$O77, ""), ""),"")</f>
        <v>#VALUE!</v>
      </c>
      <c r="T77" s="10" t="e">
        <f>IF('FY2023'!$A79&lt;&gt;"",IF(AND(MONTH($K77) &lt;= 5, MONTH($L77) &gt;= 5), IF($O77 &lt;&gt; "", $E77/$O77, ""), ""),"")</f>
        <v>#VALUE!</v>
      </c>
      <c r="U77" s="10" t="e">
        <f>IF('FY2023'!$A79&lt;&gt;"",IF(AND(MONTH($K77) &lt;= 6, MONTH($L77) &gt;= 6), IF($O77 &lt;&gt; "", $E77/$O77, ""), ""),"")</f>
        <v>#VALUE!</v>
      </c>
      <c r="V77" s="10" t="e">
        <f>IF('FY2023'!$A79&lt;&gt;"",IF(AND(MONTH($K77) &lt;= 7, MONTH($L77) &gt;= 7 ), IF($O77 &lt;&gt; "", $E77/$O77, ""), ""),"")</f>
        <v>#VALUE!</v>
      </c>
      <c r="W77" s="10" t="e">
        <f>IF('FY2023'!$A79&lt;&gt;"",IF(AND(MONTH($K77) &lt;= 8, MONTH($L77) &gt;= 8), IF($O77 &lt;&gt; "", $E77/$O77, ""), ""),"")</f>
        <v>#VALUE!</v>
      </c>
      <c r="X77" s="10" t="e">
        <f>IF('FY2023'!$A79&lt;&gt;"",IF(AND(MONTH($K77) &lt;= 9, MONTH($L77) &gt;= 9), IF($O77 &lt;&gt; "", $E77/$O77, ""), ""),"")</f>
        <v>#VALUE!</v>
      </c>
      <c r="Y77" s="10" t="e">
        <f>IF('FY2023'!$A79&lt;&gt;"",IF(AND(MONTH($K77) &lt;= 10, MONTH($L77) &gt;= 10), IF($O77 &lt;&gt; "", $E77/$O77, ""), ""),"")</f>
        <v>#VALUE!</v>
      </c>
      <c r="Z77" s="10" t="e">
        <f>IF('FY2023'!$A79&lt;&gt;"",IF(AND(MONTH($K77) &lt;= 11, MONTH($L77) &gt;= 11), IF($O77 &lt;&gt; "", $E77/$O77, ""), ""),"")</f>
        <v>#VALUE!</v>
      </c>
      <c r="AA77" s="10" t="e">
        <f>IF('FY2023'!$A79&lt;&gt;"",IF(AND(MONTH($K77) &lt;= 12, MONTH($L77) &gt;= 12), IF($O77 &lt;&gt; "", $E77/$O77, ""), ""),"")</f>
        <v>#VALUE!</v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 t="e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#VALUE!</v>
      </c>
      <c r="L78" s="7" t="e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#VALUE!</v>
      </c>
      <c r="M78" s="7" t="e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#VALUE!</v>
      </c>
      <c r="N78" s="7" t="e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#VALUE!</v>
      </c>
      <c r="O78" s="5" t="e">
        <f t="shared" si="1"/>
        <v>#VALUE!</v>
      </c>
      <c r="P78" s="10" t="e">
        <f>IF('FY2023'!$A80&lt;&gt;"",IF(AND(MONTH($K78) &lt;= 1, MONTH($L78) &gt;= 1), IF($O78 &lt;&gt; "", $E78/$O78, ""), ""),"")</f>
        <v>#VALUE!</v>
      </c>
      <c r="Q78" s="10" t="e">
        <f>IF('FY2023'!$A80&lt;&gt;"",IF(AND(MONTH($K78) &lt;= 2, MONTH($L78) &gt;= 2), IF($O78 &lt;&gt; "", $E78/$O78, ""), ""),"")</f>
        <v>#VALUE!</v>
      </c>
      <c r="R78" s="10" t="e">
        <f>IF('FY2023'!$A80&lt;&gt;"",IF(AND(MONTH($K78) &lt;= 3, MONTH($L78) &gt;= 3), IF($O78 &lt;&gt; "", $E78/$O78, ""), ""),"")</f>
        <v>#VALUE!</v>
      </c>
      <c r="S78" s="10" t="e">
        <f>IF('FY2023'!$A80&lt;&gt;"",IF(AND(MONTH($K78) &lt;= 4, MONTH($L78) &gt;= 4), IF($O78 &lt;&gt; "", $E78/$O78, ""), ""),"")</f>
        <v>#VALUE!</v>
      </c>
      <c r="T78" s="10" t="e">
        <f>IF('FY2023'!$A80&lt;&gt;"",IF(AND(MONTH($K78) &lt;= 5, MONTH($L78) &gt;= 5), IF($O78 &lt;&gt; "", $E78/$O78, ""), ""),"")</f>
        <v>#VALUE!</v>
      </c>
      <c r="U78" s="10" t="e">
        <f>IF('FY2023'!$A80&lt;&gt;"",IF(AND(MONTH($K78) &lt;= 6, MONTH($L78) &gt;= 6), IF($O78 &lt;&gt; "", $E78/$O78, ""), ""),"")</f>
        <v>#VALUE!</v>
      </c>
      <c r="V78" s="10" t="e">
        <f>IF('FY2023'!$A80&lt;&gt;"",IF(AND(MONTH($K78) &lt;= 7, MONTH($L78) &gt;= 7 ), IF($O78 &lt;&gt; "", $E78/$O78, ""), ""),"")</f>
        <v>#VALUE!</v>
      </c>
      <c r="W78" s="10" t="e">
        <f>IF('FY2023'!$A80&lt;&gt;"",IF(AND(MONTH($K78) &lt;= 8, MONTH($L78) &gt;= 8), IF($O78 &lt;&gt; "", $E78/$O78, ""), ""),"")</f>
        <v>#VALUE!</v>
      </c>
      <c r="X78" s="10" t="e">
        <f>IF('FY2023'!$A80&lt;&gt;"",IF(AND(MONTH($K78) &lt;= 9, MONTH($L78) &gt;= 9), IF($O78 &lt;&gt; "", $E78/$O78, ""), ""),"")</f>
        <v>#VALUE!</v>
      </c>
      <c r="Y78" s="10" t="e">
        <f>IF('FY2023'!$A80&lt;&gt;"",IF(AND(MONTH($K78) &lt;= 10, MONTH($L78) &gt;= 10), IF($O78 &lt;&gt; "", $E78/$O78, ""), ""),"")</f>
        <v>#VALUE!</v>
      </c>
      <c r="Z78" s="10" t="e">
        <f>IF('FY2023'!$A80&lt;&gt;"",IF(AND(MONTH($K78) &lt;= 11, MONTH($L78) &gt;= 11), IF($O78 &lt;&gt; "", $E78/$O78, ""), ""),"")</f>
        <v>#VALUE!</v>
      </c>
      <c r="AA78" s="10" t="e">
        <f>IF('FY2023'!$A80&lt;&gt;"",IF(AND(MONTH($K78) &lt;= 12, MONTH($L78) &gt;= 12), IF($O78 &lt;&gt; "", $E78/$O78, ""), ""),"")</f>
        <v>#VALUE!</v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 t="e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#VALUE!</v>
      </c>
      <c r="L79" s="7" t="e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#VALUE!</v>
      </c>
      <c r="M79" s="7" t="e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#VALUE!</v>
      </c>
      <c r="N79" s="7" t="e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#VALUE!</v>
      </c>
      <c r="O79" s="5" t="e">
        <f t="shared" si="1"/>
        <v>#VALUE!</v>
      </c>
      <c r="P79" s="10" t="e">
        <f>IF('FY2023'!$A81&lt;&gt;"",IF(AND(MONTH($K79) &lt;= 1, MONTH($L79) &gt;= 1), IF($O79 &lt;&gt; "", $E79/$O79, ""), ""),"")</f>
        <v>#VALUE!</v>
      </c>
      <c r="Q79" s="10" t="e">
        <f>IF('FY2023'!$A81&lt;&gt;"",IF(AND(MONTH($K79) &lt;= 2, MONTH($L79) &gt;= 2), IF($O79 &lt;&gt; "", $E79/$O79, ""), ""),"")</f>
        <v>#VALUE!</v>
      </c>
      <c r="R79" s="10" t="e">
        <f>IF('FY2023'!$A81&lt;&gt;"",IF(AND(MONTH($K79) &lt;= 3, MONTH($L79) &gt;= 3), IF($O79 &lt;&gt; "", $E79/$O79, ""), ""),"")</f>
        <v>#VALUE!</v>
      </c>
      <c r="S79" s="10" t="e">
        <f>IF('FY2023'!$A81&lt;&gt;"",IF(AND(MONTH($K79) &lt;= 4, MONTH($L79) &gt;= 4), IF($O79 &lt;&gt; "", $E79/$O79, ""), ""),"")</f>
        <v>#VALUE!</v>
      </c>
      <c r="T79" s="10" t="e">
        <f>IF('FY2023'!$A81&lt;&gt;"",IF(AND(MONTH($K79) &lt;= 5, MONTH($L79) &gt;= 5), IF($O79 &lt;&gt; "", $E79/$O79, ""), ""),"")</f>
        <v>#VALUE!</v>
      </c>
      <c r="U79" s="10" t="e">
        <f>IF('FY2023'!$A81&lt;&gt;"",IF(AND(MONTH($K79) &lt;= 6, MONTH($L79) &gt;= 6), IF($O79 &lt;&gt; "", $E79/$O79, ""), ""),"")</f>
        <v>#VALUE!</v>
      </c>
      <c r="V79" s="10" t="e">
        <f>IF('FY2023'!$A81&lt;&gt;"",IF(AND(MONTH($K79) &lt;= 7, MONTH($L79) &gt;= 7 ), IF($O79 &lt;&gt; "", $E79/$O79, ""), ""),"")</f>
        <v>#VALUE!</v>
      </c>
      <c r="W79" s="10" t="e">
        <f>IF('FY2023'!$A81&lt;&gt;"",IF(AND(MONTH($K79) &lt;= 8, MONTH($L79) &gt;= 8), IF($O79 &lt;&gt; "", $E79/$O79, ""), ""),"")</f>
        <v>#VALUE!</v>
      </c>
      <c r="X79" s="10" t="e">
        <f>IF('FY2023'!$A81&lt;&gt;"",IF(AND(MONTH($K79) &lt;= 9, MONTH($L79) &gt;= 9), IF($O79 &lt;&gt; "", $E79/$O79, ""), ""),"")</f>
        <v>#VALUE!</v>
      </c>
      <c r="Y79" s="10" t="e">
        <f>IF('FY2023'!$A81&lt;&gt;"",IF(AND(MONTH($K79) &lt;= 10, MONTH($L79) &gt;= 10), IF($O79 &lt;&gt; "", $E79/$O79, ""), ""),"")</f>
        <v>#VALUE!</v>
      </c>
      <c r="Z79" s="10" t="e">
        <f>IF('FY2023'!$A81&lt;&gt;"",IF(AND(MONTH($K79) &lt;= 11, MONTH($L79) &gt;= 11), IF($O79 &lt;&gt; "", $E79/$O79, ""), ""),"")</f>
        <v>#VALUE!</v>
      </c>
      <c r="AA79" s="10" t="e">
        <f>IF('FY2023'!$A81&lt;&gt;"",IF(AND(MONTH($K79) &lt;= 12, MONTH($L79) &gt;= 12), IF($O79 &lt;&gt; "", $E79/$O79, ""), ""),"")</f>
        <v>#VALUE!</v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 t="e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#VALUE!</v>
      </c>
      <c r="L80" s="7" t="e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#VALUE!</v>
      </c>
      <c r="M80" s="7" t="e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#VALUE!</v>
      </c>
      <c r="N80" s="7" t="e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#VALUE!</v>
      </c>
      <c r="O80" s="5" t="e">
        <f t="shared" si="1"/>
        <v>#VALUE!</v>
      </c>
      <c r="P80" s="10" t="e">
        <f>IF('FY2023'!$A82&lt;&gt;"",IF(AND(MONTH($K80) &lt;= 1, MONTH($L80) &gt;= 1), IF($O80 &lt;&gt; "", $E80/$O80, ""), ""),"")</f>
        <v>#VALUE!</v>
      </c>
      <c r="Q80" s="10" t="e">
        <f>IF('FY2023'!$A82&lt;&gt;"",IF(AND(MONTH($K80) &lt;= 2, MONTH($L80) &gt;= 2), IF($O80 &lt;&gt; "", $E80/$O80, ""), ""),"")</f>
        <v>#VALUE!</v>
      </c>
      <c r="R80" s="10" t="e">
        <f>IF('FY2023'!$A82&lt;&gt;"",IF(AND(MONTH($K80) &lt;= 3, MONTH($L80) &gt;= 3), IF($O80 &lt;&gt; "", $E80/$O80, ""), ""),"")</f>
        <v>#VALUE!</v>
      </c>
      <c r="S80" s="10" t="e">
        <f>IF('FY2023'!$A82&lt;&gt;"",IF(AND(MONTH($K80) &lt;= 4, MONTH($L80) &gt;= 4), IF($O80 &lt;&gt; "", $E80/$O80, ""), ""),"")</f>
        <v>#VALUE!</v>
      </c>
      <c r="T80" s="10" t="e">
        <f>IF('FY2023'!$A82&lt;&gt;"",IF(AND(MONTH($K80) &lt;= 5, MONTH($L80) &gt;= 5), IF($O80 &lt;&gt; "", $E80/$O80, ""), ""),"")</f>
        <v>#VALUE!</v>
      </c>
      <c r="U80" s="10" t="e">
        <f>IF('FY2023'!$A82&lt;&gt;"",IF(AND(MONTH($K80) &lt;= 6, MONTH($L80) &gt;= 6), IF($O80 &lt;&gt; "", $E80/$O80, ""), ""),"")</f>
        <v>#VALUE!</v>
      </c>
      <c r="V80" s="10" t="e">
        <f>IF('FY2023'!$A82&lt;&gt;"",IF(AND(MONTH($K80) &lt;= 7, MONTH($L80) &gt;= 7 ), IF($O80 &lt;&gt; "", $E80/$O80, ""), ""),"")</f>
        <v>#VALUE!</v>
      </c>
      <c r="W80" s="10" t="e">
        <f>IF('FY2023'!$A82&lt;&gt;"",IF(AND(MONTH($K80) &lt;= 8, MONTH($L80) &gt;= 8), IF($O80 &lt;&gt; "", $E80/$O80, ""), ""),"")</f>
        <v>#VALUE!</v>
      </c>
      <c r="X80" s="10" t="e">
        <f>IF('FY2023'!$A82&lt;&gt;"",IF(AND(MONTH($K80) &lt;= 9, MONTH($L80) &gt;= 9), IF($O80 &lt;&gt; "", $E80/$O80, ""), ""),"")</f>
        <v>#VALUE!</v>
      </c>
      <c r="Y80" s="10" t="e">
        <f>IF('FY2023'!$A82&lt;&gt;"",IF(AND(MONTH($K80) &lt;= 10, MONTH($L80) &gt;= 10), IF($O80 &lt;&gt; "", $E80/$O80, ""), ""),"")</f>
        <v>#VALUE!</v>
      </c>
      <c r="Z80" s="10" t="e">
        <f>IF('FY2023'!$A82&lt;&gt;"",IF(AND(MONTH($K80) &lt;= 11, MONTH($L80) &gt;= 11), IF($O80 &lt;&gt; "", $E80/$O80, ""), ""),"")</f>
        <v>#VALUE!</v>
      </c>
      <c r="AA80" s="10" t="e">
        <f>IF('FY2023'!$A82&lt;&gt;"",IF(AND(MONTH($K80) &lt;= 12, MONTH($L80) &gt;= 12), IF($O80 &lt;&gt; "", $E80/$O80, ""), ""),"")</f>
        <v>#VALUE!</v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 t="e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#VALUE!</v>
      </c>
      <c r="L81" s="7" t="e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#VALUE!</v>
      </c>
      <c r="M81" s="7" t="e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#VALUE!</v>
      </c>
      <c r="N81" s="7" t="e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#VALUE!</v>
      </c>
      <c r="O81" s="5" t="e">
        <f t="shared" si="1"/>
        <v>#VALUE!</v>
      </c>
      <c r="P81" s="10" t="e">
        <f>IF('FY2023'!$A83&lt;&gt;"",IF(AND(MONTH($K81) &lt;= 1, MONTH($L81) &gt;= 1), IF($O81 &lt;&gt; "", $E81/$O81, ""), ""),"")</f>
        <v>#VALUE!</v>
      </c>
      <c r="Q81" s="10" t="e">
        <f>IF('FY2023'!$A83&lt;&gt;"",IF(AND(MONTH($K81) &lt;= 2, MONTH($L81) &gt;= 2), IF($O81 &lt;&gt; "", $E81/$O81, ""), ""),"")</f>
        <v>#VALUE!</v>
      </c>
      <c r="R81" s="10" t="e">
        <f>IF('FY2023'!$A83&lt;&gt;"",IF(AND(MONTH($K81) &lt;= 3, MONTH($L81) &gt;= 3), IF($O81 &lt;&gt; "", $E81/$O81, ""), ""),"")</f>
        <v>#VALUE!</v>
      </c>
      <c r="S81" s="10" t="e">
        <f>IF('FY2023'!$A83&lt;&gt;"",IF(AND(MONTH($K81) &lt;= 4, MONTH($L81) &gt;= 4), IF($O81 &lt;&gt; "", $E81/$O81, ""), ""),"")</f>
        <v>#VALUE!</v>
      </c>
      <c r="T81" s="10" t="e">
        <f>IF('FY2023'!$A83&lt;&gt;"",IF(AND(MONTH($K81) &lt;= 5, MONTH($L81) &gt;= 5), IF($O81 &lt;&gt; "", $E81/$O81, ""), ""),"")</f>
        <v>#VALUE!</v>
      </c>
      <c r="U81" s="10" t="e">
        <f>IF('FY2023'!$A83&lt;&gt;"",IF(AND(MONTH($K81) &lt;= 6, MONTH($L81) &gt;= 6), IF($O81 &lt;&gt; "", $E81/$O81, ""), ""),"")</f>
        <v>#VALUE!</v>
      </c>
      <c r="V81" s="10" t="e">
        <f>IF('FY2023'!$A83&lt;&gt;"",IF(AND(MONTH($K81) &lt;= 7, MONTH($L81) &gt;= 7 ), IF($O81 &lt;&gt; "", $E81/$O81, ""), ""),"")</f>
        <v>#VALUE!</v>
      </c>
      <c r="W81" s="10" t="e">
        <f>IF('FY2023'!$A83&lt;&gt;"",IF(AND(MONTH($K81) &lt;= 8, MONTH($L81) &gt;= 8), IF($O81 &lt;&gt; "", $E81/$O81, ""), ""),"")</f>
        <v>#VALUE!</v>
      </c>
      <c r="X81" s="10" t="e">
        <f>IF('FY2023'!$A83&lt;&gt;"",IF(AND(MONTH($K81) &lt;= 9, MONTH($L81) &gt;= 9), IF($O81 &lt;&gt; "", $E81/$O81, ""), ""),"")</f>
        <v>#VALUE!</v>
      </c>
      <c r="Y81" s="10" t="e">
        <f>IF('FY2023'!$A83&lt;&gt;"",IF(AND(MONTH($K81) &lt;= 10, MONTH($L81) &gt;= 10), IF($O81 &lt;&gt; "", $E81/$O81, ""), ""),"")</f>
        <v>#VALUE!</v>
      </c>
      <c r="Z81" s="10" t="e">
        <f>IF('FY2023'!$A83&lt;&gt;"",IF(AND(MONTH($K81) &lt;= 11, MONTH($L81) &gt;= 11), IF($O81 &lt;&gt; "", $E81/$O81, ""), ""),"")</f>
        <v>#VALUE!</v>
      </c>
      <c r="AA81" s="10" t="e">
        <f>IF('FY2023'!$A83&lt;&gt;"",IF(AND(MONTH($K81) &lt;= 12, MONTH($L81) &gt;= 12), IF($O81 &lt;&gt; "", $E81/$O81, ""), ""),"")</f>
        <v>#VALUE!</v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 t="e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#VALUE!</v>
      </c>
      <c r="L82" s="7" t="e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#VALUE!</v>
      </c>
      <c r="M82" s="7" t="e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#VALUE!</v>
      </c>
      <c r="N82" s="7" t="e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#VALUE!</v>
      </c>
      <c r="O82" s="5" t="e">
        <f t="shared" si="1"/>
        <v>#VALUE!</v>
      </c>
      <c r="P82" s="10" t="e">
        <f>IF('FY2023'!$A84&lt;&gt;"",IF(AND(MONTH($K82) &lt;= 1, MONTH($L82) &gt;= 1), IF($O82 &lt;&gt; "", $E82/$O82, ""), ""),"")</f>
        <v>#VALUE!</v>
      </c>
      <c r="Q82" s="10" t="e">
        <f>IF('FY2023'!$A84&lt;&gt;"",IF(AND(MONTH($K82) &lt;= 2, MONTH($L82) &gt;= 2), IF($O82 &lt;&gt; "", $E82/$O82, ""), ""),"")</f>
        <v>#VALUE!</v>
      </c>
      <c r="R82" s="10" t="e">
        <f>IF('FY2023'!$A84&lt;&gt;"",IF(AND(MONTH($K82) &lt;= 3, MONTH($L82) &gt;= 3), IF($O82 &lt;&gt; "", $E82/$O82, ""), ""),"")</f>
        <v>#VALUE!</v>
      </c>
      <c r="S82" s="10" t="e">
        <f>IF('FY2023'!$A84&lt;&gt;"",IF(AND(MONTH($K82) &lt;= 4, MONTH($L82) &gt;= 4), IF($O82 &lt;&gt; "", $E82/$O82, ""), ""),"")</f>
        <v>#VALUE!</v>
      </c>
      <c r="T82" s="10" t="e">
        <f>IF('FY2023'!$A84&lt;&gt;"",IF(AND(MONTH($K82) &lt;= 5, MONTH($L82) &gt;= 5), IF($O82 &lt;&gt; "", $E82/$O82, ""), ""),"")</f>
        <v>#VALUE!</v>
      </c>
      <c r="U82" s="10" t="e">
        <f>IF('FY2023'!$A84&lt;&gt;"",IF(AND(MONTH($K82) &lt;= 6, MONTH($L82) &gt;= 6), IF($O82 &lt;&gt; "", $E82/$O82, ""), ""),"")</f>
        <v>#VALUE!</v>
      </c>
      <c r="V82" s="10" t="e">
        <f>IF('FY2023'!$A84&lt;&gt;"",IF(AND(MONTH($K82) &lt;= 7, MONTH($L82) &gt;= 7 ), IF($O82 &lt;&gt; "", $E82/$O82, ""), ""),"")</f>
        <v>#VALUE!</v>
      </c>
      <c r="W82" s="10" t="e">
        <f>IF('FY2023'!$A84&lt;&gt;"",IF(AND(MONTH($K82) &lt;= 8, MONTH($L82) &gt;= 8), IF($O82 &lt;&gt; "", $E82/$O82, ""), ""),"")</f>
        <v>#VALUE!</v>
      </c>
      <c r="X82" s="10" t="e">
        <f>IF('FY2023'!$A84&lt;&gt;"",IF(AND(MONTH($K82) &lt;= 9, MONTH($L82) &gt;= 9), IF($O82 &lt;&gt; "", $E82/$O82, ""), ""),"")</f>
        <v>#VALUE!</v>
      </c>
      <c r="Y82" s="10" t="e">
        <f>IF('FY2023'!$A84&lt;&gt;"",IF(AND(MONTH($K82) &lt;= 10, MONTH($L82) &gt;= 10), IF($O82 &lt;&gt; "", $E82/$O82, ""), ""),"")</f>
        <v>#VALUE!</v>
      </c>
      <c r="Z82" s="10" t="e">
        <f>IF('FY2023'!$A84&lt;&gt;"",IF(AND(MONTH($K82) &lt;= 11, MONTH($L82) &gt;= 11), IF($O82 &lt;&gt; "", $E82/$O82, ""), ""),"")</f>
        <v>#VALUE!</v>
      </c>
      <c r="AA82" s="10" t="e">
        <f>IF('FY2023'!$A84&lt;&gt;"",IF(AND(MONTH($K82) &lt;= 12, MONTH($L82) &gt;= 12), IF($O82 &lt;&gt; "", $E82/$O82, ""), ""),"")</f>
        <v>#VALUE!</v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 t="e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#VALUE!</v>
      </c>
      <c r="L83" s="7" t="e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#VALUE!</v>
      </c>
      <c r="M83" s="7" t="e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#VALUE!</v>
      </c>
      <c r="N83" s="7" t="e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#VALUE!</v>
      </c>
      <c r="O83" s="5" t="e">
        <f t="shared" si="1"/>
        <v>#VALUE!</v>
      </c>
      <c r="P83" s="10" t="e">
        <f>IF('FY2023'!$A85&lt;&gt;"",IF(AND(MONTH($K83) &lt;= 1, MONTH($L83) &gt;= 1), IF($O83 &lt;&gt; "", $E83/$O83, ""), ""),"")</f>
        <v>#VALUE!</v>
      </c>
      <c r="Q83" s="10" t="e">
        <f>IF('FY2023'!$A85&lt;&gt;"",IF(AND(MONTH($K83) &lt;= 2, MONTH($L83) &gt;= 2), IF($O83 &lt;&gt; "", $E83/$O83, ""), ""),"")</f>
        <v>#VALUE!</v>
      </c>
      <c r="R83" s="10" t="e">
        <f>IF('FY2023'!$A85&lt;&gt;"",IF(AND(MONTH($K83) &lt;= 3, MONTH($L83) &gt;= 3), IF($O83 &lt;&gt; "", $E83/$O83, ""), ""),"")</f>
        <v>#VALUE!</v>
      </c>
      <c r="S83" s="10" t="e">
        <f>IF('FY2023'!$A85&lt;&gt;"",IF(AND(MONTH($K83) &lt;= 4, MONTH($L83) &gt;= 4), IF($O83 &lt;&gt; "", $E83/$O83, ""), ""),"")</f>
        <v>#VALUE!</v>
      </c>
      <c r="T83" s="10" t="e">
        <f>IF('FY2023'!$A85&lt;&gt;"",IF(AND(MONTH($K83) &lt;= 5, MONTH($L83) &gt;= 5), IF($O83 &lt;&gt; "", $E83/$O83, ""), ""),"")</f>
        <v>#VALUE!</v>
      </c>
      <c r="U83" s="10" t="e">
        <f>IF('FY2023'!$A85&lt;&gt;"",IF(AND(MONTH($K83) &lt;= 6, MONTH($L83) &gt;= 6), IF($O83 &lt;&gt; "", $E83/$O83, ""), ""),"")</f>
        <v>#VALUE!</v>
      </c>
      <c r="V83" s="10" t="e">
        <f>IF('FY2023'!$A85&lt;&gt;"",IF(AND(MONTH($K83) &lt;= 7, MONTH($L83) &gt;= 7 ), IF($O83 &lt;&gt; "", $E83/$O83, ""), ""),"")</f>
        <v>#VALUE!</v>
      </c>
      <c r="W83" s="10" t="e">
        <f>IF('FY2023'!$A85&lt;&gt;"",IF(AND(MONTH($K83) &lt;= 8, MONTH($L83) &gt;= 8), IF($O83 &lt;&gt; "", $E83/$O83, ""), ""),"")</f>
        <v>#VALUE!</v>
      </c>
      <c r="X83" s="10" t="e">
        <f>IF('FY2023'!$A85&lt;&gt;"",IF(AND(MONTH($K83) &lt;= 9, MONTH($L83) &gt;= 9), IF($O83 &lt;&gt; "", $E83/$O83, ""), ""),"")</f>
        <v>#VALUE!</v>
      </c>
      <c r="Y83" s="10" t="e">
        <f>IF('FY2023'!$A85&lt;&gt;"",IF(AND(MONTH($K83) &lt;= 10, MONTH($L83) &gt;= 10), IF($O83 &lt;&gt; "", $E83/$O83, ""), ""),"")</f>
        <v>#VALUE!</v>
      </c>
      <c r="Z83" s="10" t="e">
        <f>IF('FY2023'!$A85&lt;&gt;"",IF(AND(MONTH($K83) &lt;= 11, MONTH($L83) &gt;= 11), IF($O83 &lt;&gt; "", $E83/$O83, ""), ""),"")</f>
        <v>#VALUE!</v>
      </c>
      <c r="AA83" s="10" t="e">
        <f>IF('FY2023'!$A85&lt;&gt;"",IF(AND(MONTH($K83) &lt;= 12, MONTH($L83) &gt;= 12), IF($O83 &lt;&gt; "", $E83/$O83, ""), ""),"")</f>
        <v>#VALUE!</v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 t="e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#VALUE!</v>
      </c>
      <c r="L84" s="7" t="e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#VALUE!</v>
      </c>
      <c r="M84" s="7" t="e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#VALUE!</v>
      </c>
      <c r="N84" s="7" t="e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#VALUE!</v>
      </c>
      <c r="O84" s="5" t="e">
        <f t="shared" si="1"/>
        <v>#VALUE!</v>
      </c>
      <c r="P84" s="10" t="e">
        <f>IF('FY2023'!$A86&lt;&gt;"",IF(AND(MONTH($K84) &lt;= 1, MONTH($L84) &gt;= 1), IF($O84 &lt;&gt; "", $E84/$O84, ""), ""),"")</f>
        <v>#VALUE!</v>
      </c>
      <c r="Q84" s="10" t="e">
        <f>IF('FY2023'!$A86&lt;&gt;"",IF(AND(MONTH($K84) &lt;= 2, MONTH($L84) &gt;= 2), IF($O84 &lt;&gt; "", $E84/$O84, ""), ""),"")</f>
        <v>#VALUE!</v>
      </c>
      <c r="R84" s="10" t="e">
        <f>IF('FY2023'!$A86&lt;&gt;"",IF(AND(MONTH($K84) &lt;= 3, MONTH($L84) &gt;= 3), IF($O84 &lt;&gt; "", $E84/$O84, ""), ""),"")</f>
        <v>#VALUE!</v>
      </c>
      <c r="S84" s="10" t="e">
        <f>IF('FY2023'!$A86&lt;&gt;"",IF(AND(MONTH($K84) &lt;= 4, MONTH($L84) &gt;= 4), IF($O84 &lt;&gt; "", $E84/$O84, ""), ""),"")</f>
        <v>#VALUE!</v>
      </c>
      <c r="T84" s="10" t="e">
        <f>IF('FY2023'!$A86&lt;&gt;"",IF(AND(MONTH($K84) &lt;= 5, MONTH($L84) &gt;= 5), IF($O84 &lt;&gt; "", $E84/$O84, ""), ""),"")</f>
        <v>#VALUE!</v>
      </c>
      <c r="U84" s="10" t="e">
        <f>IF('FY2023'!$A86&lt;&gt;"",IF(AND(MONTH($K84) &lt;= 6, MONTH($L84) &gt;= 6), IF($O84 &lt;&gt; "", $E84/$O84, ""), ""),"")</f>
        <v>#VALUE!</v>
      </c>
      <c r="V84" s="10" t="e">
        <f>IF('FY2023'!$A86&lt;&gt;"",IF(AND(MONTH($K84) &lt;= 7, MONTH($L84) &gt;= 7 ), IF($O84 &lt;&gt; "", $E84/$O84, ""), ""),"")</f>
        <v>#VALUE!</v>
      </c>
      <c r="W84" s="10" t="e">
        <f>IF('FY2023'!$A86&lt;&gt;"",IF(AND(MONTH($K84) &lt;= 8, MONTH($L84) &gt;= 8), IF($O84 &lt;&gt; "", $E84/$O84, ""), ""),"")</f>
        <v>#VALUE!</v>
      </c>
      <c r="X84" s="10" t="e">
        <f>IF('FY2023'!$A86&lt;&gt;"",IF(AND(MONTH($K84) &lt;= 9, MONTH($L84) &gt;= 9), IF($O84 &lt;&gt; "", $E84/$O84, ""), ""),"")</f>
        <v>#VALUE!</v>
      </c>
      <c r="Y84" s="10" t="e">
        <f>IF('FY2023'!$A86&lt;&gt;"",IF(AND(MONTH($K84) &lt;= 10, MONTH($L84) &gt;= 10), IF($O84 &lt;&gt; "", $E84/$O84, ""), ""),"")</f>
        <v>#VALUE!</v>
      </c>
      <c r="Z84" s="10" t="e">
        <f>IF('FY2023'!$A86&lt;&gt;"",IF(AND(MONTH($K84) &lt;= 11, MONTH($L84) &gt;= 11), IF($O84 &lt;&gt; "", $E84/$O84, ""), ""),"")</f>
        <v>#VALUE!</v>
      </c>
      <c r="AA84" s="10" t="e">
        <f>IF('FY2023'!$A86&lt;&gt;"",IF(AND(MONTH($K84) &lt;= 12, MONTH($L84) &gt;= 12), IF($O84 &lt;&gt; "", $E84/$O84, ""), ""),"")</f>
        <v>#VALUE!</v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 t="e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#VALUE!</v>
      </c>
      <c r="L85" s="7" t="e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#VALUE!</v>
      </c>
      <c r="M85" s="7" t="e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#VALUE!</v>
      </c>
      <c r="N85" s="7" t="e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#VALUE!</v>
      </c>
      <c r="O85" s="5" t="e">
        <f t="shared" si="1"/>
        <v>#VALUE!</v>
      </c>
      <c r="P85" s="10" t="e">
        <f>IF('FY2023'!$A87&lt;&gt;"",IF(AND(MONTH($K85) &lt;= 1, MONTH($L85) &gt;= 1), IF($O85 &lt;&gt; "", $E85/$O85, ""), ""),"")</f>
        <v>#VALUE!</v>
      </c>
      <c r="Q85" s="10" t="e">
        <f>IF('FY2023'!$A87&lt;&gt;"",IF(AND(MONTH($K85) &lt;= 2, MONTH($L85) &gt;= 2), IF($O85 &lt;&gt; "", $E85/$O85, ""), ""),"")</f>
        <v>#VALUE!</v>
      </c>
      <c r="R85" s="10" t="e">
        <f>IF('FY2023'!$A87&lt;&gt;"",IF(AND(MONTH($K85) &lt;= 3, MONTH($L85) &gt;= 3), IF($O85 &lt;&gt; "", $E85/$O85, ""), ""),"")</f>
        <v>#VALUE!</v>
      </c>
      <c r="S85" s="10" t="e">
        <f>IF('FY2023'!$A87&lt;&gt;"",IF(AND(MONTH($K85) &lt;= 4, MONTH($L85) &gt;= 4), IF($O85 &lt;&gt; "", $E85/$O85, ""), ""),"")</f>
        <v>#VALUE!</v>
      </c>
      <c r="T85" s="10" t="e">
        <f>IF('FY2023'!$A87&lt;&gt;"",IF(AND(MONTH($K85) &lt;= 5, MONTH($L85) &gt;= 5), IF($O85 &lt;&gt; "", $E85/$O85, ""), ""),"")</f>
        <v>#VALUE!</v>
      </c>
      <c r="U85" s="10" t="e">
        <f>IF('FY2023'!$A87&lt;&gt;"",IF(AND(MONTH($K85) &lt;= 6, MONTH($L85) &gt;= 6), IF($O85 &lt;&gt; "", $E85/$O85, ""), ""),"")</f>
        <v>#VALUE!</v>
      </c>
      <c r="V85" s="10" t="e">
        <f>IF('FY2023'!$A87&lt;&gt;"",IF(AND(MONTH($K85) &lt;= 7, MONTH($L85) &gt;= 7 ), IF($O85 &lt;&gt; "", $E85/$O85, ""), ""),"")</f>
        <v>#VALUE!</v>
      </c>
      <c r="W85" s="10" t="e">
        <f>IF('FY2023'!$A87&lt;&gt;"",IF(AND(MONTH($K85) &lt;= 8, MONTH($L85) &gt;= 8), IF($O85 &lt;&gt; "", $E85/$O85, ""), ""),"")</f>
        <v>#VALUE!</v>
      </c>
      <c r="X85" s="10" t="e">
        <f>IF('FY2023'!$A87&lt;&gt;"",IF(AND(MONTH($K85) &lt;= 9, MONTH($L85) &gt;= 9), IF($O85 &lt;&gt; "", $E85/$O85, ""), ""),"")</f>
        <v>#VALUE!</v>
      </c>
      <c r="Y85" s="10" t="e">
        <f>IF('FY2023'!$A87&lt;&gt;"",IF(AND(MONTH($K85) &lt;= 10, MONTH($L85) &gt;= 10), IF($O85 &lt;&gt; "", $E85/$O85, ""), ""),"")</f>
        <v>#VALUE!</v>
      </c>
      <c r="Z85" s="10" t="e">
        <f>IF('FY2023'!$A87&lt;&gt;"",IF(AND(MONTH($K85) &lt;= 11, MONTH($L85) &gt;= 11), IF($O85 &lt;&gt; "", $E85/$O85, ""), ""),"")</f>
        <v>#VALUE!</v>
      </c>
      <c r="AA85" s="10" t="e">
        <f>IF('FY2023'!$A87&lt;&gt;"",IF(AND(MONTH($K85) &lt;= 12, MONTH($L85) &gt;= 12), IF($O85 &lt;&gt; "", $E85/$O85, ""), ""),"")</f>
        <v>#VALUE!</v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 t="e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#VALUE!</v>
      </c>
      <c r="L86" s="7" t="e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#VALUE!</v>
      </c>
      <c r="M86" s="7" t="e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#VALUE!</v>
      </c>
      <c r="N86" s="7" t="e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#VALUE!</v>
      </c>
      <c r="O86" s="5" t="e">
        <f t="shared" si="1"/>
        <v>#VALUE!</v>
      </c>
      <c r="P86" s="10" t="e">
        <f>IF('FY2023'!$A88&lt;&gt;"",IF(AND(MONTH($K86) &lt;= 1, MONTH($L86) &gt;= 1), IF($O86 &lt;&gt; "", $E86/$O86, ""), ""),"")</f>
        <v>#VALUE!</v>
      </c>
      <c r="Q86" s="10" t="e">
        <f>IF('FY2023'!$A88&lt;&gt;"",IF(AND(MONTH($K86) &lt;= 2, MONTH($L86) &gt;= 2), IF($O86 &lt;&gt; "", $E86/$O86, ""), ""),"")</f>
        <v>#VALUE!</v>
      </c>
      <c r="R86" s="10" t="e">
        <f>IF('FY2023'!$A88&lt;&gt;"",IF(AND(MONTH($K86) &lt;= 3, MONTH($L86) &gt;= 3), IF($O86 &lt;&gt; "", $E86/$O86, ""), ""),"")</f>
        <v>#VALUE!</v>
      </c>
      <c r="S86" s="10" t="e">
        <f>IF('FY2023'!$A88&lt;&gt;"",IF(AND(MONTH($K86) &lt;= 4, MONTH($L86) &gt;= 4), IF($O86 &lt;&gt; "", $E86/$O86, ""), ""),"")</f>
        <v>#VALUE!</v>
      </c>
      <c r="T86" s="10" t="e">
        <f>IF('FY2023'!$A88&lt;&gt;"",IF(AND(MONTH($K86) &lt;= 5, MONTH($L86) &gt;= 5), IF($O86 &lt;&gt; "", $E86/$O86, ""), ""),"")</f>
        <v>#VALUE!</v>
      </c>
      <c r="U86" s="10" t="e">
        <f>IF('FY2023'!$A88&lt;&gt;"",IF(AND(MONTH($K86) &lt;= 6, MONTH($L86) &gt;= 6), IF($O86 &lt;&gt; "", $E86/$O86, ""), ""),"")</f>
        <v>#VALUE!</v>
      </c>
      <c r="V86" s="10" t="e">
        <f>IF('FY2023'!$A88&lt;&gt;"",IF(AND(MONTH($K86) &lt;= 7, MONTH($L86) &gt;= 7 ), IF($O86 &lt;&gt; "", $E86/$O86, ""), ""),"")</f>
        <v>#VALUE!</v>
      </c>
      <c r="W86" s="10" t="e">
        <f>IF('FY2023'!$A88&lt;&gt;"",IF(AND(MONTH($K86) &lt;= 8, MONTH($L86) &gt;= 8), IF($O86 &lt;&gt; "", $E86/$O86, ""), ""),"")</f>
        <v>#VALUE!</v>
      </c>
      <c r="X86" s="10" t="e">
        <f>IF('FY2023'!$A88&lt;&gt;"",IF(AND(MONTH($K86) &lt;= 9, MONTH($L86) &gt;= 9), IF($O86 &lt;&gt; "", $E86/$O86, ""), ""),"")</f>
        <v>#VALUE!</v>
      </c>
      <c r="Y86" s="10" t="e">
        <f>IF('FY2023'!$A88&lt;&gt;"",IF(AND(MONTH($K86) &lt;= 10, MONTH($L86) &gt;= 10), IF($O86 &lt;&gt; "", $E86/$O86, ""), ""),"")</f>
        <v>#VALUE!</v>
      </c>
      <c r="Z86" s="10" t="e">
        <f>IF('FY2023'!$A88&lt;&gt;"",IF(AND(MONTH($K86) &lt;= 11, MONTH($L86) &gt;= 11), IF($O86 &lt;&gt; "", $E86/$O86, ""), ""),"")</f>
        <v>#VALUE!</v>
      </c>
      <c r="AA86" s="10" t="e">
        <f>IF('FY2023'!$A88&lt;&gt;"",IF(AND(MONTH($K86) &lt;= 12, MONTH($L86) &gt;= 12), IF($O86 &lt;&gt; "", $E86/$O86, ""), ""),"")</f>
        <v>#VALUE!</v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 t="e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#VALUE!</v>
      </c>
      <c r="L87" s="7" t="e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#VALUE!</v>
      </c>
      <c r="M87" s="7" t="e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#VALUE!</v>
      </c>
      <c r="N87" s="7" t="e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#VALUE!</v>
      </c>
      <c r="O87" s="5" t="e">
        <f t="shared" si="1"/>
        <v>#VALUE!</v>
      </c>
      <c r="P87" s="10" t="e">
        <f>IF('FY2023'!$A89&lt;&gt;"",IF(AND(MONTH($K87) &lt;= 1, MONTH($L87) &gt;= 1), IF($O87 &lt;&gt; "", $E87/$O87, ""), ""),"")</f>
        <v>#VALUE!</v>
      </c>
      <c r="Q87" s="10" t="e">
        <f>IF('FY2023'!$A89&lt;&gt;"",IF(AND(MONTH($K87) &lt;= 2, MONTH($L87) &gt;= 2), IF($O87 &lt;&gt; "", $E87/$O87, ""), ""),"")</f>
        <v>#VALUE!</v>
      </c>
      <c r="R87" s="10" t="e">
        <f>IF('FY2023'!$A89&lt;&gt;"",IF(AND(MONTH($K87) &lt;= 3, MONTH($L87) &gt;= 3), IF($O87 &lt;&gt; "", $E87/$O87, ""), ""),"")</f>
        <v>#VALUE!</v>
      </c>
      <c r="S87" s="10" t="e">
        <f>IF('FY2023'!$A89&lt;&gt;"",IF(AND(MONTH($K87) &lt;= 4, MONTH($L87) &gt;= 4), IF($O87 &lt;&gt; "", $E87/$O87, ""), ""),"")</f>
        <v>#VALUE!</v>
      </c>
      <c r="T87" s="10" t="e">
        <f>IF('FY2023'!$A89&lt;&gt;"",IF(AND(MONTH($K87) &lt;= 5, MONTH($L87) &gt;= 5), IF($O87 &lt;&gt; "", $E87/$O87, ""), ""),"")</f>
        <v>#VALUE!</v>
      </c>
      <c r="U87" s="10" t="e">
        <f>IF('FY2023'!$A89&lt;&gt;"",IF(AND(MONTH($K87) &lt;= 6, MONTH($L87) &gt;= 6), IF($O87 &lt;&gt; "", $E87/$O87, ""), ""),"")</f>
        <v>#VALUE!</v>
      </c>
      <c r="V87" s="10" t="e">
        <f>IF('FY2023'!$A89&lt;&gt;"",IF(AND(MONTH($K87) &lt;= 7, MONTH($L87) &gt;= 7 ), IF($O87 &lt;&gt; "", $E87/$O87, ""), ""),"")</f>
        <v>#VALUE!</v>
      </c>
      <c r="W87" s="10" t="e">
        <f>IF('FY2023'!$A89&lt;&gt;"",IF(AND(MONTH($K87) &lt;= 8, MONTH($L87) &gt;= 8), IF($O87 &lt;&gt; "", $E87/$O87, ""), ""),"")</f>
        <v>#VALUE!</v>
      </c>
      <c r="X87" s="10" t="e">
        <f>IF('FY2023'!$A89&lt;&gt;"",IF(AND(MONTH($K87) &lt;= 9, MONTH($L87) &gt;= 9), IF($O87 &lt;&gt; "", $E87/$O87, ""), ""),"")</f>
        <v>#VALUE!</v>
      </c>
      <c r="Y87" s="10" t="e">
        <f>IF('FY2023'!$A89&lt;&gt;"",IF(AND(MONTH($K87) &lt;= 10, MONTH($L87) &gt;= 10), IF($O87 &lt;&gt; "", $E87/$O87, ""), ""),"")</f>
        <v>#VALUE!</v>
      </c>
      <c r="Z87" s="10" t="e">
        <f>IF('FY2023'!$A89&lt;&gt;"",IF(AND(MONTH($K87) &lt;= 11, MONTH($L87) &gt;= 11), IF($O87 &lt;&gt; "", $E87/$O87, ""), ""),"")</f>
        <v>#VALUE!</v>
      </c>
      <c r="AA87" s="10" t="e">
        <f>IF('FY2023'!$A89&lt;&gt;"",IF(AND(MONTH($K87) &lt;= 12, MONTH($L87) &gt;= 12), IF($O87 &lt;&gt; "", $E87/$O87, ""), ""),"")</f>
        <v>#VALUE!</v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 t="e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#VALUE!</v>
      </c>
      <c r="L88" s="7" t="e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#VALUE!</v>
      </c>
      <c r="M88" s="7" t="e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#VALUE!</v>
      </c>
      <c r="N88" s="7" t="e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#VALUE!</v>
      </c>
      <c r="O88" s="5" t="e">
        <f t="shared" si="1"/>
        <v>#VALUE!</v>
      </c>
      <c r="P88" s="10" t="e">
        <f>IF('FY2023'!$A90&lt;&gt;"",IF(AND(MONTH($K88) &lt;= 1, MONTH($L88) &gt;= 1), IF($O88 &lt;&gt; "", $E88/$O88, ""), ""),"")</f>
        <v>#VALUE!</v>
      </c>
      <c r="Q88" s="10" t="e">
        <f>IF('FY2023'!$A90&lt;&gt;"",IF(AND(MONTH($K88) &lt;= 2, MONTH($L88) &gt;= 2), IF($O88 &lt;&gt; "", $E88/$O88, ""), ""),"")</f>
        <v>#VALUE!</v>
      </c>
      <c r="R88" s="10" t="e">
        <f>IF('FY2023'!$A90&lt;&gt;"",IF(AND(MONTH($K88) &lt;= 3, MONTH($L88) &gt;= 3), IF($O88 &lt;&gt; "", $E88/$O88, ""), ""),"")</f>
        <v>#VALUE!</v>
      </c>
      <c r="S88" s="10" t="e">
        <f>IF('FY2023'!$A90&lt;&gt;"",IF(AND(MONTH($K88) &lt;= 4, MONTH($L88) &gt;= 4), IF($O88 &lt;&gt; "", $E88/$O88, ""), ""),"")</f>
        <v>#VALUE!</v>
      </c>
      <c r="T88" s="10" t="e">
        <f>IF('FY2023'!$A90&lt;&gt;"",IF(AND(MONTH($K88) &lt;= 5, MONTH($L88) &gt;= 5), IF($O88 &lt;&gt; "", $E88/$O88, ""), ""),"")</f>
        <v>#VALUE!</v>
      </c>
      <c r="U88" s="10" t="e">
        <f>IF('FY2023'!$A90&lt;&gt;"",IF(AND(MONTH($K88) &lt;= 6, MONTH($L88) &gt;= 6), IF($O88 &lt;&gt; "", $E88/$O88, ""), ""),"")</f>
        <v>#VALUE!</v>
      </c>
      <c r="V88" s="10" t="e">
        <f>IF('FY2023'!$A90&lt;&gt;"",IF(AND(MONTH($K88) &lt;= 7, MONTH($L88) &gt;= 7 ), IF($O88 &lt;&gt; "", $E88/$O88, ""), ""),"")</f>
        <v>#VALUE!</v>
      </c>
      <c r="W88" s="10" t="e">
        <f>IF('FY2023'!$A90&lt;&gt;"",IF(AND(MONTH($K88) &lt;= 8, MONTH($L88) &gt;= 8), IF($O88 &lt;&gt; "", $E88/$O88, ""), ""),"")</f>
        <v>#VALUE!</v>
      </c>
      <c r="X88" s="10" t="e">
        <f>IF('FY2023'!$A90&lt;&gt;"",IF(AND(MONTH($K88) &lt;= 9, MONTH($L88) &gt;= 9), IF($O88 &lt;&gt; "", $E88/$O88, ""), ""),"")</f>
        <v>#VALUE!</v>
      </c>
      <c r="Y88" s="10" t="e">
        <f>IF('FY2023'!$A90&lt;&gt;"",IF(AND(MONTH($K88) &lt;= 10, MONTH($L88) &gt;= 10), IF($O88 &lt;&gt; "", $E88/$O88, ""), ""),"")</f>
        <v>#VALUE!</v>
      </c>
      <c r="Z88" s="10" t="e">
        <f>IF('FY2023'!$A90&lt;&gt;"",IF(AND(MONTH($K88) &lt;= 11, MONTH($L88) &gt;= 11), IF($O88 &lt;&gt; "", $E88/$O88, ""), ""),"")</f>
        <v>#VALUE!</v>
      </c>
      <c r="AA88" s="10" t="e">
        <f>IF('FY2023'!$A90&lt;&gt;"",IF(AND(MONTH($K88) &lt;= 12, MONTH($L88) &gt;= 12), IF($O88 &lt;&gt; "", $E88/$O88, ""), ""),"")</f>
        <v>#VALUE!</v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 t="e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#VALUE!</v>
      </c>
      <c r="L89" s="7" t="e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#VALUE!</v>
      </c>
      <c r="M89" s="7" t="e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#VALUE!</v>
      </c>
      <c r="N89" s="7" t="e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#VALUE!</v>
      </c>
      <c r="O89" s="5" t="e">
        <f t="shared" si="1"/>
        <v>#VALUE!</v>
      </c>
      <c r="P89" s="10" t="e">
        <f>IF('FY2023'!$A91&lt;&gt;"",IF(AND(MONTH($K89) &lt;= 1, MONTH($L89) &gt;= 1), IF($O89 &lt;&gt; "", $E89/$O89, ""), ""),"")</f>
        <v>#VALUE!</v>
      </c>
      <c r="Q89" s="10" t="e">
        <f>IF('FY2023'!$A91&lt;&gt;"",IF(AND(MONTH($K89) &lt;= 2, MONTH($L89) &gt;= 2), IF($O89 &lt;&gt; "", $E89/$O89, ""), ""),"")</f>
        <v>#VALUE!</v>
      </c>
      <c r="R89" s="10" t="e">
        <f>IF('FY2023'!$A91&lt;&gt;"",IF(AND(MONTH($K89) &lt;= 3, MONTH($L89) &gt;= 3), IF($O89 &lt;&gt; "", $E89/$O89, ""), ""),"")</f>
        <v>#VALUE!</v>
      </c>
      <c r="S89" s="10" t="e">
        <f>IF('FY2023'!$A91&lt;&gt;"",IF(AND(MONTH($K89) &lt;= 4, MONTH($L89) &gt;= 4), IF($O89 &lt;&gt; "", $E89/$O89, ""), ""),"")</f>
        <v>#VALUE!</v>
      </c>
      <c r="T89" s="10" t="e">
        <f>IF('FY2023'!$A91&lt;&gt;"",IF(AND(MONTH($K89) &lt;= 5, MONTH($L89) &gt;= 5), IF($O89 &lt;&gt; "", $E89/$O89, ""), ""),"")</f>
        <v>#VALUE!</v>
      </c>
      <c r="U89" s="10" t="e">
        <f>IF('FY2023'!$A91&lt;&gt;"",IF(AND(MONTH($K89) &lt;= 6, MONTH($L89) &gt;= 6), IF($O89 &lt;&gt; "", $E89/$O89, ""), ""),"")</f>
        <v>#VALUE!</v>
      </c>
      <c r="V89" s="10" t="e">
        <f>IF('FY2023'!$A91&lt;&gt;"",IF(AND(MONTH($K89) &lt;= 7, MONTH($L89) &gt;= 7 ), IF($O89 &lt;&gt; "", $E89/$O89, ""), ""),"")</f>
        <v>#VALUE!</v>
      </c>
      <c r="W89" s="10" t="e">
        <f>IF('FY2023'!$A91&lt;&gt;"",IF(AND(MONTH($K89) &lt;= 8, MONTH($L89) &gt;= 8), IF($O89 &lt;&gt; "", $E89/$O89, ""), ""),"")</f>
        <v>#VALUE!</v>
      </c>
      <c r="X89" s="10" t="e">
        <f>IF('FY2023'!$A91&lt;&gt;"",IF(AND(MONTH($K89) &lt;= 9, MONTH($L89) &gt;= 9), IF($O89 &lt;&gt; "", $E89/$O89, ""), ""),"")</f>
        <v>#VALUE!</v>
      </c>
      <c r="Y89" s="10" t="e">
        <f>IF('FY2023'!$A91&lt;&gt;"",IF(AND(MONTH($K89) &lt;= 10, MONTH($L89) &gt;= 10), IF($O89 &lt;&gt; "", $E89/$O89, ""), ""),"")</f>
        <v>#VALUE!</v>
      </c>
      <c r="Z89" s="10" t="e">
        <f>IF('FY2023'!$A91&lt;&gt;"",IF(AND(MONTH($K89) &lt;= 11, MONTH($L89) &gt;= 11), IF($O89 &lt;&gt; "", $E89/$O89, ""), ""),"")</f>
        <v>#VALUE!</v>
      </c>
      <c r="AA89" s="10" t="e">
        <f>IF('FY2023'!$A91&lt;&gt;"",IF(AND(MONTH($K89) &lt;= 12, MONTH($L89) &gt;= 12), IF($O89 &lt;&gt; "", $E89/$O89, ""), ""),"")</f>
        <v>#VALUE!</v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 t="e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#VALUE!</v>
      </c>
      <c r="L90" s="7" t="e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#VALUE!</v>
      </c>
      <c r="M90" s="7" t="e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#VALUE!</v>
      </c>
      <c r="N90" s="7" t="e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#VALUE!</v>
      </c>
      <c r="O90" s="5" t="e">
        <f t="shared" si="1"/>
        <v>#VALUE!</v>
      </c>
      <c r="P90" s="10" t="e">
        <f>IF('FY2023'!$A92&lt;&gt;"",IF(AND(MONTH($K90) &lt;= 1, MONTH($L90) &gt;= 1), IF($O90 &lt;&gt; "", $E90/$O90, ""), ""),"")</f>
        <v>#VALUE!</v>
      </c>
      <c r="Q90" s="10" t="e">
        <f>IF('FY2023'!$A92&lt;&gt;"",IF(AND(MONTH($K90) &lt;= 2, MONTH($L90) &gt;= 2), IF($O90 &lt;&gt; "", $E90/$O90, ""), ""),"")</f>
        <v>#VALUE!</v>
      </c>
      <c r="R90" s="10" t="e">
        <f>IF('FY2023'!$A92&lt;&gt;"",IF(AND(MONTH($K90) &lt;= 3, MONTH($L90) &gt;= 3), IF($O90 &lt;&gt; "", $E90/$O90, ""), ""),"")</f>
        <v>#VALUE!</v>
      </c>
      <c r="S90" s="10" t="e">
        <f>IF('FY2023'!$A92&lt;&gt;"",IF(AND(MONTH($K90) &lt;= 4, MONTH($L90) &gt;= 4), IF($O90 &lt;&gt; "", $E90/$O90, ""), ""),"")</f>
        <v>#VALUE!</v>
      </c>
      <c r="T90" s="10" t="e">
        <f>IF('FY2023'!$A92&lt;&gt;"",IF(AND(MONTH($K90) &lt;= 5, MONTH($L90) &gt;= 5), IF($O90 &lt;&gt; "", $E90/$O90, ""), ""),"")</f>
        <v>#VALUE!</v>
      </c>
      <c r="U90" s="10" t="e">
        <f>IF('FY2023'!$A92&lt;&gt;"",IF(AND(MONTH($K90) &lt;= 6, MONTH($L90) &gt;= 6), IF($O90 &lt;&gt; "", $E90/$O90, ""), ""),"")</f>
        <v>#VALUE!</v>
      </c>
      <c r="V90" s="10" t="e">
        <f>IF('FY2023'!$A92&lt;&gt;"",IF(AND(MONTH($K90) &lt;= 7, MONTH($L90) &gt;= 7 ), IF($O90 &lt;&gt; "", $E90/$O90, ""), ""),"")</f>
        <v>#VALUE!</v>
      </c>
      <c r="W90" s="10" t="e">
        <f>IF('FY2023'!$A92&lt;&gt;"",IF(AND(MONTH($K90) &lt;= 8, MONTH($L90) &gt;= 8), IF($O90 &lt;&gt; "", $E90/$O90, ""), ""),"")</f>
        <v>#VALUE!</v>
      </c>
      <c r="X90" s="10" t="e">
        <f>IF('FY2023'!$A92&lt;&gt;"",IF(AND(MONTH($K90) &lt;= 9, MONTH($L90) &gt;= 9), IF($O90 &lt;&gt; "", $E90/$O90, ""), ""),"")</f>
        <v>#VALUE!</v>
      </c>
      <c r="Y90" s="10" t="e">
        <f>IF('FY2023'!$A92&lt;&gt;"",IF(AND(MONTH($K90) &lt;= 10, MONTH($L90) &gt;= 10), IF($O90 &lt;&gt; "", $E90/$O90, ""), ""),"")</f>
        <v>#VALUE!</v>
      </c>
      <c r="Z90" s="10" t="e">
        <f>IF('FY2023'!$A92&lt;&gt;"",IF(AND(MONTH($K90) &lt;= 11, MONTH($L90) &gt;= 11), IF($O90 &lt;&gt; "", $E90/$O90, ""), ""),"")</f>
        <v>#VALUE!</v>
      </c>
      <c r="AA90" s="10" t="e">
        <f>IF('FY2023'!$A92&lt;&gt;"",IF(AND(MONTH($K90) &lt;= 12, MONTH($L90) &gt;= 12), IF($O90 &lt;&gt; "", $E90/$O90, ""), ""),"")</f>
        <v>#VALUE!</v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 t="e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#VALUE!</v>
      </c>
      <c r="L91" s="7" t="e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#VALUE!</v>
      </c>
      <c r="M91" s="7" t="e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#VALUE!</v>
      </c>
      <c r="N91" s="7" t="e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#VALUE!</v>
      </c>
      <c r="O91" s="5" t="e">
        <f t="shared" si="1"/>
        <v>#VALUE!</v>
      </c>
      <c r="P91" s="10" t="e">
        <f>IF('FY2023'!$A93&lt;&gt;"",IF(AND(MONTH($K91) &lt;= 1, MONTH($L91) &gt;= 1), IF($O91 &lt;&gt; "", $E91/$O91, ""), ""),"")</f>
        <v>#VALUE!</v>
      </c>
      <c r="Q91" s="10" t="e">
        <f>IF('FY2023'!$A93&lt;&gt;"",IF(AND(MONTH($K91) &lt;= 2, MONTH($L91) &gt;= 2), IF($O91 &lt;&gt; "", $E91/$O91, ""), ""),"")</f>
        <v>#VALUE!</v>
      </c>
      <c r="R91" s="10" t="e">
        <f>IF('FY2023'!$A93&lt;&gt;"",IF(AND(MONTH($K91) &lt;= 3, MONTH($L91) &gt;= 3), IF($O91 &lt;&gt; "", $E91/$O91, ""), ""),"")</f>
        <v>#VALUE!</v>
      </c>
      <c r="S91" s="10" t="e">
        <f>IF('FY2023'!$A93&lt;&gt;"",IF(AND(MONTH($K91) &lt;= 4, MONTH($L91) &gt;= 4), IF($O91 &lt;&gt; "", $E91/$O91, ""), ""),"")</f>
        <v>#VALUE!</v>
      </c>
      <c r="T91" s="10" t="e">
        <f>IF('FY2023'!$A93&lt;&gt;"",IF(AND(MONTH($K91) &lt;= 5, MONTH($L91) &gt;= 5), IF($O91 &lt;&gt; "", $E91/$O91, ""), ""),"")</f>
        <v>#VALUE!</v>
      </c>
      <c r="U91" s="10" t="e">
        <f>IF('FY2023'!$A93&lt;&gt;"",IF(AND(MONTH($K91) &lt;= 6, MONTH($L91) &gt;= 6), IF($O91 &lt;&gt; "", $E91/$O91, ""), ""),"")</f>
        <v>#VALUE!</v>
      </c>
      <c r="V91" s="10" t="e">
        <f>IF('FY2023'!$A93&lt;&gt;"",IF(AND(MONTH($K91) &lt;= 7, MONTH($L91) &gt;= 7 ), IF($O91 &lt;&gt; "", $E91/$O91, ""), ""),"")</f>
        <v>#VALUE!</v>
      </c>
      <c r="W91" s="10" t="e">
        <f>IF('FY2023'!$A93&lt;&gt;"",IF(AND(MONTH($K91) &lt;= 8, MONTH($L91) &gt;= 8), IF($O91 &lt;&gt; "", $E91/$O91, ""), ""),"")</f>
        <v>#VALUE!</v>
      </c>
      <c r="X91" s="10" t="e">
        <f>IF('FY2023'!$A93&lt;&gt;"",IF(AND(MONTH($K91) &lt;= 9, MONTH($L91) &gt;= 9), IF($O91 &lt;&gt; "", $E91/$O91, ""), ""),"")</f>
        <v>#VALUE!</v>
      </c>
      <c r="Y91" s="10" t="e">
        <f>IF('FY2023'!$A93&lt;&gt;"",IF(AND(MONTH($K91) &lt;= 10, MONTH($L91) &gt;= 10), IF($O91 &lt;&gt; "", $E91/$O91, ""), ""),"")</f>
        <v>#VALUE!</v>
      </c>
      <c r="Z91" s="10" t="e">
        <f>IF('FY2023'!$A93&lt;&gt;"",IF(AND(MONTH($K91) &lt;= 11, MONTH($L91) &gt;= 11), IF($O91 &lt;&gt; "", $E91/$O91, ""), ""),"")</f>
        <v>#VALUE!</v>
      </c>
      <c r="AA91" s="10" t="e">
        <f>IF('FY2023'!$A93&lt;&gt;"",IF(AND(MONTH($K91) &lt;= 12, MONTH($L91) &gt;= 12), IF($O91 &lt;&gt; "", $E91/$O91, ""), ""),"")</f>
        <v>#VALUE!</v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 t="e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#VALUE!</v>
      </c>
      <c r="L92" s="7" t="e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#VALUE!</v>
      </c>
      <c r="M92" s="7" t="e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#VALUE!</v>
      </c>
      <c r="N92" s="7" t="e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#VALUE!</v>
      </c>
      <c r="O92" s="5" t="e">
        <f t="shared" si="1"/>
        <v>#VALUE!</v>
      </c>
      <c r="P92" s="10" t="e">
        <f>IF('FY2023'!$A94&lt;&gt;"",IF(AND(MONTH($K92) &lt;= 1, MONTH($L92) &gt;= 1), IF($O92 &lt;&gt; "", $E92/$O92, ""), ""),"")</f>
        <v>#VALUE!</v>
      </c>
      <c r="Q92" s="10" t="e">
        <f>IF('FY2023'!$A94&lt;&gt;"",IF(AND(MONTH($K92) &lt;= 2, MONTH($L92) &gt;= 2), IF($O92 &lt;&gt; "", $E92/$O92, ""), ""),"")</f>
        <v>#VALUE!</v>
      </c>
      <c r="R92" s="10" t="e">
        <f>IF('FY2023'!$A94&lt;&gt;"",IF(AND(MONTH($K92) &lt;= 3, MONTH($L92) &gt;= 3), IF($O92 &lt;&gt; "", $E92/$O92, ""), ""),"")</f>
        <v>#VALUE!</v>
      </c>
      <c r="S92" s="10" t="e">
        <f>IF('FY2023'!$A94&lt;&gt;"",IF(AND(MONTH($K92) &lt;= 4, MONTH($L92) &gt;= 4), IF($O92 &lt;&gt; "", $E92/$O92, ""), ""),"")</f>
        <v>#VALUE!</v>
      </c>
      <c r="T92" s="10" t="e">
        <f>IF('FY2023'!$A94&lt;&gt;"",IF(AND(MONTH($K92) &lt;= 5, MONTH($L92) &gt;= 5), IF($O92 &lt;&gt; "", $E92/$O92, ""), ""),"")</f>
        <v>#VALUE!</v>
      </c>
      <c r="U92" s="10" t="e">
        <f>IF('FY2023'!$A94&lt;&gt;"",IF(AND(MONTH($K92) &lt;= 6, MONTH($L92) &gt;= 6), IF($O92 &lt;&gt; "", $E92/$O92, ""), ""),"")</f>
        <v>#VALUE!</v>
      </c>
      <c r="V92" s="10" t="e">
        <f>IF('FY2023'!$A94&lt;&gt;"",IF(AND(MONTH($K92) &lt;= 7, MONTH($L92) &gt;= 7 ), IF($O92 &lt;&gt; "", $E92/$O92, ""), ""),"")</f>
        <v>#VALUE!</v>
      </c>
      <c r="W92" s="10" t="e">
        <f>IF('FY2023'!$A94&lt;&gt;"",IF(AND(MONTH($K92) &lt;= 8, MONTH($L92) &gt;= 8), IF($O92 &lt;&gt; "", $E92/$O92, ""), ""),"")</f>
        <v>#VALUE!</v>
      </c>
      <c r="X92" s="10" t="e">
        <f>IF('FY2023'!$A94&lt;&gt;"",IF(AND(MONTH($K92) &lt;= 9, MONTH($L92) &gt;= 9), IF($O92 &lt;&gt; "", $E92/$O92, ""), ""),"")</f>
        <v>#VALUE!</v>
      </c>
      <c r="Y92" s="10" t="e">
        <f>IF('FY2023'!$A94&lt;&gt;"",IF(AND(MONTH($K92) &lt;= 10, MONTH($L92) &gt;= 10), IF($O92 &lt;&gt; "", $E92/$O92, ""), ""),"")</f>
        <v>#VALUE!</v>
      </c>
      <c r="Z92" s="10" t="e">
        <f>IF('FY2023'!$A94&lt;&gt;"",IF(AND(MONTH($K92) &lt;= 11, MONTH($L92) &gt;= 11), IF($O92 &lt;&gt; "", $E92/$O92, ""), ""),"")</f>
        <v>#VALUE!</v>
      </c>
      <c r="AA92" s="10" t="e">
        <f>IF('FY2023'!$A94&lt;&gt;"",IF(AND(MONTH($K92) &lt;= 12, MONTH($L92) &gt;= 12), IF($O92 &lt;&gt; "", $E92/$O92, ""), ""),"")</f>
        <v>#VALUE!</v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 t="e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#VALUE!</v>
      </c>
      <c r="L93" s="7" t="e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#VALUE!</v>
      </c>
      <c r="M93" s="7" t="e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#VALUE!</v>
      </c>
      <c r="N93" s="7" t="e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#VALUE!</v>
      </c>
      <c r="O93" s="5" t="e">
        <f t="shared" si="1"/>
        <v>#VALUE!</v>
      </c>
      <c r="P93" s="10" t="e">
        <f>IF('FY2023'!$A95&lt;&gt;"",IF(AND(MONTH($K93) &lt;= 1, MONTH($L93) &gt;= 1), IF($O93 &lt;&gt; "", $E93/$O93, ""), ""),"")</f>
        <v>#VALUE!</v>
      </c>
      <c r="Q93" s="10" t="e">
        <f>IF('FY2023'!$A95&lt;&gt;"",IF(AND(MONTH($K93) &lt;= 2, MONTH($L93) &gt;= 2), IF($O93 &lt;&gt; "", $E93/$O93, ""), ""),"")</f>
        <v>#VALUE!</v>
      </c>
      <c r="R93" s="10" t="e">
        <f>IF('FY2023'!$A95&lt;&gt;"",IF(AND(MONTH($K93) &lt;= 3, MONTH($L93) &gt;= 3), IF($O93 &lt;&gt; "", $E93/$O93, ""), ""),"")</f>
        <v>#VALUE!</v>
      </c>
      <c r="S93" s="10" t="e">
        <f>IF('FY2023'!$A95&lt;&gt;"",IF(AND(MONTH($K93) &lt;= 4, MONTH($L93) &gt;= 4), IF($O93 &lt;&gt; "", $E93/$O93, ""), ""),"")</f>
        <v>#VALUE!</v>
      </c>
      <c r="T93" s="10" t="e">
        <f>IF('FY2023'!$A95&lt;&gt;"",IF(AND(MONTH($K93) &lt;= 5, MONTH($L93) &gt;= 5), IF($O93 &lt;&gt; "", $E93/$O93, ""), ""),"")</f>
        <v>#VALUE!</v>
      </c>
      <c r="U93" s="10" t="e">
        <f>IF('FY2023'!$A95&lt;&gt;"",IF(AND(MONTH($K93) &lt;= 6, MONTH($L93) &gt;= 6), IF($O93 &lt;&gt; "", $E93/$O93, ""), ""),"")</f>
        <v>#VALUE!</v>
      </c>
      <c r="V93" s="10" t="e">
        <f>IF('FY2023'!$A95&lt;&gt;"",IF(AND(MONTH($K93) &lt;= 7, MONTH($L93) &gt;= 7 ), IF($O93 &lt;&gt; "", $E93/$O93, ""), ""),"")</f>
        <v>#VALUE!</v>
      </c>
      <c r="W93" s="10" t="e">
        <f>IF('FY2023'!$A95&lt;&gt;"",IF(AND(MONTH($K93) &lt;= 8, MONTH($L93) &gt;= 8), IF($O93 &lt;&gt; "", $E93/$O93, ""), ""),"")</f>
        <v>#VALUE!</v>
      </c>
      <c r="X93" s="10" t="e">
        <f>IF('FY2023'!$A95&lt;&gt;"",IF(AND(MONTH($K93) &lt;= 9, MONTH($L93) &gt;= 9), IF($O93 &lt;&gt; "", $E93/$O93, ""), ""),"")</f>
        <v>#VALUE!</v>
      </c>
      <c r="Y93" s="10" t="e">
        <f>IF('FY2023'!$A95&lt;&gt;"",IF(AND(MONTH($K93) &lt;= 10, MONTH($L93) &gt;= 10), IF($O93 &lt;&gt; "", $E93/$O93, ""), ""),"")</f>
        <v>#VALUE!</v>
      </c>
      <c r="Z93" s="10" t="e">
        <f>IF('FY2023'!$A95&lt;&gt;"",IF(AND(MONTH($K93) &lt;= 11, MONTH($L93) &gt;= 11), IF($O93 &lt;&gt; "", $E93/$O93, ""), ""),"")</f>
        <v>#VALUE!</v>
      </c>
      <c r="AA93" s="10" t="e">
        <f>IF('FY2023'!$A95&lt;&gt;"",IF(AND(MONTH($K93) &lt;= 12, MONTH($L93) &gt;= 12), IF($O93 &lt;&gt; "", $E93/$O93, ""), ""),"")</f>
        <v>#VALUE!</v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 t="e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#VALUE!</v>
      </c>
      <c r="L94" s="7" t="e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#VALUE!</v>
      </c>
      <c r="M94" s="7" t="e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#VALUE!</v>
      </c>
      <c r="N94" s="7" t="e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#VALUE!</v>
      </c>
      <c r="O94" s="5" t="e">
        <f t="shared" si="1"/>
        <v>#VALUE!</v>
      </c>
      <c r="P94" s="10" t="e">
        <f>IF('FY2023'!$A96&lt;&gt;"",IF(AND(MONTH($K94) &lt;= 1, MONTH($L94) &gt;= 1), IF($O94 &lt;&gt; "", $E94/$O94, ""), ""),"")</f>
        <v>#VALUE!</v>
      </c>
      <c r="Q94" s="10" t="e">
        <f>IF('FY2023'!$A96&lt;&gt;"",IF(AND(MONTH($K94) &lt;= 2, MONTH($L94) &gt;= 2), IF($O94 &lt;&gt; "", $E94/$O94, ""), ""),"")</f>
        <v>#VALUE!</v>
      </c>
      <c r="R94" s="10" t="e">
        <f>IF('FY2023'!$A96&lt;&gt;"",IF(AND(MONTH($K94) &lt;= 3, MONTH($L94) &gt;= 3), IF($O94 &lt;&gt; "", $E94/$O94, ""), ""),"")</f>
        <v>#VALUE!</v>
      </c>
      <c r="S94" s="10" t="e">
        <f>IF('FY2023'!$A96&lt;&gt;"",IF(AND(MONTH($K94) &lt;= 4, MONTH($L94) &gt;= 4), IF($O94 &lt;&gt; "", $E94/$O94, ""), ""),"")</f>
        <v>#VALUE!</v>
      </c>
      <c r="T94" s="10" t="e">
        <f>IF('FY2023'!$A96&lt;&gt;"",IF(AND(MONTH($K94) &lt;= 5, MONTH($L94) &gt;= 5), IF($O94 &lt;&gt; "", $E94/$O94, ""), ""),"")</f>
        <v>#VALUE!</v>
      </c>
      <c r="U94" s="10" t="e">
        <f>IF('FY2023'!$A96&lt;&gt;"",IF(AND(MONTH($K94) &lt;= 6, MONTH($L94) &gt;= 6), IF($O94 &lt;&gt; "", $E94/$O94, ""), ""),"")</f>
        <v>#VALUE!</v>
      </c>
      <c r="V94" s="10" t="e">
        <f>IF('FY2023'!$A96&lt;&gt;"",IF(AND(MONTH($K94) &lt;= 7, MONTH($L94) &gt;= 7 ), IF($O94 &lt;&gt; "", $E94/$O94, ""), ""),"")</f>
        <v>#VALUE!</v>
      </c>
      <c r="W94" s="10" t="e">
        <f>IF('FY2023'!$A96&lt;&gt;"",IF(AND(MONTH($K94) &lt;= 8, MONTH($L94) &gt;= 8), IF($O94 &lt;&gt; "", $E94/$O94, ""), ""),"")</f>
        <v>#VALUE!</v>
      </c>
      <c r="X94" s="10" t="e">
        <f>IF('FY2023'!$A96&lt;&gt;"",IF(AND(MONTH($K94) &lt;= 9, MONTH($L94) &gt;= 9), IF($O94 &lt;&gt; "", $E94/$O94, ""), ""),"")</f>
        <v>#VALUE!</v>
      </c>
      <c r="Y94" s="10" t="e">
        <f>IF('FY2023'!$A96&lt;&gt;"",IF(AND(MONTH($K94) &lt;= 10, MONTH($L94) &gt;= 10), IF($O94 &lt;&gt; "", $E94/$O94, ""), ""),"")</f>
        <v>#VALUE!</v>
      </c>
      <c r="Z94" s="10" t="e">
        <f>IF('FY2023'!$A96&lt;&gt;"",IF(AND(MONTH($K94) &lt;= 11, MONTH($L94) &gt;= 11), IF($O94 &lt;&gt; "", $E94/$O94, ""), ""),"")</f>
        <v>#VALUE!</v>
      </c>
      <c r="AA94" s="10" t="e">
        <f>IF('FY2023'!$A96&lt;&gt;"",IF(AND(MONTH($K94) &lt;= 12, MONTH($L94) &gt;= 12), IF($O94 &lt;&gt; "", $E94/$O94, ""), ""),"")</f>
        <v>#VALUE!</v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 t="e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#VALUE!</v>
      </c>
      <c r="L95" s="7" t="e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#VALUE!</v>
      </c>
      <c r="M95" s="7" t="e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#VALUE!</v>
      </c>
      <c r="N95" s="7" t="e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#VALUE!</v>
      </c>
      <c r="O95" s="5" t="e">
        <f t="shared" si="1"/>
        <v>#VALUE!</v>
      </c>
      <c r="P95" s="10" t="e">
        <f>IF('FY2023'!$A97&lt;&gt;"",IF(AND(MONTH($K95) &lt;= 1, MONTH($L95) &gt;= 1), IF($O95 &lt;&gt; "", $E95/$O95, ""), ""),"")</f>
        <v>#VALUE!</v>
      </c>
      <c r="Q95" s="10" t="e">
        <f>IF('FY2023'!$A97&lt;&gt;"",IF(AND(MONTH($K95) &lt;= 2, MONTH($L95) &gt;= 2), IF($O95 &lt;&gt; "", $E95/$O95, ""), ""),"")</f>
        <v>#VALUE!</v>
      </c>
      <c r="R95" s="10" t="e">
        <f>IF('FY2023'!$A97&lt;&gt;"",IF(AND(MONTH($K95) &lt;= 3, MONTH($L95) &gt;= 3), IF($O95 &lt;&gt; "", $E95/$O95, ""), ""),"")</f>
        <v>#VALUE!</v>
      </c>
      <c r="S95" s="10" t="e">
        <f>IF('FY2023'!$A97&lt;&gt;"",IF(AND(MONTH($K95) &lt;= 4, MONTH($L95) &gt;= 4), IF($O95 &lt;&gt; "", $E95/$O95, ""), ""),"")</f>
        <v>#VALUE!</v>
      </c>
      <c r="T95" s="10" t="e">
        <f>IF('FY2023'!$A97&lt;&gt;"",IF(AND(MONTH($K95) &lt;= 5, MONTH($L95) &gt;= 5), IF($O95 &lt;&gt; "", $E95/$O95, ""), ""),"")</f>
        <v>#VALUE!</v>
      </c>
      <c r="U95" s="10" t="e">
        <f>IF('FY2023'!$A97&lt;&gt;"",IF(AND(MONTH($K95) &lt;= 6, MONTH($L95) &gt;= 6), IF($O95 &lt;&gt; "", $E95/$O95, ""), ""),"")</f>
        <v>#VALUE!</v>
      </c>
      <c r="V95" s="10" t="e">
        <f>IF('FY2023'!$A97&lt;&gt;"",IF(AND(MONTH($K95) &lt;= 7, MONTH($L95) &gt;= 7 ), IF($O95 &lt;&gt; "", $E95/$O95, ""), ""),"")</f>
        <v>#VALUE!</v>
      </c>
      <c r="W95" s="10" t="e">
        <f>IF('FY2023'!$A97&lt;&gt;"",IF(AND(MONTH($K95) &lt;= 8, MONTH($L95) &gt;= 8), IF($O95 &lt;&gt; "", $E95/$O95, ""), ""),"")</f>
        <v>#VALUE!</v>
      </c>
      <c r="X95" s="10" t="e">
        <f>IF('FY2023'!$A97&lt;&gt;"",IF(AND(MONTH($K95) &lt;= 9, MONTH($L95) &gt;= 9), IF($O95 &lt;&gt; "", $E95/$O95, ""), ""),"")</f>
        <v>#VALUE!</v>
      </c>
      <c r="Y95" s="10" t="e">
        <f>IF('FY2023'!$A97&lt;&gt;"",IF(AND(MONTH($K95) &lt;= 10, MONTH($L95) &gt;= 10), IF($O95 &lt;&gt; "", $E95/$O95, ""), ""),"")</f>
        <v>#VALUE!</v>
      </c>
      <c r="Z95" s="10" t="e">
        <f>IF('FY2023'!$A97&lt;&gt;"",IF(AND(MONTH($K95) &lt;= 11, MONTH($L95) &gt;= 11), IF($O95 &lt;&gt; "", $E95/$O95, ""), ""),"")</f>
        <v>#VALUE!</v>
      </c>
      <c r="AA95" s="10" t="e">
        <f>IF('FY2023'!$A97&lt;&gt;"",IF(AND(MONTH($K95) &lt;= 12, MONTH($L95) &gt;= 12), IF($O95 &lt;&gt; "", $E95/$O95, ""), ""),"")</f>
        <v>#VALUE!</v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 t="e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#VALUE!</v>
      </c>
      <c r="L96" s="7" t="e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#VALUE!</v>
      </c>
      <c r="M96" s="7" t="e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#VALUE!</v>
      </c>
      <c r="N96" s="7" t="e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#VALUE!</v>
      </c>
      <c r="O96" s="5" t="e">
        <f t="shared" si="1"/>
        <v>#VALUE!</v>
      </c>
      <c r="P96" s="10" t="e">
        <f>IF('FY2023'!$A98&lt;&gt;"",IF(AND(MONTH($K96) &lt;= 1, MONTH($L96) &gt;= 1), IF($O96 &lt;&gt; "", $E96/$O96, ""), ""),"")</f>
        <v>#VALUE!</v>
      </c>
      <c r="Q96" s="10" t="e">
        <f>IF('FY2023'!$A98&lt;&gt;"",IF(AND(MONTH($K96) &lt;= 2, MONTH($L96) &gt;= 2), IF($O96 &lt;&gt; "", $E96/$O96, ""), ""),"")</f>
        <v>#VALUE!</v>
      </c>
      <c r="R96" s="10" t="e">
        <f>IF('FY2023'!$A98&lt;&gt;"",IF(AND(MONTH($K96) &lt;= 3, MONTH($L96) &gt;= 3), IF($O96 &lt;&gt; "", $E96/$O96, ""), ""),"")</f>
        <v>#VALUE!</v>
      </c>
      <c r="S96" s="10" t="e">
        <f>IF('FY2023'!$A98&lt;&gt;"",IF(AND(MONTH($K96) &lt;= 4, MONTH($L96) &gt;= 4), IF($O96 &lt;&gt; "", $E96/$O96, ""), ""),"")</f>
        <v>#VALUE!</v>
      </c>
      <c r="T96" s="10" t="e">
        <f>IF('FY2023'!$A98&lt;&gt;"",IF(AND(MONTH($K96) &lt;= 5, MONTH($L96) &gt;= 5), IF($O96 &lt;&gt; "", $E96/$O96, ""), ""),"")</f>
        <v>#VALUE!</v>
      </c>
      <c r="U96" s="10" t="e">
        <f>IF('FY2023'!$A98&lt;&gt;"",IF(AND(MONTH($K96) &lt;= 6, MONTH($L96) &gt;= 6), IF($O96 &lt;&gt; "", $E96/$O96, ""), ""),"")</f>
        <v>#VALUE!</v>
      </c>
      <c r="V96" s="10" t="e">
        <f>IF('FY2023'!$A98&lt;&gt;"",IF(AND(MONTH($K96) &lt;= 7, MONTH($L96) &gt;= 7 ), IF($O96 &lt;&gt; "", $E96/$O96, ""), ""),"")</f>
        <v>#VALUE!</v>
      </c>
      <c r="W96" s="10" t="e">
        <f>IF('FY2023'!$A98&lt;&gt;"",IF(AND(MONTH($K96) &lt;= 8, MONTH($L96) &gt;= 8), IF($O96 &lt;&gt; "", $E96/$O96, ""), ""),"")</f>
        <v>#VALUE!</v>
      </c>
      <c r="X96" s="10" t="e">
        <f>IF('FY2023'!$A98&lt;&gt;"",IF(AND(MONTH($K96) &lt;= 9, MONTH($L96) &gt;= 9), IF($O96 &lt;&gt; "", $E96/$O96, ""), ""),"")</f>
        <v>#VALUE!</v>
      </c>
      <c r="Y96" s="10" t="e">
        <f>IF('FY2023'!$A98&lt;&gt;"",IF(AND(MONTH($K96) &lt;= 10, MONTH($L96) &gt;= 10), IF($O96 &lt;&gt; "", $E96/$O96, ""), ""),"")</f>
        <v>#VALUE!</v>
      </c>
      <c r="Z96" s="10" t="e">
        <f>IF('FY2023'!$A98&lt;&gt;"",IF(AND(MONTH($K96) &lt;= 11, MONTH($L96) &gt;= 11), IF($O96 &lt;&gt; "", $E96/$O96, ""), ""),"")</f>
        <v>#VALUE!</v>
      </c>
      <c r="AA96" s="10" t="e">
        <f>IF('FY2023'!$A98&lt;&gt;"",IF(AND(MONTH($K96) &lt;= 12, MONTH($L96) &gt;= 12), IF($O96 &lt;&gt; "", $E96/$O96, ""), ""),"")</f>
        <v>#VALUE!</v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 t="e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#VALUE!</v>
      </c>
      <c r="L97" s="7" t="e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#VALUE!</v>
      </c>
      <c r="M97" s="7" t="e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#VALUE!</v>
      </c>
      <c r="N97" s="7" t="e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#VALUE!</v>
      </c>
      <c r="O97" s="5" t="e">
        <f t="shared" si="1"/>
        <v>#VALUE!</v>
      </c>
      <c r="P97" s="10" t="e">
        <f>IF('FY2023'!$A99&lt;&gt;"",IF(AND(MONTH($K97) &lt;= 1, MONTH($L97) &gt;= 1), IF($O97 &lt;&gt; "", $E97/$O97, ""), ""),"")</f>
        <v>#VALUE!</v>
      </c>
      <c r="Q97" s="10" t="e">
        <f>IF('FY2023'!$A99&lt;&gt;"",IF(AND(MONTH($K97) &lt;= 2, MONTH($L97) &gt;= 2), IF($O97 &lt;&gt; "", $E97/$O97, ""), ""),"")</f>
        <v>#VALUE!</v>
      </c>
      <c r="R97" s="10" t="e">
        <f>IF('FY2023'!$A99&lt;&gt;"",IF(AND(MONTH($K97) &lt;= 3, MONTH($L97) &gt;= 3), IF($O97 &lt;&gt; "", $E97/$O97, ""), ""),"")</f>
        <v>#VALUE!</v>
      </c>
      <c r="S97" s="10" t="e">
        <f>IF('FY2023'!$A99&lt;&gt;"",IF(AND(MONTH($K97) &lt;= 4, MONTH($L97) &gt;= 4), IF($O97 &lt;&gt; "", $E97/$O97, ""), ""),"")</f>
        <v>#VALUE!</v>
      </c>
      <c r="T97" s="10" t="e">
        <f>IF('FY2023'!$A99&lt;&gt;"",IF(AND(MONTH($K97) &lt;= 5, MONTH($L97) &gt;= 5), IF($O97 &lt;&gt; "", $E97/$O97, ""), ""),"")</f>
        <v>#VALUE!</v>
      </c>
      <c r="U97" s="10" t="e">
        <f>IF('FY2023'!$A99&lt;&gt;"",IF(AND(MONTH($K97) &lt;= 6, MONTH($L97) &gt;= 6), IF($O97 &lt;&gt; "", $E97/$O97, ""), ""),"")</f>
        <v>#VALUE!</v>
      </c>
      <c r="V97" s="10" t="e">
        <f>IF('FY2023'!$A99&lt;&gt;"",IF(AND(MONTH($K97) &lt;= 7, MONTH($L97) &gt;= 7 ), IF($O97 &lt;&gt; "", $E97/$O97, ""), ""),"")</f>
        <v>#VALUE!</v>
      </c>
      <c r="W97" s="10" t="e">
        <f>IF('FY2023'!$A99&lt;&gt;"",IF(AND(MONTH($K97) &lt;= 8, MONTH($L97) &gt;= 8), IF($O97 &lt;&gt; "", $E97/$O97, ""), ""),"")</f>
        <v>#VALUE!</v>
      </c>
      <c r="X97" s="10" t="e">
        <f>IF('FY2023'!$A99&lt;&gt;"",IF(AND(MONTH($K97) &lt;= 9, MONTH($L97) &gt;= 9), IF($O97 &lt;&gt; "", $E97/$O97, ""), ""),"")</f>
        <v>#VALUE!</v>
      </c>
      <c r="Y97" s="10" t="e">
        <f>IF('FY2023'!$A99&lt;&gt;"",IF(AND(MONTH($K97) &lt;= 10, MONTH($L97) &gt;= 10), IF($O97 &lt;&gt; "", $E97/$O97, ""), ""),"")</f>
        <v>#VALUE!</v>
      </c>
      <c r="Z97" s="10" t="e">
        <f>IF('FY2023'!$A99&lt;&gt;"",IF(AND(MONTH($K97) &lt;= 11, MONTH($L97) &gt;= 11), IF($O97 &lt;&gt; "", $E97/$O97, ""), ""),"")</f>
        <v>#VALUE!</v>
      </c>
      <c r="AA97" s="10" t="e">
        <f>IF('FY2023'!$A99&lt;&gt;"",IF(AND(MONTH($K97) &lt;= 12, MONTH($L97) &gt;= 12), IF($O97 &lt;&gt; "", $E97/$O97, ""), ""),"")</f>
        <v>#VALUE!</v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 t="e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#VALUE!</v>
      </c>
      <c r="L98" s="7" t="e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#VALUE!</v>
      </c>
      <c r="M98" s="7" t="e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#VALUE!</v>
      </c>
      <c r="N98" s="7" t="e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#VALUE!</v>
      </c>
      <c r="O98" s="5" t="e">
        <f t="shared" si="1"/>
        <v>#VALUE!</v>
      </c>
      <c r="P98" s="10" t="e">
        <f>IF('FY2023'!$A100&lt;&gt;"",IF(AND(MONTH($K98) &lt;= 1, MONTH($L98) &gt;= 1), IF($O98 &lt;&gt; "", $E98/$O98, ""), ""),"")</f>
        <v>#VALUE!</v>
      </c>
      <c r="Q98" s="10" t="e">
        <f>IF('FY2023'!$A100&lt;&gt;"",IF(AND(MONTH($K98) &lt;= 2, MONTH($L98) &gt;= 2), IF($O98 &lt;&gt; "", $E98/$O98, ""), ""),"")</f>
        <v>#VALUE!</v>
      </c>
      <c r="R98" s="10" t="e">
        <f>IF('FY2023'!$A100&lt;&gt;"",IF(AND(MONTH($K98) &lt;= 3, MONTH($L98) &gt;= 3), IF($O98 &lt;&gt; "", $E98/$O98, ""), ""),"")</f>
        <v>#VALUE!</v>
      </c>
      <c r="S98" s="10" t="e">
        <f>IF('FY2023'!$A100&lt;&gt;"",IF(AND(MONTH($K98) &lt;= 4, MONTH($L98) &gt;= 4), IF($O98 &lt;&gt; "", $E98/$O98, ""), ""),"")</f>
        <v>#VALUE!</v>
      </c>
      <c r="T98" s="10" t="e">
        <f>IF('FY2023'!$A100&lt;&gt;"",IF(AND(MONTH($K98) &lt;= 5, MONTH($L98) &gt;= 5), IF($O98 &lt;&gt; "", $E98/$O98, ""), ""),"")</f>
        <v>#VALUE!</v>
      </c>
      <c r="U98" s="10" t="e">
        <f>IF('FY2023'!$A100&lt;&gt;"",IF(AND(MONTH($K98) &lt;= 6, MONTH($L98) &gt;= 6), IF($O98 &lt;&gt; "", $E98/$O98, ""), ""),"")</f>
        <v>#VALUE!</v>
      </c>
      <c r="V98" s="10" t="e">
        <f>IF('FY2023'!$A100&lt;&gt;"",IF(AND(MONTH($K98) &lt;= 7, MONTH($L98) &gt;= 7 ), IF($O98 &lt;&gt; "", $E98/$O98, ""), ""),"")</f>
        <v>#VALUE!</v>
      </c>
      <c r="W98" s="10" t="e">
        <f>IF('FY2023'!$A100&lt;&gt;"",IF(AND(MONTH($K98) &lt;= 8, MONTH($L98) &gt;= 8), IF($O98 &lt;&gt; "", $E98/$O98, ""), ""),"")</f>
        <v>#VALUE!</v>
      </c>
      <c r="X98" s="10" t="e">
        <f>IF('FY2023'!$A100&lt;&gt;"",IF(AND(MONTH($K98) &lt;= 9, MONTH($L98) &gt;= 9), IF($O98 &lt;&gt; "", $E98/$O98, ""), ""),"")</f>
        <v>#VALUE!</v>
      </c>
      <c r="Y98" s="10" t="e">
        <f>IF('FY2023'!$A100&lt;&gt;"",IF(AND(MONTH($K98) &lt;= 10, MONTH($L98) &gt;= 10), IF($O98 &lt;&gt; "", $E98/$O98, ""), ""),"")</f>
        <v>#VALUE!</v>
      </c>
      <c r="Z98" s="10" t="e">
        <f>IF('FY2023'!$A100&lt;&gt;"",IF(AND(MONTH($K98) &lt;= 11, MONTH($L98) &gt;= 11), IF($O98 &lt;&gt; "", $E98/$O98, ""), ""),"")</f>
        <v>#VALUE!</v>
      </c>
      <c r="AA98" s="10" t="e">
        <f>IF('FY2023'!$A100&lt;&gt;"",IF(AND(MONTH($K98) &lt;= 12, MONTH($L98) &gt;= 12), IF($O98 &lt;&gt; "", $E98/$O98, ""), ""),"")</f>
        <v>#VALUE!</v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 t="e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#VALUE!</v>
      </c>
      <c r="L99" s="7" t="e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#VALUE!</v>
      </c>
      <c r="M99" s="7" t="e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#VALUE!</v>
      </c>
      <c r="N99" s="7" t="e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#VALUE!</v>
      </c>
      <c r="O99" s="5" t="e">
        <f t="shared" si="1"/>
        <v>#VALUE!</v>
      </c>
      <c r="P99" s="10" t="e">
        <f>IF('FY2023'!$A101&lt;&gt;"",IF(AND(MONTH($K99) &lt;= 1, MONTH($L99) &gt;= 1), IF($O99 &lt;&gt; "", $E99/$O99, ""), ""),"")</f>
        <v>#VALUE!</v>
      </c>
      <c r="Q99" s="10" t="e">
        <f>IF('FY2023'!$A101&lt;&gt;"",IF(AND(MONTH($K99) &lt;= 2, MONTH($L99) &gt;= 2), IF($O99 &lt;&gt; "", $E99/$O99, ""), ""),"")</f>
        <v>#VALUE!</v>
      </c>
      <c r="R99" s="10" t="e">
        <f>IF('FY2023'!$A101&lt;&gt;"",IF(AND(MONTH($K99) &lt;= 3, MONTH($L99) &gt;= 3), IF($O99 &lt;&gt; "", $E99/$O99, ""), ""),"")</f>
        <v>#VALUE!</v>
      </c>
      <c r="S99" s="10" t="e">
        <f>IF('FY2023'!$A101&lt;&gt;"",IF(AND(MONTH($K99) &lt;= 4, MONTH($L99) &gt;= 4), IF($O99 &lt;&gt; "", $E99/$O99, ""), ""),"")</f>
        <v>#VALUE!</v>
      </c>
      <c r="T99" s="10" t="e">
        <f>IF('FY2023'!$A101&lt;&gt;"",IF(AND(MONTH($K99) &lt;= 5, MONTH($L99) &gt;= 5), IF($O99 &lt;&gt; "", $E99/$O99, ""), ""),"")</f>
        <v>#VALUE!</v>
      </c>
      <c r="U99" s="10" t="e">
        <f>IF('FY2023'!$A101&lt;&gt;"",IF(AND(MONTH($K99) &lt;= 6, MONTH($L99) &gt;= 6), IF($O99 &lt;&gt; "", $E99/$O99, ""), ""),"")</f>
        <v>#VALUE!</v>
      </c>
      <c r="V99" s="10" t="e">
        <f>IF('FY2023'!$A101&lt;&gt;"",IF(AND(MONTH($K99) &lt;= 7, MONTH($L99) &gt;= 7 ), IF($O99 &lt;&gt; "", $E99/$O99, ""), ""),"")</f>
        <v>#VALUE!</v>
      </c>
      <c r="W99" s="10" t="e">
        <f>IF('FY2023'!$A101&lt;&gt;"",IF(AND(MONTH($K99) &lt;= 8, MONTH($L99) &gt;= 8), IF($O99 &lt;&gt; "", $E99/$O99, ""), ""),"")</f>
        <v>#VALUE!</v>
      </c>
      <c r="X99" s="10" t="e">
        <f>IF('FY2023'!$A101&lt;&gt;"",IF(AND(MONTH($K99) &lt;= 9, MONTH($L99) &gt;= 9), IF($O99 &lt;&gt; "", $E99/$O99, ""), ""),"")</f>
        <v>#VALUE!</v>
      </c>
      <c r="Y99" s="10" t="e">
        <f>IF('FY2023'!$A101&lt;&gt;"",IF(AND(MONTH($K99) &lt;= 10, MONTH($L99) &gt;= 10), IF($O99 &lt;&gt; "", $E99/$O99, ""), ""),"")</f>
        <v>#VALUE!</v>
      </c>
      <c r="Z99" s="10" t="e">
        <f>IF('FY2023'!$A101&lt;&gt;"",IF(AND(MONTH($K99) &lt;= 11, MONTH($L99) &gt;= 11), IF($O99 &lt;&gt; "", $E99/$O99, ""), ""),"")</f>
        <v>#VALUE!</v>
      </c>
      <c r="AA99" s="10" t="e">
        <f>IF('FY2023'!$A101&lt;&gt;"",IF(AND(MONTH($K99) &lt;= 12, MONTH($L99) &gt;= 12), IF($O99 &lt;&gt; "", $E99/$O99, ""), ""),"")</f>
        <v>#VALUE!</v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 t="e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#VALUE!</v>
      </c>
      <c r="L100" s="7" t="e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#VALUE!</v>
      </c>
      <c r="M100" s="7" t="e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#VALUE!</v>
      </c>
      <c r="N100" s="7" t="e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#VALUE!</v>
      </c>
      <c r="O100" s="5" t="e">
        <f t="shared" si="1"/>
        <v>#VALUE!</v>
      </c>
      <c r="P100" s="10" t="e">
        <f>IF('FY2023'!$A102&lt;&gt;"",IF(AND(MONTH($K100) &lt;= 1, MONTH($L100) &gt;= 1), IF($O100 &lt;&gt; "", $E100/$O100, ""), ""),"")</f>
        <v>#VALUE!</v>
      </c>
      <c r="Q100" s="10" t="e">
        <f>IF('FY2023'!$A102&lt;&gt;"",IF(AND(MONTH($K100) &lt;= 2, MONTH($L100) &gt;= 2), IF($O100 &lt;&gt; "", $E100/$O100, ""), ""),"")</f>
        <v>#VALUE!</v>
      </c>
      <c r="R100" s="10" t="e">
        <f>IF('FY2023'!$A102&lt;&gt;"",IF(AND(MONTH($K100) &lt;= 3, MONTH($L100) &gt;= 3), IF($O100 &lt;&gt; "", $E100/$O100, ""), ""),"")</f>
        <v>#VALUE!</v>
      </c>
      <c r="S100" s="10" t="e">
        <f>IF('FY2023'!$A102&lt;&gt;"",IF(AND(MONTH($K100) &lt;= 4, MONTH($L100) &gt;= 4), IF($O100 &lt;&gt; "", $E100/$O100, ""), ""),"")</f>
        <v>#VALUE!</v>
      </c>
      <c r="T100" s="10" t="e">
        <f>IF('FY2023'!$A102&lt;&gt;"",IF(AND(MONTH($K100) &lt;= 5, MONTH($L100) &gt;= 5), IF($O100 &lt;&gt; "", $E100/$O100, ""), ""),"")</f>
        <v>#VALUE!</v>
      </c>
      <c r="U100" s="10" t="e">
        <f>IF('FY2023'!$A102&lt;&gt;"",IF(AND(MONTH($K100) &lt;= 6, MONTH($L100) &gt;= 6), IF($O100 &lt;&gt; "", $E100/$O100, ""), ""),"")</f>
        <v>#VALUE!</v>
      </c>
      <c r="V100" s="10" t="e">
        <f>IF('FY2023'!$A102&lt;&gt;"",IF(AND(MONTH($K100) &lt;= 7, MONTH($L100) &gt;= 7 ), IF($O100 &lt;&gt; "", $E100/$O100, ""), ""),"")</f>
        <v>#VALUE!</v>
      </c>
      <c r="W100" s="10" t="e">
        <f>IF('FY2023'!$A102&lt;&gt;"",IF(AND(MONTH($K100) &lt;= 8, MONTH($L100) &gt;= 8), IF($O100 &lt;&gt; "", $E100/$O100, ""), ""),"")</f>
        <v>#VALUE!</v>
      </c>
      <c r="X100" s="10" t="e">
        <f>IF('FY2023'!$A102&lt;&gt;"",IF(AND(MONTH($K100) &lt;= 9, MONTH($L100) &gt;= 9), IF($O100 &lt;&gt; "", $E100/$O100, ""), ""),"")</f>
        <v>#VALUE!</v>
      </c>
      <c r="Y100" s="10" t="e">
        <f>IF('FY2023'!$A102&lt;&gt;"",IF(AND(MONTH($K100) &lt;= 10, MONTH($L100) &gt;= 10), IF($O100 &lt;&gt; "", $E100/$O100, ""), ""),"")</f>
        <v>#VALUE!</v>
      </c>
      <c r="Z100" s="10" t="e">
        <f>IF('FY2023'!$A102&lt;&gt;"",IF(AND(MONTH($K100) &lt;= 11, MONTH($L100) &gt;= 11), IF($O100 &lt;&gt; "", $E100/$O100, ""), ""),"")</f>
        <v>#VALUE!</v>
      </c>
      <c r="AA100" s="10" t="e">
        <f>IF('FY2023'!$A102&lt;&gt;"",IF(AND(MONTH($K100) &lt;= 12, MONTH($L100) &gt;= 12), IF($O100 &lt;&gt; "", $E100/$O100, ""), ""),"")</f>
        <v>#VALUE!</v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 t="e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#VALUE!</v>
      </c>
      <c r="L101" s="7" t="e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#VALUE!</v>
      </c>
      <c r="M101" s="7" t="e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#VALUE!</v>
      </c>
      <c r="N101" s="7" t="e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#VALUE!</v>
      </c>
      <c r="O101" s="5" t="e">
        <f t="shared" si="1"/>
        <v>#VALUE!</v>
      </c>
      <c r="P101" s="10" t="e">
        <f>IF('FY2023'!$A103&lt;&gt;"",IF(AND(MONTH($K101) &lt;= 1, MONTH($L101) &gt;= 1), IF($O101 &lt;&gt; "", $E101/$O101, ""), ""),"")</f>
        <v>#VALUE!</v>
      </c>
      <c r="Q101" s="10" t="e">
        <f>IF('FY2023'!$A103&lt;&gt;"",IF(AND(MONTH($K101) &lt;= 2, MONTH($L101) &gt;= 2), IF($O101 &lt;&gt; "", $E101/$O101, ""), ""),"")</f>
        <v>#VALUE!</v>
      </c>
      <c r="R101" s="10" t="e">
        <f>IF('FY2023'!$A103&lt;&gt;"",IF(AND(MONTH($K101) &lt;= 3, MONTH($L101) &gt;= 3), IF($O101 &lt;&gt; "", $E101/$O101, ""), ""),"")</f>
        <v>#VALUE!</v>
      </c>
      <c r="S101" s="10" t="e">
        <f>IF('FY2023'!$A103&lt;&gt;"",IF(AND(MONTH($K101) &lt;= 4, MONTH($L101) &gt;= 4), IF($O101 &lt;&gt; "", $E101/$O101, ""), ""),"")</f>
        <v>#VALUE!</v>
      </c>
      <c r="T101" s="10" t="e">
        <f>IF('FY2023'!$A103&lt;&gt;"",IF(AND(MONTH($K101) &lt;= 5, MONTH($L101) &gt;= 5), IF($O101 &lt;&gt; "", $E101/$O101, ""), ""),"")</f>
        <v>#VALUE!</v>
      </c>
      <c r="U101" s="10" t="e">
        <f>IF('FY2023'!$A103&lt;&gt;"",IF(AND(MONTH($K101) &lt;= 6, MONTH($L101) &gt;= 6), IF($O101 &lt;&gt; "", $E101/$O101, ""), ""),"")</f>
        <v>#VALUE!</v>
      </c>
      <c r="V101" s="10" t="e">
        <f>IF('FY2023'!$A103&lt;&gt;"",IF(AND(MONTH($K101) &lt;= 7, MONTH($L101) &gt;= 7 ), IF($O101 &lt;&gt; "", $E101/$O101, ""), ""),"")</f>
        <v>#VALUE!</v>
      </c>
      <c r="W101" s="10" t="e">
        <f>IF('FY2023'!$A103&lt;&gt;"",IF(AND(MONTH($K101) &lt;= 8, MONTH($L101) &gt;= 8), IF($O101 &lt;&gt; "", $E101/$O101, ""), ""),"")</f>
        <v>#VALUE!</v>
      </c>
      <c r="X101" s="10" t="e">
        <f>IF('FY2023'!$A103&lt;&gt;"",IF(AND(MONTH($K101) &lt;= 9, MONTH($L101) &gt;= 9), IF($O101 &lt;&gt; "", $E101/$O101, ""), ""),"")</f>
        <v>#VALUE!</v>
      </c>
      <c r="Y101" s="10" t="e">
        <f>IF('FY2023'!$A103&lt;&gt;"",IF(AND(MONTH($K101) &lt;= 10, MONTH($L101) &gt;= 10), IF($O101 &lt;&gt; "", $E101/$O101, ""), ""),"")</f>
        <v>#VALUE!</v>
      </c>
      <c r="Z101" s="10" t="e">
        <f>IF('FY2023'!$A103&lt;&gt;"",IF(AND(MONTH($K101) &lt;= 11, MONTH($L101) &gt;= 11), IF($O101 &lt;&gt; "", $E101/$O101, ""), ""),"")</f>
        <v>#VALUE!</v>
      </c>
      <c r="AA101" s="10" t="e">
        <f>IF('FY2023'!$A103&lt;&gt;"",IF(AND(MONTH($K101) &lt;= 12, MONTH($L101) &gt;= 12), IF($O101 &lt;&gt; "", $E101/$O101, ""), ""),"")</f>
        <v>#VALUE!</v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 t="e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#VALUE!</v>
      </c>
      <c r="L102" s="7" t="e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#VALUE!</v>
      </c>
      <c r="M102" s="7" t="e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#VALUE!</v>
      </c>
      <c r="N102" s="7" t="e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#VALUE!</v>
      </c>
      <c r="O102" s="5" t="e">
        <f t="shared" si="1"/>
        <v>#VALUE!</v>
      </c>
      <c r="P102" s="10" t="e">
        <f>IF('FY2023'!$A104&lt;&gt;"",IF(AND(MONTH($K102) &lt;= 1, MONTH($L102) &gt;= 1), IF($O102 &lt;&gt; "", $E102/$O102, ""), ""),"")</f>
        <v>#VALUE!</v>
      </c>
      <c r="Q102" s="10" t="e">
        <f>IF('FY2023'!$A104&lt;&gt;"",IF(AND(MONTH($K102) &lt;= 2, MONTH($L102) &gt;= 2), IF($O102 &lt;&gt; "", $E102/$O102, ""), ""),"")</f>
        <v>#VALUE!</v>
      </c>
      <c r="R102" s="10" t="e">
        <f>IF('FY2023'!$A104&lt;&gt;"",IF(AND(MONTH($K102) &lt;= 3, MONTH($L102) &gt;= 3), IF($O102 &lt;&gt; "", $E102/$O102, ""), ""),"")</f>
        <v>#VALUE!</v>
      </c>
      <c r="S102" s="10" t="e">
        <f>IF('FY2023'!$A104&lt;&gt;"",IF(AND(MONTH($K102) &lt;= 4, MONTH($L102) &gt;= 4), IF($O102 &lt;&gt; "", $E102/$O102, ""), ""),"")</f>
        <v>#VALUE!</v>
      </c>
      <c r="T102" s="10" t="e">
        <f>IF('FY2023'!$A104&lt;&gt;"",IF(AND(MONTH($K102) &lt;= 5, MONTH($L102) &gt;= 5), IF($O102 &lt;&gt; "", $E102/$O102, ""), ""),"")</f>
        <v>#VALUE!</v>
      </c>
      <c r="U102" s="10" t="e">
        <f>IF('FY2023'!$A104&lt;&gt;"",IF(AND(MONTH($K102) &lt;= 6, MONTH($L102) &gt;= 6), IF($O102 &lt;&gt; "", $E102/$O102, ""), ""),"")</f>
        <v>#VALUE!</v>
      </c>
      <c r="V102" s="10" t="e">
        <f>IF('FY2023'!$A104&lt;&gt;"",IF(AND(MONTH($K102) &lt;= 7, MONTH($L102) &gt;= 7 ), IF($O102 &lt;&gt; "", $E102/$O102, ""), ""),"")</f>
        <v>#VALUE!</v>
      </c>
      <c r="W102" s="10" t="e">
        <f>IF('FY2023'!$A104&lt;&gt;"",IF(AND(MONTH($K102) &lt;= 8, MONTH($L102) &gt;= 8), IF($O102 &lt;&gt; "", $E102/$O102, ""), ""),"")</f>
        <v>#VALUE!</v>
      </c>
      <c r="X102" s="10" t="e">
        <f>IF('FY2023'!$A104&lt;&gt;"",IF(AND(MONTH($K102) &lt;= 9, MONTH($L102) &gt;= 9), IF($O102 &lt;&gt; "", $E102/$O102, ""), ""),"")</f>
        <v>#VALUE!</v>
      </c>
      <c r="Y102" s="10" t="e">
        <f>IF('FY2023'!$A104&lt;&gt;"",IF(AND(MONTH($K102) &lt;= 10, MONTH($L102) &gt;= 10), IF($O102 &lt;&gt; "", $E102/$O102, ""), ""),"")</f>
        <v>#VALUE!</v>
      </c>
      <c r="Z102" s="10" t="e">
        <f>IF('FY2023'!$A104&lt;&gt;"",IF(AND(MONTH($K102) &lt;= 11, MONTH($L102) &gt;= 11), IF($O102 &lt;&gt; "", $E102/$O102, ""), ""),"")</f>
        <v>#VALUE!</v>
      </c>
      <c r="AA102" s="10" t="e">
        <f>IF('FY2023'!$A104&lt;&gt;"",IF(AND(MONTH($K102) &lt;= 12, MONTH($L102) &gt;= 12), IF($O102 &lt;&gt; "", $E102/$O102, ""), ""),"")</f>
        <v>#VALUE!</v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 t="e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#VALUE!</v>
      </c>
      <c r="L103" s="7" t="e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#VALUE!</v>
      </c>
      <c r="M103" s="7" t="e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#VALUE!</v>
      </c>
      <c r="N103" s="7" t="e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#VALUE!</v>
      </c>
      <c r="O103" s="5" t="e">
        <f t="shared" si="1"/>
        <v>#VALUE!</v>
      </c>
      <c r="P103" s="10" t="e">
        <f>IF('FY2023'!$A105&lt;&gt;"",IF(AND(MONTH($K103) &lt;= 1, MONTH($L103) &gt;= 1), IF($O103 &lt;&gt; "", $E103/$O103, ""), ""),"")</f>
        <v>#VALUE!</v>
      </c>
      <c r="Q103" s="10" t="e">
        <f>IF('FY2023'!$A105&lt;&gt;"",IF(AND(MONTH($K103) &lt;= 2, MONTH($L103) &gt;= 2), IF($O103 &lt;&gt; "", $E103/$O103, ""), ""),"")</f>
        <v>#VALUE!</v>
      </c>
      <c r="R103" s="10" t="e">
        <f>IF('FY2023'!$A105&lt;&gt;"",IF(AND(MONTH($K103) &lt;= 3, MONTH($L103) &gt;= 3), IF($O103 &lt;&gt; "", $E103/$O103, ""), ""),"")</f>
        <v>#VALUE!</v>
      </c>
      <c r="S103" s="10" t="e">
        <f>IF('FY2023'!$A105&lt;&gt;"",IF(AND(MONTH($K103) &lt;= 4, MONTH($L103) &gt;= 4), IF($O103 &lt;&gt; "", $E103/$O103, ""), ""),"")</f>
        <v>#VALUE!</v>
      </c>
      <c r="T103" s="10" t="e">
        <f>IF('FY2023'!$A105&lt;&gt;"",IF(AND(MONTH($K103) &lt;= 5, MONTH($L103) &gt;= 5), IF($O103 &lt;&gt; "", $E103/$O103, ""), ""),"")</f>
        <v>#VALUE!</v>
      </c>
      <c r="U103" s="10" t="e">
        <f>IF('FY2023'!$A105&lt;&gt;"",IF(AND(MONTH($K103) &lt;= 6, MONTH($L103) &gt;= 6), IF($O103 &lt;&gt; "", $E103/$O103, ""), ""),"")</f>
        <v>#VALUE!</v>
      </c>
      <c r="V103" s="10" t="e">
        <f>IF('FY2023'!$A105&lt;&gt;"",IF(AND(MONTH($K103) &lt;= 7, MONTH($L103) &gt;= 7 ), IF($O103 &lt;&gt; "", $E103/$O103, ""), ""),"")</f>
        <v>#VALUE!</v>
      </c>
      <c r="W103" s="10" t="e">
        <f>IF('FY2023'!$A105&lt;&gt;"",IF(AND(MONTH($K103) &lt;= 8, MONTH($L103) &gt;= 8), IF($O103 &lt;&gt; "", $E103/$O103, ""), ""),"")</f>
        <v>#VALUE!</v>
      </c>
      <c r="X103" s="10" t="e">
        <f>IF('FY2023'!$A105&lt;&gt;"",IF(AND(MONTH($K103) &lt;= 9, MONTH($L103) &gt;= 9), IF($O103 &lt;&gt; "", $E103/$O103, ""), ""),"")</f>
        <v>#VALUE!</v>
      </c>
      <c r="Y103" s="10" t="e">
        <f>IF('FY2023'!$A105&lt;&gt;"",IF(AND(MONTH($K103) &lt;= 10, MONTH($L103) &gt;= 10), IF($O103 &lt;&gt; "", $E103/$O103, ""), ""),"")</f>
        <v>#VALUE!</v>
      </c>
      <c r="Z103" s="10" t="e">
        <f>IF('FY2023'!$A105&lt;&gt;"",IF(AND(MONTH($K103) &lt;= 11, MONTH($L103) &gt;= 11), IF($O103 &lt;&gt; "", $E103/$O103, ""), ""),"")</f>
        <v>#VALUE!</v>
      </c>
      <c r="AA103" s="10" t="e">
        <f>IF('FY2023'!$A105&lt;&gt;"",IF(AND(MONTH($K103) &lt;= 12, MONTH($L103) &gt;= 12), IF($O103 &lt;&gt; "", $E103/$O103, ""), ""),"")</f>
        <v>#VALUE!</v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 t="e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#VALUE!</v>
      </c>
      <c r="L104" s="7" t="e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#VALUE!</v>
      </c>
      <c r="M104" s="7" t="e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#VALUE!</v>
      </c>
      <c r="N104" s="7" t="e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#VALUE!</v>
      </c>
      <c r="O104" s="5" t="e">
        <f t="shared" si="1"/>
        <v>#VALUE!</v>
      </c>
      <c r="P104" s="10" t="e">
        <f>IF('FY2023'!$A106&lt;&gt;"",IF(AND(MONTH($K104) &lt;= 1, MONTH($L104) &gt;= 1), IF($O104 &lt;&gt; "", $E104/$O104, ""), ""),"")</f>
        <v>#VALUE!</v>
      </c>
      <c r="Q104" s="10" t="e">
        <f>IF('FY2023'!$A106&lt;&gt;"",IF(AND(MONTH($K104) &lt;= 2, MONTH($L104) &gt;= 2), IF($O104 &lt;&gt; "", $E104/$O104, ""), ""),"")</f>
        <v>#VALUE!</v>
      </c>
      <c r="R104" s="10" t="e">
        <f>IF('FY2023'!$A106&lt;&gt;"",IF(AND(MONTH($K104) &lt;= 3, MONTH($L104) &gt;= 3), IF($O104 &lt;&gt; "", $E104/$O104, ""), ""),"")</f>
        <v>#VALUE!</v>
      </c>
      <c r="S104" s="10" t="e">
        <f>IF('FY2023'!$A106&lt;&gt;"",IF(AND(MONTH($K104) &lt;= 4, MONTH($L104) &gt;= 4), IF($O104 &lt;&gt; "", $E104/$O104, ""), ""),"")</f>
        <v>#VALUE!</v>
      </c>
      <c r="T104" s="10" t="e">
        <f>IF('FY2023'!$A106&lt;&gt;"",IF(AND(MONTH($K104) &lt;= 5, MONTH($L104) &gt;= 5), IF($O104 &lt;&gt; "", $E104/$O104, ""), ""),"")</f>
        <v>#VALUE!</v>
      </c>
      <c r="U104" s="10" t="e">
        <f>IF('FY2023'!$A106&lt;&gt;"",IF(AND(MONTH($K104) &lt;= 6, MONTH($L104) &gt;= 6), IF($O104 &lt;&gt; "", $E104/$O104, ""), ""),"")</f>
        <v>#VALUE!</v>
      </c>
      <c r="V104" s="10" t="e">
        <f>IF('FY2023'!$A106&lt;&gt;"",IF(AND(MONTH($K104) &lt;= 7, MONTH($L104) &gt;= 7 ), IF($O104 &lt;&gt; "", $E104/$O104, ""), ""),"")</f>
        <v>#VALUE!</v>
      </c>
      <c r="W104" s="10" t="e">
        <f>IF('FY2023'!$A106&lt;&gt;"",IF(AND(MONTH($K104) &lt;= 8, MONTH($L104) &gt;= 8), IF($O104 &lt;&gt; "", $E104/$O104, ""), ""),"")</f>
        <v>#VALUE!</v>
      </c>
      <c r="X104" s="10" t="e">
        <f>IF('FY2023'!$A106&lt;&gt;"",IF(AND(MONTH($K104) &lt;= 9, MONTH($L104) &gt;= 9), IF($O104 &lt;&gt; "", $E104/$O104, ""), ""),"")</f>
        <v>#VALUE!</v>
      </c>
      <c r="Y104" s="10" t="e">
        <f>IF('FY2023'!$A106&lt;&gt;"",IF(AND(MONTH($K104) &lt;= 10, MONTH($L104) &gt;= 10), IF($O104 &lt;&gt; "", $E104/$O104, ""), ""),"")</f>
        <v>#VALUE!</v>
      </c>
      <c r="Z104" s="10" t="e">
        <f>IF('FY2023'!$A106&lt;&gt;"",IF(AND(MONTH($K104) &lt;= 11, MONTH($L104) &gt;= 11), IF($O104 &lt;&gt; "", $E104/$O104, ""), ""),"")</f>
        <v>#VALUE!</v>
      </c>
      <c r="AA104" s="10" t="e">
        <f>IF('FY2023'!$A106&lt;&gt;"",IF(AND(MONTH($K104) &lt;= 12, MONTH($L104) &gt;= 12), IF($O104 &lt;&gt; "", $E104/$O104, ""), ""),"")</f>
        <v>#VALUE!</v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 t="e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#VALUE!</v>
      </c>
      <c r="L105" s="7" t="e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#VALUE!</v>
      </c>
      <c r="M105" s="7" t="e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#VALUE!</v>
      </c>
      <c r="N105" s="7" t="e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#VALUE!</v>
      </c>
      <c r="O105" s="5" t="e">
        <f t="shared" si="1"/>
        <v>#VALUE!</v>
      </c>
      <c r="P105" s="10" t="e">
        <f>IF('FY2023'!$A107&lt;&gt;"",IF(AND(MONTH($K105) &lt;= 1, MONTH($L105) &gt;= 1), IF($O105 &lt;&gt; "", $E105/$O105, ""), ""),"")</f>
        <v>#VALUE!</v>
      </c>
      <c r="Q105" s="10" t="e">
        <f>IF('FY2023'!$A107&lt;&gt;"",IF(AND(MONTH($K105) &lt;= 2, MONTH($L105) &gt;= 2), IF($O105 &lt;&gt; "", $E105/$O105, ""), ""),"")</f>
        <v>#VALUE!</v>
      </c>
      <c r="R105" s="10" t="e">
        <f>IF('FY2023'!$A107&lt;&gt;"",IF(AND(MONTH($K105) &lt;= 3, MONTH($L105) &gt;= 3), IF($O105 &lt;&gt; "", $E105/$O105, ""), ""),"")</f>
        <v>#VALUE!</v>
      </c>
      <c r="S105" s="10" t="e">
        <f>IF('FY2023'!$A107&lt;&gt;"",IF(AND(MONTH($K105) &lt;= 4, MONTH($L105) &gt;= 4), IF($O105 &lt;&gt; "", $E105/$O105, ""), ""),"")</f>
        <v>#VALUE!</v>
      </c>
      <c r="T105" s="10" t="e">
        <f>IF('FY2023'!$A107&lt;&gt;"",IF(AND(MONTH($K105) &lt;= 5, MONTH($L105) &gt;= 5), IF($O105 &lt;&gt; "", $E105/$O105, ""), ""),"")</f>
        <v>#VALUE!</v>
      </c>
      <c r="U105" s="10" t="e">
        <f>IF('FY2023'!$A107&lt;&gt;"",IF(AND(MONTH($K105) &lt;= 6, MONTH($L105) &gt;= 6), IF($O105 &lt;&gt; "", $E105/$O105, ""), ""),"")</f>
        <v>#VALUE!</v>
      </c>
      <c r="V105" s="10" t="e">
        <f>IF('FY2023'!$A107&lt;&gt;"",IF(AND(MONTH($K105) &lt;= 7, MONTH($L105) &gt;= 7 ), IF($O105 &lt;&gt; "", $E105/$O105, ""), ""),"")</f>
        <v>#VALUE!</v>
      </c>
      <c r="W105" s="10" t="e">
        <f>IF('FY2023'!$A107&lt;&gt;"",IF(AND(MONTH($K105) &lt;= 8, MONTH($L105) &gt;= 8), IF($O105 &lt;&gt; "", $E105/$O105, ""), ""),"")</f>
        <v>#VALUE!</v>
      </c>
      <c r="X105" s="10" t="e">
        <f>IF('FY2023'!$A107&lt;&gt;"",IF(AND(MONTH($K105) &lt;= 9, MONTH($L105) &gt;= 9), IF($O105 &lt;&gt; "", $E105/$O105, ""), ""),"")</f>
        <v>#VALUE!</v>
      </c>
      <c r="Y105" s="10" t="e">
        <f>IF('FY2023'!$A107&lt;&gt;"",IF(AND(MONTH($K105) &lt;= 10, MONTH($L105) &gt;= 10), IF($O105 &lt;&gt; "", $E105/$O105, ""), ""),"")</f>
        <v>#VALUE!</v>
      </c>
      <c r="Z105" s="10" t="e">
        <f>IF('FY2023'!$A107&lt;&gt;"",IF(AND(MONTH($K105) &lt;= 11, MONTH($L105) &gt;= 11), IF($O105 &lt;&gt; "", $E105/$O105, ""), ""),"")</f>
        <v>#VALUE!</v>
      </c>
      <c r="AA105" s="10" t="e">
        <f>IF('FY2023'!$A107&lt;&gt;"",IF(AND(MONTH($K105) &lt;= 12, MONTH($L105) &gt;= 12), IF($O105 &lt;&gt; "", $E105/$O105, ""), ""),"")</f>
        <v>#VALUE!</v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 t="e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#VALUE!</v>
      </c>
      <c r="L106" s="7" t="e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#VALUE!</v>
      </c>
      <c r="M106" s="7" t="e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#VALUE!</v>
      </c>
      <c r="N106" s="7" t="e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#VALUE!</v>
      </c>
      <c r="O106" s="5" t="e">
        <f t="shared" si="1"/>
        <v>#VALUE!</v>
      </c>
      <c r="P106" s="10" t="e">
        <f>IF('FY2023'!$A108&lt;&gt;"",IF(AND(MONTH($K106) &lt;= 1, MONTH($L106) &gt;= 1), IF($O106 &lt;&gt; "", $E106/$O106, ""), ""),"")</f>
        <v>#VALUE!</v>
      </c>
      <c r="Q106" s="10" t="e">
        <f>IF('FY2023'!$A108&lt;&gt;"",IF(AND(MONTH($K106) &lt;= 2, MONTH($L106) &gt;= 2), IF($O106 &lt;&gt; "", $E106/$O106, ""), ""),"")</f>
        <v>#VALUE!</v>
      </c>
      <c r="R106" s="10" t="e">
        <f>IF('FY2023'!$A108&lt;&gt;"",IF(AND(MONTH($K106) &lt;= 3, MONTH($L106) &gt;= 3), IF($O106 &lt;&gt; "", $E106/$O106, ""), ""),"")</f>
        <v>#VALUE!</v>
      </c>
      <c r="S106" s="10" t="e">
        <f>IF('FY2023'!$A108&lt;&gt;"",IF(AND(MONTH($K106) &lt;= 4, MONTH($L106) &gt;= 4), IF($O106 &lt;&gt; "", $E106/$O106, ""), ""),"")</f>
        <v>#VALUE!</v>
      </c>
      <c r="T106" s="10" t="e">
        <f>IF('FY2023'!$A108&lt;&gt;"",IF(AND(MONTH($K106) &lt;= 5, MONTH($L106) &gt;= 5), IF($O106 &lt;&gt; "", $E106/$O106, ""), ""),"")</f>
        <v>#VALUE!</v>
      </c>
      <c r="U106" s="10" t="e">
        <f>IF('FY2023'!$A108&lt;&gt;"",IF(AND(MONTH($K106) &lt;= 6, MONTH($L106) &gt;= 6), IF($O106 &lt;&gt; "", $E106/$O106, ""), ""),"")</f>
        <v>#VALUE!</v>
      </c>
      <c r="V106" s="10" t="e">
        <f>IF('FY2023'!$A108&lt;&gt;"",IF(AND(MONTH($K106) &lt;= 7, MONTH($L106) &gt;= 7 ), IF($O106 &lt;&gt; "", $E106/$O106, ""), ""),"")</f>
        <v>#VALUE!</v>
      </c>
      <c r="W106" s="10" t="e">
        <f>IF('FY2023'!$A108&lt;&gt;"",IF(AND(MONTH($K106) &lt;= 8, MONTH($L106) &gt;= 8), IF($O106 &lt;&gt; "", $E106/$O106, ""), ""),"")</f>
        <v>#VALUE!</v>
      </c>
      <c r="X106" s="10" t="e">
        <f>IF('FY2023'!$A108&lt;&gt;"",IF(AND(MONTH($K106) &lt;= 9, MONTH($L106) &gt;= 9), IF($O106 &lt;&gt; "", $E106/$O106, ""), ""),"")</f>
        <v>#VALUE!</v>
      </c>
      <c r="Y106" s="10" t="e">
        <f>IF('FY2023'!$A108&lt;&gt;"",IF(AND(MONTH($K106) &lt;= 10, MONTH($L106) &gt;= 10), IF($O106 &lt;&gt; "", $E106/$O106, ""), ""),"")</f>
        <v>#VALUE!</v>
      </c>
      <c r="Z106" s="10" t="e">
        <f>IF('FY2023'!$A108&lt;&gt;"",IF(AND(MONTH($K106) &lt;= 11, MONTH($L106) &gt;= 11), IF($O106 &lt;&gt; "", $E106/$O106, ""), ""),"")</f>
        <v>#VALUE!</v>
      </c>
      <c r="AA106" s="10" t="e">
        <f>IF('FY2023'!$A108&lt;&gt;"",IF(AND(MONTH($K106) &lt;= 12, MONTH($L106) &gt;= 12), IF($O106 &lt;&gt; "", $E106/$O106, ""), ""),"")</f>
        <v>#VALUE!</v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 t="e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#VALUE!</v>
      </c>
      <c r="L107" s="7" t="e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#VALUE!</v>
      </c>
      <c r="M107" s="7" t="e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#VALUE!</v>
      </c>
      <c r="N107" s="7" t="e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#VALUE!</v>
      </c>
      <c r="O107" s="5" t="e">
        <f t="shared" si="1"/>
        <v>#VALUE!</v>
      </c>
      <c r="P107" s="10" t="e">
        <f>IF('FY2023'!$A109&lt;&gt;"",IF(AND(MONTH($K107) &lt;= 1, MONTH($L107) &gt;= 1), IF($O107 &lt;&gt; "", $E107/$O107, ""), ""),"")</f>
        <v>#VALUE!</v>
      </c>
      <c r="Q107" s="10" t="e">
        <f>IF('FY2023'!$A109&lt;&gt;"",IF(AND(MONTH($K107) &lt;= 2, MONTH($L107) &gt;= 2), IF($O107 &lt;&gt; "", $E107/$O107, ""), ""),"")</f>
        <v>#VALUE!</v>
      </c>
      <c r="R107" s="10" t="e">
        <f>IF('FY2023'!$A109&lt;&gt;"",IF(AND(MONTH($K107) &lt;= 3, MONTH($L107) &gt;= 3), IF($O107 &lt;&gt; "", $E107/$O107, ""), ""),"")</f>
        <v>#VALUE!</v>
      </c>
      <c r="S107" s="10" t="e">
        <f>IF('FY2023'!$A109&lt;&gt;"",IF(AND(MONTH($K107) &lt;= 4, MONTH($L107) &gt;= 4), IF($O107 &lt;&gt; "", $E107/$O107, ""), ""),"")</f>
        <v>#VALUE!</v>
      </c>
      <c r="T107" s="10" t="e">
        <f>IF('FY2023'!$A109&lt;&gt;"",IF(AND(MONTH($K107) &lt;= 5, MONTH($L107) &gt;= 5), IF($O107 &lt;&gt; "", $E107/$O107, ""), ""),"")</f>
        <v>#VALUE!</v>
      </c>
      <c r="U107" s="10" t="e">
        <f>IF('FY2023'!$A109&lt;&gt;"",IF(AND(MONTH($K107) &lt;= 6, MONTH($L107) &gt;= 6), IF($O107 &lt;&gt; "", $E107/$O107, ""), ""),"")</f>
        <v>#VALUE!</v>
      </c>
      <c r="V107" s="10" t="e">
        <f>IF('FY2023'!$A109&lt;&gt;"",IF(AND(MONTH($K107) &lt;= 7, MONTH($L107) &gt;= 7 ), IF($O107 &lt;&gt; "", $E107/$O107, ""), ""),"")</f>
        <v>#VALUE!</v>
      </c>
      <c r="W107" s="10" t="e">
        <f>IF('FY2023'!$A109&lt;&gt;"",IF(AND(MONTH($K107) &lt;= 8, MONTH($L107) &gt;= 8), IF($O107 &lt;&gt; "", $E107/$O107, ""), ""),"")</f>
        <v>#VALUE!</v>
      </c>
      <c r="X107" s="10" t="e">
        <f>IF('FY2023'!$A109&lt;&gt;"",IF(AND(MONTH($K107) &lt;= 9, MONTH($L107) &gt;= 9), IF($O107 &lt;&gt; "", $E107/$O107, ""), ""),"")</f>
        <v>#VALUE!</v>
      </c>
      <c r="Y107" s="10" t="e">
        <f>IF('FY2023'!$A109&lt;&gt;"",IF(AND(MONTH($K107) &lt;= 10, MONTH($L107) &gt;= 10), IF($O107 &lt;&gt; "", $E107/$O107, ""), ""),"")</f>
        <v>#VALUE!</v>
      </c>
      <c r="Z107" s="10" t="e">
        <f>IF('FY2023'!$A109&lt;&gt;"",IF(AND(MONTH($K107) &lt;= 11, MONTH($L107) &gt;= 11), IF($O107 &lt;&gt; "", $E107/$O107, ""), ""),"")</f>
        <v>#VALUE!</v>
      </c>
      <c r="AA107" s="10" t="e">
        <f>IF('FY2023'!$A109&lt;&gt;"",IF(AND(MONTH($K107) &lt;= 12, MONTH($L107) &gt;= 12), IF($O107 &lt;&gt; "", $E107/$O107, ""), ""),"")</f>
        <v>#VALUE!</v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 t="e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#VALUE!</v>
      </c>
      <c r="L108" s="7" t="e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#VALUE!</v>
      </c>
      <c r="M108" s="7" t="e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#VALUE!</v>
      </c>
      <c r="N108" s="7" t="e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#VALUE!</v>
      </c>
      <c r="O108" s="5" t="e">
        <f t="shared" si="1"/>
        <v>#VALUE!</v>
      </c>
      <c r="P108" s="10" t="e">
        <f>IF('FY2023'!$A110&lt;&gt;"",IF(AND(MONTH($K108) &lt;= 1, MONTH($L108) &gt;= 1), IF($O108 &lt;&gt; "", $E108/$O108, ""), ""),"")</f>
        <v>#VALUE!</v>
      </c>
      <c r="Q108" s="10" t="e">
        <f>IF('FY2023'!$A110&lt;&gt;"",IF(AND(MONTH($K108) &lt;= 2, MONTH($L108) &gt;= 2), IF($O108 &lt;&gt; "", $E108/$O108, ""), ""),"")</f>
        <v>#VALUE!</v>
      </c>
      <c r="R108" s="10" t="e">
        <f>IF('FY2023'!$A110&lt;&gt;"",IF(AND(MONTH($K108) &lt;= 3, MONTH($L108) &gt;= 3), IF($O108 &lt;&gt; "", $E108/$O108, ""), ""),"")</f>
        <v>#VALUE!</v>
      </c>
      <c r="S108" s="10" t="e">
        <f>IF('FY2023'!$A110&lt;&gt;"",IF(AND(MONTH($K108) &lt;= 4, MONTH($L108) &gt;= 4), IF($O108 &lt;&gt; "", $E108/$O108, ""), ""),"")</f>
        <v>#VALUE!</v>
      </c>
      <c r="T108" s="10" t="e">
        <f>IF('FY2023'!$A110&lt;&gt;"",IF(AND(MONTH($K108) &lt;= 5, MONTH($L108) &gt;= 5), IF($O108 &lt;&gt; "", $E108/$O108, ""), ""),"")</f>
        <v>#VALUE!</v>
      </c>
      <c r="U108" s="10" t="e">
        <f>IF('FY2023'!$A110&lt;&gt;"",IF(AND(MONTH($K108) &lt;= 6, MONTH($L108) &gt;= 6), IF($O108 &lt;&gt; "", $E108/$O108, ""), ""),"")</f>
        <v>#VALUE!</v>
      </c>
      <c r="V108" s="10" t="e">
        <f>IF('FY2023'!$A110&lt;&gt;"",IF(AND(MONTH($K108) &lt;= 7, MONTH($L108) &gt;= 7 ), IF($O108 &lt;&gt; "", $E108/$O108, ""), ""),"")</f>
        <v>#VALUE!</v>
      </c>
      <c r="W108" s="10" t="e">
        <f>IF('FY2023'!$A110&lt;&gt;"",IF(AND(MONTH($K108) &lt;= 8, MONTH($L108) &gt;= 8), IF($O108 &lt;&gt; "", $E108/$O108, ""), ""),"")</f>
        <v>#VALUE!</v>
      </c>
      <c r="X108" s="10" t="e">
        <f>IF('FY2023'!$A110&lt;&gt;"",IF(AND(MONTH($K108) &lt;= 9, MONTH($L108) &gt;= 9), IF($O108 &lt;&gt; "", $E108/$O108, ""), ""),"")</f>
        <v>#VALUE!</v>
      </c>
      <c r="Y108" s="10" t="e">
        <f>IF('FY2023'!$A110&lt;&gt;"",IF(AND(MONTH($K108) &lt;= 10, MONTH($L108) &gt;= 10), IF($O108 &lt;&gt; "", $E108/$O108, ""), ""),"")</f>
        <v>#VALUE!</v>
      </c>
      <c r="Z108" s="10" t="e">
        <f>IF('FY2023'!$A110&lt;&gt;"",IF(AND(MONTH($K108) &lt;= 11, MONTH($L108) &gt;= 11), IF($O108 &lt;&gt; "", $E108/$O108, ""), ""),"")</f>
        <v>#VALUE!</v>
      </c>
      <c r="AA108" s="10" t="e">
        <f>IF('FY2023'!$A110&lt;&gt;"",IF(AND(MONTH($K108) &lt;= 12, MONTH($L108) &gt;= 12), IF($O108 &lt;&gt; "", $E108/$O108, ""), ""),"")</f>
        <v>#VALUE!</v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 t="e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#VALUE!</v>
      </c>
      <c r="L109" s="7" t="e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#VALUE!</v>
      </c>
      <c r="M109" s="7" t="e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#VALUE!</v>
      </c>
      <c r="N109" s="7" t="e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#VALUE!</v>
      </c>
      <c r="O109" s="5" t="e">
        <f t="shared" si="1"/>
        <v>#VALUE!</v>
      </c>
      <c r="P109" s="10" t="e">
        <f>IF('FY2023'!$A111&lt;&gt;"",IF(AND(MONTH($K109) &lt;= 1, MONTH($L109) &gt;= 1), IF($O109 &lt;&gt; "", $E109/$O109, ""), ""),"")</f>
        <v>#VALUE!</v>
      </c>
      <c r="Q109" s="10" t="e">
        <f>IF('FY2023'!$A111&lt;&gt;"",IF(AND(MONTH($K109) &lt;= 2, MONTH($L109) &gt;= 2), IF($O109 &lt;&gt; "", $E109/$O109, ""), ""),"")</f>
        <v>#VALUE!</v>
      </c>
      <c r="R109" s="10" t="e">
        <f>IF('FY2023'!$A111&lt;&gt;"",IF(AND(MONTH($K109) &lt;= 3, MONTH($L109) &gt;= 3), IF($O109 &lt;&gt; "", $E109/$O109, ""), ""),"")</f>
        <v>#VALUE!</v>
      </c>
      <c r="S109" s="10" t="e">
        <f>IF('FY2023'!$A111&lt;&gt;"",IF(AND(MONTH($K109) &lt;= 4, MONTH($L109) &gt;= 4), IF($O109 &lt;&gt; "", $E109/$O109, ""), ""),"")</f>
        <v>#VALUE!</v>
      </c>
      <c r="T109" s="10" t="e">
        <f>IF('FY2023'!$A111&lt;&gt;"",IF(AND(MONTH($K109) &lt;= 5, MONTH($L109) &gt;= 5), IF($O109 &lt;&gt; "", $E109/$O109, ""), ""),"")</f>
        <v>#VALUE!</v>
      </c>
      <c r="U109" s="10" t="e">
        <f>IF('FY2023'!$A111&lt;&gt;"",IF(AND(MONTH($K109) &lt;= 6, MONTH($L109) &gt;= 6), IF($O109 &lt;&gt; "", $E109/$O109, ""), ""),"")</f>
        <v>#VALUE!</v>
      </c>
      <c r="V109" s="10" t="e">
        <f>IF('FY2023'!$A111&lt;&gt;"",IF(AND(MONTH($K109) &lt;= 7, MONTH($L109) &gt;= 7 ), IF($O109 &lt;&gt; "", $E109/$O109, ""), ""),"")</f>
        <v>#VALUE!</v>
      </c>
      <c r="W109" s="10" t="e">
        <f>IF('FY2023'!$A111&lt;&gt;"",IF(AND(MONTH($K109) &lt;= 8, MONTH($L109) &gt;= 8), IF($O109 &lt;&gt; "", $E109/$O109, ""), ""),"")</f>
        <v>#VALUE!</v>
      </c>
      <c r="X109" s="10" t="e">
        <f>IF('FY2023'!$A111&lt;&gt;"",IF(AND(MONTH($K109) &lt;= 9, MONTH($L109) &gt;= 9), IF($O109 &lt;&gt; "", $E109/$O109, ""), ""),"")</f>
        <v>#VALUE!</v>
      </c>
      <c r="Y109" s="10" t="e">
        <f>IF('FY2023'!$A111&lt;&gt;"",IF(AND(MONTH($K109) &lt;= 10, MONTH($L109) &gt;= 10), IF($O109 &lt;&gt; "", $E109/$O109, ""), ""),"")</f>
        <v>#VALUE!</v>
      </c>
      <c r="Z109" s="10" t="e">
        <f>IF('FY2023'!$A111&lt;&gt;"",IF(AND(MONTH($K109) &lt;= 11, MONTH($L109) &gt;= 11), IF($O109 &lt;&gt; "", $E109/$O109, ""), ""),"")</f>
        <v>#VALUE!</v>
      </c>
      <c r="AA109" s="10" t="e">
        <f>IF('FY2023'!$A111&lt;&gt;"",IF(AND(MONTH($K109) &lt;= 12, MONTH($L109) &gt;= 12), IF($O109 &lt;&gt; "", $E109/$O109, ""), ""),"")</f>
        <v>#VALUE!</v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 t="e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#VALUE!</v>
      </c>
      <c r="L110" s="7" t="e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#VALUE!</v>
      </c>
      <c r="M110" s="7" t="e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#VALUE!</v>
      </c>
      <c r="N110" s="7" t="e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#VALUE!</v>
      </c>
      <c r="O110" s="5" t="e">
        <f t="shared" si="1"/>
        <v>#VALUE!</v>
      </c>
      <c r="P110" s="10" t="e">
        <f>IF('FY2023'!$A112&lt;&gt;"",IF(AND(MONTH($K110) &lt;= 1, MONTH($L110) &gt;= 1), IF($O110 &lt;&gt; "", $E110/$O110, ""), ""),"")</f>
        <v>#VALUE!</v>
      </c>
      <c r="Q110" s="10" t="e">
        <f>IF('FY2023'!$A112&lt;&gt;"",IF(AND(MONTH($K110) &lt;= 2, MONTH($L110) &gt;= 2), IF($O110 &lt;&gt; "", $E110/$O110, ""), ""),"")</f>
        <v>#VALUE!</v>
      </c>
      <c r="R110" s="10" t="e">
        <f>IF('FY2023'!$A112&lt;&gt;"",IF(AND(MONTH($K110) &lt;= 3, MONTH($L110) &gt;= 3), IF($O110 &lt;&gt; "", $E110/$O110, ""), ""),"")</f>
        <v>#VALUE!</v>
      </c>
      <c r="S110" s="10" t="e">
        <f>IF('FY2023'!$A112&lt;&gt;"",IF(AND(MONTH($K110) &lt;= 4, MONTH($L110) &gt;= 4), IF($O110 &lt;&gt; "", $E110/$O110, ""), ""),"")</f>
        <v>#VALUE!</v>
      </c>
      <c r="T110" s="10" t="e">
        <f>IF('FY2023'!$A112&lt;&gt;"",IF(AND(MONTH($K110) &lt;= 5, MONTH($L110) &gt;= 5), IF($O110 &lt;&gt; "", $E110/$O110, ""), ""),"")</f>
        <v>#VALUE!</v>
      </c>
      <c r="U110" s="10" t="e">
        <f>IF('FY2023'!$A112&lt;&gt;"",IF(AND(MONTH($K110) &lt;= 6, MONTH($L110) &gt;= 6), IF($O110 &lt;&gt; "", $E110/$O110, ""), ""),"")</f>
        <v>#VALUE!</v>
      </c>
      <c r="V110" s="10" t="e">
        <f>IF('FY2023'!$A112&lt;&gt;"",IF(AND(MONTH($K110) &lt;= 7, MONTH($L110) &gt;= 7 ), IF($O110 &lt;&gt; "", $E110/$O110, ""), ""),"")</f>
        <v>#VALUE!</v>
      </c>
      <c r="W110" s="10" t="e">
        <f>IF('FY2023'!$A112&lt;&gt;"",IF(AND(MONTH($K110) &lt;= 8, MONTH($L110) &gt;= 8), IF($O110 &lt;&gt; "", $E110/$O110, ""), ""),"")</f>
        <v>#VALUE!</v>
      </c>
      <c r="X110" s="10" t="e">
        <f>IF('FY2023'!$A112&lt;&gt;"",IF(AND(MONTH($K110) &lt;= 9, MONTH($L110) &gt;= 9), IF($O110 &lt;&gt; "", $E110/$O110, ""), ""),"")</f>
        <v>#VALUE!</v>
      </c>
      <c r="Y110" s="10" t="e">
        <f>IF('FY2023'!$A112&lt;&gt;"",IF(AND(MONTH($K110) &lt;= 10, MONTH($L110) &gt;= 10), IF($O110 &lt;&gt; "", $E110/$O110, ""), ""),"")</f>
        <v>#VALUE!</v>
      </c>
      <c r="Z110" s="10" t="e">
        <f>IF('FY2023'!$A112&lt;&gt;"",IF(AND(MONTH($K110) &lt;= 11, MONTH($L110) &gt;= 11), IF($O110 &lt;&gt; "", $E110/$O110, ""), ""),"")</f>
        <v>#VALUE!</v>
      </c>
      <c r="AA110" s="10" t="e">
        <f>IF('FY2023'!$A112&lt;&gt;"",IF(AND(MONTH($K110) &lt;= 12, MONTH($L110) &gt;= 12), IF($O110 &lt;&gt; "", $E110/$O110, ""), ""),"")</f>
        <v>#VALUE!</v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 t="e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#VALUE!</v>
      </c>
      <c r="L111" s="7" t="e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#VALUE!</v>
      </c>
      <c r="M111" s="7" t="e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#VALUE!</v>
      </c>
      <c r="N111" s="7" t="e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#VALUE!</v>
      </c>
      <c r="O111" s="5" t="e">
        <f t="shared" si="1"/>
        <v>#VALUE!</v>
      </c>
      <c r="P111" s="10" t="e">
        <f>IF('FY2023'!$A113&lt;&gt;"",IF(AND(MONTH($K111) &lt;= 1, MONTH($L111) &gt;= 1), IF($O111 &lt;&gt; "", $E111/$O111, ""), ""),"")</f>
        <v>#VALUE!</v>
      </c>
      <c r="Q111" s="10" t="e">
        <f>IF('FY2023'!$A113&lt;&gt;"",IF(AND(MONTH($K111) &lt;= 2, MONTH($L111) &gt;= 2), IF($O111 &lt;&gt; "", $E111/$O111, ""), ""),"")</f>
        <v>#VALUE!</v>
      </c>
      <c r="R111" s="10" t="e">
        <f>IF('FY2023'!$A113&lt;&gt;"",IF(AND(MONTH($K111) &lt;= 3, MONTH($L111) &gt;= 3), IF($O111 &lt;&gt; "", $E111/$O111, ""), ""),"")</f>
        <v>#VALUE!</v>
      </c>
      <c r="S111" s="10" t="e">
        <f>IF('FY2023'!$A113&lt;&gt;"",IF(AND(MONTH($K111) &lt;= 4, MONTH($L111) &gt;= 4), IF($O111 &lt;&gt; "", $E111/$O111, ""), ""),"")</f>
        <v>#VALUE!</v>
      </c>
      <c r="T111" s="10" t="e">
        <f>IF('FY2023'!$A113&lt;&gt;"",IF(AND(MONTH($K111) &lt;= 5, MONTH($L111) &gt;= 5), IF($O111 &lt;&gt; "", $E111/$O111, ""), ""),"")</f>
        <v>#VALUE!</v>
      </c>
      <c r="U111" s="10" t="e">
        <f>IF('FY2023'!$A113&lt;&gt;"",IF(AND(MONTH($K111) &lt;= 6, MONTH($L111) &gt;= 6), IF($O111 &lt;&gt; "", $E111/$O111, ""), ""),"")</f>
        <v>#VALUE!</v>
      </c>
      <c r="V111" s="10" t="e">
        <f>IF('FY2023'!$A113&lt;&gt;"",IF(AND(MONTH($K111) &lt;= 7, MONTH($L111) &gt;= 7 ), IF($O111 &lt;&gt; "", $E111/$O111, ""), ""),"")</f>
        <v>#VALUE!</v>
      </c>
      <c r="W111" s="10" t="e">
        <f>IF('FY2023'!$A113&lt;&gt;"",IF(AND(MONTH($K111) &lt;= 8, MONTH($L111) &gt;= 8), IF($O111 &lt;&gt; "", $E111/$O111, ""), ""),"")</f>
        <v>#VALUE!</v>
      </c>
      <c r="X111" s="10" t="e">
        <f>IF('FY2023'!$A113&lt;&gt;"",IF(AND(MONTH($K111) &lt;= 9, MONTH($L111) &gt;= 9), IF($O111 &lt;&gt; "", $E111/$O111, ""), ""),"")</f>
        <v>#VALUE!</v>
      </c>
      <c r="Y111" s="10" t="e">
        <f>IF('FY2023'!$A113&lt;&gt;"",IF(AND(MONTH($K111) &lt;= 10, MONTH($L111) &gt;= 10), IF($O111 &lt;&gt; "", $E111/$O111, ""), ""),"")</f>
        <v>#VALUE!</v>
      </c>
      <c r="Z111" s="10" t="e">
        <f>IF('FY2023'!$A113&lt;&gt;"",IF(AND(MONTH($K111) &lt;= 11, MONTH($L111) &gt;= 11), IF($O111 &lt;&gt; "", $E111/$O111, ""), ""),"")</f>
        <v>#VALUE!</v>
      </c>
      <c r="AA111" s="10" t="e">
        <f>IF('FY2023'!$A113&lt;&gt;"",IF(AND(MONTH($K111) &lt;= 12, MONTH($L111) &gt;= 12), IF($O111 &lt;&gt; "", $E111/$O111, ""), ""),"")</f>
        <v>#VALUE!</v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 t="e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#VALUE!</v>
      </c>
      <c r="L112" s="7" t="e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#VALUE!</v>
      </c>
      <c r="M112" s="7" t="e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#VALUE!</v>
      </c>
      <c r="N112" s="7" t="e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#VALUE!</v>
      </c>
      <c r="O112" s="5" t="e">
        <f t="shared" si="1"/>
        <v>#VALUE!</v>
      </c>
      <c r="P112" s="10" t="e">
        <f>IF('FY2023'!$A114&lt;&gt;"",IF(AND(MONTH($K112) &lt;= 1, MONTH($L112) &gt;= 1), IF($O112 &lt;&gt; "", $E112/$O112, ""), ""),"")</f>
        <v>#VALUE!</v>
      </c>
      <c r="Q112" s="10" t="e">
        <f>IF('FY2023'!$A114&lt;&gt;"",IF(AND(MONTH($K112) &lt;= 2, MONTH($L112) &gt;= 2), IF($O112 &lt;&gt; "", $E112/$O112, ""), ""),"")</f>
        <v>#VALUE!</v>
      </c>
      <c r="R112" s="10" t="e">
        <f>IF('FY2023'!$A114&lt;&gt;"",IF(AND(MONTH($K112) &lt;= 3, MONTH($L112) &gt;= 3), IF($O112 &lt;&gt; "", $E112/$O112, ""), ""),"")</f>
        <v>#VALUE!</v>
      </c>
      <c r="S112" s="10" t="e">
        <f>IF('FY2023'!$A114&lt;&gt;"",IF(AND(MONTH($K112) &lt;= 4, MONTH($L112) &gt;= 4), IF($O112 &lt;&gt; "", $E112/$O112, ""), ""),"")</f>
        <v>#VALUE!</v>
      </c>
      <c r="T112" s="10" t="e">
        <f>IF('FY2023'!$A114&lt;&gt;"",IF(AND(MONTH($K112) &lt;= 5, MONTH($L112) &gt;= 5), IF($O112 &lt;&gt; "", $E112/$O112, ""), ""),"")</f>
        <v>#VALUE!</v>
      </c>
      <c r="U112" s="10" t="e">
        <f>IF('FY2023'!$A114&lt;&gt;"",IF(AND(MONTH($K112) &lt;= 6, MONTH($L112) &gt;= 6), IF($O112 &lt;&gt; "", $E112/$O112, ""), ""),"")</f>
        <v>#VALUE!</v>
      </c>
      <c r="V112" s="10" t="e">
        <f>IF('FY2023'!$A114&lt;&gt;"",IF(AND(MONTH($K112) &lt;= 7, MONTH($L112) &gt;= 7 ), IF($O112 &lt;&gt; "", $E112/$O112, ""), ""),"")</f>
        <v>#VALUE!</v>
      </c>
      <c r="W112" s="10" t="e">
        <f>IF('FY2023'!$A114&lt;&gt;"",IF(AND(MONTH($K112) &lt;= 8, MONTH($L112) &gt;= 8), IF($O112 &lt;&gt; "", $E112/$O112, ""), ""),"")</f>
        <v>#VALUE!</v>
      </c>
      <c r="X112" s="10" t="e">
        <f>IF('FY2023'!$A114&lt;&gt;"",IF(AND(MONTH($K112) &lt;= 9, MONTH($L112) &gt;= 9), IF($O112 &lt;&gt; "", $E112/$O112, ""), ""),"")</f>
        <v>#VALUE!</v>
      </c>
      <c r="Y112" s="10" t="e">
        <f>IF('FY2023'!$A114&lt;&gt;"",IF(AND(MONTH($K112) &lt;= 10, MONTH($L112) &gt;= 10), IF($O112 &lt;&gt; "", $E112/$O112, ""), ""),"")</f>
        <v>#VALUE!</v>
      </c>
      <c r="Z112" s="10" t="e">
        <f>IF('FY2023'!$A114&lt;&gt;"",IF(AND(MONTH($K112) &lt;= 11, MONTH($L112) &gt;= 11), IF($O112 &lt;&gt; "", $E112/$O112, ""), ""),"")</f>
        <v>#VALUE!</v>
      </c>
      <c r="AA112" s="10" t="e">
        <f>IF('FY2023'!$A114&lt;&gt;"",IF(AND(MONTH($K112) &lt;= 12, MONTH($L112) &gt;= 12), IF($O112 &lt;&gt; "", $E112/$O112, ""), ""),"")</f>
        <v>#VALUE!</v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 t="e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#VALUE!</v>
      </c>
      <c r="L113" s="7" t="e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#VALUE!</v>
      </c>
      <c r="M113" s="7" t="e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#VALUE!</v>
      </c>
      <c r="N113" s="7" t="e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#VALUE!</v>
      </c>
      <c r="O113" s="5" t="e">
        <f t="shared" si="1"/>
        <v>#VALUE!</v>
      </c>
      <c r="P113" s="10" t="e">
        <f>IF('FY2023'!$A115&lt;&gt;"",IF(AND(MONTH($K113) &lt;= 1, MONTH($L113) &gt;= 1), IF($O113 &lt;&gt; "", $E113/$O113, ""), ""),"")</f>
        <v>#VALUE!</v>
      </c>
      <c r="Q113" s="10" t="e">
        <f>IF('FY2023'!$A115&lt;&gt;"",IF(AND(MONTH($K113) &lt;= 2, MONTH($L113) &gt;= 2), IF($O113 &lt;&gt; "", $E113/$O113, ""), ""),"")</f>
        <v>#VALUE!</v>
      </c>
      <c r="R113" s="10" t="e">
        <f>IF('FY2023'!$A115&lt;&gt;"",IF(AND(MONTH($K113) &lt;= 3, MONTH($L113) &gt;= 3), IF($O113 &lt;&gt; "", $E113/$O113, ""), ""),"")</f>
        <v>#VALUE!</v>
      </c>
      <c r="S113" s="10" t="e">
        <f>IF('FY2023'!$A115&lt;&gt;"",IF(AND(MONTH($K113) &lt;= 4, MONTH($L113) &gt;= 4), IF($O113 &lt;&gt; "", $E113/$O113, ""), ""),"")</f>
        <v>#VALUE!</v>
      </c>
      <c r="T113" s="10" t="e">
        <f>IF('FY2023'!$A115&lt;&gt;"",IF(AND(MONTH($K113) &lt;= 5, MONTH($L113) &gt;= 5), IF($O113 &lt;&gt; "", $E113/$O113, ""), ""),"")</f>
        <v>#VALUE!</v>
      </c>
      <c r="U113" s="10" t="e">
        <f>IF('FY2023'!$A115&lt;&gt;"",IF(AND(MONTH($K113) &lt;= 6, MONTH($L113) &gt;= 6), IF($O113 &lt;&gt; "", $E113/$O113, ""), ""),"")</f>
        <v>#VALUE!</v>
      </c>
      <c r="V113" s="10" t="e">
        <f>IF('FY2023'!$A115&lt;&gt;"",IF(AND(MONTH($K113) &lt;= 7, MONTH($L113) &gt;= 7 ), IF($O113 &lt;&gt; "", $E113/$O113, ""), ""),"")</f>
        <v>#VALUE!</v>
      </c>
      <c r="W113" s="10" t="e">
        <f>IF('FY2023'!$A115&lt;&gt;"",IF(AND(MONTH($K113) &lt;= 8, MONTH($L113) &gt;= 8), IF($O113 &lt;&gt; "", $E113/$O113, ""), ""),"")</f>
        <v>#VALUE!</v>
      </c>
      <c r="X113" s="10" t="e">
        <f>IF('FY2023'!$A115&lt;&gt;"",IF(AND(MONTH($K113) &lt;= 9, MONTH($L113) &gt;= 9), IF($O113 &lt;&gt; "", $E113/$O113, ""), ""),"")</f>
        <v>#VALUE!</v>
      </c>
      <c r="Y113" s="10" t="e">
        <f>IF('FY2023'!$A115&lt;&gt;"",IF(AND(MONTH($K113) &lt;= 10, MONTH($L113) &gt;= 10), IF($O113 &lt;&gt; "", $E113/$O113, ""), ""),"")</f>
        <v>#VALUE!</v>
      </c>
      <c r="Z113" s="10" t="e">
        <f>IF('FY2023'!$A115&lt;&gt;"",IF(AND(MONTH($K113) &lt;= 11, MONTH($L113) &gt;= 11), IF($O113 &lt;&gt; "", $E113/$O113, ""), ""),"")</f>
        <v>#VALUE!</v>
      </c>
      <c r="AA113" s="10" t="e">
        <f>IF('FY2023'!$A115&lt;&gt;"",IF(AND(MONTH($K113) &lt;= 12, MONTH($L113) &gt;= 12), IF($O113 &lt;&gt; "", $E113/$O113, ""), ""),"")</f>
        <v>#VALUE!</v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 t="e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#VALUE!</v>
      </c>
      <c r="L114" s="7" t="e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#VALUE!</v>
      </c>
      <c r="M114" s="7" t="e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#VALUE!</v>
      </c>
      <c r="N114" s="7" t="e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#VALUE!</v>
      </c>
      <c r="O114" s="5" t="e">
        <f t="shared" si="1"/>
        <v>#VALUE!</v>
      </c>
      <c r="P114" s="10" t="e">
        <f>IF('FY2023'!$A116&lt;&gt;"",IF(AND(MONTH($K114) &lt;= 1, MONTH($L114) &gt;= 1), IF($O114 &lt;&gt; "", $E114/$O114, ""), ""),"")</f>
        <v>#VALUE!</v>
      </c>
      <c r="Q114" s="10" t="e">
        <f>IF('FY2023'!$A116&lt;&gt;"",IF(AND(MONTH($K114) &lt;= 2, MONTH($L114) &gt;= 2), IF($O114 &lt;&gt; "", $E114/$O114, ""), ""),"")</f>
        <v>#VALUE!</v>
      </c>
      <c r="R114" s="10" t="e">
        <f>IF('FY2023'!$A116&lt;&gt;"",IF(AND(MONTH($K114) &lt;= 3, MONTH($L114) &gt;= 3), IF($O114 &lt;&gt; "", $E114/$O114, ""), ""),"")</f>
        <v>#VALUE!</v>
      </c>
      <c r="S114" s="10" t="e">
        <f>IF('FY2023'!$A116&lt;&gt;"",IF(AND(MONTH($K114) &lt;= 4, MONTH($L114) &gt;= 4), IF($O114 &lt;&gt; "", $E114/$O114, ""), ""),"")</f>
        <v>#VALUE!</v>
      </c>
      <c r="T114" s="10" t="e">
        <f>IF('FY2023'!$A116&lt;&gt;"",IF(AND(MONTH($K114) &lt;= 5, MONTH($L114) &gt;= 5), IF($O114 &lt;&gt; "", $E114/$O114, ""), ""),"")</f>
        <v>#VALUE!</v>
      </c>
      <c r="U114" s="10" t="e">
        <f>IF('FY2023'!$A116&lt;&gt;"",IF(AND(MONTH($K114) &lt;= 6, MONTH($L114) &gt;= 6), IF($O114 &lt;&gt; "", $E114/$O114, ""), ""),"")</f>
        <v>#VALUE!</v>
      </c>
      <c r="V114" s="10" t="e">
        <f>IF('FY2023'!$A116&lt;&gt;"",IF(AND(MONTH($K114) &lt;= 7, MONTH($L114) &gt;= 7 ), IF($O114 &lt;&gt; "", $E114/$O114, ""), ""),"")</f>
        <v>#VALUE!</v>
      </c>
      <c r="W114" s="10" t="e">
        <f>IF('FY2023'!$A116&lt;&gt;"",IF(AND(MONTH($K114) &lt;= 8, MONTH($L114) &gt;= 8), IF($O114 &lt;&gt; "", $E114/$O114, ""), ""),"")</f>
        <v>#VALUE!</v>
      </c>
      <c r="X114" s="10" t="e">
        <f>IF('FY2023'!$A116&lt;&gt;"",IF(AND(MONTH($K114) &lt;= 9, MONTH($L114) &gt;= 9), IF($O114 &lt;&gt; "", $E114/$O114, ""), ""),"")</f>
        <v>#VALUE!</v>
      </c>
      <c r="Y114" s="10" t="e">
        <f>IF('FY2023'!$A116&lt;&gt;"",IF(AND(MONTH($K114) &lt;= 10, MONTH($L114) &gt;= 10), IF($O114 &lt;&gt; "", $E114/$O114, ""), ""),"")</f>
        <v>#VALUE!</v>
      </c>
      <c r="Z114" s="10" t="e">
        <f>IF('FY2023'!$A116&lt;&gt;"",IF(AND(MONTH($K114) &lt;= 11, MONTH($L114) &gt;= 11), IF($O114 &lt;&gt; "", $E114/$O114, ""), ""),"")</f>
        <v>#VALUE!</v>
      </c>
      <c r="AA114" s="10" t="e">
        <f>IF('FY2023'!$A116&lt;&gt;"",IF(AND(MONTH($K114) &lt;= 12, MONTH($L114) &gt;= 12), IF($O114 &lt;&gt; "", $E114/$O114, ""), ""),"")</f>
        <v>#VALUE!</v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 t="e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#VALUE!</v>
      </c>
      <c r="L115" s="7" t="e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#VALUE!</v>
      </c>
      <c r="M115" s="7" t="e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#VALUE!</v>
      </c>
      <c r="N115" s="7" t="e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#VALUE!</v>
      </c>
      <c r="O115" s="5" t="e">
        <f t="shared" si="1"/>
        <v>#VALUE!</v>
      </c>
      <c r="P115" s="10" t="e">
        <f>IF('FY2023'!$A117&lt;&gt;"",IF(AND(MONTH($K115) &lt;= 1, MONTH($L115) &gt;= 1), IF($O115 &lt;&gt; "", $E115/$O115, ""), ""),"")</f>
        <v>#VALUE!</v>
      </c>
      <c r="Q115" s="10" t="e">
        <f>IF('FY2023'!$A117&lt;&gt;"",IF(AND(MONTH($K115) &lt;= 2, MONTH($L115) &gt;= 2), IF($O115 &lt;&gt; "", $E115/$O115, ""), ""),"")</f>
        <v>#VALUE!</v>
      </c>
      <c r="R115" s="10" t="e">
        <f>IF('FY2023'!$A117&lt;&gt;"",IF(AND(MONTH($K115) &lt;= 3, MONTH($L115) &gt;= 3), IF($O115 &lt;&gt; "", $E115/$O115, ""), ""),"")</f>
        <v>#VALUE!</v>
      </c>
      <c r="S115" s="10" t="e">
        <f>IF('FY2023'!$A117&lt;&gt;"",IF(AND(MONTH($K115) &lt;= 4, MONTH($L115) &gt;= 4), IF($O115 &lt;&gt; "", $E115/$O115, ""), ""),"")</f>
        <v>#VALUE!</v>
      </c>
      <c r="T115" s="10" t="e">
        <f>IF('FY2023'!$A117&lt;&gt;"",IF(AND(MONTH($K115) &lt;= 5, MONTH($L115) &gt;= 5), IF($O115 &lt;&gt; "", $E115/$O115, ""), ""),"")</f>
        <v>#VALUE!</v>
      </c>
      <c r="U115" s="10" t="e">
        <f>IF('FY2023'!$A117&lt;&gt;"",IF(AND(MONTH($K115) &lt;= 6, MONTH($L115) &gt;= 6), IF($O115 &lt;&gt; "", $E115/$O115, ""), ""),"")</f>
        <v>#VALUE!</v>
      </c>
      <c r="V115" s="10" t="e">
        <f>IF('FY2023'!$A117&lt;&gt;"",IF(AND(MONTH($K115) &lt;= 7, MONTH($L115) &gt;= 7 ), IF($O115 &lt;&gt; "", $E115/$O115, ""), ""),"")</f>
        <v>#VALUE!</v>
      </c>
      <c r="W115" s="10" t="e">
        <f>IF('FY2023'!$A117&lt;&gt;"",IF(AND(MONTH($K115) &lt;= 8, MONTH($L115) &gt;= 8), IF($O115 &lt;&gt; "", $E115/$O115, ""), ""),"")</f>
        <v>#VALUE!</v>
      </c>
      <c r="X115" s="10" t="e">
        <f>IF('FY2023'!$A117&lt;&gt;"",IF(AND(MONTH($K115) &lt;= 9, MONTH($L115) &gt;= 9), IF($O115 &lt;&gt; "", $E115/$O115, ""), ""),"")</f>
        <v>#VALUE!</v>
      </c>
      <c r="Y115" s="10" t="e">
        <f>IF('FY2023'!$A117&lt;&gt;"",IF(AND(MONTH($K115) &lt;= 10, MONTH($L115) &gt;= 10), IF($O115 &lt;&gt; "", $E115/$O115, ""), ""),"")</f>
        <v>#VALUE!</v>
      </c>
      <c r="Z115" s="10" t="e">
        <f>IF('FY2023'!$A117&lt;&gt;"",IF(AND(MONTH($K115) &lt;= 11, MONTH($L115) &gt;= 11), IF($O115 &lt;&gt; "", $E115/$O115, ""), ""),"")</f>
        <v>#VALUE!</v>
      </c>
      <c r="AA115" s="10" t="e">
        <f>IF('FY2023'!$A117&lt;&gt;"",IF(AND(MONTH($K115) &lt;= 12, MONTH($L115) &gt;= 12), IF($O115 &lt;&gt; "", $E115/$O115, ""), ""),"")</f>
        <v>#VALUE!</v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 t="e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#VALUE!</v>
      </c>
      <c r="L116" s="7" t="e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#VALUE!</v>
      </c>
      <c r="M116" s="7" t="e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#VALUE!</v>
      </c>
      <c r="N116" s="7" t="e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#VALUE!</v>
      </c>
      <c r="O116" s="5" t="e">
        <f t="shared" si="1"/>
        <v>#VALUE!</v>
      </c>
      <c r="P116" s="10" t="e">
        <f>IF('FY2023'!$A118&lt;&gt;"",IF(AND(MONTH($K116) &lt;= 1, MONTH($L116) &gt;= 1), IF($O116 &lt;&gt; "", $E116/$O116, ""), ""),"")</f>
        <v>#VALUE!</v>
      </c>
      <c r="Q116" s="10" t="e">
        <f>IF('FY2023'!$A118&lt;&gt;"",IF(AND(MONTH($K116) &lt;= 2, MONTH($L116) &gt;= 2), IF($O116 &lt;&gt; "", $E116/$O116, ""), ""),"")</f>
        <v>#VALUE!</v>
      </c>
      <c r="R116" s="10" t="e">
        <f>IF('FY2023'!$A118&lt;&gt;"",IF(AND(MONTH($K116) &lt;= 3, MONTH($L116) &gt;= 3), IF($O116 &lt;&gt; "", $E116/$O116, ""), ""),"")</f>
        <v>#VALUE!</v>
      </c>
      <c r="S116" s="10" t="e">
        <f>IF('FY2023'!$A118&lt;&gt;"",IF(AND(MONTH($K116) &lt;= 4, MONTH($L116) &gt;= 4), IF($O116 &lt;&gt; "", $E116/$O116, ""), ""),"")</f>
        <v>#VALUE!</v>
      </c>
      <c r="T116" s="10" t="e">
        <f>IF('FY2023'!$A118&lt;&gt;"",IF(AND(MONTH($K116) &lt;= 5, MONTH($L116) &gt;= 5), IF($O116 &lt;&gt; "", $E116/$O116, ""), ""),"")</f>
        <v>#VALUE!</v>
      </c>
      <c r="U116" s="10" t="e">
        <f>IF('FY2023'!$A118&lt;&gt;"",IF(AND(MONTH($K116) &lt;= 6, MONTH($L116) &gt;= 6), IF($O116 &lt;&gt; "", $E116/$O116, ""), ""),"")</f>
        <v>#VALUE!</v>
      </c>
      <c r="V116" s="10" t="e">
        <f>IF('FY2023'!$A118&lt;&gt;"",IF(AND(MONTH($K116) &lt;= 7, MONTH($L116) &gt;= 7 ), IF($O116 &lt;&gt; "", $E116/$O116, ""), ""),"")</f>
        <v>#VALUE!</v>
      </c>
      <c r="W116" s="10" t="e">
        <f>IF('FY2023'!$A118&lt;&gt;"",IF(AND(MONTH($K116) &lt;= 8, MONTH($L116) &gt;= 8), IF($O116 &lt;&gt; "", $E116/$O116, ""), ""),"")</f>
        <v>#VALUE!</v>
      </c>
      <c r="X116" s="10" t="e">
        <f>IF('FY2023'!$A118&lt;&gt;"",IF(AND(MONTH($K116) &lt;= 9, MONTH($L116) &gt;= 9), IF($O116 &lt;&gt; "", $E116/$O116, ""), ""),"")</f>
        <v>#VALUE!</v>
      </c>
      <c r="Y116" s="10" t="e">
        <f>IF('FY2023'!$A118&lt;&gt;"",IF(AND(MONTH($K116) &lt;= 10, MONTH($L116) &gt;= 10), IF($O116 &lt;&gt; "", $E116/$O116, ""), ""),"")</f>
        <v>#VALUE!</v>
      </c>
      <c r="Z116" s="10" t="e">
        <f>IF('FY2023'!$A118&lt;&gt;"",IF(AND(MONTH($K116) &lt;= 11, MONTH($L116) &gt;= 11), IF($O116 &lt;&gt; "", $E116/$O116, ""), ""),"")</f>
        <v>#VALUE!</v>
      </c>
      <c r="AA116" s="10" t="e">
        <f>IF('FY2023'!$A118&lt;&gt;"",IF(AND(MONTH($K116) &lt;= 12, MONTH($L116) &gt;= 12), IF($O116 &lt;&gt; "", $E116/$O116, ""), ""),"")</f>
        <v>#VALUE!</v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 t="e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#VALUE!</v>
      </c>
      <c r="L117" s="7" t="e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#VALUE!</v>
      </c>
      <c r="M117" s="7" t="e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#VALUE!</v>
      </c>
      <c r="N117" s="7" t="e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#VALUE!</v>
      </c>
      <c r="O117" s="5" t="e">
        <f t="shared" si="1"/>
        <v>#VALUE!</v>
      </c>
      <c r="P117" s="10" t="e">
        <f>IF('FY2023'!$A119&lt;&gt;"",IF(AND(MONTH($K117) &lt;= 1, MONTH($L117) &gt;= 1), IF($O117 &lt;&gt; "", $E117/$O117, ""), ""),"")</f>
        <v>#VALUE!</v>
      </c>
      <c r="Q117" s="10" t="e">
        <f>IF('FY2023'!$A119&lt;&gt;"",IF(AND(MONTH($K117) &lt;= 2, MONTH($L117) &gt;= 2), IF($O117 &lt;&gt; "", $E117/$O117, ""), ""),"")</f>
        <v>#VALUE!</v>
      </c>
      <c r="R117" s="10" t="e">
        <f>IF('FY2023'!$A119&lt;&gt;"",IF(AND(MONTH($K117) &lt;= 3, MONTH($L117) &gt;= 3), IF($O117 &lt;&gt; "", $E117/$O117, ""), ""),"")</f>
        <v>#VALUE!</v>
      </c>
      <c r="S117" s="10" t="e">
        <f>IF('FY2023'!$A119&lt;&gt;"",IF(AND(MONTH($K117) &lt;= 4, MONTH($L117) &gt;= 4), IF($O117 &lt;&gt; "", $E117/$O117, ""), ""),"")</f>
        <v>#VALUE!</v>
      </c>
      <c r="T117" s="10" t="e">
        <f>IF('FY2023'!$A119&lt;&gt;"",IF(AND(MONTH($K117) &lt;= 5, MONTH($L117) &gt;= 5), IF($O117 &lt;&gt; "", $E117/$O117, ""), ""),"")</f>
        <v>#VALUE!</v>
      </c>
      <c r="U117" s="10" t="e">
        <f>IF('FY2023'!$A119&lt;&gt;"",IF(AND(MONTH($K117) &lt;= 6, MONTH($L117) &gt;= 6), IF($O117 &lt;&gt; "", $E117/$O117, ""), ""),"")</f>
        <v>#VALUE!</v>
      </c>
      <c r="V117" s="10" t="e">
        <f>IF('FY2023'!$A119&lt;&gt;"",IF(AND(MONTH($K117) &lt;= 7, MONTH($L117) &gt;= 7 ), IF($O117 &lt;&gt; "", $E117/$O117, ""), ""),"")</f>
        <v>#VALUE!</v>
      </c>
      <c r="W117" s="10" t="e">
        <f>IF('FY2023'!$A119&lt;&gt;"",IF(AND(MONTH($K117) &lt;= 8, MONTH($L117) &gt;= 8), IF($O117 &lt;&gt; "", $E117/$O117, ""), ""),"")</f>
        <v>#VALUE!</v>
      </c>
      <c r="X117" s="10" t="e">
        <f>IF('FY2023'!$A119&lt;&gt;"",IF(AND(MONTH($K117) &lt;= 9, MONTH($L117) &gt;= 9), IF($O117 &lt;&gt; "", $E117/$O117, ""), ""),"")</f>
        <v>#VALUE!</v>
      </c>
      <c r="Y117" s="10" t="e">
        <f>IF('FY2023'!$A119&lt;&gt;"",IF(AND(MONTH($K117) &lt;= 10, MONTH($L117) &gt;= 10), IF($O117 &lt;&gt; "", $E117/$O117, ""), ""),"")</f>
        <v>#VALUE!</v>
      </c>
      <c r="Z117" s="10" t="e">
        <f>IF('FY2023'!$A119&lt;&gt;"",IF(AND(MONTH($K117) &lt;= 11, MONTH($L117) &gt;= 11), IF($O117 &lt;&gt; "", $E117/$O117, ""), ""),"")</f>
        <v>#VALUE!</v>
      </c>
      <c r="AA117" s="10" t="e">
        <f>IF('FY2023'!$A119&lt;&gt;"",IF(AND(MONTH($K117) &lt;= 12, MONTH($L117) &gt;= 12), IF($O117 &lt;&gt; "", $E117/$O117, ""), ""),"")</f>
        <v>#VALUE!</v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 t="e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#VALUE!</v>
      </c>
      <c r="L118" s="7" t="e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#VALUE!</v>
      </c>
      <c r="M118" s="7" t="e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#VALUE!</v>
      </c>
      <c r="N118" s="7" t="e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#VALUE!</v>
      </c>
      <c r="O118" s="5" t="e">
        <f t="shared" si="1"/>
        <v>#VALUE!</v>
      </c>
      <c r="P118" s="10" t="e">
        <f>IF('FY2023'!$A120&lt;&gt;"",IF(AND(MONTH($K118) &lt;= 1, MONTH($L118) &gt;= 1), IF($O118 &lt;&gt; "", $E118/$O118, ""), ""),"")</f>
        <v>#VALUE!</v>
      </c>
      <c r="Q118" s="10" t="e">
        <f>IF('FY2023'!$A120&lt;&gt;"",IF(AND(MONTH($K118) &lt;= 2, MONTH($L118) &gt;= 2), IF($O118 &lt;&gt; "", $E118/$O118, ""), ""),"")</f>
        <v>#VALUE!</v>
      </c>
      <c r="R118" s="10" t="e">
        <f>IF('FY2023'!$A120&lt;&gt;"",IF(AND(MONTH($K118) &lt;= 3, MONTH($L118) &gt;= 3), IF($O118 &lt;&gt; "", $E118/$O118, ""), ""),"")</f>
        <v>#VALUE!</v>
      </c>
      <c r="S118" s="10" t="e">
        <f>IF('FY2023'!$A120&lt;&gt;"",IF(AND(MONTH($K118) &lt;= 4, MONTH($L118) &gt;= 4), IF($O118 &lt;&gt; "", $E118/$O118, ""), ""),"")</f>
        <v>#VALUE!</v>
      </c>
      <c r="T118" s="10" t="e">
        <f>IF('FY2023'!$A120&lt;&gt;"",IF(AND(MONTH($K118) &lt;= 5, MONTH($L118) &gt;= 5), IF($O118 &lt;&gt; "", $E118/$O118, ""), ""),"")</f>
        <v>#VALUE!</v>
      </c>
      <c r="U118" s="10" t="e">
        <f>IF('FY2023'!$A120&lt;&gt;"",IF(AND(MONTH($K118) &lt;= 6, MONTH($L118) &gt;= 6), IF($O118 &lt;&gt; "", $E118/$O118, ""), ""),"")</f>
        <v>#VALUE!</v>
      </c>
      <c r="V118" s="10" t="e">
        <f>IF('FY2023'!$A120&lt;&gt;"",IF(AND(MONTH($K118) &lt;= 7, MONTH($L118) &gt;= 7 ), IF($O118 &lt;&gt; "", $E118/$O118, ""), ""),"")</f>
        <v>#VALUE!</v>
      </c>
      <c r="W118" s="10" t="e">
        <f>IF('FY2023'!$A120&lt;&gt;"",IF(AND(MONTH($K118) &lt;= 8, MONTH($L118) &gt;= 8), IF($O118 &lt;&gt; "", $E118/$O118, ""), ""),"")</f>
        <v>#VALUE!</v>
      </c>
      <c r="X118" s="10" t="e">
        <f>IF('FY2023'!$A120&lt;&gt;"",IF(AND(MONTH($K118) &lt;= 9, MONTH($L118) &gt;= 9), IF($O118 &lt;&gt; "", $E118/$O118, ""), ""),"")</f>
        <v>#VALUE!</v>
      </c>
      <c r="Y118" s="10" t="e">
        <f>IF('FY2023'!$A120&lt;&gt;"",IF(AND(MONTH($K118) &lt;= 10, MONTH($L118) &gt;= 10), IF($O118 &lt;&gt; "", $E118/$O118, ""), ""),"")</f>
        <v>#VALUE!</v>
      </c>
      <c r="Z118" s="10" t="e">
        <f>IF('FY2023'!$A120&lt;&gt;"",IF(AND(MONTH($K118) &lt;= 11, MONTH($L118) &gt;= 11), IF($O118 &lt;&gt; "", $E118/$O118, ""), ""),"")</f>
        <v>#VALUE!</v>
      </c>
      <c r="AA118" s="10" t="e">
        <f>IF('FY2023'!$A120&lt;&gt;"",IF(AND(MONTH($K118) &lt;= 12, MONTH($L118) &gt;= 12), IF($O118 &lt;&gt; "", $E118/$O118, ""), ""),"")</f>
        <v>#VALUE!</v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 t="e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#VALUE!</v>
      </c>
      <c r="L119" s="7" t="e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#VALUE!</v>
      </c>
      <c r="M119" s="7" t="e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#VALUE!</v>
      </c>
      <c r="N119" s="7" t="e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#VALUE!</v>
      </c>
      <c r="O119" s="5" t="e">
        <f t="shared" si="1"/>
        <v>#VALUE!</v>
      </c>
      <c r="P119" s="10" t="e">
        <f>IF('FY2023'!$A121&lt;&gt;"",IF(AND(MONTH($K119) &lt;= 1, MONTH($L119) &gt;= 1), IF($O119 &lt;&gt; "", $E119/$O119, ""), ""),"")</f>
        <v>#VALUE!</v>
      </c>
      <c r="Q119" s="10" t="e">
        <f>IF('FY2023'!$A121&lt;&gt;"",IF(AND(MONTH($K119) &lt;= 2, MONTH($L119) &gt;= 2), IF($O119 &lt;&gt; "", $E119/$O119, ""), ""),"")</f>
        <v>#VALUE!</v>
      </c>
      <c r="R119" s="10" t="e">
        <f>IF('FY2023'!$A121&lt;&gt;"",IF(AND(MONTH($K119) &lt;= 3, MONTH($L119) &gt;= 3), IF($O119 &lt;&gt; "", $E119/$O119, ""), ""),"")</f>
        <v>#VALUE!</v>
      </c>
      <c r="S119" s="10" t="e">
        <f>IF('FY2023'!$A121&lt;&gt;"",IF(AND(MONTH($K119) &lt;= 4, MONTH($L119) &gt;= 4), IF($O119 &lt;&gt; "", $E119/$O119, ""), ""),"")</f>
        <v>#VALUE!</v>
      </c>
      <c r="T119" s="10" t="e">
        <f>IF('FY2023'!$A121&lt;&gt;"",IF(AND(MONTH($K119) &lt;= 5, MONTH($L119) &gt;= 5), IF($O119 &lt;&gt; "", $E119/$O119, ""), ""),"")</f>
        <v>#VALUE!</v>
      </c>
      <c r="U119" s="10" t="e">
        <f>IF('FY2023'!$A121&lt;&gt;"",IF(AND(MONTH($K119) &lt;= 6, MONTH($L119) &gt;= 6), IF($O119 &lt;&gt; "", $E119/$O119, ""), ""),"")</f>
        <v>#VALUE!</v>
      </c>
      <c r="V119" s="10" t="e">
        <f>IF('FY2023'!$A121&lt;&gt;"",IF(AND(MONTH($K119) &lt;= 7, MONTH($L119) &gt;= 7 ), IF($O119 &lt;&gt; "", $E119/$O119, ""), ""),"")</f>
        <v>#VALUE!</v>
      </c>
      <c r="W119" s="10" t="e">
        <f>IF('FY2023'!$A121&lt;&gt;"",IF(AND(MONTH($K119) &lt;= 8, MONTH($L119) &gt;= 8), IF($O119 &lt;&gt; "", $E119/$O119, ""), ""),"")</f>
        <v>#VALUE!</v>
      </c>
      <c r="X119" s="10" t="e">
        <f>IF('FY2023'!$A121&lt;&gt;"",IF(AND(MONTH($K119) &lt;= 9, MONTH($L119) &gt;= 9), IF($O119 &lt;&gt; "", $E119/$O119, ""), ""),"")</f>
        <v>#VALUE!</v>
      </c>
      <c r="Y119" s="10" t="e">
        <f>IF('FY2023'!$A121&lt;&gt;"",IF(AND(MONTH($K119) &lt;= 10, MONTH($L119) &gt;= 10), IF($O119 &lt;&gt; "", $E119/$O119, ""), ""),"")</f>
        <v>#VALUE!</v>
      </c>
      <c r="Z119" s="10" t="e">
        <f>IF('FY2023'!$A121&lt;&gt;"",IF(AND(MONTH($K119) &lt;= 11, MONTH($L119) &gt;= 11), IF($O119 &lt;&gt; "", $E119/$O119, ""), ""),"")</f>
        <v>#VALUE!</v>
      </c>
      <c r="AA119" s="10" t="e">
        <f>IF('FY2023'!$A121&lt;&gt;"",IF(AND(MONTH($K119) &lt;= 12, MONTH($L119) &gt;= 12), IF($O119 &lt;&gt; "", $E119/$O119, ""), ""),"")</f>
        <v>#VALUE!</v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 t="e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#VALUE!</v>
      </c>
      <c r="L120" s="7" t="e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#VALUE!</v>
      </c>
      <c r="M120" s="7" t="e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#VALUE!</v>
      </c>
      <c r="N120" s="7" t="e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#VALUE!</v>
      </c>
      <c r="O120" s="5" t="e">
        <f t="shared" si="1"/>
        <v>#VALUE!</v>
      </c>
      <c r="P120" s="10" t="e">
        <f>IF('FY2023'!$A122&lt;&gt;"",IF(AND(MONTH($K120) &lt;= 1, MONTH($L120) &gt;= 1), IF($O120 &lt;&gt; "", $E120/$O120, ""), ""),"")</f>
        <v>#VALUE!</v>
      </c>
      <c r="Q120" s="10" t="e">
        <f>IF('FY2023'!$A122&lt;&gt;"",IF(AND(MONTH($K120) &lt;= 2, MONTH($L120) &gt;= 2), IF($O120 &lt;&gt; "", $E120/$O120, ""), ""),"")</f>
        <v>#VALUE!</v>
      </c>
      <c r="R120" s="10" t="e">
        <f>IF('FY2023'!$A122&lt;&gt;"",IF(AND(MONTH($K120) &lt;= 3, MONTH($L120) &gt;= 3), IF($O120 &lt;&gt; "", $E120/$O120, ""), ""),"")</f>
        <v>#VALUE!</v>
      </c>
      <c r="S120" s="10" t="e">
        <f>IF('FY2023'!$A122&lt;&gt;"",IF(AND(MONTH($K120) &lt;= 4, MONTH($L120) &gt;= 4), IF($O120 &lt;&gt; "", $E120/$O120, ""), ""),"")</f>
        <v>#VALUE!</v>
      </c>
      <c r="T120" s="10" t="e">
        <f>IF('FY2023'!$A122&lt;&gt;"",IF(AND(MONTH($K120) &lt;= 5, MONTH($L120) &gt;= 5), IF($O120 &lt;&gt; "", $E120/$O120, ""), ""),"")</f>
        <v>#VALUE!</v>
      </c>
      <c r="U120" s="10" t="e">
        <f>IF('FY2023'!$A122&lt;&gt;"",IF(AND(MONTH($K120) &lt;= 6, MONTH($L120) &gt;= 6), IF($O120 &lt;&gt; "", $E120/$O120, ""), ""),"")</f>
        <v>#VALUE!</v>
      </c>
      <c r="V120" s="10" t="e">
        <f>IF('FY2023'!$A122&lt;&gt;"",IF(AND(MONTH($K120) &lt;= 7, MONTH($L120) &gt;= 7 ), IF($O120 &lt;&gt; "", $E120/$O120, ""), ""),"")</f>
        <v>#VALUE!</v>
      </c>
      <c r="W120" s="10" t="e">
        <f>IF('FY2023'!$A122&lt;&gt;"",IF(AND(MONTH($K120) &lt;= 8, MONTH($L120) &gt;= 8), IF($O120 &lt;&gt; "", $E120/$O120, ""), ""),"")</f>
        <v>#VALUE!</v>
      </c>
      <c r="X120" s="10" t="e">
        <f>IF('FY2023'!$A122&lt;&gt;"",IF(AND(MONTH($K120) &lt;= 9, MONTH($L120) &gt;= 9), IF($O120 &lt;&gt; "", $E120/$O120, ""), ""),"")</f>
        <v>#VALUE!</v>
      </c>
      <c r="Y120" s="10" t="e">
        <f>IF('FY2023'!$A122&lt;&gt;"",IF(AND(MONTH($K120) &lt;= 10, MONTH($L120) &gt;= 10), IF($O120 &lt;&gt; "", $E120/$O120, ""), ""),"")</f>
        <v>#VALUE!</v>
      </c>
      <c r="Z120" s="10" t="e">
        <f>IF('FY2023'!$A122&lt;&gt;"",IF(AND(MONTH($K120) &lt;= 11, MONTH($L120) &gt;= 11), IF($O120 &lt;&gt; "", $E120/$O120, ""), ""),"")</f>
        <v>#VALUE!</v>
      </c>
      <c r="AA120" s="10" t="e">
        <f>IF('FY2023'!$A122&lt;&gt;"",IF(AND(MONTH($K120) &lt;= 12, MONTH($L120) &gt;= 12), IF($O120 &lt;&gt; "", $E120/$O120, ""), ""),"")</f>
        <v>#VALUE!</v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 t="e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#VALUE!</v>
      </c>
      <c r="L121" s="7" t="e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#VALUE!</v>
      </c>
      <c r="M121" s="7" t="e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#VALUE!</v>
      </c>
      <c r="N121" s="7" t="e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#VALUE!</v>
      </c>
      <c r="O121" s="5" t="e">
        <f t="shared" si="1"/>
        <v>#VALUE!</v>
      </c>
      <c r="P121" s="10" t="e">
        <f>IF('FY2023'!$A123&lt;&gt;"",IF(AND(MONTH($K121) &lt;= 1, MONTH($L121) &gt;= 1), IF($O121 &lt;&gt; "", $E121/$O121, ""), ""),"")</f>
        <v>#VALUE!</v>
      </c>
      <c r="Q121" s="10" t="e">
        <f>IF('FY2023'!$A123&lt;&gt;"",IF(AND(MONTH($K121) &lt;= 2, MONTH($L121) &gt;= 2), IF($O121 &lt;&gt; "", $E121/$O121, ""), ""),"")</f>
        <v>#VALUE!</v>
      </c>
      <c r="R121" s="10" t="e">
        <f>IF('FY2023'!$A123&lt;&gt;"",IF(AND(MONTH($K121) &lt;= 3, MONTH($L121) &gt;= 3), IF($O121 &lt;&gt; "", $E121/$O121, ""), ""),"")</f>
        <v>#VALUE!</v>
      </c>
      <c r="S121" s="10" t="e">
        <f>IF('FY2023'!$A123&lt;&gt;"",IF(AND(MONTH($K121) &lt;= 4, MONTH($L121) &gt;= 4), IF($O121 &lt;&gt; "", $E121/$O121, ""), ""),"")</f>
        <v>#VALUE!</v>
      </c>
      <c r="T121" s="10" t="e">
        <f>IF('FY2023'!$A123&lt;&gt;"",IF(AND(MONTH($K121) &lt;= 5, MONTH($L121) &gt;= 5), IF($O121 &lt;&gt; "", $E121/$O121, ""), ""),"")</f>
        <v>#VALUE!</v>
      </c>
      <c r="U121" s="10" t="e">
        <f>IF('FY2023'!$A123&lt;&gt;"",IF(AND(MONTH($K121) &lt;= 6, MONTH($L121) &gt;= 6), IF($O121 &lt;&gt; "", $E121/$O121, ""), ""),"")</f>
        <v>#VALUE!</v>
      </c>
      <c r="V121" s="10" t="e">
        <f>IF('FY2023'!$A123&lt;&gt;"",IF(AND(MONTH($K121) &lt;= 7, MONTH($L121) &gt;= 7 ), IF($O121 &lt;&gt; "", $E121/$O121, ""), ""),"")</f>
        <v>#VALUE!</v>
      </c>
      <c r="W121" s="10" t="e">
        <f>IF('FY2023'!$A123&lt;&gt;"",IF(AND(MONTH($K121) &lt;= 8, MONTH($L121) &gt;= 8), IF($O121 &lt;&gt; "", $E121/$O121, ""), ""),"")</f>
        <v>#VALUE!</v>
      </c>
      <c r="X121" s="10" t="e">
        <f>IF('FY2023'!$A123&lt;&gt;"",IF(AND(MONTH($K121) &lt;= 9, MONTH($L121) &gt;= 9), IF($O121 &lt;&gt; "", $E121/$O121, ""), ""),"")</f>
        <v>#VALUE!</v>
      </c>
      <c r="Y121" s="10" t="e">
        <f>IF('FY2023'!$A123&lt;&gt;"",IF(AND(MONTH($K121) &lt;= 10, MONTH($L121) &gt;= 10), IF($O121 &lt;&gt; "", $E121/$O121, ""), ""),"")</f>
        <v>#VALUE!</v>
      </c>
      <c r="Z121" s="10" t="e">
        <f>IF('FY2023'!$A123&lt;&gt;"",IF(AND(MONTH($K121) &lt;= 11, MONTH($L121) &gt;= 11), IF($O121 &lt;&gt; "", $E121/$O121, ""), ""),"")</f>
        <v>#VALUE!</v>
      </c>
      <c r="AA121" s="10" t="e">
        <f>IF('FY2023'!$A123&lt;&gt;"",IF(AND(MONTH($K121) &lt;= 12, MONTH($L121) &gt;= 12), IF($O121 &lt;&gt; "", $E121/$O121, ""), ""),"")</f>
        <v>#VALUE!</v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 t="e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#VALUE!</v>
      </c>
      <c r="L122" s="7" t="e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#VALUE!</v>
      </c>
      <c r="M122" s="7" t="e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#VALUE!</v>
      </c>
      <c r="N122" s="7" t="e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#VALUE!</v>
      </c>
      <c r="O122" s="5" t="e">
        <f t="shared" si="1"/>
        <v>#VALUE!</v>
      </c>
      <c r="P122" s="10" t="e">
        <f>IF('FY2023'!$A124&lt;&gt;"",IF(AND(MONTH($K122) &lt;= 1, MONTH($L122) &gt;= 1), IF($O122 &lt;&gt; "", $E122/$O122, ""), ""),"")</f>
        <v>#VALUE!</v>
      </c>
      <c r="Q122" s="10" t="e">
        <f>IF('FY2023'!$A124&lt;&gt;"",IF(AND(MONTH($K122) &lt;= 2, MONTH($L122) &gt;= 2), IF($O122 &lt;&gt; "", $E122/$O122, ""), ""),"")</f>
        <v>#VALUE!</v>
      </c>
      <c r="R122" s="10" t="e">
        <f>IF('FY2023'!$A124&lt;&gt;"",IF(AND(MONTH($K122) &lt;= 3, MONTH($L122) &gt;= 3), IF($O122 &lt;&gt; "", $E122/$O122, ""), ""),"")</f>
        <v>#VALUE!</v>
      </c>
      <c r="S122" s="10" t="e">
        <f>IF('FY2023'!$A124&lt;&gt;"",IF(AND(MONTH($K122) &lt;= 4, MONTH($L122) &gt;= 4), IF($O122 &lt;&gt; "", $E122/$O122, ""), ""),"")</f>
        <v>#VALUE!</v>
      </c>
      <c r="T122" s="10" t="e">
        <f>IF('FY2023'!$A124&lt;&gt;"",IF(AND(MONTH($K122) &lt;= 5, MONTH($L122) &gt;= 5), IF($O122 &lt;&gt; "", $E122/$O122, ""), ""),"")</f>
        <v>#VALUE!</v>
      </c>
      <c r="U122" s="10" t="e">
        <f>IF('FY2023'!$A124&lt;&gt;"",IF(AND(MONTH($K122) &lt;= 6, MONTH($L122) &gt;= 6), IF($O122 &lt;&gt; "", $E122/$O122, ""), ""),"")</f>
        <v>#VALUE!</v>
      </c>
      <c r="V122" s="10" t="e">
        <f>IF('FY2023'!$A124&lt;&gt;"",IF(AND(MONTH($K122) &lt;= 7, MONTH($L122) &gt;= 7 ), IF($O122 &lt;&gt; "", $E122/$O122, ""), ""),"")</f>
        <v>#VALUE!</v>
      </c>
      <c r="W122" s="10" t="e">
        <f>IF('FY2023'!$A124&lt;&gt;"",IF(AND(MONTH($K122) &lt;= 8, MONTH($L122) &gt;= 8), IF($O122 &lt;&gt; "", $E122/$O122, ""), ""),"")</f>
        <v>#VALUE!</v>
      </c>
      <c r="X122" s="10" t="e">
        <f>IF('FY2023'!$A124&lt;&gt;"",IF(AND(MONTH($K122) &lt;= 9, MONTH($L122) &gt;= 9), IF($O122 &lt;&gt; "", $E122/$O122, ""), ""),"")</f>
        <v>#VALUE!</v>
      </c>
      <c r="Y122" s="10" t="e">
        <f>IF('FY2023'!$A124&lt;&gt;"",IF(AND(MONTH($K122) &lt;= 10, MONTH($L122) &gt;= 10), IF($O122 &lt;&gt; "", $E122/$O122, ""), ""),"")</f>
        <v>#VALUE!</v>
      </c>
      <c r="Z122" s="10" t="e">
        <f>IF('FY2023'!$A124&lt;&gt;"",IF(AND(MONTH($K122) &lt;= 11, MONTH($L122) &gt;= 11), IF($O122 &lt;&gt; "", $E122/$O122, ""), ""),"")</f>
        <v>#VALUE!</v>
      </c>
      <c r="AA122" s="10" t="e">
        <f>IF('FY2023'!$A124&lt;&gt;"",IF(AND(MONTH($K122) &lt;= 12, MONTH($L122) &gt;= 12), IF($O122 &lt;&gt; "", $E122/$O122, ""), ""),"")</f>
        <v>#VALUE!</v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 t="e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#VALUE!</v>
      </c>
      <c r="L123" s="7" t="e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#VALUE!</v>
      </c>
      <c r="M123" s="7" t="e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#VALUE!</v>
      </c>
      <c r="N123" s="7" t="e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#VALUE!</v>
      </c>
      <c r="O123" s="5" t="e">
        <f t="shared" si="1"/>
        <v>#VALUE!</v>
      </c>
      <c r="P123" s="10" t="e">
        <f>IF('FY2023'!$A125&lt;&gt;"",IF(AND(MONTH($K123) &lt;= 1, MONTH($L123) &gt;= 1), IF($O123 &lt;&gt; "", $E123/$O123, ""), ""),"")</f>
        <v>#VALUE!</v>
      </c>
      <c r="Q123" s="10" t="e">
        <f>IF('FY2023'!$A125&lt;&gt;"",IF(AND(MONTH($K123) &lt;= 2, MONTH($L123) &gt;= 2), IF($O123 &lt;&gt; "", $E123/$O123, ""), ""),"")</f>
        <v>#VALUE!</v>
      </c>
      <c r="R123" s="10" t="e">
        <f>IF('FY2023'!$A125&lt;&gt;"",IF(AND(MONTH($K123) &lt;= 3, MONTH($L123) &gt;= 3), IF($O123 &lt;&gt; "", $E123/$O123, ""), ""),"")</f>
        <v>#VALUE!</v>
      </c>
      <c r="S123" s="10" t="e">
        <f>IF('FY2023'!$A125&lt;&gt;"",IF(AND(MONTH($K123) &lt;= 4, MONTH($L123) &gt;= 4), IF($O123 &lt;&gt; "", $E123/$O123, ""), ""),"")</f>
        <v>#VALUE!</v>
      </c>
      <c r="T123" s="10" t="e">
        <f>IF('FY2023'!$A125&lt;&gt;"",IF(AND(MONTH($K123) &lt;= 5, MONTH($L123) &gt;= 5), IF($O123 &lt;&gt; "", $E123/$O123, ""), ""),"")</f>
        <v>#VALUE!</v>
      </c>
      <c r="U123" s="10" t="e">
        <f>IF('FY2023'!$A125&lt;&gt;"",IF(AND(MONTH($K123) &lt;= 6, MONTH($L123) &gt;= 6), IF($O123 &lt;&gt; "", $E123/$O123, ""), ""),"")</f>
        <v>#VALUE!</v>
      </c>
      <c r="V123" s="10" t="e">
        <f>IF('FY2023'!$A125&lt;&gt;"",IF(AND(MONTH($K123) &lt;= 7, MONTH($L123) &gt;= 7 ), IF($O123 &lt;&gt; "", $E123/$O123, ""), ""),"")</f>
        <v>#VALUE!</v>
      </c>
      <c r="W123" s="10" t="e">
        <f>IF('FY2023'!$A125&lt;&gt;"",IF(AND(MONTH($K123) &lt;= 8, MONTH($L123) &gt;= 8), IF($O123 &lt;&gt; "", $E123/$O123, ""), ""),"")</f>
        <v>#VALUE!</v>
      </c>
      <c r="X123" s="10" t="e">
        <f>IF('FY2023'!$A125&lt;&gt;"",IF(AND(MONTH($K123) &lt;= 9, MONTH($L123) &gt;= 9), IF($O123 &lt;&gt; "", $E123/$O123, ""), ""),"")</f>
        <v>#VALUE!</v>
      </c>
      <c r="Y123" s="10" t="e">
        <f>IF('FY2023'!$A125&lt;&gt;"",IF(AND(MONTH($K123) &lt;= 10, MONTH($L123) &gt;= 10), IF($O123 &lt;&gt; "", $E123/$O123, ""), ""),"")</f>
        <v>#VALUE!</v>
      </c>
      <c r="Z123" s="10" t="e">
        <f>IF('FY2023'!$A125&lt;&gt;"",IF(AND(MONTH($K123) &lt;= 11, MONTH($L123) &gt;= 11), IF($O123 &lt;&gt; "", $E123/$O123, ""), ""),"")</f>
        <v>#VALUE!</v>
      </c>
      <c r="AA123" s="10" t="e">
        <f>IF('FY2023'!$A125&lt;&gt;"",IF(AND(MONTH($K123) &lt;= 12, MONTH($L123) &gt;= 12), IF($O123 &lt;&gt; "", $E123/$O123, ""), ""),"")</f>
        <v>#VALUE!</v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 t="e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#VALUE!</v>
      </c>
      <c r="L124" s="7" t="e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#VALUE!</v>
      </c>
      <c r="M124" s="7" t="e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#VALUE!</v>
      </c>
      <c r="N124" s="7" t="e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#VALUE!</v>
      </c>
      <c r="O124" s="5" t="e">
        <f t="shared" si="1"/>
        <v>#VALUE!</v>
      </c>
      <c r="P124" s="10" t="e">
        <f>IF('FY2023'!$A126&lt;&gt;"",IF(AND(MONTH($K124) &lt;= 1, MONTH($L124) &gt;= 1), IF($O124 &lt;&gt; "", $E124/$O124, ""), ""),"")</f>
        <v>#VALUE!</v>
      </c>
      <c r="Q124" s="10" t="e">
        <f>IF('FY2023'!$A126&lt;&gt;"",IF(AND(MONTH($K124) &lt;= 2, MONTH($L124) &gt;= 2), IF($O124 &lt;&gt; "", $E124/$O124, ""), ""),"")</f>
        <v>#VALUE!</v>
      </c>
      <c r="R124" s="10" t="e">
        <f>IF('FY2023'!$A126&lt;&gt;"",IF(AND(MONTH($K124) &lt;= 3, MONTH($L124) &gt;= 3), IF($O124 &lt;&gt; "", $E124/$O124, ""), ""),"")</f>
        <v>#VALUE!</v>
      </c>
      <c r="S124" s="10" t="e">
        <f>IF('FY2023'!$A126&lt;&gt;"",IF(AND(MONTH($K124) &lt;= 4, MONTH($L124) &gt;= 4), IF($O124 &lt;&gt; "", $E124/$O124, ""), ""),"")</f>
        <v>#VALUE!</v>
      </c>
      <c r="T124" s="10" t="e">
        <f>IF('FY2023'!$A126&lt;&gt;"",IF(AND(MONTH($K124) &lt;= 5, MONTH($L124) &gt;= 5), IF($O124 &lt;&gt; "", $E124/$O124, ""), ""),"")</f>
        <v>#VALUE!</v>
      </c>
      <c r="U124" s="10" t="e">
        <f>IF('FY2023'!$A126&lt;&gt;"",IF(AND(MONTH($K124) &lt;= 6, MONTH($L124) &gt;= 6), IF($O124 &lt;&gt; "", $E124/$O124, ""), ""),"")</f>
        <v>#VALUE!</v>
      </c>
      <c r="V124" s="10" t="e">
        <f>IF('FY2023'!$A126&lt;&gt;"",IF(AND(MONTH($K124) &lt;= 7, MONTH($L124) &gt;= 7 ), IF($O124 &lt;&gt; "", $E124/$O124, ""), ""),"")</f>
        <v>#VALUE!</v>
      </c>
      <c r="W124" s="10" t="e">
        <f>IF('FY2023'!$A126&lt;&gt;"",IF(AND(MONTH($K124) &lt;= 8, MONTH($L124) &gt;= 8), IF($O124 &lt;&gt; "", $E124/$O124, ""), ""),"")</f>
        <v>#VALUE!</v>
      </c>
      <c r="X124" s="10" t="e">
        <f>IF('FY2023'!$A126&lt;&gt;"",IF(AND(MONTH($K124) &lt;= 9, MONTH($L124) &gt;= 9), IF($O124 &lt;&gt; "", $E124/$O124, ""), ""),"")</f>
        <v>#VALUE!</v>
      </c>
      <c r="Y124" s="10" t="e">
        <f>IF('FY2023'!$A126&lt;&gt;"",IF(AND(MONTH($K124) &lt;= 10, MONTH($L124) &gt;= 10), IF($O124 &lt;&gt; "", $E124/$O124, ""), ""),"")</f>
        <v>#VALUE!</v>
      </c>
      <c r="Z124" s="10" t="e">
        <f>IF('FY2023'!$A126&lt;&gt;"",IF(AND(MONTH($K124) &lt;= 11, MONTH($L124) &gt;= 11), IF($O124 &lt;&gt; "", $E124/$O124, ""), ""),"")</f>
        <v>#VALUE!</v>
      </c>
      <c r="AA124" s="10" t="e">
        <f>IF('FY2023'!$A126&lt;&gt;"",IF(AND(MONTH($K124) &lt;= 12, MONTH($L124) &gt;= 12), IF($O124 &lt;&gt; "", $E124/$O124, ""), ""),"")</f>
        <v>#VALUE!</v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 t="e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#VALUE!</v>
      </c>
      <c r="L125" s="7" t="e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#VALUE!</v>
      </c>
      <c r="M125" s="7" t="e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#VALUE!</v>
      </c>
      <c r="N125" s="7" t="e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#VALUE!</v>
      </c>
      <c r="O125" s="5" t="e">
        <f t="shared" si="1"/>
        <v>#VALUE!</v>
      </c>
      <c r="P125" s="10" t="e">
        <f>IF('FY2023'!$A127&lt;&gt;"",IF(AND(MONTH($K125) &lt;= 1, MONTH($L125) &gt;= 1), IF($O125 &lt;&gt; "", $E125/$O125, ""), ""),"")</f>
        <v>#VALUE!</v>
      </c>
      <c r="Q125" s="10" t="e">
        <f>IF('FY2023'!$A127&lt;&gt;"",IF(AND(MONTH($K125) &lt;= 2, MONTH($L125) &gt;= 2), IF($O125 &lt;&gt; "", $E125/$O125, ""), ""),"")</f>
        <v>#VALUE!</v>
      </c>
      <c r="R125" s="10" t="e">
        <f>IF('FY2023'!$A127&lt;&gt;"",IF(AND(MONTH($K125) &lt;= 3, MONTH($L125) &gt;= 3), IF($O125 &lt;&gt; "", $E125/$O125, ""), ""),"")</f>
        <v>#VALUE!</v>
      </c>
      <c r="S125" s="10" t="e">
        <f>IF('FY2023'!$A127&lt;&gt;"",IF(AND(MONTH($K125) &lt;= 4, MONTH($L125) &gt;= 4), IF($O125 &lt;&gt; "", $E125/$O125, ""), ""),"")</f>
        <v>#VALUE!</v>
      </c>
      <c r="T125" s="10" t="e">
        <f>IF('FY2023'!$A127&lt;&gt;"",IF(AND(MONTH($K125) &lt;= 5, MONTH($L125) &gt;= 5), IF($O125 &lt;&gt; "", $E125/$O125, ""), ""),"")</f>
        <v>#VALUE!</v>
      </c>
      <c r="U125" s="10" t="e">
        <f>IF('FY2023'!$A127&lt;&gt;"",IF(AND(MONTH($K125) &lt;= 6, MONTH($L125) &gt;= 6), IF($O125 &lt;&gt; "", $E125/$O125, ""), ""),"")</f>
        <v>#VALUE!</v>
      </c>
      <c r="V125" s="10" t="e">
        <f>IF('FY2023'!$A127&lt;&gt;"",IF(AND(MONTH($K125) &lt;= 7, MONTH($L125) &gt;= 7 ), IF($O125 &lt;&gt; "", $E125/$O125, ""), ""),"")</f>
        <v>#VALUE!</v>
      </c>
      <c r="W125" s="10" t="e">
        <f>IF('FY2023'!$A127&lt;&gt;"",IF(AND(MONTH($K125) &lt;= 8, MONTH($L125) &gt;= 8), IF($O125 &lt;&gt; "", $E125/$O125, ""), ""),"")</f>
        <v>#VALUE!</v>
      </c>
      <c r="X125" s="10" t="e">
        <f>IF('FY2023'!$A127&lt;&gt;"",IF(AND(MONTH($K125) &lt;= 9, MONTH($L125) &gt;= 9), IF($O125 &lt;&gt; "", $E125/$O125, ""), ""),"")</f>
        <v>#VALUE!</v>
      </c>
      <c r="Y125" s="10" t="e">
        <f>IF('FY2023'!$A127&lt;&gt;"",IF(AND(MONTH($K125) &lt;= 10, MONTH($L125) &gt;= 10), IF($O125 &lt;&gt; "", $E125/$O125, ""), ""),"")</f>
        <v>#VALUE!</v>
      </c>
      <c r="Z125" s="10" t="e">
        <f>IF('FY2023'!$A127&lt;&gt;"",IF(AND(MONTH($K125) &lt;= 11, MONTH($L125) &gt;= 11), IF($O125 &lt;&gt; "", $E125/$O125, ""), ""),"")</f>
        <v>#VALUE!</v>
      </c>
      <c r="AA125" s="10" t="e">
        <f>IF('FY2023'!$A127&lt;&gt;"",IF(AND(MONTH($K125) &lt;= 12, MONTH($L125) &gt;= 12), IF($O125 &lt;&gt; "", $E125/$O125, ""), ""),"")</f>
        <v>#VALUE!</v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 t="e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#VALUE!</v>
      </c>
      <c r="L126" s="7" t="e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#VALUE!</v>
      </c>
      <c r="M126" s="7" t="e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#VALUE!</v>
      </c>
      <c r="N126" s="7" t="e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#VALUE!</v>
      </c>
      <c r="O126" s="5" t="e">
        <f t="shared" si="1"/>
        <v>#VALUE!</v>
      </c>
      <c r="P126" s="10" t="e">
        <f>IF('FY2023'!$A128&lt;&gt;"",IF(AND(MONTH($K126) &lt;= 1, MONTH($L126) &gt;= 1), IF($O126 &lt;&gt; "", $E126/$O126, ""), ""),"")</f>
        <v>#VALUE!</v>
      </c>
      <c r="Q126" s="10" t="e">
        <f>IF('FY2023'!$A128&lt;&gt;"",IF(AND(MONTH($K126) &lt;= 2, MONTH($L126) &gt;= 2), IF($O126 &lt;&gt; "", $E126/$O126, ""), ""),"")</f>
        <v>#VALUE!</v>
      </c>
      <c r="R126" s="10" t="e">
        <f>IF('FY2023'!$A128&lt;&gt;"",IF(AND(MONTH($K126) &lt;= 3, MONTH($L126) &gt;= 3), IF($O126 &lt;&gt; "", $E126/$O126, ""), ""),"")</f>
        <v>#VALUE!</v>
      </c>
      <c r="S126" s="10" t="e">
        <f>IF('FY2023'!$A128&lt;&gt;"",IF(AND(MONTH($K126) &lt;= 4, MONTH($L126) &gt;= 4), IF($O126 &lt;&gt; "", $E126/$O126, ""), ""),"")</f>
        <v>#VALUE!</v>
      </c>
      <c r="T126" s="10" t="e">
        <f>IF('FY2023'!$A128&lt;&gt;"",IF(AND(MONTH($K126) &lt;= 5, MONTH($L126) &gt;= 5), IF($O126 &lt;&gt; "", $E126/$O126, ""), ""),"")</f>
        <v>#VALUE!</v>
      </c>
      <c r="U126" s="10" t="e">
        <f>IF('FY2023'!$A128&lt;&gt;"",IF(AND(MONTH($K126) &lt;= 6, MONTH($L126) &gt;= 6), IF($O126 &lt;&gt; "", $E126/$O126, ""), ""),"")</f>
        <v>#VALUE!</v>
      </c>
      <c r="V126" s="10" t="e">
        <f>IF('FY2023'!$A128&lt;&gt;"",IF(AND(MONTH($K126) &lt;= 7, MONTH($L126) &gt;= 7 ), IF($O126 &lt;&gt; "", $E126/$O126, ""), ""),"")</f>
        <v>#VALUE!</v>
      </c>
      <c r="W126" s="10" t="e">
        <f>IF('FY2023'!$A128&lt;&gt;"",IF(AND(MONTH($K126) &lt;= 8, MONTH($L126) &gt;= 8), IF($O126 &lt;&gt; "", $E126/$O126, ""), ""),"")</f>
        <v>#VALUE!</v>
      </c>
      <c r="X126" s="10" t="e">
        <f>IF('FY2023'!$A128&lt;&gt;"",IF(AND(MONTH($K126) &lt;= 9, MONTH($L126) &gt;= 9), IF($O126 &lt;&gt; "", $E126/$O126, ""), ""),"")</f>
        <v>#VALUE!</v>
      </c>
      <c r="Y126" s="10" t="e">
        <f>IF('FY2023'!$A128&lt;&gt;"",IF(AND(MONTH($K126) &lt;= 10, MONTH($L126) &gt;= 10), IF($O126 &lt;&gt; "", $E126/$O126, ""), ""),"")</f>
        <v>#VALUE!</v>
      </c>
      <c r="Z126" s="10" t="e">
        <f>IF('FY2023'!$A128&lt;&gt;"",IF(AND(MONTH($K126) &lt;= 11, MONTH($L126) &gt;= 11), IF($O126 &lt;&gt; "", $E126/$O126, ""), ""),"")</f>
        <v>#VALUE!</v>
      </c>
      <c r="AA126" s="10" t="e">
        <f>IF('FY2023'!$A128&lt;&gt;"",IF(AND(MONTH($K126) &lt;= 12, MONTH($L126) &gt;= 12), IF($O126 &lt;&gt; "", $E126/$O126, ""), ""),"")</f>
        <v>#VALUE!</v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 t="e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#VALUE!</v>
      </c>
      <c r="L127" s="7" t="e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#VALUE!</v>
      </c>
      <c r="M127" s="7" t="e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#VALUE!</v>
      </c>
      <c r="N127" s="7" t="e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#VALUE!</v>
      </c>
      <c r="O127" s="5" t="e">
        <f t="shared" si="1"/>
        <v>#VALUE!</v>
      </c>
      <c r="P127" s="10" t="e">
        <f>IF('FY2023'!$A129&lt;&gt;"",IF(AND(MONTH($K127) &lt;= 1, MONTH($L127) &gt;= 1), IF($O127 &lt;&gt; "", $E127/$O127, ""), ""),"")</f>
        <v>#VALUE!</v>
      </c>
      <c r="Q127" s="10" t="e">
        <f>IF('FY2023'!$A129&lt;&gt;"",IF(AND(MONTH($K127) &lt;= 2, MONTH($L127) &gt;= 2), IF($O127 &lt;&gt; "", $E127/$O127, ""), ""),"")</f>
        <v>#VALUE!</v>
      </c>
      <c r="R127" s="10" t="e">
        <f>IF('FY2023'!$A129&lt;&gt;"",IF(AND(MONTH($K127) &lt;= 3, MONTH($L127) &gt;= 3), IF($O127 &lt;&gt; "", $E127/$O127, ""), ""),"")</f>
        <v>#VALUE!</v>
      </c>
      <c r="S127" s="10" t="e">
        <f>IF('FY2023'!$A129&lt;&gt;"",IF(AND(MONTH($K127) &lt;= 4, MONTH($L127) &gt;= 4), IF($O127 &lt;&gt; "", $E127/$O127, ""), ""),"")</f>
        <v>#VALUE!</v>
      </c>
      <c r="T127" s="10" t="e">
        <f>IF('FY2023'!$A129&lt;&gt;"",IF(AND(MONTH($K127) &lt;= 5, MONTH($L127) &gt;= 5), IF($O127 &lt;&gt; "", $E127/$O127, ""), ""),"")</f>
        <v>#VALUE!</v>
      </c>
      <c r="U127" s="10" t="e">
        <f>IF('FY2023'!$A129&lt;&gt;"",IF(AND(MONTH($K127) &lt;= 6, MONTH($L127) &gt;= 6), IF($O127 &lt;&gt; "", $E127/$O127, ""), ""),"")</f>
        <v>#VALUE!</v>
      </c>
      <c r="V127" s="10" t="e">
        <f>IF('FY2023'!$A129&lt;&gt;"",IF(AND(MONTH($K127) &lt;= 7, MONTH($L127) &gt;= 7 ), IF($O127 &lt;&gt; "", $E127/$O127, ""), ""),"")</f>
        <v>#VALUE!</v>
      </c>
      <c r="W127" s="10" t="e">
        <f>IF('FY2023'!$A129&lt;&gt;"",IF(AND(MONTH($K127) &lt;= 8, MONTH($L127) &gt;= 8), IF($O127 &lt;&gt; "", $E127/$O127, ""), ""),"")</f>
        <v>#VALUE!</v>
      </c>
      <c r="X127" s="10" t="e">
        <f>IF('FY2023'!$A129&lt;&gt;"",IF(AND(MONTH($K127) &lt;= 9, MONTH($L127) &gt;= 9), IF($O127 &lt;&gt; "", $E127/$O127, ""), ""),"")</f>
        <v>#VALUE!</v>
      </c>
      <c r="Y127" s="10" t="e">
        <f>IF('FY2023'!$A129&lt;&gt;"",IF(AND(MONTH($K127) &lt;= 10, MONTH($L127) &gt;= 10), IF($O127 &lt;&gt; "", $E127/$O127, ""), ""),"")</f>
        <v>#VALUE!</v>
      </c>
      <c r="Z127" s="10" t="e">
        <f>IF('FY2023'!$A129&lt;&gt;"",IF(AND(MONTH($K127) &lt;= 11, MONTH($L127) &gt;= 11), IF($O127 &lt;&gt; "", $E127/$O127, ""), ""),"")</f>
        <v>#VALUE!</v>
      </c>
      <c r="AA127" s="10" t="e">
        <f>IF('FY2023'!$A129&lt;&gt;"",IF(AND(MONTH($K127) &lt;= 12, MONTH($L127) &gt;= 12), IF($O127 &lt;&gt; "", $E127/$O127, ""), ""),"")</f>
        <v>#VALUE!</v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 t="e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#VALUE!</v>
      </c>
      <c r="L128" s="7" t="e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#VALUE!</v>
      </c>
      <c r="M128" s="7" t="e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#VALUE!</v>
      </c>
      <c r="N128" s="7" t="e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#VALUE!</v>
      </c>
      <c r="O128" s="5" t="e">
        <f t="shared" si="1"/>
        <v>#VALUE!</v>
      </c>
      <c r="P128" s="10" t="e">
        <f>IF('FY2023'!$A130&lt;&gt;"",IF(AND(MONTH($K128) &lt;= 1, MONTH($L128) &gt;= 1), IF($O128 &lt;&gt; "", $E128/$O128, ""), ""),"")</f>
        <v>#VALUE!</v>
      </c>
      <c r="Q128" s="10" t="e">
        <f>IF('FY2023'!$A130&lt;&gt;"",IF(AND(MONTH($K128) &lt;= 2, MONTH($L128) &gt;= 2), IF($O128 &lt;&gt; "", $E128/$O128, ""), ""),"")</f>
        <v>#VALUE!</v>
      </c>
      <c r="R128" s="10" t="e">
        <f>IF('FY2023'!$A130&lt;&gt;"",IF(AND(MONTH($K128) &lt;= 3, MONTH($L128) &gt;= 3), IF($O128 &lt;&gt; "", $E128/$O128, ""), ""),"")</f>
        <v>#VALUE!</v>
      </c>
      <c r="S128" s="10" t="e">
        <f>IF('FY2023'!$A130&lt;&gt;"",IF(AND(MONTH($K128) &lt;= 4, MONTH($L128) &gt;= 4), IF($O128 &lt;&gt; "", $E128/$O128, ""), ""),"")</f>
        <v>#VALUE!</v>
      </c>
      <c r="T128" s="10" t="e">
        <f>IF('FY2023'!$A130&lt;&gt;"",IF(AND(MONTH($K128) &lt;= 5, MONTH($L128) &gt;= 5), IF($O128 &lt;&gt; "", $E128/$O128, ""), ""),"")</f>
        <v>#VALUE!</v>
      </c>
      <c r="U128" s="10" t="e">
        <f>IF('FY2023'!$A130&lt;&gt;"",IF(AND(MONTH($K128) &lt;= 6, MONTH($L128) &gt;= 6), IF($O128 &lt;&gt; "", $E128/$O128, ""), ""),"")</f>
        <v>#VALUE!</v>
      </c>
      <c r="V128" s="10" t="e">
        <f>IF('FY2023'!$A130&lt;&gt;"",IF(AND(MONTH($K128) &lt;= 7, MONTH($L128) &gt;= 7 ), IF($O128 &lt;&gt; "", $E128/$O128, ""), ""),"")</f>
        <v>#VALUE!</v>
      </c>
      <c r="W128" s="10" t="e">
        <f>IF('FY2023'!$A130&lt;&gt;"",IF(AND(MONTH($K128) &lt;= 8, MONTH($L128) &gt;= 8), IF($O128 &lt;&gt; "", $E128/$O128, ""), ""),"")</f>
        <v>#VALUE!</v>
      </c>
      <c r="X128" s="10" t="e">
        <f>IF('FY2023'!$A130&lt;&gt;"",IF(AND(MONTH($K128) &lt;= 9, MONTH($L128) &gt;= 9), IF($O128 &lt;&gt; "", $E128/$O128, ""), ""),"")</f>
        <v>#VALUE!</v>
      </c>
      <c r="Y128" s="10" t="e">
        <f>IF('FY2023'!$A130&lt;&gt;"",IF(AND(MONTH($K128) &lt;= 10, MONTH($L128) &gt;= 10), IF($O128 &lt;&gt; "", $E128/$O128, ""), ""),"")</f>
        <v>#VALUE!</v>
      </c>
      <c r="Z128" s="10" t="e">
        <f>IF('FY2023'!$A130&lt;&gt;"",IF(AND(MONTH($K128) &lt;= 11, MONTH($L128) &gt;= 11), IF($O128 &lt;&gt; "", $E128/$O128, ""), ""),"")</f>
        <v>#VALUE!</v>
      </c>
      <c r="AA128" s="10" t="e">
        <f>IF('FY2023'!$A130&lt;&gt;"",IF(AND(MONTH($K128) &lt;= 12, MONTH($L128) &gt;= 12), IF($O128 &lt;&gt; "", $E128/$O128, ""), ""),"")</f>
        <v>#VALUE!</v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 t="e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#VALUE!</v>
      </c>
      <c r="L129" s="7" t="e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#VALUE!</v>
      </c>
      <c r="M129" s="7" t="e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#VALUE!</v>
      </c>
      <c r="N129" s="7" t="e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#VALUE!</v>
      </c>
      <c r="O129" s="5" t="e">
        <f t="shared" si="1"/>
        <v>#VALUE!</v>
      </c>
      <c r="P129" s="10" t="e">
        <f>IF('FY2023'!$A131&lt;&gt;"",IF(AND(MONTH($K129) &lt;= 1, MONTH($L129) &gt;= 1), IF($O129 &lt;&gt; "", $E129/$O129, ""), ""),"")</f>
        <v>#VALUE!</v>
      </c>
      <c r="Q129" s="10" t="e">
        <f>IF('FY2023'!$A131&lt;&gt;"",IF(AND(MONTH($K129) &lt;= 2, MONTH($L129) &gt;= 2), IF($O129 &lt;&gt; "", $E129/$O129, ""), ""),"")</f>
        <v>#VALUE!</v>
      </c>
      <c r="R129" s="10" t="e">
        <f>IF('FY2023'!$A131&lt;&gt;"",IF(AND(MONTH($K129) &lt;= 3, MONTH($L129) &gt;= 3), IF($O129 &lt;&gt; "", $E129/$O129, ""), ""),"")</f>
        <v>#VALUE!</v>
      </c>
      <c r="S129" s="10" t="e">
        <f>IF('FY2023'!$A131&lt;&gt;"",IF(AND(MONTH($K129) &lt;= 4, MONTH($L129) &gt;= 4), IF($O129 &lt;&gt; "", $E129/$O129, ""), ""),"")</f>
        <v>#VALUE!</v>
      </c>
      <c r="T129" s="10" t="e">
        <f>IF('FY2023'!$A131&lt;&gt;"",IF(AND(MONTH($K129) &lt;= 5, MONTH($L129) &gt;= 5), IF($O129 &lt;&gt; "", $E129/$O129, ""), ""),"")</f>
        <v>#VALUE!</v>
      </c>
      <c r="U129" s="10" t="e">
        <f>IF('FY2023'!$A131&lt;&gt;"",IF(AND(MONTH($K129) &lt;= 6, MONTH($L129) &gt;= 6), IF($O129 &lt;&gt; "", $E129/$O129, ""), ""),"")</f>
        <v>#VALUE!</v>
      </c>
      <c r="V129" s="10" t="e">
        <f>IF('FY2023'!$A131&lt;&gt;"",IF(AND(MONTH($K129) &lt;= 7, MONTH($L129) &gt;= 7 ), IF($O129 &lt;&gt; "", $E129/$O129, ""), ""),"")</f>
        <v>#VALUE!</v>
      </c>
      <c r="W129" s="10" t="e">
        <f>IF('FY2023'!$A131&lt;&gt;"",IF(AND(MONTH($K129) &lt;= 8, MONTH($L129) &gt;= 8), IF($O129 &lt;&gt; "", $E129/$O129, ""), ""),"")</f>
        <v>#VALUE!</v>
      </c>
      <c r="X129" s="10" t="e">
        <f>IF('FY2023'!$A131&lt;&gt;"",IF(AND(MONTH($K129) &lt;= 9, MONTH($L129) &gt;= 9), IF($O129 &lt;&gt; "", $E129/$O129, ""), ""),"")</f>
        <v>#VALUE!</v>
      </c>
      <c r="Y129" s="10" t="e">
        <f>IF('FY2023'!$A131&lt;&gt;"",IF(AND(MONTH($K129) &lt;= 10, MONTH($L129) &gt;= 10), IF($O129 &lt;&gt; "", $E129/$O129, ""), ""),"")</f>
        <v>#VALUE!</v>
      </c>
      <c r="Z129" s="10" t="e">
        <f>IF('FY2023'!$A131&lt;&gt;"",IF(AND(MONTH($K129) &lt;= 11, MONTH($L129) &gt;= 11), IF($O129 &lt;&gt; "", $E129/$O129, ""), ""),"")</f>
        <v>#VALUE!</v>
      </c>
      <c r="AA129" s="10" t="e">
        <f>IF('FY2023'!$A131&lt;&gt;"",IF(AND(MONTH($K129) &lt;= 12, MONTH($L129) &gt;= 12), IF($O129 &lt;&gt; "", $E129/$O129, ""), ""),"")</f>
        <v>#VALUE!</v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 t="e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#VALUE!</v>
      </c>
      <c r="L130" s="7" t="e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#VALUE!</v>
      </c>
      <c r="M130" s="7" t="e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#VALUE!</v>
      </c>
      <c r="N130" s="7" t="e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#VALUE!</v>
      </c>
      <c r="O130" s="5" t="e">
        <f t="shared" si="1"/>
        <v>#VALUE!</v>
      </c>
      <c r="P130" s="10" t="e">
        <f>IF('FY2023'!$A132&lt;&gt;"",IF(AND(MONTH($K130) &lt;= 1, MONTH($L130) &gt;= 1), IF($O130 &lt;&gt; "", $E130/$O130, ""), ""),"")</f>
        <v>#VALUE!</v>
      </c>
      <c r="Q130" s="10" t="e">
        <f>IF('FY2023'!$A132&lt;&gt;"",IF(AND(MONTH($K130) &lt;= 2, MONTH($L130) &gt;= 2), IF($O130 &lt;&gt; "", $E130/$O130, ""), ""),"")</f>
        <v>#VALUE!</v>
      </c>
      <c r="R130" s="10" t="e">
        <f>IF('FY2023'!$A132&lt;&gt;"",IF(AND(MONTH($K130) &lt;= 3, MONTH($L130) &gt;= 3), IF($O130 &lt;&gt; "", $E130/$O130, ""), ""),"")</f>
        <v>#VALUE!</v>
      </c>
      <c r="S130" s="10" t="e">
        <f>IF('FY2023'!$A132&lt;&gt;"",IF(AND(MONTH($K130) &lt;= 4, MONTH($L130) &gt;= 4), IF($O130 &lt;&gt; "", $E130/$O130, ""), ""),"")</f>
        <v>#VALUE!</v>
      </c>
      <c r="T130" s="10" t="e">
        <f>IF('FY2023'!$A132&lt;&gt;"",IF(AND(MONTH($K130) &lt;= 5, MONTH($L130) &gt;= 5), IF($O130 &lt;&gt; "", $E130/$O130, ""), ""),"")</f>
        <v>#VALUE!</v>
      </c>
      <c r="U130" s="10" t="e">
        <f>IF('FY2023'!$A132&lt;&gt;"",IF(AND(MONTH($K130) &lt;= 6, MONTH($L130) &gt;= 6), IF($O130 &lt;&gt; "", $E130/$O130, ""), ""),"")</f>
        <v>#VALUE!</v>
      </c>
      <c r="V130" s="10" t="e">
        <f>IF('FY2023'!$A132&lt;&gt;"",IF(AND(MONTH($K130) &lt;= 7, MONTH($L130) &gt;= 7 ), IF($O130 &lt;&gt; "", $E130/$O130, ""), ""),"")</f>
        <v>#VALUE!</v>
      </c>
      <c r="W130" s="10" t="e">
        <f>IF('FY2023'!$A132&lt;&gt;"",IF(AND(MONTH($K130) &lt;= 8, MONTH($L130) &gt;= 8), IF($O130 &lt;&gt; "", $E130/$O130, ""), ""),"")</f>
        <v>#VALUE!</v>
      </c>
      <c r="X130" s="10" t="e">
        <f>IF('FY2023'!$A132&lt;&gt;"",IF(AND(MONTH($K130) &lt;= 9, MONTH($L130) &gt;= 9), IF($O130 &lt;&gt; "", $E130/$O130, ""), ""),"")</f>
        <v>#VALUE!</v>
      </c>
      <c r="Y130" s="10" t="e">
        <f>IF('FY2023'!$A132&lt;&gt;"",IF(AND(MONTH($K130) &lt;= 10, MONTH($L130) &gt;= 10), IF($O130 &lt;&gt; "", $E130/$O130, ""), ""),"")</f>
        <v>#VALUE!</v>
      </c>
      <c r="Z130" s="10" t="e">
        <f>IF('FY2023'!$A132&lt;&gt;"",IF(AND(MONTH($K130) &lt;= 11, MONTH($L130) &gt;= 11), IF($O130 &lt;&gt; "", $E130/$O130, ""), ""),"")</f>
        <v>#VALUE!</v>
      </c>
      <c r="AA130" s="10" t="e">
        <f>IF('FY2023'!$A132&lt;&gt;"",IF(AND(MONTH($K130) &lt;= 12, MONTH($L130) &gt;= 12), IF($O130 &lt;&gt; "", $E130/$O130, ""), ""),"")</f>
        <v>#VALUE!</v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 t="e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#VALUE!</v>
      </c>
      <c r="L131" s="7" t="e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#VALUE!</v>
      </c>
      <c r="M131" s="7" t="e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#VALUE!</v>
      </c>
      <c r="N131" s="7" t="e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IF('FY2023'!$A133&lt;&gt;"",IF(AND(MONTH($K131) &lt;= 1, MONTH($L131) &gt;= 1), IF($O131 &lt;&gt; "", $E131/$O131, ""), ""),"")</f>
        <v>#VALUE!</v>
      </c>
      <c r="Q131" s="10" t="e">
        <f>IF('FY2023'!$A133&lt;&gt;"",IF(AND(MONTH($K131) &lt;= 2, MONTH($L131) &gt;= 2), IF($O131 &lt;&gt; "", $E131/$O131, ""), ""),"")</f>
        <v>#VALUE!</v>
      </c>
      <c r="R131" s="10" t="e">
        <f>IF('FY2023'!$A133&lt;&gt;"",IF(AND(MONTH($K131) &lt;= 3, MONTH($L131) &gt;= 3), IF($O131 &lt;&gt; "", $E131/$O131, ""), ""),"")</f>
        <v>#VALUE!</v>
      </c>
      <c r="S131" s="10" t="e">
        <f>IF('FY2023'!$A133&lt;&gt;"",IF(AND(MONTH($K131) &lt;= 4, MONTH($L131) &gt;= 4), IF($O131 &lt;&gt; "", $E131/$O131, ""), ""),"")</f>
        <v>#VALUE!</v>
      </c>
      <c r="T131" s="10" t="e">
        <f>IF('FY2023'!$A133&lt;&gt;"",IF(AND(MONTH($K131) &lt;= 5, MONTH($L131) &gt;= 5), IF($O131 &lt;&gt; "", $E131/$O131, ""), ""),"")</f>
        <v>#VALUE!</v>
      </c>
      <c r="U131" s="10" t="e">
        <f>IF('FY2023'!$A133&lt;&gt;"",IF(AND(MONTH($K131) &lt;= 6, MONTH($L131) &gt;= 6), IF($O131 &lt;&gt; "", $E131/$O131, ""), ""),"")</f>
        <v>#VALUE!</v>
      </c>
      <c r="V131" s="10" t="e">
        <f>IF('FY2023'!$A133&lt;&gt;"",IF(AND(MONTH($K131) &lt;= 7, MONTH($L131) &gt;= 7 ), IF($O131 &lt;&gt; "", $E131/$O131, ""), ""),"")</f>
        <v>#VALUE!</v>
      </c>
      <c r="W131" s="10" t="e">
        <f>IF('FY2023'!$A133&lt;&gt;"",IF(AND(MONTH($K131) &lt;= 8, MONTH($L131) &gt;= 8), IF($O131 &lt;&gt; "", $E131/$O131, ""), ""),"")</f>
        <v>#VALUE!</v>
      </c>
      <c r="X131" s="10" t="e">
        <f>IF('FY2023'!$A133&lt;&gt;"",IF(AND(MONTH($K131) &lt;= 9, MONTH($L131) &gt;= 9), IF($O131 &lt;&gt; "", $E131/$O131, ""), ""),"")</f>
        <v>#VALUE!</v>
      </c>
      <c r="Y131" s="10" t="e">
        <f>IF('FY2023'!$A133&lt;&gt;"",IF(AND(MONTH($K131) &lt;= 10, MONTH($L131) &gt;= 10), IF($O131 &lt;&gt; "", $E131/$O131, ""), ""),"")</f>
        <v>#VALUE!</v>
      </c>
      <c r="Z131" s="10" t="e">
        <f>IF('FY2023'!$A133&lt;&gt;"",IF(AND(MONTH($K131) &lt;= 11, MONTH($L131) &gt;= 11), IF($O131 &lt;&gt; "", $E131/$O131, ""), ""),"")</f>
        <v>#VALUE!</v>
      </c>
      <c r="AA131" s="10" t="e">
        <f>IF('FY2023'!$A133&lt;&gt;"",IF(AND(MONTH($K131) &lt;= 12, MONTH($L131) &gt;= 12), IF($O131 &lt;&gt; "", $E131/$O131, ""), ""),"")</f>
        <v>#VALUE!</v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 t="e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#VALUE!</v>
      </c>
      <c r="L132" s="7" t="e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#VALUE!</v>
      </c>
      <c r="M132" s="7" t="e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#VALUE!</v>
      </c>
      <c r="N132" s="7" t="e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#VALUE!</v>
      </c>
      <c r="O132" s="5" t="e">
        <f t="shared" si="2"/>
        <v>#VALUE!</v>
      </c>
      <c r="P132" s="10" t="e">
        <f>IF('FY2023'!$A134&lt;&gt;"",IF(AND(MONTH($K132) &lt;= 1, MONTH($L132) &gt;= 1), IF($O132 &lt;&gt; "", $E132/$O132, ""), ""),"")</f>
        <v>#VALUE!</v>
      </c>
      <c r="Q132" s="10" t="e">
        <f>IF('FY2023'!$A134&lt;&gt;"",IF(AND(MONTH($K132) &lt;= 2, MONTH($L132) &gt;= 2), IF($O132 &lt;&gt; "", $E132/$O132, ""), ""),"")</f>
        <v>#VALUE!</v>
      </c>
      <c r="R132" s="10" t="e">
        <f>IF('FY2023'!$A134&lt;&gt;"",IF(AND(MONTH($K132) &lt;= 3, MONTH($L132) &gt;= 3), IF($O132 &lt;&gt; "", $E132/$O132, ""), ""),"")</f>
        <v>#VALUE!</v>
      </c>
      <c r="S132" s="10" t="e">
        <f>IF('FY2023'!$A134&lt;&gt;"",IF(AND(MONTH($K132) &lt;= 4, MONTH($L132) &gt;= 4), IF($O132 &lt;&gt; "", $E132/$O132, ""), ""),"")</f>
        <v>#VALUE!</v>
      </c>
      <c r="T132" s="10" t="e">
        <f>IF('FY2023'!$A134&lt;&gt;"",IF(AND(MONTH($K132) &lt;= 5, MONTH($L132) &gt;= 5), IF($O132 &lt;&gt; "", $E132/$O132, ""), ""),"")</f>
        <v>#VALUE!</v>
      </c>
      <c r="U132" s="10" t="e">
        <f>IF('FY2023'!$A134&lt;&gt;"",IF(AND(MONTH($K132) &lt;= 6, MONTH($L132) &gt;= 6), IF($O132 &lt;&gt; "", $E132/$O132, ""), ""),"")</f>
        <v>#VALUE!</v>
      </c>
      <c r="V132" s="10" t="e">
        <f>IF('FY2023'!$A134&lt;&gt;"",IF(AND(MONTH($K132) &lt;= 7, MONTH($L132) &gt;= 7 ), IF($O132 &lt;&gt; "", $E132/$O132, ""), ""),"")</f>
        <v>#VALUE!</v>
      </c>
      <c r="W132" s="10" t="e">
        <f>IF('FY2023'!$A134&lt;&gt;"",IF(AND(MONTH($K132) &lt;= 8, MONTH($L132) &gt;= 8), IF($O132 &lt;&gt; "", $E132/$O132, ""), ""),"")</f>
        <v>#VALUE!</v>
      </c>
      <c r="X132" s="10" t="e">
        <f>IF('FY2023'!$A134&lt;&gt;"",IF(AND(MONTH($K132) &lt;= 9, MONTH($L132) &gt;= 9), IF($O132 &lt;&gt; "", $E132/$O132, ""), ""),"")</f>
        <v>#VALUE!</v>
      </c>
      <c r="Y132" s="10" t="e">
        <f>IF('FY2023'!$A134&lt;&gt;"",IF(AND(MONTH($K132) &lt;= 10, MONTH($L132) &gt;= 10), IF($O132 &lt;&gt; "", $E132/$O132, ""), ""),"")</f>
        <v>#VALUE!</v>
      </c>
      <c r="Z132" s="10" t="e">
        <f>IF('FY2023'!$A134&lt;&gt;"",IF(AND(MONTH($K132) &lt;= 11, MONTH($L132) &gt;= 11), IF($O132 &lt;&gt; "", $E132/$O132, ""), ""),"")</f>
        <v>#VALUE!</v>
      </c>
      <c r="AA132" s="10" t="e">
        <f>IF('FY2023'!$A134&lt;&gt;"",IF(AND(MONTH($K132) &lt;= 12, MONTH($L132) &gt;= 12), IF($O132 &lt;&gt; "", $E132/$O132, ""), ""),"")</f>
        <v>#VALUE!</v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 t="e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#VALUE!</v>
      </c>
      <c r="L133" s="7" t="e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#VALUE!</v>
      </c>
      <c r="M133" s="7" t="e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#VALUE!</v>
      </c>
      <c r="N133" s="7" t="e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#VALUE!</v>
      </c>
      <c r="O133" s="5" t="e">
        <f t="shared" si="2"/>
        <v>#VALUE!</v>
      </c>
      <c r="P133" s="10" t="e">
        <f>IF('FY2023'!$A135&lt;&gt;"",IF(AND(MONTH($K133) &lt;= 1, MONTH($L133) &gt;= 1), IF($O133 &lt;&gt; "", $E133/$O133, ""), ""),"")</f>
        <v>#VALUE!</v>
      </c>
      <c r="Q133" s="10" t="e">
        <f>IF('FY2023'!$A135&lt;&gt;"",IF(AND(MONTH($K133) &lt;= 2, MONTH($L133) &gt;= 2), IF($O133 &lt;&gt; "", $E133/$O133, ""), ""),"")</f>
        <v>#VALUE!</v>
      </c>
      <c r="R133" s="10" t="e">
        <f>IF('FY2023'!$A135&lt;&gt;"",IF(AND(MONTH($K133) &lt;= 3, MONTH($L133) &gt;= 3), IF($O133 &lt;&gt; "", $E133/$O133, ""), ""),"")</f>
        <v>#VALUE!</v>
      </c>
      <c r="S133" s="10" t="e">
        <f>IF('FY2023'!$A135&lt;&gt;"",IF(AND(MONTH($K133) &lt;= 4, MONTH($L133) &gt;= 4), IF($O133 &lt;&gt; "", $E133/$O133, ""), ""),"")</f>
        <v>#VALUE!</v>
      </c>
      <c r="T133" s="10" t="e">
        <f>IF('FY2023'!$A135&lt;&gt;"",IF(AND(MONTH($K133) &lt;= 5, MONTH($L133) &gt;= 5), IF($O133 &lt;&gt; "", $E133/$O133, ""), ""),"")</f>
        <v>#VALUE!</v>
      </c>
      <c r="U133" s="10" t="e">
        <f>IF('FY2023'!$A135&lt;&gt;"",IF(AND(MONTH($K133) &lt;= 6, MONTH($L133) &gt;= 6), IF($O133 &lt;&gt; "", $E133/$O133, ""), ""),"")</f>
        <v>#VALUE!</v>
      </c>
      <c r="V133" s="10" t="e">
        <f>IF('FY2023'!$A135&lt;&gt;"",IF(AND(MONTH($K133) &lt;= 7, MONTH($L133) &gt;= 7 ), IF($O133 &lt;&gt; "", $E133/$O133, ""), ""),"")</f>
        <v>#VALUE!</v>
      </c>
      <c r="W133" s="10" t="e">
        <f>IF('FY2023'!$A135&lt;&gt;"",IF(AND(MONTH($K133) &lt;= 8, MONTH($L133) &gt;= 8), IF($O133 &lt;&gt; "", $E133/$O133, ""), ""),"")</f>
        <v>#VALUE!</v>
      </c>
      <c r="X133" s="10" t="e">
        <f>IF('FY2023'!$A135&lt;&gt;"",IF(AND(MONTH($K133) &lt;= 9, MONTH($L133) &gt;= 9), IF($O133 &lt;&gt; "", $E133/$O133, ""), ""),"")</f>
        <v>#VALUE!</v>
      </c>
      <c r="Y133" s="10" t="e">
        <f>IF('FY2023'!$A135&lt;&gt;"",IF(AND(MONTH($K133) &lt;= 10, MONTH($L133) &gt;= 10), IF($O133 &lt;&gt; "", $E133/$O133, ""), ""),"")</f>
        <v>#VALUE!</v>
      </c>
      <c r="Z133" s="10" t="e">
        <f>IF('FY2023'!$A135&lt;&gt;"",IF(AND(MONTH($K133) &lt;= 11, MONTH($L133) &gt;= 11), IF($O133 &lt;&gt; "", $E133/$O133, ""), ""),"")</f>
        <v>#VALUE!</v>
      </c>
      <c r="AA133" s="10" t="e">
        <f>IF('FY2023'!$A135&lt;&gt;"",IF(AND(MONTH($K133) &lt;= 12, MONTH($L133) &gt;= 12), IF($O133 &lt;&gt; "", $E133/$O133, ""), ""),"")</f>
        <v>#VALUE!</v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 t="e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#VALUE!</v>
      </c>
      <c r="L134" s="7" t="e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#VALUE!</v>
      </c>
      <c r="M134" s="7" t="e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#VALUE!</v>
      </c>
      <c r="N134" s="7" t="e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#VALUE!</v>
      </c>
      <c r="O134" s="5" t="e">
        <f t="shared" si="2"/>
        <v>#VALUE!</v>
      </c>
      <c r="P134" s="10" t="e">
        <f>IF('FY2023'!$A136&lt;&gt;"",IF(AND(MONTH($K134) &lt;= 1, MONTH($L134) &gt;= 1), IF($O134 &lt;&gt; "", $E134/$O134, ""), ""),"")</f>
        <v>#VALUE!</v>
      </c>
      <c r="Q134" s="10" t="e">
        <f>IF('FY2023'!$A136&lt;&gt;"",IF(AND(MONTH($K134) &lt;= 2, MONTH($L134) &gt;= 2), IF($O134 &lt;&gt; "", $E134/$O134, ""), ""),"")</f>
        <v>#VALUE!</v>
      </c>
      <c r="R134" s="10" t="e">
        <f>IF('FY2023'!$A136&lt;&gt;"",IF(AND(MONTH($K134) &lt;= 3, MONTH($L134) &gt;= 3), IF($O134 &lt;&gt; "", $E134/$O134, ""), ""),"")</f>
        <v>#VALUE!</v>
      </c>
      <c r="S134" s="10" t="e">
        <f>IF('FY2023'!$A136&lt;&gt;"",IF(AND(MONTH($K134) &lt;= 4, MONTH($L134) &gt;= 4), IF($O134 &lt;&gt; "", $E134/$O134, ""), ""),"")</f>
        <v>#VALUE!</v>
      </c>
      <c r="T134" s="10" t="e">
        <f>IF('FY2023'!$A136&lt;&gt;"",IF(AND(MONTH($K134) &lt;= 5, MONTH($L134) &gt;= 5), IF($O134 &lt;&gt; "", $E134/$O134, ""), ""),"")</f>
        <v>#VALUE!</v>
      </c>
      <c r="U134" s="10" t="e">
        <f>IF('FY2023'!$A136&lt;&gt;"",IF(AND(MONTH($K134) &lt;= 6, MONTH($L134) &gt;= 6), IF($O134 &lt;&gt; "", $E134/$O134, ""), ""),"")</f>
        <v>#VALUE!</v>
      </c>
      <c r="V134" s="10" t="e">
        <f>IF('FY2023'!$A136&lt;&gt;"",IF(AND(MONTH($K134) &lt;= 7, MONTH($L134) &gt;= 7 ), IF($O134 &lt;&gt; "", $E134/$O134, ""), ""),"")</f>
        <v>#VALUE!</v>
      </c>
      <c r="W134" s="10" t="e">
        <f>IF('FY2023'!$A136&lt;&gt;"",IF(AND(MONTH($K134) &lt;= 8, MONTH($L134) &gt;= 8), IF($O134 &lt;&gt; "", $E134/$O134, ""), ""),"")</f>
        <v>#VALUE!</v>
      </c>
      <c r="X134" s="10" t="e">
        <f>IF('FY2023'!$A136&lt;&gt;"",IF(AND(MONTH($K134) &lt;= 9, MONTH($L134) &gt;= 9), IF($O134 &lt;&gt; "", $E134/$O134, ""), ""),"")</f>
        <v>#VALUE!</v>
      </c>
      <c r="Y134" s="10" t="e">
        <f>IF('FY2023'!$A136&lt;&gt;"",IF(AND(MONTH($K134) &lt;= 10, MONTH($L134) &gt;= 10), IF($O134 &lt;&gt; "", $E134/$O134, ""), ""),"")</f>
        <v>#VALUE!</v>
      </c>
      <c r="Z134" s="10" t="e">
        <f>IF('FY2023'!$A136&lt;&gt;"",IF(AND(MONTH($K134) &lt;= 11, MONTH($L134) &gt;= 11), IF($O134 &lt;&gt; "", $E134/$O134, ""), ""),"")</f>
        <v>#VALUE!</v>
      </c>
      <c r="AA134" s="10" t="e">
        <f>IF('FY2023'!$A136&lt;&gt;"",IF(AND(MONTH($K134) &lt;= 12, MONTH($L134) &gt;= 12), IF($O134 &lt;&gt; "", $E134/$O134, ""), ""),"")</f>
        <v>#VALUE!</v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 t="e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#VALUE!</v>
      </c>
      <c r="L135" s="7" t="e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#VALUE!</v>
      </c>
      <c r="M135" s="7" t="e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#VALUE!</v>
      </c>
      <c r="N135" s="7" t="e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#VALUE!</v>
      </c>
      <c r="O135" s="5" t="e">
        <f t="shared" si="2"/>
        <v>#VALUE!</v>
      </c>
      <c r="P135" s="10" t="e">
        <f>IF('FY2023'!$A137&lt;&gt;"",IF(AND(MONTH($K135) &lt;= 1, MONTH($L135) &gt;= 1), IF($O135 &lt;&gt; "", $E135/$O135, ""), ""),"")</f>
        <v>#VALUE!</v>
      </c>
      <c r="Q135" s="10" t="e">
        <f>IF('FY2023'!$A137&lt;&gt;"",IF(AND(MONTH($K135) &lt;= 2, MONTH($L135) &gt;= 2), IF($O135 &lt;&gt; "", $E135/$O135, ""), ""),"")</f>
        <v>#VALUE!</v>
      </c>
      <c r="R135" s="10" t="e">
        <f>IF('FY2023'!$A137&lt;&gt;"",IF(AND(MONTH($K135) &lt;= 3, MONTH($L135) &gt;= 3), IF($O135 &lt;&gt; "", $E135/$O135, ""), ""),"")</f>
        <v>#VALUE!</v>
      </c>
      <c r="S135" s="10" t="e">
        <f>IF('FY2023'!$A137&lt;&gt;"",IF(AND(MONTH($K135) &lt;= 4, MONTH($L135) &gt;= 4), IF($O135 &lt;&gt; "", $E135/$O135, ""), ""),"")</f>
        <v>#VALUE!</v>
      </c>
      <c r="T135" s="10" t="e">
        <f>IF('FY2023'!$A137&lt;&gt;"",IF(AND(MONTH($K135) &lt;= 5, MONTH($L135) &gt;= 5), IF($O135 &lt;&gt; "", $E135/$O135, ""), ""),"")</f>
        <v>#VALUE!</v>
      </c>
      <c r="U135" s="10" t="e">
        <f>IF('FY2023'!$A137&lt;&gt;"",IF(AND(MONTH($K135) &lt;= 6, MONTH($L135) &gt;= 6), IF($O135 &lt;&gt; "", $E135/$O135, ""), ""),"")</f>
        <v>#VALUE!</v>
      </c>
      <c r="V135" s="10" t="e">
        <f>IF('FY2023'!$A137&lt;&gt;"",IF(AND(MONTH($K135) &lt;= 7, MONTH($L135) &gt;= 7 ), IF($O135 &lt;&gt; "", $E135/$O135, ""), ""),"")</f>
        <v>#VALUE!</v>
      </c>
      <c r="W135" s="10" t="e">
        <f>IF('FY2023'!$A137&lt;&gt;"",IF(AND(MONTH($K135) &lt;= 8, MONTH($L135) &gt;= 8), IF($O135 &lt;&gt; "", $E135/$O135, ""), ""),"")</f>
        <v>#VALUE!</v>
      </c>
      <c r="X135" s="10" t="e">
        <f>IF('FY2023'!$A137&lt;&gt;"",IF(AND(MONTH($K135) &lt;= 9, MONTH($L135) &gt;= 9), IF($O135 &lt;&gt; "", $E135/$O135, ""), ""),"")</f>
        <v>#VALUE!</v>
      </c>
      <c r="Y135" s="10" t="e">
        <f>IF('FY2023'!$A137&lt;&gt;"",IF(AND(MONTH($K135) &lt;= 10, MONTH($L135) &gt;= 10), IF($O135 &lt;&gt; "", $E135/$O135, ""), ""),"")</f>
        <v>#VALUE!</v>
      </c>
      <c r="Z135" s="10" t="e">
        <f>IF('FY2023'!$A137&lt;&gt;"",IF(AND(MONTH($K135) &lt;= 11, MONTH($L135) &gt;= 11), IF($O135 &lt;&gt; "", $E135/$O135, ""), ""),"")</f>
        <v>#VALUE!</v>
      </c>
      <c r="AA135" s="10" t="e">
        <f>IF('FY2023'!$A137&lt;&gt;"",IF(AND(MONTH($K135) &lt;= 12, MONTH($L135) &gt;= 12), IF($O135 &lt;&gt; "", $E135/$O135, ""), ""),"")</f>
        <v>#VALUE!</v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 t="e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#VALUE!</v>
      </c>
      <c r="L136" s="7" t="e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#VALUE!</v>
      </c>
      <c r="M136" s="7" t="e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#VALUE!</v>
      </c>
      <c r="N136" s="7" t="e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#VALUE!</v>
      </c>
      <c r="O136" s="5" t="e">
        <f t="shared" si="2"/>
        <v>#VALUE!</v>
      </c>
      <c r="P136" s="10" t="e">
        <f>IF('FY2023'!$A138&lt;&gt;"",IF(AND(MONTH($K136) &lt;= 1, MONTH($L136) &gt;= 1), IF($O136 &lt;&gt; "", $E136/$O136, ""), ""),"")</f>
        <v>#VALUE!</v>
      </c>
      <c r="Q136" s="10" t="e">
        <f>IF('FY2023'!$A138&lt;&gt;"",IF(AND(MONTH($K136) &lt;= 2, MONTH($L136) &gt;= 2), IF($O136 &lt;&gt; "", $E136/$O136, ""), ""),"")</f>
        <v>#VALUE!</v>
      </c>
      <c r="R136" s="10" t="e">
        <f>IF('FY2023'!$A138&lt;&gt;"",IF(AND(MONTH($K136) &lt;= 3, MONTH($L136) &gt;= 3), IF($O136 &lt;&gt; "", $E136/$O136, ""), ""),"")</f>
        <v>#VALUE!</v>
      </c>
      <c r="S136" s="10" t="e">
        <f>IF('FY2023'!$A138&lt;&gt;"",IF(AND(MONTH($K136) &lt;= 4, MONTH($L136) &gt;= 4), IF($O136 &lt;&gt; "", $E136/$O136, ""), ""),"")</f>
        <v>#VALUE!</v>
      </c>
      <c r="T136" s="10" t="e">
        <f>IF('FY2023'!$A138&lt;&gt;"",IF(AND(MONTH($K136) &lt;= 5, MONTH($L136) &gt;= 5), IF($O136 &lt;&gt; "", $E136/$O136, ""), ""),"")</f>
        <v>#VALUE!</v>
      </c>
      <c r="U136" s="10" t="e">
        <f>IF('FY2023'!$A138&lt;&gt;"",IF(AND(MONTH($K136) &lt;= 6, MONTH($L136) &gt;= 6), IF($O136 &lt;&gt; "", $E136/$O136, ""), ""),"")</f>
        <v>#VALUE!</v>
      </c>
      <c r="V136" s="10" t="e">
        <f>IF('FY2023'!$A138&lt;&gt;"",IF(AND(MONTH($K136) &lt;= 7, MONTH($L136) &gt;= 7 ), IF($O136 &lt;&gt; "", $E136/$O136, ""), ""),"")</f>
        <v>#VALUE!</v>
      </c>
      <c r="W136" s="10" t="e">
        <f>IF('FY2023'!$A138&lt;&gt;"",IF(AND(MONTH($K136) &lt;= 8, MONTH($L136) &gt;= 8), IF($O136 &lt;&gt; "", $E136/$O136, ""), ""),"")</f>
        <v>#VALUE!</v>
      </c>
      <c r="X136" s="10" t="e">
        <f>IF('FY2023'!$A138&lt;&gt;"",IF(AND(MONTH($K136) &lt;= 9, MONTH($L136) &gt;= 9), IF($O136 &lt;&gt; "", $E136/$O136, ""), ""),"")</f>
        <v>#VALUE!</v>
      </c>
      <c r="Y136" s="10" t="e">
        <f>IF('FY2023'!$A138&lt;&gt;"",IF(AND(MONTH($K136) &lt;= 10, MONTH($L136) &gt;= 10), IF($O136 &lt;&gt; "", $E136/$O136, ""), ""),"")</f>
        <v>#VALUE!</v>
      </c>
      <c r="Z136" s="10" t="e">
        <f>IF('FY2023'!$A138&lt;&gt;"",IF(AND(MONTH($K136) &lt;= 11, MONTH($L136) &gt;= 11), IF($O136 &lt;&gt; "", $E136/$O136, ""), ""),"")</f>
        <v>#VALUE!</v>
      </c>
      <c r="AA136" s="10" t="e">
        <f>IF('FY2023'!$A138&lt;&gt;"",IF(AND(MONTH($K136) &lt;= 12, MONTH($L136) &gt;= 12), IF($O136 &lt;&gt; "", $E136/$O136, ""), ""),"")</f>
        <v>#VALUE!</v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 t="e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#VALUE!</v>
      </c>
      <c r="L137" s="7" t="e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#VALUE!</v>
      </c>
      <c r="M137" s="7" t="e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#VALUE!</v>
      </c>
      <c r="N137" s="7" t="e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#VALUE!</v>
      </c>
      <c r="O137" s="5" t="e">
        <f t="shared" si="2"/>
        <v>#VALUE!</v>
      </c>
      <c r="P137" s="10" t="e">
        <f>IF('FY2023'!$A139&lt;&gt;"",IF(AND(MONTH($K137) &lt;= 1, MONTH($L137) &gt;= 1), IF($O137 &lt;&gt; "", $E137/$O137, ""), ""),"")</f>
        <v>#VALUE!</v>
      </c>
      <c r="Q137" s="10" t="e">
        <f>IF('FY2023'!$A139&lt;&gt;"",IF(AND(MONTH($K137) &lt;= 2, MONTH($L137) &gt;= 2), IF($O137 &lt;&gt; "", $E137/$O137, ""), ""),"")</f>
        <v>#VALUE!</v>
      </c>
      <c r="R137" s="10" t="e">
        <f>IF('FY2023'!$A139&lt;&gt;"",IF(AND(MONTH($K137) &lt;= 3, MONTH($L137) &gt;= 3), IF($O137 &lt;&gt; "", $E137/$O137, ""), ""),"")</f>
        <v>#VALUE!</v>
      </c>
      <c r="S137" s="10" t="e">
        <f>IF('FY2023'!$A139&lt;&gt;"",IF(AND(MONTH($K137) &lt;= 4, MONTH($L137) &gt;= 4), IF($O137 &lt;&gt; "", $E137/$O137, ""), ""),"")</f>
        <v>#VALUE!</v>
      </c>
      <c r="T137" s="10" t="e">
        <f>IF('FY2023'!$A139&lt;&gt;"",IF(AND(MONTH($K137) &lt;= 5, MONTH($L137) &gt;= 5), IF($O137 &lt;&gt; "", $E137/$O137, ""), ""),"")</f>
        <v>#VALUE!</v>
      </c>
      <c r="U137" s="10" t="e">
        <f>IF('FY2023'!$A139&lt;&gt;"",IF(AND(MONTH($K137) &lt;= 6, MONTH($L137) &gt;= 6), IF($O137 &lt;&gt; "", $E137/$O137, ""), ""),"")</f>
        <v>#VALUE!</v>
      </c>
      <c r="V137" s="10" t="e">
        <f>IF('FY2023'!$A139&lt;&gt;"",IF(AND(MONTH($K137) &lt;= 7, MONTH($L137) &gt;= 7 ), IF($O137 &lt;&gt; "", $E137/$O137, ""), ""),"")</f>
        <v>#VALUE!</v>
      </c>
      <c r="W137" s="10" t="e">
        <f>IF('FY2023'!$A139&lt;&gt;"",IF(AND(MONTH($K137) &lt;= 8, MONTH($L137) &gt;= 8), IF($O137 &lt;&gt; "", $E137/$O137, ""), ""),"")</f>
        <v>#VALUE!</v>
      </c>
      <c r="X137" s="10" t="e">
        <f>IF('FY2023'!$A139&lt;&gt;"",IF(AND(MONTH($K137) &lt;= 9, MONTH($L137) &gt;= 9), IF($O137 &lt;&gt; "", $E137/$O137, ""), ""),"")</f>
        <v>#VALUE!</v>
      </c>
      <c r="Y137" s="10" t="e">
        <f>IF('FY2023'!$A139&lt;&gt;"",IF(AND(MONTH($K137) &lt;= 10, MONTH($L137) &gt;= 10), IF($O137 &lt;&gt; "", $E137/$O137, ""), ""),"")</f>
        <v>#VALUE!</v>
      </c>
      <c r="Z137" s="10" t="e">
        <f>IF('FY2023'!$A139&lt;&gt;"",IF(AND(MONTH($K137) &lt;= 11, MONTH($L137) &gt;= 11), IF($O137 &lt;&gt; "", $E137/$O137, ""), ""),"")</f>
        <v>#VALUE!</v>
      </c>
      <c r="AA137" s="10" t="e">
        <f>IF('FY2023'!$A139&lt;&gt;"",IF(AND(MONTH($K137) &lt;= 12, MONTH($L137) &gt;= 12), IF($O137 &lt;&gt; "", $E137/$O137, ""), ""),"")</f>
        <v>#VALUE!</v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 t="e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#VALUE!</v>
      </c>
      <c r="L138" s="7" t="e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#VALUE!</v>
      </c>
      <c r="M138" s="7" t="e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#VALUE!</v>
      </c>
      <c r="N138" s="7" t="e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#VALUE!</v>
      </c>
      <c r="O138" s="5" t="e">
        <f t="shared" si="2"/>
        <v>#VALUE!</v>
      </c>
      <c r="P138" s="10" t="e">
        <f>IF('FY2023'!$A140&lt;&gt;"",IF(AND(MONTH($K138) &lt;= 1, MONTH($L138) &gt;= 1), IF($O138 &lt;&gt; "", $E138/$O138, ""), ""),"")</f>
        <v>#VALUE!</v>
      </c>
      <c r="Q138" s="10" t="e">
        <f>IF('FY2023'!$A140&lt;&gt;"",IF(AND(MONTH($K138) &lt;= 2, MONTH($L138) &gt;= 2), IF($O138 &lt;&gt; "", $E138/$O138, ""), ""),"")</f>
        <v>#VALUE!</v>
      </c>
      <c r="R138" s="10" t="e">
        <f>IF('FY2023'!$A140&lt;&gt;"",IF(AND(MONTH($K138) &lt;= 3, MONTH($L138) &gt;= 3), IF($O138 &lt;&gt; "", $E138/$O138, ""), ""),"")</f>
        <v>#VALUE!</v>
      </c>
      <c r="S138" s="10" t="e">
        <f>IF('FY2023'!$A140&lt;&gt;"",IF(AND(MONTH($K138) &lt;= 4, MONTH($L138) &gt;= 4), IF($O138 &lt;&gt; "", $E138/$O138, ""), ""),"")</f>
        <v>#VALUE!</v>
      </c>
      <c r="T138" s="10" t="e">
        <f>IF('FY2023'!$A140&lt;&gt;"",IF(AND(MONTH($K138) &lt;= 5, MONTH($L138) &gt;= 5), IF($O138 &lt;&gt; "", $E138/$O138, ""), ""),"")</f>
        <v>#VALUE!</v>
      </c>
      <c r="U138" s="10" t="e">
        <f>IF('FY2023'!$A140&lt;&gt;"",IF(AND(MONTH($K138) &lt;= 6, MONTH($L138) &gt;= 6), IF($O138 &lt;&gt; "", $E138/$O138, ""), ""),"")</f>
        <v>#VALUE!</v>
      </c>
      <c r="V138" s="10" t="e">
        <f>IF('FY2023'!$A140&lt;&gt;"",IF(AND(MONTH($K138) &lt;= 7, MONTH($L138) &gt;= 7 ), IF($O138 &lt;&gt; "", $E138/$O138, ""), ""),"")</f>
        <v>#VALUE!</v>
      </c>
      <c r="W138" s="10" t="e">
        <f>IF('FY2023'!$A140&lt;&gt;"",IF(AND(MONTH($K138) &lt;= 8, MONTH($L138) &gt;= 8), IF($O138 &lt;&gt; "", $E138/$O138, ""), ""),"")</f>
        <v>#VALUE!</v>
      </c>
      <c r="X138" s="10" t="e">
        <f>IF('FY2023'!$A140&lt;&gt;"",IF(AND(MONTH($K138) &lt;= 9, MONTH($L138) &gt;= 9), IF($O138 &lt;&gt; "", $E138/$O138, ""), ""),"")</f>
        <v>#VALUE!</v>
      </c>
      <c r="Y138" s="10" t="e">
        <f>IF('FY2023'!$A140&lt;&gt;"",IF(AND(MONTH($K138) &lt;= 10, MONTH($L138) &gt;= 10), IF($O138 &lt;&gt; "", $E138/$O138, ""), ""),"")</f>
        <v>#VALUE!</v>
      </c>
      <c r="Z138" s="10" t="e">
        <f>IF('FY2023'!$A140&lt;&gt;"",IF(AND(MONTH($K138) &lt;= 11, MONTH($L138) &gt;= 11), IF($O138 &lt;&gt; "", $E138/$O138, ""), ""),"")</f>
        <v>#VALUE!</v>
      </c>
      <c r="AA138" s="10" t="e">
        <f>IF('FY2023'!$A140&lt;&gt;"",IF(AND(MONTH($K138) &lt;= 12, MONTH($L138) &gt;= 12), IF($O138 &lt;&gt; "", $E138/$O138, ""), ""),"")</f>
        <v>#VALUE!</v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 t="e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#VALUE!</v>
      </c>
      <c r="L139" s="7" t="e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#VALUE!</v>
      </c>
      <c r="M139" s="7" t="e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#VALUE!</v>
      </c>
      <c r="N139" s="7" t="e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#VALUE!</v>
      </c>
      <c r="O139" s="5" t="e">
        <f t="shared" si="2"/>
        <v>#VALUE!</v>
      </c>
      <c r="P139" s="10" t="e">
        <f>IF('FY2023'!$A141&lt;&gt;"",IF(AND(MONTH($K139) &lt;= 1, MONTH($L139) &gt;= 1), IF($O139 &lt;&gt; "", $E139/$O139, ""), ""),"")</f>
        <v>#VALUE!</v>
      </c>
      <c r="Q139" s="10" t="e">
        <f>IF('FY2023'!$A141&lt;&gt;"",IF(AND(MONTH($K139) &lt;= 2, MONTH($L139) &gt;= 2), IF($O139 &lt;&gt; "", $E139/$O139, ""), ""),"")</f>
        <v>#VALUE!</v>
      </c>
      <c r="R139" s="10" t="e">
        <f>IF('FY2023'!$A141&lt;&gt;"",IF(AND(MONTH($K139) &lt;= 3, MONTH($L139) &gt;= 3), IF($O139 &lt;&gt; "", $E139/$O139, ""), ""),"")</f>
        <v>#VALUE!</v>
      </c>
      <c r="S139" s="10" t="e">
        <f>IF('FY2023'!$A141&lt;&gt;"",IF(AND(MONTH($K139) &lt;= 4, MONTH($L139) &gt;= 4), IF($O139 &lt;&gt; "", $E139/$O139, ""), ""),"")</f>
        <v>#VALUE!</v>
      </c>
      <c r="T139" s="10" t="e">
        <f>IF('FY2023'!$A141&lt;&gt;"",IF(AND(MONTH($K139) &lt;= 5, MONTH($L139) &gt;= 5), IF($O139 &lt;&gt; "", $E139/$O139, ""), ""),"")</f>
        <v>#VALUE!</v>
      </c>
      <c r="U139" s="10" t="e">
        <f>IF('FY2023'!$A141&lt;&gt;"",IF(AND(MONTH($K139) &lt;= 6, MONTH($L139) &gt;= 6), IF($O139 &lt;&gt; "", $E139/$O139, ""), ""),"")</f>
        <v>#VALUE!</v>
      </c>
      <c r="V139" s="10" t="e">
        <f>IF('FY2023'!$A141&lt;&gt;"",IF(AND(MONTH($K139) &lt;= 7, MONTH($L139) &gt;= 7 ), IF($O139 &lt;&gt; "", $E139/$O139, ""), ""),"")</f>
        <v>#VALUE!</v>
      </c>
      <c r="W139" s="10" t="e">
        <f>IF('FY2023'!$A141&lt;&gt;"",IF(AND(MONTH($K139) &lt;= 8, MONTH($L139) &gt;= 8), IF($O139 &lt;&gt; "", $E139/$O139, ""), ""),"")</f>
        <v>#VALUE!</v>
      </c>
      <c r="X139" s="10" t="e">
        <f>IF('FY2023'!$A141&lt;&gt;"",IF(AND(MONTH($K139) &lt;= 9, MONTH($L139) &gt;= 9), IF($O139 &lt;&gt; "", $E139/$O139, ""), ""),"")</f>
        <v>#VALUE!</v>
      </c>
      <c r="Y139" s="10" t="e">
        <f>IF('FY2023'!$A141&lt;&gt;"",IF(AND(MONTH($K139) &lt;= 10, MONTH($L139) &gt;= 10), IF($O139 &lt;&gt; "", $E139/$O139, ""), ""),"")</f>
        <v>#VALUE!</v>
      </c>
      <c r="Z139" s="10" t="e">
        <f>IF('FY2023'!$A141&lt;&gt;"",IF(AND(MONTH($K139) &lt;= 11, MONTH($L139) &gt;= 11), IF($O139 &lt;&gt; "", $E139/$O139, ""), ""),"")</f>
        <v>#VALUE!</v>
      </c>
      <c r="AA139" s="10" t="e">
        <f>IF('FY2023'!$A141&lt;&gt;"",IF(AND(MONTH($K139) &lt;= 12, MONTH($L139) &gt;= 12), IF($O139 &lt;&gt; "", $E139/$O139, ""), ""),"")</f>
        <v>#VALUE!</v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 t="e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#VALUE!</v>
      </c>
      <c r="L140" s="7" t="e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#VALUE!</v>
      </c>
      <c r="M140" s="7" t="e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#VALUE!</v>
      </c>
      <c r="N140" s="7" t="e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#VALUE!</v>
      </c>
      <c r="O140" s="5" t="e">
        <f t="shared" si="2"/>
        <v>#VALUE!</v>
      </c>
      <c r="P140" s="10" t="e">
        <f>IF('FY2023'!$A142&lt;&gt;"",IF(AND(MONTH($K140) &lt;= 1, MONTH($L140) &gt;= 1), IF($O140 &lt;&gt; "", $E140/$O140, ""), ""),"")</f>
        <v>#VALUE!</v>
      </c>
      <c r="Q140" s="10" t="e">
        <f>IF('FY2023'!$A142&lt;&gt;"",IF(AND(MONTH($K140) &lt;= 2, MONTH($L140) &gt;= 2), IF($O140 &lt;&gt; "", $E140/$O140, ""), ""),"")</f>
        <v>#VALUE!</v>
      </c>
      <c r="R140" s="10" t="e">
        <f>IF('FY2023'!$A142&lt;&gt;"",IF(AND(MONTH($K140) &lt;= 3, MONTH($L140) &gt;= 3), IF($O140 &lt;&gt; "", $E140/$O140, ""), ""),"")</f>
        <v>#VALUE!</v>
      </c>
      <c r="S140" s="10" t="e">
        <f>IF('FY2023'!$A142&lt;&gt;"",IF(AND(MONTH($K140) &lt;= 4, MONTH($L140) &gt;= 4), IF($O140 &lt;&gt; "", $E140/$O140, ""), ""),"")</f>
        <v>#VALUE!</v>
      </c>
      <c r="T140" s="10" t="e">
        <f>IF('FY2023'!$A142&lt;&gt;"",IF(AND(MONTH($K140) &lt;= 5, MONTH($L140) &gt;= 5), IF($O140 &lt;&gt; "", $E140/$O140, ""), ""),"")</f>
        <v>#VALUE!</v>
      </c>
      <c r="U140" s="10" t="e">
        <f>IF('FY2023'!$A142&lt;&gt;"",IF(AND(MONTH($K140) &lt;= 6, MONTH($L140) &gt;= 6), IF($O140 &lt;&gt; "", $E140/$O140, ""), ""),"")</f>
        <v>#VALUE!</v>
      </c>
      <c r="V140" s="10" t="e">
        <f>IF('FY2023'!$A142&lt;&gt;"",IF(AND(MONTH($K140) &lt;= 7, MONTH($L140) &gt;= 7 ), IF($O140 &lt;&gt; "", $E140/$O140, ""), ""),"")</f>
        <v>#VALUE!</v>
      </c>
      <c r="W140" s="10" t="e">
        <f>IF('FY2023'!$A142&lt;&gt;"",IF(AND(MONTH($K140) &lt;= 8, MONTH($L140) &gt;= 8), IF($O140 &lt;&gt; "", $E140/$O140, ""), ""),"")</f>
        <v>#VALUE!</v>
      </c>
      <c r="X140" s="10" t="e">
        <f>IF('FY2023'!$A142&lt;&gt;"",IF(AND(MONTH($K140) &lt;= 9, MONTH($L140) &gt;= 9), IF($O140 &lt;&gt; "", $E140/$O140, ""), ""),"")</f>
        <v>#VALUE!</v>
      </c>
      <c r="Y140" s="10" t="e">
        <f>IF('FY2023'!$A142&lt;&gt;"",IF(AND(MONTH($K140) &lt;= 10, MONTH($L140) &gt;= 10), IF($O140 &lt;&gt; "", $E140/$O140, ""), ""),"")</f>
        <v>#VALUE!</v>
      </c>
      <c r="Z140" s="10" t="e">
        <f>IF('FY2023'!$A142&lt;&gt;"",IF(AND(MONTH($K140) &lt;= 11, MONTH($L140) &gt;= 11), IF($O140 &lt;&gt; "", $E140/$O140, ""), ""),"")</f>
        <v>#VALUE!</v>
      </c>
      <c r="AA140" s="10" t="e">
        <f>IF('FY2023'!$A142&lt;&gt;"",IF(AND(MONTH($K140) &lt;= 12, MONTH($L140) &gt;= 12), IF($O140 &lt;&gt; "", $E140/$O140, ""), ""),"")</f>
        <v>#VALUE!</v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 t="e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#VALUE!</v>
      </c>
      <c r="L141" s="7" t="e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#VALUE!</v>
      </c>
      <c r="M141" s="7" t="e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#VALUE!</v>
      </c>
      <c r="N141" s="7" t="e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#VALUE!</v>
      </c>
      <c r="O141" s="5" t="e">
        <f t="shared" si="2"/>
        <v>#VALUE!</v>
      </c>
      <c r="P141" s="10" t="e">
        <f>IF('FY2023'!$A143&lt;&gt;"",IF(AND(MONTH($K141) &lt;= 1, MONTH($L141) &gt;= 1), IF($O141 &lt;&gt; "", $E141/$O141, ""), ""),"")</f>
        <v>#VALUE!</v>
      </c>
      <c r="Q141" s="10" t="e">
        <f>IF('FY2023'!$A143&lt;&gt;"",IF(AND(MONTH($K141) &lt;= 2, MONTH($L141) &gt;= 2), IF($O141 &lt;&gt; "", $E141/$O141, ""), ""),"")</f>
        <v>#VALUE!</v>
      </c>
      <c r="R141" s="10" t="e">
        <f>IF('FY2023'!$A143&lt;&gt;"",IF(AND(MONTH($K141) &lt;= 3, MONTH($L141) &gt;= 3), IF($O141 &lt;&gt; "", $E141/$O141, ""), ""),"")</f>
        <v>#VALUE!</v>
      </c>
      <c r="S141" s="10" t="e">
        <f>IF('FY2023'!$A143&lt;&gt;"",IF(AND(MONTH($K141) &lt;= 4, MONTH($L141) &gt;= 4), IF($O141 &lt;&gt; "", $E141/$O141, ""), ""),"")</f>
        <v>#VALUE!</v>
      </c>
      <c r="T141" s="10" t="e">
        <f>IF('FY2023'!$A143&lt;&gt;"",IF(AND(MONTH($K141) &lt;= 5, MONTH($L141) &gt;= 5), IF($O141 &lt;&gt; "", $E141/$O141, ""), ""),"")</f>
        <v>#VALUE!</v>
      </c>
      <c r="U141" s="10" t="e">
        <f>IF('FY2023'!$A143&lt;&gt;"",IF(AND(MONTH($K141) &lt;= 6, MONTH($L141) &gt;= 6), IF($O141 &lt;&gt; "", $E141/$O141, ""), ""),"")</f>
        <v>#VALUE!</v>
      </c>
      <c r="V141" s="10" t="e">
        <f>IF('FY2023'!$A143&lt;&gt;"",IF(AND(MONTH($K141) &lt;= 7, MONTH($L141) &gt;= 7 ), IF($O141 &lt;&gt; "", $E141/$O141, ""), ""),"")</f>
        <v>#VALUE!</v>
      </c>
      <c r="W141" s="10" t="e">
        <f>IF('FY2023'!$A143&lt;&gt;"",IF(AND(MONTH($K141) &lt;= 8, MONTH($L141) &gt;= 8), IF($O141 &lt;&gt; "", $E141/$O141, ""), ""),"")</f>
        <v>#VALUE!</v>
      </c>
      <c r="X141" s="10" t="e">
        <f>IF('FY2023'!$A143&lt;&gt;"",IF(AND(MONTH($K141) &lt;= 9, MONTH($L141) &gt;= 9), IF($O141 &lt;&gt; "", $E141/$O141, ""), ""),"")</f>
        <v>#VALUE!</v>
      </c>
      <c r="Y141" s="10" t="e">
        <f>IF('FY2023'!$A143&lt;&gt;"",IF(AND(MONTH($K141) &lt;= 10, MONTH($L141) &gt;= 10), IF($O141 &lt;&gt; "", $E141/$O141, ""), ""),"")</f>
        <v>#VALUE!</v>
      </c>
      <c r="Z141" s="10" t="e">
        <f>IF('FY2023'!$A143&lt;&gt;"",IF(AND(MONTH($K141) &lt;= 11, MONTH($L141) &gt;= 11), IF($O141 &lt;&gt; "", $E141/$O141, ""), ""),"")</f>
        <v>#VALUE!</v>
      </c>
      <c r="AA141" s="10" t="e">
        <f>IF('FY2023'!$A143&lt;&gt;"",IF(AND(MONTH($K141) &lt;= 12, MONTH($L141) &gt;= 12), IF($O141 &lt;&gt; "", $E141/$O141, ""), ""),"")</f>
        <v>#VALUE!</v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 t="e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#VALUE!</v>
      </c>
      <c r="L142" s="7" t="e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#VALUE!</v>
      </c>
      <c r="M142" s="7" t="e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#VALUE!</v>
      </c>
      <c r="N142" s="7" t="e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#VALUE!</v>
      </c>
      <c r="O142" s="5" t="e">
        <f t="shared" si="2"/>
        <v>#VALUE!</v>
      </c>
      <c r="P142" s="10" t="e">
        <f>IF('FY2023'!$A144&lt;&gt;"",IF(AND(MONTH($K142) &lt;= 1, MONTH($L142) &gt;= 1), IF($O142 &lt;&gt; "", $E142/$O142, ""), ""),"")</f>
        <v>#VALUE!</v>
      </c>
      <c r="Q142" s="10" t="e">
        <f>IF('FY2023'!$A144&lt;&gt;"",IF(AND(MONTH($K142) &lt;= 2, MONTH($L142) &gt;= 2), IF($O142 &lt;&gt; "", $E142/$O142, ""), ""),"")</f>
        <v>#VALUE!</v>
      </c>
      <c r="R142" s="10" t="e">
        <f>IF('FY2023'!$A144&lt;&gt;"",IF(AND(MONTH($K142) &lt;= 3, MONTH($L142) &gt;= 3), IF($O142 &lt;&gt; "", $E142/$O142, ""), ""),"")</f>
        <v>#VALUE!</v>
      </c>
      <c r="S142" s="10" t="e">
        <f>IF('FY2023'!$A144&lt;&gt;"",IF(AND(MONTH($K142) &lt;= 4, MONTH($L142) &gt;= 4), IF($O142 &lt;&gt; "", $E142/$O142, ""), ""),"")</f>
        <v>#VALUE!</v>
      </c>
      <c r="T142" s="10" t="e">
        <f>IF('FY2023'!$A144&lt;&gt;"",IF(AND(MONTH($K142) &lt;= 5, MONTH($L142) &gt;= 5), IF($O142 &lt;&gt; "", $E142/$O142, ""), ""),"")</f>
        <v>#VALUE!</v>
      </c>
      <c r="U142" s="10" t="e">
        <f>IF('FY2023'!$A144&lt;&gt;"",IF(AND(MONTH($K142) &lt;= 6, MONTH($L142) &gt;= 6), IF($O142 &lt;&gt; "", $E142/$O142, ""), ""),"")</f>
        <v>#VALUE!</v>
      </c>
      <c r="V142" s="10" t="e">
        <f>IF('FY2023'!$A144&lt;&gt;"",IF(AND(MONTH($K142) &lt;= 7, MONTH($L142) &gt;= 7 ), IF($O142 &lt;&gt; "", $E142/$O142, ""), ""),"")</f>
        <v>#VALUE!</v>
      </c>
      <c r="W142" s="10" t="e">
        <f>IF('FY2023'!$A144&lt;&gt;"",IF(AND(MONTH($K142) &lt;= 8, MONTH($L142) &gt;= 8), IF($O142 &lt;&gt; "", $E142/$O142, ""), ""),"")</f>
        <v>#VALUE!</v>
      </c>
      <c r="X142" s="10" t="e">
        <f>IF('FY2023'!$A144&lt;&gt;"",IF(AND(MONTH($K142) &lt;= 9, MONTH($L142) &gt;= 9), IF($O142 &lt;&gt; "", $E142/$O142, ""), ""),"")</f>
        <v>#VALUE!</v>
      </c>
      <c r="Y142" s="10" t="e">
        <f>IF('FY2023'!$A144&lt;&gt;"",IF(AND(MONTH($K142) &lt;= 10, MONTH($L142) &gt;= 10), IF($O142 &lt;&gt; "", $E142/$O142, ""), ""),"")</f>
        <v>#VALUE!</v>
      </c>
      <c r="Z142" s="10" t="e">
        <f>IF('FY2023'!$A144&lt;&gt;"",IF(AND(MONTH($K142) &lt;= 11, MONTH($L142) &gt;= 11), IF($O142 &lt;&gt; "", $E142/$O142, ""), ""),"")</f>
        <v>#VALUE!</v>
      </c>
      <c r="AA142" s="10" t="e">
        <f>IF('FY2023'!$A144&lt;&gt;"",IF(AND(MONTH($K142) &lt;= 12, MONTH($L142) &gt;= 12), IF($O142 &lt;&gt; "", $E142/$O142, ""), ""),"")</f>
        <v>#VALUE!</v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 t="e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#VALUE!</v>
      </c>
      <c r="L143" s="7" t="e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#VALUE!</v>
      </c>
      <c r="M143" s="7" t="e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#VALUE!</v>
      </c>
      <c r="N143" s="7" t="e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#VALUE!</v>
      </c>
      <c r="O143" s="5" t="e">
        <f t="shared" si="2"/>
        <v>#VALUE!</v>
      </c>
      <c r="P143" s="10" t="e">
        <f>IF('FY2023'!$A145&lt;&gt;"",IF(AND(MONTH($K143) &lt;= 1, MONTH($L143) &gt;= 1), IF($O143 &lt;&gt; "", $E143/$O143, ""), ""),"")</f>
        <v>#VALUE!</v>
      </c>
      <c r="Q143" s="10" t="e">
        <f>IF('FY2023'!$A145&lt;&gt;"",IF(AND(MONTH($K143) &lt;= 2, MONTH($L143) &gt;= 2), IF($O143 &lt;&gt; "", $E143/$O143, ""), ""),"")</f>
        <v>#VALUE!</v>
      </c>
      <c r="R143" s="10" t="e">
        <f>IF('FY2023'!$A145&lt;&gt;"",IF(AND(MONTH($K143) &lt;= 3, MONTH($L143) &gt;= 3), IF($O143 &lt;&gt; "", $E143/$O143, ""), ""),"")</f>
        <v>#VALUE!</v>
      </c>
      <c r="S143" s="10" t="e">
        <f>IF('FY2023'!$A145&lt;&gt;"",IF(AND(MONTH($K143) &lt;= 4, MONTH($L143) &gt;= 4), IF($O143 &lt;&gt; "", $E143/$O143, ""), ""),"")</f>
        <v>#VALUE!</v>
      </c>
      <c r="T143" s="10" t="e">
        <f>IF('FY2023'!$A145&lt;&gt;"",IF(AND(MONTH($K143) &lt;= 5, MONTH($L143) &gt;= 5), IF($O143 &lt;&gt; "", $E143/$O143, ""), ""),"")</f>
        <v>#VALUE!</v>
      </c>
      <c r="U143" s="10" t="e">
        <f>IF('FY2023'!$A145&lt;&gt;"",IF(AND(MONTH($K143) &lt;= 6, MONTH($L143) &gt;= 6), IF($O143 &lt;&gt; "", $E143/$O143, ""), ""),"")</f>
        <v>#VALUE!</v>
      </c>
      <c r="V143" s="10" t="e">
        <f>IF('FY2023'!$A145&lt;&gt;"",IF(AND(MONTH($K143) &lt;= 7, MONTH($L143) &gt;= 7 ), IF($O143 &lt;&gt; "", $E143/$O143, ""), ""),"")</f>
        <v>#VALUE!</v>
      </c>
      <c r="W143" s="10" t="e">
        <f>IF('FY2023'!$A145&lt;&gt;"",IF(AND(MONTH($K143) &lt;= 8, MONTH($L143) &gt;= 8), IF($O143 &lt;&gt; "", $E143/$O143, ""), ""),"")</f>
        <v>#VALUE!</v>
      </c>
      <c r="X143" s="10" t="e">
        <f>IF('FY2023'!$A145&lt;&gt;"",IF(AND(MONTH($K143) &lt;= 9, MONTH($L143) &gt;= 9), IF($O143 &lt;&gt; "", $E143/$O143, ""), ""),"")</f>
        <v>#VALUE!</v>
      </c>
      <c r="Y143" s="10" t="e">
        <f>IF('FY2023'!$A145&lt;&gt;"",IF(AND(MONTH($K143) &lt;= 10, MONTH($L143) &gt;= 10), IF($O143 &lt;&gt; "", $E143/$O143, ""), ""),"")</f>
        <v>#VALUE!</v>
      </c>
      <c r="Z143" s="10" t="e">
        <f>IF('FY2023'!$A145&lt;&gt;"",IF(AND(MONTH($K143) &lt;= 11, MONTH($L143) &gt;= 11), IF($O143 &lt;&gt; "", $E143/$O143, ""), ""),"")</f>
        <v>#VALUE!</v>
      </c>
      <c r="AA143" s="10" t="e">
        <f>IF('FY2023'!$A145&lt;&gt;"",IF(AND(MONTH($K143) &lt;= 12, MONTH($L143) &gt;= 12), IF($O143 &lt;&gt; "", $E143/$O143, ""), ""),"")</f>
        <v>#VALUE!</v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 t="e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#VALUE!</v>
      </c>
      <c r="L144" s="7" t="e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#VALUE!</v>
      </c>
      <c r="M144" s="7" t="e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#VALUE!</v>
      </c>
      <c r="N144" s="7" t="e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#VALUE!</v>
      </c>
      <c r="O144" s="5" t="e">
        <f t="shared" si="2"/>
        <v>#VALUE!</v>
      </c>
      <c r="P144" s="10" t="e">
        <f>IF('FY2023'!$A146&lt;&gt;"",IF(AND(MONTH($K144) &lt;= 1, MONTH($L144) &gt;= 1), IF($O144 &lt;&gt; "", $E144/$O144, ""), ""),"")</f>
        <v>#VALUE!</v>
      </c>
      <c r="Q144" s="10" t="e">
        <f>IF('FY2023'!$A146&lt;&gt;"",IF(AND(MONTH($K144) &lt;= 2, MONTH($L144) &gt;= 2), IF($O144 &lt;&gt; "", $E144/$O144, ""), ""),"")</f>
        <v>#VALUE!</v>
      </c>
      <c r="R144" s="10" t="e">
        <f>IF('FY2023'!$A146&lt;&gt;"",IF(AND(MONTH($K144) &lt;= 3, MONTH($L144) &gt;= 3), IF($O144 &lt;&gt; "", $E144/$O144, ""), ""),"")</f>
        <v>#VALUE!</v>
      </c>
      <c r="S144" s="10" t="e">
        <f>IF('FY2023'!$A146&lt;&gt;"",IF(AND(MONTH($K144) &lt;= 4, MONTH($L144) &gt;= 4), IF($O144 &lt;&gt; "", $E144/$O144, ""), ""),"")</f>
        <v>#VALUE!</v>
      </c>
      <c r="T144" s="10" t="e">
        <f>IF('FY2023'!$A146&lt;&gt;"",IF(AND(MONTH($K144) &lt;= 5, MONTH($L144) &gt;= 5), IF($O144 &lt;&gt; "", $E144/$O144, ""), ""),"")</f>
        <v>#VALUE!</v>
      </c>
      <c r="U144" s="10" t="e">
        <f>IF('FY2023'!$A146&lt;&gt;"",IF(AND(MONTH($K144) &lt;= 6, MONTH($L144) &gt;= 6), IF($O144 &lt;&gt; "", $E144/$O144, ""), ""),"")</f>
        <v>#VALUE!</v>
      </c>
      <c r="V144" s="10" t="e">
        <f>IF('FY2023'!$A146&lt;&gt;"",IF(AND(MONTH($K144) &lt;= 7, MONTH($L144) &gt;= 7 ), IF($O144 &lt;&gt; "", $E144/$O144, ""), ""),"")</f>
        <v>#VALUE!</v>
      </c>
      <c r="W144" s="10" t="e">
        <f>IF('FY2023'!$A146&lt;&gt;"",IF(AND(MONTH($K144) &lt;= 8, MONTH($L144) &gt;= 8), IF($O144 &lt;&gt; "", $E144/$O144, ""), ""),"")</f>
        <v>#VALUE!</v>
      </c>
      <c r="X144" s="10" t="e">
        <f>IF('FY2023'!$A146&lt;&gt;"",IF(AND(MONTH($K144) &lt;= 9, MONTH($L144) &gt;= 9), IF($O144 &lt;&gt; "", $E144/$O144, ""), ""),"")</f>
        <v>#VALUE!</v>
      </c>
      <c r="Y144" s="10" t="e">
        <f>IF('FY2023'!$A146&lt;&gt;"",IF(AND(MONTH($K144) &lt;= 10, MONTH($L144) &gt;= 10), IF($O144 &lt;&gt; "", $E144/$O144, ""), ""),"")</f>
        <v>#VALUE!</v>
      </c>
      <c r="Z144" s="10" t="e">
        <f>IF('FY2023'!$A146&lt;&gt;"",IF(AND(MONTH($K144) &lt;= 11, MONTH($L144) &gt;= 11), IF($O144 &lt;&gt; "", $E144/$O144, ""), ""),"")</f>
        <v>#VALUE!</v>
      </c>
      <c r="AA144" s="10" t="e">
        <f>IF('FY2023'!$A146&lt;&gt;"",IF(AND(MONTH($K144) &lt;= 12, MONTH($L144) &gt;= 12), IF($O144 &lt;&gt; "", $E144/$O144, ""), ""),"")</f>
        <v>#VALUE!</v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 t="e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#VALUE!</v>
      </c>
      <c r="L145" s="7" t="e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#VALUE!</v>
      </c>
      <c r="M145" s="7" t="e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#VALUE!</v>
      </c>
      <c r="N145" s="7" t="e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#VALUE!</v>
      </c>
      <c r="O145" s="5" t="e">
        <f t="shared" si="2"/>
        <v>#VALUE!</v>
      </c>
      <c r="P145" s="10" t="e">
        <f>IF('FY2023'!$A147&lt;&gt;"",IF(AND(MONTH($K145) &lt;= 1, MONTH($L145) &gt;= 1), IF($O145 &lt;&gt; "", $E145/$O145, ""), ""),"")</f>
        <v>#VALUE!</v>
      </c>
      <c r="Q145" s="10" t="e">
        <f>IF('FY2023'!$A147&lt;&gt;"",IF(AND(MONTH($K145) &lt;= 2, MONTH($L145) &gt;= 2), IF($O145 &lt;&gt; "", $E145/$O145, ""), ""),"")</f>
        <v>#VALUE!</v>
      </c>
      <c r="R145" s="10" t="e">
        <f>IF('FY2023'!$A147&lt;&gt;"",IF(AND(MONTH($K145) &lt;= 3, MONTH($L145) &gt;= 3), IF($O145 &lt;&gt; "", $E145/$O145, ""), ""),"")</f>
        <v>#VALUE!</v>
      </c>
      <c r="S145" s="10" t="e">
        <f>IF('FY2023'!$A147&lt;&gt;"",IF(AND(MONTH($K145) &lt;= 4, MONTH($L145) &gt;= 4), IF($O145 &lt;&gt; "", $E145/$O145, ""), ""),"")</f>
        <v>#VALUE!</v>
      </c>
      <c r="T145" s="10" t="e">
        <f>IF('FY2023'!$A147&lt;&gt;"",IF(AND(MONTH($K145) &lt;= 5, MONTH($L145) &gt;= 5), IF($O145 &lt;&gt; "", $E145/$O145, ""), ""),"")</f>
        <v>#VALUE!</v>
      </c>
      <c r="U145" s="10" t="e">
        <f>IF('FY2023'!$A147&lt;&gt;"",IF(AND(MONTH($K145) &lt;= 6, MONTH($L145) &gt;= 6), IF($O145 &lt;&gt; "", $E145/$O145, ""), ""),"")</f>
        <v>#VALUE!</v>
      </c>
      <c r="V145" s="10" t="e">
        <f>IF('FY2023'!$A147&lt;&gt;"",IF(AND(MONTH($K145) &lt;= 7, MONTH($L145) &gt;= 7 ), IF($O145 &lt;&gt; "", $E145/$O145, ""), ""),"")</f>
        <v>#VALUE!</v>
      </c>
      <c r="W145" s="10" t="e">
        <f>IF('FY2023'!$A147&lt;&gt;"",IF(AND(MONTH($K145) &lt;= 8, MONTH($L145) &gt;= 8), IF($O145 &lt;&gt; "", $E145/$O145, ""), ""),"")</f>
        <v>#VALUE!</v>
      </c>
      <c r="X145" s="10" t="e">
        <f>IF('FY2023'!$A147&lt;&gt;"",IF(AND(MONTH($K145) &lt;= 9, MONTH($L145) &gt;= 9), IF($O145 &lt;&gt; "", $E145/$O145, ""), ""),"")</f>
        <v>#VALUE!</v>
      </c>
      <c r="Y145" s="10" t="e">
        <f>IF('FY2023'!$A147&lt;&gt;"",IF(AND(MONTH($K145) &lt;= 10, MONTH($L145) &gt;= 10), IF($O145 &lt;&gt; "", $E145/$O145, ""), ""),"")</f>
        <v>#VALUE!</v>
      </c>
      <c r="Z145" s="10" t="e">
        <f>IF('FY2023'!$A147&lt;&gt;"",IF(AND(MONTH($K145) &lt;= 11, MONTH($L145) &gt;= 11), IF($O145 &lt;&gt; "", $E145/$O145, ""), ""),"")</f>
        <v>#VALUE!</v>
      </c>
      <c r="AA145" s="10" t="e">
        <f>IF('FY2023'!$A147&lt;&gt;"",IF(AND(MONTH($K145) &lt;= 12, MONTH($L145) &gt;= 12), IF($O145 &lt;&gt; "", $E145/$O145, ""), ""),"")</f>
        <v>#VALUE!</v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 t="e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#VALUE!</v>
      </c>
      <c r="L146" s="7" t="e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#VALUE!</v>
      </c>
      <c r="M146" s="7" t="e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#VALUE!</v>
      </c>
      <c r="N146" s="7" t="e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#VALUE!</v>
      </c>
      <c r="O146" s="5" t="e">
        <f t="shared" si="2"/>
        <v>#VALUE!</v>
      </c>
      <c r="P146" s="10" t="e">
        <f>IF('FY2023'!$A148&lt;&gt;"",IF(AND(MONTH($K146) &lt;= 1, MONTH($L146) &gt;= 1), IF($O146 &lt;&gt; "", $E146/$O146, ""), ""),"")</f>
        <v>#VALUE!</v>
      </c>
      <c r="Q146" s="10" t="e">
        <f>IF('FY2023'!$A148&lt;&gt;"",IF(AND(MONTH($K146) &lt;= 2, MONTH($L146) &gt;= 2), IF($O146 &lt;&gt; "", $E146/$O146, ""), ""),"")</f>
        <v>#VALUE!</v>
      </c>
      <c r="R146" s="10" t="e">
        <f>IF('FY2023'!$A148&lt;&gt;"",IF(AND(MONTH($K146) &lt;= 3, MONTH($L146) &gt;= 3), IF($O146 &lt;&gt; "", $E146/$O146, ""), ""),"")</f>
        <v>#VALUE!</v>
      </c>
      <c r="S146" s="10" t="e">
        <f>IF('FY2023'!$A148&lt;&gt;"",IF(AND(MONTH($K146) &lt;= 4, MONTH($L146) &gt;= 4), IF($O146 &lt;&gt; "", $E146/$O146, ""), ""),"")</f>
        <v>#VALUE!</v>
      </c>
      <c r="T146" s="10" t="e">
        <f>IF('FY2023'!$A148&lt;&gt;"",IF(AND(MONTH($K146) &lt;= 5, MONTH($L146) &gt;= 5), IF($O146 &lt;&gt; "", $E146/$O146, ""), ""),"")</f>
        <v>#VALUE!</v>
      </c>
      <c r="U146" s="10" t="e">
        <f>IF('FY2023'!$A148&lt;&gt;"",IF(AND(MONTH($K146) &lt;= 6, MONTH($L146) &gt;= 6), IF($O146 &lt;&gt; "", $E146/$O146, ""), ""),"")</f>
        <v>#VALUE!</v>
      </c>
      <c r="V146" s="10" t="e">
        <f>IF('FY2023'!$A148&lt;&gt;"",IF(AND(MONTH($K146) &lt;= 7, MONTH($L146) &gt;= 7 ), IF($O146 &lt;&gt; "", $E146/$O146, ""), ""),"")</f>
        <v>#VALUE!</v>
      </c>
      <c r="W146" s="10" t="e">
        <f>IF('FY2023'!$A148&lt;&gt;"",IF(AND(MONTH($K146) &lt;= 8, MONTH($L146) &gt;= 8), IF($O146 &lt;&gt; "", $E146/$O146, ""), ""),"")</f>
        <v>#VALUE!</v>
      </c>
      <c r="X146" s="10" t="e">
        <f>IF('FY2023'!$A148&lt;&gt;"",IF(AND(MONTH($K146) &lt;= 9, MONTH($L146) &gt;= 9), IF($O146 &lt;&gt; "", $E146/$O146, ""), ""),"")</f>
        <v>#VALUE!</v>
      </c>
      <c r="Y146" s="10" t="e">
        <f>IF('FY2023'!$A148&lt;&gt;"",IF(AND(MONTH($K146) &lt;= 10, MONTH($L146) &gt;= 10), IF($O146 &lt;&gt; "", $E146/$O146, ""), ""),"")</f>
        <v>#VALUE!</v>
      </c>
      <c r="Z146" s="10" t="e">
        <f>IF('FY2023'!$A148&lt;&gt;"",IF(AND(MONTH($K146) &lt;= 11, MONTH($L146) &gt;= 11), IF($O146 &lt;&gt; "", $E146/$O146, ""), ""),"")</f>
        <v>#VALUE!</v>
      </c>
      <c r="AA146" s="10" t="e">
        <f>IF('FY2023'!$A148&lt;&gt;"",IF(AND(MONTH($K146) &lt;= 12, MONTH($L146) &gt;= 12), IF($O146 &lt;&gt; "", $E146/$O146, ""), ""),"")</f>
        <v>#VALUE!</v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 t="e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#VALUE!</v>
      </c>
      <c r="L147" s="7" t="e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#VALUE!</v>
      </c>
      <c r="M147" s="7" t="e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#VALUE!</v>
      </c>
      <c r="N147" s="7" t="e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#VALUE!</v>
      </c>
      <c r="O147" s="5" t="e">
        <f t="shared" si="2"/>
        <v>#VALUE!</v>
      </c>
      <c r="P147" s="10" t="e">
        <f>IF('FY2023'!$A149&lt;&gt;"",IF(AND(MONTH($K147) &lt;= 1, MONTH($L147) &gt;= 1), IF($O147 &lt;&gt; "", $E147/$O147, ""), ""),"")</f>
        <v>#VALUE!</v>
      </c>
      <c r="Q147" s="10" t="e">
        <f>IF('FY2023'!$A149&lt;&gt;"",IF(AND(MONTH($K147) &lt;= 2, MONTH($L147) &gt;= 2), IF($O147 &lt;&gt; "", $E147/$O147, ""), ""),"")</f>
        <v>#VALUE!</v>
      </c>
      <c r="R147" s="10" t="e">
        <f>IF('FY2023'!$A149&lt;&gt;"",IF(AND(MONTH($K147) &lt;= 3, MONTH($L147) &gt;= 3), IF($O147 &lt;&gt; "", $E147/$O147, ""), ""),"")</f>
        <v>#VALUE!</v>
      </c>
      <c r="S147" s="10" t="e">
        <f>IF('FY2023'!$A149&lt;&gt;"",IF(AND(MONTH($K147) &lt;= 4, MONTH($L147) &gt;= 4), IF($O147 &lt;&gt; "", $E147/$O147, ""), ""),"")</f>
        <v>#VALUE!</v>
      </c>
      <c r="T147" s="10" t="e">
        <f>IF('FY2023'!$A149&lt;&gt;"",IF(AND(MONTH($K147) &lt;= 5, MONTH($L147) &gt;= 5), IF($O147 &lt;&gt; "", $E147/$O147, ""), ""),"")</f>
        <v>#VALUE!</v>
      </c>
      <c r="U147" s="10" t="e">
        <f>IF('FY2023'!$A149&lt;&gt;"",IF(AND(MONTH($K147) &lt;= 6, MONTH($L147) &gt;= 6), IF($O147 &lt;&gt; "", $E147/$O147, ""), ""),"")</f>
        <v>#VALUE!</v>
      </c>
      <c r="V147" s="10" t="e">
        <f>IF('FY2023'!$A149&lt;&gt;"",IF(AND(MONTH($K147) &lt;= 7, MONTH($L147) &gt;= 7 ), IF($O147 &lt;&gt; "", $E147/$O147, ""), ""),"")</f>
        <v>#VALUE!</v>
      </c>
      <c r="W147" s="10" t="e">
        <f>IF('FY2023'!$A149&lt;&gt;"",IF(AND(MONTH($K147) &lt;= 8, MONTH($L147) &gt;= 8), IF($O147 &lt;&gt; "", $E147/$O147, ""), ""),"")</f>
        <v>#VALUE!</v>
      </c>
      <c r="X147" s="10" t="e">
        <f>IF('FY2023'!$A149&lt;&gt;"",IF(AND(MONTH($K147) &lt;= 9, MONTH($L147) &gt;= 9), IF($O147 &lt;&gt; "", $E147/$O147, ""), ""),"")</f>
        <v>#VALUE!</v>
      </c>
      <c r="Y147" s="10" t="e">
        <f>IF('FY2023'!$A149&lt;&gt;"",IF(AND(MONTH($K147) &lt;= 10, MONTH($L147) &gt;= 10), IF($O147 &lt;&gt; "", $E147/$O147, ""), ""),"")</f>
        <v>#VALUE!</v>
      </c>
      <c r="Z147" s="10" t="e">
        <f>IF('FY2023'!$A149&lt;&gt;"",IF(AND(MONTH($K147) &lt;= 11, MONTH($L147) &gt;= 11), IF($O147 &lt;&gt; "", $E147/$O147, ""), ""),"")</f>
        <v>#VALUE!</v>
      </c>
      <c r="AA147" s="10" t="e">
        <f>IF('FY2023'!$A149&lt;&gt;"",IF(AND(MONTH($K147) &lt;= 12, MONTH($L147) &gt;= 12), IF($O147 &lt;&gt; "", $E147/$O147, ""), ""),"")</f>
        <v>#VALUE!</v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 t="e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#VALUE!</v>
      </c>
      <c r="L148" s="7" t="e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#VALUE!</v>
      </c>
      <c r="M148" s="7" t="e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#VALUE!</v>
      </c>
      <c r="N148" s="7" t="e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#VALUE!</v>
      </c>
      <c r="O148" s="5" t="e">
        <f t="shared" si="2"/>
        <v>#VALUE!</v>
      </c>
      <c r="P148" s="10" t="e">
        <f>IF('FY2023'!$A150&lt;&gt;"",IF(AND(MONTH($K148) &lt;= 1, MONTH($L148) &gt;= 1), IF($O148 &lt;&gt; "", $E148/$O148, ""), ""),"")</f>
        <v>#VALUE!</v>
      </c>
      <c r="Q148" s="10" t="e">
        <f>IF('FY2023'!$A150&lt;&gt;"",IF(AND(MONTH($K148) &lt;= 2, MONTH($L148) &gt;= 2), IF($O148 &lt;&gt; "", $E148/$O148, ""), ""),"")</f>
        <v>#VALUE!</v>
      </c>
      <c r="R148" s="10" t="e">
        <f>IF('FY2023'!$A150&lt;&gt;"",IF(AND(MONTH($K148) &lt;= 3, MONTH($L148) &gt;= 3), IF($O148 &lt;&gt; "", $E148/$O148, ""), ""),"")</f>
        <v>#VALUE!</v>
      </c>
      <c r="S148" s="10" t="e">
        <f>IF('FY2023'!$A150&lt;&gt;"",IF(AND(MONTH($K148) &lt;= 4, MONTH($L148) &gt;= 4), IF($O148 &lt;&gt; "", $E148/$O148, ""), ""),"")</f>
        <v>#VALUE!</v>
      </c>
      <c r="T148" s="10" t="e">
        <f>IF('FY2023'!$A150&lt;&gt;"",IF(AND(MONTH($K148) &lt;= 5, MONTH($L148) &gt;= 5), IF($O148 &lt;&gt; "", $E148/$O148, ""), ""),"")</f>
        <v>#VALUE!</v>
      </c>
      <c r="U148" s="10" t="e">
        <f>IF('FY2023'!$A150&lt;&gt;"",IF(AND(MONTH($K148) &lt;= 6, MONTH($L148) &gt;= 6), IF($O148 &lt;&gt; "", $E148/$O148, ""), ""),"")</f>
        <v>#VALUE!</v>
      </c>
      <c r="V148" s="10" t="e">
        <f>IF('FY2023'!$A150&lt;&gt;"",IF(AND(MONTH($K148) &lt;= 7, MONTH($L148) &gt;= 7 ), IF($O148 &lt;&gt; "", $E148/$O148, ""), ""),"")</f>
        <v>#VALUE!</v>
      </c>
      <c r="W148" s="10" t="e">
        <f>IF('FY2023'!$A150&lt;&gt;"",IF(AND(MONTH($K148) &lt;= 8, MONTH($L148) &gt;= 8), IF($O148 &lt;&gt; "", $E148/$O148, ""), ""),"")</f>
        <v>#VALUE!</v>
      </c>
      <c r="X148" s="10" t="e">
        <f>IF('FY2023'!$A150&lt;&gt;"",IF(AND(MONTH($K148) &lt;= 9, MONTH($L148) &gt;= 9), IF($O148 &lt;&gt; "", $E148/$O148, ""), ""),"")</f>
        <v>#VALUE!</v>
      </c>
      <c r="Y148" s="10" t="e">
        <f>IF('FY2023'!$A150&lt;&gt;"",IF(AND(MONTH($K148) &lt;= 10, MONTH($L148) &gt;= 10), IF($O148 &lt;&gt; "", $E148/$O148, ""), ""),"")</f>
        <v>#VALUE!</v>
      </c>
      <c r="Z148" s="10" t="e">
        <f>IF('FY2023'!$A150&lt;&gt;"",IF(AND(MONTH($K148) &lt;= 11, MONTH($L148) &gt;= 11), IF($O148 &lt;&gt; "", $E148/$O148, ""), ""),"")</f>
        <v>#VALUE!</v>
      </c>
      <c r="AA148" s="10" t="e">
        <f>IF('FY2023'!$A150&lt;&gt;"",IF(AND(MONTH($K148) &lt;= 12, MONTH($L148) &gt;= 12), IF($O148 &lt;&gt; "", $E148/$O148, ""), ""),"")</f>
        <v>#VALUE!</v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 t="e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#VALUE!</v>
      </c>
      <c r="L149" s="7" t="e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#VALUE!</v>
      </c>
      <c r="M149" s="7" t="e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#VALUE!</v>
      </c>
      <c r="N149" s="7" t="e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#VALUE!</v>
      </c>
      <c r="O149" s="5" t="e">
        <f t="shared" si="2"/>
        <v>#VALUE!</v>
      </c>
      <c r="P149" s="10" t="e">
        <f>IF('FY2023'!$A151&lt;&gt;"",IF(AND(MONTH($K149) &lt;= 1, MONTH($L149) &gt;= 1), IF($O149 &lt;&gt; "", $E149/$O149, ""), ""),"")</f>
        <v>#VALUE!</v>
      </c>
      <c r="Q149" s="10" t="e">
        <f>IF('FY2023'!$A151&lt;&gt;"",IF(AND(MONTH($K149) &lt;= 2, MONTH($L149) &gt;= 2), IF($O149 &lt;&gt; "", $E149/$O149, ""), ""),"")</f>
        <v>#VALUE!</v>
      </c>
      <c r="R149" s="10" t="e">
        <f>IF('FY2023'!$A151&lt;&gt;"",IF(AND(MONTH($K149) &lt;= 3, MONTH($L149) &gt;= 3), IF($O149 &lt;&gt; "", $E149/$O149, ""), ""),"")</f>
        <v>#VALUE!</v>
      </c>
      <c r="S149" s="10" t="e">
        <f>IF('FY2023'!$A151&lt;&gt;"",IF(AND(MONTH($K149) &lt;= 4, MONTH($L149) &gt;= 4), IF($O149 &lt;&gt; "", $E149/$O149, ""), ""),"")</f>
        <v>#VALUE!</v>
      </c>
      <c r="T149" s="10" t="e">
        <f>IF('FY2023'!$A151&lt;&gt;"",IF(AND(MONTH($K149) &lt;= 5, MONTH($L149) &gt;= 5), IF($O149 &lt;&gt; "", $E149/$O149, ""), ""),"")</f>
        <v>#VALUE!</v>
      </c>
      <c r="U149" s="10" t="e">
        <f>IF('FY2023'!$A151&lt;&gt;"",IF(AND(MONTH($K149) &lt;= 6, MONTH($L149) &gt;= 6), IF($O149 &lt;&gt; "", $E149/$O149, ""), ""),"")</f>
        <v>#VALUE!</v>
      </c>
      <c r="V149" s="10" t="e">
        <f>IF('FY2023'!$A151&lt;&gt;"",IF(AND(MONTH($K149) &lt;= 7, MONTH($L149) &gt;= 7 ), IF($O149 &lt;&gt; "", $E149/$O149, ""), ""),"")</f>
        <v>#VALUE!</v>
      </c>
      <c r="W149" s="10" t="e">
        <f>IF('FY2023'!$A151&lt;&gt;"",IF(AND(MONTH($K149) &lt;= 8, MONTH($L149) &gt;= 8), IF($O149 &lt;&gt; "", $E149/$O149, ""), ""),"")</f>
        <v>#VALUE!</v>
      </c>
      <c r="X149" s="10" t="e">
        <f>IF('FY2023'!$A151&lt;&gt;"",IF(AND(MONTH($K149) &lt;= 9, MONTH($L149) &gt;= 9), IF($O149 &lt;&gt; "", $E149/$O149, ""), ""),"")</f>
        <v>#VALUE!</v>
      </c>
      <c r="Y149" s="10" t="e">
        <f>IF('FY2023'!$A151&lt;&gt;"",IF(AND(MONTH($K149) &lt;= 10, MONTH($L149) &gt;= 10), IF($O149 &lt;&gt; "", $E149/$O149, ""), ""),"")</f>
        <v>#VALUE!</v>
      </c>
      <c r="Z149" s="10" t="e">
        <f>IF('FY2023'!$A151&lt;&gt;"",IF(AND(MONTH($K149) &lt;= 11, MONTH($L149) &gt;= 11), IF($O149 &lt;&gt; "", $E149/$O149, ""), ""),"")</f>
        <v>#VALUE!</v>
      </c>
      <c r="AA149" s="10" t="e">
        <f>IF('FY2023'!$A151&lt;&gt;"",IF(AND(MONTH($K149) &lt;= 12, MONTH($L149) &gt;= 12), IF($O149 &lt;&gt; "", $E149/$O149, ""), ""),"")</f>
        <v>#VALUE!</v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 t="e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#VALUE!</v>
      </c>
      <c r="L150" s="7" t="e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#VALUE!</v>
      </c>
      <c r="M150" s="7" t="e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#VALUE!</v>
      </c>
      <c r="N150" s="7" t="e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#VALUE!</v>
      </c>
      <c r="O150" s="5" t="e">
        <f t="shared" si="2"/>
        <v>#VALUE!</v>
      </c>
      <c r="P150" s="10" t="e">
        <f>IF('FY2023'!$A152&lt;&gt;"",IF(AND(MONTH($K150) &lt;= 1, MONTH($L150) &gt;= 1), IF($O150 &lt;&gt; "", $E150/$O150, ""), ""),"")</f>
        <v>#VALUE!</v>
      </c>
      <c r="Q150" s="10" t="e">
        <f>IF('FY2023'!$A152&lt;&gt;"",IF(AND(MONTH($K150) &lt;= 2, MONTH($L150) &gt;= 2), IF($O150 &lt;&gt; "", $E150/$O150, ""), ""),"")</f>
        <v>#VALUE!</v>
      </c>
      <c r="R150" s="10" t="e">
        <f>IF('FY2023'!$A152&lt;&gt;"",IF(AND(MONTH($K150) &lt;= 3, MONTH($L150) &gt;= 3), IF($O150 &lt;&gt; "", $E150/$O150, ""), ""),"")</f>
        <v>#VALUE!</v>
      </c>
      <c r="S150" s="10" t="e">
        <f>IF('FY2023'!$A152&lt;&gt;"",IF(AND(MONTH($K150) &lt;= 4, MONTH($L150) &gt;= 4), IF($O150 &lt;&gt; "", $E150/$O150, ""), ""),"")</f>
        <v>#VALUE!</v>
      </c>
      <c r="T150" s="10" t="e">
        <f>IF('FY2023'!$A152&lt;&gt;"",IF(AND(MONTH($K150) &lt;= 5, MONTH($L150) &gt;= 5), IF($O150 &lt;&gt; "", $E150/$O150, ""), ""),"")</f>
        <v>#VALUE!</v>
      </c>
      <c r="U150" s="10" t="e">
        <f>IF('FY2023'!$A152&lt;&gt;"",IF(AND(MONTH($K150) &lt;= 6, MONTH($L150) &gt;= 6), IF($O150 &lt;&gt; "", $E150/$O150, ""), ""),"")</f>
        <v>#VALUE!</v>
      </c>
      <c r="V150" s="10" t="e">
        <f>IF('FY2023'!$A152&lt;&gt;"",IF(AND(MONTH($K150) &lt;= 7, MONTH($L150) &gt;= 7 ), IF($O150 &lt;&gt; "", $E150/$O150, ""), ""),"")</f>
        <v>#VALUE!</v>
      </c>
      <c r="W150" s="10" t="e">
        <f>IF('FY2023'!$A152&lt;&gt;"",IF(AND(MONTH($K150) &lt;= 8, MONTH($L150) &gt;= 8), IF($O150 &lt;&gt; "", $E150/$O150, ""), ""),"")</f>
        <v>#VALUE!</v>
      </c>
      <c r="X150" s="10" t="e">
        <f>IF('FY2023'!$A152&lt;&gt;"",IF(AND(MONTH($K150) &lt;= 9, MONTH($L150) &gt;= 9), IF($O150 &lt;&gt; "", $E150/$O150, ""), ""),"")</f>
        <v>#VALUE!</v>
      </c>
      <c r="Y150" s="10" t="e">
        <f>IF('FY2023'!$A152&lt;&gt;"",IF(AND(MONTH($K150) &lt;= 10, MONTH($L150) &gt;= 10), IF($O150 &lt;&gt; "", $E150/$O150, ""), ""),"")</f>
        <v>#VALUE!</v>
      </c>
      <c r="Z150" s="10" t="e">
        <f>IF('FY2023'!$A152&lt;&gt;"",IF(AND(MONTH($K150) &lt;= 11, MONTH($L150) &gt;= 11), IF($O150 &lt;&gt; "", $E150/$O150, ""), ""),"")</f>
        <v>#VALUE!</v>
      </c>
      <c r="AA150" s="10" t="e">
        <f>IF('FY2023'!$A152&lt;&gt;"",IF(AND(MONTH($K150) &lt;= 12, MONTH($L150) &gt;= 12), IF($O150 &lt;&gt; "", $E150/$O150, ""), ""),"")</f>
        <v>#VALUE!</v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 t="e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#VALUE!</v>
      </c>
      <c r="L151" s="7" t="e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#VALUE!</v>
      </c>
      <c r="M151" s="7" t="e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#VALUE!</v>
      </c>
      <c r="N151" s="7" t="e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#VALUE!</v>
      </c>
      <c r="O151" s="5" t="e">
        <f t="shared" si="2"/>
        <v>#VALUE!</v>
      </c>
      <c r="P151" s="10" t="e">
        <f>IF('FY2023'!$A153&lt;&gt;"",IF(AND(MONTH($K151) &lt;= 1, MONTH($L151) &gt;= 1), IF($O151 &lt;&gt; "", $E151/$O151, ""), ""),"")</f>
        <v>#VALUE!</v>
      </c>
      <c r="Q151" s="10" t="e">
        <f>IF('FY2023'!$A153&lt;&gt;"",IF(AND(MONTH($K151) &lt;= 2, MONTH($L151) &gt;= 2), IF($O151 &lt;&gt; "", $E151/$O151, ""), ""),"")</f>
        <v>#VALUE!</v>
      </c>
      <c r="R151" s="10" t="e">
        <f>IF('FY2023'!$A153&lt;&gt;"",IF(AND(MONTH($K151) &lt;= 3, MONTH($L151) &gt;= 3), IF($O151 &lt;&gt; "", $E151/$O151, ""), ""),"")</f>
        <v>#VALUE!</v>
      </c>
      <c r="S151" s="10" t="e">
        <f>IF('FY2023'!$A153&lt;&gt;"",IF(AND(MONTH($K151) &lt;= 4, MONTH($L151) &gt;= 4), IF($O151 &lt;&gt; "", $E151/$O151, ""), ""),"")</f>
        <v>#VALUE!</v>
      </c>
      <c r="T151" s="10" t="e">
        <f>IF('FY2023'!$A153&lt;&gt;"",IF(AND(MONTH($K151) &lt;= 5, MONTH($L151) &gt;= 5), IF($O151 &lt;&gt; "", $E151/$O151, ""), ""),"")</f>
        <v>#VALUE!</v>
      </c>
      <c r="U151" s="10" t="e">
        <f>IF('FY2023'!$A153&lt;&gt;"",IF(AND(MONTH($K151) &lt;= 6, MONTH($L151) &gt;= 6), IF($O151 &lt;&gt; "", $E151/$O151, ""), ""),"")</f>
        <v>#VALUE!</v>
      </c>
      <c r="V151" s="10" t="e">
        <f>IF('FY2023'!$A153&lt;&gt;"",IF(AND(MONTH($K151) &lt;= 7, MONTH($L151) &gt;= 7 ), IF($O151 &lt;&gt; "", $E151/$O151, ""), ""),"")</f>
        <v>#VALUE!</v>
      </c>
      <c r="W151" s="10" t="e">
        <f>IF('FY2023'!$A153&lt;&gt;"",IF(AND(MONTH($K151) &lt;= 8, MONTH($L151) &gt;= 8), IF($O151 &lt;&gt; "", $E151/$O151, ""), ""),"")</f>
        <v>#VALUE!</v>
      </c>
      <c r="X151" s="10" t="e">
        <f>IF('FY2023'!$A153&lt;&gt;"",IF(AND(MONTH($K151) &lt;= 9, MONTH($L151) &gt;= 9), IF($O151 &lt;&gt; "", $E151/$O151, ""), ""),"")</f>
        <v>#VALUE!</v>
      </c>
      <c r="Y151" s="10" t="e">
        <f>IF('FY2023'!$A153&lt;&gt;"",IF(AND(MONTH($K151) &lt;= 10, MONTH($L151) &gt;= 10), IF($O151 &lt;&gt; "", $E151/$O151, ""), ""),"")</f>
        <v>#VALUE!</v>
      </c>
      <c r="Z151" s="10" t="e">
        <f>IF('FY2023'!$A153&lt;&gt;"",IF(AND(MONTH($K151) &lt;= 11, MONTH($L151) &gt;= 11), IF($O151 &lt;&gt; "", $E151/$O151, ""), ""),"")</f>
        <v>#VALUE!</v>
      </c>
      <c r="AA151" s="10" t="e">
        <f>IF('FY2023'!$A153&lt;&gt;"",IF(AND(MONTH($K151) &lt;= 12, MONTH($L151) &gt;= 12), IF($O151 &lt;&gt; "", $E151/$O151, ""), ""),"")</f>
        <v>#VALUE!</v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 t="e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#VALUE!</v>
      </c>
      <c r="L152" s="7" t="e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#VALUE!</v>
      </c>
      <c r="M152" s="7" t="e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#VALUE!</v>
      </c>
      <c r="N152" s="7" t="e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#VALUE!</v>
      </c>
      <c r="O152" s="5" t="e">
        <f t="shared" si="2"/>
        <v>#VALUE!</v>
      </c>
      <c r="P152" s="10" t="e">
        <f>IF('FY2023'!$A154&lt;&gt;"",IF(AND(MONTH($K152) &lt;= 1, MONTH($L152) &gt;= 1), IF($O152 &lt;&gt; "", $E152/$O152, ""), ""),"")</f>
        <v>#VALUE!</v>
      </c>
      <c r="Q152" s="10" t="e">
        <f>IF('FY2023'!$A154&lt;&gt;"",IF(AND(MONTH($K152) &lt;= 2, MONTH($L152) &gt;= 2), IF($O152 &lt;&gt; "", $E152/$O152, ""), ""),"")</f>
        <v>#VALUE!</v>
      </c>
      <c r="R152" s="10" t="e">
        <f>IF('FY2023'!$A154&lt;&gt;"",IF(AND(MONTH($K152) &lt;= 3, MONTH($L152) &gt;= 3), IF($O152 &lt;&gt; "", $E152/$O152, ""), ""),"")</f>
        <v>#VALUE!</v>
      </c>
      <c r="S152" s="10" t="e">
        <f>IF('FY2023'!$A154&lt;&gt;"",IF(AND(MONTH($K152) &lt;= 4, MONTH($L152) &gt;= 4), IF($O152 &lt;&gt; "", $E152/$O152, ""), ""),"")</f>
        <v>#VALUE!</v>
      </c>
      <c r="T152" s="10" t="e">
        <f>IF('FY2023'!$A154&lt;&gt;"",IF(AND(MONTH($K152) &lt;= 5, MONTH($L152) &gt;= 5), IF($O152 &lt;&gt; "", $E152/$O152, ""), ""),"")</f>
        <v>#VALUE!</v>
      </c>
      <c r="U152" s="10" t="e">
        <f>IF('FY2023'!$A154&lt;&gt;"",IF(AND(MONTH($K152) &lt;= 6, MONTH($L152) &gt;= 6), IF($O152 &lt;&gt; "", $E152/$O152, ""), ""),"")</f>
        <v>#VALUE!</v>
      </c>
      <c r="V152" s="10" t="e">
        <f>IF('FY2023'!$A154&lt;&gt;"",IF(AND(MONTH($K152) &lt;= 7, MONTH($L152) &gt;= 7 ), IF($O152 &lt;&gt; "", $E152/$O152, ""), ""),"")</f>
        <v>#VALUE!</v>
      </c>
      <c r="W152" s="10" t="e">
        <f>IF('FY2023'!$A154&lt;&gt;"",IF(AND(MONTH($K152) &lt;= 8, MONTH($L152) &gt;= 8), IF($O152 &lt;&gt; "", $E152/$O152, ""), ""),"")</f>
        <v>#VALUE!</v>
      </c>
      <c r="X152" s="10" t="e">
        <f>IF('FY2023'!$A154&lt;&gt;"",IF(AND(MONTH($K152) &lt;= 9, MONTH($L152) &gt;= 9), IF($O152 &lt;&gt; "", $E152/$O152, ""), ""),"")</f>
        <v>#VALUE!</v>
      </c>
      <c r="Y152" s="10" t="e">
        <f>IF('FY2023'!$A154&lt;&gt;"",IF(AND(MONTH($K152) &lt;= 10, MONTH($L152) &gt;= 10), IF($O152 &lt;&gt; "", $E152/$O152, ""), ""),"")</f>
        <v>#VALUE!</v>
      </c>
      <c r="Z152" s="10" t="e">
        <f>IF('FY2023'!$A154&lt;&gt;"",IF(AND(MONTH($K152) &lt;= 11, MONTH($L152) &gt;= 11), IF($O152 &lt;&gt; "", $E152/$O152, ""), ""),"")</f>
        <v>#VALUE!</v>
      </c>
      <c r="AA152" s="10" t="e">
        <f>IF('FY2023'!$A154&lt;&gt;"",IF(AND(MONTH($K152) &lt;= 12, MONTH($L152) &gt;= 12), IF($O152 &lt;&gt; "", $E152/$O152, ""), ""),"")</f>
        <v>#VALUE!</v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 t="e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#VALUE!</v>
      </c>
      <c r="L153" s="7" t="e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#VALUE!</v>
      </c>
      <c r="M153" s="7" t="e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#VALUE!</v>
      </c>
      <c r="N153" s="7" t="e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#VALUE!</v>
      </c>
      <c r="O153" s="5" t="e">
        <f t="shared" si="2"/>
        <v>#VALUE!</v>
      </c>
      <c r="P153" s="10" t="e">
        <f>IF('FY2023'!$A155&lt;&gt;"",IF(AND(MONTH($K153) &lt;= 1, MONTH($L153) &gt;= 1), IF($O153 &lt;&gt; "", $E153/$O153, ""), ""),"")</f>
        <v>#VALUE!</v>
      </c>
      <c r="Q153" s="10" t="e">
        <f>IF('FY2023'!$A155&lt;&gt;"",IF(AND(MONTH($K153) &lt;= 2, MONTH($L153) &gt;= 2), IF($O153 &lt;&gt; "", $E153/$O153, ""), ""),"")</f>
        <v>#VALUE!</v>
      </c>
      <c r="R153" s="10" t="e">
        <f>IF('FY2023'!$A155&lt;&gt;"",IF(AND(MONTH($K153) &lt;= 3, MONTH($L153) &gt;= 3), IF($O153 &lt;&gt; "", $E153/$O153, ""), ""),"")</f>
        <v>#VALUE!</v>
      </c>
      <c r="S153" s="10" t="e">
        <f>IF('FY2023'!$A155&lt;&gt;"",IF(AND(MONTH($K153) &lt;= 4, MONTH($L153) &gt;= 4), IF($O153 &lt;&gt; "", $E153/$O153, ""), ""),"")</f>
        <v>#VALUE!</v>
      </c>
      <c r="T153" s="10" t="e">
        <f>IF('FY2023'!$A155&lt;&gt;"",IF(AND(MONTH($K153) &lt;= 5, MONTH($L153) &gt;= 5), IF($O153 &lt;&gt; "", $E153/$O153, ""), ""),"")</f>
        <v>#VALUE!</v>
      </c>
      <c r="U153" s="10" t="e">
        <f>IF('FY2023'!$A155&lt;&gt;"",IF(AND(MONTH($K153) &lt;= 6, MONTH($L153) &gt;= 6), IF($O153 &lt;&gt; "", $E153/$O153, ""), ""),"")</f>
        <v>#VALUE!</v>
      </c>
      <c r="V153" s="10" t="e">
        <f>IF('FY2023'!$A155&lt;&gt;"",IF(AND(MONTH($K153) &lt;= 7, MONTH($L153) &gt;= 7 ), IF($O153 &lt;&gt; "", $E153/$O153, ""), ""),"")</f>
        <v>#VALUE!</v>
      </c>
      <c r="W153" s="10" t="e">
        <f>IF('FY2023'!$A155&lt;&gt;"",IF(AND(MONTH($K153) &lt;= 8, MONTH($L153) &gt;= 8), IF($O153 &lt;&gt; "", $E153/$O153, ""), ""),"")</f>
        <v>#VALUE!</v>
      </c>
      <c r="X153" s="10" t="e">
        <f>IF('FY2023'!$A155&lt;&gt;"",IF(AND(MONTH($K153) &lt;= 9, MONTH($L153) &gt;= 9), IF($O153 &lt;&gt; "", $E153/$O153, ""), ""),"")</f>
        <v>#VALUE!</v>
      </c>
      <c r="Y153" s="10" t="e">
        <f>IF('FY2023'!$A155&lt;&gt;"",IF(AND(MONTH($K153) &lt;= 10, MONTH($L153) &gt;= 10), IF($O153 &lt;&gt; "", $E153/$O153, ""), ""),"")</f>
        <v>#VALUE!</v>
      </c>
      <c r="Z153" s="10" t="e">
        <f>IF('FY2023'!$A155&lt;&gt;"",IF(AND(MONTH($K153) &lt;= 11, MONTH($L153) &gt;= 11), IF($O153 &lt;&gt; "", $E153/$O153, ""), ""),"")</f>
        <v>#VALUE!</v>
      </c>
      <c r="AA153" s="10" t="e">
        <f>IF('FY2023'!$A155&lt;&gt;"",IF(AND(MONTH($K153) &lt;= 12, MONTH($L153) &gt;= 12), IF($O153 &lt;&gt; "", $E153/$O153, ""), ""),"")</f>
        <v>#VALUE!</v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 t="e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#VALUE!</v>
      </c>
      <c r="L154" s="7" t="e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#VALUE!</v>
      </c>
      <c r="M154" s="7" t="e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#VALUE!</v>
      </c>
      <c r="N154" s="7" t="e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#VALUE!</v>
      </c>
      <c r="O154" s="5" t="e">
        <f t="shared" si="2"/>
        <v>#VALUE!</v>
      </c>
      <c r="P154" s="10" t="e">
        <f>IF('FY2023'!$A156&lt;&gt;"",IF(AND(MONTH($K154) &lt;= 1, MONTH($L154) &gt;= 1), IF($O154 &lt;&gt; "", $E154/$O154, ""), ""),"")</f>
        <v>#VALUE!</v>
      </c>
      <c r="Q154" s="10" t="e">
        <f>IF('FY2023'!$A156&lt;&gt;"",IF(AND(MONTH($K154) &lt;= 2, MONTH($L154) &gt;= 2), IF($O154 &lt;&gt; "", $E154/$O154, ""), ""),"")</f>
        <v>#VALUE!</v>
      </c>
      <c r="R154" s="10" t="e">
        <f>IF('FY2023'!$A156&lt;&gt;"",IF(AND(MONTH($K154) &lt;= 3, MONTH($L154) &gt;= 3), IF($O154 &lt;&gt; "", $E154/$O154, ""), ""),"")</f>
        <v>#VALUE!</v>
      </c>
      <c r="S154" s="10" t="e">
        <f>IF('FY2023'!$A156&lt;&gt;"",IF(AND(MONTH($K154) &lt;= 4, MONTH($L154) &gt;= 4), IF($O154 &lt;&gt; "", $E154/$O154, ""), ""),"")</f>
        <v>#VALUE!</v>
      </c>
      <c r="T154" s="10" t="e">
        <f>IF('FY2023'!$A156&lt;&gt;"",IF(AND(MONTH($K154) &lt;= 5, MONTH($L154) &gt;= 5), IF($O154 &lt;&gt; "", $E154/$O154, ""), ""),"")</f>
        <v>#VALUE!</v>
      </c>
      <c r="U154" s="10" t="e">
        <f>IF('FY2023'!$A156&lt;&gt;"",IF(AND(MONTH($K154) &lt;= 6, MONTH($L154) &gt;= 6), IF($O154 &lt;&gt; "", $E154/$O154, ""), ""),"")</f>
        <v>#VALUE!</v>
      </c>
      <c r="V154" s="10" t="e">
        <f>IF('FY2023'!$A156&lt;&gt;"",IF(AND(MONTH($K154) &lt;= 7, MONTH($L154) &gt;= 7 ), IF($O154 &lt;&gt; "", $E154/$O154, ""), ""),"")</f>
        <v>#VALUE!</v>
      </c>
      <c r="W154" s="10" t="e">
        <f>IF('FY2023'!$A156&lt;&gt;"",IF(AND(MONTH($K154) &lt;= 8, MONTH($L154) &gt;= 8), IF($O154 &lt;&gt; "", $E154/$O154, ""), ""),"")</f>
        <v>#VALUE!</v>
      </c>
      <c r="X154" s="10" t="e">
        <f>IF('FY2023'!$A156&lt;&gt;"",IF(AND(MONTH($K154) &lt;= 9, MONTH($L154) &gt;= 9), IF($O154 &lt;&gt; "", $E154/$O154, ""), ""),"")</f>
        <v>#VALUE!</v>
      </c>
      <c r="Y154" s="10" t="e">
        <f>IF('FY2023'!$A156&lt;&gt;"",IF(AND(MONTH($K154) &lt;= 10, MONTH($L154) &gt;= 10), IF($O154 &lt;&gt; "", $E154/$O154, ""), ""),"")</f>
        <v>#VALUE!</v>
      </c>
      <c r="Z154" s="10" t="e">
        <f>IF('FY2023'!$A156&lt;&gt;"",IF(AND(MONTH($K154) &lt;= 11, MONTH($L154) &gt;= 11), IF($O154 &lt;&gt; "", $E154/$O154, ""), ""),"")</f>
        <v>#VALUE!</v>
      </c>
      <c r="AA154" s="10" t="e">
        <f>IF('FY2023'!$A156&lt;&gt;"",IF(AND(MONTH($K154) &lt;= 12, MONTH($L154) &gt;= 12), IF($O154 &lt;&gt; "", $E154/$O154, ""), ""),"")</f>
        <v>#VALUE!</v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 t="e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#VALUE!</v>
      </c>
      <c r="L155" s="7" t="e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#VALUE!</v>
      </c>
      <c r="M155" s="7" t="e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#VALUE!</v>
      </c>
      <c r="N155" s="7" t="e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#VALUE!</v>
      </c>
      <c r="O155" s="5" t="e">
        <f t="shared" si="2"/>
        <v>#VALUE!</v>
      </c>
      <c r="P155" s="10" t="e">
        <f>IF('FY2023'!$A157&lt;&gt;"",IF(AND(MONTH($K155) &lt;= 1, MONTH($L155) &gt;= 1), IF($O155 &lt;&gt; "", $E155/$O155, ""), ""),"")</f>
        <v>#VALUE!</v>
      </c>
      <c r="Q155" s="10" t="e">
        <f>IF('FY2023'!$A157&lt;&gt;"",IF(AND(MONTH($K155) &lt;= 2, MONTH($L155) &gt;= 2), IF($O155 &lt;&gt; "", $E155/$O155, ""), ""),"")</f>
        <v>#VALUE!</v>
      </c>
      <c r="R155" s="10" t="e">
        <f>IF('FY2023'!$A157&lt;&gt;"",IF(AND(MONTH($K155) &lt;= 3, MONTH($L155) &gt;= 3), IF($O155 &lt;&gt; "", $E155/$O155, ""), ""),"")</f>
        <v>#VALUE!</v>
      </c>
      <c r="S155" s="10" t="e">
        <f>IF('FY2023'!$A157&lt;&gt;"",IF(AND(MONTH($K155) &lt;= 4, MONTH($L155) &gt;= 4), IF($O155 &lt;&gt; "", $E155/$O155, ""), ""),"")</f>
        <v>#VALUE!</v>
      </c>
      <c r="T155" s="10" t="e">
        <f>IF('FY2023'!$A157&lt;&gt;"",IF(AND(MONTH($K155) &lt;= 5, MONTH($L155) &gt;= 5), IF($O155 &lt;&gt; "", $E155/$O155, ""), ""),"")</f>
        <v>#VALUE!</v>
      </c>
      <c r="U155" s="10" t="e">
        <f>IF('FY2023'!$A157&lt;&gt;"",IF(AND(MONTH($K155) &lt;= 6, MONTH($L155) &gt;= 6), IF($O155 &lt;&gt; "", $E155/$O155, ""), ""),"")</f>
        <v>#VALUE!</v>
      </c>
      <c r="V155" s="10" t="e">
        <f>IF('FY2023'!$A157&lt;&gt;"",IF(AND(MONTH($K155) &lt;= 7, MONTH($L155) &gt;= 7 ), IF($O155 &lt;&gt; "", $E155/$O155, ""), ""),"")</f>
        <v>#VALUE!</v>
      </c>
      <c r="W155" s="10" t="e">
        <f>IF('FY2023'!$A157&lt;&gt;"",IF(AND(MONTH($K155) &lt;= 8, MONTH($L155) &gt;= 8), IF($O155 &lt;&gt; "", $E155/$O155, ""), ""),"")</f>
        <v>#VALUE!</v>
      </c>
      <c r="X155" s="10" t="e">
        <f>IF('FY2023'!$A157&lt;&gt;"",IF(AND(MONTH($K155) &lt;= 9, MONTH($L155) &gt;= 9), IF($O155 &lt;&gt; "", $E155/$O155, ""), ""),"")</f>
        <v>#VALUE!</v>
      </c>
      <c r="Y155" s="10" t="e">
        <f>IF('FY2023'!$A157&lt;&gt;"",IF(AND(MONTH($K155) &lt;= 10, MONTH($L155) &gt;= 10), IF($O155 &lt;&gt; "", $E155/$O155, ""), ""),"")</f>
        <v>#VALUE!</v>
      </c>
      <c r="Z155" s="10" t="e">
        <f>IF('FY2023'!$A157&lt;&gt;"",IF(AND(MONTH($K155) &lt;= 11, MONTH($L155) &gt;= 11), IF($O155 &lt;&gt; "", $E155/$O155, ""), ""),"")</f>
        <v>#VALUE!</v>
      </c>
      <c r="AA155" s="10" t="e">
        <f>IF('FY2023'!$A157&lt;&gt;"",IF(AND(MONTH($K155) &lt;= 12, MONTH($L155) &gt;= 12), IF($O155 &lt;&gt; "", $E155/$O155, ""), ""),"")</f>
        <v>#VALUE!</v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 t="e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#VALUE!</v>
      </c>
      <c r="L156" s="7" t="e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#VALUE!</v>
      </c>
      <c r="M156" s="7" t="e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#VALUE!</v>
      </c>
      <c r="N156" s="7" t="e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#VALUE!</v>
      </c>
      <c r="O156" s="5" t="e">
        <f t="shared" si="2"/>
        <v>#VALUE!</v>
      </c>
      <c r="P156" s="10" t="e">
        <f>IF('FY2023'!$A158&lt;&gt;"",IF(AND(MONTH($K156) &lt;= 1, MONTH($L156) &gt;= 1), IF($O156 &lt;&gt; "", $E156/$O156, ""), ""),"")</f>
        <v>#VALUE!</v>
      </c>
      <c r="Q156" s="10" t="e">
        <f>IF('FY2023'!$A158&lt;&gt;"",IF(AND(MONTH($K156) &lt;= 2, MONTH($L156) &gt;= 2), IF($O156 &lt;&gt; "", $E156/$O156, ""), ""),"")</f>
        <v>#VALUE!</v>
      </c>
      <c r="R156" s="10" t="e">
        <f>IF('FY2023'!$A158&lt;&gt;"",IF(AND(MONTH($K156) &lt;= 3, MONTH($L156) &gt;= 3), IF($O156 &lt;&gt; "", $E156/$O156, ""), ""),"")</f>
        <v>#VALUE!</v>
      </c>
      <c r="S156" s="10" t="e">
        <f>IF('FY2023'!$A158&lt;&gt;"",IF(AND(MONTH($K156) &lt;= 4, MONTH($L156) &gt;= 4), IF($O156 &lt;&gt; "", $E156/$O156, ""), ""),"")</f>
        <v>#VALUE!</v>
      </c>
      <c r="T156" s="10" t="e">
        <f>IF('FY2023'!$A158&lt;&gt;"",IF(AND(MONTH($K156) &lt;= 5, MONTH($L156) &gt;= 5), IF($O156 &lt;&gt; "", $E156/$O156, ""), ""),"")</f>
        <v>#VALUE!</v>
      </c>
      <c r="U156" s="10" t="e">
        <f>IF('FY2023'!$A158&lt;&gt;"",IF(AND(MONTH($K156) &lt;= 6, MONTH($L156) &gt;= 6), IF($O156 &lt;&gt; "", $E156/$O156, ""), ""),"")</f>
        <v>#VALUE!</v>
      </c>
      <c r="V156" s="10" t="e">
        <f>IF('FY2023'!$A158&lt;&gt;"",IF(AND(MONTH($K156) &lt;= 7, MONTH($L156) &gt;= 7 ), IF($O156 &lt;&gt; "", $E156/$O156, ""), ""),"")</f>
        <v>#VALUE!</v>
      </c>
      <c r="W156" s="10" t="e">
        <f>IF('FY2023'!$A158&lt;&gt;"",IF(AND(MONTH($K156) &lt;= 8, MONTH($L156) &gt;= 8), IF($O156 &lt;&gt; "", $E156/$O156, ""), ""),"")</f>
        <v>#VALUE!</v>
      </c>
      <c r="X156" s="10" t="e">
        <f>IF('FY2023'!$A158&lt;&gt;"",IF(AND(MONTH($K156) &lt;= 9, MONTH($L156) &gt;= 9), IF($O156 &lt;&gt; "", $E156/$O156, ""), ""),"")</f>
        <v>#VALUE!</v>
      </c>
      <c r="Y156" s="10" t="e">
        <f>IF('FY2023'!$A158&lt;&gt;"",IF(AND(MONTH($K156) &lt;= 10, MONTH($L156) &gt;= 10), IF($O156 &lt;&gt; "", $E156/$O156, ""), ""),"")</f>
        <v>#VALUE!</v>
      </c>
      <c r="Z156" s="10" t="e">
        <f>IF('FY2023'!$A158&lt;&gt;"",IF(AND(MONTH($K156) &lt;= 11, MONTH($L156) &gt;= 11), IF($O156 &lt;&gt; "", $E156/$O156, ""), ""),"")</f>
        <v>#VALUE!</v>
      </c>
      <c r="AA156" s="10" t="e">
        <f>IF('FY2023'!$A158&lt;&gt;"",IF(AND(MONTH($K156) &lt;= 12, MONTH($L156) &gt;= 12), IF($O156 &lt;&gt; "", $E156/$O156, ""), ""),"")</f>
        <v>#VALUE!</v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 t="e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#VALUE!</v>
      </c>
      <c r="L157" s="7" t="e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#VALUE!</v>
      </c>
      <c r="M157" s="7" t="e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#VALUE!</v>
      </c>
      <c r="N157" s="7" t="e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#VALUE!</v>
      </c>
      <c r="O157" s="5" t="e">
        <f t="shared" si="2"/>
        <v>#VALUE!</v>
      </c>
      <c r="P157" s="10" t="e">
        <f>IF('FY2023'!$A159&lt;&gt;"",IF(AND(MONTH($K157) &lt;= 1, MONTH($L157) &gt;= 1), IF($O157 &lt;&gt; "", $E157/$O157, ""), ""),"")</f>
        <v>#VALUE!</v>
      </c>
      <c r="Q157" s="10" t="e">
        <f>IF('FY2023'!$A159&lt;&gt;"",IF(AND(MONTH($K157) &lt;= 2, MONTH($L157) &gt;= 2), IF($O157 &lt;&gt; "", $E157/$O157, ""), ""),"")</f>
        <v>#VALUE!</v>
      </c>
      <c r="R157" s="10" t="e">
        <f>IF('FY2023'!$A159&lt;&gt;"",IF(AND(MONTH($K157) &lt;= 3, MONTH($L157) &gt;= 3), IF($O157 &lt;&gt; "", $E157/$O157, ""), ""),"")</f>
        <v>#VALUE!</v>
      </c>
      <c r="S157" s="10" t="e">
        <f>IF('FY2023'!$A159&lt;&gt;"",IF(AND(MONTH($K157) &lt;= 4, MONTH($L157) &gt;= 4), IF($O157 &lt;&gt; "", $E157/$O157, ""), ""),"")</f>
        <v>#VALUE!</v>
      </c>
      <c r="T157" s="10" t="e">
        <f>IF('FY2023'!$A159&lt;&gt;"",IF(AND(MONTH($K157) &lt;= 5, MONTH($L157) &gt;= 5), IF($O157 &lt;&gt; "", $E157/$O157, ""), ""),"")</f>
        <v>#VALUE!</v>
      </c>
      <c r="U157" s="10" t="e">
        <f>IF('FY2023'!$A159&lt;&gt;"",IF(AND(MONTH($K157) &lt;= 6, MONTH($L157) &gt;= 6), IF($O157 &lt;&gt; "", $E157/$O157, ""), ""),"")</f>
        <v>#VALUE!</v>
      </c>
      <c r="V157" s="10" t="e">
        <f>IF('FY2023'!$A159&lt;&gt;"",IF(AND(MONTH($K157) &lt;= 7, MONTH($L157) &gt;= 7 ), IF($O157 &lt;&gt; "", $E157/$O157, ""), ""),"")</f>
        <v>#VALUE!</v>
      </c>
      <c r="W157" s="10" t="e">
        <f>IF('FY2023'!$A159&lt;&gt;"",IF(AND(MONTH($K157) &lt;= 8, MONTH($L157) &gt;= 8), IF($O157 &lt;&gt; "", $E157/$O157, ""), ""),"")</f>
        <v>#VALUE!</v>
      </c>
      <c r="X157" s="10" t="e">
        <f>IF('FY2023'!$A159&lt;&gt;"",IF(AND(MONTH($K157) &lt;= 9, MONTH($L157) &gt;= 9), IF($O157 &lt;&gt; "", $E157/$O157, ""), ""),"")</f>
        <v>#VALUE!</v>
      </c>
      <c r="Y157" s="10" t="e">
        <f>IF('FY2023'!$A159&lt;&gt;"",IF(AND(MONTH($K157) &lt;= 10, MONTH($L157) &gt;= 10), IF($O157 &lt;&gt; "", $E157/$O157, ""), ""),"")</f>
        <v>#VALUE!</v>
      </c>
      <c r="Z157" s="10" t="e">
        <f>IF('FY2023'!$A159&lt;&gt;"",IF(AND(MONTH($K157) &lt;= 11, MONTH($L157) &gt;= 11), IF($O157 &lt;&gt; "", $E157/$O157, ""), ""),"")</f>
        <v>#VALUE!</v>
      </c>
      <c r="AA157" s="10" t="e">
        <f>IF('FY2023'!$A159&lt;&gt;"",IF(AND(MONTH($K157) &lt;= 12, MONTH($L157) &gt;= 12), IF($O157 &lt;&gt; "", $E157/$O157, ""), ""),"")</f>
        <v>#VALUE!</v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 t="e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#VALUE!</v>
      </c>
      <c r="L158" s="7" t="e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#VALUE!</v>
      </c>
      <c r="M158" s="7" t="e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#VALUE!</v>
      </c>
      <c r="N158" s="7" t="e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#VALUE!</v>
      </c>
      <c r="O158" s="5" t="e">
        <f t="shared" si="2"/>
        <v>#VALUE!</v>
      </c>
      <c r="P158" s="10" t="e">
        <f>IF('FY2023'!$A160&lt;&gt;"",IF(AND(MONTH($K158) &lt;= 1, MONTH($L158) &gt;= 1), IF($O158 &lt;&gt; "", $E158/$O158, ""), ""),"")</f>
        <v>#VALUE!</v>
      </c>
      <c r="Q158" s="10" t="e">
        <f>IF('FY2023'!$A160&lt;&gt;"",IF(AND(MONTH($K158) &lt;= 2, MONTH($L158) &gt;= 2), IF($O158 &lt;&gt; "", $E158/$O158, ""), ""),"")</f>
        <v>#VALUE!</v>
      </c>
      <c r="R158" s="10" t="e">
        <f>IF('FY2023'!$A160&lt;&gt;"",IF(AND(MONTH($K158) &lt;= 3, MONTH($L158) &gt;= 3), IF($O158 &lt;&gt; "", $E158/$O158, ""), ""),"")</f>
        <v>#VALUE!</v>
      </c>
      <c r="S158" s="10" t="e">
        <f>IF('FY2023'!$A160&lt;&gt;"",IF(AND(MONTH($K158) &lt;= 4, MONTH($L158) &gt;= 4), IF($O158 &lt;&gt; "", $E158/$O158, ""), ""),"")</f>
        <v>#VALUE!</v>
      </c>
      <c r="T158" s="10" t="e">
        <f>IF('FY2023'!$A160&lt;&gt;"",IF(AND(MONTH($K158) &lt;= 5, MONTH($L158) &gt;= 5), IF($O158 &lt;&gt; "", $E158/$O158, ""), ""),"")</f>
        <v>#VALUE!</v>
      </c>
      <c r="U158" s="10" t="e">
        <f>IF('FY2023'!$A160&lt;&gt;"",IF(AND(MONTH($K158) &lt;= 6, MONTH($L158) &gt;= 6), IF($O158 &lt;&gt; "", $E158/$O158, ""), ""),"")</f>
        <v>#VALUE!</v>
      </c>
      <c r="V158" s="10" t="e">
        <f>IF('FY2023'!$A160&lt;&gt;"",IF(AND(MONTH($K158) &lt;= 7, MONTH($L158) &gt;= 7 ), IF($O158 &lt;&gt; "", $E158/$O158, ""), ""),"")</f>
        <v>#VALUE!</v>
      </c>
      <c r="W158" s="10" t="e">
        <f>IF('FY2023'!$A160&lt;&gt;"",IF(AND(MONTH($K158) &lt;= 8, MONTH($L158) &gt;= 8), IF($O158 &lt;&gt; "", $E158/$O158, ""), ""),"")</f>
        <v>#VALUE!</v>
      </c>
      <c r="X158" s="10" t="e">
        <f>IF('FY2023'!$A160&lt;&gt;"",IF(AND(MONTH($K158) &lt;= 9, MONTH($L158) &gt;= 9), IF($O158 &lt;&gt; "", $E158/$O158, ""), ""),"")</f>
        <v>#VALUE!</v>
      </c>
      <c r="Y158" s="10" t="e">
        <f>IF('FY2023'!$A160&lt;&gt;"",IF(AND(MONTH($K158) &lt;= 10, MONTH($L158) &gt;= 10), IF($O158 &lt;&gt; "", $E158/$O158, ""), ""),"")</f>
        <v>#VALUE!</v>
      </c>
      <c r="Z158" s="10" t="e">
        <f>IF('FY2023'!$A160&lt;&gt;"",IF(AND(MONTH($K158) &lt;= 11, MONTH($L158) &gt;= 11), IF($O158 &lt;&gt; "", $E158/$O158, ""), ""),"")</f>
        <v>#VALUE!</v>
      </c>
      <c r="AA158" s="10" t="e">
        <f>IF('FY2023'!$A160&lt;&gt;"",IF(AND(MONTH($K158) &lt;= 12, MONTH($L158) &gt;= 12), IF($O158 &lt;&gt; "", $E158/$O158, ""), ""),"")</f>
        <v>#VALUE!</v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 t="e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#VALUE!</v>
      </c>
      <c r="L159" s="7" t="e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#VALUE!</v>
      </c>
      <c r="M159" s="7" t="e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#VALUE!</v>
      </c>
      <c r="N159" s="7" t="e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#VALUE!</v>
      </c>
      <c r="O159" s="5" t="e">
        <f t="shared" si="2"/>
        <v>#VALUE!</v>
      </c>
      <c r="P159" s="10" t="e">
        <f>IF('FY2023'!$A161&lt;&gt;"",IF(AND(MONTH($K159) &lt;= 1, MONTH($L159) &gt;= 1), IF($O159 &lt;&gt; "", $E159/$O159, ""), ""),"")</f>
        <v>#VALUE!</v>
      </c>
      <c r="Q159" s="10" t="e">
        <f>IF('FY2023'!$A161&lt;&gt;"",IF(AND(MONTH($K159) &lt;= 2, MONTH($L159) &gt;= 2), IF($O159 &lt;&gt; "", $E159/$O159, ""), ""),"")</f>
        <v>#VALUE!</v>
      </c>
      <c r="R159" s="10" t="e">
        <f>IF('FY2023'!$A161&lt;&gt;"",IF(AND(MONTH($K159) &lt;= 3, MONTH($L159) &gt;= 3), IF($O159 &lt;&gt; "", $E159/$O159, ""), ""),"")</f>
        <v>#VALUE!</v>
      </c>
      <c r="S159" s="10" t="e">
        <f>IF('FY2023'!$A161&lt;&gt;"",IF(AND(MONTH($K159) &lt;= 4, MONTH($L159) &gt;= 4), IF($O159 &lt;&gt; "", $E159/$O159, ""), ""),"")</f>
        <v>#VALUE!</v>
      </c>
      <c r="T159" s="10" t="e">
        <f>IF('FY2023'!$A161&lt;&gt;"",IF(AND(MONTH($K159) &lt;= 5, MONTH($L159) &gt;= 5), IF($O159 &lt;&gt; "", $E159/$O159, ""), ""),"")</f>
        <v>#VALUE!</v>
      </c>
      <c r="U159" s="10" t="e">
        <f>IF('FY2023'!$A161&lt;&gt;"",IF(AND(MONTH($K159) &lt;= 6, MONTH($L159) &gt;= 6), IF($O159 &lt;&gt; "", $E159/$O159, ""), ""),"")</f>
        <v>#VALUE!</v>
      </c>
      <c r="V159" s="10" t="e">
        <f>IF('FY2023'!$A161&lt;&gt;"",IF(AND(MONTH($K159) &lt;= 7, MONTH($L159) &gt;= 7 ), IF($O159 &lt;&gt; "", $E159/$O159, ""), ""),"")</f>
        <v>#VALUE!</v>
      </c>
      <c r="W159" s="10" t="e">
        <f>IF('FY2023'!$A161&lt;&gt;"",IF(AND(MONTH($K159) &lt;= 8, MONTH($L159) &gt;= 8), IF($O159 &lt;&gt; "", $E159/$O159, ""), ""),"")</f>
        <v>#VALUE!</v>
      </c>
      <c r="X159" s="10" t="e">
        <f>IF('FY2023'!$A161&lt;&gt;"",IF(AND(MONTH($K159) &lt;= 9, MONTH($L159) &gt;= 9), IF($O159 &lt;&gt; "", $E159/$O159, ""), ""),"")</f>
        <v>#VALUE!</v>
      </c>
      <c r="Y159" s="10" t="e">
        <f>IF('FY2023'!$A161&lt;&gt;"",IF(AND(MONTH($K159) &lt;= 10, MONTH($L159) &gt;= 10), IF($O159 &lt;&gt; "", $E159/$O159, ""), ""),"")</f>
        <v>#VALUE!</v>
      </c>
      <c r="Z159" s="10" t="e">
        <f>IF('FY2023'!$A161&lt;&gt;"",IF(AND(MONTH($K159) &lt;= 11, MONTH($L159) &gt;= 11), IF($O159 &lt;&gt; "", $E159/$O159, ""), ""),"")</f>
        <v>#VALUE!</v>
      </c>
      <c r="AA159" s="10" t="e">
        <f>IF('FY2023'!$A161&lt;&gt;"",IF(AND(MONTH($K159) &lt;= 12, MONTH($L159) &gt;= 12), IF($O159 &lt;&gt; "", $E159/$O159, ""), ""),"")</f>
        <v>#VALUE!</v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 t="e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#VALUE!</v>
      </c>
      <c r="L160" s="7" t="e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#VALUE!</v>
      </c>
      <c r="M160" s="7" t="e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#VALUE!</v>
      </c>
      <c r="N160" s="7" t="e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#VALUE!</v>
      </c>
      <c r="O160" s="5" t="e">
        <f t="shared" si="2"/>
        <v>#VALUE!</v>
      </c>
      <c r="P160" s="10" t="e">
        <f>IF('FY2023'!$A162&lt;&gt;"",IF(AND(MONTH($K160) &lt;= 1, MONTH($L160) &gt;= 1), IF($O160 &lt;&gt; "", $E160/$O160, ""), ""),"")</f>
        <v>#VALUE!</v>
      </c>
      <c r="Q160" s="10" t="e">
        <f>IF('FY2023'!$A162&lt;&gt;"",IF(AND(MONTH($K160) &lt;= 2, MONTH($L160) &gt;= 2), IF($O160 &lt;&gt; "", $E160/$O160, ""), ""),"")</f>
        <v>#VALUE!</v>
      </c>
      <c r="R160" s="10" t="e">
        <f>IF('FY2023'!$A162&lt;&gt;"",IF(AND(MONTH($K160) &lt;= 3, MONTH($L160) &gt;= 3), IF($O160 &lt;&gt; "", $E160/$O160, ""), ""),"")</f>
        <v>#VALUE!</v>
      </c>
      <c r="S160" s="10" t="e">
        <f>IF('FY2023'!$A162&lt;&gt;"",IF(AND(MONTH($K160) &lt;= 4, MONTH($L160) &gt;= 4), IF($O160 &lt;&gt; "", $E160/$O160, ""), ""),"")</f>
        <v>#VALUE!</v>
      </c>
      <c r="T160" s="10" t="e">
        <f>IF('FY2023'!$A162&lt;&gt;"",IF(AND(MONTH($K160) &lt;= 5, MONTH($L160) &gt;= 5), IF($O160 &lt;&gt; "", $E160/$O160, ""), ""),"")</f>
        <v>#VALUE!</v>
      </c>
      <c r="U160" s="10" t="e">
        <f>IF('FY2023'!$A162&lt;&gt;"",IF(AND(MONTH($K160) &lt;= 6, MONTH($L160) &gt;= 6), IF($O160 &lt;&gt; "", $E160/$O160, ""), ""),"")</f>
        <v>#VALUE!</v>
      </c>
      <c r="V160" s="10" t="e">
        <f>IF('FY2023'!$A162&lt;&gt;"",IF(AND(MONTH($K160) &lt;= 7, MONTH($L160) &gt;= 7 ), IF($O160 &lt;&gt; "", $E160/$O160, ""), ""),"")</f>
        <v>#VALUE!</v>
      </c>
      <c r="W160" s="10" t="e">
        <f>IF('FY2023'!$A162&lt;&gt;"",IF(AND(MONTH($K160) &lt;= 8, MONTH($L160) &gt;= 8), IF($O160 &lt;&gt; "", $E160/$O160, ""), ""),"")</f>
        <v>#VALUE!</v>
      </c>
      <c r="X160" s="10" t="e">
        <f>IF('FY2023'!$A162&lt;&gt;"",IF(AND(MONTH($K160) &lt;= 9, MONTH($L160) &gt;= 9), IF($O160 &lt;&gt; "", $E160/$O160, ""), ""),"")</f>
        <v>#VALUE!</v>
      </c>
      <c r="Y160" s="10" t="e">
        <f>IF('FY2023'!$A162&lt;&gt;"",IF(AND(MONTH($K160) &lt;= 10, MONTH($L160) &gt;= 10), IF($O160 &lt;&gt; "", $E160/$O160, ""), ""),"")</f>
        <v>#VALUE!</v>
      </c>
      <c r="Z160" s="10" t="e">
        <f>IF('FY2023'!$A162&lt;&gt;"",IF(AND(MONTH($K160) &lt;= 11, MONTH($L160) &gt;= 11), IF($O160 &lt;&gt; "", $E160/$O160, ""), ""),"")</f>
        <v>#VALUE!</v>
      </c>
      <c r="AA160" s="10" t="e">
        <f>IF('FY2023'!$A162&lt;&gt;"",IF(AND(MONTH($K160) &lt;= 12, MONTH($L160) &gt;= 12), IF($O160 &lt;&gt; "", $E160/$O160, ""), ""),"")</f>
        <v>#VALUE!</v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 t="e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#VALUE!</v>
      </c>
      <c r="L161" s="7" t="e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#VALUE!</v>
      </c>
      <c r="M161" s="7" t="e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#VALUE!</v>
      </c>
      <c r="N161" s="7" t="e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#VALUE!</v>
      </c>
      <c r="O161" s="5" t="e">
        <f t="shared" si="2"/>
        <v>#VALUE!</v>
      </c>
      <c r="P161" s="10" t="e">
        <f>IF('FY2023'!$A163&lt;&gt;"",IF(AND(MONTH($K161) &lt;= 1, MONTH($L161) &gt;= 1), IF($O161 &lt;&gt; "", $E161/$O161, ""), ""),"")</f>
        <v>#VALUE!</v>
      </c>
      <c r="Q161" s="10" t="e">
        <f>IF('FY2023'!$A163&lt;&gt;"",IF(AND(MONTH($K161) &lt;= 2, MONTH($L161) &gt;= 2), IF($O161 &lt;&gt; "", $E161/$O161, ""), ""),"")</f>
        <v>#VALUE!</v>
      </c>
      <c r="R161" s="10" t="e">
        <f>IF('FY2023'!$A163&lt;&gt;"",IF(AND(MONTH($K161) &lt;= 3, MONTH($L161) &gt;= 3), IF($O161 &lt;&gt; "", $E161/$O161, ""), ""),"")</f>
        <v>#VALUE!</v>
      </c>
      <c r="S161" s="10" t="e">
        <f>IF('FY2023'!$A163&lt;&gt;"",IF(AND(MONTH($K161) &lt;= 4, MONTH($L161) &gt;= 4), IF($O161 &lt;&gt; "", $E161/$O161, ""), ""),"")</f>
        <v>#VALUE!</v>
      </c>
      <c r="T161" s="10" t="e">
        <f>IF('FY2023'!$A163&lt;&gt;"",IF(AND(MONTH($K161) &lt;= 5, MONTH($L161) &gt;= 5), IF($O161 &lt;&gt; "", $E161/$O161, ""), ""),"")</f>
        <v>#VALUE!</v>
      </c>
      <c r="U161" s="10" t="e">
        <f>IF('FY2023'!$A163&lt;&gt;"",IF(AND(MONTH($K161) &lt;= 6, MONTH($L161) &gt;= 6), IF($O161 &lt;&gt; "", $E161/$O161, ""), ""),"")</f>
        <v>#VALUE!</v>
      </c>
      <c r="V161" s="10" t="e">
        <f>IF('FY2023'!$A163&lt;&gt;"",IF(AND(MONTH($K161) &lt;= 7, MONTH($L161) &gt;= 7 ), IF($O161 &lt;&gt; "", $E161/$O161, ""), ""),"")</f>
        <v>#VALUE!</v>
      </c>
      <c r="W161" s="10" t="e">
        <f>IF('FY2023'!$A163&lt;&gt;"",IF(AND(MONTH($K161) &lt;= 8, MONTH($L161) &gt;= 8), IF($O161 &lt;&gt; "", $E161/$O161, ""), ""),"")</f>
        <v>#VALUE!</v>
      </c>
      <c r="X161" s="10" t="e">
        <f>IF('FY2023'!$A163&lt;&gt;"",IF(AND(MONTH($K161) &lt;= 9, MONTH($L161) &gt;= 9), IF($O161 &lt;&gt; "", $E161/$O161, ""), ""),"")</f>
        <v>#VALUE!</v>
      </c>
      <c r="Y161" s="10" t="e">
        <f>IF('FY2023'!$A163&lt;&gt;"",IF(AND(MONTH($K161) &lt;= 10, MONTH($L161) &gt;= 10), IF($O161 &lt;&gt; "", $E161/$O161, ""), ""),"")</f>
        <v>#VALUE!</v>
      </c>
      <c r="Z161" s="10" t="e">
        <f>IF('FY2023'!$A163&lt;&gt;"",IF(AND(MONTH($K161) &lt;= 11, MONTH($L161) &gt;= 11), IF($O161 &lt;&gt; "", $E161/$O161, ""), ""),"")</f>
        <v>#VALUE!</v>
      </c>
      <c r="AA161" s="10" t="e">
        <f>IF('FY2023'!$A163&lt;&gt;"",IF(AND(MONTH($K161) &lt;= 12, MONTH($L161) &gt;= 12), IF($O161 &lt;&gt; "", $E161/$O161, ""), ""),"")</f>
        <v>#VALUE!</v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 t="e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#VALUE!</v>
      </c>
      <c r="L162" s="7" t="e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#VALUE!</v>
      </c>
      <c r="M162" s="7" t="e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#VALUE!</v>
      </c>
      <c r="N162" s="7" t="e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#VALUE!</v>
      </c>
      <c r="O162" s="5" t="e">
        <f t="shared" si="2"/>
        <v>#VALUE!</v>
      </c>
      <c r="P162" s="10" t="e">
        <f>IF('FY2023'!$A164&lt;&gt;"",IF(AND(MONTH($K162) &lt;= 1, MONTH($L162) &gt;= 1), IF($O162 &lt;&gt; "", $E162/$O162, ""), ""),"")</f>
        <v>#VALUE!</v>
      </c>
      <c r="Q162" s="10" t="e">
        <f>IF('FY2023'!$A164&lt;&gt;"",IF(AND(MONTH($K162) &lt;= 2, MONTH($L162) &gt;= 2), IF($O162 &lt;&gt; "", $E162/$O162, ""), ""),"")</f>
        <v>#VALUE!</v>
      </c>
      <c r="R162" s="10" t="e">
        <f>IF('FY2023'!$A164&lt;&gt;"",IF(AND(MONTH($K162) &lt;= 3, MONTH($L162) &gt;= 3), IF($O162 &lt;&gt; "", $E162/$O162, ""), ""),"")</f>
        <v>#VALUE!</v>
      </c>
      <c r="S162" s="10" t="e">
        <f>IF('FY2023'!$A164&lt;&gt;"",IF(AND(MONTH($K162) &lt;= 4, MONTH($L162) &gt;= 4), IF($O162 &lt;&gt; "", $E162/$O162, ""), ""),"")</f>
        <v>#VALUE!</v>
      </c>
      <c r="T162" s="10" t="e">
        <f>IF('FY2023'!$A164&lt;&gt;"",IF(AND(MONTH($K162) &lt;= 5, MONTH($L162) &gt;= 5), IF($O162 &lt;&gt; "", $E162/$O162, ""), ""),"")</f>
        <v>#VALUE!</v>
      </c>
      <c r="U162" s="10" t="e">
        <f>IF('FY2023'!$A164&lt;&gt;"",IF(AND(MONTH($K162) &lt;= 6, MONTH($L162) &gt;= 6), IF($O162 &lt;&gt; "", $E162/$O162, ""), ""),"")</f>
        <v>#VALUE!</v>
      </c>
      <c r="V162" s="10" t="e">
        <f>IF('FY2023'!$A164&lt;&gt;"",IF(AND(MONTH($K162) &lt;= 7, MONTH($L162) &gt;= 7 ), IF($O162 &lt;&gt; "", $E162/$O162, ""), ""),"")</f>
        <v>#VALUE!</v>
      </c>
      <c r="W162" s="10" t="e">
        <f>IF('FY2023'!$A164&lt;&gt;"",IF(AND(MONTH($K162) &lt;= 8, MONTH($L162) &gt;= 8), IF($O162 &lt;&gt; "", $E162/$O162, ""), ""),"")</f>
        <v>#VALUE!</v>
      </c>
      <c r="X162" s="10" t="e">
        <f>IF('FY2023'!$A164&lt;&gt;"",IF(AND(MONTH($K162) &lt;= 9, MONTH($L162) &gt;= 9), IF($O162 &lt;&gt; "", $E162/$O162, ""), ""),"")</f>
        <v>#VALUE!</v>
      </c>
      <c r="Y162" s="10" t="e">
        <f>IF('FY2023'!$A164&lt;&gt;"",IF(AND(MONTH($K162) &lt;= 10, MONTH($L162) &gt;= 10), IF($O162 &lt;&gt; "", $E162/$O162, ""), ""),"")</f>
        <v>#VALUE!</v>
      </c>
      <c r="Z162" s="10" t="e">
        <f>IF('FY2023'!$A164&lt;&gt;"",IF(AND(MONTH($K162) &lt;= 11, MONTH($L162) &gt;= 11), IF($O162 &lt;&gt; "", $E162/$O162, ""), ""),"")</f>
        <v>#VALUE!</v>
      </c>
      <c r="AA162" s="10" t="e">
        <f>IF('FY2023'!$A164&lt;&gt;"",IF(AND(MONTH($K162) &lt;= 12, MONTH($L162) &gt;= 12), IF($O162 &lt;&gt; "", $E162/$O162, ""), ""),"")</f>
        <v>#VALUE!</v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 t="e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#VALUE!</v>
      </c>
      <c r="L163" s="7" t="e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#VALUE!</v>
      </c>
      <c r="M163" s="7" t="e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#VALUE!</v>
      </c>
      <c r="N163" s="7" t="e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#VALUE!</v>
      </c>
      <c r="O163" s="5" t="e">
        <f t="shared" si="2"/>
        <v>#VALUE!</v>
      </c>
      <c r="P163" s="10" t="e">
        <f>IF('FY2023'!$A165&lt;&gt;"",IF(AND(MONTH($K163) &lt;= 1, MONTH($L163) &gt;= 1), IF($O163 &lt;&gt; "", $E163/$O163, ""), ""),"")</f>
        <v>#VALUE!</v>
      </c>
      <c r="Q163" s="10" t="e">
        <f>IF('FY2023'!$A165&lt;&gt;"",IF(AND(MONTH($K163) &lt;= 2, MONTH($L163) &gt;= 2), IF($O163 &lt;&gt; "", $E163/$O163, ""), ""),"")</f>
        <v>#VALUE!</v>
      </c>
      <c r="R163" s="10" t="e">
        <f>IF('FY2023'!$A165&lt;&gt;"",IF(AND(MONTH($K163) &lt;= 3, MONTH($L163) &gt;= 3), IF($O163 &lt;&gt; "", $E163/$O163, ""), ""),"")</f>
        <v>#VALUE!</v>
      </c>
      <c r="S163" s="10" t="e">
        <f>IF('FY2023'!$A165&lt;&gt;"",IF(AND(MONTH($K163) &lt;= 4, MONTH($L163) &gt;= 4), IF($O163 &lt;&gt; "", $E163/$O163, ""), ""),"")</f>
        <v>#VALUE!</v>
      </c>
      <c r="T163" s="10" t="e">
        <f>IF('FY2023'!$A165&lt;&gt;"",IF(AND(MONTH($K163) &lt;= 5, MONTH($L163) &gt;= 5), IF($O163 &lt;&gt; "", $E163/$O163, ""), ""),"")</f>
        <v>#VALUE!</v>
      </c>
      <c r="U163" s="10" t="e">
        <f>IF('FY2023'!$A165&lt;&gt;"",IF(AND(MONTH($K163) &lt;= 6, MONTH($L163) &gt;= 6), IF($O163 &lt;&gt; "", $E163/$O163, ""), ""),"")</f>
        <v>#VALUE!</v>
      </c>
      <c r="V163" s="10" t="e">
        <f>IF('FY2023'!$A165&lt;&gt;"",IF(AND(MONTH($K163) &lt;= 7, MONTH($L163) &gt;= 7 ), IF($O163 &lt;&gt; "", $E163/$O163, ""), ""),"")</f>
        <v>#VALUE!</v>
      </c>
      <c r="W163" s="10" t="e">
        <f>IF('FY2023'!$A165&lt;&gt;"",IF(AND(MONTH($K163) &lt;= 8, MONTH($L163) &gt;= 8), IF($O163 &lt;&gt; "", $E163/$O163, ""), ""),"")</f>
        <v>#VALUE!</v>
      </c>
      <c r="X163" s="10" t="e">
        <f>IF('FY2023'!$A165&lt;&gt;"",IF(AND(MONTH($K163) &lt;= 9, MONTH($L163) &gt;= 9), IF($O163 &lt;&gt; "", $E163/$O163, ""), ""),"")</f>
        <v>#VALUE!</v>
      </c>
      <c r="Y163" s="10" t="e">
        <f>IF('FY2023'!$A165&lt;&gt;"",IF(AND(MONTH($K163) &lt;= 10, MONTH($L163) &gt;= 10), IF($O163 &lt;&gt; "", $E163/$O163, ""), ""),"")</f>
        <v>#VALUE!</v>
      </c>
      <c r="Z163" s="10" t="e">
        <f>IF('FY2023'!$A165&lt;&gt;"",IF(AND(MONTH($K163) &lt;= 11, MONTH($L163) &gt;= 11), IF($O163 &lt;&gt; "", $E163/$O163, ""), ""),"")</f>
        <v>#VALUE!</v>
      </c>
      <c r="AA163" s="10" t="e">
        <f>IF('FY2023'!$A165&lt;&gt;"",IF(AND(MONTH($K163) &lt;= 12, MONTH($L163) &gt;= 12), IF($O163 &lt;&gt; "", $E163/$O163, ""), ""),"")</f>
        <v>#VALUE!</v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 t="e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#VALUE!</v>
      </c>
      <c r="L164" s="7" t="e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#VALUE!</v>
      </c>
      <c r="M164" s="7" t="e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#VALUE!</v>
      </c>
      <c r="N164" s="7" t="e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#VALUE!</v>
      </c>
      <c r="O164" s="5" t="e">
        <f t="shared" si="2"/>
        <v>#VALUE!</v>
      </c>
      <c r="P164" s="10" t="e">
        <f>IF('FY2023'!$A166&lt;&gt;"",IF(AND(MONTH($K164) &lt;= 1, MONTH($L164) &gt;= 1), IF($O164 &lt;&gt; "", $E164/$O164, ""), ""),"")</f>
        <v>#VALUE!</v>
      </c>
      <c r="Q164" s="10" t="e">
        <f>IF('FY2023'!$A166&lt;&gt;"",IF(AND(MONTH($K164) &lt;= 2, MONTH($L164) &gt;= 2), IF($O164 &lt;&gt; "", $E164/$O164, ""), ""),"")</f>
        <v>#VALUE!</v>
      </c>
      <c r="R164" s="10" t="e">
        <f>IF('FY2023'!$A166&lt;&gt;"",IF(AND(MONTH($K164) &lt;= 3, MONTH($L164) &gt;= 3), IF($O164 &lt;&gt; "", $E164/$O164, ""), ""),"")</f>
        <v>#VALUE!</v>
      </c>
      <c r="S164" s="10" t="e">
        <f>IF('FY2023'!$A166&lt;&gt;"",IF(AND(MONTH($K164) &lt;= 4, MONTH($L164) &gt;= 4), IF($O164 &lt;&gt; "", $E164/$O164, ""), ""),"")</f>
        <v>#VALUE!</v>
      </c>
      <c r="T164" s="10" t="e">
        <f>IF('FY2023'!$A166&lt;&gt;"",IF(AND(MONTH($K164) &lt;= 5, MONTH($L164) &gt;= 5), IF($O164 &lt;&gt; "", $E164/$O164, ""), ""),"")</f>
        <v>#VALUE!</v>
      </c>
      <c r="U164" s="10" t="e">
        <f>IF('FY2023'!$A166&lt;&gt;"",IF(AND(MONTH($K164) &lt;= 6, MONTH($L164) &gt;= 6), IF($O164 &lt;&gt; "", $E164/$O164, ""), ""),"")</f>
        <v>#VALUE!</v>
      </c>
      <c r="V164" s="10" t="e">
        <f>IF('FY2023'!$A166&lt;&gt;"",IF(AND(MONTH($K164) &lt;= 7, MONTH($L164) &gt;= 7 ), IF($O164 &lt;&gt; "", $E164/$O164, ""), ""),"")</f>
        <v>#VALUE!</v>
      </c>
      <c r="W164" s="10" t="e">
        <f>IF('FY2023'!$A166&lt;&gt;"",IF(AND(MONTH($K164) &lt;= 8, MONTH($L164) &gt;= 8), IF($O164 &lt;&gt; "", $E164/$O164, ""), ""),"")</f>
        <v>#VALUE!</v>
      </c>
      <c r="X164" s="10" t="e">
        <f>IF('FY2023'!$A166&lt;&gt;"",IF(AND(MONTH($K164) &lt;= 9, MONTH($L164) &gt;= 9), IF($O164 &lt;&gt; "", $E164/$O164, ""), ""),"")</f>
        <v>#VALUE!</v>
      </c>
      <c r="Y164" s="10" t="e">
        <f>IF('FY2023'!$A166&lt;&gt;"",IF(AND(MONTH($K164) &lt;= 10, MONTH($L164) &gt;= 10), IF($O164 &lt;&gt; "", $E164/$O164, ""), ""),"")</f>
        <v>#VALUE!</v>
      </c>
      <c r="Z164" s="10" t="e">
        <f>IF('FY2023'!$A166&lt;&gt;"",IF(AND(MONTH($K164) &lt;= 11, MONTH($L164) &gt;= 11), IF($O164 &lt;&gt; "", $E164/$O164, ""), ""),"")</f>
        <v>#VALUE!</v>
      </c>
      <c r="AA164" s="10" t="e">
        <f>IF('FY2023'!$A166&lt;&gt;"",IF(AND(MONTH($K164) &lt;= 12, MONTH($L164) &gt;= 12), IF($O164 &lt;&gt; "", $E164/$O164, ""), ""),"")</f>
        <v>#VALUE!</v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 t="e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#VALUE!</v>
      </c>
      <c r="L165" s="7" t="e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#VALUE!</v>
      </c>
      <c r="M165" s="7" t="e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#VALUE!</v>
      </c>
      <c r="N165" s="7" t="e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#VALUE!</v>
      </c>
      <c r="O165" s="5" t="e">
        <f t="shared" si="2"/>
        <v>#VALUE!</v>
      </c>
      <c r="P165" s="10" t="e">
        <f>IF('FY2023'!$A167&lt;&gt;"",IF(AND(MONTH($K165) &lt;= 1, MONTH($L165) &gt;= 1), IF($O165 &lt;&gt; "", $E165/$O165, ""), ""),"")</f>
        <v>#VALUE!</v>
      </c>
      <c r="Q165" s="10" t="e">
        <f>IF('FY2023'!$A167&lt;&gt;"",IF(AND(MONTH($K165) &lt;= 2, MONTH($L165) &gt;= 2), IF($O165 &lt;&gt; "", $E165/$O165, ""), ""),"")</f>
        <v>#VALUE!</v>
      </c>
      <c r="R165" s="10" t="e">
        <f>IF('FY2023'!$A167&lt;&gt;"",IF(AND(MONTH($K165) &lt;= 3, MONTH($L165) &gt;= 3), IF($O165 &lt;&gt; "", $E165/$O165, ""), ""),"")</f>
        <v>#VALUE!</v>
      </c>
      <c r="S165" s="10" t="e">
        <f>IF('FY2023'!$A167&lt;&gt;"",IF(AND(MONTH($K165) &lt;= 4, MONTH($L165) &gt;= 4), IF($O165 &lt;&gt; "", $E165/$O165, ""), ""),"")</f>
        <v>#VALUE!</v>
      </c>
      <c r="T165" s="10" t="e">
        <f>IF('FY2023'!$A167&lt;&gt;"",IF(AND(MONTH($K165) &lt;= 5, MONTH($L165) &gt;= 5), IF($O165 &lt;&gt; "", $E165/$O165, ""), ""),"")</f>
        <v>#VALUE!</v>
      </c>
      <c r="U165" s="10" t="e">
        <f>IF('FY2023'!$A167&lt;&gt;"",IF(AND(MONTH($K165) &lt;= 6, MONTH($L165) &gt;= 6), IF($O165 &lt;&gt; "", $E165/$O165, ""), ""),"")</f>
        <v>#VALUE!</v>
      </c>
      <c r="V165" s="10" t="e">
        <f>IF('FY2023'!$A167&lt;&gt;"",IF(AND(MONTH($K165) &lt;= 7, MONTH($L165) &gt;= 7 ), IF($O165 &lt;&gt; "", $E165/$O165, ""), ""),"")</f>
        <v>#VALUE!</v>
      </c>
      <c r="W165" s="10" t="e">
        <f>IF('FY2023'!$A167&lt;&gt;"",IF(AND(MONTH($K165) &lt;= 8, MONTH($L165) &gt;= 8), IF($O165 &lt;&gt; "", $E165/$O165, ""), ""),"")</f>
        <v>#VALUE!</v>
      </c>
      <c r="X165" s="10" t="e">
        <f>IF('FY2023'!$A167&lt;&gt;"",IF(AND(MONTH($K165) &lt;= 9, MONTH($L165) &gt;= 9), IF($O165 &lt;&gt; "", $E165/$O165, ""), ""),"")</f>
        <v>#VALUE!</v>
      </c>
      <c r="Y165" s="10" t="e">
        <f>IF('FY2023'!$A167&lt;&gt;"",IF(AND(MONTH($K165) &lt;= 10, MONTH($L165) &gt;= 10), IF($O165 &lt;&gt; "", $E165/$O165, ""), ""),"")</f>
        <v>#VALUE!</v>
      </c>
      <c r="Z165" s="10" t="e">
        <f>IF('FY2023'!$A167&lt;&gt;"",IF(AND(MONTH($K165) &lt;= 11, MONTH($L165) &gt;= 11), IF($O165 &lt;&gt; "", $E165/$O165, ""), ""),"")</f>
        <v>#VALUE!</v>
      </c>
      <c r="AA165" s="10" t="e">
        <f>IF('FY2023'!$A167&lt;&gt;"",IF(AND(MONTH($K165) &lt;= 12, MONTH($L165) &gt;= 12), IF($O165 &lt;&gt; "", $E165/$O165, ""), ""),"")</f>
        <v>#VALUE!</v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 t="e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#VALUE!</v>
      </c>
      <c r="L166" s="7" t="e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#VALUE!</v>
      </c>
      <c r="M166" s="7" t="e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#VALUE!</v>
      </c>
      <c r="N166" s="7" t="e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#VALUE!</v>
      </c>
      <c r="O166" s="5" t="e">
        <f t="shared" si="2"/>
        <v>#VALUE!</v>
      </c>
      <c r="P166" s="10" t="e">
        <f>IF('FY2023'!$A168&lt;&gt;"",IF(AND(MONTH($K166) &lt;= 1, MONTH($L166) &gt;= 1), IF($O166 &lt;&gt; "", $E166/$O166, ""), ""),"")</f>
        <v>#VALUE!</v>
      </c>
      <c r="Q166" s="10" t="e">
        <f>IF('FY2023'!$A168&lt;&gt;"",IF(AND(MONTH($K166) &lt;= 2, MONTH($L166) &gt;= 2), IF($O166 &lt;&gt; "", $E166/$O166, ""), ""),"")</f>
        <v>#VALUE!</v>
      </c>
      <c r="R166" s="10" t="e">
        <f>IF('FY2023'!$A168&lt;&gt;"",IF(AND(MONTH($K166) &lt;= 3, MONTH($L166) &gt;= 3), IF($O166 &lt;&gt; "", $E166/$O166, ""), ""),"")</f>
        <v>#VALUE!</v>
      </c>
      <c r="S166" s="10" t="e">
        <f>IF('FY2023'!$A168&lt;&gt;"",IF(AND(MONTH($K166) &lt;= 4, MONTH($L166) &gt;= 4), IF($O166 &lt;&gt; "", $E166/$O166, ""), ""),"")</f>
        <v>#VALUE!</v>
      </c>
      <c r="T166" s="10" t="e">
        <f>IF('FY2023'!$A168&lt;&gt;"",IF(AND(MONTH($K166) &lt;= 5, MONTH($L166) &gt;= 5), IF($O166 &lt;&gt; "", $E166/$O166, ""), ""),"")</f>
        <v>#VALUE!</v>
      </c>
      <c r="U166" s="10" t="e">
        <f>IF('FY2023'!$A168&lt;&gt;"",IF(AND(MONTH($K166) &lt;= 6, MONTH($L166) &gt;= 6), IF($O166 &lt;&gt; "", $E166/$O166, ""), ""),"")</f>
        <v>#VALUE!</v>
      </c>
      <c r="V166" s="10" t="e">
        <f>IF('FY2023'!$A168&lt;&gt;"",IF(AND(MONTH($K166) &lt;= 7, MONTH($L166) &gt;= 7 ), IF($O166 &lt;&gt; "", $E166/$O166, ""), ""),"")</f>
        <v>#VALUE!</v>
      </c>
      <c r="W166" s="10" t="e">
        <f>IF('FY2023'!$A168&lt;&gt;"",IF(AND(MONTH($K166) &lt;= 8, MONTH($L166) &gt;= 8), IF($O166 &lt;&gt; "", $E166/$O166, ""), ""),"")</f>
        <v>#VALUE!</v>
      </c>
      <c r="X166" s="10" t="e">
        <f>IF('FY2023'!$A168&lt;&gt;"",IF(AND(MONTH($K166) &lt;= 9, MONTH($L166) &gt;= 9), IF($O166 &lt;&gt; "", $E166/$O166, ""), ""),"")</f>
        <v>#VALUE!</v>
      </c>
      <c r="Y166" s="10" t="e">
        <f>IF('FY2023'!$A168&lt;&gt;"",IF(AND(MONTH($K166) &lt;= 10, MONTH($L166) &gt;= 10), IF($O166 &lt;&gt; "", $E166/$O166, ""), ""),"")</f>
        <v>#VALUE!</v>
      </c>
      <c r="Z166" s="10" t="e">
        <f>IF('FY2023'!$A168&lt;&gt;"",IF(AND(MONTH($K166) &lt;= 11, MONTH($L166) &gt;= 11), IF($O166 &lt;&gt; "", $E166/$O166, ""), ""),"")</f>
        <v>#VALUE!</v>
      </c>
      <c r="AA166" s="10" t="e">
        <f>IF('FY2023'!$A168&lt;&gt;"",IF(AND(MONTH($K166) &lt;= 12, MONTH($L166) &gt;= 12), IF($O166 &lt;&gt; "", $E166/$O166, ""), ""),"")</f>
        <v>#VALUE!</v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 t="e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#VALUE!</v>
      </c>
      <c r="L167" s="7" t="e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#VALUE!</v>
      </c>
      <c r="M167" s="7" t="e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#VALUE!</v>
      </c>
      <c r="N167" s="7" t="e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#VALUE!</v>
      </c>
      <c r="O167" s="5" t="e">
        <f t="shared" si="2"/>
        <v>#VALUE!</v>
      </c>
      <c r="P167" s="10" t="e">
        <f>IF('FY2023'!$A169&lt;&gt;"",IF(AND(MONTH($K167) &lt;= 1, MONTH($L167) &gt;= 1), IF($O167 &lt;&gt; "", $E167/$O167, ""), ""),"")</f>
        <v>#VALUE!</v>
      </c>
      <c r="Q167" s="10" t="e">
        <f>IF('FY2023'!$A169&lt;&gt;"",IF(AND(MONTH($K167) &lt;= 2, MONTH($L167) &gt;= 2), IF($O167 &lt;&gt; "", $E167/$O167, ""), ""),"")</f>
        <v>#VALUE!</v>
      </c>
      <c r="R167" s="10" t="e">
        <f>IF('FY2023'!$A169&lt;&gt;"",IF(AND(MONTH($K167) &lt;= 3, MONTH($L167) &gt;= 3), IF($O167 &lt;&gt; "", $E167/$O167, ""), ""),"")</f>
        <v>#VALUE!</v>
      </c>
      <c r="S167" s="10" t="e">
        <f>IF('FY2023'!$A169&lt;&gt;"",IF(AND(MONTH($K167) &lt;= 4, MONTH($L167) &gt;= 4), IF($O167 &lt;&gt; "", $E167/$O167, ""), ""),"")</f>
        <v>#VALUE!</v>
      </c>
      <c r="T167" s="10" t="e">
        <f>IF('FY2023'!$A169&lt;&gt;"",IF(AND(MONTH($K167) &lt;= 5, MONTH($L167) &gt;= 5), IF($O167 &lt;&gt; "", $E167/$O167, ""), ""),"")</f>
        <v>#VALUE!</v>
      </c>
      <c r="U167" s="10" t="e">
        <f>IF('FY2023'!$A169&lt;&gt;"",IF(AND(MONTH($K167) &lt;= 6, MONTH($L167) &gt;= 6), IF($O167 &lt;&gt; "", $E167/$O167, ""), ""),"")</f>
        <v>#VALUE!</v>
      </c>
      <c r="V167" s="10" t="e">
        <f>IF('FY2023'!$A169&lt;&gt;"",IF(AND(MONTH($K167) &lt;= 7, MONTH($L167) &gt;= 7 ), IF($O167 &lt;&gt; "", $E167/$O167, ""), ""),"")</f>
        <v>#VALUE!</v>
      </c>
      <c r="W167" s="10" t="e">
        <f>IF('FY2023'!$A169&lt;&gt;"",IF(AND(MONTH($K167) &lt;= 8, MONTH($L167) &gt;= 8), IF($O167 &lt;&gt; "", $E167/$O167, ""), ""),"")</f>
        <v>#VALUE!</v>
      </c>
      <c r="X167" s="10" t="e">
        <f>IF('FY2023'!$A169&lt;&gt;"",IF(AND(MONTH($K167) &lt;= 9, MONTH($L167) &gt;= 9), IF($O167 &lt;&gt; "", $E167/$O167, ""), ""),"")</f>
        <v>#VALUE!</v>
      </c>
      <c r="Y167" s="10" t="e">
        <f>IF('FY2023'!$A169&lt;&gt;"",IF(AND(MONTH($K167) &lt;= 10, MONTH($L167) &gt;= 10), IF($O167 &lt;&gt; "", $E167/$O167, ""), ""),"")</f>
        <v>#VALUE!</v>
      </c>
      <c r="Z167" s="10" t="e">
        <f>IF('FY2023'!$A169&lt;&gt;"",IF(AND(MONTH($K167) &lt;= 11, MONTH($L167) &gt;= 11), IF($O167 &lt;&gt; "", $E167/$O167, ""), ""),"")</f>
        <v>#VALUE!</v>
      </c>
      <c r="AA167" s="10" t="e">
        <f>IF('FY2023'!$A169&lt;&gt;"",IF(AND(MONTH($K167) &lt;= 12, MONTH($L167) &gt;= 12), IF($O167 &lt;&gt; "", $E167/$O167, ""), ""),"")</f>
        <v>#VALUE!</v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 t="e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#VALUE!</v>
      </c>
      <c r="L168" s="7" t="e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#VALUE!</v>
      </c>
      <c r="M168" s="7" t="e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#VALUE!</v>
      </c>
      <c r="N168" s="7" t="e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#VALUE!</v>
      </c>
      <c r="O168" s="5" t="e">
        <f t="shared" si="2"/>
        <v>#VALUE!</v>
      </c>
      <c r="P168" s="10" t="e">
        <f>IF('FY2023'!$A170&lt;&gt;"",IF(AND(MONTH($K168) &lt;= 1, MONTH($L168) &gt;= 1), IF($O168 &lt;&gt; "", $E168/$O168, ""), ""),"")</f>
        <v>#VALUE!</v>
      </c>
      <c r="Q168" s="10" t="e">
        <f>IF('FY2023'!$A170&lt;&gt;"",IF(AND(MONTH($K168) &lt;= 2, MONTH($L168) &gt;= 2), IF($O168 &lt;&gt; "", $E168/$O168, ""), ""),"")</f>
        <v>#VALUE!</v>
      </c>
      <c r="R168" s="10" t="e">
        <f>IF('FY2023'!$A170&lt;&gt;"",IF(AND(MONTH($K168) &lt;= 3, MONTH($L168) &gt;= 3), IF($O168 &lt;&gt; "", $E168/$O168, ""), ""),"")</f>
        <v>#VALUE!</v>
      </c>
      <c r="S168" s="10" t="e">
        <f>IF('FY2023'!$A170&lt;&gt;"",IF(AND(MONTH($K168) &lt;= 4, MONTH($L168) &gt;= 4), IF($O168 &lt;&gt; "", $E168/$O168, ""), ""),"")</f>
        <v>#VALUE!</v>
      </c>
      <c r="T168" s="10" t="e">
        <f>IF('FY2023'!$A170&lt;&gt;"",IF(AND(MONTH($K168) &lt;= 5, MONTH($L168) &gt;= 5), IF($O168 &lt;&gt; "", $E168/$O168, ""), ""),"")</f>
        <v>#VALUE!</v>
      </c>
      <c r="U168" s="10" t="e">
        <f>IF('FY2023'!$A170&lt;&gt;"",IF(AND(MONTH($K168) &lt;= 6, MONTH($L168) &gt;= 6), IF($O168 &lt;&gt; "", $E168/$O168, ""), ""),"")</f>
        <v>#VALUE!</v>
      </c>
      <c r="V168" s="10" t="e">
        <f>IF('FY2023'!$A170&lt;&gt;"",IF(AND(MONTH($K168) &lt;= 7, MONTH($L168) &gt;= 7 ), IF($O168 &lt;&gt; "", $E168/$O168, ""), ""),"")</f>
        <v>#VALUE!</v>
      </c>
      <c r="W168" s="10" t="e">
        <f>IF('FY2023'!$A170&lt;&gt;"",IF(AND(MONTH($K168) &lt;= 8, MONTH($L168) &gt;= 8), IF($O168 &lt;&gt; "", $E168/$O168, ""), ""),"")</f>
        <v>#VALUE!</v>
      </c>
      <c r="X168" s="10" t="e">
        <f>IF('FY2023'!$A170&lt;&gt;"",IF(AND(MONTH($K168) &lt;= 9, MONTH($L168) &gt;= 9), IF($O168 &lt;&gt; "", $E168/$O168, ""), ""),"")</f>
        <v>#VALUE!</v>
      </c>
      <c r="Y168" s="10" t="e">
        <f>IF('FY2023'!$A170&lt;&gt;"",IF(AND(MONTH($K168) &lt;= 10, MONTH($L168) &gt;= 10), IF($O168 &lt;&gt; "", $E168/$O168, ""), ""),"")</f>
        <v>#VALUE!</v>
      </c>
      <c r="Z168" s="10" t="e">
        <f>IF('FY2023'!$A170&lt;&gt;"",IF(AND(MONTH($K168) &lt;= 11, MONTH($L168) &gt;= 11), IF($O168 &lt;&gt; "", $E168/$O168, ""), ""),"")</f>
        <v>#VALUE!</v>
      </c>
      <c r="AA168" s="10" t="e">
        <f>IF('FY2023'!$A170&lt;&gt;"",IF(AND(MONTH($K168) &lt;= 12, MONTH($L168) &gt;= 12), IF($O168 &lt;&gt; "", $E168/$O168, ""), ""),"")</f>
        <v>#VALUE!</v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 t="e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#VALUE!</v>
      </c>
      <c r="L169" s="7" t="e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#VALUE!</v>
      </c>
      <c r="M169" s="7" t="e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#VALUE!</v>
      </c>
      <c r="N169" s="7" t="e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#VALUE!</v>
      </c>
      <c r="O169" s="5" t="e">
        <f t="shared" si="2"/>
        <v>#VALUE!</v>
      </c>
      <c r="P169" s="10" t="e">
        <f>IF('FY2023'!$A171&lt;&gt;"",IF(AND(MONTH($K169) &lt;= 1, MONTH($L169) &gt;= 1), IF($O169 &lt;&gt; "", $E169/$O169, ""), ""),"")</f>
        <v>#VALUE!</v>
      </c>
      <c r="Q169" s="10" t="e">
        <f>IF('FY2023'!$A171&lt;&gt;"",IF(AND(MONTH($K169) &lt;= 2, MONTH($L169) &gt;= 2), IF($O169 &lt;&gt; "", $E169/$O169, ""), ""),"")</f>
        <v>#VALUE!</v>
      </c>
      <c r="R169" s="10" t="e">
        <f>IF('FY2023'!$A171&lt;&gt;"",IF(AND(MONTH($K169) &lt;= 3, MONTH($L169) &gt;= 3), IF($O169 &lt;&gt; "", $E169/$O169, ""), ""),"")</f>
        <v>#VALUE!</v>
      </c>
      <c r="S169" s="10" t="e">
        <f>IF('FY2023'!$A171&lt;&gt;"",IF(AND(MONTH($K169) &lt;= 4, MONTH($L169) &gt;= 4), IF($O169 &lt;&gt; "", $E169/$O169, ""), ""),"")</f>
        <v>#VALUE!</v>
      </c>
      <c r="T169" s="10" t="e">
        <f>IF('FY2023'!$A171&lt;&gt;"",IF(AND(MONTH($K169) &lt;= 5, MONTH($L169) &gt;= 5), IF($O169 &lt;&gt; "", $E169/$O169, ""), ""),"")</f>
        <v>#VALUE!</v>
      </c>
      <c r="U169" s="10" t="e">
        <f>IF('FY2023'!$A171&lt;&gt;"",IF(AND(MONTH($K169) &lt;= 6, MONTH($L169) &gt;= 6), IF($O169 &lt;&gt; "", $E169/$O169, ""), ""),"")</f>
        <v>#VALUE!</v>
      </c>
      <c r="V169" s="10" t="e">
        <f>IF('FY2023'!$A171&lt;&gt;"",IF(AND(MONTH($K169) &lt;= 7, MONTH($L169) &gt;= 7 ), IF($O169 &lt;&gt; "", $E169/$O169, ""), ""),"")</f>
        <v>#VALUE!</v>
      </c>
      <c r="W169" s="10" t="e">
        <f>IF('FY2023'!$A171&lt;&gt;"",IF(AND(MONTH($K169) &lt;= 8, MONTH($L169) &gt;= 8), IF($O169 &lt;&gt; "", $E169/$O169, ""), ""),"")</f>
        <v>#VALUE!</v>
      </c>
      <c r="X169" s="10" t="e">
        <f>IF('FY2023'!$A171&lt;&gt;"",IF(AND(MONTH($K169) &lt;= 9, MONTH($L169) &gt;= 9), IF($O169 &lt;&gt; "", $E169/$O169, ""), ""),"")</f>
        <v>#VALUE!</v>
      </c>
      <c r="Y169" s="10" t="e">
        <f>IF('FY2023'!$A171&lt;&gt;"",IF(AND(MONTH($K169) &lt;= 10, MONTH($L169) &gt;= 10), IF($O169 &lt;&gt; "", $E169/$O169, ""), ""),"")</f>
        <v>#VALUE!</v>
      </c>
      <c r="Z169" s="10" t="e">
        <f>IF('FY2023'!$A171&lt;&gt;"",IF(AND(MONTH($K169) &lt;= 11, MONTH($L169) &gt;= 11), IF($O169 &lt;&gt; "", $E169/$O169, ""), ""),"")</f>
        <v>#VALUE!</v>
      </c>
      <c r="AA169" s="10" t="e">
        <f>IF('FY2023'!$A171&lt;&gt;"",IF(AND(MONTH($K169) &lt;= 12, MONTH($L169) &gt;= 12), IF($O169 &lt;&gt; "", $E169/$O169, ""), ""),"")</f>
        <v>#VALUE!</v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 t="e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#VALUE!</v>
      </c>
      <c r="L170" s="7" t="e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#VALUE!</v>
      </c>
      <c r="M170" s="7" t="e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#VALUE!</v>
      </c>
      <c r="N170" s="7" t="e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#VALUE!</v>
      </c>
      <c r="O170" s="5" t="e">
        <f t="shared" si="2"/>
        <v>#VALUE!</v>
      </c>
      <c r="P170" s="10" t="e">
        <f>IF('FY2023'!$A172&lt;&gt;"",IF(AND(MONTH($K170) &lt;= 1, MONTH($L170) &gt;= 1), IF($O170 &lt;&gt; "", $E170/$O170, ""), ""),"")</f>
        <v>#VALUE!</v>
      </c>
      <c r="Q170" s="10" t="e">
        <f>IF('FY2023'!$A172&lt;&gt;"",IF(AND(MONTH($K170) &lt;= 2, MONTH($L170) &gt;= 2), IF($O170 &lt;&gt; "", $E170/$O170, ""), ""),"")</f>
        <v>#VALUE!</v>
      </c>
      <c r="R170" s="10" t="e">
        <f>IF('FY2023'!$A172&lt;&gt;"",IF(AND(MONTH($K170) &lt;= 3, MONTH($L170) &gt;= 3), IF($O170 &lt;&gt; "", $E170/$O170, ""), ""),"")</f>
        <v>#VALUE!</v>
      </c>
      <c r="S170" s="10" t="e">
        <f>IF('FY2023'!$A172&lt;&gt;"",IF(AND(MONTH($K170) &lt;= 4, MONTH($L170) &gt;= 4), IF($O170 &lt;&gt; "", $E170/$O170, ""), ""),"")</f>
        <v>#VALUE!</v>
      </c>
      <c r="T170" s="10" t="e">
        <f>IF('FY2023'!$A172&lt;&gt;"",IF(AND(MONTH($K170) &lt;= 5, MONTH($L170) &gt;= 5), IF($O170 &lt;&gt; "", $E170/$O170, ""), ""),"")</f>
        <v>#VALUE!</v>
      </c>
      <c r="U170" s="10" t="e">
        <f>IF('FY2023'!$A172&lt;&gt;"",IF(AND(MONTH($K170) &lt;= 6, MONTH($L170) &gt;= 6), IF($O170 &lt;&gt; "", $E170/$O170, ""), ""),"")</f>
        <v>#VALUE!</v>
      </c>
      <c r="V170" s="10" t="e">
        <f>IF('FY2023'!$A172&lt;&gt;"",IF(AND(MONTH($K170) &lt;= 7, MONTH($L170) &gt;= 7 ), IF($O170 &lt;&gt; "", $E170/$O170, ""), ""),"")</f>
        <v>#VALUE!</v>
      </c>
      <c r="W170" s="10" t="e">
        <f>IF('FY2023'!$A172&lt;&gt;"",IF(AND(MONTH($K170) &lt;= 8, MONTH($L170) &gt;= 8), IF($O170 &lt;&gt; "", $E170/$O170, ""), ""),"")</f>
        <v>#VALUE!</v>
      </c>
      <c r="X170" s="10" t="e">
        <f>IF('FY2023'!$A172&lt;&gt;"",IF(AND(MONTH($K170) &lt;= 9, MONTH($L170) &gt;= 9), IF($O170 &lt;&gt; "", $E170/$O170, ""), ""),"")</f>
        <v>#VALUE!</v>
      </c>
      <c r="Y170" s="10" t="e">
        <f>IF('FY2023'!$A172&lt;&gt;"",IF(AND(MONTH($K170) &lt;= 10, MONTH($L170) &gt;= 10), IF($O170 &lt;&gt; "", $E170/$O170, ""), ""),"")</f>
        <v>#VALUE!</v>
      </c>
      <c r="Z170" s="10" t="e">
        <f>IF('FY2023'!$A172&lt;&gt;"",IF(AND(MONTH($K170) &lt;= 11, MONTH($L170) &gt;= 11), IF($O170 &lt;&gt; "", $E170/$O170, ""), ""),"")</f>
        <v>#VALUE!</v>
      </c>
      <c r="AA170" s="10" t="e">
        <f>IF('FY2023'!$A172&lt;&gt;"",IF(AND(MONTH($K170) &lt;= 12, MONTH($L170) &gt;= 12), IF($O170 &lt;&gt; "", $E170/$O170, ""), ""),"")</f>
        <v>#VALUE!</v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 t="e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#VALUE!</v>
      </c>
      <c r="L171" s="7" t="e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#VALUE!</v>
      </c>
      <c r="M171" s="7" t="e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#VALUE!</v>
      </c>
      <c r="N171" s="7" t="e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#VALUE!</v>
      </c>
      <c r="O171" s="5" t="e">
        <f t="shared" si="2"/>
        <v>#VALUE!</v>
      </c>
      <c r="P171" s="10" t="e">
        <f>IF('FY2023'!$A173&lt;&gt;"",IF(AND(MONTH($K171) &lt;= 1, MONTH($L171) &gt;= 1), IF($O171 &lt;&gt; "", $E171/$O171, ""), ""),"")</f>
        <v>#VALUE!</v>
      </c>
      <c r="Q171" s="10" t="e">
        <f>IF('FY2023'!$A173&lt;&gt;"",IF(AND(MONTH($K171) &lt;= 2, MONTH($L171) &gt;= 2), IF($O171 &lt;&gt; "", $E171/$O171, ""), ""),"")</f>
        <v>#VALUE!</v>
      </c>
      <c r="R171" s="10" t="e">
        <f>IF('FY2023'!$A173&lt;&gt;"",IF(AND(MONTH($K171) &lt;= 3, MONTH($L171) &gt;= 3), IF($O171 &lt;&gt; "", $E171/$O171, ""), ""),"")</f>
        <v>#VALUE!</v>
      </c>
      <c r="S171" s="10" t="e">
        <f>IF('FY2023'!$A173&lt;&gt;"",IF(AND(MONTH($K171) &lt;= 4, MONTH($L171) &gt;= 4), IF($O171 &lt;&gt; "", $E171/$O171, ""), ""),"")</f>
        <v>#VALUE!</v>
      </c>
      <c r="T171" s="10" t="e">
        <f>IF('FY2023'!$A173&lt;&gt;"",IF(AND(MONTH($K171) &lt;= 5, MONTH($L171) &gt;= 5), IF($O171 &lt;&gt; "", $E171/$O171, ""), ""),"")</f>
        <v>#VALUE!</v>
      </c>
      <c r="U171" s="10" t="e">
        <f>IF('FY2023'!$A173&lt;&gt;"",IF(AND(MONTH($K171) &lt;= 6, MONTH($L171) &gt;= 6), IF($O171 &lt;&gt; "", $E171/$O171, ""), ""),"")</f>
        <v>#VALUE!</v>
      </c>
      <c r="V171" s="10" t="e">
        <f>IF('FY2023'!$A173&lt;&gt;"",IF(AND(MONTH($K171) &lt;= 7, MONTH($L171) &gt;= 7 ), IF($O171 &lt;&gt; "", $E171/$O171, ""), ""),"")</f>
        <v>#VALUE!</v>
      </c>
      <c r="W171" s="10" t="e">
        <f>IF('FY2023'!$A173&lt;&gt;"",IF(AND(MONTH($K171) &lt;= 8, MONTH($L171) &gt;= 8), IF($O171 &lt;&gt; "", $E171/$O171, ""), ""),"")</f>
        <v>#VALUE!</v>
      </c>
      <c r="X171" s="10" t="e">
        <f>IF('FY2023'!$A173&lt;&gt;"",IF(AND(MONTH($K171) &lt;= 9, MONTH($L171) &gt;= 9), IF($O171 &lt;&gt; "", $E171/$O171, ""), ""),"")</f>
        <v>#VALUE!</v>
      </c>
      <c r="Y171" s="10" t="e">
        <f>IF('FY2023'!$A173&lt;&gt;"",IF(AND(MONTH($K171) &lt;= 10, MONTH($L171) &gt;= 10), IF($O171 &lt;&gt; "", $E171/$O171, ""), ""),"")</f>
        <v>#VALUE!</v>
      </c>
      <c r="Z171" s="10" t="e">
        <f>IF('FY2023'!$A173&lt;&gt;"",IF(AND(MONTH($K171) &lt;= 11, MONTH($L171) &gt;= 11), IF($O171 &lt;&gt; "", $E171/$O171, ""), ""),"")</f>
        <v>#VALUE!</v>
      </c>
      <c r="AA171" s="10" t="e">
        <f>IF('FY2023'!$A173&lt;&gt;"",IF(AND(MONTH($K171) &lt;= 12, MONTH($L171) &gt;= 12), IF($O171 &lt;&gt; "", $E171/$O171, ""), ""),"")</f>
        <v>#VALUE!</v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 t="e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#VALUE!</v>
      </c>
      <c r="L172" s="7" t="e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#VALUE!</v>
      </c>
      <c r="M172" s="7" t="e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#VALUE!</v>
      </c>
      <c r="N172" s="7" t="e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#VALUE!</v>
      </c>
      <c r="O172" s="5" t="e">
        <f t="shared" si="2"/>
        <v>#VALUE!</v>
      </c>
      <c r="P172" s="10" t="e">
        <f>IF('FY2023'!$A174&lt;&gt;"",IF(AND(MONTH($K172) &lt;= 1, MONTH($L172) &gt;= 1), IF($O172 &lt;&gt; "", $E172/$O172, ""), ""),"")</f>
        <v>#VALUE!</v>
      </c>
      <c r="Q172" s="10" t="e">
        <f>IF('FY2023'!$A174&lt;&gt;"",IF(AND(MONTH($K172) &lt;= 2, MONTH($L172) &gt;= 2), IF($O172 &lt;&gt; "", $E172/$O172, ""), ""),"")</f>
        <v>#VALUE!</v>
      </c>
      <c r="R172" s="10" t="e">
        <f>IF('FY2023'!$A174&lt;&gt;"",IF(AND(MONTH($K172) &lt;= 3, MONTH($L172) &gt;= 3), IF($O172 &lt;&gt; "", $E172/$O172, ""), ""),"")</f>
        <v>#VALUE!</v>
      </c>
      <c r="S172" s="10" t="e">
        <f>IF('FY2023'!$A174&lt;&gt;"",IF(AND(MONTH($K172) &lt;= 4, MONTH($L172) &gt;= 4), IF($O172 &lt;&gt; "", $E172/$O172, ""), ""),"")</f>
        <v>#VALUE!</v>
      </c>
      <c r="T172" s="10" t="e">
        <f>IF('FY2023'!$A174&lt;&gt;"",IF(AND(MONTH($K172) &lt;= 5, MONTH($L172) &gt;= 5), IF($O172 &lt;&gt; "", $E172/$O172, ""), ""),"")</f>
        <v>#VALUE!</v>
      </c>
      <c r="U172" s="10" t="e">
        <f>IF('FY2023'!$A174&lt;&gt;"",IF(AND(MONTH($K172) &lt;= 6, MONTH($L172) &gt;= 6), IF($O172 &lt;&gt; "", $E172/$O172, ""), ""),"")</f>
        <v>#VALUE!</v>
      </c>
      <c r="V172" s="10" t="e">
        <f>IF('FY2023'!$A174&lt;&gt;"",IF(AND(MONTH($K172) &lt;= 7, MONTH($L172) &gt;= 7 ), IF($O172 &lt;&gt; "", $E172/$O172, ""), ""),"")</f>
        <v>#VALUE!</v>
      </c>
      <c r="W172" s="10" t="e">
        <f>IF('FY2023'!$A174&lt;&gt;"",IF(AND(MONTH($K172) &lt;= 8, MONTH($L172) &gt;= 8), IF($O172 &lt;&gt; "", $E172/$O172, ""), ""),"")</f>
        <v>#VALUE!</v>
      </c>
      <c r="X172" s="10" t="e">
        <f>IF('FY2023'!$A174&lt;&gt;"",IF(AND(MONTH($K172) &lt;= 9, MONTH($L172) &gt;= 9), IF($O172 &lt;&gt; "", $E172/$O172, ""), ""),"")</f>
        <v>#VALUE!</v>
      </c>
      <c r="Y172" s="10" t="e">
        <f>IF('FY2023'!$A174&lt;&gt;"",IF(AND(MONTH($K172) &lt;= 10, MONTH($L172) &gt;= 10), IF($O172 &lt;&gt; "", $E172/$O172, ""), ""),"")</f>
        <v>#VALUE!</v>
      </c>
      <c r="Z172" s="10" t="e">
        <f>IF('FY2023'!$A174&lt;&gt;"",IF(AND(MONTH($K172) &lt;= 11, MONTH($L172) &gt;= 11), IF($O172 &lt;&gt; "", $E172/$O172, ""), ""),"")</f>
        <v>#VALUE!</v>
      </c>
      <c r="AA172" s="10" t="e">
        <f>IF('FY2023'!$A174&lt;&gt;"",IF(AND(MONTH($K172) &lt;= 12, MONTH($L172) &gt;= 12), IF($O172 &lt;&gt; "", $E172/$O172, ""), ""),"")</f>
        <v>#VALUE!</v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 t="e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#VALUE!</v>
      </c>
      <c r="L173" s="7" t="e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#VALUE!</v>
      </c>
      <c r="M173" s="7" t="e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#VALUE!</v>
      </c>
      <c r="N173" s="7" t="e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#VALUE!</v>
      </c>
      <c r="O173" s="5" t="e">
        <f t="shared" si="2"/>
        <v>#VALUE!</v>
      </c>
      <c r="P173" s="10" t="e">
        <f>IF('FY2023'!$A175&lt;&gt;"",IF(AND(MONTH($K173) &lt;= 1, MONTH($L173) &gt;= 1), IF($O173 &lt;&gt; "", $E173/$O173, ""), ""),"")</f>
        <v>#VALUE!</v>
      </c>
      <c r="Q173" s="10" t="e">
        <f>IF('FY2023'!$A175&lt;&gt;"",IF(AND(MONTH($K173) &lt;= 2, MONTH($L173) &gt;= 2), IF($O173 &lt;&gt; "", $E173/$O173, ""), ""),"")</f>
        <v>#VALUE!</v>
      </c>
      <c r="R173" s="10" t="e">
        <f>IF('FY2023'!$A175&lt;&gt;"",IF(AND(MONTH($K173) &lt;= 3, MONTH($L173) &gt;= 3), IF($O173 &lt;&gt; "", $E173/$O173, ""), ""),"")</f>
        <v>#VALUE!</v>
      </c>
      <c r="S173" s="10" t="e">
        <f>IF('FY2023'!$A175&lt;&gt;"",IF(AND(MONTH($K173) &lt;= 4, MONTH($L173) &gt;= 4), IF($O173 &lt;&gt; "", $E173/$O173, ""), ""),"")</f>
        <v>#VALUE!</v>
      </c>
      <c r="T173" s="10" t="e">
        <f>IF('FY2023'!$A175&lt;&gt;"",IF(AND(MONTH($K173) &lt;= 5, MONTH($L173) &gt;= 5), IF($O173 &lt;&gt; "", $E173/$O173, ""), ""),"")</f>
        <v>#VALUE!</v>
      </c>
      <c r="U173" s="10" t="e">
        <f>IF('FY2023'!$A175&lt;&gt;"",IF(AND(MONTH($K173) &lt;= 6, MONTH($L173) &gt;= 6), IF($O173 &lt;&gt; "", $E173/$O173, ""), ""),"")</f>
        <v>#VALUE!</v>
      </c>
      <c r="V173" s="10" t="e">
        <f>IF('FY2023'!$A175&lt;&gt;"",IF(AND(MONTH($K173) &lt;= 7, MONTH($L173) &gt;= 7 ), IF($O173 &lt;&gt; "", $E173/$O173, ""), ""),"")</f>
        <v>#VALUE!</v>
      </c>
      <c r="W173" s="10" t="e">
        <f>IF('FY2023'!$A175&lt;&gt;"",IF(AND(MONTH($K173) &lt;= 8, MONTH($L173) &gt;= 8), IF($O173 &lt;&gt; "", $E173/$O173, ""), ""),"")</f>
        <v>#VALUE!</v>
      </c>
      <c r="X173" s="10" t="e">
        <f>IF('FY2023'!$A175&lt;&gt;"",IF(AND(MONTH($K173) &lt;= 9, MONTH($L173) &gt;= 9), IF($O173 &lt;&gt; "", $E173/$O173, ""), ""),"")</f>
        <v>#VALUE!</v>
      </c>
      <c r="Y173" s="10" t="e">
        <f>IF('FY2023'!$A175&lt;&gt;"",IF(AND(MONTH($K173) &lt;= 10, MONTH($L173) &gt;= 10), IF($O173 &lt;&gt; "", $E173/$O173, ""), ""),"")</f>
        <v>#VALUE!</v>
      </c>
      <c r="Z173" s="10" t="e">
        <f>IF('FY2023'!$A175&lt;&gt;"",IF(AND(MONTH($K173) &lt;= 11, MONTH($L173) &gt;= 11), IF($O173 &lt;&gt; "", $E173/$O173, ""), ""),"")</f>
        <v>#VALUE!</v>
      </c>
      <c r="AA173" s="10" t="e">
        <f>IF('FY2023'!$A175&lt;&gt;"",IF(AND(MONTH($K173) &lt;= 12, MONTH($L173) &gt;= 12), IF($O173 &lt;&gt; "", $E173/$O173, ""), ""),"")</f>
        <v>#VALUE!</v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 t="e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#VALUE!</v>
      </c>
      <c r="L174" s="7" t="e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#VALUE!</v>
      </c>
      <c r="M174" s="7" t="e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#VALUE!</v>
      </c>
      <c r="N174" s="7" t="e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#VALUE!</v>
      </c>
      <c r="O174" s="5" t="e">
        <f t="shared" si="2"/>
        <v>#VALUE!</v>
      </c>
      <c r="P174" s="10" t="e">
        <f>IF('FY2023'!$A176&lt;&gt;"",IF(AND(MONTH($K174) &lt;= 1, MONTH($L174) &gt;= 1), IF($O174 &lt;&gt; "", $E174/$O174, ""), ""),"")</f>
        <v>#VALUE!</v>
      </c>
      <c r="Q174" s="10" t="e">
        <f>IF('FY2023'!$A176&lt;&gt;"",IF(AND(MONTH($K174) &lt;= 2, MONTH($L174) &gt;= 2), IF($O174 &lt;&gt; "", $E174/$O174, ""), ""),"")</f>
        <v>#VALUE!</v>
      </c>
      <c r="R174" s="10" t="e">
        <f>IF('FY2023'!$A176&lt;&gt;"",IF(AND(MONTH($K174) &lt;= 3, MONTH($L174) &gt;= 3), IF($O174 &lt;&gt; "", $E174/$O174, ""), ""),"")</f>
        <v>#VALUE!</v>
      </c>
      <c r="S174" s="10" t="e">
        <f>IF('FY2023'!$A176&lt;&gt;"",IF(AND(MONTH($K174) &lt;= 4, MONTH($L174) &gt;= 4), IF($O174 &lt;&gt; "", $E174/$O174, ""), ""),"")</f>
        <v>#VALUE!</v>
      </c>
      <c r="T174" s="10" t="e">
        <f>IF('FY2023'!$A176&lt;&gt;"",IF(AND(MONTH($K174) &lt;= 5, MONTH($L174) &gt;= 5), IF($O174 &lt;&gt; "", $E174/$O174, ""), ""),"")</f>
        <v>#VALUE!</v>
      </c>
      <c r="U174" s="10" t="e">
        <f>IF('FY2023'!$A176&lt;&gt;"",IF(AND(MONTH($K174) &lt;= 6, MONTH($L174) &gt;= 6), IF($O174 &lt;&gt; "", $E174/$O174, ""), ""),"")</f>
        <v>#VALUE!</v>
      </c>
      <c r="V174" s="10" t="e">
        <f>IF('FY2023'!$A176&lt;&gt;"",IF(AND(MONTH($K174) &lt;= 7, MONTH($L174) &gt;= 7 ), IF($O174 &lt;&gt; "", $E174/$O174, ""), ""),"")</f>
        <v>#VALUE!</v>
      </c>
      <c r="W174" s="10" t="e">
        <f>IF('FY2023'!$A176&lt;&gt;"",IF(AND(MONTH($K174) &lt;= 8, MONTH($L174) &gt;= 8), IF($O174 &lt;&gt; "", $E174/$O174, ""), ""),"")</f>
        <v>#VALUE!</v>
      </c>
      <c r="X174" s="10" t="e">
        <f>IF('FY2023'!$A176&lt;&gt;"",IF(AND(MONTH($K174) &lt;= 9, MONTH($L174) &gt;= 9), IF($O174 &lt;&gt; "", $E174/$O174, ""), ""),"")</f>
        <v>#VALUE!</v>
      </c>
      <c r="Y174" s="10" t="e">
        <f>IF('FY2023'!$A176&lt;&gt;"",IF(AND(MONTH($K174) &lt;= 10, MONTH($L174) &gt;= 10), IF($O174 &lt;&gt; "", $E174/$O174, ""), ""),"")</f>
        <v>#VALUE!</v>
      </c>
      <c r="Z174" s="10" t="e">
        <f>IF('FY2023'!$A176&lt;&gt;"",IF(AND(MONTH($K174) &lt;= 11, MONTH($L174) &gt;= 11), IF($O174 &lt;&gt; "", $E174/$O174, ""), ""),"")</f>
        <v>#VALUE!</v>
      </c>
      <c r="AA174" s="10" t="e">
        <f>IF('FY2023'!$A176&lt;&gt;"",IF(AND(MONTH($K174) &lt;= 12, MONTH($L174) &gt;= 12), IF($O174 &lt;&gt; "", $E174/$O174, ""), ""),"")</f>
        <v>#VALUE!</v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 t="e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#VALUE!</v>
      </c>
      <c r="L175" s="7" t="e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#VALUE!</v>
      </c>
      <c r="M175" s="7" t="e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#VALUE!</v>
      </c>
      <c r="N175" s="7" t="e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#VALUE!</v>
      </c>
      <c r="O175" s="5" t="e">
        <f t="shared" si="2"/>
        <v>#VALUE!</v>
      </c>
      <c r="P175" s="10" t="e">
        <f>IF('FY2023'!$A177&lt;&gt;"",IF(AND(MONTH($K175) &lt;= 1, MONTH($L175) &gt;= 1), IF($O175 &lt;&gt; "", $E175/$O175, ""), ""),"")</f>
        <v>#VALUE!</v>
      </c>
      <c r="Q175" s="10" t="e">
        <f>IF('FY2023'!$A177&lt;&gt;"",IF(AND(MONTH($K175) &lt;= 2, MONTH($L175) &gt;= 2), IF($O175 &lt;&gt; "", $E175/$O175, ""), ""),"")</f>
        <v>#VALUE!</v>
      </c>
      <c r="R175" s="10" t="e">
        <f>IF('FY2023'!$A177&lt;&gt;"",IF(AND(MONTH($K175) &lt;= 3, MONTH($L175) &gt;= 3), IF($O175 &lt;&gt; "", $E175/$O175, ""), ""),"")</f>
        <v>#VALUE!</v>
      </c>
      <c r="S175" s="10" t="e">
        <f>IF('FY2023'!$A177&lt;&gt;"",IF(AND(MONTH($K175) &lt;= 4, MONTH($L175) &gt;= 4), IF($O175 &lt;&gt; "", $E175/$O175, ""), ""),"")</f>
        <v>#VALUE!</v>
      </c>
      <c r="T175" s="10" t="e">
        <f>IF('FY2023'!$A177&lt;&gt;"",IF(AND(MONTH($K175) &lt;= 5, MONTH($L175) &gt;= 5), IF($O175 &lt;&gt; "", $E175/$O175, ""), ""),"")</f>
        <v>#VALUE!</v>
      </c>
      <c r="U175" s="10" t="e">
        <f>IF('FY2023'!$A177&lt;&gt;"",IF(AND(MONTH($K175) &lt;= 6, MONTH($L175) &gt;= 6), IF($O175 &lt;&gt; "", $E175/$O175, ""), ""),"")</f>
        <v>#VALUE!</v>
      </c>
      <c r="V175" s="10" t="e">
        <f>IF('FY2023'!$A177&lt;&gt;"",IF(AND(MONTH($K175) &lt;= 7, MONTH($L175) &gt;= 7 ), IF($O175 &lt;&gt; "", $E175/$O175, ""), ""),"")</f>
        <v>#VALUE!</v>
      </c>
      <c r="W175" s="10" t="e">
        <f>IF('FY2023'!$A177&lt;&gt;"",IF(AND(MONTH($K175) &lt;= 8, MONTH($L175) &gt;= 8), IF($O175 &lt;&gt; "", $E175/$O175, ""), ""),"")</f>
        <v>#VALUE!</v>
      </c>
      <c r="X175" s="10" t="e">
        <f>IF('FY2023'!$A177&lt;&gt;"",IF(AND(MONTH($K175) &lt;= 9, MONTH($L175) &gt;= 9), IF($O175 &lt;&gt; "", $E175/$O175, ""), ""),"")</f>
        <v>#VALUE!</v>
      </c>
      <c r="Y175" s="10" t="e">
        <f>IF('FY2023'!$A177&lt;&gt;"",IF(AND(MONTH($K175) &lt;= 10, MONTH($L175) &gt;= 10), IF($O175 &lt;&gt; "", $E175/$O175, ""), ""),"")</f>
        <v>#VALUE!</v>
      </c>
      <c r="Z175" s="10" t="e">
        <f>IF('FY2023'!$A177&lt;&gt;"",IF(AND(MONTH($K175) &lt;= 11, MONTH($L175) &gt;= 11), IF($O175 &lt;&gt; "", $E175/$O175, ""), ""),"")</f>
        <v>#VALUE!</v>
      </c>
      <c r="AA175" s="10" t="e">
        <f>IF('FY2023'!$A177&lt;&gt;"",IF(AND(MONTH($K175) &lt;= 12, MONTH($L175) &gt;= 12), IF($O175 &lt;&gt; "", $E175/$O175, ""), ""),"")</f>
        <v>#VALUE!</v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 t="e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#VALUE!</v>
      </c>
      <c r="L176" s="7" t="e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#VALUE!</v>
      </c>
      <c r="M176" s="7" t="e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#VALUE!</v>
      </c>
      <c r="N176" s="7" t="e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#VALUE!</v>
      </c>
      <c r="O176" s="5" t="e">
        <f t="shared" si="2"/>
        <v>#VALUE!</v>
      </c>
      <c r="P176" s="10" t="e">
        <f>IF('FY2023'!$A178&lt;&gt;"",IF(AND(MONTH($K176) &lt;= 1, MONTH($L176) &gt;= 1), IF($O176 &lt;&gt; "", $E176/$O176, ""), ""),"")</f>
        <v>#VALUE!</v>
      </c>
      <c r="Q176" s="10" t="e">
        <f>IF('FY2023'!$A178&lt;&gt;"",IF(AND(MONTH($K176) &lt;= 2, MONTH($L176) &gt;= 2), IF($O176 &lt;&gt; "", $E176/$O176, ""), ""),"")</f>
        <v>#VALUE!</v>
      </c>
      <c r="R176" s="10" t="e">
        <f>IF('FY2023'!$A178&lt;&gt;"",IF(AND(MONTH($K176) &lt;= 3, MONTH($L176) &gt;= 3), IF($O176 &lt;&gt; "", $E176/$O176, ""), ""),"")</f>
        <v>#VALUE!</v>
      </c>
      <c r="S176" s="10" t="e">
        <f>IF('FY2023'!$A178&lt;&gt;"",IF(AND(MONTH($K176) &lt;= 4, MONTH($L176) &gt;= 4), IF($O176 &lt;&gt; "", $E176/$O176, ""), ""),"")</f>
        <v>#VALUE!</v>
      </c>
      <c r="T176" s="10" t="e">
        <f>IF('FY2023'!$A178&lt;&gt;"",IF(AND(MONTH($K176) &lt;= 5, MONTH($L176) &gt;= 5), IF($O176 &lt;&gt; "", $E176/$O176, ""), ""),"")</f>
        <v>#VALUE!</v>
      </c>
      <c r="U176" s="10" t="e">
        <f>IF('FY2023'!$A178&lt;&gt;"",IF(AND(MONTH($K176) &lt;= 6, MONTH($L176) &gt;= 6), IF($O176 &lt;&gt; "", $E176/$O176, ""), ""),"")</f>
        <v>#VALUE!</v>
      </c>
      <c r="V176" s="10" t="e">
        <f>IF('FY2023'!$A178&lt;&gt;"",IF(AND(MONTH($K176) &lt;= 7, MONTH($L176) &gt;= 7 ), IF($O176 &lt;&gt; "", $E176/$O176, ""), ""),"")</f>
        <v>#VALUE!</v>
      </c>
      <c r="W176" s="10" t="e">
        <f>IF('FY2023'!$A178&lt;&gt;"",IF(AND(MONTH($K176) &lt;= 8, MONTH($L176) &gt;= 8), IF($O176 &lt;&gt; "", $E176/$O176, ""), ""),"")</f>
        <v>#VALUE!</v>
      </c>
      <c r="X176" s="10" t="e">
        <f>IF('FY2023'!$A178&lt;&gt;"",IF(AND(MONTH($K176) &lt;= 9, MONTH($L176) &gt;= 9), IF($O176 &lt;&gt; "", $E176/$O176, ""), ""),"")</f>
        <v>#VALUE!</v>
      </c>
      <c r="Y176" s="10" t="e">
        <f>IF('FY2023'!$A178&lt;&gt;"",IF(AND(MONTH($K176) &lt;= 10, MONTH($L176) &gt;= 10), IF($O176 &lt;&gt; "", $E176/$O176, ""), ""),"")</f>
        <v>#VALUE!</v>
      </c>
      <c r="Z176" s="10" t="e">
        <f>IF('FY2023'!$A178&lt;&gt;"",IF(AND(MONTH($K176) &lt;= 11, MONTH($L176) &gt;= 11), IF($O176 &lt;&gt; "", $E176/$O176, ""), ""),"")</f>
        <v>#VALUE!</v>
      </c>
      <c r="AA176" s="10" t="e">
        <f>IF('FY2023'!$A178&lt;&gt;"",IF(AND(MONTH($K176) &lt;= 12, MONTH($L176) &gt;= 12), IF($O176 &lt;&gt; "", $E176/$O176, ""), ""),"")</f>
        <v>#VALUE!</v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 t="e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#VALUE!</v>
      </c>
      <c r="L177" s="7" t="e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#VALUE!</v>
      </c>
      <c r="M177" s="7" t="e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#VALUE!</v>
      </c>
      <c r="N177" s="7" t="e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#VALUE!</v>
      </c>
      <c r="O177" s="5" t="e">
        <f t="shared" si="2"/>
        <v>#VALUE!</v>
      </c>
      <c r="P177" s="10" t="e">
        <f>IF('FY2023'!$A179&lt;&gt;"",IF(AND(MONTH($K177) &lt;= 1, MONTH($L177) &gt;= 1), IF($O177 &lt;&gt; "", $E177/$O177, ""), ""),"")</f>
        <v>#VALUE!</v>
      </c>
      <c r="Q177" s="10" t="e">
        <f>IF('FY2023'!$A179&lt;&gt;"",IF(AND(MONTH($K177) &lt;= 2, MONTH($L177) &gt;= 2), IF($O177 &lt;&gt; "", $E177/$O177, ""), ""),"")</f>
        <v>#VALUE!</v>
      </c>
      <c r="R177" s="10" t="e">
        <f>IF('FY2023'!$A179&lt;&gt;"",IF(AND(MONTH($K177) &lt;= 3, MONTH($L177) &gt;= 3), IF($O177 &lt;&gt; "", $E177/$O177, ""), ""),"")</f>
        <v>#VALUE!</v>
      </c>
      <c r="S177" s="10" t="e">
        <f>IF('FY2023'!$A179&lt;&gt;"",IF(AND(MONTH($K177) &lt;= 4, MONTH($L177) &gt;= 4), IF($O177 &lt;&gt; "", $E177/$O177, ""), ""),"")</f>
        <v>#VALUE!</v>
      </c>
      <c r="T177" s="10" t="e">
        <f>IF('FY2023'!$A179&lt;&gt;"",IF(AND(MONTH($K177) &lt;= 5, MONTH($L177) &gt;= 5), IF($O177 &lt;&gt; "", $E177/$O177, ""), ""),"")</f>
        <v>#VALUE!</v>
      </c>
      <c r="U177" s="10" t="e">
        <f>IF('FY2023'!$A179&lt;&gt;"",IF(AND(MONTH($K177) &lt;= 6, MONTH($L177) &gt;= 6), IF($O177 &lt;&gt; "", $E177/$O177, ""), ""),"")</f>
        <v>#VALUE!</v>
      </c>
      <c r="V177" s="10" t="e">
        <f>IF('FY2023'!$A179&lt;&gt;"",IF(AND(MONTH($K177) &lt;= 7, MONTH($L177) &gt;= 7 ), IF($O177 &lt;&gt; "", $E177/$O177, ""), ""),"")</f>
        <v>#VALUE!</v>
      </c>
      <c r="W177" s="10" t="e">
        <f>IF('FY2023'!$A179&lt;&gt;"",IF(AND(MONTH($K177) &lt;= 8, MONTH($L177) &gt;= 8), IF($O177 &lt;&gt; "", $E177/$O177, ""), ""),"")</f>
        <v>#VALUE!</v>
      </c>
      <c r="X177" s="10" t="e">
        <f>IF('FY2023'!$A179&lt;&gt;"",IF(AND(MONTH($K177) &lt;= 9, MONTH($L177) &gt;= 9), IF($O177 &lt;&gt; "", $E177/$O177, ""), ""),"")</f>
        <v>#VALUE!</v>
      </c>
      <c r="Y177" s="10" t="e">
        <f>IF('FY2023'!$A179&lt;&gt;"",IF(AND(MONTH($K177) &lt;= 10, MONTH($L177) &gt;= 10), IF($O177 &lt;&gt; "", $E177/$O177, ""), ""),"")</f>
        <v>#VALUE!</v>
      </c>
      <c r="Z177" s="10" t="e">
        <f>IF('FY2023'!$A179&lt;&gt;"",IF(AND(MONTH($K177) &lt;= 11, MONTH($L177) &gt;= 11), IF($O177 &lt;&gt; "", $E177/$O177, ""), ""),"")</f>
        <v>#VALUE!</v>
      </c>
      <c r="AA177" s="10" t="e">
        <f>IF('FY2023'!$A179&lt;&gt;"",IF(AND(MONTH($K177) &lt;= 12, MONTH($L177) &gt;= 12), IF($O177 &lt;&gt; "", $E177/$O177, ""), ""),"")</f>
        <v>#VALUE!</v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 t="e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#VALUE!</v>
      </c>
      <c r="L178" s="7" t="e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#VALUE!</v>
      </c>
      <c r="M178" s="7" t="e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#VALUE!</v>
      </c>
      <c r="N178" s="7" t="e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#VALUE!</v>
      </c>
      <c r="O178" s="5" t="e">
        <f t="shared" si="2"/>
        <v>#VALUE!</v>
      </c>
      <c r="P178" s="10" t="e">
        <f>IF('FY2023'!$A180&lt;&gt;"",IF(AND(MONTH($K178) &lt;= 1, MONTH($L178) &gt;= 1), IF($O178 &lt;&gt; "", $E178/$O178, ""), ""),"")</f>
        <v>#VALUE!</v>
      </c>
      <c r="Q178" s="10" t="e">
        <f>IF('FY2023'!$A180&lt;&gt;"",IF(AND(MONTH($K178) &lt;= 2, MONTH($L178) &gt;= 2), IF($O178 &lt;&gt; "", $E178/$O178, ""), ""),"")</f>
        <v>#VALUE!</v>
      </c>
      <c r="R178" s="10" t="e">
        <f>IF('FY2023'!$A180&lt;&gt;"",IF(AND(MONTH($K178) &lt;= 3, MONTH($L178) &gt;= 3), IF($O178 &lt;&gt; "", $E178/$O178, ""), ""),"")</f>
        <v>#VALUE!</v>
      </c>
      <c r="S178" s="10" t="e">
        <f>IF('FY2023'!$A180&lt;&gt;"",IF(AND(MONTH($K178) &lt;= 4, MONTH($L178) &gt;= 4), IF($O178 &lt;&gt; "", $E178/$O178, ""), ""),"")</f>
        <v>#VALUE!</v>
      </c>
      <c r="T178" s="10" t="e">
        <f>IF('FY2023'!$A180&lt;&gt;"",IF(AND(MONTH($K178) &lt;= 5, MONTH($L178) &gt;= 5), IF($O178 &lt;&gt; "", $E178/$O178, ""), ""),"")</f>
        <v>#VALUE!</v>
      </c>
      <c r="U178" s="10" t="e">
        <f>IF('FY2023'!$A180&lt;&gt;"",IF(AND(MONTH($K178) &lt;= 6, MONTH($L178) &gt;= 6), IF($O178 &lt;&gt; "", $E178/$O178, ""), ""),"")</f>
        <v>#VALUE!</v>
      </c>
      <c r="V178" s="10" t="e">
        <f>IF('FY2023'!$A180&lt;&gt;"",IF(AND(MONTH($K178) &lt;= 7, MONTH($L178) &gt;= 7 ), IF($O178 &lt;&gt; "", $E178/$O178, ""), ""),"")</f>
        <v>#VALUE!</v>
      </c>
      <c r="W178" s="10" t="e">
        <f>IF('FY2023'!$A180&lt;&gt;"",IF(AND(MONTH($K178) &lt;= 8, MONTH($L178) &gt;= 8), IF($O178 &lt;&gt; "", $E178/$O178, ""), ""),"")</f>
        <v>#VALUE!</v>
      </c>
      <c r="X178" s="10" t="e">
        <f>IF('FY2023'!$A180&lt;&gt;"",IF(AND(MONTH($K178) &lt;= 9, MONTH($L178) &gt;= 9), IF($O178 &lt;&gt; "", $E178/$O178, ""), ""),"")</f>
        <v>#VALUE!</v>
      </c>
      <c r="Y178" s="10" t="e">
        <f>IF('FY2023'!$A180&lt;&gt;"",IF(AND(MONTH($K178) &lt;= 10, MONTH($L178) &gt;= 10), IF($O178 &lt;&gt; "", $E178/$O178, ""), ""),"")</f>
        <v>#VALUE!</v>
      </c>
      <c r="Z178" s="10" t="e">
        <f>IF('FY2023'!$A180&lt;&gt;"",IF(AND(MONTH($K178) &lt;= 11, MONTH($L178) &gt;= 11), IF($O178 &lt;&gt; "", $E178/$O178, ""), ""),"")</f>
        <v>#VALUE!</v>
      </c>
      <c r="AA178" s="10" t="e">
        <f>IF('FY2023'!$A180&lt;&gt;"",IF(AND(MONTH($K178) &lt;= 12, MONTH($L178) &gt;= 12), IF($O178 &lt;&gt; "", $E178/$O178, ""), ""),"")</f>
        <v>#VALUE!</v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 t="e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#VALUE!</v>
      </c>
      <c r="L179" s="7" t="e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#VALUE!</v>
      </c>
      <c r="M179" s="7" t="e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#VALUE!</v>
      </c>
      <c r="N179" s="7" t="e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#VALUE!</v>
      </c>
      <c r="O179" s="5" t="e">
        <f t="shared" si="2"/>
        <v>#VALUE!</v>
      </c>
      <c r="P179" s="10" t="e">
        <f>IF('FY2023'!$A181&lt;&gt;"",IF(AND(MONTH($K179) &lt;= 1, MONTH($L179) &gt;= 1), IF($O179 &lt;&gt; "", $E179/$O179, ""), ""),"")</f>
        <v>#VALUE!</v>
      </c>
      <c r="Q179" s="10" t="e">
        <f>IF('FY2023'!$A181&lt;&gt;"",IF(AND(MONTH($K179) &lt;= 2, MONTH($L179) &gt;= 2), IF($O179 &lt;&gt; "", $E179/$O179, ""), ""),"")</f>
        <v>#VALUE!</v>
      </c>
      <c r="R179" s="10" t="e">
        <f>IF('FY2023'!$A181&lt;&gt;"",IF(AND(MONTH($K179) &lt;= 3, MONTH($L179) &gt;= 3), IF($O179 &lt;&gt; "", $E179/$O179, ""), ""),"")</f>
        <v>#VALUE!</v>
      </c>
      <c r="S179" s="10" t="e">
        <f>IF('FY2023'!$A181&lt;&gt;"",IF(AND(MONTH($K179) &lt;= 4, MONTH($L179) &gt;= 4), IF($O179 &lt;&gt; "", $E179/$O179, ""), ""),"")</f>
        <v>#VALUE!</v>
      </c>
      <c r="T179" s="10" t="e">
        <f>IF('FY2023'!$A181&lt;&gt;"",IF(AND(MONTH($K179) &lt;= 5, MONTH($L179) &gt;= 5), IF($O179 &lt;&gt; "", $E179/$O179, ""), ""),"")</f>
        <v>#VALUE!</v>
      </c>
      <c r="U179" s="10" t="e">
        <f>IF('FY2023'!$A181&lt;&gt;"",IF(AND(MONTH($K179) &lt;= 6, MONTH($L179) &gt;= 6), IF($O179 &lt;&gt; "", $E179/$O179, ""), ""),"")</f>
        <v>#VALUE!</v>
      </c>
      <c r="V179" s="10" t="e">
        <f>IF('FY2023'!$A181&lt;&gt;"",IF(AND(MONTH($K179) &lt;= 7, MONTH($L179) &gt;= 7 ), IF($O179 &lt;&gt; "", $E179/$O179, ""), ""),"")</f>
        <v>#VALUE!</v>
      </c>
      <c r="W179" s="10" t="e">
        <f>IF('FY2023'!$A181&lt;&gt;"",IF(AND(MONTH($K179) &lt;= 8, MONTH($L179) &gt;= 8), IF($O179 &lt;&gt; "", $E179/$O179, ""), ""),"")</f>
        <v>#VALUE!</v>
      </c>
      <c r="X179" s="10" t="e">
        <f>IF('FY2023'!$A181&lt;&gt;"",IF(AND(MONTH($K179) &lt;= 9, MONTH($L179) &gt;= 9), IF($O179 &lt;&gt; "", $E179/$O179, ""), ""),"")</f>
        <v>#VALUE!</v>
      </c>
      <c r="Y179" s="10" t="e">
        <f>IF('FY2023'!$A181&lt;&gt;"",IF(AND(MONTH($K179) &lt;= 10, MONTH($L179) &gt;= 10), IF($O179 &lt;&gt; "", $E179/$O179, ""), ""),"")</f>
        <v>#VALUE!</v>
      </c>
      <c r="Z179" s="10" t="e">
        <f>IF('FY2023'!$A181&lt;&gt;"",IF(AND(MONTH($K179) &lt;= 11, MONTH($L179) &gt;= 11), IF($O179 &lt;&gt; "", $E179/$O179, ""), ""),"")</f>
        <v>#VALUE!</v>
      </c>
      <c r="AA179" s="10" t="e">
        <f>IF('FY2023'!$A181&lt;&gt;"",IF(AND(MONTH($K179) &lt;= 12, MONTH($L179) &gt;= 12), IF($O179 &lt;&gt; "", $E179/$O179, ""), ""),"")</f>
        <v>#VALUE!</v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 t="e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#VALUE!</v>
      </c>
      <c r="L180" s="7" t="e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#VALUE!</v>
      </c>
      <c r="M180" s="7" t="e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#VALUE!</v>
      </c>
      <c r="N180" s="7" t="e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#VALUE!</v>
      </c>
      <c r="O180" s="5" t="e">
        <f t="shared" si="2"/>
        <v>#VALUE!</v>
      </c>
      <c r="P180" s="10" t="e">
        <f>IF('FY2023'!$A182&lt;&gt;"",IF(AND(MONTH($K180) &lt;= 1, MONTH($L180) &gt;= 1), IF($O180 &lt;&gt; "", $E180/$O180, ""), ""),"")</f>
        <v>#VALUE!</v>
      </c>
      <c r="Q180" s="10" t="e">
        <f>IF('FY2023'!$A182&lt;&gt;"",IF(AND(MONTH($K180) &lt;= 2, MONTH($L180) &gt;= 2), IF($O180 &lt;&gt; "", $E180/$O180, ""), ""),"")</f>
        <v>#VALUE!</v>
      </c>
      <c r="R180" s="10" t="e">
        <f>IF('FY2023'!$A182&lt;&gt;"",IF(AND(MONTH($K180) &lt;= 3, MONTH($L180) &gt;= 3), IF($O180 &lt;&gt; "", $E180/$O180, ""), ""),"")</f>
        <v>#VALUE!</v>
      </c>
      <c r="S180" s="10" t="e">
        <f>IF('FY2023'!$A182&lt;&gt;"",IF(AND(MONTH($K180) &lt;= 4, MONTH($L180) &gt;= 4), IF($O180 &lt;&gt; "", $E180/$O180, ""), ""),"")</f>
        <v>#VALUE!</v>
      </c>
      <c r="T180" s="10" t="e">
        <f>IF('FY2023'!$A182&lt;&gt;"",IF(AND(MONTH($K180) &lt;= 5, MONTH($L180) &gt;= 5), IF($O180 &lt;&gt; "", $E180/$O180, ""), ""),"")</f>
        <v>#VALUE!</v>
      </c>
      <c r="U180" s="10" t="e">
        <f>IF('FY2023'!$A182&lt;&gt;"",IF(AND(MONTH($K180) &lt;= 6, MONTH($L180) &gt;= 6), IF($O180 &lt;&gt; "", $E180/$O180, ""), ""),"")</f>
        <v>#VALUE!</v>
      </c>
      <c r="V180" s="10" t="e">
        <f>IF('FY2023'!$A182&lt;&gt;"",IF(AND(MONTH($K180) &lt;= 7, MONTH($L180) &gt;= 7 ), IF($O180 &lt;&gt; "", $E180/$O180, ""), ""),"")</f>
        <v>#VALUE!</v>
      </c>
      <c r="W180" s="10" t="e">
        <f>IF('FY2023'!$A182&lt;&gt;"",IF(AND(MONTH($K180) &lt;= 8, MONTH($L180) &gt;= 8), IF($O180 &lt;&gt; "", $E180/$O180, ""), ""),"")</f>
        <v>#VALUE!</v>
      </c>
      <c r="X180" s="10" t="e">
        <f>IF('FY2023'!$A182&lt;&gt;"",IF(AND(MONTH($K180) &lt;= 9, MONTH($L180) &gt;= 9), IF($O180 &lt;&gt; "", $E180/$O180, ""), ""),"")</f>
        <v>#VALUE!</v>
      </c>
      <c r="Y180" s="10" t="e">
        <f>IF('FY2023'!$A182&lt;&gt;"",IF(AND(MONTH($K180) &lt;= 10, MONTH($L180) &gt;= 10), IF($O180 &lt;&gt; "", $E180/$O180, ""), ""),"")</f>
        <v>#VALUE!</v>
      </c>
      <c r="Z180" s="10" t="e">
        <f>IF('FY2023'!$A182&lt;&gt;"",IF(AND(MONTH($K180) &lt;= 11, MONTH($L180) &gt;= 11), IF($O180 &lt;&gt; "", $E180/$O180, ""), ""),"")</f>
        <v>#VALUE!</v>
      </c>
      <c r="AA180" s="10" t="e">
        <f>IF('FY2023'!$A182&lt;&gt;"",IF(AND(MONTH($K180) &lt;= 12, MONTH($L180) &gt;= 12), IF($O180 &lt;&gt; "", $E180/$O180, ""), ""),"")</f>
        <v>#VALUE!</v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 t="e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#VALUE!</v>
      </c>
      <c r="L181" s="7" t="e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#VALUE!</v>
      </c>
      <c r="M181" s="7" t="e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#VALUE!</v>
      </c>
      <c r="N181" s="7" t="e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#VALUE!</v>
      </c>
      <c r="O181" s="5" t="e">
        <f t="shared" si="2"/>
        <v>#VALUE!</v>
      </c>
      <c r="P181" s="10" t="e">
        <f>IF('FY2023'!$A183&lt;&gt;"",IF(AND(MONTH($K181) &lt;= 1, MONTH($L181) &gt;= 1), IF($O181 &lt;&gt; "", $E181/$O181, ""), ""),"")</f>
        <v>#VALUE!</v>
      </c>
      <c r="Q181" s="10" t="e">
        <f>IF('FY2023'!$A183&lt;&gt;"",IF(AND(MONTH($K181) &lt;= 2, MONTH($L181) &gt;= 2), IF($O181 &lt;&gt; "", $E181/$O181, ""), ""),"")</f>
        <v>#VALUE!</v>
      </c>
      <c r="R181" s="10" t="e">
        <f>IF('FY2023'!$A183&lt;&gt;"",IF(AND(MONTH($K181) &lt;= 3, MONTH($L181) &gt;= 3), IF($O181 &lt;&gt; "", $E181/$O181, ""), ""),"")</f>
        <v>#VALUE!</v>
      </c>
      <c r="S181" s="10" t="e">
        <f>IF('FY2023'!$A183&lt;&gt;"",IF(AND(MONTH($K181) &lt;= 4, MONTH($L181) &gt;= 4), IF($O181 &lt;&gt; "", $E181/$O181, ""), ""),"")</f>
        <v>#VALUE!</v>
      </c>
      <c r="T181" s="10" t="e">
        <f>IF('FY2023'!$A183&lt;&gt;"",IF(AND(MONTH($K181) &lt;= 5, MONTH($L181) &gt;= 5), IF($O181 &lt;&gt; "", $E181/$O181, ""), ""),"")</f>
        <v>#VALUE!</v>
      </c>
      <c r="U181" s="10" t="e">
        <f>IF('FY2023'!$A183&lt;&gt;"",IF(AND(MONTH($K181) &lt;= 6, MONTH($L181) &gt;= 6), IF($O181 &lt;&gt; "", $E181/$O181, ""), ""),"")</f>
        <v>#VALUE!</v>
      </c>
      <c r="V181" s="10" t="e">
        <f>IF('FY2023'!$A183&lt;&gt;"",IF(AND(MONTH($K181) &lt;= 7, MONTH($L181) &gt;= 7 ), IF($O181 &lt;&gt; "", $E181/$O181, ""), ""),"")</f>
        <v>#VALUE!</v>
      </c>
      <c r="W181" s="10" t="e">
        <f>IF('FY2023'!$A183&lt;&gt;"",IF(AND(MONTH($K181) &lt;= 8, MONTH($L181) &gt;= 8), IF($O181 &lt;&gt; "", $E181/$O181, ""), ""),"")</f>
        <v>#VALUE!</v>
      </c>
      <c r="X181" s="10" t="e">
        <f>IF('FY2023'!$A183&lt;&gt;"",IF(AND(MONTH($K181) &lt;= 9, MONTH($L181) &gt;= 9), IF($O181 &lt;&gt; "", $E181/$O181, ""), ""),"")</f>
        <v>#VALUE!</v>
      </c>
      <c r="Y181" s="10" t="e">
        <f>IF('FY2023'!$A183&lt;&gt;"",IF(AND(MONTH($K181) &lt;= 10, MONTH($L181) &gt;= 10), IF($O181 &lt;&gt; "", $E181/$O181, ""), ""),"")</f>
        <v>#VALUE!</v>
      </c>
      <c r="Z181" s="10" t="e">
        <f>IF('FY2023'!$A183&lt;&gt;"",IF(AND(MONTH($K181) &lt;= 11, MONTH($L181) &gt;= 11), IF($O181 &lt;&gt; "", $E181/$O181, ""), ""),"")</f>
        <v>#VALUE!</v>
      </c>
      <c r="AA181" s="10" t="e">
        <f>IF('FY2023'!$A183&lt;&gt;"",IF(AND(MONTH($K181) &lt;= 12, MONTH($L181) &gt;= 12), IF($O181 &lt;&gt; "", $E181/$O181, ""), ""),"")</f>
        <v>#VALUE!</v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 t="e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#VALUE!</v>
      </c>
      <c r="L182" s="7" t="e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#VALUE!</v>
      </c>
      <c r="M182" s="7" t="e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#VALUE!</v>
      </c>
      <c r="N182" s="7" t="e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#VALUE!</v>
      </c>
      <c r="O182" s="5" t="e">
        <f t="shared" si="2"/>
        <v>#VALUE!</v>
      </c>
      <c r="P182" s="10" t="e">
        <f>IF('FY2023'!$A184&lt;&gt;"",IF(AND(MONTH($K182) &lt;= 1, MONTH($L182) &gt;= 1), IF($O182 &lt;&gt; "", $E182/$O182, ""), ""),"")</f>
        <v>#VALUE!</v>
      </c>
      <c r="Q182" s="10" t="e">
        <f>IF('FY2023'!$A184&lt;&gt;"",IF(AND(MONTH($K182) &lt;= 2, MONTH($L182) &gt;= 2), IF($O182 &lt;&gt; "", $E182/$O182, ""), ""),"")</f>
        <v>#VALUE!</v>
      </c>
      <c r="R182" s="10" t="e">
        <f>IF('FY2023'!$A184&lt;&gt;"",IF(AND(MONTH($K182) &lt;= 3, MONTH($L182) &gt;= 3), IF($O182 &lt;&gt; "", $E182/$O182, ""), ""),"")</f>
        <v>#VALUE!</v>
      </c>
      <c r="S182" s="10" t="e">
        <f>IF('FY2023'!$A184&lt;&gt;"",IF(AND(MONTH($K182) &lt;= 4, MONTH($L182) &gt;= 4), IF($O182 &lt;&gt; "", $E182/$O182, ""), ""),"")</f>
        <v>#VALUE!</v>
      </c>
      <c r="T182" s="10" t="e">
        <f>IF('FY2023'!$A184&lt;&gt;"",IF(AND(MONTH($K182) &lt;= 5, MONTH($L182) &gt;= 5), IF($O182 &lt;&gt; "", $E182/$O182, ""), ""),"")</f>
        <v>#VALUE!</v>
      </c>
      <c r="U182" s="10" t="e">
        <f>IF('FY2023'!$A184&lt;&gt;"",IF(AND(MONTH($K182) &lt;= 6, MONTH($L182) &gt;= 6), IF($O182 &lt;&gt; "", $E182/$O182, ""), ""),"")</f>
        <v>#VALUE!</v>
      </c>
      <c r="V182" s="10" t="e">
        <f>IF('FY2023'!$A184&lt;&gt;"",IF(AND(MONTH($K182) &lt;= 7, MONTH($L182) &gt;= 7 ), IF($O182 &lt;&gt; "", $E182/$O182, ""), ""),"")</f>
        <v>#VALUE!</v>
      </c>
      <c r="W182" s="10" t="e">
        <f>IF('FY2023'!$A184&lt;&gt;"",IF(AND(MONTH($K182) &lt;= 8, MONTH($L182) &gt;= 8), IF($O182 &lt;&gt; "", $E182/$O182, ""), ""),"")</f>
        <v>#VALUE!</v>
      </c>
      <c r="X182" s="10" t="e">
        <f>IF('FY2023'!$A184&lt;&gt;"",IF(AND(MONTH($K182) &lt;= 9, MONTH($L182) &gt;= 9), IF($O182 &lt;&gt; "", $E182/$O182, ""), ""),"")</f>
        <v>#VALUE!</v>
      </c>
      <c r="Y182" s="10" t="e">
        <f>IF('FY2023'!$A184&lt;&gt;"",IF(AND(MONTH($K182) &lt;= 10, MONTH($L182) &gt;= 10), IF($O182 &lt;&gt; "", $E182/$O182, ""), ""),"")</f>
        <v>#VALUE!</v>
      </c>
      <c r="Z182" s="10" t="e">
        <f>IF('FY2023'!$A184&lt;&gt;"",IF(AND(MONTH($K182) &lt;= 11, MONTH($L182) &gt;= 11), IF($O182 &lt;&gt; "", $E182/$O182, ""), ""),"")</f>
        <v>#VALUE!</v>
      </c>
      <c r="AA182" s="10" t="e">
        <f>IF('FY2023'!$A184&lt;&gt;"",IF(AND(MONTH($K182) &lt;= 12, MONTH($L182) &gt;= 12), IF($O182 &lt;&gt; "", $E182/$O182, ""), ""),"")</f>
        <v>#VALUE!</v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 t="e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#VALUE!</v>
      </c>
      <c r="L183" s="7" t="e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#VALUE!</v>
      </c>
      <c r="M183" s="7" t="e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#VALUE!</v>
      </c>
      <c r="N183" s="7" t="e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#VALUE!</v>
      </c>
      <c r="O183" s="5" t="e">
        <f t="shared" si="2"/>
        <v>#VALUE!</v>
      </c>
      <c r="P183" s="10" t="e">
        <f>IF('FY2023'!$A185&lt;&gt;"",IF(AND(MONTH($K183) &lt;= 1, MONTH($L183) &gt;= 1), IF($O183 &lt;&gt; "", $E183/$O183, ""), ""),"")</f>
        <v>#VALUE!</v>
      </c>
      <c r="Q183" s="10" t="e">
        <f>IF('FY2023'!$A185&lt;&gt;"",IF(AND(MONTH($K183) &lt;= 2, MONTH($L183) &gt;= 2), IF($O183 &lt;&gt; "", $E183/$O183, ""), ""),"")</f>
        <v>#VALUE!</v>
      </c>
      <c r="R183" s="10" t="e">
        <f>IF('FY2023'!$A185&lt;&gt;"",IF(AND(MONTH($K183) &lt;= 3, MONTH($L183) &gt;= 3), IF($O183 &lt;&gt; "", $E183/$O183, ""), ""),"")</f>
        <v>#VALUE!</v>
      </c>
      <c r="S183" s="10" t="e">
        <f>IF('FY2023'!$A185&lt;&gt;"",IF(AND(MONTH($K183) &lt;= 4, MONTH($L183) &gt;= 4), IF($O183 &lt;&gt; "", $E183/$O183, ""), ""),"")</f>
        <v>#VALUE!</v>
      </c>
      <c r="T183" s="10" t="e">
        <f>IF('FY2023'!$A185&lt;&gt;"",IF(AND(MONTH($K183) &lt;= 5, MONTH($L183) &gt;= 5), IF($O183 &lt;&gt; "", $E183/$O183, ""), ""),"")</f>
        <v>#VALUE!</v>
      </c>
      <c r="U183" s="10" t="e">
        <f>IF('FY2023'!$A185&lt;&gt;"",IF(AND(MONTH($K183) &lt;= 6, MONTH($L183) &gt;= 6), IF($O183 &lt;&gt; "", $E183/$O183, ""), ""),"")</f>
        <v>#VALUE!</v>
      </c>
      <c r="V183" s="10" t="e">
        <f>IF('FY2023'!$A185&lt;&gt;"",IF(AND(MONTH($K183) &lt;= 7, MONTH($L183) &gt;= 7 ), IF($O183 &lt;&gt; "", $E183/$O183, ""), ""),"")</f>
        <v>#VALUE!</v>
      </c>
      <c r="W183" s="10" t="e">
        <f>IF('FY2023'!$A185&lt;&gt;"",IF(AND(MONTH($K183) &lt;= 8, MONTH($L183) &gt;= 8), IF($O183 &lt;&gt; "", $E183/$O183, ""), ""),"")</f>
        <v>#VALUE!</v>
      </c>
      <c r="X183" s="10" t="e">
        <f>IF('FY2023'!$A185&lt;&gt;"",IF(AND(MONTH($K183) &lt;= 9, MONTH($L183) &gt;= 9), IF($O183 &lt;&gt; "", $E183/$O183, ""), ""),"")</f>
        <v>#VALUE!</v>
      </c>
      <c r="Y183" s="10" t="e">
        <f>IF('FY2023'!$A185&lt;&gt;"",IF(AND(MONTH($K183) &lt;= 10, MONTH($L183) &gt;= 10), IF($O183 &lt;&gt; "", $E183/$O183, ""), ""),"")</f>
        <v>#VALUE!</v>
      </c>
      <c r="Z183" s="10" t="e">
        <f>IF('FY2023'!$A185&lt;&gt;"",IF(AND(MONTH($K183) &lt;= 11, MONTH($L183) &gt;= 11), IF($O183 &lt;&gt; "", $E183/$O183, ""), ""),"")</f>
        <v>#VALUE!</v>
      </c>
      <c r="AA183" s="10" t="e">
        <f>IF('FY2023'!$A185&lt;&gt;"",IF(AND(MONTH($K183) &lt;= 12, MONTH($L183) &gt;= 12), IF($O183 &lt;&gt; "", $E183/$O183, ""), ""),"")</f>
        <v>#VALUE!</v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 t="e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#VALUE!</v>
      </c>
      <c r="L184" s="7" t="e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#VALUE!</v>
      </c>
      <c r="M184" s="7" t="e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#VALUE!</v>
      </c>
      <c r="N184" s="7" t="e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#VALUE!</v>
      </c>
      <c r="O184" s="5" t="e">
        <f t="shared" si="2"/>
        <v>#VALUE!</v>
      </c>
      <c r="P184" s="10" t="e">
        <f>IF('FY2023'!$A186&lt;&gt;"",IF(AND(MONTH($K184) &lt;= 1, MONTH($L184) &gt;= 1), IF($O184 &lt;&gt; "", $E184/$O184, ""), ""),"")</f>
        <v>#VALUE!</v>
      </c>
      <c r="Q184" s="10" t="e">
        <f>IF('FY2023'!$A186&lt;&gt;"",IF(AND(MONTH($K184) &lt;= 2, MONTH($L184) &gt;= 2), IF($O184 &lt;&gt; "", $E184/$O184, ""), ""),"")</f>
        <v>#VALUE!</v>
      </c>
      <c r="R184" s="10" t="e">
        <f>IF('FY2023'!$A186&lt;&gt;"",IF(AND(MONTH($K184) &lt;= 3, MONTH($L184) &gt;= 3), IF($O184 &lt;&gt; "", $E184/$O184, ""), ""),"")</f>
        <v>#VALUE!</v>
      </c>
      <c r="S184" s="10" t="e">
        <f>IF('FY2023'!$A186&lt;&gt;"",IF(AND(MONTH($K184) &lt;= 4, MONTH($L184) &gt;= 4), IF($O184 &lt;&gt; "", $E184/$O184, ""), ""),"")</f>
        <v>#VALUE!</v>
      </c>
      <c r="T184" s="10" t="e">
        <f>IF('FY2023'!$A186&lt;&gt;"",IF(AND(MONTH($K184) &lt;= 5, MONTH($L184) &gt;= 5), IF($O184 &lt;&gt; "", $E184/$O184, ""), ""),"")</f>
        <v>#VALUE!</v>
      </c>
      <c r="U184" s="10" t="e">
        <f>IF('FY2023'!$A186&lt;&gt;"",IF(AND(MONTH($K184) &lt;= 6, MONTH($L184) &gt;= 6), IF($O184 &lt;&gt; "", $E184/$O184, ""), ""),"")</f>
        <v>#VALUE!</v>
      </c>
      <c r="V184" s="10" t="e">
        <f>IF('FY2023'!$A186&lt;&gt;"",IF(AND(MONTH($K184) &lt;= 7, MONTH($L184) &gt;= 7 ), IF($O184 &lt;&gt; "", $E184/$O184, ""), ""),"")</f>
        <v>#VALUE!</v>
      </c>
      <c r="W184" s="10" t="e">
        <f>IF('FY2023'!$A186&lt;&gt;"",IF(AND(MONTH($K184) &lt;= 8, MONTH($L184) &gt;= 8), IF($O184 &lt;&gt; "", $E184/$O184, ""), ""),"")</f>
        <v>#VALUE!</v>
      </c>
      <c r="X184" s="10" t="e">
        <f>IF('FY2023'!$A186&lt;&gt;"",IF(AND(MONTH($K184) &lt;= 9, MONTH($L184) &gt;= 9), IF($O184 &lt;&gt; "", $E184/$O184, ""), ""),"")</f>
        <v>#VALUE!</v>
      </c>
      <c r="Y184" s="10" t="e">
        <f>IF('FY2023'!$A186&lt;&gt;"",IF(AND(MONTH($K184) &lt;= 10, MONTH($L184) &gt;= 10), IF($O184 &lt;&gt; "", $E184/$O184, ""), ""),"")</f>
        <v>#VALUE!</v>
      </c>
      <c r="Z184" s="10" t="e">
        <f>IF('FY2023'!$A186&lt;&gt;"",IF(AND(MONTH($K184) &lt;= 11, MONTH($L184) &gt;= 11), IF($O184 &lt;&gt; "", $E184/$O184, ""), ""),"")</f>
        <v>#VALUE!</v>
      </c>
      <c r="AA184" s="10" t="e">
        <f>IF('FY2023'!$A186&lt;&gt;"",IF(AND(MONTH($K184) &lt;= 12, MONTH($L184) &gt;= 12), IF($O184 &lt;&gt; "", $E184/$O184, ""), ""),"")</f>
        <v>#VALUE!</v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 t="e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#VALUE!</v>
      </c>
      <c r="L185" s="7" t="e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#VALUE!</v>
      </c>
      <c r="M185" s="7" t="e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#VALUE!</v>
      </c>
      <c r="N185" s="7" t="e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#VALUE!</v>
      </c>
      <c r="O185" s="5" t="e">
        <f t="shared" si="2"/>
        <v>#VALUE!</v>
      </c>
      <c r="P185" s="10" t="e">
        <f>IF('FY2023'!$A187&lt;&gt;"",IF(AND(MONTH($K185) &lt;= 1, MONTH($L185) &gt;= 1), IF($O185 &lt;&gt; "", $E185/$O185, ""), ""),"")</f>
        <v>#VALUE!</v>
      </c>
      <c r="Q185" s="10" t="e">
        <f>IF('FY2023'!$A187&lt;&gt;"",IF(AND(MONTH($K185) &lt;= 2, MONTH($L185) &gt;= 2), IF($O185 &lt;&gt; "", $E185/$O185, ""), ""),"")</f>
        <v>#VALUE!</v>
      </c>
      <c r="R185" s="10" t="e">
        <f>IF('FY2023'!$A187&lt;&gt;"",IF(AND(MONTH($K185) &lt;= 3, MONTH($L185) &gt;= 3), IF($O185 &lt;&gt; "", $E185/$O185, ""), ""),"")</f>
        <v>#VALUE!</v>
      </c>
      <c r="S185" s="10" t="e">
        <f>IF('FY2023'!$A187&lt;&gt;"",IF(AND(MONTH($K185) &lt;= 4, MONTH($L185) &gt;= 4), IF($O185 &lt;&gt; "", $E185/$O185, ""), ""),"")</f>
        <v>#VALUE!</v>
      </c>
      <c r="T185" s="10" t="e">
        <f>IF('FY2023'!$A187&lt;&gt;"",IF(AND(MONTH($K185) &lt;= 5, MONTH($L185) &gt;= 5), IF($O185 &lt;&gt; "", $E185/$O185, ""), ""),"")</f>
        <v>#VALUE!</v>
      </c>
      <c r="U185" s="10" t="e">
        <f>IF('FY2023'!$A187&lt;&gt;"",IF(AND(MONTH($K185) &lt;= 6, MONTH($L185) &gt;= 6), IF($O185 &lt;&gt; "", $E185/$O185, ""), ""),"")</f>
        <v>#VALUE!</v>
      </c>
      <c r="V185" s="10" t="e">
        <f>IF('FY2023'!$A187&lt;&gt;"",IF(AND(MONTH($K185) &lt;= 7, MONTH($L185) &gt;= 7 ), IF($O185 &lt;&gt; "", $E185/$O185, ""), ""),"")</f>
        <v>#VALUE!</v>
      </c>
      <c r="W185" s="10" t="e">
        <f>IF('FY2023'!$A187&lt;&gt;"",IF(AND(MONTH($K185) &lt;= 8, MONTH($L185) &gt;= 8), IF($O185 &lt;&gt; "", $E185/$O185, ""), ""),"")</f>
        <v>#VALUE!</v>
      </c>
      <c r="X185" s="10" t="e">
        <f>IF('FY2023'!$A187&lt;&gt;"",IF(AND(MONTH($K185) &lt;= 9, MONTH($L185) &gt;= 9), IF($O185 &lt;&gt; "", $E185/$O185, ""), ""),"")</f>
        <v>#VALUE!</v>
      </c>
      <c r="Y185" s="10" t="e">
        <f>IF('FY2023'!$A187&lt;&gt;"",IF(AND(MONTH($K185) &lt;= 10, MONTH($L185) &gt;= 10), IF($O185 &lt;&gt; "", $E185/$O185, ""), ""),"")</f>
        <v>#VALUE!</v>
      </c>
      <c r="Z185" s="10" t="e">
        <f>IF('FY2023'!$A187&lt;&gt;"",IF(AND(MONTH($K185) &lt;= 11, MONTH($L185) &gt;= 11), IF($O185 &lt;&gt; "", $E185/$O185, ""), ""),"")</f>
        <v>#VALUE!</v>
      </c>
      <c r="AA185" s="10" t="e">
        <f>IF('FY2023'!$A187&lt;&gt;"",IF(AND(MONTH($K185) &lt;= 12, MONTH($L185) &gt;= 12), IF($O185 &lt;&gt; "", $E185/$O185, ""), ""),"")</f>
        <v>#VALUE!</v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 t="e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#VALUE!</v>
      </c>
      <c r="L186" s="7" t="e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#VALUE!</v>
      </c>
      <c r="M186" s="7" t="e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#VALUE!</v>
      </c>
      <c r="N186" s="7" t="e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#VALUE!</v>
      </c>
      <c r="O186" s="5" t="e">
        <f t="shared" si="2"/>
        <v>#VALUE!</v>
      </c>
      <c r="P186" s="10" t="e">
        <f>IF('FY2023'!$A188&lt;&gt;"",IF(AND(MONTH($K186) &lt;= 1, MONTH($L186) &gt;= 1), IF($O186 &lt;&gt; "", $E186/$O186, ""), ""),"")</f>
        <v>#VALUE!</v>
      </c>
      <c r="Q186" s="10" t="e">
        <f>IF('FY2023'!$A188&lt;&gt;"",IF(AND(MONTH($K186) &lt;= 2, MONTH($L186) &gt;= 2), IF($O186 &lt;&gt; "", $E186/$O186, ""), ""),"")</f>
        <v>#VALUE!</v>
      </c>
      <c r="R186" s="10" t="e">
        <f>IF('FY2023'!$A188&lt;&gt;"",IF(AND(MONTH($K186) &lt;= 3, MONTH($L186) &gt;= 3), IF($O186 &lt;&gt; "", $E186/$O186, ""), ""),"")</f>
        <v>#VALUE!</v>
      </c>
      <c r="S186" s="10" t="e">
        <f>IF('FY2023'!$A188&lt;&gt;"",IF(AND(MONTH($K186) &lt;= 4, MONTH($L186) &gt;= 4), IF($O186 &lt;&gt; "", $E186/$O186, ""), ""),"")</f>
        <v>#VALUE!</v>
      </c>
      <c r="T186" s="10" t="e">
        <f>IF('FY2023'!$A188&lt;&gt;"",IF(AND(MONTH($K186) &lt;= 5, MONTH($L186) &gt;= 5), IF($O186 &lt;&gt; "", $E186/$O186, ""), ""),"")</f>
        <v>#VALUE!</v>
      </c>
      <c r="U186" s="10" t="e">
        <f>IF('FY2023'!$A188&lt;&gt;"",IF(AND(MONTH($K186) &lt;= 6, MONTH($L186) &gt;= 6), IF($O186 &lt;&gt; "", $E186/$O186, ""), ""),"")</f>
        <v>#VALUE!</v>
      </c>
      <c r="V186" s="10" t="e">
        <f>IF('FY2023'!$A188&lt;&gt;"",IF(AND(MONTH($K186) &lt;= 7, MONTH($L186) &gt;= 7 ), IF($O186 &lt;&gt; "", $E186/$O186, ""), ""),"")</f>
        <v>#VALUE!</v>
      </c>
      <c r="W186" s="10" t="e">
        <f>IF('FY2023'!$A188&lt;&gt;"",IF(AND(MONTH($K186) &lt;= 8, MONTH($L186) &gt;= 8), IF($O186 &lt;&gt; "", $E186/$O186, ""), ""),"")</f>
        <v>#VALUE!</v>
      </c>
      <c r="X186" s="10" t="e">
        <f>IF('FY2023'!$A188&lt;&gt;"",IF(AND(MONTH($K186) &lt;= 9, MONTH($L186) &gt;= 9), IF($O186 &lt;&gt; "", $E186/$O186, ""), ""),"")</f>
        <v>#VALUE!</v>
      </c>
      <c r="Y186" s="10" t="e">
        <f>IF('FY2023'!$A188&lt;&gt;"",IF(AND(MONTH($K186) &lt;= 10, MONTH($L186) &gt;= 10), IF($O186 &lt;&gt; "", $E186/$O186, ""), ""),"")</f>
        <v>#VALUE!</v>
      </c>
      <c r="Z186" s="10" t="e">
        <f>IF('FY2023'!$A188&lt;&gt;"",IF(AND(MONTH($K186) &lt;= 11, MONTH($L186) &gt;= 11), IF($O186 &lt;&gt; "", $E186/$O186, ""), ""),"")</f>
        <v>#VALUE!</v>
      </c>
      <c r="AA186" s="10" t="e">
        <f>IF('FY2023'!$A188&lt;&gt;"",IF(AND(MONTH($K186) &lt;= 12, MONTH($L186) &gt;= 12), IF($O186 &lt;&gt; "", $E186/$O186, ""), ""),"")</f>
        <v>#VALUE!</v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 t="e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#VALUE!</v>
      </c>
      <c r="L187" s="7" t="e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#VALUE!</v>
      </c>
      <c r="M187" s="7" t="e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#VALUE!</v>
      </c>
      <c r="N187" s="7" t="e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#VALUE!</v>
      </c>
      <c r="O187" s="5" t="e">
        <f t="shared" si="2"/>
        <v>#VALUE!</v>
      </c>
      <c r="P187" s="10" t="e">
        <f>IF('FY2023'!$A189&lt;&gt;"",IF(AND(MONTH($K187) &lt;= 1, MONTH($L187) &gt;= 1), IF($O187 &lt;&gt; "", $E187/$O187, ""), ""),"")</f>
        <v>#VALUE!</v>
      </c>
      <c r="Q187" s="10" t="e">
        <f>IF('FY2023'!$A189&lt;&gt;"",IF(AND(MONTH($K187) &lt;= 2, MONTH($L187) &gt;= 2), IF($O187 &lt;&gt; "", $E187/$O187, ""), ""),"")</f>
        <v>#VALUE!</v>
      </c>
      <c r="R187" s="10" t="e">
        <f>IF('FY2023'!$A189&lt;&gt;"",IF(AND(MONTH($K187) &lt;= 3, MONTH($L187) &gt;= 3), IF($O187 &lt;&gt; "", $E187/$O187, ""), ""),"")</f>
        <v>#VALUE!</v>
      </c>
      <c r="S187" s="10" t="e">
        <f>IF('FY2023'!$A189&lt;&gt;"",IF(AND(MONTH($K187) &lt;= 4, MONTH($L187) &gt;= 4), IF($O187 &lt;&gt; "", $E187/$O187, ""), ""),"")</f>
        <v>#VALUE!</v>
      </c>
      <c r="T187" s="10" t="e">
        <f>IF('FY2023'!$A189&lt;&gt;"",IF(AND(MONTH($K187) &lt;= 5, MONTH($L187) &gt;= 5), IF($O187 &lt;&gt; "", $E187/$O187, ""), ""),"")</f>
        <v>#VALUE!</v>
      </c>
      <c r="U187" s="10" t="e">
        <f>IF('FY2023'!$A189&lt;&gt;"",IF(AND(MONTH($K187) &lt;= 6, MONTH($L187) &gt;= 6), IF($O187 &lt;&gt; "", $E187/$O187, ""), ""),"")</f>
        <v>#VALUE!</v>
      </c>
      <c r="V187" s="10" t="e">
        <f>IF('FY2023'!$A189&lt;&gt;"",IF(AND(MONTH($K187) &lt;= 7, MONTH($L187) &gt;= 7 ), IF($O187 &lt;&gt; "", $E187/$O187, ""), ""),"")</f>
        <v>#VALUE!</v>
      </c>
      <c r="W187" s="10" t="e">
        <f>IF('FY2023'!$A189&lt;&gt;"",IF(AND(MONTH($K187) &lt;= 8, MONTH($L187) &gt;= 8), IF($O187 &lt;&gt; "", $E187/$O187, ""), ""),"")</f>
        <v>#VALUE!</v>
      </c>
      <c r="X187" s="10" t="e">
        <f>IF('FY2023'!$A189&lt;&gt;"",IF(AND(MONTH($K187) &lt;= 9, MONTH($L187) &gt;= 9), IF($O187 &lt;&gt; "", $E187/$O187, ""), ""),"")</f>
        <v>#VALUE!</v>
      </c>
      <c r="Y187" s="10" t="e">
        <f>IF('FY2023'!$A189&lt;&gt;"",IF(AND(MONTH($K187) &lt;= 10, MONTH($L187) &gt;= 10), IF($O187 &lt;&gt; "", $E187/$O187, ""), ""),"")</f>
        <v>#VALUE!</v>
      </c>
      <c r="Z187" s="10" t="e">
        <f>IF('FY2023'!$A189&lt;&gt;"",IF(AND(MONTH($K187) &lt;= 11, MONTH($L187) &gt;= 11), IF($O187 &lt;&gt; "", $E187/$O187, ""), ""),"")</f>
        <v>#VALUE!</v>
      </c>
      <c r="AA187" s="10" t="e">
        <f>IF('FY2023'!$A189&lt;&gt;"",IF(AND(MONTH($K187) &lt;= 12, MONTH($L187) &gt;= 12), IF($O187 &lt;&gt; "", $E187/$O187, ""), ""),"")</f>
        <v>#VALUE!</v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 t="e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#VALUE!</v>
      </c>
      <c r="L188" s="7" t="e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#VALUE!</v>
      </c>
      <c r="M188" s="7" t="e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#VALUE!</v>
      </c>
      <c r="N188" s="7" t="e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#VALUE!</v>
      </c>
      <c r="O188" s="5" t="e">
        <f t="shared" si="2"/>
        <v>#VALUE!</v>
      </c>
      <c r="P188" s="10" t="e">
        <f>IF('FY2023'!$A190&lt;&gt;"",IF(AND(MONTH($K188) &lt;= 1, MONTH($L188) &gt;= 1), IF($O188 &lt;&gt; "", $E188/$O188, ""), ""),"")</f>
        <v>#VALUE!</v>
      </c>
      <c r="Q188" s="10" t="e">
        <f>IF('FY2023'!$A190&lt;&gt;"",IF(AND(MONTH($K188) &lt;= 2, MONTH($L188) &gt;= 2), IF($O188 &lt;&gt; "", $E188/$O188, ""), ""),"")</f>
        <v>#VALUE!</v>
      </c>
      <c r="R188" s="10" t="e">
        <f>IF('FY2023'!$A190&lt;&gt;"",IF(AND(MONTH($K188) &lt;= 3, MONTH($L188) &gt;= 3), IF($O188 &lt;&gt; "", $E188/$O188, ""), ""),"")</f>
        <v>#VALUE!</v>
      </c>
      <c r="S188" s="10" t="e">
        <f>IF('FY2023'!$A190&lt;&gt;"",IF(AND(MONTH($K188) &lt;= 4, MONTH($L188) &gt;= 4), IF($O188 &lt;&gt; "", $E188/$O188, ""), ""),"")</f>
        <v>#VALUE!</v>
      </c>
      <c r="T188" s="10" t="e">
        <f>IF('FY2023'!$A190&lt;&gt;"",IF(AND(MONTH($K188) &lt;= 5, MONTH($L188) &gt;= 5), IF($O188 &lt;&gt; "", $E188/$O188, ""), ""),"")</f>
        <v>#VALUE!</v>
      </c>
      <c r="U188" s="10" t="e">
        <f>IF('FY2023'!$A190&lt;&gt;"",IF(AND(MONTH($K188) &lt;= 6, MONTH($L188) &gt;= 6), IF($O188 &lt;&gt; "", $E188/$O188, ""), ""),"")</f>
        <v>#VALUE!</v>
      </c>
      <c r="V188" s="10" t="e">
        <f>IF('FY2023'!$A190&lt;&gt;"",IF(AND(MONTH($K188) &lt;= 7, MONTH($L188) &gt;= 7 ), IF($O188 &lt;&gt; "", $E188/$O188, ""), ""),"")</f>
        <v>#VALUE!</v>
      </c>
      <c r="W188" s="10" t="e">
        <f>IF('FY2023'!$A190&lt;&gt;"",IF(AND(MONTH($K188) &lt;= 8, MONTH($L188) &gt;= 8), IF($O188 &lt;&gt; "", $E188/$O188, ""), ""),"")</f>
        <v>#VALUE!</v>
      </c>
      <c r="X188" s="10" t="e">
        <f>IF('FY2023'!$A190&lt;&gt;"",IF(AND(MONTH($K188) &lt;= 9, MONTH($L188) &gt;= 9), IF($O188 &lt;&gt; "", $E188/$O188, ""), ""),"")</f>
        <v>#VALUE!</v>
      </c>
      <c r="Y188" s="10" t="e">
        <f>IF('FY2023'!$A190&lt;&gt;"",IF(AND(MONTH($K188) &lt;= 10, MONTH($L188) &gt;= 10), IF($O188 &lt;&gt; "", $E188/$O188, ""), ""),"")</f>
        <v>#VALUE!</v>
      </c>
      <c r="Z188" s="10" t="e">
        <f>IF('FY2023'!$A190&lt;&gt;"",IF(AND(MONTH($K188) &lt;= 11, MONTH($L188) &gt;= 11), IF($O188 &lt;&gt; "", $E188/$O188, ""), ""),"")</f>
        <v>#VALUE!</v>
      </c>
      <c r="AA188" s="10" t="e">
        <f>IF('FY2023'!$A190&lt;&gt;"",IF(AND(MONTH($K188) &lt;= 12, MONTH($L188) &gt;= 12), IF($O188 &lt;&gt; "", $E188/$O188, ""), ""),"")</f>
        <v>#VALUE!</v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 t="e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#VALUE!</v>
      </c>
      <c r="L189" s="7" t="e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#VALUE!</v>
      </c>
      <c r="M189" s="7" t="e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#VALUE!</v>
      </c>
      <c r="N189" s="7" t="e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#VALUE!</v>
      </c>
      <c r="O189" s="5" t="e">
        <f t="shared" si="2"/>
        <v>#VALUE!</v>
      </c>
      <c r="P189" s="10" t="e">
        <f>IF('FY2023'!$A191&lt;&gt;"",IF(AND(MONTH($K189) &lt;= 1, MONTH($L189) &gt;= 1), IF($O189 &lt;&gt; "", $E189/$O189, ""), ""),"")</f>
        <v>#VALUE!</v>
      </c>
      <c r="Q189" s="10" t="e">
        <f>IF('FY2023'!$A191&lt;&gt;"",IF(AND(MONTH($K189) &lt;= 2, MONTH($L189) &gt;= 2), IF($O189 &lt;&gt; "", $E189/$O189, ""), ""),"")</f>
        <v>#VALUE!</v>
      </c>
      <c r="R189" s="10" t="e">
        <f>IF('FY2023'!$A191&lt;&gt;"",IF(AND(MONTH($K189) &lt;= 3, MONTH($L189) &gt;= 3), IF($O189 &lt;&gt; "", $E189/$O189, ""), ""),"")</f>
        <v>#VALUE!</v>
      </c>
      <c r="S189" s="10" t="e">
        <f>IF('FY2023'!$A191&lt;&gt;"",IF(AND(MONTH($K189) &lt;= 4, MONTH($L189) &gt;= 4), IF($O189 &lt;&gt; "", $E189/$O189, ""), ""),"")</f>
        <v>#VALUE!</v>
      </c>
      <c r="T189" s="10" t="e">
        <f>IF('FY2023'!$A191&lt;&gt;"",IF(AND(MONTH($K189) &lt;= 5, MONTH($L189) &gt;= 5), IF($O189 &lt;&gt; "", $E189/$O189, ""), ""),"")</f>
        <v>#VALUE!</v>
      </c>
      <c r="U189" s="10" t="e">
        <f>IF('FY2023'!$A191&lt;&gt;"",IF(AND(MONTH($K189) &lt;= 6, MONTH($L189) &gt;= 6), IF($O189 &lt;&gt; "", $E189/$O189, ""), ""),"")</f>
        <v>#VALUE!</v>
      </c>
      <c r="V189" s="10" t="e">
        <f>IF('FY2023'!$A191&lt;&gt;"",IF(AND(MONTH($K189) &lt;= 7, MONTH($L189) &gt;= 7 ), IF($O189 &lt;&gt; "", $E189/$O189, ""), ""),"")</f>
        <v>#VALUE!</v>
      </c>
      <c r="W189" s="10" t="e">
        <f>IF('FY2023'!$A191&lt;&gt;"",IF(AND(MONTH($K189) &lt;= 8, MONTH($L189) &gt;= 8), IF($O189 &lt;&gt; "", $E189/$O189, ""), ""),"")</f>
        <v>#VALUE!</v>
      </c>
      <c r="X189" s="10" t="e">
        <f>IF('FY2023'!$A191&lt;&gt;"",IF(AND(MONTH($K189) &lt;= 9, MONTH($L189) &gt;= 9), IF($O189 &lt;&gt; "", $E189/$O189, ""), ""),"")</f>
        <v>#VALUE!</v>
      </c>
      <c r="Y189" s="10" t="e">
        <f>IF('FY2023'!$A191&lt;&gt;"",IF(AND(MONTH($K189) &lt;= 10, MONTH($L189) &gt;= 10), IF($O189 &lt;&gt; "", $E189/$O189, ""), ""),"")</f>
        <v>#VALUE!</v>
      </c>
      <c r="Z189" s="10" t="e">
        <f>IF('FY2023'!$A191&lt;&gt;"",IF(AND(MONTH($K189) &lt;= 11, MONTH($L189) &gt;= 11), IF($O189 &lt;&gt; "", $E189/$O189, ""), ""),"")</f>
        <v>#VALUE!</v>
      </c>
      <c r="AA189" s="10" t="e">
        <f>IF('FY2023'!$A191&lt;&gt;"",IF(AND(MONTH($K189) &lt;= 12, MONTH($L189) &gt;= 12), IF($O189 &lt;&gt; "", $E189/$O189, ""), ""),"")</f>
        <v>#VALUE!</v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 t="e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#VALUE!</v>
      </c>
      <c r="L190" s="7" t="e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#VALUE!</v>
      </c>
      <c r="M190" s="7" t="e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#VALUE!</v>
      </c>
      <c r="N190" s="7" t="e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#VALUE!</v>
      </c>
      <c r="O190" s="5" t="e">
        <f t="shared" si="2"/>
        <v>#VALUE!</v>
      </c>
      <c r="P190" s="10" t="e">
        <f>IF('FY2023'!$A192&lt;&gt;"",IF(AND(MONTH($K190) &lt;= 1, MONTH($L190) &gt;= 1), IF($O190 &lt;&gt; "", $E190/$O190, ""), ""),"")</f>
        <v>#VALUE!</v>
      </c>
      <c r="Q190" s="10" t="e">
        <f>IF('FY2023'!$A192&lt;&gt;"",IF(AND(MONTH($K190) &lt;= 2, MONTH($L190) &gt;= 2), IF($O190 &lt;&gt; "", $E190/$O190, ""), ""),"")</f>
        <v>#VALUE!</v>
      </c>
      <c r="R190" s="10" t="e">
        <f>IF('FY2023'!$A192&lt;&gt;"",IF(AND(MONTH($K190) &lt;= 3, MONTH($L190) &gt;= 3), IF($O190 &lt;&gt; "", $E190/$O190, ""), ""),"")</f>
        <v>#VALUE!</v>
      </c>
      <c r="S190" s="10" t="e">
        <f>IF('FY2023'!$A192&lt;&gt;"",IF(AND(MONTH($K190) &lt;= 4, MONTH($L190) &gt;= 4), IF($O190 &lt;&gt; "", $E190/$O190, ""), ""),"")</f>
        <v>#VALUE!</v>
      </c>
      <c r="T190" s="10" t="e">
        <f>IF('FY2023'!$A192&lt;&gt;"",IF(AND(MONTH($K190) &lt;= 5, MONTH($L190) &gt;= 5), IF($O190 &lt;&gt; "", $E190/$O190, ""), ""),"")</f>
        <v>#VALUE!</v>
      </c>
      <c r="U190" s="10" t="e">
        <f>IF('FY2023'!$A192&lt;&gt;"",IF(AND(MONTH($K190) &lt;= 6, MONTH($L190) &gt;= 6), IF($O190 &lt;&gt; "", $E190/$O190, ""), ""),"")</f>
        <v>#VALUE!</v>
      </c>
      <c r="V190" s="10" t="e">
        <f>IF('FY2023'!$A192&lt;&gt;"",IF(AND(MONTH($K190) &lt;= 7, MONTH($L190) &gt;= 7 ), IF($O190 &lt;&gt; "", $E190/$O190, ""), ""),"")</f>
        <v>#VALUE!</v>
      </c>
      <c r="W190" s="10" t="e">
        <f>IF('FY2023'!$A192&lt;&gt;"",IF(AND(MONTH($K190) &lt;= 8, MONTH($L190) &gt;= 8), IF($O190 &lt;&gt; "", $E190/$O190, ""), ""),"")</f>
        <v>#VALUE!</v>
      </c>
      <c r="X190" s="10" t="e">
        <f>IF('FY2023'!$A192&lt;&gt;"",IF(AND(MONTH($K190) &lt;= 9, MONTH($L190) &gt;= 9), IF($O190 &lt;&gt; "", $E190/$O190, ""), ""),"")</f>
        <v>#VALUE!</v>
      </c>
      <c r="Y190" s="10" t="e">
        <f>IF('FY2023'!$A192&lt;&gt;"",IF(AND(MONTH($K190) &lt;= 10, MONTH($L190) &gt;= 10), IF($O190 &lt;&gt; "", $E190/$O190, ""), ""),"")</f>
        <v>#VALUE!</v>
      </c>
      <c r="Z190" s="10" t="e">
        <f>IF('FY2023'!$A192&lt;&gt;"",IF(AND(MONTH($K190) &lt;= 11, MONTH($L190) &gt;= 11), IF($O190 &lt;&gt; "", $E190/$O190, ""), ""),"")</f>
        <v>#VALUE!</v>
      </c>
      <c r="AA190" s="10" t="e">
        <f>IF('FY2023'!$A192&lt;&gt;"",IF(AND(MONTH($K190) &lt;= 12, MONTH($L190) &gt;= 12), IF($O190 &lt;&gt; "", $E190/$O190, ""), ""),"")</f>
        <v>#VALUE!</v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 t="e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#VALUE!</v>
      </c>
      <c r="L191" s="7" t="e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#VALUE!</v>
      </c>
      <c r="M191" s="7" t="e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#VALUE!</v>
      </c>
      <c r="N191" s="7" t="e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#VALUE!</v>
      </c>
      <c r="O191" s="5" t="e">
        <f t="shared" si="2"/>
        <v>#VALUE!</v>
      </c>
      <c r="P191" s="10" t="e">
        <f>IF('FY2023'!$A193&lt;&gt;"",IF(AND(MONTH($K191) &lt;= 1, MONTH($L191) &gt;= 1), IF($O191 &lt;&gt; "", $E191/$O191, ""), ""),"")</f>
        <v>#VALUE!</v>
      </c>
      <c r="Q191" s="10" t="e">
        <f>IF('FY2023'!$A193&lt;&gt;"",IF(AND(MONTH($K191) &lt;= 2, MONTH($L191) &gt;= 2), IF($O191 &lt;&gt; "", $E191/$O191, ""), ""),"")</f>
        <v>#VALUE!</v>
      </c>
      <c r="R191" s="10" t="e">
        <f>IF('FY2023'!$A193&lt;&gt;"",IF(AND(MONTH($K191) &lt;= 3, MONTH($L191) &gt;= 3), IF($O191 &lt;&gt; "", $E191/$O191, ""), ""),"")</f>
        <v>#VALUE!</v>
      </c>
      <c r="S191" s="10" t="e">
        <f>IF('FY2023'!$A193&lt;&gt;"",IF(AND(MONTH($K191) &lt;= 4, MONTH($L191) &gt;= 4), IF($O191 &lt;&gt; "", $E191/$O191, ""), ""),"")</f>
        <v>#VALUE!</v>
      </c>
      <c r="T191" s="10" t="e">
        <f>IF('FY2023'!$A193&lt;&gt;"",IF(AND(MONTH($K191) &lt;= 5, MONTH($L191) &gt;= 5), IF($O191 &lt;&gt; "", $E191/$O191, ""), ""),"")</f>
        <v>#VALUE!</v>
      </c>
      <c r="U191" s="10" t="e">
        <f>IF('FY2023'!$A193&lt;&gt;"",IF(AND(MONTH($K191) &lt;= 6, MONTH($L191) &gt;= 6), IF($O191 &lt;&gt; "", $E191/$O191, ""), ""),"")</f>
        <v>#VALUE!</v>
      </c>
      <c r="V191" s="10" t="e">
        <f>IF('FY2023'!$A193&lt;&gt;"",IF(AND(MONTH($K191) &lt;= 7, MONTH($L191) &gt;= 7 ), IF($O191 &lt;&gt; "", $E191/$O191, ""), ""),"")</f>
        <v>#VALUE!</v>
      </c>
      <c r="W191" s="10" t="e">
        <f>IF('FY2023'!$A193&lt;&gt;"",IF(AND(MONTH($K191) &lt;= 8, MONTH($L191) &gt;= 8), IF($O191 &lt;&gt; "", $E191/$O191, ""), ""),"")</f>
        <v>#VALUE!</v>
      </c>
      <c r="X191" s="10" t="e">
        <f>IF('FY2023'!$A193&lt;&gt;"",IF(AND(MONTH($K191) &lt;= 9, MONTH($L191) &gt;= 9), IF($O191 &lt;&gt; "", $E191/$O191, ""), ""),"")</f>
        <v>#VALUE!</v>
      </c>
      <c r="Y191" s="10" t="e">
        <f>IF('FY2023'!$A193&lt;&gt;"",IF(AND(MONTH($K191) &lt;= 10, MONTH($L191) &gt;= 10), IF($O191 &lt;&gt; "", $E191/$O191, ""), ""),"")</f>
        <v>#VALUE!</v>
      </c>
      <c r="Z191" s="10" t="e">
        <f>IF('FY2023'!$A193&lt;&gt;"",IF(AND(MONTH($K191) &lt;= 11, MONTH($L191) &gt;= 11), IF($O191 &lt;&gt; "", $E191/$O191, ""), ""),"")</f>
        <v>#VALUE!</v>
      </c>
      <c r="AA191" s="10" t="e">
        <f>IF('FY2023'!$A193&lt;&gt;"",IF(AND(MONTH($K191) &lt;= 12, MONTH($L191) &gt;= 12), IF($O191 &lt;&gt; "", $E191/$O191, ""), ""),"")</f>
        <v>#VALUE!</v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 t="e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#VALUE!</v>
      </c>
      <c r="L192" s="7" t="e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#VALUE!</v>
      </c>
      <c r="M192" s="7" t="e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#VALUE!</v>
      </c>
      <c r="N192" s="7" t="e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#VALUE!</v>
      </c>
      <c r="O192" s="5" t="e">
        <f t="shared" si="2"/>
        <v>#VALUE!</v>
      </c>
      <c r="P192" s="10" t="e">
        <f>IF('FY2023'!$A194&lt;&gt;"",IF(AND(MONTH($K192) &lt;= 1, MONTH($L192) &gt;= 1), IF($O192 &lt;&gt; "", $E192/$O192, ""), ""),"")</f>
        <v>#VALUE!</v>
      </c>
      <c r="Q192" s="10" t="e">
        <f>IF('FY2023'!$A194&lt;&gt;"",IF(AND(MONTH($K192) &lt;= 2, MONTH($L192) &gt;= 2), IF($O192 &lt;&gt; "", $E192/$O192, ""), ""),"")</f>
        <v>#VALUE!</v>
      </c>
      <c r="R192" s="10" t="e">
        <f>IF('FY2023'!$A194&lt;&gt;"",IF(AND(MONTH($K192) &lt;= 3, MONTH($L192) &gt;= 3), IF($O192 &lt;&gt; "", $E192/$O192, ""), ""),"")</f>
        <v>#VALUE!</v>
      </c>
      <c r="S192" s="10" t="e">
        <f>IF('FY2023'!$A194&lt;&gt;"",IF(AND(MONTH($K192) &lt;= 4, MONTH($L192) &gt;= 4), IF($O192 &lt;&gt; "", $E192/$O192, ""), ""),"")</f>
        <v>#VALUE!</v>
      </c>
      <c r="T192" s="10" t="e">
        <f>IF('FY2023'!$A194&lt;&gt;"",IF(AND(MONTH($K192) &lt;= 5, MONTH($L192) &gt;= 5), IF($O192 &lt;&gt; "", $E192/$O192, ""), ""),"")</f>
        <v>#VALUE!</v>
      </c>
      <c r="U192" s="10" t="e">
        <f>IF('FY2023'!$A194&lt;&gt;"",IF(AND(MONTH($K192) &lt;= 6, MONTH($L192) &gt;= 6), IF($O192 &lt;&gt; "", $E192/$O192, ""), ""),"")</f>
        <v>#VALUE!</v>
      </c>
      <c r="V192" s="10" t="e">
        <f>IF('FY2023'!$A194&lt;&gt;"",IF(AND(MONTH($K192) &lt;= 7, MONTH($L192) &gt;= 7 ), IF($O192 &lt;&gt; "", $E192/$O192, ""), ""),"")</f>
        <v>#VALUE!</v>
      </c>
      <c r="W192" s="10" t="e">
        <f>IF('FY2023'!$A194&lt;&gt;"",IF(AND(MONTH($K192) &lt;= 8, MONTH($L192) &gt;= 8), IF($O192 &lt;&gt; "", $E192/$O192, ""), ""),"")</f>
        <v>#VALUE!</v>
      </c>
      <c r="X192" s="10" t="e">
        <f>IF('FY2023'!$A194&lt;&gt;"",IF(AND(MONTH($K192) &lt;= 9, MONTH($L192) &gt;= 9), IF($O192 &lt;&gt; "", $E192/$O192, ""), ""),"")</f>
        <v>#VALUE!</v>
      </c>
      <c r="Y192" s="10" t="e">
        <f>IF('FY2023'!$A194&lt;&gt;"",IF(AND(MONTH($K192) &lt;= 10, MONTH($L192) &gt;= 10), IF($O192 &lt;&gt; "", $E192/$O192, ""), ""),"")</f>
        <v>#VALUE!</v>
      </c>
      <c r="Z192" s="10" t="e">
        <f>IF('FY2023'!$A194&lt;&gt;"",IF(AND(MONTH($K192) &lt;= 11, MONTH($L192) &gt;= 11), IF($O192 &lt;&gt; "", $E192/$O192, ""), ""),"")</f>
        <v>#VALUE!</v>
      </c>
      <c r="AA192" s="10" t="e">
        <f>IF('FY2023'!$A194&lt;&gt;"",IF(AND(MONTH($K192) &lt;= 12, MONTH($L192) &gt;= 12), IF($O192 &lt;&gt; "", $E192/$O192, ""), ""),"")</f>
        <v>#VALUE!</v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 t="e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#VALUE!</v>
      </c>
      <c r="L193" s="7" t="e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#VALUE!</v>
      </c>
      <c r="M193" s="7" t="e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#VALUE!</v>
      </c>
      <c r="N193" s="7" t="e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#VALUE!</v>
      </c>
      <c r="O193" s="5" t="e">
        <f t="shared" si="2"/>
        <v>#VALUE!</v>
      </c>
      <c r="P193" s="10" t="e">
        <f>IF('FY2023'!$A195&lt;&gt;"",IF(AND(MONTH($K193) &lt;= 1, MONTH($L193) &gt;= 1), IF($O193 &lt;&gt; "", $E193/$O193, ""), ""),"")</f>
        <v>#VALUE!</v>
      </c>
      <c r="Q193" s="10" t="e">
        <f>IF('FY2023'!$A195&lt;&gt;"",IF(AND(MONTH($K193) &lt;= 2, MONTH($L193) &gt;= 2), IF($O193 &lt;&gt; "", $E193/$O193, ""), ""),"")</f>
        <v>#VALUE!</v>
      </c>
      <c r="R193" s="10" t="e">
        <f>IF('FY2023'!$A195&lt;&gt;"",IF(AND(MONTH($K193) &lt;= 3, MONTH($L193) &gt;= 3), IF($O193 &lt;&gt; "", $E193/$O193, ""), ""),"")</f>
        <v>#VALUE!</v>
      </c>
      <c r="S193" s="10" t="e">
        <f>IF('FY2023'!$A195&lt;&gt;"",IF(AND(MONTH($K193) &lt;= 4, MONTH($L193) &gt;= 4), IF($O193 &lt;&gt; "", $E193/$O193, ""), ""),"")</f>
        <v>#VALUE!</v>
      </c>
      <c r="T193" s="10" t="e">
        <f>IF('FY2023'!$A195&lt;&gt;"",IF(AND(MONTH($K193) &lt;= 5, MONTH($L193) &gt;= 5), IF($O193 &lt;&gt; "", $E193/$O193, ""), ""),"")</f>
        <v>#VALUE!</v>
      </c>
      <c r="U193" s="10" t="e">
        <f>IF('FY2023'!$A195&lt;&gt;"",IF(AND(MONTH($K193) &lt;= 6, MONTH($L193) &gt;= 6), IF($O193 &lt;&gt; "", $E193/$O193, ""), ""),"")</f>
        <v>#VALUE!</v>
      </c>
      <c r="V193" s="10" t="e">
        <f>IF('FY2023'!$A195&lt;&gt;"",IF(AND(MONTH($K193) &lt;= 7, MONTH($L193) &gt;= 7 ), IF($O193 &lt;&gt; "", $E193/$O193, ""), ""),"")</f>
        <v>#VALUE!</v>
      </c>
      <c r="W193" s="10" t="e">
        <f>IF('FY2023'!$A195&lt;&gt;"",IF(AND(MONTH($K193) &lt;= 8, MONTH($L193) &gt;= 8), IF($O193 &lt;&gt; "", $E193/$O193, ""), ""),"")</f>
        <v>#VALUE!</v>
      </c>
      <c r="X193" s="10" t="e">
        <f>IF('FY2023'!$A195&lt;&gt;"",IF(AND(MONTH($K193) &lt;= 9, MONTH($L193) &gt;= 9), IF($O193 &lt;&gt; "", $E193/$O193, ""), ""),"")</f>
        <v>#VALUE!</v>
      </c>
      <c r="Y193" s="10" t="e">
        <f>IF('FY2023'!$A195&lt;&gt;"",IF(AND(MONTH($K193) &lt;= 10, MONTH($L193) &gt;= 10), IF($O193 &lt;&gt; "", $E193/$O193, ""), ""),"")</f>
        <v>#VALUE!</v>
      </c>
      <c r="Z193" s="10" t="e">
        <f>IF('FY2023'!$A195&lt;&gt;"",IF(AND(MONTH($K193) &lt;= 11, MONTH($L193) &gt;= 11), IF($O193 &lt;&gt; "", $E193/$O193, ""), ""),"")</f>
        <v>#VALUE!</v>
      </c>
      <c r="AA193" s="10" t="e">
        <f>IF('FY2023'!$A195&lt;&gt;"",IF(AND(MONTH($K193) &lt;= 12, MONTH($L193) &gt;= 12), IF($O193 &lt;&gt; "", $E193/$O193, ""), ""),"")</f>
        <v>#VALUE!</v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 t="e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#VALUE!</v>
      </c>
      <c r="L194" s="7" t="e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#VALUE!</v>
      </c>
      <c r="M194" s="7" t="e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#VALUE!</v>
      </c>
      <c r="N194" s="7" t="e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#VALUE!</v>
      </c>
      <c r="O194" s="5" t="e">
        <f t="shared" si="2"/>
        <v>#VALUE!</v>
      </c>
      <c r="P194" s="10" t="e">
        <f>IF('FY2023'!$A196&lt;&gt;"",IF(AND(MONTH($K194) &lt;= 1, MONTH($L194) &gt;= 1), IF($O194 &lt;&gt; "", $E194/$O194, ""), ""),"")</f>
        <v>#VALUE!</v>
      </c>
      <c r="Q194" s="10" t="e">
        <f>IF('FY2023'!$A196&lt;&gt;"",IF(AND(MONTH($K194) &lt;= 2, MONTH($L194) &gt;= 2), IF($O194 &lt;&gt; "", $E194/$O194, ""), ""),"")</f>
        <v>#VALUE!</v>
      </c>
      <c r="R194" s="10" t="e">
        <f>IF('FY2023'!$A196&lt;&gt;"",IF(AND(MONTH($K194) &lt;= 3, MONTH($L194) &gt;= 3), IF($O194 &lt;&gt; "", $E194/$O194, ""), ""),"")</f>
        <v>#VALUE!</v>
      </c>
      <c r="S194" s="10" t="e">
        <f>IF('FY2023'!$A196&lt;&gt;"",IF(AND(MONTH($K194) &lt;= 4, MONTH($L194) &gt;= 4), IF($O194 &lt;&gt; "", $E194/$O194, ""), ""),"")</f>
        <v>#VALUE!</v>
      </c>
      <c r="T194" s="10" t="e">
        <f>IF('FY2023'!$A196&lt;&gt;"",IF(AND(MONTH($K194) &lt;= 5, MONTH($L194) &gt;= 5), IF($O194 &lt;&gt; "", $E194/$O194, ""), ""),"")</f>
        <v>#VALUE!</v>
      </c>
      <c r="U194" s="10" t="e">
        <f>IF('FY2023'!$A196&lt;&gt;"",IF(AND(MONTH($K194) &lt;= 6, MONTH($L194) &gt;= 6), IF($O194 &lt;&gt; "", $E194/$O194, ""), ""),"")</f>
        <v>#VALUE!</v>
      </c>
      <c r="V194" s="10" t="e">
        <f>IF('FY2023'!$A196&lt;&gt;"",IF(AND(MONTH($K194) &lt;= 7, MONTH($L194) &gt;= 7 ), IF($O194 &lt;&gt; "", $E194/$O194, ""), ""),"")</f>
        <v>#VALUE!</v>
      </c>
      <c r="W194" s="10" t="e">
        <f>IF('FY2023'!$A196&lt;&gt;"",IF(AND(MONTH($K194) &lt;= 8, MONTH($L194) &gt;= 8), IF($O194 &lt;&gt; "", $E194/$O194, ""), ""),"")</f>
        <v>#VALUE!</v>
      </c>
      <c r="X194" s="10" t="e">
        <f>IF('FY2023'!$A196&lt;&gt;"",IF(AND(MONTH($K194) &lt;= 9, MONTH($L194) &gt;= 9), IF($O194 &lt;&gt; "", $E194/$O194, ""), ""),"")</f>
        <v>#VALUE!</v>
      </c>
      <c r="Y194" s="10" t="e">
        <f>IF('FY2023'!$A196&lt;&gt;"",IF(AND(MONTH($K194) &lt;= 10, MONTH($L194) &gt;= 10), IF($O194 &lt;&gt; "", $E194/$O194, ""), ""),"")</f>
        <v>#VALUE!</v>
      </c>
      <c r="Z194" s="10" t="e">
        <f>IF('FY2023'!$A196&lt;&gt;"",IF(AND(MONTH($K194) &lt;= 11, MONTH($L194) &gt;= 11), IF($O194 &lt;&gt; "", $E194/$O194, ""), ""),"")</f>
        <v>#VALUE!</v>
      </c>
      <c r="AA194" s="10" t="e">
        <f>IF('FY2023'!$A196&lt;&gt;"",IF(AND(MONTH($K194) &lt;= 12, MONTH($L194) &gt;= 12), IF($O194 &lt;&gt; "", $E194/$O194, ""), ""),"")</f>
        <v>#VALUE!</v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 t="e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#VALUE!</v>
      </c>
      <c r="L195" s="7" t="e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#VALUE!</v>
      </c>
      <c r="M195" s="7" t="e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#VALUE!</v>
      </c>
      <c r="N195" s="7" t="e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IF('FY2023'!$A197&lt;&gt;"",IF(AND(MONTH($K195) &lt;= 1, MONTH($L195) &gt;= 1), IF($O195 &lt;&gt; "", $E195/$O195, ""), ""),"")</f>
        <v>#VALUE!</v>
      </c>
      <c r="Q195" s="10" t="e">
        <f>IF('FY2023'!$A197&lt;&gt;"",IF(AND(MONTH($K195) &lt;= 2, MONTH($L195) &gt;= 2), IF($O195 &lt;&gt; "", $E195/$O195, ""), ""),"")</f>
        <v>#VALUE!</v>
      </c>
      <c r="R195" s="10" t="e">
        <f>IF('FY2023'!$A197&lt;&gt;"",IF(AND(MONTH($K195) &lt;= 3, MONTH($L195) &gt;= 3), IF($O195 &lt;&gt; "", $E195/$O195, ""), ""),"")</f>
        <v>#VALUE!</v>
      </c>
      <c r="S195" s="10" t="e">
        <f>IF('FY2023'!$A197&lt;&gt;"",IF(AND(MONTH($K195) &lt;= 4, MONTH($L195) &gt;= 4), IF($O195 &lt;&gt; "", $E195/$O195, ""), ""),"")</f>
        <v>#VALUE!</v>
      </c>
      <c r="T195" s="10" t="e">
        <f>IF('FY2023'!$A197&lt;&gt;"",IF(AND(MONTH($K195) &lt;= 5, MONTH($L195) &gt;= 5), IF($O195 &lt;&gt; "", $E195/$O195, ""), ""),"")</f>
        <v>#VALUE!</v>
      </c>
      <c r="U195" s="10" t="e">
        <f>IF('FY2023'!$A197&lt;&gt;"",IF(AND(MONTH($K195) &lt;= 6, MONTH($L195) &gt;= 6), IF($O195 &lt;&gt; "", $E195/$O195, ""), ""),"")</f>
        <v>#VALUE!</v>
      </c>
      <c r="V195" s="10" t="e">
        <f>IF('FY2023'!$A197&lt;&gt;"",IF(AND(MONTH($K195) &lt;= 7, MONTH($L195) &gt;= 7 ), IF($O195 &lt;&gt; "", $E195/$O195, ""), ""),"")</f>
        <v>#VALUE!</v>
      </c>
      <c r="W195" s="10" t="e">
        <f>IF('FY2023'!$A197&lt;&gt;"",IF(AND(MONTH($K195) &lt;= 8, MONTH($L195) &gt;= 8), IF($O195 &lt;&gt; "", $E195/$O195, ""), ""),"")</f>
        <v>#VALUE!</v>
      </c>
      <c r="X195" s="10" t="e">
        <f>IF('FY2023'!$A197&lt;&gt;"",IF(AND(MONTH($K195) &lt;= 9, MONTH($L195) &gt;= 9), IF($O195 &lt;&gt; "", $E195/$O195, ""), ""),"")</f>
        <v>#VALUE!</v>
      </c>
      <c r="Y195" s="10" t="e">
        <f>IF('FY2023'!$A197&lt;&gt;"",IF(AND(MONTH($K195) &lt;= 10, MONTH($L195) &gt;= 10), IF($O195 &lt;&gt; "", $E195/$O195, ""), ""),"")</f>
        <v>#VALUE!</v>
      </c>
      <c r="Z195" s="10" t="e">
        <f>IF('FY2023'!$A197&lt;&gt;"",IF(AND(MONTH($K195) &lt;= 11, MONTH($L195) &gt;= 11), IF($O195 &lt;&gt; "", $E195/$O195, ""), ""),"")</f>
        <v>#VALUE!</v>
      </c>
      <c r="AA195" s="10" t="e">
        <f>IF('FY2023'!$A197&lt;&gt;"",IF(AND(MONTH($K195) &lt;= 12, MONTH($L195) &gt;= 12), IF($O195 &lt;&gt; "", $E195/$O195, ""), ""),"")</f>
        <v>#VALUE!</v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 t="e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#VALUE!</v>
      </c>
      <c r="L196" s="7" t="e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#VALUE!</v>
      </c>
      <c r="M196" s="7" t="e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#VALUE!</v>
      </c>
      <c r="N196" s="7" t="e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#VALUE!</v>
      </c>
      <c r="O196" s="5" t="e">
        <f t="shared" si="3"/>
        <v>#VALUE!</v>
      </c>
      <c r="P196" s="10" t="e">
        <f>IF('FY2023'!$A198&lt;&gt;"",IF(AND(MONTH($K196) &lt;= 1, MONTH($L196) &gt;= 1), IF($O196 &lt;&gt; "", $E196/$O196, ""), ""),"")</f>
        <v>#VALUE!</v>
      </c>
      <c r="Q196" s="10" t="e">
        <f>IF('FY2023'!$A198&lt;&gt;"",IF(AND(MONTH($K196) &lt;= 2, MONTH($L196) &gt;= 2), IF($O196 &lt;&gt; "", $E196/$O196, ""), ""),"")</f>
        <v>#VALUE!</v>
      </c>
      <c r="R196" s="10" t="e">
        <f>IF('FY2023'!$A198&lt;&gt;"",IF(AND(MONTH($K196) &lt;= 3, MONTH($L196) &gt;= 3), IF($O196 &lt;&gt; "", $E196/$O196, ""), ""),"")</f>
        <v>#VALUE!</v>
      </c>
      <c r="S196" s="10" t="e">
        <f>IF('FY2023'!$A198&lt;&gt;"",IF(AND(MONTH($K196) &lt;= 4, MONTH($L196) &gt;= 4), IF($O196 &lt;&gt; "", $E196/$O196, ""), ""),"")</f>
        <v>#VALUE!</v>
      </c>
      <c r="T196" s="10" t="e">
        <f>IF('FY2023'!$A198&lt;&gt;"",IF(AND(MONTH($K196) &lt;= 5, MONTH($L196) &gt;= 5), IF($O196 &lt;&gt; "", $E196/$O196, ""), ""),"")</f>
        <v>#VALUE!</v>
      </c>
      <c r="U196" s="10" t="e">
        <f>IF('FY2023'!$A198&lt;&gt;"",IF(AND(MONTH($K196) &lt;= 6, MONTH($L196) &gt;= 6), IF($O196 &lt;&gt; "", $E196/$O196, ""), ""),"")</f>
        <v>#VALUE!</v>
      </c>
      <c r="V196" s="10" t="e">
        <f>IF('FY2023'!$A198&lt;&gt;"",IF(AND(MONTH($K196) &lt;= 7, MONTH($L196) &gt;= 7 ), IF($O196 &lt;&gt; "", $E196/$O196, ""), ""),"")</f>
        <v>#VALUE!</v>
      </c>
      <c r="W196" s="10" t="e">
        <f>IF('FY2023'!$A198&lt;&gt;"",IF(AND(MONTH($K196) &lt;= 8, MONTH($L196) &gt;= 8), IF($O196 &lt;&gt; "", $E196/$O196, ""), ""),"")</f>
        <v>#VALUE!</v>
      </c>
      <c r="X196" s="10" t="e">
        <f>IF('FY2023'!$A198&lt;&gt;"",IF(AND(MONTH($K196) &lt;= 9, MONTH($L196) &gt;= 9), IF($O196 &lt;&gt; "", $E196/$O196, ""), ""),"")</f>
        <v>#VALUE!</v>
      </c>
      <c r="Y196" s="10" t="e">
        <f>IF('FY2023'!$A198&lt;&gt;"",IF(AND(MONTH($K196) &lt;= 10, MONTH($L196) &gt;= 10), IF($O196 &lt;&gt; "", $E196/$O196, ""), ""),"")</f>
        <v>#VALUE!</v>
      </c>
      <c r="Z196" s="10" t="e">
        <f>IF('FY2023'!$A198&lt;&gt;"",IF(AND(MONTH($K196) &lt;= 11, MONTH($L196) &gt;= 11), IF($O196 &lt;&gt; "", $E196/$O196, ""), ""),"")</f>
        <v>#VALUE!</v>
      </c>
      <c r="AA196" s="10" t="e">
        <f>IF('FY2023'!$A198&lt;&gt;"",IF(AND(MONTH($K196) &lt;= 12, MONTH($L196) &gt;= 12), IF($O196 &lt;&gt; "", $E196/$O196, ""), ""),"")</f>
        <v>#VALUE!</v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 t="e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#VALUE!</v>
      </c>
      <c r="L197" s="7" t="e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#VALUE!</v>
      </c>
      <c r="M197" s="7" t="e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#VALUE!</v>
      </c>
      <c r="N197" s="7" t="e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#VALUE!</v>
      </c>
      <c r="O197" s="5" t="e">
        <f t="shared" si="3"/>
        <v>#VALUE!</v>
      </c>
      <c r="P197" s="10" t="e">
        <f>IF('FY2023'!$A199&lt;&gt;"",IF(AND(MONTH($K197) &lt;= 1, MONTH($L197) &gt;= 1), IF($O197 &lt;&gt; "", $E197/$O197, ""), ""),"")</f>
        <v>#VALUE!</v>
      </c>
      <c r="Q197" s="10" t="e">
        <f>IF('FY2023'!$A199&lt;&gt;"",IF(AND(MONTH($K197) &lt;= 2, MONTH($L197) &gt;= 2), IF($O197 &lt;&gt; "", $E197/$O197, ""), ""),"")</f>
        <v>#VALUE!</v>
      </c>
      <c r="R197" s="10" t="e">
        <f>IF('FY2023'!$A199&lt;&gt;"",IF(AND(MONTH($K197) &lt;= 3, MONTH($L197) &gt;= 3), IF($O197 &lt;&gt; "", $E197/$O197, ""), ""),"")</f>
        <v>#VALUE!</v>
      </c>
      <c r="S197" s="10" t="e">
        <f>IF('FY2023'!$A199&lt;&gt;"",IF(AND(MONTH($K197) &lt;= 4, MONTH($L197) &gt;= 4), IF($O197 &lt;&gt; "", $E197/$O197, ""), ""),"")</f>
        <v>#VALUE!</v>
      </c>
      <c r="T197" s="10" t="e">
        <f>IF('FY2023'!$A199&lt;&gt;"",IF(AND(MONTH($K197) &lt;= 5, MONTH($L197) &gt;= 5), IF($O197 &lt;&gt; "", $E197/$O197, ""), ""),"")</f>
        <v>#VALUE!</v>
      </c>
      <c r="U197" s="10" t="e">
        <f>IF('FY2023'!$A199&lt;&gt;"",IF(AND(MONTH($K197) &lt;= 6, MONTH($L197) &gt;= 6), IF($O197 &lt;&gt; "", $E197/$O197, ""), ""),"")</f>
        <v>#VALUE!</v>
      </c>
      <c r="V197" s="10" t="e">
        <f>IF('FY2023'!$A199&lt;&gt;"",IF(AND(MONTH($K197) &lt;= 7, MONTH($L197) &gt;= 7 ), IF($O197 &lt;&gt; "", $E197/$O197, ""), ""),"")</f>
        <v>#VALUE!</v>
      </c>
      <c r="W197" s="10" t="e">
        <f>IF('FY2023'!$A199&lt;&gt;"",IF(AND(MONTH($K197) &lt;= 8, MONTH($L197) &gt;= 8), IF($O197 &lt;&gt; "", $E197/$O197, ""), ""),"")</f>
        <v>#VALUE!</v>
      </c>
      <c r="X197" s="10" t="e">
        <f>IF('FY2023'!$A199&lt;&gt;"",IF(AND(MONTH($K197) &lt;= 9, MONTH($L197) &gt;= 9), IF($O197 &lt;&gt; "", $E197/$O197, ""), ""),"")</f>
        <v>#VALUE!</v>
      </c>
      <c r="Y197" s="10" t="e">
        <f>IF('FY2023'!$A199&lt;&gt;"",IF(AND(MONTH($K197) &lt;= 10, MONTH($L197) &gt;= 10), IF($O197 &lt;&gt; "", $E197/$O197, ""), ""),"")</f>
        <v>#VALUE!</v>
      </c>
      <c r="Z197" s="10" t="e">
        <f>IF('FY2023'!$A199&lt;&gt;"",IF(AND(MONTH($K197) &lt;= 11, MONTH($L197) &gt;= 11), IF($O197 &lt;&gt; "", $E197/$O197, ""), ""),"")</f>
        <v>#VALUE!</v>
      </c>
      <c r="AA197" s="10" t="e">
        <f>IF('FY2023'!$A199&lt;&gt;"",IF(AND(MONTH($K197) &lt;= 12, MONTH($L197) &gt;= 12), IF($O197 &lt;&gt; "", $E197/$O197, ""), ""),"")</f>
        <v>#VALUE!</v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 t="e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#VALUE!</v>
      </c>
      <c r="L198" s="7" t="e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#VALUE!</v>
      </c>
      <c r="M198" s="7" t="e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#VALUE!</v>
      </c>
      <c r="N198" s="7" t="e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#VALUE!</v>
      </c>
      <c r="O198" s="5" t="e">
        <f t="shared" si="3"/>
        <v>#VALUE!</v>
      </c>
      <c r="P198" s="10" t="e">
        <f>IF('FY2023'!$A200&lt;&gt;"",IF(AND(MONTH($K198) &lt;= 1, MONTH($L198) &gt;= 1), IF($O198 &lt;&gt; "", $E198/$O198, ""), ""),"")</f>
        <v>#VALUE!</v>
      </c>
      <c r="Q198" s="10" t="e">
        <f>IF('FY2023'!$A200&lt;&gt;"",IF(AND(MONTH($K198) &lt;= 2, MONTH($L198) &gt;= 2), IF($O198 &lt;&gt; "", $E198/$O198, ""), ""),"")</f>
        <v>#VALUE!</v>
      </c>
      <c r="R198" s="10" t="e">
        <f>IF('FY2023'!$A200&lt;&gt;"",IF(AND(MONTH($K198) &lt;= 3, MONTH($L198) &gt;= 3), IF($O198 &lt;&gt; "", $E198/$O198, ""), ""),"")</f>
        <v>#VALUE!</v>
      </c>
      <c r="S198" s="10" t="e">
        <f>IF('FY2023'!$A200&lt;&gt;"",IF(AND(MONTH($K198) &lt;= 4, MONTH($L198) &gt;= 4), IF($O198 &lt;&gt; "", $E198/$O198, ""), ""),"")</f>
        <v>#VALUE!</v>
      </c>
      <c r="T198" s="10" t="e">
        <f>IF('FY2023'!$A200&lt;&gt;"",IF(AND(MONTH($K198) &lt;= 5, MONTH($L198) &gt;= 5), IF($O198 &lt;&gt; "", $E198/$O198, ""), ""),"")</f>
        <v>#VALUE!</v>
      </c>
      <c r="U198" s="10" t="e">
        <f>IF('FY2023'!$A200&lt;&gt;"",IF(AND(MONTH($K198) &lt;= 6, MONTH($L198) &gt;= 6), IF($O198 &lt;&gt; "", $E198/$O198, ""), ""),"")</f>
        <v>#VALUE!</v>
      </c>
      <c r="V198" s="10" t="e">
        <f>IF('FY2023'!$A200&lt;&gt;"",IF(AND(MONTH($K198) &lt;= 7, MONTH($L198) &gt;= 7 ), IF($O198 &lt;&gt; "", $E198/$O198, ""), ""),"")</f>
        <v>#VALUE!</v>
      </c>
      <c r="W198" s="10" t="e">
        <f>IF('FY2023'!$A200&lt;&gt;"",IF(AND(MONTH($K198) &lt;= 8, MONTH($L198) &gt;= 8), IF($O198 &lt;&gt; "", $E198/$O198, ""), ""),"")</f>
        <v>#VALUE!</v>
      </c>
      <c r="X198" s="10" t="e">
        <f>IF('FY2023'!$A200&lt;&gt;"",IF(AND(MONTH($K198) &lt;= 9, MONTH($L198) &gt;= 9), IF($O198 &lt;&gt; "", $E198/$O198, ""), ""),"")</f>
        <v>#VALUE!</v>
      </c>
      <c r="Y198" s="10" t="e">
        <f>IF('FY2023'!$A200&lt;&gt;"",IF(AND(MONTH($K198) &lt;= 10, MONTH($L198) &gt;= 10), IF($O198 &lt;&gt; "", $E198/$O198, ""), ""),"")</f>
        <v>#VALUE!</v>
      </c>
      <c r="Z198" s="10" t="e">
        <f>IF('FY2023'!$A200&lt;&gt;"",IF(AND(MONTH($K198) &lt;= 11, MONTH($L198) &gt;= 11), IF($O198 &lt;&gt; "", $E198/$O198, ""), ""),"")</f>
        <v>#VALUE!</v>
      </c>
      <c r="AA198" s="10" t="e">
        <f>IF('FY2023'!$A200&lt;&gt;"",IF(AND(MONTH($K198) &lt;= 12, MONTH($L198) &gt;= 12), IF($O198 &lt;&gt; "", $E198/$O198, ""), ""),"")</f>
        <v>#VALUE!</v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 t="e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#VALUE!</v>
      </c>
      <c r="L199" s="7" t="e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#VALUE!</v>
      </c>
      <c r="M199" s="7" t="e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#VALUE!</v>
      </c>
      <c r="N199" s="7" t="e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#VALUE!</v>
      </c>
      <c r="O199" s="5" t="e">
        <f t="shared" si="3"/>
        <v>#VALUE!</v>
      </c>
      <c r="P199" s="10" t="e">
        <f>IF('FY2023'!$A201&lt;&gt;"",IF(AND(MONTH($K199) &lt;= 1, MONTH($L199) &gt;= 1), IF($O199 &lt;&gt; "", $E199/$O199, ""), ""),"")</f>
        <v>#VALUE!</v>
      </c>
      <c r="Q199" s="10" t="e">
        <f>IF('FY2023'!$A201&lt;&gt;"",IF(AND(MONTH($K199) &lt;= 2, MONTH($L199) &gt;= 2), IF($O199 &lt;&gt; "", $E199/$O199, ""), ""),"")</f>
        <v>#VALUE!</v>
      </c>
      <c r="R199" s="10" t="e">
        <f>IF('FY2023'!$A201&lt;&gt;"",IF(AND(MONTH($K199) &lt;= 3, MONTH($L199) &gt;= 3), IF($O199 &lt;&gt; "", $E199/$O199, ""), ""),"")</f>
        <v>#VALUE!</v>
      </c>
      <c r="S199" s="10" t="e">
        <f>IF('FY2023'!$A201&lt;&gt;"",IF(AND(MONTH($K199) &lt;= 4, MONTH($L199) &gt;= 4), IF($O199 &lt;&gt; "", $E199/$O199, ""), ""),"")</f>
        <v>#VALUE!</v>
      </c>
      <c r="T199" s="10" t="e">
        <f>IF('FY2023'!$A201&lt;&gt;"",IF(AND(MONTH($K199) &lt;= 5, MONTH($L199) &gt;= 5), IF($O199 &lt;&gt; "", $E199/$O199, ""), ""),"")</f>
        <v>#VALUE!</v>
      </c>
      <c r="U199" s="10" t="e">
        <f>IF('FY2023'!$A201&lt;&gt;"",IF(AND(MONTH($K199) &lt;= 6, MONTH($L199) &gt;= 6), IF($O199 &lt;&gt; "", $E199/$O199, ""), ""),"")</f>
        <v>#VALUE!</v>
      </c>
      <c r="V199" s="10" t="e">
        <f>IF('FY2023'!$A201&lt;&gt;"",IF(AND(MONTH($K199) &lt;= 7, MONTH($L199) &gt;= 7 ), IF($O199 &lt;&gt; "", $E199/$O199, ""), ""),"")</f>
        <v>#VALUE!</v>
      </c>
      <c r="W199" s="10" t="e">
        <f>IF('FY2023'!$A201&lt;&gt;"",IF(AND(MONTH($K199) &lt;= 8, MONTH($L199) &gt;= 8), IF($O199 &lt;&gt; "", $E199/$O199, ""), ""),"")</f>
        <v>#VALUE!</v>
      </c>
      <c r="X199" s="10" t="e">
        <f>IF('FY2023'!$A201&lt;&gt;"",IF(AND(MONTH($K199) &lt;= 9, MONTH($L199) &gt;= 9), IF($O199 &lt;&gt; "", $E199/$O199, ""), ""),"")</f>
        <v>#VALUE!</v>
      </c>
      <c r="Y199" s="10" t="e">
        <f>IF('FY2023'!$A201&lt;&gt;"",IF(AND(MONTH($K199) &lt;= 10, MONTH($L199) &gt;= 10), IF($O199 &lt;&gt; "", $E199/$O199, ""), ""),"")</f>
        <v>#VALUE!</v>
      </c>
      <c r="Z199" s="10" t="e">
        <f>IF('FY2023'!$A201&lt;&gt;"",IF(AND(MONTH($K199) &lt;= 11, MONTH($L199) &gt;= 11), IF($O199 &lt;&gt; "", $E199/$O199, ""), ""),"")</f>
        <v>#VALUE!</v>
      </c>
      <c r="AA199" s="10" t="e">
        <f>IF('FY2023'!$A201&lt;&gt;"",IF(AND(MONTH($K199) &lt;= 12, MONTH($L199) &gt;= 12), IF($O199 &lt;&gt; "", $E199/$O199, ""), ""),"")</f>
        <v>#VALUE!</v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 t="e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#VALUE!</v>
      </c>
      <c r="L200" s="7" t="e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#VALUE!</v>
      </c>
      <c r="M200" s="7" t="e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#VALUE!</v>
      </c>
      <c r="N200" s="7" t="e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#VALUE!</v>
      </c>
      <c r="O200" s="5" t="e">
        <f t="shared" si="3"/>
        <v>#VALUE!</v>
      </c>
      <c r="P200" s="10" t="e">
        <f>IF('FY2023'!$A202&lt;&gt;"",IF(AND(MONTH($K200) &lt;= 1, MONTH($L200) &gt;= 1), IF($O200 &lt;&gt; "", $E200/$O200, ""), ""),"")</f>
        <v>#VALUE!</v>
      </c>
      <c r="Q200" s="10" t="e">
        <f>IF('FY2023'!$A202&lt;&gt;"",IF(AND(MONTH($K200) &lt;= 2, MONTH($L200) &gt;= 2), IF($O200 &lt;&gt; "", $E200/$O200, ""), ""),"")</f>
        <v>#VALUE!</v>
      </c>
      <c r="R200" s="10" t="e">
        <f>IF('FY2023'!$A202&lt;&gt;"",IF(AND(MONTH($K200) &lt;= 3, MONTH($L200) &gt;= 3), IF($O200 &lt;&gt; "", $E200/$O200, ""), ""),"")</f>
        <v>#VALUE!</v>
      </c>
      <c r="S200" s="10" t="e">
        <f>IF('FY2023'!$A202&lt;&gt;"",IF(AND(MONTH($K200) &lt;= 4, MONTH($L200) &gt;= 4), IF($O200 &lt;&gt; "", $E200/$O200, ""), ""),"")</f>
        <v>#VALUE!</v>
      </c>
      <c r="T200" s="10" t="e">
        <f>IF('FY2023'!$A202&lt;&gt;"",IF(AND(MONTH($K200) &lt;= 5, MONTH($L200) &gt;= 5), IF($O200 &lt;&gt; "", $E200/$O200, ""), ""),"")</f>
        <v>#VALUE!</v>
      </c>
      <c r="U200" s="10" t="e">
        <f>IF('FY2023'!$A202&lt;&gt;"",IF(AND(MONTH($K200) &lt;= 6, MONTH($L200) &gt;= 6), IF($O200 &lt;&gt; "", $E200/$O200, ""), ""),"")</f>
        <v>#VALUE!</v>
      </c>
      <c r="V200" s="10" t="e">
        <f>IF('FY2023'!$A202&lt;&gt;"",IF(AND(MONTH($K200) &lt;= 7, MONTH($L200) &gt;= 7 ), IF($O200 &lt;&gt; "", $E200/$O200, ""), ""),"")</f>
        <v>#VALUE!</v>
      </c>
      <c r="W200" s="10" t="e">
        <f>IF('FY2023'!$A202&lt;&gt;"",IF(AND(MONTH($K200) &lt;= 8, MONTH($L200) &gt;= 8), IF($O200 &lt;&gt; "", $E200/$O200, ""), ""),"")</f>
        <v>#VALUE!</v>
      </c>
      <c r="X200" s="10" t="e">
        <f>IF('FY2023'!$A202&lt;&gt;"",IF(AND(MONTH($K200) &lt;= 9, MONTH($L200) &gt;= 9), IF($O200 &lt;&gt; "", $E200/$O200, ""), ""),"")</f>
        <v>#VALUE!</v>
      </c>
      <c r="Y200" s="10" t="e">
        <f>IF('FY2023'!$A202&lt;&gt;"",IF(AND(MONTH($K200) &lt;= 10, MONTH($L200) &gt;= 10), IF($O200 &lt;&gt; "", $E200/$O200, ""), ""),"")</f>
        <v>#VALUE!</v>
      </c>
      <c r="Z200" s="10" t="e">
        <f>IF('FY2023'!$A202&lt;&gt;"",IF(AND(MONTH($K200) &lt;= 11, MONTH($L200) &gt;= 11), IF($O200 &lt;&gt; "", $E200/$O200, ""), ""),"")</f>
        <v>#VALUE!</v>
      </c>
      <c r="AA200" s="10" t="e">
        <f>IF('FY2023'!$A202&lt;&gt;"",IF(AND(MONTH($K200) &lt;= 12, MONTH($L200) &gt;= 12), IF($O200 &lt;&gt; "", $E200/$O200, ""), ""),"")</f>
        <v>#VALUE!</v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 t="e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#VALUE!</v>
      </c>
      <c r="L201" s="7" t="e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#VALUE!</v>
      </c>
      <c r="M201" s="7" t="e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#VALUE!</v>
      </c>
      <c r="N201" s="7" t="e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#VALUE!</v>
      </c>
      <c r="O201" s="5" t="e">
        <f t="shared" si="3"/>
        <v>#VALUE!</v>
      </c>
      <c r="P201" s="10" t="e">
        <f>IF('FY2023'!$A203&lt;&gt;"",IF(AND(MONTH($K201) &lt;= 1, MONTH($L201) &gt;= 1), IF($O201 &lt;&gt; "", $E201/$O201, ""), ""),"")</f>
        <v>#VALUE!</v>
      </c>
      <c r="Q201" s="10" t="e">
        <f>IF('FY2023'!$A203&lt;&gt;"",IF(AND(MONTH($K201) &lt;= 2, MONTH($L201) &gt;= 2), IF($O201 &lt;&gt; "", $E201/$O201, ""), ""),"")</f>
        <v>#VALUE!</v>
      </c>
      <c r="R201" s="10" t="e">
        <f>IF('FY2023'!$A203&lt;&gt;"",IF(AND(MONTH($K201) &lt;= 3, MONTH($L201) &gt;= 3), IF($O201 &lt;&gt; "", $E201/$O201, ""), ""),"")</f>
        <v>#VALUE!</v>
      </c>
      <c r="S201" s="10" t="e">
        <f>IF('FY2023'!$A203&lt;&gt;"",IF(AND(MONTH($K201) &lt;= 4, MONTH($L201) &gt;= 4), IF($O201 &lt;&gt; "", $E201/$O201, ""), ""),"")</f>
        <v>#VALUE!</v>
      </c>
      <c r="T201" s="10" t="e">
        <f>IF('FY2023'!$A203&lt;&gt;"",IF(AND(MONTH($K201) &lt;= 5, MONTH($L201) &gt;= 5), IF($O201 &lt;&gt; "", $E201/$O201, ""), ""),"")</f>
        <v>#VALUE!</v>
      </c>
      <c r="U201" s="10" t="e">
        <f>IF('FY2023'!$A203&lt;&gt;"",IF(AND(MONTH($K201) &lt;= 6, MONTH($L201) &gt;= 6), IF($O201 &lt;&gt; "", $E201/$O201, ""), ""),"")</f>
        <v>#VALUE!</v>
      </c>
      <c r="V201" s="10" t="e">
        <f>IF('FY2023'!$A203&lt;&gt;"",IF(AND(MONTH($K201) &lt;= 7, MONTH($L201) &gt;= 7 ), IF($O201 &lt;&gt; "", $E201/$O201, ""), ""),"")</f>
        <v>#VALUE!</v>
      </c>
      <c r="W201" s="10" t="e">
        <f>IF('FY2023'!$A203&lt;&gt;"",IF(AND(MONTH($K201) &lt;= 8, MONTH($L201) &gt;= 8), IF($O201 &lt;&gt; "", $E201/$O201, ""), ""),"")</f>
        <v>#VALUE!</v>
      </c>
      <c r="X201" s="10" t="e">
        <f>IF('FY2023'!$A203&lt;&gt;"",IF(AND(MONTH($K201) &lt;= 9, MONTH($L201) &gt;= 9), IF($O201 &lt;&gt; "", $E201/$O201, ""), ""),"")</f>
        <v>#VALUE!</v>
      </c>
      <c r="Y201" s="10" t="e">
        <f>IF('FY2023'!$A203&lt;&gt;"",IF(AND(MONTH($K201) &lt;= 10, MONTH($L201) &gt;= 10), IF($O201 &lt;&gt; "", $E201/$O201, ""), ""),"")</f>
        <v>#VALUE!</v>
      </c>
      <c r="Z201" s="10" t="e">
        <f>IF('FY2023'!$A203&lt;&gt;"",IF(AND(MONTH($K201) &lt;= 11, MONTH($L201) &gt;= 11), IF($O201 &lt;&gt; "", $E201/$O201, ""), ""),"")</f>
        <v>#VALUE!</v>
      </c>
      <c r="AA201" s="10" t="e">
        <f>IF('FY2023'!$A203&lt;&gt;"",IF(AND(MONTH($K201) &lt;= 12, MONTH($L201) &gt;= 12), IF($O201 &lt;&gt; "", $E201/$O201, ""), ""),"")</f>
        <v>#VALUE!</v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 t="e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#VALUE!</v>
      </c>
      <c r="L202" s="7" t="e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#VALUE!</v>
      </c>
      <c r="M202" s="7" t="e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#VALUE!</v>
      </c>
      <c r="N202" s="7" t="e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#VALUE!</v>
      </c>
      <c r="O202" s="5" t="e">
        <f t="shared" si="3"/>
        <v>#VALUE!</v>
      </c>
      <c r="P202" s="10" t="e">
        <f>IF('FY2023'!$A204&lt;&gt;"",IF(AND(MONTH($K202) &lt;= 1, MONTH($L202) &gt;= 1), IF($O202 &lt;&gt; "", $E202/$O202, ""), ""),"")</f>
        <v>#VALUE!</v>
      </c>
      <c r="Q202" s="10" t="e">
        <f>IF('FY2023'!$A204&lt;&gt;"",IF(AND(MONTH($K202) &lt;= 2, MONTH($L202) &gt;= 2), IF($O202 &lt;&gt; "", $E202/$O202, ""), ""),"")</f>
        <v>#VALUE!</v>
      </c>
      <c r="R202" s="10" t="e">
        <f>IF('FY2023'!$A204&lt;&gt;"",IF(AND(MONTH($K202) &lt;= 3, MONTH($L202) &gt;= 3), IF($O202 &lt;&gt; "", $E202/$O202, ""), ""),"")</f>
        <v>#VALUE!</v>
      </c>
      <c r="S202" s="10" t="e">
        <f>IF('FY2023'!$A204&lt;&gt;"",IF(AND(MONTH($K202) &lt;= 4, MONTH($L202) &gt;= 4), IF($O202 &lt;&gt; "", $E202/$O202, ""), ""),"")</f>
        <v>#VALUE!</v>
      </c>
      <c r="T202" s="10" t="e">
        <f>IF('FY2023'!$A204&lt;&gt;"",IF(AND(MONTH($K202) &lt;= 5, MONTH($L202) &gt;= 5), IF($O202 &lt;&gt; "", $E202/$O202, ""), ""),"")</f>
        <v>#VALUE!</v>
      </c>
      <c r="U202" s="10" t="e">
        <f>IF('FY2023'!$A204&lt;&gt;"",IF(AND(MONTH($K202) &lt;= 6, MONTH($L202) &gt;= 6), IF($O202 &lt;&gt; "", $E202/$O202, ""), ""),"")</f>
        <v>#VALUE!</v>
      </c>
      <c r="V202" s="10" t="e">
        <f>IF('FY2023'!$A204&lt;&gt;"",IF(AND(MONTH($K202) &lt;= 7, MONTH($L202) &gt;= 7 ), IF($O202 &lt;&gt; "", $E202/$O202, ""), ""),"")</f>
        <v>#VALUE!</v>
      </c>
      <c r="W202" s="10" t="e">
        <f>IF('FY2023'!$A204&lt;&gt;"",IF(AND(MONTH($K202) &lt;= 8, MONTH($L202) &gt;= 8), IF($O202 &lt;&gt; "", $E202/$O202, ""), ""),"")</f>
        <v>#VALUE!</v>
      </c>
      <c r="X202" s="10" t="e">
        <f>IF('FY2023'!$A204&lt;&gt;"",IF(AND(MONTH($K202) &lt;= 9, MONTH($L202) &gt;= 9), IF($O202 &lt;&gt; "", $E202/$O202, ""), ""),"")</f>
        <v>#VALUE!</v>
      </c>
      <c r="Y202" s="10" t="e">
        <f>IF('FY2023'!$A204&lt;&gt;"",IF(AND(MONTH($K202) &lt;= 10, MONTH($L202) &gt;= 10), IF($O202 &lt;&gt; "", $E202/$O202, ""), ""),"")</f>
        <v>#VALUE!</v>
      </c>
      <c r="Z202" s="10" t="e">
        <f>IF('FY2023'!$A204&lt;&gt;"",IF(AND(MONTH($K202) &lt;= 11, MONTH($L202) &gt;= 11), IF($O202 &lt;&gt; "", $E202/$O202, ""), ""),"")</f>
        <v>#VALUE!</v>
      </c>
      <c r="AA202" s="10" t="e">
        <f>IF('FY2023'!$A204&lt;&gt;"",IF(AND(MONTH($K202) &lt;= 12, MONTH($L202) &gt;= 12), IF($O202 &lt;&gt; "", $E202/$O202, ""), ""),"")</f>
        <v>#VALUE!</v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 t="e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#VALUE!</v>
      </c>
      <c r="L203" s="7" t="e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#VALUE!</v>
      </c>
      <c r="M203" s="7" t="e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#VALUE!</v>
      </c>
      <c r="N203" s="7" t="e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#VALUE!</v>
      </c>
      <c r="O203" s="5" t="e">
        <f t="shared" si="3"/>
        <v>#VALUE!</v>
      </c>
      <c r="P203" s="10" t="e">
        <f>IF('FY2023'!$A205&lt;&gt;"",IF(AND(MONTH($K203) &lt;= 1, MONTH($L203) &gt;= 1), IF($O203 &lt;&gt; "", $E203/$O203, ""), ""),"")</f>
        <v>#VALUE!</v>
      </c>
      <c r="Q203" s="10" t="e">
        <f>IF('FY2023'!$A205&lt;&gt;"",IF(AND(MONTH($K203) &lt;= 2, MONTH($L203) &gt;= 2), IF($O203 &lt;&gt; "", $E203/$O203, ""), ""),"")</f>
        <v>#VALUE!</v>
      </c>
      <c r="R203" s="10" t="e">
        <f>IF('FY2023'!$A205&lt;&gt;"",IF(AND(MONTH($K203) &lt;= 3, MONTH($L203) &gt;= 3), IF($O203 &lt;&gt; "", $E203/$O203, ""), ""),"")</f>
        <v>#VALUE!</v>
      </c>
      <c r="S203" s="10" t="e">
        <f>IF('FY2023'!$A205&lt;&gt;"",IF(AND(MONTH($K203) &lt;= 4, MONTH($L203) &gt;= 4), IF($O203 &lt;&gt; "", $E203/$O203, ""), ""),"")</f>
        <v>#VALUE!</v>
      </c>
      <c r="T203" s="10" t="e">
        <f>IF('FY2023'!$A205&lt;&gt;"",IF(AND(MONTH($K203) &lt;= 5, MONTH($L203) &gt;= 5), IF($O203 &lt;&gt; "", $E203/$O203, ""), ""),"")</f>
        <v>#VALUE!</v>
      </c>
      <c r="U203" s="10" t="e">
        <f>IF('FY2023'!$A205&lt;&gt;"",IF(AND(MONTH($K203) &lt;= 6, MONTH($L203) &gt;= 6), IF($O203 &lt;&gt; "", $E203/$O203, ""), ""),"")</f>
        <v>#VALUE!</v>
      </c>
      <c r="V203" s="10" t="e">
        <f>IF('FY2023'!$A205&lt;&gt;"",IF(AND(MONTH($K203) &lt;= 7, MONTH($L203) &gt;= 7 ), IF($O203 &lt;&gt; "", $E203/$O203, ""), ""),"")</f>
        <v>#VALUE!</v>
      </c>
      <c r="W203" s="10" t="e">
        <f>IF('FY2023'!$A205&lt;&gt;"",IF(AND(MONTH($K203) &lt;= 8, MONTH($L203) &gt;= 8), IF($O203 &lt;&gt; "", $E203/$O203, ""), ""),"")</f>
        <v>#VALUE!</v>
      </c>
      <c r="X203" s="10" t="e">
        <f>IF('FY2023'!$A205&lt;&gt;"",IF(AND(MONTH($K203) &lt;= 9, MONTH($L203) &gt;= 9), IF($O203 &lt;&gt; "", $E203/$O203, ""), ""),"")</f>
        <v>#VALUE!</v>
      </c>
      <c r="Y203" s="10" t="e">
        <f>IF('FY2023'!$A205&lt;&gt;"",IF(AND(MONTH($K203) &lt;= 10, MONTH($L203) &gt;= 10), IF($O203 &lt;&gt; "", $E203/$O203, ""), ""),"")</f>
        <v>#VALUE!</v>
      </c>
      <c r="Z203" s="10" t="e">
        <f>IF('FY2023'!$A205&lt;&gt;"",IF(AND(MONTH($K203) &lt;= 11, MONTH($L203) &gt;= 11), IF($O203 &lt;&gt; "", $E203/$O203, ""), ""),"")</f>
        <v>#VALUE!</v>
      </c>
      <c r="AA203" s="10" t="e">
        <f>IF('FY2023'!$A205&lt;&gt;"",IF(AND(MONTH($K203) &lt;= 12, MONTH($L203) &gt;= 12), IF($O203 &lt;&gt; "", $E203/$O203, ""), ""),"")</f>
        <v>#VALUE!</v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 t="e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#VALUE!</v>
      </c>
      <c r="L204" s="7" t="e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#VALUE!</v>
      </c>
      <c r="M204" s="7" t="e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#VALUE!</v>
      </c>
      <c r="N204" s="7" t="e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#VALUE!</v>
      </c>
      <c r="O204" s="5" t="e">
        <f t="shared" si="3"/>
        <v>#VALUE!</v>
      </c>
      <c r="P204" s="10" t="e">
        <f>IF('FY2023'!$A206&lt;&gt;"",IF(AND(MONTH($K204) &lt;= 1, MONTH($L204) &gt;= 1), IF($O204 &lt;&gt; "", $E204/$O204, ""), ""),"")</f>
        <v>#VALUE!</v>
      </c>
      <c r="Q204" s="10" t="e">
        <f>IF('FY2023'!$A206&lt;&gt;"",IF(AND(MONTH($K204) &lt;= 2, MONTH($L204) &gt;= 2), IF($O204 &lt;&gt; "", $E204/$O204, ""), ""),"")</f>
        <v>#VALUE!</v>
      </c>
      <c r="R204" s="10" t="e">
        <f>IF('FY2023'!$A206&lt;&gt;"",IF(AND(MONTH($K204) &lt;= 3, MONTH($L204) &gt;= 3), IF($O204 &lt;&gt; "", $E204/$O204, ""), ""),"")</f>
        <v>#VALUE!</v>
      </c>
      <c r="S204" s="10" t="e">
        <f>IF('FY2023'!$A206&lt;&gt;"",IF(AND(MONTH($K204) &lt;= 4, MONTH($L204) &gt;= 4), IF($O204 &lt;&gt; "", $E204/$O204, ""), ""),"")</f>
        <v>#VALUE!</v>
      </c>
      <c r="T204" s="10" t="e">
        <f>IF('FY2023'!$A206&lt;&gt;"",IF(AND(MONTH($K204) &lt;= 5, MONTH($L204) &gt;= 5), IF($O204 &lt;&gt; "", $E204/$O204, ""), ""),"")</f>
        <v>#VALUE!</v>
      </c>
      <c r="U204" s="10" t="e">
        <f>IF('FY2023'!$A206&lt;&gt;"",IF(AND(MONTH($K204) &lt;= 6, MONTH($L204) &gt;= 6), IF($O204 &lt;&gt; "", $E204/$O204, ""), ""),"")</f>
        <v>#VALUE!</v>
      </c>
      <c r="V204" s="10" t="e">
        <f>IF('FY2023'!$A206&lt;&gt;"",IF(AND(MONTH($K204) &lt;= 7, MONTH($L204) &gt;= 7 ), IF($O204 &lt;&gt; "", $E204/$O204, ""), ""),"")</f>
        <v>#VALUE!</v>
      </c>
      <c r="W204" s="10" t="e">
        <f>IF('FY2023'!$A206&lt;&gt;"",IF(AND(MONTH($K204) &lt;= 8, MONTH($L204) &gt;= 8), IF($O204 &lt;&gt; "", $E204/$O204, ""), ""),"")</f>
        <v>#VALUE!</v>
      </c>
      <c r="X204" s="10" t="e">
        <f>IF('FY2023'!$A206&lt;&gt;"",IF(AND(MONTH($K204) &lt;= 9, MONTH($L204) &gt;= 9), IF($O204 &lt;&gt; "", $E204/$O204, ""), ""),"")</f>
        <v>#VALUE!</v>
      </c>
      <c r="Y204" s="10" t="e">
        <f>IF('FY2023'!$A206&lt;&gt;"",IF(AND(MONTH($K204) &lt;= 10, MONTH($L204) &gt;= 10), IF($O204 &lt;&gt; "", $E204/$O204, ""), ""),"")</f>
        <v>#VALUE!</v>
      </c>
      <c r="Z204" s="10" t="e">
        <f>IF('FY2023'!$A206&lt;&gt;"",IF(AND(MONTH($K204) &lt;= 11, MONTH($L204) &gt;= 11), IF($O204 &lt;&gt; "", $E204/$O204, ""), ""),"")</f>
        <v>#VALUE!</v>
      </c>
      <c r="AA204" s="10" t="e">
        <f>IF('FY2023'!$A206&lt;&gt;"",IF(AND(MONTH($K204) &lt;= 12, MONTH($L204) &gt;= 12), IF($O204 &lt;&gt; "", $E204/$O204, ""), ""),"")</f>
        <v>#VALUE!</v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 t="e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#VALUE!</v>
      </c>
      <c r="L205" s="7" t="e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#VALUE!</v>
      </c>
      <c r="M205" s="7" t="e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#VALUE!</v>
      </c>
      <c r="N205" s="7" t="e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#VALUE!</v>
      </c>
      <c r="O205" s="5" t="e">
        <f t="shared" si="3"/>
        <v>#VALUE!</v>
      </c>
      <c r="P205" s="10" t="e">
        <f>IF('FY2023'!$A207&lt;&gt;"",IF(AND(MONTH($K205) &lt;= 1, MONTH($L205) &gt;= 1), IF($O205 &lt;&gt; "", $E205/$O205, ""), ""),"")</f>
        <v>#VALUE!</v>
      </c>
      <c r="Q205" s="10" t="e">
        <f>IF('FY2023'!$A207&lt;&gt;"",IF(AND(MONTH($K205) &lt;= 2, MONTH($L205) &gt;= 2), IF($O205 &lt;&gt; "", $E205/$O205, ""), ""),"")</f>
        <v>#VALUE!</v>
      </c>
      <c r="R205" s="10" t="e">
        <f>IF('FY2023'!$A207&lt;&gt;"",IF(AND(MONTH($K205) &lt;= 3, MONTH($L205) &gt;= 3), IF($O205 &lt;&gt; "", $E205/$O205, ""), ""),"")</f>
        <v>#VALUE!</v>
      </c>
      <c r="S205" s="10" t="e">
        <f>IF('FY2023'!$A207&lt;&gt;"",IF(AND(MONTH($K205) &lt;= 4, MONTH($L205) &gt;= 4), IF($O205 &lt;&gt; "", $E205/$O205, ""), ""),"")</f>
        <v>#VALUE!</v>
      </c>
      <c r="T205" s="10" t="e">
        <f>IF('FY2023'!$A207&lt;&gt;"",IF(AND(MONTH($K205) &lt;= 5, MONTH($L205) &gt;= 5), IF($O205 &lt;&gt; "", $E205/$O205, ""), ""),"")</f>
        <v>#VALUE!</v>
      </c>
      <c r="U205" s="10" t="e">
        <f>IF('FY2023'!$A207&lt;&gt;"",IF(AND(MONTH($K205) &lt;= 6, MONTH($L205) &gt;= 6), IF($O205 &lt;&gt; "", $E205/$O205, ""), ""),"")</f>
        <v>#VALUE!</v>
      </c>
      <c r="V205" s="10" t="e">
        <f>IF('FY2023'!$A207&lt;&gt;"",IF(AND(MONTH($K205) &lt;= 7, MONTH($L205) &gt;= 7 ), IF($O205 &lt;&gt; "", $E205/$O205, ""), ""),"")</f>
        <v>#VALUE!</v>
      </c>
      <c r="W205" s="10" t="e">
        <f>IF('FY2023'!$A207&lt;&gt;"",IF(AND(MONTH($K205) &lt;= 8, MONTH($L205) &gt;= 8), IF($O205 &lt;&gt; "", $E205/$O205, ""), ""),"")</f>
        <v>#VALUE!</v>
      </c>
      <c r="X205" s="10" t="e">
        <f>IF('FY2023'!$A207&lt;&gt;"",IF(AND(MONTH($K205) &lt;= 9, MONTH($L205) &gt;= 9), IF($O205 &lt;&gt; "", $E205/$O205, ""), ""),"")</f>
        <v>#VALUE!</v>
      </c>
      <c r="Y205" s="10" t="e">
        <f>IF('FY2023'!$A207&lt;&gt;"",IF(AND(MONTH($K205) &lt;= 10, MONTH($L205) &gt;= 10), IF($O205 &lt;&gt; "", $E205/$O205, ""), ""),"")</f>
        <v>#VALUE!</v>
      </c>
      <c r="Z205" s="10" t="e">
        <f>IF('FY2023'!$A207&lt;&gt;"",IF(AND(MONTH($K205) &lt;= 11, MONTH($L205) &gt;= 11), IF($O205 &lt;&gt; "", $E205/$O205, ""), ""),"")</f>
        <v>#VALUE!</v>
      </c>
      <c r="AA205" s="10" t="e">
        <f>IF('FY2023'!$A207&lt;&gt;"",IF(AND(MONTH($K205) &lt;= 12, MONTH($L205) &gt;= 12), IF($O205 &lt;&gt; "", $E205/$O205, ""), ""),"")</f>
        <v>#VALUE!</v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 t="e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#VALUE!</v>
      </c>
      <c r="L206" s="7" t="e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#VALUE!</v>
      </c>
      <c r="M206" s="7" t="e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#VALUE!</v>
      </c>
      <c r="N206" s="7" t="e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#VALUE!</v>
      </c>
      <c r="O206" s="5" t="e">
        <f t="shared" si="3"/>
        <v>#VALUE!</v>
      </c>
      <c r="P206" s="10" t="e">
        <f>IF('FY2023'!$A208&lt;&gt;"",IF(AND(MONTH($K206) &lt;= 1, MONTH($L206) &gt;= 1), IF($O206 &lt;&gt; "", $E206/$O206, ""), ""),"")</f>
        <v>#VALUE!</v>
      </c>
      <c r="Q206" s="10" t="e">
        <f>IF('FY2023'!$A208&lt;&gt;"",IF(AND(MONTH($K206) &lt;= 2, MONTH($L206) &gt;= 2), IF($O206 &lt;&gt; "", $E206/$O206, ""), ""),"")</f>
        <v>#VALUE!</v>
      </c>
      <c r="R206" s="10" t="e">
        <f>IF('FY2023'!$A208&lt;&gt;"",IF(AND(MONTH($K206) &lt;= 3, MONTH($L206) &gt;= 3), IF($O206 &lt;&gt; "", $E206/$O206, ""), ""),"")</f>
        <v>#VALUE!</v>
      </c>
      <c r="S206" s="10" t="e">
        <f>IF('FY2023'!$A208&lt;&gt;"",IF(AND(MONTH($K206) &lt;= 4, MONTH($L206) &gt;= 4), IF($O206 &lt;&gt; "", $E206/$O206, ""), ""),"")</f>
        <v>#VALUE!</v>
      </c>
      <c r="T206" s="10" t="e">
        <f>IF('FY2023'!$A208&lt;&gt;"",IF(AND(MONTH($K206) &lt;= 5, MONTH($L206) &gt;= 5), IF($O206 &lt;&gt; "", $E206/$O206, ""), ""),"")</f>
        <v>#VALUE!</v>
      </c>
      <c r="U206" s="10" t="e">
        <f>IF('FY2023'!$A208&lt;&gt;"",IF(AND(MONTH($K206) &lt;= 6, MONTH($L206) &gt;= 6), IF($O206 &lt;&gt; "", $E206/$O206, ""), ""),"")</f>
        <v>#VALUE!</v>
      </c>
      <c r="V206" s="10" t="e">
        <f>IF('FY2023'!$A208&lt;&gt;"",IF(AND(MONTH($K206) &lt;= 7, MONTH($L206) &gt;= 7 ), IF($O206 &lt;&gt; "", $E206/$O206, ""), ""),"")</f>
        <v>#VALUE!</v>
      </c>
      <c r="W206" s="10" t="e">
        <f>IF('FY2023'!$A208&lt;&gt;"",IF(AND(MONTH($K206) &lt;= 8, MONTH($L206) &gt;= 8), IF($O206 &lt;&gt; "", $E206/$O206, ""), ""),"")</f>
        <v>#VALUE!</v>
      </c>
      <c r="X206" s="10" t="e">
        <f>IF('FY2023'!$A208&lt;&gt;"",IF(AND(MONTH($K206) &lt;= 9, MONTH($L206) &gt;= 9), IF($O206 &lt;&gt; "", $E206/$O206, ""), ""),"")</f>
        <v>#VALUE!</v>
      </c>
      <c r="Y206" s="10" t="e">
        <f>IF('FY2023'!$A208&lt;&gt;"",IF(AND(MONTH($K206) &lt;= 10, MONTH($L206) &gt;= 10), IF($O206 &lt;&gt; "", $E206/$O206, ""), ""),"")</f>
        <v>#VALUE!</v>
      </c>
      <c r="Z206" s="10" t="e">
        <f>IF('FY2023'!$A208&lt;&gt;"",IF(AND(MONTH($K206) &lt;= 11, MONTH($L206) &gt;= 11), IF($O206 &lt;&gt; "", $E206/$O206, ""), ""),"")</f>
        <v>#VALUE!</v>
      </c>
      <c r="AA206" s="10" t="e">
        <f>IF('FY2023'!$A208&lt;&gt;"",IF(AND(MONTH($K206) &lt;= 12, MONTH($L206) &gt;= 12), IF($O206 &lt;&gt; "", $E206/$O206, ""), ""),"")</f>
        <v>#VALUE!</v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 t="e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#VALUE!</v>
      </c>
      <c r="L207" s="7" t="e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#VALUE!</v>
      </c>
      <c r="M207" s="7" t="e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#VALUE!</v>
      </c>
      <c r="N207" s="7" t="e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#VALUE!</v>
      </c>
      <c r="O207" s="5" t="e">
        <f t="shared" si="3"/>
        <v>#VALUE!</v>
      </c>
      <c r="P207" s="10" t="e">
        <f>IF('FY2023'!$A209&lt;&gt;"",IF(AND(MONTH($K207) &lt;= 1, MONTH($L207) &gt;= 1), IF($O207 &lt;&gt; "", $E207/$O207, ""), ""),"")</f>
        <v>#VALUE!</v>
      </c>
      <c r="Q207" s="10" t="e">
        <f>IF('FY2023'!$A209&lt;&gt;"",IF(AND(MONTH($K207) &lt;= 2, MONTH($L207) &gt;= 2), IF($O207 &lt;&gt; "", $E207/$O207, ""), ""),"")</f>
        <v>#VALUE!</v>
      </c>
      <c r="R207" s="10" t="e">
        <f>IF('FY2023'!$A209&lt;&gt;"",IF(AND(MONTH($K207) &lt;= 3, MONTH($L207) &gt;= 3), IF($O207 &lt;&gt; "", $E207/$O207, ""), ""),"")</f>
        <v>#VALUE!</v>
      </c>
      <c r="S207" s="10" t="e">
        <f>IF('FY2023'!$A209&lt;&gt;"",IF(AND(MONTH($K207) &lt;= 4, MONTH($L207) &gt;= 4), IF($O207 &lt;&gt; "", $E207/$O207, ""), ""),"")</f>
        <v>#VALUE!</v>
      </c>
      <c r="T207" s="10" t="e">
        <f>IF('FY2023'!$A209&lt;&gt;"",IF(AND(MONTH($K207) &lt;= 5, MONTH($L207) &gt;= 5), IF($O207 &lt;&gt; "", $E207/$O207, ""), ""),"")</f>
        <v>#VALUE!</v>
      </c>
      <c r="U207" s="10" t="e">
        <f>IF('FY2023'!$A209&lt;&gt;"",IF(AND(MONTH($K207) &lt;= 6, MONTH($L207) &gt;= 6), IF($O207 &lt;&gt; "", $E207/$O207, ""), ""),"")</f>
        <v>#VALUE!</v>
      </c>
      <c r="V207" s="10" t="e">
        <f>IF('FY2023'!$A209&lt;&gt;"",IF(AND(MONTH($K207) &lt;= 7, MONTH($L207) &gt;= 7 ), IF($O207 &lt;&gt; "", $E207/$O207, ""), ""),"")</f>
        <v>#VALUE!</v>
      </c>
      <c r="W207" s="10" t="e">
        <f>IF('FY2023'!$A209&lt;&gt;"",IF(AND(MONTH($K207) &lt;= 8, MONTH($L207) &gt;= 8), IF($O207 &lt;&gt; "", $E207/$O207, ""), ""),"")</f>
        <v>#VALUE!</v>
      </c>
      <c r="X207" s="10" t="e">
        <f>IF('FY2023'!$A209&lt;&gt;"",IF(AND(MONTH($K207) &lt;= 9, MONTH($L207) &gt;= 9), IF($O207 &lt;&gt; "", $E207/$O207, ""), ""),"")</f>
        <v>#VALUE!</v>
      </c>
      <c r="Y207" s="10" t="e">
        <f>IF('FY2023'!$A209&lt;&gt;"",IF(AND(MONTH($K207) &lt;= 10, MONTH($L207) &gt;= 10), IF($O207 &lt;&gt; "", $E207/$O207, ""), ""),"")</f>
        <v>#VALUE!</v>
      </c>
      <c r="Z207" s="10" t="e">
        <f>IF('FY2023'!$A209&lt;&gt;"",IF(AND(MONTH($K207) &lt;= 11, MONTH($L207) &gt;= 11), IF($O207 &lt;&gt; "", $E207/$O207, ""), ""),"")</f>
        <v>#VALUE!</v>
      </c>
      <c r="AA207" s="10" t="e">
        <f>IF('FY2023'!$A209&lt;&gt;"",IF(AND(MONTH($K207) &lt;= 12, MONTH($L207) &gt;= 12), IF($O207 &lt;&gt; "", $E207/$O207, ""), ""),"")</f>
        <v>#VALUE!</v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 t="e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#VALUE!</v>
      </c>
      <c r="L208" s="7" t="e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#VALUE!</v>
      </c>
      <c r="M208" s="7" t="e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#VALUE!</v>
      </c>
      <c r="N208" s="7" t="e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#VALUE!</v>
      </c>
      <c r="O208" s="5" t="e">
        <f t="shared" si="3"/>
        <v>#VALUE!</v>
      </c>
      <c r="P208" s="10" t="e">
        <f>IF('FY2023'!$A210&lt;&gt;"",IF(AND(MONTH($K208) &lt;= 1, MONTH($L208) &gt;= 1), IF($O208 &lt;&gt; "", $E208/$O208, ""), ""),"")</f>
        <v>#VALUE!</v>
      </c>
      <c r="Q208" s="10" t="e">
        <f>IF('FY2023'!$A210&lt;&gt;"",IF(AND(MONTH($K208) &lt;= 2, MONTH($L208) &gt;= 2), IF($O208 &lt;&gt; "", $E208/$O208, ""), ""),"")</f>
        <v>#VALUE!</v>
      </c>
      <c r="R208" s="10" t="e">
        <f>IF('FY2023'!$A210&lt;&gt;"",IF(AND(MONTH($K208) &lt;= 3, MONTH($L208) &gt;= 3), IF($O208 &lt;&gt; "", $E208/$O208, ""), ""),"")</f>
        <v>#VALUE!</v>
      </c>
      <c r="S208" s="10" t="e">
        <f>IF('FY2023'!$A210&lt;&gt;"",IF(AND(MONTH($K208) &lt;= 4, MONTH($L208) &gt;= 4), IF($O208 &lt;&gt; "", $E208/$O208, ""), ""),"")</f>
        <v>#VALUE!</v>
      </c>
      <c r="T208" s="10" t="e">
        <f>IF('FY2023'!$A210&lt;&gt;"",IF(AND(MONTH($K208) &lt;= 5, MONTH($L208) &gt;= 5), IF($O208 &lt;&gt; "", $E208/$O208, ""), ""),"")</f>
        <v>#VALUE!</v>
      </c>
      <c r="U208" s="10" t="e">
        <f>IF('FY2023'!$A210&lt;&gt;"",IF(AND(MONTH($K208) &lt;= 6, MONTH($L208) &gt;= 6), IF($O208 &lt;&gt; "", $E208/$O208, ""), ""),"")</f>
        <v>#VALUE!</v>
      </c>
      <c r="V208" s="10" t="e">
        <f>IF('FY2023'!$A210&lt;&gt;"",IF(AND(MONTH($K208) &lt;= 7, MONTH($L208) &gt;= 7 ), IF($O208 &lt;&gt; "", $E208/$O208, ""), ""),"")</f>
        <v>#VALUE!</v>
      </c>
      <c r="W208" s="10" t="e">
        <f>IF('FY2023'!$A210&lt;&gt;"",IF(AND(MONTH($K208) &lt;= 8, MONTH($L208) &gt;= 8), IF($O208 &lt;&gt; "", $E208/$O208, ""), ""),"")</f>
        <v>#VALUE!</v>
      </c>
      <c r="X208" s="10" t="e">
        <f>IF('FY2023'!$A210&lt;&gt;"",IF(AND(MONTH($K208) &lt;= 9, MONTH($L208) &gt;= 9), IF($O208 &lt;&gt; "", $E208/$O208, ""), ""),"")</f>
        <v>#VALUE!</v>
      </c>
      <c r="Y208" s="10" t="e">
        <f>IF('FY2023'!$A210&lt;&gt;"",IF(AND(MONTH($K208) &lt;= 10, MONTH($L208) &gt;= 10), IF($O208 &lt;&gt; "", $E208/$O208, ""), ""),"")</f>
        <v>#VALUE!</v>
      </c>
      <c r="Z208" s="10" t="e">
        <f>IF('FY2023'!$A210&lt;&gt;"",IF(AND(MONTH($K208) &lt;= 11, MONTH($L208) &gt;= 11), IF($O208 &lt;&gt; "", $E208/$O208, ""), ""),"")</f>
        <v>#VALUE!</v>
      </c>
      <c r="AA208" s="10" t="e">
        <f>IF('FY2023'!$A210&lt;&gt;"",IF(AND(MONTH($K208) &lt;= 12, MONTH($L208) &gt;= 12), IF($O208 &lt;&gt; "", $E208/$O208, ""), ""),"")</f>
        <v>#VALUE!</v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 t="e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#VALUE!</v>
      </c>
      <c r="L209" s="7" t="e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#VALUE!</v>
      </c>
      <c r="M209" s="7" t="e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#VALUE!</v>
      </c>
      <c r="N209" s="7" t="e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#VALUE!</v>
      </c>
      <c r="O209" s="5" t="e">
        <f t="shared" si="3"/>
        <v>#VALUE!</v>
      </c>
      <c r="P209" s="10" t="e">
        <f>IF('FY2023'!$A211&lt;&gt;"",IF(AND(MONTH($K209) &lt;= 1, MONTH($L209) &gt;= 1), IF($O209 &lt;&gt; "", $E209/$O209, ""), ""),"")</f>
        <v>#VALUE!</v>
      </c>
      <c r="Q209" s="10" t="e">
        <f>IF('FY2023'!$A211&lt;&gt;"",IF(AND(MONTH($K209) &lt;= 2, MONTH($L209) &gt;= 2), IF($O209 &lt;&gt; "", $E209/$O209, ""), ""),"")</f>
        <v>#VALUE!</v>
      </c>
      <c r="R209" s="10" t="e">
        <f>IF('FY2023'!$A211&lt;&gt;"",IF(AND(MONTH($K209) &lt;= 3, MONTH($L209) &gt;= 3), IF($O209 &lt;&gt; "", $E209/$O209, ""), ""),"")</f>
        <v>#VALUE!</v>
      </c>
      <c r="S209" s="10" t="e">
        <f>IF('FY2023'!$A211&lt;&gt;"",IF(AND(MONTH($K209) &lt;= 4, MONTH($L209) &gt;= 4), IF($O209 &lt;&gt; "", $E209/$O209, ""), ""),"")</f>
        <v>#VALUE!</v>
      </c>
      <c r="T209" s="10" t="e">
        <f>IF('FY2023'!$A211&lt;&gt;"",IF(AND(MONTH($K209) &lt;= 5, MONTH($L209) &gt;= 5), IF($O209 &lt;&gt; "", $E209/$O209, ""), ""),"")</f>
        <v>#VALUE!</v>
      </c>
      <c r="U209" s="10" t="e">
        <f>IF('FY2023'!$A211&lt;&gt;"",IF(AND(MONTH($K209) &lt;= 6, MONTH($L209) &gt;= 6), IF($O209 &lt;&gt; "", $E209/$O209, ""), ""),"")</f>
        <v>#VALUE!</v>
      </c>
      <c r="V209" s="10" t="e">
        <f>IF('FY2023'!$A211&lt;&gt;"",IF(AND(MONTH($K209) &lt;= 7, MONTH($L209) &gt;= 7 ), IF($O209 &lt;&gt; "", $E209/$O209, ""), ""),"")</f>
        <v>#VALUE!</v>
      </c>
      <c r="W209" s="10" t="e">
        <f>IF('FY2023'!$A211&lt;&gt;"",IF(AND(MONTH($K209) &lt;= 8, MONTH($L209) &gt;= 8), IF($O209 &lt;&gt; "", $E209/$O209, ""), ""),"")</f>
        <v>#VALUE!</v>
      </c>
      <c r="X209" s="10" t="e">
        <f>IF('FY2023'!$A211&lt;&gt;"",IF(AND(MONTH($K209) &lt;= 9, MONTH($L209) &gt;= 9), IF($O209 &lt;&gt; "", $E209/$O209, ""), ""),"")</f>
        <v>#VALUE!</v>
      </c>
      <c r="Y209" s="10" t="e">
        <f>IF('FY2023'!$A211&lt;&gt;"",IF(AND(MONTH($K209) &lt;= 10, MONTH($L209) &gt;= 10), IF($O209 &lt;&gt; "", $E209/$O209, ""), ""),"")</f>
        <v>#VALUE!</v>
      </c>
      <c r="Z209" s="10" t="e">
        <f>IF('FY2023'!$A211&lt;&gt;"",IF(AND(MONTH($K209) &lt;= 11, MONTH($L209) &gt;= 11), IF($O209 &lt;&gt; "", $E209/$O209, ""), ""),"")</f>
        <v>#VALUE!</v>
      </c>
      <c r="AA209" s="10" t="e">
        <f>IF('FY2023'!$A211&lt;&gt;"",IF(AND(MONTH($K209) &lt;= 12, MONTH($L209) &gt;= 12), IF($O209 &lt;&gt; "", $E209/$O209, ""), ""),"")</f>
        <v>#VALUE!</v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 t="e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#VALUE!</v>
      </c>
      <c r="L210" s="7" t="e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#VALUE!</v>
      </c>
      <c r="M210" s="7" t="e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#VALUE!</v>
      </c>
      <c r="N210" s="7" t="e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#VALUE!</v>
      </c>
      <c r="O210" s="5" t="e">
        <f t="shared" si="3"/>
        <v>#VALUE!</v>
      </c>
      <c r="P210" s="10" t="e">
        <f>IF('FY2023'!$A212&lt;&gt;"",IF(AND(MONTH($K210) &lt;= 1, MONTH($L210) &gt;= 1), IF($O210 &lt;&gt; "", $E210/$O210, ""), ""),"")</f>
        <v>#VALUE!</v>
      </c>
      <c r="Q210" s="10" t="e">
        <f>IF('FY2023'!$A212&lt;&gt;"",IF(AND(MONTH($K210) &lt;= 2, MONTH($L210) &gt;= 2), IF($O210 &lt;&gt; "", $E210/$O210, ""), ""),"")</f>
        <v>#VALUE!</v>
      </c>
      <c r="R210" s="10" t="e">
        <f>IF('FY2023'!$A212&lt;&gt;"",IF(AND(MONTH($K210) &lt;= 3, MONTH($L210) &gt;= 3), IF($O210 &lt;&gt; "", $E210/$O210, ""), ""),"")</f>
        <v>#VALUE!</v>
      </c>
      <c r="S210" s="10" t="e">
        <f>IF('FY2023'!$A212&lt;&gt;"",IF(AND(MONTH($K210) &lt;= 4, MONTH($L210) &gt;= 4), IF($O210 &lt;&gt; "", $E210/$O210, ""), ""),"")</f>
        <v>#VALUE!</v>
      </c>
      <c r="T210" s="10" t="e">
        <f>IF('FY2023'!$A212&lt;&gt;"",IF(AND(MONTH($K210) &lt;= 5, MONTH($L210) &gt;= 5), IF($O210 &lt;&gt; "", $E210/$O210, ""), ""),"")</f>
        <v>#VALUE!</v>
      </c>
      <c r="U210" s="10" t="e">
        <f>IF('FY2023'!$A212&lt;&gt;"",IF(AND(MONTH($K210) &lt;= 6, MONTH($L210) &gt;= 6), IF($O210 &lt;&gt; "", $E210/$O210, ""), ""),"")</f>
        <v>#VALUE!</v>
      </c>
      <c r="V210" s="10" t="e">
        <f>IF('FY2023'!$A212&lt;&gt;"",IF(AND(MONTH($K210) &lt;= 7, MONTH($L210) &gt;= 7 ), IF($O210 &lt;&gt; "", $E210/$O210, ""), ""),"")</f>
        <v>#VALUE!</v>
      </c>
      <c r="W210" s="10" t="e">
        <f>IF('FY2023'!$A212&lt;&gt;"",IF(AND(MONTH($K210) &lt;= 8, MONTH($L210) &gt;= 8), IF($O210 &lt;&gt; "", $E210/$O210, ""), ""),"")</f>
        <v>#VALUE!</v>
      </c>
      <c r="X210" s="10" t="e">
        <f>IF('FY2023'!$A212&lt;&gt;"",IF(AND(MONTH($K210) &lt;= 9, MONTH($L210) &gt;= 9), IF($O210 &lt;&gt; "", $E210/$O210, ""), ""),"")</f>
        <v>#VALUE!</v>
      </c>
      <c r="Y210" s="10" t="e">
        <f>IF('FY2023'!$A212&lt;&gt;"",IF(AND(MONTH($K210) &lt;= 10, MONTH($L210) &gt;= 10), IF($O210 &lt;&gt; "", $E210/$O210, ""), ""),"")</f>
        <v>#VALUE!</v>
      </c>
      <c r="Z210" s="10" t="e">
        <f>IF('FY2023'!$A212&lt;&gt;"",IF(AND(MONTH($K210) &lt;= 11, MONTH($L210) &gt;= 11), IF($O210 &lt;&gt; "", $E210/$O210, ""), ""),"")</f>
        <v>#VALUE!</v>
      </c>
      <c r="AA210" s="10" t="e">
        <f>IF('FY2023'!$A212&lt;&gt;"",IF(AND(MONTH($K210) &lt;= 12, MONTH($L210) &gt;= 12), IF($O210 &lt;&gt; "", $E210/$O210, ""), ""),"")</f>
        <v>#VALUE!</v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 t="e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#VALUE!</v>
      </c>
      <c r="L211" s="7" t="e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#VALUE!</v>
      </c>
      <c r="M211" s="7" t="e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#VALUE!</v>
      </c>
      <c r="N211" s="7" t="e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#VALUE!</v>
      </c>
      <c r="O211" s="5" t="e">
        <f t="shared" si="3"/>
        <v>#VALUE!</v>
      </c>
      <c r="P211" s="10" t="e">
        <f>IF('FY2023'!$A213&lt;&gt;"",IF(AND(MONTH($K211) &lt;= 1, MONTH($L211) &gt;= 1), IF($O211 &lt;&gt; "", $E211/$O211, ""), ""),"")</f>
        <v>#VALUE!</v>
      </c>
      <c r="Q211" s="10" t="e">
        <f>IF('FY2023'!$A213&lt;&gt;"",IF(AND(MONTH($K211) &lt;= 2, MONTH($L211) &gt;= 2), IF($O211 &lt;&gt; "", $E211/$O211, ""), ""),"")</f>
        <v>#VALUE!</v>
      </c>
      <c r="R211" s="10" t="e">
        <f>IF('FY2023'!$A213&lt;&gt;"",IF(AND(MONTH($K211) &lt;= 3, MONTH($L211) &gt;= 3), IF($O211 &lt;&gt; "", $E211/$O211, ""), ""),"")</f>
        <v>#VALUE!</v>
      </c>
      <c r="S211" s="10" t="e">
        <f>IF('FY2023'!$A213&lt;&gt;"",IF(AND(MONTH($K211) &lt;= 4, MONTH($L211) &gt;= 4), IF($O211 &lt;&gt; "", $E211/$O211, ""), ""),"")</f>
        <v>#VALUE!</v>
      </c>
      <c r="T211" s="10" t="e">
        <f>IF('FY2023'!$A213&lt;&gt;"",IF(AND(MONTH($K211) &lt;= 5, MONTH($L211) &gt;= 5), IF($O211 &lt;&gt; "", $E211/$O211, ""), ""),"")</f>
        <v>#VALUE!</v>
      </c>
      <c r="U211" s="10" t="e">
        <f>IF('FY2023'!$A213&lt;&gt;"",IF(AND(MONTH($K211) &lt;= 6, MONTH($L211) &gt;= 6), IF($O211 &lt;&gt; "", $E211/$O211, ""), ""),"")</f>
        <v>#VALUE!</v>
      </c>
      <c r="V211" s="10" t="e">
        <f>IF('FY2023'!$A213&lt;&gt;"",IF(AND(MONTH($K211) &lt;= 7, MONTH($L211) &gt;= 7 ), IF($O211 &lt;&gt; "", $E211/$O211, ""), ""),"")</f>
        <v>#VALUE!</v>
      </c>
      <c r="W211" s="10" t="e">
        <f>IF('FY2023'!$A213&lt;&gt;"",IF(AND(MONTH($K211) &lt;= 8, MONTH($L211) &gt;= 8), IF($O211 &lt;&gt; "", $E211/$O211, ""), ""),"")</f>
        <v>#VALUE!</v>
      </c>
      <c r="X211" s="10" t="e">
        <f>IF('FY2023'!$A213&lt;&gt;"",IF(AND(MONTH($K211) &lt;= 9, MONTH($L211) &gt;= 9), IF($O211 &lt;&gt; "", $E211/$O211, ""), ""),"")</f>
        <v>#VALUE!</v>
      </c>
      <c r="Y211" s="10" t="e">
        <f>IF('FY2023'!$A213&lt;&gt;"",IF(AND(MONTH($K211) &lt;= 10, MONTH($L211) &gt;= 10), IF($O211 &lt;&gt; "", $E211/$O211, ""), ""),"")</f>
        <v>#VALUE!</v>
      </c>
      <c r="Z211" s="10" t="e">
        <f>IF('FY2023'!$A213&lt;&gt;"",IF(AND(MONTH($K211) &lt;= 11, MONTH($L211) &gt;= 11), IF($O211 &lt;&gt; "", $E211/$O211, ""), ""),"")</f>
        <v>#VALUE!</v>
      </c>
      <c r="AA211" s="10" t="e">
        <f>IF('FY2023'!$A213&lt;&gt;"",IF(AND(MONTH($K211) &lt;= 12, MONTH($L211) &gt;= 12), IF($O211 &lt;&gt; "", $E211/$O211, ""), ""),"")</f>
        <v>#VALUE!</v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 t="e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#VALUE!</v>
      </c>
      <c r="L212" s="7" t="e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#VALUE!</v>
      </c>
      <c r="M212" s="7" t="e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#VALUE!</v>
      </c>
      <c r="N212" s="7" t="e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#VALUE!</v>
      </c>
      <c r="O212" s="5" t="e">
        <f t="shared" si="3"/>
        <v>#VALUE!</v>
      </c>
      <c r="P212" s="10" t="e">
        <f>IF('FY2023'!$A214&lt;&gt;"",IF(AND(MONTH($K212) &lt;= 1, MONTH($L212) &gt;= 1), IF($O212 &lt;&gt; "", $E212/$O212, ""), ""),"")</f>
        <v>#VALUE!</v>
      </c>
      <c r="Q212" s="10" t="e">
        <f>IF('FY2023'!$A214&lt;&gt;"",IF(AND(MONTH($K212) &lt;= 2, MONTH($L212) &gt;= 2), IF($O212 &lt;&gt; "", $E212/$O212, ""), ""),"")</f>
        <v>#VALUE!</v>
      </c>
      <c r="R212" s="10" t="e">
        <f>IF('FY2023'!$A214&lt;&gt;"",IF(AND(MONTH($K212) &lt;= 3, MONTH($L212) &gt;= 3), IF($O212 &lt;&gt; "", $E212/$O212, ""), ""),"")</f>
        <v>#VALUE!</v>
      </c>
      <c r="S212" s="10" t="e">
        <f>IF('FY2023'!$A214&lt;&gt;"",IF(AND(MONTH($K212) &lt;= 4, MONTH($L212) &gt;= 4), IF($O212 &lt;&gt; "", $E212/$O212, ""), ""),"")</f>
        <v>#VALUE!</v>
      </c>
      <c r="T212" s="10" t="e">
        <f>IF('FY2023'!$A214&lt;&gt;"",IF(AND(MONTH($K212) &lt;= 5, MONTH($L212) &gt;= 5), IF($O212 &lt;&gt; "", $E212/$O212, ""), ""),"")</f>
        <v>#VALUE!</v>
      </c>
      <c r="U212" s="10" t="e">
        <f>IF('FY2023'!$A214&lt;&gt;"",IF(AND(MONTH($K212) &lt;= 6, MONTH($L212) &gt;= 6), IF($O212 &lt;&gt; "", $E212/$O212, ""), ""),"")</f>
        <v>#VALUE!</v>
      </c>
      <c r="V212" s="10" t="e">
        <f>IF('FY2023'!$A214&lt;&gt;"",IF(AND(MONTH($K212) &lt;= 7, MONTH($L212) &gt;= 7 ), IF($O212 &lt;&gt; "", $E212/$O212, ""), ""),"")</f>
        <v>#VALUE!</v>
      </c>
      <c r="W212" s="10" t="e">
        <f>IF('FY2023'!$A214&lt;&gt;"",IF(AND(MONTH($K212) &lt;= 8, MONTH($L212) &gt;= 8), IF($O212 &lt;&gt; "", $E212/$O212, ""), ""),"")</f>
        <v>#VALUE!</v>
      </c>
      <c r="X212" s="10" t="e">
        <f>IF('FY2023'!$A214&lt;&gt;"",IF(AND(MONTH($K212) &lt;= 9, MONTH($L212) &gt;= 9), IF($O212 &lt;&gt; "", $E212/$O212, ""), ""),"")</f>
        <v>#VALUE!</v>
      </c>
      <c r="Y212" s="10" t="e">
        <f>IF('FY2023'!$A214&lt;&gt;"",IF(AND(MONTH($K212) &lt;= 10, MONTH($L212) &gt;= 10), IF($O212 &lt;&gt; "", $E212/$O212, ""), ""),"")</f>
        <v>#VALUE!</v>
      </c>
      <c r="Z212" s="10" t="e">
        <f>IF('FY2023'!$A214&lt;&gt;"",IF(AND(MONTH($K212) &lt;= 11, MONTH($L212) &gt;= 11), IF($O212 &lt;&gt; "", $E212/$O212, ""), ""),"")</f>
        <v>#VALUE!</v>
      </c>
      <c r="AA212" s="10" t="e">
        <f>IF('FY2023'!$A214&lt;&gt;"",IF(AND(MONTH($K212) &lt;= 12, MONTH($L212) &gt;= 12), IF($O212 &lt;&gt; "", $E212/$O212, ""), ""),"")</f>
        <v>#VALUE!</v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 t="e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#VALUE!</v>
      </c>
      <c r="L213" s="7" t="e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#VALUE!</v>
      </c>
      <c r="M213" s="7" t="e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#VALUE!</v>
      </c>
      <c r="N213" s="7" t="e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#VALUE!</v>
      </c>
      <c r="O213" s="5" t="e">
        <f t="shared" si="3"/>
        <v>#VALUE!</v>
      </c>
      <c r="P213" s="10" t="e">
        <f>IF('FY2023'!$A215&lt;&gt;"",IF(AND(MONTH($K213) &lt;= 1, MONTH($L213) &gt;= 1), IF($O213 &lt;&gt; "", $E213/$O213, ""), ""),"")</f>
        <v>#VALUE!</v>
      </c>
      <c r="Q213" s="10" t="e">
        <f>IF('FY2023'!$A215&lt;&gt;"",IF(AND(MONTH($K213) &lt;= 2, MONTH($L213) &gt;= 2), IF($O213 &lt;&gt; "", $E213/$O213, ""), ""),"")</f>
        <v>#VALUE!</v>
      </c>
      <c r="R213" s="10" t="e">
        <f>IF('FY2023'!$A215&lt;&gt;"",IF(AND(MONTH($K213) &lt;= 3, MONTH($L213) &gt;= 3), IF($O213 &lt;&gt; "", $E213/$O213, ""), ""),"")</f>
        <v>#VALUE!</v>
      </c>
      <c r="S213" s="10" t="e">
        <f>IF('FY2023'!$A215&lt;&gt;"",IF(AND(MONTH($K213) &lt;= 4, MONTH($L213) &gt;= 4), IF($O213 &lt;&gt; "", $E213/$O213, ""), ""),"")</f>
        <v>#VALUE!</v>
      </c>
      <c r="T213" s="10" t="e">
        <f>IF('FY2023'!$A215&lt;&gt;"",IF(AND(MONTH($K213) &lt;= 5, MONTH($L213) &gt;= 5), IF($O213 &lt;&gt; "", $E213/$O213, ""), ""),"")</f>
        <v>#VALUE!</v>
      </c>
      <c r="U213" s="10" t="e">
        <f>IF('FY2023'!$A215&lt;&gt;"",IF(AND(MONTH($K213) &lt;= 6, MONTH($L213) &gt;= 6), IF($O213 &lt;&gt; "", $E213/$O213, ""), ""),"")</f>
        <v>#VALUE!</v>
      </c>
      <c r="V213" s="10" t="e">
        <f>IF('FY2023'!$A215&lt;&gt;"",IF(AND(MONTH($K213) &lt;= 7, MONTH($L213) &gt;= 7 ), IF($O213 &lt;&gt; "", $E213/$O213, ""), ""),"")</f>
        <v>#VALUE!</v>
      </c>
      <c r="W213" s="10" t="e">
        <f>IF('FY2023'!$A215&lt;&gt;"",IF(AND(MONTH($K213) &lt;= 8, MONTH($L213) &gt;= 8), IF($O213 &lt;&gt; "", $E213/$O213, ""), ""),"")</f>
        <v>#VALUE!</v>
      </c>
      <c r="X213" s="10" t="e">
        <f>IF('FY2023'!$A215&lt;&gt;"",IF(AND(MONTH($K213) &lt;= 9, MONTH($L213) &gt;= 9), IF($O213 &lt;&gt; "", $E213/$O213, ""), ""),"")</f>
        <v>#VALUE!</v>
      </c>
      <c r="Y213" s="10" t="e">
        <f>IF('FY2023'!$A215&lt;&gt;"",IF(AND(MONTH($K213) &lt;= 10, MONTH($L213) &gt;= 10), IF($O213 &lt;&gt; "", $E213/$O213, ""), ""),"")</f>
        <v>#VALUE!</v>
      </c>
      <c r="Z213" s="10" t="e">
        <f>IF('FY2023'!$A215&lt;&gt;"",IF(AND(MONTH($K213) &lt;= 11, MONTH($L213) &gt;= 11), IF($O213 &lt;&gt; "", $E213/$O213, ""), ""),"")</f>
        <v>#VALUE!</v>
      </c>
      <c r="AA213" s="10" t="e">
        <f>IF('FY2023'!$A215&lt;&gt;"",IF(AND(MONTH($K213) &lt;= 12, MONTH($L213) &gt;= 12), IF($O213 &lt;&gt; "", $E213/$O213, ""), ""),"")</f>
        <v>#VALUE!</v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 t="e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#VALUE!</v>
      </c>
      <c r="L214" s="7" t="e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#VALUE!</v>
      </c>
      <c r="M214" s="7" t="e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#VALUE!</v>
      </c>
      <c r="N214" s="7" t="e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#VALUE!</v>
      </c>
      <c r="O214" s="5" t="e">
        <f t="shared" si="3"/>
        <v>#VALUE!</v>
      </c>
      <c r="P214" s="10" t="e">
        <f>IF('FY2023'!$A216&lt;&gt;"",IF(AND(MONTH($K214) &lt;= 1, MONTH($L214) &gt;= 1), IF($O214 &lt;&gt; "", $E214/$O214, ""), ""),"")</f>
        <v>#VALUE!</v>
      </c>
      <c r="Q214" s="10" t="e">
        <f>IF('FY2023'!$A216&lt;&gt;"",IF(AND(MONTH($K214) &lt;= 2, MONTH($L214) &gt;= 2), IF($O214 &lt;&gt; "", $E214/$O214, ""), ""),"")</f>
        <v>#VALUE!</v>
      </c>
      <c r="R214" s="10" t="e">
        <f>IF('FY2023'!$A216&lt;&gt;"",IF(AND(MONTH($K214) &lt;= 3, MONTH($L214) &gt;= 3), IF($O214 &lt;&gt; "", $E214/$O214, ""), ""),"")</f>
        <v>#VALUE!</v>
      </c>
      <c r="S214" s="10" t="e">
        <f>IF('FY2023'!$A216&lt;&gt;"",IF(AND(MONTH($K214) &lt;= 4, MONTH($L214) &gt;= 4), IF($O214 &lt;&gt; "", $E214/$O214, ""), ""),"")</f>
        <v>#VALUE!</v>
      </c>
      <c r="T214" s="10" t="e">
        <f>IF('FY2023'!$A216&lt;&gt;"",IF(AND(MONTH($K214) &lt;= 5, MONTH($L214) &gt;= 5), IF($O214 &lt;&gt; "", $E214/$O214, ""), ""),"")</f>
        <v>#VALUE!</v>
      </c>
      <c r="U214" s="10" t="e">
        <f>IF('FY2023'!$A216&lt;&gt;"",IF(AND(MONTH($K214) &lt;= 6, MONTH($L214) &gt;= 6), IF($O214 &lt;&gt; "", $E214/$O214, ""), ""),"")</f>
        <v>#VALUE!</v>
      </c>
      <c r="V214" s="10" t="e">
        <f>IF('FY2023'!$A216&lt;&gt;"",IF(AND(MONTH($K214) &lt;= 7, MONTH($L214) &gt;= 7 ), IF($O214 &lt;&gt; "", $E214/$O214, ""), ""),"")</f>
        <v>#VALUE!</v>
      </c>
      <c r="W214" s="10" t="e">
        <f>IF('FY2023'!$A216&lt;&gt;"",IF(AND(MONTH($K214) &lt;= 8, MONTH($L214) &gt;= 8), IF($O214 &lt;&gt; "", $E214/$O214, ""), ""),"")</f>
        <v>#VALUE!</v>
      </c>
      <c r="X214" s="10" t="e">
        <f>IF('FY2023'!$A216&lt;&gt;"",IF(AND(MONTH($K214) &lt;= 9, MONTH($L214) &gt;= 9), IF($O214 &lt;&gt; "", $E214/$O214, ""), ""),"")</f>
        <v>#VALUE!</v>
      </c>
      <c r="Y214" s="10" t="e">
        <f>IF('FY2023'!$A216&lt;&gt;"",IF(AND(MONTH($K214) &lt;= 10, MONTH($L214) &gt;= 10), IF($O214 &lt;&gt; "", $E214/$O214, ""), ""),"")</f>
        <v>#VALUE!</v>
      </c>
      <c r="Z214" s="10" t="e">
        <f>IF('FY2023'!$A216&lt;&gt;"",IF(AND(MONTH($K214) &lt;= 11, MONTH($L214) &gt;= 11), IF($O214 &lt;&gt; "", $E214/$O214, ""), ""),"")</f>
        <v>#VALUE!</v>
      </c>
      <c r="AA214" s="10" t="e">
        <f>IF('FY2023'!$A216&lt;&gt;"",IF(AND(MONTH($K214) &lt;= 12, MONTH($L214) &gt;= 12), IF($O214 &lt;&gt; "", $E214/$O214, ""), ""),"")</f>
        <v>#VALUE!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 t="e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#VALUE!</v>
      </c>
      <c r="L215" s="7" t="e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#VALUE!</v>
      </c>
      <c r="M215" s="7" t="e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#VALUE!</v>
      </c>
      <c r="N215" s="7" t="e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#VALUE!</v>
      </c>
      <c r="O215" s="5" t="e">
        <f t="shared" si="3"/>
        <v>#VALUE!</v>
      </c>
      <c r="P215" s="10" t="e">
        <f>IF('FY2023'!$A217&lt;&gt;"",IF(AND(MONTH($K215) &lt;= 1, MONTH($L215) &gt;= 1), IF($O215 &lt;&gt; "", $E215/$O215, ""), ""),"")</f>
        <v>#VALUE!</v>
      </c>
      <c r="Q215" s="10" t="e">
        <f>IF('FY2023'!$A217&lt;&gt;"",IF(AND(MONTH($K215) &lt;= 2, MONTH($L215) &gt;= 2), IF($O215 &lt;&gt; "", $E215/$O215, ""), ""),"")</f>
        <v>#VALUE!</v>
      </c>
      <c r="R215" s="10" t="e">
        <f>IF('FY2023'!$A217&lt;&gt;"",IF(AND(MONTH($K215) &lt;= 3, MONTH($L215) &gt;= 3), IF($O215 &lt;&gt; "", $E215/$O215, ""), ""),"")</f>
        <v>#VALUE!</v>
      </c>
      <c r="S215" s="10" t="e">
        <f>IF('FY2023'!$A217&lt;&gt;"",IF(AND(MONTH($K215) &lt;= 4, MONTH($L215) &gt;= 4), IF($O215 &lt;&gt; "", $E215/$O215, ""), ""),"")</f>
        <v>#VALUE!</v>
      </c>
      <c r="T215" s="10" t="e">
        <f>IF('FY2023'!$A217&lt;&gt;"",IF(AND(MONTH($K215) &lt;= 5, MONTH($L215) &gt;= 5), IF($O215 &lt;&gt; "", $E215/$O215, ""), ""),"")</f>
        <v>#VALUE!</v>
      </c>
      <c r="U215" s="10" t="e">
        <f>IF('FY2023'!$A217&lt;&gt;"",IF(AND(MONTH($K215) &lt;= 6, MONTH($L215) &gt;= 6), IF($O215 &lt;&gt; "", $E215/$O215, ""), ""),"")</f>
        <v>#VALUE!</v>
      </c>
      <c r="V215" s="10" t="e">
        <f>IF('FY2023'!$A217&lt;&gt;"",IF(AND(MONTH($K215) &lt;= 7, MONTH($L215) &gt;= 7 ), IF($O215 &lt;&gt; "", $E215/$O215, ""), ""),"")</f>
        <v>#VALUE!</v>
      </c>
      <c r="W215" s="10" t="e">
        <f>IF('FY2023'!$A217&lt;&gt;"",IF(AND(MONTH($K215) &lt;= 8, MONTH($L215) &gt;= 8), IF($O215 &lt;&gt; "", $E215/$O215, ""), ""),"")</f>
        <v>#VALUE!</v>
      </c>
      <c r="X215" s="10" t="e">
        <f>IF('FY2023'!$A217&lt;&gt;"",IF(AND(MONTH($K215) &lt;= 9, MONTH($L215) &gt;= 9), IF($O215 &lt;&gt; "", $E215/$O215, ""), ""),"")</f>
        <v>#VALUE!</v>
      </c>
      <c r="Y215" s="10" t="e">
        <f>IF('FY2023'!$A217&lt;&gt;"",IF(AND(MONTH($K215) &lt;= 10, MONTH($L215) &gt;= 10), IF($O215 &lt;&gt; "", $E215/$O215, ""), ""),"")</f>
        <v>#VALUE!</v>
      </c>
      <c r="Z215" s="10" t="e">
        <f>IF('FY2023'!$A217&lt;&gt;"",IF(AND(MONTH($K215) &lt;= 11, MONTH($L215) &gt;= 11), IF($O215 &lt;&gt; "", $E215/$O215, ""), ""),"")</f>
        <v>#VALUE!</v>
      </c>
      <c r="AA215" s="10" t="e">
        <f>IF('FY2023'!$A217&lt;&gt;"",IF(AND(MONTH($K215) &lt;= 12, MONTH($L215) &gt;= 12), IF($O215 &lt;&gt; "", $E215/$O215, ""), ""),"")</f>
        <v>#VALUE!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 t="e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#VALUE!</v>
      </c>
      <c r="L216" s="7" t="e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#VALUE!</v>
      </c>
      <c r="M216" s="7" t="e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#VALUE!</v>
      </c>
      <c r="N216" s="7" t="e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#VALUE!</v>
      </c>
      <c r="O216" s="5" t="e">
        <f t="shared" si="3"/>
        <v>#VALUE!</v>
      </c>
      <c r="P216" s="10" t="e">
        <f>IF('FY2023'!$A218&lt;&gt;"",IF(AND(MONTH($K216) &lt;= 1, MONTH($L216) &gt;= 1), IF($O216 &lt;&gt; "", $E216/$O216, ""), ""),"")</f>
        <v>#VALUE!</v>
      </c>
      <c r="Q216" s="10" t="e">
        <f>IF('FY2023'!$A218&lt;&gt;"",IF(AND(MONTH($K216) &lt;= 2, MONTH($L216) &gt;= 2), IF($O216 &lt;&gt; "", $E216/$O216, ""), ""),"")</f>
        <v>#VALUE!</v>
      </c>
      <c r="R216" s="10" t="e">
        <f>IF('FY2023'!$A218&lt;&gt;"",IF(AND(MONTH($K216) &lt;= 3, MONTH($L216) &gt;= 3), IF($O216 &lt;&gt; "", $E216/$O216, ""), ""),"")</f>
        <v>#VALUE!</v>
      </c>
      <c r="S216" s="10" t="e">
        <f>IF('FY2023'!$A218&lt;&gt;"",IF(AND(MONTH($K216) &lt;= 4, MONTH($L216) &gt;= 4), IF($O216 &lt;&gt; "", $E216/$O216, ""), ""),"")</f>
        <v>#VALUE!</v>
      </c>
      <c r="T216" s="10" t="e">
        <f>IF('FY2023'!$A218&lt;&gt;"",IF(AND(MONTH($K216) &lt;= 5, MONTH($L216) &gt;= 5), IF($O216 &lt;&gt; "", $E216/$O216, ""), ""),"")</f>
        <v>#VALUE!</v>
      </c>
      <c r="U216" s="10" t="e">
        <f>IF('FY2023'!$A218&lt;&gt;"",IF(AND(MONTH($K216) &lt;= 6, MONTH($L216) &gt;= 6), IF($O216 &lt;&gt; "", $E216/$O216, ""), ""),"")</f>
        <v>#VALUE!</v>
      </c>
      <c r="V216" s="10" t="e">
        <f>IF('FY2023'!$A218&lt;&gt;"",IF(AND(MONTH($K216) &lt;= 7, MONTH($L216) &gt;= 7 ), IF($O216 &lt;&gt; "", $E216/$O216, ""), ""),"")</f>
        <v>#VALUE!</v>
      </c>
      <c r="W216" s="10" t="e">
        <f>IF('FY2023'!$A218&lt;&gt;"",IF(AND(MONTH($K216) &lt;= 8, MONTH($L216) &gt;= 8), IF($O216 &lt;&gt; "", $E216/$O216, ""), ""),"")</f>
        <v>#VALUE!</v>
      </c>
      <c r="X216" s="10" t="e">
        <f>IF('FY2023'!$A218&lt;&gt;"",IF(AND(MONTH($K216) &lt;= 9, MONTH($L216) &gt;= 9), IF($O216 &lt;&gt; "", $E216/$O216, ""), ""),"")</f>
        <v>#VALUE!</v>
      </c>
      <c r="Y216" s="10" t="e">
        <f>IF('FY2023'!$A218&lt;&gt;"",IF(AND(MONTH($K216) &lt;= 10, MONTH($L216) &gt;= 10), IF($O216 &lt;&gt; "", $E216/$O216, ""), ""),"")</f>
        <v>#VALUE!</v>
      </c>
      <c r="Z216" s="10" t="e">
        <f>IF('FY2023'!$A218&lt;&gt;"",IF(AND(MONTH($K216) &lt;= 11, MONTH($L216) &gt;= 11), IF($O216 &lt;&gt; "", $E216/$O216, ""), ""),"")</f>
        <v>#VALUE!</v>
      </c>
      <c r="AA216" s="10" t="e">
        <f>IF('FY2023'!$A218&lt;&gt;"",IF(AND(MONTH($K216) &lt;= 12, MONTH($L216) &gt;= 12), IF($O216 &lt;&gt; "", $E216/$O216, ""), ""),"")</f>
        <v>#VALUE!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 t="e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#VALUE!</v>
      </c>
      <c r="L217" s="7" t="e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#VALUE!</v>
      </c>
      <c r="M217" s="7" t="e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#VALUE!</v>
      </c>
      <c r="N217" s="7" t="e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#VALUE!</v>
      </c>
      <c r="O217" s="5" t="e">
        <f t="shared" si="3"/>
        <v>#VALUE!</v>
      </c>
      <c r="P217" s="10" t="e">
        <f>IF('FY2023'!$A219&lt;&gt;"",IF(AND(MONTH($K217) &lt;= 1, MONTH($L217) &gt;= 1), IF($O217 &lt;&gt; "", $E217/$O217, ""), ""),"")</f>
        <v>#VALUE!</v>
      </c>
      <c r="Q217" s="10" t="e">
        <f>IF('FY2023'!$A219&lt;&gt;"",IF(AND(MONTH($K217) &lt;= 2, MONTH($L217) &gt;= 2), IF($O217 &lt;&gt; "", $E217/$O217, ""), ""),"")</f>
        <v>#VALUE!</v>
      </c>
      <c r="R217" s="10" t="e">
        <f>IF('FY2023'!$A219&lt;&gt;"",IF(AND(MONTH($K217) &lt;= 3, MONTH($L217) &gt;= 3), IF($O217 &lt;&gt; "", $E217/$O217, ""), ""),"")</f>
        <v>#VALUE!</v>
      </c>
      <c r="S217" s="10" t="e">
        <f>IF('FY2023'!$A219&lt;&gt;"",IF(AND(MONTH($K217) &lt;= 4, MONTH($L217) &gt;= 4), IF($O217 &lt;&gt; "", $E217/$O217, ""), ""),"")</f>
        <v>#VALUE!</v>
      </c>
      <c r="T217" s="10" t="e">
        <f>IF('FY2023'!$A219&lt;&gt;"",IF(AND(MONTH($K217) &lt;= 5, MONTH($L217) &gt;= 5), IF($O217 &lt;&gt; "", $E217/$O217, ""), ""),"")</f>
        <v>#VALUE!</v>
      </c>
      <c r="U217" s="10" t="e">
        <f>IF('FY2023'!$A219&lt;&gt;"",IF(AND(MONTH($K217) &lt;= 6, MONTH($L217) &gt;= 6), IF($O217 &lt;&gt; "", $E217/$O217, ""), ""),"")</f>
        <v>#VALUE!</v>
      </c>
      <c r="V217" s="10" t="e">
        <f>IF('FY2023'!$A219&lt;&gt;"",IF(AND(MONTH($K217) &lt;= 7, MONTH($L217) &gt;= 7 ), IF($O217 &lt;&gt; "", $E217/$O217, ""), ""),"")</f>
        <v>#VALUE!</v>
      </c>
      <c r="W217" s="10" t="e">
        <f>IF('FY2023'!$A219&lt;&gt;"",IF(AND(MONTH($K217) &lt;= 8, MONTH($L217) &gt;= 8), IF($O217 &lt;&gt; "", $E217/$O217, ""), ""),"")</f>
        <v>#VALUE!</v>
      </c>
      <c r="X217" s="10" t="e">
        <f>IF('FY2023'!$A219&lt;&gt;"",IF(AND(MONTH($K217) &lt;= 9, MONTH($L217) &gt;= 9), IF($O217 &lt;&gt; "", $E217/$O217, ""), ""),"")</f>
        <v>#VALUE!</v>
      </c>
      <c r="Y217" s="10" t="e">
        <f>IF('FY2023'!$A219&lt;&gt;"",IF(AND(MONTH($K217) &lt;= 10, MONTH($L217) &gt;= 10), IF($O217 &lt;&gt; "", $E217/$O217, ""), ""),"")</f>
        <v>#VALUE!</v>
      </c>
      <c r="Z217" s="10" t="e">
        <f>IF('FY2023'!$A219&lt;&gt;"",IF(AND(MONTH($K217) &lt;= 11, MONTH($L217) &gt;= 11), IF($O217 &lt;&gt; "", $E217/$O217, ""), ""),"")</f>
        <v>#VALUE!</v>
      </c>
      <c r="AA217" s="10" t="e">
        <f>IF('FY2023'!$A219&lt;&gt;"",IF(AND(MONTH($K217) &lt;= 12, MONTH($L217) &gt;= 12), IF($O217 &lt;&gt; "", $E217/$O217, ""), ""),"")</f>
        <v>#VALUE!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 t="e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#VALUE!</v>
      </c>
      <c r="L218" s="7" t="e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#VALUE!</v>
      </c>
      <c r="M218" s="7" t="e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#VALUE!</v>
      </c>
      <c r="N218" s="7" t="e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#VALUE!</v>
      </c>
      <c r="O218" s="5" t="e">
        <f t="shared" si="3"/>
        <v>#VALUE!</v>
      </c>
      <c r="P218" s="10" t="e">
        <f>IF('FY2023'!$A220&lt;&gt;"",IF(AND(MONTH($K218) &lt;= 1, MONTH($L218) &gt;= 1), IF($O218 &lt;&gt; "", $E218/$O218, ""), ""),"")</f>
        <v>#VALUE!</v>
      </c>
      <c r="Q218" s="10" t="e">
        <f>IF('FY2023'!$A220&lt;&gt;"",IF(AND(MONTH($K218) &lt;= 2, MONTH($L218) &gt;= 2), IF($O218 &lt;&gt; "", $E218/$O218, ""), ""),"")</f>
        <v>#VALUE!</v>
      </c>
      <c r="R218" s="10" t="e">
        <f>IF('FY2023'!$A220&lt;&gt;"",IF(AND(MONTH($K218) &lt;= 3, MONTH($L218) &gt;= 3), IF($O218 &lt;&gt; "", $E218/$O218, ""), ""),"")</f>
        <v>#VALUE!</v>
      </c>
      <c r="S218" s="10" t="e">
        <f>IF('FY2023'!$A220&lt;&gt;"",IF(AND(MONTH($K218) &lt;= 4, MONTH($L218) &gt;= 4), IF($O218 &lt;&gt; "", $E218/$O218, ""), ""),"")</f>
        <v>#VALUE!</v>
      </c>
      <c r="T218" s="10" t="e">
        <f>IF('FY2023'!$A220&lt;&gt;"",IF(AND(MONTH($K218) &lt;= 5, MONTH($L218) &gt;= 5), IF($O218 &lt;&gt; "", $E218/$O218, ""), ""),"")</f>
        <v>#VALUE!</v>
      </c>
      <c r="U218" s="10" t="e">
        <f>IF('FY2023'!$A220&lt;&gt;"",IF(AND(MONTH($K218) &lt;= 6, MONTH($L218) &gt;= 6), IF($O218 &lt;&gt; "", $E218/$O218, ""), ""),"")</f>
        <v>#VALUE!</v>
      </c>
      <c r="V218" s="10" t="e">
        <f>IF('FY2023'!$A220&lt;&gt;"",IF(AND(MONTH($K218) &lt;= 7, MONTH($L218) &gt;= 7 ), IF($O218 &lt;&gt; "", $E218/$O218, ""), ""),"")</f>
        <v>#VALUE!</v>
      </c>
      <c r="W218" s="10" t="e">
        <f>IF('FY2023'!$A220&lt;&gt;"",IF(AND(MONTH($K218) &lt;= 8, MONTH($L218) &gt;= 8), IF($O218 &lt;&gt; "", $E218/$O218, ""), ""),"")</f>
        <v>#VALUE!</v>
      </c>
      <c r="X218" s="10" t="e">
        <f>IF('FY2023'!$A220&lt;&gt;"",IF(AND(MONTH($K218) &lt;= 9, MONTH($L218) &gt;= 9), IF($O218 &lt;&gt; "", $E218/$O218, ""), ""),"")</f>
        <v>#VALUE!</v>
      </c>
      <c r="Y218" s="10" t="e">
        <f>IF('FY2023'!$A220&lt;&gt;"",IF(AND(MONTH($K218) &lt;= 10, MONTH($L218) &gt;= 10), IF($O218 &lt;&gt; "", $E218/$O218, ""), ""),"")</f>
        <v>#VALUE!</v>
      </c>
      <c r="Z218" s="10" t="e">
        <f>IF('FY2023'!$A220&lt;&gt;"",IF(AND(MONTH($K218) &lt;= 11, MONTH($L218) &gt;= 11), IF($O218 &lt;&gt; "", $E218/$O218, ""), ""),"")</f>
        <v>#VALUE!</v>
      </c>
      <c r="AA218" s="10" t="e">
        <f>IF('FY2023'!$A220&lt;&gt;"",IF(AND(MONTH($K218) &lt;= 12, MONTH($L218) &gt;= 12), IF($O218 &lt;&gt; "", $E218/$O218, ""), ""),"")</f>
        <v>#VALUE!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 t="e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#VALUE!</v>
      </c>
      <c r="L219" s="7" t="e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#VALUE!</v>
      </c>
      <c r="M219" s="7" t="e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#VALUE!</v>
      </c>
      <c r="N219" s="7" t="e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#VALUE!</v>
      </c>
      <c r="O219" s="5" t="e">
        <f t="shared" si="3"/>
        <v>#VALUE!</v>
      </c>
      <c r="P219" s="10" t="e">
        <f>IF('FY2023'!$A221&lt;&gt;"",IF(AND(MONTH($K219) &lt;= 1, MONTH($L219) &gt;= 1), IF($O219 &lt;&gt; "", $E219/$O219, ""), ""),"")</f>
        <v>#VALUE!</v>
      </c>
      <c r="Q219" s="10" t="e">
        <f>IF('FY2023'!$A221&lt;&gt;"",IF(AND(MONTH($K219) &lt;= 2, MONTH($L219) &gt;= 2), IF($O219 &lt;&gt; "", $E219/$O219, ""), ""),"")</f>
        <v>#VALUE!</v>
      </c>
      <c r="R219" s="10" t="e">
        <f>IF('FY2023'!$A221&lt;&gt;"",IF(AND(MONTH($K219) &lt;= 3, MONTH($L219) &gt;= 3), IF($O219 &lt;&gt; "", $E219/$O219, ""), ""),"")</f>
        <v>#VALUE!</v>
      </c>
      <c r="S219" s="10" t="e">
        <f>IF('FY2023'!$A221&lt;&gt;"",IF(AND(MONTH($K219) &lt;= 4, MONTH($L219) &gt;= 4), IF($O219 &lt;&gt; "", $E219/$O219, ""), ""),"")</f>
        <v>#VALUE!</v>
      </c>
      <c r="T219" s="10" t="e">
        <f>IF('FY2023'!$A221&lt;&gt;"",IF(AND(MONTH($K219) &lt;= 5, MONTH($L219) &gt;= 5), IF($O219 &lt;&gt; "", $E219/$O219, ""), ""),"")</f>
        <v>#VALUE!</v>
      </c>
      <c r="U219" s="10" t="e">
        <f>IF('FY2023'!$A221&lt;&gt;"",IF(AND(MONTH($K219) &lt;= 6, MONTH($L219) &gt;= 6), IF($O219 &lt;&gt; "", $E219/$O219, ""), ""),"")</f>
        <v>#VALUE!</v>
      </c>
      <c r="V219" s="10" t="e">
        <f>IF('FY2023'!$A221&lt;&gt;"",IF(AND(MONTH($K219) &lt;= 7, MONTH($L219) &gt;= 7 ), IF($O219 &lt;&gt; "", $E219/$O219, ""), ""),"")</f>
        <v>#VALUE!</v>
      </c>
      <c r="W219" s="10" t="e">
        <f>IF('FY2023'!$A221&lt;&gt;"",IF(AND(MONTH($K219) &lt;= 8, MONTH($L219) &gt;= 8), IF($O219 &lt;&gt; "", $E219/$O219, ""), ""),"")</f>
        <v>#VALUE!</v>
      </c>
      <c r="X219" s="10" t="e">
        <f>IF('FY2023'!$A221&lt;&gt;"",IF(AND(MONTH($K219) &lt;= 9, MONTH($L219) &gt;= 9), IF($O219 &lt;&gt; "", $E219/$O219, ""), ""),"")</f>
        <v>#VALUE!</v>
      </c>
      <c r="Y219" s="10" t="e">
        <f>IF('FY2023'!$A221&lt;&gt;"",IF(AND(MONTH($K219) &lt;= 10, MONTH($L219) &gt;= 10), IF($O219 &lt;&gt; "", $E219/$O219, ""), ""),"")</f>
        <v>#VALUE!</v>
      </c>
      <c r="Z219" s="10" t="e">
        <f>IF('FY2023'!$A221&lt;&gt;"",IF(AND(MONTH($K219) &lt;= 11, MONTH($L219) &gt;= 11), IF($O219 &lt;&gt; "", $E219/$O219, ""), ""),"")</f>
        <v>#VALUE!</v>
      </c>
      <c r="AA219" s="10" t="e">
        <f>IF('FY2023'!$A221&lt;&gt;"",IF(AND(MONTH($K219) &lt;= 12, MONTH($L219) &gt;= 12), IF($O219 &lt;&gt; "", $E219/$O219, ""), ""),"")</f>
        <v>#VALUE!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 t="e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#VALUE!</v>
      </c>
      <c r="L220" s="7" t="e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#VALUE!</v>
      </c>
      <c r="M220" s="7" t="e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#VALUE!</v>
      </c>
      <c r="N220" s="7" t="e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#VALUE!</v>
      </c>
      <c r="O220" s="5" t="e">
        <f t="shared" si="3"/>
        <v>#VALUE!</v>
      </c>
      <c r="P220" s="10" t="e">
        <f>IF('FY2023'!$A222&lt;&gt;"",IF(AND(MONTH($K220) &lt;= 1, MONTH($L220) &gt;= 1), IF($O220 &lt;&gt; "", $E220/$O220, ""), ""),"")</f>
        <v>#VALUE!</v>
      </c>
      <c r="Q220" s="10" t="e">
        <f>IF('FY2023'!$A222&lt;&gt;"",IF(AND(MONTH($K220) &lt;= 2, MONTH($L220) &gt;= 2), IF($O220 &lt;&gt; "", $E220/$O220, ""), ""),"")</f>
        <v>#VALUE!</v>
      </c>
      <c r="R220" s="10" t="e">
        <f>IF('FY2023'!$A222&lt;&gt;"",IF(AND(MONTH($K220) &lt;= 3, MONTH($L220) &gt;= 3), IF($O220 &lt;&gt; "", $E220/$O220, ""), ""),"")</f>
        <v>#VALUE!</v>
      </c>
      <c r="S220" s="10" t="e">
        <f>IF('FY2023'!$A222&lt;&gt;"",IF(AND(MONTH($K220) &lt;= 4, MONTH($L220) &gt;= 4), IF($O220 &lt;&gt; "", $E220/$O220, ""), ""),"")</f>
        <v>#VALUE!</v>
      </c>
      <c r="T220" s="10" t="e">
        <f>IF('FY2023'!$A222&lt;&gt;"",IF(AND(MONTH($K220) &lt;= 5, MONTH($L220) &gt;= 5), IF($O220 &lt;&gt; "", $E220/$O220, ""), ""),"")</f>
        <v>#VALUE!</v>
      </c>
      <c r="U220" s="10" t="e">
        <f>IF('FY2023'!$A222&lt;&gt;"",IF(AND(MONTH($K220) &lt;= 6, MONTH($L220) &gt;= 6), IF($O220 &lt;&gt; "", $E220/$O220, ""), ""),"")</f>
        <v>#VALUE!</v>
      </c>
      <c r="V220" s="10" t="e">
        <f>IF('FY2023'!$A222&lt;&gt;"",IF(AND(MONTH($K220) &lt;= 7, MONTH($L220) &gt;= 7 ), IF($O220 &lt;&gt; "", $E220/$O220, ""), ""),"")</f>
        <v>#VALUE!</v>
      </c>
      <c r="W220" s="10" t="e">
        <f>IF('FY2023'!$A222&lt;&gt;"",IF(AND(MONTH($K220) &lt;= 8, MONTH($L220) &gt;= 8), IF($O220 &lt;&gt; "", $E220/$O220, ""), ""),"")</f>
        <v>#VALUE!</v>
      </c>
      <c r="X220" s="10" t="e">
        <f>IF('FY2023'!$A222&lt;&gt;"",IF(AND(MONTH($K220) &lt;= 9, MONTH($L220) &gt;= 9), IF($O220 &lt;&gt; "", $E220/$O220, ""), ""),"")</f>
        <v>#VALUE!</v>
      </c>
      <c r="Y220" s="10" t="e">
        <f>IF('FY2023'!$A222&lt;&gt;"",IF(AND(MONTH($K220) &lt;= 10, MONTH($L220) &gt;= 10), IF($O220 &lt;&gt; "", $E220/$O220, ""), ""),"")</f>
        <v>#VALUE!</v>
      </c>
      <c r="Z220" s="10" t="e">
        <f>IF('FY2023'!$A222&lt;&gt;"",IF(AND(MONTH($K220) &lt;= 11, MONTH($L220) &gt;= 11), IF($O220 &lt;&gt; "", $E220/$O220, ""), ""),"")</f>
        <v>#VALUE!</v>
      </c>
      <c r="AA220" s="10" t="e">
        <f>IF('FY2023'!$A222&lt;&gt;"",IF(AND(MONTH($K220) &lt;= 12, MONTH($L220) &gt;= 12), IF($O220 &lt;&gt; "", $E220/$O220, ""), ""),"")</f>
        <v>#VALUE!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 t="e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#VALUE!</v>
      </c>
      <c r="L221" s="7" t="e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#VALUE!</v>
      </c>
      <c r="M221" s="7" t="e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#VALUE!</v>
      </c>
      <c r="N221" s="7" t="e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#VALUE!</v>
      </c>
      <c r="O221" s="5" t="e">
        <f t="shared" si="3"/>
        <v>#VALUE!</v>
      </c>
      <c r="P221" s="10" t="e">
        <f>IF('FY2023'!$A223&lt;&gt;"",IF(AND(MONTH($K221) &lt;= 1, MONTH($L221) &gt;= 1), IF($O221 &lt;&gt; "", $E221/$O221, ""), ""),"")</f>
        <v>#VALUE!</v>
      </c>
      <c r="Q221" s="10" t="e">
        <f>IF('FY2023'!$A223&lt;&gt;"",IF(AND(MONTH($K221) &lt;= 2, MONTH($L221) &gt;= 2), IF($O221 &lt;&gt; "", $E221/$O221, ""), ""),"")</f>
        <v>#VALUE!</v>
      </c>
      <c r="R221" s="10" t="e">
        <f>IF('FY2023'!$A223&lt;&gt;"",IF(AND(MONTH($K221) &lt;= 3, MONTH($L221) &gt;= 3), IF($O221 &lt;&gt; "", $E221/$O221, ""), ""),"")</f>
        <v>#VALUE!</v>
      </c>
      <c r="S221" s="10" t="e">
        <f>IF('FY2023'!$A223&lt;&gt;"",IF(AND(MONTH($K221) &lt;= 4, MONTH($L221) &gt;= 4), IF($O221 &lt;&gt; "", $E221/$O221, ""), ""),"")</f>
        <v>#VALUE!</v>
      </c>
      <c r="T221" s="10" t="e">
        <f>IF('FY2023'!$A223&lt;&gt;"",IF(AND(MONTH($K221) &lt;= 5, MONTH($L221) &gt;= 5), IF($O221 &lt;&gt; "", $E221/$O221, ""), ""),"")</f>
        <v>#VALUE!</v>
      </c>
      <c r="U221" s="10" t="e">
        <f>IF('FY2023'!$A223&lt;&gt;"",IF(AND(MONTH($K221) &lt;= 6, MONTH($L221) &gt;= 6), IF($O221 &lt;&gt; "", $E221/$O221, ""), ""),"")</f>
        <v>#VALUE!</v>
      </c>
      <c r="V221" s="10" t="e">
        <f>IF('FY2023'!$A223&lt;&gt;"",IF(AND(MONTH($K221) &lt;= 7, MONTH($L221) &gt;= 7 ), IF($O221 &lt;&gt; "", $E221/$O221, ""), ""),"")</f>
        <v>#VALUE!</v>
      </c>
      <c r="W221" s="10" t="e">
        <f>IF('FY2023'!$A223&lt;&gt;"",IF(AND(MONTH($K221) &lt;= 8, MONTH($L221) &gt;= 8), IF($O221 &lt;&gt; "", $E221/$O221, ""), ""),"")</f>
        <v>#VALUE!</v>
      </c>
      <c r="X221" s="10" t="e">
        <f>IF('FY2023'!$A223&lt;&gt;"",IF(AND(MONTH($K221) &lt;= 9, MONTH($L221) &gt;= 9), IF($O221 &lt;&gt; "", $E221/$O221, ""), ""),"")</f>
        <v>#VALUE!</v>
      </c>
      <c r="Y221" s="10" t="e">
        <f>IF('FY2023'!$A223&lt;&gt;"",IF(AND(MONTH($K221) &lt;= 10, MONTH($L221) &gt;= 10), IF($O221 &lt;&gt; "", $E221/$O221, ""), ""),"")</f>
        <v>#VALUE!</v>
      </c>
      <c r="Z221" s="10" t="e">
        <f>IF('FY2023'!$A223&lt;&gt;"",IF(AND(MONTH($K221) &lt;= 11, MONTH($L221) &gt;= 11), IF($O221 &lt;&gt; "", $E221/$O221, ""), ""),"")</f>
        <v>#VALUE!</v>
      </c>
      <c r="AA221" s="10" t="e">
        <f>IF('FY2023'!$A223&lt;&gt;"",IF(AND(MONTH($K221) &lt;= 12, MONTH($L221) &gt;= 12), IF($O221 &lt;&gt; "", $E221/$O221, ""), ""),"")</f>
        <v>#VALUE!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 t="e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#VALUE!</v>
      </c>
      <c r="L222" s="7" t="e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#VALUE!</v>
      </c>
      <c r="M222" s="7" t="e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#VALUE!</v>
      </c>
      <c r="N222" s="7" t="e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#VALUE!</v>
      </c>
      <c r="O222" s="5" t="e">
        <f t="shared" si="3"/>
        <v>#VALUE!</v>
      </c>
      <c r="P222" s="10" t="e">
        <f>IF('FY2023'!$A224&lt;&gt;"",IF(AND(MONTH($K222) &lt;= 1, MONTH($L222) &gt;= 1), IF($O222 &lt;&gt; "", $E222/$O222, ""), ""),"")</f>
        <v>#VALUE!</v>
      </c>
      <c r="Q222" s="10" t="e">
        <f>IF('FY2023'!$A224&lt;&gt;"",IF(AND(MONTH($K222) &lt;= 2, MONTH($L222) &gt;= 2), IF($O222 &lt;&gt; "", $E222/$O222, ""), ""),"")</f>
        <v>#VALUE!</v>
      </c>
      <c r="R222" s="10" t="e">
        <f>IF('FY2023'!$A224&lt;&gt;"",IF(AND(MONTH($K222) &lt;= 3, MONTH($L222) &gt;= 3), IF($O222 &lt;&gt; "", $E222/$O222, ""), ""),"")</f>
        <v>#VALUE!</v>
      </c>
      <c r="S222" s="10" t="e">
        <f>IF('FY2023'!$A224&lt;&gt;"",IF(AND(MONTH($K222) &lt;= 4, MONTH($L222) &gt;= 4), IF($O222 &lt;&gt; "", $E222/$O222, ""), ""),"")</f>
        <v>#VALUE!</v>
      </c>
      <c r="T222" s="10" t="e">
        <f>IF('FY2023'!$A224&lt;&gt;"",IF(AND(MONTH($K222) &lt;= 5, MONTH($L222) &gt;= 5), IF($O222 &lt;&gt; "", $E222/$O222, ""), ""),"")</f>
        <v>#VALUE!</v>
      </c>
      <c r="U222" s="10" t="e">
        <f>IF('FY2023'!$A224&lt;&gt;"",IF(AND(MONTH($K222) &lt;= 6, MONTH($L222) &gt;= 6), IF($O222 &lt;&gt; "", $E222/$O222, ""), ""),"")</f>
        <v>#VALUE!</v>
      </c>
      <c r="V222" s="10" t="e">
        <f>IF('FY2023'!$A224&lt;&gt;"",IF(AND(MONTH($K222) &lt;= 7, MONTH($L222) &gt;= 7 ), IF($O222 &lt;&gt; "", $E222/$O222, ""), ""),"")</f>
        <v>#VALUE!</v>
      </c>
      <c r="W222" s="10" t="e">
        <f>IF('FY2023'!$A224&lt;&gt;"",IF(AND(MONTH($K222) &lt;= 8, MONTH($L222) &gt;= 8), IF($O222 &lt;&gt; "", $E222/$O222, ""), ""),"")</f>
        <v>#VALUE!</v>
      </c>
      <c r="X222" s="10" t="e">
        <f>IF('FY2023'!$A224&lt;&gt;"",IF(AND(MONTH($K222) &lt;= 9, MONTH($L222) &gt;= 9), IF($O222 &lt;&gt; "", $E222/$O222, ""), ""),"")</f>
        <v>#VALUE!</v>
      </c>
      <c r="Y222" s="10" t="e">
        <f>IF('FY2023'!$A224&lt;&gt;"",IF(AND(MONTH($K222) &lt;= 10, MONTH($L222) &gt;= 10), IF($O222 &lt;&gt; "", $E222/$O222, ""), ""),"")</f>
        <v>#VALUE!</v>
      </c>
      <c r="Z222" s="10" t="e">
        <f>IF('FY2023'!$A224&lt;&gt;"",IF(AND(MONTH($K222) &lt;= 11, MONTH($L222) &gt;= 11), IF($O222 &lt;&gt; "", $E222/$O222, ""), ""),"")</f>
        <v>#VALUE!</v>
      </c>
      <c r="AA222" s="10" t="e">
        <f>IF('FY2023'!$A224&lt;&gt;"",IF(AND(MONTH($K222) &lt;= 12, MONTH($L222) &gt;= 12), IF($O222 &lt;&gt; "", $E222/$O222, ""), ""),"")</f>
        <v>#VALUE!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 t="e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#VALUE!</v>
      </c>
      <c r="L223" s="7" t="e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#VALUE!</v>
      </c>
      <c r="M223" s="7" t="e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#VALUE!</v>
      </c>
      <c r="N223" s="7" t="e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#VALUE!</v>
      </c>
      <c r="O223" s="5" t="e">
        <f t="shared" si="3"/>
        <v>#VALUE!</v>
      </c>
      <c r="P223" s="10" t="e">
        <f>IF('FY2023'!$A225&lt;&gt;"",IF(AND(MONTH($K223) &lt;= 1, MONTH($L223) &gt;= 1), IF($O223 &lt;&gt; "", $E223/$O223, ""), ""),"")</f>
        <v>#VALUE!</v>
      </c>
      <c r="Q223" s="10" t="e">
        <f>IF('FY2023'!$A225&lt;&gt;"",IF(AND(MONTH($K223) &lt;= 2, MONTH($L223) &gt;= 2), IF($O223 &lt;&gt; "", $E223/$O223, ""), ""),"")</f>
        <v>#VALUE!</v>
      </c>
      <c r="R223" s="10" t="e">
        <f>IF('FY2023'!$A225&lt;&gt;"",IF(AND(MONTH($K223) &lt;= 3, MONTH($L223) &gt;= 3), IF($O223 &lt;&gt; "", $E223/$O223, ""), ""),"")</f>
        <v>#VALUE!</v>
      </c>
      <c r="S223" s="10" t="e">
        <f>IF('FY2023'!$A225&lt;&gt;"",IF(AND(MONTH($K223) &lt;= 4, MONTH($L223) &gt;= 4), IF($O223 &lt;&gt; "", $E223/$O223, ""), ""),"")</f>
        <v>#VALUE!</v>
      </c>
      <c r="T223" s="10" t="e">
        <f>IF('FY2023'!$A225&lt;&gt;"",IF(AND(MONTH($K223) &lt;= 5, MONTH($L223) &gt;= 5), IF($O223 &lt;&gt; "", $E223/$O223, ""), ""),"")</f>
        <v>#VALUE!</v>
      </c>
      <c r="U223" s="10" t="e">
        <f>IF('FY2023'!$A225&lt;&gt;"",IF(AND(MONTH($K223) &lt;= 6, MONTH($L223) &gt;= 6), IF($O223 &lt;&gt; "", $E223/$O223, ""), ""),"")</f>
        <v>#VALUE!</v>
      </c>
      <c r="V223" s="10" t="e">
        <f>IF('FY2023'!$A225&lt;&gt;"",IF(AND(MONTH($K223) &lt;= 7, MONTH($L223) &gt;= 7 ), IF($O223 &lt;&gt; "", $E223/$O223, ""), ""),"")</f>
        <v>#VALUE!</v>
      </c>
      <c r="W223" s="10" t="e">
        <f>IF('FY2023'!$A225&lt;&gt;"",IF(AND(MONTH($K223) &lt;= 8, MONTH($L223) &gt;= 8), IF($O223 &lt;&gt; "", $E223/$O223, ""), ""),"")</f>
        <v>#VALUE!</v>
      </c>
      <c r="X223" s="10" t="e">
        <f>IF('FY2023'!$A225&lt;&gt;"",IF(AND(MONTH($K223) &lt;= 9, MONTH($L223) &gt;= 9), IF($O223 &lt;&gt; "", $E223/$O223, ""), ""),"")</f>
        <v>#VALUE!</v>
      </c>
      <c r="Y223" s="10" t="e">
        <f>IF('FY2023'!$A225&lt;&gt;"",IF(AND(MONTH($K223) &lt;= 10, MONTH($L223) &gt;= 10), IF($O223 &lt;&gt; "", $E223/$O223, ""), ""),"")</f>
        <v>#VALUE!</v>
      </c>
      <c r="Z223" s="10" t="e">
        <f>IF('FY2023'!$A225&lt;&gt;"",IF(AND(MONTH($K223) &lt;= 11, MONTH($L223) &gt;= 11), IF($O223 &lt;&gt; "", $E223/$O223, ""), ""),"")</f>
        <v>#VALUE!</v>
      </c>
      <c r="AA223" s="10" t="e">
        <f>IF('FY2023'!$A225&lt;&gt;"",IF(AND(MONTH($K223) &lt;= 12, MONTH($L223) &gt;= 12), IF($O223 &lt;&gt; "", $E223/$O223, ""), ""),"")</f>
        <v>#VALUE!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 t="e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#VALUE!</v>
      </c>
      <c r="L224" s="7" t="e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#VALUE!</v>
      </c>
      <c r="M224" s="7" t="e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#VALUE!</v>
      </c>
      <c r="N224" s="7" t="e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#VALUE!</v>
      </c>
      <c r="O224" s="5" t="e">
        <f t="shared" si="3"/>
        <v>#VALUE!</v>
      </c>
      <c r="P224" s="10" t="e">
        <f>IF('FY2023'!$A226&lt;&gt;"",IF(AND(MONTH($K224) &lt;= 1, MONTH($L224) &gt;= 1), IF($O224 &lt;&gt; "", $E224/$O224, ""), ""),"")</f>
        <v>#VALUE!</v>
      </c>
      <c r="Q224" s="10" t="e">
        <f>IF('FY2023'!$A226&lt;&gt;"",IF(AND(MONTH($K224) &lt;= 2, MONTH($L224) &gt;= 2), IF($O224 &lt;&gt; "", $E224/$O224, ""), ""),"")</f>
        <v>#VALUE!</v>
      </c>
      <c r="R224" s="10" t="e">
        <f>IF('FY2023'!$A226&lt;&gt;"",IF(AND(MONTH($K224) &lt;= 3, MONTH($L224) &gt;= 3), IF($O224 &lt;&gt; "", $E224/$O224, ""), ""),"")</f>
        <v>#VALUE!</v>
      </c>
      <c r="S224" s="10" t="e">
        <f>IF('FY2023'!$A226&lt;&gt;"",IF(AND(MONTH($K224) &lt;= 4, MONTH($L224) &gt;= 4), IF($O224 &lt;&gt; "", $E224/$O224, ""), ""),"")</f>
        <v>#VALUE!</v>
      </c>
      <c r="T224" s="10" t="e">
        <f>IF('FY2023'!$A226&lt;&gt;"",IF(AND(MONTH($K224) &lt;= 5, MONTH($L224) &gt;= 5), IF($O224 &lt;&gt; "", $E224/$O224, ""), ""),"")</f>
        <v>#VALUE!</v>
      </c>
      <c r="U224" s="10" t="e">
        <f>IF('FY2023'!$A226&lt;&gt;"",IF(AND(MONTH($K224) &lt;= 6, MONTH($L224) &gt;= 6), IF($O224 &lt;&gt; "", $E224/$O224, ""), ""),"")</f>
        <v>#VALUE!</v>
      </c>
      <c r="V224" s="10" t="e">
        <f>IF('FY2023'!$A226&lt;&gt;"",IF(AND(MONTH($K224) &lt;= 7, MONTH($L224) &gt;= 7 ), IF($O224 &lt;&gt; "", $E224/$O224, ""), ""),"")</f>
        <v>#VALUE!</v>
      </c>
      <c r="W224" s="10" t="e">
        <f>IF('FY2023'!$A226&lt;&gt;"",IF(AND(MONTH($K224) &lt;= 8, MONTH($L224) &gt;= 8), IF($O224 &lt;&gt; "", $E224/$O224, ""), ""),"")</f>
        <v>#VALUE!</v>
      </c>
      <c r="X224" s="10" t="e">
        <f>IF('FY2023'!$A226&lt;&gt;"",IF(AND(MONTH($K224) &lt;= 9, MONTH($L224) &gt;= 9), IF($O224 &lt;&gt; "", $E224/$O224, ""), ""),"")</f>
        <v>#VALUE!</v>
      </c>
      <c r="Y224" s="10" t="e">
        <f>IF('FY2023'!$A226&lt;&gt;"",IF(AND(MONTH($K224) &lt;= 10, MONTH($L224) &gt;= 10), IF($O224 &lt;&gt; "", $E224/$O224, ""), ""),"")</f>
        <v>#VALUE!</v>
      </c>
      <c r="Z224" s="10" t="e">
        <f>IF('FY2023'!$A226&lt;&gt;"",IF(AND(MONTH($K224) &lt;= 11, MONTH($L224) &gt;= 11), IF($O224 &lt;&gt; "", $E224/$O224, ""), ""),"")</f>
        <v>#VALUE!</v>
      </c>
      <c r="AA224" s="10" t="e">
        <f>IF('FY2023'!$A226&lt;&gt;"",IF(AND(MONTH($K224) &lt;= 12, MONTH($L224) &gt;= 12), IF($O224 &lt;&gt; "", $E224/$O224, ""), ""),"")</f>
        <v>#VALUE!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 t="e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#VALUE!</v>
      </c>
      <c r="L225" s="7" t="e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#VALUE!</v>
      </c>
      <c r="M225" s="7" t="e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#VALUE!</v>
      </c>
      <c r="N225" s="7" t="e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#VALUE!</v>
      </c>
      <c r="O225" s="5" t="e">
        <f t="shared" si="3"/>
        <v>#VALUE!</v>
      </c>
      <c r="P225" s="10" t="e">
        <f>IF('FY2023'!$A227&lt;&gt;"",IF(AND(MONTH($K225) &lt;= 1, MONTH($L225) &gt;= 1), IF($O225 &lt;&gt; "", $E225/$O225, ""), ""),"")</f>
        <v>#VALUE!</v>
      </c>
      <c r="Q225" s="10" t="e">
        <f>IF('FY2023'!$A227&lt;&gt;"",IF(AND(MONTH($K225) &lt;= 2, MONTH($L225) &gt;= 2), IF($O225 &lt;&gt; "", $E225/$O225, ""), ""),"")</f>
        <v>#VALUE!</v>
      </c>
      <c r="R225" s="10" t="e">
        <f>IF('FY2023'!$A227&lt;&gt;"",IF(AND(MONTH($K225) &lt;= 3, MONTH($L225) &gt;= 3), IF($O225 &lt;&gt; "", $E225/$O225, ""), ""),"")</f>
        <v>#VALUE!</v>
      </c>
      <c r="S225" s="10" t="e">
        <f>IF('FY2023'!$A227&lt;&gt;"",IF(AND(MONTH($K225) &lt;= 4, MONTH($L225) &gt;= 4), IF($O225 &lt;&gt; "", $E225/$O225, ""), ""),"")</f>
        <v>#VALUE!</v>
      </c>
      <c r="T225" s="10" t="e">
        <f>IF('FY2023'!$A227&lt;&gt;"",IF(AND(MONTH($K225) &lt;= 5, MONTH($L225) &gt;= 5), IF($O225 &lt;&gt; "", $E225/$O225, ""), ""),"")</f>
        <v>#VALUE!</v>
      </c>
      <c r="U225" s="10" t="e">
        <f>IF('FY2023'!$A227&lt;&gt;"",IF(AND(MONTH($K225) &lt;= 6, MONTH($L225) &gt;= 6), IF($O225 &lt;&gt; "", $E225/$O225, ""), ""),"")</f>
        <v>#VALUE!</v>
      </c>
      <c r="V225" s="10" t="e">
        <f>IF('FY2023'!$A227&lt;&gt;"",IF(AND(MONTH($K225) &lt;= 7, MONTH($L225) &gt;= 7 ), IF($O225 &lt;&gt; "", $E225/$O225, ""), ""),"")</f>
        <v>#VALUE!</v>
      </c>
      <c r="W225" s="10" t="e">
        <f>IF('FY2023'!$A227&lt;&gt;"",IF(AND(MONTH($K225) &lt;= 8, MONTH($L225) &gt;= 8), IF($O225 &lt;&gt; "", $E225/$O225, ""), ""),"")</f>
        <v>#VALUE!</v>
      </c>
      <c r="X225" s="10" t="e">
        <f>IF('FY2023'!$A227&lt;&gt;"",IF(AND(MONTH($K225) &lt;= 9, MONTH($L225) &gt;= 9), IF($O225 &lt;&gt; "", $E225/$O225, ""), ""),"")</f>
        <v>#VALUE!</v>
      </c>
      <c r="Y225" s="10" t="e">
        <f>IF('FY2023'!$A227&lt;&gt;"",IF(AND(MONTH($K225) &lt;= 10, MONTH($L225) &gt;= 10), IF($O225 &lt;&gt; "", $E225/$O225, ""), ""),"")</f>
        <v>#VALUE!</v>
      </c>
      <c r="Z225" s="10" t="e">
        <f>IF('FY2023'!$A227&lt;&gt;"",IF(AND(MONTH($K225) &lt;= 11, MONTH($L225) &gt;= 11), IF($O225 &lt;&gt; "", $E225/$O225, ""), ""),"")</f>
        <v>#VALUE!</v>
      </c>
      <c r="AA225" s="10" t="e">
        <f>IF('FY2023'!$A227&lt;&gt;"",IF(AND(MONTH($K225) &lt;= 12, MONTH($L225) &gt;= 12), IF($O225 &lt;&gt; "", $E225/$O225, ""), ""),"")</f>
        <v>#VALUE!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 t="e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#VALUE!</v>
      </c>
      <c r="L226" s="7" t="e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#VALUE!</v>
      </c>
      <c r="M226" s="7" t="e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#VALUE!</v>
      </c>
      <c r="N226" s="7" t="e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#VALUE!</v>
      </c>
      <c r="O226" s="5" t="e">
        <f t="shared" si="3"/>
        <v>#VALUE!</v>
      </c>
      <c r="P226" s="10" t="e">
        <f>IF('FY2023'!$A228&lt;&gt;"",IF(AND(MONTH($K226) &lt;= 1, MONTH($L226) &gt;= 1), IF($O226 &lt;&gt; "", $E226/$O226, ""), ""),"")</f>
        <v>#VALUE!</v>
      </c>
      <c r="Q226" s="10" t="e">
        <f>IF('FY2023'!$A228&lt;&gt;"",IF(AND(MONTH($K226) &lt;= 2, MONTH($L226) &gt;= 2), IF($O226 &lt;&gt; "", $E226/$O226, ""), ""),"")</f>
        <v>#VALUE!</v>
      </c>
      <c r="R226" s="10" t="e">
        <f>IF('FY2023'!$A228&lt;&gt;"",IF(AND(MONTH($K226) &lt;= 3, MONTH($L226) &gt;= 3), IF($O226 &lt;&gt; "", $E226/$O226, ""), ""),"")</f>
        <v>#VALUE!</v>
      </c>
      <c r="S226" s="10" t="e">
        <f>IF('FY2023'!$A228&lt;&gt;"",IF(AND(MONTH($K226) &lt;= 4, MONTH($L226) &gt;= 4), IF($O226 &lt;&gt; "", $E226/$O226, ""), ""),"")</f>
        <v>#VALUE!</v>
      </c>
      <c r="T226" s="10" t="e">
        <f>IF('FY2023'!$A228&lt;&gt;"",IF(AND(MONTH($K226) &lt;= 5, MONTH($L226) &gt;= 5), IF($O226 &lt;&gt; "", $E226/$O226, ""), ""),"")</f>
        <v>#VALUE!</v>
      </c>
      <c r="U226" s="10" t="e">
        <f>IF('FY2023'!$A228&lt;&gt;"",IF(AND(MONTH($K226) &lt;= 6, MONTH($L226) &gt;= 6), IF($O226 &lt;&gt; "", $E226/$O226, ""), ""),"")</f>
        <v>#VALUE!</v>
      </c>
      <c r="V226" s="10" t="e">
        <f>IF('FY2023'!$A228&lt;&gt;"",IF(AND(MONTH($K226) &lt;= 7, MONTH($L226) &gt;= 7 ), IF($O226 &lt;&gt; "", $E226/$O226, ""), ""),"")</f>
        <v>#VALUE!</v>
      </c>
      <c r="W226" s="10" t="e">
        <f>IF('FY2023'!$A228&lt;&gt;"",IF(AND(MONTH($K226) &lt;= 8, MONTH($L226) &gt;= 8), IF($O226 &lt;&gt; "", $E226/$O226, ""), ""),"")</f>
        <v>#VALUE!</v>
      </c>
      <c r="X226" s="10" t="e">
        <f>IF('FY2023'!$A228&lt;&gt;"",IF(AND(MONTH($K226) &lt;= 9, MONTH($L226) &gt;= 9), IF($O226 &lt;&gt; "", $E226/$O226, ""), ""),"")</f>
        <v>#VALUE!</v>
      </c>
      <c r="Y226" s="10" t="e">
        <f>IF('FY2023'!$A228&lt;&gt;"",IF(AND(MONTH($K226) &lt;= 10, MONTH($L226) &gt;= 10), IF($O226 &lt;&gt; "", $E226/$O226, ""), ""),"")</f>
        <v>#VALUE!</v>
      </c>
      <c r="Z226" s="10" t="e">
        <f>IF('FY2023'!$A228&lt;&gt;"",IF(AND(MONTH($K226) &lt;= 11, MONTH($L226) &gt;= 11), IF($O226 &lt;&gt; "", $E226/$O226, ""), ""),"")</f>
        <v>#VALUE!</v>
      </c>
      <c r="AA226" s="10" t="e">
        <f>IF('FY2023'!$A228&lt;&gt;"",IF(AND(MONTH($K226) &lt;= 12, MONTH($L226) &gt;= 12), IF($O226 &lt;&gt; "", $E226/$O226, ""), ""),"")</f>
        <v>#VALUE!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 t="e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#VALUE!</v>
      </c>
      <c r="L227" s="7" t="e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#VALUE!</v>
      </c>
      <c r="M227" s="7" t="e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#VALUE!</v>
      </c>
      <c r="N227" s="7" t="e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#VALUE!</v>
      </c>
      <c r="O227" s="5" t="e">
        <f t="shared" si="3"/>
        <v>#VALUE!</v>
      </c>
      <c r="P227" s="10" t="e">
        <f>IF('FY2023'!$A229&lt;&gt;"",IF(AND(MONTH($K227) &lt;= 1, MONTH($L227) &gt;= 1), IF($O227 &lt;&gt; "", $E227/$O227, ""), ""),"")</f>
        <v>#VALUE!</v>
      </c>
      <c r="Q227" s="10" t="e">
        <f>IF('FY2023'!$A229&lt;&gt;"",IF(AND(MONTH($K227) &lt;= 2, MONTH($L227) &gt;= 2), IF($O227 &lt;&gt; "", $E227/$O227, ""), ""),"")</f>
        <v>#VALUE!</v>
      </c>
      <c r="R227" s="10" t="e">
        <f>IF('FY2023'!$A229&lt;&gt;"",IF(AND(MONTH($K227) &lt;= 3, MONTH($L227) &gt;= 3), IF($O227 &lt;&gt; "", $E227/$O227, ""), ""),"")</f>
        <v>#VALUE!</v>
      </c>
      <c r="S227" s="10" t="e">
        <f>IF('FY2023'!$A229&lt;&gt;"",IF(AND(MONTH($K227) &lt;= 4, MONTH($L227) &gt;= 4), IF($O227 &lt;&gt; "", $E227/$O227, ""), ""),"")</f>
        <v>#VALUE!</v>
      </c>
      <c r="T227" s="10" t="e">
        <f>IF('FY2023'!$A229&lt;&gt;"",IF(AND(MONTH($K227) &lt;= 5, MONTH($L227) &gt;= 5), IF($O227 &lt;&gt; "", $E227/$O227, ""), ""),"")</f>
        <v>#VALUE!</v>
      </c>
      <c r="U227" s="10" t="e">
        <f>IF('FY2023'!$A229&lt;&gt;"",IF(AND(MONTH($K227) &lt;= 6, MONTH($L227) &gt;= 6), IF($O227 &lt;&gt; "", $E227/$O227, ""), ""),"")</f>
        <v>#VALUE!</v>
      </c>
      <c r="V227" s="10" t="e">
        <f>IF('FY2023'!$A229&lt;&gt;"",IF(AND(MONTH($K227) &lt;= 7, MONTH($L227) &gt;= 7 ), IF($O227 &lt;&gt; "", $E227/$O227, ""), ""),"")</f>
        <v>#VALUE!</v>
      </c>
      <c r="W227" s="10" t="e">
        <f>IF('FY2023'!$A229&lt;&gt;"",IF(AND(MONTH($K227) &lt;= 8, MONTH($L227) &gt;= 8), IF($O227 &lt;&gt; "", $E227/$O227, ""), ""),"")</f>
        <v>#VALUE!</v>
      </c>
      <c r="X227" s="10" t="e">
        <f>IF('FY2023'!$A229&lt;&gt;"",IF(AND(MONTH($K227) &lt;= 9, MONTH($L227) &gt;= 9), IF($O227 &lt;&gt; "", $E227/$O227, ""), ""),"")</f>
        <v>#VALUE!</v>
      </c>
      <c r="Y227" s="10" t="e">
        <f>IF('FY2023'!$A229&lt;&gt;"",IF(AND(MONTH($K227) &lt;= 10, MONTH($L227) &gt;= 10), IF($O227 &lt;&gt; "", $E227/$O227, ""), ""),"")</f>
        <v>#VALUE!</v>
      </c>
      <c r="Z227" s="10" t="e">
        <f>IF('FY2023'!$A229&lt;&gt;"",IF(AND(MONTH($K227) &lt;= 11, MONTH($L227) &gt;= 11), IF($O227 &lt;&gt; "", $E227/$O227, ""), ""),"")</f>
        <v>#VALUE!</v>
      </c>
      <c r="AA227" s="10" t="e">
        <f>IF('FY2023'!$A229&lt;&gt;"",IF(AND(MONTH($K227) &lt;= 12, MONTH($L227) &gt;= 12), IF($O227 &lt;&gt; "", $E227/$O227, ""), ""),"")</f>
        <v>#VALUE!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 t="e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#VALUE!</v>
      </c>
      <c r="L228" s="7" t="e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#VALUE!</v>
      </c>
      <c r="M228" s="7" t="e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#VALUE!</v>
      </c>
      <c r="N228" s="7" t="e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#VALUE!</v>
      </c>
      <c r="O228" s="5" t="e">
        <f t="shared" si="3"/>
        <v>#VALUE!</v>
      </c>
      <c r="P228" s="10" t="e">
        <f>IF('FY2023'!$A230&lt;&gt;"",IF(AND(MONTH($K228) &lt;= 1, MONTH($L228) &gt;= 1), IF($O228 &lt;&gt; "", $E228/$O228, ""), ""),"")</f>
        <v>#VALUE!</v>
      </c>
      <c r="Q228" s="10" t="e">
        <f>IF('FY2023'!$A230&lt;&gt;"",IF(AND(MONTH($K228) &lt;= 2, MONTH($L228) &gt;= 2), IF($O228 &lt;&gt; "", $E228/$O228, ""), ""),"")</f>
        <v>#VALUE!</v>
      </c>
      <c r="R228" s="10" t="e">
        <f>IF('FY2023'!$A230&lt;&gt;"",IF(AND(MONTH($K228) &lt;= 3, MONTH($L228) &gt;= 3), IF($O228 &lt;&gt; "", $E228/$O228, ""), ""),"")</f>
        <v>#VALUE!</v>
      </c>
      <c r="S228" s="10" t="e">
        <f>IF('FY2023'!$A230&lt;&gt;"",IF(AND(MONTH($K228) &lt;= 4, MONTH($L228) &gt;= 4), IF($O228 &lt;&gt; "", $E228/$O228, ""), ""),"")</f>
        <v>#VALUE!</v>
      </c>
      <c r="T228" s="10" t="e">
        <f>IF('FY2023'!$A230&lt;&gt;"",IF(AND(MONTH($K228) &lt;= 5, MONTH($L228) &gt;= 5), IF($O228 &lt;&gt; "", $E228/$O228, ""), ""),"")</f>
        <v>#VALUE!</v>
      </c>
      <c r="U228" s="10" t="e">
        <f>IF('FY2023'!$A230&lt;&gt;"",IF(AND(MONTH($K228) &lt;= 6, MONTH($L228) &gt;= 6), IF($O228 &lt;&gt; "", $E228/$O228, ""), ""),"")</f>
        <v>#VALUE!</v>
      </c>
      <c r="V228" s="10" t="e">
        <f>IF('FY2023'!$A230&lt;&gt;"",IF(AND(MONTH($K228) &lt;= 7, MONTH($L228) &gt;= 7 ), IF($O228 &lt;&gt; "", $E228/$O228, ""), ""),"")</f>
        <v>#VALUE!</v>
      </c>
      <c r="W228" s="10" t="e">
        <f>IF('FY2023'!$A230&lt;&gt;"",IF(AND(MONTH($K228) &lt;= 8, MONTH($L228) &gt;= 8), IF($O228 &lt;&gt; "", $E228/$O228, ""), ""),"")</f>
        <v>#VALUE!</v>
      </c>
      <c r="X228" s="10" t="e">
        <f>IF('FY2023'!$A230&lt;&gt;"",IF(AND(MONTH($K228) &lt;= 9, MONTH($L228) &gt;= 9), IF($O228 &lt;&gt; "", $E228/$O228, ""), ""),"")</f>
        <v>#VALUE!</v>
      </c>
      <c r="Y228" s="10" t="e">
        <f>IF('FY2023'!$A230&lt;&gt;"",IF(AND(MONTH($K228) &lt;= 10, MONTH($L228) &gt;= 10), IF($O228 &lt;&gt; "", $E228/$O228, ""), ""),"")</f>
        <v>#VALUE!</v>
      </c>
      <c r="Z228" s="10" t="e">
        <f>IF('FY2023'!$A230&lt;&gt;"",IF(AND(MONTH($K228) &lt;= 11, MONTH($L228) &gt;= 11), IF($O228 &lt;&gt; "", $E228/$O228, ""), ""),"")</f>
        <v>#VALUE!</v>
      </c>
      <c r="AA228" s="10" t="e">
        <f>IF('FY2023'!$A230&lt;&gt;"",IF(AND(MONTH($K228) &lt;= 12, MONTH($L228) &gt;= 12), IF($O228 &lt;&gt; "", $E228/$O228, ""), ""),"")</f>
        <v>#VALUE!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 t="e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#VALUE!</v>
      </c>
      <c r="L229" s="7" t="e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#VALUE!</v>
      </c>
      <c r="M229" s="7" t="e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#VALUE!</v>
      </c>
      <c r="N229" s="7" t="e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#VALUE!</v>
      </c>
      <c r="O229" s="5" t="e">
        <f t="shared" si="3"/>
        <v>#VALUE!</v>
      </c>
      <c r="P229" s="10" t="e">
        <f>IF('FY2023'!$A231&lt;&gt;"",IF(AND(MONTH($K229) &lt;= 1, MONTH($L229) &gt;= 1), IF($O229 &lt;&gt; "", $E229/$O229, ""), ""),"")</f>
        <v>#VALUE!</v>
      </c>
      <c r="Q229" s="10" t="e">
        <f>IF('FY2023'!$A231&lt;&gt;"",IF(AND(MONTH($K229) &lt;= 2, MONTH($L229) &gt;= 2), IF($O229 &lt;&gt; "", $E229/$O229, ""), ""),"")</f>
        <v>#VALUE!</v>
      </c>
      <c r="R229" s="10" t="e">
        <f>IF('FY2023'!$A231&lt;&gt;"",IF(AND(MONTH($K229) &lt;= 3, MONTH($L229) &gt;= 3), IF($O229 &lt;&gt; "", $E229/$O229, ""), ""),"")</f>
        <v>#VALUE!</v>
      </c>
      <c r="S229" s="10" t="e">
        <f>IF('FY2023'!$A231&lt;&gt;"",IF(AND(MONTH($K229) &lt;= 4, MONTH($L229) &gt;= 4), IF($O229 &lt;&gt; "", $E229/$O229, ""), ""),"")</f>
        <v>#VALUE!</v>
      </c>
      <c r="T229" s="10" t="e">
        <f>IF('FY2023'!$A231&lt;&gt;"",IF(AND(MONTH($K229) &lt;= 5, MONTH($L229) &gt;= 5), IF($O229 &lt;&gt; "", $E229/$O229, ""), ""),"")</f>
        <v>#VALUE!</v>
      </c>
      <c r="U229" s="10" t="e">
        <f>IF('FY2023'!$A231&lt;&gt;"",IF(AND(MONTH($K229) &lt;= 6, MONTH($L229) &gt;= 6), IF($O229 &lt;&gt; "", $E229/$O229, ""), ""),"")</f>
        <v>#VALUE!</v>
      </c>
      <c r="V229" s="10" t="e">
        <f>IF('FY2023'!$A231&lt;&gt;"",IF(AND(MONTH($K229) &lt;= 7, MONTH($L229) &gt;= 7 ), IF($O229 &lt;&gt; "", $E229/$O229, ""), ""),"")</f>
        <v>#VALUE!</v>
      </c>
      <c r="W229" s="10" t="e">
        <f>IF('FY2023'!$A231&lt;&gt;"",IF(AND(MONTH($K229) &lt;= 8, MONTH($L229) &gt;= 8), IF($O229 &lt;&gt; "", $E229/$O229, ""), ""),"")</f>
        <v>#VALUE!</v>
      </c>
      <c r="X229" s="10" t="e">
        <f>IF('FY2023'!$A231&lt;&gt;"",IF(AND(MONTH($K229) &lt;= 9, MONTH($L229) &gt;= 9), IF($O229 &lt;&gt; "", $E229/$O229, ""), ""),"")</f>
        <v>#VALUE!</v>
      </c>
      <c r="Y229" s="10" t="e">
        <f>IF('FY2023'!$A231&lt;&gt;"",IF(AND(MONTH($K229) &lt;= 10, MONTH($L229) &gt;= 10), IF($O229 &lt;&gt; "", $E229/$O229, ""), ""),"")</f>
        <v>#VALUE!</v>
      </c>
      <c r="Z229" s="10" t="e">
        <f>IF('FY2023'!$A231&lt;&gt;"",IF(AND(MONTH($K229) &lt;= 11, MONTH($L229) &gt;= 11), IF($O229 &lt;&gt; "", $E229/$O229, ""), ""),"")</f>
        <v>#VALUE!</v>
      </c>
      <c r="AA229" s="10" t="e">
        <f>IF('FY2023'!$A231&lt;&gt;"",IF(AND(MONTH($K229) &lt;= 12, MONTH($L229) &gt;= 12), IF($O229 &lt;&gt; "", $E229/$O229, ""), ""),"")</f>
        <v>#VALUE!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 t="e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#VALUE!</v>
      </c>
      <c r="L230" s="7" t="e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#VALUE!</v>
      </c>
      <c r="M230" s="7" t="e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#VALUE!</v>
      </c>
      <c r="N230" s="7" t="e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#VALUE!</v>
      </c>
      <c r="O230" s="5" t="e">
        <f t="shared" si="3"/>
        <v>#VALUE!</v>
      </c>
      <c r="P230" s="10" t="e">
        <f>IF('FY2023'!$A232&lt;&gt;"",IF(AND(MONTH($K230) &lt;= 1, MONTH($L230) &gt;= 1), IF($O230 &lt;&gt; "", $E230/$O230, ""), ""),"")</f>
        <v>#VALUE!</v>
      </c>
      <c r="Q230" s="10" t="e">
        <f>IF('FY2023'!$A232&lt;&gt;"",IF(AND(MONTH($K230) &lt;= 2, MONTH($L230) &gt;= 2), IF($O230 &lt;&gt; "", $E230/$O230, ""), ""),"")</f>
        <v>#VALUE!</v>
      </c>
      <c r="R230" s="10" t="e">
        <f>IF('FY2023'!$A232&lt;&gt;"",IF(AND(MONTH($K230) &lt;= 3, MONTH($L230) &gt;= 3), IF($O230 &lt;&gt; "", $E230/$O230, ""), ""),"")</f>
        <v>#VALUE!</v>
      </c>
      <c r="S230" s="10" t="e">
        <f>IF('FY2023'!$A232&lt;&gt;"",IF(AND(MONTH($K230) &lt;= 4, MONTH($L230) &gt;= 4), IF($O230 &lt;&gt; "", $E230/$O230, ""), ""),"")</f>
        <v>#VALUE!</v>
      </c>
      <c r="T230" s="10" t="e">
        <f>IF('FY2023'!$A232&lt;&gt;"",IF(AND(MONTH($K230) &lt;= 5, MONTH($L230) &gt;= 5), IF($O230 &lt;&gt; "", $E230/$O230, ""), ""),"")</f>
        <v>#VALUE!</v>
      </c>
      <c r="U230" s="10" t="e">
        <f>IF('FY2023'!$A232&lt;&gt;"",IF(AND(MONTH($K230) &lt;= 6, MONTH($L230) &gt;= 6), IF($O230 &lt;&gt; "", $E230/$O230, ""), ""),"")</f>
        <v>#VALUE!</v>
      </c>
      <c r="V230" s="10" t="e">
        <f>IF('FY2023'!$A232&lt;&gt;"",IF(AND(MONTH($K230) &lt;= 7, MONTH($L230) &gt;= 7 ), IF($O230 &lt;&gt; "", $E230/$O230, ""), ""),"")</f>
        <v>#VALUE!</v>
      </c>
      <c r="W230" s="10" t="e">
        <f>IF('FY2023'!$A232&lt;&gt;"",IF(AND(MONTH($K230) &lt;= 8, MONTH($L230) &gt;= 8), IF($O230 &lt;&gt; "", $E230/$O230, ""), ""),"")</f>
        <v>#VALUE!</v>
      </c>
      <c r="X230" s="10" t="e">
        <f>IF('FY2023'!$A232&lt;&gt;"",IF(AND(MONTH($K230) &lt;= 9, MONTH($L230) &gt;= 9), IF($O230 &lt;&gt; "", $E230/$O230, ""), ""),"")</f>
        <v>#VALUE!</v>
      </c>
      <c r="Y230" s="10" t="e">
        <f>IF('FY2023'!$A232&lt;&gt;"",IF(AND(MONTH($K230) &lt;= 10, MONTH($L230) &gt;= 10), IF($O230 &lt;&gt; "", $E230/$O230, ""), ""),"")</f>
        <v>#VALUE!</v>
      </c>
      <c r="Z230" s="10" t="e">
        <f>IF('FY2023'!$A232&lt;&gt;"",IF(AND(MONTH($K230) &lt;= 11, MONTH($L230) &gt;= 11), IF($O230 &lt;&gt; "", $E230/$O230, ""), ""),"")</f>
        <v>#VALUE!</v>
      </c>
      <c r="AA230" s="10" t="e">
        <f>IF('FY2023'!$A232&lt;&gt;"",IF(AND(MONTH($K230) &lt;= 12, MONTH($L230) &gt;= 12), IF($O230 &lt;&gt; "", $E230/$O230, ""), ""),"")</f>
        <v>#VALUE!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 t="e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#VALUE!</v>
      </c>
      <c r="L231" s="7" t="e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#VALUE!</v>
      </c>
      <c r="M231" s="7" t="e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#VALUE!</v>
      </c>
      <c r="N231" s="7" t="e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#VALUE!</v>
      </c>
      <c r="O231" s="5" t="e">
        <f t="shared" si="3"/>
        <v>#VALUE!</v>
      </c>
      <c r="P231" s="10" t="e">
        <f>IF('FY2023'!$A233&lt;&gt;"",IF(AND(MONTH($K231) &lt;= 1, MONTH($L231) &gt;= 1), IF($O231 &lt;&gt; "", $E231/$O231, ""), ""),"")</f>
        <v>#VALUE!</v>
      </c>
      <c r="Q231" s="10" t="e">
        <f>IF('FY2023'!$A233&lt;&gt;"",IF(AND(MONTH($K231) &lt;= 2, MONTH($L231) &gt;= 2), IF($O231 &lt;&gt; "", $E231/$O231, ""), ""),"")</f>
        <v>#VALUE!</v>
      </c>
      <c r="R231" s="10" t="e">
        <f>IF('FY2023'!$A233&lt;&gt;"",IF(AND(MONTH($K231) &lt;= 3, MONTH($L231) &gt;= 3), IF($O231 &lt;&gt; "", $E231/$O231, ""), ""),"")</f>
        <v>#VALUE!</v>
      </c>
      <c r="S231" s="10" t="e">
        <f>IF('FY2023'!$A233&lt;&gt;"",IF(AND(MONTH($K231) &lt;= 4, MONTH($L231) &gt;= 4), IF($O231 &lt;&gt; "", $E231/$O231, ""), ""),"")</f>
        <v>#VALUE!</v>
      </c>
      <c r="T231" s="10" t="e">
        <f>IF('FY2023'!$A233&lt;&gt;"",IF(AND(MONTH($K231) &lt;= 5, MONTH($L231) &gt;= 5), IF($O231 &lt;&gt; "", $E231/$O231, ""), ""),"")</f>
        <v>#VALUE!</v>
      </c>
      <c r="U231" s="10" t="e">
        <f>IF('FY2023'!$A233&lt;&gt;"",IF(AND(MONTH($K231) &lt;= 6, MONTH($L231) &gt;= 6), IF($O231 &lt;&gt; "", $E231/$O231, ""), ""),"")</f>
        <v>#VALUE!</v>
      </c>
      <c r="V231" s="10" t="e">
        <f>IF('FY2023'!$A233&lt;&gt;"",IF(AND(MONTH($K231) &lt;= 7, MONTH($L231) &gt;= 7 ), IF($O231 &lt;&gt; "", $E231/$O231, ""), ""),"")</f>
        <v>#VALUE!</v>
      </c>
      <c r="W231" s="10" t="e">
        <f>IF('FY2023'!$A233&lt;&gt;"",IF(AND(MONTH($K231) &lt;= 8, MONTH($L231) &gt;= 8), IF($O231 &lt;&gt; "", $E231/$O231, ""), ""),"")</f>
        <v>#VALUE!</v>
      </c>
      <c r="X231" s="10" t="e">
        <f>IF('FY2023'!$A233&lt;&gt;"",IF(AND(MONTH($K231) &lt;= 9, MONTH($L231) &gt;= 9), IF($O231 &lt;&gt; "", $E231/$O231, ""), ""),"")</f>
        <v>#VALUE!</v>
      </c>
      <c r="Y231" s="10" t="e">
        <f>IF('FY2023'!$A233&lt;&gt;"",IF(AND(MONTH($K231) &lt;= 10, MONTH($L231) &gt;= 10), IF($O231 &lt;&gt; "", $E231/$O231, ""), ""),"")</f>
        <v>#VALUE!</v>
      </c>
      <c r="Z231" s="10" t="e">
        <f>IF('FY2023'!$A233&lt;&gt;"",IF(AND(MONTH($K231) &lt;= 11, MONTH($L231) &gt;= 11), IF($O231 &lt;&gt; "", $E231/$O231, ""), ""),"")</f>
        <v>#VALUE!</v>
      </c>
      <c r="AA231" s="10" t="e">
        <f>IF('FY2023'!$A233&lt;&gt;"",IF(AND(MONTH($K231) &lt;= 12, MONTH($L231) &gt;= 12), IF($O231 &lt;&gt; "", $E231/$O231, ""), ""),"")</f>
        <v>#VALUE!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 t="e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#VALUE!</v>
      </c>
      <c r="L232" s="7" t="e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#VALUE!</v>
      </c>
      <c r="M232" s="7" t="e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#VALUE!</v>
      </c>
      <c r="N232" s="7" t="e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#VALUE!</v>
      </c>
      <c r="O232" s="5" t="e">
        <f t="shared" si="3"/>
        <v>#VALUE!</v>
      </c>
      <c r="P232" s="10" t="e">
        <f>IF('FY2023'!$A234&lt;&gt;"",IF(AND(MONTH($K232) &lt;= 1, MONTH($L232) &gt;= 1), IF($O232 &lt;&gt; "", $E232/$O232, ""), ""),"")</f>
        <v>#VALUE!</v>
      </c>
      <c r="Q232" s="10" t="e">
        <f>IF('FY2023'!$A234&lt;&gt;"",IF(AND(MONTH($K232) &lt;= 2, MONTH($L232) &gt;= 2), IF($O232 &lt;&gt; "", $E232/$O232, ""), ""),"")</f>
        <v>#VALUE!</v>
      </c>
      <c r="R232" s="10" t="e">
        <f>IF('FY2023'!$A234&lt;&gt;"",IF(AND(MONTH($K232) &lt;= 3, MONTH($L232) &gt;= 3), IF($O232 &lt;&gt; "", $E232/$O232, ""), ""),"")</f>
        <v>#VALUE!</v>
      </c>
      <c r="S232" s="10" t="e">
        <f>IF('FY2023'!$A234&lt;&gt;"",IF(AND(MONTH($K232) &lt;= 4, MONTH($L232) &gt;= 4), IF($O232 &lt;&gt; "", $E232/$O232, ""), ""),"")</f>
        <v>#VALUE!</v>
      </c>
      <c r="T232" s="10" t="e">
        <f>IF('FY2023'!$A234&lt;&gt;"",IF(AND(MONTH($K232) &lt;= 5, MONTH($L232) &gt;= 5), IF($O232 &lt;&gt; "", $E232/$O232, ""), ""),"")</f>
        <v>#VALUE!</v>
      </c>
      <c r="U232" s="10" t="e">
        <f>IF('FY2023'!$A234&lt;&gt;"",IF(AND(MONTH($K232) &lt;= 6, MONTH($L232) &gt;= 6), IF($O232 &lt;&gt; "", $E232/$O232, ""), ""),"")</f>
        <v>#VALUE!</v>
      </c>
      <c r="V232" s="10" t="e">
        <f>IF('FY2023'!$A234&lt;&gt;"",IF(AND(MONTH($K232) &lt;= 7, MONTH($L232) &gt;= 7 ), IF($O232 &lt;&gt; "", $E232/$O232, ""), ""),"")</f>
        <v>#VALUE!</v>
      </c>
      <c r="W232" s="10" t="e">
        <f>IF('FY2023'!$A234&lt;&gt;"",IF(AND(MONTH($K232) &lt;= 8, MONTH($L232) &gt;= 8), IF($O232 &lt;&gt; "", $E232/$O232, ""), ""),"")</f>
        <v>#VALUE!</v>
      </c>
      <c r="X232" s="10" t="e">
        <f>IF('FY2023'!$A234&lt;&gt;"",IF(AND(MONTH($K232) &lt;= 9, MONTH($L232) &gt;= 9), IF($O232 &lt;&gt; "", $E232/$O232, ""), ""),"")</f>
        <v>#VALUE!</v>
      </c>
      <c r="Y232" s="10" t="e">
        <f>IF('FY2023'!$A234&lt;&gt;"",IF(AND(MONTH($K232) &lt;= 10, MONTH($L232) &gt;= 10), IF($O232 &lt;&gt; "", $E232/$O232, ""), ""),"")</f>
        <v>#VALUE!</v>
      </c>
      <c r="Z232" s="10" t="e">
        <f>IF('FY2023'!$A234&lt;&gt;"",IF(AND(MONTH($K232) &lt;= 11, MONTH($L232) &gt;= 11), IF($O232 &lt;&gt; "", $E232/$O232, ""), ""),"")</f>
        <v>#VALUE!</v>
      </c>
      <c r="AA232" s="10" t="e">
        <f>IF('FY2023'!$A234&lt;&gt;"",IF(AND(MONTH($K232) &lt;= 12, MONTH($L232) &gt;= 12), IF($O232 &lt;&gt; "", $E232/$O232, ""), ""),"")</f>
        <v>#VALUE!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 t="e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#VALUE!</v>
      </c>
      <c r="L233" s="7" t="e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#VALUE!</v>
      </c>
      <c r="M233" s="7" t="e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#VALUE!</v>
      </c>
      <c r="N233" s="7" t="e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#VALUE!</v>
      </c>
      <c r="O233" s="5" t="e">
        <f t="shared" si="3"/>
        <v>#VALUE!</v>
      </c>
      <c r="P233" s="10" t="e">
        <f>IF('FY2023'!$A235&lt;&gt;"",IF(AND(MONTH($K233) &lt;= 1, MONTH($L233) &gt;= 1), IF($O233 &lt;&gt; "", $E233/$O233, ""), ""),"")</f>
        <v>#VALUE!</v>
      </c>
      <c r="Q233" s="10" t="e">
        <f>IF('FY2023'!$A235&lt;&gt;"",IF(AND(MONTH($K233) &lt;= 2, MONTH($L233) &gt;= 2), IF($O233 &lt;&gt; "", $E233/$O233, ""), ""),"")</f>
        <v>#VALUE!</v>
      </c>
      <c r="R233" s="10" t="e">
        <f>IF('FY2023'!$A235&lt;&gt;"",IF(AND(MONTH($K233) &lt;= 3, MONTH($L233) &gt;= 3), IF($O233 &lt;&gt; "", $E233/$O233, ""), ""),"")</f>
        <v>#VALUE!</v>
      </c>
      <c r="S233" s="10" t="e">
        <f>IF('FY2023'!$A235&lt;&gt;"",IF(AND(MONTH($K233) &lt;= 4, MONTH($L233) &gt;= 4), IF($O233 &lt;&gt; "", $E233/$O233, ""), ""),"")</f>
        <v>#VALUE!</v>
      </c>
      <c r="T233" s="10" t="e">
        <f>IF('FY2023'!$A235&lt;&gt;"",IF(AND(MONTH($K233) &lt;= 5, MONTH($L233) &gt;= 5), IF($O233 &lt;&gt; "", $E233/$O233, ""), ""),"")</f>
        <v>#VALUE!</v>
      </c>
      <c r="U233" s="10" t="e">
        <f>IF('FY2023'!$A235&lt;&gt;"",IF(AND(MONTH($K233) &lt;= 6, MONTH($L233) &gt;= 6), IF($O233 &lt;&gt; "", $E233/$O233, ""), ""),"")</f>
        <v>#VALUE!</v>
      </c>
      <c r="V233" s="10" t="e">
        <f>IF('FY2023'!$A235&lt;&gt;"",IF(AND(MONTH($K233) &lt;= 7, MONTH($L233) &gt;= 7 ), IF($O233 &lt;&gt; "", $E233/$O233, ""), ""),"")</f>
        <v>#VALUE!</v>
      </c>
      <c r="W233" s="10" t="e">
        <f>IF('FY2023'!$A235&lt;&gt;"",IF(AND(MONTH($K233) &lt;= 8, MONTH($L233) &gt;= 8), IF($O233 &lt;&gt; "", $E233/$O233, ""), ""),"")</f>
        <v>#VALUE!</v>
      </c>
      <c r="X233" s="10" t="e">
        <f>IF('FY2023'!$A235&lt;&gt;"",IF(AND(MONTH($K233) &lt;= 9, MONTH($L233) &gt;= 9), IF($O233 &lt;&gt; "", $E233/$O233, ""), ""),"")</f>
        <v>#VALUE!</v>
      </c>
      <c r="Y233" s="10" t="e">
        <f>IF('FY2023'!$A235&lt;&gt;"",IF(AND(MONTH($K233) &lt;= 10, MONTH($L233) &gt;= 10), IF($O233 &lt;&gt; "", $E233/$O233, ""), ""),"")</f>
        <v>#VALUE!</v>
      </c>
      <c r="Z233" s="10" t="e">
        <f>IF('FY2023'!$A235&lt;&gt;"",IF(AND(MONTH($K233) &lt;= 11, MONTH($L233) &gt;= 11), IF($O233 &lt;&gt; "", $E233/$O233, ""), ""),"")</f>
        <v>#VALUE!</v>
      </c>
      <c r="AA233" s="10" t="e">
        <f>IF('FY2023'!$A235&lt;&gt;"",IF(AND(MONTH($K233) &lt;= 12, MONTH($L233) &gt;= 12), IF($O233 &lt;&gt; "", $E233/$O233, ""), ""),"")</f>
        <v>#VALUE!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 t="e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#VALUE!</v>
      </c>
      <c r="L234" s="7" t="e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#VALUE!</v>
      </c>
      <c r="M234" s="7" t="e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#VALUE!</v>
      </c>
      <c r="N234" s="7" t="e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#VALUE!</v>
      </c>
      <c r="O234" s="5" t="e">
        <f t="shared" si="3"/>
        <v>#VALUE!</v>
      </c>
      <c r="P234" s="10" t="e">
        <f>IF('FY2023'!$A236&lt;&gt;"",IF(AND(MONTH($K234) &lt;= 1, MONTH($L234) &gt;= 1), IF($O234 &lt;&gt; "", $E234/$O234, ""), ""),"")</f>
        <v>#VALUE!</v>
      </c>
      <c r="Q234" s="10" t="e">
        <f>IF('FY2023'!$A236&lt;&gt;"",IF(AND(MONTH($K234) &lt;= 2, MONTH($L234) &gt;= 2), IF($O234 &lt;&gt; "", $E234/$O234, ""), ""),"")</f>
        <v>#VALUE!</v>
      </c>
      <c r="R234" s="10" t="e">
        <f>IF('FY2023'!$A236&lt;&gt;"",IF(AND(MONTH($K234) &lt;= 3, MONTH($L234) &gt;= 3), IF($O234 &lt;&gt; "", $E234/$O234, ""), ""),"")</f>
        <v>#VALUE!</v>
      </c>
      <c r="S234" s="10" t="e">
        <f>IF('FY2023'!$A236&lt;&gt;"",IF(AND(MONTH($K234) &lt;= 4, MONTH($L234) &gt;= 4), IF($O234 &lt;&gt; "", $E234/$O234, ""), ""),"")</f>
        <v>#VALUE!</v>
      </c>
      <c r="T234" s="10" t="e">
        <f>IF('FY2023'!$A236&lt;&gt;"",IF(AND(MONTH($K234) &lt;= 5, MONTH($L234) &gt;= 5), IF($O234 &lt;&gt; "", $E234/$O234, ""), ""),"")</f>
        <v>#VALUE!</v>
      </c>
      <c r="U234" s="10" t="e">
        <f>IF('FY2023'!$A236&lt;&gt;"",IF(AND(MONTH($K234) &lt;= 6, MONTH($L234) &gt;= 6), IF($O234 &lt;&gt; "", $E234/$O234, ""), ""),"")</f>
        <v>#VALUE!</v>
      </c>
      <c r="V234" s="10" t="e">
        <f>IF('FY2023'!$A236&lt;&gt;"",IF(AND(MONTH($K234) &lt;= 7, MONTH($L234) &gt;= 7 ), IF($O234 &lt;&gt; "", $E234/$O234, ""), ""),"")</f>
        <v>#VALUE!</v>
      </c>
      <c r="W234" s="10" t="e">
        <f>IF('FY2023'!$A236&lt;&gt;"",IF(AND(MONTH($K234) &lt;= 8, MONTH($L234) &gt;= 8), IF($O234 &lt;&gt; "", $E234/$O234, ""), ""),"")</f>
        <v>#VALUE!</v>
      </c>
      <c r="X234" s="10" t="e">
        <f>IF('FY2023'!$A236&lt;&gt;"",IF(AND(MONTH($K234) &lt;= 9, MONTH($L234) &gt;= 9), IF($O234 &lt;&gt; "", $E234/$O234, ""), ""),"")</f>
        <v>#VALUE!</v>
      </c>
      <c r="Y234" s="10" t="e">
        <f>IF('FY2023'!$A236&lt;&gt;"",IF(AND(MONTH($K234) &lt;= 10, MONTH($L234) &gt;= 10), IF($O234 &lt;&gt; "", $E234/$O234, ""), ""),"")</f>
        <v>#VALUE!</v>
      </c>
      <c r="Z234" s="10" t="e">
        <f>IF('FY2023'!$A236&lt;&gt;"",IF(AND(MONTH($K234) &lt;= 11, MONTH($L234) &gt;= 11), IF($O234 &lt;&gt; "", $E234/$O234, ""), ""),"")</f>
        <v>#VALUE!</v>
      </c>
      <c r="AA234" s="10" t="e">
        <f>IF('FY2023'!$A236&lt;&gt;"",IF(AND(MONTH($K234) &lt;= 12, MONTH($L234) &gt;= 12), IF($O234 &lt;&gt; "", $E234/$O234, ""), ""),"")</f>
        <v>#VALUE!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 t="e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#VALUE!</v>
      </c>
      <c r="L235" s="7" t="e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#VALUE!</v>
      </c>
      <c r="M235" s="7" t="e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#VALUE!</v>
      </c>
      <c r="N235" s="7" t="e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#VALUE!</v>
      </c>
      <c r="O235" s="5" t="e">
        <f t="shared" si="3"/>
        <v>#VALUE!</v>
      </c>
      <c r="P235" s="10" t="e">
        <f>IF('FY2023'!$A237&lt;&gt;"",IF(AND(MONTH($K235) &lt;= 1, MONTH($L235) &gt;= 1), IF($O235 &lt;&gt; "", $E235/$O235, ""), ""),"")</f>
        <v>#VALUE!</v>
      </c>
      <c r="Q235" s="10" t="e">
        <f>IF('FY2023'!$A237&lt;&gt;"",IF(AND(MONTH($K235) &lt;= 2, MONTH($L235) &gt;= 2), IF($O235 &lt;&gt; "", $E235/$O235, ""), ""),"")</f>
        <v>#VALUE!</v>
      </c>
      <c r="R235" s="10" t="e">
        <f>IF('FY2023'!$A237&lt;&gt;"",IF(AND(MONTH($K235) &lt;= 3, MONTH($L235) &gt;= 3), IF($O235 &lt;&gt; "", $E235/$O235, ""), ""),"")</f>
        <v>#VALUE!</v>
      </c>
      <c r="S235" s="10" t="e">
        <f>IF('FY2023'!$A237&lt;&gt;"",IF(AND(MONTH($K235) &lt;= 4, MONTH($L235) &gt;= 4), IF($O235 &lt;&gt; "", $E235/$O235, ""), ""),"")</f>
        <v>#VALUE!</v>
      </c>
      <c r="T235" s="10" t="e">
        <f>IF('FY2023'!$A237&lt;&gt;"",IF(AND(MONTH($K235) &lt;= 5, MONTH($L235) &gt;= 5), IF($O235 &lt;&gt; "", $E235/$O235, ""), ""),"")</f>
        <v>#VALUE!</v>
      </c>
      <c r="U235" s="10" t="e">
        <f>IF('FY2023'!$A237&lt;&gt;"",IF(AND(MONTH($K235) &lt;= 6, MONTH($L235) &gt;= 6), IF($O235 &lt;&gt; "", $E235/$O235, ""), ""),"")</f>
        <v>#VALUE!</v>
      </c>
      <c r="V235" s="10" t="e">
        <f>IF('FY2023'!$A237&lt;&gt;"",IF(AND(MONTH($K235) &lt;= 7, MONTH($L235) &gt;= 7 ), IF($O235 &lt;&gt; "", $E235/$O235, ""), ""),"")</f>
        <v>#VALUE!</v>
      </c>
      <c r="W235" s="10" t="e">
        <f>IF('FY2023'!$A237&lt;&gt;"",IF(AND(MONTH($K235) &lt;= 8, MONTH($L235) &gt;= 8), IF($O235 &lt;&gt; "", $E235/$O235, ""), ""),"")</f>
        <v>#VALUE!</v>
      </c>
      <c r="X235" s="10" t="e">
        <f>IF('FY2023'!$A237&lt;&gt;"",IF(AND(MONTH($K235) &lt;= 9, MONTH($L235) &gt;= 9), IF($O235 &lt;&gt; "", $E235/$O235, ""), ""),"")</f>
        <v>#VALUE!</v>
      </c>
      <c r="Y235" s="10" t="e">
        <f>IF('FY2023'!$A237&lt;&gt;"",IF(AND(MONTH($K235) &lt;= 10, MONTH($L235) &gt;= 10), IF($O235 &lt;&gt; "", $E235/$O235, ""), ""),"")</f>
        <v>#VALUE!</v>
      </c>
      <c r="Z235" s="10" t="e">
        <f>IF('FY2023'!$A237&lt;&gt;"",IF(AND(MONTH($K235) &lt;= 11, MONTH($L235) &gt;= 11), IF($O235 &lt;&gt; "", $E235/$O235, ""), ""),"")</f>
        <v>#VALUE!</v>
      </c>
      <c r="AA235" s="10" t="e">
        <f>IF('FY2023'!$A237&lt;&gt;"",IF(AND(MONTH($K235) &lt;= 12, MONTH($L235) &gt;= 12), IF($O235 &lt;&gt; "", $E235/$O235, ""), ""),"")</f>
        <v>#VALUE!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 t="e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#VALUE!</v>
      </c>
      <c r="L236" s="7" t="e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#VALUE!</v>
      </c>
      <c r="M236" s="7" t="e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#VALUE!</v>
      </c>
      <c r="N236" s="7" t="e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#VALUE!</v>
      </c>
      <c r="O236" s="5" t="e">
        <f t="shared" si="3"/>
        <v>#VALUE!</v>
      </c>
      <c r="P236" s="10" t="e">
        <f>IF('FY2023'!$A238&lt;&gt;"",IF(AND(MONTH($K236) &lt;= 1, MONTH($L236) &gt;= 1), IF($O236 &lt;&gt; "", $E236/$O236, ""), ""),"")</f>
        <v>#VALUE!</v>
      </c>
      <c r="Q236" s="10" t="e">
        <f>IF('FY2023'!$A238&lt;&gt;"",IF(AND(MONTH($K236) &lt;= 2, MONTH($L236) &gt;= 2), IF($O236 &lt;&gt; "", $E236/$O236, ""), ""),"")</f>
        <v>#VALUE!</v>
      </c>
      <c r="R236" s="10" t="e">
        <f>IF('FY2023'!$A238&lt;&gt;"",IF(AND(MONTH($K236) &lt;= 3, MONTH($L236) &gt;= 3), IF($O236 &lt;&gt; "", $E236/$O236, ""), ""),"")</f>
        <v>#VALUE!</v>
      </c>
      <c r="S236" s="10" t="e">
        <f>IF('FY2023'!$A238&lt;&gt;"",IF(AND(MONTH($K236) &lt;= 4, MONTH($L236) &gt;= 4), IF($O236 &lt;&gt; "", $E236/$O236, ""), ""),"")</f>
        <v>#VALUE!</v>
      </c>
      <c r="T236" s="10" t="e">
        <f>IF('FY2023'!$A238&lt;&gt;"",IF(AND(MONTH($K236) &lt;= 5, MONTH($L236) &gt;= 5), IF($O236 &lt;&gt; "", $E236/$O236, ""), ""),"")</f>
        <v>#VALUE!</v>
      </c>
      <c r="U236" s="10" t="e">
        <f>IF('FY2023'!$A238&lt;&gt;"",IF(AND(MONTH($K236) &lt;= 6, MONTH($L236) &gt;= 6), IF($O236 &lt;&gt; "", $E236/$O236, ""), ""),"")</f>
        <v>#VALUE!</v>
      </c>
      <c r="V236" s="10" t="e">
        <f>IF('FY2023'!$A238&lt;&gt;"",IF(AND(MONTH($K236) &lt;= 7, MONTH($L236) &gt;= 7 ), IF($O236 &lt;&gt; "", $E236/$O236, ""), ""),"")</f>
        <v>#VALUE!</v>
      </c>
      <c r="W236" s="10" t="e">
        <f>IF('FY2023'!$A238&lt;&gt;"",IF(AND(MONTH($K236) &lt;= 8, MONTH($L236) &gt;= 8), IF($O236 &lt;&gt; "", $E236/$O236, ""), ""),"")</f>
        <v>#VALUE!</v>
      </c>
      <c r="X236" s="10" t="e">
        <f>IF('FY2023'!$A238&lt;&gt;"",IF(AND(MONTH($K236) &lt;= 9, MONTH($L236) &gt;= 9), IF($O236 &lt;&gt; "", $E236/$O236, ""), ""),"")</f>
        <v>#VALUE!</v>
      </c>
      <c r="Y236" s="10" t="e">
        <f>IF('FY2023'!$A238&lt;&gt;"",IF(AND(MONTH($K236) &lt;= 10, MONTH($L236) &gt;= 10), IF($O236 &lt;&gt; "", $E236/$O236, ""), ""),"")</f>
        <v>#VALUE!</v>
      </c>
      <c r="Z236" s="10" t="e">
        <f>IF('FY2023'!$A238&lt;&gt;"",IF(AND(MONTH($K236) &lt;= 11, MONTH($L236) &gt;= 11), IF($O236 &lt;&gt; "", $E236/$O236, ""), ""),"")</f>
        <v>#VALUE!</v>
      </c>
      <c r="AA236" s="10" t="e">
        <f>IF('FY2023'!$A238&lt;&gt;"",IF(AND(MONTH($K236) &lt;= 12, MONTH($L236) &gt;= 12), IF($O236 &lt;&gt; "", $E236/$O236, ""), ""),"")</f>
        <v>#VALUE!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 t="e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#VALUE!</v>
      </c>
      <c r="L237" s="7" t="e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#VALUE!</v>
      </c>
      <c r="M237" s="7" t="e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#VALUE!</v>
      </c>
      <c r="N237" s="7" t="e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#VALUE!</v>
      </c>
      <c r="O237" s="5" t="e">
        <f t="shared" si="3"/>
        <v>#VALUE!</v>
      </c>
      <c r="P237" s="10" t="e">
        <f>IF('FY2023'!$A239&lt;&gt;"",IF(AND(MONTH($K237) &lt;= 1, MONTH($L237) &gt;= 1), IF($O237 &lt;&gt; "", $E237/$O237, ""), ""),"")</f>
        <v>#VALUE!</v>
      </c>
      <c r="Q237" s="10" t="e">
        <f>IF('FY2023'!$A239&lt;&gt;"",IF(AND(MONTH($K237) &lt;= 2, MONTH($L237) &gt;= 2), IF($O237 &lt;&gt; "", $E237/$O237, ""), ""),"")</f>
        <v>#VALUE!</v>
      </c>
      <c r="R237" s="10" t="e">
        <f>IF('FY2023'!$A239&lt;&gt;"",IF(AND(MONTH($K237) &lt;= 3, MONTH($L237) &gt;= 3), IF($O237 &lt;&gt; "", $E237/$O237, ""), ""),"")</f>
        <v>#VALUE!</v>
      </c>
      <c r="S237" s="10" t="e">
        <f>IF('FY2023'!$A239&lt;&gt;"",IF(AND(MONTH($K237) &lt;= 4, MONTH($L237) &gt;= 4), IF($O237 &lt;&gt; "", $E237/$O237, ""), ""),"")</f>
        <v>#VALUE!</v>
      </c>
      <c r="T237" s="10" t="e">
        <f>IF('FY2023'!$A239&lt;&gt;"",IF(AND(MONTH($K237) &lt;= 5, MONTH($L237) &gt;= 5), IF($O237 &lt;&gt; "", $E237/$O237, ""), ""),"")</f>
        <v>#VALUE!</v>
      </c>
      <c r="U237" s="10" t="e">
        <f>IF('FY2023'!$A239&lt;&gt;"",IF(AND(MONTH($K237) &lt;= 6, MONTH($L237) &gt;= 6), IF($O237 &lt;&gt; "", $E237/$O237, ""), ""),"")</f>
        <v>#VALUE!</v>
      </c>
      <c r="V237" s="10" t="e">
        <f>IF('FY2023'!$A239&lt;&gt;"",IF(AND(MONTH($K237) &lt;= 7, MONTH($L237) &gt;= 7 ), IF($O237 &lt;&gt; "", $E237/$O237, ""), ""),"")</f>
        <v>#VALUE!</v>
      </c>
      <c r="W237" s="10" t="e">
        <f>IF('FY2023'!$A239&lt;&gt;"",IF(AND(MONTH($K237) &lt;= 8, MONTH($L237) &gt;= 8), IF($O237 &lt;&gt; "", $E237/$O237, ""), ""),"")</f>
        <v>#VALUE!</v>
      </c>
      <c r="X237" s="10" t="e">
        <f>IF('FY2023'!$A239&lt;&gt;"",IF(AND(MONTH($K237) &lt;= 9, MONTH($L237) &gt;= 9), IF($O237 &lt;&gt; "", $E237/$O237, ""), ""),"")</f>
        <v>#VALUE!</v>
      </c>
      <c r="Y237" s="10" t="e">
        <f>IF('FY2023'!$A239&lt;&gt;"",IF(AND(MONTH($K237) &lt;= 10, MONTH($L237) &gt;= 10), IF($O237 &lt;&gt; "", $E237/$O237, ""), ""),"")</f>
        <v>#VALUE!</v>
      </c>
      <c r="Z237" s="10" t="e">
        <f>IF('FY2023'!$A239&lt;&gt;"",IF(AND(MONTH($K237) &lt;= 11, MONTH($L237) &gt;= 11), IF($O237 &lt;&gt; "", $E237/$O237, ""), ""),"")</f>
        <v>#VALUE!</v>
      </c>
      <c r="AA237" s="10" t="e">
        <f>IF('FY2023'!$A239&lt;&gt;"",IF(AND(MONTH($K237) &lt;= 12, MONTH($L237) &gt;= 12), IF($O237 &lt;&gt; "", $E237/$O237, ""), ""),"")</f>
        <v>#VALUE!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 t="e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#VALUE!</v>
      </c>
      <c r="L238" s="7" t="e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#VALUE!</v>
      </c>
      <c r="M238" s="7" t="e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#VALUE!</v>
      </c>
      <c r="N238" s="7" t="e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#VALUE!</v>
      </c>
      <c r="O238" s="5" t="e">
        <f t="shared" si="3"/>
        <v>#VALUE!</v>
      </c>
      <c r="P238" s="10" t="e">
        <f>IF('FY2023'!$A240&lt;&gt;"",IF(AND(MONTH($K238) &lt;= 1, MONTH($L238) &gt;= 1), IF($O238 &lt;&gt; "", $E238/$O238, ""), ""),"")</f>
        <v>#VALUE!</v>
      </c>
      <c r="Q238" s="10" t="e">
        <f>IF('FY2023'!$A240&lt;&gt;"",IF(AND(MONTH($K238) &lt;= 2, MONTH($L238) &gt;= 2), IF($O238 &lt;&gt; "", $E238/$O238, ""), ""),"")</f>
        <v>#VALUE!</v>
      </c>
      <c r="R238" s="10" t="e">
        <f>IF('FY2023'!$A240&lt;&gt;"",IF(AND(MONTH($K238) &lt;= 3, MONTH($L238) &gt;= 3), IF($O238 &lt;&gt; "", $E238/$O238, ""), ""),"")</f>
        <v>#VALUE!</v>
      </c>
      <c r="S238" s="10" t="e">
        <f>IF('FY2023'!$A240&lt;&gt;"",IF(AND(MONTH($K238) &lt;= 4, MONTH($L238) &gt;= 4), IF($O238 &lt;&gt; "", $E238/$O238, ""), ""),"")</f>
        <v>#VALUE!</v>
      </c>
      <c r="T238" s="10" t="e">
        <f>IF('FY2023'!$A240&lt;&gt;"",IF(AND(MONTH($K238) &lt;= 5, MONTH($L238) &gt;= 5), IF($O238 &lt;&gt; "", $E238/$O238, ""), ""),"")</f>
        <v>#VALUE!</v>
      </c>
      <c r="U238" s="10" t="e">
        <f>IF('FY2023'!$A240&lt;&gt;"",IF(AND(MONTH($K238) &lt;= 6, MONTH($L238) &gt;= 6), IF($O238 &lt;&gt; "", $E238/$O238, ""), ""),"")</f>
        <v>#VALUE!</v>
      </c>
      <c r="V238" s="10" t="e">
        <f>IF('FY2023'!$A240&lt;&gt;"",IF(AND(MONTH($K238) &lt;= 7, MONTH($L238) &gt;= 7 ), IF($O238 &lt;&gt; "", $E238/$O238, ""), ""),"")</f>
        <v>#VALUE!</v>
      </c>
      <c r="W238" s="10" t="e">
        <f>IF('FY2023'!$A240&lt;&gt;"",IF(AND(MONTH($K238) &lt;= 8, MONTH($L238) &gt;= 8), IF($O238 &lt;&gt; "", $E238/$O238, ""), ""),"")</f>
        <v>#VALUE!</v>
      </c>
      <c r="X238" s="10" t="e">
        <f>IF('FY2023'!$A240&lt;&gt;"",IF(AND(MONTH($K238) &lt;= 9, MONTH($L238) &gt;= 9), IF($O238 &lt;&gt; "", $E238/$O238, ""), ""),"")</f>
        <v>#VALUE!</v>
      </c>
      <c r="Y238" s="10" t="e">
        <f>IF('FY2023'!$A240&lt;&gt;"",IF(AND(MONTH($K238) &lt;= 10, MONTH($L238) &gt;= 10), IF($O238 &lt;&gt; "", $E238/$O238, ""), ""),"")</f>
        <v>#VALUE!</v>
      </c>
      <c r="Z238" s="10" t="e">
        <f>IF('FY2023'!$A240&lt;&gt;"",IF(AND(MONTH($K238) &lt;= 11, MONTH($L238) &gt;= 11), IF($O238 &lt;&gt; "", $E238/$O238, ""), ""),"")</f>
        <v>#VALUE!</v>
      </c>
      <c r="AA238" s="10" t="e">
        <f>IF('FY2023'!$A240&lt;&gt;"",IF(AND(MONTH($K238) &lt;= 12, MONTH($L238) &gt;= 12), IF($O238 &lt;&gt; "", $E238/$O238, ""), ""),"")</f>
        <v>#VALUE!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 t="e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#VALUE!</v>
      </c>
      <c r="L239" s="7" t="e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#VALUE!</v>
      </c>
      <c r="M239" s="7" t="e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#VALUE!</v>
      </c>
      <c r="N239" s="7" t="e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#VALUE!</v>
      </c>
      <c r="O239" s="5" t="e">
        <f t="shared" si="3"/>
        <v>#VALUE!</v>
      </c>
      <c r="P239" s="10" t="e">
        <f>IF('FY2023'!$A241&lt;&gt;"",IF(AND(MONTH($K239) &lt;= 1, MONTH($L239) &gt;= 1), IF($O239 &lt;&gt; "", $E239/$O239, ""), ""),"")</f>
        <v>#VALUE!</v>
      </c>
      <c r="Q239" s="10" t="e">
        <f>IF('FY2023'!$A241&lt;&gt;"",IF(AND(MONTH($K239) &lt;= 2, MONTH($L239) &gt;= 2), IF($O239 &lt;&gt; "", $E239/$O239, ""), ""),"")</f>
        <v>#VALUE!</v>
      </c>
      <c r="R239" s="10" t="e">
        <f>IF('FY2023'!$A241&lt;&gt;"",IF(AND(MONTH($K239) &lt;= 3, MONTH($L239) &gt;= 3), IF($O239 &lt;&gt; "", $E239/$O239, ""), ""),"")</f>
        <v>#VALUE!</v>
      </c>
      <c r="S239" s="10" t="e">
        <f>IF('FY2023'!$A241&lt;&gt;"",IF(AND(MONTH($K239) &lt;= 4, MONTH($L239) &gt;= 4), IF($O239 &lt;&gt; "", $E239/$O239, ""), ""),"")</f>
        <v>#VALUE!</v>
      </c>
      <c r="T239" s="10" t="e">
        <f>IF('FY2023'!$A241&lt;&gt;"",IF(AND(MONTH($K239) &lt;= 5, MONTH($L239) &gt;= 5), IF($O239 &lt;&gt; "", $E239/$O239, ""), ""),"")</f>
        <v>#VALUE!</v>
      </c>
      <c r="U239" s="10" t="e">
        <f>IF('FY2023'!$A241&lt;&gt;"",IF(AND(MONTH($K239) &lt;= 6, MONTH($L239) &gt;= 6), IF($O239 &lt;&gt; "", $E239/$O239, ""), ""),"")</f>
        <v>#VALUE!</v>
      </c>
      <c r="V239" s="10" t="e">
        <f>IF('FY2023'!$A241&lt;&gt;"",IF(AND(MONTH($K239) &lt;= 7, MONTH($L239) &gt;= 7 ), IF($O239 &lt;&gt; "", $E239/$O239, ""), ""),"")</f>
        <v>#VALUE!</v>
      </c>
      <c r="W239" s="10" t="e">
        <f>IF('FY2023'!$A241&lt;&gt;"",IF(AND(MONTH($K239) &lt;= 8, MONTH($L239) &gt;= 8), IF($O239 &lt;&gt; "", $E239/$O239, ""), ""),"")</f>
        <v>#VALUE!</v>
      </c>
      <c r="X239" s="10" t="e">
        <f>IF('FY2023'!$A241&lt;&gt;"",IF(AND(MONTH($K239) &lt;= 9, MONTH($L239) &gt;= 9), IF($O239 &lt;&gt; "", $E239/$O239, ""), ""),"")</f>
        <v>#VALUE!</v>
      </c>
      <c r="Y239" s="10" t="e">
        <f>IF('FY2023'!$A241&lt;&gt;"",IF(AND(MONTH($K239) &lt;= 10, MONTH($L239) &gt;= 10), IF($O239 &lt;&gt; "", $E239/$O239, ""), ""),"")</f>
        <v>#VALUE!</v>
      </c>
      <c r="Z239" s="10" t="e">
        <f>IF('FY2023'!$A241&lt;&gt;"",IF(AND(MONTH($K239) &lt;= 11, MONTH($L239) &gt;= 11), IF($O239 &lt;&gt; "", $E239/$O239, ""), ""),"")</f>
        <v>#VALUE!</v>
      </c>
      <c r="AA239" s="10" t="e">
        <f>IF('FY2023'!$A241&lt;&gt;"",IF(AND(MONTH($K239) &lt;= 12, MONTH($L239) &gt;= 12), IF($O239 &lt;&gt; "", $E239/$O239, ""), ""),"")</f>
        <v>#VALUE!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 t="e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#VALUE!</v>
      </c>
      <c r="L240" s="7" t="e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#VALUE!</v>
      </c>
      <c r="M240" s="7" t="e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#VALUE!</v>
      </c>
      <c r="N240" s="7" t="e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#VALUE!</v>
      </c>
      <c r="O240" s="5" t="e">
        <f t="shared" si="3"/>
        <v>#VALUE!</v>
      </c>
      <c r="P240" s="10" t="e">
        <f>IF('FY2023'!$A242&lt;&gt;"",IF(AND(MONTH($K240) &lt;= 1, MONTH($L240) &gt;= 1), IF($O240 &lt;&gt; "", $E240/$O240, ""), ""),"")</f>
        <v>#VALUE!</v>
      </c>
      <c r="Q240" s="10" t="e">
        <f>IF('FY2023'!$A242&lt;&gt;"",IF(AND(MONTH($K240) &lt;= 2, MONTH($L240) &gt;= 2), IF($O240 &lt;&gt; "", $E240/$O240, ""), ""),"")</f>
        <v>#VALUE!</v>
      </c>
      <c r="R240" s="10" t="e">
        <f>IF('FY2023'!$A242&lt;&gt;"",IF(AND(MONTH($K240) &lt;= 3, MONTH($L240) &gt;= 3), IF($O240 &lt;&gt; "", $E240/$O240, ""), ""),"")</f>
        <v>#VALUE!</v>
      </c>
      <c r="S240" s="10" t="e">
        <f>IF('FY2023'!$A242&lt;&gt;"",IF(AND(MONTH($K240) &lt;= 4, MONTH($L240) &gt;= 4), IF($O240 &lt;&gt; "", $E240/$O240, ""), ""),"")</f>
        <v>#VALUE!</v>
      </c>
      <c r="T240" s="10" t="e">
        <f>IF('FY2023'!$A242&lt;&gt;"",IF(AND(MONTH($K240) &lt;= 5, MONTH($L240) &gt;= 5), IF($O240 &lt;&gt; "", $E240/$O240, ""), ""),"")</f>
        <v>#VALUE!</v>
      </c>
      <c r="U240" s="10" t="e">
        <f>IF('FY2023'!$A242&lt;&gt;"",IF(AND(MONTH($K240) &lt;= 6, MONTH($L240) &gt;= 6), IF($O240 &lt;&gt; "", $E240/$O240, ""), ""),"")</f>
        <v>#VALUE!</v>
      </c>
      <c r="V240" s="10" t="e">
        <f>IF('FY2023'!$A242&lt;&gt;"",IF(AND(MONTH($K240) &lt;= 7, MONTH($L240) &gt;= 7 ), IF($O240 &lt;&gt; "", $E240/$O240, ""), ""),"")</f>
        <v>#VALUE!</v>
      </c>
      <c r="W240" s="10" t="e">
        <f>IF('FY2023'!$A242&lt;&gt;"",IF(AND(MONTH($K240) &lt;= 8, MONTH($L240) &gt;= 8), IF($O240 &lt;&gt; "", $E240/$O240, ""), ""),"")</f>
        <v>#VALUE!</v>
      </c>
      <c r="X240" s="10" t="e">
        <f>IF('FY2023'!$A242&lt;&gt;"",IF(AND(MONTH($K240) &lt;= 9, MONTH($L240) &gt;= 9), IF($O240 &lt;&gt; "", $E240/$O240, ""), ""),"")</f>
        <v>#VALUE!</v>
      </c>
      <c r="Y240" s="10" t="e">
        <f>IF('FY2023'!$A242&lt;&gt;"",IF(AND(MONTH($K240) &lt;= 10, MONTH($L240) &gt;= 10), IF($O240 &lt;&gt; "", $E240/$O240, ""), ""),"")</f>
        <v>#VALUE!</v>
      </c>
      <c r="Z240" s="10" t="e">
        <f>IF('FY2023'!$A242&lt;&gt;"",IF(AND(MONTH($K240) &lt;= 11, MONTH($L240) &gt;= 11), IF($O240 &lt;&gt; "", $E240/$O240, ""), ""),"")</f>
        <v>#VALUE!</v>
      </c>
      <c r="AA240" s="10" t="e">
        <f>IF('FY2023'!$A242&lt;&gt;"",IF(AND(MONTH($K240) &lt;= 12, MONTH($L240) &gt;= 12), IF($O240 &lt;&gt; "", $E240/$O240, ""), ""),"")</f>
        <v>#VALUE!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 t="e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#VALUE!</v>
      </c>
      <c r="L241" s="7" t="e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#VALUE!</v>
      </c>
      <c r="M241" s="7" t="e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#VALUE!</v>
      </c>
      <c r="N241" s="7" t="e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#VALUE!</v>
      </c>
      <c r="O241" s="5" t="e">
        <f t="shared" si="3"/>
        <v>#VALUE!</v>
      </c>
      <c r="P241" s="10" t="e">
        <f>IF('FY2023'!$A243&lt;&gt;"",IF(AND(MONTH($K241) &lt;= 1, MONTH($L241) &gt;= 1), IF($O241 &lt;&gt; "", $E241/$O241, ""), ""),"")</f>
        <v>#VALUE!</v>
      </c>
      <c r="Q241" s="10" t="e">
        <f>IF('FY2023'!$A243&lt;&gt;"",IF(AND(MONTH($K241) &lt;= 2, MONTH($L241) &gt;= 2), IF($O241 &lt;&gt; "", $E241/$O241, ""), ""),"")</f>
        <v>#VALUE!</v>
      </c>
      <c r="R241" s="10" t="e">
        <f>IF('FY2023'!$A243&lt;&gt;"",IF(AND(MONTH($K241) &lt;= 3, MONTH($L241) &gt;= 3), IF($O241 &lt;&gt; "", $E241/$O241, ""), ""),"")</f>
        <v>#VALUE!</v>
      </c>
      <c r="S241" s="10" t="e">
        <f>IF('FY2023'!$A243&lt;&gt;"",IF(AND(MONTH($K241) &lt;= 4, MONTH($L241) &gt;= 4), IF($O241 &lt;&gt; "", $E241/$O241, ""), ""),"")</f>
        <v>#VALUE!</v>
      </c>
      <c r="T241" s="10" t="e">
        <f>IF('FY2023'!$A243&lt;&gt;"",IF(AND(MONTH($K241) &lt;= 5, MONTH($L241) &gt;= 5), IF($O241 &lt;&gt; "", $E241/$O241, ""), ""),"")</f>
        <v>#VALUE!</v>
      </c>
      <c r="U241" s="10" t="e">
        <f>IF('FY2023'!$A243&lt;&gt;"",IF(AND(MONTH($K241) &lt;= 6, MONTH($L241) &gt;= 6), IF($O241 &lt;&gt; "", $E241/$O241, ""), ""),"")</f>
        <v>#VALUE!</v>
      </c>
      <c r="V241" s="10" t="e">
        <f>IF('FY2023'!$A243&lt;&gt;"",IF(AND(MONTH($K241) &lt;= 7, MONTH($L241) &gt;= 7 ), IF($O241 &lt;&gt; "", $E241/$O241, ""), ""),"")</f>
        <v>#VALUE!</v>
      </c>
      <c r="W241" s="10" t="e">
        <f>IF('FY2023'!$A243&lt;&gt;"",IF(AND(MONTH($K241) &lt;= 8, MONTH($L241) &gt;= 8), IF($O241 &lt;&gt; "", $E241/$O241, ""), ""),"")</f>
        <v>#VALUE!</v>
      </c>
      <c r="X241" s="10" t="e">
        <f>IF('FY2023'!$A243&lt;&gt;"",IF(AND(MONTH($K241) &lt;= 9, MONTH($L241) &gt;= 9), IF($O241 &lt;&gt; "", $E241/$O241, ""), ""),"")</f>
        <v>#VALUE!</v>
      </c>
      <c r="Y241" s="10" t="e">
        <f>IF('FY2023'!$A243&lt;&gt;"",IF(AND(MONTH($K241) &lt;= 10, MONTH($L241) &gt;= 10), IF($O241 &lt;&gt; "", $E241/$O241, ""), ""),"")</f>
        <v>#VALUE!</v>
      </c>
      <c r="Z241" s="10" t="e">
        <f>IF('FY2023'!$A243&lt;&gt;"",IF(AND(MONTH($K241) &lt;= 11, MONTH($L241) &gt;= 11), IF($O241 &lt;&gt; "", $E241/$O241, ""), ""),"")</f>
        <v>#VALUE!</v>
      </c>
      <c r="AA241" s="10" t="e">
        <f>IF('FY2023'!$A243&lt;&gt;"",IF(AND(MONTH($K241) &lt;= 12, MONTH($L241) &gt;= 12), IF($O241 &lt;&gt; "", $E241/$O241, ""), ""),"")</f>
        <v>#VALUE!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 t="e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#VALUE!</v>
      </c>
      <c r="L242" s="7" t="e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#VALUE!</v>
      </c>
      <c r="M242" s="7" t="e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#VALUE!</v>
      </c>
      <c r="N242" s="7" t="e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#VALUE!</v>
      </c>
      <c r="O242" s="5" t="e">
        <f t="shared" si="3"/>
        <v>#VALUE!</v>
      </c>
      <c r="P242" s="10" t="e">
        <f>IF('FY2023'!$A244&lt;&gt;"",IF(AND(MONTH($K242) &lt;= 1, MONTH($L242) &gt;= 1), IF($O242 &lt;&gt; "", $E242/$O242, ""), ""),"")</f>
        <v>#VALUE!</v>
      </c>
      <c r="Q242" s="10" t="e">
        <f>IF('FY2023'!$A244&lt;&gt;"",IF(AND(MONTH($K242) &lt;= 2, MONTH($L242) &gt;= 2), IF($O242 &lt;&gt; "", $E242/$O242, ""), ""),"")</f>
        <v>#VALUE!</v>
      </c>
      <c r="R242" s="10" t="e">
        <f>IF('FY2023'!$A244&lt;&gt;"",IF(AND(MONTH($K242) &lt;= 3, MONTH($L242) &gt;= 3), IF($O242 &lt;&gt; "", $E242/$O242, ""), ""),"")</f>
        <v>#VALUE!</v>
      </c>
      <c r="S242" s="10" t="e">
        <f>IF('FY2023'!$A244&lt;&gt;"",IF(AND(MONTH($K242) &lt;= 4, MONTH($L242) &gt;= 4), IF($O242 &lt;&gt; "", $E242/$O242, ""), ""),"")</f>
        <v>#VALUE!</v>
      </c>
      <c r="T242" s="10" t="e">
        <f>IF('FY2023'!$A244&lt;&gt;"",IF(AND(MONTH($K242) &lt;= 5, MONTH($L242) &gt;= 5), IF($O242 &lt;&gt; "", $E242/$O242, ""), ""),"")</f>
        <v>#VALUE!</v>
      </c>
      <c r="U242" s="10" t="e">
        <f>IF('FY2023'!$A244&lt;&gt;"",IF(AND(MONTH($K242) &lt;= 6, MONTH($L242) &gt;= 6), IF($O242 &lt;&gt; "", $E242/$O242, ""), ""),"")</f>
        <v>#VALUE!</v>
      </c>
      <c r="V242" s="10" t="e">
        <f>IF('FY2023'!$A244&lt;&gt;"",IF(AND(MONTH($K242) &lt;= 7, MONTH($L242) &gt;= 7 ), IF($O242 &lt;&gt; "", $E242/$O242, ""), ""),"")</f>
        <v>#VALUE!</v>
      </c>
      <c r="W242" s="10" t="e">
        <f>IF('FY2023'!$A244&lt;&gt;"",IF(AND(MONTH($K242) &lt;= 8, MONTH($L242) &gt;= 8), IF($O242 &lt;&gt; "", $E242/$O242, ""), ""),"")</f>
        <v>#VALUE!</v>
      </c>
      <c r="X242" s="10" t="e">
        <f>IF('FY2023'!$A244&lt;&gt;"",IF(AND(MONTH($K242) &lt;= 9, MONTH($L242) &gt;= 9), IF($O242 &lt;&gt; "", $E242/$O242, ""), ""),"")</f>
        <v>#VALUE!</v>
      </c>
      <c r="Y242" s="10" t="e">
        <f>IF('FY2023'!$A244&lt;&gt;"",IF(AND(MONTH($K242) &lt;= 10, MONTH($L242) &gt;= 10), IF($O242 &lt;&gt; "", $E242/$O242, ""), ""),"")</f>
        <v>#VALUE!</v>
      </c>
      <c r="Z242" s="10" t="e">
        <f>IF('FY2023'!$A244&lt;&gt;"",IF(AND(MONTH($K242) &lt;= 11, MONTH($L242) &gt;= 11), IF($O242 &lt;&gt; "", $E242/$O242, ""), ""),"")</f>
        <v>#VALUE!</v>
      </c>
      <c r="AA242" s="10" t="e">
        <f>IF('FY2023'!$A244&lt;&gt;"",IF(AND(MONTH($K242) &lt;= 12, MONTH($L242) &gt;= 12), IF($O242 &lt;&gt; "", $E242/$O242, ""), ""),"")</f>
        <v>#VALUE!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 t="e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#VALUE!</v>
      </c>
      <c r="L243" s="7" t="e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#VALUE!</v>
      </c>
      <c r="M243" s="7" t="e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#VALUE!</v>
      </c>
      <c r="N243" s="7" t="e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#VALUE!</v>
      </c>
      <c r="O243" s="5" t="e">
        <f t="shared" si="3"/>
        <v>#VALUE!</v>
      </c>
      <c r="P243" s="10" t="e">
        <f>IF('FY2023'!$A245&lt;&gt;"",IF(AND(MONTH($K243) &lt;= 1, MONTH($L243) &gt;= 1), IF($O243 &lt;&gt; "", $E243/$O243, ""), ""),"")</f>
        <v>#VALUE!</v>
      </c>
      <c r="Q243" s="10" t="e">
        <f>IF('FY2023'!$A245&lt;&gt;"",IF(AND(MONTH($K243) &lt;= 2, MONTH($L243) &gt;= 2), IF($O243 &lt;&gt; "", $E243/$O243, ""), ""),"")</f>
        <v>#VALUE!</v>
      </c>
      <c r="R243" s="10" t="e">
        <f>IF('FY2023'!$A245&lt;&gt;"",IF(AND(MONTH($K243) &lt;= 3, MONTH($L243) &gt;= 3), IF($O243 &lt;&gt; "", $E243/$O243, ""), ""),"")</f>
        <v>#VALUE!</v>
      </c>
      <c r="S243" s="10" t="e">
        <f>IF('FY2023'!$A245&lt;&gt;"",IF(AND(MONTH($K243) &lt;= 4, MONTH($L243) &gt;= 4), IF($O243 &lt;&gt; "", $E243/$O243, ""), ""),"")</f>
        <v>#VALUE!</v>
      </c>
      <c r="T243" s="10" t="e">
        <f>IF('FY2023'!$A245&lt;&gt;"",IF(AND(MONTH($K243) &lt;= 5, MONTH($L243) &gt;= 5), IF($O243 &lt;&gt; "", $E243/$O243, ""), ""),"")</f>
        <v>#VALUE!</v>
      </c>
      <c r="U243" s="10" t="e">
        <f>IF('FY2023'!$A245&lt;&gt;"",IF(AND(MONTH($K243) &lt;= 6, MONTH($L243) &gt;= 6), IF($O243 &lt;&gt; "", $E243/$O243, ""), ""),"")</f>
        <v>#VALUE!</v>
      </c>
      <c r="V243" s="10" t="e">
        <f>IF('FY2023'!$A245&lt;&gt;"",IF(AND(MONTH($K243) &lt;= 7, MONTH($L243) &gt;= 7 ), IF($O243 &lt;&gt; "", $E243/$O243, ""), ""),"")</f>
        <v>#VALUE!</v>
      </c>
      <c r="W243" s="10" t="e">
        <f>IF('FY2023'!$A245&lt;&gt;"",IF(AND(MONTH($K243) &lt;= 8, MONTH($L243) &gt;= 8), IF($O243 &lt;&gt; "", $E243/$O243, ""), ""),"")</f>
        <v>#VALUE!</v>
      </c>
      <c r="X243" s="10" t="e">
        <f>IF('FY2023'!$A245&lt;&gt;"",IF(AND(MONTH($K243) &lt;= 9, MONTH($L243) &gt;= 9), IF($O243 &lt;&gt; "", $E243/$O243, ""), ""),"")</f>
        <v>#VALUE!</v>
      </c>
      <c r="Y243" s="10" t="e">
        <f>IF('FY2023'!$A245&lt;&gt;"",IF(AND(MONTH($K243) &lt;= 10, MONTH($L243) &gt;= 10), IF($O243 &lt;&gt; "", $E243/$O243, ""), ""),"")</f>
        <v>#VALUE!</v>
      </c>
      <c r="Z243" s="10" t="e">
        <f>IF('FY2023'!$A245&lt;&gt;"",IF(AND(MONTH($K243) &lt;= 11, MONTH($L243) &gt;= 11), IF($O243 &lt;&gt; "", $E243/$O243, ""), ""),"")</f>
        <v>#VALUE!</v>
      </c>
      <c r="AA243" s="10" t="e">
        <f>IF('FY2023'!$A245&lt;&gt;"",IF(AND(MONTH($K243) &lt;= 12, MONTH($L243) &gt;= 12), IF($O243 &lt;&gt; "", $E243/$O243, ""), ""),"")</f>
        <v>#VALUE!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3">
        <v>1320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879</v>
      </c>
      <c r="C4" t="s">
        <v>4</v>
      </c>
      <c r="D4" t="s">
        <v>17</v>
      </c>
      <c r="E4" t="s">
        <v>880</v>
      </c>
      <c r="F4" t="s">
        <v>397</v>
      </c>
      <c r="G4" t="s">
        <v>698</v>
      </c>
      <c r="H4" t="s">
        <v>881</v>
      </c>
      <c r="I4" t="s">
        <v>882</v>
      </c>
      <c r="J4" t="s">
        <v>316</v>
      </c>
      <c r="K4" t="s">
        <v>2937</v>
      </c>
      <c r="L4" t="s">
        <v>2938</v>
      </c>
      <c r="M4" t="s">
        <v>2939</v>
      </c>
      <c r="N4" t="s">
        <v>2940</v>
      </c>
    </row>
    <row r="5" spans="1:14" x14ac:dyDescent="0.25">
      <c r="A5" t="s">
        <v>233</v>
      </c>
      <c r="B5" t="s">
        <v>883</v>
      </c>
      <c r="C5" t="s">
        <v>6</v>
      </c>
      <c r="D5" t="s">
        <v>9</v>
      </c>
      <c r="E5" t="s">
        <v>880</v>
      </c>
      <c r="F5" t="s">
        <v>397</v>
      </c>
      <c r="G5" t="s">
        <v>673</v>
      </c>
      <c r="H5" t="s">
        <v>339</v>
      </c>
      <c r="I5" t="s">
        <v>884</v>
      </c>
      <c r="J5" t="s">
        <v>885</v>
      </c>
      <c r="K5" t="s">
        <v>2937</v>
      </c>
      <c r="L5" t="s">
        <v>2938</v>
      </c>
      <c r="M5" t="s">
        <v>2939</v>
      </c>
      <c r="N5" t="s">
        <v>2940</v>
      </c>
    </row>
    <row r="6" spans="1:14" x14ac:dyDescent="0.25">
      <c r="A6" t="s">
        <v>389</v>
      </c>
      <c r="B6" t="s">
        <v>886</v>
      </c>
      <c r="C6" t="s">
        <v>7</v>
      </c>
      <c r="D6" t="s">
        <v>11</v>
      </c>
      <c r="E6" t="s">
        <v>880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2937</v>
      </c>
      <c r="L6" t="s">
        <v>2938</v>
      </c>
      <c r="M6" t="s">
        <v>2939</v>
      </c>
      <c r="N6" t="s">
        <v>2940</v>
      </c>
    </row>
    <row r="7" spans="1:14" x14ac:dyDescent="0.25">
      <c r="A7" t="s">
        <v>125</v>
      </c>
      <c r="B7" t="s">
        <v>887</v>
      </c>
      <c r="C7" t="s">
        <v>7</v>
      </c>
      <c r="D7" t="s">
        <v>11</v>
      </c>
      <c r="E7" t="s">
        <v>880</v>
      </c>
      <c r="F7" t="s">
        <v>787</v>
      </c>
      <c r="G7" t="s">
        <v>698</v>
      </c>
      <c r="H7" t="s">
        <v>193</v>
      </c>
      <c r="I7" t="s">
        <v>882</v>
      </c>
      <c r="J7" t="s">
        <v>888</v>
      </c>
      <c r="K7" t="s">
        <v>2937</v>
      </c>
      <c r="L7" t="s">
        <v>2938</v>
      </c>
      <c r="M7" t="s">
        <v>2939</v>
      </c>
      <c r="N7" t="s">
        <v>2940</v>
      </c>
    </row>
    <row r="8" spans="1:14" x14ac:dyDescent="0.25">
      <c r="A8" t="s">
        <v>148</v>
      </c>
      <c r="B8" t="s">
        <v>889</v>
      </c>
      <c r="C8" t="s">
        <v>8</v>
      </c>
      <c r="D8" t="s">
        <v>10</v>
      </c>
      <c r="E8" t="s">
        <v>880</v>
      </c>
      <c r="F8" t="s">
        <v>397</v>
      </c>
      <c r="G8" t="s">
        <v>698</v>
      </c>
      <c r="H8" t="s">
        <v>890</v>
      </c>
      <c r="I8" t="s">
        <v>379</v>
      </c>
      <c r="J8" t="s">
        <v>891</v>
      </c>
      <c r="K8" t="s">
        <v>2937</v>
      </c>
      <c r="L8" t="s">
        <v>2938</v>
      </c>
      <c r="M8" t="s">
        <v>2939</v>
      </c>
      <c r="N8" t="s">
        <v>2940</v>
      </c>
    </row>
    <row r="9" spans="1:14" x14ac:dyDescent="0.25">
      <c r="A9" t="s">
        <v>392</v>
      </c>
      <c r="B9" t="s">
        <v>892</v>
      </c>
      <c r="C9" t="s">
        <v>4</v>
      </c>
      <c r="D9" t="s">
        <v>17</v>
      </c>
      <c r="E9" t="s">
        <v>880</v>
      </c>
      <c r="F9" t="s">
        <v>787</v>
      </c>
      <c r="G9" t="s">
        <v>698</v>
      </c>
      <c r="H9" t="s">
        <v>265</v>
      </c>
      <c r="I9" t="s">
        <v>267</v>
      </c>
      <c r="J9" t="s">
        <v>893</v>
      </c>
      <c r="K9" t="s">
        <v>2937</v>
      </c>
      <c r="L9" t="s">
        <v>2938</v>
      </c>
      <c r="M9" t="s">
        <v>2939</v>
      </c>
      <c r="N9" t="s">
        <v>2940</v>
      </c>
    </row>
    <row r="10" spans="1:14" x14ac:dyDescent="0.25">
      <c r="A10" t="s">
        <v>386</v>
      </c>
      <c r="B10" t="s">
        <v>894</v>
      </c>
      <c r="C10" t="s">
        <v>6</v>
      </c>
      <c r="D10" t="s">
        <v>9</v>
      </c>
      <c r="E10" t="s">
        <v>880</v>
      </c>
      <c r="F10" t="s">
        <v>397</v>
      </c>
      <c r="G10" t="s">
        <v>673</v>
      </c>
      <c r="H10" t="s">
        <v>368</v>
      </c>
      <c r="I10" t="s">
        <v>364</v>
      </c>
      <c r="J10" t="s">
        <v>895</v>
      </c>
      <c r="K10" t="s">
        <v>2937</v>
      </c>
      <c r="L10" t="s">
        <v>2938</v>
      </c>
      <c r="M10" t="s">
        <v>2939</v>
      </c>
      <c r="N10" t="s">
        <v>2940</v>
      </c>
    </row>
    <row r="11" spans="1:14" x14ac:dyDescent="0.25">
      <c r="A11" t="s">
        <v>228</v>
      </c>
      <c r="B11" t="s">
        <v>896</v>
      </c>
      <c r="C11" t="s">
        <v>8</v>
      </c>
      <c r="D11" t="s">
        <v>15</v>
      </c>
      <c r="E11" t="s">
        <v>880</v>
      </c>
      <c r="F11" t="s">
        <v>787</v>
      </c>
      <c r="G11" t="s">
        <v>673</v>
      </c>
      <c r="H11" t="s">
        <v>149</v>
      </c>
      <c r="I11" t="s">
        <v>897</v>
      </c>
      <c r="J11" t="s">
        <v>898</v>
      </c>
      <c r="K11" t="s">
        <v>2937</v>
      </c>
      <c r="L11" t="s">
        <v>2938</v>
      </c>
      <c r="M11" t="s">
        <v>2939</v>
      </c>
      <c r="N11" t="s">
        <v>2940</v>
      </c>
    </row>
    <row r="12" spans="1:14" x14ac:dyDescent="0.25">
      <c r="A12" t="s">
        <v>391</v>
      </c>
      <c r="B12" t="s">
        <v>899</v>
      </c>
      <c r="C12" t="s">
        <v>7</v>
      </c>
      <c r="D12" t="s">
        <v>13</v>
      </c>
      <c r="E12" t="s">
        <v>880</v>
      </c>
      <c r="F12" t="s">
        <v>787</v>
      </c>
      <c r="G12" t="s">
        <v>673</v>
      </c>
      <c r="H12" t="s">
        <v>900</v>
      </c>
      <c r="I12" t="s">
        <v>267</v>
      </c>
      <c r="J12" t="s">
        <v>881</v>
      </c>
      <c r="K12" t="s">
        <v>2937</v>
      </c>
      <c r="L12" t="s">
        <v>2938</v>
      </c>
      <c r="M12" t="s">
        <v>2939</v>
      </c>
      <c r="N12" t="s">
        <v>2940</v>
      </c>
    </row>
    <row r="13" spans="1:14" x14ac:dyDescent="0.25">
      <c r="A13" t="s">
        <v>388</v>
      </c>
      <c r="B13" t="s">
        <v>901</v>
      </c>
      <c r="C13" t="s">
        <v>4</v>
      </c>
      <c r="D13" t="s">
        <v>17</v>
      </c>
      <c r="E13" t="s">
        <v>880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2937</v>
      </c>
      <c r="L13" t="s">
        <v>2938</v>
      </c>
      <c r="M13" t="s">
        <v>2939</v>
      </c>
      <c r="N13" t="s">
        <v>2940</v>
      </c>
    </row>
    <row r="14" spans="1:14" x14ac:dyDescent="0.25">
      <c r="A14" t="s">
        <v>387</v>
      </c>
      <c r="B14" t="s">
        <v>902</v>
      </c>
      <c r="C14" t="s">
        <v>7</v>
      </c>
      <c r="D14" t="s">
        <v>11</v>
      </c>
      <c r="E14" t="s">
        <v>880</v>
      </c>
      <c r="F14" t="s">
        <v>787</v>
      </c>
      <c r="G14" t="s">
        <v>673</v>
      </c>
      <c r="H14" t="s">
        <v>900</v>
      </c>
      <c r="I14" t="s">
        <v>267</v>
      </c>
      <c r="J14" t="s">
        <v>881</v>
      </c>
      <c r="K14" t="s">
        <v>2937</v>
      </c>
      <c r="L14" t="s">
        <v>2938</v>
      </c>
      <c r="M14" t="s">
        <v>2939</v>
      </c>
      <c r="N14" t="s">
        <v>2940</v>
      </c>
    </row>
    <row r="15" spans="1:14" x14ac:dyDescent="0.25">
      <c r="A15" t="s">
        <v>390</v>
      </c>
      <c r="B15" t="s">
        <v>903</v>
      </c>
      <c r="C15" t="s">
        <v>4</v>
      </c>
      <c r="D15" t="s">
        <v>17</v>
      </c>
      <c r="E15" t="s">
        <v>880</v>
      </c>
      <c r="F15" t="s">
        <v>787</v>
      </c>
      <c r="G15" t="s">
        <v>698</v>
      </c>
      <c r="H15" t="s">
        <v>222</v>
      </c>
      <c r="I15" t="s">
        <v>267</v>
      </c>
      <c r="J15" t="s">
        <v>904</v>
      </c>
      <c r="K15" t="s">
        <v>2937</v>
      </c>
      <c r="L15" t="s">
        <v>2938</v>
      </c>
      <c r="M15" t="s">
        <v>2939</v>
      </c>
      <c r="N15" t="s">
        <v>2940</v>
      </c>
    </row>
    <row r="16" spans="1:14" x14ac:dyDescent="0.25">
      <c r="A16" t="s">
        <v>661</v>
      </c>
      <c r="B16" t="s">
        <v>905</v>
      </c>
      <c r="C16" t="s">
        <v>6</v>
      </c>
      <c r="D16" t="s">
        <v>9</v>
      </c>
      <c r="E16" t="s">
        <v>880</v>
      </c>
      <c r="F16" t="s">
        <v>397</v>
      </c>
      <c r="G16" t="s">
        <v>673</v>
      </c>
      <c r="H16" t="s">
        <v>71</v>
      </c>
      <c r="I16" t="s">
        <v>364</v>
      </c>
      <c r="J16" t="s">
        <v>906</v>
      </c>
      <c r="K16" t="s">
        <v>2937</v>
      </c>
      <c r="L16" t="s">
        <v>2938</v>
      </c>
      <c r="M16" t="s">
        <v>2939</v>
      </c>
      <c r="N16" t="s">
        <v>2940</v>
      </c>
    </row>
    <row r="17" spans="1:14" x14ac:dyDescent="0.25">
      <c r="A17" t="s">
        <v>727</v>
      </c>
      <c r="B17" t="s">
        <v>907</v>
      </c>
      <c r="C17" t="s">
        <v>8</v>
      </c>
      <c r="D17" t="s">
        <v>15</v>
      </c>
      <c r="E17" t="s">
        <v>880</v>
      </c>
      <c r="F17" t="s">
        <v>787</v>
      </c>
      <c r="G17" t="s">
        <v>698</v>
      </c>
      <c r="H17" t="s">
        <v>149</v>
      </c>
      <c r="I17" t="s">
        <v>908</v>
      </c>
      <c r="J17" t="s">
        <v>101</v>
      </c>
      <c r="K17" t="s">
        <v>2937</v>
      </c>
      <c r="L17" t="s">
        <v>2938</v>
      </c>
      <c r="M17" t="s">
        <v>2939</v>
      </c>
      <c r="N17" t="s">
        <v>2940</v>
      </c>
    </row>
    <row r="18" spans="1:14" x14ac:dyDescent="0.25">
      <c r="A18" t="s">
        <v>754</v>
      </c>
      <c r="B18" t="s">
        <v>909</v>
      </c>
      <c r="C18" t="s">
        <v>8</v>
      </c>
      <c r="D18" t="s">
        <v>10</v>
      </c>
      <c r="E18" t="s">
        <v>880</v>
      </c>
      <c r="F18" t="s">
        <v>787</v>
      </c>
      <c r="G18" t="s">
        <v>673</v>
      </c>
      <c r="H18" t="s">
        <v>900</v>
      </c>
      <c r="I18" t="s">
        <v>344</v>
      </c>
      <c r="J18" t="s">
        <v>71</v>
      </c>
      <c r="K18" t="s">
        <v>2937</v>
      </c>
      <c r="L18" t="s">
        <v>2938</v>
      </c>
      <c r="M18" t="s">
        <v>2939</v>
      </c>
      <c r="N18" t="s">
        <v>2940</v>
      </c>
    </row>
    <row r="19" spans="1:14" x14ac:dyDescent="0.25">
      <c r="A19" t="s">
        <v>743</v>
      </c>
      <c r="B19" t="s">
        <v>910</v>
      </c>
      <c r="C19" t="s">
        <v>7</v>
      </c>
      <c r="D19" t="s">
        <v>11</v>
      </c>
      <c r="E19" t="s">
        <v>880</v>
      </c>
      <c r="F19" t="s">
        <v>787</v>
      </c>
      <c r="G19" t="s">
        <v>673</v>
      </c>
      <c r="H19" t="s">
        <v>900</v>
      </c>
      <c r="I19" t="s">
        <v>911</v>
      </c>
      <c r="J19" t="s">
        <v>898</v>
      </c>
      <c r="K19" t="s">
        <v>2937</v>
      </c>
      <c r="L19" t="s">
        <v>2938</v>
      </c>
      <c r="M19" t="s">
        <v>2939</v>
      </c>
      <c r="N19" t="s">
        <v>2940</v>
      </c>
    </row>
    <row r="20" spans="1:14" x14ac:dyDescent="0.25">
      <c r="A20" t="s">
        <v>699</v>
      </c>
      <c r="B20" t="s">
        <v>912</v>
      </c>
      <c r="C20" t="s">
        <v>4</v>
      </c>
      <c r="D20" t="s">
        <v>11</v>
      </c>
      <c r="E20" t="s">
        <v>913</v>
      </c>
      <c r="F20" t="s">
        <v>787</v>
      </c>
      <c r="G20" t="s">
        <v>673</v>
      </c>
      <c r="H20" t="s">
        <v>262</v>
      </c>
      <c r="I20" t="s">
        <v>914</v>
      </c>
      <c r="J20" t="s">
        <v>904</v>
      </c>
      <c r="K20" t="s">
        <v>2937</v>
      </c>
      <c r="L20" t="s">
        <v>2938</v>
      </c>
      <c r="M20" t="s">
        <v>2941</v>
      </c>
      <c r="N20" t="s">
        <v>2942</v>
      </c>
    </row>
    <row r="21" spans="1:14" x14ac:dyDescent="0.25">
      <c r="A21" t="s">
        <v>739</v>
      </c>
      <c r="B21" t="s">
        <v>915</v>
      </c>
      <c r="C21" t="s">
        <v>7</v>
      </c>
      <c r="D21" t="s">
        <v>15</v>
      </c>
      <c r="E21" t="s">
        <v>913</v>
      </c>
      <c r="F21" t="s">
        <v>397</v>
      </c>
      <c r="G21" t="s">
        <v>1483</v>
      </c>
      <c r="H21" t="s">
        <v>916</v>
      </c>
      <c r="I21" t="s">
        <v>1483</v>
      </c>
      <c r="J21" t="s">
        <v>916</v>
      </c>
      <c r="K21" t="s">
        <v>2937</v>
      </c>
      <c r="L21" t="s">
        <v>2938</v>
      </c>
      <c r="M21" t="s">
        <v>2941</v>
      </c>
      <c r="N21" t="s">
        <v>2942</v>
      </c>
    </row>
    <row r="22" spans="1:14" x14ac:dyDescent="0.25">
      <c r="A22" t="s">
        <v>737</v>
      </c>
      <c r="B22" t="s">
        <v>917</v>
      </c>
      <c r="C22" t="s">
        <v>4</v>
      </c>
      <c r="D22" t="s">
        <v>11</v>
      </c>
      <c r="E22" t="s">
        <v>913</v>
      </c>
      <c r="F22" t="s">
        <v>397</v>
      </c>
      <c r="G22" t="s">
        <v>1483</v>
      </c>
      <c r="H22" t="s">
        <v>916</v>
      </c>
      <c r="I22" t="s">
        <v>1483</v>
      </c>
      <c r="J22" t="s">
        <v>916</v>
      </c>
      <c r="K22" t="s">
        <v>2937</v>
      </c>
      <c r="L22" t="s">
        <v>2938</v>
      </c>
      <c r="M22" t="s">
        <v>2941</v>
      </c>
      <c r="N22" t="s">
        <v>2942</v>
      </c>
    </row>
    <row r="23" spans="1:14" x14ac:dyDescent="0.25">
      <c r="A23" t="s">
        <v>668</v>
      </c>
      <c r="B23" t="s">
        <v>918</v>
      </c>
      <c r="C23" t="s">
        <v>7</v>
      </c>
      <c r="D23" t="s">
        <v>15</v>
      </c>
      <c r="E23" t="s">
        <v>913</v>
      </c>
      <c r="F23" t="s">
        <v>397</v>
      </c>
      <c r="G23" t="s">
        <v>1483</v>
      </c>
      <c r="H23" t="s">
        <v>881</v>
      </c>
      <c r="I23" t="s">
        <v>1483</v>
      </c>
      <c r="J23" t="s">
        <v>881</v>
      </c>
      <c r="K23" t="s">
        <v>2937</v>
      </c>
      <c r="L23" t="s">
        <v>2938</v>
      </c>
      <c r="M23" t="s">
        <v>2941</v>
      </c>
      <c r="N23" t="s">
        <v>2942</v>
      </c>
    </row>
    <row r="24" spans="1:14" x14ac:dyDescent="0.25">
      <c r="A24" t="s">
        <v>751</v>
      </c>
      <c r="B24" t="s">
        <v>919</v>
      </c>
      <c r="C24" t="s">
        <v>4</v>
      </c>
      <c r="D24" t="s">
        <v>13</v>
      </c>
      <c r="E24" t="s">
        <v>913</v>
      </c>
      <c r="F24" t="s">
        <v>397</v>
      </c>
      <c r="G24" t="s">
        <v>1483</v>
      </c>
      <c r="H24" t="s">
        <v>368</v>
      </c>
      <c r="I24" t="s">
        <v>1483</v>
      </c>
      <c r="J24" t="s">
        <v>368</v>
      </c>
      <c r="K24" t="s">
        <v>2937</v>
      </c>
      <c r="L24" t="s">
        <v>2938</v>
      </c>
      <c r="M24" t="s">
        <v>2941</v>
      </c>
      <c r="N24" t="s">
        <v>2942</v>
      </c>
    </row>
    <row r="25" spans="1:14" x14ac:dyDescent="0.25">
      <c r="A25" t="s">
        <v>649</v>
      </c>
      <c r="B25" t="s">
        <v>920</v>
      </c>
      <c r="C25" t="s">
        <v>6</v>
      </c>
      <c r="D25" t="s">
        <v>12</v>
      </c>
      <c r="E25" t="s">
        <v>913</v>
      </c>
      <c r="F25" t="s">
        <v>397</v>
      </c>
      <c r="G25" t="s">
        <v>1483</v>
      </c>
      <c r="H25" t="s">
        <v>916</v>
      </c>
      <c r="I25" t="s">
        <v>1483</v>
      </c>
      <c r="J25" t="s">
        <v>916</v>
      </c>
      <c r="K25" t="s">
        <v>2937</v>
      </c>
      <c r="L25" t="s">
        <v>2938</v>
      </c>
      <c r="M25" t="s">
        <v>2941</v>
      </c>
      <c r="N25" t="s">
        <v>2942</v>
      </c>
    </row>
    <row r="26" spans="1:14" x14ac:dyDescent="0.25">
      <c r="A26" t="s">
        <v>666</v>
      </c>
      <c r="B26" t="s">
        <v>921</v>
      </c>
      <c r="C26" t="s">
        <v>7</v>
      </c>
      <c r="D26" t="s">
        <v>15</v>
      </c>
      <c r="E26" t="s">
        <v>913</v>
      </c>
      <c r="F26" t="s">
        <v>397</v>
      </c>
      <c r="G26" t="s">
        <v>1483</v>
      </c>
      <c r="H26" t="s">
        <v>881</v>
      </c>
      <c r="I26" t="s">
        <v>1483</v>
      </c>
      <c r="J26" t="s">
        <v>881</v>
      </c>
      <c r="K26" t="s">
        <v>2937</v>
      </c>
      <c r="L26" t="s">
        <v>2938</v>
      </c>
      <c r="M26" t="s">
        <v>2941</v>
      </c>
      <c r="N26" t="s">
        <v>2942</v>
      </c>
    </row>
    <row r="27" spans="1:14" x14ac:dyDescent="0.25">
      <c r="A27" t="s">
        <v>806</v>
      </c>
      <c r="B27" t="s">
        <v>922</v>
      </c>
      <c r="C27" t="s">
        <v>4</v>
      </c>
      <c r="D27" t="s">
        <v>11</v>
      </c>
      <c r="E27" t="s">
        <v>913</v>
      </c>
      <c r="F27" t="s">
        <v>397</v>
      </c>
      <c r="G27" t="s">
        <v>1483</v>
      </c>
      <c r="H27" t="s">
        <v>368</v>
      </c>
      <c r="I27" t="s">
        <v>1483</v>
      </c>
      <c r="J27" t="s">
        <v>368</v>
      </c>
      <c r="K27" t="s">
        <v>2937</v>
      </c>
      <c r="L27" t="s">
        <v>2938</v>
      </c>
      <c r="M27" t="s">
        <v>2941</v>
      </c>
      <c r="N27" t="s">
        <v>2942</v>
      </c>
    </row>
    <row r="28" spans="1:14" x14ac:dyDescent="0.25">
      <c r="A28" t="s">
        <v>810</v>
      </c>
      <c r="B28" t="s">
        <v>923</v>
      </c>
      <c r="C28" t="s">
        <v>4</v>
      </c>
      <c r="D28" t="s">
        <v>13</v>
      </c>
      <c r="E28" t="s">
        <v>913</v>
      </c>
      <c r="F28" t="s">
        <v>787</v>
      </c>
      <c r="G28" t="s">
        <v>698</v>
      </c>
      <c r="H28" t="s">
        <v>924</v>
      </c>
      <c r="I28" t="s">
        <v>364</v>
      </c>
      <c r="J28" t="s">
        <v>925</v>
      </c>
      <c r="K28" t="s">
        <v>2937</v>
      </c>
      <c r="L28" t="s">
        <v>2938</v>
      </c>
      <c r="M28" t="s">
        <v>2941</v>
      </c>
      <c r="N28" t="s">
        <v>2942</v>
      </c>
    </row>
    <row r="29" spans="1:14" x14ac:dyDescent="0.25">
      <c r="A29" t="s">
        <v>816</v>
      </c>
      <c r="B29" t="s">
        <v>926</v>
      </c>
      <c r="C29" t="s">
        <v>8</v>
      </c>
      <c r="D29" t="s">
        <v>9</v>
      </c>
      <c r="E29" t="s">
        <v>927</v>
      </c>
      <c r="F29" t="s">
        <v>397</v>
      </c>
      <c r="G29" t="s">
        <v>1483</v>
      </c>
      <c r="H29" t="s">
        <v>881</v>
      </c>
      <c r="I29" t="s">
        <v>1483</v>
      </c>
      <c r="J29" t="s">
        <v>881</v>
      </c>
      <c r="K29" t="s">
        <v>2937</v>
      </c>
      <c r="L29" t="s">
        <v>2938</v>
      </c>
      <c r="M29" t="s">
        <v>2941</v>
      </c>
      <c r="N29" t="s">
        <v>2942</v>
      </c>
    </row>
    <row r="30" spans="1:14" x14ac:dyDescent="0.25">
      <c r="A30" t="s">
        <v>820</v>
      </c>
      <c r="B30" t="s">
        <v>928</v>
      </c>
      <c r="C30" t="s">
        <v>7</v>
      </c>
      <c r="D30" t="s">
        <v>10</v>
      </c>
      <c r="E30" t="s">
        <v>913</v>
      </c>
      <c r="F30" t="s">
        <v>397</v>
      </c>
      <c r="G30" t="s">
        <v>1483</v>
      </c>
      <c r="H30" t="s">
        <v>881</v>
      </c>
      <c r="I30" t="s">
        <v>1483</v>
      </c>
      <c r="J30" t="s">
        <v>881</v>
      </c>
      <c r="K30" t="s">
        <v>2937</v>
      </c>
      <c r="L30" t="s">
        <v>2938</v>
      </c>
      <c r="M30" t="s">
        <v>2941</v>
      </c>
      <c r="N30" t="s">
        <v>2942</v>
      </c>
    </row>
    <row r="31" spans="1:14" x14ac:dyDescent="0.25">
      <c r="A31" t="s">
        <v>734</v>
      </c>
      <c r="B31" t="s">
        <v>929</v>
      </c>
      <c r="C31" t="s">
        <v>4</v>
      </c>
      <c r="D31" t="s">
        <v>11</v>
      </c>
      <c r="E31" t="s">
        <v>913</v>
      </c>
      <c r="F31" t="s">
        <v>787</v>
      </c>
      <c r="G31" t="s">
        <v>673</v>
      </c>
      <c r="H31" t="s">
        <v>930</v>
      </c>
      <c r="I31" t="s">
        <v>884</v>
      </c>
      <c r="J31" t="s">
        <v>931</v>
      </c>
      <c r="K31" t="s">
        <v>2937</v>
      </c>
      <c r="L31" t="s">
        <v>2938</v>
      </c>
      <c r="M31" t="s">
        <v>2941</v>
      </c>
      <c r="N31" t="s">
        <v>2942</v>
      </c>
    </row>
    <row r="32" spans="1:14" x14ac:dyDescent="0.25">
      <c r="A32" t="s">
        <v>688</v>
      </c>
      <c r="B32" t="s">
        <v>932</v>
      </c>
      <c r="C32" t="s">
        <v>8</v>
      </c>
      <c r="D32" t="s">
        <v>9</v>
      </c>
      <c r="E32" t="s">
        <v>913</v>
      </c>
      <c r="F32" t="s">
        <v>397</v>
      </c>
      <c r="G32" t="s">
        <v>673</v>
      </c>
      <c r="H32" t="s">
        <v>881</v>
      </c>
      <c r="I32" t="s">
        <v>908</v>
      </c>
      <c r="J32" t="s">
        <v>895</v>
      </c>
      <c r="K32" t="s">
        <v>2937</v>
      </c>
      <c r="L32" t="s">
        <v>2938</v>
      </c>
      <c r="M32" t="s">
        <v>2941</v>
      </c>
      <c r="N32" t="s">
        <v>2942</v>
      </c>
    </row>
    <row r="33" spans="1:14" x14ac:dyDescent="0.25">
      <c r="A33" t="s">
        <v>692</v>
      </c>
      <c r="B33" t="s">
        <v>933</v>
      </c>
      <c r="C33" t="s">
        <v>4</v>
      </c>
      <c r="D33" t="s">
        <v>11</v>
      </c>
      <c r="E33" t="s">
        <v>913</v>
      </c>
      <c r="F33" t="s">
        <v>397</v>
      </c>
      <c r="G33" t="s">
        <v>673</v>
      </c>
      <c r="H33" t="s">
        <v>55</v>
      </c>
      <c r="I33" t="s">
        <v>934</v>
      </c>
      <c r="J33" t="s">
        <v>895</v>
      </c>
      <c r="K33" t="s">
        <v>2937</v>
      </c>
      <c r="L33" t="s">
        <v>2938</v>
      </c>
      <c r="M33" t="s">
        <v>2941</v>
      </c>
      <c r="N33" t="s">
        <v>2942</v>
      </c>
    </row>
    <row r="34" spans="1:14" x14ac:dyDescent="0.25">
      <c r="A34" t="s">
        <v>740</v>
      </c>
      <c r="B34" t="s">
        <v>935</v>
      </c>
      <c r="C34" t="s">
        <v>7</v>
      </c>
      <c r="D34" t="s">
        <v>10</v>
      </c>
      <c r="E34" t="s">
        <v>913</v>
      </c>
      <c r="F34" t="s">
        <v>397</v>
      </c>
      <c r="G34" t="s">
        <v>673</v>
      </c>
      <c r="H34" t="s">
        <v>339</v>
      </c>
      <c r="I34" t="s">
        <v>340</v>
      </c>
      <c r="J34" t="s">
        <v>895</v>
      </c>
      <c r="K34" t="s">
        <v>2937</v>
      </c>
      <c r="L34" t="s">
        <v>2938</v>
      </c>
      <c r="M34" t="s">
        <v>2941</v>
      </c>
      <c r="N34" t="s">
        <v>2942</v>
      </c>
    </row>
    <row r="35" spans="1:14" x14ac:dyDescent="0.25">
      <c r="A35" t="s">
        <v>651</v>
      </c>
      <c r="B35" t="s">
        <v>936</v>
      </c>
      <c r="C35" t="s">
        <v>4</v>
      </c>
      <c r="D35" t="s">
        <v>11</v>
      </c>
      <c r="E35" t="s">
        <v>913</v>
      </c>
      <c r="F35" t="s">
        <v>397</v>
      </c>
      <c r="G35" t="s">
        <v>673</v>
      </c>
      <c r="H35" t="s">
        <v>339</v>
      </c>
      <c r="I35" t="s">
        <v>340</v>
      </c>
      <c r="J35" t="s">
        <v>895</v>
      </c>
      <c r="K35" t="s">
        <v>2937</v>
      </c>
      <c r="L35" t="s">
        <v>2938</v>
      </c>
      <c r="M35" t="s">
        <v>2941</v>
      </c>
      <c r="N35" t="s">
        <v>2942</v>
      </c>
    </row>
    <row r="36" spans="1:14" x14ac:dyDescent="0.25">
      <c r="A36" t="s">
        <v>753</v>
      </c>
      <c r="B36" t="s">
        <v>937</v>
      </c>
      <c r="C36" t="s">
        <v>7</v>
      </c>
      <c r="D36" t="s">
        <v>15</v>
      </c>
      <c r="E36" t="s">
        <v>913</v>
      </c>
      <c r="F36" t="s">
        <v>397</v>
      </c>
      <c r="G36" t="s">
        <v>673</v>
      </c>
      <c r="H36" t="s">
        <v>368</v>
      </c>
      <c r="I36" t="s">
        <v>897</v>
      </c>
      <c r="J36" t="s">
        <v>938</v>
      </c>
      <c r="K36" t="s">
        <v>2937</v>
      </c>
      <c r="L36" t="s">
        <v>2938</v>
      </c>
      <c r="M36" t="s">
        <v>2941</v>
      </c>
      <c r="N36" t="s">
        <v>2942</v>
      </c>
    </row>
    <row r="37" spans="1:14" x14ac:dyDescent="0.25">
      <c r="A37" t="s">
        <v>665</v>
      </c>
      <c r="B37" t="s">
        <v>939</v>
      </c>
      <c r="C37" t="s">
        <v>7</v>
      </c>
      <c r="D37" t="s">
        <v>10</v>
      </c>
      <c r="E37" t="s">
        <v>913</v>
      </c>
      <c r="F37" t="s">
        <v>397</v>
      </c>
      <c r="G37" t="s">
        <v>673</v>
      </c>
      <c r="H37" t="s">
        <v>68</v>
      </c>
      <c r="I37" t="s">
        <v>340</v>
      </c>
      <c r="J37" t="s">
        <v>885</v>
      </c>
      <c r="K37" t="s">
        <v>2937</v>
      </c>
      <c r="L37" t="s">
        <v>2938</v>
      </c>
      <c r="M37" t="s">
        <v>2941</v>
      </c>
      <c r="N37" t="s">
        <v>2942</v>
      </c>
    </row>
    <row r="38" spans="1:14" x14ac:dyDescent="0.25">
      <c r="A38" t="s">
        <v>808</v>
      </c>
      <c r="B38" t="s">
        <v>940</v>
      </c>
      <c r="C38" t="s">
        <v>8</v>
      </c>
      <c r="D38" t="s">
        <v>9</v>
      </c>
      <c r="E38" t="s">
        <v>880</v>
      </c>
      <c r="F38" t="s">
        <v>787</v>
      </c>
      <c r="G38" t="s">
        <v>673</v>
      </c>
      <c r="H38" t="s">
        <v>24</v>
      </c>
      <c r="I38" t="s">
        <v>884</v>
      </c>
      <c r="J38" t="s">
        <v>898</v>
      </c>
      <c r="K38" t="s">
        <v>2937</v>
      </c>
      <c r="L38" t="s">
        <v>2938</v>
      </c>
      <c r="M38" t="s">
        <v>2941</v>
      </c>
      <c r="N38" t="s">
        <v>2942</v>
      </c>
    </row>
    <row r="39" spans="1:14" x14ac:dyDescent="0.25">
      <c r="A39" t="s">
        <v>755</v>
      </c>
      <c r="B39" t="s">
        <v>941</v>
      </c>
      <c r="C39" t="s">
        <v>8</v>
      </c>
      <c r="D39" t="s">
        <v>9</v>
      </c>
      <c r="E39" t="s">
        <v>913</v>
      </c>
      <c r="F39" t="s">
        <v>787</v>
      </c>
      <c r="G39" t="s">
        <v>673</v>
      </c>
      <c r="H39" t="s">
        <v>24</v>
      </c>
      <c r="I39" t="s">
        <v>908</v>
      </c>
      <c r="J39" t="s">
        <v>881</v>
      </c>
      <c r="K39" t="s">
        <v>2937</v>
      </c>
      <c r="L39" t="s">
        <v>2938</v>
      </c>
      <c r="M39" t="s">
        <v>2941</v>
      </c>
      <c r="N39" t="s">
        <v>2942</v>
      </c>
    </row>
    <row r="40" spans="1:14" x14ac:dyDescent="0.25">
      <c r="A40" t="s">
        <v>730</v>
      </c>
      <c r="B40" t="s">
        <v>942</v>
      </c>
      <c r="C40" t="s">
        <v>6</v>
      </c>
      <c r="D40" t="s">
        <v>12</v>
      </c>
      <c r="E40" t="s">
        <v>913</v>
      </c>
      <c r="F40" t="s">
        <v>397</v>
      </c>
      <c r="G40" t="s">
        <v>673</v>
      </c>
      <c r="H40" t="s">
        <v>55</v>
      </c>
      <c r="I40" t="s">
        <v>943</v>
      </c>
      <c r="J40" t="s">
        <v>944</v>
      </c>
      <c r="K40" t="s">
        <v>2937</v>
      </c>
      <c r="L40" t="s">
        <v>2938</v>
      </c>
      <c r="M40" t="s">
        <v>2941</v>
      </c>
      <c r="N40" t="s">
        <v>2942</v>
      </c>
    </row>
    <row r="41" spans="1:14" x14ac:dyDescent="0.25">
      <c r="A41" t="s">
        <v>673</v>
      </c>
      <c r="B41" t="s">
        <v>945</v>
      </c>
      <c r="C41" t="s">
        <v>7</v>
      </c>
      <c r="D41" t="s">
        <v>15</v>
      </c>
      <c r="E41" t="s">
        <v>913</v>
      </c>
      <c r="F41" t="s">
        <v>787</v>
      </c>
      <c r="G41" t="s">
        <v>673</v>
      </c>
      <c r="H41" t="s">
        <v>283</v>
      </c>
      <c r="I41" t="s">
        <v>897</v>
      </c>
      <c r="J41" t="s">
        <v>881</v>
      </c>
      <c r="K41" t="s">
        <v>2937</v>
      </c>
      <c r="L41" t="s">
        <v>2938</v>
      </c>
      <c r="M41" t="s">
        <v>2941</v>
      </c>
      <c r="N41" t="s">
        <v>2942</v>
      </c>
    </row>
    <row r="42" spans="1:14" x14ac:dyDescent="0.25">
      <c r="A42" t="s">
        <v>721</v>
      </c>
      <c r="B42" t="s">
        <v>946</v>
      </c>
      <c r="C42" t="s">
        <v>7</v>
      </c>
      <c r="D42" t="s">
        <v>10</v>
      </c>
      <c r="E42" t="s">
        <v>913</v>
      </c>
      <c r="F42" t="s">
        <v>397</v>
      </c>
      <c r="G42" t="s">
        <v>673</v>
      </c>
      <c r="H42" t="s">
        <v>947</v>
      </c>
      <c r="I42" t="s">
        <v>340</v>
      </c>
      <c r="J42" t="s">
        <v>906</v>
      </c>
      <c r="K42" t="s">
        <v>2937</v>
      </c>
      <c r="L42" t="s">
        <v>2938</v>
      </c>
      <c r="M42" t="s">
        <v>2941</v>
      </c>
      <c r="N42" t="s">
        <v>2942</v>
      </c>
    </row>
    <row r="43" spans="1:14" x14ac:dyDescent="0.25">
      <c r="A43" t="s">
        <v>698</v>
      </c>
      <c r="B43" t="s">
        <v>948</v>
      </c>
      <c r="C43" t="s">
        <v>4</v>
      </c>
      <c r="D43" t="s">
        <v>11</v>
      </c>
      <c r="E43" t="s">
        <v>949</v>
      </c>
      <c r="F43" t="s">
        <v>397</v>
      </c>
      <c r="G43" t="s">
        <v>673</v>
      </c>
      <c r="H43" t="s">
        <v>264</v>
      </c>
      <c r="I43" t="s">
        <v>381</v>
      </c>
      <c r="J43" t="s">
        <v>906</v>
      </c>
      <c r="K43" t="s">
        <v>2937</v>
      </c>
      <c r="L43" t="s">
        <v>2938</v>
      </c>
      <c r="M43" t="s">
        <v>2941</v>
      </c>
      <c r="N43" t="s">
        <v>2942</v>
      </c>
    </row>
    <row r="44" spans="1:14" x14ac:dyDescent="0.25">
      <c r="A44" t="s">
        <v>724</v>
      </c>
      <c r="B44" t="s">
        <v>950</v>
      </c>
      <c r="C44" t="s">
        <v>4</v>
      </c>
      <c r="D44" t="s">
        <v>15</v>
      </c>
      <c r="E44" t="s">
        <v>913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2937</v>
      </c>
      <c r="L44" t="s">
        <v>2938</v>
      </c>
      <c r="M44" t="s">
        <v>2943</v>
      </c>
      <c r="N44" t="s">
        <v>2944</v>
      </c>
    </row>
    <row r="45" spans="1:14" x14ac:dyDescent="0.25">
      <c r="A45" t="s">
        <v>700</v>
      </c>
      <c r="B45" t="s">
        <v>951</v>
      </c>
      <c r="C45" t="s">
        <v>7</v>
      </c>
      <c r="D45" t="s">
        <v>9</v>
      </c>
      <c r="E45" t="s">
        <v>913</v>
      </c>
      <c r="F45" t="s">
        <v>397</v>
      </c>
      <c r="G45" t="s">
        <v>673</v>
      </c>
      <c r="H45" t="s">
        <v>924</v>
      </c>
      <c r="I45" t="s">
        <v>908</v>
      </c>
      <c r="J45" t="s">
        <v>952</v>
      </c>
      <c r="K45" t="s">
        <v>2937</v>
      </c>
      <c r="L45" t="s">
        <v>2938</v>
      </c>
      <c r="M45" t="s">
        <v>2943</v>
      </c>
      <c r="N45" t="s">
        <v>2944</v>
      </c>
    </row>
    <row r="46" spans="1:14" x14ac:dyDescent="0.25">
      <c r="A46" t="s">
        <v>749</v>
      </c>
      <c r="B46" t="s">
        <v>953</v>
      </c>
      <c r="C46" t="s">
        <v>8</v>
      </c>
      <c r="D46" t="s">
        <v>17</v>
      </c>
      <c r="E46" t="s">
        <v>913</v>
      </c>
      <c r="F46" t="s">
        <v>397</v>
      </c>
      <c r="G46" t="s">
        <v>673</v>
      </c>
      <c r="H46" t="s">
        <v>890</v>
      </c>
      <c r="I46" t="s">
        <v>364</v>
      </c>
      <c r="J46" t="s">
        <v>931</v>
      </c>
      <c r="K46" t="s">
        <v>2937</v>
      </c>
      <c r="L46" t="s">
        <v>2938</v>
      </c>
      <c r="M46" t="s">
        <v>2943</v>
      </c>
      <c r="N46" t="s">
        <v>2944</v>
      </c>
    </row>
    <row r="47" spans="1:14" x14ac:dyDescent="0.25">
      <c r="A47" t="s">
        <v>796</v>
      </c>
      <c r="B47" t="s">
        <v>954</v>
      </c>
      <c r="C47" t="s">
        <v>6</v>
      </c>
      <c r="D47" t="s">
        <v>11</v>
      </c>
      <c r="E47" t="s">
        <v>913</v>
      </c>
      <c r="F47" t="s">
        <v>397</v>
      </c>
      <c r="G47" t="s">
        <v>673</v>
      </c>
      <c r="H47" t="s">
        <v>930</v>
      </c>
      <c r="I47" t="s">
        <v>340</v>
      </c>
      <c r="J47" t="s">
        <v>955</v>
      </c>
      <c r="K47" t="s">
        <v>2937</v>
      </c>
      <c r="L47" t="s">
        <v>2938</v>
      </c>
      <c r="M47" t="s">
        <v>2943</v>
      </c>
      <c r="N47" t="s">
        <v>2944</v>
      </c>
    </row>
    <row r="48" spans="1:14" x14ac:dyDescent="0.25">
      <c r="A48" t="s">
        <v>674</v>
      </c>
      <c r="B48" t="s">
        <v>956</v>
      </c>
      <c r="C48" t="s">
        <v>6</v>
      </c>
      <c r="D48" t="s">
        <v>13</v>
      </c>
      <c r="E48" t="s">
        <v>913</v>
      </c>
      <c r="F48" t="s">
        <v>397</v>
      </c>
      <c r="G48" t="s">
        <v>673</v>
      </c>
      <c r="H48" t="s">
        <v>118</v>
      </c>
      <c r="I48" t="s">
        <v>364</v>
      </c>
      <c r="J48" t="s">
        <v>952</v>
      </c>
      <c r="K48" t="s">
        <v>2937</v>
      </c>
      <c r="L48" t="s">
        <v>2938</v>
      </c>
      <c r="M48" t="s">
        <v>2943</v>
      </c>
      <c r="N48" t="s">
        <v>2944</v>
      </c>
    </row>
    <row r="49" spans="1:14" x14ac:dyDescent="0.25">
      <c r="A49" t="s">
        <v>827</v>
      </c>
      <c r="B49" t="s">
        <v>957</v>
      </c>
      <c r="C49" t="s">
        <v>4</v>
      </c>
      <c r="D49" t="s">
        <v>10</v>
      </c>
      <c r="E49" t="s">
        <v>913</v>
      </c>
      <c r="F49" t="s">
        <v>397</v>
      </c>
      <c r="G49" t="s">
        <v>673</v>
      </c>
      <c r="H49" t="s">
        <v>930</v>
      </c>
      <c r="I49" t="s">
        <v>381</v>
      </c>
      <c r="J49" t="s">
        <v>952</v>
      </c>
      <c r="K49" t="s">
        <v>2937</v>
      </c>
      <c r="L49" t="s">
        <v>2938</v>
      </c>
      <c r="M49" t="s">
        <v>2943</v>
      </c>
      <c r="N49" t="s">
        <v>2944</v>
      </c>
    </row>
    <row r="50" spans="1:14" x14ac:dyDescent="0.25">
      <c r="A50" t="s">
        <v>676</v>
      </c>
      <c r="B50" t="s">
        <v>958</v>
      </c>
      <c r="C50" t="s">
        <v>6</v>
      </c>
      <c r="D50" t="s">
        <v>11</v>
      </c>
      <c r="E50" t="s">
        <v>913</v>
      </c>
      <c r="F50" t="s">
        <v>397</v>
      </c>
      <c r="G50" t="s">
        <v>673</v>
      </c>
      <c r="H50" t="s">
        <v>930</v>
      </c>
      <c r="I50" t="s">
        <v>340</v>
      </c>
      <c r="J50" t="s">
        <v>955</v>
      </c>
      <c r="K50" t="s">
        <v>2937</v>
      </c>
      <c r="L50" t="s">
        <v>2938</v>
      </c>
      <c r="M50" t="s">
        <v>2943</v>
      </c>
      <c r="N50" t="s">
        <v>2944</v>
      </c>
    </row>
    <row r="51" spans="1:14" x14ac:dyDescent="0.25">
      <c r="A51" t="s">
        <v>790</v>
      </c>
      <c r="B51" t="s">
        <v>959</v>
      </c>
      <c r="C51" t="s">
        <v>6</v>
      </c>
      <c r="D51" t="s">
        <v>11</v>
      </c>
      <c r="E51" t="s">
        <v>913</v>
      </c>
      <c r="F51" t="s">
        <v>397</v>
      </c>
      <c r="G51" t="s">
        <v>673</v>
      </c>
      <c r="H51" t="s">
        <v>930</v>
      </c>
      <c r="I51" t="s">
        <v>340</v>
      </c>
      <c r="J51" t="s">
        <v>955</v>
      </c>
      <c r="K51" t="s">
        <v>2937</v>
      </c>
      <c r="L51" t="s">
        <v>2938</v>
      </c>
      <c r="M51" t="s">
        <v>2943</v>
      </c>
      <c r="N51" t="s">
        <v>2944</v>
      </c>
    </row>
    <row r="52" spans="1:14" x14ac:dyDescent="0.25">
      <c r="A52" t="s">
        <v>795</v>
      </c>
      <c r="B52" t="s">
        <v>960</v>
      </c>
      <c r="C52" t="s">
        <v>4</v>
      </c>
      <c r="D52" t="s">
        <v>15</v>
      </c>
      <c r="E52" t="s">
        <v>927</v>
      </c>
      <c r="F52" t="s">
        <v>397</v>
      </c>
      <c r="G52" t="s">
        <v>673</v>
      </c>
      <c r="H52" t="s">
        <v>961</v>
      </c>
      <c r="I52" t="s">
        <v>364</v>
      </c>
      <c r="J52" t="s">
        <v>955</v>
      </c>
      <c r="K52" t="s">
        <v>2937</v>
      </c>
      <c r="L52" t="s">
        <v>2938</v>
      </c>
      <c r="M52" t="s">
        <v>2943</v>
      </c>
      <c r="N52" t="s">
        <v>2944</v>
      </c>
    </row>
    <row r="53" spans="1:14" x14ac:dyDescent="0.25">
      <c r="A53" t="s">
        <v>669</v>
      </c>
      <c r="B53" t="s">
        <v>962</v>
      </c>
      <c r="C53" t="s">
        <v>6</v>
      </c>
      <c r="D53" t="s">
        <v>11</v>
      </c>
      <c r="E53" t="s">
        <v>963</v>
      </c>
      <c r="F53" t="s">
        <v>397</v>
      </c>
      <c r="G53" t="s">
        <v>673</v>
      </c>
      <c r="H53" t="s">
        <v>961</v>
      </c>
      <c r="I53" t="s">
        <v>340</v>
      </c>
      <c r="J53" t="s">
        <v>888</v>
      </c>
      <c r="K53" t="s">
        <v>2937</v>
      </c>
      <c r="L53" t="s">
        <v>2938</v>
      </c>
      <c r="M53" t="s">
        <v>2943</v>
      </c>
      <c r="N53" t="s">
        <v>2944</v>
      </c>
    </row>
    <row r="54" spans="1:14" x14ac:dyDescent="0.25">
      <c r="A54" t="s">
        <v>792</v>
      </c>
      <c r="B54" t="s">
        <v>964</v>
      </c>
      <c r="C54" t="s">
        <v>7</v>
      </c>
      <c r="D54" t="s">
        <v>9</v>
      </c>
      <c r="E54" t="s">
        <v>913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2937</v>
      </c>
      <c r="L54" t="s">
        <v>2938</v>
      </c>
      <c r="M54" t="s">
        <v>2943</v>
      </c>
      <c r="N54" t="s">
        <v>2944</v>
      </c>
    </row>
    <row r="55" spans="1:14" x14ac:dyDescent="0.25">
      <c r="A55" t="s">
        <v>771</v>
      </c>
      <c r="B55" t="s">
        <v>965</v>
      </c>
      <c r="C55" t="s">
        <v>6</v>
      </c>
      <c r="D55" t="s">
        <v>11</v>
      </c>
      <c r="E55" t="s">
        <v>966</v>
      </c>
      <c r="F55" t="s">
        <v>814</v>
      </c>
      <c r="G55" t="s">
        <v>698</v>
      </c>
      <c r="H55" t="s">
        <v>94</v>
      </c>
      <c r="I55" t="s">
        <v>967</v>
      </c>
      <c r="J55" t="s">
        <v>968</v>
      </c>
      <c r="K55" t="s">
        <v>2937</v>
      </c>
      <c r="L55" t="s">
        <v>2945</v>
      </c>
      <c r="M55" t="s">
        <v>2943</v>
      </c>
      <c r="N55" t="s">
        <v>2944</v>
      </c>
    </row>
    <row r="56" spans="1:14" x14ac:dyDescent="0.25">
      <c r="A56" t="s">
        <v>712</v>
      </c>
      <c r="B56" t="s">
        <v>969</v>
      </c>
      <c r="C56" t="s">
        <v>6</v>
      </c>
      <c r="D56" t="s">
        <v>10</v>
      </c>
      <c r="E56" t="s">
        <v>927</v>
      </c>
      <c r="F56" t="s">
        <v>814</v>
      </c>
      <c r="G56" t="s">
        <v>698</v>
      </c>
      <c r="H56" t="s">
        <v>59</v>
      </c>
      <c r="I56" t="s">
        <v>970</v>
      </c>
      <c r="J56" t="s">
        <v>971</v>
      </c>
      <c r="K56" t="s">
        <v>2937</v>
      </c>
      <c r="L56" t="s">
        <v>2945</v>
      </c>
      <c r="M56" t="s">
        <v>2946</v>
      </c>
      <c r="N56" t="s">
        <v>2947</v>
      </c>
    </row>
    <row r="57" spans="1:14" x14ac:dyDescent="0.25">
      <c r="A57" t="s">
        <v>747</v>
      </c>
      <c r="B57" t="s">
        <v>972</v>
      </c>
      <c r="C57" t="s">
        <v>8</v>
      </c>
      <c r="D57" t="s">
        <v>13</v>
      </c>
      <c r="E57" t="s">
        <v>966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2937</v>
      </c>
      <c r="L57" t="s">
        <v>2945</v>
      </c>
      <c r="M57" t="s">
        <v>2946</v>
      </c>
      <c r="N57" t="s">
        <v>2947</v>
      </c>
    </row>
    <row r="58" spans="1:14" x14ac:dyDescent="0.25">
      <c r="A58" t="s">
        <v>748</v>
      </c>
      <c r="B58" t="s">
        <v>973</v>
      </c>
      <c r="C58" t="s">
        <v>8</v>
      </c>
      <c r="D58" t="s">
        <v>11</v>
      </c>
      <c r="E58" t="s">
        <v>927</v>
      </c>
      <c r="F58" t="s">
        <v>814</v>
      </c>
      <c r="G58" t="s">
        <v>698</v>
      </c>
      <c r="H58" t="s">
        <v>138</v>
      </c>
      <c r="I58" t="s">
        <v>974</v>
      </c>
      <c r="J58" t="s">
        <v>57</v>
      </c>
      <c r="K58" t="s">
        <v>2937</v>
      </c>
      <c r="L58" t="s">
        <v>2945</v>
      </c>
      <c r="M58" t="s">
        <v>2946</v>
      </c>
      <c r="N58" t="s">
        <v>2947</v>
      </c>
    </row>
    <row r="59" spans="1:14" x14ac:dyDescent="0.25">
      <c r="A59" t="s">
        <v>805</v>
      </c>
      <c r="B59" t="s">
        <v>975</v>
      </c>
      <c r="C59" t="s">
        <v>8</v>
      </c>
      <c r="D59" t="s">
        <v>11</v>
      </c>
      <c r="E59" t="s">
        <v>966</v>
      </c>
      <c r="F59" t="s">
        <v>814</v>
      </c>
      <c r="G59" t="s">
        <v>698</v>
      </c>
      <c r="H59" t="s">
        <v>976</v>
      </c>
      <c r="I59" t="s">
        <v>977</v>
      </c>
      <c r="J59" t="s">
        <v>58</v>
      </c>
      <c r="K59" t="s">
        <v>2937</v>
      </c>
      <c r="L59" t="s">
        <v>2945</v>
      </c>
      <c r="M59" t="s">
        <v>2946</v>
      </c>
      <c r="N59" t="s">
        <v>2947</v>
      </c>
    </row>
    <row r="60" spans="1:14" x14ac:dyDescent="0.25">
      <c r="A60" t="s">
        <v>811</v>
      </c>
      <c r="B60" t="s">
        <v>978</v>
      </c>
      <c r="C60" t="s">
        <v>4</v>
      </c>
      <c r="D60" t="s">
        <v>9</v>
      </c>
      <c r="E60" t="s">
        <v>979</v>
      </c>
      <c r="F60" t="s">
        <v>814</v>
      </c>
      <c r="G60" t="s">
        <v>698</v>
      </c>
      <c r="H60" t="s">
        <v>41</v>
      </c>
      <c r="I60" t="s">
        <v>967</v>
      </c>
      <c r="J60" t="s">
        <v>58</v>
      </c>
      <c r="K60" t="s">
        <v>2937</v>
      </c>
      <c r="L60" t="s">
        <v>2945</v>
      </c>
      <c r="M60" t="s">
        <v>2946</v>
      </c>
      <c r="N60" t="s">
        <v>2947</v>
      </c>
    </row>
    <row r="61" spans="1:14" x14ac:dyDescent="0.25">
      <c r="A61" t="s">
        <v>683</v>
      </c>
      <c r="B61" t="s">
        <v>980</v>
      </c>
      <c r="C61" t="s">
        <v>6</v>
      </c>
      <c r="D61" t="s">
        <v>15</v>
      </c>
      <c r="E61" t="s">
        <v>966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2937</v>
      </c>
      <c r="L61" t="s">
        <v>2945</v>
      </c>
      <c r="M61" t="s">
        <v>2946</v>
      </c>
      <c r="N61" t="s">
        <v>2947</v>
      </c>
    </row>
    <row r="62" spans="1:14" x14ac:dyDescent="0.25">
      <c r="A62" t="s">
        <v>679</v>
      </c>
      <c r="B62" t="s">
        <v>981</v>
      </c>
      <c r="C62" t="s">
        <v>4</v>
      </c>
      <c r="D62" t="s">
        <v>9</v>
      </c>
      <c r="E62" t="s">
        <v>966</v>
      </c>
      <c r="F62" t="s">
        <v>814</v>
      </c>
      <c r="G62" t="s">
        <v>698</v>
      </c>
      <c r="H62" t="s">
        <v>41</v>
      </c>
      <c r="I62" t="s">
        <v>967</v>
      </c>
      <c r="J62" t="s">
        <v>58</v>
      </c>
      <c r="K62" t="s">
        <v>2937</v>
      </c>
      <c r="L62" t="s">
        <v>2945</v>
      </c>
      <c r="M62" t="s">
        <v>2946</v>
      </c>
      <c r="N62" t="s">
        <v>2947</v>
      </c>
    </row>
    <row r="63" spans="1:14" x14ac:dyDescent="0.25">
      <c r="A63" t="s">
        <v>399</v>
      </c>
      <c r="B63" t="s">
        <v>982</v>
      </c>
      <c r="C63" t="s">
        <v>8</v>
      </c>
      <c r="D63" t="s">
        <v>11</v>
      </c>
      <c r="E63" t="s">
        <v>927</v>
      </c>
      <c r="F63" t="s">
        <v>814</v>
      </c>
      <c r="G63" t="s">
        <v>698</v>
      </c>
      <c r="H63" t="s">
        <v>976</v>
      </c>
      <c r="I63" t="s">
        <v>977</v>
      </c>
      <c r="J63" t="s">
        <v>58</v>
      </c>
      <c r="K63" t="s">
        <v>2937</v>
      </c>
      <c r="L63" t="s">
        <v>2945</v>
      </c>
      <c r="M63" t="s">
        <v>2946</v>
      </c>
      <c r="N63" t="s">
        <v>2947</v>
      </c>
    </row>
    <row r="64" spans="1:14" x14ac:dyDescent="0.25">
      <c r="A64" t="s">
        <v>804</v>
      </c>
      <c r="B64" t="s">
        <v>983</v>
      </c>
      <c r="C64" t="s">
        <v>8</v>
      </c>
      <c r="D64" t="s">
        <v>11</v>
      </c>
      <c r="E64" t="s">
        <v>927</v>
      </c>
      <c r="F64" t="s">
        <v>814</v>
      </c>
      <c r="G64" t="s">
        <v>698</v>
      </c>
      <c r="H64" t="s">
        <v>976</v>
      </c>
      <c r="I64" t="s">
        <v>977</v>
      </c>
      <c r="J64" t="s">
        <v>58</v>
      </c>
      <c r="K64" t="s">
        <v>2937</v>
      </c>
      <c r="L64" t="s">
        <v>2945</v>
      </c>
      <c r="M64" t="s">
        <v>2946</v>
      </c>
      <c r="N64" t="s">
        <v>2947</v>
      </c>
    </row>
    <row r="65" spans="1:14" x14ac:dyDescent="0.25">
      <c r="A65" t="s">
        <v>814</v>
      </c>
      <c r="B65" t="s">
        <v>984</v>
      </c>
      <c r="C65" t="s">
        <v>7</v>
      </c>
      <c r="D65" t="s">
        <v>12</v>
      </c>
      <c r="E65" t="s">
        <v>927</v>
      </c>
      <c r="F65" t="s">
        <v>814</v>
      </c>
      <c r="G65" t="s">
        <v>698</v>
      </c>
      <c r="H65" t="s">
        <v>976</v>
      </c>
      <c r="I65" t="s">
        <v>977</v>
      </c>
      <c r="J65" t="s">
        <v>58</v>
      </c>
      <c r="K65" t="s">
        <v>2937</v>
      </c>
      <c r="L65" t="s">
        <v>2945</v>
      </c>
      <c r="M65" t="s">
        <v>2946</v>
      </c>
      <c r="N65" t="s">
        <v>2947</v>
      </c>
    </row>
    <row r="66" spans="1:14" x14ac:dyDescent="0.25">
      <c r="A66" t="s">
        <v>398</v>
      </c>
      <c r="B66" t="s">
        <v>985</v>
      </c>
      <c r="C66" t="s">
        <v>4</v>
      </c>
      <c r="D66" t="s">
        <v>9</v>
      </c>
      <c r="E66" t="s">
        <v>966</v>
      </c>
      <c r="F66" t="s">
        <v>814</v>
      </c>
      <c r="G66" t="s">
        <v>698</v>
      </c>
      <c r="H66" t="s">
        <v>53</v>
      </c>
      <c r="I66" t="s">
        <v>986</v>
      </c>
      <c r="J66" t="s">
        <v>88</v>
      </c>
      <c r="K66" t="s">
        <v>2937</v>
      </c>
      <c r="L66" t="s">
        <v>2945</v>
      </c>
      <c r="M66" t="s">
        <v>2946</v>
      </c>
      <c r="N66" t="s">
        <v>2947</v>
      </c>
    </row>
    <row r="67" spans="1:14" x14ac:dyDescent="0.25">
      <c r="A67" t="s">
        <v>397</v>
      </c>
      <c r="B67" t="s">
        <v>987</v>
      </c>
      <c r="C67" t="s">
        <v>6</v>
      </c>
      <c r="D67" t="s">
        <v>15</v>
      </c>
      <c r="E67" t="s">
        <v>927</v>
      </c>
      <c r="F67" t="s">
        <v>787</v>
      </c>
      <c r="G67" t="s">
        <v>673</v>
      </c>
      <c r="H67" t="s">
        <v>368</v>
      </c>
      <c r="I67" t="s">
        <v>352</v>
      </c>
      <c r="J67" t="s">
        <v>906</v>
      </c>
      <c r="K67" t="s">
        <v>2937</v>
      </c>
      <c r="L67" t="s">
        <v>2938</v>
      </c>
      <c r="M67" t="s">
        <v>2948</v>
      </c>
      <c r="N67" t="s">
        <v>2949</v>
      </c>
    </row>
    <row r="68" spans="1:14" x14ac:dyDescent="0.25">
      <c r="A68" t="s">
        <v>787</v>
      </c>
      <c r="B68" t="s">
        <v>988</v>
      </c>
      <c r="C68" t="s">
        <v>8</v>
      </c>
      <c r="D68" t="s">
        <v>12</v>
      </c>
      <c r="E68" t="s">
        <v>927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2937</v>
      </c>
      <c r="L68" t="s">
        <v>2938</v>
      </c>
      <c r="M68" t="s">
        <v>2948</v>
      </c>
      <c r="N68" t="s">
        <v>2949</v>
      </c>
    </row>
    <row r="69" spans="1:14" x14ac:dyDescent="0.25">
      <c r="A69" t="s">
        <v>782</v>
      </c>
      <c r="B69" t="s">
        <v>989</v>
      </c>
      <c r="C69" t="s">
        <v>4</v>
      </c>
      <c r="D69" t="s">
        <v>9</v>
      </c>
      <c r="E69" t="s">
        <v>913</v>
      </c>
      <c r="F69" t="s">
        <v>398</v>
      </c>
      <c r="G69" t="s">
        <v>721</v>
      </c>
      <c r="H69" t="s">
        <v>990</v>
      </c>
      <c r="I69" t="s">
        <v>364</v>
      </c>
      <c r="J69" t="s">
        <v>321</v>
      </c>
      <c r="K69" t="s">
        <v>2937</v>
      </c>
      <c r="L69" t="s">
        <v>2938</v>
      </c>
      <c r="M69" t="s">
        <v>2950</v>
      </c>
      <c r="N69" t="s">
        <v>2951</v>
      </c>
    </row>
    <row r="70" spans="1:14" x14ac:dyDescent="0.25">
      <c r="A70" t="s">
        <v>776</v>
      </c>
      <c r="B70" t="s">
        <v>991</v>
      </c>
      <c r="C70" t="s">
        <v>8</v>
      </c>
      <c r="D70" t="s">
        <v>13</v>
      </c>
      <c r="E70" t="s">
        <v>913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2937</v>
      </c>
      <c r="L70" t="s">
        <v>2945</v>
      </c>
      <c r="M70" t="s">
        <v>2950</v>
      </c>
      <c r="N70" t="s">
        <v>2951</v>
      </c>
    </row>
    <row r="71" spans="1:14" x14ac:dyDescent="0.25">
      <c r="A71" t="s">
        <v>775</v>
      </c>
      <c r="B71" t="s">
        <v>992</v>
      </c>
      <c r="C71" t="s">
        <v>8</v>
      </c>
      <c r="D71" t="s">
        <v>13</v>
      </c>
      <c r="E71" t="s">
        <v>880</v>
      </c>
      <c r="F71" t="s">
        <v>398</v>
      </c>
      <c r="G71" t="s">
        <v>698</v>
      </c>
      <c r="H71" t="s">
        <v>891</v>
      </c>
      <c r="I71" t="s">
        <v>364</v>
      </c>
      <c r="J71" t="s">
        <v>993</v>
      </c>
      <c r="K71" t="s">
        <v>2937</v>
      </c>
      <c r="L71" t="s">
        <v>2938</v>
      </c>
      <c r="M71" t="s">
        <v>2950</v>
      </c>
      <c r="N71" t="s">
        <v>2951</v>
      </c>
    </row>
    <row r="72" spans="1:14" x14ac:dyDescent="0.25">
      <c r="A72" t="s">
        <v>774</v>
      </c>
      <c r="B72" t="s">
        <v>994</v>
      </c>
      <c r="C72" t="s">
        <v>4</v>
      </c>
      <c r="D72" t="s">
        <v>9</v>
      </c>
      <c r="E72" t="s">
        <v>880</v>
      </c>
      <c r="F72" t="s">
        <v>398</v>
      </c>
      <c r="G72" t="s">
        <v>698</v>
      </c>
      <c r="H72" t="s">
        <v>995</v>
      </c>
      <c r="I72" t="s">
        <v>364</v>
      </c>
      <c r="J72" t="s">
        <v>309</v>
      </c>
      <c r="K72" t="s">
        <v>2937</v>
      </c>
      <c r="L72" t="s">
        <v>2938</v>
      </c>
      <c r="M72" t="s">
        <v>2950</v>
      </c>
      <c r="N72" t="s">
        <v>2951</v>
      </c>
    </row>
    <row r="73" spans="1:14" x14ac:dyDescent="0.25">
      <c r="A73" t="s">
        <v>803</v>
      </c>
      <c r="B73" t="s">
        <v>996</v>
      </c>
      <c r="C73" t="s">
        <v>4</v>
      </c>
      <c r="D73" t="s">
        <v>9</v>
      </c>
      <c r="E73" t="s">
        <v>880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2937</v>
      </c>
      <c r="L73" t="s">
        <v>2938</v>
      </c>
      <c r="M73" t="s">
        <v>2950</v>
      </c>
      <c r="N73" t="s">
        <v>2951</v>
      </c>
    </row>
    <row r="74" spans="1:14" x14ac:dyDescent="0.25">
      <c r="A74" t="s">
        <v>815</v>
      </c>
      <c r="B74" t="s">
        <v>997</v>
      </c>
      <c r="C74" t="s">
        <v>8</v>
      </c>
      <c r="D74" t="s">
        <v>12</v>
      </c>
      <c r="E74" t="s">
        <v>913</v>
      </c>
      <c r="F74" t="s">
        <v>398</v>
      </c>
      <c r="G74" t="s">
        <v>698</v>
      </c>
      <c r="H74" t="s">
        <v>315</v>
      </c>
      <c r="I74" t="s">
        <v>364</v>
      </c>
      <c r="J74" t="s">
        <v>998</v>
      </c>
      <c r="K74" t="s">
        <v>2937</v>
      </c>
      <c r="L74" t="s">
        <v>2938</v>
      </c>
      <c r="M74" t="s">
        <v>2950</v>
      </c>
      <c r="N74" t="s">
        <v>2951</v>
      </c>
    </row>
    <row r="75" spans="1:14" x14ac:dyDescent="0.25">
      <c r="A75" t="s">
        <v>777</v>
      </c>
      <c r="B75" t="s">
        <v>999</v>
      </c>
      <c r="C75" t="s">
        <v>4</v>
      </c>
      <c r="D75" t="s">
        <v>13</v>
      </c>
      <c r="E75" t="s">
        <v>913</v>
      </c>
      <c r="F75" t="s">
        <v>398</v>
      </c>
      <c r="G75" t="s">
        <v>721</v>
      </c>
      <c r="H75" t="s">
        <v>277</v>
      </c>
      <c r="I75" t="s">
        <v>1000</v>
      </c>
      <c r="J75" t="s">
        <v>320</v>
      </c>
      <c r="K75" t="s">
        <v>2937</v>
      </c>
      <c r="L75" t="s">
        <v>2938</v>
      </c>
      <c r="M75" t="s">
        <v>2950</v>
      </c>
      <c r="N75" t="s">
        <v>2951</v>
      </c>
    </row>
    <row r="76" spans="1:14" x14ac:dyDescent="0.25">
      <c r="A76" t="s">
        <v>716</v>
      </c>
      <c r="B76" t="s">
        <v>1001</v>
      </c>
      <c r="C76" t="s">
        <v>6</v>
      </c>
      <c r="D76" t="s">
        <v>9</v>
      </c>
      <c r="E76" t="s">
        <v>880</v>
      </c>
      <c r="F76" t="s">
        <v>398</v>
      </c>
      <c r="G76" t="s">
        <v>673</v>
      </c>
      <c r="H76" t="s">
        <v>1002</v>
      </c>
      <c r="I76" t="s">
        <v>943</v>
      </c>
      <c r="J76" t="s">
        <v>321</v>
      </c>
      <c r="K76" t="s">
        <v>2937</v>
      </c>
      <c r="L76" t="s">
        <v>2938</v>
      </c>
      <c r="M76" t="s">
        <v>2952</v>
      </c>
      <c r="N76" t="s">
        <v>2953</v>
      </c>
    </row>
    <row r="77" spans="1:14" x14ac:dyDescent="0.25">
      <c r="A77" t="s">
        <v>793</v>
      </c>
      <c r="B77" t="s">
        <v>1003</v>
      </c>
      <c r="C77" t="s">
        <v>7</v>
      </c>
      <c r="D77" t="s">
        <v>12</v>
      </c>
      <c r="E77" t="s">
        <v>927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2937</v>
      </c>
      <c r="L77" t="s">
        <v>2945</v>
      </c>
      <c r="M77" t="s">
        <v>2952</v>
      </c>
      <c r="N77" t="s">
        <v>2953</v>
      </c>
    </row>
    <row r="78" spans="1:14" x14ac:dyDescent="0.25">
      <c r="A78" t="s">
        <v>642</v>
      </c>
      <c r="B78" t="s">
        <v>1004</v>
      </c>
      <c r="C78" t="s">
        <v>7</v>
      </c>
      <c r="D78" t="s">
        <v>13</v>
      </c>
      <c r="E78" t="s">
        <v>913</v>
      </c>
      <c r="F78" t="s">
        <v>398</v>
      </c>
      <c r="G78" t="s">
        <v>721</v>
      </c>
      <c r="H78" t="s">
        <v>891</v>
      </c>
      <c r="I78" t="s">
        <v>364</v>
      </c>
      <c r="J78" t="s">
        <v>993</v>
      </c>
      <c r="K78" t="s">
        <v>2937</v>
      </c>
      <c r="L78" t="s">
        <v>2938</v>
      </c>
      <c r="M78" t="s">
        <v>2952</v>
      </c>
      <c r="N78" t="s">
        <v>2953</v>
      </c>
    </row>
    <row r="79" spans="1:14" x14ac:dyDescent="0.25">
      <c r="A79" t="s">
        <v>794</v>
      </c>
      <c r="B79" t="s">
        <v>1005</v>
      </c>
      <c r="C79" t="s">
        <v>6</v>
      </c>
      <c r="D79" t="s">
        <v>11</v>
      </c>
      <c r="E79" t="s">
        <v>880</v>
      </c>
      <c r="F79" t="s">
        <v>397</v>
      </c>
      <c r="G79" t="s">
        <v>698</v>
      </c>
      <c r="H79" t="s">
        <v>1006</v>
      </c>
      <c r="I79" t="s">
        <v>934</v>
      </c>
      <c r="J79" t="s">
        <v>277</v>
      </c>
      <c r="K79" t="s">
        <v>2937</v>
      </c>
      <c r="L79" t="s">
        <v>2938</v>
      </c>
      <c r="M79" t="s">
        <v>2952</v>
      </c>
      <c r="N79" t="s">
        <v>2953</v>
      </c>
    </row>
    <row r="80" spans="1:14" x14ac:dyDescent="0.25">
      <c r="A80" t="s">
        <v>393</v>
      </c>
      <c r="B80" t="s">
        <v>1007</v>
      </c>
      <c r="C80" t="s">
        <v>8</v>
      </c>
      <c r="D80" t="s">
        <v>11</v>
      </c>
      <c r="E80" t="s">
        <v>1008</v>
      </c>
      <c r="F80" t="s">
        <v>397</v>
      </c>
      <c r="G80" t="s">
        <v>698</v>
      </c>
      <c r="H80" t="s">
        <v>952</v>
      </c>
      <c r="I80" t="s">
        <v>914</v>
      </c>
      <c r="J80" t="s">
        <v>128</v>
      </c>
      <c r="K80" t="s">
        <v>2937</v>
      </c>
      <c r="L80" t="s">
        <v>2938</v>
      </c>
      <c r="M80" t="s">
        <v>2952</v>
      </c>
      <c r="N80" t="s">
        <v>2953</v>
      </c>
    </row>
    <row r="81" spans="1:14" x14ac:dyDescent="0.25">
      <c r="A81" t="s">
        <v>395</v>
      </c>
      <c r="B81" t="s">
        <v>1009</v>
      </c>
      <c r="C81" t="s">
        <v>8</v>
      </c>
      <c r="D81" t="s">
        <v>11</v>
      </c>
      <c r="E81" t="s">
        <v>880</v>
      </c>
      <c r="F81" t="s">
        <v>397</v>
      </c>
      <c r="G81" t="s">
        <v>698</v>
      </c>
      <c r="H81" t="s">
        <v>1010</v>
      </c>
      <c r="I81" t="s">
        <v>884</v>
      </c>
      <c r="J81" t="s">
        <v>315</v>
      </c>
      <c r="K81" t="s">
        <v>2937</v>
      </c>
      <c r="L81" t="s">
        <v>2938</v>
      </c>
      <c r="M81" t="s">
        <v>2952</v>
      </c>
      <c r="N81" t="s">
        <v>2953</v>
      </c>
    </row>
    <row r="82" spans="1:14" x14ac:dyDescent="0.25">
      <c r="A82" t="s">
        <v>396</v>
      </c>
      <c r="B82" t="s">
        <v>1011</v>
      </c>
      <c r="C82" t="s">
        <v>4</v>
      </c>
      <c r="D82" t="s">
        <v>13</v>
      </c>
      <c r="E82" t="s">
        <v>880</v>
      </c>
      <c r="F82" t="s">
        <v>398</v>
      </c>
      <c r="G82" t="s">
        <v>673</v>
      </c>
      <c r="H82" t="s">
        <v>132</v>
      </c>
      <c r="I82" t="s">
        <v>1012</v>
      </c>
      <c r="J82" t="s">
        <v>1013</v>
      </c>
      <c r="K82" t="s">
        <v>2937</v>
      </c>
      <c r="L82" t="s">
        <v>2938</v>
      </c>
      <c r="M82" t="s">
        <v>2952</v>
      </c>
      <c r="N82" t="s">
        <v>2953</v>
      </c>
    </row>
    <row r="83" spans="1:14" x14ac:dyDescent="0.25">
      <c r="A83" t="s">
        <v>394</v>
      </c>
      <c r="B83" t="s">
        <v>1014</v>
      </c>
      <c r="C83" t="s">
        <v>4</v>
      </c>
      <c r="D83" t="s">
        <v>11</v>
      </c>
      <c r="E83" t="s">
        <v>880</v>
      </c>
      <c r="F83" t="s">
        <v>398</v>
      </c>
      <c r="G83" t="s">
        <v>673</v>
      </c>
      <c r="H83" t="s">
        <v>367</v>
      </c>
      <c r="I83" t="s">
        <v>884</v>
      </c>
      <c r="J83" t="s">
        <v>1015</v>
      </c>
      <c r="K83" t="s">
        <v>2937</v>
      </c>
      <c r="L83" t="s">
        <v>2938</v>
      </c>
      <c r="M83" t="s">
        <v>2952</v>
      </c>
      <c r="N83" t="s">
        <v>2953</v>
      </c>
    </row>
    <row r="84" spans="1:14" x14ac:dyDescent="0.25">
      <c r="A84" t="s">
        <v>643</v>
      </c>
      <c r="B84" t="s">
        <v>1016</v>
      </c>
      <c r="C84" t="s">
        <v>4</v>
      </c>
      <c r="D84" t="s">
        <v>9</v>
      </c>
      <c r="E84" t="s">
        <v>880</v>
      </c>
      <c r="F84" t="s">
        <v>398</v>
      </c>
      <c r="G84" t="s">
        <v>673</v>
      </c>
      <c r="H84" t="s">
        <v>292</v>
      </c>
      <c r="I84" t="s">
        <v>1017</v>
      </c>
      <c r="J84" t="s">
        <v>320</v>
      </c>
      <c r="K84" t="s">
        <v>2937</v>
      </c>
      <c r="L84" t="s">
        <v>2938</v>
      </c>
      <c r="M84" t="s">
        <v>2952</v>
      </c>
      <c r="N84" t="s">
        <v>2953</v>
      </c>
    </row>
    <row r="85" spans="1:14" x14ac:dyDescent="0.25">
      <c r="A85" t="s">
        <v>696</v>
      </c>
      <c r="B85" t="s">
        <v>1018</v>
      </c>
      <c r="C85" t="s">
        <v>4</v>
      </c>
      <c r="D85" t="s">
        <v>17</v>
      </c>
      <c r="E85" t="s">
        <v>927</v>
      </c>
      <c r="F85" t="s">
        <v>814</v>
      </c>
      <c r="G85" t="s">
        <v>698</v>
      </c>
      <c r="H85" t="s">
        <v>41</v>
      </c>
      <c r="I85" t="s">
        <v>1019</v>
      </c>
      <c r="J85" t="s">
        <v>111</v>
      </c>
      <c r="K85" t="s">
        <v>2937</v>
      </c>
      <c r="L85" t="s">
        <v>2945</v>
      </c>
      <c r="M85" t="s">
        <v>2952</v>
      </c>
      <c r="N85" t="s">
        <v>2953</v>
      </c>
    </row>
    <row r="86" spans="1:14" x14ac:dyDescent="0.25">
      <c r="A86" t="s">
        <v>750</v>
      </c>
      <c r="B86" t="s">
        <v>1020</v>
      </c>
      <c r="C86" t="s">
        <v>4</v>
      </c>
      <c r="D86" t="s">
        <v>9</v>
      </c>
      <c r="E86" t="s">
        <v>927</v>
      </c>
      <c r="F86" t="s">
        <v>814</v>
      </c>
      <c r="G86" t="s">
        <v>698</v>
      </c>
      <c r="H86" t="s">
        <v>202</v>
      </c>
      <c r="I86" t="s">
        <v>281</v>
      </c>
      <c r="J86" t="s">
        <v>1021</v>
      </c>
      <c r="K86" t="s">
        <v>2937</v>
      </c>
      <c r="L86" t="s">
        <v>2945</v>
      </c>
      <c r="M86" t="s">
        <v>2952</v>
      </c>
      <c r="N86" t="s">
        <v>2953</v>
      </c>
    </row>
    <row r="87" spans="1:14" x14ac:dyDescent="0.25">
      <c r="A87" t="s">
        <v>653</v>
      </c>
      <c r="B87" t="s">
        <v>1022</v>
      </c>
      <c r="C87" t="s">
        <v>8</v>
      </c>
      <c r="D87" t="s">
        <v>11</v>
      </c>
      <c r="E87" t="s">
        <v>966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2937</v>
      </c>
      <c r="L87" t="s">
        <v>2945</v>
      </c>
      <c r="M87" t="s">
        <v>2952</v>
      </c>
      <c r="N87" t="s">
        <v>2953</v>
      </c>
    </row>
    <row r="88" spans="1:14" x14ac:dyDescent="0.25">
      <c r="A88" t="s">
        <v>742</v>
      </c>
      <c r="B88" t="s">
        <v>1023</v>
      </c>
      <c r="C88" t="s">
        <v>7</v>
      </c>
      <c r="D88" t="s">
        <v>13</v>
      </c>
      <c r="E88" t="s">
        <v>880</v>
      </c>
      <c r="F88" t="s">
        <v>398</v>
      </c>
      <c r="G88" t="s">
        <v>721</v>
      </c>
      <c r="H88" t="s">
        <v>249</v>
      </c>
      <c r="I88" t="s">
        <v>1000</v>
      </c>
      <c r="J88" t="s">
        <v>275</v>
      </c>
      <c r="K88" t="s">
        <v>2937</v>
      </c>
      <c r="L88" t="s">
        <v>2938</v>
      </c>
      <c r="M88" t="s">
        <v>2954</v>
      </c>
      <c r="N88" t="s">
        <v>2955</v>
      </c>
    </row>
    <row r="89" spans="1:14" x14ac:dyDescent="0.25">
      <c r="A89" t="s">
        <v>825</v>
      </c>
      <c r="B89" t="s">
        <v>1024</v>
      </c>
      <c r="C89" t="s">
        <v>6</v>
      </c>
      <c r="D89" t="s">
        <v>9</v>
      </c>
      <c r="E89" t="s">
        <v>927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2937</v>
      </c>
      <c r="L89" t="s">
        <v>2945</v>
      </c>
      <c r="M89" t="s">
        <v>2954</v>
      </c>
      <c r="N89" t="s">
        <v>2955</v>
      </c>
    </row>
    <row r="90" spans="1:14" x14ac:dyDescent="0.25">
      <c r="A90" t="s">
        <v>726</v>
      </c>
      <c r="B90" t="s">
        <v>1025</v>
      </c>
      <c r="C90" t="s">
        <v>7</v>
      </c>
      <c r="D90" t="s">
        <v>10</v>
      </c>
      <c r="E90" t="s">
        <v>913</v>
      </c>
      <c r="F90" t="s">
        <v>814</v>
      </c>
      <c r="G90" t="s">
        <v>721</v>
      </c>
      <c r="H90" t="s">
        <v>308</v>
      </c>
      <c r="I90" t="s">
        <v>1026</v>
      </c>
      <c r="J90" t="s">
        <v>330</v>
      </c>
      <c r="K90" t="s">
        <v>2937</v>
      </c>
      <c r="L90" t="s">
        <v>2938</v>
      </c>
      <c r="M90" t="s">
        <v>2954</v>
      </c>
      <c r="N90" t="s">
        <v>2955</v>
      </c>
    </row>
    <row r="91" spans="1:14" x14ac:dyDescent="0.25">
      <c r="A91" t="s">
        <v>645</v>
      </c>
      <c r="B91" t="s">
        <v>1027</v>
      </c>
      <c r="C91" t="s">
        <v>6</v>
      </c>
      <c r="D91" t="s">
        <v>11</v>
      </c>
      <c r="E91" t="s">
        <v>927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2937</v>
      </c>
      <c r="L91" t="s">
        <v>2945</v>
      </c>
      <c r="M91" t="s">
        <v>2954</v>
      </c>
      <c r="N91" t="s">
        <v>2955</v>
      </c>
    </row>
    <row r="92" spans="1:14" x14ac:dyDescent="0.25">
      <c r="A92" t="s">
        <v>800</v>
      </c>
      <c r="B92" t="s">
        <v>1028</v>
      </c>
      <c r="C92" t="s">
        <v>6</v>
      </c>
      <c r="D92" t="s">
        <v>11</v>
      </c>
      <c r="E92" t="s">
        <v>913</v>
      </c>
      <c r="F92" t="s">
        <v>814</v>
      </c>
      <c r="G92" t="s">
        <v>698</v>
      </c>
      <c r="H92" t="s">
        <v>134</v>
      </c>
      <c r="I92" t="s">
        <v>1029</v>
      </c>
      <c r="J92" t="s">
        <v>56</v>
      </c>
      <c r="K92" t="s">
        <v>2937</v>
      </c>
      <c r="L92" t="s">
        <v>2945</v>
      </c>
      <c r="M92" t="s">
        <v>2954</v>
      </c>
      <c r="N92" t="s">
        <v>2955</v>
      </c>
    </row>
    <row r="93" spans="1:14" x14ac:dyDescent="0.25">
      <c r="A93" t="s">
        <v>773</v>
      </c>
      <c r="B93" t="s">
        <v>1030</v>
      </c>
      <c r="C93" t="s">
        <v>7</v>
      </c>
      <c r="D93" t="s">
        <v>11</v>
      </c>
      <c r="E93" t="s">
        <v>913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2937</v>
      </c>
      <c r="L93" t="s">
        <v>2938</v>
      </c>
      <c r="M93" t="s">
        <v>2956</v>
      </c>
      <c r="N93" t="s">
        <v>2957</v>
      </c>
    </row>
    <row r="94" spans="1:14" x14ac:dyDescent="0.25">
      <c r="A94" t="s">
        <v>784</v>
      </c>
      <c r="B94" t="s">
        <v>1031</v>
      </c>
      <c r="C94" t="s">
        <v>6</v>
      </c>
      <c r="D94" t="s">
        <v>10</v>
      </c>
      <c r="E94" t="s">
        <v>913</v>
      </c>
      <c r="F94" t="s">
        <v>398</v>
      </c>
      <c r="G94" t="s">
        <v>1483</v>
      </c>
      <c r="H94" t="s">
        <v>1032</v>
      </c>
      <c r="I94" t="s">
        <v>1483</v>
      </c>
      <c r="J94" t="s">
        <v>1032</v>
      </c>
      <c r="K94" t="s">
        <v>2937</v>
      </c>
      <c r="L94" t="s">
        <v>2938</v>
      </c>
      <c r="M94" t="s">
        <v>2956</v>
      </c>
      <c r="N94" t="s">
        <v>2957</v>
      </c>
    </row>
    <row r="95" spans="1:14" x14ac:dyDescent="0.25">
      <c r="A95" t="s">
        <v>789</v>
      </c>
      <c r="B95" t="s">
        <v>1033</v>
      </c>
      <c r="C95" t="s">
        <v>6</v>
      </c>
      <c r="D95" t="s">
        <v>13</v>
      </c>
      <c r="E95" t="s">
        <v>880</v>
      </c>
      <c r="F95" t="s">
        <v>397</v>
      </c>
      <c r="G95" t="s">
        <v>1483</v>
      </c>
      <c r="H95" t="s">
        <v>128</v>
      </c>
      <c r="I95" t="s">
        <v>1483</v>
      </c>
      <c r="J95" t="s">
        <v>128</v>
      </c>
      <c r="K95" t="s">
        <v>2937</v>
      </c>
      <c r="L95" t="s">
        <v>2938</v>
      </c>
      <c r="M95" t="s">
        <v>2956</v>
      </c>
      <c r="N95" t="s">
        <v>2957</v>
      </c>
    </row>
    <row r="96" spans="1:14" x14ac:dyDescent="0.25">
      <c r="A96" t="s">
        <v>646</v>
      </c>
      <c r="B96" t="s">
        <v>1034</v>
      </c>
      <c r="C96" t="s">
        <v>7</v>
      </c>
      <c r="D96" t="s">
        <v>15</v>
      </c>
      <c r="E96" t="s">
        <v>913</v>
      </c>
      <c r="F96" t="s">
        <v>397</v>
      </c>
      <c r="G96" t="s">
        <v>698</v>
      </c>
      <c r="H96" t="s">
        <v>277</v>
      </c>
      <c r="I96" t="s">
        <v>1000</v>
      </c>
      <c r="J96" t="s">
        <v>320</v>
      </c>
      <c r="K96" t="s">
        <v>2937</v>
      </c>
      <c r="L96" t="s">
        <v>2938</v>
      </c>
      <c r="M96" t="s">
        <v>2956</v>
      </c>
      <c r="N96" t="s">
        <v>2957</v>
      </c>
    </row>
    <row r="97" spans="1:14" x14ac:dyDescent="0.25">
      <c r="A97" t="s">
        <v>682</v>
      </c>
      <c r="B97" t="s">
        <v>1035</v>
      </c>
      <c r="C97" t="s">
        <v>7</v>
      </c>
      <c r="D97" t="s">
        <v>11</v>
      </c>
      <c r="E97" t="s">
        <v>949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2937</v>
      </c>
      <c r="L97" t="s">
        <v>2938</v>
      </c>
      <c r="M97" t="s">
        <v>2956</v>
      </c>
      <c r="N97" t="s">
        <v>2957</v>
      </c>
    </row>
    <row r="98" spans="1:14" x14ac:dyDescent="0.25">
      <c r="A98" t="s">
        <v>671</v>
      </c>
      <c r="B98" t="s">
        <v>1036</v>
      </c>
      <c r="C98" t="s">
        <v>6</v>
      </c>
      <c r="D98" t="s">
        <v>10</v>
      </c>
      <c r="E98" t="s">
        <v>913</v>
      </c>
      <c r="F98" t="s">
        <v>397</v>
      </c>
      <c r="G98" t="s">
        <v>1483</v>
      </c>
      <c r="H98" t="s">
        <v>316</v>
      </c>
      <c r="I98" t="s">
        <v>1483</v>
      </c>
      <c r="J98" t="s">
        <v>316</v>
      </c>
      <c r="K98" t="s">
        <v>2937</v>
      </c>
      <c r="L98" t="s">
        <v>2938</v>
      </c>
      <c r="M98" t="s">
        <v>2956</v>
      </c>
      <c r="N98" t="s">
        <v>2957</v>
      </c>
    </row>
    <row r="99" spans="1:14" x14ac:dyDescent="0.25">
      <c r="A99" t="s">
        <v>746</v>
      </c>
      <c r="B99" t="s">
        <v>1037</v>
      </c>
      <c r="C99" t="s">
        <v>8</v>
      </c>
      <c r="D99" t="s">
        <v>15</v>
      </c>
      <c r="E99" t="s">
        <v>913</v>
      </c>
      <c r="F99" t="s">
        <v>398</v>
      </c>
      <c r="G99" t="s">
        <v>1483</v>
      </c>
      <c r="H99" t="s">
        <v>249</v>
      </c>
      <c r="I99" t="s">
        <v>1483</v>
      </c>
      <c r="J99" t="s">
        <v>249</v>
      </c>
      <c r="K99" t="s">
        <v>2937</v>
      </c>
      <c r="L99" t="s">
        <v>2938</v>
      </c>
      <c r="M99" t="s">
        <v>2958</v>
      </c>
      <c r="N99" t="s">
        <v>2959</v>
      </c>
    </row>
    <row r="100" spans="1:14" x14ac:dyDescent="0.25">
      <c r="A100" t="s">
        <v>813</v>
      </c>
      <c r="B100" t="s">
        <v>1038</v>
      </c>
      <c r="C100" t="s">
        <v>4</v>
      </c>
      <c r="D100" t="s">
        <v>11</v>
      </c>
      <c r="E100" t="s">
        <v>927</v>
      </c>
      <c r="F100" t="s">
        <v>397</v>
      </c>
      <c r="G100" t="s">
        <v>1483</v>
      </c>
      <c r="H100" t="s">
        <v>30</v>
      </c>
      <c r="I100" t="s">
        <v>1483</v>
      </c>
      <c r="J100" t="s">
        <v>30</v>
      </c>
      <c r="K100" t="s">
        <v>2937</v>
      </c>
      <c r="L100" t="s">
        <v>2938</v>
      </c>
      <c r="M100" t="s">
        <v>2958</v>
      </c>
      <c r="N100" t="s">
        <v>2959</v>
      </c>
    </row>
    <row r="101" spans="1:14" x14ac:dyDescent="0.25">
      <c r="A101" t="s">
        <v>659</v>
      </c>
      <c r="B101" t="s">
        <v>1039</v>
      </c>
      <c r="C101" t="s">
        <v>6</v>
      </c>
      <c r="D101" t="s">
        <v>10</v>
      </c>
      <c r="E101" t="s">
        <v>913</v>
      </c>
      <c r="F101" t="s">
        <v>398</v>
      </c>
      <c r="G101" t="s">
        <v>673</v>
      </c>
      <c r="H101" t="s">
        <v>233</v>
      </c>
      <c r="I101" t="s">
        <v>1000</v>
      </c>
      <c r="J101" t="s">
        <v>1040</v>
      </c>
      <c r="K101" t="s">
        <v>2937</v>
      </c>
      <c r="L101" t="s">
        <v>2938</v>
      </c>
      <c r="M101" t="s">
        <v>2958</v>
      </c>
      <c r="N101" t="s">
        <v>2959</v>
      </c>
    </row>
    <row r="102" spans="1:14" x14ac:dyDescent="0.25">
      <c r="A102" t="s">
        <v>695</v>
      </c>
      <c r="B102" t="s">
        <v>1041</v>
      </c>
      <c r="C102" t="s">
        <v>7</v>
      </c>
      <c r="D102" t="s">
        <v>17</v>
      </c>
      <c r="E102" t="s">
        <v>880</v>
      </c>
      <c r="F102" t="s">
        <v>814</v>
      </c>
      <c r="G102" t="s">
        <v>721</v>
      </c>
      <c r="H102" t="s">
        <v>296</v>
      </c>
      <c r="I102" t="s">
        <v>1012</v>
      </c>
      <c r="J102" t="s">
        <v>294</v>
      </c>
      <c r="K102" t="s">
        <v>2937</v>
      </c>
      <c r="L102" t="s">
        <v>2938</v>
      </c>
      <c r="M102" t="s">
        <v>2958</v>
      </c>
      <c r="N102" t="s">
        <v>2959</v>
      </c>
    </row>
    <row r="103" spans="1:14" x14ac:dyDescent="0.25">
      <c r="A103" t="s">
        <v>672</v>
      </c>
      <c r="B103" t="s">
        <v>1042</v>
      </c>
      <c r="C103" t="s">
        <v>7</v>
      </c>
      <c r="D103" t="s">
        <v>17</v>
      </c>
      <c r="E103" t="s">
        <v>880</v>
      </c>
      <c r="F103" t="s">
        <v>814</v>
      </c>
      <c r="G103" t="s">
        <v>721</v>
      </c>
      <c r="H103" t="s">
        <v>312</v>
      </c>
      <c r="I103" t="s">
        <v>1012</v>
      </c>
      <c r="J103" t="s">
        <v>291</v>
      </c>
      <c r="K103" t="s">
        <v>2937</v>
      </c>
      <c r="L103" t="s">
        <v>2938</v>
      </c>
      <c r="M103" t="s">
        <v>2958</v>
      </c>
      <c r="N103" t="s">
        <v>2959</v>
      </c>
    </row>
    <row r="104" spans="1:14" x14ac:dyDescent="0.25">
      <c r="A104" t="s">
        <v>799</v>
      </c>
      <c r="B104" t="s">
        <v>1043</v>
      </c>
      <c r="C104" t="s">
        <v>7</v>
      </c>
      <c r="D104" t="s">
        <v>9</v>
      </c>
      <c r="E104" t="s">
        <v>913</v>
      </c>
      <c r="F104" t="s">
        <v>397</v>
      </c>
      <c r="G104" t="s">
        <v>698</v>
      </c>
      <c r="H104" t="s">
        <v>1002</v>
      </c>
      <c r="I104" t="s">
        <v>364</v>
      </c>
      <c r="J104" t="s">
        <v>1032</v>
      </c>
      <c r="K104" t="s">
        <v>2937</v>
      </c>
      <c r="L104" t="s">
        <v>2938</v>
      </c>
      <c r="M104" t="s">
        <v>2958</v>
      </c>
      <c r="N104" t="s">
        <v>2959</v>
      </c>
    </row>
    <row r="105" spans="1:14" x14ac:dyDescent="0.25">
      <c r="A105" t="s">
        <v>715</v>
      </c>
      <c r="B105" t="s">
        <v>1044</v>
      </c>
      <c r="C105" t="s">
        <v>6</v>
      </c>
      <c r="D105" t="s">
        <v>13</v>
      </c>
      <c r="E105" t="s">
        <v>913</v>
      </c>
      <c r="F105" t="s">
        <v>398</v>
      </c>
      <c r="G105" t="s">
        <v>1483</v>
      </c>
      <c r="H105" t="s">
        <v>1045</v>
      </c>
      <c r="I105" t="s">
        <v>1483</v>
      </c>
      <c r="J105" t="s">
        <v>1045</v>
      </c>
      <c r="K105" t="s">
        <v>2937</v>
      </c>
      <c r="L105" t="s">
        <v>2938</v>
      </c>
      <c r="M105" t="s">
        <v>2958</v>
      </c>
      <c r="N105" t="s">
        <v>2959</v>
      </c>
    </row>
    <row r="106" spans="1:14" x14ac:dyDescent="0.25">
      <c r="A106" t="s">
        <v>725</v>
      </c>
      <c r="B106" t="s">
        <v>1046</v>
      </c>
      <c r="C106" t="s">
        <v>6</v>
      </c>
      <c r="D106" t="s">
        <v>10</v>
      </c>
      <c r="E106" t="s">
        <v>913</v>
      </c>
      <c r="F106" t="s">
        <v>398</v>
      </c>
      <c r="G106" t="s">
        <v>673</v>
      </c>
      <c r="H106" t="s">
        <v>1045</v>
      </c>
      <c r="I106" t="s">
        <v>1000</v>
      </c>
      <c r="J106" t="s">
        <v>115</v>
      </c>
      <c r="K106" t="s">
        <v>2937</v>
      </c>
      <c r="L106" t="s">
        <v>2938</v>
      </c>
      <c r="M106" t="s">
        <v>2958</v>
      </c>
      <c r="N106" t="s">
        <v>2959</v>
      </c>
    </row>
    <row r="107" spans="1:14" x14ac:dyDescent="0.25">
      <c r="A107" t="s">
        <v>819</v>
      </c>
      <c r="B107" t="s">
        <v>1047</v>
      </c>
      <c r="C107" t="s">
        <v>7</v>
      </c>
      <c r="D107" t="s">
        <v>9</v>
      </c>
      <c r="E107" t="s">
        <v>913</v>
      </c>
      <c r="F107" t="s">
        <v>397</v>
      </c>
      <c r="G107" t="s">
        <v>698</v>
      </c>
      <c r="H107" t="s">
        <v>371</v>
      </c>
      <c r="I107" t="s">
        <v>364</v>
      </c>
      <c r="J107" t="s">
        <v>1048</v>
      </c>
      <c r="K107" t="s">
        <v>2937</v>
      </c>
      <c r="L107" t="s">
        <v>2938</v>
      </c>
      <c r="M107" t="s">
        <v>2958</v>
      </c>
      <c r="N107" t="s">
        <v>2959</v>
      </c>
    </row>
    <row r="108" spans="1:14" x14ac:dyDescent="0.25">
      <c r="A108" t="s">
        <v>670</v>
      </c>
      <c r="B108" t="s">
        <v>1049</v>
      </c>
      <c r="C108" t="s">
        <v>6</v>
      </c>
      <c r="D108" t="s">
        <v>10</v>
      </c>
      <c r="E108" t="s">
        <v>913</v>
      </c>
      <c r="F108" t="s">
        <v>398</v>
      </c>
      <c r="G108" t="s">
        <v>673</v>
      </c>
      <c r="H108" t="s">
        <v>1032</v>
      </c>
      <c r="I108" t="s">
        <v>1050</v>
      </c>
      <c r="J108" t="s">
        <v>115</v>
      </c>
      <c r="K108" t="s">
        <v>2937</v>
      </c>
      <c r="L108" t="s">
        <v>2938</v>
      </c>
      <c r="M108" t="s">
        <v>2958</v>
      </c>
      <c r="N108" t="s">
        <v>2959</v>
      </c>
    </row>
    <row r="109" spans="1:14" x14ac:dyDescent="0.25">
      <c r="A109" t="s">
        <v>693</v>
      </c>
      <c r="B109" t="s">
        <v>1051</v>
      </c>
      <c r="C109" t="s">
        <v>7</v>
      </c>
      <c r="D109" t="s">
        <v>11</v>
      </c>
      <c r="E109" t="s">
        <v>913</v>
      </c>
      <c r="F109" t="s">
        <v>397</v>
      </c>
      <c r="G109" t="s">
        <v>673</v>
      </c>
      <c r="H109" t="s">
        <v>371</v>
      </c>
      <c r="I109" t="s">
        <v>364</v>
      </c>
      <c r="J109" t="s">
        <v>1048</v>
      </c>
      <c r="K109" t="s">
        <v>2937</v>
      </c>
      <c r="L109" t="s">
        <v>2938</v>
      </c>
      <c r="M109" t="s">
        <v>2958</v>
      </c>
      <c r="N109" t="s">
        <v>2959</v>
      </c>
    </row>
    <row r="110" spans="1:14" x14ac:dyDescent="0.25">
      <c r="A110" t="s">
        <v>817</v>
      </c>
      <c r="B110" t="s">
        <v>1052</v>
      </c>
      <c r="C110" t="s">
        <v>6</v>
      </c>
      <c r="D110" t="s">
        <v>13</v>
      </c>
      <c r="E110" t="s">
        <v>913</v>
      </c>
      <c r="F110" t="s">
        <v>398</v>
      </c>
      <c r="G110" t="s">
        <v>1483</v>
      </c>
      <c r="H110" t="s">
        <v>1032</v>
      </c>
      <c r="I110" t="s">
        <v>1483</v>
      </c>
      <c r="J110" t="s">
        <v>1032</v>
      </c>
      <c r="K110" t="s">
        <v>2937</v>
      </c>
      <c r="L110" t="s">
        <v>2938</v>
      </c>
      <c r="M110" t="s">
        <v>2958</v>
      </c>
      <c r="N110" t="s">
        <v>2959</v>
      </c>
    </row>
    <row r="111" spans="1:14" x14ac:dyDescent="0.25">
      <c r="A111" t="s">
        <v>807</v>
      </c>
      <c r="B111" t="s">
        <v>1053</v>
      </c>
      <c r="C111" t="s">
        <v>6</v>
      </c>
      <c r="D111" t="s">
        <v>12</v>
      </c>
      <c r="E111" t="s">
        <v>880</v>
      </c>
      <c r="F111" t="s">
        <v>398</v>
      </c>
      <c r="G111" t="s">
        <v>1483</v>
      </c>
      <c r="H111" t="s">
        <v>1032</v>
      </c>
      <c r="I111" t="s">
        <v>1483</v>
      </c>
      <c r="J111" t="s">
        <v>1032</v>
      </c>
      <c r="K111" t="s">
        <v>2937</v>
      </c>
      <c r="L111" t="s">
        <v>2938</v>
      </c>
      <c r="M111" t="s">
        <v>2958</v>
      </c>
      <c r="N111" t="s">
        <v>2959</v>
      </c>
    </row>
    <row r="112" spans="1:14" x14ac:dyDescent="0.25">
      <c r="A112" t="s">
        <v>769</v>
      </c>
      <c r="B112" t="s">
        <v>1054</v>
      </c>
      <c r="C112" t="s">
        <v>7</v>
      </c>
      <c r="D112" t="s">
        <v>9</v>
      </c>
      <c r="E112" t="s">
        <v>913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2937</v>
      </c>
      <c r="L112" t="s">
        <v>2938</v>
      </c>
      <c r="M112" t="s">
        <v>2958</v>
      </c>
      <c r="N112" t="s">
        <v>2959</v>
      </c>
    </row>
    <row r="113" spans="1:14" x14ac:dyDescent="0.25">
      <c r="A113" t="s">
        <v>731</v>
      </c>
      <c r="B113" t="s">
        <v>1055</v>
      </c>
      <c r="C113" t="s">
        <v>6</v>
      </c>
      <c r="D113" t="s">
        <v>10</v>
      </c>
      <c r="E113" t="s">
        <v>880</v>
      </c>
      <c r="F113" t="s">
        <v>398</v>
      </c>
      <c r="G113" t="s">
        <v>673</v>
      </c>
      <c r="H113" t="s">
        <v>320</v>
      </c>
      <c r="I113" t="s">
        <v>1017</v>
      </c>
      <c r="J113" t="s">
        <v>119</v>
      </c>
      <c r="K113" t="s">
        <v>2937</v>
      </c>
      <c r="L113" t="s">
        <v>2938</v>
      </c>
      <c r="M113" t="s">
        <v>2958</v>
      </c>
      <c r="N113" t="s">
        <v>2959</v>
      </c>
    </row>
    <row r="114" spans="1:14" x14ac:dyDescent="0.25">
      <c r="A114" t="s">
        <v>797</v>
      </c>
      <c r="B114" t="s">
        <v>1056</v>
      </c>
      <c r="C114" t="s">
        <v>7</v>
      </c>
      <c r="D114" t="s">
        <v>11</v>
      </c>
      <c r="E114" t="s">
        <v>913</v>
      </c>
      <c r="F114" t="s">
        <v>397</v>
      </c>
      <c r="G114" t="s">
        <v>673</v>
      </c>
      <c r="H114" t="s">
        <v>371</v>
      </c>
      <c r="I114" t="s">
        <v>364</v>
      </c>
      <c r="J114" t="s">
        <v>1048</v>
      </c>
      <c r="K114" t="s">
        <v>2937</v>
      </c>
      <c r="L114" t="s">
        <v>2938</v>
      </c>
      <c r="M114" t="s">
        <v>2958</v>
      </c>
      <c r="N114" t="s">
        <v>2959</v>
      </c>
    </row>
    <row r="115" spans="1:14" x14ac:dyDescent="0.25">
      <c r="A115" t="s">
        <v>677</v>
      </c>
      <c r="B115" t="s">
        <v>1057</v>
      </c>
      <c r="C115" t="s">
        <v>8</v>
      </c>
      <c r="D115" t="s">
        <v>9</v>
      </c>
      <c r="E115" t="s">
        <v>913</v>
      </c>
      <c r="F115" t="s">
        <v>398</v>
      </c>
      <c r="G115" t="s">
        <v>1483</v>
      </c>
      <c r="H115" t="s">
        <v>336</v>
      </c>
      <c r="I115" t="s">
        <v>1483</v>
      </c>
      <c r="J115" t="s">
        <v>336</v>
      </c>
      <c r="K115" t="s">
        <v>2937</v>
      </c>
      <c r="L115" t="s">
        <v>2938</v>
      </c>
      <c r="M115" t="s">
        <v>2960</v>
      </c>
      <c r="N115" t="s">
        <v>2961</v>
      </c>
    </row>
    <row r="116" spans="1:14" x14ac:dyDescent="0.25">
      <c r="A116" t="s">
        <v>663</v>
      </c>
      <c r="B116" t="s">
        <v>1058</v>
      </c>
      <c r="C116" t="s">
        <v>8</v>
      </c>
      <c r="D116" t="s">
        <v>9</v>
      </c>
      <c r="E116" t="s">
        <v>913</v>
      </c>
      <c r="F116" t="s">
        <v>398</v>
      </c>
      <c r="G116" t="s">
        <v>698</v>
      </c>
      <c r="H116" t="s">
        <v>336</v>
      </c>
      <c r="I116" t="s">
        <v>897</v>
      </c>
      <c r="J116" t="s">
        <v>1040</v>
      </c>
      <c r="K116" t="s">
        <v>2937</v>
      </c>
      <c r="L116" t="s">
        <v>2938</v>
      </c>
      <c r="M116" t="s">
        <v>2960</v>
      </c>
      <c r="N116" t="s">
        <v>2961</v>
      </c>
    </row>
    <row r="117" spans="1:14" x14ac:dyDescent="0.25">
      <c r="A117" t="s">
        <v>783</v>
      </c>
      <c r="B117" t="s">
        <v>1059</v>
      </c>
      <c r="C117" t="s">
        <v>4</v>
      </c>
      <c r="D117" t="s">
        <v>17</v>
      </c>
      <c r="E117" t="s">
        <v>913</v>
      </c>
      <c r="F117" t="s">
        <v>398</v>
      </c>
      <c r="G117" t="s">
        <v>1483</v>
      </c>
      <c r="H117" t="s">
        <v>249</v>
      </c>
      <c r="I117" t="s">
        <v>1483</v>
      </c>
      <c r="J117" t="s">
        <v>249</v>
      </c>
      <c r="K117" t="s">
        <v>2937</v>
      </c>
      <c r="L117" t="s">
        <v>2938</v>
      </c>
      <c r="M117" t="s">
        <v>2960</v>
      </c>
      <c r="N117" t="s">
        <v>2961</v>
      </c>
    </row>
    <row r="118" spans="1:14" x14ac:dyDescent="0.25">
      <c r="A118" t="s">
        <v>763</v>
      </c>
      <c r="B118" t="s">
        <v>1060</v>
      </c>
      <c r="C118" t="s">
        <v>7</v>
      </c>
      <c r="D118" t="s">
        <v>15</v>
      </c>
      <c r="E118" t="s">
        <v>913</v>
      </c>
      <c r="F118" t="s">
        <v>787</v>
      </c>
      <c r="G118" t="s">
        <v>1483</v>
      </c>
      <c r="H118" t="s">
        <v>893</v>
      </c>
      <c r="I118" t="s">
        <v>1483</v>
      </c>
      <c r="J118" t="s">
        <v>893</v>
      </c>
      <c r="K118" t="s">
        <v>2937</v>
      </c>
      <c r="L118" t="s">
        <v>2938</v>
      </c>
      <c r="M118" t="s">
        <v>2960</v>
      </c>
      <c r="N118" t="s">
        <v>2961</v>
      </c>
    </row>
    <row r="119" spans="1:14" x14ac:dyDescent="0.25">
      <c r="A119" t="s">
        <v>822</v>
      </c>
      <c r="B119" t="s">
        <v>1061</v>
      </c>
      <c r="C119" t="s">
        <v>8</v>
      </c>
      <c r="D119" t="s">
        <v>11</v>
      </c>
      <c r="E119" t="s">
        <v>927</v>
      </c>
      <c r="F119" t="s">
        <v>397</v>
      </c>
      <c r="G119" t="s">
        <v>1483</v>
      </c>
      <c r="H119" t="s">
        <v>55</v>
      </c>
      <c r="I119" t="s">
        <v>1483</v>
      </c>
      <c r="J119" t="s">
        <v>55</v>
      </c>
      <c r="K119" t="s">
        <v>2937</v>
      </c>
      <c r="L119" t="s">
        <v>2938</v>
      </c>
      <c r="M119" t="s">
        <v>2962</v>
      </c>
      <c r="N119" t="s">
        <v>2963</v>
      </c>
    </row>
    <row r="120" spans="1:14" x14ac:dyDescent="0.25">
      <c r="A120" t="s">
        <v>741</v>
      </c>
      <c r="B120" t="s">
        <v>1062</v>
      </c>
      <c r="C120" t="s">
        <v>4</v>
      </c>
      <c r="D120" t="s">
        <v>13</v>
      </c>
      <c r="E120" t="s">
        <v>927</v>
      </c>
      <c r="F120" t="s">
        <v>397</v>
      </c>
      <c r="G120" t="s">
        <v>1483</v>
      </c>
      <c r="H120" t="s">
        <v>55</v>
      </c>
      <c r="I120" t="s">
        <v>1483</v>
      </c>
      <c r="J120" t="s">
        <v>55</v>
      </c>
      <c r="K120" t="s">
        <v>2937</v>
      </c>
      <c r="L120" t="s">
        <v>2938</v>
      </c>
      <c r="M120" t="s">
        <v>2962</v>
      </c>
      <c r="N120" t="s">
        <v>2963</v>
      </c>
    </row>
    <row r="121" spans="1:14" x14ac:dyDescent="0.25">
      <c r="A121" t="s">
        <v>826</v>
      </c>
      <c r="B121" t="s">
        <v>1063</v>
      </c>
      <c r="C121" t="s">
        <v>6</v>
      </c>
      <c r="D121" t="s">
        <v>13</v>
      </c>
      <c r="E121" t="s">
        <v>913</v>
      </c>
      <c r="F121" t="s">
        <v>398</v>
      </c>
      <c r="G121" t="s">
        <v>1483</v>
      </c>
      <c r="H121" t="s">
        <v>944</v>
      </c>
      <c r="I121" t="s">
        <v>1483</v>
      </c>
      <c r="J121" t="s">
        <v>944</v>
      </c>
      <c r="K121" t="s">
        <v>2937</v>
      </c>
      <c r="L121" t="s">
        <v>2938</v>
      </c>
      <c r="M121" t="s">
        <v>2962</v>
      </c>
      <c r="N121" t="s">
        <v>2963</v>
      </c>
    </row>
    <row r="122" spans="1:14" x14ac:dyDescent="0.25">
      <c r="A122" t="s">
        <v>802</v>
      </c>
      <c r="B122" t="s">
        <v>1064</v>
      </c>
      <c r="C122" t="s">
        <v>7</v>
      </c>
      <c r="D122" t="s">
        <v>11</v>
      </c>
      <c r="E122" t="s">
        <v>913</v>
      </c>
      <c r="F122" t="s">
        <v>398</v>
      </c>
      <c r="G122" t="s">
        <v>1483</v>
      </c>
      <c r="H122" t="s">
        <v>893</v>
      </c>
      <c r="I122" t="s">
        <v>1483</v>
      </c>
      <c r="J122" t="s">
        <v>893</v>
      </c>
      <c r="K122" t="s">
        <v>2937</v>
      </c>
      <c r="L122" t="s">
        <v>2938</v>
      </c>
      <c r="M122" t="s">
        <v>2962</v>
      </c>
      <c r="N122" t="s">
        <v>2963</v>
      </c>
    </row>
    <row r="123" spans="1:14" x14ac:dyDescent="0.25">
      <c r="A123" t="s">
        <v>745</v>
      </c>
      <c r="B123" t="s">
        <v>1065</v>
      </c>
      <c r="C123" t="s">
        <v>7</v>
      </c>
      <c r="D123" t="s">
        <v>15</v>
      </c>
      <c r="E123" t="s">
        <v>913</v>
      </c>
      <c r="F123" t="s">
        <v>398</v>
      </c>
      <c r="G123" t="s">
        <v>1483</v>
      </c>
      <c r="H123" t="s">
        <v>885</v>
      </c>
      <c r="I123" t="s">
        <v>1483</v>
      </c>
      <c r="J123" t="s">
        <v>885</v>
      </c>
      <c r="K123" t="s">
        <v>2937</v>
      </c>
      <c r="L123" t="s">
        <v>2938</v>
      </c>
      <c r="M123" t="s">
        <v>2962</v>
      </c>
      <c r="N123" t="s">
        <v>2963</v>
      </c>
    </row>
    <row r="124" spans="1:14" x14ac:dyDescent="0.25">
      <c r="A124" t="s">
        <v>786</v>
      </c>
      <c r="B124" t="s">
        <v>1066</v>
      </c>
      <c r="C124" t="s">
        <v>6</v>
      </c>
      <c r="D124" t="s">
        <v>13</v>
      </c>
      <c r="E124" t="s">
        <v>913</v>
      </c>
      <c r="F124" t="s">
        <v>398</v>
      </c>
      <c r="G124" t="s">
        <v>1483</v>
      </c>
      <c r="H124" t="s">
        <v>1010</v>
      </c>
      <c r="I124" t="s">
        <v>1483</v>
      </c>
      <c r="J124" t="s">
        <v>1010</v>
      </c>
      <c r="K124" t="s">
        <v>2937</v>
      </c>
      <c r="L124" t="s">
        <v>2938</v>
      </c>
      <c r="M124" t="s">
        <v>2962</v>
      </c>
      <c r="N124" t="s">
        <v>2963</v>
      </c>
    </row>
    <row r="125" spans="1:14" x14ac:dyDescent="0.25">
      <c r="A125" t="s">
        <v>823</v>
      </c>
      <c r="B125" t="s">
        <v>1067</v>
      </c>
      <c r="C125" t="s">
        <v>6</v>
      </c>
      <c r="D125" t="s">
        <v>10</v>
      </c>
      <c r="E125" t="s">
        <v>913</v>
      </c>
      <c r="F125" t="s">
        <v>398</v>
      </c>
      <c r="G125" t="s">
        <v>1483</v>
      </c>
      <c r="H125" t="s">
        <v>906</v>
      </c>
      <c r="I125" t="s">
        <v>1483</v>
      </c>
      <c r="J125" t="s">
        <v>906</v>
      </c>
      <c r="K125" t="s">
        <v>2937</v>
      </c>
      <c r="L125" t="s">
        <v>2938</v>
      </c>
      <c r="M125" t="s">
        <v>2962</v>
      </c>
      <c r="N125" t="s">
        <v>2963</v>
      </c>
    </row>
    <row r="126" spans="1:14" x14ac:dyDescent="0.25">
      <c r="A126" t="s">
        <v>818</v>
      </c>
      <c r="B126" t="s">
        <v>1068</v>
      </c>
      <c r="C126" t="s">
        <v>7</v>
      </c>
      <c r="D126" t="s">
        <v>9</v>
      </c>
      <c r="E126" t="s">
        <v>913</v>
      </c>
      <c r="F126" t="s">
        <v>398</v>
      </c>
      <c r="G126" t="s">
        <v>1483</v>
      </c>
      <c r="H126" t="s">
        <v>944</v>
      </c>
      <c r="I126" t="s">
        <v>1483</v>
      </c>
      <c r="J126" t="s">
        <v>944</v>
      </c>
      <c r="K126" t="s">
        <v>2937</v>
      </c>
      <c r="L126" t="s">
        <v>2938</v>
      </c>
      <c r="M126" t="s">
        <v>2962</v>
      </c>
      <c r="N126" t="s">
        <v>2963</v>
      </c>
    </row>
    <row r="127" spans="1:14" x14ac:dyDescent="0.25">
      <c r="A127" t="s">
        <v>735</v>
      </c>
      <c r="B127" t="s">
        <v>1069</v>
      </c>
      <c r="C127" t="s">
        <v>7</v>
      </c>
      <c r="D127" t="s">
        <v>11</v>
      </c>
      <c r="E127" t="s">
        <v>913</v>
      </c>
      <c r="F127" t="s">
        <v>398</v>
      </c>
      <c r="G127" t="s">
        <v>1483</v>
      </c>
      <c r="H127" t="s">
        <v>906</v>
      </c>
      <c r="I127" t="s">
        <v>1483</v>
      </c>
      <c r="J127" t="s">
        <v>906</v>
      </c>
      <c r="K127" t="s">
        <v>2937</v>
      </c>
      <c r="L127" t="s">
        <v>2938</v>
      </c>
      <c r="M127" t="s">
        <v>2962</v>
      </c>
      <c r="N127" t="s">
        <v>2963</v>
      </c>
    </row>
    <row r="128" spans="1:14" x14ac:dyDescent="0.25">
      <c r="A128" t="s">
        <v>714</v>
      </c>
      <c r="B128" t="s">
        <v>1070</v>
      </c>
      <c r="C128" t="s">
        <v>6</v>
      </c>
      <c r="D128" t="s">
        <v>12</v>
      </c>
      <c r="E128" t="s">
        <v>913</v>
      </c>
      <c r="F128" t="s">
        <v>398</v>
      </c>
      <c r="G128" t="s">
        <v>1483</v>
      </c>
      <c r="H128" t="s">
        <v>906</v>
      </c>
      <c r="I128" t="s">
        <v>1483</v>
      </c>
      <c r="J128" t="s">
        <v>906</v>
      </c>
      <c r="K128" t="s">
        <v>2937</v>
      </c>
      <c r="L128" t="s">
        <v>2938</v>
      </c>
      <c r="M128" t="s">
        <v>2962</v>
      </c>
      <c r="N128" t="s">
        <v>2963</v>
      </c>
    </row>
    <row r="129" spans="1:14" x14ac:dyDescent="0.25">
      <c r="A129" t="s">
        <v>689</v>
      </c>
      <c r="B129" t="s">
        <v>1071</v>
      </c>
      <c r="C129" t="s">
        <v>6</v>
      </c>
      <c r="D129" t="s">
        <v>13</v>
      </c>
      <c r="E129" t="s">
        <v>913</v>
      </c>
      <c r="F129" t="s">
        <v>398</v>
      </c>
      <c r="G129" t="s">
        <v>1483</v>
      </c>
      <c r="H129" t="s">
        <v>906</v>
      </c>
      <c r="I129" t="s">
        <v>1483</v>
      </c>
      <c r="J129" t="s">
        <v>906</v>
      </c>
      <c r="K129" t="s">
        <v>2937</v>
      </c>
      <c r="L129" t="s">
        <v>2938</v>
      </c>
      <c r="M129" t="s">
        <v>2962</v>
      </c>
      <c r="N129" t="s">
        <v>2963</v>
      </c>
    </row>
    <row r="130" spans="1:14" x14ac:dyDescent="0.25">
      <c r="A130" t="s">
        <v>680</v>
      </c>
      <c r="B130" t="s">
        <v>1072</v>
      </c>
      <c r="C130" t="s">
        <v>4</v>
      </c>
      <c r="D130" t="s">
        <v>10</v>
      </c>
      <c r="E130" t="s">
        <v>1073</v>
      </c>
      <c r="F130" t="s">
        <v>398</v>
      </c>
      <c r="G130" t="s">
        <v>1483</v>
      </c>
      <c r="H130" t="s">
        <v>938</v>
      </c>
      <c r="I130" t="s">
        <v>1483</v>
      </c>
      <c r="J130" t="s">
        <v>938</v>
      </c>
      <c r="K130" t="s">
        <v>2937</v>
      </c>
      <c r="L130" t="s">
        <v>2938</v>
      </c>
      <c r="M130" t="s">
        <v>2964</v>
      </c>
      <c r="N130" t="s">
        <v>2965</v>
      </c>
    </row>
    <row r="131" spans="1:14" x14ac:dyDescent="0.25">
      <c r="A131" t="s">
        <v>644</v>
      </c>
      <c r="B131" t="s">
        <v>1074</v>
      </c>
      <c r="C131" t="s">
        <v>4</v>
      </c>
      <c r="D131" t="s">
        <v>15</v>
      </c>
      <c r="E131" t="s">
        <v>913</v>
      </c>
      <c r="F131" t="s">
        <v>397</v>
      </c>
      <c r="G131" t="s">
        <v>1483</v>
      </c>
      <c r="H131" t="s">
        <v>361</v>
      </c>
      <c r="I131" t="s">
        <v>1483</v>
      </c>
      <c r="J131" t="s">
        <v>361</v>
      </c>
      <c r="K131" t="s">
        <v>2937</v>
      </c>
      <c r="L131" t="s">
        <v>2938</v>
      </c>
      <c r="M131" t="s">
        <v>2964</v>
      </c>
      <c r="N131" t="s">
        <v>2965</v>
      </c>
    </row>
    <row r="132" spans="1:14" x14ac:dyDescent="0.25">
      <c r="A132" t="s">
        <v>798</v>
      </c>
      <c r="B132" t="s">
        <v>1075</v>
      </c>
      <c r="C132" t="s">
        <v>4</v>
      </c>
      <c r="D132" t="s">
        <v>15</v>
      </c>
      <c r="E132" t="s">
        <v>913</v>
      </c>
      <c r="F132" t="s">
        <v>397</v>
      </c>
      <c r="G132" t="s">
        <v>1483</v>
      </c>
      <c r="H132" t="s">
        <v>101</v>
      </c>
      <c r="I132" t="s">
        <v>1483</v>
      </c>
      <c r="J132" t="s">
        <v>101</v>
      </c>
      <c r="K132" t="s">
        <v>2937</v>
      </c>
      <c r="L132" t="s">
        <v>2938</v>
      </c>
      <c r="M132" t="s">
        <v>2964</v>
      </c>
      <c r="N132" t="s">
        <v>2965</v>
      </c>
    </row>
    <row r="133" spans="1:14" x14ac:dyDescent="0.25">
      <c r="A133" t="s">
        <v>691</v>
      </c>
      <c r="B133" t="s">
        <v>1076</v>
      </c>
      <c r="C133" t="s">
        <v>4</v>
      </c>
      <c r="D133" t="s">
        <v>15</v>
      </c>
      <c r="E133" t="s">
        <v>913</v>
      </c>
      <c r="F133" t="s">
        <v>398</v>
      </c>
      <c r="G133" t="s">
        <v>1483</v>
      </c>
      <c r="H133" t="s">
        <v>1077</v>
      </c>
      <c r="I133" t="s">
        <v>1483</v>
      </c>
      <c r="J133" t="s">
        <v>1077</v>
      </c>
      <c r="K133" t="s">
        <v>2937</v>
      </c>
      <c r="L133" t="s">
        <v>2938</v>
      </c>
      <c r="M133" t="s">
        <v>2964</v>
      </c>
      <c r="N133" t="s">
        <v>2965</v>
      </c>
    </row>
    <row r="134" spans="1:14" x14ac:dyDescent="0.25">
      <c r="A134" t="s">
        <v>667</v>
      </c>
      <c r="B134" t="s">
        <v>1078</v>
      </c>
      <c r="C134" t="s">
        <v>8</v>
      </c>
      <c r="D134" t="s">
        <v>9</v>
      </c>
      <c r="E134" t="s">
        <v>1079</v>
      </c>
      <c r="F134" t="s">
        <v>398</v>
      </c>
      <c r="G134" t="s">
        <v>1483</v>
      </c>
      <c r="H134" t="s">
        <v>354</v>
      </c>
      <c r="I134" t="s">
        <v>1483</v>
      </c>
      <c r="J134" t="s">
        <v>354</v>
      </c>
      <c r="K134" t="s">
        <v>2937</v>
      </c>
      <c r="L134" t="s">
        <v>2938</v>
      </c>
      <c r="M134" t="s">
        <v>2964</v>
      </c>
      <c r="N134" t="s">
        <v>2965</v>
      </c>
    </row>
    <row r="135" spans="1:14" x14ac:dyDescent="0.25">
      <c r="A135" t="s">
        <v>736</v>
      </c>
      <c r="B135" t="s">
        <v>1080</v>
      </c>
      <c r="C135" t="s">
        <v>8</v>
      </c>
      <c r="D135" t="s">
        <v>9</v>
      </c>
      <c r="E135" t="s">
        <v>913</v>
      </c>
      <c r="F135" t="s">
        <v>397</v>
      </c>
      <c r="G135" t="s">
        <v>1483</v>
      </c>
      <c r="H135" t="s">
        <v>881</v>
      </c>
      <c r="I135" t="s">
        <v>1483</v>
      </c>
      <c r="J135" t="s">
        <v>881</v>
      </c>
      <c r="K135" t="s">
        <v>2937</v>
      </c>
      <c r="L135" t="s">
        <v>2938</v>
      </c>
      <c r="M135" t="s">
        <v>2964</v>
      </c>
      <c r="N135" t="s">
        <v>2965</v>
      </c>
    </row>
    <row r="136" spans="1:14" x14ac:dyDescent="0.25">
      <c r="A136" t="s">
        <v>821</v>
      </c>
      <c r="B136" t="s">
        <v>1081</v>
      </c>
      <c r="C136" t="s">
        <v>7</v>
      </c>
      <c r="D136" t="s">
        <v>11</v>
      </c>
      <c r="E136" t="s">
        <v>949</v>
      </c>
      <c r="F136" t="s">
        <v>398</v>
      </c>
      <c r="G136" t="s">
        <v>1483</v>
      </c>
      <c r="H136" t="s">
        <v>944</v>
      </c>
      <c r="I136" t="s">
        <v>1483</v>
      </c>
      <c r="J136" t="s">
        <v>944</v>
      </c>
      <c r="K136" t="s">
        <v>2937</v>
      </c>
      <c r="L136" t="s">
        <v>2938</v>
      </c>
      <c r="M136" t="s">
        <v>2964</v>
      </c>
      <c r="N136" t="s">
        <v>2965</v>
      </c>
    </row>
    <row r="137" spans="1:14" x14ac:dyDescent="0.25">
      <c r="A137" t="s">
        <v>658</v>
      </c>
      <c r="B137" t="s">
        <v>1082</v>
      </c>
      <c r="C137" t="s">
        <v>7</v>
      </c>
      <c r="D137" t="s">
        <v>11</v>
      </c>
      <c r="E137" t="s">
        <v>880</v>
      </c>
      <c r="F137" t="s">
        <v>397</v>
      </c>
      <c r="G137" t="s">
        <v>1483</v>
      </c>
      <c r="H137" t="s">
        <v>339</v>
      </c>
      <c r="I137" t="s">
        <v>1483</v>
      </c>
      <c r="J137" t="s">
        <v>339</v>
      </c>
      <c r="K137" t="s">
        <v>2937</v>
      </c>
      <c r="L137" t="s">
        <v>2938</v>
      </c>
      <c r="M137" t="s">
        <v>2964</v>
      </c>
      <c r="N137" t="s">
        <v>2965</v>
      </c>
    </row>
    <row r="138" spans="1:14" x14ac:dyDescent="0.25">
      <c r="A138" t="s">
        <v>772</v>
      </c>
      <c r="B138" t="s">
        <v>1083</v>
      </c>
      <c r="C138" t="s">
        <v>7</v>
      </c>
      <c r="D138" t="s">
        <v>13</v>
      </c>
      <c r="E138" t="s">
        <v>927</v>
      </c>
      <c r="F138" t="s">
        <v>397</v>
      </c>
      <c r="G138" t="s">
        <v>1483</v>
      </c>
      <c r="H138" t="s">
        <v>361</v>
      </c>
      <c r="I138" t="s">
        <v>1483</v>
      </c>
      <c r="J138" t="s">
        <v>361</v>
      </c>
      <c r="K138" t="s">
        <v>2937</v>
      </c>
      <c r="L138" t="s">
        <v>2938</v>
      </c>
      <c r="M138" t="s">
        <v>2966</v>
      </c>
      <c r="N138" t="s">
        <v>2939</v>
      </c>
    </row>
    <row r="139" spans="1:14" x14ac:dyDescent="0.25">
      <c r="A139" t="s">
        <v>801</v>
      </c>
      <c r="B139" t="s">
        <v>1084</v>
      </c>
      <c r="C139" t="s">
        <v>4</v>
      </c>
      <c r="D139" t="s">
        <v>17</v>
      </c>
      <c r="E139" t="s">
        <v>927</v>
      </c>
      <c r="F139" t="s">
        <v>814</v>
      </c>
      <c r="G139" t="s">
        <v>1483</v>
      </c>
      <c r="H139" t="s">
        <v>30</v>
      </c>
      <c r="I139" t="s">
        <v>1483</v>
      </c>
      <c r="J139" t="s">
        <v>30</v>
      </c>
      <c r="K139" t="s">
        <v>2937</v>
      </c>
      <c r="L139" t="s">
        <v>2938</v>
      </c>
      <c r="M139" t="s">
        <v>2966</v>
      </c>
      <c r="N139" t="s">
        <v>2939</v>
      </c>
    </row>
    <row r="140" spans="1:14" x14ac:dyDescent="0.25">
      <c r="A140" t="s">
        <v>785</v>
      </c>
      <c r="B140" t="s">
        <v>1085</v>
      </c>
      <c r="C140" t="s">
        <v>8</v>
      </c>
      <c r="D140" t="s">
        <v>11</v>
      </c>
      <c r="E140" t="s">
        <v>913</v>
      </c>
      <c r="F140" t="s">
        <v>397</v>
      </c>
      <c r="G140" t="s">
        <v>1483</v>
      </c>
      <c r="H140" t="s">
        <v>368</v>
      </c>
      <c r="I140" t="s">
        <v>1483</v>
      </c>
      <c r="J140" t="s">
        <v>368</v>
      </c>
      <c r="K140" t="s">
        <v>2937</v>
      </c>
      <c r="L140" t="s">
        <v>2938</v>
      </c>
      <c r="M140" t="s">
        <v>2966</v>
      </c>
      <c r="N140" t="s">
        <v>2939</v>
      </c>
    </row>
    <row r="141" spans="1:14" x14ac:dyDescent="0.25">
      <c r="A141" t="s">
        <v>824</v>
      </c>
      <c r="B141" t="s">
        <v>1086</v>
      </c>
      <c r="C141" t="s">
        <v>7</v>
      </c>
      <c r="D141" t="s">
        <v>15</v>
      </c>
      <c r="E141" t="s">
        <v>913</v>
      </c>
      <c r="F141" t="s">
        <v>397</v>
      </c>
      <c r="G141" t="s">
        <v>1483</v>
      </c>
      <c r="H141" t="s">
        <v>361</v>
      </c>
      <c r="I141" t="s">
        <v>1483</v>
      </c>
      <c r="J141" t="s">
        <v>361</v>
      </c>
      <c r="K141" t="s">
        <v>2937</v>
      </c>
      <c r="L141" t="s">
        <v>2938</v>
      </c>
      <c r="M141" t="s">
        <v>2966</v>
      </c>
      <c r="N141" t="s">
        <v>2939</v>
      </c>
    </row>
    <row r="142" spans="1:14" x14ac:dyDescent="0.25">
      <c r="A142" t="s">
        <v>791</v>
      </c>
      <c r="B142" t="s">
        <v>1087</v>
      </c>
      <c r="C142" t="s">
        <v>6</v>
      </c>
      <c r="D142" t="s">
        <v>10</v>
      </c>
      <c r="E142" t="s">
        <v>927</v>
      </c>
      <c r="F142" t="s">
        <v>787</v>
      </c>
      <c r="G142" t="s">
        <v>1483</v>
      </c>
      <c r="H142" t="s">
        <v>149</v>
      </c>
      <c r="I142" t="s">
        <v>1483</v>
      </c>
      <c r="J142" t="s">
        <v>149</v>
      </c>
      <c r="K142" t="s">
        <v>2937</v>
      </c>
      <c r="L142" t="s">
        <v>2938</v>
      </c>
      <c r="M142" t="s">
        <v>2966</v>
      </c>
      <c r="N142" t="s">
        <v>2939</v>
      </c>
    </row>
    <row r="143" spans="1:14" x14ac:dyDescent="0.25">
      <c r="A143" t="s">
        <v>738</v>
      </c>
      <c r="B143" t="s">
        <v>1088</v>
      </c>
      <c r="C143" t="s">
        <v>7</v>
      </c>
      <c r="D143" t="s">
        <v>10</v>
      </c>
      <c r="E143" t="s">
        <v>1089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2967</v>
      </c>
      <c r="L143" t="s">
        <v>2968</v>
      </c>
      <c r="M143" t="s">
        <v>2969</v>
      </c>
      <c r="N143" t="s">
        <v>2941</v>
      </c>
    </row>
    <row r="144" spans="1:14" x14ac:dyDescent="0.25">
      <c r="A144" t="s">
        <v>690</v>
      </c>
      <c r="B144" t="s">
        <v>1090</v>
      </c>
      <c r="C144" t="s">
        <v>8</v>
      </c>
      <c r="D144" t="s">
        <v>9</v>
      </c>
      <c r="E144" t="s">
        <v>927</v>
      </c>
      <c r="F144" t="s">
        <v>814</v>
      </c>
      <c r="G144" t="s">
        <v>698</v>
      </c>
      <c r="H144" t="s">
        <v>1091</v>
      </c>
      <c r="I144" t="s">
        <v>375</v>
      </c>
      <c r="J144" t="s">
        <v>93</v>
      </c>
      <c r="K144" t="s">
        <v>2967</v>
      </c>
      <c r="L144" t="s">
        <v>2970</v>
      </c>
      <c r="M144" t="s">
        <v>2969</v>
      </c>
      <c r="N144" t="s">
        <v>2941</v>
      </c>
    </row>
    <row r="145" spans="1:14" x14ac:dyDescent="0.25">
      <c r="A145" t="s">
        <v>809</v>
      </c>
      <c r="B145" t="s">
        <v>1092</v>
      </c>
      <c r="C145" t="s">
        <v>6</v>
      </c>
      <c r="D145" t="s">
        <v>11</v>
      </c>
      <c r="E145" t="s">
        <v>1089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2967</v>
      </c>
      <c r="L145" t="s">
        <v>2968</v>
      </c>
      <c r="M145" t="s">
        <v>2969</v>
      </c>
      <c r="N145" t="s">
        <v>2941</v>
      </c>
    </row>
    <row r="146" spans="1:14" x14ac:dyDescent="0.25">
      <c r="A146" t="s">
        <v>812</v>
      </c>
      <c r="B146" t="s">
        <v>1093</v>
      </c>
      <c r="C146" t="s">
        <v>7</v>
      </c>
      <c r="D146" t="s">
        <v>10</v>
      </c>
      <c r="E146" t="s">
        <v>1089</v>
      </c>
      <c r="F146" t="s">
        <v>398</v>
      </c>
      <c r="G146" t="s">
        <v>698</v>
      </c>
      <c r="H146" t="s">
        <v>266</v>
      </c>
      <c r="I146" t="s">
        <v>1094</v>
      </c>
      <c r="J146" t="s">
        <v>231</v>
      </c>
      <c r="K146" t="s">
        <v>2967</v>
      </c>
      <c r="L146" t="s">
        <v>2968</v>
      </c>
      <c r="M146" t="s">
        <v>2969</v>
      </c>
      <c r="N146" t="s">
        <v>2941</v>
      </c>
    </row>
    <row r="147" spans="1:14" x14ac:dyDescent="0.25">
      <c r="A147" t="s">
        <v>744</v>
      </c>
      <c r="B147" t="s">
        <v>1095</v>
      </c>
      <c r="C147" t="s">
        <v>4</v>
      </c>
      <c r="D147" t="s">
        <v>13</v>
      </c>
      <c r="E147" t="s">
        <v>913</v>
      </c>
      <c r="F147" t="s">
        <v>814</v>
      </c>
      <c r="G147" t="s">
        <v>698</v>
      </c>
      <c r="H147" t="s">
        <v>169</v>
      </c>
      <c r="I147" t="s">
        <v>1096</v>
      </c>
      <c r="J147" t="s">
        <v>93</v>
      </c>
      <c r="K147" t="s">
        <v>2967</v>
      </c>
      <c r="L147" t="s">
        <v>2970</v>
      </c>
      <c r="M147" t="s">
        <v>2969</v>
      </c>
      <c r="N147" t="s">
        <v>2941</v>
      </c>
    </row>
    <row r="148" spans="1:14" x14ac:dyDescent="0.25">
      <c r="A148" t="s">
        <v>697</v>
      </c>
      <c r="B148" t="s">
        <v>1097</v>
      </c>
      <c r="C148" t="s">
        <v>6</v>
      </c>
      <c r="D148" t="s">
        <v>13</v>
      </c>
      <c r="E148" t="s">
        <v>913</v>
      </c>
      <c r="F148" t="s">
        <v>814</v>
      </c>
      <c r="G148" t="s">
        <v>698</v>
      </c>
      <c r="H148" t="s">
        <v>151</v>
      </c>
      <c r="I148" t="s">
        <v>967</v>
      </c>
      <c r="J148" t="s">
        <v>19</v>
      </c>
      <c r="K148" t="s">
        <v>2971</v>
      </c>
      <c r="L148" t="s">
        <v>2972</v>
      </c>
      <c r="M148" t="s">
        <v>2973</v>
      </c>
      <c r="N148" t="s">
        <v>2974</v>
      </c>
    </row>
    <row r="149" spans="1:14" x14ac:dyDescent="0.25">
      <c r="A149" t="s">
        <v>694</v>
      </c>
      <c r="B149" t="s">
        <v>1098</v>
      </c>
      <c r="C149" t="s">
        <v>7</v>
      </c>
      <c r="D149" t="s">
        <v>9</v>
      </c>
      <c r="E149" t="s">
        <v>913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2975</v>
      </c>
      <c r="L149" t="s">
        <v>2970</v>
      </c>
      <c r="M149" t="s">
        <v>2973</v>
      </c>
      <c r="N149" t="s">
        <v>2974</v>
      </c>
    </row>
    <row r="150" spans="1:14" x14ac:dyDescent="0.25">
      <c r="A150" t="s">
        <v>762</v>
      </c>
      <c r="B150" t="s">
        <v>1099</v>
      </c>
      <c r="C150" t="s">
        <v>6</v>
      </c>
      <c r="D150" t="s">
        <v>15</v>
      </c>
      <c r="E150" t="s">
        <v>1100</v>
      </c>
      <c r="F150" t="s">
        <v>398</v>
      </c>
      <c r="G150" t="s">
        <v>721</v>
      </c>
      <c r="H150" t="s">
        <v>1101</v>
      </c>
      <c r="I150" t="s">
        <v>1102</v>
      </c>
      <c r="J150" t="s">
        <v>1103</v>
      </c>
      <c r="K150" t="s">
        <v>2971</v>
      </c>
      <c r="L150" t="s">
        <v>2972</v>
      </c>
      <c r="M150" t="s">
        <v>2973</v>
      </c>
      <c r="N150" t="s">
        <v>2974</v>
      </c>
    </row>
    <row r="151" spans="1:14" x14ac:dyDescent="0.25">
      <c r="A151" t="s">
        <v>788</v>
      </c>
      <c r="B151" t="s">
        <v>1104</v>
      </c>
      <c r="C151" t="s">
        <v>8</v>
      </c>
      <c r="D151" t="s">
        <v>10</v>
      </c>
      <c r="E151" t="s">
        <v>1100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2967</v>
      </c>
      <c r="L151" t="s">
        <v>2968</v>
      </c>
      <c r="M151" t="s">
        <v>2973</v>
      </c>
      <c r="N151" t="s">
        <v>2974</v>
      </c>
    </row>
    <row r="152" spans="1:14" x14ac:dyDescent="0.25">
      <c r="A152" t="s">
        <v>770</v>
      </c>
      <c r="B152" t="s">
        <v>1105</v>
      </c>
      <c r="C152" t="s">
        <v>4</v>
      </c>
      <c r="D152" t="s">
        <v>11</v>
      </c>
      <c r="E152" t="s">
        <v>1100</v>
      </c>
      <c r="F152" t="s">
        <v>814</v>
      </c>
      <c r="G152" t="s">
        <v>673</v>
      </c>
      <c r="H152" t="s">
        <v>29</v>
      </c>
      <c r="I152" t="s">
        <v>986</v>
      </c>
      <c r="J152" t="s">
        <v>1106</v>
      </c>
      <c r="K152" t="s">
        <v>2975</v>
      </c>
      <c r="L152" t="s">
        <v>2970</v>
      </c>
      <c r="M152" t="s">
        <v>2973</v>
      </c>
      <c r="N152" t="s">
        <v>2974</v>
      </c>
    </row>
    <row r="153" spans="1:14" x14ac:dyDescent="0.25">
      <c r="A153" t="s">
        <v>722</v>
      </c>
      <c r="B153" t="s">
        <v>1107</v>
      </c>
      <c r="C153" t="s">
        <v>8</v>
      </c>
      <c r="D153" t="s">
        <v>15</v>
      </c>
      <c r="E153" t="s">
        <v>1008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2975</v>
      </c>
      <c r="L153" t="s">
        <v>2970</v>
      </c>
      <c r="M153" t="s">
        <v>2973</v>
      </c>
      <c r="N153" t="s">
        <v>2974</v>
      </c>
    </row>
    <row r="154" spans="1:14" x14ac:dyDescent="0.25">
      <c r="A154" t="s">
        <v>664</v>
      </c>
      <c r="B154" t="s">
        <v>1108</v>
      </c>
      <c r="C154" t="s">
        <v>7</v>
      </c>
      <c r="D154" t="s">
        <v>9</v>
      </c>
      <c r="E154" t="s">
        <v>1008</v>
      </c>
      <c r="F154" t="s">
        <v>814</v>
      </c>
      <c r="G154" t="s">
        <v>721</v>
      </c>
      <c r="H154" t="s">
        <v>170</v>
      </c>
      <c r="I154" t="s">
        <v>1109</v>
      </c>
      <c r="J154" t="s">
        <v>1110</v>
      </c>
      <c r="K154" t="s">
        <v>2971</v>
      </c>
      <c r="L154" t="s">
        <v>2972</v>
      </c>
      <c r="M154" t="s">
        <v>2973</v>
      </c>
      <c r="N154" t="s">
        <v>2974</v>
      </c>
    </row>
    <row r="155" spans="1:14" x14ac:dyDescent="0.25">
      <c r="A155" t="s">
        <v>656</v>
      </c>
      <c r="B155" t="s">
        <v>1111</v>
      </c>
      <c r="C155" t="s">
        <v>6</v>
      </c>
      <c r="D155" t="s">
        <v>9</v>
      </c>
      <c r="E155" t="s">
        <v>949</v>
      </c>
      <c r="F155" t="s">
        <v>814</v>
      </c>
      <c r="G155" t="s">
        <v>698</v>
      </c>
      <c r="H155" t="s">
        <v>1112</v>
      </c>
      <c r="I155" t="s">
        <v>1096</v>
      </c>
      <c r="J155" t="s">
        <v>121</v>
      </c>
      <c r="K155" t="s">
        <v>2967</v>
      </c>
      <c r="L155" t="s">
        <v>2970</v>
      </c>
      <c r="M155" t="s">
        <v>2976</v>
      </c>
      <c r="N155" t="s">
        <v>2946</v>
      </c>
    </row>
    <row r="156" spans="1:14" x14ac:dyDescent="0.25">
      <c r="A156" t="s">
        <v>855</v>
      </c>
      <c r="B156" t="s">
        <v>1113</v>
      </c>
      <c r="C156" t="s">
        <v>7</v>
      </c>
      <c r="D156" t="s">
        <v>13</v>
      </c>
      <c r="E156" t="s">
        <v>1008</v>
      </c>
      <c r="F156" t="s">
        <v>804</v>
      </c>
      <c r="G156" t="s">
        <v>698</v>
      </c>
      <c r="H156" t="s">
        <v>1114</v>
      </c>
      <c r="I156" t="s">
        <v>1115</v>
      </c>
      <c r="J156" t="s">
        <v>1116</v>
      </c>
      <c r="K156" t="s">
        <v>2967</v>
      </c>
      <c r="L156" t="s">
        <v>2968</v>
      </c>
      <c r="M156" t="s">
        <v>2976</v>
      </c>
      <c r="N156" t="s">
        <v>2946</v>
      </c>
    </row>
    <row r="157" spans="1:14" x14ac:dyDescent="0.25">
      <c r="A157" t="s">
        <v>848</v>
      </c>
      <c r="B157" t="s">
        <v>1117</v>
      </c>
      <c r="C157" t="s">
        <v>6</v>
      </c>
      <c r="D157" t="s">
        <v>9</v>
      </c>
      <c r="E157" t="s">
        <v>949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2967</v>
      </c>
      <c r="L157" t="s">
        <v>2970</v>
      </c>
      <c r="M157" t="s">
        <v>2976</v>
      </c>
      <c r="N157" t="s">
        <v>2946</v>
      </c>
    </row>
    <row r="158" spans="1:14" x14ac:dyDescent="0.25">
      <c r="A158" t="s">
        <v>655</v>
      </c>
      <c r="B158" t="s">
        <v>1118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1119</v>
      </c>
      <c r="K158" t="s">
        <v>2967</v>
      </c>
      <c r="L158" t="s">
        <v>2970</v>
      </c>
      <c r="M158" t="s">
        <v>2976</v>
      </c>
      <c r="N158" t="s">
        <v>2946</v>
      </c>
    </row>
    <row r="159" spans="1:14" x14ac:dyDescent="0.25">
      <c r="A159" t="s">
        <v>733</v>
      </c>
      <c r="B159" t="s">
        <v>1120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1121</v>
      </c>
      <c r="I159" t="s">
        <v>375</v>
      </c>
      <c r="J159" t="s">
        <v>1122</v>
      </c>
      <c r="K159" t="s">
        <v>2967</v>
      </c>
      <c r="L159" t="s">
        <v>2970</v>
      </c>
      <c r="M159" t="s">
        <v>2976</v>
      </c>
      <c r="N159" t="s">
        <v>2946</v>
      </c>
    </row>
    <row r="160" spans="1:14" x14ac:dyDescent="0.25">
      <c r="A160" t="s">
        <v>760</v>
      </c>
      <c r="B160" t="s">
        <v>1123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1101</v>
      </c>
      <c r="I160" t="s">
        <v>342</v>
      </c>
      <c r="J160" t="s">
        <v>92</v>
      </c>
      <c r="K160" t="s">
        <v>2967</v>
      </c>
      <c r="L160" t="s">
        <v>2970</v>
      </c>
      <c r="M160" t="s">
        <v>2976</v>
      </c>
      <c r="N160" t="s">
        <v>2946</v>
      </c>
    </row>
    <row r="161" spans="1:14" x14ac:dyDescent="0.25">
      <c r="A161" t="s">
        <v>732</v>
      </c>
      <c r="B161" t="s">
        <v>1124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1125</v>
      </c>
      <c r="J161" t="s">
        <v>1126</v>
      </c>
      <c r="K161" t="s">
        <v>2967</v>
      </c>
      <c r="L161" t="s">
        <v>2970</v>
      </c>
      <c r="M161" t="s">
        <v>2976</v>
      </c>
      <c r="N161" t="s">
        <v>2946</v>
      </c>
    </row>
    <row r="162" spans="1:14" x14ac:dyDescent="0.25">
      <c r="A162" t="s">
        <v>723</v>
      </c>
      <c r="B162" t="s">
        <v>1127</v>
      </c>
      <c r="C162" t="s">
        <v>8</v>
      </c>
      <c r="D162" t="s">
        <v>11</v>
      </c>
      <c r="E162" t="s">
        <v>927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2967</v>
      </c>
      <c r="L162" t="s">
        <v>2945</v>
      </c>
      <c r="M162" t="s">
        <v>2976</v>
      </c>
      <c r="N162" t="s">
        <v>2946</v>
      </c>
    </row>
    <row r="163" spans="1:14" x14ac:dyDescent="0.25">
      <c r="A163" t="s">
        <v>717</v>
      </c>
      <c r="B163" t="s">
        <v>1128</v>
      </c>
      <c r="C163" t="s">
        <v>7</v>
      </c>
      <c r="D163" t="s">
        <v>13</v>
      </c>
      <c r="E163" t="s">
        <v>913</v>
      </c>
      <c r="F163" t="s">
        <v>814</v>
      </c>
      <c r="G163" t="s">
        <v>721</v>
      </c>
      <c r="H163" t="s">
        <v>1129</v>
      </c>
      <c r="I163" t="s">
        <v>375</v>
      </c>
      <c r="J163" t="s">
        <v>62</v>
      </c>
      <c r="K163" t="s">
        <v>2967</v>
      </c>
      <c r="L163" t="s">
        <v>2970</v>
      </c>
      <c r="M163" t="s">
        <v>2976</v>
      </c>
      <c r="N163" t="s">
        <v>2946</v>
      </c>
    </row>
    <row r="164" spans="1:14" x14ac:dyDescent="0.25">
      <c r="A164" t="s">
        <v>759</v>
      </c>
      <c r="B164" t="s">
        <v>1130</v>
      </c>
      <c r="C164" t="s">
        <v>6</v>
      </c>
      <c r="D164" t="s">
        <v>12</v>
      </c>
      <c r="E164" t="s">
        <v>880</v>
      </c>
      <c r="F164" t="s">
        <v>814</v>
      </c>
      <c r="G164" t="s">
        <v>721</v>
      </c>
      <c r="H164" t="s">
        <v>1131</v>
      </c>
      <c r="I164" t="s">
        <v>977</v>
      </c>
      <c r="J164" t="s">
        <v>1119</v>
      </c>
      <c r="K164" t="s">
        <v>2967</v>
      </c>
      <c r="L164" t="s">
        <v>2970</v>
      </c>
      <c r="M164" t="s">
        <v>2976</v>
      </c>
      <c r="N164" t="s">
        <v>2946</v>
      </c>
    </row>
    <row r="165" spans="1:14" x14ac:dyDescent="0.25">
      <c r="A165" t="s">
        <v>729</v>
      </c>
      <c r="B165" t="s">
        <v>1132</v>
      </c>
      <c r="C165" t="s">
        <v>4</v>
      </c>
      <c r="D165" t="s">
        <v>9</v>
      </c>
      <c r="E165" t="s">
        <v>880</v>
      </c>
      <c r="F165" t="s">
        <v>814</v>
      </c>
      <c r="G165" t="s">
        <v>721</v>
      </c>
      <c r="H165" t="s">
        <v>224</v>
      </c>
      <c r="I165" t="s">
        <v>342</v>
      </c>
      <c r="J165" t="s">
        <v>1119</v>
      </c>
      <c r="K165" t="s">
        <v>2967</v>
      </c>
      <c r="L165" t="s">
        <v>2970</v>
      </c>
      <c r="M165" t="s">
        <v>2976</v>
      </c>
      <c r="N165" t="s">
        <v>2946</v>
      </c>
    </row>
    <row r="166" spans="1:14" x14ac:dyDescent="0.25">
      <c r="A166" t="s">
        <v>781</v>
      </c>
      <c r="B166" t="s">
        <v>1133</v>
      </c>
      <c r="C166" t="s">
        <v>6</v>
      </c>
      <c r="D166" t="s">
        <v>9</v>
      </c>
      <c r="E166" t="s">
        <v>1134</v>
      </c>
      <c r="F166" t="s">
        <v>398</v>
      </c>
      <c r="G166" t="s">
        <v>721</v>
      </c>
      <c r="H166" t="s">
        <v>1122</v>
      </c>
      <c r="I166" t="s">
        <v>319</v>
      </c>
      <c r="J166" t="s">
        <v>43</v>
      </c>
      <c r="K166" t="s">
        <v>2967</v>
      </c>
      <c r="L166" t="s">
        <v>2968</v>
      </c>
      <c r="M166" t="s">
        <v>2977</v>
      </c>
      <c r="N166" t="s">
        <v>2978</v>
      </c>
    </row>
    <row r="167" spans="1:14" x14ac:dyDescent="0.25">
      <c r="A167" t="s">
        <v>720</v>
      </c>
      <c r="B167" t="s">
        <v>1135</v>
      </c>
      <c r="C167" t="s">
        <v>6</v>
      </c>
      <c r="D167" t="s">
        <v>13</v>
      </c>
      <c r="E167" t="s">
        <v>1134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2967</v>
      </c>
      <c r="L167" t="s">
        <v>2968</v>
      </c>
      <c r="M167" t="s">
        <v>2977</v>
      </c>
      <c r="N167" t="s">
        <v>2978</v>
      </c>
    </row>
    <row r="168" spans="1:14" x14ac:dyDescent="0.25">
      <c r="A168" t="s">
        <v>768</v>
      </c>
      <c r="B168" t="s">
        <v>1136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1137</v>
      </c>
      <c r="I168" t="s">
        <v>1138</v>
      </c>
      <c r="J168" t="s">
        <v>41</v>
      </c>
      <c r="K168" t="s">
        <v>2967</v>
      </c>
      <c r="L168" t="s">
        <v>2968</v>
      </c>
      <c r="M168" t="s">
        <v>2977</v>
      </c>
      <c r="N168" t="s">
        <v>2978</v>
      </c>
    </row>
    <row r="169" spans="1:14" x14ac:dyDescent="0.25">
      <c r="A169" t="s">
        <v>752</v>
      </c>
      <c r="B169" t="s">
        <v>1139</v>
      </c>
      <c r="C169" t="s">
        <v>7</v>
      </c>
      <c r="D169" t="s">
        <v>11</v>
      </c>
      <c r="E169" t="s">
        <v>1100</v>
      </c>
      <c r="F169" t="s">
        <v>398</v>
      </c>
      <c r="G169" t="s">
        <v>698</v>
      </c>
      <c r="H169" t="s">
        <v>1137</v>
      </c>
      <c r="I169" t="s">
        <v>1029</v>
      </c>
      <c r="J169" t="s">
        <v>42</v>
      </c>
      <c r="K169" t="s">
        <v>2967</v>
      </c>
      <c r="L169" t="s">
        <v>2968</v>
      </c>
      <c r="M169" t="s">
        <v>2977</v>
      </c>
      <c r="N169" t="s">
        <v>2978</v>
      </c>
    </row>
    <row r="170" spans="1:14" x14ac:dyDescent="0.25">
      <c r="A170" t="s">
        <v>847</v>
      </c>
      <c r="B170" t="s">
        <v>1140</v>
      </c>
      <c r="C170" t="s">
        <v>8</v>
      </c>
      <c r="D170" t="s">
        <v>17</v>
      </c>
      <c r="E170" t="s">
        <v>880</v>
      </c>
      <c r="F170" t="s">
        <v>397</v>
      </c>
      <c r="G170" t="s">
        <v>698</v>
      </c>
      <c r="H170" t="s">
        <v>1141</v>
      </c>
      <c r="I170" t="s">
        <v>272</v>
      </c>
      <c r="J170" t="s">
        <v>125</v>
      </c>
      <c r="K170" t="s">
        <v>2967</v>
      </c>
      <c r="L170" t="s">
        <v>2968</v>
      </c>
      <c r="M170" t="s">
        <v>2977</v>
      </c>
      <c r="N170" t="s">
        <v>2978</v>
      </c>
    </row>
    <row r="171" spans="1:14" x14ac:dyDescent="0.25">
      <c r="A171" t="s">
        <v>858</v>
      </c>
      <c r="B171" t="s">
        <v>1142</v>
      </c>
      <c r="C171" t="s">
        <v>4</v>
      </c>
      <c r="D171" t="s">
        <v>13</v>
      </c>
      <c r="E171" t="s">
        <v>880</v>
      </c>
      <c r="F171" t="s">
        <v>398</v>
      </c>
      <c r="G171" t="s">
        <v>721</v>
      </c>
      <c r="H171" t="s">
        <v>1143</v>
      </c>
      <c r="I171" t="s">
        <v>281</v>
      </c>
      <c r="J171" t="s">
        <v>34</v>
      </c>
      <c r="K171" t="s">
        <v>2967</v>
      </c>
      <c r="L171" t="s">
        <v>2968</v>
      </c>
      <c r="M171" t="s">
        <v>2977</v>
      </c>
      <c r="N171" t="s">
        <v>2978</v>
      </c>
    </row>
    <row r="172" spans="1:14" x14ac:dyDescent="0.25">
      <c r="A172" t="s">
        <v>839</v>
      </c>
      <c r="B172" t="s">
        <v>1144</v>
      </c>
      <c r="C172" t="s">
        <v>8</v>
      </c>
      <c r="D172" t="s">
        <v>17</v>
      </c>
      <c r="E172" t="s">
        <v>913</v>
      </c>
      <c r="F172" t="s">
        <v>397</v>
      </c>
      <c r="G172" t="s">
        <v>698</v>
      </c>
      <c r="H172" t="s">
        <v>1101</v>
      </c>
      <c r="I172" t="s">
        <v>272</v>
      </c>
      <c r="J172" t="s">
        <v>348</v>
      </c>
      <c r="K172" t="s">
        <v>2967</v>
      </c>
      <c r="L172" t="s">
        <v>2968</v>
      </c>
      <c r="M172" t="s">
        <v>2977</v>
      </c>
      <c r="N172" t="s">
        <v>2978</v>
      </c>
    </row>
    <row r="173" spans="1:14" x14ac:dyDescent="0.25">
      <c r="A173" t="s">
        <v>765</v>
      </c>
      <c r="B173" t="s">
        <v>1145</v>
      </c>
      <c r="C173" t="s">
        <v>4</v>
      </c>
      <c r="D173" t="s">
        <v>11</v>
      </c>
      <c r="E173" t="s">
        <v>880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2967</v>
      </c>
      <c r="L173" t="s">
        <v>2968</v>
      </c>
      <c r="M173" t="s">
        <v>2977</v>
      </c>
      <c r="N173" t="s">
        <v>2978</v>
      </c>
    </row>
    <row r="174" spans="1:14" x14ac:dyDescent="0.25">
      <c r="A174" t="s">
        <v>850</v>
      </c>
      <c r="B174" t="s">
        <v>1146</v>
      </c>
      <c r="C174" t="s">
        <v>4</v>
      </c>
      <c r="D174" t="s">
        <v>17</v>
      </c>
      <c r="E174" t="s">
        <v>880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2967</v>
      </c>
      <c r="L174" t="s">
        <v>2968</v>
      </c>
      <c r="M174" t="s">
        <v>2977</v>
      </c>
      <c r="N174" t="s">
        <v>2978</v>
      </c>
    </row>
    <row r="175" spans="1:14" x14ac:dyDescent="0.25">
      <c r="A175" t="s">
        <v>836</v>
      </c>
      <c r="B175" t="s">
        <v>1147</v>
      </c>
      <c r="C175" t="s">
        <v>7</v>
      </c>
      <c r="D175" t="s">
        <v>9</v>
      </c>
      <c r="E175" t="s">
        <v>1089</v>
      </c>
      <c r="F175" t="s">
        <v>398</v>
      </c>
      <c r="G175" t="s">
        <v>698</v>
      </c>
      <c r="H175" t="s">
        <v>1148</v>
      </c>
      <c r="I175" t="s">
        <v>383</v>
      </c>
      <c r="J175" t="s">
        <v>1110</v>
      </c>
      <c r="K175" t="s">
        <v>2971</v>
      </c>
      <c r="L175" t="s">
        <v>2972</v>
      </c>
      <c r="M175" t="s">
        <v>2979</v>
      </c>
      <c r="N175" t="s">
        <v>2948</v>
      </c>
    </row>
    <row r="176" spans="1:14" x14ac:dyDescent="0.25">
      <c r="A176" t="s">
        <v>842</v>
      </c>
      <c r="B176" t="s">
        <v>1149</v>
      </c>
      <c r="C176" t="s">
        <v>6</v>
      </c>
      <c r="D176" t="s">
        <v>11</v>
      </c>
      <c r="E176" t="s">
        <v>913</v>
      </c>
      <c r="F176" t="s">
        <v>814</v>
      </c>
      <c r="G176" t="s">
        <v>721</v>
      </c>
      <c r="H176" t="s">
        <v>1150</v>
      </c>
      <c r="I176" t="s">
        <v>383</v>
      </c>
      <c r="J176" t="s">
        <v>45</v>
      </c>
      <c r="K176" t="s">
        <v>2967</v>
      </c>
      <c r="L176" t="s">
        <v>2970</v>
      </c>
      <c r="M176" t="s">
        <v>2979</v>
      </c>
      <c r="N176" t="s">
        <v>2948</v>
      </c>
    </row>
    <row r="177" spans="1:14" x14ac:dyDescent="0.25">
      <c r="A177" t="s">
        <v>849</v>
      </c>
      <c r="B177" t="s">
        <v>1151</v>
      </c>
      <c r="C177" t="s">
        <v>7</v>
      </c>
      <c r="D177" t="s">
        <v>17</v>
      </c>
      <c r="E177" t="s">
        <v>1152</v>
      </c>
      <c r="F177" t="s">
        <v>398</v>
      </c>
      <c r="G177" t="s">
        <v>698</v>
      </c>
      <c r="H177" t="s">
        <v>1153</v>
      </c>
      <c r="I177" t="s">
        <v>378</v>
      </c>
      <c r="J177" t="s">
        <v>1154</v>
      </c>
      <c r="K177" t="s">
        <v>2971</v>
      </c>
      <c r="L177" t="s">
        <v>2972</v>
      </c>
      <c r="M177" t="s">
        <v>2979</v>
      </c>
      <c r="N177" t="s">
        <v>2948</v>
      </c>
    </row>
    <row r="178" spans="1:14" x14ac:dyDescent="0.25">
      <c r="A178" t="s">
        <v>860</v>
      </c>
      <c r="B178" t="s">
        <v>1155</v>
      </c>
      <c r="C178" t="s">
        <v>8</v>
      </c>
      <c r="D178" t="s">
        <v>11</v>
      </c>
      <c r="E178" t="s">
        <v>1089</v>
      </c>
      <c r="F178" t="s">
        <v>398</v>
      </c>
      <c r="G178" t="s">
        <v>698</v>
      </c>
      <c r="H178" t="s">
        <v>145</v>
      </c>
      <c r="I178" t="s">
        <v>1156</v>
      </c>
      <c r="J178" t="s">
        <v>63</v>
      </c>
      <c r="K178" t="s">
        <v>2971</v>
      </c>
      <c r="L178" t="s">
        <v>2972</v>
      </c>
      <c r="M178" t="s">
        <v>2979</v>
      </c>
      <c r="N178" t="s">
        <v>2948</v>
      </c>
    </row>
    <row r="179" spans="1:14" x14ac:dyDescent="0.25">
      <c r="A179" t="s">
        <v>702</v>
      </c>
      <c r="B179" t="s">
        <v>1157</v>
      </c>
      <c r="C179" t="s">
        <v>4</v>
      </c>
      <c r="D179" t="s">
        <v>9</v>
      </c>
      <c r="E179" t="s">
        <v>880</v>
      </c>
      <c r="F179" t="s">
        <v>814</v>
      </c>
      <c r="G179" t="s">
        <v>721</v>
      </c>
      <c r="H179" t="s">
        <v>1158</v>
      </c>
      <c r="I179" t="s">
        <v>342</v>
      </c>
      <c r="J179" t="s">
        <v>44</v>
      </c>
      <c r="K179" t="s">
        <v>2967</v>
      </c>
      <c r="L179" t="s">
        <v>2970</v>
      </c>
      <c r="M179" t="s">
        <v>2979</v>
      </c>
      <c r="N179" t="s">
        <v>2948</v>
      </c>
    </row>
    <row r="180" spans="1:14" x14ac:dyDescent="0.25">
      <c r="A180" t="s">
        <v>652</v>
      </c>
      <c r="B180" t="s">
        <v>1159</v>
      </c>
      <c r="C180" t="s">
        <v>4</v>
      </c>
      <c r="D180" t="s">
        <v>9</v>
      </c>
      <c r="E180" t="s">
        <v>880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2967</v>
      </c>
      <c r="L180" t="s">
        <v>2970</v>
      </c>
      <c r="M180" t="s">
        <v>2979</v>
      </c>
      <c r="N180" t="s">
        <v>2948</v>
      </c>
    </row>
    <row r="181" spans="1:14" x14ac:dyDescent="0.25">
      <c r="A181" t="s">
        <v>761</v>
      </c>
      <c r="B181" t="s">
        <v>1160</v>
      </c>
      <c r="C181" t="s">
        <v>8</v>
      </c>
      <c r="D181" t="s">
        <v>13</v>
      </c>
      <c r="E181" t="s">
        <v>880</v>
      </c>
      <c r="F181" t="s">
        <v>398</v>
      </c>
      <c r="G181" t="s">
        <v>698</v>
      </c>
      <c r="H181" t="s">
        <v>1129</v>
      </c>
      <c r="I181" t="s">
        <v>977</v>
      </c>
      <c r="J181" t="s">
        <v>1103</v>
      </c>
      <c r="K181" t="s">
        <v>2971</v>
      </c>
      <c r="L181" t="s">
        <v>2972</v>
      </c>
      <c r="M181" t="s">
        <v>2979</v>
      </c>
      <c r="N181" t="s">
        <v>2948</v>
      </c>
    </row>
    <row r="182" spans="1:14" x14ac:dyDescent="0.25">
      <c r="A182" t="s">
        <v>713</v>
      </c>
      <c r="B182" t="s">
        <v>1161</v>
      </c>
      <c r="C182" t="s">
        <v>4</v>
      </c>
      <c r="D182" t="s">
        <v>13</v>
      </c>
      <c r="E182" t="s">
        <v>880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2967</v>
      </c>
      <c r="L182" t="s">
        <v>2970</v>
      </c>
      <c r="M182" t="s">
        <v>2979</v>
      </c>
      <c r="N182" t="s">
        <v>2948</v>
      </c>
    </row>
    <row r="183" spans="1:14" x14ac:dyDescent="0.25">
      <c r="A183" t="s">
        <v>657</v>
      </c>
      <c r="B183" t="s">
        <v>1162</v>
      </c>
      <c r="C183" t="s">
        <v>7</v>
      </c>
      <c r="D183" t="s">
        <v>9</v>
      </c>
      <c r="E183" t="s">
        <v>880</v>
      </c>
      <c r="F183" t="s">
        <v>398</v>
      </c>
      <c r="G183" t="s">
        <v>721</v>
      </c>
      <c r="H183" t="s">
        <v>1163</v>
      </c>
      <c r="I183" t="s">
        <v>281</v>
      </c>
      <c r="J183" t="s">
        <v>348</v>
      </c>
      <c r="K183" t="s">
        <v>2971</v>
      </c>
      <c r="L183" t="s">
        <v>2972</v>
      </c>
      <c r="M183" t="s">
        <v>2980</v>
      </c>
      <c r="N183" t="s">
        <v>2950</v>
      </c>
    </row>
    <row r="184" spans="1:14" x14ac:dyDescent="0.25">
      <c r="A184" t="s">
        <v>678</v>
      </c>
      <c r="B184" t="s">
        <v>1164</v>
      </c>
      <c r="C184" t="s">
        <v>7</v>
      </c>
      <c r="D184" t="s">
        <v>9</v>
      </c>
      <c r="E184" t="s">
        <v>880</v>
      </c>
      <c r="F184" t="s">
        <v>814</v>
      </c>
      <c r="G184" t="s">
        <v>698</v>
      </c>
      <c r="H184" t="s">
        <v>145</v>
      </c>
      <c r="I184" t="s">
        <v>974</v>
      </c>
      <c r="J184" t="s">
        <v>62</v>
      </c>
      <c r="K184" t="s">
        <v>2975</v>
      </c>
      <c r="L184" t="s">
        <v>2970</v>
      </c>
      <c r="M184" t="s">
        <v>2980</v>
      </c>
      <c r="N184" t="s">
        <v>2950</v>
      </c>
    </row>
    <row r="185" spans="1:14" x14ac:dyDescent="0.25">
      <c r="A185" t="s">
        <v>764</v>
      </c>
      <c r="B185" t="s">
        <v>1165</v>
      </c>
      <c r="C185" t="s">
        <v>7</v>
      </c>
      <c r="D185" t="s">
        <v>11</v>
      </c>
      <c r="E185" t="s">
        <v>880</v>
      </c>
      <c r="F185" t="s">
        <v>398</v>
      </c>
      <c r="G185" t="s">
        <v>721</v>
      </c>
      <c r="H185" t="s">
        <v>169</v>
      </c>
      <c r="I185" t="s">
        <v>1166</v>
      </c>
      <c r="J185" t="s">
        <v>1103</v>
      </c>
      <c r="K185" t="s">
        <v>2971</v>
      </c>
      <c r="L185" t="s">
        <v>2972</v>
      </c>
      <c r="M185" t="s">
        <v>2980</v>
      </c>
      <c r="N185" t="s">
        <v>2950</v>
      </c>
    </row>
    <row r="186" spans="1:14" x14ac:dyDescent="0.25">
      <c r="A186" t="s">
        <v>856</v>
      </c>
      <c r="B186" t="s">
        <v>1167</v>
      </c>
      <c r="C186" t="s">
        <v>7</v>
      </c>
      <c r="D186" t="s">
        <v>11</v>
      </c>
      <c r="E186" t="s">
        <v>880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2975</v>
      </c>
      <c r="L186" t="s">
        <v>2970</v>
      </c>
      <c r="M186" t="s">
        <v>2980</v>
      </c>
      <c r="N186" t="s">
        <v>2950</v>
      </c>
    </row>
    <row r="187" spans="1:14" x14ac:dyDescent="0.25">
      <c r="A187" t="s">
        <v>834</v>
      </c>
      <c r="B187" t="s">
        <v>1168</v>
      </c>
      <c r="C187" t="s">
        <v>4</v>
      </c>
      <c r="D187" t="s">
        <v>13</v>
      </c>
      <c r="E187" t="s">
        <v>880</v>
      </c>
      <c r="F187" t="s">
        <v>398</v>
      </c>
      <c r="G187" t="s">
        <v>721</v>
      </c>
      <c r="H187" t="s">
        <v>1169</v>
      </c>
      <c r="I187" t="s">
        <v>304</v>
      </c>
      <c r="J187" t="s">
        <v>103</v>
      </c>
      <c r="K187" t="s">
        <v>2971</v>
      </c>
      <c r="L187" t="s">
        <v>2972</v>
      </c>
      <c r="M187" t="s">
        <v>2980</v>
      </c>
      <c r="N187" t="s">
        <v>2950</v>
      </c>
    </row>
    <row r="188" spans="1:14" x14ac:dyDescent="0.25">
      <c r="A188" t="s">
        <v>838</v>
      </c>
      <c r="B188" t="s">
        <v>1170</v>
      </c>
      <c r="C188" t="s">
        <v>4</v>
      </c>
      <c r="D188" t="s">
        <v>13</v>
      </c>
      <c r="E188" t="s">
        <v>880</v>
      </c>
      <c r="F188" t="s">
        <v>814</v>
      </c>
      <c r="G188" t="s">
        <v>698</v>
      </c>
      <c r="H188" t="s">
        <v>1169</v>
      </c>
      <c r="I188" t="s">
        <v>304</v>
      </c>
      <c r="J188" t="s">
        <v>103</v>
      </c>
      <c r="K188" t="s">
        <v>2975</v>
      </c>
      <c r="L188" t="s">
        <v>2970</v>
      </c>
      <c r="M188" t="s">
        <v>2980</v>
      </c>
      <c r="N188" t="s">
        <v>2950</v>
      </c>
    </row>
    <row r="189" spans="1:14" x14ac:dyDescent="0.25">
      <c r="A189" t="s">
        <v>863</v>
      </c>
      <c r="B189" t="s">
        <v>1171</v>
      </c>
      <c r="C189" t="s">
        <v>8</v>
      </c>
      <c r="D189" t="s">
        <v>11</v>
      </c>
      <c r="E189" t="s">
        <v>880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2971</v>
      </c>
      <c r="L189" t="s">
        <v>2972</v>
      </c>
      <c r="M189" t="s">
        <v>2980</v>
      </c>
      <c r="N189" t="s">
        <v>2950</v>
      </c>
    </row>
    <row r="190" spans="1:14" x14ac:dyDescent="0.25">
      <c r="A190" t="s">
        <v>843</v>
      </c>
      <c r="B190" t="s">
        <v>1172</v>
      </c>
      <c r="C190" t="s">
        <v>8</v>
      </c>
      <c r="D190" t="s">
        <v>11</v>
      </c>
      <c r="E190" t="s">
        <v>880</v>
      </c>
      <c r="F190" t="s">
        <v>814</v>
      </c>
      <c r="G190" t="s">
        <v>698</v>
      </c>
      <c r="H190" t="s">
        <v>145</v>
      </c>
      <c r="I190" t="s">
        <v>1109</v>
      </c>
      <c r="J190" t="s">
        <v>96</v>
      </c>
      <c r="K190" t="s">
        <v>2975</v>
      </c>
      <c r="L190" t="s">
        <v>2970</v>
      </c>
      <c r="M190" t="s">
        <v>2980</v>
      </c>
      <c r="N190" t="s">
        <v>2950</v>
      </c>
    </row>
    <row r="191" spans="1:14" x14ac:dyDescent="0.25">
      <c r="A191" t="s">
        <v>830</v>
      </c>
      <c r="B191" t="s">
        <v>1173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1169</v>
      </c>
      <c r="I191" t="s">
        <v>351</v>
      </c>
      <c r="J191" t="s">
        <v>1126</v>
      </c>
      <c r="K191" t="s">
        <v>2971</v>
      </c>
      <c r="L191" t="s">
        <v>2972</v>
      </c>
      <c r="M191" t="s">
        <v>2981</v>
      </c>
      <c r="N191" t="s">
        <v>2982</v>
      </c>
    </row>
    <row r="192" spans="1:14" x14ac:dyDescent="0.25">
      <c r="A192" t="s">
        <v>853</v>
      </c>
      <c r="B192" t="s">
        <v>1174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1175</v>
      </c>
      <c r="I192" t="s">
        <v>1029</v>
      </c>
      <c r="J192" t="s">
        <v>63</v>
      </c>
      <c r="K192" t="s">
        <v>2971</v>
      </c>
      <c r="L192" t="s">
        <v>2972</v>
      </c>
      <c r="M192" t="s">
        <v>2981</v>
      </c>
      <c r="N192" t="s">
        <v>2982</v>
      </c>
    </row>
    <row r="193" spans="1:14" x14ac:dyDescent="0.25">
      <c r="A193" t="s">
        <v>832</v>
      </c>
      <c r="B193" t="s">
        <v>1176</v>
      </c>
      <c r="C193" t="s">
        <v>4</v>
      </c>
      <c r="D193" t="s">
        <v>17</v>
      </c>
      <c r="E193" t="s">
        <v>949</v>
      </c>
      <c r="F193" t="s">
        <v>398</v>
      </c>
      <c r="G193" t="s">
        <v>698</v>
      </c>
      <c r="H193" t="s">
        <v>86</v>
      </c>
      <c r="I193" t="s">
        <v>351</v>
      </c>
      <c r="J193" t="s">
        <v>1114</v>
      </c>
      <c r="K193" t="s">
        <v>2971</v>
      </c>
      <c r="L193" t="s">
        <v>2972</v>
      </c>
      <c r="M193" t="s">
        <v>2981</v>
      </c>
      <c r="N193" t="s">
        <v>2982</v>
      </c>
    </row>
    <row r="194" spans="1:14" x14ac:dyDescent="0.25">
      <c r="A194" t="s">
        <v>685</v>
      </c>
      <c r="B194" t="s">
        <v>1177</v>
      </c>
      <c r="C194" t="s">
        <v>4</v>
      </c>
      <c r="D194" t="s">
        <v>11</v>
      </c>
      <c r="E194" t="s">
        <v>880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2967</v>
      </c>
      <c r="L194" t="s">
        <v>2968</v>
      </c>
      <c r="M194" t="s">
        <v>2981</v>
      </c>
      <c r="N194" t="s">
        <v>2982</v>
      </c>
    </row>
    <row r="195" spans="1:14" x14ac:dyDescent="0.25">
      <c r="A195" t="s">
        <v>648</v>
      </c>
      <c r="B195" t="s">
        <v>1178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1101</v>
      </c>
      <c r="I195" t="s">
        <v>351</v>
      </c>
      <c r="J195" t="s">
        <v>1119</v>
      </c>
      <c r="K195" t="s">
        <v>2967</v>
      </c>
      <c r="L195" t="s">
        <v>2970</v>
      </c>
      <c r="M195" t="s">
        <v>2983</v>
      </c>
      <c r="N195" t="s">
        <v>2952</v>
      </c>
    </row>
    <row r="196" spans="1:14" x14ac:dyDescent="0.25">
      <c r="A196" t="s">
        <v>757</v>
      </c>
      <c r="B196" t="s">
        <v>1179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1153</v>
      </c>
      <c r="I196" t="s">
        <v>304</v>
      </c>
      <c r="J196" t="s">
        <v>1119</v>
      </c>
      <c r="K196" t="s">
        <v>2967</v>
      </c>
      <c r="L196" t="s">
        <v>2970</v>
      </c>
      <c r="M196" t="s">
        <v>2983</v>
      </c>
      <c r="N196" t="s">
        <v>2952</v>
      </c>
    </row>
    <row r="197" spans="1:14" x14ac:dyDescent="0.25">
      <c r="A197" t="s">
        <v>687</v>
      </c>
      <c r="B197" t="s">
        <v>1180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1181</v>
      </c>
      <c r="I197" t="s">
        <v>281</v>
      </c>
      <c r="J197" t="s">
        <v>103</v>
      </c>
      <c r="K197" t="s">
        <v>2967</v>
      </c>
      <c r="L197" t="s">
        <v>2970</v>
      </c>
      <c r="M197" t="s">
        <v>2983</v>
      </c>
      <c r="N197" t="s">
        <v>2952</v>
      </c>
    </row>
    <row r="198" spans="1:14" x14ac:dyDescent="0.25">
      <c r="A198" t="s">
        <v>864</v>
      </c>
      <c r="B198" t="s">
        <v>1182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1183</v>
      </c>
      <c r="I198" t="s">
        <v>342</v>
      </c>
      <c r="J198" t="s">
        <v>103</v>
      </c>
      <c r="K198" t="s">
        <v>2967</v>
      </c>
      <c r="L198" t="s">
        <v>2970</v>
      </c>
      <c r="M198" t="s">
        <v>2983</v>
      </c>
      <c r="N198" t="s">
        <v>2952</v>
      </c>
    </row>
    <row r="199" spans="1:14" x14ac:dyDescent="0.25">
      <c r="A199" t="s">
        <v>681</v>
      </c>
      <c r="B199" t="s">
        <v>1184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2967</v>
      </c>
      <c r="L199" t="s">
        <v>2970</v>
      </c>
      <c r="M199" t="s">
        <v>2984</v>
      </c>
      <c r="N199" t="s">
        <v>2954</v>
      </c>
    </row>
    <row r="200" spans="1:14" x14ac:dyDescent="0.25">
      <c r="A200" t="s">
        <v>841</v>
      </c>
      <c r="B200" t="s">
        <v>1185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1186</v>
      </c>
      <c r="I200" t="s">
        <v>351</v>
      </c>
      <c r="J200" t="s">
        <v>348</v>
      </c>
      <c r="K200" t="s">
        <v>2967</v>
      </c>
      <c r="L200" t="s">
        <v>2970</v>
      </c>
      <c r="M200" t="s">
        <v>2984</v>
      </c>
      <c r="N200" t="s">
        <v>2954</v>
      </c>
    </row>
    <row r="201" spans="1:14" x14ac:dyDescent="0.25">
      <c r="A201" t="s">
        <v>650</v>
      </c>
      <c r="B201" t="s">
        <v>1187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1188</v>
      </c>
      <c r="J201" t="s">
        <v>63</v>
      </c>
      <c r="K201" t="s">
        <v>2967</v>
      </c>
      <c r="L201" t="s">
        <v>2970</v>
      </c>
      <c r="M201" t="s">
        <v>2984</v>
      </c>
      <c r="N201" t="s">
        <v>2954</v>
      </c>
    </row>
    <row r="202" spans="1:14" x14ac:dyDescent="0.25">
      <c r="A202" t="s">
        <v>758</v>
      </c>
      <c r="B202" t="s">
        <v>1189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1190</v>
      </c>
      <c r="I202" t="s">
        <v>342</v>
      </c>
      <c r="J202" t="s">
        <v>348</v>
      </c>
      <c r="K202" t="s">
        <v>2967</v>
      </c>
      <c r="L202" t="s">
        <v>2970</v>
      </c>
      <c r="M202" t="s">
        <v>2984</v>
      </c>
      <c r="N202" t="s">
        <v>2954</v>
      </c>
    </row>
    <row r="203" spans="1:14" x14ac:dyDescent="0.25">
      <c r="A203" t="s">
        <v>767</v>
      </c>
      <c r="B203" t="s">
        <v>1191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2967</v>
      </c>
      <c r="L203" t="s">
        <v>2970</v>
      </c>
      <c r="M203" t="s">
        <v>2985</v>
      </c>
      <c r="N203" t="s">
        <v>2986</v>
      </c>
    </row>
    <row r="204" spans="1:14" x14ac:dyDescent="0.25">
      <c r="A204" t="s">
        <v>862</v>
      </c>
      <c r="B204" t="s">
        <v>1192</v>
      </c>
      <c r="C204" t="s">
        <v>7</v>
      </c>
      <c r="D204" t="s">
        <v>9</v>
      </c>
      <c r="E204" t="s">
        <v>880</v>
      </c>
      <c r="F204" t="s">
        <v>398</v>
      </c>
      <c r="G204" t="s">
        <v>698</v>
      </c>
      <c r="H204" t="s">
        <v>1193</v>
      </c>
      <c r="I204" t="s">
        <v>342</v>
      </c>
      <c r="J204" t="s">
        <v>1103</v>
      </c>
      <c r="K204" t="s">
        <v>2967</v>
      </c>
      <c r="L204" t="s">
        <v>2970</v>
      </c>
      <c r="M204" t="s">
        <v>2985</v>
      </c>
      <c r="N204" t="s">
        <v>2986</v>
      </c>
    </row>
    <row r="205" spans="1:14" x14ac:dyDescent="0.25">
      <c r="A205" t="s">
        <v>778</v>
      </c>
      <c r="B205" t="s">
        <v>1194</v>
      </c>
      <c r="C205" t="s">
        <v>6</v>
      </c>
      <c r="D205" t="s">
        <v>9</v>
      </c>
      <c r="E205" t="s">
        <v>1195</v>
      </c>
      <c r="F205" t="s">
        <v>398</v>
      </c>
      <c r="G205" t="s">
        <v>698</v>
      </c>
      <c r="H205" t="s">
        <v>1196</v>
      </c>
      <c r="I205" t="s">
        <v>342</v>
      </c>
      <c r="J205" t="s">
        <v>1197</v>
      </c>
      <c r="K205" t="s">
        <v>2967</v>
      </c>
      <c r="L205" t="s">
        <v>2970</v>
      </c>
      <c r="M205" t="s">
        <v>2987</v>
      </c>
      <c r="N205" t="s">
        <v>2956</v>
      </c>
    </row>
    <row r="206" spans="1:14" x14ac:dyDescent="0.25">
      <c r="A206" t="s">
        <v>828</v>
      </c>
      <c r="B206" t="s">
        <v>1198</v>
      </c>
      <c r="C206" t="s">
        <v>7</v>
      </c>
      <c r="D206" t="s">
        <v>11</v>
      </c>
      <c r="E206" t="s">
        <v>949</v>
      </c>
      <c r="F206" t="s">
        <v>398</v>
      </c>
      <c r="G206" t="s">
        <v>698</v>
      </c>
      <c r="H206" t="s">
        <v>1158</v>
      </c>
      <c r="I206" t="s">
        <v>1199</v>
      </c>
      <c r="J206" t="s">
        <v>1197</v>
      </c>
      <c r="K206" t="s">
        <v>2967</v>
      </c>
      <c r="L206" t="s">
        <v>2970</v>
      </c>
      <c r="M206" t="s">
        <v>2987</v>
      </c>
      <c r="N206" t="s">
        <v>2956</v>
      </c>
    </row>
    <row r="207" spans="1:14" x14ac:dyDescent="0.25">
      <c r="A207" t="s">
        <v>837</v>
      </c>
      <c r="B207" t="s">
        <v>1200</v>
      </c>
      <c r="C207" t="s">
        <v>6</v>
      </c>
      <c r="D207" t="s">
        <v>9</v>
      </c>
      <c r="E207" t="s">
        <v>1201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2975</v>
      </c>
      <c r="L207" t="s">
        <v>2945</v>
      </c>
      <c r="M207" t="s">
        <v>2988</v>
      </c>
      <c r="N207" t="s">
        <v>2989</v>
      </c>
    </row>
    <row r="208" spans="1:14" x14ac:dyDescent="0.25">
      <c r="A208" t="s">
        <v>851</v>
      </c>
      <c r="B208" t="s">
        <v>1202</v>
      </c>
      <c r="C208" t="s">
        <v>7</v>
      </c>
      <c r="D208" t="s">
        <v>13</v>
      </c>
      <c r="E208" t="s">
        <v>1100</v>
      </c>
      <c r="F208" t="s">
        <v>398</v>
      </c>
      <c r="G208" t="s">
        <v>721</v>
      </c>
      <c r="H208" t="s">
        <v>219</v>
      </c>
      <c r="I208" t="s">
        <v>375</v>
      </c>
      <c r="J208" t="s">
        <v>1203</v>
      </c>
      <c r="K208" t="s">
        <v>2975</v>
      </c>
      <c r="L208" t="s">
        <v>2945</v>
      </c>
      <c r="M208" t="s">
        <v>2988</v>
      </c>
      <c r="N208" t="s">
        <v>2989</v>
      </c>
    </row>
    <row r="209" spans="1:14" x14ac:dyDescent="0.25">
      <c r="A209" t="s">
        <v>684</v>
      </c>
      <c r="B209" t="s">
        <v>1204</v>
      </c>
      <c r="C209" t="s">
        <v>6</v>
      </c>
      <c r="D209" t="s">
        <v>9</v>
      </c>
      <c r="E209" t="s">
        <v>1100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2975</v>
      </c>
      <c r="L209" t="s">
        <v>2945</v>
      </c>
      <c r="M209" t="s">
        <v>2988</v>
      </c>
      <c r="N209" t="s">
        <v>2989</v>
      </c>
    </row>
    <row r="210" spans="1:14" x14ac:dyDescent="0.25">
      <c r="A210" t="s">
        <v>701</v>
      </c>
      <c r="B210" t="s">
        <v>1205</v>
      </c>
      <c r="C210" t="s">
        <v>7</v>
      </c>
      <c r="D210" t="s">
        <v>15</v>
      </c>
      <c r="E210" t="s">
        <v>1100</v>
      </c>
      <c r="F210" t="s">
        <v>398</v>
      </c>
      <c r="G210" t="s">
        <v>721</v>
      </c>
      <c r="H210" t="s">
        <v>177</v>
      </c>
      <c r="I210" t="s">
        <v>1096</v>
      </c>
      <c r="J210" t="s">
        <v>1206</v>
      </c>
      <c r="K210" t="s">
        <v>2975</v>
      </c>
      <c r="L210" t="s">
        <v>2945</v>
      </c>
      <c r="M210" t="s">
        <v>2988</v>
      </c>
      <c r="N210" t="s">
        <v>2989</v>
      </c>
    </row>
    <row r="211" spans="1:14" x14ac:dyDescent="0.25">
      <c r="A211" t="s">
        <v>718</v>
      </c>
      <c r="B211" t="s">
        <v>1207</v>
      </c>
      <c r="C211" t="s">
        <v>6</v>
      </c>
      <c r="D211" t="s">
        <v>9</v>
      </c>
      <c r="E211" t="s">
        <v>1100</v>
      </c>
      <c r="F211" t="s">
        <v>787</v>
      </c>
      <c r="G211" t="s">
        <v>698</v>
      </c>
      <c r="H211" t="s">
        <v>1208</v>
      </c>
      <c r="I211" t="s">
        <v>342</v>
      </c>
      <c r="J211" t="s">
        <v>1193</v>
      </c>
      <c r="K211" t="s">
        <v>2975</v>
      </c>
      <c r="L211" t="s">
        <v>2945</v>
      </c>
      <c r="M211" t="s">
        <v>2988</v>
      </c>
      <c r="N211" t="s">
        <v>2989</v>
      </c>
    </row>
    <row r="212" spans="1:14" x14ac:dyDescent="0.25">
      <c r="A212" t="s">
        <v>766</v>
      </c>
      <c r="B212" t="s">
        <v>1209</v>
      </c>
      <c r="C212" t="s">
        <v>7</v>
      </c>
      <c r="D212" t="s">
        <v>14</v>
      </c>
      <c r="E212" t="s">
        <v>1100</v>
      </c>
      <c r="F212" t="s">
        <v>397</v>
      </c>
      <c r="G212" t="s">
        <v>721</v>
      </c>
      <c r="H212" t="s">
        <v>160</v>
      </c>
      <c r="I212" t="s">
        <v>1096</v>
      </c>
      <c r="J212" t="s">
        <v>1210</v>
      </c>
      <c r="K212" t="s">
        <v>2975</v>
      </c>
      <c r="L212" t="s">
        <v>2945</v>
      </c>
      <c r="M212" t="s">
        <v>2990</v>
      </c>
      <c r="N212" t="s">
        <v>2991</v>
      </c>
    </row>
    <row r="213" spans="1:14" x14ac:dyDescent="0.25">
      <c r="A213" t="s">
        <v>675</v>
      </c>
      <c r="B213" t="s">
        <v>1211</v>
      </c>
      <c r="C213" t="s">
        <v>7</v>
      </c>
      <c r="D213" t="s">
        <v>9</v>
      </c>
      <c r="E213" t="s">
        <v>1100</v>
      </c>
      <c r="F213" t="s">
        <v>397</v>
      </c>
      <c r="G213" t="s">
        <v>721</v>
      </c>
      <c r="H213" t="s">
        <v>166</v>
      </c>
      <c r="I213" t="s">
        <v>342</v>
      </c>
      <c r="J213" t="s">
        <v>1101</v>
      </c>
      <c r="K213" t="s">
        <v>2975</v>
      </c>
      <c r="L213" t="s">
        <v>2945</v>
      </c>
      <c r="M213" t="s">
        <v>2990</v>
      </c>
      <c r="N213" t="s">
        <v>2991</v>
      </c>
    </row>
    <row r="214" spans="1:14" x14ac:dyDescent="0.25">
      <c r="A214" t="s">
        <v>756</v>
      </c>
      <c r="B214" t="s">
        <v>1212</v>
      </c>
      <c r="C214" t="s">
        <v>6</v>
      </c>
      <c r="D214" t="s">
        <v>11</v>
      </c>
      <c r="E214" t="s">
        <v>1100</v>
      </c>
      <c r="F214" t="s">
        <v>787</v>
      </c>
      <c r="G214" t="s">
        <v>698</v>
      </c>
      <c r="H214" t="s">
        <v>1213</v>
      </c>
      <c r="I214" t="s">
        <v>353</v>
      </c>
      <c r="J214" t="s">
        <v>203</v>
      </c>
      <c r="K214" t="s">
        <v>2975</v>
      </c>
      <c r="L214" t="s">
        <v>2945</v>
      </c>
      <c r="M214" t="s">
        <v>2990</v>
      </c>
      <c r="N214" t="s">
        <v>2991</v>
      </c>
    </row>
    <row r="215" spans="1:14" x14ac:dyDescent="0.25">
      <c r="A215" t="s">
        <v>647</v>
      </c>
      <c r="B215" t="s">
        <v>1214</v>
      </c>
      <c r="C215" t="s">
        <v>4</v>
      </c>
      <c r="D215" t="s">
        <v>15</v>
      </c>
      <c r="E215" t="s">
        <v>1100</v>
      </c>
      <c r="F215" t="s">
        <v>398</v>
      </c>
      <c r="G215" t="s">
        <v>721</v>
      </c>
      <c r="H215" t="s">
        <v>171</v>
      </c>
      <c r="I215" t="s">
        <v>986</v>
      </c>
      <c r="J215" t="s">
        <v>66</v>
      </c>
      <c r="K215" t="s">
        <v>2975</v>
      </c>
      <c r="L215" t="s">
        <v>2945</v>
      </c>
      <c r="M215" t="s">
        <v>2990</v>
      </c>
      <c r="N215" t="s">
        <v>2991</v>
      </c>
    </row>
    <row r="216" spans="1:14" x14ac:dyDescent="0.25">
      <c r="A216" t="s">
        <v>706</v>
      </c>
      <c r="B216" t="s">
        <v>1215</v>
      </c>
      <c r="C216" t="s">
        <v>6</v>
      </c>
      <c r="D216" t="s">
        <v>11</v>
      </c>
      <c r="E216" t="s">
        <v>1100</v>
      </c>
      <c r="F216" t="s">
        <v>787</v>
      </c>
      <c r="G216" t="s">
        <v>698</v>
      </c>
      <c r="H216" t="s">
        <v>1216</v>
      </c>
      <c r="I216" t="s">
        <v>1217</v>
      </c>
      <c r="J216" t="s">
        <v>203</v>
      </c>
      <c r="K216" t="s">
        <v>2975</v>
      </c>
      <c r="L216" t="s">
        <v>2945</v>
      </c>
      <c r="M216" t="s">
        <v>2990</v>
      </c>
      <c r="N216" t="s">
        <v>2991</v>
      </c>
    </row>
    <row r="217" spans="1:14" x14ac:dyDescent="0.25">
      <c r="A217" t="s">
        <v>835</v>
      </c>
      <c r="B217" t="s">
        <v>1218</v>
      </c>
      <c r="C217" t="s">
        <v>6</v>
      </c>
      <c r="D217" t="s">
        <v>13</v>
      </c>
      <c r="E217" t="s">
        <v>1100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2975</v>
      </c>
      <c r="L217" t="s">
        <v>2945</v>
      </c>
      <c r="M217" t="s">
        <v>2990</v>
      </c>
      <c r="N217" t="s">
        <v>2991</v>
      </c>
    </row>
    <row r="218" spans="1:14" x14ac:dyDescent="0.25">
      <c r="A218" t="s">
        <v>709</v>
      </c>
      <c r="B218" t="s">
        <v>1219</v>
      </c>
      <c r="C218" t="s">
        <v>7</v>
      </c>
      <c r="D218" t="s">
        <v>10</v>
      </c>
      <c r="E218" t="s">
        <v>1100</v>
      </c>
      <c r="F218" t="s">
        <v>397</v>
      </c>
      <c r="G218" t="s">
        <v>721</v>
      </c>
      <c r="H218" t="s">
        <v>162</v>
      </c>
      <c r="I218" t="s">
        <v>1109</v>
      </c>
      <c r="J218" t="s">
        <v>1148</v>
      </c>
      <c r="K218" t="s">
        <v>2975</v>
      </c>
      <c r="L218" t="s">
        <v>2945</v>
      </c>
      <c r="M218" t="s">
        <v>2990</v>
      </c>
      <c r="N218" t="s">
        <v>2991</v>
      </c>
    </row>
    <row r="219" spans="1:14" x14ac:dyDescent="0.25">
      <c r="A219" t="s">
        <v>854</v>
      </c>
      <c r="B219" t="s">
        <v>1220</v>
      </c>
      <c r="C219" t="s">
        <v>4</v>
      </c>
      <c r="D219" t="s">
        <v>15</v>
      </c>
      <c r="E219" t="s">
        <v>1100</v>
      </c>
      <c r="F219" t="s">
        <v>398</v>
      </c>
      <c r="G219" t="s">
        <v>721</v>
      </c>
      <c r="H219" t="s">
        <v>171</v>
      </c>
      <c r="I219" t="s">
        <v>986</v>
      </c>
      <c r="J219" t="s">
        <v>66</v>
      </c>
      <c r="K219" t="s">
        <v>2975</v>
      </c>
      <c r="L219" t="s">
        <v>2945</v>
      </c>
      <c r="M219" t="s">
        <v>2990</v>
      </c>
      <c r="N219" t="s">
        <v>2991</v>
      </c>
    </row>
    <row r="220" spans="1:14" x14ac:dyDescent="0.25">
      <c r="A220" t="s">
        <v>840</v>
      </c>
      <c r="B220" t="s">
        <v>1221</v>
      </c>
      <c r="C220" t="s">
        <v>4</v>
      </c>
      <c r="D220" t="s">
        <v>15</v>
      </c>
      <c r="E220" t="s">
        <v>1100</v>
      </c>
      <c r="F220" t="s">
        <v>398</v>
      </c>
      <c r="G220" t="s">
        <v>721</v>
      </c>
      <c r="H220" t="s">
        <v>171</v>
      </c>
      <c r="I220" t="s">
        <v>967</v>
      </c>
      <c r="J220" t="s">
        <v>151</v>
      </c>
      <c r="K220" t="s">
        <v>2975</v>
      </c>
      <c r="L220" t="s">
        <v>2945</v>
      </c>
      <c r="M220" t="s">
        <v>2990</v>
      </c>
      <c r="N220" t="s">
        <v>2991</v>
      </c>
    </row>
    <row r="221" spans="1:14" x14ac:dyDescent="0.25">
      <c r="A221" t="s">
        <v>703</v>
      </c>
      <c r="B221" t="s">
        <v>1222</v>
      </c>
      <c r="C221" t="s">
        <v>6</v>
      </c>
      <c r="D221" t="s">
        <v>15</v>
      </c>
      <c r="E221" t="s">
        <v>1089</v>
      </c>
      <c r="F221" t="s">
        <v>787</v>
      </c>
      <c r="G221" t="s">
        <v>698</v>
      </c>
      <c r="H221" t="s">
        <v>224</v>
      </c>
      <c r="I221" t="s">
        <v>1102</v>
      </c>
      <c r="J221" t="s">
        <v>1122</v>
      </c>
      <c r="K221" t="s">
        <v>2975</v>
      </c>
      <c r="L221" t="s">
        <v>2970</v>
      </c>
      <c r="M221" t="s">
        <v>2992</v>
      </c>
      <c r="N221" t="s">
        <v>2993</v>
      </c>
    </row>
    <row r="222" spans="1:14" x14ac:dyDescent="0.25">
      <c r="A222" t="s">
        <v>662</v>
      </c>
      <c r="B222" t="s">
        <v>1223</v>
      </c>
      <c r="C222" t="s">
        <v>7</v>
      </c>
      <c r="D222" t="s">
        <v>9</v>
      </c>
      <c r="E222" t="s">
        <v>1089</v>
      </c>
      <c r="F222" t="s">
        <v>803</v>
      </c>
      <c r="G222" t="s">
        <v>698</v>
      </c>
      <c r="H222" t="s">
        <v>1224</v>
      </c>
      <c r="I222" t="s">
        <v>342</v>
      </c>
      <c r="J222" t="s">
        <v>1225</v>
      </c>
      <c r="K222" t="s">
        <v>2975</v>
      </c>
      <c r="L222" t="s">
        <v>2970</v>
      </c>
      <c r="M222" t="s">
        <v>2994</v>
      </c>
      <c r="N222" t="s">
        <v>2995</v>
      </c>
    </row>
    <row r="223" spans="1:14" x14ac:dyDescent="0.25">
      <c r="A223" t="s">
        <v>708</v>
      </c>
      <c r="B223" t="s">
        <v>1226</v>
      </c>
      <c r="C223" t="s">
        <v>4</v>
      </c>
      <c r="D223" t="s">
        <v>13</v>
      </c>
      <c r="E223" t="s">
        <v>1089</v>
      </c>
      <c r="F223" t="s">
        <v>398</v>
      </c>
      <c r="G223" t="s">
        <v>673</v>
      </c>
      <c r="H223" t="s">
        <v>1227</v>
      </c>
      <c r="I223" t="s">
        <v>302</v>
      </c>
      <c r="J223" t="s">
        <v>62</v>
      </c>
      <c r="K223" t="s">
        <v>2975</v>
      </c>
      <c r="L223" t="s">
        <v>2970</v>
      </c>
      <c r="M223" t="s">
        <v>2994</v>
      </c>
      <c r="N223" t="s">
        <v>2995</v>
      </c>
    </row>
    <row r="224" spans="1:14" x14ac:dyDescent="0.25">
      <c r="A224" t="s">
        <v>719</v>
      </c>
      <c r="B224" t="s">
        <v>1228</v>
      </c>
      <c r="C224" t="s">
        <v>4</v>
      </c>
      <c r="D224" t="s">
        <v>13</v>
      </c>
      <c r="E224" t="s">
        <v>1089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2975</v>
      </c>
      <c r="L224" t="s">
        <v>2970</v>
      </c>
      <c r="M224" t="s">
        <v>2994</v>
      </c>
      <c r="N224" t="s">
        <v>2995</v>
      </c>
    </row>
    <row r="225" spans="1:14" x14ac:dyDescent="0.25">
      <c r="A225" t="s">
        <v>705</v>
      </c>
      <c r="B225" t="s">
        <v>1229</v>
      </c>
      <c r="C225" t="s">
        <v>6</v>
      </c>
      <c r="D225" t="s">
        <v>15</v>
      </c>
      <c r="E225" t="s">
        <v>1152</v>
      </c>
      <c r="F225" t="s">
        <v>787</v>
      </c>
      <c r="G225" t="s">
        <v>698</v>
      </c>
      <c r="H225" t="s">
        <v>155</v>
      </c>
      <c r="I225" t="s">
        <v>1102</v>
      </c>
      <c r="J225" t="s">
        <v>107</v>
      </c>
      <c r="K225" t="s">
        <v>2975</v>
      </c>
      <c r="L225" t="s">
        <v>2970</v>
      </c>
      <c r="M225" t="s">
        <v>2994</v>
      </c>
      <c r="N225" t="s">
        <v>2995</v>
      </c>
    </row>
    <row r="226" spans="1:14" x14ac:dyDescent="0.25">
      <c r="A226" t="s">
        <v>780</v>
      </c>
      <c r="B226" t="s">
        <v>1230</v>
      </c>
      <c r="C226" t="s">
        <v>7</v>
      </c>
      <c r="D226" t="s">
        <v>9</v>
      </c>
      <c r="E226" t="s">
        <v>1152</v>
      </c>
      <c r="F226" t="s">
        <v>803</v>
      </c>
      <c r="G226" t="s">
        <v>698</v>
      </c>
      <c r="H226" t="s">
        <v>1231</v>
      </c>
      <c r="I226" t="s">
        <v>377</v>
      </c>
      <c r="J226" t="s">
        <v>1213</v>
      </c>
      <c r="K226" t="s">
        <v>2975</v>
      </c>
      <c r="L226" t="s">
        <v>2970</v>
      </c>
      <c r="M226" t="s">
        <v>2994</v>
      </c>
      <c r="N226" t="s">
        <v>2995</v>
      </c>
    </row>
    <row r="227" spans="1:14" x14ac:dyDescent="0.25">
      <c r="A227" t="s">
        <v>859</v>
      </c>
      <c r="B227" t="s">
        <v>1232</v>
      </c>
      <c r="C227" t="s">
        <v>4</v>
      </c>
      <c r="D227" t="s">
        <v>13</v>
      </c>
      <c r="E227" t="s">
        <v>1089</v>
      </c>
      <c r="F227" t="s">
        <v>397</v>
      </c>
      <c r="G227" t="s">
        <v>673</v>
      </c>
      <c r="H227" t="s">
        <v>1163</v>
      </c>
      <c r="I227" t="s">
        <v>287</v>
      </c>
      <c r="J227" t="s">
        <v>122</v>
      </c>
      <c r="K227" t="s">
        <v>2975</v>
      </c>
      <c r="L227" t="s">
        <v>2970</v>
      </c>
      <c r="M227" t="s">
        <v>2994</v>
      </c>
      <c r="N227" t="s">
        <v>2995</v>
      </c>
    </row>
    <row r="228" spans="1:14" x14ac:dyDescent="0.25">
      <c r="A228" t="s">
        <v>831</v>
      </c>
      <c r="B228" t="s">
        <v>1233</v>
      </c>
      <c r="C228" t="s">
        <v>6</v>
      </c>
      <c r="D228" t="s">
        <v>15</v>
      </c>
      <c r="E228" t="s">
        <v>1234</v>
      </c>
      <c r="F228" t="s">
        <v>803</v>
      </c>
      <c r="G228" t="s">
        <v>698</v>
      </c>
      <c r="H228" t="s">
        <v>226</v>
      </c>
      <c r="I228" t="s">
        <v>358</v>
      </c>
      <c r="J228" t="s">
        <v>1235</v>
      </c>
      <c r="K228" t="s">
        <v>2996</v>
      </c>
      <c r="L228" t="s">
        <v>2945</v>
      </c>
      <c r="M228" t="s">
        <v>2994</v>
      </c>
      <c r="N228" t="s">
        <v>2995</v>
      </c>
    </row>
    <row r="229" spans="1:14" x14ac:dyDescent="0.25">
      <c r="A229" t="s">
        <v>861</v>
      </c>
      <c r="B229" t="s">
        <v>1236</v>
      </c>
      <c r="C229" t="s">
        <v>6</v>
      </c>
      <c r="D229" t="s">
        <v>13</v>
      </c>
      <c r="E229" t="s">
        <v>880</v>
      </c>
      <c r="F229" t="s">
        <v>782</v>
      </c>
      <c r="G229" t="s">
        <v>698</v>
      </c>
      <c r="H229" t="s">
        <v>1237</v>
      </c>
      <c r="I229" t="s">
        <v>342</v>
      </c>
      <c r="J229" t="s">
        <v>1121</v>
      </c>
      <c r="K229" t="s">
        <v>2996</v>
      </c>
      <c r="L229" t="s">
        <v>2945</v>
      </c>
      <c r="M229" t="s">
        <v>2997</v>
      </c>
      <c r="N229" t="s">
        <v>2998</v>
      </c>
    </row>
    <row r="230" spans="1:14" x14ac:dyDescent="0.25">
      <c r="A230" t="s">
        <v>833</v>
      </c>
      <c r="B230" t="s">
        <v>1238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2996</v>
      </c>
      <c r="L230" t="s">
        <v>2945</v>
      </c>
      <c r="M230" t="s">
        <v>2997</v>
      </c>
      <c r="N230" t="s">
        <v>2998</v>
      </c>
    </row>
    <row r="231" spans="1:14" x14ac:dyDescent="0.25">
      <c r="A231" t="s">
        <v>845</v>
      </c>
      <c r="B231" t="s">
        <v>1239</v>
      </c>
      <c r="C231" t="s">
        <v>7</v>
      </c>
      <c r="D231" t="s">
        <v>13</v>
      </c>
      <c r="E231" t="s">
        <v>1134</v>
      </c>
      <c r="F231" t="s">
        <v>397</v>
      </c>
      <c r="G231" t="s">
        <v>698</v>
      </c>
      <c r="H231" t="s">
        <v>1240</v>
      </c>
      <c r="I231" t="s">
        <v>342</v>
      </c>
      <c r="J231" t="s">
        <v>1143</v>
      </c>
      <c r="K231" t="s">
        <v>2996</v>
      </c>
      <c r="L231" t="s">
        <v>2945</v>
      </c>
      <c r="M231" t="s">
        <v>2997</v>
      </c>
      <c r="N231" t="s">
        <v>2998</v>
      </c>
    </row>
    <row r="232" spans="1:14" x14ac:dyDescent="0.25">
      <c r="A232" t="s">
        <v>857</v>
      </c>
      <c r="B232" t="s">
        <v>1241</v>
      </c>
      <c r="C232" t="s">
        <v>6</v>
      </c>
      <c r="D232" t="s">
        <v>10</v>
      </c>
      <c r="E232" t="s">
        <v>913</v>
      </c>
      <c r="F232" t="s">
        <v>397</v>
      </c>
      <c r="G232" t="s">
        <v>698</v>
      </c>
      <c r="H232" t="s">
        <v>165</v>
      </c>
      <c r="I232" t="s">
        <v>974</v>
      </c>
      <c r="J232" t="s">
        <v>49</v>
      </c>
      <c r="K232" t="s">
        <v>2996</v>
      </c>
      <c r="L232" t="s">
        <v>2945</v>
      </c>
      <c r="M232" t="s">
        <v>2999</v>
      </c>
      <c r="N232" t="s">
        <v>3000</v>
      </c>
    </row>
    <row r="233" spans="1:14" x14ac:dyDescent="0.25">
      <c r="A233" t="s">
        <v>846</v>
      </c>
      <c r="B233" t="s">
        <v>1242</v>
      </c>
      <c r="C233" t="s">
        <v>4</v>
      </c>
      <c r="D233" t="s">
        <v>15</v>
      </c>
      <c r="E233" t="s">
        <v>880</v>
      </c>
      <c r="F233" t="s">
        <v>803</v>
      </c>
      <c r="G233" t="s">
        <v>698</v>
      </c>
      <c r="H233" t="s">
        <v>1243</v>
      </c>
      <c r="I233" t="s">
        <v>351</v>
      </c>
      <c r="J233" t="s">
        <v>259</v>
      </c>
      <c r="K233" t="s">
        <v>2996</v>
      </c>
      <c r="L233" t="s">
        <v>2945</v>
      </c>
      <c r="M233" t="s">
        <v>2999</v>
      </c>
      <c r="N233" t="s">
        <v>3000</v>
      </c>
    </row>
    <row r="234" spans="1:14" x14ac:dyDescent="0.25">
      <c r="A234" t="s">
        <v>704</v>
      </c>
      <c r="B234" t="s">
        <v>1244</v>
      </c>
      <c r="C234" t="s">
        <v>6</v>
      </c>
      <c r="D234" t="s">
        <v>9</v>
      </c>
      <c r="E234" t="s">
        <v>927</v>
      </c>
      <c r="F234" t="s">
        <v>397</v>
      </c>
      <c r="G234" t="s">
        <v>698</v>
      </c>
      <c r="H234" t="s">
        <v>1245</v>
      </c>
      <c r="I234" t="s">
        <v>1246</v>
      </c>
      <c r="J234" t="s">
        <v>1247</v>
      </c>
      <c r="K234" t="s">
        <v>2996</v>
      </c>
      <c r="L234" t="s">
        <v>2945</v>
      </c>
      <c r="M234" t="s">
        <v>2999</v>
      </c>
      <c r="N234" t="s">
        <v>3000</v>
      </c>
    </row>
    <row r="235" spans="1:14" x14ac:dyDescent="0.25">
      <c r="A235" t="s">
        <v>710</v>
      </c>
      <c r="B235" t="s">
        <v>1248</v>
      </c>
      <c r="C235" t="s">
        <v>7</v>
      </c>
      <c r="D235" t="s">
        <v>13</v>
      </c>
      <c r="E235" t="s">
        <v>913</v>
      </c>
      <c r="F235" t="s">
        <v>782</v>
      </c>
      <c r="G235" t="s">
        <v>721</v>
      </c>
      <c r="H235" t="s">
        <v>245</v>
      </c>
      <c r="I235" t="s">
        <v>1199</v>
      </c>
      <c r="J235" t="s">
        <v>155</v>
      </c>
      <c r="K235" t="s">
        <v>2996</v>
      </c>
      <c r="L235" t="s">
        <v>2945</v>
      </c>
      <c r="M235" t="s">
        <v>2999</v>
      </c>
      <c r="N235" t="s">
        <v>3000</v>
      </c>
    </row>
    <row r="236" spans="1:14" x14ac:dyDescent="0.25">
      <c r="A236" t="s">
        <v>844</v>
      </c>
      <c r="B236" t="s">
        <v>1249</v>
      </c>
      <c r="C236" t="s">
        <v>4</v>
      </c>
      <c r="D236" t="s">
        <v>15</v>
      </c>
      <c r="E236" t="s">
        <v>880</v>
      </c>
      <c r="F236" t="s">
        <v>803</v>
      </c>
      <c r="G236" t="s">
        <v>698</v>
      </c>
      <c r="H236" t="s">
        <v>1250</v>
      </c>
      <c r="I236" t="s">
        <v>967</v>
      </c>
      <c r="J236" t="s">
        <v>259</v>
      </c>
      <c r="K236" t="s">
        <v>2996</v>
      </c>
      <c r="L236" t="s">
        <v>2945</v>
      </c>
      <c r="M236" t="s">
        <v>2999</v>
      </c>
      <c r="N236" t="s">
        <v>3001</v>
      </c>
    </row>
    <row r="237" spans="1:14" x14ac:dyDescent="0.25">
      <c r="A237" t="s">
        <v>711</v>
      </c>
      <c r="B237" t="s">
        <v>1251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1252</v>
      </c>
      <c r="I237" t="s">
        <v>1253</v>
      </c>
      <c r="J237" t="s">
        <v>169</v>
      </c>
      <c r="K237" t="s">
        <v>2996</v>
      </c>
      <c r="L237" t="s">
        <v>2945</v>
      </c>
      <c r="M237" t="s">
        <v>3002</v>
      </c>
      <c r="N237" t="s">
        <v>3001</v>
      </c>
    </row>
    <row r="238" spans="1:14" x14ac:dyDescent="0.25">
      <c r="A238" t="s">
        <v>654</v>
      </c>
      <c r="B238" t="s">
        <v>1254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1255</v>
      </c>
      <c r="I238" t="s">
        <v>342</v>
      </c>
      <c r="J238" t="s">
        <v>1183</v>
      </c>
      <c r="K238" t="s">
        <v>2996</v>
      </c>
      <c r="L238" t="s">
        <v>2945</v>
      </c>
      <c r="M238" t="s">
        <v>3002</v>
      </c>
      <c r="N238" t="s">
        <v>3001</v>
      </c>
    </row>
    <row r="239" spans="1:14" x14ac:dyDescent="0.25">
      <c r="A239" t="s">
        <v>707</v>
      </c>
      <c r="B239" t="s">
        <v>1256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1257</v>
      </c>
      <c r="I239" t="s">
        <v>342</v>
      </c>
      <c r="J239" t="s">
        <v>258</v>
      </c>
      <c r="K239" t="s">
        <v>2996</v>
      </c>
      <c r="L239" t="s">
        <v>2945</v>
      </c>
      <c r="M239" t="s">
        <v>3002</v>
      </c>
      <c r="N239" t="s">
        <v>3001</v>
      </c>
    </row>
    <row r="240" spans="1:14" x14ac:dyDescent="0.25">
      <c r="A240" t="s">
        <v>686</v>
      </c>
      <c r="B240" t="s">
        <v>1258</v>
      </c>
      <c r="C240" t="s">
        <v>6</v>
      </c>
      <c r="D240" t="s">
        <v>15</v>
      </c>
      <c r="E240" t="s">
        <v>1259</v>
      </c>
      <c r="F240" t="s">
        <v>782</v>
      </c>
      <c r="G240" t="s">
        <v>721</v>
      </c>
      <c r="H240" t="s">
        <v>210</v>
      </c>
      <c r="I240" t="s">
        <v>1156</v>
      </c>
      <c r="J240" t="s">
        <v>198</v>
      </c>
      <c r="K240" t="s">
        <v>2996</v>
      </c>
      <c r="L240" t="s">
        <v>2945</v>
      </c>
      <c r="M240" t="s">
        <v>3003</v>
      </c>
      <c r="N240" t="s">
        <v>3004</v>
      </c>
    </row>
    <row r="241" spans="1:14" x14ac:dyDescent="0.25">
      <c r="A241" t="s">
        <v>829</v>
      </c>
      <c r="B241" t="s">
        <v>1260</v>
      </c>
      <c r="C241" t="s">
        <v>6</v>
      </c>
      <c r="D241" t="s">
        <v>15</v>
      </c>
      <c r="E241" t="s">
        <v>1259</v>
      </c>
      <c r="F241" t="s">
        <v>775</v>
      </c>
      <c r="G241" t="s">
        <v>698</v>
      </c>
      <c r="H241" t="s">
        <v>1261</v>
      </c>
      <c r="I241" t="s">
        <v>1262</v>
      </c>
      <c r="J241" t="s">
        <v>1263</v>
      </c>
      <c r="K241" t="s">
        <v>2996</v>
      </c>
      <c r="L241" t="s">
        <v>2945</v>
      </c>
      <c r="M241" t="s">
        <v>3003</v>
      </c>
      <c r="N241" t="s">
        <v>3004</v>
      </c>
    </row>
    <row r="242" spans="1:14" x14ac:dyDescent="0.25">
      <c r="A242" t="s">
        <v>779</v>
      </c>
      <c r="B242" t="s">
        <v>1264</v>
      </c>
      <c r="C242" t="s">
        <v>6</v>
      </c>
      <c r="D242" t="s">
        <v>9</v>
      </c>
      <c r="E242" t="s">
        <v>1265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2996</v>
      </c>
      <c r="L242" t="s">
        <v>2945</v>
      </c>
      <c r="M242" t="s">
        <v>3003</v>
      </c>
      <c r="N242" t="s">
        <v>3004</v>
      </c>
    </row>
    <row r="243" spans="1:14" x14ac:dyDescent="0.25">
      <c r="A243" t="s">
        <v>728</v>
      </c>
      <c r="B243" t="s">
        <v>1266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1175</v>
      </c>
      <c r="K243" t="s">
        <v>2996</v>
      </c>
      <c r="L243" t="s">
        <v>2945</v>
      </c>
      <c r="M243" t="s">
        <v>3005</v>
      </c>
      <c r="N243" t="s">
        <v>3006</v>
      </c>
    </row>
    <row r="244" spans="1:14" x14ac:dyDescent="0.25">
      <c r="A244" t="s">
        <v>852</v>
      </c>
      <c r="B244" t="s">
        <v>1267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1268</v>
      </c>
      <c r="I244" t="s">
        <v>353</v>
      </c>
      <c r="J244" t="s">
        <v>1269</v>
      </c>
      <c r="K244" t="s">
        <v>2996</v>
      </c>
      <c r="L244" t="s">
        <v>2945</v>
      </c>
      <c r="M244" t="s">
        <v>3007</v>
      </c>
      <c r="N244" t="s">
        <v>3008</v>
      </c>
    </row>
    <row r="245" spans="1:14" x14ac:dyDescent="0.25">
      <c r="A245" t="s">
        <v>660</v>
      </c>
      <c r="B245" t="s">
        <v>1270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1271</v>
      </c>
      <c r="I245" t="s">
        <v>353</v>
      </c>
      <c r="J245" t="s">
        <v>1150</v>
      </c>
      <c r="K245" t="s">
        <v>2996</v>
      </c>
      <c r="L245" t="s">
        <v>2945</v>
      </c>
      <c r="M245" t="s">
        <v>3007</v>
      </c>
      <c r="N245" t="s">
        <v>3008</v>
      </c>
    </row>
    <row r="246" spans="1:14" x14ac:dyDescent="0.25">
      <c r="A246" t="s">
        <v>1272</v>
      </c>
      <c r="B246" t="s">
        <v>1273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1274</v>
      </c>
      <c r="K246" t="s">
        <v>2996</v>
      </c>
      <c r="L246" t="s">
        <v>2945</v>
      </c>
      <c r="M246" t="s">
        <v>3007</v>
      </c>
      <c r="N246" t="s">
        <v>3008</v>
      </c>
    </row>
    <row r="247" spans="1:14" x14ac:dyDescent="0.25">
      <c r="A247" t="s">
        <v>1275</v>
      </c>
      <c r="B247" t="s">
        <v>1276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1277</v>
      </c>
      <c r="I247" t="s">
        <v>353</v>
      </c>
      <c r="J247" t="s">
        <v>104</v>
      </c>
      <c r="K247" t="s">
        <v>2996</v>
      </c>
      <c r="L247" t="s">
        <v>2945</v>
      </c>
      <c r="M247" t="s">
        <v>3007</v>
      </c>
      <c r="N247" t="s">
        <v>3008</v>
      </c>
    </row>
    <row r="248" spans="1:14" x14ac:dyDescent="0.25">
      <c r="A248" t="s">
        <v>1278</v>
      </c>
      <c r="B248" t="s">
        <v>1279</v>
      </c>
      <c r="C248" t="s">
        <v>4</v>
      </c>
      <c r="D248" t="s">
        <v>9</v>
      </c>
      <c r="E248" t="s">
        <v>927</v>
      </c>
      <c r="F248" t="s">
        <v>397</v>
      </c>
      <c r="G248" t="s">
        <v>721</v>
      </c>
      <c r="H248" t="s">
        <v>239</v>
      </c>
      <c r="I248" t="s">
        <v>1115</v>
      </c>
      <c r="J248" t="s">
        <v>145</v>
      </c>
      <c r="K248" t="s">
        <v>2996</v>
      </c>
      <c r="L248" t="s">
        <v>2945</v>
      </c>
      <c r="M248" t="s">
        <v>3007</v>
      </c>
      <c r="N248" t="s">
        <v>3008</v>
      </c>
    </row>
    <row r="249" spans="1:14" x14ac:dyDescent="0.25">
      <c r="A249" t="s">
        <v>1280</v>
      </c>
      <c r="B249" t="s">
        <v>1281</v>
      </c>
      <c r="C249" t="s">
        <v>4</v>
      </c>
      <c r="D249" t="s">
        <v>17</v>
      </c>
      <c r="E249" t="s">
        <v>913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2996</v>
      </c>
      <c r="L249" t="s">
        <v>2945</v>
      </c>
      <c r="M249" t="s">
        <v>3007</v>
      </c>
      <c r="N249" t="s">
        <v>3008</v>
      </c>
    </row>
    <row r="250" spans="1:14" x14ac:dyDescent="0.25">
      <c r="A250" t="s">
        <v>1282</v>
      </c>
      <c r="B250" t="s">
        <v>1283</v>
      </c>
      <c r="C250" t="s">
        <v>7</v>
      </c>
      <c r="D250" t="s">
        <v>13</v>
      </c>
      <c r="E250" t="s">
        <v>913</v>
      </c>
      <c r="F250" t="s">
        <v>782</v>
      </c>
      <c r="G250" t="s">
        <v>721</v>
      </c>
      <c r="H250" t="s">
        <v>1284</v>
      </c>
      <c r="I250" t="s">
        <v>1096</v>
      </c>
      <c r="J250" t="s">
        <v>206</v>
      </c>
      <c r="K250" t="s">
        <v>2996</v>
      </c>
      <c r="L250" t="s">
        <v>2945</v>
      </c>
      <c r="M250" t="s">
        <v>3007</v>
      </c>
      <c r="N250" t="s">
        <v>3008</v>
      </c>
    </row>
    <row r="251" spans="1:14" x14ac:dyDescent="0.25">
      <c r="A251" t="s">
        <v>1285</v>
      </c>
      <c r="B251" t="s">
        <v>1286</v>
      </c>
      <c r="C251" t="s">
        <v>4</v>
      </c>
      <c r="D251" t="s">
        <v>9</v>
      </c>
      <c r="E251" t="s">
        <v>913</v>
      </c>
      <c r="F251" t="s">
        <v>787</v>
      </c>
      <c r="G251" t="s">
        <v>698</v>
      </c>
      <c r="H251" t="s">
        <v>1287</v>
      </c>
      <c r="I251" t="s">
        <v>1156</v>
      </c>
      <c r="J251" t="s">
        <v>99</v>
      </c>
      <c r="K251" t="s">
        <v>2996</v>
      </c>
      <c r="L251" t="s">
        <v>2945</v>
      </c>
      <c r="M251" t="s">
        <v>3007</v>
      </c>
      <c r="N251" t="s">
        <v>3008</v>
      </c>
    </row>
    <row r="252" spans="1:14" x14ac:dyDescent="0.25">
      <c r="A252" t="s">
        <v>1288</v>
      </c>
      <c r="B252" t="s">
        <v>1289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2996</v>
      </c>
      <c r="L252" t="s">
        <v>2945</v>
      </c>
      <c r="M252" t="s">
        <v>3009</v>
      </c>
      <c r="N252" t="s">
        <v>3010</v>
      </c>
    </row>
    <row r="253" spans="1:14" x14ac:dyDescent="0.25">
      <c r="A253" t="s">
        <v>1290</v>
      </c>
      <c r="B253" t="s">
        <v>1291</v>
      </c>
      <c r="C253" t="s">
        <v>7</v>
      </c>
      <c r="D253" t="s">
        <v>13</v>
      </c>
      <c r="E253" t="s">
        <v>949</v>
      </c>
      <c r="F253" t="s">
        <v>397</v>
      </c>
      <c r="G253" t="s">
        <v>721</v>
      </c>
      <c r="H253" t="s">
        <v>76</v>
      </c>
      <c r="I253" t="s">
        <v>375</v>
      </c>
      <c r="J253" t="s">
        <v>1169</v>
      </c>
      <c r="K253" t="s">
        <v>2996</v>
      </c>
      <c r="L253" t="s">
        <v>2945</v>
      </c>
      <c r="M253" t="s">
        <v>3009</v>
      </c>
      <c r="N253" t="s">
        <v>3010</v>
      </c>
    </row>
    <row r="254" spans="1:14" x14ac:dyDescent="0.25">
      <c r="A254" t="s">
        <v>1292</v>
      </c>
      <c r="B254" t="s">
        <v>1293</v>
      </c>
      <c r="C254" t="s">
        <v>7</v>
      </c>
      <c r="D254" t="s">
        <v>14</v>
      </c>
      <c r="E254" t="s">
        <v>949</v>
      </c>
      <c r="F254" t="s">
        <v>397</v>
      </c>
      <c r="G254" t="s">
        <v>721</v>
      </c>
      <c r="H254" t="s">
        <v>160</v>
      </c>
      <c r="I254" t="s">
        <v>353</v>
      </c>
      <c r="J254" t="s">
        <v>1153</v>
      </c>
      <c r="K254" t="s">
        <v>2996</v>
      </c>
      <c r="L254" t="s">
        <v>2945</v>
      </c>
      <c r="M254" t="s">
        <v>3009</v>
      </c>
      <c r="N254" t="s">
        <v>3010</v>
      </c>
    </row>
    <row r="255" spans="1:14" x14ac:dyDescent="0.25">
      <c r="A255" t="s">
        <v>1294</v>
      </c>
      <c r="B255" t="s">
        <v>1295</v>
      </c>
      <c r="C255" t="s">
        <v>7</v>
      </c>
      <c r="D255" t="s">
        <v>13</v>
      </c>
      <c r="E255" t="s">
        <v>913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2996</v>
      </c>
      <c r="L255" t="s">
        <v>2945</v>
      </c>
      <c r="M255" t="s">
        <v>3009</v>
      </c>
      <c r="N255" t="s">
        <v>3010</v>
      </c>
    </row>
    <row r="256" spans="1:14" x14ac:dyDescent="0.25">
      <c r="A256" t="s">
        <v>1296</v>
      </c>
      <c r="B256" t="s">
        <v>1297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1115</v>
      </c>
      <c r="J256" t="s">
        <v>85</v>
      </c>
      <c r="K256" t="s">
        <v>2996</v>
      </c>
      <c r="L256" t="s">
        <v>2945</v>
      </c>
      <c r="M256" t="s">
        <v>3009</v>
      </c>
      <c r="N256" t="s">
        <v>3010</v>
      </c>
    </row>
    <row r="257" spans="1:14" x14ac:dyDescent="0.25">
      <c r="A257" t="s">
        <v>1298</v>
      </c>
      <c r="B257" t="s">
        <v>1299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1300</v>
      </c>
      <c r="I257" t="s">
        <v>1115</v>
      </c>
      <c r="J257" t="s">
        <v>1247</v>
      </c>
      <c r="K257" t="s">
        <v>2996</v>
      </c>
      <c r="L257" t="s">
        <v>2945</v>
      </c>
      <c r="M257" t="s">
        <v>3009</v>
      </c>
      <c r="N257" t="s">
        <v>3010</v>
      </c>
    </row>
    <row r="258" spans="1:14" x14ac:dyDescent="0.25">
      <c r="A258" t="s">
        <v>1301</v>
      </c>
      <c r="B258" t="s">
        <v>1302</v>
      </c>
      <c r="C258" t="s">
        <v>4</v>
      </c>
      <c r="D258" t="s">
        <v>9</v>
      </c>
      <c r="E258" t="s">
        <v>913</v>
      </c>
      <c r="F258" t="s">
        <v>782</v>
      </c>
      <c r="G258" t="s">
        <v>721</v>
      </c>
      <c r="H258" t="s">
        <v>161</v>
      </c>
      <c r="I258" t="s">
        <v>357</v>
      </c>
      <c r="J258" t="s">
        <v>1252</v>
      </c>
      <c r="K258" t="s">
        <v>2996</v>
      </c>
      <c r="L258" t="s">
        <v>2945</v>
      </c>
      <c r="M258" t="s">
        <v>3009</v>
      </c>
      <c r="N258" t="s">
        <v>3010</v>
      </c>
    </row>
    <row r="259" spans="1:14" x14ac:dyDescent="0.25">
      <c r="A259" t="s">
        <v>1303</v>
      </c>
      <c r="B259" t="s">
        <v>1304</v>
      </c>
      <c r="C259" t="s">
        <v>7</v>
      </c>
      <c r="D259" t="s">
        <v>13</v>
      </c>
      <c r="E259" t="s">
        <v>949</v>
      </c>
      <c r="F259" t="s">
        <v>398</v>
      </c>
      <c r="G259" t="s">
        <v>698</v>
      </c>
      <c r="H259" t="s">
        <v>171</v>
      </c>
      <c r="I259" t="s">
        <v>1217</v>
      </c>
      <c r="J259" t="s">
        <v>85</v>
      </c>
      <c r="K259" t="s">
        <v>2996</v>
      </c>
      <c r="L259" t="s">
        <v>2945</v>
      </c>
      <c r="M259" t="s">
        <v>3011</v>
      </c>
      <c r="N259" t="s">
        <v>3012</v>
      </c>
    </row>
    <row r="260" spans="1:14" x14ac:dyDescent="0.25">
      <c r="A260" t="s">
        <v>1305</v>
      </c>
      <c r="B260" t="s">
        <v>1306</v>
      </c>
      <c r="C260" t="s">
        <v>7</v>
      </c>
      <c r="D260" t="s">
        <v>14</v>
      </c>
      <c r="E260" t="s">
        <v>949</v>
      </c>
      <c r="F260" t="s">
        <v>398</v>
      </c>
      <c r="G260" t="s">
        <v>698</v>
      </c>
      <c r="H260" t="s">
        <v>1252</v>
      </c>
      <c r="I260" t="s">
        <v>353</v>
      </c>
      <c r="J260" t="s">
        <v>49</v>
      </c>
      <c r="K260" t="s">
        <v>2996</v>
      </c>
      <c r="L260" t="s">
        <v>2945</v>
      </c>
      <c r="M260" t="s">
        <v>3011</v>
      </c>
      <c r="N260" t="s">
        <v>3012</v>
      </c>
    </row>
    <row r="261" spans="1:14" x14ac:dyDescent="0.25">
      <c r="A261" t="s">
        <v>1307</v>
      </c>
      <c r="B261" t="s">
        <v>1308</v>
      </c>
      <c r="C261" t="s">
        <v>7</v>
      </c>
      <c r="D261" t="s">
        <v>14</v>
      </c>
      <c r="E261" t="s">
        <v>949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2996</v>
      </c>
      <c r="L261" t="s">
        <v>2945</v>
      </c>
      <c r="M261" t="s">
        <v>3011</v>
      </c>
      <c r="N261" t="s">
        <v>3012</v>
      </c>
    </row>
    <row r="262" spans="1:14" x14ac:dyDescent="0.25">
      <c r="A262" t="s">
        <v>1309</v>
      </c>
      <c r="B262" t="s">
        <v>1310</v>
      </c>
      <c r="C262" t="s">
        <v>7</v>
      </c>
      <c r="D262" t="s">
        <v>13</v>
      </c>
      <c r="E262" t="s">
        <v>913</v>
      </c>
      <c r="F262" t="s">
        <v>398</v>
      </c>
      <c r="G262" t="s">
        <v>698</v>
      </c>
      <c r="H262" t="s">
        <v>1245</v>
      </c>
      <c r="I262" t="s">
        <v>1246</v>
      </c>
      <c r="J262" t="s">
        <v>1247</v>
      </c>
      <c r="K262" t="s">
        <v>2996</v>
      </c>
      <c r="L262" t="s">
        <v>2945</v>
      </c>
      <c r="M262" t="s">
        <v>3011</v>
      </c>
      <c r="N262" t="s">
        <v>3012</v>
      </c>
    </row>
    <row r="263" spans="1:14" x14ac:dyDescent="0.25">
      <c r="A263" t="s">
        <v>1311</v>
      </c>
      <c r="B263" t="s">
        <v>1312</v>
      </c>
      <c r="C263" t="s">
        <v>4</v>
      </c>
      <c r="D263" t="s">
        <v>9</v>
      </c>
      <c r="E263" t="s">
        <v>1313</v>
      </c>
      <c r="F263" t="s">
        <v>397</v>
      </c>
      <c r="G263" t="s">
        <v>721</v>
      </c>
      <c r="H263" t="s">
        <v>152</v>
      </c>
      <c r="I263" t="s">
        <v>342</v>
      </c>
      <c r="J263" t="s">
        <v>1206</v>
      </c>
      <c r="K263" t="s">
        <v>2996</v>
      </c>
      <c r="L263" t="s">
        <v>2945</v>
      </c>
      <c r="M263" t="s">
        <v>3011</v>
      </c>
      <c r="N263" t="s">
        <v>3012</v>
      </c>
    </row>
    <row r="264" spans="1:14" x14ac:dyDescent="0.25">
      <c r="A264" t="s">
        <v>1314</v>
      </c>
      <c r="B264" t="s">
        <v>1315</v>
      </c>
      <c r="C264" t="s">
        <v>7</v>
      </c>
      <c r="D264" t="s">
        <v>11</v>
      </c>
      <c r="E264" t="s">
        <v>949</v>
      </c>
      <c r="F264" t="s">
        <v>782</v>
      </c>
      <c r="G264" t="s">
        <v>721</v>
      </c>
      <c r="H264" t="s">
        <v>1316</v>
      </c>
      <c r="I264" t="s">
        <v>1096</v>
      </c>
      <c r="J264" t="s">
        <v>1317</v>
      </c>
      <c r="K264" t="s">
        <v>2996</v>
      </c>
      <c r="L264" t="s">
        <v>2945</v>
      </c>
      <c r="M264" t="s">
        <v>3011</v>
      </c>
      <c r="N264" t="s">
        <v>3012</v>
      </c>
    </row>
    <row r="265" spans="1:14" x14ac:dyDescent="0.25">
      <c r="A265" t="s">
        <v>1318</v>
      </c>
      <c r="B265" t="s">
        <v>1319</v>
      </c>
      <c r="C265" t="s">
        <v>4</v>
      </c>
      <c r="D265" t="s">
        <v>15</v>
      </c>
      <c r="E265" t="s">
        <v>949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2996</v>
      </c>
      <c r="L265" t="s">
        <v>2945</v>
      </c>
      <c r="M265" t="s">
        <v>3011</v>
      </c>
      <c r="N265" t="s">
        <v>3012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 t="e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#VALUE!</v>
      </c>
      <c r="L2" s="7" t="e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#VALUE!</v>
      </c>
      <c r="M2" s="7" t="e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#VALUE!</v>
      </c>
      <c r="N2" s="7" t="e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#VALUE!</v>
      </c>
      <c r="O2" s="5" t="e">
        <f>IF(AND(K2&lt;&gt;"", L2&lt;&gt;""), DATEDIF(K2, L2, "M") + 1, "")</f>
        <v>#VALUE!</v>
      </c>
      <c r="P2" s="10" t="e">
        <f>IF('FY2022'!$A4&lt;&gt;"",IF(AND(MONTH($K2) &lt;= 1, MONTH($L2) &gt;= 1), IF($O2 &lt;&gt; "", $E2/$O2, ""), ""),"")</f>
        <v>#VALUE!</v>
      </c>
      <c r="Q2" s="10" t="e">
        <f>IF('FY2022'!$A4&lt;&gt;"",IF(AND(MONTH($K2) &lt;= 2, MONTH($L2) &gt;= 2), IF($O2 &lt;&gt; "", $E2/$O2, ""), ""),"")</f>
        <v>#VALUE!</v>
      </c>
      <c r="R2" s="10" t="e">
        <f>IF('FY2022'!$A4&lt;&gt;"",IF(AND(MONTH($K2) &lt;= 3, MONTH($L2) &gt;= 3), IF($O2 &lt;&gt; "", $E2/$O2, ""), ""),"")</f>
        <v>#VALUE!</v>
      </c>
      <c r="S2" s="10" t="e">
        <f>IF('FY2022'!$A4&lt;&gt;"",IF(AND(MONTH($K2) &lt;= 4, MONTH($L2) &gt;= 4), IF($O2 &lt;&gt; "", $E2/$O2, ""), ""),"")</f>
        <v>#VALUE!</v>
      </c>
      <c r="T2" s="10" t="e">
        <f>IF('FY2022'!$A4&lt;&gt;"",IF(AND(MONTH($K2) &lt;= 5, MONTH($L2) &gt;= 5), IF($O2 &lt;&gt; "", $E2/$O2, ""), ""),"")</f>
        <v>#VALUE!</v>
      </c>
      <c r="U2" s="10" t="e">
        <f>IF('FY2022'!$A4&lt;&gt;"",IF(AND(MONTH($K2) &lt;= 6, MONTH($L2) &gt;= 6), IF($O2 &lt;&gt; "", $E2/$O2, ""), ""),"")</f>
        <v>#VALUE!</v>
      </c>
      <c r="V2" s="10" t="e">
        <f>IF('FY2022'!$A4&lt;&gt;"",IF(AND(MONTH($K2) &lt;= 7, MONTH($L2) &gt;= 7 ), IF($O2 &lt;&gt; "", $E2/$O2, ""), ""),"")</f>
        <v>#VALUE!</v>
      </c>
      <c r="W2" s="10" t="e">
        <f>IF('FY2022'!$A4&lt;&gt;"",IF(AND(MONTH($K2) &lt;= 8, MONTH($L2) &gt;= 8), IF($O2 &lt;&gt; "", $E2/$O2, ""), ""),"")</f>
        <v>#VALUE!</v>
      </c>
      <c r="X2" s="10" t="e">
        <f>IF('FY2022'!$A4&lt;&gt;"",IF(AND(MONTH($K2) &lt;= 9, MONTH($L2) &gt;= 9), IF($O2 &lt;&gt; "", $E2/$O2, ""), ""),"")</f>
        <v>#VALUE!</v>
      </c>
      <c r="Y2" s="10" t="e">
        <f>IF('FY2022'!$A4&lt;&gt;"",IF(AND(MONTH($K2) &lt;= 10, MONTH($L2) &gt;= 10), IF($O2 &lt;&gt; "", $E2/$O2, ""), ""),"")</f>
        <v>#VALUE!</v>
      </c>
      <c r="Z2" s="10" t="e">
        <f>IF('FY2022'!$A4&lt;&gt;"",IF(AND(MONTH($K2) &lt;= 11, MONTH($L2) &gt;= 11), IF($O2 &lt;&gt; "", $E2/$O2, ""), ""),"")</f>
        <v>#VALUE!</v>
      </c>
      <c r="AA2" s="10" t="e">
        <f>IF('FY2022'!$A4&lt;&gt;"",IF(AND(MONTH($K2) &lt;= 12, MONTH($L2) &gt;= 12), IF($O2 &lt;&gt; "", $E2/$O2, ""), ""),"")</f>
        <v>#VALUE!</v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 t="e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#VALUE!</v>
      </c>
      <c r="L3" s="7" t="e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#VALUE!</v>
      </c>
      <c r="M3" s="7" t="e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#VALUE!</v>
      </c>
      <c r="N3" s="7" t="e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#VALUE!</v>
      </c>
      <c r="O3" s="5" t="e">
        <f t="shared" ref="O3:O66" si="0">IF(AND(K3&lt;&gt;"", L3&lt;&gt;""), DATEDIF(K3, L3, "M") + 1, "")</f>
        <v>#VALUE!</v>
      </c>
      <c r="P3" s="10" t="e">
        <f>IF('FY2022'!$A5&lt;&gt;"",IF(AND(MONTH($K3) &lt;= 1, MONTH($L3) &gt;= 1), IF($O3 &lt;&gt; "", $E3/$O3, ""), ""),"")</f>
        <v>#VALUE!</v>
      </c>
      <c r="Q3" s="10" t="e">
        <f>IF('FY2022'!$A5&lt;&gt;"",IF(AND(MONTH($K3) &lt;= 2, MONTH($L3) &gt;= 2), IF($O3 &lt;&gt; "", $E3/$O3, ""), ""),"")</f>
        <v>#VALUE!</v>
      </c>
      <c r="R3" s="10" t="e">
        <f>IF('FY2022'!$A5&lt;&gt;"",IF(AND(MONTH($K3) &lt;= 3, MONTH($L3) &gt;= 3), IF($O3 &lt;&gt; "", $E3/$O3, ""), ""),"")</f>
        <v>#VALUE!</v>
      </c>
      <c r="S3" s="10" t="e">
        <f>IF('FY2022'!$A5&lt;&gt;"",IF(AND(MONTH($K3) &lt;= 4, MONTH($L3) &gt;= 4), IF($O3 &lt;&gt; "", $E3/$O3, ""), ""),"")</f>
        <v>#VALUE!</v>
      </c>
      <c r="T3" s="10" t="e">
        <f>IF('FY2022'!$A5&lt;&gt;"",IF(AND(MONTH($K3) &lt;= 5, MONTH($L3) &gt;= 5), IF($O3 &lt;&gt; "", $E3/$O3, ""), ""),"")</f>
        <v>#VALUE!</v>
      </c>
      <c r="U3" s="10" t="e">
        <f>IF('FY2022'!$A5&lt;&gt;"",IF(AND(MONTH($K3) &lt;= 6, MONTH($L3) &gt;= 6), IF($O3 &lt;&gt; "", $E3/$O3, ""), ""),"")</f>
        <v>#VALUE!</v>
      </c>
      <c r="V3" s="10" t="e">
        <f>IF('FY2022'!$A5&lt;&gt;"",IF(AND(MONTH($K3) &lt;= 7, MONTH($L3) &gt;= 7 ), IF($O3 &lt;&gt; "", $E3/$O3, ""), ""),"")</f>
        <v>#VALUE!</v>
      </c>
      <c r="W3" s="10" t="e">
        <f>IF('FY2022'!$A5&lt;&gt;"",IF(AND(MONTH($K3) &lt;= 8, MONTH($L3) &gt;= 8), IF($O3 &lt;&gt; "", $E3/$O3, ""), ""),"")</f>
        <v>#VALUE!</v>
      </c>
      <c r="X3" s="10" t="e">
        <f>IF('FY2022'!$A5&lt;&gt;"",IF(AND(MONTH($K3) &lt;= 9, MONTH($L3) &gt;= 9), IF($O3 &lt;&gt; "", $E3/$O3, ""), ""),"")</f>
        <v>#VALUE!</v>
      </c>
      <c r="Y3" s="10" t="e">
        <f>IF('FY2022'!$A5&lt;&gt;"",IF(AND(MONTH($K3) &lt;= 10, MONTH($L3) &gt;= 10), IF($O3 &lt;&gt; "", $E3/$O3, ""), ""),"")</f>
        <v>#VALUE!</v>
      </c>
      <c r="Z3" s="10" t="e">
        <f>IF('FY2022'!$A5&lt;&gt;"",IF(AND(MONTH($K3) &lt;= 11, MONTH($L3) &gt;= 11), IF($O3 &lt;&gt; "", $E3/$O3, ""), ""),"")</f>
        <v>#VALUE!</v>
      </c>
      <c r="AA3" s="10" t="e">
        <f>IF('FY2022'!$A5&lt;&gt;"",IF(AND(MONTH($K3) &lt;= 12, MONTH($L3) &gt;= 12), IF($O3 &lt;&gt; "", $E3/$O3, ""), ""),"")</f>
        <v>#VALUE!</v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 t="e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#VALUE!</v>
      </c>
      <c r="L4" s="7" t="e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#VALUE!</v>
      </c>
      <c r="M4" s="7" t="e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#VALUE!</v>
      </c>
      <c r="N4" s="7" t="e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#VALUE!</v>
      </c>
      <c r="O4" s="5" t="e">
        <f t="shared" si="0"/>
        <v>#VALUE!</v>
      </c>
      <c r="P4" s="10" t="e">
        <f>IF('FY2022'!$A6&lt;&gt;"",IF(AND(MONTH($K4) &lt;= 1, MONTH($L4) &gt;= 1), IF($O4 &lt;&gt; "", $E4/$O4, ""), ""),"")</f>
        <v>#VALUE!</v>
      </c>
      <c r="Q4" s="10" t="e">
        <f>IF('FY2022'!$A6&lt;&gt;"",IF(AND(MONTH($K4) &lt;= 2, MONTH($L4) &gt;= 2), IF($O4 &lt;&gt; "", $E4/$O4, ""), ""),"")</f>
        <v>#VALUE!</v>
      </c>
      <c r="R4" s="10" t="e">
        <f>IF('FY2022'!$A6&lt;&gt;"",IF(AND(MONTH($K4) &lt;= 3, MONTH($L4) &gt;= 3), IF($O4 &lt;&gt; "", $E4/$O4, ""), ""),"")</f>
        <v>#VALUE!</v>
      </c>
      <c r="S4" s="10" t="e">
        <f>IF('FY2022'!$A6&lt;&gt;"",IF(AND(MONTH($K4) &lt;= 4, MONTH($L4) &gt;= 4), IF($O4 &lt;&gt; "", $E4/$O4, ""), ""),"")</f>
        <v>#VALUE!</v>
      </c>
      <c r="T4" s="10" t="e">
        <f>IF('FY2022'!$A6&lt;&gt;"",IF(AND(MONTH($K4) &lt;= 5, MONTH($L4) &gt;= 5), IF($O4 &lt;&gt; "", $E4/$O4, ""), ""),"")</f>
        <v>#VALUE!</v>
      </c>
      <c r="U4" s="10" t="e">
        <f>IF('FY2022'!$A6&lt;&gt;"",IF(AND(MONTH($K4) &lt;= 6, MONTH($L4) &gt;= 6), IF($O4 &lt;&gt; "", $E4/$O4, ""), ""),"")</f>
        <v>#VALUE!</v>
      </c>
      <c r="V4" s="10" t="e">
        <f>IF('FY2022'!$A6&lt;&gt;"",IF(AND(MONTH($K4) &lt;= 7, MONTH($L4) &gt;= 7 ), IF($O4 &lt;&gt; "", $E4/$O4, ""), ""),"")</f>
        <v>#VALUE!</v>
      </c>
      <c r="W4" s="10" t="e">
        <f>IF('FY2022'!$A6&lt;&gt;"",IF(AND(MONTH($K4) &lt;= 8, MONTH($L4) &gt;= 8), IF($O4 &lt;&gt; "", $E4/$O4, ""), ""),"")</f>
        <v>#VALUE!</v>
      </c>
      <c r="X4" s="10" t="e">
        <f>IF('FY2022'!$A6&lt;&gt;"",IF(AND(MONTH($K4) &lt;= 9, MONTH($L4) &gt;= 9), IF($O4 &lt;&gt; "", $E4/$O4, ""), ""),"")</f>
        <v>#VALUE!</v>
      </c>
      <c r="Y4" s="10" t="e">
        <f>IF('FY2022'!$A6&lt;&gt;"",IF(AND(MONTH($K4) &lt;= 10, MONTH($L4) &gt;= 10), IF($O4 &lt;&gt; "", $E4/$O4, ""), ""),"")</f>
        <v>#VALUE!</v>
      </c>
      <c r="Z4" s="10" t="e">
        <f>IF('FY2022'!$A6&lt;&gt;"",IF(AND(MONTH($K4) &lt;= 11, MONTH($L4) &gt;= 11), IF($O4 &lt;&gt; "", $E4/$O4, ""), ""),"")</f>
        <v>#VALUE!</v>
      </c>
      <c r="AA4" s="10" t="e">
        <f>IF('FY2022'!$A6&lt;&gt;"",IF(AND(MONTH($K4) &lt;= 12, MONTH($L4) &gt;= 12), IF($O4 &lt;&gt; "", $E4/$O4, ""), ""),"")</f>
        <v>#VALUE!</v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 t="e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#VALUE!</v>
      </c>
      <c r="L5" s="7" t="e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#VALUE!</v>
      </c>
      <c r="M5" s="7" t="e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#VALUE!</v>
      </c>
      <c r="N5" s="7" t="e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#VALUE!</v>
      </c>
      <c r="O5" s="5" t="e">
        <f t="shared" si="0"/>
        <v>#VALUE!</v>
      </c>
      <c r="P5" s="10" t="e">
        <f>IF('FY2022'!$A7&lt;&gt;"",IF(AND(MONTH($K5) &lt;= 1, MONTH($L5) &gt;= 1), IF($O5 &lt;&gt; "", $E5/$O5, ""), ""),"")</f>
        <v>#VALUE!</v>
      </c>
      <c r="Q5" s="10" t="e">
        <f>IF('FY2022'!$A7&lt;&gt;"",IF(AND(MONTH($K5) &lt;= 2, MONTH($L5) &gt;= 2), IF($O5 &lt;&gt; "", $E5/$O5, ""), ""),"")</f>
        <v>#VALUE!</v>
      </c>
      <c r="R5" s="10" t="e">
        <f>IF('FY2022'!$A7&lt;&gt;"",IF(AND(MONTH($K5) &lt;= 3, MONTH($L5) &gt;= 3), IF($O5 &lt;&gt; "", $E5/$O5, ""), ""),"")</f>
        <v>#VALUE!</v>
      </c>
      <c r="S5" s="10" t="e">
        <f>IF('FY2022'!$A7&lt;&gt;"",IF(AND(MONTH($K5) &lt;= 4, MONTH($L5) &gt;= 4), IF($O5 &lt;&gt; "", $E5/$O5, ""), ""),"")</f>
        <v>#VALUE!</v>
      </c>
      <c r="T5" s="10" t="e">
        <f>IF('FY2022'!$A7&lt;&gt;"",IF(AND(MONTH($K5) &lt;= 5, MONTH($L5) &gt;= 5), IF($O5 &lt;&gt; "", $E5/$O5, ""), ""),"")</f>
        <v>#VALUE!</v>
      </c>
      <c r="U5" s="10" t="e">
        <f>IF('FY2022'!$A7&lt;&gt;"",IF(AND(MONTH($K5) &lt;= 6, MONTH($L5) &gt;= 6), IF($O5 &lt;&gt; "", $E5/$O5, ""), ""),"")</f>
        <v>#VALUE!</v>
      </c>
      <c r="V5" s="10" t="e">
        <f>IF('FY2022'!$A7&lt;&gt;"",IF(AND(MONTH($K5) &lt;= 7, MONTH($L5) &gt;= 7 ), IF($O5 &lt;&gt; "", $E5/$O5, ""), ""),"")</f>
        <v>#VALUE!</v>
      </c>
      <c r="W5" s="10" t="e">
        <f>IF('FY2022'!$A7&lt;&gt;"",IF(AND(MONTH($K5) &lt;= 8, MONTH($L5) &gt;= 8), IF($O5 &lt;&gt; "", $E5/$O5, ""), ""),"")</f>
        <v>#VALUE!</v>
      </c>
      <c r="X5" s="10" t="e">
        <f>IF('FY2022'!$A7&lt;&gt;"",IF(AND(MONTH($K5) &lt;= 9, MONTH($L5) &gt;= 9), IF($O5 &lt;&gt; "", $E5/$O5, ""), ""),"")</f>
        <v>#VALUE!</v>
      </c>
      <c r="Y5" s="10" t="e">
        <f>IF('FY2022'!$A7&lt;&gt;"",IF(AND(MONTH($K5) &lt;= 10, MONTH($L5) &gt;= 10), IF($O5 &lt;&gt; "", $E5/$O5, ""), ""),"")</f>
        <v>#VALUE!</v>
      </c>
      <c r="Z5" s="10" t="e">
        <f>IF('FY2022'!$A7&lt;&gt;"",IF(AND(MONTH($K5) &lt;= 11, MONTH($L5) &gt;= 11), IF($O5 &lt;&gt; "", $E5/$O5, ""), ""),"")</f>
        <v>#VALUE!</v>
      </c>
      <c r="AA5" s="10" t="e">
        <f>IF('FY2022'!$A7&lt;&gt;"",IF(AND(MONTH($K5) &lt;= 12, MONTH($L5) &gt;= 12), IF($O5 &lt;&gt; "", $E5/$O5, ""), ""),"")</f>
        <v>#VALUE!</v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 t="e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#VALUE!</v>
      </c>
      <c r="L6" s="7" t="e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#VALUE!</v>
      </c>
      <c r="M6" s="7" t="e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#VALUE!</v>
      </c>
      <c r="N6" s="7" t="e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#VALUE!</v>
      </c>
      <c r="O6" s="5" t="e">
        <f t="shared" si="0"/>
        <v>#VALUE!</v>
      </c>
      <c r="P6" s="10" t="e">
        <f>IF('FY2022'!$A8&lt;&gt;"",IF(AND(MONTH($K6) &lt;= 1, MONTH($L6) &gt;= 1), IF($O6 &lt;&gt; "", $E6/$O6, ""), ""),"")</f>
        <v>#VALUE!</v>
      </c>
      <c r="Q6" s="10" t="e">
        <f>IF('FY2022'!$A8&lt;&gt;"",IF(AND(MONTH($K6) &lt;= 2, MONTH($L6) &gt;= 2), IF($O6 &lt;&gt; "", $E6/$O6, ""), ""),"")</f>
        <v>#VALUE!</v>
      </c>
      <c r="R6" s="10" t="e">
        <f>IF('FY2022'!$A8&lt;&gt;"",IF(AND(MONTH($K6) &lt;= 3, MONTH($L6) &gt;= 3), IF($O6 &lt;&gt; "", $E6/$O6, ""), ""),"")</f>
        <v>#VALUE!</v>
      </c>
      <c r="S6" s="10" t="e">
        <f>IF('FY2022'!$A8&lt;&gt;"",IF(AND(MONTH($K6) &lt;= 4, MONTH($L6) &gt;= 4), IF($O6 &lt;&gt; "", $E6/$O6, ""), ""),"")</f>
        <v>#VALUE!</v>
      </c>
      <c r="T6" s="10" t="e">
        <f>IF('FY2022'!$A8&lt;&gt;"",IF(AND(MONTH($K6) &lt;= 5, MONTH($L6) &gt;= 5), IF($O6 &lt;&gt; "", $E6/$O6, ""), ""),"")</f>
        <v>#VALUE!</v>
      </c>
      <c r="U6" s="10" t="e">
        <f>IF('FY2022'!$A8&lt;&gt;"",IF(AND(MONTH($K6) &lt;= 6, MONTH($L6) &gt;= 6), IF($O6 &lt;&gt; "", $E6/$O6, ""), ""),"")</f>
        <v>#VALUE!</v>
      </c>
      <c r="V6" s="10" t="e">
        <f>IF('FY2022'!$A8&lt;&gt;"",IF(AND(MONTH($K6) &lt;= 7, MONTH($L6) &gt;= 7 ), IF($O6 &lt;&gt; "", $E6/$O6, ""), ""),"")</f>
        <v>#VALUE!</v>
      </c>
      <c r="W6" s="10" t="e">
        <f>IF('FY2022'!$A8&lt;&gt;"",IF(AND(MONTH($K6) &lt;= 8, MONTH($L6) &gt;= 8), IF($O6 &lt;&gt; "", $E6/$O6, ""), ""),"")</f>
        <v>#VALUE!</v>
      </c>
      <c r="X6" s="10" t="e">
        <f>IF('FY2022'!$A8&lt;&gt;"",IF(AND(MONTH($K6) &lt;= 9, MONTH($L6) &gt;= 9), IF($O6 &lt;&gt; "", $E6/$O6, ""), ""),"")</f>
        <v>#VALUE!</v>
      </c>
      <c r="Y6" s="10" t="e">
        <f>IF('FY2022'!$A8&lt;&gt;"",IF(AND(MONTH($K6) &lt;= 10, MONTH($L6) &gt;= 10), IF($O6 &lt;&gt; "", $E6/$O6, ""), ""),"")</f>
        <v>#VALUE!</v>
      </c>
      <c r="Z6" s="10" t="e">
        <f>IF('FY2022'!$A8&lt;&gt;"",IF(AND(MONTH($K6) &lt;= 11, MONTH($L6) &gt;= 11), IF($O6 &lt;&gt; "", $E6/$O6, ""), ""),"")</f>
        <v>#VALUE!</v>
      </c>
      <c r="AA6" s="10" t="e">
        <f>IF('FY2022'!$A8&lt;&gt;"",IF(AND(MONTH($K6) &lt;= 12, MONTH($L6) &gt;= 12), IF($O6 &lt;&gt; "", $E6/$O6, ""), ""),"")</f>
        <v>#VALUE!</v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 t="e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#VALUE!</v>
      </c>
      <c r="L7" s="7" t="e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#VALUE!</v>
      </c>
      <c r="M7" s="7" t="e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#VALUE!</v>
      </c>
      <c r="N7" s="7" t="e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#VALUE!</v>
      </c>
      <c r="O7" s="5" t="e">
        <f t="shared" si="0"/>
        <v>#VALUE!</v>
      </c>
      <c r="P7" s="10" t="e">
        <f>IF('FY2022'!$A9&lt;&gt;"",IF(AND(MONTH($K7) &lt;= 1, MONTH($L7) &gt;= 1), IF($O7 &lt;&gt; "", $E7/$O7, ""), ""),"")</f>
        <v>#VALUE!</v>
      </c>
      <c r="Q7" s="10" t="e">
        <f>IF('FY2022'!$A9&lt;&gt;"",IF(AND(MONTH($K7) &lt;= 2, MONTH($L7) &gt;= 2), IF($O7 &lt;&gt; "", $E7/$O7, ""), ""),"")</f>
        <v>#VALUE!</v>
      </c>
      <c r="R7" s="10" t="e">
        <f>IF('FY2022'!$A9&lt;&gt;"",IF(AND(MONTH($K7) &lt;= 3, MONTH($L7) &gt;= 3), IF($O7 &lt;&gt; "", $E7/$O7, ""), ""),"")</f>
        <v>#VALUE!</v>
      </c>
      <c r="S7" s="10" t="e">
        <f>IF('FY2022'!$A9&lt;&gt;"",IF(AND(MONTH($K7) &lt;= 4, MONTH($L7) &gt;= 4), IF($O7 &lt;&gt; "", $E7/$O7, ""), ""),"")</f>
        <v>#VALUE!</v>
      </c>
      <c r="T7" s="10" t="e">
        <f>IF('FY2022'!$A9&lt;&gt;"",IF(AND(MONTH($K7) &lt;= 5, MONTH($L7) &gt;= 5), IF($O7 &lt;&gt; "", $E7/$O7, ""), ""),"")</f>
        <v>#VALUE!</v>
      </c>
      <c r="U7" s="10" t="e">
        <f>IF('FY2022'!$A9&lt;&gt;"",IF(AND(MONTH($K7) &lt;= 6, MONTH($L7) &gt;= 6), IF($O7 &lt;&gt; "", $E7/$O7, ""), ""),"")</f>
        <v>#VALUE!</v>
      </c>
      <c r="V7" s="10" t="e">
        <f>IF('FY2022'!$A9&lt;&gt;"",IF(AND(MONTH($K7) &lt;= 7, MONTH($L7) &gt;= 7 ), IF($O7 &lt;&gt; "", $E7/$O7, ""), ""),"")</f>
        <v>#VALUE!</v>
      </c>
      <c r="W7" s="10" t="e">
        <f>IF('FY2022'!$A9&lt;&gt;"",IF(AND(MONTH($K7) &lt;= 8, MONTH($L7) &gt;= 8), IF($O7 &lt;&gt; "", $E7/$O7, ""), ""),"")</f>
        <v>#VALUE!</v>
      </c>
      <c r="X7" s="10" t="e">
        <f>IF('FY2022'!$A9&lt;&gt;"",IF(AND(MONTH($K7) &lt;= 9, MONTH($L7) &gt;= 9), IF($O7 &lt;&gt; "", $E7/$O7, ""), ""),"")</f>
        <v>#VALUE!</v>
      </c>
      <c r="Y7" s="10" t="e">
        <f>IF('FY2022'!$A9&lt;&gt;"",IF(AND(MONTH($K7) &lt;= 10, MONTH($L7) &gt;= 10), IF($O7 &lt;&gt; "", $E7/$O7, ""), ""),"")</f>
        <v>#VALUE!</v>
      </c>
      <c r="Z7" s="10" t="e">
        <f>IF('FY2022'!$A9&lt;&gt;"",IF(AND(MONTH($K7) &lt;= 11, MONTH($L7) &gt;= 11), IF($O7 &lt;&gt; "", $E7/$O7, ""), ""),"")</f>
        <v>#VALUE!</v>
      </c>
      <c r="AA7" s="10" t="e">
        <f>IF('FY2022'!$A9&lt;&gt;"",IF(AND(MONTH($K7) &lt;= 12, MONTH($L7) &gt;= 12), IF($O7 &lt;&gt; "", $E7/$O7, ""), ""),"")</f>
        <v>#VALUE!</v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 t="e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#VALUE!</v>
      </c>
      <c r="L8" s="7" t="e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#VALUE!</v>
      </c>
      <c r="M8" s="7" t="e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#VALUE!</v>
      </c>
      <c r="N8" s="7" t="e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#VALUE!</v>
      </c>
      <c r="O8" s="5" t="e">
        <f t="shared" si="0"/>
        <v>#VALUE!</v>
      </c>
      <c r="P8" s="10" t="e">
        <f>IF('FY2022'!$A10&lt;&gt;"",IF(AND(MONTH($K8) &lt;= 1, MONTH($L8) &gt;= 1), IF($O8 &lt;&gt; "", $E8/$O8, ""), ""),"")</f>
        <v>#VALUE!</v>
      </c>
      <c r="Q8" s="10" t="e">
        <f>IF('FY2022'!$A10&lt;&gt;"",IF(AND(MONTH($K8) &lt;= 2, MONTH($L8) &gt;= 2), IF($O8 &lt;&gt; "", $E8/$O8, ""), ""),"")</f>
        <v>#VALUE!</v>
      </c>
      <c r="R8" s="10" t="e">
        <f>IF('FY2022'!$A10&lt;&gt;"",IF(AND(MONTH($K8) &lt;= 3, MONTH($L8) &gt;= 3), IF($O8 &lt;&gt; "", $E8/$O8, ""), ""),"")</f>
        <v>#VALUE!</v>
      </c>
      <c r="S8" s="10" t="e">
        <f>IF('FY2022'!$A10&lt;&gt;"",IF(AND(MONTH($K8) &lt;= 4, MONTH($L8) &gt;= 4), IF($O8 &lt;&gt; "", $E8/$O8, ""), ""),"")</f>
        <v>#VALUE!</v>
      </c>
      <c r="T8" s="10" t="e">
        <f>IF('FY2022'!$A10&lt;&gt;"",IF(AND(MONTH($K8) &lt;= 5, MONTH($L8) &gt;= 5), IF($O8 &lt;&gt; "", $E8/$O8, ""), ""),"")</f>
        <v>#VALUE!</v>
      </c>
      <c r="U8" s="10" t="e">
        <f>IF('FY2022'!$A10&lt;&gt;"",IF(AND(MONTH($K8) &lt;= 6, MONTH($L8) &gt;= 6), IF($O8 &lt;&gt; "", $E8/$O8, ""), ""),"")</f>
        <v>#VALUE!</v>
      </c>
      <c r="V8" s="10" t="e">
        <f>IF('FY2022'!$A10&lt;&gt;"",IF(AND(MONTH($K8) &lt;= 7, MONTH($L8) &gt;= 7 ), IF($O8 &lt;&gt; "", $E8/$O8, ""), ""),"")</f>
        <v>#VALUE!</v>
      </c>
      <c r="W8" s="10" t="e">
        <f>IF('FY2022'!$A10&lt;&gt;"",IF(AND(MONTH($K8) &lt;= 8, MONTH($L8) &gt;= 8), IF($O8 &lt;&gt; "", $E8/$O8, ""), ""),"")</f>
        <v>#VALUE!</v>
      </c>
      <c r="X8" s="10" t="e">
        <f>IF('FY2022'!$A10&lt;&gt;"",IF(AND(MONTH($K8) &lt;= 9, MONTH($L8) &gt;= 9), IF($O8 &lt;&gt; "", $E8/$O8, ""), ""),"")</f>
        <v>#VALUE!</v>
      </c>
      <c r="Y8" s="10" t="e">
        <f>IF('FY2022'!$A10&lt;&gt;"",IF(AND(MONTH($K8) &lt;= 10, MONTH($L8) &gt;= 10), IF($O8 &lt;&gt; "", $E8/$O8, ""), ""),"")</f>
        <v>#VALUE!</v>
      </c>
      <c r="Z8" s="10" t="e">
        <f>IF('FY2022'!$A10&lt;&gt;"",IF(AND(MONTH($K8) &lt;= 11, MONTH($L8) &gt;= 11), IF($O8 &lt;&gt; "", $E8/$O8, ""), ""),"")</f>
        <v>#VALUE!</v>
      </c>
      <c r="AA8" s="10" t="e">
        <f>IF('FY2022'!$A10&lt;&gt;"",IF(AND(MONTH($K8) &lt;= 12, MONTH($L8) &gt;= 12), IF($O8 &lt;&gt; "", $E8/$O8, ""), ""),"")</f>
        <v>#VALUE!</v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 t="e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#VALUE!</v>
      </c>
      <c r="L9" s="7" t="e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#VALUE!</v>
      </c>
      <c r="M9" s="7" t="e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#VALUE!</v>
      </c>
      <c r="N9" s="7" t="e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#VALUE!</v>
      </c>
      <c r="O9" s="5" t="e">
        <f t="shared" si="0"/>
        <v>#VALUE!</v>
      </c>
      <c r="P9" s="10" t="e">
        <f>IF('FY2022'!$A11&lt;&gt;"",IF(AND(MONTH($K9) &lt;= 1, MONTH($L9) &gt;= 1), IF($O9 &lt;&gt; "", $E9/$O9, ""), ""),"")</f>
        <v>#VALUE!</v>
      </c>
      <c r="Q9" s="10" t="e">
        <f>IF('FY2022'!$A11&lt;&gt;"",IF(AND(MONTH($K9) &lt;= 2, MONTH($L9) &gt;= 2), IF($O9 &lt;&gt; "", $E9/$O9, ""), ""),"")</f>
        <v>#VALUE!</v>
      </c>
      <c r="R9" s="10" t="e">
        <f>IF('FY2022'!$A11&lt;&gt;"",IF(AND(MONTH($K9) &lt;= 3, MONTH($L9) &gt;= 3), IF($O9 &lt;&gt; "", $E9/$O9, ""), ""),"")</f>
        <v>#VALUE!</v>
      </c>
      <c r="S9" s="10" t="e">
        <f>IF('FY2022'!$A11&lt;&gt;"",IF(AND(MONTH($K9) &lt;= 4, MONTH($L9) &gt;= 4), IF($O9 &lt;&gt; "", $E9/$O9, ""), ""),"")</f>
        <v>#VALUE!</v>
      </c>
      <c r="T9" s="10" t="e">
        <f>IF('FY2022'!$A11&lt;&gt;"",IF(AND(MONTH($K9) &lt;= 5, MONTH($L9) &gt;= 5), IF($O9 &lt;&gt; "", $E9/$O9, ""), ""),"")</f>
        <v>#VALUE!</v>
      </c>
      <c r="U9" s="10" t="e">
        <f>IF('FY2022'!$A11&lt;&gt;"",IF(AND(MONTH($K9) &lt;= 6, MONTH($L9) &gt;= 6), IF($O9 &lt;&gt; "", $E9/$O9, ""), ""),"")</f>
        <v>#VALUE!</v>
      </c>
      <c r="V9" s="10" t="e">
        <f>IF('FY2022'!$A11&lt;&gt;"",IF(AND(MONTH($K9) &lt;= 7, MONTH($L9) &gt;= 7 ), IF($O9 &lt;&gt; "", $E9/$O9, ""), ""),"")</f>
        <v>#VALUE!</v>
      </c>
      <c r="W9" s="10" t="e">
        <f>IF('FY2022'!$A11&lt;&gt;"",IF(AND(MONTH($K9) &lt;= 8, MONTH($L9) &gt;= 8), IF($O9 &lt;&gt; "", $E9/$O9, ""), ""),"")</f>
        <v>#VALUE!</v>
      </c>
      <c r="X9" s="10" t="e">
        <f>IF('FY2022'!$A11&lt;&gt;"",IF(AND(MONTH($K9) &lt;= 9, MONTH($L9) &gt;= 9), IF($O9 &lt;&gt; "", $E9/$O9, ""), ""),"")</f>
        <v>#VALUE!</v>
      </c>
      <c r="Y9" s="10" t="e">
        <f>IF('FY2022'!$A11&lt;&gt;"",IF(AND(MONTH($K9) &lt;= 10, MONTH($L9) &gt;= 10), IF($O9 &lt;&gt; "", $E9/$O9, ""), ""),"")</f>
        <v>#VALUE!</v>
      </c>
      <c r="Z9" s="10" t="e">
        <f>IF('FY2022'!$A11&lt;&gt;"",IF(AND(MONTH($K9) &lt;= 11, MONTH($L9) &gt;= 11), IF($O9 &lt;&gt; "", $E9/$O9, ""), ""),"")</f>
        <v>#VALUE!</v>
      </c>
      <c r="AA9" s="10" t="e">
        <f>IF('FY2022'!$A11&lt;&gt;"",IF(AND(MONTH($K9) &lt;= 12, MONTH($L9) &gt;= 12), IF($O9 &lt;&gt; "", $E9/$O9, ""), ""),"")</f>
        <v>#VALUE!</v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 t="e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#VALUE!</v>
      </c>
      <c r="L10" s="7" t="e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#VALUE!</v>
      </c>
      <c r="M10" s="7" t="e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#VALUE!</v>
      </c>
      <c r="N10" s="7" t="e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#VALUE!</v>
      </c>
      <c r="O10" s="5" t="e">
        <f t="shared" si="0"/>
        <v>#VALUE!</v>
      </c>
      <c r="P10" s="10" t="e">
        <f>IF('FY2022'!$A12&lt;&gt;"",IF(AND(MONTH($K10) &lt;= 1, MONTH($L10) &gt;= 1), IF($O10 &lt;&gt; "", $E10/$O10, ""), ""),"")</f>
        <v>#VALUE!</v>
      </c>
      <c r="Q10" s="10" t="e">
        <f>IF('FY2022'!$A12&lt;&gt;"",IF(AND(MONTH($K10) &lt;= 2, MONTH($L10) &gt;= 2), IF($O10 &lt;&gt; "", $E10/$O10, ""), ""),"")</f>
        <v>#VALUE!</v>
      </c>
      <c r="R10" s="10" t="e">
        <f>IF('FY2022'!$A12&lt;&gt;"",IF(AND(MONTH($K10) &lt;= 3, MONTH($L10) &gt;= 3), IF($O10 &lt;&gt; "", $E10/$O10, ""), ""),"")</f>
        <v>#VALUE!</v>
      </c>
      <c r="S10" s="10" t="e">
        <f>IF('FY2022'!$A12&lt;&gt;"",IF(AND(MONTH($K10) &lt;= 4, MONTH($L10) &gt;= 4), IF($O10 &lt;&gt; "", $E10/$O10, ""), ""),"")</f>
        <v>#VALUE!</v>
      </c>
      <c r="T10" s="10" t="e">
        <f>IF('FY2022'!$A12&lt;&gt;"",IF(AND(MONTH($K10) &lt;= 5, MONTH($L10) &gt;= 5), IF($O10 &lt;&gt; "", $E10/$O10, ""), ""),"")</f>
        <v>#VALUE!</v>
      </c>
      <c r="U10" s="10" t="e">
        <f>IF('FY2022'!$A12&lt;&gt;"",IF(AND(MONTH($K10) &lt;= 6, MONTH($L10) &gt;= 6), IF($O10 &lt;&gt; "", $E10/$O10, ""), ""),"")</f>
        <v>#VALUE!</v>
      </c>
      <c r="V10" s="10" t="e">
        <f>IF('FY2022'!$A12&lt;&gt;"",IF(AND(MONTH($K10) &lt;= 7, MONTH($L10) &gt;= 7 ), IF($O10 &lt;&gt; "", $E10/$O10, ""), ""),"")</f>
        <v>#VALUE!</v>
      </c>
      <c r="W10" s="10" t="e">
        <f>IF('FY2022'!$A12&lt;&gt;"",IF(AND(MONTH($K10) &lt;= 8, MONTH($L10) &gt;= 8), IF($O10 &lt;&gt; "", $E10/$O10, ""), ""),"")</f>
        <v>#VALUE!</v>
      </c>
      <c r="X10" s="10" t="e">
        <f>IF('FY2022'!$A12&lt;&gt;"",IF(AND(MONTH($K10) &lt;= 9, MONTH($L10) &gt;= 9), IF($O10 &lt;&gt; "", $E10/$O10, ""), ""),"")</f>
        <v>#VALUE!</v>
      </c>
      <c r="Y10" s="10" t="e">
        <f>IF('FY2022'!$A12&lt;&gt;"",IF(AND(MONTH($K10) &lt;= 10, MONTH($L10) &gt;= 10), IF($O10 &lt;&gt; "", $E10/$O10, ""), ""),"")</f>
        <v>#VALUE!</v>
      </c>
      <c r="Z10" s="10" t="e">
        <f>IF('FY2022'!$A12&lt;&gt;"",IF(AND(MONTH($K10) &lt;= 11, MONTH($L10) &gt;= 11), IF($O10 &lt;&gt; "", $E10/$O10, ""), ""),"")</f>
        <v>#VALUE!</v>
      </c>
      <c r="AA10" s="10" t="e">
        <f>IF('FY2022'!$A12&lt;&gt;"",IF(AND(MONTH($K10) &lt;= 12, MONTH($L10) &gt;= 12), IF($O10 &lt;&gt; "", $E10/$O10, ""), ""),"")</f>
        <v>#VALUE!</v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 t="e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#VALUE!</v>
      </c>
      <c r="L11" s="7" t="e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#VALUE!</v>
      </c>
      <c r="M11" s="7" t="e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#VALUE!</v>
      </c>
      <c r="N11" s="7" t="e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#VALUE!</v>
      </c>
      <c r="O11" s="5" t="e">
        <f t="shared" si="0"/>
        <v>#VALUE!</v>
      </c>
      <c r="P11" s="10" t="e">
        <f>IF('FY2022'!$A13&lt;&gt;"",IF(AND(MONTH($K11) &lt;= 1, MONTH($L11) &gt;= 1), IF($O11 &lt;&gt; "", $E11/$O11, ""), ""),"")</f>
        <v>#VALUE!</v>
      </c>
      <c r="Q11" s="10" t="e">
        <f>IF('FY2022'!$A13&lt;&gt;"",IF(AND(MONTH($K11) &lt;= 2, MONTH($L11) &gt;= 2), IF($O11 &lt;&gt; "", $E11/$O11, ""), ""),"")</f>
        <v>#VALUE!</v>
      </c>
      <c r="R11" s="10" t="e">
        <f>IF('FY2022'!$A13&lt;&gt;"",IF(AND(MONTH($K11) &lt;= 3, MONTH($L11) &gt;= 3), IF($O11 &lt;&gt; "", $E11/$O11, ""), ""),"")</f>
        <v>#VALUE!</v>
      </c>
      <c r="S11" s="10" t="e">
        <f>IF('FY2022'!$A13&lt;&gt;"",IF(AND(MONTH($K11) &lt;= 4, MONTH($L11) &gt;= 4), IF($O11 &lt;&gt; "", $E11/$O11, ""), ""),"")</f>
        <v>#VALUE!</v>
      </c>
      <c r="T11" s="10" t="e">
        <f>IF('FY2022'!$A13&lt;&gt;"",IF(AND(MONTH($K11) &lt;= 5, MONTH($L11) &gt;= 5), IF($O11 &lt;&gt; "", $E11/$O11, ""), ""),"")</f>
        <v>#VALUE!</v>
      </c>
      <c r="U11" s="10" t="e">
        <f>IF('FY2022'!$A13&lt;&gt;"",IF(AND(MONTH($K11) &lt;= 6, MONTH($L11) &gt;= 6), IF($O11 &lt;&gt; "", $E11/$O11, ""), ""),"")</f>
        <v>#VALUE!</v>
      </c>
      <c r="V11" s="10" t="e">
        <f>IF('FY2022'!$A13&lt;&gt;"",IF(AND(MONTH($K11) &lt;= 7, MONTH($L11) &gt;= 7 ), IF($O11 &lt;&gt; "", $E11/$O11, ""), ""),"")</f>
        <v>#VALUE!</v>
      </c>
      <c r="W11" s="10" t="e">
        <f>IF('FY2022'!$A13&lt;&gt;"",IF(AND(MONTH($K11) &lt;= 8, MONTH($L11) &gt;= 8), IF($O11 &lt;&gt; "", $E11/$O11, ""), ""),"")</f>
        <v>#VALUE!</v>
      </c>
      <c r="X11" s="10" t="e">
        <f>IF('FY2022'!$A13&lt;&gt;"",IF(AND(MONTH($K11) &lt;= 9, MONTH($L11) &gt;= 9), IF($O11 &lt;&gt; "", $E11/$O11, ""), ""),"")</f>
        <v>#VALUE!</v>
      </c>
      <c r="Y11" s="10" t="e">
        <f>IF('FY2022'!$A13&lt;&gt;"",IF(AND(MONTH($K11) &lt;= 10, MONTH($L11) &gt;= 10), IF($O11 &lt;&gt; "", $E11/$O11, ""), ""),"")</f>
        <v>#VALUE!</v>
      </c>
      <c r="Z11" s="10" t="e">
        <f>IF('FY2022'!$A13&lt;&gt;"",IF(AND(MONTH($K11) &lt;= 11, MONTH($L11) &gt;= 11), IF($O11 &lt;&gt; "", $E11/$O11, ""), ""),"")</f>
        <v>#VALUE!</v>
      </c>
      <c r="AA11" s="10" t="e">
        <f>IF('FY2022'!$A13&lt;&gt;"",IF(AND(MONTH($K11) &lt;= 12, MONTH($L11) &gt;= 12), IF($O11 &lt;&gt; "", $E11/$O11, ""), ""),"")</f>
        <v>#VALUE!</v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 t="e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#VALUE!</v>
      </c>
      <c r="L12" s="7" t="e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#VALUE!</v>
      </c>
      <c r="M12" s="7" t="e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#VALUE!</v>
      </c>
      <c r="N12" s="7" t="e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#VALUE!</v>
      </c>
      <c r="O12" s="5" t="e">
        <f t="shared" si="0"/>
        <v>#VALUE!</v>
      </c>
      <c r="P12" s="10" t="e">
        <f>IF('FY2022'!$A14&lt;&gt;"",IF(AND(MONTH($K12) &lt;= 1, MONTH($L12) &gt;= 1), IF($O12 &lt;&gt; "", $E12/$O12, ""), ""),"")</f>
        <v>#VALUE!</v>
      </c>
      <c r="Q12" s="10" t="e">
        <f>IF('FY2022'!$A14&lt;&gt;"",IF(AND(MONTH($K12) &lt;= 2, MONTH($L12) &gt;= 2), IF($O12 &lt;&gt; "", $E12/$O12, ""), ""),"")</f>
        <v>#VALUE!</v>
      </c>
      <c r="R12" s="10" t="e">
        <f>IF('FY2022'!$A14&lt;&gt;"",IF(AND(MONTH($K12) &lt;= 3, MONTH($L12) &gt;= 3), IF($O12 &lt;&gt; "", $E12/$O12, ""), ""),"")</f>
        <v>#VALUE!</v>
      </c>
      <c r="S12" s="10" t="e">
        <f>IF('FY2022'!$A14&lt;&gt;"",IF(AND(MONTH($K12) &lt;= 4, MONTH($L12) &gt;= 4), IF($O12 &lt;&gt; "", $E12/$O12, ""), ""),"")</f>
        <v>#VALUE!</v>
      </c>
      <c r="T12" s="10" t="e">
        <f>IF('FY2022'!$A14&lt;&gt;"",IF(AND(MONTH($K12) &lt;= 5, MONTH($L12) &gt;= 5), IF($O12 &lt;&gt; "", $E12/$O12, ""), ""),"")</f>
        <v>#VALUE!</v>
      </c>
      <c r="U12" s="10" t="e">
        <f>IF('FY2022'!$A14&lt;&gt;"",IF(AND(MONTH($K12) &lt;= 6, MONTH($L12) &gt;= 6), IF($O12 &lt;&gt; "", $E12/$O12, ""), ""),"")</f>
        <v>#VALUE!</v>
      </c>
      <c r="V12" s="10" t="e">
        <f>IF('FY2022'!$A14&lt;&gt;"",IF(AND(MONTH($K12) &lt;= 7, MONTH($L12) &gt;= 7 ), IF($O12 &lt;&gt; "", $E12/$O12, ""), ""),"")</f>
        <v>#VALUE!</v>
      </c>
      <c r="W12" s="10" t="e">
        <f>IF('FY2022'!$A14&lt;&gt;"",IF(AND(MONTH($K12) &lt;= 8, MONTH($L12) &gt;= 8), IF($O12 &lt;&gt; "", $E12/$O12, ""), ""),"")</f>
        <v>#VALUE!</v>
      </c>
      <c r="X12" s="10" t="e">
        <f>IF('FY2022'!$A14&lt;&gt;"",IF(AND(MONTH($K12) &lt;= 9, MONTH($L12) &gt;= 9), IF($O12 &lt;&gt; "", $E12/$O12, ""), ""),"")</f>
        <v>#VALUE!</v>
      </c>
      <c r="Y12" s="10" t="e">
        <f>IF('FY2022'!$A14&lt;&gt;"",IF(AND(MONTH($K12) &lt;= 10, MONTH($L12) &gt;= 10), IF($O12 &lt;&gt; "", $E12/$O12, ""), ""),"")</f>
        <v>#VALUE!</v>
      </c>
      <c r="Z12" s="10" t="e">
        <f>IF('FY2022'!$A14&lt;&gt;"",IF(AND(MONTH($K12) &lt;= 11, MONTH($L12) &gt;= 11), IF($O12 &lt;&gt; "", $E12/$O12, ""), ""),"")</f>
        <v>#VALUE!</v>
      </c>
      <c r="AA12" s="10" t="e">
        <f>IF('FY2022'!$A14&lt;&gt;"",IF(AND(MONTH($K12) &lt;= 12, MONTH($L12) &gt;= 12), IF($O12 &lt;&gt; "", $E12/$O12, ""), ""),"")</f>
        <v>#VALUE!</v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 t="e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#VALUE!</v>
      </c>
      <c r="L13" s="7" t="e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#VALUE!</v>
      </c>
      <c r="M13" s="7" t="e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#VALUE!</v>
      </c>
      <c r="N13" s="7" t="e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#VALUE!</v>
      </c>
      <c r="O13" s="5" t="e">
        <f t="shared" si="0"/>
        <v>#VALUE!</v>
      </c>
      <c r="P13" s="10" t="e">
        <f>IF('FY2022'!$A15&lt;&gt;"",IF(AND(MONTH($K13) &lt;= 1, MONTH($L13) &gt;= 1), IF($O13 &lt;&gt; "", $E13/$O13, ""), ""),"")</f>
        <v>#VALUE!</v>
      </c>
      <c r="Q13" s="10" t="e">
        <f>IF('FY2022'!$A15&lt;&gt;"",IF(AND(MONTH($K13) &lt;= 2, MONTH($L13) &gt;= 2), IF($O13 &lt;&gt; "", $E13/$O13, ""), ""),"")</f>
        <v>#VALUE!</v>
      </c>
      <c r="R13" s="10" t="e">
        <f>IF('FY2022'!$A15&lt;&gt;"",IF(AND(MONTH($K13) &lt;= 3, MONTH($L13) &gt;= 3), IF($O13 &lt;&gt; "", $E13/$O13, ""), ""),"")</f>
        <v>#VALUE!</v>
      </c>
      <c r="S13" s="10" t="e">
        <f>IF('FY2022'!$A15&lt;&gt;"",IF(AND(MONTH($K13) &lt;= 4, MONTH($L13) &gt;= 4), IF($O13 &lt;&gt; "", $E13/$O13, ""), ""),"")</f>
        <v>#VALUE!</v>
      </c>
      <c r="T13" s="10" t="e">
        <f>IF('FY2022'!$A15&lt;&gt;"",IF(AND(MONTH($K13) &lt;= 5, MONTH($L13) &gt;= 5), IF($O13 &lt;&gt; "", $E13/$O13, ""), ""),"")</f>
        <v>#VALUE!</v>
      </c>
      <c r="U13" s="10" t="e">
        <f>IF('FY2022'!$A15&lt;&gt;"",IF(AND(MONTH($K13) &lt;= 6, MONTH($L13) &gt;= 6), IF($O13 &lt;&gt; "", $E13/$O13, ""), ""),"")</f>
        <v>#VALUE!</v>
      </c>
      <c r="V13" s="10" t="e">
        <f>IF('FY2022'!$A15&lt;&gt;"",IF(AND(MONTH($K13) &lt;= 7, MONTH($L13) &gt;= 7 ), IF($O13 &lt;&gt; "", $E13/$O13, ""), ""),"")</f>
        <v>#VALUE!</v>
      </c>
      <c r="W13" s="10" t="e">
        <f>IF('FY2022'!$A15&lt;&gt;"",IF(AND(MONTH($K13) &lt;= 8, MONTH($L13) &gt;= 8), IF($O13 &lt;&gt; "", $E13/$O13, ""), ""),"")</f>
        <v>#VALUE!</v>
      </c>
      <c r="X13" s="10" t="e">
        <f>IF('FY2022'!$A15&lt;&gt;"",IF(AND(MONTH($K13) &lt;= 9, MONTH($L13) &gt;= 9), IF($O13 &lt;&gt; "", $E13/$O13, ""), ""),"")</f>
        <v>#VALUE!</v>
      </c>
      <c r="Y13" s="10" t="e">
        <f>IF('FY2022'!$A15&lt;&gt;"",IF(AND(MONTH($K13) &lt;= 10, MONTH($L13) &gt;= 10), IF($O13 &lt;&gt; "", $E13/$O13, ""), ""),"")</f>
        <v>#VALUE!</v>
      </c>
      <c r="Z13" s="10" t="e">
        <f>IF('FY2022'!$A15&lt;&gt;"",IF(AND(MONTH($K13) &lt;= 11, MONTH($L13) &gt;= 11), IF($O13 &lt;&gt; "", $E13/$O13, ""), ""),"")</f>
        <v>#VALUE!</v>
      </c>
      <c r="AA13" s="10" t="e">
        <f>IF('FY2022'!$A15&lt;&gt;"",IF(AND(MONTH($K13) &lt;= 12, MONTH($L13) &gt;= 12), IF($O13 &lt;&gt; "", $E13/$O13, ""), ""),"")</f>
        <v>#VALUE!</v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 t="e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#VALUE!</v>
      </c>
      <c r="L14" s="7" t="e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#VALUE!</v>
      </c>
      <c r="M14" s="7" t="e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#VALUE!</v>
      </c>
      <c r="N14" s="7" t="e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#VALUE!</v>
      </c>
      <c r="O14" s="5" t="e">
        <f t="shared" si="0"/>
        <v>#VALUE!</v>
      </c>
      <c r="P14" s="10" t="e">
        <f>IF('FY2022'!$A16&lt;&gt;"",IF(AND(MONTH($K14) &lt;= 1, MONTH($L14) &gt;= 1), IF($O14 &lt;&gt; "", $E14/$O14, ""), ""),"")</f>
        <v>#VALUE!</v>
      </c>
      <c r="Q14" s="10" t="e">
        <f>IF('FY2022'!$A16&lt;&gt;"",IF(AND(MONTH($K14) &lt;= 2, MONTH($L14) &gt;= 2), IF($O14 &lt;&gt; "", $E14/$O14, ""), ""),"")</f>
        <v>#VALUE!</v>
      </c>
      <c r="R14" s="10" t="e">
        <f>IF('FY2022'!$A16&lt;&gt;"",IF(AND(MONTH($K14) &lt;= 3, MONTH($L14) &gt;= 3), IF($O14 &lt;&gt; "", $E14/$O14, ""), ""),"")</f>
        <v>#VALUE!</v>
      </c>
      <c r="S14" s="10" t="e">
        <f>IF('FY2022'!$A16&lt;&gt;"",IF(AND(MONTH($K14) &lt;= 4, MONTH($L14) &gt;= 4), IF($O14 &lt;&gt; "", $E14/$O14, ""), ""),"")</f>
        <v>#VALUE!</v>
      </c>
      <c r="T14" s="10" t="e">
        <f>IF('FY2022'!$A16&lt;&gt;"",IF(AND(MONTH($K14) &lt;= 5, MONTH($L14) &gt;= 5), IF($O14 &lt;&gt; "", $E14/$O14, ""), ""),"")</f>
        <v>#VALUE!</v>
      </c>
      <c r="U14" s="10" t="e">
        <f>IF('FY2022'!$A16&lt;&gt;"",IF(AND(MONTH($K14) &lt;= 6, MONTH($L14) &gt;= 6), IF($O14 &lt;&gt; "", $E14/$O14, ""), ""),"")</f>
        <v>#VALUE!</v>
      </c>
      <c r="V14" s="10" t="e">
        <f>IF('FY2022'!$A16&lt;&gt;"",IF(AND(MONTH($K14) &lt;= 7, MONTH($L14) &gt;= 7 ), IF($O14 &lt;&gt; "", $E14/$O14, ""), ""),"")</f>
        <v>#VALUE!</v>
      </c>
      <c r="W14" s="10" t="e">
        <f>IF('FY2022'!$A16&lt;&gt;"",IF(AND(MONTH($K14) &lt;= 8, MONTH($L14) &gt;= 8), IF($O14 &lt;&gt; "", $E14/$O14, ""), ""),"")</f>
        <v>#VALUE!</v>
      </c>
      <c r="X14" s="10" t="e">
        <f>IF('FY2022'!$A16&lt;&gt;"",IF(AND(MONTH($K14) &lt;= 9, MONTH($L14) &gt;= 9), IF($O14 &lt;&gt; "", $E14/$O14, ""), ""),"")</f>
        <v>#VALUE!</v>
      </c>
      <c r="Y14" s="10" t="e">
        <f>IF('FY2022'!$A16&lt;&gt;"",IF(AND(MONTH($K14) &lt;= 10, MONTH($L14) &gt;= 10), IF($O14 &lt;&gt; "", $E14/$O14, ""), ""),"")</f>
        <v>#VALUE!</v>
      </c>
      <c r="Z14" s="10" t="e">
        <f>IF('FY2022'!$A16&lt;&gt;"",IF(AND(MONTH($K14) &lt;= 11, MONTH($L14) &gt;= 11), IF($O14 &lt;&gt; "", $E14/$O14, ""), ""),"")</f>
        <v>#VALUE!</v>
      </c>
      <c r="AA14" s="10" t="e">
        <f>IF('FY2022'!$A16&lt;&gt;"",IF(AND(MONTH($K14) &lt;= 12, MONTH($L14) &gt;= 12), IF($O14 &lt;&gt; "", $E14/$O14, ""), ""),"")</f>
        <v>#VALUE!</v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 t="e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#VALUE!</v>
      </c>
      <c r="L15" s="7" t="e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#VALUE!</v>
      </c>
      <c r="M15" s="7" t="e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#VALUE!</v>
      </c>
      <c r="N15" s="7" t="e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#VALUE!</v>
      </c>
      <c r="O15" s="5" t="e">
        <f t="shared" si="0"/>
        <v>#VALUE!</v>
      </c>
      <c r="P15" s="10" t="e">
        <f>IF('FY2022'!$A17&lt;&gt;"",IF(AND(MONTH($K15) &lt;= 1, MONTH($L15) &gt;= 1), IF($O15 &lt;&gt; "", $E15/$O15, ""), ""),"")</f>
        <v>#VALUE!</v>
      </c>
      <c r="Q15" s="10" t="e">
        <f>IF('FY2022'!$A17&lt;&gt;"",IF(AND(MONTH($K15) &lt;= 2, MONTH($L15) &gt;= 2), IF($O15 &lt;&gt; "", $E15/$O15, ""), ""),"")</f>
        <v>#VALUE!</v>
      </c>
      <c r="R15" s="10" t="e">
        <f>IF('FY2022'!$A17&lt;&gt;"",IF(AND(MONTH($K15) &lt;= 3, MONTH($L15) &gt;= 3), IF($O15 &lt;&gt; "", $E15/$O15, ""), ""),"")</f>
        <v>#VALUE!</v>
      </c>
      <c r="S15" s="10" t="e">
        <f>IF('FY2022'!$A17&lt;&gt;"",IF(AND(MONTH($K15) &lt;= 4, MONTH($L15) &gt;= 4), IF($O15 &lt;&gt; "", $E15/$O15, ""), ""),"")</f>
        <v>#VALUE!</v>
      </c>
      <c r="T15" s="10" t="e">
        <f>IF('FY2022'!$A17&lt;&gt;"",IF(AND(MONTH($K15) &lt;= 5, MONTH($L15) &gt;= 5), IF($O15 &lt;&gt; "", $E15/$O15, ""), ""),"")</f>
        <v>#VALUE!</v>
      </c>
      <c r="U15" s="10" t="e">
        <f>IF('FY2022'!$A17&lt;&gt;"",IF(AND(MONTH($K15) &lt;= 6, MONTH($L15) &gt;= 6), IF($O15 &lt;&gt; "", $E15/$O15, ""), ""),"")</f>
        <v>#VALUE!</v>
      </c>
      <c r="V15" s="10" t="e">
        <f>IF('FY2022'!$A17&lt;&gt;"",IF(AND(MONTH($K15) &lt;= 7, MONTH($L15) &gt;= 7 ), IF($O15 &lt;&gt; "", $E15/$O15, ""), ""),"")</f>
        <v>#VALUE!</v>
      </c>
      <c r="W15" s="10" t="e">
        <f>IF('FY2022'!$A17&lt;&gt;"",IF(AND(MONTH($K15) &lt;= 8, MONTH($L15) &gt;= 8), IF($O15 &lt;&gt; "", $E15/$O15, ""), ""),"")</f>
        <v>#VALUE!</v>
      </c>
      <c r="X15" s="10" t="e">
        <f>IF('FY2022'!$A17&lt;&gt;"",IF(AND(MONTH($K15) &lt;= 9, MONTH($L15) &gt;= 9), IF($O15 &lt;&gt; "", $E15/$O15, ""), ""),"")</f>
        <v>#VALUE!</v>
      </c>
      <c r="Y15" s="10" t="e">
        <f>IF('FY2022'!$A17&lt;&gt;"",IF(AND(MONTH($K15) &lt;= 10, MONTH($L15) &gt;= 10), IF($O15 &lt;&gt; "", $E15/$O15, ""), ""),"")</f>
        <v>#VALUE!</v>
      </c>
      <c r="Z15" s="10" t="e">
        <f>IF('FY2022'!$A17&lt;&gt;"",IF(AND(MONTH($K15) &lt;= 11, MONTH($L15) &gt;= 11), IF($O15 &lt;&gt; "", $E15/$O15, ""), ""),"")</f>
        <v>#VALUE!</v>
      </c>
      <c r="AA15" s="10" t="e">
        <f>IF('FY2022'!$A17&lt;&gt;"",IF(AND(MONTH($K15) &lt;= 12, MONTH($L15) &gt;= 12), IF($O15 &lt;&gt; "", $E15/$O15, ""), ""),"")</f>
        <v>#VALUE!</v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 t="e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#VALUE!</v>
      </c>
      <c r="L16" s="7" t="e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#VALUE!</v>
      </c>
      <c r="M16" s="7" t="e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#VALUE!</v>
      </c>
      <c r="N16" s="7" t="e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#VALUE!</v>
      </c>
      <c r="O16" s="5" t="e">
        <f t="shared" si="0"/>
        <v>#VALUE!</v>
      </c>
      <c r="P16" s="10" t="e">
        <f>IF('FY2022'!$A18&lt;&gt;"",IF(AND(MONTH($K16) &lt;= 1, MONTH($L16) &gt;= 1), IF($O16 &lt;&gt; "", $E16/$O16, ""), ""),"")</f>
        <v>#VALUE!</v>
      </c>
      <c r="Q16" s="10" t="e">
        <f>IF('FY2022'!$A18&lt;&gt;"",IF(AND(MONTH($K16) &lt;= 2, MONTH($L16) &gt;= 2), IF($O16 &lt;&gt; "", $E16/$O16, ""), ""),"")</f>
        <v>#VALUE!</v>
      </c>
      <c r="R16" s="10" t="e">
        <f>IF('FY2022'!$A18&lt;&gt;"",IF(AND(MONTH($K16) &lt;= 3, MONTH($L16) &gt;= 3), IF($O16 &lt;&gt; "", $E16/$O16, ""), ""),"")</f>
        <v>#VALUE!</v>
      </c>
      <c r="S16" s="10" t="e">
        <f>IF('FY2022'!$A18&lt;&gt;"",IF(AND(MONTH($K16) &lt;= 4, MONTH($L16) &gt;= 4), IF($O16 &lt;&gt; "", $E16/$O16, ""), ""),"")</f>
        <v>#VALUE!</v>
      </c>
      <c r="T16" s="10" t="e">
        <f>IF('FY2022'!$A18&lt;&gt;"",IF(AND(MONTH($K16) &lt;= 5, MONTH($L16) &gt;= 5), IF($O16 &lt;&gt; "", $E16/$O16, ""), ""),"")</f>
        <v>#VALUE!</v>
      </c>
      <c r="U16" s="10" t="e">
        <f>IF('FY2022'!$A18&lt;&gt;"",IF(AND(MONTH($K16) &lt;= 6, MONTH($L16) &gt;= 6), IF($O16 &lt;&gt; "", $E16/$O16, ""), ""),"")</f>
        <v>#VALUE!</v>
      </c>
      <c r="V16" s="10" t="e">
        <f>IF('FY2022'!$A18&lt;&gt;"",IF(AND(MONTH($K16) &lt;= 7, MONTH($L16) &gt;= 7 ), IF($O16 &lt;&gt; "", $E16/$O16, ""), ""),"")</f>
        <v>#VALUE!</v>
      </c>
      <c r="W16" s="10" t="e">
        <f>IF('FY2022'!$A18&lt;&gt;"",IF(AND(MONTH($K16) &lt;= 8, MONTH($L16) &gt;= 8), IF($O16 &lt;&gt; "", $E16/$O16, ""), ""),"")</f>
        <v>#VALUE!</v>
      </c>
      <c r="X16" s="10" t="e">
        <f>IF('FY2022'!$A18&lt;&gt;"",IF(AND(MONTH($K16) &lt;= 9, MONTH($L16) &gt;= 9), IF($O16 &lt;&gt; "", $E16/$O16, ""), ""),"")</f>
        <v>#VALUE!</v>
      </c>
      <c r="Y16" s="10" t="e">
        <f>IF('FY2022'!$A18&lt;&gt;"",IF(AND(MONTH($K16) &lt;= 10, MONTH($L16) &gt;= 10), IF($O16 &lt;&gt; "", $E16/$O16, ""), ""),"")</f>
        <v>#VALUE!</v>
      </c>
      <c r="Z16" s="10" t="e">
        <f>IF('FY2022'!$A18&lt;&gt;"",IF(AND(MONTH($K16) &lt;= 11, MONTH($L16) &gt;= 11), IF($O16 &lt;&gt; "", $E16/$O16, ""), ""),"")</f>
        <v>#VALUE!</v>
      </c>
      <c r="AA16" s="10" t="e">
        <f>IF('FY2022'!$A18&lt;&gt;"",IF(AND(MONTH($K16) &lt;= 12, MONTH($L16) &gt;= 12), IF($O16 &lt;&gt; "", $E16/$O16, ""), ""),"")</f>
        <v>#VALUE!</v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 t="e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#VALUE!</v>
      </c>
      <c r="L17" s="7" t="e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#VALUE!</v>
      </c>
      <c r="M17" s="7" t="e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#VALUE!</v>
      </c>
      <c r="N17" s="7" t="e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#VALUE!</v>
      </c>
      <c r="O17" s="5" t="e">
        <f t="shared" si="0"/>
        <v>#VALUE!</v>
      </c>
      <c r="P17" s="10" t="e">
        <f>IF('FY2022'!$A19&lt;&gt;"",IF(AND(MONTH($K17) &lt;= 1, MONTH($L17) &gt;= 1), IF($O17 &lt;&gt; "", $E17/$O17, ""), ""),"")</f>
        <v>#VALUE!</v>
      </c>
      <c r="Q17" s="10" t="e">
        <f>IF('FY2022'!$A19&lt;&gt;"",IF(AND(MONTH($K17) &lt;= 2, MONTH($L17) &gt;= 2), IF($O17 &lt;&gt; "", $E17/$O17, ""), ""),"")</f>
        <v>#VALUE!</v>
      </c>
      <c r="R17" s="10" t="e">
        <f>IF('FY2022'!$A19&lt;&gt;"",IF(AND(MONTH($K17) &lt;= 3, MONTH($L17) &gt;= 3), IF($O17 &lt;&gt; "", $E17/$O17, ""), ""),"")</f>
        <v>#VALUE!</v>
      </c>
      <c r="S17" s="10" t="e">
        <f>IF('FY2022'!$A19&lt;&gt;"",IF(AND(MONTH($K17) &lt;= 4, MONTH($L17) &gt;= 4), IF($O17 &lt;&gt; "", $E17/$O17, ""), ""),"")</f>
        <v>#VALUE!</v>
      </c>
      <c r="T17" s="10" t="e">
        <f>IF('FY2022'!$A19&lt;&gt;"",IF(AND(MONTH($K17) &lt;= 5, MONTH($L17) &gt;= 5), IF($O17 &lt;&gt; "", $E17/$O17, ""), ""),"")</f>
        <v>#VALUE!</v>
      </c>
      <c r="U17" s="10" t="e">
        <f>IF('FY2022'!$A19&lt;&gt;"",IF(AND(MONTH($K17) &lt;= 6, MONTH($L17) &gt;= 6), IF($O17 &lt;&gt; "", $E17/$O17, ""), ""),"")</f>
        <v>#VALUE!</v>
      </c>
      <c r="V17" s="10" t="e">
        <f>IF('FY2022'!$A19&lt;&gt;"",IF(AND(MONTH($K17) &lt;= 7, MONTH($L17) &gt;= 7 ), IF($O17 &lt;&gt; "", $E17/$O17, ""), ""),"")</f>
        <v>#VALUE!</v>
      </c>
      <c r="W17" s="10" t="e">
        <f>IF('FY2022'!$A19&lt;&gt;"",IF(AND(MONTH($K17) &lt;= 8, MONTH($L17) &gt;= 8), IF($O17 &lt;&gt; "", $E17/$O17, ""), ""),"")</f>
        <v>#VALUE!</v>
      </c>
      <c r="X17" s="10" t="e">
        <f>IF('FY2022'!$A19&lt;&gt;"",IF(AND(MONTH($K17) &lt;= 9, MONTH($L17) &gt;= 9), IF($O17 &lt;&gt; "", $E17/$O17, ""), ""),"")</f>
        <v>#VALUE!</v>
      </c>
      <c r="Y17" s="10" t="e">
        <f>IF('FY2022'!$A19&lt;&gt;"",IF(AND(MONTH($K17) &lt;= 10, MONTH($L17) &gt;= 10), IF($O17 &lt;&gt; "", $E17/$O17, ""), ""),"")</f>
        <v>#VALUE!</v>
      </c>
      <c r="Z17" s="10" t="e">
        <f>IF('FY2022'!$A19&lt;&gt;"",IF(AND(MONTH($K17) &lt;= 11, MONTH($L17) &gt;= 11), IF($O17 &lt;&gt; "", $E17/$O17, ""), ""),"")</f>
        <v>#VALUE!</v>
      </c>
      <c r="AA17" s="10" t="e">
        <f>IF('FY2022'!$A19&lt;&gt;"",IF(AND(MONTH($K17) &lt;= 12, MONTH($L17) &gt;= 12), IF($O17 &lt;&gt; "", $E17/$O17, ""), ""),"")</f>
        <v>#VALUE!</v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 t="e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#VALUE!</v>
      </c>
      <c r="L18" s="7" t="e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#VALUE!</v>
      </c>
      <c r="M18" s="7" t="e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#VALUE!</v>
      </c>
      <c r="N18" s="7" t="e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#VALUE!</v>
      </c>
      <c r="O18" s="5" t="e">
        <f t="shared" si="0"/>
        <v>#VALUE!</v>
      </c>
      <c r="P18" s="10" t="e">
        <f>IF('FY2022'!$A20&lt;&gt;"",IF(AND(MONTH($K18) &lt;= 1, MONTH($L18) &gt;= 1), IF($O18 &lt;&gt; "", $E18/$O18, ""), ""),"")</f>
        <v>#VALUE!</v>
      </c>
      <c r="Q18" s="10" t="e">
        <f>IF('FY2022'!$A20&lt;&gt;"",IF(AND(MONTH($K18) &lt;= 2, MONTH($L18) &gt;= 2), IF($O18 &lt;&gt; "", $E18/$O18, ""), ""),"")</f>
        <v>#VALUE!</v>
      </c>
      <c r="R18" s="10" t="e">
        <f>IF('FY2022'!$A20&lt;&gt;"",IF(AND(MONTH($K18) &lt;= 3, MONTH($L18) &gt;= 3), IF($O18 &lt;&gt; "", $E18/$O18, ""), ""),"")</f>
        <v>#VALUE!</v>
      </c>
      <c r="S18" s="10" t="e">
        <f>IF('FY2022'!$A20&lt;&gt;"",IF(AND(MONTH($K18) &lt;= 4, MONTH($L18) &gt;= 4), IF($O18 &lt;&gt; "", $E18/$O18, ""), ""),"")</f>
        <v>#VALUE!</v>
      </c>
      <c r="T18" s="10" t="e">
        <f>IF('FY2022'!$A20&lt;&gt;"",IF(AND(MONTH($K18) &lt;= 5, MONTH($L18) &gt;= 5), IF($O18 &lt;&gt; "", $E18/$O18, ""), ""),"")</f>
        <v>#VALUE!</v>
      </c>
      <c r="U18" s="10" t="e">
        <f>IF('FY2022'!$A20&lt;&gt;"",IF(AND(MONTH($K18) &lt;= 6, MONTH($L18) &gt;= 6), IF($O18 &lt;&gt; "", $E18/$O18, ""), ""),"")</f>
        <v>#VALUE!</v>
      </c>
      <c r="V18" s="10" t="e">
        <f>IF('FY2022'!$A20&lt;&gt;"",IF(AND(MONTH($K18) &lt;= 7, MONTH($L18) &gt;= 7 ), IF($O18 &lt;&gt; "", $E18/$O18, ""), ""),"")</f>
        <v>#VALUE!</v>
      </c>
      <c r="W18" s="10" t="e">
        <f>IF('FY2022'!$A20&lt;&gt;"",IF(AND(MONTH($K18) &lt;= 8, MONTH($L18) &gt;= 8), IF($O18 &lt;&gt; "", $E18/$O18, ""), ""),"")</f>
        <v>#VALUE!</v>
      </c>
      <c r="X18" s="10" t="e">
        <f>IF('FY2022'!$A20&lt;&gt;"",IF(AND(MONTH($K18) &lt;= 9, MONTH($L18) &gt;= 9), IF($O18 &lt;&gt; "", $E18/$O18, ""), ""),"")</f>
        <v>#VALUE!</v>
      </c>
      <c r="Y18" s="10" t="e">
        <f>IF('FY2022'!$A20&lt;&gt;"",IF(AND(MONTH($K18) &lt;= 10, MONTH($L18) &gt;= 10), IF($O18 &lt;&gt; "", $E18/$O18, ""), ""),"")</f>
        <v>#VALUE!</v>
      </c>
      <c r="Z18" s="10" t="e">
        <f>IF('FY2022'!$A20&lt;&gt;"",IF(AND(MONTH($K18) &lt;= 11, MONTH($L18) &gt;= 11), IF($O18 &lt;&gt; "", $E18/$O18, ""), ""),"")</f>
        <v>#VALUE!</v>
      </c>
      <c r="AA18" s="10" t="e">
        <f>IF('FY2022'!$A20&lt;&gt;"",IF(AND(MONTH($K18) &lt;= 12, MONTH($L18) &gt;= 12), IF($O18 &lt;&gt; "", $E18/$O18, ""), ""),"")</f>
        <v>#VALUE!</v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 t="e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#VALUE!</v>
      </c>
      <c r="L19" s="7" t="e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#VALUE!</v>
      </c>
      <c r="M19" s="7" t="e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#VALUE!</v>
      </c>
      <c r="N19" s="7" t="e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#VALUE!</v>
      </c>
      <c r="O19" s="5" t="e">
        <f t="shared" si="0"/>
        <v>#VALUE!</v>
      </c>
      <c r="P19" s="10" t="e">
        <f>IF('FY2022'!$A21&lt;&gt;"",IF(AND(MONTH($K19) &lt;= 1, MONTH($L19) &gt;= 1), IF($O19 &lt;&gt; "", $E19/$O19, ""), ""),"")</f>
        <v>#VALUE!</v>
      </c>
      <c r="Q19" s="10" t="e">
        <f>IF('FY2022'!$A21&lt;&gt;"",IF(AND(MONTH($K19) &lt;= 2, MONTH($L19) &gt;= 2), IF($O19 &lt;&gt; "", $E19/$O19, ""), ""),"")</f>
        <v>#VALUE!</v>
      </c>
      <c r="R19" s="10" t="e">
        <f>IF('FY2022'!$A21&lt;&gt;"",IF(AND(MONTH($K19) &lt;= 3, MONTH($L19) &gt;= 3), IF($O19 &lt;&gt; "", $E19/$O19, ""), ""),"")</f>
        <v>#VALUE!</v>
      </c>
      <c r="S19" s="10" t="e">
        <f>IF('FY2022'!$A21&lt;&gt;"",IF(AND(MONTH($K19) &lt;= 4, MONTH($L19) &gt;= 4), IF($O19 &lt;&gt; "", $E19/$O19, ""), ""),"")</f>
        <v>#VALUE!</v>
      </c>
      <c r="T19" s="10" t="e">
        <f>IF('FY2022'!$A21&lt;&gt;"",IF(AND(MONTH($K19) &lt;= 5, MONTH($L19) &gt;= 5), IF($O19 &lt;&gt; "", $E19/$O19, ""), ""),"")</f>
        <v>#VALUE!</v>
      </c>
      <c r="U19" s="10" t="e">
        <f>IF('FY2022'!$A21&lt;&gt;"",IF(AND(MONTH($K19) &lt;= 6, MONTH($L19) &gt;= 6), IF($O19 &lt;&gt; "", $E19/$O19, ""), ""),"")</f>
        <v>#VALUE!</v>
      </c>
      <c r="V19" s="10" t="e">
        <f>IF('FY2022'!$A21&lt;&gt;"",IF(AND(MONTH($K19) &lt;= 7, MONTH($L19) &gt;= 7 ), IF($O19 &lt;&gt; "", $E19/$O19, ""), ""),"")</f>
        <v>#VALUE!</v>
      </c>
      <c r="W19" s="10" t="e">
        <f>IF('FY2022'!$A21&lt;&gt;"",IF(AND(MONTH($K19) &lt;= 8, MONTH($L19) &gt;= 8), IF($O19 &lt;&gt; "", $E19/$O19, ""), ""),"")</f>
        <v>#VALUE!</v>
      </c>
      <c r="X19" s="10" t="e">
        <f>IF('FY2022'!$A21&lt;&gt;"",IF(AND(MONTH($K19) &lt;= 9, MONTH($L19) &gt;= 9), IF($O19 &lt;&gt; "", $E19/$O19, ""), ""),"")</f>
        <v>#VALUE!</v>
      </c>
      <c r="Y19" s="10" t="e">
        <f>IF('FY2022'!$A21&lt;&gt;"",IF(AND(MONTH($K19) &lt;= 10, MONTH($L19) &gt;= 10), IF($O19 &lt;&gt; "", $E19/$O19, ""), ""),"")</f>
        <v>#VALUE!</v>
      </c>
      <c r="Z19" s="10" t="e">
        <f>IF('FY2022'!$A21&lt;&gt;"",IF(AND(MONTH($K19) &lt;= 11, MONTH($L19) &gt;= 11), IF($O19 &lt;&gt; "", $E19/$O19, ""), ""),"")</f>
        <v>#VALUE!</v>
      </c>
      <c r="AA19" s="10" t="e">
        <f>IF('FY2022'!$A21&lt;&gt;"",IF(AND(MONTH($K19) &lt;= 12, MONTH($L19) &gt;= 12), IF($O19 &lt;&gt; "", $E19/$O19, ""), ""),"")</f>
        <v>#VALUE!</v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 t="e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#VALUE!</v>
      </c>
      <c r="L20" s="7" t="e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#VALUE!</v>
      </c>
      <c r="M20" s="7" t="e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#VALUE!</v>
      </c>
      <c r="N20" s="7" t="e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#VALUE!</v>
      </c>
      <c r="O20" s="5" t="e">
        <f t="shared" si="0"/>
        <v>#VALUE!</v>
      </c>
      <c r="P20" s="10" t="e">
        <f>IF('FY2022'!$A22&lt;&gt;"",IF(AND(MONTH($K20) &lt;= 1, MONTH($L20) &gt;= 1), IF($O20 &lt;&gt; "", $E20/$O20, ""), ""),"")</f>
        <v>#VALUE!</v>
      </c>
      <c r="Q20" s="10" t="e">
        <f>IF('FY2022'!$A22&lt;&gt;"",IF(AND(MONTH($K20) &lt;= 2, MONTH($L20) &gt;= 2), IF($O20 &lt;&gt; "", $E20/$O20, ""), ""),"")</f>
        <v>#VALUE!</v>
      </c>
      <c r="R20" s="10" t="e">
        <f>IF('FY2022'!$A22&lt;&gt;"",IF(AND(MONTH($K20) &lt;= 3, MONTH($L20) &gt;= 3), IF($O20 &lt;&gt; "", $E20/$O20, ""), ""),"")</f>
        <v>#VALUE!</v>
      </c>
      <c r="S20" s="10" t="e">
        <f>IF('FY2022'!$A22&lt;&gt;"",IF(AND(MONTH($K20) &lt;= 4, MONTH($L20) &gt;= 4), IF($O20 &lt;&gt; "", $E20/$O20, ""), ""),"")</f>
        <v>#VALUE!</v>
      </c>
      <c r="T20" s="10" t="e">
        <f>IF('FY2022'!$A22&lt;&gt;"",IF(AND(MONTH($K20) &lt;= 5, MONTH($L20) &gt;= 5), IF($O20 &lt;&gt; "", $E20/$O20, ""), ""),"")</f>
        <v>#VALUE!</v>
      </c>
      <c r="U20" s="10" t="e">
        <f>IF('FY2022'!$A22&lt;&gt;"",IF(AND(MONTH($K20) &lt;= 6, MONTH($L20) &gt;= 6), IF($O20 &lt;&gt; "", $E20/$O20, ""), ""),"")</f>
        <v>#VALUE!</v>
      </c>
      <c r="V20" s="10" t="e">
        <f>IF('FY2022'!$A22&lt;&gt;"",IF(AND(MONTH($K20) &lt;= 7, MONTH($L20) &gt;= 7 ), IF($O20 &lt;&gt; "", $E20/$O20, ""), ""),"")</f>
        <v>#VALUE!</v>
      </c>
      <c r="W20" s="10" t="e">
        <f>IF('FY2022'!$A22&lt;&gt;"",IF(AND(MONTH($K20) &lt;= 8, MONTH($L20) &gt;= 8), IF($O20 &lt;&gt; "", $E20/$O20, ""), ""),"")</f>
        <v>#VALUE!</v>
      </c>
      <c r="X20" s="10" t="e">
        <f>IF('FY2022'!$A22&lt;&gt;"",IF(AND(MONTH($K20) &lt;= 9, MONTH($L20) &gt;= 9), IF($O20 &lt;&gt; "", $E20/$O20, ""), ""),"")</f>
        <v>#VALUE!</v>
      </c>
      <c r="Y20" s="10" t="e">
        <f>IF('FY2022'!$A22&lt;&gt;"",IF(AND(MONTH($K20) &lt;= 10, MONTH($L20) &gt;= 10), IF($O20 &lt;&gt; "", $E20/$O20, ""), ""),"")</f>
        <v>#VALUE!</v>
      </c>
      <c r="Z20" s="10" t="e">
        <f>IF('FY2022'!$A22&lt;&gt;"",IF(AND(MONTH($K20) &lt;= 11, MONTH($L20) &gt;= 11), IF($O20 &lt;&gt; "", $E20/$O20, ""), ""),"")</f>
        <v>#VALUE!</v>
      </c>
      <c r="AA20" s="10" t="e">
        <f>IF('FY2022'!$A22&lt;&gt;"",IF(AND(MONTH($K20) &lt;= 12, MONTH($L20) &gt;= 12), IF($O20 &lt;&gt; "", $E20/$O20, ""), ""),"")</f>
        <v>#VALUE!</v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 t="e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#VALUE!</v>
      </c>
      <c r="L21" s="7" t="e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#VALUE!</v>
      </c>
      <c r="M21" s="7" t="e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#VALUE!</v>
      </c>
      <c r="N21" s="7" t="e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#VALUE!</v>
      </c>
      <c r="O21" s="5" t="e">
        <f t="shared" si="0"/>
        <v>#VALUE!</v>
      </c>
      <c r="P21" s="10" t="e">
        <f>IF('FY2022'!$A23&lt;&gt;"",IF(AND(MONTH($K21) &lt;= 1, MONTH($L21) &gt;= 1), IF($O21 &lt;&gt; "", $E21/$O21, ""), ""),"")</f>
        <v>#VALUE!</v>
      </c>
      <c r="Q21" s="10" t="e">
        <f>IF('FY2022'!$A23&lt;&gt;"",IF(AND(MONTH($K21) &lt;= 2, MONTH($L21) &gt;= 2), IF($O21 &lt;&gt; "", $E21/$O21, ""), ""),"")</f>
        <v>#VALUE!</v>
      </c>
      <c r="R21" s="10" t="e">
        <f>IF('FY2022'!$A23&lt;&gt;"",IF(AND(MONTH($K21) &lt;= 3, MONTH($L21) &gt;= 3), IF($O21 &lt;&gt; "", $E21/$O21, ""), ""),"")</f>
        <v>#VALUE!</v>
      </c>
      <c r="S21" s="10" t="e">
        <f>IF('FY2022'!$A23&lt;&gt;"",IF(AND(MONTH($K21) &lt;= 4, MONTH($L21) &gt;= 4), IF($O21 &lt;&gt; "", $E21/$O21, ""), ""),"")</f>
        <v>#VALUE!</v>
      </c>
      <c r="T21" s="10" t="e">
        <f>IF('FY2022'!$A23&lt;&gt;"",IF(AND(MONTH($K21) &lt;= 5, MONTH($L21) &gt;= 5), IF($O21 &lt;&gt; "", $E21/$O21, ""), ""),"")</f>
        <v>#VALUE!</v>
      </c>
      <c r="U21" s="10" t="e">
        <f>IF('FY2022'!$A23&lt;&gt;"",IF(AND(MONTH($K21) &lt;= 6, MONTH($L21) &gt;= 6), IF($O21 &lt;&gt; "", $E21/$O21, ""), ""),"")</f>
        <v>#VALUE!</v>
      </c>
      <c r="V21" s="10" t="e">
        <f>IF('FY2022'!$A23&lt;&gt;"",IF(AND(MONTH($K21) &lt;= 7, MONTH($L21) &gt;= 7 ), IF($O21 &lt;&gt; "", $E21/$O21, ""), ""),"")</f>
        <v>#VALUE!</v>
      </c>
      <c r="W21" s="10" t="e">
        <f>IF('FY2022'!$A23&lt;&gt;"",IF(AND(MONTH($K21) &lt;= 8, MONTH($L21) &gt;= 8), IF($O21 &lt;&gt; "", $E21/$O21, ""), ""),"")</f>
        <v>#VALUE!</v>
      </c>
      <c r="X21" s="10" t="e">
        <f>IF('FY2022'!$A23&lt;&gt;"",IF(AND(MONTH($K21) &lt;= 9, MONTH($L21) &gt;= 9), IF($O21 &lt;&gt; "", $E21/$O21, ""), ""),"")</f>
        <v>#VALUE!</v>
      </c>
      <c r="Y21" s="10" t="e">
        <f>IF('FY2022'!$A23&lt;&gt;"",IF(AND(MONTH($K21) &lt;= 10, MONTH($L21) &gt;= 10), IF($O21 &lt;&gt; "", $E21/$O21, ""), ""),"")</f>
        <v>#VALUE!</v>
      </c>
      <c r="Z21" s="10" t="e">
        <f>IF('FY2022'!$A23&lt;&gt;"",IF(AND(MONTH($K21) &lt;= 11, MONTH($L21) &gt;= 11), IF($O21 &lt;&gt; "", $E21/$O21, ""), ""),"")</f>
        <v>#VALUE!</v>
      </c>
      <c r="AA21" s="10" t="e">
        <f>IF('FY2022'!$A23&lt;&gt;"",IF(AND(MONTH($K21) &lt;= 12, MONTH($L21) &gt;= 12), IF($O21 &lt;&gt; "", $E21/$O21, ""), ""),"")</f>
        <v>#VALUE!</v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 t="e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#VALUE!</v>
      </c>
      <c r="L22" s="7" t="e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#VALUE!</v>
      </c>
      <c r="M22" s="7" t="e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#VALUE!</v>
      </c>
      <c r="N22" s="7" t="e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#VALUE!</v>
      </c>
      <c r="O22" s="5" t="e">
        <f t="shared" si="0"/>
        <v>#VALUE!</v>
      </c>
      <c r="P22" s="10" t="e">
        <f>IF('FY2022'!$A24&lt;&gt;"",IF(AND(MONTH($K22) &lt;= 1, MONTH($L22) &gt;= 1), IF($O22 &lt;&gt; "", $E22/$O22, ""), ""),"")</f>
        <v>#VALUE!</v>
      </c>
      <c r="Q22" s="10" t="e">
        <f>IF('FY2022'!$A24&lt;&gt;"",IF(AND(MONTH($K22) &lt;= 2, MONTH($L22) &gt;= 2), IF($O22 &lt;&gt; "", $E22/$O22, ""), ""),"")</f>
        <v>#VALUE!</v>
      </c>
      <c r="R22" s="10" t="e">
        <f>IF('FY2022'!$A24&lt;&gt;"",IF(AND(MONTH($K22) &lt;= 3, MONTH($L22) &gt;= 3), IF($O22 &lt;&gt; "", $E22/$O22, ""), ""),"")</f>
        <v>#VALUE!</v>
      </c>
      <c r="S22" s="10" t="e">
        <f>IF('FY2022'!$A24&lt;&gt;"",IF(AND(MONTH($K22) &lt;= 4, MONTH($L22) &gt;= 4), IF($O22 &lt;&gt; "", $E22/$O22, ""), ""),"")</f>
        <v>#VALUE!</v>
      </c>
      <c r="T22" s="10" t="e">
        <f>IF('FY2022'!$A24&lt;&gt;"",IF(AND(MONTH($K22) &lt;= 5, MONTH($L22) &gt;= 5), IF($O22 &lt;&gt; "", $E22/$O22, ""), ""),"")</f>
        <v>#VALUE!</v>
      </c>
      <c r="U22" s="10" t="e">
        <f>IF('FY2022'!$A24&lt;&gt;"",IF(AND(MONTH($K22) &lt;= 6, MONTH($L22) &gt;= 6), IF($O22 &lt;&gt; "", $E22/$O22, ""), ""),"")</f>
        <v>#VALUE!</v>
      </c>
      <c r="V22" s="10" t="e">
        <f>IF('FY2022'!$A24&lt;&gt;"",IF(AND(MONTH($K22) &lt;= 7, MONTH($L22) &gt;= 7 ), IF($O22 &lt;&gt; "", $E22/$O22, ""), ""),"")</f>
        <v>#VALUE!</v>
      </c>
      <c r="W22" s="10" t="e">
        <f>IF('FY2022'!$A24&lt;&gt;"",IF(AND(MONTH($K22) &lt;= 8, MONTH($L22) &gt;= 8), IF($O22 &lt;&gt; "", $E22/$O22, ""), ""),"")</f>
        <v>#VALUE!</v>
      </c>
      <c r="X22" s="10" t="e">
        <f>IF('FY2022'!$A24&lt;&gt;"",IF(AND(MONTH($K22) &lt;= 9, MONTH($L22) &gt;= 9), IF($O22 &lt;&gt; "", $E22/$O22, ""), ""),"")</f>
        <v>#VALUE!</v>
      </c>
      <c r="Y22" s="10" t="e">
        <f>IF('FY2022'!$A24&lt;&gt;"",IF(AND(MONTH($K22) &lt;= 10, MONTH($L22) &gt;= 10), IF($O22 &lt;&gt; "", $E22/$O22, ""), ""),"")</f>
        <v>#VALUE!</v>
      </c>
      <c r="Z22" s="10" t="e">
        <f>IF('FY2022'!$A24&lt;&gt;"",IF(AND(MONTH($K22) &lt;= 11, MONTH($L22) &gt;= 11), IF($O22 &lt;&gt; "", $E22/$O22, ""), ""),"")</f>
        <v>#VALUE!</v>
      </c>
      <c r="AA22" s="10" t="e">
        <f>IF('FY2022'!$A24&lt;&gt;"",IF(AND(MONTH($K22) &lt;= 12, MONTH($L22) &gt;= 12), IF($O22 &lt;&gt; "", $E22/$O22, ""), ""),"")</f>
        <v>#VALUE!</v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 t="e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#VALUE!</v>
      </c>
      <c r="L23" s="7" t="e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#VALUE!</v>
      </c>
      <c r="M23" s="7" t="e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#VALUE!</v>
      </c>
      <c r="N23" s="7" t="e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#VALUE!</v>
      </c>
      <c r="O23" s="5" t="e">
        <f t="shared" si="0"/>
        <v>#VALUE!</v>
      </c>
      <c r="P23" s="10" t="e">
        <f>IF('FY2022'!$A25&lt;&gt;"",IF(AND(MONTH($K23) &lt;= 1, MONTH($L23) &gt;= 1), IF($O23 &lt;&gt; "", $E23/$O23, ""), ""),"")</f>
        <v>#VALUE!</v>
      </c>
      <c r="Q23" s="10" t="e">
        <f>IF('FY2022'!$A25&lt;&gt;"",IF(AND(MONTH($K23) &lt;= 2, MONTH($L23) &gt;= 2), IF($O23 &lt;&gt; "", $E23/$O23, ""), ""),"")</f>
        <v>#VALUE!</v>
      </c>
      <c r="R23" s="10" t="e">
        <f>IF('FY2022'!$A25&lt;&gt;"",IF(AND(MONTH($K23) &lt;= 3, MONTH($L23) &gt;= 3), IF($O23 &lt;&gt; "", $E23/$O23, ""), ""),"")</f>
        <v>#VALUE!</v>
      </c>
      <c r="S23" s="10" t="e">
        <f>IF('FY2022'!$A25&lt;&gt;"",IF(AND(MONTH($K23) &lt;= 4, MONTH($L23) &gt;= 4), IF($O23 &lt;&gt; "", $E23/$O23, ""), ""),"")</f>
        <v>#VALUE!</v>
      </c>
      <c r="T23" s="10" t="e">
        <f>IF('FY2022'!$A25&lt;&gt;"",IF(AND(MONTH($K23) &lt;= 5, MONTH($L23) &gt;= 5), IF($O23 &lt;&gt; "", $E23/$O23, ""), ""),"")</f>
        <v>#VALUE!</v>
      </c>
      <c r="U23" s="10" t="e">
        <f>IF('FY2022'!$A25&lt;&gt;"",IF(AND(MONTH($K23) &lt;= 6, MONTH($L23) &gt;= 6), IF($O23 &lt;&gt; "", $E23/$O23, ""), ""),"")</f>
        <v>#VALUE!</v>
      </c>
      <c r="V23" s="10" t="e">
        <f>IF('FY2022'!$A25&lt;&gt;"",IF(AND(MONTH($K23) &lt;= 7, MONTH($L23) &gt;= 7 ), IF($O23 &lt;&gt; "", $E23/$O23, ""), ""),"")</f>
        <v>#VALUE!</v>
      </c>
      <c r="W23" s="10" t="e">
        <f>IF('FY2022'!$A25&lt;&gt;"",IF(AND(MONTH($K23) &lt;= 8, MONTH($L23) &gt;= 8), IF($O23 &lt;&gt; "", $E23/$O23, ""), ""),"")</f>
        <v>#VALUE!</v>
      </c>
      <c r="X23" s="10" t="e">
        <f>IF('FY2022'!$A25&lt;&gt;"",IF(AND(MONTH($K23) &lt;= 9, MONTH($L23) &gt;= 9), IF($O23 &lt;&gt; "", $E23/$O23, ""), ""),"")</f>
        <v>#VALUE!</v>
      </c>
      <c r="Y23" s="10" t="e">
        <f>IF('FY2022'!$A25&lt;&gt;"",IF(AND(MONTH($K23) &lt;= 10, MONTH($L23) &gt;= 10), IF($O23 &lt;&gt; "", $E23/$O23, ""), ""),"")</f>
        <v>#VALUE!</v>
      </c>
      <c r="Z23" s="10" t="e">
        <f>IF('FY2022'!$A25&lt;&gt;"",IF(AND(MONTH($K23) &lt;= 11, MONTH($L23) &gt;= 11), IF($O23 &lt;&gt; "", $E23/$O23, ""), ""),"")</f>
        <v>#VALUE!</v>
      </c>
      <c r="AA23" s="10" t="e">
        <f>IF('FY2022'!$A25&lt;&gt;"",IF(AND(MONTH($K23) &lt;= 12, MONTH($L23) &gt;= 12), IF($O23 &lt;&gt; "", $E23/$O23, ""), ""),"")</f>
        <v>#VALUE!</v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 t="e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#VALUE!</v>
      </c>
      <c r="L24" s="7" t="e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#VALUE!</v>
      </c>
      <c r="M24" s="7" t="e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#VALUE!</v>
      </c>
      <c r="N24" s="7" t="e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#VALUE!</v>
      </c>
      <c r="O24" s="5" t="e">
        <f t="shared" si="0"/>
        <v>#VALUE!</v>
      </c>
      <c r="P24" s="10" t="e">
        <f>IF('FY2022'!$A26&lt;&gt;"",IF(AND(MONTH($K24) &lt;= 1, MONTH($L24) &gt;= 1), IF($O24 &lt;&gt; "", $E24/$O24, ""), ""),"")</f>
        <v>#VALUE!</v>
      </c>
      <c r="Q24" s="10" t="e">
        <f>IF('FY2022'!$A26&lt;&gt;"",IF(AND(MONTH($K24) &lt;= 2, MONTH($L24) &gt;= 2), IF($O24 &lt;&gt; "", $E24/$O24, ""), ""),"")</f>
        <v>#VALUE!</v>
      </c>
      <c r="R24" s="10" t="e">
        <f>IF('FY2022'!$A26&lt;&gt;"",IF(AND(MONTH($K24) &lt;= 3, MONTH($L24) &gt;= 3), IF($O24 &lt;&gt; "", $E24/$O24, ""), ""),"")</f>
        <v>#VALUE!</v>
      </c>
      <c r="S24" s="10" t="e">
        <f>IF('FY2022'!$A26&lt;&gt;"",IF(AND(MONTH($K24) &lt;= 4, MONTH($L24) &gt;= 4), IF($O24 &lt;&gt; "", $E24/$O24, ""), ""),"")</f>
        <v>#VALUE!</v>
      </c>
      <c r="T24" s="10" t="e">
        <f>IF('FY2022'!$A26&lt;&gt;"",IF(AND(MONTH($K24) &lt;= 5, MONTH($L24) &gt;= 5), IF($O24 &lt;&gt; "", $E24/$O24, ""), ""),"")</f>
        <v>#VALUE!</v>
      </c>
      <c r="U24" s="10" t="e">
        <f>IF('FY2022'!$A26&lt;&gt;"",IF(AND(MONTH($K24) &lt;= 6, MONTH($L24) &gt;= 6), IF($O24 &lt;&gt; "", $E24/$O24, ""), ""),"")</f>
        <v>#VALUE!</v>
      </c>
      <c r="V24" s="10" t="e">
        <f>IF('FY2022'!$A26&lt;&gt;"",IF(AND(MONTH($K24) &lt;= 7, MONTH($L24) &gt;= 7 ), IF($O24 &lt;&gt; "", $E24/$O24, ""), ""),"")</f>
        <v>#VALUE!</v>
      </c>
      <c r="W24" s="10" t="e">
        <f>IF('FY2022'!$A26&lt;&gt;"",IF(AND(MONTH($K24) &lt;= 8, MONTH($L24) &gt;= 8), IF($O24 &lt;&gt; "", $E24/$O24, ""), ""),"")</f>
        <v>#VALUE!</v>
      </c>
      <c r="X24" s="10" t="e">
        <f>IF('FY2022'!$A26&lt;&gt;"",IF(AND(MONTH($K24) &lt;= 9, MONTH($L24) &gt;= 9), IF($O24 &lt;&gt; "", $E24/$O24, ""), ""),"")</f>
        <v>#VALUE!</v>
      </c>
      <c r="Y24" s="10" t="e">
        <f>IF('FY2022'!$A26&lt;&gt;"",IF(AND(MONTH($K24) &lt;= 10, MONTH($L24) &gt;= 10), IF($O24 &lt;&gt; "", $E24/$O24, ""), ""),"")</f>
        <v>#VALUE!</v>
      </c>
      <c r="Z24" s="10" t="e">
        <f>IF('FY2022'!$A26&lt;&gt;"",IF(AND(MONTH($K24) &lt;= 11, MONTH($L24) &gt;= 11), IF($O24 &lt;&gt; "", $E24/$O24, ""), ""),"")</f>
        <v>#VALUE!</v>
      </c>
      <c r="AA24" s="10" t="e">
        <f>IF('FY2022'!$A26&lt;&gt;"",IF(AND(MONTH($K24) &lt;= 12, MONTH($L24) &gt;= 12), IF($O24 &lt;&gt; "", $E24/$O24, ""), ""),"")</f>
        <v>#VALUE!</v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 t="e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#VALUE!</v>
      </c>
      <c r="L25" s="7" t="e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#VALUE!</v>
      </c>
      <c r="M25" s="7" t="e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#VALUE!</v>
      </c>
      <c r="N25" s="7" t="e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#VALUE!</v>
      </c>
      <c r="O25" s="5" t="e">
        <f t="shared" si="0"/>
        <v>#VALUE!</v>
      </c>
      <c r="P25" s="10" t="e">
        <f>IF('FY2022'!$A27&lt;&gt;"",IF(AND(MONTH($K25) &lt;= 1, MONTH($L25) &gt;= 1), IF($O25 &lt;&gt; "", $E25/$O25, ""), ""),"")</f>
        <v>#VALUE!</v>
      </c>
      <c r="Q25" s="10" t="e">
        <f>IF('FY2022'!$A27&lt;&gt;"",IF(AND(MONTH($K25) &lt;= 2, MONTH($L25) &gt;= 2), IF($O25 &lt;&gt; "", $E25/$O25, ""), ""),"")</f>
        <v>#VALUE!</v>
      </c>
      <c r="R25" s="10" t="e">
        <f>IF('FY2022'!$A27&lt;&gt;"",IF(AND(MONTH($K25) &lt;= 3, MONTH($L25) &gt;= 3), IF($O25 &lt;&gt; "", $E25/$O25, ""), ""),"")</f>
        <v>#VALUE!</v>
      </c>
      <c r="S25" s="10" t="e">
        <f>IF('FY2022'!$A27&lt;&gt;"",IF(AND(MONTH($K25) &lt;= 4, MONTH($L25) &gt;= 4), IF($O25 &lt;&gt; "", $E25/$O25, ""), ""),"")</f>
        <v>#VALUE!</v>
      </c>
      <c r="T25" s="10" t="e">
        <f>IF('FY2022'!$A27&lt;&gt;"",IF(AND(MONTH($K25) &lt;= 5, MONTH($L25) &gt;= 5), IF($O25 &lt;&gt; "", $E25/$O25, ""), ""),"")</f>
        <v>#VALUE!</v>
      </c>
      <c r="U25" s="10" t="e">
        <f>IF('FY2022'!$A27&lt;&gt;"",IF(AND(MONTH($K25) &lt;= 6, MONTH($L25) &gt;= 6), IF($O25 &lt;&gt; "", $E25/$O25, ""), ""),"")</f>
        <v>#VALUE!</v>
      </c>
      <c r="V25" s="10" t="e">
        <f>IF('FY2022'!$A27&lt;&gt;"",IF(AND(MONTH($K25) &lt;= 7, MONTH($L25) &gt;= 7 ), IF($O25 &lt;&gt; "", $E25/$O25, ""), ""),"")</f>
        <v>#VALUE!</v>
      </c>
      <c r="W25" s="10" t="e">
        <f>IF('FY2022'!$A27&lt;&gt;"",IF(AND(MONTH($K25) &lt;= 8, MONTH($L25) &gt;= 8), IF($O25 &lt;&gt; "", $E25/$O25, ""), ""),"")</f>
        <v>#VALUE!</v>
      </c>
      <c r="X25" s="10" t="e">
        <f>IF('FY2022'!$A27&lt;&gt;"",IF(AND(MONTH($K25) &lt;= 9, MONTH($L25) &gt;= 9), IF($O25 &lt;&gt; "", $E25/$O25, ""), ""),"")</f>
        <v>#VALUE!</v>
      </c>
      <c r="Y25" s="10" t="e">
        <f>IF('FY2022'!$A27&lt;&gt;"",IF(AND(MONTH($K25) &lt;= 10, MONTH($L25) &gt;= 10), IF($O25 &lt;&gt; "", $E25/$O25, ""), ""),"")</f>
        <v>#VALUE!</v>
      </c>
      <c r="Z25" s="10" t="e">
        <f>IF('FY2022'!$A27&lt;&gt;"",IF(AND(MONTH($K25) &lt;= 11, MONTH($L25) &gt;= 11), IF($O25 &lt;&gt; "", $E25/$O25, ""), ""),"")</f>
        <v>#VALUE!</v>
      </c>
      <c r="AA25" s="10" t="e">
        <f>IF('FY2022'!$A27&lt;&gt;"",IF(AND(MONTH($K25) &lt;= 12, MONTH($L25) &gt;= 12), IF($O25 &lt;&gt; "", $E25/$O25, ""), ""),"")</f>
        <v>#VALUE!</v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 t="e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#VALUE!</v>
      </c>
      <c r="L26" s="7" t="e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#VALUE!</v>
      </c>
      <c r="M26" s="7" t="e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#VALUE!</v>
      </c>
      <c r="N26" s="7" t="e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#VALUE!</v>
      </c>
      <c r="O26" s="5" t="e">
        <f t="shared" si="0"/>
        <v>#VALUE!</v>
      </c>
      <c r="P26" s="10" t="e">
        <f>IF('FY2022'!$A28&lt;&gt;"",IF(AND(MONTH($K26) &lt;= 1, MONTH($L26) &gt;= 1), IF($O26 &lt;&gt; "", $E26/$O26, ""), ""),"")</f>
        <v>#VALUE!</v>
      </c>
      <c r="Q26" s="10" t="e">
        <f>IF('FY2022'!$A28&lt;&gt;"",IF(AND(MONTH($K26) &lt;= 2, MONTH($L26) &gt;= 2), IF($O26 &lt;&gt; "", $E26/$O26, ""), ""),"")</f>
        <v>#VALUE!</v>
      </c>
      <c r="R26" s="10" t="e">
        <f>IF('FY2022'!$A28&lt;&gt;"",IF(AND(MONTH($K26) &lt;= 3, MONTH($L26) &gt;= 3), IF($O26 &lt;&gt; "", $E26/$O26, ""), ""),"")</f>
        <v>#VALUE!</v>
      </c>
      <c r="S26" s="10" t="e">
        <f>IF('FY2022'!$A28&lt;&gt;"",IF(AND(MONTH($K26) &lt;= 4, MONTH($L26) &gt;= 4), IF($O26 &lt;&gt; "", $E26/$O26, ""), ""),"")</f>
        <v>#VALUE!</v>
      </c>
      <c r="T26" s="10" t="e">
        <f>IF('FY2022'!$A28&lt;&gt;"",IF(AND(MONTH($K26) &lt;= 5, MONTH($L26) &gt;= 5), IF($O26 &lt;&gt; "", $E26/$O26, ""), ""),"")</f>
        <v>#VALUE!</v>
      </c>
      <c r="U26" s="10" t="e">
        <f>IF('FY2022'!$A28&lt;&gt;"",IF(AND(MONTH($K26) &lt;= 6, MONTH($L26) &gt;= 6), IF($O26 &lt;&gt; "", $E26/$O26, ""), ""),"")</f>
        <v>#VALUE!</v>
      </c>
      <c r="V26" s="10" t="e">
        <f>IF('FY2022'!$A28&lt;&gt;"",IF(AND(MONTH($K26) &lt;= 7, MONTH($L26) &gt;= 7 ), IF($O26 &lt;&gt; "", $E26/$O26, ""), ""),"")</f>
        <v>#VALUE!</v>
      </c>
      <c r="W26" s="10" t="e">
        <f>IF('FY2022'!$A28&lt;&gt;"",IF(AND(MONTH($K26) &lt;= 8, MONTH($L26) &gt;= 8), IF($O26 &lt;&gt; "", $E26/$O26, ""), ""),"")</f>
        <v>#VALUE!</v>
      </c>
      <c r="X26" s="10" t="e">
        <f>IF('FY2022'!$A28&lt;&gt;"",IF(AND(MONTH($K26) &lt;= 9, MONTH($L26) &gt;= 9), IF($O26 &lt;&gt; "", $E26/$O26, ""), ""),"")</f>
        <v>#VALUE!</v>
      </c>
      <c r="Y26" s="10" t="e">
        <f>IF('FY2022'!$A28&lt;&gt;"",IF(AND(MONTH($K26) &lt;= 10, MONTH($L26) &gt;= 10), IF($O26 &lt;&gt; "", $E26/$O26, ""), ""),"")</f>
        <v>#VALUE!</v>
      </c>
      <c r="Z26" s="10" t="e">
        <f>IF('FY2022'!$A28&lt;&gt;"",IF(AND(MONTH($K26) &lt;= 11, MONTH($L26) &gt;= 11), IF($O26 &lt;&gt; "", $E26/$O26, ""), ""),"")</f>
        <v>#VALUE!</v>
      </c>
      <c r="AA26" s="10" t="e">
        <f>IF('FY2022'!$A28&lt;&gt;"",IF(AND(MONTH($K26) &lt;= 12, MONTH($L26) &gt;= 12), IF($O26 &lt;&gt; "", $E26/$O26, ""), ""),"")</f>
        <v>#VALUE!</v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 t="e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#VALUE!</v>
      </c>
      <c r="L27" s="7" t="e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#VALUE!</v>
      </c>
      <c r="M27" s="7" t="e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#VALUE!</v>
      </c>
      <c r="N27" s="7" t="e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#VALUE!</v>
      </c>
      <c r="O27" s="5" t="e">
        <f t="shared" si="0"/>
        <v>#VALUE!</v>
      </c>
      <c r="P27" s="10" t="e">
        <f>IF('FY2022'!$A29&lt;&gt;"",IF(AND(MONTH($K27) &lt;= 1, MONTH($L27) &gt;= 1), IF($O27 &lt;&gt; "", $E27/$O27, ""), ""),"")</f>
        <v>#VALUE!</v>
      </c>
      <c r="Q27" s="10" t="e">
        <f>IF('FY2022'!$A29&lt;&gt;"",IF(AND(MONTH($K27) &lt;= 2, MONTH($L27) &gt;= 2), IF($O27 &lt;&gt; "", $E27/$O27, ""), ""),"")</f>
        <v>#VALUE!</v>
      </c>
      <c r="R27" s="10" t="e">
        <f>IF('FY2022'!$A29&lt;&gt;"",IF(AND(MONTH($K27) &lt;= 3, MONTH($L27) &gt;= 3), IF($O27 &lt;&gt; "", $E27/$O27, ""), ""),"")</f>
        <v>#VALUE!</v>
      </c>
      <c r="S27" s="10" t="e">
        <f>IF('FY2022'!$A29&lt;&gt;"",IF(AND(MONTH($K27) &lt;= 4, MONTH($L27) &gt;= 4), IF($O27 &lt;&gt; "", $E27/$O27, ""), ""),"")</f>
        <v>#VALUE!</v>
      </c>
      <c r="T27" s="10" t="e">
        <f>IF('FY2022'!$A29&lt;&gt;"",IF(AND(MONTH($K27) &lt;= 5, MONTH($L27) &gt;= 5), IF($O27 &lt;&gt; "", $E27/$O27, ""), ""),"")</f>
        <v>#VALUE!</v>
      </c>
      <c r="U27" s="10" t="e">
        <f>IF('FY2022'!$A29&lt;&gt;"",IF(AND(MONTH($K27) &lt;= 6, MONTH($L27) &gt;= 6), IF($O27 &lt;&gt; "", $E27/$O27, ""), ""),"")</f>
        <v>#VALUE!</v>
      </c>
      <c r="V27" s="10" t="e">
        <f>IF('FY2022'!$A29&lt;&gt;"",IF(AND(MONTH($K27) &lt;= 7, MONTH($L27) &gt;= 7 ), IF($O27 &lt;&gt; "", $E27/$O27, ""), ""),"")</f>
        <v>#VALUE!</v>
      </c>
      <c r="W27" s="10" t="e">
        <f>IF('FY2022'!$A29&lt;&gt;"",IF(AND(MONTH($K27) &lt;= 8, MONTH($L27) &gt;= 8), IF($O27 &lt;&gt; "", $E27/$O27, ""), ""),"")</f>
        <v>#VALUE!</v>
      </c>
      <c r="X27" s="10" t="e">
        <f>IF('FY2022'!$A29&lt;&gt;"",IF(AND(MONTH($K27) &lt;= 9, MONTH($L27) &gt;= 9), IF($O27 &lt;&gt; "", $E27/$O27, ""), ""),"")</f>
        <v>#VALUE!</v>
      </c>
      <c r="Y27" s="10" t="e">
        <f>IF('FY2022'!$A29&lt;&gt;"",IF(AND(MONTH($K27) &lt;= 10, MONTH($L27) &gt;= 10), IF($O27 &lt;&gt; "", $E27/$O27, ""), ""),"")</f>
        <v>#VALUE!</v>
      </c>
      <c r="Z27" s="10" t="e">
        <f>IF('FY2022'!$A29&lt;&gt;"",IF(AND(MONTH($K27) &lt;= 11, MONTH($L27) &gt;= 11), IF($O27 &lt;&gt; "", $E27/$O27, ""), ""),"")</f>
        <v>#VALUE!</v>
      </c>
      <c r="AA27" s="10" t="e">
        <f>IF('FY2022'!$A29&lt;&gt;"",IF(AND(MONTH($K27) &lt;= 12, MONTH($L27) &gt;= 12), IF($O27 &lt;&gt; "", $E27/$O27, ""), ""),"")</f>
        <v>#VALUE!</v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 t="e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#VALUE!</v>
      </c>
      <c r="L28" s="7" t="e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#VALUE!</v>
      </c>
      <c r="M28" s="7" t="e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#VALUE!</v>
      </c>
      <c r="N28" s="7" t="e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#VALUE!</v>
      </c>
      <c r="O28" s="5" t="e">
        <f t="shared" si="0"/>
        <v>#VALUE!</v>
      </c>
      <c r="P28" s="10" t="e">
        <f>IF('FY2022'!$A30&lt;&gt;"",IF(AND(MONTH($K28) &lt;= 1, MONTH($L28) &gt;= 1), IF($O28 &lt;&gt; "", $E28/$O28, ""), ""),"")</f>
        <v>#VALUE!</v>
      </c>
      <c r="Q28" s="10" t="e">
        <f>IF('FY2022'!$A30&lt;&gt;"",IF(AND(MONTH($K28) &lt;= 2, MONTH($L28) &gt;= 2), IF($O28 &lt;&gt; "", $E28/$O28, ""), ""),"")</f>
        <v>#VALUE!</v>
      </c>
      <c r="R28" s="10" t="e">
        <f>IF('FY2022'!$A30&lt;&gt;"",IF(AND(MONTH($K28) &lt;= 3, MONTH($L28) &gt;= 3), IF($O28 &lt;&gt; "", $E28/$O28, ""), ""),"")</f>
        <v>#VALUE!</v>
      </c>
      <c r="S28" s="10" t="e">
        <f>IF('FY2022'!$A30&lt;&gt;"",IF(AND(MONTH($K28) &lt;= 4, MONTH($L28) &gt;= 4), IF($O28 &lt;&gt; "", $E28/$O28, ""), ""),"")</f>
        <v>#VALUE!</v>
      </c>
      <c r="T28" s="10" t="e">
        <f>IF('FY2022'!$A30&lt;&gt;"",IF(AND(MONTH($K28) &lt;= 5, MONTH($L28) &gt;= 5), IF($O28 &lt;&gt; "", $E28/$O28, ""), ""),"")</f>
        <v>#VALUE!</v>
      </c>
      <c r="U28" s="10" t="e">
        <f>IF('FY2022'!$A30&lt;&gt;"",IF(AND(MONTH($K28) &lt;= 6, MONTH($L28) &gt;= 6), IF($O28 &lt;&gt; "", $E28/$O28, ""), ""),"")</f>
        <v>#VALUE!</v>
      </c>
      <c r="V28" s="10" t="e">
        <f>IF('FY2022'!$A30&lt;&gt;"",IF(AND(MONTH($K28) &lt;= 7, MONTH($L28) &gt;= 7 ), IF($O28 &lt;&gt; "", $E28/$O28, ""), ""),"")</f>
        <v>#VALUE!</v>
      </c>
      <c r="W28" s="10" t="e">
        <f>IF('FY2022'!$A30&lt;&gt;"",IF(AND(MONTH($K28) &lt;= 8, MONTH($L28) &gt;= 8), IF($O28 &lt;&gt; "", $E28/$O28, ""), ""),"")</f>
        <v>#VALUE!</v>
      </c>
      <c r="X28" s="10" t="e">
        <f>IF('FY2022'!$A30&lt;&gt;"",IF(AND(MONTH($K28) &lt;= 9, MONTH($L28) &gt;= 9), IF($O28 &lt;&gt; "", $E28/$O28, ""), ""),"")</f>
        <v>#VALUE!</v>
      </c>
      <c r="Y28" s="10" t="e">
        <f>IF('FY2022'!$A30&lt;&gt;"",IF(AND(MONTH($K28) &lt;= 10, MONTH($L28) &gt;= 10), IF($O28 &lt;&gt; "", $E28/$O28, ""), ""),"")</f>
        <v>#VALUE!</v>
      </c>
      <c r="Z28" s="10" t="e">
        <f>IF('FY2022'!$A30&lt;&gt;"",IF(AND(MONTH($K28) &lt;= 11, MONTH($L28) &gt;= 11), IF($O28 &lt;&gt; "", $E28/$O28, ""), ""),"")</f>
        <v>#VALUE!</v>
      </c>
      <c r="AA28" s="10" t="e">
        <f>IF('FY2022'!$A30&lt;&gt;"",IF(AND(MONTH($K28) &lt;= 12, MONTH($L28) &gt;= 12), IF($O28 &lt;&gt; "", $E28/$O28, ""), ""),"")</f>
        <v>#VALUE!</v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 t="e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#VALUE!</v>
      </c>
      <c r="L29" s="7" t="e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#VALUE!</v>
      </c>
      <c r="M29" s="7" t="e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#VALUE!</v>
      </c>
      <c r="N29" s="7" t="e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#VALUE!</v>
      </c>
      <c r="O29" s="5" t="e">
        <f t="shared" si="0"/>
        <v>#VALUE!</v>
      </c>
      <c r="P29" s="10" t="e">
        <f>IF('FY2022'!$A31&lt;&gt;"",IF(AND(MONTH($K29) &lt;= 1, MONTH($L29) &gt;= 1), IF($O29 &lt;&gt; "", $E29/$O29, ""), ""),"")</f>
        <v>#VALUE!</v>
      </c>
      <c r="Q29" s="10" t="e">
        <f>IF('FY2022'!$A31&lt;&gt;"",IF(AND(MONTH($K29) &lt;= 2, MONTH($L29) &gt;= 2), IF($O29 &lt;&gt; "", $E29/$O29, ""), ""),"")</f>
        <v>#VALUE!</v>
      </c>
      <c r="R29" s="10" t="e">
        <f>IF('FY2022'!$A31&lt;&gt;"",IF(AND(MONTH($K29) &lt;= 3, MONTH($L29) &gt;= 3), IF($O29 &lt;&gt; "", $E29/$O29, ""), ""),"")</f>
        <v>#VALUE!</v>
      </c>
      <c r="S29" s="10" t="e">
        <f>IF('FY2022'!$A31&lt;&gt;"",IF(AND(MONTH($K29) &lt;= 4, MONTH($L29) &gt;= 4), IF($O29 &lt;&gt; "", $E29/$O29, ""), ""),"")</f>
        <v>#VALUE!</v>
      </c>
      <c r="T29" s="10" t="e">
        <f>IF('FY2022'!$A31&lt;&gt;"",IF(AND(MONTH($K29) &lt;= 5, MONTH($L29) &gt;= 5), IF($O29 &lt;&gt; "", $E29/$O29, ""), ""),"")</f>
        <v>#VALUE!</v>
      </c>
      <c r="U29" s="10" t="e">
        <f>IF('FY2022'!$A31&lt;&gt;"",IF(AND(MONTH($K29) &lt;= 6, MONTH($L29) &gt;= 6), IF($O29 &lt;&gt; "", $E29/$O29, ""), ""),"")</f>
        <v>#VALUE!</v>
      </c>
      <c r="V29" s="10" t="e">
        <f>IF('FY2022'!$A31&lt;&gt;"",IF(AND(MONTH($K29) &lt;= 7, MONTH($L29) &gt;= 7 ), IF($O29 &lt;&gt; "", $E29/$O29, ""), ""),"")</f>
        <v>#VALUE!</v>
      </c>
      <c r="W29" s="10" t="e">
        <f>IF('FY2022'!$A31&lt;&gt;"",IF(AND(MONTH($K29) &lt;= 8, MONTH($L29) &gt;= 8), IF($O29 &lt;&gt; "", $E29/$O29, ""), ""),"")</f>
        <v>#VALUE!</v>
      </c>
      <c r="X29" s="10" t="e">
        <f>IF('FY2022'!$A31&lt;&gt;"",IF(AND(MONTH($K29) &lt;= 9, MONTH($L29) &gt;= 9), IF($O29 &lt;&gt; "", $E29/$O29, ""), ""),"")</f>
        <v>#VALUE!</v>
      </c>
      <c r="Y29" s="10" t="e">
        <f>IF('FY2022'!$A31&lt;&gt;"",IF(AND(MONTH($K29) &lt;= 10, MONTH($L29) &gt;= 10), IF($O29 &lt;&gt; "", $E29/$O29, ""), ""),"")</f>
        <v>#VALUE!</v>
      </c>
      <c r="Z29" s="10" t="e">
        <f>IF('FY2022'!$A31&lt;&gt;"",IF(AND(MONTH($K29) &lt;= 11, MONTH($L29) &gt;= 11), IF($O29 &lt;&gt; "", $E29/$O29, ""), ""),"")</f>
        <v>#VALUE!</v>
      </c>
      <c r="AA29" s="10" t="e">
        <f>IF('FY2022'!$A31&lt;&gt;"",IF(AND(MONTH($K29) &lt;= 12, MONTH($L29) &gt;= 12), IF($O29 &lt;&gt; "", $E29/$O29, ""), ""),"")</f>
        <v>#VALUE!</v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 t="e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#VALUE!</v>
      </c>
      <c r="L30" s="7" t="e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#VALUE!</v>
      </c>
      <c r="M30" s="7" t="e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#VALUE!</v>
      </c>
      <c r="N30" s="7" t="e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#VALUE!</v>
      </c>
      <c r="O30" s="5" t="e">
        <f t="shared" si="0"/>
        <v>#VALUE!</v>
      </c>
      <c r="P30" s="10" t="e">
        <f>IF('FY2022'!$A32&lt;&gt;"",IF(AND(MONTH($K30) &lt;= 1, MONTH($L30) &gt;= 1), IF($O30 &lt;&gt; "", $E30/$O30, ""), ""),"")</f>
        <v>#VALUE!</v>
      </c>
      <c r="Q30" s="10" t="e">
        <f>IF('FY2022'!$A32&lt;&gt;"",IF(AND(MONTH($K30) &lt;= 2, MONTH($L30) &gt;= 2), IF($O30 &lt;&gt; "", $E30/$O30, ""), ""),"")</f>
        <v>#VALUE!</v>
      </c>
      <c r="R30" s="10" t="e">
        <f>IF('FY2022'!$A32&lt;&gt;"",IF(AND(MONTH($K30) &lt;= 3, MONTH($L30) &gt;= 3), IF($O30 &lt;&gt; "", $E30/$O30, ""), ""),"")</f>
        <v>#VALUE!</v>
      </c>
      <c r="S30" s="10" t="e">
        <f>IF('FY2022'!$A32&lt;&gt;"",IF(AND(MONTH($K30) &lt;= 4, MONTH($L30) &gt;= 4), IF($O30 &lt;&gt; "", $E30/$O30, ""), ""),"")</f>
        <v>#VALUE!</v>
      </c>
      <c r="T30" s="10" t="e">
        <f>IF('FY2022'!$A32&lt;&gt;"",IF(AND(MONTH($K30) &lt;= 5, MONTH($L30) &gt;= 5), IF($O30 &lt;&gt; "", $E30/$O30, ""), ""),"")</f>
        <v>#VALUE!</v>
      </c>
      <c r="U30" s="10" t="e">
        <f>IF('FY2022'!$A32&lt;&gt;"",IF(AND(MONTH($K30) &lt;= 6, MONTH($L30) &gt;= 6), IF($O30 &lt;&gt; "", $E30/$O30, ""), ""),"")</f>
        <v>#VALUE!</v>
      </c>
      <c r="V30" s="10" t="e">
        <f>IF('FY2022'!$A32&lt;&gt;"",IF(AND(MONTH($K30) &lt;= 7, MONTH($L30) &gt;= 7 ), IF($O30 &lt;&gt; "", $E30/$O30, ""), ""),"")</f>
        <v>#VALUE!</v>
      </c>
      <c r="W30" s="10" t="e">
        <f>IF('FY2022'!$A32&lt;&gt;"",IF(AND(MONTH($K30) &lt;= 8, MONTH($L30) &gt;= 8), IF($O30 &lt;&gt; "", $E30/$O30, ""), ""),"")</f>
        <v>#VALUE!</v>
      </c>
      <c r="X30" s="10" t="e">
        <f>IF('FY2022'!$A32&lt;&gt;"",IF(AND(MONTH($K30) &lt;= 9, MONTH($L30) &gt;= 9), IF($O30 &lt;&gt; "", $E30/$O30, ""), ""),"")</f>
        <v>#VALUE!</v>
      </c>
      <c r="Y30" s="10" t="e">
        <f>IF('FY2022'!$A32&lt;&gt;"",IF(AND(MONTH($K30) &lt;= 10, MONTH($L30) &gt;= 10), IF($O30 &lt;&gt; "", $E30/$O30, ""), ""),"")</f>
        <v>#VALUE!</v>
      </c>
      <c r="Z30" s="10" t="e">
        <f>IF('FY2022'!$A32&lt;&gt;"",IF(AND(MONTH($K30) &lt;= 11, MONTH($L30) &gt;= 11), IF($O30 &lt;&gt; "", $E30/$O30, ""), ""),"")</f>
        <v>#VALUE!</v>
      </c>
      <c r="AA30" s="10" t="e">
        <f>IF('FY2022'!$A32&lt;&gt;"",IF(AND(MONTH($K30) &lt;= 12, MONTH($L30) &gt;= 12), IF($O30 &lt;&gt; "", $E30/$O30, ""), ""),"")</f>
        <v>#VALUE!</v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 t="e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#VALUE!</v>
      </c>
      <c r="L31" s="7" t="e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#VALUE!</v>
      </c>
      <c r="M31" s="7" t="e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#VALUE!</v>
      </c>
      <c r="N31" s="7" t="e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#VALUE!</v>
      </c>
      <c r="O31" s="5" t="e">
        <f t="shared" si="0"/>
        <v>#VALUE!</v>
      </c>
      <c r="P31" s="10" t="e">
        <f>IF('FY2022'!$A33&lt;&gt;"",IF(AND(MONTH($K31) &lt;= 1, MONTH($L31) &gt;= 1), IF($O31 &lt;&gt; "", $E31/$O31, ""), ""),"")</f>
        <v>#VALUE!</v>
      </c>
      <c r="Q31" s="10" t="e">
        <f>IF('FY2022'!$A33&lt;&gt;"",IF(AND(MONTH($K31) &lt;= 2, MONTH($L31) &gt;= 2), IF($O31 &lt;&gt; "", $E31/$O31, ""), ""),"")</f>
        <v>#VALUE!</v>
      </c>
      <c r="R31" s="10" t="e">
        <f>IF('FY2022'!$A33&lt;&gt;"",IF(AND(MONTH($K31) &lt;= 3, MONTH($L31) &gt;= 3), IF($O31 &lt;&gt; "", $E31/$O31, ""), ""),"")</f>
        <v>#VALUE!</v>
      </c>
      <c r="S31" s="10" t="e">
        <f>IF('FY2022'!$A33&lt;&gt;"",IF(AND(MONTH($K31) &lt;= 4, MONTH($L31) &gt;= 4), IF($O31 &lt;&gt; "", $E31/$O31, ""), ""),"")</f>
        <v>#VALUE!</v>
      </c>
      <c r="T31" s="10" t="e">
        <f>IF('FY2022'!$A33&lt;&gt;"",IF(AND(MONTH($K31) &lt;= 5, MONTH($L31) &gt;= 5), IF($O31 &lt;&gt; "", $E31/$O31, ""), ""),"")</f>
        <v>#VALUE!</v>
      </c>
      <c r="U31" s="10" t="e">
        <f>IF('FY2022'!$A33&lt;&gt;"",IF(AND(MONTH($K31) &lt;= 6, MONTH($L31) &gt;= 6), IF($O31 &lt;&gt; "", $E31/$O31, ""), ""),"")</f>
        <v>#VALUE!</v>
      </c>
      <c r="V31" s="10" t="e">
        <f>IF('FY2022'!$A33&lt;&gt;"",IF(AND(MONTH($K31) &lt;= 7, MONTH($L31) &gt;= 7 ), IF($O31 &lt;&gt; "", $E31/$O31, ""), ""),"")</f>
        <v>#VALUE!</v>
      </c>
      <c r="W31" s="10" t="e">
        <f>IF('FY2022'!$A33&lt;&gt;"",IF(AND(MONTH($K31) &lt;= 8, MONTH($L31) &gt;= 8), IF($O31 &lt;&gt; "", $E31/$O31, ""), ""),"")</f>
        <v>#VALUE!</v>
      </c>
      <c r="X31" s="10" t="e">
        <f>IF('FY2022'!$A33&lt;&gt;"",IF(AND(MONTH($K31) &lt;= 9, MONTH($L31) &gt;= 9), IF($O31 &lt;&gt; "", $E31/$O31, ""), ""),"")</f>
        <v>#VALUE!</v>
      </c>
      <c r="Y31" s="10" t="e">
        <f>IF('FY2022'!$A33&lt;&gt;"",IF(AND(MONTH($K31) &lt;= 10, MONTH($L31) &gt;= 10), IF($O31 &lt;&gt; "", $E31/$O31, ""), ""),"")</f>
        <v>#VALUE!</v>
      </c>
      <c r="Z31" s="10" t="e">
        <f>IF('FY2022'!$A33&lt;&gt;"",IF(AND(MONTH($K31) &lt;= 11, MONTH($L31) &gt;= 11), IF($O31 &lt;&gt; "", $E31/$O31, ""), ""),"")</f>
        <v>#VALUE!</v>
      </c>
      <c r="AA31" s="10" t="e">
        <f>IF('FY2022'!$A33&lt;&gt;"",IF(AND(MONTH($K31) &lt;= 12, MONTH($L31) &gt;= 12), IF($O31 &lt;&gt; "", $E31/$O31, ""), ""),"")</f>
        <v>#VALUE!</v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 t="e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#VALUE!</v>
      </c>
      <c r="L32" s="7" t="e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#VALUE!</v>
      </c>
      <c r="M32" s="7" t="e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#VALUE!</v>
      </c>
      <c r="N32" s="7" t="e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#VALUE!</v>
      </c>
      <c r="O32" s="5" t="e">
        <f t="shared" si="0"/>
        <v>#VALUE!</v>
      </c>
      <c r="P32" s="10" t="e">
        <f>IF('FY2022'!$A34&lt;&gt;"",IF(AND(MONTH($K32) &lt;= 1, MONTH($L32) &gt;= 1), IF($O32 &lt;&gt; "", $E32/$O32, ""), ""),"")</f>
        <v>#VALUE!</v>
      </c>
      <c r="Q32" s="10" t="e">
        <f>IF('FY2022'!$A34&lt;&gt;"",IF(AND(MONTH($K32) &lt;= 2, MONTH($L32) &gt;= 2), IF($O32 &lt;&gt; "", $E32/$O32, ""), ""),"")</f>
        <v>#VALUE!</v>
      </c>
      <c r="R32" s="10" t="e">
        <f>IF('FY2022'!$A34&lt;&gt;"",IF(AND(MONTH($K32) &lt;= 3, MONTH($L32) &gt;= 3), IF($O32 &lt;&gt; "", $E32/$O32, ""), ""),"")</f>
        <v>#VALUE!</v>
      </c>
      <c r="S32" s="10" t="e">
        <f>IF('FY2022'!$A34&lt;&gt;"",IF(AND(MONTH($K32) &lt;= 4, MONTH($L32) &gt;= 4), IF($O32 &lt;&gt; "", $E32/$O32, ""), ""),"")</f>
        <v>#VALUE!</v>
      </c>
      <c r="T32" s="10" t="e">
        <f>IF('FY2022'!$A34&lt;&gt;"",IF(AND(MONTH($K32) &lt;= 5, MONTH($L32) &gt;= 5), IF($O32 &lt;&gt; "", $E32/$O32, ""), ""),"")</f>
        <v>#VALUE!</v>
      </c>
      <c r="U32" s="10" t="e">
        <f>IF('FY2022'!$A34&lt;&gt;"",IF(AND(MONTH($K32) &lt;= 6, MONTH($L32) &gt;= 6), IF($O32 &lt;&gt; "", $E32/$O32, ""), ""),"")</f>
        <v>#VALUE!</v>
      </c>
      <c r="V32" s="10" t="e">
        <f>IF('FY2022'!$A34&lt;&gt;"",IF(AND(MONTH($K32) &lt;= 7, MONTH($L32) &gt;= 7 ), IF($O32 &lt;&gt; "", $E32/$O32, ""), ""),"")</f>
        <v>#VALUE!</v>
      </c>
      <c r="W32" s="10" t="e">
        <f>IF('FY2022'!$A34&lt;&gt;"",IF(AND(MONTH($K32) &lt;= 8, MONTH($L32) &gt;= 8), IF($O32 &lt;&gt; "", $E32/$O32, ""), ""),"")</f>
        <v>#VALUE!</v>
      </c>
      <c r="X32" s="10" t="e">
        <f>IF('FY2022'!$A34&lt;&gt;"",IF(AND(MONTH($K32) &lt;= 9, MONTH($L32) &gt;= 9), IF($O32 &lt;&gt; "", $E32/$O32, ""), ""),"")</f>
        <v>#VALUE!</v>
      </c>
      <c r="Y32" s="10" t="e">
        <f>IF('FY2022'!$A34&lt;&gt;"",IF(AND(MONTH($K32) &lt;= 10, MONTH($L32) &gt;= 10), IF($O32 &lt;&gt; "", $E32/$O32, ""), ""),"")</f>
        <v>#VALUE!</v>
      </c>
      <c r="Z32" s="10" t="e">
        <f>IF('FY2022'!$A34&lt;&gt;"",IF(AND(MONTH($K32) &lt;= 11, MONTH($L32) &gt;= 11), IF($O32 &lt;&gt; "", $E32/$O32, ""), ""),"")</f>
        <v>#VALUE!</v>
      </c>
      <c r="AA32" s="10" t="e">
        <f>IF('FY2022'!$A34&lt;&gt;"",IF(AND(MONTH($K32) &lt;= 12, MONTH($L32) &gt;= 12), IF($O32 &lt;&gt; "", $E32/$O32, ""), ""),"")</f>
        <v>#VALUE!</v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 t="e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#VALUE!</v>
      </c>
      <c r="L33" s="7" t="e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#VALUE!</v>
      </c>
      <c r="M33" s="7" t="e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#VALUE!</v>
      </c>
      <c r="N33" s="7" t="e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#VALUE!</v>
      </c>
      <c r="O33" s="5" t="e">
        <f t="shared" si="0"/>
        <v>#VALUE!</v>
      </c>
      <c r="P33" s="10" t="e">
        <f>IF('FY2022'!$A35&lt;&gt;"",IF(AND(MONTH($K33) &lt;= 1, MONTH($L33) &gt;= 1), IF($O33 &lt;&gt; "", $E33/$O33, ""), ""),"")</f>
        <v>#VALUE!</v>
      </c>
      <c r="Q33" s="10" t="e">
        <f>IF('FY2022'!$A35&lt;&gt;"",IF(AND(MONTH($K33) &lt;= 2, MONTH($L33) &gt;= 2), IF($O33 &lt;&gt; "", $E33/$O33, ""), ""),"")</f>
        <v>#VALUE!</v>
      </c>
      <c r="R33" s="10" t="e">
        <f>IF('FY2022'!$A35&lt;&gt;"",IF(AND(MONTH($K33) &lt;= 3, MONTH($L33) &gt;= 3), IF($O33 &lt;&gt; "", $E33/$O33, ""), ""),"")</f>
        <v>#VALUE!</v>
      </c>
      <c r="S33" s="10" t="e">
        <f>IF('FY2022'!$A35&lt;&gt;"",IF(AND(MONTH($K33) &lt;= 4, MONTH($L33) &gt;= 4), IF($O33 &lt;&gt; "", $E33/$O33, ""), ""),"")</f>
        <v>#VALUE!</v>
      </c>
      <c r="T33" s="10" t="e">
        <f>IF('FY2022'!$A35&lt;&gt;"",IF(AND(MONTH($K33) &lt;= 5, MONTH($L33) &gt;= 5), IF($O33 &lt;&gt; "", $E33/$O33, ""), ""),"")</f>
        <v>#VALUE!</v>
      </c>
      <c r="U33" s="10" t="e">
        <f>IF('FY2022'!$A35&lt;&gt;"",IF(AND(MONTH($K33) &lt;= 6, MONTH($L33) &gt;= 6), IF($O33 &lt;&gt; "", $E33/$O33, ""), ""),"")</f>
        <v>#VALUE!</v>
      </c>
      <c r="V33" s="10" t="e">
        <f>IF('FY2022'!$A35&lt;&gt;"",IF(AND(MONTH($K33) &lt;= 7, MONTH($L33) &gt;= 7 ), IF($O33 &lt;&gt; "", $E33/$O33, ""), ""),"")</f>
        <v>#VALUE!</v>
      </c>
      <c r="W33" s="10" t="e">
        <f>IF('FY2022'!$A35&lt;&gt;"",IF(AND(MONTH($K33) &lt;= 8, MONTH($L33) &gt;= 8), IF($O33 &lt;&gt; "", $E33/$O33, ""), ""),"")</f>
        <v>#VALUE!</v>
      </c>
      <c r="X33" s="10" t="e">
        <f>IF('FY2022'!$A35&lt;&gt;"",IF(AND(MONTH($K33) &lt;= 9, MONTH($L33) &gt;= 9), IF($O33 &lt;&gt; "", $E33/$O33, ""), ""),"")</f>
        <v>#VALUE!</v>
      </c>
      <c r="Y33" s="10" t="e">
        <f>IF('FY2022'!$A35&lt;&gt;"",IF(AND(MONTH($K33) &lt;= 10, MONTH($L33) &gt;= 10), IF($O33 &lt;&gt; "", $E33/$O33, ""), ""),"")</f>
        <v>#VALUE!</v>
      </c>
      <c r="Z33" s="10" t="e">
        <f>IF('FY2022'!$A35&lt;&gt;"",IF(AND(MONTH($K33) &lt;= 11, MONTH($L33) &gt;= 11), IF($O33 &lt;&gt; "", $E33/$O33, ""), ""),"")</f>
        <v>#VALUE!</v>
      </c>
      <c r="AA33" s="10" t="e">
        <f>IF('FY2022'!$A35&lt;&gt;"",IF(AND(MONTH($K33) &lt;= 12, MONTH($L33) &gt;= 12), IF($O33 &lt;&gt; "", $E33/$O33, ""), ""),"")</f>
        <v>#VALUE!</v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 t="e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#VALUE!</v>
      </c>
      <c r="L34" s="7" t="e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#VALUE!</v>
      </c>
      <c r="M34" s="7" t="e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#VALUE!</v>
      </c>
      <c r="N34" s="7" t="e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#VALUE!</v>
      </c>
      <c r="O34" s="5" t="e">
        <f t="shared" si="0"/>
        <v>#VALUE!</v>
      </c>
      <c r="P34" s="10" t="e">
        <f>IF('FY2022'!$A36&lt;&gt;"",IF(AND(MONTH($K34) &lt;= 1, MONTH($L34) &gt;= 1), IF($O34 &lt;&gt; "", $E34/$O34, ""), ""),"")</f>
        <v>#VALUE!</v>
      </c>
      <c r="Q34" s="10" t="e">
        <f>IF('FY2022'!$A36&lt;&gt;"",IF(AND(MONTH($K34) &lt;= 2, MONTH($L34) &gt;= 2), IF($O34 &lt;&gt; "", $E34/$O34, ""), ""),"")</f>
        <v>#VALUE!</v>
      </c>
      <c r="R34" s="10" t="e">
        <f>IF('FY2022'!$A36&lt;&gt;"",IF(AND(MONTH($K34) &lt;= 3, MONTH($L34) &gt;= 3), IF($O34 &lt;&gt; "", $E34/$O34, ""), ""),"")</f>
        <v>#VALUE!</v>
      </c>
      <c r="S34" s="10" t="e">
        <f>IF('FY2022'!$A36&lt;&gt;"",IF(AND(MONTH($K34) &lt;= 4, MONTH($L34) &gt;= 4), IF($O34 &lt;&gt; "", $E34/$O34, ""), ""),"")</f>
        <v>#VALUE!</v>
      </c>
      <c r="T34" s="10" t="e">
        <f>IF('FY2022'!$A36&lt;&gt;"",IF(AND(MONTH($K34) &lt;= 5, MONTH($L34) &gt;= 5), IF($O34 &lt;&gt; "", $E34/$O34, ""), ""),"")</f>
        <v>#VALUE!</v>
      </c>
      <c r="U34" s="10" t="e">
        <f>IF('FY2022'!$A36&lt;&gt;"",IF(AND(MONTH($K34) &lt;= 6, MONTH($L34) &gt;= 6), IF($O34 &lt;&gt; "", $E34/$O34, ""), ""),"")</f>
        <v>#VALUE!</v>
      </c>
      <c r="V34" s="10" t="e">
        <f>IF('FY2022'!$A36&lt;&gt;"",IF(AND(MONTH($K34) &lt;= 7, MONTH($L34) &gt;= 7 ), IF($O34 &lt;&gt; "", $E34/$O34, ""), ""),"")</f>
        <v>#VALUE!</v>
      </c>
      <c r="W34" s="10" t="e">
        <f>IF('FY2022'!$A36&lt;&gt;"",IF(AND(MONTH($K34) &lt;= 8, MONTH($L34) &gt;= 8), IF($O34 &lt;&gt; "", $E34/$O34, ""), ""),"")</f>
        <v>#VALUE!</v>
      </c>
      <c r="X34" s="10" t="e">
        <f>IF('FY2022'!$A36&lt;&gt;"",IF(AND(MONTH($K34) &lt;= 9, MONTH($L34) &gt;= 9), IF($O34 &lt;&gt; "", $E34/$O34, ""), ""),"")</f>
        <v>#VALUE!</v>
      </c>
      <c r="Y34" s="10" t="e">
        <f>IF('FY2022'!$A36&lt;&gt;"",IF(AND(MONTH($K34) &lt;= 10, MONTH($L34) &gt;= 10), IF($O34 &lt;&gt; "", $E34/$O34, ""), ""),"")</f>
        <v>#VALUE!</v>
      </c>
      <c r="Z34" s="10" t="e">
        <f>IF('FY2022'!$A36&lt;&gt;"",IF(AND(MONTH($K34) &lt;= 11, MONTH($L34) &gt;= 11), IF($O34 &lt;&gt; "", $E34/$O34, ""), ""),"")</f>
        <v>#VALUE!</v>
      </c>
      <c r="AA34" s="10" t="e">
        <f>IF('FY2022'!$A36&lt;&gt;"",IF(AND(MONTH($K34) &lt;= 12, MONTH($L34) &gt;= 12), IF($O34 &lt;&gt; "", $E34/$O34, ""), ""),"")</f>
        <v>#VALUE!</v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 t="e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#VALUE!</v>
      </c>
      <c r="L35" s="7" t="e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#VALUE!</v>
      </c>
      <c r="M35" s="7" t="e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#VALUE!</v>
      </c>
      <c r="N35" s="7" t="e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#VALUE!</v>
      </c>
      <c r="O35" s="5" t="e">
        <f t="shared" si="0"/>
        <v>#VALUE!</v>
      </c>
      <c r="P35" s="10" t="e">
        <f>IF('FY2022'!$A37&lt;&gt;"",IF(AND(MONTH($K35) &lt;= 1, MONTH($L35) &gt;= 1), IF($O35 &lt;&gt; "", $E35/$O35, ""), ""),"")</f>
        <v>#VALUE!</v>
      </c>
      <c r="Q35" s="10" t="e">
        <f>IF('FY2022'!$A37&lt;&gt;"",IF(AND(MONTH($K35) &lt;= 2, MONTH($L35) &gt;= 2), IF($O35 &lt;&gt; "", $E35/$O35, ""), ""),"")</f>
        <v>#VALUE!</v>
      </c>
      <c r="R35" s="10" t="e">
        <f>IF('FY2022'!$A37&lt;&gt;"",IF(AND(MONTH($K35) &lt;= 3, MONTH($L35) &gt;= 3), IF($O35 &lt;&gt; "", $E35/$O35, ""), ""),"")</f>
        <v>#VALUE!</v>
      </c>
      <c r="S35" s="10" t="e">
        <f>IF('FY2022'!$A37&lt;&gt;"",IF(AND(MONTH($K35) &lt;= 4, MONTH($L35) &gt;= 4), IF($O35 &lt;&gt; "", $E35/$O35, ""), ""),"")</f>
        <v>#VALUE!</v>
      </c>
      <c r="T35" s="10" t="e">
        <f>IF('FY2022'!$A37&lt;&gt;"",IF(AND(MONTH($K35) &lt;= 5, MONTH($L35) &gt;= 5), IF($O35 &lt;&gt; "", $E35/$O35, ""), ""),"")</f>
        <v>#VALUE!</v>
      </c>
      <c r="U35" s="10" t="e">
        <f>IF('FY2022'!$A37&lt;&gt;"",IF(AND(MONTH($K35) &lt;= 6, MONTH($L35) &gt;= 6), IF($O35 &lt;&gt; "", $E35/$O35, ""), ""),"")</f>
        <v>#VALUE!</v>
      </c>
      <c r="V35" s="10" t="e">
        <f>IF('FY2022'!$A37&lt;&gt;"",IF(AND(MONTH($K35) &lt;= 7, MONTH($L35) &gt;= 7 ), IF($O35 &lt;&gt; "", $E35/$O35, ""), ""),"")</f>
        <v>#VALUE!</v>
      </c>
      <c r="W35" s="10" t="e">
        <f>IF('FY2022'!$A37&lt;&gt;"",IF(AND(MONTH($K35) &lt;= 8, MONTH($L35) &gt;= 8), IF($O35 &lt;&gt; "", $E35/$O35, ""), ""),"")</f>
        <v>#VALUE!</v>
      </c>
      <c r="X35" s="10" t="e">
        <f>IF('FY2022'!$A37&lt;&gt;"",IF(AND(MONTH($K35) &lt;= 9, MONTH($L35) &gt;= 9), IF($O35 &lt;&gt; "", $E35/$O35, ""), ""),"")</f>
        <v>#VALUE!</v>
      </c>
      <c r="Y35" s="10" t="e">
        <f>IF('FY2022'!$A37&lt;&gt;"",IF(AND(MONTH($K35) &lt;= 10, MONTH($L35) &gt;= 10), IF($O35 &lt;&gt; "", $E35/$O35, ""), ""),"")</f>
        <v>#VALUE!</v>
      </c>
      <c r="Z35" s="10" t="e">
        <f>IF('FY2022'!$A37&lt;&gt;"",IF(AND(MONTH($K35) &lt;= 11, MONTH($L35) &gt;= 11), IF($O35 &lt;&gt; "", $E35/$O35, ""), ""),"")</f>
        <v>#VALUE!</v>
      </c>
      <c r="AA35" s="10" t="e">
        <f>IF('FY2022'!$A37&lt;&gt;"",IF(AND(MONTH($K35) &lt;= 12, MONTH($L35) &gt;= 12), IF($O35 &lt;&gt; "", $E35/$O35, ""), ""),"")</f>
        <v>#VALUE!</v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 t="e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#VALUE!</v>
      </c>
      <c r="L36" s="7" t="e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#VALUE!</v>
      </c>
      <c r="M36" s="7" t="e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#VALUE!</v>
      </c>
      <c r="N36" s="7" t="e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#VALUE!</v>
      </c>
      <c r="O36" s="5" t="e">
        <f t="shared" si="0"/>
        <v>#VALUE!</v>
      </c>
      <c r="P36" s="10" t="e">
        <f>IF('FY2022'!$A38&lt;&gt;"",IF(AND(MONTH($K36) &lt;= 1, MONTH($L36) &gt;= 1), IF($O36 &lt;&gt; "", $E36/$O36, ""), ""),"")</f>
        <v>#VALUE!</v>
      </c>
      <c r="Q36" s="10" t="e">
        <f>IF('FY2022'!$A38&lt;&gt;"",IF(AND(MONTH($K36) &lt;= 2, MONTH($L36) &gt;= 2), IF($O36 &lt;&gt; "", $E36/$O36, ""), ""),"")</f>
        <v>#VALUE!</v>
      </c>
      <c r="R36" s="10" t="e">
        <f>IF('FY2022'!$A38&lt;&gt;"",IF(AND(MONTH($K36) &lt;= 3, MONTH($L36) &gt;= 3), IF($O36 &lt;&gt; "", $E36/$O36, ""), ""),"")</f>
        <v>#VALUE!</v>
      </c>
      <c r="S36" s="10" t="e">
        <f>IF('FY2022'!$A38&lt;&gt;"",IF(AND(MONTH($K36) &lt;= 4, MONTH($L36) &gt;= 4), IF($O36 &lt;&gt; "", $E36/$O36, ""), ""),"")</f>
        <v>#VALUE!</v>
      </c>
      <c r="T36" s="10" t="e">
        <f>IF('FY2022'!$A38&lt;&gt;"",IF(AND(MONTH($K36) &lt;= 5, MONTH($L36) &gt;= 5), IF($O36 &lt;&gt; "", $E36/$O36, ""), ""),"")</f>
        <v>#VALUE!</v>
      </c>
      <c r="U36" s="10" t="e">
        <f>IF('FY2022'!$A38&lt;&gt;"",IF(AND(MONTH($K36) &lt;= 6, MONTH($L36) &gt;= 6), IF($O36 &lt;&gt; "", $E36/$O36, ""), ""),"")</f>
        <v>#VALUE!</v>
      </c>
      <c r="V36" s="10" t="e">
        <f>IF('FY2022'!$A38&lt;&gt;"",IF(AND(MONTH($K36) &lt;= 7, MONTH($L36) &gt;= 7 ), IF($O36 &lt;&gt; "", $E36/$O36, ""), ""),"")</f>
        <v>#VALUE!</v>
      </c>
      <c r="W36" s="10" t="e">
        <f>IF('FY2022'!$A38&lt;&gt;"",IF(AND(MONTH($K36) &lt;= 8, MONTH($L36) &gt;= 8), IF($O36 &lt;&gt; "", $E36/$O36, ""), ""),"")</f>
        <v>#VALUE!</v>
      </c>
      <c r="X36" s="10" t="e">
        <f>IF('FY2022'!$A38&lt;&gt;"",IF(AND(MONTH($K36) &lt;= 9, MONTH($L36) &gt;= 9), IF($O36 &lt;&gt; "", $E36/$O36, ""), ""),"")</f>
        <v>#VALUE!</v>
      </c>
      <c r="Y36" s="10" t="e">
        <f>IF('FY2022'!$A38&lt;&gt;"",IF(AND(MONTH($K36) &lt;= 10, MONTH($L36) &gt;= 10), IF($O36 &lt;&gt; "", $E36/$O36, ""), ""),"")</f>
        <v>#VALUE!</v>
      </c>
      <c r="Z36" s="10" t="e">
        <f>IF('FY2022'!$A38&lt;&gt;"",IF(AND(MONTH($K36) &lt;= 11, MONTH($L36) &gt;= 11), IF($O36 &lt;&gt; "", $E36/$O36, ""), ""),"")</f>
        <v>#VALUE!</v>
      </c>
      <c r="AA36" s="10" t="e">
        <f>IF('FY2022'!$A38&lt;&gt;"",IF(AND(MONTH($K36) &lt;= 12, MONTH($L36) &gt;= 12), IF($O36 &lt;&gt; "", $E36/$O36, ""), ""),"")</f>
        <v>#VALUE!</v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 t="e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#VALUE!</v>
      </c>
      <c r="L37" s="7" t="e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#VALUE!</v>
      </c>
      <c r="M37" s="7" t="e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#VALUE!</v>
      </c>
      <c r="N37" s="7" t="e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#VALUE!</v>
      </c>
      <c r="O37" s="5" t="e">
        <f t="shared" si="0"/>
        <v>#VALUE!</v>
      </c>
      <c r="P37" s="10" t="e">
        <f>IF('FY2022'!$A39&lt;&gt;"",IF(AND(MONTH($K37) &lt;= 1, MONTH($L37) &gt;= 1), IF($O37 &lt;&gt; "", $E37/$O37, ""), ""),"")</f>
        <v>#VALUE!</v>
      </c>
      <c r="Q37" s="10" t="e">
        <f>IF('FY2022'!$A39&lt;&gt;"",IF(AND(MONTH($K37) &lt;= 2, MONTH($L37) &gt;= 2), IF($O37 &lt;&gt; "", $E37/$O37, ""), ""),"")</f>
        <v>#VALUE!</v>
      </c>
      <c r="R37" s="10" t="e">
        <f>IF('FY2022'!$A39&lt;&gt;"",IF(AND(MONTH($K37) &lt;= 3, MONTH($L37) &gt;= 3), IF($O37 &lt;&gt; "", $E37/$O37, ""), ""),"")</f>
        <v>#VALUE!</v>
      </c>
      <c r="S37" s="10" t="e">
        <f>IF('FY2022'!$A39&lt;&gt;"",IF(AND(MONTH($K37) &lt;= 4, MONTH($L37) &gt;= 4), IF($O37 &lt;&gt; "", $E37/$O37, ""), ""),"")</f>
        <v>#VALUE!</v>
      </c>
      <c r="T37" s="10" t="e">
        <f>IF('FY2022'!$A39&lt;&gt;"",IF(AND(MONTH($K37) &lt;= 5, MONTH($L37) &gt;= 5), IF($O37 &lt;&gt; "", $E37/$O37, ""), ""),"")</f>
        <v>#VALUE!</v>
      </c>
      <c r="U37" s="10" t="e">
        <f>IF('FY2022'!$A39&lt;&gt;"",IF(AND(MONTH($K37) &lt;= 6, MONTH($L37) &gt;= 6), IF($O37 &lt;&gt; "", $E37/$O37, ""), ""),"")</f>
        <v>#VALUE!</v>
      </c>
      <c r="V37" s="10" t="e">
        <f>IF('FY2022'!$A39&lt;&gt;"",IF(AND(MONTH($K37) &lt;= 7, MONTH($L37) &gt;= 7 ), IF($O37 &lt;&gt; "", $E37/$O37, ""), ""),"")</f>
        <v>#VALUE!</v>
      </c>
      <c r="W37" s="10" t="e">
        <f>IF('FY2022'!$A39&lt;&gt;"",IF(AND(MONTH($K37) &lt;= 8, MONTH($L37) &gt;= 8), IF($O37 &lt;&gt; "", $E37/$O37, ""), ""),"")</f>
        <v>#VALUE!</v>
      </c>
      <c r="X37" s="10" t="e">
        <f>IF('FY2022'!$A39&lt;&gt;"",IF(AND(MONTH($K37) &lt;= 9, MONTH($L37) &gt;= 9), IF($O37 &lt;&gt; "", $E37/$O37, ""), ""),"")</f>
        <v>#VALUE!</v>
      </c>
      <c r="Y37" s="10" t="e">
        <f>IF('FY2022'!$A39&lt;&gt;"",IF(AND(MONTH($K37) &lt;= 10, MONTH($L37) &gt;= 10), IF($O37 &lt;&gt; "", $E37/$O37, ""), ""),"")</f>
        <v>#VALUE!</v>
      </c>
      <c r="Z37" s="10" t="e">
        <f>IF('FY2022'!$A39&lt;&gt;"",IF(AND(MONTH($K37) &lt;= 11, MONTH($L37) &gt;= 11), IF($O37 &lt;&gt; "", $E37/$O37, ""), ""),"")</f>
        <v>#VALUE!</v>
      </c>
      <c r="AA37" s="10" t="e">
        <f>IF('FY2022'!$A39&lt;&gt;"",IF(AND(MONTH($K37) &lt;= 12, MONTH($L37) &gt;= 12), IF($O37 &lt;&gt; "", $E37/$O37, ""), ""),"")</f>
        <v>#VALUE!</v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 t="e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#VALUE!</v>
      </c>
      <c r="L38" s="7" t="e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#VALUE!</v>
      </c>
      <c r="M38" s="7" t="e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#VALUE!</v>
      </c>
      <c r="N38" s="7" t="e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#VALUE!</v>
      </c>
      <c r="O38" s="5" t="e">
        <f t="shared" si="0"/>
        <v>#VALUE!</v>
      </c>
      <c r="P38" s="10" t="e">
        <f>IF('FY2022'!$A40&lt;&gt;"",IF(AND(MONTH($K38) &lt;= 1, MONTH($L38) &gt;= 1), IF($O38 &lt;&gt; "", $E38/$O38, ""), ""),"")</f>
        <v>#VALUE!</v>
      </c>
      <c r="Q38" s="10" t="e">
        <f>IF('FY2022'!$A40&lt;&gt;"",IF(AND(MONTH($K38) &lt;= 2, MONTH($L38) &gt;= 2), IF($O38 &lt;&gt; "", $E38/$O38, ""), ""),"")</f>
        <v>#VALUE!</v>
      </c>
      <c r="R38" s="10" t="e">
        <f>IF('FY2022'!$A40&lt;&gt;"",IF(AND(MONTH($K38) &lt;= 3, MONTH($L38) &gt;= 3), IF($O38 &lt;&gt; "", $E38/$O38, ""), ""),"")</f>
        <v>#VALUE!</v>
      </c>
      <c r="S38" s="10" t="e">
        <f>IF('FY2022'!$A40&lt;&gt;"",IF(AND(MONTH($K38) &lt;= 4, MONTH($L38) &gt;= 4), IF($O38 &lt;&gt; "", $E38/$O38, ""), ""),"")</f>
        <v>#VALUE!</v>
      </c>
      <c r="T38" s="10" t="e">
        <f>IF('FY2022'!$A40&lt;&gt;"",IF(AND(MONTH($K38) &lt;= 5, MONTH($L38) &gt;= 5), IF($O38 &lt;&gt; "", $E38/$O38, ""), ""),"")</f>
        <v>#VALUE!</v>
      </c>
      <c r="U38" s="10" t="e">
        <f>IF('FY2022'!$A40&lt;&gt;"",IF(AND(MONTH($K38) &lt;= 6, MONTH($L38) &gt;= 6), IF($O38 &lt;&gt; "", $E38/$O38, ""), ""),"")</f>
        <v>#VALUE!</v>
      </c>
      <c r="V38" s="10" t="e">
        <f>IF('FY2022'!$A40&lt;&gt;"",IF(AND(MONTH($K38) &lt;= 7, MONTH($L38) &gt;= 7 ), IF($O38 &lt;&gt; "", $E38/$O38, ""), ""),"")</f>
        <v>#VALUE!</v>
      </c>
      <c r="W38" s="10" t="e">
        <f>IF('FY2022'!$A40&lt;&gt;"",IF(AND(MONTH($K38) &lt;= 8, MONTH($L38) &gt;= 8), IF($O38 &lt;&gt; "", $E38/$O38, ""), ""),"")</f>
        <v>#VALUE!</v>
      </c>
      <c r="X38" s="10" t="e">
        <f>IF('FY2022'!$A40&lt;&gt;"",IF(AND(MONTH($K38) &lt;= 9, MONTH($L38) &gt;= 9), IF($O38 &lt;&gt; "", $E38/$O38, ""), ""),"")</f>
        <v>#VALUE!</v>
      </c>
      <c r="Y38" s="10" t="e">
        <f>IF('FY2022'!$A40&lt;&gt;"",IF(AND(MONTH($K38) &lt;= 10, MONTH($L38) &gt;= 10), IF($O38 &lt;&gt; "", $E38/$O38, ""), ""),"")</f>
        <v>#VALUE!</v>
      </c>
      <c r="Z38" s="10" t="e">
        <f>IF('FY2022'!$A40&lt;&gt;"",IF(AND(MONTH($K38) &lt;= 11, MONTH($L38) &gt;= 11), IF($O38 &lt;&gt; "", $E38/$O38, ""), ""),"")</f>
        <v>#VALUE!</v>
      </c>
      <c r="AA38" s="10" t="e">
        <f>IF('FY2022'!$A40&lt;&gt;"",IF(AND(MONTH($K38) &lt;= 12, MONTH($L38) &gt;= 12), IF($O38 &lt;&gt; "", $E38/$O38, ""), ""),"")</f>
        <v>#VALUE!</v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 t="e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#VALUE!</v>
      </c>
      <c r="L39" s="7" t="e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#VALUE!</v>
      </c>
      <c r="M39" s="7" t="e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#VALUE!</v>
      </c>
      <c r="N39" s="7" t="e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#VALUE!</v>
      </c>
      <c r="O39" s="5" t="e">
        <f t="shared" si="0"/>
        <v>#VALUE!</v>
      </c>
      <c r="P39" s="10" t="e">
        <f>IF('FY2022'!$A41&lt;&gt;"",IF(AND(MONTH($K39) &lt;= 1, MONTH($L39) &gt;= 1), IF($O39 &lt;&gt; "", $E39/$O39, ""), ""),"")</f>
        <v>#VALUE!</v>
      </c>
      <c r="Q39" s="10" t="e">
        <f>IF('FY2022'!$A41&lt;&gt;"",IF(AND(MONTH($K39) &lt;= 2, MONTH($L39) &gt;= 2), IF($O39 &lt;&gt; "", $E39/$O39, ""), ""),"")</f>
        <v>#VALUE!</v>
      </c>
      <c r="R39" s="10" t="e">
        <f>IF('FY2022'!$A41&lt;&gt;"",IF(AND(MONTH($K39) &lt;= 3, MONTH($L39) &gt;= 3), IF($O39 &lt;&gt; "", $E39/$O39, ""), ""),"")</f>
        <v>#VALUE!</v>
      </c>
      <c r="S39" s="10" t="e">
        <f>IF('FY2022'!$A41&lt;&gt;"",IF(AND(MONTH($K39) &lt;= 4, MONTH($L39) &gt;= 4), IF($O39 &lt;&gt; "", $E39/$O39, ""), ""),"")</f>
        <v>#VALUE!</v>
      </c>
      <c r="T39" s="10" t="e">
        <f>IF('FY2022'!$A41&lt;&gt;"",IF(AND(MONTH($K39) &lt;= 5, MONTH($L39) &gt;= 5), IF($O39 &lt;&gt; "", $E39/$O39, ""), ""),"")</f>
        <v>#VALUE!</v>
      </c>
      <c r="U39" s="10" t="e">
        <f>IF('FY2022'!$A41&lt;&gt;"",IF(AND(MONTH($K39) &lt;= 6, MONTH($L39) &gt;= 6), IF($O39 &lt;&gt; "", $E39/$O39, ""), ""),"")</f>
        <v>#VALUE!</v>
      </c>
      <c r="V39" s="10" t="e">
        <f>IF('FY2022'!$A41&lt;&gt;"",IF(AND(MONTH($K39) &lt;= 7, MONTH($L39) &gt;= 7 ), IF($O39 &lt;&gt; "", $E39/$O39, ""), ""),"")</f>
        <v>#VALUE!</v>
      </c>
      <c r="W39" s="10" t="e">
        <f>IF('FY2022'!$A41&lt;&gt;"",IF(AND(MONTH($K39) &lt;= 8, MONTH($L39) &gt;= 8), IF($O39 &lt;&gt; "", $E39/$O39, ""), ""),"")</f>
        <v>#VALUE!</v>
      </c>
      <c r="X39" s="10" t="e">
        <f>IF('FY2022'!$A41&lt;&gt;"",IF(AND(MONTH($K39) &lt;= 9, MONTH($L39) &gt;= 9), IF($O39 &lt;&gt; "", $E39/$O39, ""), ""),"")</f>
        <v>#VALUE!</v>
      </c>
      <c r="Y39" s="10" t="e">
        <f>IF('FY2022'!$A41&lt;&gt;"",IF(AND(MONTH($K39) &lt;= 10, MONTH($L39) &gt;= 10), IF($O39 &lt;&gt; "", $E39/$O39, ""), ""),"")</f>
        <v>#VALUE!</v>
      </c>
      <c r="Z39" s="10" t="e">
        <f>IF('FY2022'!$A41&lt;&gt;"",IF(AND(MONTH($K39) &lt;= 11, MONTH($L39) &gt;= 11), IF($O39 &lt;&gt; "", $E39/$O39, ""), ""),"")</f>
        <v>#VALUE!</v>
      </c>
      <c r="AA39" s="10" t="e">
        <f>IF('FY2022'!$A41&lt;&gt;"",IF(AND(MONTH($K39) &lt;= 12, MONTH($L39) &gt;= 12), IF($O39 &lt;&gt; "", $E39/$O39, ""), ""),"")</f>
        <v>#VALUE!</v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 t="e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#VALUE!</v>
      </c>
      <c r="L40" s="7" t="e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#VALUE!</v>
      </c>
      <c r="M40" s="7" t="e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#VALUE!</v>
      </c>
      <c r="N40" s="7" t="e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#VALUE!</v>
      </c>
      <c r="O40" s="5" t="e">
        <f t="shared" si="0"/>
        <v>#VALUE!</v>
      </c>
      <c r="P40" s="10" t="e">
        <f>IF('FY2022'!$A42&lt;&gt;"",IF(AND(MONTH($K40) &lt;= 1, MONTH($L40) &gt;= 1), IF($O40 &lt;&gt; "", $E40/$O40, ""), ""),"")</f>
        <v>#VALUE!</v>
      </c>
      <c r="Q40" s="10" t="e">
        <f>IF('FY2022'!$A42&lt;&gt;"",IF(AND(MONTH($K40) &lt;= 2, MONTH($L40) &gt;= 2), IF($O40 &lt;&gt; "", $E40/$O40, ""), ""),"")</f>
        <v>#VALUE!</v>
      </c>
      <c r="R40" s="10" t="e">
        <f>IF('FY2022'!$A42&lt;&gt;"",IF(AND(MONTH($K40) &lt;= 3, MONTH($L40) &gt;= 3), IF($O40 &lt;&gt; "", $E40/$O40, ""), ""),"")</f>
        <v>#VALUE!</v>
      </c>
      <c r="S40" s="10" t="e">
        <f>IF('FY2022'!$A42&lt;&gt;"",IF(AND(MONTH($K40) &lt;= 4, MONTH($L40) &gt;= 4), IF($O40 &lt;&gt; "", $E40/$O40, ""), ""),"")</f>
        <v>#VALUE!</v>
      </c>
      <c r="T40" s="10" t="e">
        <f>IF('FY2022'!$A42&lt;&gt;"",IF(AND(MONTH($K40) &lt;= 5, MONTH($L40) &gt;= 5), IF($O40 &lt;&gt; "", $E40/$O40, ""), ""),"")</f>
        <v>#VALUE!</v>
      </c>
      <c r="U40" s="10" t="e">
        <f>IF('FY2022'!$A42&lt;&gt;"",IF(AND(MONTH($K40) &lt;= 6, MONTH($L40) &gt;= 6), IF($O40 &lt;&gt; "", $E40/$O40, ""), ""),"")</f>
        <v>#VALUE!</v>
      </c>
      <c r="V40" s="10" t="e">
        <f>IF('FY2022'!$A42&lt;&gt;"",IF(AND(MONTH($K40) &lt;= 7, MONTH($L40) &gt;= 7 ), IF($O40 &lt;&gt; "", $E40/$O40, ""), ""),"")</f>
        <v>#VALUE!</v>
      </c>
      <c r="W40" s="10" t="e">
        <f>IF('FY2022'!$A42&lt;&gt;"",IF(AND(MONTH($K40) &lt;= 8, MONTH($L40) &gt;= 8), IF($O40 &lt;&gt; "", $E40/$O40, ""), ""),"")</f>
        <v>#VALUE!</v>
      </c>
      <c r="X40" s="10" t="e">
        <f>IF('FY2022'!$A42&lt;&gt;"",IF(AND(MONTH($K40) &lt;= 9, MONTH($L40) &gt;= 9), IF($O40 &lt;&gt; "", $E40/$O40, ""), ""),"")</f>
        <v>#VALUE!</v>
      </c>
      <c r="Y40" s="10" t="e">
        <f>IF('FY2022'!$A42&lt;&gt;"",IF(AND(MONTH($K40) &lt;= 10, MONTH($L40) &gt;= 10), IF($O40 &lt;&gt; "", $E40/$O40, ""), ""),"")</f>
        <v>#VALUE!</v>
      </c>
      <c r="Z40" s="10" t="e">
        <f>IF('FY2022'!$A42&lt;&gt;"",IF(AND(MONTH($K40) &lt;= 11, MONTH($L40) &gt;= 11), IF($O40 &lt;&gt; "", $E40/$O40, ""), ""),"")</f>
        <v>#VALUE!</v>
      </c>
      <c r="AA40" s="10" t="e">
        <f>IF('FY2022'!$A42&lt;&gt;"",IF(AND(MONTH($K40) &lt;= 12, MONTH($L40) &gt;= 12), IF($O40 &lt;&gt; "", $E40/$O40, ""), ""),"")</f>
        <v>#VALUE!</v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 t="e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#VALUE!</v>
      </c>
      <c r="L41" s="7" t="e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#VALUE!</v>
      </c>
      <c r="M41" s="7" t="e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#VALUE!</v>
      </c>
      <c r="N41" s="7" t="e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#VALUE!</v>
      </c>
      <c r="O41" s="5" t="e">
        <f t="shared" si="0"/>
        <v>#VALUE!</v>
      </c>
      <c r="P41" s="10" t="e">
        <f>IF('FY2022'!$A43&lt;&gt;"",IF(AND(MONTH($K41) &lt;= 1, MONTH($L41) &gt;= 1), IF($O41 &lt;&gt; "", $E41/$O41, ""), ""),"")</f>
        <v>#VALUE!</v>
      </c>
      <c r="Q41" s="10" t="e">
        <f>IF('FY2022'!$A43&lt;&gt;"",IF(AND(MONTH($K41) &lt;= 2, MONTH($L41) &gt;= 2), IF($O41 &lt;&gt; "", $E41/$O41, ""), ""),"")</f>
        <v>#VALUE!</v>
      </c>
      <c r="R41" s="10" t="e">
        <f>IF('FY2022'!$A43&lt;&gt;"",IF(AND(MONTH($K41) &lt;= 3, MONTH($L41) &gt;= 3), IF($O41 &lt;&gt; "", $E41/$O41, ""), ""),"")</f>
        <v>#VALUE!</v>
      </c>
      <c r="S41" s="10" t="e">
        <f>IF('FY2022'!$A43&lt;&gt;"",IF(AND(MONTH($K41) &lt;= 4, MONTH($L41) &gt;= 4), IF($O41 &lt;&gt; "", $E41/$O41, ""), ""),"")</f>
        <v>#VALUE!</v>
      </c>
      <c r="T41" s="10" t="e">
        <f>IF('FY2022'!$A43&lt;&gt;"",IF(AND(MONTH($K41) &lt;= 5, MONTH($L41) &gt;= 5), IF($O41 &lt;&gt; "", $E41/$O41, ""), ""),"")</f>
        <v>#VALUE!</v>
      </c>
      <c r="U41" s="10" t="e">
        <f>IF('FY2022'!$A43&lt;&gt;"",IF(AND(MONTH($K41) &lt;= 6, MONTH($L41) &gt;= 6), IF($O41 &lt;&gt; "", $E41/$O41, ""), ""),"")</f>
        <v>#VALUE!</v>
      </c>
      <c r="V41" s="10" t="e">
        <f>IF('FY2022'!$A43&lt;&gt;"",IF(AND(MONTH($K41) &lt;= 7, MONTH($L41) &gt;= 7 ), IF($O41 &lt;&gt; "", $E41/$O41, ""), ""),"")</f>
        <v>#VALUE!</v>
      </c>
      <c r="W41" s="10" t="e">
        <f>IF('FY2022'!$A43&lt;&gt;"",IF(AND(MONTH($K41) &lt;= 8, MONTH($L41) &gt;= 8), IF($O41 &lt;&gt; "", $E41/$O41, ""), ""),"")</f>
        <v>#VALUE!</v>
      </c>
      <c r="X41" s="10" t="e">
        <f>IF('FY2022'!$A43&lt;&gt;"",IF(AND(MONTH($K41) &lt;= 9, MONTH($L41) &gt;= 9), IF($O41 &lt;&gt; "", $E41/$O41, ""), ""),"")</f>
        <v>#VALUE!</v>
      </c>
      <c r="Y41" s="10" t="e">
        <f>IF('FY2022'!$A43&lt;&gt;"",IF(AND(MONTH($K41) &lt;= 10, MONTH($L41) &gt;= 10), IF($O41 &lt;&gt; "", $E41/$O41, ""), ""),"")</f>
        <v>#VALUE!</v>
      </c>
      <c r="Z41" s="10" t="e">
        <f>IF('FY2022'!$A43&lt;&gt;"",IF(AND(MONTH($K41) &lt;= 11, MONTH($L41) &gt;= 11), IF($O41 &lt;&gt; "", $E41/$O41, ""), ""),"")</f>
        <v>#VALUE!</v>
      </c>
      <c r="AA41" s="10" t="e">
        <f>IF('FY2022'!$A43&lt;&gt;"",IF(AND(MONTH($K41) &lt;= 12, MONTH($L41) &gt;= 12), IF($O41 &lt;&gt; "", $E41/$O41, ""), ""),"")</f>
        <v>#VALUE!</v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 t="e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#VALUE!</v>
      </c>
      <c r="L42" s="7" t="e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#VALUE!</v>
      </c>
      <c r="M42" s="7" t="e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#VALUE!</v>
      </c>
      <c r="N42" s="7" t="e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#VALUE!</v>
      </c>
      <c r="O42" s="5" t="e">
        <f t="shared" si="0"/>
        <v>#VALUE!</v>
      </c>
      <c r="P42" s="10" t="e">
        <f>IF('FY2022'!$A44&lt;&gt;"",IF(AND(MONTH($K42) &lt;= 1, MONTH($L42) &gt;= 1), IF($O42 &lt;&gt; "", $E42/$O42, ""), ""),"")</f>
        <v>#VALUE!</v>
      </c>
      <c r="Q42" s="10" t="e">
        <f>IF('FY2022'!$A44&lt;&gt;"",IF(AND(MONTH($K42) &lt;= 2, MONTH($L42) &gt;= 2), IF($O42 &lt;&gt; "", $E42/$O42, ""), ""),"")</f>
        <v>#VALUE!</v>
      </c>
      <c r="R42" s="10" t="e">
        <f>IF('FY2022'!$A44&lt;&gt;"",IF(AND(MONTH($K42) &lt;= 3, MONTH($L42) &gt;= 3), IF($O42 &lt;&gt; "", $E42/$O42, ""), ""),"")</f>
        <v>#VALUE!</v>
      </c>
      <c r="S42" s="10" t="e">
        <f>IF('FY2022'!$A44&lt;&gt;"",IF(AND(MONTH($K42) &lt;= 4, MONTH($L42) &gt;= 4), IF($O42 &lt;&gt; "", $E42/$O42, ""), ""),"")</f>
        <v>#VALUE!</v>
      </c>
      <c r="T42" s="10" t="e">
        <f>IF('FY2022'!$A44&lt;&gt;"",IF(AND(MONTH($K42) &lt;= 5, MONTH($L42) &gt;= 5), IF($O42 &lt;&gt; "", $E42/$O42, ""), ""),"")</f>
        <v>#VALUE!</v>
      </c>
      <c r="U42" s="10" t="e">
        <f>IF('FY2022'!$A44&lt;&gt;"",IF(AND(MONTH($K42) &lt;= 6, MONTH($L42) &gt;= 6), IF($O42 &lt;&gt; "", $E42/$O42, ""), ""),"")</f>
        <v>#VALUE!</v>
      </c>
      <c r="V42" s="10" t="e">
        <f>IF('FY2022'!$A44&lt;&gt;"",IF(AND(MONTH($K42) &lt;= 7, MONTH($L42) &gt;= 7 ), IF($O42 &lt;&gt; "", $E42/$O42, ""), ""),"")</f>
        <v>#VALUE!</v>
      </c>
      <c r="W42" s="10" t="e">
        <f>IF('FY2022'!$A44&lt;&gt;"",IF(AND(MONTH($K42) &lt;= 8, MONTH($L42) &gt;= 8), IF($O42 &lt;&gt; "", $E42/$O42, ""), ""),"")</f>
        <v>#VALUE!</v>
      </c>
      <c r="X42" s="10" t="e">
        <f>IF('FY2022'!$A44&lt;&gt;"",IF(AND(MONTH($K42) &lt;= 9, MONTH($L42) &gt;= 9), IF($O42 &lt;&gt; "", $E42/$O42, ""), ""),"")</f>
        <v>#VALUE!</v>
      </c>
      <c r="Y42" s="10" t="e">
        <f>IF('FY2022'!$A44&lt;&gt;"",IF(AND(MONTH($K42) &lt;= 10, MONTH($L42) &gt;= 10), IF($O42 &lt;&gt; "", $E42/$O42, ""), ""),"")</f>
        <v>#VALUE!</v>
      </c>
      <c r="Z42" s="10" t="e">
        <f>IF('FY2022'!$A44&lt;&gt;"",IF(AND(MONTH($K42) &lt;= 11, MONTH($L42) &gt;= 11), IF($O42 &lt;&gt; "", $E42/$O42, ""), ""),"")</f>
        <v>#VALUE!</v>
      </c>
      <c r="AA42" s="10" t="e">
        <f>IF('FY2022'!$A44&lt;&gt;"",IF(AND(MONTH($K42) &lt;= 12, MONTH($L42) &gt;= 12), IF($O42 &lt;&gt; "", $E42/$O42, ""), ""),"")</f>
        <v>#VALUE!</v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 t="e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#VALUE!</v>
      </c>
      <c r="L43" s="7" t="e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#VALUE!</v>
      </c>
      <c r="M43" s="7" t="e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#VALUE!</v>
      </c>
      <c r="N43" s="7" t="e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#VALUE!</v>
      </c>
      <c r="O43" s="5" t="e">
        <f t="shared" si="0"/>
        <v>#VALUE!</v>
      </c>
      <c r="P43" s="10" t="e">
        <f>IF('FY2022'!$A45&lt;&gt;"",IF(AND(MONTH($K43) &lt;= 1, MONTH($L43) &gt;= 1), IF($O43 &lt;&gt; "", $E43/$O43, ""), ""),"")</f>
        <v>#VALUE!</v>
      </c>
      <c r="Q43" s="10" t="e">
        <f>IF('FY2022'!$A45&lt;&gt;"",IF(AND(MONTH($K43) &lt;= 2, MONTH($L43) &gt;= 2), IF($O43 &lt;&gt; "", $E43/$O43, ""), ""),"")</f>
        <v>#VALUE!</v>
      </c>
      <c r="R43" s="10" t="e">
        <f>IF('FY2022'!$A45&lt;&gt;"",IF(AND(MONTH($K43) &lt;= 3, MONTH($L43) &gt;= 3), IF($O43 &lt;&gt; "", $E43/$O43, ""), ""),"")</f>
        <v>#VALUE!</v>
      </c>
      <c r="S43" s="10" t="e">
        <f>IF('FY2022'!$A45&lt;&gt;"",IF(AND(MONTH($K43) &lt;= 4, MONTH($L43) &gt;= 4), IF($O43 &lt;&gt; "", $E43/$O43, ""), ""),"")</f>
        <v>#VALUE!</v>
      </c>
      <c r="T43" s="10" t="e">
        <f>IF('FY2022'!$A45&lt;&gt;"",IF(AND(MONTH($K43) &lt;= 5, MONTH($L43) &gt;= 5), IF($O43 &lt;&gt; "", $E43/$O43, ""), ""),"")</f>
        <v>#VALUE!</v>
      </c>
      <c r="U43" s="10" t="e">
        <f>IF('FY2022'!$A45&lt;&gt;"",IF(AND(MONTH($K43) &lt;= 6, MONTH($L43) &gt;= 6), IF($O43 &lt;&gt; "", $E43/$O43, ""), ""),"")</f>
        <v>#VALUE!</v>
      </c>
      <c r="V43" s="10" t="e">
        <f>IF('FY2022'!$A45&lt;&gt;"",IF(AND(MONTH($K43) &lt;= 7, MONTH($L43) &gt;= 7 ), IF($O43 &lt;&gt; "", $E43/$O43, ""), ""),"")</f>
        <v>#VALUE!</v>
      </c>
      <c r="W43" s="10" t="e">
        <f>IF('FY2022'!$A45&lt;&gt;"",IF(AND(MONTH($K43) &lt;= 8, MONTH($L43) &gt;= 8), IF($O43 &lt;&gt; "", $E43/$O43, ""), ""),"")</f>
        <v>#VALUE!</v>
      </c>
      <c r="X43" s="10" t="e">
        <f>IF('FY2022'!$A45&lt;&gt;"",IF(AND(MONTH($K43) &lt;= 9, MONTH($L43) &gt;= 9), IF($O43 &lt;&gt; "", $E43/$O43, ""), ""),"")</f>
        <v>#VALUE!</v>
      </c>
      <c r="Y43" s="10" t="e">
        <f>IF('FY2022'!$A45&lt;&gt;"",IF(AND(MONTH($K43) &lt;= 10, MONTH($L43) &gt;= 10), IF($O43 &lt;&gt; "", $E43/$O43, ""), ""),"")</f>
        <v>#VALUE!</v>
      </c>
      <c r="Z43" s="10" t="e">
        <f>IF('FY2022'!$A45&lt;&gt;"",IF(AND(MONTH($K43) &lt;= 11, MONTH($L43) &gt;= 11), IF($O43 &lt;&gt; "", $E43/$O43, ""), ""),"")</f>
        <v>#VALUE!</v>
      </c>
      <c r="AA43" s="10" t="e">
        <f>IF('FY2022'!$A45&lt;&gt;"",IF(AND(MONTH($K43) &lt;= 12, MONTH($L43) &gt;= 12), IF($O43 &lt;&gt; "", $E43/$O43, ""), ""),"")</f>
        <v>#VALUE!</v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 t="e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#VALUE!</v>
      </c>
      <c r="L44" s="7" t="e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#VALUE!</v>
      </c>
      <c r="M44" s="7" t="e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#VALUE!</v>
      </c>
      <c r="N44" s="7" t="e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#VALUE!</v>
      </c>
      <c r="O44" s="5" t="e">
        <f t="shared" si="0"/>
        <v>#VALUE!</v>
      </c>
      <c r="P44" s="10" t="e">
        <f>IF('FY2022'!$A46&lt;&gt;"",IF(AND(MONTH($K44) &lt;= 1, MONTH($L44) &gt;= 1), IF($O44 &lt;&gt; "", $E44/$O44, ""), ""),"")</f>
        <v>#VALUE!</v>
      </c>
      <c r="Q44" s="10" t="e">
        <f>IF('FY2022'!$A46&lt;&gt;"",IF(AND(MONTH($K44) &lt;= 2, MONTH($L44) &gt;= 2), IF($O44 &lt;&gt; "", $E44/$O44, ""), ""),"")</f>
        <v>#VALUE!</v>
      </c>
      <c r="R44" s="10" t="e">
        <f>IF('FY2022'!$A46&lt;&gt;"",IF(AND(MONTH($K44) &lt;= 3, MONTH($L44) &gt;= 3), IF($O44 &lt;&gt; "", $E44/$O44, ""), ""),"")</f>
        <v>#VALUE!</v>
      </c>
      <c r="S44" s="10" t="e">
        <f>IF('FY2022'!$A46&lt;&gt;"",IF(AND(MONTH($K44) &lt;= 4, MONTH($L44) &gt;= 4), IF($O44 &lt;&gt; "", $E44/$O44, ""), ""),"")</f>
        <v>#VALUE!</v>
      </c>
      <c r="T44" s="10" t="e">
        <f>IF('FY2022'!$A46&lt;&gt;"",IF(AND(MONTH($K44) &lt;= 5, MONTH($L44) &gt;= 5), IF($O44 &lt;&gt; "", $E44/$O44, ""), ""),"")</f>
        <v>#VALUE!</v>
      </c>
      <c r="U44" s="10" t="e">
        <f>IF('FY2022'!$A46&lt;&gt;"",IF(AND(MONTH($K44) &lt;= 6, MONTH($L44) &gt;= 6), IF($O44 &lt;&gt; "", $E44/$O44, ""), ""),"")</f>
        <v>#VALUE!</v>
      </c>
      <c r="V44" s="10" t="e">
        <f>IF('FY2022'!$A46&lt;&gt;"",IF(AND(MONTH($K44) &lt;= 7, MONTH($L44) &gt;= 7 ), IF($O44 &lt;&gt; "", $E44/$O44, ""), ""),"")</f>
        <v>#VALUE!</v>
      </c>
      <c r="W44" s="10" t="e">
        <f>IF('FY2022'!$A46&lt;&gt;"",IF(AND(MONTH($K44) &lt;= 8, MONTH($L44) &gt;= 8), IF($O44 &lt;&gt; "", $E44/$O44, ""), ""),"")</f>
        <v>#VALUE!</v>
      </c>
      <c r="X44" s="10" t="e">
        <f>IF('FY2022'!$A46&lt;&gt;"",IF(AND(MONTH($K44) &lt;= 9, MONTH($L44) &gt;= 9), IF($O44 &lt;&gt; "", $E44/$O44, ""), ""),"")</f>
        <v>#VALUE!</v>
      </c>
      <c r="Y44" s="10" t="e">
        <f>IF('FY2022'!$A46&lt;&gt;"",IF(AND(MONTH($K44) &lt;= 10, MONTH($L44) &gt;= 10), IF($O44 &lt;&gt; "", $E44/$O44, ""), ""),"")</f>
        <v>#VALUE!</v>
      </c>
      <c r="Z44" s="10" t="e">
        <f>IF('FY2022'!$A46&lt;&gt;"",IF(AND(MONTH($K44) &lt;= 11, MONTH($L44) &gt;= 11), IF($O44 &lt;&gt; "", $E44/$O44, ""), ""),"")</f>
        <v>#VALUE!</v>
      </c>
      <c r="AA44" s="10" t="e">
        <f>IF('FY2022'!$A46&lt;&gt;"",IF(AND(MONTH($K44) &lt;= 12, MONTH($L44) &gt;= 12), IF($O44 &lt;&gt; "", $E44/$O44, ""), ""),"")</f>
        <v>#VALUE!</v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 t="e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#VALUE!</v>
      </c>
      <c r="L45" s="7" t="e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#VALUE!</v>
      </c>
      <c r="M45" s="7" t="e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#VALUE!</v>
      </c>
      <c r="N45" s="7" t="e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#VALUE!</v>
      </c>
      <c r="O45" s="5" t="e">
        <f t="shared" si="0"/>
        <v>#VALUE!</v>
      </c>
      <c r="P45" s="10" t="e">
        <f>IF('FY2022'!$A47&lt;&gt;"",IF(AND(MONTH($K45) &lt;= 1, MONTH($L45) &gt;= 1), IF($O45 &lt;&gt; "", $E45/$O45, ""), ""),"")</f>
        <v>#VALUE!</v>
      </c>
      <c r="Q45" s="10" t="e">
        <f>IF('FY2022'!$A47&lt;&gt;"",IF(AND(MONTH($K45) &lt;= 2, MONTH($L45) &gt;= 2), IF($O45 &lt;&gt; "", $E45/$O45, ""), ""),"")</f>
        <v>#VALUE!</v>
      </c>
      <c r="R45" s="10" t="e">
        <f>IF('FY2022'!$A47&lt;&gt;"",IF(AND(MONTH($K45) &lt;= 3, MONTH($L45) &gt;= 3), IF($O45 &lt;&gt; "", $E45/$O45, ""), ""),"")</f>
        <v>#VALUE!</v>
      </c>
      <c r="S45" s="10" t="e">
        <f>IF('FY2022'!$A47&lt;&gt;"",IF(AND(MONTH($K45) &lt;= 4, MONTH($L45) &gt;= 4), IF($O45 &lt;&gt; "", $E45/$O45, ""), ""),"")</f>
        <v>#VALUE!</v>
      </c>
      <c r="T45" s="10" t="e">
        <f>IF('FY2022'!$A47&lt;&gt;"",IF(AND(MONTH($K45) &lt;= 5, MONTH($L45) &gt;= 5), IF($O45 &lt;&gt; "", $E45/$O45, ""), ""),"")</f>
        <v>#VALUE!</v>
      </c>
      <c r="U45" s="10" t="e">
        <f>IF('FY2022'!$A47&lt;&gt;"",IF(AND(MONTH($K45) &lt;= 6, MONTH($L45) &gt;= 6), IF($O45 &lt;&gt; "", $E45/$O45, ""), ""),"")</f>
        <v>#VALUE!</v>
      </c>
      <c r="V45" s="10" t="e">
        <f>IF('FY2022'!$A47&lt;&gt;"",IF(AND(MONTH($K45) &lt;= 7, MONTH($L45) &gt;= 7 ), IF($O45 &lt;&gt; "", $E45/$O45, ""), ""),"")</f>
        <v>#VALUE!</v>
      </c>
      <c r="W45" s="10" t="e">
        <f>IF('FY2022'!$A47&lt;&gt;"",IF(AND(MONTH($K45) &lt;= 8, MONTH($L45) &gt;= 8), IF($O45 &lt;&gt; "", $E45/$O45, ""), ""),"")</f>
        <v>#VALUE!</v>
      </c>
      <c r="X45" s="10" t="e">
        <f>IF('FY2022'!$A47&lt;&gt;"",IF(AND(MONTH($K45) &lt;= 9, MONTH($L45) &gt;= 9), IF($O45 &lt;&gt; "", $E45/$O45, ""), ""),"")</f>
        <v>#VALUE!</v>
      </c>
      <c r="Y45" s="10" t="e">
        <f>IF('FY2022'!$A47&lt;&gt;"",IF(AND(MONTH($K45) &lt;= 10, MONTH($L45) &gt;= 10), IF($O45 &lt;&gt; "", $E45/$O45, ""), ""),"")</f>
        <v>#VALUE!</v>
      </c>
      <c r="Z45" s="10" t="e">
        <f>IF('FY2022'!$A47&lt;&gt;"",IF(AND(MONTH($K45) &lt;= 11, MONTH($L45) &gt;= 11), IF($O45 &lt;&gt; "", $E45/$O45, ""), ""),"")</f>
        <v>#VALUE!</v>
      </c>
      <c r="AA45" s="10" t="e">
        <f>IF('FY2022'!$A47&lt;&gt;"",IF(AND(MONTH($K45) &lt;= 12, MONTH($L45) &gt;= 12), IF($O45 &lt;&gt; "", $E45/$O45, ""), ""),"")</f>
        <v>#VALUE!</v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 t="e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#VALUE!</v>
      </c>
      <c r="L46" s="7" t="e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#VALUE!</v>
      </c>
      <c r="M46" s="7" t="e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#VALUE!</v>
      </c>
      <c r="N46" s="7" t="e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#VALUE!</v>
      </c>
      <c r="O46" s="5" t="e">
        <f t="shared" si="0"/>
        <v>#VALUE!</v>
      </c>
      <c r="P46" s="10" t="e">
        <f>IF('FY2022'!$A48&lt;&gt;"",IF(AND(MONTH($K46) &lt;= 1, MONTH($L46) &gt;= 1), IF($O46 &lt;&gt; "", $E46/$O46, ""), ""),"")</f>
        <v>#VALUE!</v>
      </c>
      <c r="Q46" s="10" t="e">
        <f>IF('FY2022'!$A48&lt;&gt;"",IF(AND(MONTH($K46) &lt;= 2, MONTH($L46) &gt;= 2), IF($O46 &lt;&gt; "", $E46/$O46, ""), ""),"")</f>
        <v>#VALUE!</v>
      </c>
      <c r="R46" s="10" t="e">
        <f>IF('FY2022'!$A48&lt;&gt;"",IF(AND(MONTH($K46) &lt;= 3, MONTH($L46) &gt;= 3), IF($O46 &lt;&gt; "", $E46/$O46, ""), ""),"")</f>
        <v>#VALUE!</v>
      </c>
      <c r="S46" s="10" t="e">
        <f>IF('FY2022'!$A48&lt;&gt;"",IF(AND(MONTH($K46) &lt;= 4, MONTH($L46) &gt;= 4), IF($O46 &lt;&gt; "", $E46/$O46, ""), ""),"")</f>
        <v>#VALUE!</v>
      </c>
      <c r="T46" s="10" t="e">
        <f>IF('FY2022'!$A48&lt;&gt;"",IF(AND(MONTH($K46) &lt;= 5, MONTH($L46) &gt;= 5), IF($O46 &lt;&gt; "", $E46/$O46, ""), ""),"")</f>
        <v>#VALUE!</v>
      </c>
      <c r="U46" s="10" t="e">
        <f>IF('FY2022'!$A48&lt;&gt;"",IF(AND(MONTH($K46) &lt;= 6, MONTH($L46) &gt;= 6), IF($O46 &lt;&gt; "", $E46/$O46, ""), ""),"")</f>
        <v>#VALUE!</v>
      </c>
      <c r="V46" s="10" t="e">
        <f>IF('FY2022'!$A48&lt;&gt;"",IF(AND(MONTH($K46) &lt;= 7, MONTH($L46) &gt;= 7 ), IF($O46 &lt;&gt; "", $E46/$O46, ""), ""),"")</f>
        <v>#VALUE!</v>
      </c>
      <c r="W46" s="10" t="e">
        <f>IF('FY2022'!$A48&lt;&gt;"",IF(AND(MONTH($K46) &lt;= 8, MONTH($L46) &gt;= 8), IF($O46 &lt;&gt; "", $E46/$O46, ""), ""),"")</f>
        <v>#VALUE!</v>
      </c>
      <c r="X46" s="10" t="e">
        <f>IF('FY2022'!$A48&lt;&gt;"",IF(AND(MONTH($K46) &lt;= 9, MONTH($L46) &gt;= 9), IF($O46 &lt;&gt; "", $E46/$O46, ""), ""),"")</f>
        <v>#VALUE!</v>
      </c>
      <c r="Y46" s="10" t="e">
        <f>IF('FY2022'!$A48&lt;&gt;"",IF(AND(MONTH($K46) &lt;= 10, MONTH($L46) &gt;= 10), IF($O46 &lt;&gt; "", $E46/$O46, ""), ""),"")</f>
        <v>#VALUE!</v>
      </c>
      <c r="Z46" s="10" t="e">
        <f>IF('FY2022'!$A48&lt;&gt;"",IF(AND(MONTH($K46) &lt;= 11, MONTH($L46) &gt;= 11), IF($O46 &lt;&gt; "", $E46/$O46, ""), ""),"")</f>
        <v>#VALUE!</v>
      </c>
      <c r="AA46" s="10" t="e">
        <f>IF('FY2022'!$A48&lt;&gt;"",IF(AND(MONTH($K46) &lt;= 12, MONTH($L46) &gt;= 12), IF($O46 &lt;&gt; "", $E46/$O46, ""), ""),"")</f>
        <v>#VALUE!</v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 t="e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#VALUE!</v>
      </c>
      <c r="L47" s="7" t="e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#VALUE!</v>
      </c>
      <c r="M47" s="7" t="e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#VALUE!</v>
      </c>
      <c r="N47" s="7" t="e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#VALUE!</v>
      </c>
      <c r="O47" s="5" t="e">
        <f t="shared" si="0"/>
        <v>#VALUE!</v>
      </c>
      <c r="P47" s="10" t="e">
        <f>IF('FY2022'!$A49&lt;&gt;"",IF(AND(MONTH($K47) &lt;= 1, MONTH($L47) &gt;= 1), IF($O47 &lt;&gt; "", $E47/$O47, ""), ""),"")</f>
        <v>#VALUE!</v>
      </c>
      <c r="Q47" s="10" t="e">
        <f>IF('FY2022'!$A49&lt;&gt;"",IF(AND(MONTH($K47) &lt;= 2, MONTH($L47) &gt;= 2), IF($O47 &lt;&gt; "", $E47/$O47, ""), ""),"")</f>
        <v>#VALUE!</v>
      </c>
      <c r="R47" s="10" t="e">
        <f>IF('FY2022'!$A49&lt;&gt;"",IF(AND(MONTH($K47) &lt;= 3, MONTH($L47) &gt;= 3), IF($O47 &lt;&gt; "", $E47/$O47, ""), ""),"")</f>
        <v>#VALUE!</v>
      </c>
      <c r="S47" s="10" t="e">
        <f>IF('FY2022'!$A49&lt;&gt;"",IF(AND(MONTH($K47) &lt;= 4, MONTH($L47) &gt;= 4), IF($O47 &lt;&gt; "", $E47/$O47, ""), ""),"")</f>
        <v>#VALUE!</v>
      </c>
      <c r="T47" s="10" t="e">
        <f>IF('FY2022'!$A49&lt;&gt;"",IF(AND(MONTH($K47) &lt;= 5, MONTH($L47) &gt;= 5), IF($O47 &lt;&gt; "", $E47/$O47, ""), ""),"")</f>
        <v>#VALUE!</v>
      </c>
      <c r="U47" s="10" t="e">
        <f>IF('FY2022'!$A49&lt;&gt;"",IF(AND(MONTH($K47) &lt;= 6, MONTH($L47) &gt;= 6), IF($O47 &lt;&gt; "", $E47/$O47, ""), ""),"")</f>
        <v>#VALUE!</v>
      </c>
      <c r="V47" s="10" t="e">
        <f>IF('FY2022'!$A49&lt;&gt;"",IF(AND(MONTH($K47) &lt;= 7, MONTH($L47) &gt;= 7 ), IF($O47 &lt;&gt; "", $E47/$O47, ""), ""),"")</f>
        <v>#VALUE!</v>
      </c>
      <c r="W47" s="10" t="e">
        <f>IF('FY2022'!$A49&lt;&gt;"",IF(AND(MONTH($K47) &lt;= 8, MONTH($L47) &gt;= 8), IF($O47 &lt;&gt; "", $E47/$O47, ""), ""),"")</f>
        <v>#VALUE!</v>
      </c>
      <c r="X47" s="10" t="e">
        <f>IF('FY2022'!$A49&lt;&gt;"",IF(AND(MONTH($K47) &lt;= 9, MONTH($L47) &gt;= 9), IF($O47 &lt;&gt; "", $E47/$O47, ""), ""),"")</f>
        <v>#VALUE!</v>
      </c>
      <c r="Y47" s="10" t="e">
        <f>IF('FY2022'!$A49&lt;&gt;"",IF(AND(MONTH($K47) &lt;= 10, MONTH($L47) &gt;= 10), IF($O47 &lt;&gt; "", $E47/$O47, ""), ""),"")</f>
        <v>#VALUE!</v>
      </c>
      <c r="Z47" s="10" t="e">
        <f>IF('FY2022'!$A49&lt;&gt;"",IF(AND(MONTH($K47) &lt;= 11, MONTH($L47) &gt;= 11), IF($O47 &lt;&gt; "", $E47/$O47, ""), ""),"")</f>
        <v>#VALUE!</v>
      </c>
      <c r="AA47" s="10" t="e">
        <f>IF('FY2022'!$A49&lt;&gt;"",IF(AND(MONTH($K47) &lt;= 12, MONTH($L47) &gt;= 12), IF($O47 &lt;&gt; "", $E47/$O47, ""), ""),"")</f>
        <v>#VALUE!</v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 t="e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#VALUE!</v>
      </c>
      <c r="L48" s="7" t="e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#VALUE!</v>
      </c>
      <c r="M48" s="7" t="e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#VALUE!</v>
      </c>
      <c r="N48" s="7" t="e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#VALUE!</v>
      </c>
      <c r="O48" s="5" t="e">
        <f t="shared" si="0"/>
        <v>#VALUE!</v>
      </c>
      <c r="P48" s="10" t="e">
        <f>IF('FY2022'!$A50&lt;&gt;"",IF(AND(MONTH($K48) &lt;= 1, MONTH($L48) &gt;= 1), IF($O48 &lt;&gt; "", $E48/$O48, ""), ""),"")</f>
        <v>#VALUE!</v>
      </c>
      <c r="Q48" s="10" t="e">
        <f>IF('FY2022'!$A50&lt;&gt;"",IF(AND(MONTH($K48) &lt;= 2, MONTH($L48) &gt;= 2), IF($O48 &lt;&gt; "", $E48/$O48, ""), ""),"")</f>
        <v>#VALUE!</v>
      </c>
      <c r="R48" s="10" t="e">
        <f>IF('FY2022'!$A50&lt;&gt;"",IF(AND(MONTH($K48) &lt;= 3, MONTH($L48) &gt;= 3), IF($O48 &lt;&gt; "", $E48/$O48, ""), ""),"")</f>
        <v>#VALUE!</v>
      </c>
      <c r="S48" s="10" t="e">
        <f>IF('FY2022'!$A50&lt;&gt;"",IF(AND(MONTH($K48) &lt;= 4, MONTH($L48) &gt;= 4), IF($O48 &lt;&gt; "", $E48/$O48, ""), ""),"")</f>
        <v>#VALUE!</v>
      </c>
      <c r="T48" s="10" t="e">
        <f>IF('FY2022'!$A50&lt;&gt;"",IF(AND(MONTH($K48) &lt;= 5, MONTH($L48) &gt;= 5), IF($O48 &lt;&gt; "", $E48/$O48, ""), ""),"")</f>
        <v>#VALUE!</v>
      </c>
      <c r="U48" s="10" t="e">
        <f>IF('FY2022'!$A50&lt;&gt;"",IF(AND(MONTH($K48) &lt;= 6, MONTH($L48) &gt;= 6), IF($O48 &lt;&gt; "", $E48/$O48, ""), ""),"")</f>
        <v>#VALUE!</v>
      </c>
      <c r="V48" s="10" t="e">
        <f>IF('FY2022'!$A50&lt;&gt;"",IF(AND(MONTH($K48) &lt;= 7, MONTH($L48) &gt;= 7 ), IF($O48 &lt;&gt; "", $E48/$O48, ""), ""),"")</f>
        <v>#VALUE!</v>
      </c>
      <c r="W48" s="10" t="e">
        <f>IF('FY2022'!$A50&lt;&gt;"",IF(AND(MONTH($K48) &lt;= 8, MONTH($L48) &gt;= 8), IF($O48 &lt;&gt; "", $E48/$O48, ""), ""),"")</f>
        <v>#VALUE!</v>
      </c>
      <c r="X48" s="10" t="e">
        <f>IF('FY2022'!$A50&lt;&gt;"",IF(AND(MONTH($K48) &lt;= 9, MONTH($L48) &gt;= 9), IF($O48 &lt;&gt; "", $E48/$O48, ""), ""),"")</f>
        <v>#VALUE!</v>
      </c>
      <c r="Y48" s="10" t="e">
        <f>IF('FY2022'!$A50&lt;&gt;"",IF(AND(MONTH($K48) &lt;= 10, MONTH($L48) &gt;= 10), IF($O48 &lt;&gt; "", $E48/$O48, ""), ""),"")</f>
        <v>#VALUE!</v>
      </c>
      <c r="Z48" s="10" t="e">
        <f>IF('FY2022'!$A50&lt;&gt;"",IF(AND(MONTH($K48) &lt;= 11, MONTH($L48) &gt;= 11), IF($O48 &lt;&gt; "", $E48/$O48, ""), ""),"")</f>
        <v>#VALUE!</v>
      </c>
      <c r="AA48" s="10" t="e">
        <f>IF('FY2022'!$A50&lt;&gt;"",IF(AND(MONTH($K48) &lt;= 12, MONTH($L48) &gt;= 12), IF($O48 &lt;&gt; "", $E48/$O48, ""), ""),"")</f>
        <v>#VALUE!</v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 t="e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#VALUE!</v>
      </c>
      <c r="L49" s="7" t="e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#VALUE!</v>
      </c>
      <c r="M49" s="7" t="e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#VALUE!</v>
      </c>
      <c r="N49" s="7" t="e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#VALUE!</v>
      </c>
      <c r="O49" s="5" t="e">
        <f t="shared" si="0"/>
        <v>#VALUE!</v>
      </c>
      <c r="P49" s="10" t="e">
        <f>IF('FY2022'!$A51&lt;&gt;"",IF(AND(MONTH($K49) &lt;= 1, MONTH($L49) &gt;= 1), IF($O49 &lt;&gt; "", $E49/$O49, ""), ""),"")</f>
        <v>#VALUE!</v>
      </c>
      <c r="Q49" s="10" t="e">
        <f>IF('FY2022'!$A51&lt;&gt;"",IF(AND(MONTH($K49) &lt;= 2, MONTH($L49) &gt;= 2), IF($O49 &lt;&gt; "", $E49/$O49, ""), ""),"")</f>
        <v>#VALUE!</v>
      </c>
      <c r="R49" s="10" t="e">
        <f>IF('FY2022'!$A51&lt;&gt;"",IF(AND(MONTH($K49) &lt;= 3, MONTH($L49) &gt;= 3), IF($O49 &lt;&gt; "", $E49/$O49, ""), ""),"")</f>
        <v>#VALUE!</v>
      </c>
      <c r="S49" s="10" t="e">
        <f>IF('FY2022'!$A51&lt;&gt;"",IF(AND(MONTH($K49) &lt;= 4, MONTH($L49) &gt;= 4), IF($O49 &lt;&gt; "", $E49/$O49, ""), ""),"")</f>
        <v>#VALUE!</v>
      </c>
      <c r="T49" s="10" t="e">
        <f>IF('FY2022'!$A51&lt;&gt;"",IF(AND(MONTH($K49) &lt;= 5, MONTH($L49) &gt;= 5), IF($O49 &lt;&gt; "", $E49/$O49, ""), ""),"")</f>
        <v>#VALUE!</v>
      </c>
      <c r="U49" s="10" t="e">
        <f>IF('FY2022'!$A51&lt;&gt;"",IF(AND(MONTH($K49) &lt;= 6, MONTH($L49) &gt;= 6), IF($O49 &lt;&gt; "", $E49/$O49, ""), ""),"")</f>
        <v>#VALUE!</v>
      </c>
      <c r="V49" s="10" t="e">
        <f>IF('FY2022'!$A51&lt;&gt;"",IF(AND(MONTH($K49) &lt;= 7, MONTH($L49) &gt;= 7 ), IF($O49 &lt;&gt; "", $E49/$O49, ""), ""),"")</f>
        <v>#VALUE!</v>
      </c>
      <c r="W49" s="10" t="e">
        <f>IF('FY2022'!$A51&lt;&gt;"",IF(AND(MONTH($K49) &lt;= 8, MONTH($L49) &gt;= 8), IF($O49 &lt;&gt; "", $E49/$O49, ""), ""),"")</f>
        <v>#VALUE!</v>
      </c>
      <c r="X49" s="10" t="e">
        <f>IF('FY2022'!$A51&lt;&gt;"",IF(AND(MONTH($K49) &lt;= 9, MONTH($L49) &gt;= 9), IF($O49 &lt;&gt; "", $E49/$O49, ""), ""),"")</f>
        <v>#VALUE!</v>
      </c>
      <c r="Y49" s="10" t="e">
        <f>IF('FY2022'!$A51&lt;&gt;"",IF(AND(MONTH($K49) &lt;= 10, MONTH($L49) &gt;= 10), IF($O49 &lt;&gt; "", $E49/$O49, ""), ""),"")</f>
        <v>#VALUE!</v>
      </c>
      <c r="Z49" s="10" t="e">
        <f>IF('FY2022'!$A51&lt;&gt;"",IF(AND(MONTH($K49) &lt;= 11, MONTH($L49) &gt;= 11), IF($O49 &lt;&gt; "", $E49/$O49, ""), ""),"")</f>
        <v>#VALUE!</v>
      </c>
      <c r="AA49" s="10" t="e">
        <f>IF('FY2022'!$A51&lt;&gt;"",IF(AND(MONTH($K49) &lt;= 12, MONTH($L49) &gt;= 12), IF($O49 &lt;&gt; "", $E49/$O49, ""), ""),"")</f>
        <v>#VALUE!</v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 t="e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#VALUE!</v>
      </c>
      <c r="L50" s="7" t="e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#VALUE!</v>
      </c>
      <c r="M50" s="7" t="e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#VALUE!</v>
      </c>
      <c r="N50" s="7" t="e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#VALUE!</v>
      </c>
      <c r="O50" s="5" t="e">
        <f t="shared" si="0"/>
        <v>#VALUE!</v>
      </c>
      <c r="P50" s="10" t="e">
        <f>IF('FY2022'!$A52&lt;&gt;"",IF(AND(MONTH($K50) &lt;= 1, MONTH($L50) &gt;= 1), IF($O50 &lt;&gt; "", $E50/$O50, ""), ""),"")</f>
        <v>#VALUE!</v>
      </c>
      <c r="Q50" s="10" t="e">
        <f>IF('FY2022'!$A52&lt;&gt;"",IF(AND(MONTH($K50) &lt;= 2, MONTH($L50) &gt;= 2), IF($O50 &lt;&gt; "", $E50/$O50, ""), ""),"")</f>
        <v>#VALUE!</v>
      </c>
      <c r="R50" s="10" t="e">
        <f>IF('FY2022'!$A52&lt;&gt;"",IF(AND(MONTH($K50) &lt;= 3, MONTH($L50) &gt;= 3), IF($O50 &lt;&gt; "", $E50/$O50, ""), ""),"")</f>
        <v>#VALUE!</v>
      </c>
      <c r="S50" s="10" t="e">
        <f>IF('FY2022'!$A52&lt;&gt;"",IF(AND(MONTH($K50) &lt;= 4, MONTH($L50) &gt;= 4), IF($O50 &lt;&gt; "", $E50/$O50, ""), ""),"")</f>
        <v>#VALUE!</v>
      </c>
      <c r="T50" s="10" t="e">
        <f>IF('FY2022'!$A52&lt;&gt;"",IF(AND(MONTH($K50) &lt;= 5, MONTH($L50) &gt;= 5), IF($O50 &lt;&gt; "", $E50/$O50, ""), ""),"")</f>
        <v>#VALUE!</v>
      </c>
      <c r="U50" s="10" t="e">
        <f>IF('FY2022'!$A52&lt;&gt;"",IF(AND(MONTH($K50) &lt;= 6, MONTH($L50) &gt;= 6), IF($O50 &lt;&gt; "", $E50/$O50, ""), ""),"")</f>
        <v>#VALUE!</v>
      </c>
      <c r="V50" s="10" t="e">
        <f>IF('FY2022'!$A52&lt;&gt;"",IF(AND(MONTH($K50) &lt;= 7, MONTH($L50) &gt;= 7 ), IF($O50 &lt;&gt; "", $E50/$O50, ""), ""),"")</f>
        <v>#VALUE!</v>
      </c>
      <c r="W50" s="10" t="e">
        <f>IF('FY2022'!$A52&lt;&gt;"",IF(AND(MONTH($K50) &lt;= 8, MONTH($L50) &gt;= 8), IF($O50 &lt;&gt; "", $E50/$O50, ""), ""),"")</f>
        <v>#VALUE!</v>
      </c>
      <c r="X50" s="10" t="e">
        <f>IF('FY2022'!$A52&lt;&gt;"",IF(AND(MONTH($K50) &lt;= 9, MONTH($L50) &gt;= 9), IF($O50 &lt;&gt; "", $E50/$O50, ""), ""),"")</f>
        <v>#VALUE!</v>
      </c>
      <c r="Y50" s="10" t="e">
        <f>IF('FY2022'!$A52&lt;&gt;"",IF(AND(MONTH($K50) &lt;= 10, MONTH($L50) &gt;= 10), IF($O50 &lt;&gt; "", $E50/$O50, ""), ""),"")</f>
        <v>#VALUE!</v>
      </c>
      <c r="Z50" s="10" t="e">
        <f>IF('FY2022'!$A52&lt;&gt;"",IF(AND(MONTH($K50) &lt;= 11, MONTH($L50) &gt;= 11), IF($O50 &lt;&gt; "", $E50/$O50, ""), ""),"")</f>
        <v>#VALUE!</v>
      </c>
      <c r="AA50" s="10" t="e">
        <f>IF('FY2022'!$A52&lt;&gt;"",IF(AND(MONTH($K50) &lt;= 12, MONTH($L50) &gt;= 12), IF($O50 &lt;&gt; "", $E50/$O50, ""), ""),"")</f>
        <v>#VALUE!</v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 t="e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#VALUE!</v>
      </c>
      <c r="L51" s="7" t="e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#VALUE!</v>
      </c>
      <c r="M51" s="7" t="e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#VALUE!</v>
      </c>
      <c r="N51" s="7" t="e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#VALUE!</v>
      </c>
      <c r="O51" s="5" t="e">
        <f t="shared" si="0"/>
        <v>#VALUE!</v>
      </c>
      <c r="P51" s="10" t="e">
        <f>IF('FY2022'!$A53&lt;&gt;"",IF(AND(MONTH($K51) &lt;= 1, MONTH($L51) &gt;= 1), IF($O51 &lt;&gt; "", $E51/$O51, ""), ""),"")</f>
        <v>#VALUE!</v>
      </c>
      <c r="Q51" s="10" t="e">
        <f>IF('FY2022'!$A53&lt;&gt;"",IF(AND(MONTH($K51) &lt;= 2, MONTH($L51) &gt;= 2), IF($O51 &lt;&gt; "", $E51/$O51, ""), ""),"")</f>
        <v>#VALUE!</v>
      </c>
      <c r="R51" s="10" t="e">
        <f>IF('FY2022'!$A53&lt;&gt;"",IF(AND(MONTH($K51) &lt;= 3, MONTH($L51) &gt;= 3), IF($O51 &lt;&gt; "", $E51/$O51, ""), ""),"")</f>
        <v>#VALUE!</v>
      </c>
      <c r="S51" s="10" t="e">
        <f>IF('FY2022'!$A53&lt;&gt;"",IF(AND(MONTH($K51) &lt;= 4, MONTH($L51) &gt;= 4), IF($O51 &lt;&gt; "", $E51/$O51, ""), ""),"")</f>
        <v>#VALUE!</v>
      </c>
      <c r="T51" s="10" t="e">
        <f>IF('FY2022'!$A53&lt;&gt;"",IF(AND(MONTH($K51) &lt;= 5, MONTH($L51) &gt;= 5), IF($O51 &lt;&gt; "", $E51/$O51, ""), ""),"")</f>
        <v>#VALUE!</v>
      </c>
      <c r="U51" s="10" t="e">
        <f>IF('FY2022'!$A53&lt;&gt;"",IF(AND(MONTH($K51) &lt;= 6, MONTH($L51) &gt;= 6), IF($O51 &lt;&gt; "", $E51/$O51, ""), ""),"")</f>
        <v>#VALUE!</v>
      </c>
      <c r="V51" s="10" t="e">
        <f>IF('FY2022'!$A53&lt;&gt;"",IF(AND(MONTH($K51) &lt;= 7, MONTH($L51) &gt;= 7 ), IF($O51 &lt;&gt; "", $E51/$O51, ""), ""),"")</f>
        <v>#VALUE!</v>
      </c>
      <c r="W51" s="10" t="e">
        <f>IF('FY2022'!$A53&lt;&gt;"",IF(AND(MONTH($K51) &lt;= 8, MONTH($L51) &gt;= 8), IF($O51 &lt;&gt; "", $E51/$O51, ""), ""),"")</f>
        <v>#VALUE!</v>
      </c>
      <c r="X51" s="10" t="e">
        <f>IF('FY2022'!$A53&lt;&gt;"",IF(AND(MONTH($K51) &lt;= 9, MONTH($L51) &gt;= 9), IF($O51 &lt;&gt; "", $E51/$O51, ""), ""),"")</f>
        <v>#VALUE!</v>
      </c>
      <c r="Y51" s="10" t="e">
        <f>IF('FY2022'!$A53&lt;&gt;"",IF(AND(MONTH($K51) &lt;= 10, MONTH($L51) &gt;= 10), IF($O51 &lt;&gt; "", $E51/$O51, ""), ""),"")</f>
        <v>#VALUE!</v>
      </c>
      <c r="Z51" s="10" t="e">
        <f>IF('FY2022'!$A53&lt;&gt;"",IF(AND(MONTH($K51) &lt;= 11, MONTH($L51) &gt;= 11), IF($O51 &lt;&gt; "", $E51/$O51, ""), ""),"")</f>
        <v>#VALUE!</v>
      </c>
      <c r="AA51" s="10" t="e">
        <f>IF('FY2022'!$A53&lt;&gt;"",IF(AND(MONTH($K51) &lt;= 12, MONTH($L51) &gt;= 12), IF($O51 &lt;&gt; "", $E51/$O51, ""), ""),"")</f>
        <v>#VALUE!</v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 t="e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#VALUE!</v>
      </c>
      <c r="L52" s="7" t="e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#VALUE!</v>
      </c>
      <c r="M52" s="7" t="e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#VALUE!</v>
      </c>
      <c r="N52" s="7" t="e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#VALUE!</v>
      </c>
      <c r="O52" s="5" t="e">
        <f t="shared" si="0"/>
        <v>#VALUE!</v>
      </c>
      <c r="P52" s="10" t="e">
        <f>IF('FY2022'!$A54&lt;&gt;"",IF(AND(MONTH($K52) &lt;= 1, MONTH($L52) &gt;= 1), IF($O52 &lt;&gt; "", $E52/$O52, ""), ""),"")</f>
        <v>#VALUE!</v>
      </c>
      <c r="Q52" s="10" t="e">
        <f>IF('FY2022'!$A54&lt;&gt;"",IF(AND(MONTH($K52) &lt;= 2, MONTH($L52) &gt;= 2), IF($O52 &lt;&gt; "", $E52/$O52, ""), ""),"")</f>
        <v>#VALUE!</v>
      </c>
      <c r="R52" s="10" t="e">
        <f>IF('FY2022'!$A54&lt;&gt;"",IF(AND(MONTH($K52) &lt;= 3, MONTH($L52) &gt;= 3), IF($O52 &lt;&gt; "", $E52/$O52, ""), ""),"")</f>
        <v>#VALUE!</v>
      </c>
      <c r="S52" s="10" t="e">
        <f>IF('FY2022'!$A54&lt;&gt;"",IF(AND(MONTH($K52) &lt;= 4, MONTH($L52) &gt;= 4), IF($O52 &lt;&gt; "", $E52/$O52, ""), ""),"")</f>
        <v>#VALUE!</v>
      </c>
      <c r="T52" s="10" t="e">
        <f>IF('FY2022'!$A54&lt;&gt;"",IF(AND(MONTH($K52) &lt;= 5, MONTH($L52) &gt;= 5), IF($O52 &lt;&gt; "", $E52/$O52, ""), ""),"")</f>
        <v>#VALUE!</v>
      </c>
      <c r="U52" s="10" t="e">
        <f>IF('FY2022'!$A54&lt;&gt;"",IF(AND(MONTH($K52) &lt;= 6, MONTH($L52) &gt;= 6), IF($O52 &lt;&gt; "", $E52/$O52, ""), ""),"")</f>
        <v>#VALUE!</v>
      </c>
      <c r="V52" s="10" t="e">
        <f>IF('FY2022'!$A54&lt;&gt;"",IF(AND(MONTH($K52) &lt;= 7, MONTH($L52) &gt;= 7 ), IF($O52 &lt;&gt; "", $E52/$O52, ""), ""),"")</f>
        <v>#VALUE!</v>
      </c>
      <c r="W52" s="10" t="e">
        <f>IF('FY2022'!$A54&lt;&gt;"",IF(AND(MONTH($K52) &lt;= 8, MONTH($L52) &gt;= 8), IF($O52 &lt;&gt; "", $E52/$O52, ""), ""),"")</f>
        <v>#VALUE!</v>
      </c>
      <c r="X52" s="10" t="e">
        <f>IF('FY2022'!$A54&lt;&gt;"",IF(AND(MONTH($K52) &lt;= 9, MONTH($L52) &gt;= 9), IF($O52 &lt;&gt; "", $E52/$O52, ""), ""),"")</f>
        <v>#VALUE!</v>
      </c>
      <c r="Y52" s="10" t="e">
        <f>IF('FY2022'!$A54&lt;&gt;"",IF(AND(MONTH($K52) &lt;= 10, MONTH($L52) &gt;= 10), IF($O52 &lt;&gt; "", $E52/$O52, ""), ""),"")</f>
        <v>#VALUE!</v>
      </c>
      <c r="Z52" s="10" t="e">
        <f>IF('FY2022'!$A54&lt;&gt;"",IF(AND(MONTH($K52) &lt;= 11, MONTH($L52) &gt;= 11), IF($O52 &lt;&gt; "", $E52/$O52, ""), ""),"")</f>
        <v>#VALUE!</v>
      </c>
      <c r="AA52" s="10" t="e">
        <f>IF('FY2022'!$A54&lt;&gt;"",IF(AND(MONTH($K52) &lt;= 12, MONTH($L52) &gt;= 12), IF($O52 &lt;&gt; "", $E52/$O52, ""), ""),"")</f>
        <v>#VALUE!</v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 t="e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#VALUE!</v>
      </c>
      <c r="L53" s="7" t="e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#VALUE!</v>
      </c>
      <c r="M53" s="7" t="e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#VALUE!</v>
      </c>
      <c r="N53" s="7" t="e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#VALUE!</v>
      </c>
      <c r="O53" s="5" t="e">
        <f t="shared" si="0"/>
        <v>#VALUE!</v>
      </c>
      <c r="P53" s="10" t="e">
        <f>IF('FY2022'!$A55&lt;&gt;"",IF(AND(MONTH($K53) &lt;= 1, MONTH($L53) &gt;= 1), IF($O53 &lt;&gt; "", $E53/$O53, ""), ""),"")</f>
        <v>#VALUE!</v>
      </c>
      <c r="Q53" s="10" t="e">
        <f>IF('FY2022'!$A55&lt;&gt;"",IF(AND(MONTH($K53) &lt;= 2, MONTH($L53) &gt;= 2), IF($O53 &lt;&gt; "", $E53/$O53, ""), ""),"")</f>
        <v>#VALUE!</v>
      </c>
      <c r="R53" s="10" t="e">
        <f>IF('FY2022'!$A55&lt;&gt;"",IF(AND(MONTH($K53) &lt;= 3, MONTH($L53) &gt;= 3), IF($O53 &lt;&gt; "", $E53/$O53, ""), ""),"")</f>
        <v>#VALUE!</v>
      </c>
      <c r="S53" s="10" t="e">
        <f>IF('FY2022'!$A55&lt;&gt;"",IF(AND(MONTH($K53) &lt;= 4, MONTH($L53) &gt;= 4), IF($O53 &lt;&gt; "", $E53/$O53, ""), ""),"")</f>
        <v>#VALUE!</v>
      </c>
      <c r="T53" s="10" t="e">
        <f>IF('FY2022'!$A55&lt;&gt;"",IF(AND(MONTH($K53) &lt;= 5, MONTH($L53) &gt;= 5), IF($O53 &lt;&gt; "", $E53/$O53, ""), ""),"")</f>
        <v>#VALUE!</v>
      </c>
      <c r="U53" s="10" t="e">
        <f>IF('FY2022'!$A55&lt;&gt;"",IF(AND(MONTH($K53) &lt;= 6, MONTH($L53) &gt;= 6), IF($O53 &lt;&gt; "", $E53/$O53, ""), ""),"")</f>
        <v>#VALUE!</v>
      </c>
      <c r="V53" s="10" t="e">
        <f>IF('FY2022'!$A55&lt;&gt;"",IF(AND(MONTH($K53) &lt;= 7, MONTH($L53) &gt;= 7 ), IF($O53 &lt;&gt; "", $E53/$O53, ""), ""),"")</f>
        <v>#VALUE!</v>
      </c>
      <c r="W53" s="10" t="e">
        <f>IF('FY2022'!$A55&lt;&gt;"",IF(AND(MONTH($K53) &lt;= 8, MONTH($L53) &gt;= 8), IF($O53 &lt;&gt; "", $E53/$O53, ""), ""),"")</f>
        <v>#VALUE!</v>
      </c>
      <c r="X53" s="10" t="e">
        <f>IF('FY2022'!$A55&lt;&gt;"",IF(AND(MONTH($K53) &lt;= 9, MONTH($L53) &gt;= 9), IF($O53 &lt;&gt; "", $E53/$O53, ""), ""),"")</f>
        <v>#VALUE!</v>
      </c>
      <c r="Y53" s="10" t="e">
        <f>IF('FY2022'!$A55&lt;&gt;"",IF(AND(MONTH($K53) &lt;= 10, MONTH($L53) &gt;= 10), IF($O53 &lt;&gt; "", $E53/$O53, ""), ""),"")</f>
        <v>#VALUE!</v>
      </c>
      <c r="Z53" s="10" t="e">
        <f>IF('FY2022'!$A55&lt;&gt;"",IF(AND(MONTH($K53) &lt;= 11, MONTH($L53) &gt;= 11), IF($O53 &lt;&gt; "", $E53/$O53, ""), ""),"")</f>
        <v>#VALUE!</v>
      </c>
      <c r="AA53" s="10" t="e">
        <f>IF('FY2022'!$A55&lt;&gt;"",IF(AND(MONTH($K53) &lt;= 12, MONTH($L53) &gt;= 12), IF($O53 &lt;&gt; "", $E53/$O53, ""), ""),"")</f>
        <v>#VALUE!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 t="e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#VALUE!</v>
      </c>
      <c r="L54" s="7" t="e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#VALUE!</v>
      </c>
      <c r="M54" s="7" t="e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#VALUE!</v>
      </c>
      <c r="N54" s="7" t="e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#VALUE!</v>
      </c>
      <c r="O54" s="5" t="e">
        <f t="shared" si="0"/>
        <v>#VALUE!</v>
      </c>
      <c r="P54" s="10" t="e">
        <f>IF('FY2022'!$A56&lt;&gt;"",IF(AND(MONTH($K54) &lt;= 1, MONTH($L54) &gt;= 1), IF($O54 &lt;&gt; "", $E54/$O54, ""), ""),"")</f>
        <v>#VALUE!</v>
      </c>
      <c r="Q54" s="10" t="e">
        <f>IF('FY2022'!$A56&lt;&gt;"",IF(AND(MONTH($K54) &lt;= 2, MONTH($L54) &gt;= 2), IF($O54 &lt;&gt; "", $E54/$O54, ""), ""),"")</f>
        <v>#VALUE!</v>
      </c>
      <c r="R54" s="10" t="e">
        <f>IF('FY2022'!$A56&lt;&gt;"",IF(AND(MONTH($K54) &lt;= 3, MONTH($L54) &gt;= 3), IF($O54 &lt;&gt; "", $E54/$O54, ""), ""),"")</f>
        <v>#VALUE!</v>
      </c>
      <c r="S54" s="10" t="e">
        <f>IF('FY2022'!$A56&lt;&gt;"",IF(AND(MONTH($K54) &lt;= 4, MONTH($L54) &gt;= 4), IF($O54 &lt;&gt; "", $E54/$O54, ""), ""),"")</f>
        <v>#VALUE!</v>
      </c>
      <c r="T54" s="10" t="e">
        <f>IF('FY2022'!$A56&lt;&gt;"",IF(AND(MONTH($K54) &lt;= 5, MONTH($L54) &gt;= 5), IF($O54 &lt;&gt; "", $E54/$O54, ""), ""),"")</f>
        <v>#VALUE!</v>
      </c>
      <c r="U54" s="10" t="e">
        <f>IF('FY2022'!$A56&lt;&gt;"",IF(AND(MONTH($K54) &lt;= 6, MONTH($L54) &gt;= 6), IF($O54 &lt;&gt; "", $E54/$O54, ""), ""),"")</f>
        <v>#VALUE!</v>
      </c>
      <c r="V54" s="10" t="e">
        <f>IF('FY2022'!$A56&lt;&gt;"",IF(AND(MONTH($K54) &lt;= 7, MONTH($L54) &gt;= 7 ), IF($O54 &lt;&gt; "", $E54/$O54, ""), ""),"")</f>
        <v>#VALUE!</v>
      </c>
      <c r="W54" s="10" t="e">
        <f>IF('FY2022'!$A56&lt;&gt;"",IF(AND(MONTH($K54) &lt;= 8, MONTH($L54) &gt;= 8), IF($O54 &lt;&gt; "", $E54/$O54, ""), ""),"")</f>
        <v>#VALUE!</v>
      </c>
      <c r="X54" s="10" t="e">
        <f>IF('FY2022'!$A56&lt;&gt;"",IF(AND(MONTH($K54) &lt;= 9, MONTH($L54) &gt;= 9), IF($O54 &lt;&gt; "", $E54/$O54, ""), ""),"")</f>
        <v>#VALUE!</v>
      </c>
      <c r="Y54" s="10" t="e">
        <f>IF('FY2022'!$A56&lt;&gt;"",IF(AND(MONTH($K54) &lt;= 10, MONTH($L54) &gt;= 10), IF($O54 &lt;&gt; "", $E54/$O54, ""), ""),"")</f>
        <v>#VALUE!</v>
      </c>
      <c r="Z54" s="10" t="e">
        <f>IF('FY2022'!$A56&lt;&gt;"",IF(AND(MONTH($K54) &lt;= 11, MONTH($L54) &gt;= 11), IF($O54 &lt;&gt; "", $E54/$O54, ""), ""),"")</f>
        <v>#VALUE!</v>
      </c>
      <c r="AA54" s="10" t="e">
        <f>IF('FY2022'!$A56&lt;&gt;"",IF(AND(MONTH($K54) &lt;= 12, MONTH($L54) &gt;= 12), IF($O54 &lt;&gt; "", $E54/$O54, ""), ""),"")</f>
        <v>#VALUE!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 t="e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#VALUE!</v>
      </c>
      <c r="L55" s="7" t="e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#VALUE!</v>
      </c>
      <c r="M55" s="7" t="e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#VALUE!</v>
      </c>
      <c r="N55" s="7" t="e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#VALUE!</v>
      </c>
      <c r="O55" s="5" t="e">
        <f t="shared" si="0"/>
        <v>#VALUE!</v>
      </c>
      <c r="P55" s="10" t="e">
        <f>IF('FY2022'!$A57&lt;&gt;"",IF(AND(MONTH($K55) &lt;= 1, MONTH($L55) &gt;= 1), IF($O55 &lt;&gt; "", $E55/$O55, ""), ""),"")</f>
        <v>#VALUE!</v>
      </c>
      <c r="Q55" s="10" t="e">
        <f>IF('FY2022'!$A57&lt;&gt;"",IF(AND(MONTH($K55) &lt;= 2, MONTH($L55) &gt;= 2), IF($O55 &lt;&gt; "", $E55/$O55, ""), ""),"")</f>
        <v>#VALUE!</v>
      </c>
      <c r="R55" s="10" t="e">
        <f>IF('FY2022'!$A57&lt;&gt;"",IF(AND(MONTH($K55) &lt;= 3, MONTH($L55) &gt;= 3), IF($O55 &lt;&gt; "", $E55/$O55, ""), ""),"")</f>
        <v>#VALUE!</v>
      </c>
      <c r="S55" s="10" t="e">
        <f>IF('FY2022'!$A57&lt;&gt;"",IF(AND(MONTH($K55) &lt;= 4, MONTH($L55) &gt;= 4), IF($O55 &lt;&gt; "", $E55/$O55, ""), ""),"")</f>
        <v>#VALUE!</v>
      </c>
      <c r="T55" s="10" t="e">
        <f>IF('FY2022'!$A57&lt;&gt;"",IF(AND(MONTH($K55) &lt;= 5, MONTH($L55) &gt;= 5), IF($O55 &lt;&gt; "", $E55/$O55, ""), ""),"")</f>
        <v>#VALUE!</v>
      </c>
      <c r="U55" s="10" t="e">
        <f>IF('FY2022'!$A57&lt;&gt;"",IF(AND(MONTH($K55) &lt;= 6, MONTH($L55) &gt;= 6), IF($O55 &lt;&gt; "", $E55/$O55, ""), ""),"")</f>
        <v>#VALUE!</v>
      </c>
      <c r="V55" s="10" t="e">
        <f>IF('FY2022'!$A57&lt;&gt;"",IF(AND(MONTH($K55) &lt;= 7, MONTH($L55) &gt;= 7 ), IF($O55 &lt;&gt; "", $E55/$O55, ""), ""),"")</f>
        <v>#VALUE!</v>
      </c>
      <c r="W55" s="10" t="e">
        <f>IF('FY2022'!$A57&lt;&gt;"",IF(AND(MONTH($K55) &lt;= 8, MONTH($L55) &gt;= 8), IF($O55 &lt;&gt; "", $E55/$O55, ""), ""),"")</f>
        <v>#VALUE!</v>
      </c>
      <c r="X55" s="10" t="e">
        <f>IF('FY2022'!$A57&lt;&gt;"",IF(AND(MONTH($K55) &lt;= 9, MONTH($L55) &gt;= 9), IF($O55 &lt;&gt; "", $E55/$O55, ""), ""),"")</f>
        <v>#VALUE!</v>
      </c>
      <c r="Y55" s="10" t="e">
        <f>IF('FY2022'!$A57&lt;&gt;"",IF(AND(MONTH($K55) &lt;= 10, MONTH($L55) &gt;= 10), IF($O55 &lt;&gt; "", $E55/$O55, ""), ""),"")</f>
        <v>#VALUE!</v>
      </c>
      <c r="Z55" s="10" t="e">
        <f>IF('FY2022'!$A57&lt;&gt;"",IF(AND(MONTH($K55) &lt;= 11, MONTH($L55) &gt;= 11), IF($O55 &lt;&gt; "", $E55/$O55, ""), ""),"")</f>
        <v>#VALUE!</v>
      </c>
      <c r="AA55" s="10" t="e">
        <f>IF('FY2022'!$A57&lt;&gt;"",IF(AND(MONTH($K55) &lt;= 12, MONTH($L55) &gt;= 12), IF($O55 &lt;&gt; "", $E55/$O55, ""), ""),"")</f>
        <v>#VALUE!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 t="e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#VALUE!</v>
      </c>
      <c r="L56" s="7" t="e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#VALUE!</v>
      </c>
      <c r="M56" s="7" t="e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#VALUE!</v>
      </c>
      <c r="N56" s="7" t="e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#VALUE!</v>
      </c>
      <c r="O56" s="5" t="e">
        <f t="shared" si="0"/>
        <v>#VALUE!</v>
      </c>
      <c r="P56" s="10" t="e">
        <f>IF('FY2022'!$A58&lt;&gt;"",IF(AND(MONTH($K56) &lt;= 1, MONTH($L56) &gt;= 1), IF($O56 &lt;&gt; "", $E56/$O56, ""), ""),"")</f>
        <v>#VALUE!</v>
      </c>
      <c r="Q56" s="10" t="e">
        <f>IF('FY2022'!$A58&lt;&gt;"",IF(AND(MONTH($K56) &lt;= 2, MONTH($L56) &gt;= 2), IF($O56 &lt;&gt; "", $E56/$O56, ""), ""),"")</f>
        <v>#VALUE!</v>
      </c>
      <c r="R56" s="10" t="e">
        <f>IF('FY2022'!$A58&lt;&gt;"",IF(AND(MONTH($K56) &lt;= 3, MONTH($L56) &gt;= 3), IF($O56 &lt;&gt; "", $E56/$O56, ""), ""),"")</f>
        <v>#VALUE!</v>
      </c>
      <c r="S56" s="10" t="e">
        <f>IF('FY2022'!$A58&lt;&gt;"",IF(AND(MONTH($K56) &lt;= 4, MONTH($L56) &gt;= 4), IF($O56 &lt;&gt; "", $E56/$O56, ""), ""),"")</f>
        <v>#VALUE!</v>
      </c>
      <c r="T56" s="10" t="e">
        <f>IF('FY2022'!$A58&lt;&gt;"",IF(AND(MONTH($K56) &lt;= 5, MONTH($L56) &gt;= 5), IF($O56 &lt;&gt; "", $E56/$O56, ""), ""),"")</f>
        <v>#VALUE!</v>
      </c>
      <c r="U56" s="10" t="e">
        <f>IF('FY2022'!$A58&lt;&gt;"",IF(AND(MONTH($K56) &lt;= 6, MONTH($L56) &gt;= 6), IF($O56 &lt;&gt; "", $E56/$O56, ""), ""),"")</f>
        <v>#VALUE!</v>
      </c>
      <c r="V56" s="10" t="e">
        <f>IF('FY2022'!$A58&lt;&gt;"",IF(AND(MONTH($K56) &lt;= 7, MONTH($L56) &gt;= 7 ), IF($O56 &lt;&gt; "", $E56/$O56, ""), ""),"")</f>
        <v>#VALUE!</v>
      </c>
      <c r="W56" s="10" t="e">
        <f>IF('FY2022'!$A58&lt;&gt;"",IF(AND(MONTH($K56) &lt;= 8, MONTH($L56) &gt;= 8), IF($O56 &lt;&gt; "", $E56/$O56, ""), ""),"")</f>
        <v>#VALUE!</v>
      </c>
      <c r="X56" s="10" t="e">
        <f>IF('FY2022'!$A58&lt;&gt;"",IF(AND(MONTH($K56) &lt;= 9, MONTH($L56) &gt;= 9), IF($O56 &lt;&gt; "", $E56/$O56, ""), ""),"")</f>
        <v>#VALUE!</v>
      </c>
      <c r="Y56" s="10" t="e">
        <f>IF('FY2022'!$A58&lt;&gt;"",IF(AND(MONTH($K56) &lt;= 10, MONTH($L56) &gt;= 10), IF($O56 &lt;&gt; "", $E56/$O56, ""), ""),"")</f>
        <v>#VALUE!</v>
      </c>
      <c r="Z56" s="10" t="e">
        <f>IF('FY2022'!$A58&lt;&gt;"",IF(AND(MONTH($K56) &lt;= 11, MONTH($L56) &gt;= 11), IF($O56 &lt;&gt; "", $E56/$O56, ""), ""),"")</f>
        <v>#VALUE!</v>
      </c>
      <c r="AA56" s="10" t="e">
        <f>IF('FY2022'!$A58&lt;&gt;"",IF(AND(MONTH($K56) &lt;= 12, MONTH($L56) &gt;= 12), IF($O56 &lt;&gt; "", $E56/$O56, ""), ""),"")</f>
        <v>#VALUE!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 t="e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#VALUE!</v>
      </c>
      <c r="L57" s="7" t="e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#VALUE!</v>
      </c>
      <c r="M57" s="7" t="e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#VALUE!</v>
      </c>
      <c r="N57" s="7" t="e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#VALUE!</v>
      </c>
      <c r="O57" s="5" t="e">
        <f t="shared" si="0"/>
        <v>#VALUE!</v>
      </c>
      <c r="P57" s="10" t="e">
        <f>IF('FY2022'!$A59&lt;&gt;"",IF(AND(MONTH($K57) &lt;= 1, MONTH($L57) &gt;= 1), IF($O57 &lt;&gt; "", $E57/$O57, ""), ""),"")</f>
        <v>#VALUE!</v>
      </c>
      <c r="Q57" s="10" t="e">
        <f>IF('FY2022'!$A59&lt;&gt;"",IF(AND(MONTH($K57) &lt;= 2, MONTH($L57) &gt;= 2), IF($O57 &lt;&gt; "", $E57/$O57, ""), ""),"")</f>
        <v>#VALUE!</v>
      </c>
      <c r="R57" s="10" t="e">
        <f>IF('FY2022'!$A59&lt;&gt;"",IF(AND(MONTH($K57) &lt;= 3, MONTH($L57) &gt;= 3), IF($O57 &lt;&gt; "", $E57/$O57, ""), ""),"")</f>
        <v>#VALUE!</v>
      </c>
      <c r="S57" s="10" t="e">
        <f>IF('FY2022'!$A59&lt;&gt;"",IF(AND(MONTH($K57) &lt;= 4, MONTH($L57) &gt;= 4), IF($O57 &lt;&gt; "", $E57/$O57, ""), ""),"")</f>
        <v>#VALUE!</v>
      </c>
      <c r="T57" s="10" t="e">
        <f>IF('FY2022'!$A59&lt;&gt;"",IF(AND(MONTH($K57) &lt;= 5, MONTH($L57) &gt;= 5), IF($O57 &lt;&gt; "", $E57/$O57, ""), ""),"")</f>
        <v>#VALUE!</v>
      </c>
      <c r="U57" s="10" t="e">
        <f>IF('FY2022'!$A59&lt;&gt;"",IF(AND(MONTH($K57) &lt;= 6, MONTH($L57) &gt;= 6), IF($O57 &lt;&gt; "", $E57/$O57, ""), ""),"")</f>
        <v>#VALUE!</v>
      </c>
      <c r="V57" s="10" t="e">
        <f>IF('FY2022'!$A59&lt;&gt;"",IF(AND(MONTH($K57) &lt;= 7, MONTH($L57) &gt;= 7 ), IF($O57 &lt;&gt; "", $E57/$O57, ""), ""),"")</f>
        <v>#VALUE!</v>
      </c>
      <c r="W57" s="10" t="e">
        <f>IF('FY2022'!$A59&lt;&gt;"",IF(AND(MONTH($K57) &lt;= 8, MONTH($L57) &gt;= 8), IF($O57 &lt;&gt; "", $E57/$O57, ""), ""),"")</f>
        <v>#VALUE!</v>
      </c>
      <c r="X57" s="10" t="e">
        <f>IF('FY2022'!$A59&lt;&gt;"",IF(AND(MONTH($K57) &lt;= 9, MONTH($L57) &gt;= 9), IF($O57 &lt;&gt; "", $E57/$O57, ""), ""),"")</f>
        <v>#VALUE!</v>
      </c>
      <c r="Y57" s="10" t="e">
        <f>IF('FY2022'!$A59&lt;&gt;"",IF(AND(MONTH($K57) &lt;= 10, MONTH($L57) &gt;= 10), IF($O57 &lt;&gt; "", $E57/$O57, ""), ""),"")</f>
        <v>#VALUE!</v>
      </c>
      <c r="Z57" s="10" t="e">
        <f>IF('FY2022'!$A59&lt;&gt;"",IF(AND(MONTH($K57) &lt;= 11, MONTH($L57) &gt;= 11), IF($O57 &lt;&gt; "", $E57/$O57, ""), ""),"")</f>
        <v>#VALUE!</v>
      </c>
      <c r="AA57" s="10" t="e">
        <f>IF('FY2022'!$A59&lt;&gt;"",IF(AND(MONTH($K57) &lt;= 12, MONTH($L57) &gt;= 12), IF($O57 &lt;&gt; "", $E57/$O57, ""), ""),"")</f>
        <v>#VALUE!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 t="e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#VALUE!</v>
      </c>
      <c r="L58" s="7" t="e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#VALUE!</v>
      </c>
      <c r="M58" s="7" t="e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#VALUE!</v>
      </c>
      <c r="N58" s="7" t="e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#VALUE!</v>
      </c>
      <c r="O58" s="5" t="e">
        <f t="shared" si="0"/>
        <v>#VALUE!</v>
      </c>
      <c r="P58" s="10" t="e">
        <f>IF('FY2022'!$A60&lt;&gt;"",IF(AND(MONTH($K58) &lt;= 1, MONTH($L58) &gt;= 1), IF($O58 &lt;&gt; "", $E58/$O58, ""), ""),"")</f>
        <v>#VALUE!</v>
      </c>
      <c r="Q58" s="10" t="e">
        <f>IF('FY2022'!$A60&lt;&gt;"",IF(AND(MONTH($K58) &lt;= 2, MONTH($L58) &gt;= 2), IF($O58 &lt;&gt; "", $E58/$O58, ""), ""),"")</f>
        <v>#VALUE!</v>
      </c>
      <c r="R58" s="10" t="e">
        <f>IF('FY2022'!$A60&lt;&gt;"",IF(AND(MONTH($K58) &lt;= 3, MONTH($L58) &gt;= 3), IF($O58 &lt;&gt; "", $E58/$O58, ""), ""),"")</f>
        <v>#VALUE!</v>
      </c>
      <c r="S58" s="10" t="e">
        <f>IF('FY2022'!$A60&lt;&gt;"",IF(AND(MONTH($K58) &lt;= 4, MONTH($L58) &gt;= 4), IF($O58 &lt;&gt; "", $E58/$O58, ""), ""),"")</f>
        <v>#VALUE!</v>
      </c>
      <c r="T58" s="10" t="e">
        <f>IF('FY2022'!$A60&lt;&gt;"",IF(AND(MONTH($K58) &lt;= 5, MONTH($L58) &gt;= 5), IF($O58 &lt;&gt; "", $E58/$O58, ""), ""),"")</f>
        <v>#VALUE!</v>
      </c>
      <c r="U58" s="10" t="e">
        <f>IF('FY2022'!$A60&lt;&gt;"",IF(AND(MONTH($K58) &lt;= 6, MONTH($L58) &gt;= 6), IF($O58 &lt;&gt; "", $E58/$O58, ""), ""),"")</f>
        <v>#VALUE!</v>
      </c>
      <c r="V58" s="10" t="e">
        <f>IF('FY2022'!$A60&lt;&gt;"",IF(AND(MONTH($K58) &lt;= 7, MONTH($L58) &gt;= 7 ), IF($O58 &lt;&gt; "", $E58/$O58, ""), ""),"")</f>
        <v>#VALUE!</v>
      </c>
      <c r="W58" s="10" t="e">
        <f>IF('FY2022'!$A60&lt;&gt;"",IF(AND(MONTH($K58) &lt;= 8, MONTH($L58) &gt;= 8), IF($O58 &lt;&gt; "", $E58/$O58, ""), ""),"")</f>
        <v>#VALUE!</v>
      </c>
      <c r="X58" s="10" t="e">
        <f>IF('FY2022'!$A60&lt;&gt;"",IF(AND(MONTH($K58) &lt;= 9, MONTH($L58) &gt;= 9), IF($O58 &lt;&gt; "", $E58/$O58, ""), ""),"")</f>
        <v>#VALUE!</v>
      </c>
      <c r="Y58" s="10" t="e">
        <f>IF('FY2022'!$A60&lt;&gt;"",IF(AND(MONTH($K58) &lt;= 10, MONTH($L58) &gt;= 10), IF($O58 &lt;&gt; "", $E58/$O58, ""), ""),"")</f>
        <v>#VALUE!</v>
      </c>
      <c r="Z58" s="10" t="e">
        <f>IF('FY2022'!$A60&lt;&gt;"",IF(AND(MONTH($K58) &lt;= 11, MONTH($L58) &gt;= 11), IF($O58 &lt;&gt; "", $E58/$O58, ""), ""),"")</f>
        <v>#VALUE!</v>
      </c>
      <c r="AA58" s="10" t="e">
        <f>IF('FY2022'!$A60&lt;&gt;"",IF(AND(MONTH($K58) &lt;= 12, MONTH($L58) &gt;= 12), IF($O58 &lt;&gt; "", $E58/$O58, ""), ""),"")</f>
        <v>#VALUE!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 t="e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#VALUE!</v>
      </c>
      <c r="L59" s="7" t="e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#VALUE!</v>
      </c>
      <c r="M59" s="7" t="e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#VALUE!</v>
      </c>
      <c r="N59" s="7" t="e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#VALUE!</v>
      </c>
      <c r="O59" s="5" t="e">
        <f t="shared" si="0"/>
        <v>#VALUE!</v>
      </c>
      <c r="P59" s="10" t="e">
        <f>IF('FY2022'!$A61&lt;&gt;"",IF(AND(MONTH($K59) &lt;= 1, MONTH($L59) &gt;= 1), IF($O59 &lt;&gt; "", $E59/$O59, ""), ""),"")</f>
        <v>#VALUE!</v>
      </c>
      <c r="Q59" s="10" t="e">
        <f>IF('FY2022'!$A61&lt;&gt;"",IF(AND(MONTH($K59) &lt;= 2, MONTH($L59) &gt;= 2), IF($O59 &lt;&gt; "", $E59/$O59, ""), ""),"")</f>
        <v>#VALUE!</v>
      </c>
      <c r="R59" s="10" t="e">
        <f>IF('FY2022'!$A61&lt;&gt;"",IF(AND(MONTH($K59) &lt;= 3, MONTH($L59) &gt;= 3), IF($O59 &lt;&gt; "", $E59/$O59, ""), ""),"")</f>
        <v>#VALUE!</v>
      </c>
      <c r="S59" s="10" t="e">
        <f>IF('FY2022'!$A61&lt;&gt;"",IF(AND(MONTH($K59) &lt;= 4, MONTH($L59) &gt;= 4), IF($O59 &lt;&gt; "", $E59/$O59, ""), ""),"")</f>
        <v>#VALUE!</v>
      </c>
      <c r="T59" s="10" t="e">
        <f>IF('FY2022'!$A61&lt;&gt;"",IF(AND(MONTH($K59) &lt;= 5, MONTH($L59) &gt;= 5), IF($O59 &lt;&gt; "", $E59/$O59, ""), ""),"")</f>
        <v>#VALUE!</v>
      </c>
      <c r="U59" s="10" t="e">
        <f>IF('FY2022'!$A61&lt;&gt;"",IF(AND(MONTH($K59) &lt;= 6, MONTH($L59) &gt;= 6), IF($O59 &lt;&gt; "", $E59/$O59, ""), ""),"")</f>
        <v>#VALUE!</v>
      </c>
      <c r="V59" s="10" t="e">
        <f>IF('FY2022'!$A61&lt;&gt;"",IF(AND(MONTH($K59) &lt;= 7, MONTH($L59) &gt;= 7 ), IF($O59 &lt;&gt; "", $E59/$O59, ""), ""),"")</f>
        <v>#VALUE!</v>
      </c>
      <c r="W59" s="10" t="e">
        <f>IF('FY2022'!$A61&lt;&gt;"",IF(AND(MONTH($K59) &lt;= 8, MONTH($L59) &gt;= 8), IF($O59 &lt;&gt; "", $E59/$O59, ""), ""),"")</f>
        <v>#VALUE!</v>
      </c>
      <c r="X59" s="10" t="e">
        <f>IF('FY2022'!$A61&lt;&gt;"",IF(AND(MONTH($K59) &lt;= 9, MONTH($L59) &gt;= 9), IF($O59 &lt;&gt; "", $E59/$O59, ""), ""),"")</f>
        <v>#VALUE!</v>
      </c>
      <c r="Y59" s="10" t="e">
        <f>IF('FY2022'!$A61&lt;&gt;"",IF(AND(MONTH($K59) &lt;= 10, MONTH($L59) &gt;= 10), IF($O59 &lt;&gt; "", $E59/$O59, ""), ""),"")</f>
        <v>#VALUE!</v>
      </c>
      <c r="Z59" s="10" t="e">
        <f>IF('FY2022'!$A61&lt;&gt;"",IF(AND(MONTH($K59) &lt;= 11, MONTH($L59) &gt;= 11), IF($O59 &lt;&gt; "", $E59/$O59, ""), ""),"")</f>
        <v>#VALUE!</v>
      </c>
      <c r="AA59" s="10" t="e">
        <f>IF('FY2022'!$A61&lt;&gt;"",IF(AND(MONTH($K59) &lt;= 12, MONTH($L59) &gt;= 12), IF($O59 &lt;&gt; "", $E59/$O59, ""), ""),"")</f>
        <v>#VALUE!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 t="e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#VALUE!</v>
      </c>
      <c r="L60" s="7" t="e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#VALUE!</v>
      </c>
      <c r="M60" s="7" t="e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#VALUE!</v>
      </c>
      <c r="N60" s="7" t="e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#VALUE!</v>
      </c>
      <c r="O60" s="5" t="e">
        <f t="shared" si="0"/>
        <v>#VALUE!</v>
      </c>
      <c r="P60" s="10" t="e">
        <f>IF('FY2022'!$A62&lt;&gt;"",IF(AND(MONTH($K60) &lt;= 1, MONTH($L60) &gt;= 1), IF($O60 &lt;&gt; "", $E60/$O60, ""), ""),"")</f>
        <v>#VALUE!</v>
      </c>
      <c r="Q60" s="10" t="e">
        <f>IF('FY2022'!$A62&lt;&gt;"",IF(AND(MONTH($K60) &lt;= 2, MONTH($L60) &gt;= 2), IF($O60 &lt;&gt; "", $E60/$O60, ""), ""),"")</f>
        <v>#VALUE!</v>
      </c>
      <c r="R60" s="10" t="e">
        <f>IF('FY2022'!$A62&lt;&gt;"",IF(AND(MONTH($K60) &lt;= 3, MONTH($L60) &gt;= 3), IF($O60 &lt;&gt; "", $E60/$O60, ""), ""),"")</f>
        <v>#VALUE!</v>
      </c>
      <c r="S60" s="10" t="e">
        <f>IF('FY2022'!$A62&lt;&gt;"",IF(AND(MONTH($K60) &lt;= 4, MONTH($L60) &gt;= 4), IF($O60 &lt;&gt; "", $E60/$O60, ""), ""),"")</f>
        <v>#VALUE!</v>
      </c>
      <c r="T60" s="10" t="e">
        <f>IF('FY2022'!$A62&lt;&gt;"",IF(AND(MONTH($K60) &lt;= 5, MONTH($L60) &gt;= 5), IF($O60 &lt;&gt; "", $E60/$O60, ""), ""),"")</f>
        <v>#VALUE!</v>
      </c>
      <c r="U60" s="10" t="e">
        <f>IF('FY2022'!$A62&lt;&gt;"",IF(AND(MONTH($K60) &lt;= 6, MONTH($L60) &gt;= 6), IF($O60 &lt;&gt; "", $E60/$O60, ""), ""),"")</f>
        <v>#VALUE!</v>
      </c>
      <c r="V60" s="10" t="e">
        <f>IF('FY2022'!$A62&lt;&gt;"",IF(AND(MONTH($K60) &lt;= 7, MONTH($L60) &gt;= 7 ), IF($O60 &lt;&gt; "", $E60/$O60, ""), ""),"")</f>
        <v>#VALUE!</v>
      </c>
      <c r="W60" s="10" t="e">
        <f>IF('FY2022'!$A62&lt;&gt;"",IF(AND(MONTH($K60) &lt;= 8, MONTH($L60) &gt;= 8), IF($O60 &lt;&gt; "", $E60/$O60, ""), ""),"")</f>
        <v>#VALUE!</v>
      </c>
      <c r="X60" s="10" t="e">
        <f>IF('FY2022'!$A62&lt;&gt;"",IF(AND(MONTH($K60) &lt;= 9, MONTH($L60) &gt;= 9), IF($O60 &lt;&gt; "", $E60/$O60, ""), ""),"")</f>
        <v>#VALUE!</v>
      </c>
      <c r="Y60" s="10" t="e">
        <f>IF('FY2022'!$A62&lt;&gt;"",IF(AND(MONTH($K60) &lt;= 10, MONTH($L60) &gt;= 10), IF($O60 &lt;&gt; "", $E60/$O60, ""), ""),"")</f>
        <v>#VALUE!</v>
      </c>
      <c r="Z60" s="10" t="e">
        <f>IF('FY2022'!$A62&lt;&gt;"",IF(AND(MONTH($K60) &lt;= 11, MONTH($L60) &gt;= 11), IF($O60 &lt;&gt; "", $E60/$O60, ""), ""),"")</f>
        <v>#VALUE!</v>
      </c>
      <c r="AA60" s="10" t="e">
        <f>IF('FY2022'!$A62&lt;&gt;"",IF(AND(MONTH($K60) &lt;= 12, MONTH($L60) &gt;= 12), IF($O60 &lt;&gt; "", $E60/$O60, ""), ""),"")</f>
        <v>#VALUE!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 t="e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#VALUE!</v>
      </c>
      <c r="L61" s="7" t="e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#VALUE!</v>
      </c>
      <c r="M61" s="7" t="e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#VALUE!</v>
      </c>
      <c r="N61" s="7" t="e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#VALUE!</v>
      </c>
      <c r="O61" s="5" t="e">
        <f t="shared" si="0"/>
        <v>#VALUE!</v>
      </c>
      <c r="P61" s="10" t="e">
        <f>IF('FY2022'!$A63&lt;&gt;"",IF(AND(MONTH($K61) &lt;= 1, MONTH($L61) &gt;= 1), IF($O61 &lt;&gt; "", $E61/$O61, ""), ""),"")</f>
        <v>#VALUE!</v>
      </c>
      <c r="Q61" s="10" t="e">
        <f>IF('FY2022'!$A63&lt;&gt;"",IF(AND(MONTH($K61) &lt;= 2, MONTH($L61) &gt;= 2), IF($O61 &lt;&gt; "", $E61/$O61, ""), ""),"")</f>
        <v>#VALUE!</v>
      </c>
      <c r="R61" s="10" t="e">
        <f>IF('FY2022'!$A63&lt;&gt;"",IF(AND(MONTH($K61) &lt;= 3, MONTH($L61) &gt;= 3), IF($O61 &lt;&gt; "", $E61/$O61, ""), ""),"")</f>
        <v>#VALUE!</v>
      </c>
      <c r="S61" s="10" t="e">
        <f>IF('FY2022'!$A63&lt;&gt;"",IF(AND(MONTH($K61) &lt;= 4, MONTH($L61) &gt;= 4), IF($O61 &lt;&gt; "", $E61/$O61, ""), ""),"")</f>
        <v>#VALUE!</v>
      </c>
      <c r="T61" s="10" t="e">
        <f>IF('FY2022'!$A63&lt;&gt;"",IF(AND(MONTH($K61) &lt;= 5, MONTH($L61) &gt;= 5), IF($O61 &lt;&gt; "", $E61/$O61, ""), ""),"")</f>
        <v>#VALUE!</v>
      </c>
      <c r="U61" s="10" t="e">
        <f>IF('FY2022'!$A63&lt;&gt;"",IF(AND(MONTH($K61) &lt;= 6, MONTH($L61) &gt;= 6), IF($O61 &lt;&gt; "", $E61/$O61, ""), ""),"")</f>
        <v>#VALUE!</v>
      </c>
      <c r="V61" s="10" t="e">
        <f>IF('FY2022'!$A63&lt;&gt;"",IF(AND(MONTH($K61) &lt;= 7, MONTH($L61) &gt;= 7 ), IF($O61 &lt;&gt; "", $E61/$O61, ""), ""),"")</f>
        <v>#VALUE!</v>
      </c>
      <c r="W61" s="10" t="e">
        <f>IF('FY2022'!$A63&lt;&gt;"",IF(AND(MONTH($K61) &lt;= 8, MONTH($L61) &gt;= 8), IF($O61 &lt;&gt; "", $E61/$O61, ""), ""),"")</f>
        <v>#VALUE!</v>
      </c>
      <c r="X61" s="10" t="e">
        <f>IF('FY2022'!$A63&lt;&gt;"",IF(AND(MONTH($K61) &lt;= 9, MONTH($L61) &gt;= 9), IF($O61 &lt;&gt; "", $E61/$O61, ""), ""),"")</f>
        <v>#VALUE!</v>
      </c>
      <c r="Y61" s="10" t="e">
        <f>IF('FY2022'!$A63&lt;&gt;"",IF(AND(MONTH($K61) &lt;= 10, MONTH($L61) &gt;= 10), IF($O61 &lt;&gt; "", $E61/$O61, ""), ""),"")</f>
        <v>#VALUE!</v>
      </c>
      <c r="Z61" s="10" t="e">
        <f>IF('FY2022'!$A63&lt;&gt;"",IF(AND(MONTH($K61) &lt;= 11, MONTH($L61) &gt;= 11), IF($O61 &lt;&gt; "", $E61/$O61, ""), ""),"")</f>
        <v>#VALUE!</v>
      </c>
      <c r="AA61" s="10" t="e">
        <f>IF('FY2022'!$A63&lt;&gt;"",IF(AND(MONTH($K61) &lt;= 12, MONTH($L61) &gt;= 12), IF($O61 &lt;&gt; "", $E61/$O61, ""), ""),"")</f>
        <v>#VALUE!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 t="e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#VALUE!</v>
      </c>
      <c r="L62" s="7" t="e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#VALUE!</v>
      </c>
      <c r="M62" s="7" t="e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#VALUE!</v>
      </c>
      <c r="N62" s="7" t="e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#VALUE!</v>
      </c>
      <c r="O62" s="5" t="e">
        <f t="shared" si="0"/>
        <v>#VALUE!</v>
      </c>
      <c r="P62" s="10" t="e">
        <f>IF('FY2022'!$A64&lt;&gt;"",IF(AND(MONTH($K62) &lt;= 1, MONTH($L62) &gt;= 1), IF($O62 &lt;&gt; "", $E62/$O62, ""), ""),"")</f>
        <v>#VALUE!</v>
      </c>
      <c r="Q62" s="10" t="e">
        <f>IF('FY2022'!$A64&lt;&gt;"",IF(AND(MONTH($K62) &lt;= 2, MONTH($L62) &gt;= 2), IF($O62 &lt;&gt; "", $E62/$O62, ""), ""),"")</f>
        <v>#VALUE!</v>
      </c>
      <c r="R62" s="10" t="e">
        <f>IF('FY2022'!$A64&lt;&gt;"",IF(AND(MONTH($K62) &lt;= 3, MONTH($L62) &gt;= 3), IF($O62 &lt;&gt; "", $E62/$O62, ""), ""),"")</f>
        <v>#VALUE!</v>
      </c>
      <c r="S62" s="10" t="e">
        <f>IF('FY2022'!$A64&lt;&gt;"",IF(AND(MONTH($K62) &lt;= 4, MONTH($L62) &gt;= 4), IF($O62 &lt;&gt; "", $E62/$O62, ""), ""),"")</f>
        <v>#VALUE!</v>
      </c>
      <c r="T62" s="10" t="e">
        <f>IF('FY2022'!$A64&lt;&gt;"",IF(AND(MONTH($K62) &lt;= 5, MONTH($L62) &gt;= 5), IF($O62 &lt;&gt; "", $E62/$O62, ""), ""),"")</f>
        <v>#VALUE!</v>
      </c>
      <c r="U62" s="10" t="e">
        <f>IF('FY2022'!$A64&lt;&gt;"",IF(AND(MONTH($K62) &lt;= 6, MONTH($L62) &gt;= 6), IF($O62 &lt;&gt; "", $E62/$O62, ""), ""),"")</f>
        <v>#VALUE!</v>
      </c>
      <c r="V62" s="10" t="e">
        <f>IF('FY2022'!$A64&lt;&gt;"",IF(AND(MONTH($K62) &lt;= 7, MONTH($L62) &gt;= 7 ), IF($O62 &lt;&gt; "", $E62/$O62, ""), ""),"")</f>
        <v>#VALUE!</v>
      </c>
      <c r="W62" s="10" t="e">
        <f>IF('FY2022'!$A64&lt;&gt;"",IF(AND(MONTH($K62) &lt;= 8, MONTH($L62) &gt;= 8), IF($O62 &lt;&gt; "", $E62/$O62, ""), ""),"")</f>
        <v>#VALUE!</v>
      </c>
      <c r="X62" s="10" t="e">
        <f>IF('FY2022'!$A64&lt;&gt;"",IF(AND(MONTH($K62) &lt;= 9, MONTH($L62) &gt;= 9), IF($O62 &lt;&gt; "", $E62/$O62, ""), ""),"")</f>
        <v>#VALUE!</v>
      </c>
      <c r="Y62" s="10" t="e">
        <f>IF('FY2022'!$A64&lt;&gt;"",IF(AND(MONTH($K62) &lt;= 10, MONTH($L62) &gt;= 10), IF($O62 &lt;&gt; "", $E62/$O62, ""), ""),"")</f>
        <v>#VALUE!</v>
      </c>
      <c r="Z62" s="10" t="e">
        <f>IF('FY2022'!$A64&lt;&gt;"",IF(AND(MONTH($K62) &lt;= 11, MONTH($L62) &gt;= 11), IF($O62 &lt;&gt; "", $E62/$O62, ""), ""),"")</f>
        <v>#VALUE!</v>
      </c>
      <c r="AA62" s="10" t="e">
        <f>IF('FY2022'!$A64&lt;&gt;"",IF(AND(MONTH($K62) &lt;= 12, MONTH($L62) &gt;= 12), IF($O62 &lt;&gt; "", $E62/$O62, ""), ""),"")</f>
        <v>#VALUE!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 t="e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#VALUE!</v>
      </c>
      <c r="L63" s="7" t="e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#VALUE!</v>
      </c>
      <c r="M63" s="7" t="e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#VALUE!</v>
      </c>
      <c r="N63" s="7" t="e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#VALUE!</v>
      </c>
      <c r="O63" s="5" t="e">
        <f t="shared" si="0"/>
        <v>#VALUE!</v>
      </c>
      <c r="P63" s="10" t="e">
        <f>IF('FY2022'!$A65&lt;&gt;"",IF(AND(MONTH($K63) &lt;= 1, MONTH($L63) &gt;= 1), IF($O63 &lt;&gt; "", $E63/$O63, ""), ""),"")</f>
        <v>#VALUE!</v>
      </c>
      <c r="Q63" s="10" t="e">
        <f>IF('FY2022'!$A65&lt;&gt;"",IF(AND(MONTH($K63) &lt;= 2, MONTH($L63) &gt;= 2), IF($O63 &lt;&gt; "", $E63/$O63, ""), ""),"")</f>
        <v>#VALUE!</v>
      </c>
      <c r="R63" s="10" t="e">
        <f>IF('FY2022'!$A65&lt;&gt;"",IF(AND(MONTH($K63) &lt;= 3, MONTH($L63) &gt;= 3), IF($O63 &lt;&gt; "", $E63/$O63, ""), ""),"")</f>
        <v>#VALUE!</v>
      </c>
      <c r="S63" s="10" t="e">
        <f>IF('FY2022'!$A65&lt;&gt;"",IF(AND(MONTH($K63) &lt;= 4, MONTH($L63) &gt;= 4), IF($O63 &lt;&gt; "", $E63/$O63, ""), ""),"")</f>
        <v>#VALUE!</v>
      </c>
      <c r="T63" s="10" t="e">
        <f>IF('FY2022'!$A65&lt;&gt;"",IF(AND(MONTH($K63) &lt;= 5, MONTH($L63) &gt;= 5), IF($O63 &lt;&gt; "", $E63/$O63, ""), ""),"")</f>
        <v>#VALUE!</v>
      </c>
      <c r="U63" s="10" t="e">
        <f>IF('FY2022'!$A65&lt;&gt;"",IF(AND(MONTH($K63) &lt;= 6, MONTH($L63) &gt;= 6), IF($O63 &lt;&gt; "", $E63/$O63, ""), ""),"")</f>
        <v>#VALUE!</v>
      </c>
      <c r="V63" s="10" t="e">
        <f>IF('FY2022'!$A65&lt;&gt;"",IF(AND(MONTH($K63) &lt;= 7, MONTH($L63) &gt;= 7 ), IF($O63 &lt;&gt; "", $E63/$O63, ""), ""),"")</f>
        <v>#VALUE!</v>
      </c>
      <c r="W63" s="10" t="e">
        <f>IF('FY2022'!$A65&lt;&gt;"",IF(AND(MONTH($K63) &lt;= 8, MONTH($L63) &gt;= 8), IF($O63 &lt;&gt; "", $E63/$O63, ""), ""),"")</f>
        <v>#VALUE!</v>
      </c>
      <c r="X63" s="10" t="e">
        <f>IF('FY2022'!$A65&lt;&gt;"",IF(AND(MONTH($K63) &lt;= 9, MONTH($L63) &gt;= 9), IF($O63 &lt;&gt; "", $E63/$O63, ""), ""),"")</f>
        <v>#VALUE!</v>
      </c>
      <c r="Y63" s="10" t="e">
        <f>IF('FY2022'!$A65&lt;&gt;"",IF(AND(MONTH($K63) &lt;= 10, MONTH($L63) &gt;= 10), IF($O63 &lt;&gt; "", $E63/$O63, ""), ""),"")</f>
        <v>#VALUE!</v>
      </c>
      <c r="Z63" s="10" t="e">
        <f>IF('FY2022'!$A65&lt;&gt;"",IF(AND(MONTH($K63) &lt;= 11, MONTH($L63) &gt;= 11), IF($O63 &lt;&gt; "", $E63/$O63, ""), ""),"")</f>
        <v>#VALUE!</v>
      </c>
      <c r="AA63" s="10" t="e">
        <f>IF('FY2022'!$A65&lt;&gt;"",IF(AND(MONTH($K63) &lt;= 12, MONTH($L63) &gt;= 12), IF($O63 &lt;&gt; "", $E63/$O63, ""), ""),"")</f>
        <v>#VALUE!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 t="e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#VALUE!</v>
      </c>
      <c r="L64" s="7" t="e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#VALUE!</v>
      </c>
      <c r="M64" s="7" t="e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#VALUE!</v>
      </c>
      <c r="N64" s="7" t="e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#VALUE!</v>
      </c>
      <c r="O64" s="5" t="e">
        <f t="shared" si="0"/>
        <v>#VALUE!</v>
      </c>
      <c r="P64" s="10" t="e">
        <f>IF('FY2022'!$A66&lt;&gt;"",IF(AND(MONTH($K64) &lt;= 1, MONTH($L64) &gt;= 1), IF($O64 &lt;&gt; "", $E64/$O64, ""), ""),"")</f>
        <v>#VALUE!</v>
      </c>
      <c r="Q64" s="10" t="e">
        <f>IF('FY2022'!$A66&lt;&gt;"",IF(AND(MONTH($K64) &lt;= 2, MONTH($L64) &gt;= 2), IF($O64 &lt;&gt; "", $E64/$O64, ""), ""),"")</f>
        <v>#VALUE!</v>
      </c>
      <c r="R64" s="10" t="e">
        <f>IF('FY2022'!$A66&lt;&gt;"",IF(AND(MONTH($K64) &lt;= 3, MONTH($L64) &gt;= 3), IF($O64 &lt;&gt; "", $E64/$O64, ""), ""),"")</f>
        <v>#VALUE!</v>
      </c>
      <c r="S64" s="10" t="e">
        <f>IF('FY2022'!$A66&lt;&gt;"",IF(AND(MONTH($K64) &lt;= 4, MONTH($L64) &gt;= 4), IF($O64 &lt;&gt; "", $E64/$O64, ""), ""),"")</f>
        <v>#VALUE!</v>
      </c>
      <c r="T64" s="10" t="e">
        <f>IF('FY2022'!$A66&lt;&gt;"",IF(AND(MONTH($K64) &lt;= 5, MONTH($L64) &gt;= 5), IF($O64 &lt;&gt; "", $E64/$O64, ""), ""),"")</f>
        <v>#VALUE!</v>
      </c>
      <c r="U64" s="10" t="e">
        <f>IF('FY2022'!$A66&lt;&gt;"",IF(AND(MONTH($K64) &lt;= 6, MONTH($L64) &gt;= 6), IF($O64 &lt;&gt; "", $E64/$O64, ""), ""),"")</f>
        <v>#VALUE!</v>
      </c>
      <c r="V64" s="10" t="e">
        <f>IF('FY2022'!$A66&lt;&gt;"",IF(AND(MONTH($K64) &lt;= 7, MONTH($L64) &gt;= 7 ), IF($O64 &lt;&gt; "", $E64/$O64, ""), ""),"")</f>
        <v>#VALUE!</v>
      </c>
      <c r="W64" s="10" t="e">
        <f>IF('FY2022'!$A66&lt;&gt;"",IF(AND(MONTH($K64) &lt;= 8, MONTH($L64) &gt;= 8), IF($O64 &lt;&gt; "", $E64/$O64, ""), ""),"")</f>
        <v>#VALUE!</v>
      </c>
      <c r="X64" s="10" t="e">
        <f>IF('FY2022'!$A66&lt;&gt;"",IF(AND(MONTH($K64) &lt;= 9, MONTH($L64) &gt;= 9), IF($O64 &lt;&gt; "", $E64/$O64, ""), ""),"")</f>
        <v>#VALUE!</v>
      </c>
      <c r="Y64" s="10" t="e">
        <f>IF('FY2022'!$A66&lt;&gt;"",IF(AND(MONTH($K64) &lt;= 10, MONTH($L64) &gt;= 10), IF($O64 &lt;&gt; "", $E64/$O64, ""), ""),"")</f>
        <v>#VALUE!</v>
      </c>
      <c r="Z64" s="10" t="e">
        <f>IF('FY2022'!$A66&lt;&gt;"",IF(AND(MONTH($K64) &lt;= 11, MONTH($L64) &gt;= 11), IF($O64 &lt;&gt; "", $E64/$O64, ""), ""),"")</f>
        <v>#VALUE!</v>
      </c>
      <c r="AA64" s="10" t="e">
        <f>IF('FY2022'!$A66&lt;&gt;"",IF(AND(MONTH($K64) &lt;= 12, MONTH($L64) &gt;= 12), IF($O64 &lt;&gt; "", $E64/$O64, ""), ""),"")</f>
        <v>#VALUE!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 t="e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#VALUE!</v>
      </c>
      <c r="L65" s="7" t="e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#VALUE!</v>
      </c>
      <c r="M65" s="7" t="e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#VALUE!</v>
      </c>
      <c r="N65" s="7" t="e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#VALUE!</v>
      </c>
      <c r="O65" s="5" t="e">
        <f t="shared" si="0"/>
        <v>#VALUE!</v>
      </c>
      <c r="P65" s="10" t="e">
        <f>IF('FY2022'!$A67&lt;&gt;"",IF(AND(MONTH($K65) &lt;= 1, MONTH($L65) &gt;= 1), IF($O65 &lt;&gt; "", $E65/$O65, ""), ""),"")</f>
        <v>#VALUE!</v>
      </c>
      <c r="Q65" s="10" t="e">
        <f>IF('FY2022'!$A67&lt;&gt;"",IF(AND(MONTH($K65) &lt;= 2, MONTH($L65) &gt;= 2), IF($O65 &lt;&gt; "", $E65/$O65, ""), ""),"")</f>
        <v>#VALUE!</v>
      </c>
      <c r="R65" s="10" t="e">
        <f>IF('FY2022'!$A67&lt;&gt;"",IF(AND(MONTH($K65) &lt;= 3, MONTH($L65) &gt;= 3), IF($O65 &lt;&gt; "", $E65/$O65, ""), ""),"")</f>
        <v>#VALUE!</v>
      </c>
      <c r="S65" s="10" t="e">
        <f>IF('FY2022'!$A67&lt;&gt;"",IF(AND(MONTH($K65) &lt;= 4, MONTH($L65) &gt;= 4), IF($O65 &lt;&gt; "", $E65/$O65, ""), ""),"")</f>
        <v>#VALUE!</v>
      </c>
      <c r="T65" s="10" t="e">
        <f>IF('FY2022'!$A67&lt;&gt;"",IF(AND(MONTH($K65) &lt;= 5, MONTH($L65) &gt;= 5), IF($O65 &lt;&gt; "", $E65/$O65, ""), ""),"")</f>
        <v>#VALUE!</v>
      </c>
      <c r="U65" s="10" t="e">
        <f>IF('FY2022'!$A67&lt;&gt;"",IF(AND(MONTH($K65) &lt;= 6, MONTH($L65) &gt;= 6), IF($O65 &lt;&gt; "", $E65/$O65, ""), ""),"")</f>
        <v>#VALUE!</v>
      </c>
      <c r="V65" s="10" t="e">
        <f>IF('FY2022'!$A67&lt;&gt;"",IF(AND(MONTH($K65) &lt;= 7, MONTH($L65) &gt;= 7 ), IF($O65 &lt;&gt; "", $E65/$O65, ""), ""),"")</f>
        <v>#VALUE!</v>
      </c>
      <c r="W65" s="10" t="e">
        <f>IF('FY2022'!$A67&lt;&gt;"",IF(AND(MONTH($K65) &lt;= 8, MONTH($L65) &gt;= 8), IF($O65 &lt;&gt; "", $E65/$O65, ""), ""),"")</f>
        <v>#VALUE!</v>
      </c>
      <c r="X65" s="10" t="e">
        <f>IF('FY2022'!$A67&lt;&gt;"",IF(AND(MONTH($K65) &lt;= 9, MONTH($L65) &gt;= 9), IF($O65 &lt;&gt; "", $E65/$O65, ""), ""),"")</f>
        <v>#VALUE!</v>
      </c>
      <c r="Y65" s="10" t="e">
        <f>IF('FY2022'!$A67&lt;&gt;"",IF(AND(MONTH($K65) &lt;= 10, MONTH($L65) &gt;= 10), IF($O65 &lt;&gt; "", $E65/$O65, ""), ""),"")</f>
        <v>#VALUE!</v>
      </c>
      <c r="Z65" s="10" t="e">
        <f>IF('FY2022'!$A67&lt;&gt;"",IF(AND(MONTH($K65) &lt;= 11, MONTH($L65) &gt;= 11), IF($O65 &lt;&gt; "", $E65/$O65, ""), ""),"")</f>
        <v>#VALUE!</v>
      </c>
      <c r="AA65" s="10" t="e">
        <f>IF('FY2022'!$A67&lt;&gt;"",IF(AND(MONTH($K65) &lt;= 12, MONTH($L65) &gt;= 12), IF($O65 &lt;&gt; "", $E65/$O65, ""), ""),"")</f>
        <v>#VALUE!</v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 t="e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#VALUE!</v>
      </c>
      <c r="L66" s="7" t="e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#VALUE!</v>
      </c>
      <c r="M66" s="7" t="e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#VALUE!</v>
      </c>
      <c r="N66" s="7" t="e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#VALUE!</v>
      </c>
      <c r="O66" s="5" t="e">
        <f t="shared" si="0"/>
        <v>#VALUE!</v>
      </c>
      <c r="P66" s="10" t="e">
        <f>IF('FY2022'!$A68&lt;&gt;"",IF(AND(MONTH($K66) &lt;= 1, MONTH($L66) &gt;= 1), IF($O66 &lt;&gt; "", $E66/$O66, ""), ""),"")</f>
        <v>#VALUE!</v>
      </c>
      <c r="Q66" s="10" t="e">
        <f>IF('FY2022'!$A68&lt;&gt;"",IF(AND(MONTH($K66) &lt;= 2, MONTH($L66) &gt;= 2), IF($O66 &lt;&gt; "", $E66/$O66, ""), ""),"")</f>
        <v>#VALUE!</v>
      </c>
      <c r="R66" s="10" t="e">
        <f>IF('FY2022'!$A68&lt;&gt;"",IF(AND(MONTH($K66) &lt;= 3, MONTH($L66) &gt;= 3), IF($O66 &lt;&gt; "", $E66/$O66, ""), ""),"")</f>
        <v>#VALUE!</v>
      </c>
      <c r="S66" s="10" t="e">
        <f>IF('FY2022'!$A68&lt;&gt;"",IF(AND(MONTH($K66) &lt;= 4, MONTH($L66) &gt;= 4), IF($O66 &lt;&gt; "", $E66/$O66, ""), ""),"")</f>
        <v>#VALUE!</v>
      </c>
      <c r="T66" s="10" t="e">
        <f>IF('FY2022'!$A68&lt;&gt;"",IF(AND(MONTH($K66) &lt;= 5, MONTH($L66) &gt;= 5), IF($O66 &lt;&gt; "", $E66/$O66, ""), ""),"")</f>
        <v>#VALUE!</v>
      </c>
      <c r="U66" s="10" t="e">
        <f>IF('FY2022'!$A68&lt;&gt;"",IF(AND(MONTH($K66) &lt;= 6, MONTH($L66) &gt;= 6), IF($O66 &lt;&gt; "", $E66/$O66, ""), ""),"")</f>
        <v>#VALUE!</v>
      </c>
      <c r="V66" s="10" t="e">
        <f>IF('FY2022'!$A68&lt;&gt;"",IF(AND(MONTH($K66) &lt;= 7, MONTH($L66) &gt;= 7 ), IF($O66 &lt;&gt; "", $E66/$O66, ""), ""),"")</f>
        <v>#VALUE!</v>
      </c>
      <c r="W66" s="10" t="e">
        <f>IF('FY2022'!$A68&lt;&gt;"",IF(AND(MONTH($K66) &lt;= 8, MONTH($L66) &gt;= 8), IF($O66 &lt;&gt; "", $E66/$O66, ""), ""),"")</f>
        <v>#VALUE!</v>
      </c>
      <c r="X66" s="10" t="e">
        <f>IF('FY2022'!$A68&lt;&gt;"",IF(AND(MONTH($K66) &lt;= 9, MONTH($L66) &gt;= 9), IF($O66 &lt;&gt; "", $E66/$O66, ""), ""),"")</f>
        <v>#VALUE!</v>
      </c>
      <c r="Y66" s="10" t="e">
        <f>IF('FY2022'!$A68&lt;&gt;"",IF(AND(MONTH($K66) &lt;= 10, MONTH($L66) &gt;= 10), IF($O66 &lt;&gt; "", $E66/$O66, ""), ""),"")</f>
        <v>#VALUE!</v>
      </c>
      <c r="Z66" s="10" t="e">
        <f>IF('FY2022'!$A68&lt;&gt;"",IF(AND(MONTH($K66) &lt;= 11, MONTH($L66) &gt;= 11), IF($O66 &lt;&gt; "", $E66/$O66, ""), ""),"")</f>
        <v>#VALUE!</v>
      </c>
      <c r="AA66" s="10" t="e">
        <f>IF('FY2022'!$A68&lt;&gt;"",IF(AND(MONTH($K66) &lt;= 12, MONTH($L66) &gt;= 12), IF($O66 &lt;&gt; "", $E66/$O66, ""), ""),"")</f>
        <v>#VALUE!</v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 t="e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#VALUE!</v>
      </c>
      <c r="L67" s="7" t="e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#VALUE!</v>
      </c>
      <c r="M67" s="7" t="e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#VALUE!</v>
      </c>
      <c r="N67" s="7" t="e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IF('FY2022'!$A69&lt;&gt;"",IF(AND(MONTH($K67) &lt;= 1, MONTH($L67) &gt;= 1), IF($O67 &lt;&gt; "", $E67/$O67, ""), ""),"")</f>
        <v>#VALUE!</v>
      </c>
      <c r="Q67" s="10" t="e">
        <f>IF('FY2022'!$A69&lt;&gt;"",IF(AND(MONTH($K67) &lt;= 2, MONTH($L67) &gt;= 2), IF($O67 &lt;&gt; "", $E67/$O67, ""), ""),"")</f>
        <v>#VALUE!</v>
      </c>
      <c r="R67" s="10" t="e">
        <f>IF('FY2022'!$A69&lt;&gt;"",IF(AND(MONTH($K67) &lt;= 3, MONTH($L67) &gt;= 3), IF($O67 &lt;&gt; "", $E67/$O67, ""), ""),"")</f>
        <v>#VALUE!</v>
      </c>
      <c r="S67" s="10" t="e">
        <f>IF('FY2022'!$A69&lt;&gt;"",IF(AND(MONTH($K67) &lt;= 4, MONTH($L67) &gt;= 4), IF($O67 &lt;&gt; "", $E67/$O67, ""), ""),"")</f>
        <v>#VALUE!</v>
      </c>
      <c r="T67" s="10" t="e">
        <f>IF('FY2022'!$A69&lt;&gt;"",IF(AND(MONTH($K67) &lt;= 5, MONTH($L67) &gt;= 5), IF($O67 &lt;&gt; "", $E67/$O67, ""), ""),"")</f>
        <v>#VALUE!</v>
      </c>
      <c r="U67" s="10" t="e">
        <f>IF('FY2022'!$A69&lt;&gt;"",IF(AND(MONTH($K67) &lt;= 6, MONTH($L67) &gt;= 6), IF($O67 &lt;&gt; "", $E67/$O67, ""), ""),"")</f>
        <v>#VALUE!</v>
      </c>
      <c r="V67" s="10" t="e">
        <f>IF('FY2022'!$A69&lt;&gt;"",IF(AND(MONTH($K67) &lt;= 7, MONTH($L67) &gt;= 7 ), IF($O67 &lt;&gt; "", $E67/$O67, ""), ""),"")</f>
        <v>#VALUE!</v>
      </c>
      <c r="W67" s="10" t="e">
        <f>IF('FY2022'!$A69&lt;&gt;"",IF(AND(MONTH($K67) &lt;= 8, MONTH($L67) &gt;= 8), IF($O67 &lt;&gt; "", $E67/$O67, ""), ""),"")</f>
        <v>#VALUE!</v>
      </c>
      <c r="X67" s="10" t="e">
        <f>IF('FY2022'!$A69&lt;&gt;"",IF(AND(MONTH($K67) &lt;= 9, MONTH($L67) &gt;= 9), IF($O67 &lt;&gt; "", $E67/$O67, ""), ""),"")</f>
        <v>#VALUE!</v>
      </c>
      <c r="Y67" s="10" t="e">
        <f>IF('FY2022'!$A69&lt;&gt;"",IF(AND(MONTH($K67) &lt;= 10, MONTH($L67) &gt;= 10), IF($O67 &lt;&gt; "", $E67/$O67, ""), ""),"")</f>
        <v>#VALUE!</v>
      </c>
      <c r="Z67" s="10" t="e">
        <f>IF('FY2022'!$A69&lt;&gt;"",IF(AND(MONTH($K67) &lt;= 11, MONTH($L67) &gt;= 11), IF($O67 &lt;&gt; "", $E67/$O67, ""), ""),"")</f>
        <v>#VALUE!</v>
      </c>
      <c r="AA67" s="10" t="e">
        <f>IF('FY2022'!$A69&lt;&gt;"",IF(AND(MONTH($K67) &lt;= 12, MONTH($L67) &gt;= 12), IF($O67 &lt;&gt; "", $E67/$O67, ""), ""),"")</f>
        <v>#VALUE!</v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 t="e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#VALUE!</v>
      </c>
      <c r="L68" s="7" t="e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#VALUE!</v>
      </c>
      <c r="M68" s="7" t="e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#VALUE!</v>
      </c>
      <c r="N68" s="7" t="e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#VALUE!</v>
      </c>
      <c r="O68" s="5" t="e">
        <f t="shared" si="1"/>
        <v>#VALUE!</v>
      </c>
      <c r="P68" s="10" t="e">
        <f>IF('FY2022'!$A70&lt;&gt;"",IF(AND(MONTH($K68) &lt;= 1, MONTH($L68) &gt;= 1), IF($O68 &lt;&gt; "", $E68/$O68, ""), ""),"")</f>
        <v>#VALUE!</v>
      </c>
      <c r="Q68" s="10" t="e">
        <f>IF('FY2022'!$A70&lt;&gt;"",IF(AND(MONTH($K68) &lt;= 2, MONTH($L68) &gt;= 2), IF($O68 &lt;&gt; "", $E68/$O68, ""), ""),"")</f>
        <v>#VALUE!</v>
      </c>
      <c r="R68" s="10" t="e">
        <f>IF('FY2022'!$A70&lt;&gt;"",IF(AND(MONTH($K68) &lt;= 3, MONTH($L68) &gt;= 3), IF($O68 &lt;&gt; "", $E68/$O68, ""), ""),"")</f>
        <v>#VALUE!</v>
      </c>
      <c r="S68" s="10" t="e">
        <f>IF('FY2022'!$A70&lt;&gt;"",IF(AND(MONTH($K68) &lt;= 4, MONTH($L68) &gt;= 4), IF($O68 &lt;&gt; "", $E68/$O68, ""), ""),"")</f>
        <v>#VALUE!</v>
      </c>
      <c r="T68" s="10" t="e">
        <f>IF('FY2022'!$A70&lt;&gt;"",IF(AND(MONTH($K68) &lt;= 5, MONTH($L68) &gt;= 5), IF($O68 &lt;&gt; "", $E68/$O68, ""), ""),"")</f>
        <v>#VALUE!</v>
      </c>
      <c r="U68" s="10" t="e">
        <f>IF('FY2022'!$A70&lt;&gt;"",IF(AND(MONTH($K68) &lt;= 6, MONTH($L68) &gt;= 6), IF($O68 &lt;&gt; "", $E68/$O68, ""), ""),"")</f>
        <v>#VALUE!</v>
      </c>
      <c r="V68" s="10" t="e">
        <f>IF('FY2022'!$A70&lt;&gt;"",IF(AND(MONTH($K68) &lt;= 7, MONTH($L68) &gt;= 7 ), IF($O68 &lt;&gt; "", $E68/$O68, ""), ""),"")</f>
        <v>#VALUE!</v>
      </c>
      <c r="W68" s="10" t="e">
        <f>IF('FY2022'!$A70&lt;&gt;"",IF(AND(MONTH($K68) &lt;= 8, MONTH($L68) &gt;= 8), IF($O68 &lt;&gt; "", $E68/$O68, ""), ""),"")</f>
        <v>#VALUE!</v>
      </c>
      <c r="X68" s="10" t="e">
        <f>IF('FY2022'!$A70&lt;&gt;"",IF(AND(MONTH($K68) &lt;= 9, MONTH($L68) &gt;= 9), IF($O68 &lt;&gt; "", $E68/$O68, ""), ""),"")</f>
        <v>#VALUE!</v>
      </c>
      <c r="Y68" s="10" t="e">
        <f>IF('FY2022'!$A70&lt;&gt;"",IF(AND(MONTH($K68) &lt;= 10, MONTH($L68) &gt;= 10), IF($O68 &lt;&gt; "", $E68/$O68, ""), ""),"")</f>
        <v>#VALUE!</v>
      </c>
      <c r="Z68" s="10" t="e">
        <f>IF('FY2022'!$A70&lt;&gt;"",IF(AND(MONTH($K68) &lt;= 11, MONTH($L68) &gt;= 11), IF($O68 &lt;&gt; "", $E68/$O68, ""), ""),"")</f>
        <v>#VALUE!</v>
      </c>
      <c r="AA68" s="10" t="e">
        <f>IF('FY2022'!$A70&lt;&gt;"",IF(AND(MONTH($K68) &lt;= 12, MONTH($L68) &gt;= 12), IF($O68 &lt;&gt; "", $E68/$O68, ""), ""),"")</f>
        <v>#VALUE!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 t="e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#VALUE!</v>
      </c>
      <c r="L69" s="7" t="e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#VALUE!</v>
      </c>
      <c r="M69" s="7" t="e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#VALUE!</v>
      </c>
      <c r="N69" s="7" t="e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#VALUE!</v>
      </c>
      <c r="O69" s="5" t="e">
        <f t="shared" si="1"/>
        <v>#VALUE!</v>
      </c>
      <c r="P69" s="10" t="e">
        <f>IF('FY2022'!$A71&lt;&gt;"",IF(AND(MONTH($K69) &lt;= 1, MONTH($L69) &gt;= 1), IF($O69 &lt;&gt; "", $E69/$O69, ""), ""),"")</f>
        <v>#VALUE!</v>
      </c>
      <c r="Q69" s="10" t="e">
        <f>IF('FY2022'!$A71&lt;&gt;"",IF(AND(MONTH($K69) &lt;= 2, MONTH($L69) &gt;= 2), IF($O69 &lt;&gt; "", $E69/$O69, ""), ""),"")</f>
        <v>#VALUE!</v>
      </c>
      <c r="R69" s="10" t="e">
        <f>IF('FY2022'!$A71&lt;&gt;"",IF(AND(MONTH($K69) &lt;= 3, MONTH($L69) &gt;= 3), IF($O69 &lt;&gt; "", $E69/$O69, ""), ""),"")</f>
        <v>#VALUE!</v>
      </c>
      <c r="S69" s="10" t="e">
        <f>IF('FY2022'!$A71&lt;&gt;"",IF(AND(MONTH($K69) &lt;= 4, MONTH($L69) &gt;= 4), IF($O69 &lt;&gt; "", $E69/$O69, ""), ""),"")</f>
        <v>#VALUE!</v>
      </c>
      <c r="T69" s="10" t="e">
        <f>IF('FY2022'!$A71&lt;&gt;"",IF(AND(MONTH($K69) &lt;= 5, MONTH($L69) &gt;= 5), IF($O69 &lt;&gt; "", $E69/$O69, ""), ""),"")</f>
        <v>#VALUE!</v>
      </c>
      <c r="U69" s="10" t="e">
        <f>IF('FY2022'!$A71&lt;&gt;"",IF(AND(MONTH($K69) &lt;= 6, MONTH($L69) &gt;= 6), IF($O69 &lt;&gt; "", $E69/$O69, ""), ""),"")</f>
        <v>#VALUE!</v>
      </c>
      <c r="V69" s="10" t="e">
        <f>IF('FY2022'!$A71&lt;&gt;"",IF(AND(MONTH($K69) &lt;= 7, MONTH($L69) &gt;= 7 ), IF($O69 &lt;&gt; "", $E69/$O69, ""), ""),"")</f>
        <v>#VALUE!</v>
      </c>
      <c r="W69" s="10" t="e">
        <f>IF('FY2022'!$A71&lt;&gt;"",IF(AND(MONTH($K69) &lt;= 8, MONTH($L69) &gt;= 8), IF($O69 &lt;&gt; "", $E69/$O69, ""), ""),"")</f>
        <v>#VALUE!</v>
      </c>
      <c r="X69" s="10" t="e">
        <f>IF('FY2022'!$A71&lt;&gt;"",IF(AND(MONTH($K69) &lt;= 9, MONTH($L69) &gt;= 9), IF($O69 &lt;&gt; "", $E69/$O69, ""), ""),"")</f>
        <v>#VALUE!</v>
      </c>
      <c r="Y69" s="10" t="e">
        <f>IF('FY2022'!$A71&lt;&gt;"",IF(AND(MONTH($K69) &lt;= 10, MONTH($L69) &gt;= 10), IF($O69 &lt;&gt; "", $E69/$O69, ""), ""),"")</f>
        <v>#VALUE!</v>
      </c>
      <c r="Z69" s="10" t="e">
        <f>IF('FY2022'!$A71&lt;&gt;"",IF(AND(MONTH($K69) &lt;= 11, MONTH($L69) &gt;= 11), IF($O69 &lt;&gt; "", $E69/$O69, ""), ""),"")</f>
        <v>#VALUE!</v>
      </c>
      <c r="AA69" s="10" t="e">
        <f>IF('FY2022'!$A71&lt;&gt;"",IF(AND(MONTH($K69) &lt;= 12, MONTH($L69) &gt;= 12), IF($O69 &lt;&gt; "", $E69/$O69, ""), ""),"")</f>
        <v>#VALUE!</v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 t="e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#VALUE!</v>
      </c>
      <c r="L70" s="7" t="e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#VALUE!</v>
      </c>
      <c r="M70" s="7" t="e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#VALUE!</v>
      </c>
      <c r="N70" s="7" t="e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#VALUE!</v>
      </c>
      <c r="O70" s="5" t="e">
        <f t="shared" si="1"/>
        <v>#VALUE!</v>
      </c>
      <c r="P70" s="10" t="e">
        <f>IF('FY2022'!$A72&lt;&gt;"",IF(AND(MONTH($K70) &lt;= 1, MONTH($L70) &gt;= 1), IF($O70 &lt;&gt; "", $E70/$O70, ""), ""),"")</f>
        <v>#VALUE!</v>
      </c>
      <c r="Q70" s="10" t="e">
        <f>IF('FY2022'!$A72&lt;&gt;"",IF(AND(MONTH($K70) &lt;= 2, MONTH($L70) &gt;= 2), IF($O70 &lt;&gt; "", $E70/$O70, ""), ""),"")</f>
        <v>#VALUE!</v>
      </c>
      <c r="R70" s="10" t="e">
        <f>IF('FY2022'!$A72&lt;&gt;"",IF(AND(MONTH($K70) &lt;= 3, MONTH($L70) &gt;= 3), IF($O70 &lt;&gt; "", $E70/$O70, ""), ""),"")</f>
        <v>#VALUE!</v>
      </c>
      <c r="S70" s="10" t="e">
        <f>IF('FY2022'!$A72&lt;&gt;"",IF(AND(MONTH($K70) &lt;= 4, MONTH($L70) &gt;= 4), IF($O70 &lt;&gt; "", $E70/$O70, ""), ""),"")</f>
        <v>#VALUE!</v>
      </c>
      <c r="T70" s="10" t="e">
        <f>IF('FY2022'!$A72&lt;&gt;"",IF(AND(MONTH($K70) &lt;= 5, MONTH($L70) &gt;= 5), IF($O70 &lt;&gt; "", $E70/$O70, ""), ""),"")</f>
        <v>#VALUE!</v>
      </c>
      <c r="U70" s="10" t="e">
        <f>IF('FY2022'!$A72&lt;&gt;"",IF(AND(MONTH($K70) &lt;= 6, MONTH($L70) &gt;= 6), IF($O70 &lt;&gt; "", $E70/$O70, ""), ""),"")</f>
        <v>#VALUE!</v>
      </c>
      <c r="V70" s="10" t="e">
        <f>IF('FY2022'!$A72&lt;&gt;"",IF(AND(MONTH($K70) &lt;= 7, MONTH($L70) &gt;= 7 ), IF($O70 &lt;&gt; "", $E70/$O70, ""), ""),"")</f>
        <v>#VALUE!</v>
      </c>
      <c r="W70" s="10" t="e">
        <f>IF('FY2022'!$A72&lt;&gt;"",IF(AND(MONTH($K70) &lt;= 8, MONTH($L70) &gt;= 8), IF($O70 &lt;&gt; "", $E70/$O70, ""), ""),"")</f>
        <v>#VALUE!</v>
      </c>
      <c r="X70" s="10" t="e">
        <f>IF('FY2022'!$A72&lt;&gt;"",IF(AND(MONTH($K70) &lt;= 9, MONTH($L70) &gt;= 9), IF($O70 &lt;&gt; "", $E70/$O70, ""), ""),"")</f>
        <v>#VALUE!</v>
      </c>
      <c r="Y70" s="10" t="e">
        <f>IF('FY2022'!$A72&lt;&gt;"",IF(AND(MONTH($K70) &lt;= 10, MONTH($L70) &gt;= 10), IF($O70 &lt;&gt; "", $E70/$O70, ""), ""),"")</f>
        <v>#VALUE!</v>
      </c>
      <c r="Z70" s="10" t="e">
        <f>IF('FY2022'!$A72&lt;&gt;"",IF(AND(MONTH($K70) &lt;= 11, MONTH($L70) &gt;= 11), IF($O70 &lt;&gt; "", $E70/$O70, ""), ""),"")</f>
        <v>#VALUE!</v>
      </c>
      <c r="AA70" s="10" t="e">
        <f>IF('FY2022'!$A72&lt;&gt;"",IF(AND(MONTH($K70) &lt;= 12, MONTH($L70) &gt;= 12), IF($O70 &lt;&gt; "", $E70/$O70, ""), ""),"")</f>
        <v>#VALUE!</v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 t="e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#VALUE!</v>
      </c>
      <c r="L71" s="7" t="e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#VALUE!</v>
      </c>
      <c r="M71" s="7" t="e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#VALUE!</v>
      </c>
      <c r="N71" s="7" t="e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#VALUE!</v>
      </c>
      <c r="O71" s="5" t="e">
        <f t="shared" si="1"/>
        <v>#VALUE!</v>
      </c>
      <c r="P71" s="10" t="e">
        <f>IF('FY2022'!$A73&lt;&gt;"",IF(AND(MONTH($K71) &lt;= 1, MONTH($L71) &gt;= 1), IF($O71 &lt;&gt; "", $E71/$O71, ""), ""),"")</f>
        <v>#VALUE!</v>
      </c>
      <c r="Q71" s="10" t="e">
        <f>IF('FY2022'!$A73&lt;&gt;"",IF(AND(MONTH($K71) &lt;= 2, MONTH($L71) &gt;= 2), IF($O71 &lt;&gt; "", $E71/$O71, ""), ""),"")</f>
        <v>#VALUE!</v>
      </c>
      <c r="R71" s="10" t="e">
        <f>IF('FY2022'!$A73&lt;&gt;"",IF(AND(MONTH($K71) &lt;= 3, MONTH($L71) &gt;= 3), IF($O71 &lt;&gt; "", $E71/$O71, ""), ""),"")</f>
        <v>#VALUE!</v>
      </c>
      <c r="S71" s="10" t="e">
        <f>IF('FY2022'!$A73&lt;&gt;"",IF(AND(MONTH($K71) &lt;= 4, MONTH($L71) &gt;= 4), IF($O71 &lt;&gt; "", $E71/$O71, ""), ""),"")</f>
        <v>#VALUE!</v>
      </c>
      <c r="T71" s="10" t="e">
        <f>IF('FY2022'!$A73&lt;&gt;"",IF(AND(MONTH($K71) &lt;= 5, MONTH($L71) &gt;= 5), IF($O71 &lt;&gt; "", $E71/$O71, ""), ""),"")</f>
        <v>#VALUE!</v>
      </c>
      <c r="U71" s="10" t="e">
        <f>IF('FY2022'!$A73&lt;&gt;"",IF(AND(MONTH($K71) &lt;= 6, MONTH($L71) &gt;= 6), IF($O71 &lt;&gt; "", $E71/$O71, ""), ""),"")</f>
        <v>#VALUE!</v>
      </c>
      <c r="V71" s="10" t="e">
        <f>IF('FY2022'!$A73&lt;&gt;"",IF(AND(MONTH($K71) &lt;= 7, MONTH($L71) &gt;= 7 ), IF($O71 &lt;&gt; "", $E71/$O71, ""), ""),"")</f>
        <v>#VALUE!</v>
      </c>
      <c r="W71" s="10" t="e">
        <f>IF('FY2022'!$A73&lt;&gt;"",IF(AND(MONTH($K71) &lt;= 8, MONTH($L71) &gt;= 8), IF($O71 &lt;&gt; "", $E71/$O71, ""), ""),"")</f>
        <v>#VALUE!</v>
      </c>
      <c r="X71" s="10" t="e">
        <f>IF('FY2022'!$A73&lt;&gt;"",IF(AND(MONTH($K71) &lt;= 9, MONTH($L71) &gt;= 9), IF($O71 &lt;&gt; "", $E71/$O71, ""), ""),"")</f>
        <v>#VALUE!</v>
      </c>
      <c r="Y71" s="10" t="e">
        <f>IF('FY2022'!$A73&lt;&gt;"",IF(AND(MONTH($K71) &lt;= 10, MONTH($L71) &gt;= 10), IF($O71 &lt;&gt; "", $E71/$O71, ""), ""),"")</f>
        <v>#VALUE!</v>
      </c>
      <c r="Z71" s="10" t="e">
        <f>IF('FY2022'!$A73&lt;&gt;"",IF(AND(MONTH($K71) &lt;= 11, MONTH($L71) &gt;= 11), IF($O71 &lt;&gt; "", $E71/$O71, ""), ""),"")</f>
        <v>#VALUE!</v>
      </c>
      <c r="AA71" s="10" t="e">
        <f>IF('FY2022'!$A73&lt;&gt;"",IF(AND(MONTH($K71) &lt;= 12, MONTH($L71) &gt;= 12), IF($O71 &lt;&gt; "", $E71/$O71, ""), ""),"")</f>
        <v>#VALUE!</v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 t="e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#VALUE!</v>
      </c>
      <c r="L72" s="7" t="e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#VALUE!</v>
      </c>
      <c r="M72" s="7" t="e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#VALUE!</v>
      </c>
      <c r="N72" s="7" t="e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#VALUE!</v>
      </c>
      <c r="O72" s="5" t="e">
        <f t="shared" si="1"/>
        <v>#VALUE!</v>
      </c>
      <c r="P72" s="10" t="e">
        <f>IF('FY2022'!$A74&lt;&gt;"",IF(AND(MONTH($K72) &lt;= 1, MONTH($L72) &gt;= 1), IF($O72 &lt;&gt; "", $E72/$O72, ""), ""),"")</f>
        <v>#VALUE!</v>
      </c>
      <c r="Q72" s="10" t="e">
        <f>IF('FY2022'!$A74&lt;&gt;"",IF(AND(MONTH($K72) &lt;= 2, MONTH($L72) &gt;= 2), IF($O72 &lt;&gt; "", $E72/$O72, ""), ""),"")</f>
        <v>#VALUE!</v>
      </c>
      <c r="R72" s="10" t="e">
        <f>IF('FY2022'!$A74&lt;&gt;"",IF(AND(MONTH($K72) &lt;= 3, MONTH($L72) &gt;= 3), IF($O72 &lt;&gt; "", $E72/$O72, ""), ""),"")</f>
        <v>#VALUE!</v>
      </c>
      <c r="S72" s="10" t="e">
        <f>IF('FY2022'!$A74&lt;&gt;"",IF(AND(MONTH($K72) &lt;= 4, MONTH($L72) &gt;= 4), IF($O72 &lt;&gt; "", $E72/$O72, ""), ""),"")</f>
        <v>#VALUE!</v>
      </c>
      <c r="T72" s="10" t="e">
        <f>IF('FY2022'!$A74&lt;&gt;"",IF(AND(MONTH($K72) &lt;= 5, MONTH($L72) &gt;= 5), IF($O72 &lt;&gt; "", $E72/$O72, ""), ""),"")</f>
        <v>#VALUE!</v>
      </c>
      <c r="U72" s="10" t="e">
        <f>IF('FY2022'!$A74&lt;&gt;"",IF(AND(MONTH($K72) &lt;= 6, MONTH($L72) &gt;= 6), IF($O72 &lt;&gt; "", $E72/$O72, ""), ""),"")</f>
        <v>#VALUE!</v>
      </c>
      <c r="V72" s="10" t="e">
        <f>IF('FY2022'!$A74&lt;&gt;"",IF(AND(MONTH($K72) &lt;= 7, MONTH($L72) &gt;= 7 ), IF($O72 &lt;&gt; "", $E72/$O72, ""), ""),"")</f>
        <v>#VALUE!</v>
      </c>
      <c r="W72" s="10" t="e">
        <f>IF('FY2022'!$A74&lt;&gt;"",IF(AND(MONTH($K72) &lt;= 8, MONTH($L72) &gt;= 8), IF($O72 &lt;&gt; "", $E72/$O72, ""), ""),"")</f>
        <v>#VALUE!</v>
      </c>
      <c r="X72" s="10" t="e">
        <f>IF('FY2022'!$A74&lt;&gt;"",IF(AND(MONTH($K72) &lt;= 9, MONTH($L72) &gt;= 9), IF($O72 &lt;&gt; "", $E72/$O72, ""), ""),"")</f>
        <v>#VALUE!</v>
      </c>
      <c r="Y72" s="10" t="e">
        <f>IF('FY2022'!$A74&lt;&gt;"",IF(AND(MONTH($K72) &lt;= 10, MONTH($L72) &gt;= 10), IF($O72 &lt;&gt; "", $E72/$O72, ""), ""),"")</f>
        <v>#VALUE!</v>
      </c>
      <c r="Z72" s="10" t="e">
        <f>IF('FY2022'!$A74&lt;&gt;"",IF(AND(MONTH($K72) &lt;= 11, MONTH($L72) &gt;= 11), IF($O72 &lt;&gt; "", $E72/$O72, ""), ""),"")</f>
        <v>#VALUE!</v>
      </c>
      <c r="AA72" s="10" t="e">
        <f>IF('FY2022'!$A74&lt;&gt;"",IF(AND(MONTH($K72) &lt;= 12, MONTH($L72) &gt;= 12), IF($O72 &lt;&gt; "", $E72/$O72, ""), ""),"")</f>
        <v>#VALUE!</v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 t="e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#VALUE!</v>
      </c>
      <c r="L73" s="7" t="e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#VALUE!</v>
      </c>
      <c r="M73" s="7" t="e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#VALUE!</v>
      </c>
      <c r="N73" s="7" t="e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#VALUE!</v>
      </c>
      <c r="O73" s="5" t="e">
        <f t="shared" si="1"/>
        <v>#VALUE!</v>
      </c>
      <c r="P73" s="10" t="e">
        <f>IF('FY2022'!$A75&lt;&gt;"",IF(AND(MONTH($K73) &lt;= 1, MONTH($L73) &gt;= 1), IF($O73 &lt;&gt; "", $E73/$O73, ""), ""),"")</f>
        <v>#VALUE!</v>
      </c>
      <c r="Q73" s="10" t="e">
        <f>IF('FY2022'!$A75&lt;&gt;"",IF(AND(MONTH($K73) &lt;= 2, MONTH($L73) &gt;= 2), IF($O73 &lt;&gt; "", $E73/$O73, ""), ""),"")</f>
        <v>#VALUE!</v>
      </c>
      <c r="R73" s="10" t="e">
        <f>IF('FY2022'!$A75&lt;&gt;"",IF(AND(MONTH($K73) &lt;= 3, MONTH($L73) &gt;= 3), IF($O73 &lt;&gt; "", $E73/$O73, ""), ""),"")</f>
        <v>#VALUE!</v>
      </c>
      <c r="S73" s="10" t="e">
        <f>IF('FY2022'!$A75&lt;&gt;"",IF(AND(MONTH($K73) &lt;= 4, MONTH($L73) &gt;= 4), IF($O73 &lt;&gt; "", $E73/$O73, ""), ""),"")</f>
        <v>#VALUE!</v>
      </c>
      <c r="T73" s="10" t="e">
        <f>IF('FY2022'!$A75&lt;&gt;"",IF(AND(MONTH($K73) &lt;= 5, MONTH($L73) &gt;= 5), IF($O73 &lt;&gt; "", $E73/$O73, ""), ""),"")</f>
        <v>#VALUE!</v>
      </c>
      <c r="U73" s="10" t="e">
        <f>IF('FY2022'!$A75&lt;&gt;"",IF(AND(MONTH($K73) &lt;= 6, MONTH($L73) &gt;= 6), IF($O73 &lt;&gt; "", $E73/$O73, ""), ""),"")</f>
        <v>#VALUE!</v>
      </c>
      <c r="V73" s="10" t="e">
        <f>IF('FY2022'!$A75&lt;&gt;"",IF(AND(MONTH($K73) &lt;= 7, MONTH($L73) &gt;= 7 ), IF($O73 &lt;&gt; "", $E73/$O73, ""), ""),"")</f>
        <v>#VALUE!</v>
      </c>
      <c r="W73" s="10" t="e">
        <f>IF('FY2022'!$A75&lt;&gt;"",IF(AND(MONTH($K73) &lt;= 8, MONTH($L73) &gt;= 8), IF($O73 &lt;&gt; "", $E73/$O73, ""), ""),"")</f>
        <v>#VALUE!</v>
      </c>
      <c r="X73" s="10" t="e">
        <f>IF('FY2022'!$A75&lt;&gt;"",IF(AND(MONTH($K73) &lt;= 9, MONTH($L73) &gt;= 9), IF($O73 &lt;&gt; "", $E73/$O73, ""), ""),"")</f>
        <v>#VALUE!</v>
      </c>
      <c r="Y73" s="10" t="e">
        <f>IF('FY2022'!$A75&lt;&gt;"",IF(AND(MONTH($K73) &lt;= 10, MONTH($L73) &gt;= 10), IF($O73 &lt;&gt; "", $E73/$O73, ""), ""),"")</f>
        <v>#VALUE!</v>
      </c>
      <c r="Z73" s="10" t="e">
        <f>IF('FY2022'!$A75&lt;&gt;"",IF(AND(MONTH($K73) &lt;= 11, MONTH($L73) &gt;= 11), IF($O73 &lt;&gt; "", $E73/$O73, ""), ""),"")</f>
        <v>#VALUE!</v>
      </c>
      <c r="AA73" s="10" t="e">
        <f>IF('FY2022'!$A75&lt;&gt;"",IF(AND(MONTH($K73) &lt;= 12, MONTH($L73) &gt;= 12), IF($O73 &lt;&gt; "", $E73/$O73, ""), ""),"")</f>
        <v>#VALUE!</v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 t="e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#VALUE!</v>
      </c>
      <c r="L74" s="7" t="e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#VALUE!</v>
      </c>
      <c r="M74" s="7" t="e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#VALUE!</v>
      </c>
      <c r="N74" s="7" t="e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#VALUE!</v>
      </c>
      <c r="O74" s="5" t="e">
        <f t="shared" si="1"/>
        <v>#VALUE!</v>
      </c>
      <c r="P74" s="10" t="e">
        <f>IF('FY2022'!$A76&lt;&gt;"",IF(AND(MONTH($K74) &lt;= 1, MONTH($L74) &gt;= 1), IF($O74 &lt;&gt; "", $E74/$O74, ""), ""),"")</f>
        <v>#VALUE!</v>
      </c>
      <c r="Q74" s="10" t="e">
        <f>IF('FY2022'!$A76&lt;&gt;"",IF(AND(MONTH($K74) &lt;= 2, MONTH($L74) &gt;= 2), IF($O74 &lt;&gt; "", $E74/$O74, ""), ""),"")</f>
        <v>#VALUE!</v>
      </c>
      <c r="R74" s="10" t="e">
        <f>IF('FY2022'!$A76&lt;&gt;"",IF(AND(MONTH($K74) &lt;= 3, MONTH($L74) &gt;= 3), IF($O74 &lt;&gt; "", $E74/$O74, ""), ""),"")</f>
        <v>#VALUE!</v>
      </c>
      <c r="S74" s="10" t="e">
        <f>IF('FY2022'!$A76&lt;&gt;"",IF(AND(MONTH($K74) &lt;= 4, MONTH($L74) &gt;= 4), IF($O74 &lt;&gt; "", $E74/$O74, ""), ""),"")</f>
        <v>#VALUE!</v>
      </c>
      <c r="T74" s="10" t="e">
        <f>IF('FY2022'!$A76&lt;&gt;"",IF(AND(MONTH($K74) &lt;= 5, MONTH($L74) &gt;= 5), IF($O74 &lt;&gt; "", $E74/$O74, ""), ""),"")</f>
        <v>#VALUE!</v>
      </c>
      <c r="U74" s="10" t="e">
        <f>IF('FY2022'!$A76&lt;&gt;"",IF(AND(MONTH($K74) &lt;= 6, MONTH($L74) &gt;= 6), IF($O74 &lt;&gt; "", $E74/$O74, ""), ""),"")</f>
        <v>#VALUE!</v>
      </c>
      <c r="V74" s="10" t="e">
        <f>IF('FY2022'!$A76&lt;&gt;"",IF(AND(MONTH($K74) &lt;= 7, MONTH($L74) &gt;= 7 ), IF($O74 &lt;&gt; "", $E74/$O74, ""), ""),"")</f>
        <v>#VALUE!</v>
      </c>
      <c r="W74" s="10" t="e">
        <f>IF('FY2022'!$A76&lt;&gt;"",IF(AND(MONTH($K74) &lt;= 8, MONTH($L74) &gt;= 8), IF($O74 &lt;&gt; "", $E74/$O74, ""), ""),"")</f>
        <v>#VALUE!</v>
      </c>
      <c r="X74" s="10" t="e">
        <f>IF('FY2022'!$A76&lt;&gt;"",IF(AND(MONTH($K74) &lt;= 9, MONTH($L74) &gt;= 9), IF($O74 &lt;&gt; "", $E74/$O74, ""), ""),"")</f>
        <v>#VALUE!</v>
      </c>
      <c r="Y74" s="10" t="e">
        <f>IF('FY2022'!$A76&lt;&gt;"",IF(AND(MONTH($K74) &lt;= 10, MONTH($L74) &gt;= 10), IF($O74 &lt;&gt; "", $E74/$O74, ""), ""),"")</f>
        <v>#VALUE!</v>
      </c>
      <c r="Z74" s="10" t="e">
        <f>IF('FY2022'!$A76&lt;&gt;"",IF(AND(MONTH($K74) &lt;= 11, MONTH($L74) &gt;= 11), IF($O74 &lt;&gt; "", $E74/$O74, ""), ""),"")</f>
        <v>#VALUE!</v>
      </c>
      <c r="AA74" s="10" t="e">
        <f>IF('FY2022'!$A76&lt;&gt;"",IF(AND(MONTH($K74) &lt;= 12, MONTH($L74) &gt;= 12), IF($O74 &lt;&gt; "", $E74/$O74, ""), ""),"")</f>
        <v>#VALUE!</v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 t="e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#VALUE!</v>
      </c>
      <c r="L75" s="7" t="e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#VALUE!</v>
      </c>
      <c r="M75" s="7" t="e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#VALUE!</v>
      </c>
      <c r="N75" s="7" t="e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#VALUE!</v>
      </c>
      <c r="O75" s="5" t="e">
        <f t="shared" si="1"/>
        <v>#VALUE!</v>
      </c>
      <c r="P75" s="10" t="e">
        <f>IF('FY2022'!$A77&lt;&gt;"",IF(AND(MONTH($K75) &lt;= 1, MONTH($L75) &gt;= 1), IF($O75 &lt;&gt; "", $E75/$O75, ""), ""),"")</f>
        <v>#VALUE!</v>
      </c>
      <c r="Q75" s="10" t="e">
        <f>IF('FY2022'!$A77&lt;&gt;"",IF(AND(MONTH($K75) &lt;= 2, MONTH($L75) &gt;= 2), IF($O75 &lt;&gt; "", $E75/$O75, ""), ""),"")</f>
        <v>#VALUE!</v>
      </c>
      <c r="R75" s="10" t="e">
        <f>IF('FY2022'!$A77&lt;&gt;"",IF(AND(MONTH($K75) &lt;= 3, MONTH($L75) &gt;= 3), IF($O75 &lt;&gt; "", $E75/$O75, ""), ""),"")</f>
        <v>#VALUE!</v>
      </c>
      <c r="S75" s="10" t="e">
        <f>IF('FY2022'!$A77&lt;&gt;"",IF(AND(MONTH($K75) &lt;= 4, MONTH($L75) &gt;= 4), IF($O75 &lt;&gt; "", $E75/$O75, ""), ""),"")</f>
        <v>#VALUE!</v>
      </c>
      <c r="T75" s="10" t="e">
        <f>IF('FY2022'!$A77&lt;&gt;"",IF(AND(MONTH($K75) &lt;= 5, MONTH($L75) &gt;= 5), IF($O75 &lt;&gt; "", $E75/$O75, ""), ""),"")</f>
        <v>#VALUE!</v>
      </c>
      <c r="U75" s="10" t="e">
        <f>IF('FY2022'!$A77&lt;&gt;"",IF(AND(MONTH($K75) &lt;= 6, MONTH($L75) &gt;= 6), IF($O75 &lt;&gt; "", $E75/$O75, ""), ""),"")</f>
        <v>#VALUE!</v>
      </c>
      <c r="V75" s="10" t="e">
        <f>IF('FY2022'!$A77&lt;&gt;"",IF(AND(MONTH($K75) &lt;= 7, MONTH($L75) &gt;= 7 ), IF($O75 &lt;&gt; "", $E75/$O75, ""), ""),"")</f>
        <v>#VALUE!</v>
      </c>
      <c r="W75" s="10" t="e">
        <f>IF('FY2022'!$A77&lt;&gt;"",IF(AND(MONTH($K75) &lt;= 8, MONTH($L75) &gt;= 8), IF($O75 &lt;&gt; "", $E75/$O75, ""), ""),"")</f>
        <v>#VALUE!</v>
      </c>
      <c r="X75" s="10" t="e">
        <f>IF('FY2022'!$A77&lt;&gt;"",IF(AND(MONTH($K75) &lt;= 9, MONTH($L75) &gt;= 9), IF($O75 &lt;&gt; "", $E75/$O75, ""), ""),"")</f>
        <v>#VALUE!</v>
      </c>
      <c r="Y75" s="10" t="e">
        <f>IF('FY2022'!$A77&lt;&gt;"",IF(AND(MONTH($K75) &lt;= 10, MONTH($L75) &gt;= 10), IF($O75 &lt;&gt; "", $E75/$O75, ""), ""),"")</f>
        <v>#VALUE!</v>
      </c>
      <c r="Z75" s="10" t="e">
        <f>IF('FY2022'!$A77&lt;&gt;"",IF(AND(MONTH($K75) &lt;= 11, MONTH($L75) &gt;= 11), IF($O75 &lt;&gt; "", $E75/$O75, ""), ""),"")</f>
        <v>#VALUE!</v>
      </c>
      <c r="AA75" s="10" t="e">
        <f>IF('FY2022'!$A77&lt;&gt;"",IF(AND(MONTH($K75) &lt;= 12, MONTH($L75) &gt;= 12), IF($O75 &lt;&gt; "", $E75/$O75, ""), ""),"")</f>
        <v>#VALUE!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 t="e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#VALUE!</v>
      </c>
      <c r="L76" s="7" t="e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#VALUE!</v>
      </c>
      <c r="M76" s="7" t="e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#VALUE!</v>
      </c>
      <c r="N76" s="7" t="e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#VALUE!</v>
      </c>
      <c r="O76" s="5" t="e">
        <f t="shared" si="1"/>
        <v>#VALUE!</v>
      </c>
      <c r="P76" s="10" t="e">
        <f>IF('FY2022'!$A78&lt;&gt;"",IF(AND(MONTH($K76) &lt;= 1, MONTH($L76) &gt;= 1), IF($O76 &lt;&gt; "", $E76/$O76, ""), ""),"")</f>
        <v>#VALUE!</v>
      </c>
      <c r="Q76" s="10" t="e">
        <f>IF('FY2022'!$A78&lt;&gt;"",IF(AND(MONTH($K76) &lt;= 2, MONTH($L76) &gt;= 2), IF($O76 &lt;&gt; "", $E76/$O76, ""), ""),"")</f>
        <v>#VALUE!</v>
      </c>
      <c r="R76" s="10" t="e">
        <f>IF('FY2022'!$A78&lt;&gt;"",IF(AND(MONTH($K76) &lt;= 3, MONTH($L76) &gt;= 3), IF($O76 &lt;&gt; "", $E76/$O76, ""), ""),"")</f>
        <v>#VALUE!</v>
      </c>
      <c r="S76" s="10" t="e">
        <f>IF('FY2022'!$A78&lt;&gt;"",IF(AND(MONTH($K76) &lt;= 4, MONTH($L76) &gt;= 4), IF($O76 &lt;&gt; "", $E76/$O76, ""), ""),"")</f>
        <v>#VALUE!</v>
      </c>
      <c r="T76" s="10" t="e">
        <f>IF('FY2022'!$A78&lt;&gt;"",IF(AND(MONTH($K76) &lt;= 5, MONTH($L76) &gt;= 5), IF($O76 &lt;&gt; "", $E76/$O76, ""), ""),"")</f>
        <v>#VALUE!</v>
      </c>
      <c r="U76" s="10" t="e">
        <f>IF('FY2022'!$A78&lt;&gt;"",IF(AND(MONTH($K76) &lt;= 6, MONTH($L76) &gt;= 6), IF($O76 &lt;&gt; "", $E76/$O76, ""), ""),"")</f>
        <v>#VALUE!</v>
      </c>
      <c r="V76" s="10" t="e">
        <f>IF('FY2022'!$A78&lt;&gt;"",IF(AND(MONTH($K76) &lt;= 7, MONTH($L76) &gt;= 7 ), IF($O76 &lt;&gt; "", $E76/$O76, ""), ""),"")</f>
        <v>#VALUE!</v>
      </c>
      <c r="W76" s="10" t="e">
        <f>IF('FY2022'!$A78&lt;&gt;"",IF(AND(MONTH($K76) &lt;= 8, MONTH($L76) &gt;= 8), IF($O76 &lt;&gt; "", $E76/$O76, ""), ""),"")</f>
        <v>#VALUE!</v>
      </c>
      <c r="X76" s="10" t="e">
        <f>IF('FY2022'!$A78&lt;&gt;"",IF(AND(MONTH($K76) &lt;= 9, MONTH($L76) &gt;= 9), IF($O76 &lt;&gt; "", $E76/$O76, ""), ""),"")</f>
        <v>#VALUE!</v>
      </c>
      <c r="Y76" s="10" t="e">
        <f>IF('FY2022'!$A78&lt;&gt;"",IF(AND(MONTH($K76) &lt;= 10, MONTH($L76) &gt;= 10), IF($O76 &lt;&gt; "", $E76/$O76, ""), ""),"")</f>
        <v>#VALUE!</v>
      </c>
      <c r="Z76" s="10" t="e">
        <f>IF('FY2022'!$A78&lt;&gt;"",IF(AND(MONTH($K76) &lt;= 11, MONTH($L76) &gt;= 11), IF($O76 &lt;&gt; "", $E76/$O76, ""), ""),"")</f>
        <v>#VALUE!</v>
      </c>
      <c r="AA76" s="10" t="e">
        <f>IF('FY2022'!$A78&lt;&gt;"",IF(AND(MONTH($K76) &lt;= 12, MONTH($L76) &gt;= 12), IF($O76 &lt;&gt; "", $E76/$O76, ""), ""),"")</f>
        <v>#VALUE!</v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 t="e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#VALUE!</v>
      </c>
      <c r="L77" s="7" t="e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#VALUE!</v>
      </c>
      <c r="M77" s="7" t="e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#VALUE!</v>
      </c>
      <c r="N77" s="7" t="e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#VALUE!</v>
      </c>
      <c r="O77" s="5" t="e">
        <f t="shared" si="1"/>
        <v>#VALUE!</v>
      </c>
      <c r="P77" s="10" t="e">
        <f>IF('FY2022'!$A79&lt;&gt;"",IF(AND(MONTH($K77) &lt;= 1, MONTH($L77) &gt;= 1), IF($O77 &lt;&gt; "", $E77/$O77, ""), ""),"")</f>
        <v>#VALUE!</v>
      </c>
      <c r="Q77" s="10" t="e">
        <f>IF('FY2022'!$A79&lt;&gt;"",IF(AND(MONTH($K77) &lt;= 2, MONTH($L77) &gt;= 2), IF($O77 &lt;&gt; "", $E77/$O77, ""), ""),"")</f>
        <v>#VALUE!</v>
      </c>
      <c r="R77" s="10" t="e">
        <f>IF('FY2022'!$A79&lt;&gt;"",IF(AND(MONTH($K77) &lt;= 3, MONTH($L77) &gt;= 3), IF($O77 &lt;&gt; "", $E77/$O77, ""), ""),"")</f>
        <v>#VALUE!</v>
      </c>
      <c r="S77" s="10" t="e">
        <f>IF('FY2022'!$A79&lt;&gt;"",IF(AND(MONTH($K77) &lt;= 4, MONTH($L77) &gt;= 4), IF($O77 &lt;&gt; "", $E77/$O77, ""), ""),"")</f>
        <v>#VALUE!</v>
      </c>
      <c r="T77" s="10" t="e">
        <f>IF('FY2022'!$A79&lt;&gt;"",IF(AND(MONTH($K77) &lt;= 5, MONTH($L77) &gt;= 5), IF($O77 &lt;&gt; "", $E77/$O77, ""), ""),"")</f>
        <v>#VALUE!</v>
      </c>
      <c r="U77" s="10" t="e">
        <f>IF('FY2022'!$A79&lt;&gt;"",IF(AND(MONTH($K77) &lt;= 6, MONTH($L77) &gt;= 6), IF($O77 &lt;&gt; "", $E77/$O77, ""), ""),"")</f>
        <v>#VALUE!</v>
      </c>
      <c r="V77" s="10" t="e">
        <f>IF('FY2022'!$A79&lt;&gt;"",IF(AND(MONTH($K77) &lt;= 7, MONTH($L77) &gt;= 7 ), IF($O77 &lt;&gt; "", $E77/$O77, ""), ""),"")</f>
        <v>#VALUE!</v>
      </c>
      <c r="W77" s="10" t="e">
        <f>IF('FY2022'!$A79&lt;&gt;"",IF(AND(MONTH($K77) &lt;= 8, MONTH($L77) &gt;= 8), IF($O77 &lt;&gt; "", $E77/$O77, ""), ""),"")</f>
        <v>#VALUE!</v>
      </c>
      <c r="X77" s="10" t="e">
        <f>IF('FY2022'!$A79&lt;&gt;"",IF(AND(MONTH($K77) &lt;= 9, MONTH($L77) &gt;= 9), IF($O77 &lt;&gt; "", $E77/$O77, ""), ""),"")</f>
        <v>#VALUE!</v>
      </c>
      <c r="Y77" s="10" t="e">
        <f>IF('FY2022'!$A79&lt;&gt;"",IF(AND(MONTH($K77) &lt;= 10, MONTH($L77) &gt;= 10), IF($O77 &lt;&gt; "", $E77/$O77, ""), ""),"")</f>
        <v>#VALUE!</v>
      </c>
      <c r="Z77" s="10" t="e">
        <f>IF('FY2022'!$A79&lt;&gt;"",IF(AND(MONTH($K77) &lt;= 11, MONTH($L77) &gt;= 11), IF($O77 &lt;&gt; "", $E77/$O77, ""), ""),"")</f>
        <v>#VALUE!</v>
      </c>
      <c r="AA77" s="10" t="e">
        <f>IF('FY2022'!$A79&lt;&gt;"",IF(AND(MONTH($K77) &lt;= 12, MONTH($L77) &gt;= 12), IF($O77 &lt;&gt; "", $E77/$O77, ""), ""),"")</f>
        <v>#VALUE!</v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 t="e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#VALUE!</v>
      </c>
      <c r="L78" s="7" t="e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#VALUE!</v>
      </c>
      <c r="M78" s="7" t="e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#VALUE!</v>
      </c>
      <c r="N78" s="7" t="e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#VALUE!</v>
      </c>
      <c r="O78" s="5" t="e">
        <f t="shared" si="1"/>
        <v>#VALUE!</v>
      </c>
      <c r="P78" s="10" t="e">
        <f>IF('FY2022'!$A80&lt;&gt;"",IF(AND(MONTH($K78) &lt;= 1, MONTH($L78) &gt;= 1), IF($O78 &lt;&gt; "", $E78/$O78, ""), ""),"")</f>
        <v>#VALUE!</v>
      </c>
      <c r="Q78" s="10" t="e">
        <f>IF('FY2022'!$A80&lt;&gt;"",IF(AND(MONTH($K78) &lt;= 2, MONTH($L78) &gt;= 2), IF($O78 &lt;&gt; "", $E78/$O78, ""), ""),"")</f>
        <v>#VALUE!</v>
      </c>
      <c r="R78" s="10" t="e">
        <f>IF('FY2022'!$A80&lt;&gt;"",IF(AND(MONTH($K78) &lt;= 3, MONTH($L78) &gt;= 3), IF($O78 &lt;&gt; "", $E78/$O78, ""), ""),"")</f>
        <v>#VALUE!</v>
      </c>
      <c r="S78" s="10" t="e">
        <f>IF('FY2022'!$A80&lt;&gt;"",IF(AND(MONTH($K78) &lt;= 4, MONTH($L78) &gt;= 4), IF($O78 &lt;&gt; "", $E78/$O78, ""), ""),"")</f>
        <v>#VALUE!</v>
      </c>
      <c r="T78" s="10" t="e">
        <f>IF('FY2022'!$A80&lt;&gt;"",IF(AND(MONTH($K78) &lt;= 5, MONTH($L78) &gt;= 5), IF($O78 &lt;&gt; "", $E78/$O78, ""), ""),"")</f>
        <v>#VALUE!</v>
      </c>
      <c r="U78" s="10" t="e">
        <f>IF('FY2022'!$A80&lt;&gt;"",IF(AND(MONTH($K78) &lt;= 6, MONTH($L78) &gt;= 6), IF($O78 &lt;&gt; "", $E78/$O78, ""), ""),"")</f>
        <v>#VALUE!</v>
      </c>
      <c r="V78" s="10" t="e">
        <f>IF('FY2022'!$A80&lt;&gt;"",IF(AND(MONTH($K78) &lt;= 7, MONTH($L78) &gt;= 7 ), IF($O78 &lt;&gt; "", $E78/$O78, ""), ""),"")</f>
        <v>#VALUE!</v>
      </c>
      <c r="W78" s="10" t="e">
        <f>IF('FY2022'!$A80&lt;&gt;"",IF(AND(MONTH($K78) &lt;= 8, MONTH($L78) &gt;= 8), IF($O78 &lt;&gt; "", $E78/$O78, ""), ""),"")</f>
        <v>#VALUE!</v>
      </c>
      <c r="X78" s="10" t="e">
        <f>IF('FY2022'!$A80&lt;&gt;"",IF(AND(MONTH($K78) &lt;= 9, MONTH($L78) &gt;= 9), IF($O78 &lt;&gt; "", $E78/$O78, ""), ""),"")</f>
        <v>#VALUE!</v>
      </c>
      <c r="Y78" s="10" t="e">
        <f>IF('FY2022'!$A80&lt;&gt;"",IF(AND(MONTH($K78) &lt;= 10, MONTH($L78) &gt;= 10), IF($O78 &lt;&gt; "", $E78/$O78, ""), ""),"")</f>
        <v>#VALUE!</v>
      </c>
      <c r="Z78" s="10" t="e">
        <f>IF('FY2022'!$A80&lt;&gt;"",IF(AND(MONTH($K78) &lt;= 11, MONTH($L78) &gt;= 11), IF($O78 &lt;&gt; "", $E78/$O78, ""), ""),"")</f>
        <v>#VALUE!</v>
      </c>
      <c r="AA78" s="10" t="e">
        <f>IF('FY2022'!$A80&lt;&gt;"",IF(AND(MONTH($K78) &lt;= 12, MONTH($L78) &gt;= 12), IF($O78 &lt;&gt; "", $E78/$O78, ""), ""),"")</f>
        <v>#VALUE!</v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 t="e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#VALUE!</v>
      </c>
      <c r="L79" s="7" t="e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#VALUE!</v>
      </c>
      <c r="M79" s="7" t="e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#VALUE!</v>
      </c>
      <c r="N79" s="7" t="e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#VALUE!</v>
      </c>
      <c r="O79" s="5" t="e">
        <f t="shared" si="1"/>
        <v>#VALUE!</v>
      </c>
      <c r="P79" s="10" t="e">
        <f>IF('FY2022'!$A81&lt;&gt;"",IF(AND(MONTH($K79) &lt;= 1, MONTH($L79) &gt;= 1), IF($O79 &lt;&gt; "", $E79/$O79, ""), ""),"")</f>
        <v>#VALUE!</v>
      </c>
      <c r="Q79" s="10" t="e">
        <f>IF('FY2022'!$A81&lt;&gt;"",IF(AND(MONTH($K79) &lt;= 2, MONTH($L79) &gt;= 2), IF($O79 &lt;&gt; "", $E79/$O79, ""), ""),"")</f>
        <v>#VALUE!</v>
      </c>
      <c r="R79" s="10" t="e">
        <f>IF('FY2022'!$A81&lt;&gt;"",IF(AND(MONTH($K79) &lt;= 3, MONTH($L79) &gt;= 3), IF($O79 &lt;&gt; "", $E79/$O79, ""), ""),"")</f>
        <v>#VALUE!</v>
      </c>
      <c r="S79" s="10" t="e">
        <f>IF('FY2022'!$A81&lt;&gt;"",IF(AND(MONTH($K79) &lt;= 4, MONTH($L79) &gt;= 4), IF($O79 &lt;&gt; "", $E79/$O79, ""), ""),"")</f>
        <v>#VALUE!</v>
      </c>
      <c r="T79" s="10" t="e">
        <f>IF('FY2022'!$A81&lt;&gt;"",IF(AND(MONTH($K79) &lt;= 5, MONTH($L79) &gt;= 5), IF($O79 &lt;&gt; "", $E79/$O79, ""), ""),"")</f>
        <v>#VALUE!</v>
      </c>
      <c r="U79" s="10" t="e">
        <f>IF('FY2022'!$A81&lt;&gt;"",IF(AND(MONTH($K79) &lt;= 6, MONTH($L79) &gt;= 6), IF($O79 &lt;&gt; "", $E79/$O79, ""), ""),"")</f>
        <v>#VALUE!</v>
      </c>
      <c r="V79" s="10" t="e">
        <f>IF('FY2022'!$A81&lt;&gt;"",IF(AND(MONTH($K79) &lt;= 7, MONTH($L79) &gt;= 7 ), IF($O79 &lt;&gt; "", $E79/$O79, ""), ""),"")</f>
        <v>#VALUE!</v>
      </c>
      <c r="W79" s="10" t="e">
        <f>IF('FY2022'!$A81&lt;&gt;"",IF(AND(MONTH($K79) &lt;= 8, MONTH($L79) &gt;= 8), IF($O79 &lt;&gt; "", $E79/$O79, ""), ""),"")</f>
        <v>#VALUE!</v>
      </c>
      <c r="X79" s="10" t="e">
        <f>IF('FY2022'!$A81&lt;&gt;"",IF(AND(MONTH($K79) &lt;= 9, MONTH($L79) &gt;= 9), IF($O79 &lt;&gt; "", $E79/$O79, ""), ""),"")</f>
        <v>#VALUE!</v>
      </c>
      <c r="Y79" s="10" t="e">
        <f>IF('FY2022'!$A81&lt;&gt;"",IF(AND(MONTH($K79) &lt;= 10, MONTH($L79) &gt;= 10), IF($O79 &lt;&gt; "", $E79/$O79, ""), ""),"")</f>
        <v>#VALUE!</v>
      </c>
      <c r="Z79" s="10" t="e">
        <f>IF('FY2022'!$A81&lt;&gt;"",IF(AND(MONTH($K79) &lt;= 11, MONTH($L79) &gt;= 11), IF($O79 &lt;&gt; "", $E79/$O79, ""), ""),"")</f>
        <v>#VALUE!</v>
      </c>
      <c r="AA79" s="10" t="e">
        <f>IF('FY2022'!$A81&lt;&gt;"",IF(AND(MONTH($K79) &lt;= 12, MONTH($L79) &gt;= 12), IF($O79 &lt;&gt; "", $E79/$O79, ""), ""),"")</f>
        <v>#VALUE!</v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 t="e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#VALUE!</v>
      </c>
      <c r="L80" s="7" t="e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#VALUE!</v>
      </c>
      <c r="M80" s="7" t="e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#VALUE!</v>
      </c>
      <c r="N80" s="7" t="e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#VALUE!</v>
      </c>
      <c r="O80" s="5" t="e">
        <f t="shared" si="1"/>
        <v>#VALUE!</v>
      </c>
      <c r="P80" s="10" t="e">
        <f>IF('FY2022'!$A82&lt;&gt;"",IF(AND(MONTH($K80) &lt;= 1, MONTH($L80) &gt;= 1), IF($O80 &lt;&gt; "", $E80/$O80, ""), ""),"")</f>
        <v>#VALUE!</v>
      </c>
      <c r="Q80" s="10" t="e">
        <f>IF('FY2022'!$A82&lt;&gt;"",IF(AND(MONTH($K80) &lt;= 2, MONTH($L80) &gt;= 2), IF($O80 &lt;&gt; "", $E80/$O80, ""), ""),"")</f>
        <v>#VALUE!</v>
      </c>
      <c r="R80" s="10" t="e">
        <f>IF('FY2022'!$A82&lt;&gt;"",IF(AND(MONTH($K80) &lt;= 3, MONTH($L80) &gt;= 3), IF($O80 &lt;&gt; "", $E80/$O80, ""), ""),"")</f>
        <v>#VALUE!</v>
      </c>
      <c r="S80" s="10" t="e">
        <f>IF('FY2022'!$A82&lt;&gt;"",IF(AND(MONTH($K80) &lt;= 4, MONTH($L80) &gt;= 4), IF($O80 &lt;&gt; "", $E80/$O80, ""), ""),"")</f>
        <v>#VALUE!</v>
      </c>
      <c r="T80" s="10" t="e">
        <f>IF('FY2022'!$A82&lt;&gt;"",IF(AND(MONTH($K80) &lt;= 5, MONTH($L80) &gt;= 5), IF($O80 &lt;&gt; "", $E80/$O80, ""), ""),"")</f>
        <v>#VALUE!</v>
      </c>
      <c r="U80" s="10" t="e">
        <f>IF('FY2022'!$A82&lt;&gt;"",IF(AND(MONTH($K80) &lt;= 6, MONTH($L80) &gt;= 6), IF($O80 &lt;&gt; "", $E80/$O80, ""), ""),"")</f>
        <v>#VALUE!</v>
      </c>
      <c r="V80" s="10" t="e">
        <f>IF('FY2022'!$A82&lt;&gt;"",IF(AND(MONTH($K80) &lt;= 7, MONTH($L80) &gt;= 7 ), IF($O80 &lt;&gt; "", $E80/$O80, ""), ""),"")</f>
        <v>#VALUE!</v>
      </c>
      <c r="W80" s="10" t="e">
        <f>IF('FY2022'!$A82&lt;&gt;"",IF(AND(MONTH($K80) &lt;= 8, MONTH($L80) &gt;= 8), IF($O80 &lt;&gt; "", $E80/$O80, ""), ""),"")</f>
        <v>#VALUE!</v>
      </c>
      <c r="X80" s="10" t="e">
        <f>IF('FY2022'!$A82&lt;&gt;"",IF(AND(MONTH($K80) &lt;= 9, MONTH($L80) &gt;= 9), IF($O80 &lt;&gt; "", $E80/$O80, ""), ""),"")</f>
        <v>#VALUE!</v>
      </c>
      <c r="Y80" s="10" t="e">
        <f>IF('FY2022'!$A82&lt;&gt;"",IF(AND(MONTH($K80) &lt;= 10, MONTH($L80) &gt;= 10), IF($O80 &lt;&gt; "", $E80/$O80, ""), ""),"")</f>
        <v>#VALUE!</v>
      </c>
      <c r="Z80" s="10" t="e">
        <f>IF('FY2022'!$A82&lt;&gt;"",IF(AND(MONTH($K80) &lt;= 11, MONTH($L80) &gt;= 11), IF($O80 &lt;&gt; "", $E80/$O80, ""), ""),"")</f>
        <v>#VALUE!</v>
      </c>
      <c r="AA80" s="10" t="e">
        <f>IF('FY2022'!$A82&lt;&gt;"",IF(AND(MONTH($K80) &lt;= 12, MONTH($L80) &gt;= 12), IF($O80 &lt;&gt; "", $E80/$O80, ""), ""),"")</f>
        <v>#VALUE!</v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 t="e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#VALUE!</v>
      </c>
      <c r="L81" s="7" t="e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#VALUE!</v>
      </c>
      <c r="M81" s="7" t="e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#VALUE!</v>
      </c>
      <c r="N81" s="7" t="e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#VALUE!</v>
      </c>
      <c r="O81" s="5" t="e">
        <f t="shared" si="1"/>
        <v>#VALUE!</v>
      </c>
      <c r="P81" s="10" t="e">
        <f>IF('FY2022'!$A83&lt;&gt;"",IF(AND(MONTH($K81) &lt;= 1, MONTH($L81) &gt;= 1), IF($O81 &lt;&gt; "", $E81/$O81, ""), ""),"")</f>
        <v>#VALUE!</v>
      </c>
      <c r="Q81" s="10" t="e">
        <f>IF('FY2022'!$A83&lt;&gt;"",IF(AND(MONTH($K81) &lt;= 2, MONTH($L81) &gt;= 2), IF($O81 &lt;&gt; "", $E81/$O81, ""), ""),"")</f>
        <v>#VALUE!</v>
      </c>
      <c r="R81" s="10" t="e">
        <f>IF('FY2022'!$A83&lt;&gt;"",IF(AND(MONTH($K81) &lt;= 3, MONTH($L81) &gt;= 3), IF($O81 &lt;&gt; "", $E81/$O81, ""), ""),"")</f>
        <v>#VALUE!</v>
      </c>
      <c r="S81" s="10" t="e">
        <f>IF('FY2022'!$A83&lt;&gt;"",IF(AND(MONTH($K81) &lt;= 4, MONTH($L81) &gt;= 4), IF($O81 &lt;&gt; "", $E81/$O81, ""), ""),"")</f>
        <v>#VALUE!</v>
      </c>
      <c r="T81" s="10" t="e">
        <f>IF('FY2022'!$A83&lt;&gt;"",IF(AND(MONTH($K81) &lt;= 5, MONTH($L81) &gt;= 5), IF($O81 &lt;&gt; "", $E81/$O81, ""), ""),"")</f>
        <v>#VALUE!</v>
      </c>
      <c r="U81" s="10" t="e">
        <f>IF('FY2022'!$A83&lt;&gt;"",IF(AND(MONTH($K81) &lt;= 6, MONTH($L81) &gt;= 6), IF($O81 &lt;&gt; "", $E81/$O81, ""), ""),"")</f>
        <v>#VALUE!</v>
      </c>
      <c r="V81" s="10" t="e">
        <f>IF('FY2022'!$A83&lt;&gt;"",IF(AND(MONTH($K81) &lt;= 7, MONTH($L81) &gt;= 7 ), IF($O81 &lt;&gt; "", $E81/$O81, ""), ""),"")</f>
        <v>#VALUE!</v>
      </c>
      <c r="W81" s="10" t="e">
        <f>IF('FY2022'!$A83&lt;&gt;"",IF(AND(MONTH($K81) &lt;= 8, MONTH($L81) &gt;= 8), IF($O81 &lt;&gt; "", $E81/$O81, ""), ""),"")</f>
        <v>#VALUE!</v>
      </c>
      <c r="X81" s="10" t="e">
        <f>IF('FY2022'!$A83&lt;&gt;"",IF(AND(MONTH($K81) &lt;= 9, MONTH($L81) &gt;= 9), IF($O81 &lt;&gt; "", $E81/$O81, ""), ""),"")</f>
        <v>#VALUE!</v>
      </c>
      <c r="Y81" s="10" t="e">
        <f>IF('FY2022'!$A83&lt;&gt;"",IF(AND(MONTH($K81) &lt;= 10, MONTH($L81) &gt;= 10), IF($O81 &lt;&gt; "", $E81/$O81, ""), ""),"")</f>
        <v>#VALUE!</v>
      </c>
      <c r="Z81" s="10" t="e">
        <f>IF('FY2022'!$A83&lt;&gt;"",IF(AND(MONTH($K81) &lt;= 11, MONTH($L81) &gt;= 11), IF($O81 &lt;&gt; "", $E81/$O81, ""), ""),"")</f>
        <v>#VALUE!</v>
      </c>
      <c r="AA81" s="10" t="e">
        <f>IF('FY2022'!$A83&lt;&gt;"",IF(AND(MONTH($K81) &lt;= 12, MONTH($L81) &gt;= 12), IF($O81 &lt;&gt; "", $E81/$O81, ""), ""),"")</f>
        <v>#VALUE!</v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 t="e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#VALUE!</v>
      </c>
      <c r="L82" s="7" t="e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#VALUE!</v>
      </c>
      <c r="M82" s="7" t="e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#VALUE!</v>
      </c>
      <c r="N82" s="7" t="e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#VALUE!</v>
      </c>
      <c r="O82" s="5" t="e">
        <f t="shared" si="1"/>
        <v>#VALUE!</v>
      </c>
      <c r="P82" s="10" t="e">
        <f>IF('FY2022'!$A84&lt;&gt;"",IF(AND(MONTH($K82) &lt;= 1, MONTH($L82) &gt;= 1), IF($O82 &lt;&gt; "", $E82/$O82, ""), ""),"")</f>
        <v>#VALUE!</v>
      </c>
      <c r="Q82" s="10" t="e">
        <f>IF('FY2022'!$A84&lt;&gt;"",IF(AND(MONTH($K82) &lt;= 2, MONTH($L82) &gt;= 2), IF($O82 &lt;&gt; "", $E82/$O82, ""), ""),"")</f>
        <v>#VALUE!</v>
      </c>
      <c r="R82" s="10" t="e">
        <f>IF('FY2022'!$A84&lt;&gt;"",IF(AND(MONTH($K82) &lt;= 3, MONTH($L82) &gt;= 3), IF($O82 &lt;&gt; "", $E82/$O82, ""), ""),"")</f>
        <v>#VALUE!</v>
      </c>
      <c r="S82" s="10" t="e">
        <f>IF('FY2022'!$A84&lt;&gt;"",IF(AND(MONTH($K82) &lt;= 4, MONTH($L82) &gt;= 4), IF($O82 &lt;&gt; "", $E82/$O82, ""), ""),"")</f>
        <v>#VALUE!</v>
      </c>
      <c r="T82" s="10" t="e">
        <f>IF('FY2022'!$A84&lt;&gt;"",IF(AND(MONTH($K82) &lt;= 5, MONTH($L82) &gt;= 5), IF($O82 &lt;&gt; "", $E82/$O82, ""), ""),"")</f>
        <v>#VALUE!</v>
      </c>
      <c r="U82" s="10" t="e">
        <f>IF('FY2022'!$A84&lt;&gt;"",IF(AND(MONTH($K82) &lt;= 6, MONTH($L82) &gt;= 6), IF($O82 &lt;&gt; "", $E82/$O82, ""), ""),"")</f>
        <v>#VALUE!</v>
      </c>
      <c r="V82" s="10" t="e">
        <f>IF('FY2022'!$A84&lt;&gt;"",IF(AND(MONTH($K82) &lt;= 7, MONTH($L82) &gt;= 7 ), IF($O82 &lt;&gt; "", $E82/$O82, ""), ""),"")</f>
        <v>#VALUE!</v>
      </c>
      <c r="W82" s="10" t="e">
        <f>IF('FY2022'!$A84&lt;&gt;"",IF(AND(MONTH($K82) &lt;= 8, MONTH($L82) &gt;= 8), IF($O82 &lt;&gt; "", $E82/$O82, ""), ""),"")</f>
        <v>#VALUE!</v>
      </c>
      <c r="X82" s="10" t="e">
        <f>IF('FY2022'!$A84&lt;&gt;"",IF(AND(MONTH($K82) &lt;= 9, MONTH($L82) &gt;= 9), IF($O82 &lt;&gt; "", $E82/$O82, ""), ""),"")</f>
        <v>#VALUE!</v>
      </c>
      <c r="Y82" s="10" t="e">
        <f>IF('FY2022'!$A84&lt;&gt;"",IF(AND(MONTH($K82) &lt;= 10, MONTH($L82) &gt;= 10), IF($O82 &lt;&gt; "", $E82/$O82, ""), ""),"")</f>
        <v>#VALUE!</v>
      </c>
      <c r="Z82" s="10" t="e">
        <f>IF('FY2022'!$A84&lt;&gt;"",IF(AND(MONTH($K82) &lt;= 11, MONTH($L82) &gt;= 11), IF($O82 &lt;&gt; "", $E82/$O82, ""), ""),"")</f>
        <v>#VALUE!</v>
      </c>
      <c r="AA82" s="10" t="e">
        <f>IF('FY2022'!$A84&lt;&gt;"",IF(AND(MONTH($K82) &lt;= 12, MONTH($L82) &gt;= 12), IF($O82 &lt;&gt; "", $E82/$O82, ""), ""),"")</f>
        <v>#VALUE!</v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 t="e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#VALUE!</v>
      </c>
      <c r="L83" s="7" t="e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#VALUE!</v>
      </c>
      <c r="M83" s="7" t="e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#VALUE!</v>
      </c>
      <c r="N83" s="7" t="e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#VALUE!</v>
      </c>
      <c r="O83" s="5" t="e">
        <f t="shared" si="1"/>
        <v>#VALUE!</v>
      </c>
      <c r="P83" s="10" t="e">
        <f>IF('FY2022'!$A85&lt;&gt;"",IF(AND(MONTH($K83) &lt;= 1, MONTH($L83) &gt;= 1), IF($O83 &lt;&gt; "", $E83/$O83, ""), ""),"")</f>
        <v>#VALUE!</v>
      </c>
      <c r="Q83" s="10" t="e">
        <f>IF('FY2022'!$A85&lt;&gt;"",IF(AND(MONTH($K83) &lt;= 2, MONTH($L83) &gt;= 2), IF($O83 &lt;&gt; "", $E83/$O83, ""), ""),"")</f>
        <v>#VALUE!</v>
      </c>
      <c r="R83" s="10" t="e">
        <f>IF('FY2022'!$A85&lt;&gt;"",IF(AND(MONTH($K83) &lt;= 3, MONTH($L83) &gt;= 3), IF($O83 &lt;&gt; "", $E83/$O83, ""), ""),"")</f>
        <v>#VALUE!</v>
      </c>
      <c r="S83" s="10" t="e">
        <f>IF('FY2022'!$A85&lt;&gt;"",IF(AND(MONTH($K83) &lt;= 4, MONTH($L83) &gt;= 4), IF($O83 &lt;&gt; "", $E83/$O83, ""), ""),"")</f>
        <v>#VALUE!</v>
      </c>
      <c r="T83" s="10" t="e">
        <f>IF('FY2022'!$A85&lt;&gt;"",IF(AND(MONTH($K83) &lt;= 5, MONTH($L83) &gt;= 5), IF($O83 &lt;&gt; "", $E83/$O83, ""), ""),"")</f>
        <v>#VALUE!</v>
      </c>
      <c r="U83" s="10" t="e">
        <f>IF('FY2022'!$A85&lt;&gt;"",IF(AND(MONTH($K83) &lt;= 6, MONTH($L83) &gt;= 6), IF($O83 &lt;&gt; "", $E83/$O83, ""), ""),"")</f>
        <v>#VALUE!</v>
      </c>
      <c r="V83" s="10" t="e">
        <f>IF('FY2022'!$A85&lt;&gt;"",IF(AND(MONTH($K83) &lt;= 7, MONTH($L83) &gt;= 7 ), IF($O83 &lt;&gt; "", $E83/$O83, ""), ""),"")</f>
        <v>#VALUE!</v>
      </c>
      <c r="W83" s="10" t="e">
        <f>IF('FY2022'!$A85&lt;&gt;"",IF(AND(MONTH($K83) &lt;= 8, MONTH($L83) &gt;= 8), IF($O83 &lt;&gt; "", $E83/$O83, ""), ""),"")</f>
        <v>#VALUE!</v>
      </c>
      <c r="X83" s="10" t="e">
        <f>IF('FY2022'!$A85&lt;&gt;"",IF(AND(MONTH($K83) &lt;= 9, MONTH($L83) &gt;= 9), IF($O83 &lt;&gt; "", $E83/$O83, ""), ""),"")</f>
        <v>#VALUE!</v>
      </c>
      <c r="Y83" s="10" t="e">
        <f>IF('FY2022'!$A85&lt;&gt;"",IF(AND(MONTH($K83) &lt;= 10, MONTH($L83) &gt;= 10), IF($O83 &lt;&gt; "", $E83/$O83, ""), ""),"")</f>
        <v>#VALUE!</v>
      </c>
      <c r="Z83" s="10" t="e">
        <f>IF('FY2022'!$A85&lt;&gt;"",IF(AND(MONTH($K83) &lt;= 11, MONTH($L83) &gt;= 11), IF($O83 &lt;&gt; "", $E83/$O83, ""), ""),"")</f>
        <v>#VALUE!</v>
      </c>
      <c r="AA83" s="10" t="e">
        <f>IF('FY2022'!$A85&lt;&gt;"",IF(AND(MONTH($K83) &lt;= 12, MONTH($L83) &gt;= 12), IF($O83 &lt;&gt; "", $E83/$O83, ""), ""),"")</f>
        <v>#VALUE!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 t="e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#VALUE!</v>
      </c>
      <c r="L84" s="7" t="e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#VALUE!</v>
      </c>
      <c r="M84" s="7" t="e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#VALUE!</v>
      </c>
      <c r="N84" s="7" t="e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#VALUE!</v>
      </c>
      <c r="O84" s="5" t="e">
        <f t="shared" si="1"/>
        <v>#VALUE!</v>
      </c>
      <c r="P84" s="10" t="e">
        <f>IF('FY2022'!$A86&lt;&gt;"",IF(AND(MONTH($K84) &lt;= 1, MONTH($L84) &gt;= 1), IF($O84 &lt;&gt; "", $E84/$O84, ""), ""),"")</f>
        <v>#VALUE!</v>
      </c>
      <c r="Q84" s="10" t="e">
        <f>IF('FY2022'!$A86&lt;&gt;"",IF(AND(MONTH($K84) &lt;= 2, MONTH($L84) &gt;= 2), IF($O84 &lt;&gt; "", $E84/$O84, ""), ""),"")</f>
        <v>#VALUE!</v>
      </c>
      <c r="R84" s="10" t="e">
        <f>IF('FY2022'!$A86&lt;&gt;"",IF(AND(MONTH($K84) &lt;= 3, MONTH($L84) &gt;= 3), IF($O84 &lt;&gt; "", $E84/$O84, ""), ""),"")</f>
        <v>#VALUE!</v>
      </c>
      <c r="S84" s="10" t="e">
        <f>IF('FY2022'!$A86&lt;&gt;"",IF(AND(MONTH($K84) &lt;= 4, MONTH($L84) &gt;= 4), IF($O84 &lt;&gt; "", $E84/$O84, ""), ""),"")</f>
        <v>#VALUE!</v>
      </c>
      <c r="T84" s="10" t="e">
        <f>IF('FY2022'!$A86&lt;&gt;"",IF(AND(MONTH($K84) &lt;= 5, MONTH($L84) &gt;= 5), IF($O84 &lt;&gt; "", $E84/$O84, ""), ""),"")</f>
        <v>#VALUE!</v>
      </c>
      <c r="U84" s="10" t="e">
        <f>IF('FY2022'!$A86&lt;&gt;"",IF(AND(MONTH($K84) &lt;= 6, MONTH($L84) &gt;= 6), IF($O84 &lt;&gt; "", $E84/$O84, ""), ""),"")</f>
        <v>#VALUE!</v>
      </c>
      <c r="V84" s="10" t="e">
        <f>IF('FY2022'!$A86&lt;&gt;"",IF(AND(MONTH($K84) &lt;= 7, MONTH($L84) &gt;= 7 ), IF($O84 &lt;&gt; "", $E84/$O84, ""), ""),"")</f>
        <v>#VALUE!</v>
      </c>
      <c r="W84" s="10" t="e">
        <f>IF('FY2022'!$A86&lt;&gt;"",IF(AND(MONTH($K84) &lt;= 8, MONTH($L84) &gt;= 8), IF($O84 &lt;&gt; "", $E84/$O84, ""), ""),"")</f>
        <v>#VALUE!</v>
      </c>
      <c r="X84" s="10" t="e">
        <f>IF('FY2022'!$A86&lt;&gt;"",IF(AND(MONTH($K84) &lt;= 9, MONTH($L84) &gt;= 9), IF($O84 &lt;&gt; "", $E84/$O84, ""), ""),"")</f>
        <v>#VALUE!</v>
      </c>
      <c r="Y84" s="10" t="e">
        <f>IF('FY2022'!$A86&lt;&gt;"",IF(AND(MONTH($K84) &lt;= 10, MONTH($L84) &gt;= 10), IF($O84 &lt;&gt; "", $E84/$O84, ""), ""),"")</f>
        <v>#VALUE!</v>
      </c>
      <c r="Z84" s="10" t="e">
        <f>IF('FY2022'!$A86&lt;&gt;"",IF(AND(MONTH($K84) &lt;= 11, MONTH($L84) &gt;= 11), IF($O84 &lt;&gt; "", $E84/$O84, ""), ""),"")</f>
        <v>#VALUE!</v>
      </c>
      <c r="AA84" s="10" t="e">
        <f>IF('FY2022'!$A86&lt;&gt;"",IF(AND(MONTH($K84) &lt;= 12, MONTH($L84) &gt;= 12), IF($O84 &lt;&gt; "", $E84/$O84, ""), ""),"")</f>
        <v>#VALUE!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 t="e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#VALUE!</v>
      </c>
      <c r="L85" s="7" t="e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#VALUE!</v>
      </c>
      <c r="M85" s="7" t="e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#VALUE!</v>
      </c>
      <c r="N85" s="7" t="e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#VALUE!</v>
      </c>
      <c r="O85" s="5" t="e">
        <f t="shared" si="1"/>
        <v>#VALUE!</v>
      </c>
      <c r="P85" s="10" t="e">
        <f>IF('FY2022'!$A87&lt;&gt;"",IF(AND(MONTH($K85) &lt;= 1, MONTH($L85) &gt;= 1), IF($O85 &lt;&gt; "", $E85/$O85, ""), ""),"")</f>
        <v>#VALUE!</v>
      </c>
      <c r="Q85" s="10" t="e">
        <f>IF('FY2022'!$A87&lt;&gt;"",IF(AND(MONTH($K85) &lt;= 2, MONTH($L85) &gt;= 2), IF($O85 &lt;&gt; "", $E85/$O85, ""), ""),"")</f>
        <v>#VALUE!</v>
      </c>
      <c r="R85" s="10" t="e">
        <f>IF('FY2022'!$A87&lt;&gt;"",IF(AND(MONTH($K85) &lt;= 3, MONTH($L85) &gt;= 3), IF($O85 &lt;&gt; "", $E85/$O85, ""), ""),"")</f>
        <v>#VALUE!</v>
      </c>
      <c r="S85" s="10" t="e">
        <f>IF('FY2022'!$A87&lt;&gt;"",IF(AND(MONTH($K85) &lt;= 4, MONTH($L85) &gt;= 4), IF($O85 &lt;&gt; "", $E85/$O85, ""), ""),"")</f>
        <v>#VALUE!</v>
      </c>
      <c r="T85" s="10" t="e">
        <f>IF('FY2022'!$A87&lt;&gt;"",IF(AND(MONTH($K85) &lt;= 5, MONTH($L85) &gt;= 5), IF($O85 &lt;&gt; "", $E85/$O85, ""), ""),"")</f>
        <v>#VALUE!</v>
      </c>
      <c r="U85" s="10" t="e">
        <f>IF('FY2022'!$A87&lt;&gt;"",IF(AND(MONTH($K85) &lt;= 6, MONTH($L85) &gt;= 6), IF($O85 &lt;&gt; "", $E85/$O85, ""), ""),"")</f>
        <v>#VALUE!</v>
      </c>
      <c r="V85" s="10" t="e">
        <f>IF('FY2022'!$A87&lt;&gt;"",IF(AND(MONTH($K85) &lt;= 7, MONTH($L85) &gt;= 7 ), IF($O85 &lt;&gt; "", $E85/$O85, ""), ""),"")</f>
        <v>#VALUE!</v>
      </c>
      <c r="W85" s="10" t="e">
        <f>IF('FY2022'!$A87&lt;&gt;"",IF(AND(MONTH($K85) &lt;= 8, MONTH($L85) &gt;= 8), IF($O85 &lt;&gt; "", $E85/$O85, ""), ""),"")</f>
        <v>#VALUE!</v>
      </c>
      <c r="X85" s="10" t="e">
        <f>IF('FY2022'!$A87&lt;&gt;"",IF(AND(MONTH($K85) &lt;= 9, MONTH($L85) &gt;= 9), IF($O85 &lt;&gt; "", $E85/$O85, ""), ""),"")</f>
        <v>#VALUE!</v>
      </c>
      <c r="Y85" s="10" t="e">
        <f>IF('FY2022'!$A87&lt;&gt;"",IF(AND(MONTH($K85) &lt;= 10, MONTH($L85) &gt;= 10), IF($O85 &lt;&gt; "", $E85/$O85, ""), ""),"")</f>
        <v>#VALUE!</v>
      </c>
      <c r="Z85" s="10" t="e">
        <f>IF('FY2022'!$A87&lt;&gt;"",IF(AND(MONTH($K85) &lt;= 11, MONTH($L85) &gt;= 11), IF($O85 &lt;&gt; "", $E85/$O85, ""), ""),"")</f>
        <v>#VALUE!</v>
      </c>
      <c r="AA85" s="10" t="e">
        <f>IF('FY2022'!$A87&lt;&gt;"",IF(AND(MONTH($K85) &lt;= 12, MONTH($L85) &gt;= 12), IF($O85 &lt;&gt; "", $E85/$O85, ""), ""),"")</f>
        <v>#VALUE!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 t="e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#VALUE!</v>
      </c>
      <c r="L86" s="7" t="e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#VALUE!</v>
      </c>
      <c r="M86" s="7" t="e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#VALUE!</v>
      </c>
      <c r="N86" s="7" t="e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#VALUE!</v>
      </c>
      <c r="O86" s="5" t="e">
        <f t="shared" si="1"/>
        <v>#VALUE!</v>
      </c>
      <c r="P86" s="10" t="e">
        <f>IF('FY2022'!$A88&lt;&gt;"",IF(AND(MONTH($K86) &lt;= 1, MONTH($L86) &gt;= 1), IF($O86 &lt;&gt; "", $E86/$O86, ""), ""),"")</f>
        <v>#VALUE!</v>
      </c>
      <c r="Q86" s="10" t="e">
        <f>IF('FY2022'!$A88&lt;&gt;"",IF(AND(MONTH($K86) &lt;= 2, MONTH($L86) &gt;= 2), IF($O86 &lt;&gt; "", $E86/$O86, ""), ""),"")</f>
        <v>#VALUE!</v>
      </c>
      <c r="R86" s="10" t="e">
        <f>IF('FY2022'!$A88&lt;&gt;"",IF(AND(MONTH($K86) &lt;= 3, MONTH($L86) &gt;= 3), IF($O86 &lt;&gt; "", $E86/$O86, ""), ""),"")</f>
        <v>#VALUE!</v>
      </c>
      <c r="S86" s="10" t="e">
        <f>IF('FY2022'!$A88&lt;&gt;"",IF(AND(MONTH($K86) &lt;= 4, MONTH($L86) &gt;= 4), IF($O86 &lt;&gt; "", $E86/$O86, ""), ""),"")</f>
        <v>#VALUE!</v>
      </c>
      <c r="T86" s="10" t="e">
        <f>IF('FY2022'!$A88&lt;&gt;"",IF(AND(MONTH($K86) &lt;= 5, MONTH($L86) &gt;= 5), IF($O86 &lt;&gt; "", $E86/$O86, ""), ""),"")</f>
        <v>#VALUE!</v>
      </c>
      <c r="U86" s="10" t="e">
        <f>IF('FY2022'!$A88&lt;&gt;"",IF(AND(MONTH($K86) &lt;= 6, MONTH($L86) &gt;= 6), IF($O86 &lt;&gt; "", $E86/$O86, ""), ""),"")</f>
        <v>#VALUE!</v>
      </c>
      <c r="V86" s="10" t="e">
        <f>IF('FY2022'!$A88&lt;&gt;"",IF(AND(MONTH($K86) &lt;= 7, MONTH($L86) &gt;= 7 ), IF($O86 &lt;&gt; "", $E86/$O86, ""), ""),"")</f>
        <v>#VALUE!</v>
      </c>
      <c r="W86" s="10" t="e">
        <f>IF('FY2022'!$A88&lt;&gt;"",IF(AND(MONTH($K86) &lt;= 8, MONTH($L86) &gt;= 8), IF($O86 &lt;&gt; "", $E86/$O86, ""), ""),"")</f>
        <v>#VALUE!</v>
      </c>
      <c r="X86" s="10" t="e">
        <f>IF('FY2022'!$A88&lt;&gt;"",IF(AND(MONTH($K86) &lt;= 9, MONTH($L86) &gt;= 9), IF($O86 &lt;&gt; "", $E86/$O86, ""), ""),"")</f>
        <v>#VALUE!</v>
      </c>
      <c r="Y86" s="10" t="e">
        <f>IF('FY2022'!$A88&lt;&gt;"",IF(AND(MONTH($K86) &lt;= 10, MONTH($L86) &gt;= 10), IF($O86 &lt;&gt; "", $E86/$O86, ""), ""),"")</f>
        <v>#VALUE!</v>
      </c>
      <c r="Z86" s="10" t="e">
        <f>IF('FY2022'!$A88&lt;&gt;"",IF(AND(MONTH($K86) &lt;= 11, MONTH($L86) &gt;= 11), IF($O86 &lt;&gt; "", $E86/$O86, ""), ""),"")</f>
        <v>#VALUE!</v>
      </c>
      <c r="AA86" s="10" t="e">
        <f>IF('FY2022'!$A88&lt;&gt;"",IF(AND(MONTH($K86) &lt;= 12, MONTH($L86) &gt;= 12), IF($O86 &lt;&gt; "", $E86/$O86, ""), ""),"")</f>
        <v>#VALUE!</v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 t="e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#VALUE!</v>
      </c>
      <c r="L87" s="7" t="e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#VALUE!</v>
      </c>
      <c r="M87" s="7" t="e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#VALUE!</v>
      </c>
      <c r="N87" s="7" t="e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#VALUE!</v>
      </c>
      <c r="O87" s="5" t="e">
        <f t="shared" si="1"/>
        <v>#VALUE!</v>
      </c>
      <c r="P87" s="10" t="e">
        <f>IF('FY2022'!$A89&lt;&gt;"",IF(AND(MONTH($K87) &lt;= 1, MONTH($L87) &gt;= 1), IF($O87 &lt;&gt; "", $E87/$O87, ""), ""),"")</f>
        <v>#VALUE!</v>
      </c>
      <c r="Q87" s="10" t="e">
        <f>IF('FY2022'!$A89&lt;&gt;"",IF(AND(MONTH($K87) &lt;= 2, MONTH($L87) &gt;= 2), IF($O87 &lt;&gt; "", $E87/$O87, ""), ""),"")</f>
        <v>#VALUE!</v>
      </c>
      <c r="R87" s="10" t="e">
        <f>IF('FY2022'!$A89&lt;&gt;"",IF(AND(MONTH($K87) &lt;= 3, MONTH($L87) &gt;= 3), IF($O87 &lt;&gt; "", $E87/$O87, ""), ""),"")</f>
        <v>#VALUE!</v>
      </c>
      <c r="S87" s="10" t="e">
        <f>IF('FY2022'!$A89&lt;&gt;"",IF(AND(MONTH($K87) &lt;= 4, MONTH($L87) &gt;= 4), IF($O87 &lt;&gt; "", $E87/$O87, ""), ""),"")</f>
        <v>#VALUE!</v>
      </c>
      <c r="T87" s="10" t="e">
        <f>IF('FY2022'!$A89&lt;&gt;"",IF(AND(MONTH($K87) &lt;= 5, MONTH($L87) &gt;= 5), IF($O87 &lt;&gt; "", $E87/$O87, ""), ""),"")</f>
        <v>#VALUE!</v>
      </c>
      <c r="U87" s="10" t="e">
        <f>IF('FY2022'!$A89&lt;&gt;"",IF(AND(MONTH($K87) &lt;= 6, MONTH($L87) &gt;= 6), IF($O87 &lt;&gt; "", $E87/$O87, ""), ""),"")</f>
        <v>#VALUE!</v>
      </c>
      <c r="V87" s="10" t="e">
        <f>IF('FY2022'!$A89&lt;&gt;"",IF(AND(MONTH($K87) &lt;= 7, MONTH($L87) &gt;= 7 ), IF($O87 &lt;&gt; "", $E87/$O87, ""), ""),"")</f>
        <v>#VALUE!</v>
      </c>
      <c r="W87" s="10" t="e">
        <f>IF('FY2022'!$A89&lt;&gt;"",IF(AND(MONTH($K87) &lt;= 8, MONTH($L87) &gt;= 8), IF($O87 &lt;&gt; "", $E87/$O87, ""), ""),"")</f>
        <v>#VALUE!</v>
      </c>
      <c r="X87" s="10" t="e">
        <f>IF('FY2022'!$A89&lt;&gt;"",IF(AND(MONTH($K87) &lt;= 9, MONTH($L87) &gt;= 9), IF($O87 &lt;&gt; "", $E87/$O87, ""), ""),"")</f>
        <v>#VALUE!</v>
      </c>
      <c r="Y87" s="10" t="e">
        <f>IF('FY2022'!$A89&lt;&gt;"",IF(AND(MONTH($K87) &lt;= 10, MONTH($L87) &gt;= 10), IF($O87 &lt;&gt; "", $E87/$O87, ""), ""),"")</f>
        <v>#VALUE!</v>
      </c>
      <c r="Z87" s="10" t="e">
        <f>IF('FY2022'!$A89&lt;&gt;"",IF(AND(MONTH($K87) &lt;= 11, MONTH($L87) &gt;= 11), IF($O87 &lt;&gt; "", $E87/$O87, ""), ""),"")</f>
        <v>#VALUE!</v>
      </c>
      <c r="AA87" s="10" t="e">
        <f>IF('FY2022'!$A89&lt;&gt;"",IF(AND(MONTH($K87) &lt;= 12, MONTH($L87) &gt;= 12), IF($O87 &lt;&gt; "", $E87/$O87, ""), ""),"")</f>
        <v>#VALUE!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 t="e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#VALUE!</v>
      </c>
      <c r="L88" s="7" t="e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#VALUE!</v>
      </c>
      <c r="M88" s="7" t="e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#VALUE!</v>
      </c>
      <c r="N88" s="7" t="e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#VALUE!</v>
      </c>
      <c r="O88" s="5" t="e">
        <f t="shared" si="1"/>
        <v>#VALUE!</v>
      </c>
      <c r="P88" s="10" t="e">
        <f>IF('FY2022'!$A90&lt;&gt;"",IF(AND(MONTH($K88) &lt;= 1, MONTH($L88) &gt;= 1), IF($O88 &lt;&gt; "", $E88/$O88, ""), ""),"")</f>
        <v>#VALUE!</v>
      </c>
      <c r="Q88" s="10" t="e">
        <f>IF('FY2022'!$A90&lt;&gt;"",IF(AND(MONTH($K88) &lt;= 2, MONTH($L88) &gt;= 2), IF($O88 &lt;&gt; "", $E88/$O88, ""), ""),"")</f>
        <v>#VALUE!</v>
      </c>
      <c r="R88" s="10" t="e">
        <f>IF('FY2022'!$A90&lt;&gt;"",IF(AND(MONTH($K88) &lt;= 3, MONTH($L88) &gt;= 3), IF($O88 &lt;&gt; "", $E88/$O88, ""), ""),"")</f>
        <v>#VALUE!</v>
      </c>
      <c r="S88" s="10" t="e">
        <f>IF('FY2022'!$A90&lt;&gt;"",IF(AND(MONTH($K88) &lt;= 4, MONTH($L88) &gt;= 4), IF($O88 &lt;&gt; "", $E88/$O88, ""), ""),"")</f>
        <v>#VALUE!</v>
      </c>
      <c r="T88" s="10" t="e">
        <f>IF('FY2022'!$A90&lt;&gt;"",IF(AND(MONTH($K88) &lt;= 5, MONTH($L88) &gt;= 5), IF($O88 &lt;&gt; "", $E88/$O88, ""), ""),"")</f>
        <v>#VALUE!</v>
      </c>
      <c r="U88" s="10" t="e">
        <f>IF('FY2022'!$A90&lt;&gt;"",IF(AND(MONTH($K88) &lt;= 6, MONTH($L88) &gt;= 6), IF($O88 &lt;&gt; "", $E88/$O88, ""), ""),"")</f>
        <v>#VALUE!</v>
      </c>
      <c r="V88" s="10" t="e">
        <f>IF('FY2022'!$A90&lt;&gt;"",IF(AND(MONTH($K88) &lt;= 7, MONTH($L88) &gt;= 7 ), IF($O88 &lt;&gt; "", $E88/$O88, ""), ""),"")</f>
        <v>#VALUE!</v>
      </c>
      <c r="W88" s="10" t="e">
        <f>IF('FY2022'!$A90&lt;&gt;"",IF(AND(MONTH($K88) &lt;= 8, MONTH($L88) &gt;= 8), IF($O88 &lt;&gt; "", $E88/$O88, ""), ""),"")</f>
        <v>#VALUE!</v>
      </c>
      <c r="X88" s="10" t="e">
        <f>IF('FY2022'!$A90&lt;&gt;"",IF(AND(MONTH($K88) &lt;= 9, MONTH($L88) &gt;= 9), IF($O88 &lt;&gt; "", $E88/$O88, ""), ""),"")</f>
        <v>#VALUE!</v>
      </c>
      <c r="Y88" s="10" t="e">
        <f>IF('FY2022'!$A90&lt;&gt;"",IF(AND(MONTH($K88) &lt;= 10, MONTH($L88) &gt;= 10), IF($O88 &lt;&gt; "", $E88/$O88, ""), ""),"")</f>
        <v>#VALUE!</v>
      </c>
      <c r="Z88" s="10" t="e">
        <f>IF('FY2022'!$A90&lt;&gt;"",IF(AND(MONTH($K88) &lt;= 11, MONTH($L88) &gt;= 11), IF($O88 &lt;&gt; "", $E88/$O88, ""), ""),"")</f>
        <v>#VALUE!</v>
      </c>
      <c r="AA88" s="10" t="e">
        <f>IF('FY2022'!$A90&lt;&gt;"",IF(AND(MONTH($K88) &lt;= 12, MONTH($L88) &gt;= 12), IF($O88 &lt;&gt; "", $E88/$O88, ""), ""),"")</f>
        <v>#VALUE!</v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 t="e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#VALUE!</v>
      </c>
      <c r="L89" s="7" t="e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#VALUE!</v>
      </c>
      <c r="M89" s="7" t="e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#VALUE!</v>
      </c>
      <c r="N89" s="7" t="e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#VALUE!</v>
      </c>
      <c r="O89" s="5" t="e">
        <f t="shared" si="1"/>
        <v>#VALUE!</v>
      </c>
      <c r="P89" s="10" t="e">
        <f>IF('FY2022'!$A91&lt;&gt;"",IF(AND(MONTH($K89) &lt;= 1, MONTH($L89) &gt;= 1), IF($O89 &lt;&gt; "", $E89/$O89, ""), ""),"")</f>
        <v>#VALUE!</v>
      </c>
      <c r="Q89" s="10" t="e">
        <f>IF('FY2022'!$A91&lt;&gt;"",IF(AND(MONTH($K89) &lt;= 2, MONTH($L89) &gt;= 2), IF($O89 &lt;&gt; "", $E89/$O89, ""), ""),"")</f>
        <v>#VALUE!</v>
      </c>
      <c r="R89" s="10" t="e">
        <f>IF('FY2022'!$A91&lt;&gt;"",IF(AND(MONTH($K89) &lt;= 3, MONTH($L89) &gt;= 3), IF($O89 &lt;&gt; "", $E89/$O89, ""), ""),"")</f>
        <v>#VALUE!</v>
      </c>
      <c r="S89" s="10" t="e">
        <f>IF('FY2022'!$A91&lt;&gt;"",IF(AND(MONTH($K89) &lt;= 4, MONTH($L89) &gt;= 4), IF($O89 &lt;&gt; "", $E89/$O89, ""), ""),"")</f>
        <v>#VALUE!</v>
      </c>
      <c r="T89" s="10" t="e">
        <f>IF('FY2022'!$A91&lt;&gt;"",IF(AND(MONTH($K89) &lt;= 5, MONTH($L89) &gt;= 5), IF($O89 &lt;&gt; "", $E89/$O89, ""), ""),"")</f>
        <v>#VALUE!</v>
      </c>
      <c r="U89" s="10" t="e">
        <f>IF('FY2022'!$A91&lt;&gt;"",IF(AND(MONTH($K89) &lt;= 6, MONTH($L89) &gt;= 6), IF($O89 &lt;&gt; "", $E89/$O89, ""), ""),"")</f>
        <v>#VALUE!</v>
      </c>
      <c r="V89" s="10" t="e">
        <f>IF('FY2022'!$A91&lt;&gt;"",IF(AND(MONTH($K89) &lt;= 7, MONTH($L89) &gt;= 7 ), IF($O89 &lt;&gt; "", $E89/$O89, ""), ""),"")</f>
        <v>#VALUE!</v>
      </c>
      <c r="W89" s="10" t="e">
        <f>IF('FY2022'!$A91&lt;&gt;"",IF(AND(MONTH($K89) &lt;= 8, MONTH($L89) &gt;= 8), IF($O89 &lt;&gt; "", $E89/$O89, ""), ""),"")</f>
        <v>#VALUE!</v>
      </c>
      <c r="X89" s="10" t="e">
        <f>IF('FY2022'!$A91&lt;&gt;"",IF(AND(MONTH($K89) &lt;= 9, MONTH($L89) &gt;= 9), IF($O89 &lt;&gt; "", $E89/$O89, ""), ""),"")</f>
        <v>#VALUE!</v>
      </c>
      <c r="Y89" s="10" t="e">
        <f>IF('FY2022'!$A91&lt;&gt;"",IF(AND(MONTH($K89) &lt;= 10, MONTH($L89) &gt;= 10), IF($O89 &lt;&gt; "", $E89/$O89, ""), ""),"")</f>
        <v>#VALUE!</v>
      </c>
      <c r="Z89" s="10" t="e">
        <f>IF('FY2022'!$A91&lt;&gt;"",IF(AND(MONTH($K89) &lt;= 11, MONTH($L89) &gt;= 11), IF($O89 &lt;&gt; "", $E89/$O89, ""), ""),"")</f>
        <v>#VALUE!</v>
      </c>
      <c r="AA89" s="10" t="e">
        <f>IF('FY2022'!$A91&lt;&gt;"",IF(AND(MONTH($K89) &lt;= 12, MONTH($L89) &gt;= 12), IF($O89 &lt;&gt; "", $E89/$O89, ""), ""),"")</f>
        <v>#VALUE!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 t="e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#VALUE!</v>
      </c>
      <c r="L90" s="7" t="e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#VALUE!</v>
      </c>
      <c r="M90" s="7" t="e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#VALUE!</v>
      </c>
      <c r="N90" s="7" t="e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#VALUE!</v>
      </c>
      <c r="O90" s="5" t="e">
        <f t="shared" si="1"/>
        <v>#VALUE!</v>
      </c>
      <c r="P90" s="10" t="e">
        <f>IF('FY2022'!$A92&lt;&gt;"",IF(AND(MONTH($K90) &lt;= 1, MONTH($L90) &gt;= 1), IF($O90 &lt;&gt; "", $E90/$O90, ""), ""),"")</f>
        <v>#VALUE!</v>
      </c>
      <c r="Q90" s="10" t="e">
        <f>IF('FY2022'!$A92&lt;&gt;"",IF(AND(MONTH($K90) &lt;= 2, MONTH($L90) &gt;= 2), IF($O90 &lt;&gt; "", $E90/$O90, ""), ""),"")</f>
        <v>#VALUE!</v>
      </c>
      <c r="R90" s="10" t="e">
        <f>IF('FY2022'!$A92&lt;&gt;"",IF(AND(MONTH($K90) &lt;= 3, MONTH($L90) &gt;= 3), IF($O90 &lt;&gt; "", $E90/$O90, ""), ""),"")</f>
        <v>#VALUE!</v>
      </c>
      <c r="S90" s="10" t="e">
        <f>IF('FY2022'!$A92&lt;&gt;"",IF(AND(MONTH($K90) &lt;= 4, MONTH($L90) &gt;= 4), IF($O90 &lt;&gt; "", $E90/$O90, ""), ""),"")</f>
        <v>#VALUE!</v>
      </c>
      <c r="T90" s="10" t="e">
        <f>IF('FY2022'!$A92&lt;&gt;"",IF(AND(MONTH($K90) &lt;= 5, MONTH($L90) &gt;= 5), IF($O90 &lt;&gt; "", $E90/$O90, ""), ""),"")</f>
        <v>#VALUE!</v>
      </c>
      <c r="U90" s="10" t="e">
        <f>IF('FY2022'!$A92&lt;&gt;"",IF(AND(MONTH($K90) &lt;= 6, MONTH($L90) &gt;= 6), IF($O90 &lt;&gt; "", $E90/$O90, ""), ""),"")</f>
        <v>#VALUE!</v>
      </c>
      <c r="V90" s="10" t="e">
        <f>IF('FY2022'!$A92&lt;&gt;"",IF(AND(MONTH($K90) &lt;= 7, MONTH($L90) &gt;= 7 ), IF($O90 &lt;&gt; "", $E90/$O90, ""), ""),"")</f>
        <v>#VALUE!</v>
      </c>
      <c r="W90" s="10" t="e">
        <f>IF('FY2022'!$A92&lt;&gt;"",IF(AND(MONTH($K90) &lt;= 8, MONTH($L90) &gt;= 8), IF($O90 &lt;&gt; "", $E90/$O90, ""), ""),"")</f>
        <v>#VALUE!</v>
      </c>
      <c r="X90" s="10" t="e">
        <f>IF('FY2022'!$A92&lt;&gt;"",IF(AND(MONTH($K90) &lt;= 9, MONTH($L90) &gt;= 9), IF($O90 &lt;&gt; "", $E90/$O90, ""), ""),"")</f>
        <v>#VALUE!</v>
      </c>
      <c r="Y90" s="10" t="e">
        <f>IF('FY2022'!$A92&lt;&gt;"",IF(AND(MONTH($K90) &lt;= 10, MONTH($L90) &gt;= 10), IF($O90 &lt;&gt; "", $E90/$O90, ""), ""),"")</f>
        <v>#VALUE!</v>
      </c>
      <c r="Z90" s="10" t="e">
        <f>IF('FY2022'!$A92&lt;&gt;"",IF(AND(MONTH($K90) &lt;= 11, MONTH($L90) &gt;= 11), IF($O90 &lt;&gt; "", $E90/$O90, ""), ""),"")</f>
        <v>#VALUE!</v>
      </c>
      <c r="AA90" s="10" t="e">
        <f>IF('FY2022'!$A92&lt;&gt;"",IF(AND(MONTH($K90) &lt;= 12, MONTH($L90) &gt;= 12), IF($O90 &lt;&gt; "", $E90/$O90, ""), ""),"")</f>
        <v>#VALUE!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 t="e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#VALUE!</v>
      </c>
      <c r="L91" s="7" t="e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#VALUE!</v>
      </c>
      <c r="M91" s="7" t="e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#VALUE!</v>
      </c>
      <c r="N91" s="7" t="e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#VALUE!</v>
      </c>
      <c r="O91" s="5" t="e">
        <f t="shared" si="1"/>
        <v>#VALUE!</v>
      </c>
      <c r="P91" s="10" t="e">
        <f>IF('FY2022'!$A93&lt;&gt;"",IF(AND(MONTH($K91) &lt;= 1, MONTH($L91) &gt;= 1), IF($O91 &lt;&gt; "", $E91/$O91, ""), ""),"")</f>
        <v>#VALUE!</v>
      </c>
      <c r="Q91" s="10" t="e">
        <f>IF('FY2022'!$A93&lt;&gt;"",IF(AND(MONTH($K91) &lt;= 2, MONTH($L91) &gt;= 2), IF($O91 &lt;&gt; "", $E91/$O91, ""), ""),"")</f>
        <v>#VALUE!</v>
      </c>
      <c r="R91" s="10" t="e">
        <f>IF('FY2022'!$A93&lt;&gt;"",IF(AND(MONTH($K91) &lt;= 3, MONTH($L91) &gt;= 3), IF($O91 &lt;&gt; "", $E91/$O91, ""), ""),"")</f>
        <v>#VALUE!</v>
      </c>
      <c r="S91" s="10" t="e">
        <f>IF('FY2022'!$A93&lt;&gt;"",IF(AND(MONTH($K91) &lt;= 4, MONTH($L91) &gt;= 4), IF($O91 &lt;&gt; "", $E91/$O91, ""), ""),"")</f>
        <v>#VALUE!</v>
      </c>
      <c r="T91" s="10" t="e">
        <f>IF('FY2022'!$A93&lt;&gt;"",IF(AND(MONTH($K91) &lt;= 5, MONTH($L91) &gt;= 5), IF($O91 &lt;&gt; "", $E91/$O91, ""), ""),"")</f>
        <v>#VALUE!</v>
      </c>
      <c r="U91" s="10" t="e">
        <f>IF('FY2022'!$A93&lt;&gt;"",IF(AND(MONTH($K91) &lt;= 6, MONTH($L91) &gt;= 6), IF($O91 &lt;&gt; "", $E91/$O91, ""), ""),"")</f>
        <v>#VALUE!</v>
      </c>
      <c r="V91" s="10" t="e">
        <f>IF('FY2022'!$A93&lt;&gt;"",IF(AND(MONTH($K91) &lt;= 7, MONTH($L91) &gt;= 7 ), IF($O91 &lt;&gt; "", $E91/$O91, ""), ""),"")</f>
        <v>#VALUE!</v>
      </c>
      <c r="W91" s="10" t="e">
        <f>IF('FY2022'!$A93&lt;&gt;"",IF(AND(MONTH($K91) &lt;= 8, MONTH($L91) &gt;= 8), IF($O91 &lt;&gt; "", $E91/$O91, ""), ""),"")</f>
        <v>#VALUE!</v>
      </c>
      <c r="X91" s="10" t="e">
        <f>IF('FY2022'!$A93&lt;&gt;"",IF(AND(MONTH($K91) &lt;= 9, MONTH($L91) &gt;= 9), IF($O91 &lt;&gt; "", $E91/$O91, ""), ""),"")</f>
        <v>#VALUE!</v>
      </c>
      <c r="Y91" s="10" t="e">
        <f>IF('FY2022'!$A93&lt;&gt;"",IF(AND(MONTH($K91) &lt;= 10, MONTH($L91) &gt;= 10), IF($O91 &lt;&gt; "", $E91/$O91, ""), ""),"")</f>
        <v>#VALUE!</v>
      </c>
      <c r="Z91" s="10" t="e">
        <f>IF('FY2022'!$A93&lt;&gt;"",IF(AND(MONTH($K91) &lt;= 11, MONTH($L91) &gt;= 11), IF($O91 &lt;&gt; "", $E91/$O91, ""), ""),"")</f>
        <v>#VALUE!</v>
      </c>
      <c r="AA91" s="10" t="e">
        <f>IF('FY2022'!$A93&lt;&gt;"",IF(AND(MONTH($K91) &lt;= 12, MONTH($L91) &gt;= 12), IF($O91 &lt;&gt; "", $E91/$O91, ""), ""),"")</f>
        <v>#VALUE!</v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 t="e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#VALUE!</v>
      </c>
      <c r="L92" s="7" t="e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#VALUE!</v>
      </c>
      <c r="M92" s="7" t="e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#VALUE!</v>
      </c>
      <c r="N92" s="7" t="e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#VALUE!</v>
      </c>
      <c r="O92" s="5" t="e">
        <f t="shared" si="1"/>
        <v>#VALUE!</v>
      </c>
      <c r="P92" s="10" t="e">
        <f>IF('FY2022'!$A94&lt;&gt;"",IF(AND(MONTH($K92) &lt;= 1, MONTH($L92) &gt;= 1), IF($O92 &lt;&gt; "", $E92/$O92, ""), ""),"")</f>
        <v>#VALUE!</v>
      </c>
      <c r="Q92" s="10" t="e">
        <f>IF('FY2022'!$A94&lt;&gt;"",IF(AND(MONTH($K92) &lt;= 2, MONTH($L92) &gt;= 2), IF($O92 &lt;&gt; "", $E92/$O92, ""), ""),"")</f>
        <v>#VALUE!</v>
      </c>
      <c r="R92" s="10" t="e">
        <f>IF('FY2022'!$A94&lt;&gt;"",IF(AND(MONTH($K92) &lt;= 3, MONTH($L92) &gt;= 3), IF($O92 &lt;&gt; "", $E92/$O92, ""), ""),"")</f>
        <v>#VALUE!</v>
      </c>
      <c r="S92" s="10" t="e">
        <f>IF('FY2022'!$A94&lt;&gt;"",IF(AND(MONTH($K92) &lt;= 4, MONTH($L92) &gt;= 4), IF($O92 &lt;&gt; "", $E92/$O92, ""), ""),"")</f>
        <v>#VALUE!</v>
      </c>
      <c r="T92" s="10" t="e">
        <f>IF('FY2022'!$A94&lt;&gt;"",IF(AND(MONTH($K92) &lt;= 5, MONTH($L92) &gt;= 5), IF($O92 &lt;&gt; "", $E92/$O92, ""), ""),"")</f>
        <v>#VALUE!</v>
      </c>
      <c r="U92" s="10" t="e">
        <f>IF('FY2022'!$A94&lt;&gt;"",IF(AND(MONTH($K92) &lt;= 6, MONTH($L92) &gt;= 6), IF($O92 &lt;&gt; "", $E92/$O92, ""), ""),"")</f>
        <v>#VALUE!</v>
      </c>
      <c r="V92" s="10" t="e">
        <f>IF('FY2022'!$A94&lt;&gt;"",IF(AND(MONTH($K92) &lt;= 7, MONTH($L92) &gt;= 7 ), IF($O92 &lt;&gt; "", $E92/$O92, ""), ""),"")</f>
        <v>#VALUE!</v>
      </c>
      <c r="W92" s="10" t="e">
        <f>IF('FY2022'!$A94&lt;&gt;"",IF(AND(MONTH($K92) &lt;= 8, MONTH($L92) &gt;= 8), IF($O92 &lt;&gt; "", $E92/$O92, ""), ""),"")</f>
        <v>#VALUE!</v>
      </c>
      <c r="X92" s="10" t="e">
        <f>IF('FY2022'!$A94&lt;&gt;"",IF(AND(MONTH($K92) &lt;= 9, MONTH($L92) &gt;= 9), IF($O92 &lt;&gt; "", $E92/$O92, ""), ""),"")</f>
        <v>#VALUE!</v>
      </c>
      <c r="Y92" s="10" t="e">
        <f>IF('FY2022'!$A94&lt;&gt;"",IF(AND(MONTH($K92) &lt;= 10, MONTH($L92) &gt;= 10), IF($O92 &lt;&gt; "", $E92/$O92, ""), ""),"")</f>
        <v>#VALUE!</v>
      </c>
      <c r="Z92" s="10" t="e">
        <f>IF('FY2022'!$A94&lt;&gt;"",IF(AND(MONTH($K92) &lt;= 11, MONTH($L92) &gt;= 11), IF($O92 &lt;&gt; "", $E92/$O92, ""), ""),"")</f>
        <v>#VALUE!</v>
      </c>
      <c r="AA92" s="10" t="e">
        <f>IF('FY2022'!$A94&lt;&gt;"",IF(AND(MONTH($K92) &lt;= 12, MONTH($L92) &gt;= 12), IF($O92 &lt;&gt; "", $E92/$O92, ""), ""),"")</f>
        <v>#VALUE!</v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 t="e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#VALUE!</v>
      </c>
      <c r="L93" s="7" t="e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#VALUE!</v>
      </c>
      <c r="M93" s="7" t="e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#VALUE!</v>
      </c>
      <c r="N93" s="7" t="e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#VALUE!</v>
      </c>
      <c r="O93" s="5" t="e">
        <f t="shared" si="1"/>
        <v>#VALUE!</v>
      </c>
      <c r="P93" s="10" t="e">
        <f>IF('FY2022'!$A95&lt;&gt;"",IF(AND(MONTH($K93) &lt;= 1, MONTH($L93) &gt;= 1), IF($O93 &lt;&gt; "", $E93/$O93, ""), ""),"")</f>
        <v>#VALUE!</v>
      </c>
      <c r="Q93" s="10" t="e">
        <f>IF('FY2022'!$A95&lt;&gt;"",IF(AND(MONTH($K93) &lt;= 2, MONTH($L93) &gt;= 2), IF($O93 &lt;&gt; "", $E93/$O93, ""), ""),"")</f>
        <v>#VALUE!</v>
      </c>
      <c r="R93" s="10" t="e">
        <f>IF('FY2022'!$A95&lt;&gt;"",IF(AND(MONTH($K93) &lt;= 3, MONTH($L93) &gt;= 3), IF($O93 &lt;&gt; "", $E93/$O93, ""), ""),"")</f>
        <v>#VALUE!</v>
      </c>
      <c r="S93" s="10" t="e">
        <f>IF('FY2022'!$A95&lt;&gt;"",IF(AND(MONTH($K93) &lt;= 4, MONTH($L93) &gt;= 4), IF($O93 &lt;&gt; "", $E93/$O93, ""), ""),"")</f>
        <v>#VALUE!</v>
      </c>
      <c r="T93" s="10" t="e">
        <f>IF('FY2022'!$A95&lt;&gt;"",IF(AND(MONTH($K93) &lt;= 5, MONTH($L93) &gt;= 5), IF($O93 &lt;&gt; "", $E93/$O93, ""), ""),"")</f>
        <v>#VALUE!</v>
      </c>
      <c r="U93" s="10" t="e">
        <f>IF('FY2022'!$A95&lt;&gt;"",IF(AND(MONTH($K93) &lt;= 6, MONTH($L93) &gt;= 6), IF($O93 &lt;&gt; "", $E93/$O93, ""), ""),"")</f>
        <v>#VALUE!</v>
      </c>
      <c r="V93" s="10" t="e">
        <f>IF('FY2022'!$A95&lt;&gt;"",IF(AND(MONTH($K93) &lt;= 7, MONTH($L93) &gt;= 7 ), IF($O93 &lt;&gt; "", $E93/$O93, ""), ""),"")</f>
        <v>#VALUE!</v>
      </c>
      <c r="W93" s="10" t="e">
        <f>IF('FY2022'!$A95&lt;&gt;"",IF(AND(MONTH($K93) &lt;= 8, MONTH($L93) &gt;= 8), IF($O93 &lt;&gt; "", $E93/$O93, ""), ""),"")</f>
        <v>#VALUE!</v>
      </c>
      <c r="X93" s="10" t="e">
        <f>IF('FY2022'!$A95&lt;&gt;"",IF(AND(MONTH($K93) &lt;= 9, MONTH($L93) &gt;= 9), IF($O93 &lt;&gt; "", $E93/$O93, ""), ""),"")</f>
        <v>#VALUE!</v>
      </c>
      <c r="Y93" s="10" t="e">
        <f>IF('FY2022'!$A95&lt;&gt;"",IF(AND(MONTH($K93) &lt;= 10, MONTH($L93) &gt;= 10), IF($O93 &lt;&gt; "", $E93/$O93, ""), ""),"")</f>
        <v>#VALUE!</v>
      </c>
      <c r="Z93" s="10" t="e">
        <f>IF('FY2022'!$A95&lt;&gt;"",IF(AND(MONTH($K93) &lt;= 11, MONTH($L93) &gt;= 11), IF($O93 &lt;&gt; "", $E93/$O93, ""), ""),"")</f>
        <v>#VALUE!</v>
      </c>
      <c r="AA93" s="10" t="e">
        <f>IF('FY2022'!$A95&lt;&gt;"",IF(AND(MONTH($K93) &lt;= 12, MONTH($L93) &gt;= 12), IF($O93 &lt;&gt; "", $E93/$O93, ""), ""),"")</f>
        <v>#VALUE!</v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 t="e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#VALUE!</v>
      </c>
      <c r="L94" s="7" t="e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#VALUE!</v>
      </c>
      <c r="M94" s="7" t="e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#VALUE!</v>
      </c>
      <c r="N94" s="7" t="e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#VALUE!</v>
      </c>
      <c r="O94" s="5" t="e">
        <f t="shared" si="1"/>
        <v>#VALUE!</v>
      </c>
      <c r="P94" s="10" t="e">
        <f>IF('FY2022'!$A96&lt;&gt;"",IF(AND(MONTH($K94) &lt;= 1, MONTH($L94) &gt;= 1), IF($O94 &lt;&gt; "", $E94/$O94, ""), ""),"")</f>
        <v>#VALUE!</v>
      </c>
      <c r="Q94" s="10" t="e">
        <f>IF('FY2022'!$A96&lt;&gt;"",IF(AND(MONTH($K94) &lt;= 2, MONTH($L94) &gt;= 2), IF($O94 &lt;&gt; "", $E94/$O94, ""), ""),"")</f>
        <v>#VALUE!</v>
      </c>
      <c r="R94" s="10" t="e">
        <f>IF('FY2022'!$A96&lt;&gt;"",IF(AND(MONTH($K94) &lt;= 3, MONTH($L94) &gt;= 3), IF($O94 &lt;&gt; "", $E94/$O94, ""), ""),"")</f>
        <v>#VALUE!</v>
      </c>
      <c r="S94" s="10" t="e">
        <f>IF('FY2022'!$A96&lt;&gt;"",IF(AND(MONTH($K94) &lt;= 4, MONTH($L94) &gt;= 4), IF($O94 &lt;&gt; "", $E94/$O94, ""), ""),"")</f>
        <v>#VALUE!</v>
      </c>
      <c r="T94" s="10" t="e">
        <f>IF('FY2022'!$A96&lt;&gt;"",IF(AND(MONTH($K94) &lt;= 5, MONTH($L94) &gt;= 5), IF($O94 &lt;&gt; "", $E94/$O94, ""), ""),"")</f>
        <v>#VALUE!</v>
      </c>
      <c r="U94" s="10" t="e">
        <f>IF('FY2022'!$A96&lt;&gt;"",IF(AND(MONTH($K94) &lt;= 6, MONTH($L94) &gt;= 6), IF($O94 &lt;&gt; "", $E94/$O94, ""), ""),"")</f>
        <v>#VALUE!</v>
      </c>
      <c r="V94" s="10" t="e">
        <f>IF('FY2022'!$A96&lt;&gt;"",IF(AND(MONTH($K94) &lt;= 7, MONTH($L94) &gt;= 7 ), IF($O94 &lt;&gt; "", $E94/$O94, ""), ""),"")</f>
        <v>#VALUE!</v>
      </c>
      <c r="W94" s="10" t="e">
        <f>IF('FY2022'!$A96&lt;&gt;"",IF(AND(MONTH($K94) &lt;= 8, MONTH($L94) &gt;= 8), IF($O94 &lt;&gt; "", $E94/$O94, ""), ""),"")</f>
        <v>#VALUE!</v>
      </c>
      <c r="X94" s="10" t="e">
        <f>IF('FY2022'!$A96&lt;&gt;"",IF(AND(MONTH($K94) &lt;= 9, MONTH($L94) &gt;= 9), IF($O94 &lt;&gt; "", $E94/$O94, ""), ""),"")</f>
        <v>#VALUE!</v>
      </c>
      <c r="Y94" s="10" t="e">
        <f>IF('FY2022'!$A96&lt;&gt;"",IF(AND(MONTH($K94) &lt;= 10, MONTH($L94) &gt;= 10), IF($O94 &lt;&gt; "", $E94/$O94, ""), ""),"")</f>
        <v>#VALUE!</v>
      </c>
      <c r="Z94" s="10" t="e">
        <f>IF('FY2022'!$A96&lt;&gt;"",IF(AND(MONTH($K94) &lt;= 11, MONTH($L94) &gt;= 11), IF($O94 &lt;&gt; "", $E94/$O94, ""), ""),"")</f>
        <v>#VALUE!</v>
      </c>
      <c r="AA94" s="10" t="e">
        <f>IF('FY2022'!$A96&lt;&gt;"",IF(AND(MONTH($K94) &lt;= 12, MONTH($L94) &gt;= 12), IF($O94 &lt;&gt; "", $E94/$O94, ""), ""),"")</f>
        <v>#VALUE!</v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 t="e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#VALUE!</v>
      </c>
      <c r="L95" s="7" t="e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#VALUE!</v>
      </c>
      <c r="M95" s="7" t="e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#VALUE!</v>
      </c>
      <c r="N95" s="7" t="e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#VALUE!</v>
      </c>
      <c r="O95" s="5" t="e">
        <f t="shared" si="1"/>
        <v>#VALUE!</v>
      </c>
      <c r="P95" s="10" t="e">
        <f>IF('FY2022'!$A97&lt;&gt;"",IF(AND(MONTH($K95) &lt;= 1, MONTH($L95) &gt;= 1), IF($O95 &lt;&gt; "", $E95/$O95, ""), ""),"")</f>
        <v>#VALUE!</v>
      </c>
      <c r="Q95" s="10" t="e">
        <f>IF('FY2022'!$A97&lt;&gt;"",IF(AND(MONTH($K95) &lt;= 2, MONTH($L95) &gt;= 2), IF($O95 &lt;&gt; "", $E95/$O95, ""), ""),"")</f>
        <v>#VALUE!</v>
      </c>
      <c r="R95" s="10" t="e">
        <f>IF('FY2022'!$A97&lt;&gt;"",IF(AND(MONTH($K95) &lt;= 3, MONTH($L95) &gt;= 3), IF($O95 &lt;&gt; "", $E95/$O95, ""), ""),"")</f>
        <v>#VALUE!</v>
      </c>
      <c r="S95" s="10" t="e">
        <f>IF('FY2022'!$A97&lt;&gt;"",IF(AND(MONTH($K95) &lt;= 4, MONTH($L95) &gt;= 4), IF($O95 &lt;&gt; "", $E95/$O95, ""), ""),"")</f>
        <v>#VALUE!</v>
      </c>
      <c r="T95" s="10" t="e">
        <f>IF('FY2022'!$A97&lt;&gt;"",IF(AND(MONTH($K95) &lt;= 5, MONTH($L95) &gt;= 5), IF($O95 &lt;&gt; "", $E95/$O95, ""), ""),"")</f>
        <v>#VALUE!</v>
      </c>
      <c r="U95" s="10" t="e">
        <f>IF('FY2022'!$A97&lt;&gt;"",IF(AND(MONTH($K95) &lt;= 6, MONTH($L95) &gt;= 6), IF($O95 &lt;&gt; "", $E95/$O95, ""), ""),"")</f>
        <v>#VALUE!</v>
      </c>
      <c r="V95" s="10" t="e">
        <f>IF('FY2022'!$A97&lt;&gt;"",IF(AND(MONTH($K95) &lt;= 7, MONTH($L95) &gt;= 7 ), IF($O95 &lt;&gt; "", $E95/$O95, ""), ""),"")</f>
        <v>#VALUE!</v>
      </c>
      <c r="W95" s="10" t="e">
        <f>IF('FY2022'!$A97&lt;&gt;"",IF(AND(MONTH($K95) &lt;= 8, MONTH($L95) &gt;= 8), IF($O95 &lt;&gt; "", $E95/$O95, ""), ""),"")</f>
        <v>#VALUE!</v>
      </c>
      <c r="X95" s="10" t="e">
        <f>IF('FY2022'!$A97&lt;&gt;"",IF(AND(MONTH($K95) &lt;= 9, MONTH($L95) &gt;= 9), IF($O95 &lt;&gt; "", $E95/$O95, ""), ""),"")</f>
        <v>#VALUE!</v>
      </c>
      <c r="Y95" s="10" t="e">
        <f>IF('FY2022'!$A97&lt;&gt;"",IF(AND(MONTH($K95) &lt;= 10, MONTH($L95) &gt;= 10), IF($O95 &lt;&gt; "", $E95/$O95, ""), ""),"")</f>
        <v>#VALUE!</v>
      </c>
      <c r="Z95" s="10" t="e">
        <f>IF('FY2022'!$A97&lt;&gt;"",IF(AND(MONTH($K95) &lt;= 11, MONTH($L95) &gt;= 11), IF($O95 &lt;&gt; "", $E95/$O95, ""), ""),"")</f>
        <v>#VALUE!</v>
      </c>
      <c r="AA95" s="10" t="e">
        <f>IF('FY2022'!$A97&lt;&gt;"",IF(AND(MONTH($K95) &lt;= 12, MONTH($L95) &gt;= 12), IF($O95 &lt;&gt; "", $E95/$O95, ""), ""),"")</f>
        <v>#VALUE!</v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 t="e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#VALUE!</v>
      </c>
      <c r="L96" s="7" t="e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#VALUE!</v>
      </c>
      <c r="M96" s="7" t="e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#VALUE!</v>
      </c>
      <c r="N96" s="7" t="e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#VALUE!</v>
      </c>
      <c r="O96" s="5" t="e">
        <f t="shared" si="1"/>
        <v>#VALUE!</v>
      </c>
      <c r="P96" s="10" t="e">
        <f>IF('FY2022'!$A98&lt;&gt;"",IF(AND(MONTH($K96) &lt;= 1, MONTH($L96) &gt;= 1), IF($O96 &lt;&gt; "", $E96/$O96, ""), ""),"")</f>
        <v>#VALUE!</v>
      </c>
      <c r="Q96" s="10" t="e">
        <f>IF('FY2022'!$A98&lt;&gt;"",IF(AND(MONTH($K96) &lt;= 2, MONTH($L96) &gt;= 2), IF($O96 &lt;&gt; "", $E96/$O96, ""), ""),"")</f>
        <v>#VALUE!</v>
      </c>
      <c r="R96" s="10" t="e">
        <f>IF('FY2022'!$A98&lt;&gt;"",IF(AND(MONTH($K96) &lt;= 3, MONTH($L96) &gt;= 3), IF($O96 &lt;&gt; "", $E96/$O96, ""), ""),"")</f>
        <v>#VALUE!</v>
      </c>
      <c r="S96" s="10" t="e">
        <f>IF('FY2022'!$A98&lt;&gt;"",IF(AND(MONTH($K96) &lt;= 4, MONTH($L96) &gt;= 4), IF($O96 &lt;&gt; "", $E96/$O96, ""), ""),"")</f>
        <v>#VALUE!</v>
      </c>
      <c r="T96" s="10" t="e">
        <f>IF('FY2022'!$A98&lt;&gt;"",IF(AND(MONTH($K96) &lt;= 5, MONTH($L96) &gt;= 5), IF($O96 &lt;&gt; "", $E96/$O96, ""), ""),"")</f>
        <v>#VALUE!</v>
      </c>
      <c r="U96" s="10" t="e">
        <f>IF('FY2022'!$A98&lt;&gt;"",IF(AND(MONTH($K96) &lt;= 6, MONTH($L96) &gt;= 6), IF($O96 &lt;&gt; "", $E96/$O96, ""), ""),"")</f>
        <v>#VALUE!</v>
      </c>
      <c r="V96" s="10" t="e">
        <f>IF('FY2022'!$A98&lt;&gt;"",IF(AND(MONTH($K96) &lt;= 7, MONTH($L96) &gt;= 7 ), IF($O96 &lt;&gt; "", $E96/$O96, ""), ""),"")</f>
        <v>#VALUE!</v>
      </c>
      <c r="W96" s="10" t="e">
        <f>IF('FY2022'!$A98&lt;&gt;"",IF(AND(MONTH($K96) &lt;= 8, MONTH($L96) &gt;= 8), IF($O96 &lt;&gt; "", $E96/$O96, ""), ""),"")</f>
        <v>#VALUE!</v>
      </c>
      <c r="X96" s="10" t="e">
        <f>IF('FY2022'!$A98&lt;&gt;"",IF(AND(MONTH($K96) &lt;= 9, MONTH($L96) &gt;= 9), IF($O96 &lt;&gt; "", $E96/$O96, ""), ""),"")</f>
        <v>#VALUE!</v>
      </c>
      <c r="Y96" s="10" t="e">
        <f>IF('FY2022'!$A98&lt;&gt;"",IF(AND(MONTH($K96) &lt;= 10, MONTH($L96) &gt;= 10), IF($O96 &lt;&gt; "", $E96/$O96, ""), ""),"")</f>
        <v>#VALUE!</v>
      </c>
      <c r="Z96" s="10" t="e">
        <f>IF('FY2022'!$A98&lt;&gt;"",IF(AND(MONTH($K96) &lt;= 11, MONTH($L96) &gt;= 11), IF($O96 &lt;&gt; "", $E96/$O96, ""), ""),"")</f>
        <v>#VALUE!</v>
      </c>
      <c r="AA96" s="10" t="e">
        <f>IF('FY2022'!$A98&lt;&gt;"",IF(AND(MONTH($K96) &lt;= 12, MONTH($L96) &gt;= 12), IF($O96 &lt;&gt; "", $E96/$O96, ""), ""),"")</f>
        <v>#VALUE!</v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 t="e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#VALUE!</v>
      </c>
      <c r="L97" s="7" t="e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#VALUE!</v>
      </c>
      <c r="M97" s="7" t="e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#VALUE!</v>
      </c>
      <c r="N97" s="7" t="e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#VALUE!</v>
      </c>
      <c r="O97" s="5" t="e">
        <f t="shared" si="1"/>
        <v>#VALUE!</v>
      </c>
      <c r="P97" s="10" t="e">
        <f>IF('FY2022'!$A99&lt;&gt;"",IF(AND(MONTH($K97) &lt;= 1, MONTH($L97) &gt;= 1), IF($O97 &lt;&gt; "", $E97/$O97, ""), ""),"")</f>
        <v>#VALUE!</v>
      </c>
      <c r="Q97" s="10" t="e">
        <f>IF('FY2022'!$A99&lt;&gt;"",IF(AND(MONTH($K97) &lt;= 2, MONTH($L97) &gt;= 2), IF($O97 &lt;&gt; "", $E97/$O97, ""), ""),"")</f>
        <v>#VALUE!</v>
      </c>
      <c r="R97" s="10" t="e">
        <f>IF('FY2022'!$A99&lt;&gt;"",IF(AND(MONTH($K97) &lt;= 3, MONTH($L97) &gt;= 3), IF($O97 &lt;&gt; "", $E97/$O97, ""), ""),"")</f>
        <v>#VALUE!</v>
      </c>
      <c r="S97" s="10" t="e">
        <f>IF('FY2022'!$A99&lt;&gt;"",IF(AND(MONTH($K97) &lt;= 4, MONTH($L97) &gt;= 4), IF($O97 &lt;&gt; "", $E97/$O97, ""), ""),"")</f>
        <v>#VALUE!</v>
      </c>
      <c r="T97" s="10" t="e">
        <f>IF('FY2022'!$A99&lt;&gt;"",IF(AND(MONTH($K97) &lt;= 5, MONTH($L97) &gt;= 5), IF($O97 &lt;&gt; "", $E97/$O97, ""), ""),"")</f>
        <v>#VALUE!</v>
      </c>
      <c r="U97" s="10" t="e">
        <f>IF('FY2022'!$A99&lt;&gt;"",IF(AND(MONTH($K97) &lt;= 6, MONTH($L97) &gt;= 6), IF($O97 &lt;&gt; "", $E97/$O97, ""), ""),"")</f>
        <v>#VALUE!</v>
      </c>
      <c r="V97" s="10" t="e">
        <f>IF('FY2022'!$A99&lt;&gt;"",IF(AND(MONTH($K97) &lt;= 7, MONTH($L97) &gt;= 7 ), IF($O97 &lt;&gt; "", $E97/$O97, ""), ""),"")</f>
        <v>#VALUE!</v>
      </c>
      <c r="W97" s="10" t="e">
        <f>IF('FY2022'!$A99&lt;&gt;"",IF(AND(MONTH($K97) &lt;= 8, MONTH($L97) &gt;= 8), IF($O97 &lt;&gt; "", $E97/$O97, ""), ""),"")</f>
        <v>#VALUE!</v>
      </c>
      <c r="X97" s="10" t="e">
        <f>IF('FY2022'!$A99&lt;&gt;"",IF(AND(MONTH($K97) &lt;= 9, MONTH($L97) &gt;= 9), IF($O97 &lt;&gt; "", $E97/$O97, ""), ""),"")</f>
        <v>#VALUE!</v>
      </c>
      <c r="Y97" s="10" t="e">
        <f>IF('FY2022'!$A99&lt;&gt;"",IF(AND(MONTH($K97) &lt;= 10, MONTH($L97) &gt;= 10), IF($O97 &lt;&gt; "", $E97/$O97, ""), ""),"")</f>
        <v>#VALUE!</v>
      </c>
      <c r="Z97" s="10" t="e">
        <f>IF('FY2022'!$A99&lt;&gt;"",IF(AND(MONTH($K97) &lt;= 11, MONTH($L97) &gt;= 11), IF($O97 &lt;&gt; "", $E97/$O97, ""), ""),"")</f>
        <v>#VALUE!</v>
      </c>
      <c r="AA97" s="10" t="e">
        <f>IF('FY2022'!$A99&lt;&gt;"",IF(AND(MONTH($K97) &lt;= 12, MONTH($L97) &gt;= 12), IF($O97 &lt;&gt; "", $E97/$O97, ""), ""),"")</f>
        <v>#VALUE!</v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 t="e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#VALUE!</v>
      </c>
      <c r="L98" s="7" t="e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#VALUE!</v>
      </c>
      <c r="M98" s="7" t="e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#VALUE!</v>
      </c>
      <c r="N98" s="7" t="e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#VALUE!</v>
      </c>
      <c r="O98" s="5" t="e">
        <f t="shared" si="1"/>
        <v>#VALUE!</v>
      </c>
      <c r="P98" s="10" t="e">
        <f>IF('FY2022'!$A100&lt;&gt;"",IF(AND(MONTH($K98) &lt;= 1, MONTH($L98) &gt;= 1), IF($O98 &lt;&gt; "", $E98/$O98, ""), ""),"")</f>
        <v>#VALUE!</v>
      </c>
      <c r="Q98" s="10" t="e">
        <f>IF('FY2022'!$A100&lt;&gt;"",IF(AND(MONTH($K98) &lt;= 2, MONTH($L98) &gt;= 2), IF($O98 &lt;&gt; "", $E98/$O98, ""), ""),"")</f>
        <v>#VALUE!</v>
      </c>
      <c r="R98" s="10" t="e">
        <f>IF('FY2022'!$A100&lt;&gt;"",IF(AND(MONTH($K98) &lt;= 3, MONTH($L98) &gt;= 3), IF($O98 &lt;&gt; "", $E98/$O98, ""), ""),"")</f>
        <v>#VALUE!</v>
      </c>
      <c r="S98" s="10" t="e">
        <f>IF('FY2022'!$A100&lt;&gt;"",IF(AND(MONTH($K98) &lt;= 4, MONTH($L98) &gt;= 4), IF($O98 &lt;&gt; "", $E98/$O98, ""), ""),"")</f>
        <v>#VALUE!</v>
      </c>
      <c r="T98" s="10" t="e">
        <f>IF('FY2022'!$A100&lt;&gt;"",IF(AND(MONTH($K98) &lt;= 5, MONTH($L98) &gt;= 5), IF($O98 &lt;&gt; "", $E98/$O98, ""), ""),"")</f>
        <v>#VALUE!</v>
      </c>
      <c r="U98" s="10" t="e">
        <f>IF('FY2022'!$A100&lt;&gt;"",IF(AND(MONTH($K98) &lt;= 6, MONTH($L98) &gt;= 6), IF($O98 &lt;&gt; "", $E98/$O98, ""), ""),"")</f>
        <v>#VALUE!</v>
      </c>
      <c r="V98" s="10" t="e">
        <f>IF('FY2022'!$A100&lt;&gt;"",IF(AND(MONTH($K98) &lt;= 7, MONTH($L98) &gt;= 7 ), IF($O98 &lt;&gt; "", $E98/$O98, ""), ""),"")</f>
        <v>#VALUE!</v>
      </c>
      <c r="W98" s="10" t="e">
        <f>IF('FY2022'!$A100&lt;&gt;"",IF(AND(MONTH($K98) &lt;= 8, MONTH($L98) &gt;= 8), IF($O98 &lt;&gt; "", $E98/$O98, ""), ""),"")</f>
        <v>#VALUE!</v>
      </c>
      <c r="X98" s="10" t="e">
        <f>IF('FY2022'!$A100&lt;&gt;"",IF(AND(MONTH($K98) &lt;= 9, MONTH($L98) &gt;= 9), IF($O98 &lt;&gt; "", $E98/$O98, ""), ""),"")</f>
        <v>#VALUE!</v>
      </c>
      <c r="Y98" s="10" t="e">
        <f>IF('FY2022'!$A100&lt;&gt;"",IF(AND(MONTH($K98) &lt;= 10, MONTH($L98) &gt;= 10), IF($O98 &lt;&gt; "", $E98/$O98, ""), ""),"")</f>
        <v>#VALUE!</v>
      </c>
      <c r="Z98" s="10" t="e">
        <f>IF('FY2022'!$A100&lt;&gt;"",IF(AND(MONTH($K98) &lt;= 11, MONTH($L98) &gt;= 11), IF($O98 &lt;&gt; "", $E98/$O98, ""), ""),"")</f>
        <v>#VALUE!</v>
      </c>
      <c r="AA98" s="10" t="e">
        <f>IF('FY2022'!$A100&lt;&gt;"",IF(AND(MONTH($K98) &lt;= 12, MONTH($L98) &gt;= 12), IF($O98 &lt;&gt; "", $E98/$O98, ""), ""),"")</f>
        <v>#VALUE!</v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 t="e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#VALUE!</v>
      </c>
      <c r="L99" s="7" t="e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#VALUE!</v>
      </c>
      <c r="M99" s="7" t="e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#VALUE!</v>
      </c>
      <c r="N99" s="7" t="e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#VALUE!</v>
      </c>
      <c r="O99" s="5" t="e">
        <f t="shared" si="1"/>
        <v>#VALUE!</v>
      </c>
      <c r="P99" s="10" t="e">
        <f>IF('FY2022'!$A101&lt;&gt;"",IF(AND(MONTH($K99) &lt;= 1, MONTH($L99) &gt;= 1), IF($O99 &lt;&gt; "", $E99/$O99, ""), ""),"")</f>
        <v>#VALUE!</v>
      </c>
      <c r="Q99" s="10" t="e">
        <f>IF('FY2022'!$A101&lt;&gt;"",IF(AND(MONTH($K99) &lt;= 2, MONTH($L99) &gt;= 2), IF($O99 &lt;&gt; "", $E99/$O99, ""), ""),"")</f>
        <v>#VALUE!</v>
      </c>
      <c r="R99" s="10" t="e">
        <f>IF('FY2022'!$A101&lt;&gt;"",IF(AND(MONTH($K99) &lt;= 3, MONTH($L99) &gt;= 3), IF($O99 &lt;&gt; "", $E99/$O99, ""), ""),"")</f>
        <v>#VALUE!</v>
      </c>
      <c r="S99" s="10" t="e">
        <f>IF('FY2022'!$A101&lt;&gt;"",IF(AND(MONTH($K99) &lt;= 4, MONTH($L99) &gt;= 4), IF($O99 &lt;&gt; "", $E99/$O99, ""), ""),"")</f>
        <v>#VALUE!</v>
      </c>
      <c r="T99" s="10" t="e">
        <f>IF('FY2022'!$A101&lt;&gt;"",IF(AND(MONTH($K99) &lt;= 5, MONTH($L99) &gt;= 5), IF($O99 &lt;&gt; "", $E99/$O99, ""), ""),"")</f>
        <v>#VALUE!</v>
      </c>
      <c r="U99" s="10" t="e">
        <f>IF('FY2022'!$A101&lt;&gt;"",IF(AND(MONTH($K99) &lt;= 6, MONTH($L99) &gt;= 6), IF($O99 &lt;&gt; "", $E99/$O99, ""), ""),"")</f>
        <v>#VALUE!</v>
      </c>
      <c r="V99" s="10" t="e">
        <f>IF('FY2022'!$A101&lt;&gt;"",IF(AND(MONTH($K99) &lt;= 7, MONTH($L99) &gt;= 7 ), IF($O99 &lt;&gt; "", $E99/$O99, ""), ""),"")</f>
        <v>#VALUE!</v>
      </c>
      <c r="W99" s="10" t="e">
        <f>IF('FY2022'!$A101&lt;&gt;"",IF(AND(MONTH($K99) &lt;= 8, MONTH($L99) &gt;= 8), IF($O99 &lt;&gt; "", $E99/$O99, ""), ""),"")</f>
        <v>#VALUE!</v>
      </c>
      <c r="X99" s="10" t="e">
        <f>IF('FY2022'!$A101&lt;&gt;"",IF(AND(MONTH($K99) &lt;= 9, MONTH($L99) &gt;= 9), IF($O99 &lt;&gt; "", $E99/$O99, ""), ""),"")</f>
        <v>#VALUE!</v>
      </c>
      <c r="Y99" s="10" t="e">
        <f>IF('FY2022'!$A101&lt;&gt;"",IF(AND(MONTH($K99) &lt;= 10, MONTH($L99) &gt;= 10), IF($O99 &lt;&gt; "", $E99/$O99, ""), ""),"")</f>
        <v>#VALUE!</v>
      </c>
      <c r="Z99" s="10" t="e">
        <f>IF('FY2022'!$A101&lt;&gt;"",IF(AND(MONTH($K99) &lt;= 11, MONTH($L99) &gt;= 11), IF($O99 &lt;&gt; "", $E99/$O99, ""), ""),"")</f>
        <v>#VALUE!</v>
      </c>
      <c r="AA99" s="10" t="e">
        <f>IF('FY2022'!$A101&lt;&gt;"",IF(AND(MONTH($K99) &lt;= 12, MONTH($L99) &gt;= 12), IF($O99 &lt;&gt; "", $E99/$O99, ""), ""),"")</f>
        <v>#VALUE!</v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 t="e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#VALUE!</v>
      </c>
      <c r="L100" s="7" t="e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#VALUE!</v>
      </c>
      <c r="M100" s="7" t="e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#VALUE!</v>
      </c>
      <c r="N100" s="7" t="e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#VALUE!</v>
      </c>
      <c r="O100" s="5" t="e">
        <f t="shared" si="1"/>
        <v>#VALUE!</v>
      </c>
      <c r="P100" s="10" t="e">
        <f>IF('FY2022'!$A102&lt;&gt;"",IF(AND(MONTH($K100) &lt;= 1, MONTH($L100) &gt;= 1), IF($O100 &lt;&gt; "", $E100/$O100, ""), ""),"")</f>
        <v>#VALUE!</v>
      </c>
      <c r="Q100" s="10" t="e">
        <f>IF('FY2022'!$A102&lt;&gt;"",IF(AND(MONTH($K100) &lt;= 2, MONTH($L100) &gt;= 2), IF($O100 &lt;&gt; "", $E100/$O100, ""), ""),"")</f>
        <v>#VALUE!</v>
      </c>
      <c r="R100" s="10" t="e">
        <f>IF('FY2022'!$A102&lt;&gt;"",IF(AND(MONTH($K100) &lt;= 3, MONTH($L100) &gt;= 3), IF($O100 &lt;&gt; "", $E100/$O100, ""), ""),"")</f>
        <v>#VALUE!</v>
      </c>
      <c r="S100" s="10" t="e">
        <f>IF('FY2022'!$A102&lt;&gt;"",IF(AND(MONTH($K100) &lt;= 4, MONTH($L100) &gt;= 4), IF($O100 &lt;&gt; "", $E100/$O100, ""), ""),"")</f>
        <v>#VALUE!</v>
      </c>
      <c r="T100" s="10" t="e">
        <f>IF('FY2022'!$A102&lt;&gt;"",IF(AND(MONTH($K100) &lt;= 5, MONTH($L100) &gt;= 5), IF($O100 &lt;&gt; "", $E100/$O100, ""), ""),"")</f>
        <v>#VALUE!</v>
      </c>
      <c r="U100" s="10" t="e">
        <f>IF('FY2022'!$A102&lt;&gt;"",IF(AND(MONTH($K100) &lt;= 6, MONTH($L100) &gt;= 6), IF($O100 &lt;&gt; "", $E100/$O100, ""), ""),"")</f>
        <v>#VALUE!</v>
      </c>
      <c r="V100" s="10" t="e">
        <f>IF('FY2022'!$A102&lt;&gt;"",IF(AND(MONTH($K100) &lt;= 7, MONTH($L100) &gt;= 7 ), IF($O100 &lt;&gt; "", $E100/$O100, ""), ""),"")</f>
        <v>#VALUE!</v>
      </c>
      <c r="W100" s="10" t="e">
        <f>IF('FY2022'!$A102&lt;&gt;"",IF(AND(MONTH($K100) &lt;= 8, MONTH($L100) &gt;= 8), IF($O100 &lt;&gt; "", $E100/$O100, ""), ""),"")</f>
        <v>#VALUE!</v>
      </c>
      <c r="X100" s="10" t="e">
        <f>IF('FY2022'!$A102&lt;&gt;"",IF(AND(MONTH($K100) &lt;= 9, MONTH($L100) &gt;= 9), IF($O100 &lt;&gt; "", $E100/$O100, ""), ""),"")</f>
        <v>#VALUE!</v>
      </c>
      <c r="Y100" s="10" t="e">
        <f>IF('FY2022'!$A102&lt;&gt;"",IF(AND(MONTH($K100) &lt;= 10, MONTH($L100) &gt;= 10), IF($O100 &lt;&gt; "", $E100/$O100, ""), ""),"")</f>
        <v>#VALUE!</v>
      </c>
      <c r="Z100" s="10" t="e">
        <f>IF('FY2022'!$A102&lt;&gt;"",IF(AND(MONTH($K100) &lt;= 11, MONTH($L100) &gt;= 11), IF($O100 &lt;&gt; "", $E100/$O100, ""), ""),"")</f>
        <v>#VALUE!</v>
      </c>
      <c r="AA100" s="10" t="e">
        <f>IF('FY2022'!$A102&lt;&gt;"",IF(AND(MONTH($K100) &lt;= 12, MONTH($L100) &gt;= 12), IF($O100 &lt;&gt; "", $E100/$O100, ""), ""),"")</f>
        <v>#VALUE!</v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 t="e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#VALUE!</v>
      </c>
      <c r="L101" s="7" t="e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#VALUE!</v>
      </c>
      <c r="M101" s="7" t="e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#VALUE!</v>
      </c>
      <c r="N101" s="7" t="e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#VALUE!</v>
      </c>
      <c r="O101" s="5" t="e">
        <f t="shared" si="1"/>
        <v>#VALUE!</v>
      </c>
      <c r="P101" s="10" t="e">
        <f>IF('FY2022'!$A103&lt;&gt;"",IF(AND(MONTH($K101) &lt;= 1, MONTH($L101) &gt;= 1), IF($O101 &lt;&gt; "", $E101/$O101, ""), ""),"")</f>
        <v>#VALUE!</v>
      </c>
      <c r="Q101" s="10" t="e">
        <f>IF('FY2022'!$A103&lt;&gt;"",IF(AND(MONTH($K101) &lt;= 2, MONTH($L101) &gt;= 2), IF($O101 &lt;&gt; "", $E101/$O101, ""), ""),"")</f>
        <v>#VALUE!</v>
      </c>
      <c r="R101" s="10" t="e">
        <f>IF('FY2022'!$A103&lt;&gt;"",IF(AND(MONTH($K101) &lt;= 3, MONTH($L101) &gt;= 3), IF($O101 &lt;&gt; "", $E101/$O101, ""), ""),"")</f>
        <v>#VALUE!</v>
      </c>
      <c r="S101" s="10" t="e">
        <f>IF('FY2022'!$A103&lt;&gt;"",IF(AND(MONTH($K101) &lt;= 4, MONTH($L101) &gt;= 4), IF($O101 &lt;&gt; "", $E101/$O101, ""), ""),"")</f>
        <v>#VALUE!</v>
      </c>
      <c r="T101" s="10" t="e">
        <f>IF('FY2022'!$A103&lt;&gt;"",IF(AND(MONTH($K101) &lt;= 5, MONTH($L101) &gt;= 5), IF($O101 &lt;&gt; "", $E101/$O101, ""), ""),"")</f>
        <v>#VALUE!</v>
      </c>
      <c r="U101" s="10" t="e">
        <f>IF('FY2022'!$A103&lt;&gt;"",IF(AND(MONTH($K101) &lt;= 6, MONTH($L101) &gt;= 6), IF($O101 &lt;&gt; "", $E101/$O101, ""), ""),"")</f>
        <v>#VALUE!</v>
      </c>
      <c r="V101" s="10" t="e">
        <f>IF('FY2022'!$A103&lt;&gt;"",IF(AND(MONTH($K101) &lt;= 7, MONTH($L101) &gt;= 7 ), IF($O101 &lt;&gt; "", $E101/$O101, ""), ""),"")</f>
        <v>#VALUE!</v>
      </c>
      <c r="W101" s="10" t="e">
        <f>IF('FY2022'!$A103&lt;&gt;"",IF(AND(MONTH($K101) &lt;= 8, MONTH($L101) &gt;= 8), IF($O101 &lt;&gt; "", $E101/$O101, ""), ""),"")</f>
        <v>#VALUE!</v>
      </c>
      <c r="X101" s="10" t="e">
        <f>IF('FY2022'!$A103&lt;&gt;"",IF(AND(MONTH($K101) &lt;= 9, MONTH($L101) &gt;= 9), IF($O101 &lt;&gt; "", $E101/$O101, ""), ""),"")</f>
        <v>#VALUE!</v>
      </c>
      <c r="Y101" s="10" t="e">
        <f>IF('FY2022'!$A103&lt;&gt;"",IF(AND(MONTH($K101) &lt;= 10, MONTH($L101) &gt;= 10), IF($O101 &lt;&gt; "", $E101/$O101, ""), ""),"")</f>
        <v>#VALUE!</v>
      </c>
      <c r="Z101" s="10" t="e">
        <f>IF('FY2022'!$A103&lt;&gt;"",IF(AND(MONTH($K101) &lt;= 11, MONTH($L101) &gt;= 11), IF($O101 &lt;&gt; "", $E101/$O101, ""), ""),"")</f>
        <v>#VALUE!</v>
      </c>
      <c r="AA101" s="10" t="e">
        <f>IF('FY2022'!$A103&lt;&gt;"",IF(AND(MONTH($K101) &lt;= 12, MONTH($L101) &gt;= 12), IF($O101 &lt;&gt; "", $E101/$O101, ""), ""),"")</f>
        <v>#VALUE!</v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 t="e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#VALUE!</v>
      </c>
      <c r="L102" s="7" t="e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#VALUE!</v>
      </c>
      <c r="M102" s="7" t="e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#VALUE!</v>
      </c>
      <c r="N102" s="7" t="e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#VALUE!</v>
      </c>
      <c r="O102" s="5" t="e">
        <f t="shared" si="1"/>
        <v>#VALUE!</v>
      </c>
      <c r="P102" s="10" t="e">
        <f>IF('FY2022'!$A104&lt;&gt;"",IF(AND(MONTH($K102) &lt;= 1, MONTH($L102) &gt;= 1), IF($O102 &lt;&gt; "", $E102/$O102, ""), ""),"")</f>
        <v>#VALUE!</v>
      </c>
      <c r="Q102" s="10" t="e">
        <f>IF('FY2022'!$A104&lt;&gt;"",IF(AND(MONTH($K102) &lt;= 2, MONTH($L102) &gt;= 2), IF($O102 &lt;&gt; "", $E102/$O102, ""), ""),"")</f>
        <v>#VALUE!</v>
      </c>
      <c r="R102" s="10" t="e">
        <f>IF('FY2022'!$A104&lt;&gt;"",IF(AND(MONTH($K102) &lt;= 3, MONTH($L102) &gt;= 3), IF($O102 &lt;&gt; "", $E102/$O102, ""), ""),"")</f>
        <v>#VALUE!</v>
      </c>
      <c r="S102" s="10" t="e">
        <f>IF('FY2022'!$A104&lt;&gt;"",IF(AND(MONTH($K102) &lt;= 4, MONTH($L102) &gt;= 4), IF($O102 &lt;&gt; "", $E102/$O102, ""), ""),"")</f>
        <v>#VALUE!</v>
      </c>
      <c r="T102" s="10" t="e">
        <f>IF('FY2022'!$A104&lt;&gt;"",IF(AND(MONTH($K102) &lt;= 5, MONTH($L102) &gt;= 5), IF($O102 &lt;&gt; "", $E102/$O102, ""), ""),"")</f>
        <v>#VALUE!</v>
      </c>
      <c r="U102" s="10" t="e">
        <f>IF('FY2022'!$A104&lt;&gt;"",IF(AND(MONTH($K102) &lt;= 6, MONTH($L102) &gt;= 6), IF($O102 &lt;&gt; "", $E102/$O102, ""), ""),"")</f>
        <v>#VALUE!</v>
      </c>
      <c r="V102" s="10" t="e">
        <f>IF('FY2022'!$A104&lt;&gt;"",IF(AND(MONTH($K102) &lt;= 7, MONTH($L102) &gt;= 7 ), IF($O102 &lt;&gt; "", $E102/$O102, ""), ""),"")</f>
        <v>#VALUE!</v>
      </c>
      <c r="W102" s="10" t="e">
        <f>IF('FY2022'!$A104&lt;&gt;"",IF(AND(MONTH($K102) &lt;= 8, MONTH($L102) &gt;= 8), IF($O102 &lt;&gt; "", $E102/$O102, ""), ""),"")</f>
        <v>#VALUE!</v>
      </c>
      <c r="X102" s="10" t="e">
        <f>IF('FY2022'!$A104&lt;&gt;"",IF(AND(MONTH($K102) &lt;= 9, MONTH($L102) &gt;= 9), IF($O102 &lt;&gt; "", $E102/$O102, ""), ""),"")</f>
        <v>#VALUE!</v>
      </c>
      <c r="Y102" s="10" t="e">
        <f>IF('FY2022'!$A104&lt;&gt;"",IF(AND(MONTH($K102) &lt;= 10, MONTH($L102) &gt;= 10), IF($O102 &lt;&gt; "", $E102/$O102, ""), ""),"")</f>
        <v>#VALUE!</v>
      </c>
      <c r="Z102" s="10" t="e">
        <f>IF('FY2022'!$A104&lt;&gt;"",IF(AND(MONTH($K102) &lt;= 11, MONTH($L102) &gt;= 11), IF($O102 &lt;&gt; "", $E102/$O102, ""), ""),"")</f>
        <v>#VALUE!</v>
      </c>
      <c r="AA102" s="10" t="e">
        <f>IF('FY2022'!$A104&lt;&gt;"",IF(AND(MONTH($K102) &lt;= 12, MONTH($L102) &gt;= 12), IF($O102 &lt;&gt; "", $E102/$O102, ""), ""),"")</f>
        <v>#VALUE!</v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 t="e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#VALUE!</v>
      </c>
      <c r="L103" s="7" t="e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#VALUE!</v>
      </c>
      <c r="M103" s="7" t="e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#VALUE!</v>
      </c>
      <c r="N103" s="7" t="e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#VALUE!</v>
      </c>
      <c r="O103" s="5" t="e">
        <f t="shared" si="1"/>
        <v>#VALUE!</v>
      </c>
      <c r="P103" s="10" t="e">
        <f>IF('FY2022'!$A105&lt;&gt;"",IF(AND(MONTH($K103) &lt;= 1, MONTH($L103) &gt;= 1), IF($O103 &lt;&gt; "", $E103/$O103, ""), ""),"")</f>
        <v>#VALUE!</v>
      </c>
      <c r="Q103" s="10" t="e">
        <f>IF('FY2022'!$A105&lt;&gt;"",IF(AND(MONTH($K103) &lt;= 2, MONTH($L103) &gt;= 2), IF($O103 &lt;&gt; "", $E103/$O103, ""), ""),"")</f>
        <v>#VALUE!</v>
      </c>
      <c r="R103" s="10" t="e">
        <f>IF('FY2022'!$A105&lt;&gt;"",IF(AND(MONTH($K103) &lt;= 3, MONTH($L103) &gt;= 3), IF($O103 &lt;&gt; "", $E103/$O103, ""), ""),"")</f>
        <v>#VALUE!</v>
      </c>
      <c r="S103" s="10" t="e">
        <f>IF('FY2022'!$A105&lt;&gt;"",IF(AND(MONTH($K103) &lt;= 4, MONTH($L103) &gt;= 4), IF($O103 &lt;&gt; "", $E103/$O103, ""), ""),"")</f>
        <v>#VALUE!</v>
      </c>
      <c r="T103" s="10" t="e">
        <f>IF('FY2022'!$A105&lt;&gt;"",IF(AND(MONTH($K103) &lt;= 5, MONTH($L103) &gt;= 5), IF($O103 &lt;&gt; "", $E103/$O103, ""), ""),"")</f>
        <v>#VALUE!</v>
      </c>
      <c r="U103" s="10" t="e">
        <f>IF('FY2022'!$A105&lt;&gt;"",IF(AND(MONTH($K103) &lt;= 6, MONTH($L103) &gt;= 6), IF($O103 &lt;&gt; "", $E103/$O103, ""), ""),"")</f>
        <v>#VALUE!</v>
      </c>
      <c r="V103" s="10" t="e">
        <f>IF('FY2022'!$A105&lt;&gt;"",IF(AND(MONTH($K103) &lt;= 7, MONTH($L103) &gt;= 7 ), IF($O103 &lt;&gt; "", $E103/$O103, ""), ""),"")</f>
        <v>#VALUE!</v>
      </c>
      <c r="W103" s="10" t="e">
        <f>IF('FY2022'!$A105&lt;&gt;"",IF(AND(MONTH($K103) &lt;= 8, MONTH($L103) &gt;= 8), IF($O103 &lt;&gt; "", $E103/$O103, ""), ""),"")</f>
        <v>#VALUE!</v>
      </c>
      <c r="X103" s="10" t="e">
        <f>IF('FY2022'!$A105&lt;&gt;"",IF(AND(MONTH($K103) &lt;= 9, MONTH($L103) &gt;= 9), IF($O103 &lt;&gt; "", $E103/$O103, ""), ""),"")</f>
        <v>#VALUE!</v>
      </c>
      <c r="Y103" s="10" t="e">
        <f>IF('FY2022'!$A105&lt;&gt;"",IF(AND(MONTH($K103) &lt;= 10, MONTH($L103) &gt;= 10), IF($O103 &lt;&gt; "", $E103/$O103, ""), ""),"")</f>
        <v>#VALUE!</v>
      </c>
      <c r="Z103" s="10" t="e">
        <f>IF('FY2022'!$A105&lt;&gt;"",IF(AND(MONTH($K103) &lt;= 11, MONTH($L103) &gt;= 11), IF($O103 &lt;&gt; "", $E103/$O103, ""), ""),"")</f>
        <v>#VALUE!</v>
      </c>
      <c r="AA103" s="10" t="e">
        <f>IF('FY2022'!$A105&lt;&gt;"",IF(AND(MONTH($K103) &lt;= 12, MONTH($L103) &gt;= 12), IF($O103 &lt;&gt; "", $E103/$O103, ""), ""),"")</f>
        <v>#VALUE!</v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 t="e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#VALUE!</v>
      </c>
      <c r="L104" s="7" t="e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#VALUE!</v>
      </c>
      <c r="M104" s="7" t="e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#VALUE!</v>
      </c>
      <c r="N104" s="7" t="e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#VALUE!</v>
      </c>
      <c r="O104" s="5" t="e">
        <f t="shared" si="1"/>
        <v>#VALUE!</v>
      </c>
      <c r="P104" s="10" t="e">
        <f>IF('FY2022'!$A106&lt;&gt;"",IF(AND(MONTH($K104) &lt;= 1, MONTH($L104) &gt;= 1), IF($O104 &lt;&gt; "", $E104/$O104, ""), ""),"")</f>
        <v>#VALUE!</v>
      </c>
      <c r="Q104" s="10" t="e">
        <f>IF('FY2022'!$A106&lt;&gt;"",IF(AND(MONTH($K104) &lt;= 2, MONTH($L104) &gt;= 2), IF($O104 &lt;&gt; "", $E104/$O104, ""), ""),"")</f>
        <v>#VALUE!</v>
      </c>
      <c r="R104" s="10" t="e">
        <f>IF('FY2022'!$A106&lt;&gt;"",IF(AND(MONTH($K104) &lt;= 3, MONTH($L104) &gt;= 3), IF($O104 &lt;&gt; "", $E104/$O104, ""), ""),"")</f>
        <v>#VALUE!</v>
      </c>
      <c r="S104" s="10" t="e">
        <f>IF('FY2022'!$A106&lt;&gt;"",IF(AND(MONTH($K104) &lt;= 4, MONTH($L104) &gt;= 4), IF($O104 &lt;&gt; "", $E104/$O104, ""), ""),"")</f>
        <v>#VALUE!</v>
      </c>
      <c r="T104" s="10" t="e">
        <f>IF('FY2022'!$A106&lt;&gt;"",IF(AND(MONTH($K104) &lt;= 5, MONTH($L104) &gt;= 5), IF($O104 &lt;&gt; "", $E104/$O104, ""), ""),"")</f>
        <v>#VALUE!</v>
      </c>
      <c r="U104" s="10" t="e">
        <f>IF('FY2022'!$A106&lt;&gt;"",IF(AND(MONTH($K104) &lt;= 6, MONTH($L104) &gt;= 6), IF($O104 &lt;&gt; "", $E104/$O104, ""), ""),"")</f>
        <v>#VALUE!</v>
      </c>
      <c r="V104" s="10" t="e">
        <f>IF('FY2022'!$A106&lt;&gt;"",IF(AND(MONTH($K104) &lt;= 7, MONTH($L104) &gt;= 7 ), IF($O104 &lt;&gt; "", $E104/$O104, ""), ""),"")</f>
        <v>#VALUE!</v>
      </c>
      <c r="W104" s="10" t="e">
        <f>IF('FY2022'!$A106&lt;&gt;"",IF(AND(MONTH($K104) &lt;= 8, MONTH($L104) &gt;= 8), IF($O104 &lt;&gt; "", $E104/$O104, ""), ""),"")</f>
        <v>#VALUE!</v>
      </c>
      <c r="X104" s="10" t="e">
        <f>IF('FY2022'!$A106&lt;&gt;"",IF(AND(MONTH($K104) &lt;= 9, MONTH($L104) &gt;= 9), IF($O104 &lt;&gt; "", $E104/$O104, ""), ""),"")</f>
        <v>#VALUE!</v>
      </c>
      <c r="Y104" s="10" t="e">
        <f>IF('FY2022'!$A106&lt;&gt;"",IF(AND(MONTH($K104) &lt;= 10, MONTH($L104) &gt;= 10), IF($O104 &lt;&gt; "", $E104/$O104, ""), ""),"")</f>
        <v>#VALUE!</v>
      </c>
      <c r="Z104" s="10" t="e">
        <f>IF('FY2022'!$A106&lt;&gt;"",IF(AND(MONTH($K104) &lt;= 11, MONTH($L104) &gt;= 11), IF($O104 &lt;&gt; "", $E104/$O104, ""), ""),"")</f>
        <v>#VALUE!</v>
      </c>
      <c r="AA104" s="10" t="e">
        <f>IF('FY2022'!$A106&lt;&gt;"",IF(AND(MONTH($K104) &lt;= 12, MONTH($L104) &gt;= 12), IF($O104 &lt;&gt; "", $E104/$O104, ""), ""),"")</f>
        <v>#VALUE!</v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 t="e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#VALUE!</v>
      </c>
      <c r="L105" s="7" t="e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#VALUE!</v>
      </c>
      <c r="M105" s="7" t="e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#VALUE!</v>
      </c>
      <c r="N105" s="7" t="e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#VALUE!</v>
      </c>
      <c r="O105" s="5" t="e">
        <f t="shared" si="1"/>
        <v>#VALUE!</v>
      </c>
      <c r="P105" s="10" t="e">
        <f>IF('FY2022'!$A107&lt;&gt;"",IF(AND(MONTH($K105) &lt;= 1, MONTH($L105) &gt;= 1), IF($O105 &lt;&gt; "", $E105/$O105, ""), ""),"")</f>
        <v>#VALUE!</v>
      </c>
      <c r="Q105" s="10" t="e">
        <f>IF('FY2022'!$A107&lt;&gt;"",IF(AND(MONTH($K105) &lt;= 2, MONTH($L105) &gt;= 2), IF($O105 &lt;&gt; "", $E105/$O105, ""), ""),"")</f>
        <v>#VALUE!</v>
      </c>
      <c r="R105" s="10" t="e">
        <f>IF('FY2022'!$A107&lt;&gt;"",IF(AND(MONTH($K105) &lt;= 3, MONTH($L105) &gt;= 3), IF($O105 &lt;&gt; "", $E105/$O105, ""), ""),"")</f>
        <v>#VALUE!</v>
      </c>
      <c r="S105" s="10" t="e">
        <f>IF('FY2022'!$A107&lt;&gt;"",IF(AND(MONTH($K105) &lt;= 4, MONTH($L105) &gt;= 4), IF($O105 &lt;&gt; "", $E105/$O105, ""), ""),"")</f>
        <v>#VALUE!</v>
      </c>
      <c r="T105" s="10" t="e">
        <f>IF('FY2022'!$A107&lt;&gt;"",IF(AND(MONTH($K105) &lt;= 5, MONTH($L105) &gt;= 5), IF($O105 &lt;&gt; "", $E105/$O105, ""), ""),"")</f>
        <v>#VALUE!</v>
      </c>
      <c r="U105" s="10" t="e">
        <f>IF('FY2022'!$A107&lt;&gt;"",IF(AND(MONTH($K105) &lt;= 6, MONTH($L105) &gt;= 6), IF($O105 &lt;&gt; "", $E105/$O105, ""), ""),"")</f>
        <v>#VALUE!</v>
      </c>
      <c r="V105" s="10" t="e">
        <f>IF('FY2022'!$A107&lt;&gt;"",IF(AND(MONTH($K105) &lt;= 7, MONTH($L105) &gt;= 7 ), IF($O105 &lt;&gt; "", $E105/$O105, ""), ""),"")</f>
        <v>#VALUE!</v>
      </c>
      <c r="W105" s="10" t="e">
        <f>IF('FY2022'!$A107&lt;&gt;"",IF(AND(MONTH($K105) &lt;= 8, MONTH($L105) &gt;= 8), IF($O105 &lt;&gt; "", $E105/$O105, ""), ""),"")</f>
        <v>#VALUE!</v>
      </c>
      <c r="X105" s="10" t="e">
        <f>IF('FY2022'!$A107&lt;&gt;"",IF(AND(MONTH($K105) &lt;= 9, MONTH($L105) &gt;= 9), IF($O105 &lt;&gt; "", $E105/$O105, ""), ""),"")</f>
        <v>#VALUE!</v>
      </c>
      <c r="Y105" s="10" t="e">
        <f>IF('FY2022'!$A107&lt;&gt;"",IF(AND(MONTH($K105) &lt;= 10, MONTH($L105) &gt;= 10), IF($O105 &lt;&gt; "", $E105/$O105, ""), ""),"")</f>
        <v>#VALUE!</v>
      </c>
      <c r="Z105" s="10" t="e">
        <f>IF('FY2022'!$A107&lt;&gt;"",IF(AND(MONTH($K105) &lt;= 11, MONTH($L105) &gt;= 11), IF($O105 &lt;&gt; "", $E105/$O105, ""), ""),"")</f>
        <v>#VALUE!</v>
      </c>
      <c r="AA105" s="10" t="e">
        <f>IF('FY2022'!$A107&lt;&gt;"",IF(AND(MONTH($K105) &lt;= 12, MONTH($L105) &gt;= 12), IF($O105 &lt;&gt; "", $E105/$O105, ""), ""),"")</f>
        <v>#VALUE!</v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 t="e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#VALUE!</v>
      </c>
      <c r="L106" s="7" t="e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#VALUE!</v>
      </c>
      <c r="M106" s="7" t="e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#VALUE!</v>
      </c>
      <c r="N106" s="7" t="e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#VALUE!</v>
      </c>
      <c r="O106" s="5" t="e">
        <f t="shared" si="1"/>
        <v>#VALUE!</v>
      </c>
      <c r="P106" s="10" t="e">
        <f>IF('FY2022'!$A108&lt;&gt;"",IF(AND(MONTH($K106) &lt;= 1, MONTH($L106) &gt;= 1), IF($O106 &lt;&gt; "", $E106/$O106, ""), ""),"")</f>
        <v>#VALUE!</v>
      </c>
      <c r="Q106" s="10" t="e">
        <f>IF('FY2022'!$A108&lt;&gt;"",IF(AND(MONTH($K106) &lt;= 2, MONTH($L106) &gt;= 2), IF($O106 &lt;&gt; "", $E106/$O106, ""), ""),"")</f>
        <v>#VALUE!</v>
      </c>
      <c r="R106" s="10" t="e">
        <f>IF('FY2022'!$A108&lt;&gt;"",IF(AND(MONTH($K106) &lt;= 3, MONTH($L106) &gt;= 3), IF($O106 &lt;&gt; "", $E106/$O106, ""), ""),"")</f>
        <v>#VALUE!</v>
      </c>
      <c r="S106" s="10" t="e">
        <f>IF('FY2022'!$A108&lt;&gt;"",IF(AND(MONTH($K106) &lt;= 4, MONTH($L106) &gt;= 4), IF($O106 &lt;&gt; "", $E106/$O106, ""), ""),"")</f>
        <v>#VALUE!</v>
      </c>
      <c r="T106" s="10" t="e">
        <f>IF('FY2022'!$A108&lt;&gt;"",IF(AND(MONTH($K106) &lt;= 5, MONTH($L106) &gt;= 5), IF($O106 &lt;&gt; "", $E106/$O106, ""), ""),"")</f>
        <v>#VALUE!</v>
      </c>
      <c r="U106" s="10" t="e">
        <f>IF('FY2022'!$A108&lt;&gt;"",IF(AND(MONTH($K106) &lt;= 6, MONTH($L106) &gt;= 6), IF($O106 &lt;&gt; "", $E106/$O106, ""), ""),"")</f>
        <v>#VALUE!</v>
      </c>
      <c r="V106" s="10" t="e">
        <f>IF('FY2022'!$A108&lt;&gt;"",IF(AND(MONTH($K106) &lt;= 7, MONTH($L106) &gt;= 7 ), IF($O106 &lt;&gt; "", $E106/$O106, ""), ""),"")</f>
        <v>#VALUE!</v>
      </c>
      <c r="W106" s="10" t="e">
        <f>IF('FY2022'!$A108&lt;&gt;"",IF(AND(MONTH($K106) &lt;= 8, MONTH($L106) &gt;= 8), IF($O106 &lt;&gt; "", $E106/$O106, ""), ""),"")</f>
        <v>#VALUE!</v>
      </c>
      <c r="X106" s="10" t="e">
        <f>IF('FY2022'!$A108&lt;&gt;"",IF(AND(MONTH($K106) &lt;= 9, MONTH($L106) &gt;= 9), IF($O106 &lt;&gt; "", $E106/$O106, ""), ""),"")</f>
        <v>#VALUE!</v>
      </c>
      <c r="Y106" s="10" t="e">
        <f>IF('FY2022'!$A108&lt;&gt;"",IF(AND(MONTH($K106) &lt;= 10, MONTH($L106) &gt;= 10), IF($O106 &lt;&gt; "", $E106/$O106, ""), ""),"")</f>
        <v>#VALUE!</v>
      </c>
      <c r="Z106" s="10" t="e">
        <f>IF('FY2022'!$A108&lt;&gt;"",IF(AND(MONTH($K106) &lt;= 11, MONTH($L106) &gt;= 11), IF($O106 &lt;&gt; "", $E106/$O106, ""), ""),"")</f>
        <v>#VALUE!</v>
      </c>
      <c r="AA106" s="10" t="e">
        <f>IF('FY2022'!$A108&lt;&gt;"",IF(AND(MONTH($K106) &lt;= 12, MONTH($L106) &gt;= 12), IF($O106 &lt;&gt; "", $E106/$O106, ""), ""),"")</f>
        <v>#VALUE!</v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 t="e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#VALUE!</v>
      </c>
      <c r="L107" s="7" t="e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#VALUE!</v>
      </c>
      <c r="M107" s="7" t="e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#VALUE!</v>
      </c>
      <c r="N107" s="7" t="e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#VALUE!</v>
      </c>
      <c r="O107" s="5" t="e">
        <f t="shared" si="1"/>
        <v>#VALUE!</v>
      </c>
      <c r="P107" s="10" t="e">
        <f>IF('FY2022'!$A109&lt;&gt;"",IF(AND(MONTH($K107) &lt;= 1, MONTH($L107) &gt;= 1), IF($O107 &lt;&gt; "", $E107/$O107, ""), ""),"")</f>
        <v>#VALUE!</v>
      </c>
      <c r="Q107" s="10" t="e">
        <f>IF('FY2022'!$A109&lt;&gt;"",IF(AND(MONTH($K107) &lt;= 2, MONTH($L107) &gt;= 2), IF($O107 &lt;&gt; "", $E107/$O107, ""), ""),"")</f>
        <v>#VALUE!</v>
      </c>
      <c r="R107" s="10" t="e">
        <f>IF('FY2022'!$A109&lt;&gt;"",IF(AND(MONTH($K107) &lt;= 3, MONTH($L107) &gt;= 3), IF($O107 &lt;&gt; "", $E107/$O107, ""), ""),"")</f>
        <v>#VALUE!</v>
      </c>
      <c r="S107" s="10" t="e">
        <f>IF('FY2022'!$A109&lt;&gt;"",IF(AND(MONTH($K107) &lt;= 4, MONTH($L107) &gt;= 4), IF($O107 &lt;&gt; "", $E107/$O107, ""), ""),"")</f>
        <v>#VALUE!</v>
      </c>
      <c r="T107" s="10" t="e">
        <f>IF('FY2022'!$A109&lt;&gt;"",IF(AND(MONTH($K107) &lt;= 5, MONTH($L107) &gt;= 5), IF($O107 &lt;&gt; "", $E107/$O107, ""), ""),"")</f>
        <v>#VALUE!</v>
      </c>
      <c r="U107" s="10" t="e">
        <f>IF('FY2022'!$A109&lt;&gt;"",IF(AND(MONTH($K107) &lt;= 6, MONTH($L107) &gt;= 6), IF($O107 &lt;&gt; "", $E107/$O107, ""), ""),"")</f>
        <v>#VALUE!</v>
      </c>
      <c r="V107" s="10" t="e">
        <f>IF('FY2022'!$A109&lt;&gt;"",IF(AND(MONTH($K107) &lt;= 7, MONTH($L107) &gt;= 7 ), IF($O107 &lt;&gt; "", $E107/$O107, ""), ""),"")</f>
        <v>#VALUE!</v>
      </c>
      <c r="W107" s="10" t="e">
        <f>IF('FY2022'!$A109&lt;&gt;"",IF(AND(MONTH($K107) &lt;= 8, MONTH($L107) &gt;= 8), IF($O107 &lt;&gt; "", $E107/$O107, ""), ""),"")</f>
        <v>#VALUE!</v>
      </c>
      <c r="X107" s="10" t="e">
        <f>IF('FY2022'!$A109&lt;&gt;"",IF(AND(MONTH($K107) &lt;= 9, MONTH($L107) &gt;= 9), IF($O107 &lt;&gt; "", $E107/$O107, ""), ""),"")</f>
        <v>#VALUE!</v>
      </c>
      <c r="Y107" s="10" t="e">
        <f>IF('FY2022'!$A109&lt;&gt;"",IF(AND(MONTH($K107) &lt;= 10, MONTH($L107) &gt;= 10), IF($O107 &lt;&gt; "", $E107/$O107, ""), ""),"")</f>
        <v>#VALUE!</v>
      </c>
      <c r="Z107" s="10" t="e">
        <f>IF('FY2022'!$A109&lt;&gt;"",IF(AND(MONTH($K107) &lt;= 11, MONTH($L107) &gt;= 11), IF($O107 &lt;&gt; "", $E107/$O107, ""), ""),"")</f>
        <v>#VALUE!</v>
      </c>
      <c r="AA107" s="10" t="e">
        <f>IF('FY2022'!$A109&lt;&gt;"",IF(AND(MONTH($K107) &lt;= 12, MONTH($L107) &gt;= 12), IF($O107 &lt;&gt; "", $E107/$O107, ""), ""),"")</f>
        <v>#VALUE!</v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 t="e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#VALUE!</v>
      </c>
      <c r="L108" s="7" t="e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#VALUE!</v>
      </c>
      <c r="M108" s="7" t="e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#VALUE!</v>
      </c>
      <c r="N108" s="7" t="e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#VALUE!</v>
      </c>
      <c r="O108" s="5" t="e">
        <f t="shared" si="1"/>
        <v>#VALUE!</v>
      </c>
      <c r="P108" s="10" t="e">
        <f>IF('FY2022'!$A110&lt;&gt;"",IF(AND(MONTH($K108) &lt;= 1, MONTH($L108) &gt;= 1), IF($O108 &lt;&gt; "", $E108/$O108, ""), ""),"")</f>
        <v>#VALUE!</v>
      </c>
      <c r="Q108" s="10" t="e">
        <f>IF('FY2022'!$A110&lt;&gt;"",IF(AND(MONTH($K108) &lt;= 2, MONTH($L108) &gt;= 2), IF($O108 &lt;&gt; "", $E108/$O108, ""), ""),"")</f>
        <v>#VALUE!</v>
      </c>
      <c r="R108" s="10" t="e">
        <f>IF('FY2022'!$A110&lt;&gt;"",IF(AND(MONTH($K108) &lt;= 3, MONTH($L108) &gt;= 3), IF($O108 &lt;&gt; "", $E108/$O108, ""), ""),"")</f>
        <v>#VALUE!</v>
      </c>
      <c r="S108" s="10" t="e">
        <f>IF('FY2022'!$A110&lt;&gt;"",IF(AND(MONTH($K108) &lt;= 4, MONTH($L108) &gt;= 4), IF($O108 &lt;&gt; "", $E108/$O108, ""), ""),"")</f>
        <v>#VALUE!</v>
      </c>
      <c r="T108" s="10" t="e">
        <f>IF('FY2022'!$A110&lt;&gt;"",IF(AND(MONTH($K108) &lt;= 5, MONTH($L108) &gt;= 5), IF($O108 &lt;&gt; "", $E108/$O108, ""), ""),"")</f>
        <v>#VALUE!</v>
      </c>
      <c r="U108" s="10" t="e">
        <f>IF('FY2022'!$A110&lt;&gt;"",IF(AND(MONTH($K108) &lt;= 6, MONTH($L108) &gt;= 6), IF($O108 &lt;&gt; "", $E108/$O108, ""), ""),"")</f>
        <v>#VALUE!</v>
      </c>
      <c r="V108" s="10" t="e">
        <f>IF('FY2022'!$A110&lt;&gt;"",IF(AND(MONTH($K108) &lt;= 7, MONTH($L108) &gt;= 7 ), IF($O108 &lt;&gt; "", $E108/$O108, ""), ""),"")</f>
        <v>#VALUE!</v>
      </c>
      <c r="W108" s="10" t="e">
        <f>IF('FY2022'!$A110&lt;&gt;"",IF(AND(MONTH($K108) &lt;= 8, MONTH($L108) &gt;= 8), IF($O108 &lt;&gt; "", $E108/$O108, ""), ""),"")</f>
        <v>#VALUE!</v>
      </c>
      <c r="X108" s="10" t="e">
        <f>IF('FY2022'!$A110&lt;&gt;"",IF(AND(MONTH($K108) &lt;= 9, MONTH($L108) &gt;= 9), IF($O108 &lt;&gt; "", $E108/$O108, ""), ""),"")</f>
        <v>#VALUE!</v>
      </c>
      <c r="Y108" s="10" t="e">
        <f>IF('FY2022'!$A110&lt;&gt;"",IF(AND(MONTH($K108) &lt;= 10, MONTH($L108) &gt;= 10), IF($O108 &lt;&gt; "", $E108/$O108, ""), ""),"")</f>
        <v>#VALUE!</v>
      </c>
      <c r="Z108" s="10" t="e">
        <f>IF('FY2022'!$A110&lt;&gt;"",IF(AND(MONTH($K108) &lt;= 11, MONTH($L108) &gt;= 11), IF($O108 &lt;&gt; "", $E108/$O108, ""), ""),"")</f>
        <v>#VALUE!</v>
      </c>
      <c r="AA108" s="10" t="e">
        <f>IF('FY2022'!$A110&lt;&gt;"",IF(AND(MONTH($K108) &lt;= 12, MONTH($L108) &gt;= 12), IF($O108 &lt;&gt; "", $E108/$O108, ""), ""),"")</f>
        <v>#VALUE!</v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 t="e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#VALUE!</v>
      </c>
      <c r="L109" s="7" t="e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#VALUE!</v>
      </c>
      <c r="M109" s="7" t="e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#VALUE!</v>
      </c>
      <c r="N109" s="7" t="e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#VALUE!</v>
      </c>
      <c r="O109" s="5" t="e">
        <f t="shared" si="1"/>
        <v>#VALUE!</v>
      </c>
      <c r="P109" s="10" t="e">
        <f>IF('FY2022'!$A111&lt;&gt;"",IF(AND(MONTH($K109) &lt;= 1, MONTH($L109) &gt;= 1), IF($O109 &lt;&gt; "", $E109/$O109, ""), ""),"")</f>
        <v>#VALUE!</v>
      </c>
      <c r="Q109" s="10" t="e">
        <f>IF('FY2022'!$A111&lt;&gt;"",IF(AND(MONTH($K109) &lt;= 2, MONTH($L109) &gt;= 2), IF($O109 &lt;&gt; "", $E109/$O109, ""), ""),"")</f>
        <v>#VALUE!</v>
      </c>
      <c r="R109" s="10" t="e">
        <f>IF('FY2022'!$A111&lt;&gt;"",IF(AND(MONTH($K109) &lt;= 3, MONTH($L109) &gt;= 3), IF($O109 &lt;&gt; "", $E109/$O109, ""), ""),"")</f>
        <v>#VALUE!</v>
      </c>
      <c r="S109" s="10" t="e">
        <f>IF('FY2022'!$A111&lt;&gt;"",IF(AND(MONTH($K109) &lt;= 4, MONTH($L109) &gt;= 4), IF($O109 &lt;&gt; "", $E109/$O109, ""), ""),"")</f>
        <v>#VALUE!</v>
      </c>
      <c r="T109" s="10" t="e">
        <f>IF('FY2022'!$A111&lt;&gt;"",IF(AND(MONTH($K109) &lt;= 5, MONTH($L109) &gt;= 5), IF($O109 &lt;&gt; "", $E109/$O109, ""), ""),"")</f>
        <v>#VALUE!</v>
      </c>
      <c r="U109" s="10" t="e">
        <f>IF('FY2022'!$A111&lt;&gt;"",IF(AND(MONTH($K109) &lt;= 6, MONTH($L109) &gt;= 6), IF($O109 &lt;&gt; "", $E109/$O109, ""), ""),"")</f>
        <v>#VALUE!</v>
      </c>
      <c r="V109" s="10" t="e">
        <f>IF('FY2022'!$A111&lt;&gt;"",IF(AND(MONTH($K109) &lt;= 7, MONTH($L109) &gt;= 7 ), IF($O109 &lt;&gt; "", $E109/$O109, ""), ""),"")</f>
        <v>#VALUE!</v>
      </c>
      <c r="W109" s="10" t="e">
        <f>IF('FY2022'!$A111&lt;&gt;"",IF(AND(MONTH($K109) &lt;= 8, MONTH($L109) &gt;= 8), IF($O109 &lt;&gt; "", $E109/$O109, ""), ""),"")</f>
        <v>#VALUE!</v>
      </c>
      <c r="X109" s="10" t="e">
        <f>IF('FY2022'!$A111&lt;&gt;"",IF(AND(MONTH($K109) &lt;= 9, MONTH($L109) &gt;= 9), IF($O109 &lt;&gt; "", $E109/$O109, ""), ""),"")</f>
        <v>#VALUE!</v>
      </c>
      <c r="Y109" s="10" t="e">
        <f>IF('FY2022'!$A111&lt;&gt;"",IF(AND(MONTH($K109) &lt;= 10, MONTH($L109) &gt;= 10), IF($O109 &lt;&gt; "", $E109/$O109, ""), ""),"")</f>
        <v>#VALUE!</v>
      </c>
      <c r="Z109" s="10" t="e">
        <f>IF('FY2022'!$A111&lt;&gt;"",IF(AND(MONTH($K109) &lt;= 11, MONTH($L109) &gt;= 11), IF($O109 &lt;&gt; "", $E109/$O109, ""), ""),"")</f>
        <v>#VALUE!</v>
      </c>
      <c r="AA109" s="10" t="e">
        <f>IF('FY2022'!$A111&lt;&gt;"",IF(AND(MONTH($K109) &lt;= 12, MONTH($L109) &gt;= 12), IF($O109 &lt;&gt; "", $E109/$O109, ""), ""),"")</f>
        <v>#VALUE!</v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 t="e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#VALUE!</v>
      </c>
      <c r="L110" s="7" t="e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#VALUE!</v>
      </c>
      <c r="M110" s="7" t="e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#VALUE!</v>
      </c>
      <c r="N110" s="7" t="e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#VALUE!</v>
      </c>
      <c r="O110" s="5" t="e">
        <f t="shared" si="1"/>
        <v>#VALUE!</v>
      </c>
      <c r="P110" s="10" t="e">
        <f>IF('FY2022'!$A112&lt;&gt;"",IF(AND(MONTH($K110) &lt;= 1, MONTH($L110) &gt;= 1), IF($O110 &lt;&gt; "", $E110/$O110, ""), ""),"")</f>
        <v>#VALUE!</v>
      </c>
      <c r="Q110" s="10" t="e">
        <f>IF('FY2022'!$A112&lt;&gt;"",IF(AND(MONTH($K110) &lt;= 2, MONTH($L110) &gt;= 2), IF($O110 &lt;&gt; "", $E110/$O110, ""), ""),"")</f>
        <v>#VALUE!</v>
      </c>
      <c r="R110" s="10" t="e">
        <f>IF('FY2022'!$A112&lt;&gt;"",IF(AND(MONTH($K110) &lt;= 3, MONTH($L110) &gt;= 3), IF($O110 &lt;&gt; "", $E110/$O110, ""), ""),"")</f>
        <v>#VALUE!</v>
      </c>
      <c r="S110" s="10" t="e">
        <f>IF('FY2022'!$A112&lt;&gt;"",IF(AND(MONTH($K110) &lt;= 4, MONTH($L110) &gt;= 4), IF($O110 &lt;&gt; "", $E110/$O110, ""), ""),"")</f>
        <v>#VALUE!</v>
      </c>
      <c r="T110" s="10" t="e">
        <f>IF('FY2022'!$A112&lt;&gt;"",IF(AND(MONTH($K110) &lt;= 5, MONTH($L110) &gt;= 5), IF($O110 &lt;&gt; "", $E110/$O110, ""), ""),"")</f>
        <v>#VALUE!</v>
      </c>
      <c r="U110" s="10" t="e">
        <f>IF('FY2022'!$A112&lt;&gt;"",IF(AND(MONTH($K110) &lt;= 6, MONTH($L110) &gt;= 6), IF($O110 &lt;&gt; "", $E110/$O110, ""), ""),"")</f>
        <v>#VALUE!</v>
      </c>
      <c r="V110" s="10" t="e">
        <f>IF('FY2022'!$A112&lt;&gt;"",IF(AND(MONTH($K110) &lt;= 7, MONTH($L110) &gt;= 7 ), IF($O110 &lt;&gt; "", $E110/$O110, ""), ""),"")</f>
        <v>#VALUE!</v>
      </c>
      <c r="W110" s="10" t="e">
        <f>IF('FY2022'!$A112&lt;&gt;"",IF(AND(MONTH($K110) &lt;= 8, MONTH($L110) &gt;= 8), IF($O110 &lt;&gt; "", $E110/$O110, ""), ""),"")</f>
        <v>#VALUE!</v>
      </c>
      <c r="X110" s="10" t="e">
        <f>IF('FY2022'!$A112&lt;&gt;"",IF(AND(MONTH($K110) &lt;= 9, MONTH($L110) &gt;= 9), IF($O110 &lt;&gt; "", $E110/$O110, ""), ""),"")</f>
        <v>#VALUE!</v>
      </c>
      <c r="Y110" s="10" t="e">
        <f>IF('FY2022'!$A112&lt;&gt;"",IF(AND(MONTH($K110) &lt;= 10, MONTH($L110) &gt;= 10), IF($O110 &lt;&gt; "", $E110/$O110, ""), ""),"")</f>
        <v>#VALUE!</v>
      </c>
      <c r="Z110" s="10" t="e">
        <f>IF('FY2022'!$A112&lt;&gt;"",IF(AND(MONTH($K110) &lt;= 11, MONTH($L110) &gt;= 11), IF($O110 &lt;&gt; "", $E110/$O110, ""), ""),"")</f>
        <v>#VALUE!</v>
      </c>
      <c r="AA110" s="10" t="e">
        <f>IF('FY2022'!$A112&lt;&gt;"",IF(AND(MONTH($K110) &lt;= 12, MONTH($L110) &gt;= 12), IF($O110 &lt;&gt; "", $E110/$O110, ""), ""),"")</f>
        <v>#VALUE!</v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 t="e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#VALUE!</v>
      </c>
      <c r="L111" s="7" t="e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#VALUE!</v>
      </c>
      <c r="M111" s="7" t="e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#VALUE!</v>
      </c>
      <c r="N111" s="7" t="e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#VALUE!</v>
      </c>
      <c r="O111" s="5" t="e">
        <f t="shared" si="1"/>
        <v>#VALUE!</v>
      </c>
      <c r="P111" s="10" t="e">
        <f>IF('FY2022'!$A113&lt;&gt;"",IF(AND(MONTH($K111) &lt;= 1, MONTH($L111) &gt;= 1), IF($O111 &lt;&gt; "", $E111/$O111, ""), ""),"")</f>
        <v>#VALUE!</v>
      </c>
      <c r="Q111" s="10" t="e">
        <f>IF('FY2022'!$A113&lt;&gt;"",IF(AND(MONTH($K111) &lt;= 2, MONTH($L111) &gt;= 2), IF($O111 &lt;&gt; "", $E111/$O111, ""), ""),"")</f>
        <v>#VALUE!</v>
      </c>
      <c r="R111" s="10" t="e">
        <f>IF('FY2022'!$A113&lt;&gt;"",IF(AND(MONTH($K111) &lt;= 3, MONTH($L111) &gt;= 3), IF($O111 &lt;&gt; "", $E111/$O111, ""), ""),"")</f>
        <v>#VALUE!</v>
      </c>
      <c r="S111" s="10" t="e">
        <f>IF('FY2022'!$A113&lt;&gt;"",IF(AND(MONTH($K111) &lt;= 4, MONTH($L111) &gt;= 4), IF($O111 &lt;&gt; "", $E111/$O111, ""), ""),"")</f>
        <v>#VALUE!</v>
      </c>
      <c r="T111" s="10" t="e">
        <f>IF('FY2022'!$A113&lt;&gt;"",IF(AND(MONTH($K111) &lt;= 5, MONTH($L111) &gt;= 5), IF($O111 &lt;&gt; "", $E111/$O111, ""), ""),"")</f>
        <v>#VALUE!</v>
      </c>
      <c r="U111" s="10" t="e">
        <f>IF('FY2022'!$A113&lt;&gt;"",IF(AND(MONTH($K111) &lt;= 6, MONTH($L111) &gt;= 6), IF($O111 &lt;&gt; "", $E111/$O111, ""), ""),"")</f>
        <v>#VALUE!</v>
      </c>
      <c r="V111" s="10" t="e">
        <f>IF('FY2022'!$A113&lt;&gt;"",IF(AND(MONTH($K111) &lt;= 7, MONTH($L111) &gt;= 7 ), IF($O111 &lt;&gt; "", $E111/$O111, ""), ""),"")</f>
        <v>#VALUE!</v>
      </c>
      <c r="W111" s="10" t="e">
        <f>IF('FY2022'!$A113&lt;&gt;"",IF(AND(MONTH($K111) &lt;= 8, MONTH($L111) &gt;= 8), IF($O111 &lt;&gt; "", $E111/$O111, ""), ""),"")</f>
        <v>#VALUE!</v>
      </c>
      <c r="X111" s="10" t="e">
        <f>IF('FY2022'!$A113&lt;&gt;"",IF(AND(MONTH($K111) &lt;= 9, MONTH($L111) &gt;= 9), IF($O111 &lt;&gt; "", $E111/$O111, ""), ""),"")</f>
        <v>#VALUE!</v>
      </c>
      <c r="Y111" s="10" t="e">
        <f>IF('FY2022'!$A113&lt;&gt;"",IF(AND(MONTH($K111) &lt;= 10, MONTH($L111) &gt;= 10), IF($O111 &lt;&gt; "", $E111/$O111, ""), ""),"")</f>
        <v>#VALUE!</v>
      </c>
      <c r="Z111" s="10" t="e">
        <f>IF('FY2022'!$A113&lt;&gt;"",IF(AND(MONTH($K111) &lt;= 11, MONTH($L111) &gt;= 11), IF($O111 &lt;&gt; "", $E111/$O111, ""), ""),"")</f>
        <v>#VALUE!</v>
      </c>
      <c r="AA111" s="10" t="e">
        <f>IF('FY2022'!$A113&lt;&gt;"",IF(AND(MONTH($K111) &lt;= 12, MONTH($L111) &gt;= 12), IF($O111 &lt;&gt; "", $E111/$O111, ""), ""),"")</f>
        <v>#VALUE!</v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 t="e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#VALUE!</v>
      </c>
      <c r="L112" s="7" t="e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#VALUE!</v>
      </c>
      <c r="M112" s="7" t="e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#VALUE!</v>
      </c>
      <c r="N112" s="7" t="e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#VALUE!</v>
      </c>
      <c r="O112" s="5" t="e">
        <f t="shared" si="1"/>
        <v>#VALUE!</v>
      </c>
      <c r="P112" s="10" t="e">
        <f>IF('FY2022'!$A114&lt;&gt;"",IF(AND(MONTH($K112) &lt;= 1, MONTH($L112) &gt;= 1), IF($O112 &lt;&gt; "", $E112/$O112, ""), ""),"")</f>
        <v>#VALUE!</v>
      </c>
      <c r="Q112" s="10" t="e">
        <f>IF('FY2022'!$A114&lt;&gt;"",IF(AND(MONTH($K112) &lt;= 2, MONTH($L112) &gt;= 2), IF($O112 &lt;&gt; "", $E112/$O112, ""), ""),"")</f>
        <v>#VALUE!</v>
      </c>
      <c r="R112" s="10" t="e">
        <f>IF('FY2022'!$A114&lt;&gt;"",IF(AND(MONTH($K112) &lt;= 3, MONTH($L112) &gt;= 3), IF($O112 &lt;&gt; "", $E112/$O112, ""), ""),"")</f>
        <v>#VALUE!</v>
      </c>
      <c r="S112" s="10" t="e">
        <f>IF('FY2022'!$A114&lt;&gt;"",IF(AND(MONTH($K112) &lt;= 4, MONTH($L112) &gt;= 4), IF($O112 &lt;&gt; "", $E112/$O112, ""), ""),"")</f>
        <v>#VALUE!</v>
      </c>
      <c r="T112" s="10" t="e">
        <f>IF('FY2022'!$A114&lt;&gt;"",IF(AND(MONTH($K112) &lt;= 5, MONTH($L112) &gt;= 5), IF($O112 &lt;&gt; "", $E112/$O112, ""), ""),"")</f>
        <v>#VALUE!</v>
      </c>
      <c r="U112" s="10" t="e">
        <f>IF('FY2022'!$A114&lt;&gt;"",IF(AND(MONTH($K112) &lt;= 6, MONTH($L112) &gt;= 6), IF($O112 &lt;&gt; "", $E112/$O112, ""), ""),"")</f>
        <v>#VALUE!</v>
      </c>
      <c r="V112" s="10" t="e">
        <f>IF('FY2022'!$A114&lt;&gt;"",IF(AND(MONTH($K112) &lt;= 7, MONTH($L112) &gt;= 7 ), IF($O112 &lt;&gt; "", $E112/$O112, ""), ""),"")</f>
        <v>#VALUE!</v>
      </c>
      <c r="W112" s="10" t="e">
        <f>IF('FY2022'!$A114&lt;&gt;"",IF(AND(MONTH($K112) &lt;= 8, MONTH($L112) &gt;= 8), IF($O112 &lt;&gt; "", $E112/$O112, ""), ""),"")</f>
        <v>#VALUE!</v>
      </c>
      <c r="X112" s="10" t="e">
        <f>IF('FY2022'!$A114&lt;&gt;"",IF(AND(MONTH($K112) &lt;= 9, MONTH($L112) &gt;= 9), IF($O112 &lt;&gt; "", $E112/$O112, ""), ""),"")</f>
        <v>#VALUE!</v>
      </c>
      <c r="Y112" s="10" t="e">
        <f>IF('FY2022'!$A114&lt;&gt;"",IF(AND(MONTH($K112) &lt;= 10, MONTH($L112) &gt;= 10), IF($O112 &lt;&gt; "", $E112/$O112, ""), ""),"")</f>
        <v>#VALUE!</v>
      </c>
      <c r="Z112" s="10" t="e">
        <f>IF('FY2022'!$A114&lt;&gt;"",IF(AND(MONTH($K112) &lt;= 11, MONTH($L112) &gt;= 11), IF($O112 &lt;&gt; "", $E112/$O112, ""), ""),"")</f>
        <v>#VALUE!</v>
      </c>
      <c r="AA112" s="10" t="e">
        <f>IF('FY2022'!$A114&lt;&gt;"",IF(AND(MONTH($K112) &lt;= 12, MONTH($L112) &gt;= 12), IF($O112 &lt;&gt; "", $E112/$O112, ""), ""),"")</f>
        <v>#VALUE!</v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 t="e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#VALUE!</v>
      </c>
      <c r="L113" s="7" t="e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#VALUE!</v>
      </c>
      <c r="M113" s="7" t="e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#VALUE!</v>
      </c>
      <c r="N113" s="7" t="e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#VALUE!</v>
      </c>
      <c r="O113" s="5" t="e">
        <f t="shared" si="1"/>
        <v>#VALUE!</v>
      </c>
      <c r="P113" s="10" t="e">
        <f>IF('FY2022'!$A115&lt;&gt;"",IF(AND(MONTH($K113) &lt;= 1, MONTH($L113) &gt;= 1), IF($O113 &lt;&gt; "", $E113/$O113, ""), ""),"")</f>
        <v>#VALUE!</v>
      </c>
      <c r="Q113" s="10" t="e">
        <f>IF('FY2022'!$A115&lt;&gt;"",IF(AND(MONTH($K113) &lt;= 2, MONTH($L113) &gt;= 2), IF($O113 &lt;&gt; "", $E113/$O113, ""), ""),"")</f>
        <v>#VALUE!</v>
      </c>
      <c r="R113" s="10" t="e">
        <f>IF('FY2022'!$A115&lt;&gt;"",IF(AND(MONTH($K113) &lt;= 3, MONTH($L113) &gt;= 3), IF($O113 &lt;&gt; "", $E113/$O113, ""), ""),"")</f>
        <v>#VALUE!</v>
      </c>
      <c r="S113" s="10" t="e">
        <f>IF('FY2022'!$A115&lt;&gt;"",IF(AND(MONTH($K113) &lt;= 4, MONTH($L113) &gt;= 4), IF($O113 &lt;&gt; "", $E113/$O113, ""), ""),"")</f>
        <v>#VALUE!</v>
      </c>
      <c r="T113" s="10" t="e">
        <f>IF('FY2022'!$A115&lt;&gt;"",IF(AND(MONTH($K113) &lt;= 5, MONTH($L113) &gt;= 5), IF($O113 &lt;&gt; "", $E113/$O113, ""), ""),"")</f>
        <v>#VALUE!</v>
      </c>
      <c r="U113" s="10" t="e">
        <f>IF('FY2022'!$A115&lt;&gt;"",IF(AND(MONTH($K113) &lt;= 6, MONTH($L113) &gt;= 6), IF($O113 &lt;&gt; "", $E113/$O113, ""), ""),"")</f>
        <v>#VALUE!</v>
      </c>
      <c r="V113" s="10" t="e">
        <f>IF('FY2022'!$A115&lt;&gt;"",IF(AND(MONTH($K113) &lt;= 7, MONTH($L113) &gt;= 7 ), IF($O113 &lt;&gt; "", $E113/$O113, ""), ""),"")</f>
        <v>#VALUE!</v>
      </c>
      <c r="W113" s="10" t="e">
        <f>IF('FY2022'!$A115&lt;&gt;"",IF(AND(MONTH($K113) &lt;= 8, MONTH($L113) &gt;= 8), IF($O113 &lt;&gt; "", $E113/$O113, ""), ""),"")</f>
        <v>#VALUE!</v>
      </c>
      <c r="X113" s="10" t="e">
        <f>IF('FY2022'!$A115&lt;&gt;"",IF(AND(MONTH($K113) &lt;= 9, MONTH($L113) &gt;= 9), IF($O113 &lt;&gt; "", $E113/$O113, ""), ""),"")</f>
        <v>#VALUE!</v>
      </c>
      <c r="Y113" s="10" t="e">
        <f>IF('FY2022'!$A115&lt;&gt;"",IF(AND(MONTH($K113) &lt;= 10, MONTH($L113) &gt;= 10), IF($O113 &lt;&gt; "", $E113/$O113, ""), ""),"")</f>
        <v>#VALUE!</v>
      </c>
      <c r="Z113" s="10" t="e">
        <f>IF('FY2022'!$A115&lt;&gt;"",IF(AND(MONTH($K113) &lt;= 11, MONTH($L113) &gt;= 11), IF($O113 &lt;&gt; "", $E113/$O113, ""), ""),"")</f>
        <v>#VALUE!</v>
      </c>
      <c r="AA113" s="10" t="e">
        <f>IF('FY2022'!$A115&lt;&gt;"",IF(AND(MONTH($K113) &lt;= 12, MONTH($L113) &gt;= 12), IF($O113 &lt;&gt; "", $E113/$O113, ""), ""),"")</f>
        <v>#VALUE!</v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 t="e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#VALUE!</v>
      </c>
      <c r="L114" s="7" t="e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#VALUE!</v>
      </c>
      <c r="M114" s="7" t="e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#VALUE!</v>
      </c>
      <c r="N114" s="7" t="e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#VALUE!</v>
      </c>
      <c r="O114" s="5" t="e">
        <f t="shared" si="1"/>
        <v>#VALUE!</v>
      </c>
      <c r="P114" s="10" t="e">
        <f>IF('FY2022'!$A116&lt;&gt;"",IF(AND(MONTH($K114) &lt;= 1, MONTH($L114) &gt;= 1), IF($O114 &lt;&gt; "", $E114/$O114, ""), ""),"")</f>
        <v>#VALUE!</v>
      </c>
      <c r="Q114" s="10" t="e">
        <f>IF('FY2022'!$A116&lt;&gt;"",IF(AND(MONTH($K114) &lt;= 2, MONTH($L114) &gt;= 2), IF($O114 &lt;&gt; "", $E114/$O114, ""), ""),"")</f>
        <v>#VALUE!</v>
      </c>
      <c r="R114" s="10" t="e">
        <f>IF('FY2022'!$A116&lt;&gt;"",IF(AND(MONTH($K114) &lt;= 3, MONTH($L114) &gt;= 3), IF($O114 &lt;&gt; "", $E114/$O114, ""), ""),"")</f>
        <v>#VALUE!</v>
      </c>
      <c r="S114" s="10" t="e">
        <f>IF('FY2022'!$A116&lt;&gt;"",IF(AND(MONTH($K114) &lt;= 4, MONTH($L114) &gt;= 4), IF($O114 &lt;&gt; "", $E114/$O114, ""), ""),"")</f>
        <v>#VALUE!</v>
      </c>
      <c r="T114" s="10" t="e">
        <f>IF('FY2022'!$A116&lt;&gt;"",IF(AND(MONTH($K114) &lt;= 5, MONTH($L114) &gt;= 5), IF($O114 &lt;&gt; "", $E114/$O114, ""), ""),"")</f>
        <v>#VALUE!</v>
      </c>
      <c r="U114" s="10" t="e">
        <f>IF('FY2022'!$A116&lt;&gt;"",IF(AND(MONTH($K114) &lt;= 6, MONTH($L114) &gt;= 6), IF($O114 &lt;&gt; "", $E114/$O114, ""), ""),"")</f>
        <v>#VALUE!</v>
      </c>
      <c r="V114" s="10" t="e">
        <f>IF('FY2022'!$A116&lt;&gt;"",IF(AND(MONTH($K114) &lt;= 7, MONTH($L114) &gt;= 7 ), IF($O114 &lt;&gt; "", $E114/$O114, ""), ""),"")</f>
        <v>#VALUE!</v>
      </c>
      <c r="W114" s="10" t="e">
        <f>IF('FY2022'!$A116&lt;&gt;"",IF(AND(MONTH($K114) &lt;= 8, MONTH($L114) &gt;= 8), IF($O114 &lt;&gt; "", $E114/$O114, ""), ""),"")</f>
        <v>#VALUE!</v>
      </c>
      <c r="X114" s="10" t="e">
        <f>IF('FY2022'!$A116&lt;&gt;"",IF(AND(MONTH($K114) &lt;= 9, MONTH($L114) &gt;= 9), IF($O114 &lt;&gt; "", $E114/$O114, ""), ""),"")</f>
        <v>#VALUE!</v>
      </c>
      <c r="Y114" s="10" t="e">
        <f>IF('FY2022'!$A116&lt;&gt;"",IF(AND(MONTH($K114) &lt;= 10, MONTH($L114) &gt;= 10), IF($O114 &lt;&gt; "", $E114/$O114, ""), ""),"")</f>
        <v>#VALUE!</v>
      </c>
      <c r="Z114" s="10" t="e">
        <f>IF('FY2022'!$A116&lt;&gt;"",IF(AND(MONTH($K114) &lt;= 11, MONTH($L114) &gt;= 11), IF($O114 &lt;&gt; "", $E114/$O114, ""), ""),"")</f>
        <v>#VALUE!</v>
      </c>
      <c r="AA114" s="10" t="e">
        <f>IF('FY2022'!$A116&lt;&gt;"",IF(AND(MONTH($K114) &lt;= 12, MONTH($L114) &gt;= 12), IF($O114 &lt;&gt; "", $E114/$O114, ""), ""),"")</f>
        <v>#VALUE!</v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 t="e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#VALUE!</v>
      </c>
      <c r="L115" s="7" t="e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#VALUE!</v>
      </c>
      <c r="M115" s="7" t="e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#VALUE!</v>
      </c>
      <c r="N115" s="7" t="e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#VALUE!</v>
      </c>
      <c r="O115" s="5" t="e">
        <f t="shared" si="1"/>
        <v>#VALUE!</v>
      </c>
      <c r="P115" s="10" t="e">
        <f>IF('FY2022'!$A117&lt;&gt;"",IF(AND(MONTH($K115) &lt;= 1, MONTH($L115) &gt;= 1), IF($O115 &lt;&gt; "", $E115/$O115, ""), ""),"")</f>
        <v>#VALUE!</v>
      </c>
      <c r="Q115" s="10" t="e">
        <f>IF('FY2022'!$A117&lt;&gt;"",IF(AND(MONTH($K115) &lt;= 2, MONTH($L115) &gt;= 2), IF($O115 &lt;&gt; "", $E115/$O115, ""), ""),"")</f>
        <v>#VALUE!</v>
      </c>
      <c r="R115" s="10" t="e">
        <f>IF('FY2022'!$A117&lt;&gt;"",IF(AND(MONTH($K115) &lt;= 3, MONTH($L115) &gt;= 3), IF($O115 &lt;&gt; "", $E115/$O115, ""), ""),"")</f>
        <v>#VALUE!</v>
      </c>
      <c r="S115" s="10" t="e">
        <f>IF('FY2022'!$A117&lt;&gt;"",IF(AND(MONTH($K115) &lt;= 4, MONTH($L115) &gt;= 4), IF($O115 &lt;&gt; "", $E115/$O115, ""), ""),"")</f>
        <v>#VALUE!</v>
      </c>
      <c r="T115" s="10" t="e">
        <f>IF('FY2022'!$A117&lt;&gt;"",IF(AND(MONTH($K115) &lt;= 5, MONTH($L115) &gt;= 5), IF($O115 &lt;&gt; "", $E115/$O115, ""), ""),"")</f>
        <v>#VALUE!</v>
      </c>
      <c r="U115" s="10" t="e">
        <f>IF('FY2022'!$A117&lt;&gt;"",IF(AND(MONTH($K115) &lt;= 6, MONTH($L115) &gt;= 6), IF($O115 &lt;&gt; "", $E115/$O115, ""), ""),"")</f>
        <v>#VALUE!</v>
      </c>
      <c r="V115" s="10" t="e">
        <f>IF('FY2022'!$A117&lt;&gt;"",IF(AND(MONTH($K115) &lt;= 7, MONTH($L115) &gt;= 7 ), IF($O115 &lt;&gt; "", $E115/$O115, ""), ""),"")</f>
        <v>#VALUE!</v>
      </c>
      <c r="W115" s="10" t="e">
        <f>IF('FY2022'!$A117&lt;&gt;"",IF(AND(MONTH($K115) &lt;= 8, MONTH($L115) &gt;= 8), IF($O115 &lt;&gt; "", $E115/$O115, ""), ""),"")</f>
        <v>#VALUE!</v>
      </c>
      <c r="X115" s="10" t="e">
        <f>IF('FY2022'!$A117&lt;&gt;"",IF(AND(MONTH($K115) &lt;= 9, MONTH($L115) &gt;= 9), IF($O115 &lt;&gt; "", $E115/$O115, ""), ""),"")</f>
        <v>#VALUE!</v>
      </c>
      <c r="Y115" s="10" t="e">
        <f>IF('FY2022'!$A117&lt;&gt;"",IF(AND(MONTH($K115) &lt;= 10, MONTH($L115) &gt;= 10), IF($O115 &lt;&gt; "", $E115/$O115, ""), ""),"")</f>
        <v>#VALUE!</v>
      </c>
      <c r="Z115" s="10" t="e">
        <f>IF('FY2022'!$A117&lt;&gt;"",IF(AND(MONTH($K115) &lt;= 11, MONTH($L115) &gt;= 11), IF($O115 &lt;&gt; "", $E115/$O115, ""), ""),"")</f>
        <v>#VALUE!</v>
      </c>
      <c r="AA115" s="10" t="e">
        <f>IF('FY2022'!$A117&lt;&gt;"",IF(AND(MONTH($K115) &lt;= 12, MONTH($L115) &gt;= 12), IF($O115 &lt;&gt; "", $E115/$O115, ""), ""),"")</f>
        <v>#VALUE!</v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 t="e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#VALUE!</v>
      </c>
      <c r="L116" s="7" t="e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#VALUE!</v>
      </c>
      <c r="M116" s="7" t="e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#VALUE!</v>
      </c>
      <c r="N116" s="7" t="e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#VALUE!</v>
      </c>
      <c r="O116" s="5" t="e">
        <f t="shared" si="1"/>
        <v>#VALUE!</v>
      </c>
      <c r="P116" s="10" t="e">
        <f>IF('FY2022'!$A118&lt;&gt;"",IF(AND(MONTH($K116) &lt;= 1, MONTH($L116) &gt;= 1), IF($O116 &lt;&gt; "", $E116/$O116, ""), ""),"")</f>
        <v>#VALUE!</v>
      </c>
      <c r="Q116" s="10" t="e">
        <f>IF('FY2022'!$A118&lt;&gt;"",IF(AND(MONTH($K116) &lt;= 2, MONTH($L116) &gt;= 2), IF($O116 &lt;&gt; "", $E116/$O116, ""), ""),"")</f>
        <v>#VALUE!</v>
      </c>
      <c r="R116" s="10" t="e">
        <f>IF('FY2022'!$A118&lt;&gt;"",IF(AND(MONTH($K116) &lt;= 3, MONTH($L116) &gt;= 3), IF($O116 &lt;&gt; "", $E116/$O116, ""), ""),"")</f>
        <v>#VALUE!</v>
      </c>
      <c r="S116" s="10" t="e">
        <f>IF('FY2022'!$A118&lt;&gt;"",IF(AND(MONTH($K116) &lt;= 4, MONTH($L116) &gt;= 4), IF($O116 &lt;&gt; "", $E116/$O116, ""), ""),"")</f>
        <v>#VALUE!</v>
      </c>
      <c r="T116" s="10" t="e">
        <f>IF('FY2022'!$A118&lt;&gt;"",IF(AND(MONTH($K116) &lt;= 5, MONTH($L116) &gt;= 5), IF($O116 &lt;&gt; "", $E116/$O116, ""), ""),"")</f>
        <v>#VALUE!</v>
      </c>
      <c r="U116" s="10" t="e">
        <f>IF('FY2022'!$A118&lt;&gt;"",IF(AND(MONTH($K116) &lt;= 6, MONTH($L116) &gt;= 6), IF($O116 &lt;&gt; "", $E116/$O116, ""), ""),"")</f>
        <v>#VALUE!</v>
      </c>
      <c r="V116" s="10" t="e">
        <f>IF('FY2022'!$A118&lt;&gt;"",IF(AND(MONTH($K116) &lt;= 7, MONTH($L116) &gt;= 7 ), IF($O116 &lt;&gt; "", $E116/$O116, ""), ""),"")</f>
        <v>#VALUE!</v>
      </c>
      <c r="W116" s="10" t="e">
        <f>IF('FY2022'!$A118&lt;&gt;"",IF(AND(MONTH($K116) &lt;= 8, MONTH($L116) &gt;= 8), IF($O116 &lt;&gt; "", $E116/$O116, ""), ""),"")</f>
        <v>#VALUE!</v>
      </c>
      <c r="X116" s="10" t="e">
        <f>IF('FY2022'!$A118&lt;&gt;"",IF(AND(MONTH($K116) &lt;= 9, MONTH($L116) &gt;= 9), IF($O116 &lt;&gt; "", $E116/$O116, ""), ""),"")</f>
        <v>#VALUE!</v>
      </c>
      <c r="Y116" s="10" t="e">
        <f>IF('FY2022'!$A118&lt;&gt;"",IF(AND(MONTH($K116) &lt;= 10, MONTH($L116) &gt;= 10), IF($O116 &lt;&gt; "", $E116/$O116, ""), ""),"")</f>
        <v>#VALUE!</v>
      </c>
      <c r="Z116" s="10" t="e">
        <f>IF('FY2022'!$A118&lt;&gt;"",IF(AND(MONTH($K116) &lt;= 11, MONTH($L116) &gt;= 11), IF($O116 &lt;&gt; "", $E116/$O116, ""), ""),"")</f>
        <v>#VALUE!</v>
      </c>
      <c r="AA116" s="10" t="e">
        <f>IF('FY2022'!$A118&lt;&gt;"",IF(AND(MONTH($K116) &lt;= 12, MONTH($L116) &gt;= 12), IF($O116 &lt;&gt; "", $E116/$O116, ""), ""),"")</f>
        <v>#VALUE!</v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 t="e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#VALUE!</v>
      </c>
      <c r="L117" s="7" t="e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#VALUE!</v>
      </c>
      <c r="M117" s="7" t="e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#VALUE!</v>
      </c>
      <c r="N117" s="7" t="e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#VALUE!</v>
      </c>
      <c r="O117" s="5" t="e">
        <f t="shared" si="1"/>
        <v>#VALUE!</v>
      </c>
      <c r="P117" s="10" t="e">
        <f>IF('FY2022'!$A119&lt;&gt;"",IF(AND(MONTH($K117) &lt;= 1, MONTH($L117) &gt;= 1), IF($O117 &lt;&gt; "", $E117/$O117, ""), ""),"")</f>
        <v>#VALUE!</v>
      </c>
      <c r="Q117" s="10" t="e">
        <f>IF('FY2022'!$A119&lt;&gt;"",IF(AND(MONTH($K117) &lt;= 2, MONTH($L117) &gt;= 2), IF($O117 &lt;&gt; "", $E117/$O117, ""), ""),"")</f>
        <v>#VALUE!</v>
      </c>
      <c r="R117" s="10" t="e">
        <f>IF('FY2022'!$A119&lt;&gt;"",IF(AND(MONTH($K117) &lt;= 3, MONTH($L117) &gt;= 3), IF($O117 &lt;&gt; "", $E117/$O117, ""), ""),"")</f>
        <v>#VALUE!</v>
      </c>
      <c r="S117" s="10" t="e">
        <f>IF('FY2022'!$A119&lt;&gt;"",IF(AND(MONTH($K117) &lt;= 4, MONTH($L117) &gt;= 4), IF($O117 &lt;&gt; "", $E117/$O117, ""), ""),"")</f>
        <v>#VALUE!</v>
      </c>
      <c r="T117" s="10" t="e">
        <f>IF('FY2022'!$A119&lt;&gt;"",IF(AND(MONTH($K117) &lt;= 5, MONTH($L117) &gt;= 5), IF($O117 &lt;&gt; "", $E117/$O117, ""), ""),"")</f>
        <v>#VALUE!</v>
      </c>
      <c r="U117" s="10" t="e">
        <f>IF('FY2022'!$A119&lt;&gt;"",IF(AND(MONTH($K117) &lt;= 6, MONTH($L117) &gt;= 6), IF($O117 &lt;&gt; "", $E117/$O117, ""), ""),"")</f>
        <v>#VALUE!</v>
      </c>
      <c r="V117" s="10" t="e">
        <f>IF('FY2022'!$A119&lt;&gt;"",IF(AND(MONTH($K117) &lt;= 7, MONTH($L117) &gt;= 7 ), IF($O117 &lt;&gt; "", $E117/$O117, ""), ""),"")</f>
        <v>#VALUE!</v>
      </c>
      <c r="W117" s="10" t="e">
        <f>IF('FY2022'!$A119&lt;&gt;"",IF(AND(MONTH($K117) &lt;= 8, MONTH($L117) &gt;= 8), IF($O117 &lt;&gt; "", $E117/$O117, ""), ""),"")</f>
        <v>#VALUE!</v>
      </c>
      <c r="X117" s="10" t="e">
        <f>IF('FY2022'!$A119&lt;&gt;"",IF(AND(MONTH($K117) &lt;= 9, MONTH($L117) &gt;= 9), IF($O117 &lt;&gt; "", $E117/$O117, ""), ""),"")</f>
        <v>#VALUE!</v>
      </c>
      <c r="Y117" s="10" t="e">
        <f>IF('FY2022'!$A119&lt;&gt;"",IF(AND(MONTH($K117) &lt;= 10, MONTH($L117) &gt;= 10), IF($O117 &lt;&gt; "", $E117/$O117, ""), ""),"")</f>
        <v>#VALUE!</v>
      </c>
      <c r="Z117" s="10" t="e">
        <f>IF('FY2022'!$A119&lt;&gt;"",IF(AND(MONTH($K117) &lt;= 11, MONTH($L117) &gt;= 11), IF($O117 &lt;&gt; "", $E117/$O117, ""), ""),"")</f>
        <v>#VALUE!</v>
      </c>
      <c r="AA117" s="10" t="e">
        <f>IF('FY2022'!$A119&lt;&gt;"",IF(AND(MONTH($K117) &lt;= 12, MONTH($L117) &gt;= 12), IF($O117 &lt;&gt; "", $E117/$O117, ""), ""),"")</f>
        <v>#VALUE!</v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 t="e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#VALUE!</v>
      </c>
      <c r="L118" s="7" t="e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#VALUE!</v>
      </c>
      <c r="M118" s="7" t="e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#VALUE!</v>
      </c>
      <c r="N118" s="7" t="e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#VALUE!</v>
      </c>
      <c r="O118" s="5" t="e">
        <f t="shared" si="1"/>
        <v>#VALUE!</v>
      </c>
      <c r="P118" s="10" t="e">
        <f>IF('FY2022'!$A120&lt;&gt;"",IF(AND(MONTH($K118) &lt;= 1, MONTH($L118) &gt;= 1), IF($O118 &lt;&gt; "", $E118/$O118, ""), ""),"")</f>
        <v>#VALUE!</v>
      </c>
      <c r="Q118" s="10" t="e">
        <f>IF('FY2022'!$A120&lt;&gt;"",IF(AND(MONTH($K118) &lt;= 2, MONTH($L118) &gt;= 2), IF($O118 &lt;&gt; "", $E118/$O118, ""), ""),"")</f>
        <v>#VALUE!</v>
      </c>
      <c r="R118" s="10" t="e">
        <f>IF('FY2022'!$A120&lt;&gt;"",IF(AND(MONTH($K118) &lt;= 3, MONTH($L118) &gt;= 3), IF($O118 &lt;&gt; "", $E118/$O118, ""), ""),"")</f>
        <v>#VALUE!</v>
      </c>
      <c r="S118" s="10" t="e">
        <f>IF('FY2022'!$A120&lt;&gt;"",IF(AND(MONTH($K118) &lt;= 4, MONTH($L118) &gt;= 4), IF($O118 &lt;&gt; "", $E118/$O118, ""), ""),"")</f>
        <v>#VALUE!</v>
      </c>
      <c r="T118" s="10" t="e">
        <f>IF('FY2022'!$A120&lt;&gt;"",IF(AND(MONTH($K118) &lt;= 5, MONTH($L118) &gt;= 5), IF($O118 &lt;&gt; "", $E118/$O118, ""), ""),"")</f>
        <v>#VALUE!</v>
      </c>
      <c r="U118" s="10" t="e">
        <f>IF('FY2022'!$A120&lt;&gt;"",IF(AND(MONTH($K118) &lt;= 6, MONTH($L118) &gt;= 6), IF($O118 &lt;&gt; "", $E118/$O118, ""), ""),"")</f>
        <v>#VALUE!</v>
      </c>
      <c r="V118" s="10" t="e">
        <f>IF('FY2022'!$A120&lt;&gt;"",IF(AND(MONTH($K118) &lt;= 7, MONTH($L118) &gt;= 7 ), IF($O118 &lt;&gt; "", $E118/$O118, ""), ""),"")</f>
        <v>#VALUE!</v>
      </c>
      <c r="W118" s="10" t="e">
        <f>IF('FY2022'!$A120&lt;&gt;"",IF(AND(MONTH($K118) &lt;= 8, MONTH($L118) &gt;= 8), IF($O118 &lt;&gt; "", $E118/$O118, ""), ""),"")</f>
        <v>#VALUE!</v>
      </c>
      <c r="X118" s="10" t="e">
        <f>IF('FY2022'!$A120&lt;&gt;"",IF(AND(MONTH($K118) &lt;= 9, MONTH($L118) &gt;= 9), IF($O118 &lt;&gt; "", $E118/$O118, ""), ""),"")</f>
        <v>#VALUE!</v>
      </c>
      <c r="Y118" s="10" t="e">
        <f>IF('FY2022'!$A120&lt;&gt;"",IF(AND(MONTH($K118) &lt;= 10, MONTH($L118) &gt;= 10), IF($O118 &lt;&gt; "", $E118/$O118, ""), ""),"")</f>
        <v>#VALUE!</v>
      </c>
      <c r="Z118" s="10" t="e">
        <f>IF('FY2022'!$A120&lt;&gt;"",IF(AND(MONTH($K118) &lt;= 11, MONTH($L118) &gt;= 11), IF($O118 &lt;&gt; "", $E118/$O118, ""), ""),"")</f>
        <v>#VALUE!</v>
      </c>
      <c r="AA118" s="10" t="e">
        <f>IF('FY2022'!$A120&lt;&gt;"",IF(AND(MONTH($K118) &lt;= 12, MONTH($L118) &gt;= 12), IF($O118 &lt;&gt; "", $E118/$O118, ""), ""),"")</f>
        <v>#VALUE!</v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 t="e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#VALUE!</v>
      </c>
      <c r="L119" s="7" t="e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#VALUE!</v>
      </c>
      <c r="M119" s="7" t="e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#VALUE!</v>
      </c>
      <c r="N119" s="7" t="e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#VALUE!</v>
      </c>
      <c r="O119" s="5" t="e">
        <f t="shared" si="1"/>
        <v>#VALUE!</v>
      </c>
      <c r="P119" s="10" t="e">
        <f>IF('FY2022'!$A121&lt;&gt;"",IF(AND(MONTH($K119) &lt;= 1, MONTH($L119) &gt;= 1), IF($O119 &lt;&gt; "", $E119/$O119, ""), ""),"")</f>
        <v>#VALUE!</v>
      </c>
      <c r="Q119" s="10" t="e">
        <f>IF('FY2022'!$A121&lt;&gt;"",IF(AND(MONTH($K119) &lt;= 2, MONTH($L119) &gt;= 2), IF($O119 &lt;&gt; "", $E119/$O119, ""), ""),"")</f>
        <v>#VALUE!</v>
      </c>
      <c r="R119" s="10" t="e">
        <f>IF('FY2022'!$A121&lt;&gt;"",IF(AND(MONTH($K119) &lt;= 3, MONTH($L119) &gt;= 3), IF($O119 &lt;&gt; "", $E119/$O119, ""), ""),"")</f>
        <v>#VALUE!</v>
      </c>
      <c r="S119" s="10" t="e">
        <f>IF('FY2022'!$A121&lt;&gt;"",IF(AND(MONTH($K119) &lt;= 4, MONTH($L119) &gt;= 4), IF($O119 &lt;&gt; "", $E119/$O119, ""), ""),"")</f>
        <v>#VALUE!</v>
      </c>
      <c r="T119" s="10" t="e">
        <f>IF('FY2022'!$A121&lt;&gt;"",IF(AND(MONTH($K119) &lt;= 5, MONTH($L119) &gt;= 5), IF($O119 &lt;&gt; "", $E119/$O119, ""), ""),"")</f>
        <v>#VALUE!</v>
      </c>
      <c r="U119" s="10" t="e">
        <f>IF('FY2022'!$A121&lt;&gt;"",IF(AND(MONTH($K119) &lt;= 6, MONTH($L119) &gt;= 6), IF($O119 &lt;&gt; "", $E119/$O119, ""), ""),"")</f>
        <v>#VALUE!</v>
      </c>
      <c r="V119" s="10" t="e">
        <f>IF('FY2022'!$A121&lt;&gt;"",IF(AND(MONTH($K119) &lt;= 7, MONTH($L119) &gt;= 7 ), IF($O119 &lt;&gt; "", $E119/$O119, ""), ""),"")</f>
        <v>#VALUE!</v>
      </c>
      <c r="W119" s="10" t="e">
        <f>IF('FY2022'!$A121&lt;&gt;"",IF(AND(MONTH($K119) &lt;= 8, MONTH($L119) &gt;= 8), IF($O119 &lt;&gt; "", $E119/$O119, ""), ""),"")</f>
        <v>#VALUE!</v>
      </c>
      <c r="X119" s="10" t="e">
        <f>IF('FY2022'!$A121&lt;&gt;"",IF(AND(MONTH($K119) &lt;= 9, MONTH($L119) &gt;= 9), IF($O119 &lt;&gt; "", $E119/$O119, ""), ""),"")</f>
        <v>#VALUE!</v>
      </c>
      <c r="Y119" s="10" t="e">
        <f>IF('FY2022'!$A121&lt;&gt;"",IF(AND(MONTH($K119) &lt;= 10, MONTH($L119) &gt;= 10), IF($O119 &lt;&gt; "", $E119/$O119, ""), ""),"")</f>
        <v>#VALUE!</v>
      </c>
      <c r="Z119" s="10" t="e">
        <f>IF('FY2022'!$A121&lt;&gt;"",IF(AND(MONTH($K119) &lt;= 11, MONTH($L119) &gt;= 11), IF($O119 &lt;&gt; "", $E119/$O119, ""), ""),"")</f>
        <v>#VALUE!</v>
      </c>
      <c r="AA119" s="10" t="e">
        <f>IF('FY2022'!$A121&lt;&gt;"",IF(AND(MONTH($K119) &lt;= 12, MONTH($L119) &gt;= 12), IF($O119 &lt;&gt; "", $E119/$O119, ""), ""),"")</f>
        <v>#VALUE!</v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 t="e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#VALUE!</v>
      </c>
      <c r="L120" s="7" t="e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#VALUE!</v>
      </c>
      <c r="M120" s="7" t="e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#VALUE!</v>
      </c>
      <c r="N120" s="7" t="e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#VALUE!</v>
      </c>
      <c r="O120" s="5" t="e">
        <f t="shared" si="1"/>
        <v>#VALUE!</v>
      </c>
      <c r="P120" s="10" t="e">
        <f>IF('FY2022'!$A122&lt;&gt;"",IF(AND(MONTH($K120) &lt;= 1, MONTH($L120) &gt;= 1), IF($O120 &lt;&gt; "", $E120/$O120, ""), ""),"")</f>
        <v>#VALUE!</v>
      </c>
      <c r="Q120" s="10" t="e">
        <f>IF('FY2022'!$A122&lt;&gt;"",IF(AND(MONTH($K120) &lt;= 2, MONTH($L120) &gt;= 2), IF($O120 &lt;&gt; "", $E120/$O120, ""), ""),"")</f>
        <v>#VALUE!</v>
      </c>
      <c r="R120" s="10" t="e">
        <f>IF('FY2022'!$A122&lt;&gt;"",IF(AND(MONTH($K120) &lt;= 3, MONTH($L120) &gt;= 3), IF($O120 &lt;&gt; "", $E120/$O120, ""), ""),"")</f>
        <v>#VALUE!</v>
      </c>
      <c r="S120" s="10" t="e">
        <f>IF('FY2022'!$A122&lt;&gt;"",IF(AND(MONTH($K120) &lt;= 4, MONTH($L120) &gt;= 4), IF($O120 &lt;&gt; "", $E120/$O120, ""), ""),"")</f>
        <v>#VALUE!</v>
      </c>
      <c r="T120" s="10" t="e">
        <f>IF('FY2022'!$A122&lt;&gt;"",IF(AND(MONTH($K120) &lt;= 5, MONTH($L120) &gt;= 5), IF($O120 &lt;&gt; "", $E120/$O120, ""), ""),"")</f>
        <v>#VALUE!</v>
      </c>
      <c r="U120" s="10" t="e">
        <f>IF('FY2022'!$A122&lt;&gt;"",IF(AND(MONTH($K120) &lt;= 6, MONTH($L120) &gt;= 6), IF($O120 &lt;&gt; "", $E120/$O120, ""), ""),"")</f>
        <v>#VALUE!</v>
      </c>
      <c r="V120" s="10" t="e">
        <f>IF('FY2022'!$A122&lt;&gt;"",IF(AND(MONTH($K120) &lt;= 7, MONTH($L120) &gt;= 7 ), IF($O120 &lt;&gt; "", $E120/$O120, ""), ""),"")</f>
        <v>#VALUE!</v>
      </c>
      <c r="W120" s="10" t="e">
        <f>IF('FY2022'!$A122&lt;&gt;"",IF(AND(MONTH($K120) &lt;= 8, MONTH($L120) &gt;= 8), IF($O120 &lt;&gt; "", $E120/$O120, ""), ""),"")</f>
        <v>#VALUE!</v>
      </c>
      <c r="X120" s="10" t="e">
        <f>IF('FY2022'!$A122&lt;&gt;"",IF(AND(MONTH($K120) &lt;= 9, MONTH($L120) &gt;= 9), IF($O120 &lt;&gt; "", $E120/$O120, ""), ""),"")</f>
        <v>#VALUE!</v>
      </c>
      <c r="Y120" s="10" t="e">
        <f>IF('FY2022'!$A122&lt;&gt;"",IF(AND(MONTH($K120) &lt;= 10, MONTH($L120) &gt;= 10), IF($O120 &lt;&gt; "", $E120/$O120, ""), ""),"")</f>
        <v>#VALUE!</v>
      </c>
      <c r="Z120" s="10" t="e">
        <f>IF('FY2022'!$A122&lt;&gt;"",IF(AND(MONTH($K120) &lt;= 11, MONTH($L120) &gt;= 11), IF($O120 &lt;&gt; "", $E120/$O120, ""), ""),"")</f>
        <v>#VALUE!</v>
      </c>
      <c r="AA120" s="10" t="e">
        <f>IF('FY2022'!$A122&lt;&gt;"",IF(AND(MONTH($K120) &lt;= 12, MONTH($L120) &gt;= 12), IF($O120 &lt;&gt; "", $E120/$O120, ""), ""),"")</f>
        <v>#VALUE!</v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 t="e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#VALUE!</v>
      </c>
      <c r="L121" s="7" t="e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#VALUE!</v>
      </c>
      <c r="M121" s="7" t="e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#VALUE!</v>
      </c>
      <c r="N121" s="7" t="e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#VALUE!</v>
      </c>
      <c r="O121" s="5" t="e">
        <f t="shared" si="1"/>
        <v>#VALUE!</v>
      </c>
      <c r="P121" s="10" t="e">
        <f>IF('FY2022'!$A123&lt;&gt;"",IF(AND(MONTH($K121) &lt;= 1, MONTH($L121) &gt;= 1), IF($O121 &lt;&gt; "", $E121/$O121, ""), ""),"")</f>
        <v>#VALUE!</v>
      </c>
      <c r="Q121" s="10" t="e">
        <f>IF('FY2022'!$A123&lt;&gt;"",IF(AND(MONTH($K121) &lt;= 2, MONTH($L121) &gt;= 2), IF($O121 &lt;&gt; "", $E121/$O121, ""), ""),"")</f>
        <v>#VALUE!</v>
      </c>
      <c r="R121" s="10" t="e">
        <f>IF('FY2022'!$A123&lt;&gt;"",IF(AND(MONTH($K121) &lt;= 3, MONTH($L121) &gt;= 3), IF($O121 &lt;&gt; "", $E121/$O121, ""), ""),"")</f>
        <v>#VALUE!</v>
      </c>
      <c r="S121" s="10" t="e">
        <f>IF('FY2022'!$A123&lt;&gt;"",IF(AND(MONTH($K121) &lt;= 4, MONTH($L121) &gt;= 4), IF($O121 &lt;&gt; "", $E121/$O121, ""), ""),"")</f>
        <v>#VALUE!</v>
      </c>
      <c r="T121" s="10" t="e">
        <f>IF('FY2022'!$A123&lt;&gt;"",IF(AND(MONTH($K121) &lt;= 5, MONTH($L121) &gt;= 5), IF($O121 &lt;&gt; "", $E121/$O121, ""), ""),"")</f>
        <v>#VALUE!</v>
      </c>
      <c r="U121" s="10" t="e">
        <f>IF('FY2022'!$A123&lt;&gt;"",IF(AND(MONTH($K121) &lt;= 6, MONTH($L121) &gt;= 6), IF($O121 &lt;&gt; "", $E121/$O121, ""), ""),"")</f>
        <v>#VALUE!</v>
      </c>
      <c r="V121" s="10" t="e">
        <f>IF('FY2022'!$A123&lt;&gt;"",IF(AND(MONTH($K121) &lt;= 7, MONTH($L121) &gt;= 7 ), IF($O121 &lt;&gt; "", $E121/$O121, ""), ""),"")</f>
        <v>#VALUE!</v>
      </c>
      <c r="W121" s="10" t="e">
        <f>IF('FY2022'!$A123&lt;&gt;"",IF(AND(MONTH($K121) &lt;= 8, MONTH($L121) &gt;= 8), IF($O121 &lt;&gt; "", $E121/$O121, ""), ""),"")</f>
        <v>#VALUE!</v>
      </c>
      <c r="X121" s="10" t="e">
        <f>IF('FY2022'!$A123&lt;&gt;"",IF(AND(MONTH($K121) &lt;= 9, MONTH($L121) &gt;= 9), IF($O121 &lt;&gt; "", $E121/$O121, ""), ""),"")</f>
        <v>#VALUE!</v>
      </c>
      <c r="Y121" s="10" t="e">
        <f>IF('FY2022'!$A123&lt;&gt;"",IF(AND(MONTH($K121) &lt;= 10, MONTH($L121) &gt;= 10), IF($O121 &lt;&gt; "", $E121/$O121, ""), ""),"")</f>
        <v>#VALUE!</v>
      </c>
      <c r="Z121" s="10" t="e">
        <f>IF('FY2022'!$A123&lt;&gt;"",IF(AND(MONTH($K121) &lt;= 11, MONTH($L121) &gt;= 11), IF($O121 &lt;&gt; "", $E121/$O121, ""), ""),"")</f>
        <v>#VALUE!</v>
      </c>
      <c r="AA121" s="10" t="e">
        <f>IF('FY2022'!$A123&lt;&gt;"",IF(AND(MONTH($K121) &lt;= 12, MONTH($L121) &gt;= 12), IF($O121 &lt;&gt; "", $E121/$O121, ""), ""),"")</f>
        <v>#VALUE!</v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 t="e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#VALUE!</v>
      </c>
      <c r="L122" s="7" t="e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#VALUE!</v>
      </c>
      <c r="M122" s="7" t="e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#VALUE!</v>
      </c>
      <c r="N122" s="7" t="e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#VALUE!</v>
      </c>
      <c r="O122" s="5" t="e">
        <f t="shared" si="1"/>
        <v>#VALUE!</v>
      </c>
      <c r="P122" s="10" t="e">
        <f>IF('FY2022'!$A124&lt;&gt;"",IF(AND(MONTH($K122) &lt;= 1, MONTH($L122) &gt;= 1), IF($O122 &lt;&gt; "", $E122/$O122, ""), ""),"")</f>
        <v>#VALUE!</v>
      </c>
      <c r="Q122" s="10" t="e">
        <f>IF('FY2022'!$A124&lt;&gt;"",IF(AND(MONTH($K122) &lt;= 2, MONTH($L122) &gt;= 2), IF($O122 &lt;&gt; "", $E122/$O122, ""), ""),"")</f>
        <v>#VALUE!</v>
      </c>
      <c r="R122" s="10" t="e">
        <f>IF('FY2022'!$A124&lt;&gt;"",IF(AND(MONTH($K122) &lt;= 3, MONTH($L122) &gt;= 3), IF($O122 &lt;&gt; "", $E122/$O122, ""), ""),"")</f>
        <v>#VALUE!</v>
      </c>
      <c r="S122" s="10" t="e">
        <f>IF('FY2022'!$A124&lt;&gt;"",IF(AND(MONTH($K122) &lt;= 4, MONTH($L122) &gt;= 4), IF($O122 &lt;&gt; "", $E122/$O122, ""), ""),"")</f>
        <v>#VALUE!</v>
      </c>
      <c r="T122" s="10" t="e">
        <f>IF('FY2022'!$A124&lt;&gt;"",IF(AND(MONTH($K122) &lt;= 5, MONTH($L122) &gt;= 5), IF($O122 &lt;&gt; "", $E122/$O122, ""), ""),"")</f>
        <v>#VALUE!</v>
      </c>
      <c r="U122" s="10" t="e">
        <f>IF('FY2022'!$A124&lt;&gt;"",IF(AND(MONTH($K122) &lt;= 6, MONTH($L122) &gt;= 6), IF($O122 &lt;&gt; "", $E122/$O122, ""), ""),"")</f>
        <v>#VALUE!</v>
      </c>
      <c r="V122" s="10" t="e">
        <f>IF('FY2022'!$A124&lt;&gt;"",IF(AND(MONTH($K122) &lt;= 7, MONTH($L122) &gt;= 7 ), IF($O122 &lt;&gt; "", $E122/$O122, ""), ""),"")</f>
        <v>#VALUE!</v>
      </c>
      <c r="W122" s="10" t="e">
        <f>IF('FY2022'!$A124&lt;&gt;"",IF(AND(MONTH($K122) &lt;= 8, MONTH($L122) &gt;= 8), IF($O122 &lt;&gt; "", $E122/$O122, ""), ""),"")</f>
        <v>#VALUE!</v>
      </c>
      <c r="X122" s="10" t="e">
        <f>IF('FY2022'!$A124&lt;&gt;"",IF(AND(MONTH($K122) &lt;= 9, MONTH($L122) &gt;= 9), IF($O122 &lt;&gt; "", $E122/$O122, ""), ""),"")</f>
        <v>#VALUE!</v>
      </c>
      <c r="Y122" s="10" t="e">
        <f>IF('FY2022'!$A124&lt;&gt;"",IF(AND(MONTH($K122) &lt;= 10, MONTH($L122) &gt;= 10), IF($O122 &lt;&gt; "", $E122/$O122, ""), ""),"")</f>
        <v>#VALUE!</v>
      </c>
      <c r="Z122" s="10" t="e">
        <f>IF('FY2022'!$A124&lt;&gt;"",IF(AND(MONTH($K122) &lt;= 11, MONTH($L122) &gt;= 11), IF($O122 &lt;&gt; "", $E122/$O122, ""), ""),"")</f>
        <v>#VALUE!</v>
      </c>
      <c r="AA122" s="10" t="e">
        <f>IF('FY2022'!$A124&lt;&gt;"",IF(AND(MONTH($K122) &lt;= 12, MONTH($L122) &gt;= 12), IF($O122 &lt;&gt; "", $E122/$O122, ""), ""),"")</f>
        <v>#VALUE!</v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 t="e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#VALUE!</v>
      </c>
      <c r="L123" s="7" t="e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#VALUE!</v>
      </c>
      <c r="M123" s="7" t="e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#VALUE!</v>
      </c>
      <c r="N123" s="7" t="e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#VALUE!</v>
      </c>
      <c r="O123" s="5" t="e">
        <f t="shared" si="1"/>
        <v>#VALUE!</v>
      </c>
      <c r="P123" s="10" t="e">
        <f>IF('FY2022'!$A125&lt;&gt;"",IF(AND(MONTH($K123) &lt;= 1, MONTH($L123) &gt;= 1), IF($O123 &lt;&gt; "", $E123/$O123, ""), ""),"")</f>
        <v>#VALUE!</v>
      </c>
      <c r="Q123" s="10" t="e">
        <f>IF('FY2022'!$A125&lt;&gt;"",IF(AND(MONTH($K123) &lt;= 2, MONTH($L123) &gt;= 2), IF($O123 &lt;&gt; "", $E123/$O123, ""), ""),"")</f>
        <v>#VALUE!</v>
      </c>
      <c r="R123" s="10" t="e">
        <f>IF('FY2022'!$A125&lt;&gt;"",IF(AND(MONTH($K123) &lt;= 3, MONTH($L123) &gt;= 3), IF($O123 &lt;&gt; "", $E123/$O123, ""), ""),"")</f>
        <v>#VALUE!</v>
      </c>
      <c r="S123" s="10" t="e">
        <f>IF('FY2022'!$A125&lt;&gt;"",IF(AND(MONTH($K123) &lt;= 4, MONTH($L123) &gt;= 4), IF($O123 &lt;&gt; "", $E123/$O123, ""), ""),"")</f>
        <v>#VALUE!</v>
      </c>
      <c r="T123" s="10" t="e">
        <f>IF('FY2022'!$A125&lt;&gt;"",IF(AND(MONTH($K123) &lt;= 5, MONTH($L123) &gt;= 5), IF($O123 &lt;&gt; "", $E123/$O123, ""), ""),"")</f>
        <v>#VALUE!</v>
      </c>
      <c r="U123" s="10" t="e">
        <f>IF('FY2022'!$A125&lt;&gt;"",IF(AND(MONTH($K123) &lt;= 6, MONTH($L123) &gt;= 6), IF($O123 &lt;&gt; "", $E123/$O123, ""), ""),"")</f>
        <v>#VALUE!</v>
      </c>
      <c r="V123" s="10" t="e">
        <f>IF('FY2022'!$A125&lt;&gt;"",IF(AND(MONTH($K123) &lt;= 7, MONTH($L123) &gt;= 7 ), IF($O123 &lt;&gt; "", $E123/$O123, ""), ""),"")</f>
        <v>#VALUE!</v>
      </c>
      <c r="W123" s="10" t="e">
        <f>IF('FY2022'!$A125&lt;&gt;"",IF(AND(MONTH($K123) &lt;= 8, MONTH($L123) &gt;= 8), IF($O123 &lt;&gt; "", $E123/$O123, ""), ""),"")</f>
        <v>#VALUE!</v>
      </c>
      <c r="X123" s="10" t="e">
        <f>IF('FY2022'!$A125&lt;&gt;"",IF(AND(MONTH($K123) &lt;= 9, MONTH($L123) &gt;= 9), IF($O123 &lt;&gt; "", $E123/$O123, ""), ""),"")</f>
        <v>#VALUE!</v>
      </c>
      <c r="Y123" s="10" t="e">
        <f>IF('FY2022'!$A125&lt;&gt;"",IF(AND(MONTH($K123) &lt;= 10, MONTH($L123) &gt;= 10), IF($O123 &lt;&gt; "", $E123/$O123, ""), ""),"")</f>
        <v>#VALUE!</v>
      </c>
      <c r="Z123" s="10" t="e">
        <f>IF('FY2022'!$A125&lt;&gt;"",IF(AND(MONTH($K123) &lt;= 11, MONTH($L123) &gt;= 11), IF($O123 &lt;&gt; "", $E123/$O123, ""), ""),"")</f>
        <v>#VALUE!</v>
      </c>
      <c r="AA123" s="10" t="e">
        <f>IF('FY2022'!$A125&lt;&gt;"",IF(AND(MONTH($K123) &lt;= 12, MONTH($L123) &gt;= 12), IF($O123 &lt;&gt; "", $E123/$O123, ""), ""),"")</f>
        <v>#VALUE!</v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 t="e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#VALUE!</v>
      </c>
      <c r="L124" s="7" t="e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#VALUE!</v>
      </c>
      <c r="M124" s="7" t="e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#VALUE!</v>
      </c>
      <c r="N124" s="7" t="e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#VALUE!</v>
      </c>
      <c r="O124" s="5" t="e">
        <f t="shared" si="1"/>
        <v>#VALUE!</v>
      </c>
      <c r="P124" s="10" t="e">
        <f>IF('FY2022'!$A126&lt;&gt;"",IF(AND(MONTH($K124) &lt;= 1, MONTH($L124) &gt;= 1), IF($O124 &lt;&gt; "", $E124/$O124, ""), ""),"")</f>
        <v>#VALUE!</v>
      </c>
      <c r="Q124" s="10" t="e">
        <f>IF('FY2022'!$A126&lt;&gt;"",IF(AND(MONTH($K124) &lt;= 2, MONTH($L124) &gt;= 2), IF($O124 &lt;&gt; "", $E124/$O124, ""), ""),"")</f>
        <v>#VALUE!</v>
      </c>
      <c r="R124" s="10" t="e">
        <f>IF('FY2022'!$A126&lt;&gt;"",IF(AND(MONTH($K124) &lt;= 3, MONTH($L124) &gt;= 3), IF($O124 &lt;&gt; "", $E124/$O124, ""), ""),"")</f>
        <v>#VALUE!</v>
      </c>
      <c r="S124" s="10" t="e">
        <f>IF('FY2022'!$A126&lt;&gt;"",IF(AND(MONTH($K124) &lt;= 4, MONTH($L124) &gt;= 4), IF($O124 &lt;&gt; "", $E124/$O124, ""), ""),"")</f>
        <v>#VALUE!</v>
      </c>
      <c r="T124" s="10" t="e">
        <f>IF('FY2022'!$A126&lt;&gt;"",IF(AND(MONTH($K124) &lt;= 5, MONTH($L124) &gt;= 5), IF($O124 &lt;&gt; "", $E124/$O124, ""), ""),"")</f>
        <v>#VALUE!</v>
      </c>
      <c r="U124" s="10" t="e">
        <f>IF('FY2022'!$A126&lt;&gt;"",IF(AND(MONTH($K124) &lt;= 6, MONTH($L124) &gt;= 6), IF($O124 &lt;&gt; "", $E124/$O124, ""), ""),"")</f>
        <v>#VALUE!</v>
      </c>
      <c r="V124" s="10" t="e">
        <f>IF('FY2022'!$A126&lt;&gt;"",IF(AND(MONTH($K124) &lt;= 7, MONTH($L124) &gt;= 7 ), IF($O124 &lt;&gt; "", $E124/$O124, ""), ""),"")</f>
        <v>#VALUE!</v>
      </c>
      <c r="W124" s="10" t="e">
        <f>IF('FY2022'!$A126&lt;&gt;"",IF(AND(MONTH($K124) &lt;= 8, MONTH($L124) &gt;= 8), IF($O124 &lt;&gt; "", $E124/$O124, ""), ""),"")</f>
        <v>#VALUE!</v>
      </c>
      <c r="X124" s="10" t="e">
        <f>IF('FY2022'!$A126&lt;&gt;"",IF(AND(MONTH($K124) &lt;= 9, MONTH($L124) &gt;= 9), IF($O124 &lt;&gt; "", $E124/$O124, ""), ""),"")</f>
        <v>#VALUE!</v>
      </c>
      <c r="Y124" s="10" t="e">
        <f>IF('FY2022'!$A126&lt;&gt;"",IF(AND(MONTH($K124) &lt;= 10, MONTH($L124) &gt;= 10), IF($O124 &lt;&gt; "", $E124/$O124, ""), ""),"")</f>
        <v>#VALUE!</v>
      </c>
      <c r="Z124" s="10" t="e">
        <f>IF('FY2022'!$A126&lt;&gt;"",IF(AND(MONTH($K124) &lt;= 11, MONTH($L124) &gt;= 11), IF($O124 &lt;&gt; "", $E124/$O124, ""), ""),"")</f>
        <v>#VALUE!</v>
      </c>
      <c r="AA124" s="10" t="e">
        <f>IF('FY2022'!$A126&lt;&gt;"",IF(AND(MONTH($K124) &lt;= 12, MONTH($L124) &gt;= 12), IF($O124 &lt;&gt; "", $E124/$O124, ""), ""),"")</f>
        <v>#VALUE!</v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 t="e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#VALUE!</v>
      </c>
      <c r="L125" s="7" t="e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#VALUE!</v>
      </c>
      <c r="M125" s="7" t="e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#VALUE!</v>
      </c>
      <c r="N125" s="7" t="e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#VALUE!</v>
      </c>
      <c r="O125" s="5" t="e">
        <f t="shared" si="1"/>
        <v>#VALUE!</v>
      </c>
      <c r="P125" s="10" t="e">
        <f>IF('FY2022'!$A127&lt;&gt;"",IF(AND(MONTH($K125) &lt;= 1, MONTH($L125) &gt;= 1), IF($O125 &lt;&gt; "", $E125/$O125, ""), ""),"")</f>
        <v>#VALUE!</v>
      </c>
      <c r="Q125" s="10" t="e">
        <f>IF('FY2022'!$A127&lt;&gt;"",IF(AND(MONTH($K125) &lt;= 2, MONTH($L125) &gt;= 2), IF($O125 &lt;&gt; "", $E125/$O125, ""), ""),"")</f>
        <v>#VALUE!</v>
      </c>
      <c r="R125" s="10" t="e">
        <f>IF('FY2022'!$A127&lt;&gt;"",IF(AND(MONTH($K125) &lt;= 3, MONTH($L125) &gt;= 3), IF($O125 &lt;&gt; "", $E125/$O125, ""), ""),"")</f>
        <v>#VALUE!</v>
      </c>
      <c r="S125" s="10" t="e">
        <f>IF('FY2022'!$A127&lt;&gt;"",IF(AND(MONTH($K125) &lt;= 4, MONTH($L125) &gt;= 4), IF($O125 &lt;&gt; "", $E125/$O125, ""), ""),"")</f>
        <v>#VALUE!</v>
      </c>
      <c r="T125" s="10" t="e">
        <f>IF('FY2022'!$A127&lt;&gt;"",IF(AND(MONTH($K125) &lt;= 5, MONTH($L125) &gt;= 5), IF($O125 &lt;&gt; "", $E125/$O125, ""), ""),"")</f>
        <v>#VALUE!</v>
      </c>
      <c r="U125" s="10" t="e">
        <f>IF('FY2022'!$A127&lt;&gt;"",IF(AND(MONTH($K125) &lt;= 6, MONTH($L125) &gt;= 6), IF($O125 &lt;&gt; "", $E125/$O125, ""), ""),"")</f>
        <v>#VALUE!</v>
      </c>
      <c r="V125" s="10" t="e">
        <f>IF('FY2022'!$A127&lt;&gt;"",IF(AND(MONTH($K125) &lt;= 7, MONTH($L125) &gt;= 7 ), IF($O125 &lt;&gt; "", $E125/$O125, ""), ""),"")</f>
        <v>#VALUE!</v>
      </c>
      <c r="W125" s="10" t="e">
        <f>IF('FY2022'!$A127&lt;&gt;"",IF(AND(MONTH($K125) &lt;= 8, MONTH($L125) &gt;= 8), IF($O125 &lt;&gt; "", $E125/$O125, ""), ""),"")</f>
        <v>#VALUE!</v>
      </c>
      <c r="X125" s="10" t="e">
        <f>IF('FY2022'!$A127&lt;&gt;"",IF(AND(MONTH($K125) &lt;= 9, MONTH($L125) &gt;= 9), IF($O125 &lt;&gt; "", $E125/$O125, ""), ""),"")</f>
        <v>#VALUE!</v>
      </c>
      <c r="Y125" s="10" t="e">
        <f>IF('FY2022'!$A127&lt;&gt;"",IF(AND(MONTH($K125) &lt;= 10, MONTH($L125) &gt;= 10), IF($O125 &lt;&gt; "", $E125/$O125, ""), ""),"")</f>
        <v>#VALUE!</v>
      </c>
      <c r="Z125" s="10" t="e">
        <f>IF('FY2022'!$A127&lt;&gt;"",IF(AND(MONTH($K125) &lt;= 11, MONTH($L125) &gt;= 11), IF($O125 &lt;&gt; "", $E125/$O125, ""), ""),"")</f>
        <v>#VALUE!</v>
      </c>
      <c r="AA125" s="10" t="e">
        <f>IF('FY2022'!$A127&lt;&gt;"",IF(AND(MONTH($K125) &lt;= 12, MONTH($L125) &gt;= 12), IF($O125 &lt;&gt; "", $E125/$O125, ""), ""),"")</f>
        <v>#VALUE!</v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 t="e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#VALUE!</v>
      </c>
      <c r="L126" s="7" t="e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#VALUE!</v>
      </c>
      <c r="M126" s="7" t="e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#VALUE!</v>
      </c>
      <c r="N126" s="7" t="e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#VALUE!</v>
      </c>
      <c r="O126" s="5" t="e">
        <f t="shared" si="1"/>
        <v>#VALUE!</v>
      </c>
      <c r="P126" s="10" t="e">
        <f>IF('FY2022'!$A128&lt;&gt;"",IF(AND(MONTH($K126) &lt;= 1, MONTH($L126) &gt;= 1), IF($O126 &lt;&gt; "", $E126/$O126, ""), ""),"")</f>
        <v>#VALUE!</v>
      </c>
      <c r="Q126" s="10" t="e">
        <f>IF('FY2022'!$A128&lt;&gt;"",IF(AND(MONTH($K126) &lt;= 2, MONTH($L126) &gt;= 2), IF($O126 &lt;&gt; "", $E126/$O126, ""), ""),"")</f>
        <v>#VALUE!</v>
      </c>
      <c r="R126" s="10" t="e">
        <f>IF('FY2022'!$A128&lt;&gt;"",IF(AND(MONTH($K126) &lt;= 3, MONTH($L126) &gt;= 3), IF($O126 &lt;&gt; "", $E126/$O126, ""), ""),"")</f>
        <v>#VALUE!</v>
      </c>
      <c r="S126" s="10" t="e">
        <f>IF('FY2022'!$A128&lt;&gt;"",IF(AND(MONTH($K126) &lt;= 4, MONTH($L126) &gt;= 4), IF($O126 &lt;&gt; "", $E126/$O126, ""), ""),"")</f>
        <v>#VALUE!</v>
      </c>
      <c r="T126" s="10" t="e">
        <f>IF('FY2022'!$A128&lt;&gt;"",IF(AND(MONTH($K126) &lt;= 5, MONTH($L126) &gt;= 5), IF($O126 &lt;&gt; "", $E126/$O126, ""), ""),"")</f>
        <v>#VALUE!</v>
      </c>
      <c r="U126" s="10" t="e">
        <f>IF('FY2022'!$A128&lt;&gt;"",IF(AND(MONTH($K126) &lt;= 6, MONTH($L126) &gt;= 6), IF($O126 &lt;&gt; "", $E126/$O126, ""), ""),"")</f>
        <v>#VALUE!</v>
      </c>
      <c r="V126" s="10" t="e">
        <f>IF('FY2022'!$A128&lt;&gt;"",IF(AND(MONTH($K126) &lt;= 7, MONTH($L126) &gt;= 7 ), IF($O126 &lt;&gt; "", $E126/$O126, ""), ""),"")</f>
        <v>#VALUE!</v>
      </c>
      <c r="W126" s="10" t="e">
        <f>IF('FY2022'!$A128&lt;&gt;"",IF(AND(MONTH($K126) &lt;= 8, MONTH($L126) &gt;= 8), IF($O126 &lt;&gt; "", $E126/$O126, ""), ""),"")</f>
        <v>#VALUE!</v>
      </c>
      <c r="X126" s="10" t="e">
        <f>IF('FY2022'!$A128&lt;&gt;"",IF(AND(MONTH($K126) &lt;= 9, MONTH($L126) &gt;= 9), IF($O126 &lt;&gt; "", $E126/$O126, ""), ""),"")</f>
        <v>#VALUE!</v>
      </c>
      <c r="Y126" s="10" t="e">
        <f>IF('FY2022'!$A128&lt;&gt;"",IF(AND(MONTH($K126) &lt;= 10, MONTH($L126) &gt;= 10), IF($O126 &lt;&gt; "", $E126/$O126, ""), ""),"")</f>
        <v>#VALUE!</v>
      </c>
      <c r="Z126" s="10" t="e">
        <f>IF('FY2022'!$A128&lt;&gt;"",IF(AND(MONTH($K126) &lt;= 11, MONTH($L126) &gt;= 11), IF($O126 &lt;&gt; "", $E126/$O126, ""), ""),"")</f>
        <v>#VALUE!</v>
      </c>
      <c r="AA126" s="10" t="e">
        <f>IF('FY2022'!$A128&lt;&gt;"",IF(AND(MONTH($K126) &lt;= 12, MONTH($L126) &gt;= 12), IF($O126 &lt;&gt; "", $E126/$O126, ""), ""),"")</f>
        <v>#VALUE!</v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 t="e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#VALUE!</v>
      </c>
      <c r="L127" s="7" t="e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#VALUE!</v>
      </c>
      <c r="M127" s="7" t="e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#VALUE!</v>
      </c>
      <c r="N127" s="7" t="e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#VALUE!</v>
      </c>
      <c r="O127" s="5" t="e">
        <f t="shared" si="1"/>
        <v>#VALUE!</v>
      </c>
      <c r="P127" s="10" t="e">
        <f>IF('FY2022'!$A129&lt;&gt;"",IF(AND(MONTH($K127) &lt;= 1, MONTH($L127) &gt;= 1), IF($O127 &lt;&gt; "", $E127/$O127, ""), ""),"")</f>
        <v>#VALUE!</v>
      </c>
      <c r="Q127" s="10" t="e">
        <f>IF('FY2022'!$A129&lt;&gt;"",IF(AND(MONTH($K127) &lt;= 2, MONTH($L127) &gt;= 2), IF($O127 &lt;&gt; "", $E127/$O127, ""), ""),"")</f>
        <v>#VALUE!</v>
      </c>
      <c r="R127" s="10" t="e">
        <f>IF('FY2022'!$A129&lt;&gt;"",IF(AND(MONTH($K127) &lt;= 3, MONTH($L127) &gt;= 3), IF($O127 &lt;&gt; "", $E127/$O127, ""), ""),"")</f>
        <v>#VALUE!</v>
      </c>
      <c r="S127" s="10" t="e">
        <f>IF('FY2022'!$A129&lt;&gt;"",IF(AND(MONTH($K127) &lt;= 4, MONTH($L127) &gt;= 4), IF($O127 &lt;&gt; "", $E127/$O127, ""), ""),"")</f>
        <v>#VALUE!</v>
      </c>
      <c r="T127" s="10" t="e">
        <f>IF('FY2022'!$A129&lt;&gt;"",IF(AND(MONTH($K127) &lt;= 5, MONTH($L127) &gt;= 5), IF($O127 &lt;&gt; "", $E127/$O127, ""), ""),"")</f>
        <v>#VALUE!</v>
      </c>
      <c r="U127" s="10" t="e">
        <f>IF('FY2022'!$A129&lt;&gt;"",IF(AND(MONTH($K127) &lt;= 6, MONTH($L127) &gt;= 6), IF($O127 &lt;&gt; "", $E127/$O127, ""), ""),"")</f>
        <v>#VALUE!</v>
      </c>
      <c r="V127" s="10" t="e">
        <f>IF('FY2022'!$A129&lt;&gt;"",IF(AND(MONTH($K127) &lt;= 7, MONTH($L127) &gt;= 7 ), IF($O127 &lt;&gt; "", $E127/$O127, ""), ""),"")</f>
        <v>#VALUE!</v>
      </c>
      <c r="W127" s="10" t="e">
        <f>IF('FY2022'!$A129&lt;&gt;"",IF(AND(MONTH($K127) &lt;= 8, MONTH($L127) &gt;= 8), IF($O127 &lt;&gt; "", $E127/$O127, ""), ""),"")</f>
        <v>#VALUE!</v>
      </c>
      <c r="X127" s="10" t="e">
        <f>IF('FY2022'!$A129&lt;&gt;"",IF(AND(MONTH($K127) &lt;= 9, MONTH($L127) &gt;= 9), IF($O127 &lt;&gt; "", $E127/$O127, ""), ""),"")</f>
        <v>#VALUE!</v>
      </c>
      <c r="Y127" s="10" t="e">
        <f>IF('FY2022'!$A129&lt;&gt;"",IF(AND(MONTH($K127) &lt;= 10, MONTH($L127) &gt;= 10), IF($O127 &lt;&gt; "", $E127/$O127, ""), ""),"")</f>
        <v>#VALUE!</v>
      </c>
      <c r="Z127" s="10" t="e">
        <f>IF('FY2022'!$A129&lt;&gt;"",IF(AND(MONTH($K127) &lt;= 11, MONTH($L127) &gt;= 11), IF($O127 &lt;&gt; "", $E127/$O127, ""), ""),"")</f>
        <v>#VALUE!</v>
      </c>
      <c r="AA127" s="10" t="e">
        <f>IF('FY2022'!$A129&lt;&gt;"",IF(AND(MONTH($K127) &lt;= 12, MONTH($L127) &gt;= 12), IF($O127 &lt;&gt; "", $E127/$O127, ""), ""),"")</f>
        <v>#VALUE!</v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 t="e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#VALUE!</v>
      </c>
      <c r="L128" s="7" t="e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#VALUE!</v>
      </c>
      <c r="M128" s="7" t="e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#VALUE!</v>
      </c>
      <c r="N128" s="7" t="e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#VALUE!</v>
      </c>
      <c r="O128" s="5" t="e">
        <f t="shared" si="1"/>
        <v>#VALUE!</v>
      </c>
      <c r="P128" s="10" t="e">
        <f>IF('FY2022'!$A130&lt;&gt;"",IF(AND(MONTH($K128) &lt;= 1, MONTH($L128) &gt;= 1), IF($O128 &lt;&gt; "", $E128/$O128, ""), ""),"")</f>
        <v>#VALUE!</v>
      </c>
      <c r="Q128" s="10" t="e">
        <f>IF('FY2022'!$A130&lt;&gt;"",IF(AND(MONTH($K128) &lt;= 2, MONTH($L128) &gt;= 2), IF($O128 &lt;&gt; "", $E128/$O128, ""), ""),"")</f>
        <v>#VALUE!</v>
      </c>
      <c r="R128" s="10" t="e">
        <f>IF('FY2022'!$A130&lt;&gt;"",IF(AND(MONTH($K128) &lt;= 3, MONTH($L128) &gt;= 3), IF($O128 &lt;&gt; "", $E128/$O128, ""), ""),"")</f>
        <v>#VALUE!</v>
      </c>
      <c r="S128" s="10" t="e">
        <f>IF('FY2022'!$A130&lt;&gt;"",IF(AND(MONTH($K128) &lt;= 4, MONTH($L128) &gt;= 4), IF($O128 &lt;&gt; "", $E128/$O128, ""), ""),"")</f>
        <v>#VALUE!</v>
      </c>
      <c r="T128" s="10" t="e">
        <f>IF('FY2022'!$A130&lt;&gt;"",IF(AND(MONTH($K128) &lt;= 5, MONTH($L128) &gt;= 5), IF($O128 &lt;&gt; "", $E128/$O128, ""), ""),"")</f>
        <v>#VALUE!</v>
      </c>
      <c r="U128" s="10" t="e">
        <f>IF('FY2022'!$A130&lt;&gt;"",IF(AND(MONTH($K128) &lt;= 6, MONTH($L128) &gt;= 6), IF($O128 &lt;&gt; "", $E128/$O128, ""), ""),"")</f>
        <v>#VALUE!</v>
      </c>
      <c r="V128" s="10" t="e">
        <f>IF('FY2022'!$A130&lt;&gt;"",IF(AND(MONTH($K128) &lt;= 7, MONTH($L128) &gt;= 7 ), IF($O128 &lt;&gt; "", $E128/$O128, ""), ""),"")</f>
        <v>#VALUE!</v>
      </c>
      <c r="W128" s="10" t="e">
        <f>IF('FY2022'!$A130&lt;&gt;"",IF(AND(MONTH($K128) &lt;= 8, MONTH($L128) &gt;= 8), IF($O128 &lt;&gt; "", $E128/$O128, ""), ""),"")</f>
        <v>#VALUE!</v>
      </c>
      <c r="X128" s="10" t="e">
        <f>IF('FY2022'!$A130&lt;&gt;"",IF(AND(MONTH($K128) &lt;= 9, MONTH($L128) &gt;= 9), IF($O128 &lt;&gt; "", $E128/$O128, ""), ""),"")</f>
        <v>#VALUE!</v>
      </c>
      <c r="Y128" s="10" t="e">
        <f>IF('FY2022'!$A130&lt;&gt;"",IF(AND(MONTH($K128) &lt;= 10, MONTH($L128) &gt;= 10), IF($O128 &lt;&gt; "", $E128/$O128, ""), ""),"")</f>
        <v>#VALUE!</v>
      </c>
      <c r="Z128" s="10" t="e">
        <f>IF('FY2022'!$A130&lt;&gt;"",IF(AND(MONTH($K128) &lt;= 11, MONTH($L128) &gt;= 11), IF($O128 &lt;&gt; "", $E128/$O128, ""), ""),"")</f>
        <v>#VALUE!</v>
      </c>
      <c r="AA128" s="10" t="e">
        <f>IF('FY2022'!$A130&lt;&gt;"",IF(AND(MONTH($K128) &lt;= 12, MONTH($L128) &gt;= 12), IF($O128 &lt;&gt; "", $E128/$O128, ""), ""),"")</f>
        <v>#VALUE!</v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 t="e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#VALUE!</v>
      </c>
      <c r="L129" s="7" t="e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#VALUE!</v>
      </c>
      <c r="M129" s="7" t="e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#VALUE!</v>
      </c>
      <c r="N129" s="7" t="e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#VALUE!</v>
      </c>
      <c r="O129" s="5" t="e">
        <f t="shared" si="1"/>
        <v>#VALUE!</v>
      </c>
      <c r="P129" s="10" t="e">
        <f>IF('FY2022'!$A131&lt;&gt;"",IF(AND(MONTH($K129) &lt;= 1, MONTH($L129) &gt;= 1), IF($O129 &lt;&gt; "", $E129/$O129, ""), ""),"")</f>
        <v>#VALUE!</v>
      </c>
      <c r="Q129" s="10" t="e">
        <f>IF('FY2022'!$A131&lt;&gt;"",IF(AND(MONTH($K129) &lt;= 2, MONTH($L129) &gt;= 2), IF($O129 &lt;&gt; "", $E129/$O129, ""), ""),"")</f>
        <v>#VALUE!</v>
      </c>
      <c r="R129" s="10" t="e">
        <f>IF('FY2022'!$A131&lt;&gt;"",IF(AND(MONTH($K129) &lt;= 3, MONTH($L129) &gt;= 3), IF($O129 &lt;&gt; "", $E129/$O129, ""), ""),"")</f>
        <v>#VALUE!</v>
      </c>
      <c r="S129" s="10" t="e">
        <f>IF('FY2022'!$A131&lt;&gt;"",IF(AND(MONTH($K129) &lt;= 4, MONTH($L129) &gt;= 4), IF($O129 &lt;&gt; "", $E129/$O129, ""), ""),"")</f>
        <v>#VALUE!</v>
      </c>
      <c r="T129" s="10" t="e">
        <f>IF('FY2022'!$A131&lt;&gt;"",IF(AND(MONTH($K129) &lt;= 5, MONTH($L129) &gt;= 5), IF($O129 &lt;&gt; "", $E129/$O129, ""), ""),"")</f>
        <v>#VALUE!</v>
      </c>
      <c r="U129" s="10" t="e">
        <f>IF('FY2022'!$A131&lt;&gt;"",IF(AND(MONTH($K129) &lt;= 6, MONTH($L129) &gt;= 6), IF($O129 &lt;&gt; "", $E129/$O129, ""), ""),"")</f>
        <v>#VALUE!</v>
      </c>
      <c r="V129" s="10" t="e">
        <f>IF('FY2022'!$A131&lt;&gt;"",IF(AND(MONTH($K129) &lt;= 7, MONTH($L129) &gt;= 7 ), IF($O129 &lt;&gt; "", $E129/$O129, ""), ""),"")</f>
        <v>#VALUE!</v>
      </c>
      <c r="W129" s="10" t="e">
        <f>IF('FY2022'!$A131&lt;&gt;"",IF(AND(MONTH($K129) &lt;= 8, MONTH($L129) &gt;= 8), IF($O129 &lt;&gt; "", $E129/$O129, ""), ""),"")</f>
        <v>#VALUE!</v>
      </c>
      <c r="X129" s="10" t="e">
        <f>IF('FY2022'!$A131&lt;&gt;"",IF(AND(MONTH($K129) &lt;= 9, MONTH($L129) &gt;= 9), IF($O129 &lt;&gt; "", $E129/$O129, ""), ""),"")</f>
        <v>#VALUE!</v>
      </c>
      <c r="Y129" s="10" t="e">
        <f>IF('FY2022'!$A131&lt;&gt;"",IF(AND(MONTH($K129) &lt;= 10, MONTH($L129) &gt;= 10), IF($O129 &lt;&gt; "", $E129/$O129, ""), ""),"")</f>
        <v>#VALUE!</v>
      </c>
      <c r="Z129" s="10" t="e">
        <f>IF('FY2022'!$A131&lt;&gt;"",IF(AND(MONTH($K129) &lt;= 11, MONTH($L129) &gt;= 11), IF($O129 &lt;&gt; "", $E129/$O129, ""), ""),"")</f>
        <v>#VALUE!</v>
      </c>
      <c r="AA129" s="10" t="e">
        <f>IF('FY2022'!$A131&lt;&gt;"",IF(AND(MONTH($K129) &lt;= 12, MONTH($L129) &gt;= 12), IF($O129 &lt;&gt; "", $E129/$O129, ""), ""),"")</f>
        <v>#VALUE!</v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 t="e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#VALUE!</v>
      </c>
      <c r="L130" s="7" t="e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#VALUE!</v>
      </c>
      <c r="M130" s="7" t="e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#VALUE!</v>
      </c>
      <c r="N130" s="7" t="e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#VALUE!</v>
      </c>
      <c r="O130" s="5" t="e">
        <f t="shared" si="1"/>
        <v>#VALUE!</v>
      </c>
      <c r="P130" s="10" t="e">
        <f>IF('FY2022'!$A132&lt;&gt;"",IF(AND(MONTH($K130) &lt;= 1, MONTH($L130) &gt;= 1), IF($O130 &lt;&gt; "", $E130/$O130, ""), ""),"")</f>
        <v>#VALUE!</v>
      </c>
      <c r="Q130" s="10" t="e">
        <f>IF('FY2022'!$A132&lt;&gt;"",IF(AND(MONTH($K130) &lt;= 2, MONTH($L130) &gt;= 2), IF($O130 &lt;&gt; "", $E130/$O130, ""), ""),"")</f>
        <v>#VALUE!</v>
      </c>
      <c r="R130" s="10" t="e">
        <f>IF('FY2022'!$A132&lt;&gt;"",IF(AND(MONTH($K130) &lt;= 3, MONTH($L130) &gt;= 3), IF($O130 &lt;&gt; "", $E130/$O130, ""), ""),"")</f>
        <v>#VALUE!</v>
      </c>
      <c r="S130" s="10" t="e">
        <f>IF('FY2022'!$A132&lt;&gt;"",IF(AND(MONTH($K130) &lt;= 4, MONTH($L130) &gt;= 4), IF($O130 &lt;&gt; "", $E130/$O130, ""), ""),"")</f>
        <v>#VALUE!</v>
      </c>
      <c r="T130" s="10" t="e">
        <f>IF('FY2022'!$A132&lt;&gt;"",IF(AND(MONTH($K130) &lt;= 5, MONTH($L130) &gt;= 5), IF($O130 &lt;&gt; "", $E130/$O130, ""), ""),"")</f>
        <v>#VALUE!</v>
      </c>
      <c r="U130" s="10" t="e">
        <f>IF('FY2022'!$A132&lt;&gt;"",IF(AND(MONTH($K130) &lt;= 6, MONTH($L130) &gt;= 6), IF($O130 &lt;&gt; "", $E130/$O130, ""), ""),"")</f>
        <v>#VALUE!</v>
      </c>
      <c r="V130" s="10" t="e">
        <f>IF('FY2022'!$A132&lt;&gt;"",IF(AND(MONTH($K130) &lt;= 7, MONTH($L130) &gt;= 7 ), IF($O130 &lt;&gt; "", $E130/$O130, ""), ""),"")</f>
        <v>#VALUE!</v>
      </c>
      <c r="W130" s="10" t="e">
        <f>IF('FY2022'!$A132&lt;&gt;"",IF(AND(MONTH($K130) &lt;= 8, MONTH($L130) &gt;= 8), IF($O130 &lt;&gt; "", $E130/$O130, ""), ""),"")</f>
        <v>#VALUE!</v>
      </c>
      <c r="X130" s="10" t="e">
        <f>IF('FY2022'!$A132&lt;&gt;"",IF(AND(MONTH($K130) &lt;= 9, MONTH($L130) &gt;= 9), IF($O130 &lt;&gt; "", $E130/$O130, ""), ""),"")</f>
        <v>#VALUE!</v>
      </c>
      <c r="Y130" s="10" t="e">
        <f>IF('FY2022'!$A132&lt;&gt;"",IF(AND(MONTH($K130) &lt;= 10, MONTH($L130) &gt;= 10), IF($O130 &lt;&gt; "", $E130/$O130, ""), ""),"")</f>
        <v>#VALUE!</v>
      </c>
      <c r="Z130" s="10" t="e">
        <f>IF('FY2022'!$A132&lt;&gt;"",IF(AND(MONTH($K130) &lt;= 11, MONTH($L130) &gt;= 11), IF($O130 &lt;&gt; "", $E130/$O130, ""), ""),"")</f>
        <v>#VALUE!</v>
      </c>
      <c r="AA130" s="10" t="e">
        <f>IF('FY2022'!$A132&lt;&gt;"",IF(AND(MONTH($K130) &lt;= 12, MONTH($L130) &gt;= 12), IF($O130 &lt;&gt; "", $E130/$O130, ""), ""),"")</f>
        <v>#VALUE!</v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 t="e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#VALUE!</v>
      </c>
      <c r="L131" s="7" t="e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#VALUE!</v>
      </c>
      <c r="M131" s="7" t="e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#VALUE!</v>
      </c>
      <c r="N131" s="7" t="e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IF('FY2022'!$A133&lt;&gt;"",IF(AND(MONTH($K131) &lt;= 1, MONTH($L131) &gt;= 1), IF($O131 &lt;&gt; "", $E131/$O131, ""), ""),"")</f>
        <v>#VALUE!</v>
      </c>
      <c r="Q131" s="10" t="e">
        <f>IF('FY2022'!$A133&lt;&gt;"",IF(AND(MONTH($K131) &lt;= 2, MONTH($L131) &gt;= 2), IF($O131 &lt;&gt; "", $E131/$O131, ""), ""),"")</f>
        <v>#VALUE!</v>
      </c>
      <c r="R131" s="10" t="e">
        <f>IF('FY2022'!$A133&lt;&gt;"",IF(AND(MONTH($K131) &lt;= 3, MONTH($L131) &gt;= 3), IF($O131 &lt;&gt; "", $E131/$O131, ""), ""),"")</f>
        <v>#VALUE!</v>
      </c>
      <c r="S131" s="10" t="e">
        <f>IF('FY2022'!$A133&lt;&gt;"",IF(AND(MONTH($K131) &lt;= 4, MONTH($L131) &gt;= 4), IF($O131 &lt;&gt; "", $E131/$O131, ""), ""),"")</f>
        <v>#VALUE!</v>
      </c>
      <c r="T131" s="10" t="e">
        <f>IF('FY2022'!$A133&lt;&gt;"",IF(AND(MONTH($K131) &lt;= 5, MONTH($L131) &gt;= 5), IF($O131 &lt;&gt; "", $E131/$O131, ""), ""),"")</f>
        <v>#VALUE!</v>
      </c>
      <c r="U131" s="10" t="e">
        <f>IF('FY2022'!$A133&lt;&gt;"",IF(AND(MONTH($K131) &lt;= 6, MONTH($L131) &gt;= 6), IF($O131 &lt;&gt; "", $E131/$O131, ""), ""),"")</f>
        <v>#VALUE!</v>
      </c>
      <c r="V131" s="10" t="e">
        <f>IF('FY2022'!$A133&lt;&gt;"",IF(AND(MONTH($K131) &lt;= 7, MONTH($L131) &gt;= 7 ), IF($O131 &lt;&gt; "", $E131/$O131, ""), ""),"")</f>
        <v>#VALUE!</v>
      </c>
      <c r="W131" s="10" t="e">
        <f>IF('FY2022'!$A133&lt;&gt;"",IF(AND(MONTH($K131) &lt;= 8, MONTH($L131) &gt;= 8), IF($O131 &lt;&gt; "", $E131/$O131, ""), ""),"")</f>
        <v>#VALUE!</v>
      </c>
      <c r="X131" s="10" t="e">
        <f>IF('FY2022'!$A133&lt;&gt;"",IF(AND(MONTH($K131) &lt;= 9, MONTH($L131) &gt;= 9), IF($O131 &lt;&gt; "", $E131/$O131, ""), ""),"")</f>
        <v>#VALUE!</v>
      </c>
      <c r="Y131" s="10" t="e">
        <f>IF('FY2022'!$A133&lt;&gt;"",IF(AND(MONTH($K131) &lt;= 10, MONTH($L131) &gt;= 10), IF($O131 &lt;&gt; "", $E131/$O131, ""), ""),"")</f>
        <v>#VALUE!</v>
      </c>
      <c r="Z131" s="10" t="e">
        <f>IF('FY2022'!$A133&lt;&gt;"",IF(AND(MONTH($K131) &lt;= 11, MONTH($L131) &gt;= 11), IF($O131 &lt;&gt; "", $E131/$O131, ""), ""),"")</f>
        <v>#VALUE!</v>
      </c>
      <c r="AA131" s="10" t="e">
        <f>IF('FY2022'!$A133&lt;&gt;"",IF(AND(MONTH($K131) &lt;= 12, MONTH($L131) &gt;= 12), IF($O131 &lt;&gt; "", $E131/$O131, ""), ""),"")</f>
        <v>#VALUE!</v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 t="e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#VALUE!</v>
      </c>
      <c r="L132" s="7" t="e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#VALUE!</v>
      </c>
      <c r="M132" s="7" t="e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#VALUE!</v>
      </c>
      <c r="N132" s="7" t="e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#VALUE!</v>
      </c>
      <c r="O132" s="5" t="e">
        <f t="shared" si="2"/>
        <v>#VALUE!</v>
      </c>
      <c r="P132" s="10" t="e">
        <f>IF('FY2022'!$A134&lt;&gt;"",IF(AND(MONTH($K132) &lt;= 1, MONTH($L132) &gt;= 1), IF($O132 &lt;&gt; "", $E132/$O132, ""), ""),"")</f>
        <v>#VALUE!</v>
      </c>
      <c r="Q132" s="10" t="e">
        <f>IF('FY2022'!$A134&lt;&gt;"",IF(AND(MONTH($K132) &lt;= 2, MONTH($L132) &gt;= 2), IF($O132 &lt;&gt; "", $E132/$O132, ""), ""),"")</f>
        <v>#VALUE!</v>
      </c>
      <c r="R132" s="10" t="e">
        <f>IF('FY2022'!$A134&lt;&gt;"",IF(AND(MONTH($K132) &lt;= 3, MONTH($L132) &gt;= 3), IF($O132 &lt;&gt; "", $E132/$O132, ""), ""),"")</f>
        <v>#VALUE!</v>
      </c>
      <c r="S132" s="10" t="e">
        <f>IF('FY2022'!$A134&lt;&gt;"",IF(AND(MONTH($K132) &lt;= 4, MONTH($L132) &gt;= 4), IF($O132 &lt;&gt; "", $E132/$O132, ""), ""),"")</f>
        <v>#VALUE!</v>
      </c>
      <c r="T132" s="10" t="e">
        <f>IF('FY2022'!$A134&lt;&gt;"",IF(AND(MONTH($K132) &lt;= 5, MONTH($L132) &gt;= 5), IF($O132 &lt;&gt; "", $E132/$O132, ""), ""),"")</f>
        <v>#VALUE!</v>
      </c>
      <c r="U132" s="10" t="e">
        <f>IF('FY2022'!$A134&lt;&gt;"",IF(AND(MONTH($K132) &lt;= 6, MONTH($L132) &gt;= 6), IF($O132 &lt;&gt; "", $E132/$O132, ""), ""),"")</f>
        <v>#VALUE!</v>
      </c>
      <c r="V132" s="10" t="e">
        <f>IF('FY2022'!$A134&lt;&gt;"",IF(AND(MONTH($K132) &lt;= 7, MONTH($L132) &gt;= 7 ), IF($O132 &lt;&gt; "", $E132/$O132, ""), ""),"")</f>
        <v>#VALUE!</v>
      </c>
      <c r="W132" s="10" t="e">
        <f>IF('FY2022'!$A134&lt;&gt;"",IF(AND(MONTH($K132) &lt;= 8, MONTH($L132) &gt;= 8), IF($O132 &lt;&gt; "", $E132/$O132, ""), ""),"")</f>
        <v>#VALUE!</v>
      </c>
      <c r="X132" s="10" t="e">
        <f>IF('FY2022'!$A134&lt;&gt;"",IF(AND(MONTH($K132) &lt;= 9, MONTH($L132) &gt;= 9), IF($O132 &lt;&gt; "", $E132/$O132, ""), ""),"")</f>
        <v>#VALUE!</v>
      </c>
      <c r="Y132" s="10" t="e">
        <f>IF('FY2022'!$A134&lt;&gt;"",IF(AND(MONTH($K132) &lt;= 10, MONTH($L132) &gt;= 10), IF($O132 &lt;&gt; "", $E132/$O132, ""), ""),"")</f>
        <v>#VALUE!</v>
      </c>
      <c r="Z132" s="10" t="e">
        <f>IF('FY2022'!$A134&lt;&gt;"",IF(AND(MONTH($K132) &lt;= 11, MONTH($L132) &gt;= 11), IF($O132 &lt;&gt; "", $E132/$O132, ""), ""),"")</f>
        <v>#VALUE!</v>
      </c>
      <c r="AA132" s="10" t="e">
        <f>IF('FY2022'!$A134&lt;&gt;"",IF(AND(MONTH($K132) &lt;= 12, MONTH($L132) &gt;= 12), IF($O132 &lt;&gt; "", $E132/$O132, ""), ""),"")</f>
        <v>#VALUE!</v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 t="e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#VALUE!</v>
      </c>
      <c r="L133" s="7" t="e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#VALUE!</v>
      </c>
      <c r="M133" s="7" t="e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#VALUE!</v>
      </c>
      <c r="N133" s="7" t="e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#VALUE!</v>
      </c>
      <c r="O133" s="5" t="e">
        <f t="shared" si="2"/>
        <v>#VALUE!</v>
      </c>
      <c r="P133" s="10" t="e">
        <f>IF('FY2022'!$A135&lt;&gt;"",IF(AND(MONTH($K133) &lt;= 1, MONTH($L133) &gt;= 1), IF($O133 &lt;&gt; "", $E133/$O133, ""), ""),"")</f>
        <v>#VALUE!</v>
      </c>
      <c r="Q133" s="10" t="e">
        <f>IF('FY2022'!$A135&lt;&gt;"",IF(AND(MONTH($K133) &lt;= 2, MONTH($L133) &gt;= 2), IF($O133 &lt;&gt; "", $E133/$O133, ""), ""),"")</f>
        <v>#VALUE!</v>
      </c>
      <c r="R133" s="10" t="e">
        <f>IF('FY2022'!$A135&lt;&gt;"",IF(AND(MONTH($K133) &lt;= 3, MONTH($L133) &gt;= 3), IF($O133 &lt;&gt; "", $E133/$O133, ""), ""),"")</f>
        <v>#VALUE!</v>
      </c>
      <c r="S133" s="10" t="e">
        <f>IF('FY2022'!$A135&lt;&gt;"",IF(AND(MONTH($K133) &lt;= 4, MONTH($L133) &gt;= 4), IF($O133 &lt;&gt; "", $E133/$O133, ""), ""),"")</f>
        <v>#VALUE!</v>
      </c>
      <c r="T133" s="10" t="e">
        <f>IF('FY2022'!$A135&lt;&gt;"",IF(AND(MONTH($K133) &lt;= 5, MONTH($L133) &gt;= 5), IF($O133 &lt;&gt; "", $E133/$O133, ""), ""),"")</f>
        <v>#VALUE!</v>
      </c>
      <c r="U133" s="10" t="e">
        <f>IF('FY2022'!$A135&lt;&gt;"",IF(AND(MONTH($K133) &lt;= 6, MONTH($L133) &gt;= 6), IF($O133 &lt;&gt; "", $E133/$O133, ""), ""),"")</f>
        <v>#VALUE!</v>
      </c>
      <c r="V133" s="10" t="e">
        <f>IF('FY2022'!$A135&lt;&gt;"",IF(AND(MONTH($K133) &lt;= 7, MONTH($L133) &gt;= 7 ), IF($O133 &lt;&gt; "", $E133/$O133, ""), ""),"")</f>
        <v>#VALUE!</v>
      </c>
      <c r="W133" s="10" t="e">
        <f>IF('FY2022'!$A135&lt;&gt;"",IF(AND(MONTH($K133) &lt;= 8, MONTH($L133) &gt;= 8), IF($O133 &lt;&gt; "", $E133/$O133, ""), ""),"")</f>
        <v>#VALUE!</v>
      </c>
      <c r="X133" s="10" t="e">
        <f>IF('FY2022'!$A135&lt;&gt;"",IF(AND(MONTH($K133) &lt;= 9, MONTH($L133) &gt;= 9), IF($O133 &lt;&gt; "", $E133/$O133, ""), ""),"")</f>
        <v>#VALUE!</v>
      </c>
      <c r="Y133" s="10" t="e">
        <f>IF('FY2022'!$A135&lt;&gt;"",IF(AND(MONTH($K133) &lt;= 10, MONTH($L133) &gt;= 10), IF($O133 &lt;&gt; "", $E133/$O133, ""), ""),"")</f>
        <v>#VALUE!</v>
      </c>
      <c r="Z133" s="10" t="e">
        <f>IF('FY2022'!$A135&lt;&gt;"",IF(AND(MONTH($K133) &lt;= 11, MONTH($L133) &gt;= 11), IF($O133 &lt;&gt; "", $E133/$O133, ""), ""),"")</f>
        <v>#VALUE!</v>
      </c>
      <c r="AA133" s="10" t="e">
        <f>IF('FY2022'!$A135&lt;&gt;"",IF(AND(MONTH($K133) &lt;= 12, MONTH($L133) &gt;= 12), IF($O133 &lt;&gt; "", $E133/$O133, ""), ""),"")</f>
        <v>#VALUE!</v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 t="e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#VALUE!</v>
      </c>
      <c r="L134" s="7" t="e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#VALUE!</v>
      </c>
      <c r="M134" s="7" t="e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#VALUE!</v>
      </c>
      <c r="N134" s="7" t="e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#VALUE!</v>
      </c>
      <c r="O134" s="5" t="e">
        <f t="shared" si="2"/>
        <v>#VALUE!</v>
      </c>
      <c r="P134" s="10" t="e">
        <f>IF('FY2022'!$A136&lt;&gt;"",IF(AND(MONTH($K134) &lt;= 1, MONTH($L134) &gt;= 1), IF($O134 &lt;&gt; "", $E134/$O134, ""), ""),"")</f>
        <v>#VALUE!</v>
      </c>
      <c r="Q134" s="10" t="e">
        <f>IF('FY2022'!$A136&lt;&gt;"",IF(AND(MONTH($K134) &lt;= 2, MONTH($L134) &gt;= 2), IF($O134 &lt;&gt; "", $E134/$O134, ""), ""),"")</f>
        <v>#VALUE!</v>
      </c>
      <c r="R134" s="10" t="e">
        <f>IF('FY2022'!$A136&lt;&gt;"",IF(AND(MONTH($K134) &lt;= 3, MONTH($L134) &gt;= 3), IF($O134 &lt;&gt; "", $E134/$O134, ""), ""),"")</f>
        <v>#VALUE!</v>
      </c>
      <c r="S134" s="10" t="e">
        <f>IF('FY2022'!$A136&lt;&gt;"",IF(AND(MONTH($K134) &lt;= 4, MONTH($L134) &gt;= 4), IF($O134 &lt;&gt; "", $E134/$O134, ""), ""),"")</f>
        <v>#VALUE!</v>
      </c>
      <c r="T134" s="10" t="e">
        <f>IF('FY2022'!$A136&lt;&gt;"",IF(AND(MONTH($K134) &lt;= 5, MONTH($L134) &gt;= 5), IF($O134 &lt;&gt; "", $E134/$O134, ""), ""),"")</f>
        <v>#VALUE!</v>
      </c>
      <c r="U134" s="10" t="e">
        <f>IF('FY2022'!$A136&lt;&gt;"",IF(AND(MONTH($K134) &lt;= 6, MONTH($L134) &gt;= 6), IF($O134 &lt;&gt; "", $E134/$O134, ""), ""),"")</f>
        <v>#VALUE!</v>
      </c>
      <c r="V134" s="10" t="e">
        <f>IF('FY2022'!$A136&lt;&gt;"",IF(AND(MONTH($K134) &lt;= 7, MONTH($L134) &gt;= 7 ), IF($O134 &lt;&gt; "", $E134/$O134, ""), ""),"")</f>
        <v>#VALUE!</v>
      </c>
      <c r="W134" s="10" t="e">
        <f>IF('FY2022'!$A136&lt;&gt;"",IF(AND(MONTH($K134) &lt;= 8, MONTH($L134) &gt;= 8), IF($O134 &lt;&gt; "", $E134/$O134, ""), ""),"")</f>
        <v>#VALUE!</v>
      </c>
      <c r="X134" s="10" t="e">
        <f>IF('FY2022'!$A136&lt;&gt;"",IF(AND(MONTH($K134) &lt;= 9, MONTH($L134) &gt;= 9), IF($O134 &lt;&gt; "", $E134/$O134, ""), ""),"")</f>
        <v>#VALUE!</v>
      </c>
      <c r="Y134" s="10" t="e">
        <f>IF('FY2022'!$A136&lt;&gt;"",IF(AND(MONTH($K134) &lt;= 10, MONTH($L134) &gt;= 10), IF($O134 &lt;&gt; "", $E134/$O134, ""), ""),"")</f>
        <v>#VALUE!</v>
      </c>
      <c r="Z134" s="10" t="e">
        <f>IF('FY2022'!$A136&lt;&gt;"",IF(AND(MONTH($K134) &lt;= 11, MONTH($L134) &gt;= 11), IF($O134 &lt;&gt; "", $E134/$O134, ""), ""),"")</f>
        <v>#VALUE!</v>
      </c>
      <c r="AA134" s="10" t="e">
        <f>IF('FY2022'!$A136&lt;&gt;"",IF(AND(MONTH($K134) &lt;= 12, MONTH($L134) &gt;= 12), IF($O134 &lt;&gt; "", $E134/$O134, ""), ""),"")</f>
        <v>#VALUE!</v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 t="e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#VALUE!</v>
      </c>
      <c r="L135" s="7" t="e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#VALUE!</v>
      </c>
      <c r="M135" s="7" t="e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#VALUE!</v>
      </c>
      <c r="N135" s="7" t="e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#VALUE!</v>
      </c>
      <c r="O135" s="5" t="e">
        <f t="shared" si="2"/>
        <v>#VALUE!</v>
      </c>
      <c r="P135" s="10" t="e">
        <f>IF('FY2022'!$A137&lt;&gt;"",IF(AND(MONTH($K135) &lt;= 1, MONTH($L135) &gt;= 1), IF($O135 &lt;&gt; "", $E135/$O135, ""), ""),"")</f>
        <v>#VALUE!</v>
      </c>
      <c r="Q135" s="10" t="e">
        <f>IF('FY2022'!$A137&lt;&gt;"",IF(AND(MONTH($K135) &lt;= 2, MONTH($L135) &gt;= 2), IF($O135 &lt;&gt; "", $E135/$O135, ""), ""),"")</f>
        <v>#VALUE!</v>
      </c>
      <c r="R135" s="10" t="e">
        <f>IF('FY2022'!$A137&lt;&gt;"",IF(AND(MONTH($K135) &lt;= 3, MONTH($L135) &gt;= 3), IF($O135 &lt;&gt; "", $E135/$O135, ""), ""),"")</f>
        <v>#VALUE!</v>
      </c>
      <c r="S135" s="10" t="e">
        <f>IF('FY2022'!$A137&lt;&gt;"",IF(AND(MONTH($K135) &lt;= 4, MONTH($L135) &gt;= 4), IF($O135 &lt;&gt; "", $E135/$O135, ""), ""),"")</f>
        <v>#VALUE!</v>
      </c>
      <c r="T135" s="10" t="e">
        <f>IF('FY2022'!$A137&lt;&gt;"",IF(AND(MONTH($K135) &lt;= 5, MONTH($L135) &gt;= 5), IF($O135 &lt;&gt; "", $E135/$O135, ""), ""),"")</f>
        <v>#VALUE!</v>
      </c>
      <c r="U135" s="10" t="e">
        <f>IF('FY2022'!$A137&lt;&gt;"",IF(AND(MONTH($K135) &lt;= 6, MONTH($L135) &gt;= 6), IF($O135 &lt;&gt; "", $E135/$O135, ""), ""),"")</f>
        <v>#VALUE!</v>
      </c>
      <c r="V135" s="10" t="e">
        <f>IF('FY2022'!$A137&lt;&gt;"",IF(AND(MONTH($K135) &lt;= 7, MONTH($L135) &gt;= 7 ), IF($O135 &lt;&gt; "", $E135/$O135, ""), ""),"")</f>
        <v>#VALUE!</v>
      </c>
      <c r="W135" s="10" t="e">
        <f>IF('FY2022'!$A137&lt;&gt;"",IF(AND(MONTH($K135) &lt;= 8, MONTH($L135) &gt;= 8), IF($O135 &lt;&gt; "", $E135/$O135, ""), ""),"")</f>
        <v>#VALUE!</v>
      </c>
      <c r="X135" s="10" t="e">
        <f>IF('FY2022'!$A137&lt;&gt;"",IF(AND(MONTH($K135) &lt;= 9, MONTH($L135) &gt;= 9), IF($O135 &lt;&gt; "", $E135/$O135, ""), ""),"")</f>
        <v>#VALUE!</v>
      </c>
      <c r="Y135" s="10" t="e">
        <f>IF('FY2022'!$A137&lt;&gt;"",IF(AND(MONTH($K135) &lt;= 10, MONTH($L135) &gt;= 10), IF($O135 &lt;&gt; "", $E135/$O135, ""), ""),"")</f>
        <v>#VALUE!</v>
      </c>
      <c r="Z135" s="10" t="e">
        <f>IF('FY2022'!$A137&lt;&gt;"",IF(AND(MONTH($K135) &lt;= 11, MONTH($L135) &gt;= 11), IF($O135 &lt;&gt; "", $E135/$O135, ""), ""),"")</f>
        <v>#VALUE!</v>
      </c>
      <c r="AA135" s="10" t="e">
        <f>IF('FY2022'!$A137&lt;&gt;"",IF(AND(MONTH($K135) &lt;= 12, MONTH($L135) &gt;= 12), IF($O135 &lt;&gt; "", $E135/$O135, ""), ""),"")</f>
        <v>#VALUE!</v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 t="e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#VALUE!</v>
      </c>
      <c r="L136" s="7" t="e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#VALUE!</v>
      </c>
      <c r="M136" s="7" t="e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#VALUE!</v>
      </c>
      <c r="N136" s="7" t="e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#VALUE!</v>
      </c>
      <c r="O136" s="5" t="e">
        <f t="shared" si="2"/>
        <v>#VALUE!</v>
      </c>
      <c r="P136" s="10" t="e">
        <f>IF('FY2022'!$A138&lt;&gt;"",IF(AND(MONTH($K136) &lt;= 1, MONTH($L136) &gt;= 1), IF($O136 &lt;&gt; "", $E136/$O136, ""), ""),"")</f>
        <v>#VALUE!</v>
      </c>
      <c r="Q136" s="10" t="e">
        <f>IF('FY2022'!$A138&lt;&gt;"",IF(AND(MONTH($K136) &lt;= 2, MONTH($L136) &gt;= 2), IF($O136 &lt;&gt; "", $E136/$O136, ""), ""),"")</f>
        <v>#VALUE!</v>
      </c>
      <c r="R136" s="10" t="e">
        <f>IF('FY2022'!$A138&lt;&gt;"",IF(AND(MONTH($K136) &lt;= 3, MONTH($L136) &gt;= 3), IF($O136 &lt;&gt; "", $E136/$O136, ""), ""),"")</f>
        <v>#VALUE!</v>
      </c>
      <c r="S136" s="10" t="e">
        <f>IF('FY2022'!$A138&lt;&gt;"",IF(AND(MONTH($K136) &lt;= 4, MONTH($L136) &gt;= 4), IF($O136 &lt;&gt; "", $E136/$O136, ""), ""),"")</f>
        <v>#VALUE!</v>
      </c>
      <c r="T136" s="10" t="e">
        <f>IF('FY2022'!$A138&lt;&gt;"",IF(AND(MONTH($K136) &lt;= 5, MONTH($L136) &gt;= 5), IF($O136 &lt;&gt; "", $E136/$O136, ""), ""),"")</f>
        <v>#VALUE!</v>
      </c>
      <c r="U136" s="10" t="e">
        <f>IF('FY2022'!$A138&lt;&gt;"",IF(AND(MONTH($K136) &lt;= 6, MONTH($L136) &gt;= 6), IF($O136 &lt;&gt; "", $E136/$O136, ""), ""),"")</f>
        <v>#VALUE!</v>
      </c>
      <c r="V136" s="10" t="e">
        <f>IF('FY2022'!$A138&lt;&gt;"",IF(AND(MONTH($K136) &lt;= 7, MONTH($L136) &gt;= 7 ), IF($O136 &lt;&gt; "", $E136/$O136, ""), ""),"")</f>
        <v>#VALUE!</v>
      </c>
      <c r="W136" s="10" t="e">
        <f>IF('FY2022'!$A138&lt;&gt;"",IF(AND(MONTH($K136) &lt;= 8, MONTH($L136) &gt;= 8), IF($O136 &lt;&gt; "", $E136/$O136, ""), ""),"")</f>
        <v>#VALUE!</v>
      </c>
      <c r="X136" s="10" t="e">
        <f>IF('FY2022'!$A138&lt;&gt;"",IF(AND(MONTH($K136) &lt;= 9, MONTH($L136) &gt;= 9), IF($O136 &lt;&gt; "", $E136/$O136, ""), ""),"")</f>
        <v>#VALUE!</v>
      </c>
      <c r="Y136" s="10" t="e">
        <f>IF('FY2022'!$A138&lt;&gt;"",IF(AND(MONTH($K136) &lt;= 10, MONTH($L136) &gt;= 10), IF($O136 &lt;&gt; "", $E136/$O136, ""), ""),"")</f>
        <v>#VALUE!</v>
      </c>
      <c r="Z136" s="10" t="e">
        <f>IF('FY2022'!$A138&lt;&gt;"",IF(AND(MONTH($K136) &lt;= 11, MONTH($L136) &gt;= 11), IF($O136 &lt;&gt; "", $E136/$O136, ""), ""),"")</f>
        <v>#VALUE!</v>
      </c>
      <c r="AA136" s="10" t="e">
        <f>IF('FY2022'!$A138&lt;&gt;"",IF(AND(MONTH($K136) &lt;= 12, MONTH($L136) &gt;= 12), IF($O136 &lt;&gt; "", $E136/$O136, ""), ""),"")</f>
        <v>#VALUE!</v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 t="e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#VALUE!</v>
      </c>
      <c r="L137" s="7" t="e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#VALUE!</v>
      </c>
      <c r="M137" s="7" t="e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#VALUE!</v>
      </c>
      <c r="N137" s="7" t="e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#VALUE!</v>
      </c>
      <c r="O137" s="5" t="e">
        <f t="shared" si="2"/>
        <v>#VALUE!</v>
      </c>
      <c r="P137" s="10" t="e">
        <f>IF('FY2022'!$A139&lt;&gt;"",IF(AND(MONTH($K137) &lt;= 1, MONTH($L137) &gt;= 1), IF($O137 &lt;&gt; "", $E137/$O137, ""), ""),"")</f>
        <v>#VALUE!</v>
      </c>
      <c r="Q137" s="10" t="e">
        <f>IF('FY2022'!$A139&lt;&gt;"",IF(AND(MONTH($K137) &lt;= 2, MONTH($L137) &gt;= 2), IF($O137 &lt;&gt; "", $E137/$O137, ""), ""),"")</f>
        <v>#VALUE!</v>
      </c>
      <c r="R137" s="10" t="e">
        <f>IF('FY2022'!$A139&lt;&gt;"",IF(AND(MONTH($K137) &lt;= 3, MONTH($L137) &gt;= 3), IF($O137 &lt;&gt; "", $E137/$O137, ""), ""),"")</f>
        <v>#VALUE!</v>
      </c>
      <c r="S137" s="10" t="e">
        <f>IF('FY2022'!$A139&lt;&gt;"",IF(AND(MONTH($K137) &lt;= 4, MONTH($L137) &gt;= 4), IF($O137 &lt;&gt; "", $E137/$O137, ""), ""),"")</f>
        <v>#VALUE!</v>
      </c>
      <c r="T137" s="10" t="e">
        <f>IF('FY2022'!$A139&lt;&gt;"",IF(AND(MONTH($K137) &lt;= 5, MONTH($L137) &gt;= 5), IF($O137 &lt;&gt; "", $E137/$O137, ""), ""),"")</f>
        <v>#VALUE!</v>
      </c>
      <c r="U137" s="10" t="e">
        <f>IF('FY2022'!$A139&lt;&gt;"",IF(AND(MONTH($K137) &lt;= 6, MONTH($L137) &gt;= 6), IF($O137 &lt;&gt; "", $E137/$O137, ""), ""),"")</f>
        <v>#VALUE!</v>
      </c>
      <c r="V137" s="10" t="e">
        <f>IF('FY2022'!$A139&lt;&gt;"",IF(AND(MONTH($K137) &lt;= 7, MONTH($L137) &gt;= 7 ), IF($O137 &lt;&gt; "", $E137/$O137, ""), ""),"")</f>
        <v>#VALUE!</v>
      </c>
      <c r="W137" s="10" t="e">
        <f>IF('FY2022'!$A139&lt;&gt;"",IF(AND(MONTH($K137) &lt;= 8, MONTH($L137) &gt;= 8), IF($O137 &lt;&gt; "", $E137/$O137, ""), ""),"")</f>
        <v>#VALUE!</v>
      </c>
      <c r="X137" s="10" t="e">
        <f>IF('FY2022'!$A139&lt;&gt;"",IF(AND(MONTH($K137) &lt;= 9, MONTH($L137) &gt;= 9), IF($O137 &lt;&gt; "", $E137/$O137, ""), ""),"")</f>
        <v>#VALUE!</v>
      </c>
      <c r="Y137" s="10" t="e">
        <f>IF('FY2022'!$A139&lt;&gt;"",IF(AND(MONTH($K137) &lt;= 10, MONTH($L137) &gt;= 10), IF($O137 &lt;&gt; "", $E137/$O137, ""), ""),"")</f>
        <v>#VALUE!</v>
      </c>
      <c r="Z137" s="10" t="e">
        <f>IF('FY2022'!$A139&lt;&gt;"",IF(AND(MONTH($K137) &lt;= 11, MONTH($L137) &gt;= 11), IF($O137 &lt;&gt; "", $E137/$O137, ""), ""),"")</f>
        <v>#VALUE!</v>
      </c>
      <c r="AA137" s="10" t="e">
        <f>IF('FY2022'!$A139&lt;&gt;"",IF(AND(MONTH($K137) &lt;= 12, MONTH($L137) &gt;= 12), IF($O137 &lt;&gt; "", $E137/$O137, ""), ""),"")</f>
        <v>#VALUE!</v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 t="e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#VALUE!</v>
      </c>
      <c r="L138" s="7" t="e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#VALUE!</v>
      </c>
      <c r="M138" s="7" t="e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#VALUE!</v>
      </c>
      <c r="N138" s="7" t="e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#VALUE!</v>
      </c>
      <c r="O138" s="5" t="e">
        <f t="shared" si="2"/>
        <v>#VALUE!</v>
      </c>
      <c r="P138" s="10" t="e">
        <f>IF('FY2022'!$A140&lt;&gt;"",IF(AND(MONTH($K138) &lt;= 1, MONTH($L138) &gt;= 1), IF($O138 &lt;&gt; "", $E138/$O138, ""), ""),"")</f>
        <v>#VALUE!</v>
      </c>
      <c r="Q138" s="10" t="e">
        <f>IF('FY2022'!$A140&lt;&gt;"",IF(AND(MONTH($K138) &lt;= 2, MONTH($L138) &gt;= 2), IF($O138 &lt;&gt; "", $E138/$O138, ""), ""),"")</f>
        <v>#VALUE!</v>
      </c>
      <c r="R138" s="10" t="e">
        <f>IF('FY2022'!$A140&lt;&gt;"",IF(AND(MONTH($K138) &lt;= 3, MONTH($L138) &gt;= 3), IF($O138 &lt;&gt; "", $E138/$O138, ""), ""),"")</f>
        <v>#VALUE!</v>
      </c>
      <c r="S138" s="10" t="e">
        <f>IF('FY2022'!$A140&lt;&gt;"",IF(AND(MONTH($K138) &lt;= 4, MONTH($L138) &gt;= 4), IF($O138 &lt;&gt; "", $E138/$O138, ""), ""),"")</f>
        <v>#VALUE!</v>
      </c>
      <c r="T138" s="10" t="e">
        <f>IF('FY2022'!$A140&lt;&gt;"",IF(AND(MONTH($K138) &lt;= 5, MONTH($L138) &gt;= 5), IF($O138 &lt;&gt; "", $E138/$O138, ""), ""),"")</f>
        <v>#VALUE!</v>
      </c>
      <c r="U138" s="10" t="e">
        <f>IF('FY2022'!$A140&lt;&gt;"",IF(AND(MONTH($K138) &lt;= 6, MONTH($L138) &gt;= 6), IF($O138 &lt;&gt; "", $E138/$O138, ""), ""),"")</f>
        <v>#VALUE!</v>
      </c>
      <c r="V138" s="10" t="e">
        <f>IF('FY2022'!$A140&lt;&gt;"",IF(AND(MONTH($K138) &lt;= 7, MONTH($L138) &gt;= 7 ), IF($O138 &lt;&gt; "", $E138/$O138, ""), ""),"")</f>
        <v>#VALUE!</v>
      </c>
      <c r="W138" s="10" t="e">
        <f>IF('FY2022'!$A140&lt;&gt;"",IF(AND(MONTH($K138) &lt;= 8, MONTH($L138) &gt;= 8), IF($O138 &lt;&gt; "", $E138/$O138, ""), ""),"")</f>
        <v>#VALUE!</v>
      </c>
      <c r="X138" s="10" t="e">
        <f>IF('FY2022'!$A140&lt;&gt;"",IF(AND(MONTH($K138) &lt;= 9, MONTH($L138) &gt;= 9), IF($O138 &lt;&gt; "", $E138/$O138, ""), ""),"")</f>
        <v>#VALUE!</v>
      </c>
      <c r="Y138" s="10" t="e">
        <f>IF('FY2022'!$A140&lt;&gt;"",IF(AND(MONTH($K138) &lt;= 10, MONTH($L138) &gt;= 10), IF($O138 &lt;&gt; "", $E138/$O138, ""), ""),"")</f>
        <v>#VALUE!</v>
      </c>
      <c r="Z138" s="10" t="e">
        <f>IF('FY2022'!$A140&lt;&gt;"",IF(AND(MONTH($K138) &lt;= 11, MONTH($L138) &gt;= 11), IF($O138 &lt;&gt; "", $E138/$O138, ""), ""),"")</f>
        <v>#VALUE!</v>
      </c>
      <c r="AA138" s="10" t="e">
        <f>IF('FY2022'!$A140&lt;&gt;"",IF(AND(MONTH($K138) &lt;= 12, MONTH($L138) &gt;= 12), IF($O138 &lt;&gt; "", $E138/$O138, ""), ""),"")</f>
        <v>#VALUE!</v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 t="e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#VALUE!</v>
      </c>
      <c r="L139" s="7" t="e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#VALUE!</v>
      </c>
      <c r="M139" s="7" t="e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#VALUE!</v>
      </c>
      <c r="N139" s="7" t="e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#VALUE!</v>
      </c>
      <c r="O139" s="5" t="e">
        <f t="shared" si="2"/>
        <v>#VALUE!</v>
      </c>
      <c r="P139" s="10" t="e">
        <f>IF('FY2022'!$A141&lt;&gt;"",IF(AND(MONTH($K139) &lt;= 1, MONTH($L139) &gt;= 1), IF($O139 &lt;&gt; "", $E139/$O139, ""), ""),"")</f>
        <v>#VALUE!</v>
      </c>
      <c r="Q139" s="10" t="e">
        <f>IF('FY2022'!$A141&lt;&gt;"",IF(AND(MONTH($K139) &lt;= 2, MONTH($L139) &gt;= 2), IF($O139 &lt;&gt; "", $E139/$O139, ""), ""),"")</f>
        <v>#VALUE!</v>
      </c>
      <c r="R139" s="10" t="e">
        <f>IF('FY2022'!$A141&lt;&gt;"",IF(AND(MONTH($K139) &lt;= 3, MONTH($L139) &gt;= 3), IF($O139 &lt;&gt; "", $E139/$O139, ""), ""),"")</f>
        <v>#VALUE!</v>
      </c>
      <c r="S139" s="10" t="e">
        <f>IF('FY2022'!$A141&lt;&gt;"",IF(AND(MONTH($K139) &lt;= 4, MONTH($L139) &gt;= 4), IF($O139 &lt;&gt; "", $E139/$O139, ""), ""),"")</f>
        <v>#VALUE!</v>
      </c>
      <c r="T139" s="10" t="e">
        <f>IF('FY2022'!$A141&lt;&gt;"",IF(AND(MONTH($K139) &lt;= 5, MONTH($L139) &gt;= 5), IF($O139 &lt;&gt; "", $E139/$O139, ""), ""),"")</f>
        <v>#VALUE!</v>
      </c>
      <c r="U139" s="10" t="e">
        <f>IF('FY2022'!$A141&lt;&gt;"",IF(AND(MONTH($K139) &lt;= 6, MONTH($L139) &gt;= 6), IF($O139 &lt;&gt; "", $E139/$O139, ""), ""),"")</f>
        <v>#VALUE!</v>
      </c>
      <c r="V139" s="10" t="e">
        <f>IF('FY2022'!$A141&lt;&gt;"",IF(AND(MONTH($K139) &lt;= 7, MONTH($L139) &gt;= 7 ), IF($O139 &lt;&gt; "", $E139/$O139, ""), ""),"")</f>
        <v>#VALUE!</v>
      </c>
      <c r="W139" s="10" t="e">
        <f>IF('FY2022'!$A141&lt;&gt;"",IF(AND(MONTH($K139) &lt;= 8, MONTH($L139) &gt;= 8), IF($O139 &lt;&gt; "", $E139/$O139, ""), ""),"")</f>
        <v>#VALUE!</v>
      </c>
      <c r="X139" s="10" t="e">
        <f>IF('FY2022'!$A141&lt;&gt;"",IF(AND(MONTH($K139) &lt;= 9, MONTH($L139) &gt;= 9), IF($O139 &lt;&gt; "", $E139/$O139, ""), ""),"")</f>
        <v>#VALUE!</v>
      </c>
      <c r="Y139" s="10" t="e">
        <f>IF('FY2022'!$A141&lt;&gt;"",IF(AND(MONTH($K139) &lt;= 10, MONTH($L139) &gt;= 10), IF($O139 &lt;&gt; "", $E139/$O139, ""), ""),"")</f>
        <v>#VALUE!</v>
      </c>
      <c r="Z139" s="10" t="e">
        <f>IF('FY2022'!$A141&lt;&gt;"",IF(AND(MONTH($K139) &lt;= 11, MONTH($L139) &gt;= 11), IF($O139 &lt;&gt; "", $E139/$O139, ""), ""),"")</f>
        <v>#VALUE!</v>
      </c>
      <c r="AA139" s="10" t="e">
        <f>IF('FY2022'!$A141&lt;&gt;"",IF(AND(MONTH($K139) &lt;= 12, MONTH($L139) &gt;= 12), IF($O139 &lt;&gt; "", $E139/$O139, ""), ""),"")</f>
        <v>#VALUE!</v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 t="e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#VALUE!</v>
      </c>
      <c r="L140" s="7" t="e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#VALUE!</v>
      </c>
      <c r="M140" s="7" t="e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#VALUE!</v>
      </c>
      <c r="N140" s="7" t="e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#VALUE!</v>
      </c>
      <c r="O140" s="5" t="e">
        <f t="shared" si="2"/>
        <v>#VALUE!</v>
      </c>
      <c r="P140" s="10" t="e">
        <f>IF('FY2022'!$A142&lt;&gt;"",IF(AND(MONTH($K140) &lt;= 1, MONTH($L140) &gt;= 1), IF($O140 &lt;&gt; "", $E140/$O140, ""), ""),"")</f>
        <v>#VALUE!</v>
      </c>
      <c r="Q140" s="10" t="e">
        <f>IF('FY2022'!$A142&lt;&gt;"",IF(AND(MONTH($K140) &lt;= 2, MONTH($L140) &gt;= 2), IF($O140 &lt;&gt; "", $E140/$O140, ""), ""),"")</f>
        <v>#VALUE!</v>
      </c>
      <c r="R140" s="10" t="e">
        <f>IF('FY2022'!$A142&lt;&gt;"",IF(AND(MONTH($K140) &lt;= 3, MONTH($L140) &gt;= 3), IF($O140 &lt;&gt; "", $E140/$O140, ""), ""),"")</f>
        <v>#VALUE!</v>
      </c>
      <c r="S140" s="10" t="e">
        <f>IF('FY2022'!$A142&lt;&gt;"",IF(AND(MONTH($K140) &lt;= 4, MONTH($L140) &gt;= 4), IF($O140 &lt;&gt; "", $E140/$O140, ""), ""),"")</f>
        <v>#VALUE!</v>
      </c>
      <c r="T140" s="10" t="e">
        <f>IF('FY2022'!$A142&lt;&gt;"",IF(AND(MONTH($K140) &lt;= 5, MONTH($L140) &gt;= 5), IF($O140 &lt;&gt; "", $E140/$O140, ""), ""),"")</f>
        <v>#VALUE!</v>
      </c>
      <c r="U140" s="10" t="e">
        <f>IF('FY2022'!$A142&lt;&gt;"",IF(AND(MONTH($K140) &lt;= 6, MONTH($L140) &gt;= 6), IF($O140 &lt;&gt; "", $E140/$O140, ""), ""),"")</f>
        <v>#VALUE!</v>
      </c>
      <c r="V140" s="10" t="e">
        <f>IF('FY2022'!$A142&lt;&gt;"",IF(AND(MONTH($K140) &lt;= 7, MONTH($L140) &gt;= 7 ), IF($O140 &lt;&gt; "", $E140/$O140, ""), ""),"")</f>
        <v>#VALUE!</v>
      </c>
      <c r="W140" s="10" t="e">
        <f>IF('FY2022'!$A142&lt;&gt;"",IF(AND(MONTH($K140) &lt;= 8, MONTH($L140) &gt;= 8), IF($O140 &lt;&gt; "", $E140/$O140, ""), ""),"")</f>
        <v>#VALUE!</v>
      </c>
      <c r="X140" s="10" t="e">
        <f>IF('FY2022'!$A142&lt;&gt;"",IF(AND(MONTH($K140) &lt;= 9, MONTH($L140) &gt;= 9), IF($O140 &lt;&gt; "", $E140/$O140, ""), ""),"")</f>
        <v>#VALUE!</v>
      </c>
      <c r="Y140" s="10" t="e">
        <f>IF('FY2022'!$A142&lt;&gt;"",IF(AND(MONTH($K140) &lt;= 10, MONTH($L140) &gt;= 10), IF($O140 &lt;&gt; "", $E140/$O140, ""), ""),"")</f>
        <v>#VALUE!</v>
      </c>
      <c r="Z140" s="10" t="e">
        <f>IF('FY2022'!$A142&lt;&gt;"",IF(AND(MONTH($K140) &lt;= 11, MONTH($L140) &gt;= 11), IF($O140 &lt;&gt; "", $E140/$O140, ""), ""),"")</f>
        <v>#VALUE!</v>
      </c>
      <c r="AA140" s="10" t="e">
        <f>IF('FY2022'!$A142&lt;&gt;"",IF(AND(MONTH($K140) &lt;= 12, MONTH($L140) &gt;= 12), IF($O140 &lt;&gt; "", $E140/$O140, ""), ""),"")</f>
        <v>#VALUE!</v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 t="e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#VALUE!</v>
      </c>
      <c r="L141" s="7" t="e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#VALUE!</v>
      </c>
      <c r="M141" s="7" t="e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#VALUE!</v>
      </c>
      <c r="N141" s="7" t="e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#VALUE!</v>
      </c>
      <c r="O141" s="5" t="e">
        <f t="shared" si="2"/>
        <v>#VALUE!</v>
      </c>
      <c r="P141" s="10" t="e">
        <f>IF('FY2022'!$A143&lt;&gt;"",IF(AND(MONTH($K141) &lt;= 1, MONTH($L141) &gt;= 1), IF($O141 &lt;&gt; "", $E141/$O141, ""), ""),"")</f>
        <v>#VALUE!</v>
      </c>
      <c r="Q141" s="10" t="e">
        <f>IF('FY2022'!$A143&lt;&gt;"",IF(AND(MONTH($K141) &lt;= 2, MONTH($L141) &gt;= 2), IF($O141 &lt;&gt; "", $E141/$O141, ""), ""),"")</f>
        <v>#VALUE!</v>
      </c>
      <c r="R141" s="10" t="e">
        <f>IF('FY2022'!$A143&lt;&gt;"",IF(AND(MONTH($K141) &lt;= 3, MONTH($L141) &gt;= 3), IF($O141 &lt;&gt; "", $E141/$O141, ""), ""),"")</f>
        <v>#VALUE!</v>
      </c>
      <c r="S141" s="10" t="e">
        <f>IF('FY2022'!$A143&lt;&gt;"",IF(AND(MONTH($K141) &lt;= 4, MONTH($L141) &gt;= 4), IF($O141 &lt;&gt; "", $E141/$O141, ""), ""),"")</f>
        <v>#VALUE!</v>
      </c>
      <c r="T141" s="10" t="e">
        <f>IF('FY2022'!$A143&lt;&gt;"",IF(AND(MONTH($K141) &lt;= 5, MONTH($L141) &gt;= 5), IF($O141 &lt;&gt; "", $E141/$O141, ""), ""),"")</f>
        <v>#VALUE!</v>
      </c>
      <c r="U141" s="10" t="e">
        <f>IF('FY2022'!$A143&lt;&gt;"",IF(AND(MONTH($K141) &lt;= 6, MONTH($L141) &gt;= 6), IF($O141 &lt;&gt; "", $E141/$O141, ""), ""),"")</f>
        <v>#VALUE!</v>
      </c>
      <c r="V141" s="10" t="e">
        <f>IF('FY2022'!$A143&lt;&gt;"",IF(AND(MONTH($K141) &lt;= 7, MONTH($L141) &gt;= 7 ), IF($O141 &lt;&gt; "", $E141/$O141, ""), ""),"")</f>
        <v>#VALUE!</v>
      </c>
      <c r="W141" s="10" t="e">
        <f>IF('FY2022'!$A143&lt;&gt;"",IF(AND(MONTH($K141) &lt;= 8, MONTH($L141) &gt;= 8), IF($O141 &lt;&gt; "", $E141/$O141, ""), ""),"")</f>
        <v>#VALUE!</v>
      </c>
      <c r="X141" s="10" t="e">
        <f>IF('FY2022'!$A143&lt;&gt;"",IF(AND(MONTH($K141) &lt;= 9, MONTH($L141) &gt;= 9), IF($O141 &lt;&gt; "", $E141/$O141, ""), ""),"")</f>
        <v>#VALUE!</v>
      </c>
      <c r="Y141" s="10" t="e">
        <f>IF('FY2022'!$A143&lt;&gt;"",IF(AND(MONTH($K141) &lt;= 10, MONTH($L141) &gt;= 10), IF($O141 &lt;&gt; "", $E141/$O141, ""), ""),"")</f>
        <v>#VALUE!</v>
      </c>
      <c r="Z141" s="10" t="e">
        <f>IF('FY2022'!$A143&lt;&gt;"",IF(AND(MONTH($K141) &lt;= 11, MONTH($L141) &gt;= 11), IF($O141 &lt;&gt; "", $E141/$O141, ""), ""),"")</f>
        <v>#VALUE!</v>
      </c>
      <c r="AA141" s="10" t="e">
        <f>IF('FY2022'!$A143&lt;&gt;"",IF(AND(MONTH($K141) &lt;= 12, MONTH($L141) &gt;= 12), IF($O141 &lt;&gt; "", $E141/$O141, ""), ""),"")</f>
        <v>#VALUE!</v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 t="e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#VALUE!</v>
      </c>
      <c r="L142" s="7" t="e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#VALUE!</v>
      </c>
      <c r="M142" s="7" t="e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#VALUE!</v>
      </c>
      <c r="N142" s="7" t="e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#VALUE!</v>
      </c>
      <c r="O142" s="5" t="e">
        <f t="shared" si="2"/>
        <v>#VALUE!</v>
      </c>
      <c r="P142" s="10" t="e">
        <f>IF('FY2022'!$A144&lt;&gt;"",IF(AND(MONTH($K142) &lt;= 1, MONTH($L142) &gt;= 1), IF($O142 &lt;&gt; "", $E142/$O142, ""), ""),"")</f>
        <v>#VALUE!</v>
      </c>
      <c r="Q142" s="10" t="e">
        <f>IF('FY2022'!$A144&lt;&gt;"",IF(AND(MONTH($K142) &lt;= 2, MONTH($L142) &gt;= 2), IF($O142 &lt;&gt; "", $E142/$O142, ""), ""),"")</f>
        <v>#VALUE!</v>
      </c>
      <c r="R142" s="10" t="e">
        <f>IF('FY2022'!$A144&lt;&gt;"",IF(AND(MONTH($K142) &lt;= 3, MONTH($L142) &gt;= 3), IF($O142 &lt;&gt; "", $E142/$O142, ""), ""),"")</f>
        <v>#VALUE!</v>
      </c>
      <c r="S142" s="10" t="e">
        <f>IF('FY2022'!$A144&lt;&gt;"",IF(AND(MONTH($K142) &lt;= 4, MONTH($L142) &gt;= 4), IF($O142 &lt;&gt; "", $E142/$O142, ""), ""),"")</f>
        <v>#VALUE!</v>
      </c>
      <c r="T142" s="10" t="e">
        <f>IF('FY2022'!$A144&lt;&gt;"",IF(AND(MONTH($K142) &lt;= 5, MONTH($L142) &gt;= 5), IF($O142 &lt;&gt; "", $E142/$O142, ""), ""),"")</f>
        <v>#VALUE!</v>
      </c>
      <c r="U142" s="10" t="e">
        <f>IF('FY2022'!$A144&lt;&gt;"",IF(AND(MONTH($K142) &lt;= 6, MONTH($L142) &gt;= 6), IF($O142 &lt;&gt; "", $E142/$O142, ""), ""),"")</f>
        <v>#VALUE!</v>
      </c>
      <c r="V142" s="10" t="e">
        <f>IF('FY2022'!$A144&lt;&gt;"",IF(AND(MONTH($K142) &lt;= 7, MONTH($L142) &gt;= 7 ), IF($O142 &lt;&gt; "", $E142/$O142, ""), ""),"")</f>
        <v>#VALUE!</v>
      </c>
      <c r="W142" s="10" t="e">
        <f>IF('FY2022'!$A144&lt;&gt;"",IF(AND(MONTH($K142) &lt;= 8, MONTH($L142) &gt;= 8), IF($O142 &lt;&gt; "", $E142/$O142, ""), ""),"")</f>
        <v>#VALUE!</v>
      </c>
      <c r="X142" s="10" t="e">
        <f>IF('FY2022'!$A144&lt;&gt;"",IF(AND(MONTH($K142) &lt;= 9, MONTH($L142) &gt;= 9), IF($O142 &lt;&gt; "", $E142/$O142, ""), ""),"")</f>
        <v>#VALUE!</v>
      </c>
      <c r="Y142" s="10" t="e">
        <f>IF('FY2022'!$A144&lt;&gt;"",IF(AND(MONTH($K142) &lt;= 10, MONTH($L142) &gt;= 10), IF($O142 &lt;&gt; "", $E142/$O142, ""), ""),"")</f>
        <v>#VALUE!</v>
      </c>
      <c r="Z142" s="10" t="e">
        <f>IF('FY2022'!$A144&lt;&gt;"",IF(AND(MONTH($K142) &lt;= 11, MONTH($L142) &gt;= 11), IF($O142 &lt;&gt; "", $E142/$O142, ""), ""),"")</f>
        <v>#VALUE!</v>
      </c>
      <c r="AA142" s="10" t="e">
        <f>IF('FY2022'!$A144&lt;&gt;"",IF(AND(MONTH($K142) &lt;= 12, MONTH($L142) &gt;= 12), IF($O142 &lt;&gt; "", $E142/$O142, ""), ""),"")</f>
        <v>#VALUE!</v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 t="e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#VALUE!</v>
      </c>
      <c r="L143" s="7" t="e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#VALUE!</v>
      </c>
      <c r="M143" s="7" t="e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#VALUE!</v>
      </c>
      <c r="N143" s="7" t="e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#VALUE!</v>
      </c>
      <c r="O143" s="5" t="e">
        <f t="shared" si="2"/>
        <v>#VALUE!</v>
      </c>
      <c r="P143" s="10" t="e">
        <f>IF('FY2022'!$A145&lt;&gt;"",IF(AND(MONTH($K143) &lt;= 1, MONTH($L143) &gt;= 1), IF($O143 &lt;&gt; "", $E143/$O143, ""), ""),"")</f>
        <v>#VALUE!</v>
      </c>
      <c r="Q143" s="10" t="e">
        <f>IF('FY2022'!$A145&lt;&gt;"",IF(AND(MONTH($K143) &lt;= 2, MONTH($L143) &gt;= 2), IF($O143 &lt;&gt; "", $E143/$O143, ""), ""),"")</f>
        <v>#VALUE!</v>
      </c>
      <c r="R143" s="10" t="e">
        <f>IF('FY2022'!$A145&lt;&gt;"",IF(AND(MONTH($K143) &lt;= 3, MONTH($L143) &gt;= 3), IF($O143 &lt;&gt; "", $E143/$O143, ""), ""),"")</f>
        <v>#VALUE!</v>
      </c>
      <c r="S143" s="10" t="e">
        <f>IF('FY2022'!$A145&lt;&gt;"",IF(AND(MONTH($K143) &lt;= 4, MONTH($L143) &gt;= 4), IF($O143 &lt;&gt; "", $E143/$O143, ""), ""),"")</f>
        <v>#VALUE!</v>
      </c>
      <c r="T143" s="10" t="e">
        <f>IF('FY2022'!$A145&lt;&gt;"",IF(AND(MONTH($K143) &lt;= 5, MONTH($L143) &gt;= 5), IF($O143 &lt;&gt; "", $E143/$O143, ""), ""),"")</f>
        <v>#VALUE!</v>
      </c>
      <c r="U143" s="10" t="e">
        <f>IF('FY2022'!$A145&lt;&gt;"",IF(AND(MONTH($K143) &lt;= 6, MONTH($L143) &gt;= 6), IF($O143 &lt;&gt; "", $E143/$O143, ""), ""),"")</f>
        <v>#VALUE!</v>
      </c>
      <c r="V143" s="10" t="e">
        <f>IF('FY2022'!$A145&lt;&gt;"",IF(AND(MONTH($K143) &lt;= 7, MONTH($L143) &gt;= 7 ), IF($O143 &lt;&gt; "", $E143/$O143, ""), ""),"")</f>
        <v>#VALUE!</v>
      </c>
      <c r="W143" s="10" t="e">
        <f>IF('FY2022'!$A145&lt;&gt;"",IF(AND(MONTH($K143) &lt;= 8, MONTH($L143) &gt;= 8), IF($O143 &lt;&gt; "", $E143/$O143, ""), ""),"")</f>
        <v>#VALUE!</v>
      </c>
      <c r="X143" s="10" t="e">
        <f>IF('FY2022'!$A145&lt;&gt;"",IF(AND(MONTH($K143) &lt;= 9, MONTH($L143) &gt;= 9), IF($O143 &lt;&gt; "", $E143/$O143, ""), ""),"")</f>
        <v>#VALUE!</v>
      </c>
      <c r="Y143" s="10" t="e">
        <f>IF('FY2022'!$A145&lt;&gt;"",IF(AND(MONTH($K143) &lt;= 10, MONTH($L143) &gt;= 10), IF($O143 &lt;&gt; "", $E143/$O143, ""), ""),"")</f>
        <v>#VALUE!</v>
      </c>
      <c r="Z143" s="10" t="e">
        <f>IF('FY2022'!$A145&lt;&gt;"",IF(AND(MONTH($K143) &lt;= 11, MONTH($L143) &gt;= 11), IF($O143 &lt;&gt; "", $E143/$O143, ""), ""),"")</f>
        <v>#VALUE!</v>
      </c>
      <c r="AA143" s="10" t="e">
        <f>IF('FY2022'!$A145&lt;&gt;"",IF(AND(MONTH($K143) &lt;= 12, MONTH($L143) &gt;= 12), IF($O143 &lt;&gt; "", $E143/$O143, ""), ""),"")</f>
        <v>#VALUE!</v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 t="e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#VALUE!</v>
      </c>
      <c r="L144" s="7" t="e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#VALUE!</v>
      </c>
      <c r="M144" s="7" t="e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#VALUE!</v>
      </c>
      <c r="N144" s="7" t="e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#VALUE!</v>
      </c>
      <c r="O144" s="5" t="e">
        <f t="shared" si="2"/>
        <v>#VALUE!</v>
      </c>
      <c r="P144" s="10" t="e">
        <f>IF('FY2022'!$A146&lt;&gt;"",IF(AND(MONTH($K144) &lt;= 1, MONTH($L144) &gt;= 1), IF($O144 &lt;&gt; "", $E144/$O144, ""), ""),"")</f>
        <v>#VALUE!</v>
      </c>
      <c r="Q144" s="10" t="e">
        <f>IF('FY2022'!$A146&lt;&gt;"",IF(AND(MONTH($K144) &lt;= 2, MONTH($L144) &gt;= 2), IF($O144 &lt;&gt; "", $E144/$O144, ""), ""),"")</f>
        <v>#VALUE!</v>
      </c>
      <c r="R144" s="10" t="e">
        <f>IF('FY2022'!$A146&lt;&gt;"",IF(AND(MONTH($K144) &lt;= 3, MONTH($L144) &gt;= 3), IF($O144 &lt;&gt; "", $E144/$O144, ""), ""),"")</f>
        <v>#VALUE!</v>
      </c>
      <c r="S144" s="10" t="e">
        <f>IF('FY2022'!$A146&lt;&gt;"",IF(AND(MONTH($K144) &lt;= 4, MONTH($L144) &gt;= 4), IF($O144 &lt;&gt; "", $E144/$O144, ""), ""),"")</f>
        <v>#VALUE!</v>
      </c>
      <c r="T144" s="10" t="e">
        <f>IF('FY2022'!$A146&lt;&gt;"",IF(AND(MONTH($K144) &lt;= 5, MONTH($L144) &gt;= 5), IF($O144 &lt;&gt; "", $E144/$O144, ""), ""),"")</f>
        <v>#VALUE!</v>
      </c>
      <c r="U144" s="10" t="e">
        <f>IF('FY2022'!$A146&lt;&gt;"",IF(AND(MONTH($K144) &lt;= 6, MONTH($L144) &gt;= 6), IF($O144 &lt;&gt; "", $E144/$O144, ""), ""),"")</f>
        <v>#VALUE!</v>
      </c>
      <c r="V144" s="10" t="e">
        <f>IF('FY2022'!$A146&lt;&gt;"",IF(AND(MONTH($K144) &lt;= 7, MONTH($L144) &gt;= 7 ), IF($O144 &lt;&gt; "", $E144/$O144, ""), ""),"")</f>
        <v>#VALUE!</v>
      </c>
      <c r="W144" s="10" t="e">
        <f>IF('FY2022'!$A146&lt;&gt;"",IF(AND(MONTH($K144) &lt;= 8, MONTH($L144) &gt;= 8), IF($O144 &lt;&gt; "", $E144/$O144, ""), ""),"")</f>
        <v>#VALUE!</v>
      </c>
      <c r="X144" s="10" t="e">
        <f>IF('FY2022'!$A146&lt;&gt;"",IF(AND(MONTH($K144) &lt;= 9, MONTH($L144) &gt;= 9), IF($O144 &lt;&gt; "", $E144/$O144, ""), ""),"")</f>
        <v>#VALUE!</v>
      </c>
      <c r="Y144" s="10" t="e">
        <f>IF('FY2022'!$A146&lt;&gt;"",IF(AND(MONTH($K144) &lt;= 10, MONTH($L144) &gt;= 10), IF($O144 &lt;&gt; "", $E144/$O144, ""), ""),"")</f>
        <v>#VALUE!</v>
      </c>
      <c r="Z144" s="10" t="e">
        <f>IF('FY2022'!$A146&lt;&gt;"",IF(AND(MONTH($K144) &lt;= 11, MONTH($L144) &gt;= 11), IF($O144 &lt;&gt; "", $E144/$O144, ""), ""),"")</f>
        <v>#VALUE!</v>
      </c>
      <c r="AA144" s="10" t="e">
        <f>IF('FY2022'!$A146&lt;&gt;"",IF(AND(MONTH($K144) &lt;= 12, MONTH($L144) &gt;= 12), IF($O144 &lt;&gt; "", $E144/$O144, ""), ""),"")</f>
        <v>#VALUE!</v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 t="e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#VALUE!</v>
      </c>
      <c r="L145" s="7" t="e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#VALUE!</v>
      </c>
      <c r="M145" s="7" t="e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#VALUE!</v>
      </c>
      <c r="N145" s="7" t="e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#VALUE!</v>
      </c>
      <c r="O145" s="5" t="e">
        <f t="shared" si="2"/>
        <v>#VALUE!</v>
      </c>
      <c r="P145" s="10" t="e">
        <f>IF('FY2022'!$A147&lt;&gt;"",IF(AND(MONTH($K145) &lt;= 1, MONTH($L145) &gt;= 1), IF($O145 &lt;&gt; "", $E145/$O145, ""), ""),"")</f>
        <v>#VALUE!</v>
      </c>
      <c r="Q145" s="10" t="e">
        <f>IF('FY2022'!$A147&lt;&gt;"",IF(AND(MONTH($K145) &lt;= 2, MONTH($L145) &gt;= 2), IF($O145 &lt;&gt; "", $E145/$O145, ""), ""),"")</f>
        <v>#VALUE!</v>
      </c>
      <c r="R145" s="10" t="e">
        <f>IF('FY2022'!$A147&lt;&gt;"",IF(AND(MONTH($K145) &lt;= 3, MONTH($L145) &gt;= 3), IF($O145 &lt;&gt; "", $E145/$O145, ""), ""),"")</f>
        <v>#VALUE!</v>
      </c>
      <c r="S145" s="10" t="e">
        <f>IF('FY2022'!$A147&lt;&gt;"",IF(AND(MONTH($K145) &lt;= 4, MONTH($L145) &gt;= 4), IF($O145 &lt;&gt; "", $E145/$O145, ""), ""),"")</f>
        <v>#VALUE!</v>
      </c>
      <c r="T145" s="10" t="e">
        <f>IF('FY2022'!$A147&lt;&gt;"",IF(AND(MONTH($K145) &lt;= 5, MONTH($L145) &gt;= 5), IF($O145 &lt;&gt; "", $E145/$O145, ""), ""),"")</f>
        <v>#VALUE!</v>
      </c>
      <c r="U145" s="10" t="e">
        <f>IF('FY2022'!$A147&lt;&gt;"",IF(AND(MONTH($K145) &lt;= 6, MONTH($L145) &gt;= 6), IF($O145 &lt;&gt; "", $E145/$O145, ""), ""),"")</f>
        <v>#VALUE!</v>
      </c>
      <c r="V145" s="10" t="e">
        <f>IF('FY2022'!$A147&lt;&gt;"",IF(AND(MONTH($K145) &lt;= 7, MONTH($L145) &gt;= 7 ), IF($O145 &lt;&gt; "", $E145/$O145, ""), ""),"")</f>
        <v>#VALUE!</v>
      </c>
      <c r="W145" s="10" t="e">
        <f>IF('FY2022'!$A147&lt;&gt;"",IF(AND(MONTH($K145) &lt;= 8, MONTH($L145) &gt;= 8), IF($O145 &lt;&gt; "", $E145/$O145, ""), ""),"")</f>
        <v>#VALUE!</v>
      </c>
      <c r="X145" s="10" t="e">
        <f>IF('FY2022'!$A147&lt;&gt;"",IF(AND(MONTH($K145) &lt;= 9, MONTH($L145) &gt;= 9), IF($O145 &lt;&gt; "", $E145/$O145, ""), ""),"")</f>
        <v>#VALUE!</v>
      </c>
      <c r="Y145" s="10" t="e">
        <f>IF('FY2022'!$A147&lt;&gt;"",IF(AND(MONTH($K145) &lt;= 10, MONTH($L145) &gt;= 10), IF($O145 &lt;&gt; "", $E145/$O145, ""), ""),"")</f>
        <v>#VALUE!</v>
      </c>
      <c r="Z145" s="10" t="e">
        <f>IF('FY2022'!$A147&lt;&gt;"",IF(AND(MONTH($K145) &lt;= 11, MONTH($L145) &gt;= 11), IF($O145 &lt;&gt; "", $E145/$O145, ""), ""),"")</f>
        <v>#VALUE!</v>
      </c>
      <c r="AA145" s="10" t="e">
        <f>IF('FY2022'!$A147&lt;&gt;"",IF(AND(MONTH($K145) &lt;= 12, MONTH($L145) &gt;= 12), IF($O145 &lt;&gt; "", $E145/$O145, ""), ""),"")</f>
        <v>#VALUE!</v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 t="e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#VALUE!</v>
      </c>
      <c r="L146" s="7" t="e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#VALUE!</v>
      </c>
      <c r="M146" s="7" t="e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#VALUE!</v>
      </c>
      <c r="N146" s="7" t="e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#VALUE!</v>
      </c>
      <c r="O146" s="5" t="e">
        <f t="shared" si="2"/>
        <v>#VALUE!</v>
      </c>
      <c r="P146" s="10" t="e">
        <f>IF('FY2022'!$A148&lt;&gt;"",IF(AND(MONTH($K146) &lt;= 1, MONTH($L146) &gt;= 1), IF($O146 &lt;&gt; "", $E146/$O146, ""), ""),"")</f>
        <v>#VALUE!</v>
      </c>
      <c r="Q146" s="10" t="e">
        <f>IF('FY2022'!$A148&lt;&gt;"",IF(AND(MONTH($K146) &lt;= 2, MONTH($L146) &gt;= 2), IF($O146 &lt;&gt; "", $E146/$O146, ""), ""),"")</f>
        <v>#VALUE!</v>
      </c>
      <c r="R146" s="10" t="e">
        <f>IF('FY2022'!$A148&lt;&gt;"",IF(AND(MONTH($K146) &lt;= 3, MONTH($L146) &gt;= 3), IF($O146 &lt;&gt; "", $E146/$O146, ""), ""),"")</f>
        <v>#VALUE!</v>
      </c>
      <c r="S146" s="10" t="e">
        <f>IF('FY2022'!$A148&lt;&gt;"",IF(AND(MONTH($K146) &lt;= 4, MONTH($L146) &gt;= 4), IF($O146 &lt;&gt; "", $E146/$O146, ""), ""),"")</f>
        <v>#VALUE!</v>
      </c>
      <c r="T146" s="10" t="e">
        <f>IF('FY2022'!$A148&lt;&gt;"",IF(AND(MONTH($K146) &lt;= 5, MONTH($L146) &gt;= 5), IF($O146 &lt;&gt; "", $E146/$O146, ""), ""),"")</f>
        <v>#VALUE!</v>
      </c>
      <c r="U146" s="10" t="e">
        <f>IF('FY2022'!$A148&lt;&gt;"",IF(AND(MONTH($K146) &lt;= 6, MONTH($L146) &gt;= 6), IF($O146 &lt;&gt; "", $E146/$O146, ""), ""),"")</f>
        <v>#VALUE!</v>
      </c>
      <c r="V146" s="10" t="e">
        <f>IF('FY2022'!$A148&lt;&gt;"",IF(AND(MONTH($K146) &lt;= 7, MONTH($L146) &gt;= 7 ), IF($O146 &lt;&gt; "", $E146/$O146, ""), ""),"")</f>
        <v>#VALUE!</v>
      </c>
      <c r="W146" s="10" t="e">
        <f>IF('FY2022'!$A148&lt;&gt;"",IF(AND(MONTH($K146) &lt;= 8, MONTH($L146) &gt;= 8), IF($O146 &lt;&gt; "", $E146/$O146, ""), ""),"")</f>
        <v>#VALUE!</v>
      </c>
      <c r="X146" s="10" t="e">
        <f>IF('FY2022'!$A148&lt;&gt;"",IF(AND(MONTH($K146) &lt;= 9, MONTH($L146) &gt;= 9), IF($O146 &lt;&gt; "", $E146/$O146, ""), ""),"")</f>
        <v>#VALUE!</v>
      </c>
      <c r="Y146" s="10" t="e">
        <f>IF('FY2022'!$A148&lt;&gt;"",IF(AND(MONTH($K146) &lt;= 10, MONTH($L146) &gt;= 10), IF($O146 &lt;&gt; "", $E146/$O146, ""), ""),"")</f>
        <v>#VALUE!</v>
      </c>
      <c r="Z146" s="10" t="e">
        <f>IF('FY2022'!$A148&lt;&gt;"",IF(AND(MONTH($K146) &lt;= 11, MONTH($L146) &gt;= 11), IF($O146 &lt;&gt; "", $E146/$O146, ""), ""),"")</f>
        <v>#VALUE!</v>
      </c>
      <c r="AA146" s="10" t="e">
        <f>IF('FY2022'!$A148&lt;&gt;"",IF(AND(MONTH($K146) &lt;= 12, MONTH($L146) &gt;= 12), IF($O146 &lt;&gt; "", $E146/$O146, ""), ""),"")</f>
        <v>#VALUE!</v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 t="e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#VALUE!</v>
      </c>
      <c r="L147" s="7" t="e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#VALUE!</v>
      </c>
      <c r="M147" s="7" t="e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#VALUE!</v>
      </c>
      <c r="N147" s="7" t="e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#VALUE!</v>
      </c>
      <c r="O147" s="5" t="e">
        <f t="shared" si="2"/>
        <v>#VALUE!</v>
      </c>
      <c r="P147" s="10" t="e">
        <f>IF('FY2022'!$A149&lt;&gt;"",IF(AND(MONTH($K147) &lt;= 1, MONTH($L147) &gt;= 1), IF($O147 &lt;&gt; "", $E147/$O147, ""), ""),"")</f>
        <v>#VALUE!</v>
      </c>
      <c r="Q147" s="10" t="e">
        <f>IF('FY2022'!$A149&lt;&gt;"",IF(AND(MONTH($K147) &lt;= 2, MONTH($L147) &gt;= 2), IF($O147 &lt;&gt; "", $E147/$O147, ""), ""),"")</f>
        <v>#VALUE!</v>
      </c>
      <c r="R147" s="10" t="e">
        <f>IF('FY2022'!$A149&lt;&gt;"",IF(AND(MONTH($K147) &lt;= 3, MONTH($L147) &gt;= 3), IF($O147 &lt;&gt; "", $E147/$O147, ""), ""),"")</f>
        <v>#VALUE!</v>
      </c>
      <c r="S147" s="10" t="e">
        <f>IF('FY2022'!$A149&lt;&gt;"",IF(AND(MONTH($K147) &lt;= 4, MONTH($L147) &gt;= 4), IF($O147 &lt;&gt; "", $E147/$O147, ""), ""),"")</f>
        <v>#VALUE!</v>
      </c>
      <c r="T147" s="10" t="e">
        <f>IF('FY2022'!$A149&lt;&gt;"",IF(AND(MONTH($K147) &lt;= 5, MONTH($L147) &gt;= 5), IF($O147 &lt;&gt; "", $E147/$O147, ""), ""),"")</f>
        <v>#VALUE!</v>
      </c>
      <c r="U147" s="10" t="e">
        <f>IF('FY2022'!$A149&lt;&gt;"",IF(AND(MONTH($K147) &lt;= 6, MONTH($L147) &gt;= 6), IF($O147 &lt;&gt; "", $E147/$O147, ""), ""),"")</f>
        <v>#VALUE!</v>
      </c>
      <c r="V147" s="10" t="e">
        <f>IF('FY2022'!$A149&lt;&gt;"",IF(AND(MONTH($K147) &lt;= 7, MONTH($L147) &gt;= 7 ), IF($O147 &lt;&gt; "", $E147/$O147, ""), ""),"")</f>
        <v>#VALUE!</v>
      </c>
      <c r="W147" s="10" t="e">
        <f>IF('FY2022'!$A149&lt;&gt;"",IF(AND(MONTH($K147) &lt;= 8, MONTH($L147) &gt;= 8), IF($O147 &lt;&gt; "", $E147/$O147, ""), ""),"")</f>
        <v>#VALUE!</v>
      </c>
      <c r="X147" s="10" t="e">
        <f>IF('FY2022'!$A149&lt;&gt;"",IF(AND(MONTH($K147) &lt;= 9, MONTH($L147) &gt;= 9), IF($O147 &lt;&gt; "", $E147/$O147, ""), ""),"")</f>
        <v>#VALUE!</v>
      </c>
      <c r="Y147" s="10" t="e">
        <f>IF('FY2022'!$A149&lt;&gt;"",IF(AND(MONTH($K147) &lt;= 10, MONTH($L147) &gt;= 10), IF($O147 &lt;&gt; "", $E147/$O147, ""), ""),"")</f>
        <v>#VALUE!</v>
      </c>
      <c r="Z147" s="10" t="e">
        <f>IF('FY2022'!$A149&lt;&gt;"",IF(AND(MONTH($K147) &lt;= 11, MONTH($L147) &gt;= 11), IF($O147 &lt;&gt; "", $E147/$O147, ""), ""),"")</f>
        <v>#VALUE!</v>
      </c>
      <c r="AA147" s="10" t="e">
        <f>IF('FY2022'!$A149&lt;&gt;"",IF(AND(MONTH($K147) &lt;= 12, MONTH($L147) &gt;= 12), IF($O147 &lt;&gt; "", $E147/$O147, ""), ""),"")</f>
        <v>#VALUE!</v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 t="e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#VALUE!</v>
      </c>
      <c r="L148" s="7" t="e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#VALUE!</v>
      </c>
      <c r="M148" s="7" t="e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#VALUE!</v>
      </c>
      <c r="N148" s="7" t="e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#VALUE!</v>
      </c>
      <c r="O148" s="5" t="e">
        <f t="shared" si="2"/>
        <v>#VALUE!</v>
      </c>
      <c r="P148" s="10" t="e">
        <f>IF('FY2022'!$A150&lt;&gt;"",IF(AND(MONTH($K148) &lt;= 1, MONTH($L148) &gt;= 1), IF($O148 &lt;&gt; "", $E148/$O148, ""), ""),"")</f>
        <v>#VALUE!</v>
      </c>
      <c r="Q148" s="10" t="e">
        <f>IF('FY2022'!$A150&lt;&gt;"",IF(AND(MONTH($K148) &lt;= 2, MONTH($L148) &gt;= 2), IF($O148 &lt;&gt; "", $E148/$O148, ""), ""),"")</f>
        <v>#VALUE!</v>
      </c>
      <c r="R148" s="10" t="e">
        <f>IF('FY2022'!$A150&lt;&gt;"",IF(AND(MONTH($K148) &lt;= 3, MONTH($L148) &gt;= 3), IF($O148 &lt;&gt; "", $E148/$O148, ""), ""),"")</f>
        <v>#VALUE!</v>
      </c>
      <c r="S148" s="10" t="e">
        <f>IF('FY2022'!$A150&lt;&gt;"",IF(AND(MONTH($K148) &lt;= 4, MONTH($L148) &gt;= 4), IF($O148 &lt;&gt; "", $E148/$O148, ""), ""),"")</f>
        <v>#VALUE!</v>
      </c>
      <c r="T148" s="10" t="e">
        <f>IF('FY2022'!$A150&lt;&gt;"",IF(AND(MONTH($K148) &lt;= 5, MONTH($L148) &gt;= 5), IF($O148 &lt;&gt; "", $E148/$O148, ""), ""),"")</f>
        <v>#VALUE!</v>
      </c>
      <c r="U148" s="10" t="e">
        <f>IF('FY2022'!$A150&lt;&gt;"",IF(AND(MONTH($K148) &lt;= 6, MONTH($L148) &gt;= 6), IF($O148 &lt;&gt; "", $E148/$O148, ""), ""),"")</f>
        <v>#VALUE!</v>
      </c>
      <c r="V148" s="10" t="e">
        <f>IF('FY2022'!$A150&lt;&gt;"",IF(AND(MONTH($K148) &lt;= 7, MONTH($L148) &gt;= 7 ), IF($O148 &lt;&gt; "", $E148/$O148, ""), ""),"")</f>
        <v>#VALUE!</v>
      </c>
      <c r="W148" s="10" t="e">
        <f>IF('FY2022'!$A150&lt;&gt;"",IF(AND(MONTH($K148) &lt;= 8, MONTH($L148) &gt;= 8), IF($O148 &lt;&gt; "", $E148/$O148, ""), ""),"")</f>
        <v>#VALUE!</v>
      </c>
      <c r="X148" s="10" t="e">
        <f>IF('FY2022'!$A150&lt;&gt;"",IF(AND(MONTH($K148) &lt;= 9, MONTH($L148) &gt;= 9), IF($O148 &lt;&gt; "", $E148/$O148, ""), ""),"")</f>
        <v>#VALUE!</v>
      </c>
      <c r="Y148" s="10" t="e">
        <f>IF('FY2022'!$A150&lt;&gt;"",IF(AND(MONTH($K148) &lt;= 10, MONTH($L148) &gt;= 10), IF($O148 &lt;&gt; "", $E148/$O148, ""), ""),"")</f>
        <v>#VALUE!</v>
      </c>
      <c r="Z148" s="10" t="e">
        <f>IF('FY2022'!$A150&lt;&gt;"",IF(AND(MONTH($K148) &lt;= 11, MONTH($L148) &gt;= 11), IF($O148 &lt;&gt; "", $E148/$O148, ""), ""),"")</f>
        <v>#VALUE!</v>
      </c>
      <c r="AA148" s="10" t="e">
        <f>IF('FY2022'!$A150&lt;&gt;"",IF(AND(MONTH($K148) &lt;= 12, MONTH($L148) &gt;= 12), IF($O148 &lt;&gt; "", $E148/$O148, ""), ""),"")</f>
        <v>#VALUE!</v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 t="e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#VALUE!</v>
      </c>
      <c r="L149" s="7" t="e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#VALUE!</v>
      </c>
      <c r="M149" s="7" t="e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#VALUE!</v>
      </c>
      <c r="N149" s="7" t="e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#VALUE!</v>
      </c>
      <c r="O149" s="5" t="e">
        <f t="shared" si="2"/>
        <v>#VALUE!</v>
      </c>
      <c r="P149" s="10" t="e">
        <f>IF('FY2022'!$A151&lt;&gt;"",IF(AND(MONTH($K149) &lt;= 1, MONTH($L149) &gt;= 1), IF($O149 &lt;&gt; "", $E149/$O149, ""), ""),"")</f>
        <v>#VALUE!</v>
      </c>
      <c r="Q149" s="10" t="e">
        <f>IF('FY2022'!$A151&lt;&gt;"",IF(AND(MONTH($K149) &lt;= 2, MONTH($L149) &gt;= 2), IF($O149 &lt;&gt; "", $E149/$O149, ""), ""),"")</f>
        <v>#VALUE!</v>
      </c>
      <c r="R149" s="10" t="e">
        <f>IF('FY2022'!$A151&lt;&gt;"",IF(AND(MONTH($K149) &lt;= 3, MONTH($L149) &gt;= 3), IF($O149 &lt;&gt; "", $E149/$O149, ""), ""),"")</f>
        <v>#VALUE!</v>
      </c>
      <c r="S149" s="10" t="e">
        <f>IF('FY2022'!$A151&lt;&gt;"",IF(AND(MONTH($K149) &lt;= 4, MONTH($L149) &gt;= 4), IF($O149 &lt;&gt; "", $E149/$O149, ""), ""),"")</f>
        <v>#VALUE!</v>
      </c>
      <c r="T149" s="10" t="e">
        <f>IF('FY2022'!$A151&lt;&gt;"",IF(AND(MONTH($K149) &lt;= 5, MONTH($L149) &gt;= 5), IF($O149 &lt;&gt; "", $E149/$O149, ""), ""),"")</f>
        <v>#VALUE!</v>
      </c>
      <c r="U149" s="10" t="e">
        <f>IF('FY2022'!$A151&lt;&gt;"",IF(AND(MONTH($K149) &lt;= 6, MONTH($L149) &gt;= 6), IF($O149 &lt;&gt; "", $E149/$O149, ""), ""),"")</f>
        <v>#VALUE!</v>
      </c>
      <c r="V149" s="10" t="e">
        <f>IF('FY2022'!$A151&lt;&gt;"",IF(AND(MONTH($K149) &lt;= 7, MONTH($L149) &gt;= 7 ), IF($O149 &lt;&gt; "", $E149/$O149, ""), ""),"")</f>
        <v>#VALUE!</v>
      </c>
      <c r="W149" s="10" t="e">
        <f>IF('FY2022'!$A151&lt;&gt;"",IF(AND(MONTH($K149) &lt;= 8, MONTH($L149) &gt;= 8), IF($O149 &lt;&gt; "", $E149/$O149, ""), ""),"")</f>
        <v>#VALUE!</v>
      </c>
      <c r="X149" s="10" t="e">
        <f>IF('FY2022'!$A151&lt;&gt;"",IF(AND(MONTH($K149) &lt;= 9, MONTH($L149) &gt;= 9), IF($O149 &lt;&gt; "", $E149/$O149, ""), ""),"")</f>
        <v>#VALUE!</v>
      </c>
      <c r="Y149" s="10" t="e">
        <f>IF('FY2022'!$A151&lt;&gt;"",IF(AND(MONTH($K149) &lt;= 10, MONTH($L149) &gt;= 10), IF($O149 &lt;&gt; "", $E149/$O149, ""), ""),"")</f>
        <v>#VALUE!</v>
      </c>
      <c r="Z149" s="10" t="e">
        <f>IF('FY2022'!$A151&lt;&gt;"",IF(AND(MONTH($K149) &lt;= 11, MONTH($L149) &gt;= 11), IF($O149 &lt;&gt; "", $E149/$O149, ""), ""),"")</f>
        <v>#VALUE!</v>
      </c>
      <c r="AA149" s="10" t="e">
        <f>IF('FY2022'!$A151&lt;&gt;"",IF(AND(MONTH($K149) &lt;= 12, MONTH($L149) &gt;= 12), IF($O149 &lt;&gt; "", $E149/$O149, ""), ""),"")</f>
        <v>#VALUE!</v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 t="e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#VALUE!</v>
      </c>
      <c r="L150" s="7" t="e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#VALUE!</v>
      </c>
      <c r="M150" s="7" t="e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#VALUE!</v>
      </c>
      <c r="N150" s="7" t="e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#VALUE!</v>
      </c>
      <c r="O150" s="5" t="e">
        <f t="shared" si="2"/>
        <v>#VALUE!</v>
      </c>
      <c r="P150" s="10" t="e">
        <f>IF('FY2022'!$A152&lt;&gt;"",IF(AND(MONTH($K150) &lt;= 1, MONTH($L150) &gt;= 1), IF($O150 &lt;&gt; "", $E150/$O150, ""), ""),"")</f>
        <v>#VALUE!</v>
      </c>
      <c r="Q150" s="10" t="e">
        <f>IF('FY2022'!$A152&lt;&gt;"",IF(AND(MONTH($K150) &lt;= 2, MONTH($L150) &gt;= 2), IF($O150 &lt;&gt; "", $E150/$O150, ""), ""),"")</f>
        <v>#VALUE!</v>
      </c>
      <c r="R150" s="10" t="e">
        <f>IF('FY2022'!$A152&lt;&gt;"",IF(AND(MONTH($K150) &lt;= 3, MONTH($L150) &gt;= 3), IF($O150 &lt;&gt; "", $E150/$O150, ""), ""),"")</f>
        <v>#VALUE!</v>
      </c>
      <c r="S150" s="10" t="e">
        <f>IF('FY2022'!$A152&lt;&gt;"",IF(AND(MONTH($K150) &lt;= 4, MONTH($L150) &gt;= 4), IF($O150 &lt;&gt; "", $E150/$O150, ""), ""),"")</f>
        <v>#VALUE!</v>
      </c>
      <c r="T150" s="10" t="e">
        <f>IF('FY2022'!$A152&lt;&gt;"",IF(AND(MONTH($K150) &lt;= 5, MONTH($L150) &gt;= 5), IF($O150 &lt;&gt; "", $E150/$O150, ""), ""),"")</f>
        <v>#VALUE!</v>
      </c>
      <c r="U150" s="10" t="e">
        <f>IF('FY2022'!$A152&lt;&gt;"",IF(AND(MONTH($K150) &lt;= 6, MONTH($L150) &gt;= 6), IF($O150 &lt;&gt; "", $E150/$O150, ""), ""),"")</f>
        <v>#VALUE!</v>
      </c>
      <c r="V150" s="10" t="e">
        <f>IF('FY2022'!$A152&lt;&gt;"",IF(AND(MONTH($K150) &lt;= 7, MONTH($L150) &gt;= 7 ), IF($O150 &lt;&gt; "", $E150/$O150, ""), ""),"")</f>
        <v>#VALUE!</v>
      </c>
      <c r="W150" s="10" t="e">
        <f>IF('FY2022'!$A152&lt;&gt;"",IF(AND(MONTH($K150) &lt;= 8, MONTH($L150) &gt;= 8), IF($O150 &lt;&gt; "", $E150/$O150, ""), ""),"")</f>
        <v>#VALUE!</v>
      </c>
      <c r="X150" s="10" t="e">
        <f>IF('FY2022'!$A152&lt;&gt;"",IF(AND(MONTH($K150) &lt;= 9, MONTH($L150) &gt;= 9), IF($O150 &lt;&gt; "", $E150/$O150, ""), ""),"")</f>
        <v>#VALUE!</v>
      </c>
      <c r="Y150" s="10" t="e">
        <f>IF('FY2022'!$A152&lt;&gt;"",IF(AND(MONTH($K150) &lt;= 10, MONTH($L150) &gt;= 10), IF($O150 &lt;&gt; "", $E150/$O150, ""), ""),"")</f>
        <v>#VALUE!</v>
      </c>
      <c r="Z150" s="10" t="e">
        <f>IF('FY2022'!$A152&lt;&gt;"",IF(AND(MONTH($K150) &lt;= 11, MONTH($L150) &gt;= 11), IF($O150 &lt;&gt; "", $E150/$O150, ""), ""),"")</f>
        <v>#VALUE!</v>
      </c>
      <c r="AA150" s="10" t="e">
        <f>IF('FY2022'!$A152&lt;&gt;"",IF(AND(MONTH($K150) &lt;= 12, MONTH($L150) &gt;= 12), IF($O150 &lt;&gt; "", $E150/$O150, ""), ""),"")</f>
        <v>#VALUE!</v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 t="e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#VALUE!</v>
      </c>
      <c r="L151" s="7" t="e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#VALUE!</v>
      </c>
      <c r="M151" s="7" t="e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#VALUE!</v>
      </c>
      <c r="N151" s="7" t="e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#VALUE!</v>
      </c>
      <c r="O151" s="5" t="e">
        <f t="shared" si="2"/>
        <v>#VALUE!</v>
      </c>
      <c r="P151" s="10" t="e">
        <f>IF('FY2022'!$A153&lt;&gt;"",IF(AND(MONTH($K151) &lt;= 1, MONTH($L151) &gt;= 1), IF($O151 &lt;&gt; "", $E151/$O151, ""), ""),"")</f>
        <v>#VALUE!</v>
      </c>
      <c r="Q151" s="10" t="e">
        <f>IF('FY2022'!$A153&lt;&gt;"",IF(AND(MONTH($K151) &lt;= 2, MONTH($L151) &gt;= 2), IF($O151 &lt;&gt; "", $E151/$O151, ""), ""),"")</f>
        <v>#VALUE!</v>
      </c>
      <c r="R151" s="10" t="e">
        <f>IF('FY2022'!$A153&lt;&gt;"",IF(AND(MONTH($K151) &lt;= 3, MONTH($L151) &gt;= 3), IF($O151 &lt;&gt; "", $E151/$O151, ""), ""),"")</f>
        <v>#VALUE!</v>
      </c>
      <c r="S151" s="10" t="e">
        <f>IF('FY2022'!$A153&lt;&gt;"",IF(AND(MONTH($K151) &lt;= 4, MONTH($L151) &gt;= 4), IF($O151 &lt;&gt; "", $E151/$O151, ""), ""),"")</f>
        <v>#VALUE!</v>
      </c>
      <c r="T151" s="10" t="e">
        <f>IF('FY2022'!$A153&lt;&gt;"",IF(AND(MONTH($K151) &lt;= 5, MONTH($L151) &gt;= 5), IF($O151 &lt;&gt; "", $E151/$O151, ""), ""),"")</f>
        <v>#VALUE!</v>
      </c>
      <c r="U151" s="10" t="e">
        <f>IF('FY2022'!$A153&lt;&gt;"",IF(AND(MONTH($K151) &lt;= 6, MONTH($L151) &gt;= 6), IF($O151 &lt;&gt; "", $E151/$O151, ""), ""),"")</f>
        <v>#VALUE!</v>
      </c>
      <c r="V151" s="10" t="e">
        <f>IF('FY2022'!$A153&lt;&gt;"",IF(AND(MONTH($K151) &lt;= 7, MONTH($L151) &gt;= 7 ), IF($O151 &lt;&gt; "", $E151/$O151, ""), ""),"")</f>
        <v>#VALUE!</v>
      </c>
      <c r="W151" s="10" t="e">
        <f>IF('FY2022'!$A153&lt;&gt;"",IF(AND(MONTH($K151) &lt;= 8, MONTH($L151) &gt;= 8), IF($O151 &lt;&gt; "", $E151/$O151, ""), ""),"")</f>
        <v>#VALUE!</v>
      </c>
      <c r="X151" s="10" t="e">
        <f>IF('FY2022'!$A153&lt;&gt;"",IF(AND(MONTH($K151) &lt;= 9, MONTH($L151) &gt;= 9), IF($O151 &lt;&gt; "", $E151/$O151, ""), ""),"")</f>
        <v>#VALUE!</v>
      </c>
      <c r="Y151" s="10" t="e">
        <f>IF('FY2022'!$A153&lt;&gt;"",IF(AND(MONTH($K151) &lt;= 10, MONTH($L151) &gt;= 10), IF($O151 &lt;&gt; "", $E151/$O151, ""), ""),"")</f>
        <v>#VALUE!</v>
      </c>
      <c r="Z151" s="10" t="e">
        <f>IF('FY2022'!$A153&lt;&gt;"",IF(AND(MONTH($K151) &lt;= 11, MONTH($L151) &gt;= 11), IF($O151 &lt;&gt; "", $E151/$O151, ""), ""),"")</f>
        <v>#VALUE!</v>
      </c>
      <c r="AA151" s="10" t="e">
        <f>IF('FY2022'!$A153&lt;&gt;"",IF(AND(MONTH($K151) &lt;= 12, MONTH($L151) &gt;= 12), IF($O151 &lt;&gt; "", $E151/$O151, ""), ""),"")</f>
        <v>#VALUE!</v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 t="e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#VALUE!</v>
      </c>
      <c r="L152" s="7" t="e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#VALUE!</v>
      </c>
      <c r="M152" s="7" t="e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#VALUE!</v>
      </c>
      <c r="N152" s="7" t="e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#VALUE!</v>
      </c>
      <c r="O152" s="5" t="e">
        <f t="shared" si="2"/>
        <v>#VALUE!</v>
      </c>
      <c r="P152" s="10" t="e">
        <f>IF('FY2022'!$A154&lt;&gt;"",IF(AND(MONTH($K152) &lt;= 1, MONTH($L152) &gt;= 1), IF($O152 &lt;&gt; "", $E152/$O152, ""), ""),"")</f>
        <v>#VALUE!</v>
      </c>
      <c r="Q152" s="10" t="e">
        <f>IF('FY2022'!$A154&lt;&gt;"",IF(AND(MONTH($K152) &lt;= 2, MONTH($L152) &gt;= 2), IF($O152 &lt;&gt; "", $E152/$O152, ""), ""),"")</f>
        <v>#VALUE!</v>
      </c>
      <c r="R152" s="10" t="e">
        <f>IF('FY2022'!$A154&lt;&gt;"",IF(AND(MONTH($K152) &lt;= 3, MONTH($L152) &gt;= 3), IF($O152 &lt;&gt; "", $E152/$O152, ""), ""),"")</f>
        <v>#VALUE!</v>
      </c>
      <c r="S152" s="10" t="e">
        <f>IF('FY2022'!$A154&lt;&gt;"",IF(AND(MONTH($K152) &lt;= 4, MONTH($L152) &gt;= 4), IF($O152 &lt;&gt; "", $E152/$O152, ""), ""),"")</f>
        <v>#VALUE!</v>
      </c>
      <c r="T152" s="10" t="e">
        <f>IF('FY2022'!$A154&lt;&gt;"",IF(AND(MONTH($K152) &lt;= 5, MONTH($L152) &gt;= 5), IF($O152 &lt;&gt; "", $E152/$O152, ""), ""),"")</f>
        <v>#VALUE!</v>
      </c>
      <c r="U152" s="10" t="e">
        <f>IF('FY2022'!$A154&lt;&gt;"",IF(AND(MONTH($K152) &lt;= 6, MONTH($L152) &gt;= 6), IF($O152 &lt;&gt; "", $E152/$O152, ""), ""),"")</f>
        <v>#VALUE!</v>
      </c>
      <c r="V152" s="10" t="e">
        <f>IF('FY2022'!$A154&lt;&gt;"",IF(AND(MONTH($K152) &lt;= 7, MONTH($L152) &gt;= 7 ), IF($O152 &lt;&gt; "", $E152/$O152, ""), ""),"")</f>
        <v>#VALUE!</v>
      </c>
      <c r="W152" s="10" t="e">
        <f>IF('FY2022'!$A154&lt;&gt;"",IF(AND(MONTH($K152) &lt;= 8, MONTH($L152) &gt;= 8), IF($O152 &lt;&gt; "", $E152/$O152, ""), ""),"")</f>
        <v>#VALUE!</v>
      </c>
      <c r="X152" s="10" t="e">
        <f>IF('FY2022'!$A154&lt;&gt;"",IF(AND(MONTH($K152) &lt;= 9, MONTH($L152) &gt;= 9), IF($O152 &lt;&gt; "", $E152/$O152, ""), ""),"")</f>
        <v>#VALUE!</v>
      </c>
      <c r="Y152" s="10" t="e">
        <f>IF('FY2022'!$A154&lt;&gt;"",IF(AND(MONTH($K152) &lt;= 10, MONTH($L152) &gt;= 10), IF($O152 &lt;&gt; "", $E152/$O152, ""), ""),"")</f>
        <v>#VALUE!</v>
      </c>
      <c r="Z152" s="10" t="e">
        <f>IF('FY2022'!$A154&lt;&gt;"",IF(AND(MONTH($K152) &lt;= 11, MONTH($L152) &gt;= 11), IF($O152 &lt;&gt; "", $E152/$O152, ""), ""),"")</f>
        <v>#VALUE!</v>
      </c>
      <c r="AA152" s="10" t="e">
        <f>IF('FY2022'!$A154&lt;&gt;"",IF(AND(MONTH($K152) &lt;= 12, MONTH($L152) &gt;= 12), IF($O152 &lt;&gt; "", $E152/$O152, ""), ""),"")</f>
        <v>#VALUE!</v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 t="e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#VALUE!</v>
      </c>
      <c r="L153" s="7" t="e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#VALUE!</v>
      </c>
      <c r="M153" s="7" t="e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#VALUE!</v>
      </c>
      <c r="N153" s="7" t="e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#VALUE!</v>
      </c>
      <c r="O153" s="5" t="e">
        <f t="shared" si="2"/>
        <v>#VALUE!</v>
      </c>
      <c r="P153" s="10" t="e">
        <f>IF('FY2022'!$A155&lt;&gt;"",IF(AND(MONTH($K153) &lt;= 1, MONTH($L153) &gt;= 1), IF($O153 &lt;&gt; "", $E153/$O153, ""), ""),"")</f>
        <v>#VALUE!</v>
      </c>
      <c r="Q153" s="10" t="e">
        <f>IF('FY2022'!$A155&lt;&gt;"",IF(AND(MONTH($K153) &lt;= 2, MONTH($L153) &gt;= 2), IF($O153 &lt;&gt; "", $E153/$O153, ""), ""),"")</f>
        <v>#VALUE!</v>
      </c>
      <c r="R153" s="10" t="e">
        <f>IF('FY2022'!$A155&lt;&gt;"",IF(AND(MONTH($K153) &lt;= 3, MONTH($L153) &gt;= 3), IF($O153 &lt;&gt; "", $E153/$O153, ""), ""),"")</f>
        <v>#VALUE!</v>
      </c>
      <c r="S153" s="10" t="e">
        <f>IF('FY2022'!$A155&lt;&gt;"",IF(AND(MONTH($K153) &lt;= 4, MONTH($L153) &gt;= 4), IF($O153 &lt;&gt; "", $E153/$O153, ""), ""),"")</f>
        <v>#VALUE!</v>
      </c>
      <c r="T153" s="10" t="e">
        <f>IF('FY2022'!$A155&lt;&gt;"",IF(AND(MONTH($K153) &lt;= 5, MONTH($L153) &gt;= 5), IF($O153 &lt;&gt; "", $E153/$O153, ""), ""),"")</f>
        <v>#VALUE!</v>
      </c>
      <c r="U153" s="10" t="e">
        <f>IF('FY2022'!$A155&lt;&gt;"",IF(AND(MONTH($K153) &lt;= 6, MONTH($L153) &gt;= 6), IF($O153 &lt;&gt; "", $E153/$O153, ""), ""),"")</f>
        <v>#VALUE!</v>
      </c>
      <c r="V153" s="10" t="e">
        <f>IF('FY2022'!$A155&lt;&gt;"",IF(AND(MONTH($K153) &lt;= 7, MONTH($L153) &gt;= 7 ), IF($O153 &lt;&gt; "", $E153/$O153, ""), ""),"")</f>
        <v>#VALUE!</v>
      </c>
      <c r="W153" s="10" t="e">
        <f>IF('FY2022'!$A155&lt;&gt;"",IF(AND(MONTH($K153) &lt;= 8, MONTH($L153) &gt;= 8), IF($O153 &lt;&gt; "", $E153/$O153, ""), ""),"")</f>
        <v>#VALUE!</v>
      </c>
      <c r="X153" s="10" t="e">
        <f>IF('FY2022'!$A155&lt;&gt;"",IF(AND(MONTH($K153) &lt;= 9, MONTH($L153) &gt;= 9), IF($O153 &lt;&gt; "", $E153/$O153, ""), ""),"")</f>
        <v>#VALUE!</v>
      </c>
      <c r="Y153" s="10" t="e">
        <f>IF('FY2022'!$A155&lt;&gt;"",IF(AND(MONTH($K153) &lt;= 10, MONTH($L153) &gt;= 10), IF($O153 &lt;&gt; "", $E153/$O153, ""), ""),"")</f>
        <v>#VALUE!</v>
      </c>
      <c r="Z153" s="10" t="e">
        <f>IF('FY2022'!$A155&lt;&gt;"",IF(AND(MONTH($K153) &lt;= 11, MONTH($L153) &gt;= 11), IF($O153 &lt;&gt; "", $E153/$O153, ""), ""),"")</f>
        <v>#VALUE!</v>
      </c>
      <c r="AA153" s="10" t="e">
        <f>IF('FY2022'!$A155&lt;&gt;"",IF(AND(MONTH($K153) &lt;= 12, MONTH($L153) &gt;= 12), IF($O153 &lt;&gt; "", $E153/$O153, ""), ""),"")</f>
        <v>#VALUE!</v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 t="e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#VALUE!</v>
      </c>
      <c r="L154" s="7" t="e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#VALUE!</v>
      </c>
      <c r="M154" s="7" t="e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#VALUE!</v>
      </c>
      <c r="N154" s="7" t="e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#VALUE!</v>
      </c>
      <c r="O154" s="5" t="e">
        <f t="shared" si="2"/>
        <v>#VALUE!</v>
      </c>
      <c r="P154" s="10" t="e">
        <f>IF('FY2022'!$A156&lt;&gt;"",IF(AND(MONTH($K154) &lt;= 1, MONTH($L154) &gt;= 1), IF($O154 &lt;&gt; "", $E154/$O154, ""), ""),"")</f>
        <v>#VALUE!</v>
      </c>
      <c r="Q154" s="10" t="e">
        <f>IF('FY2022'!$A156&lt;&gt;"",IF(AND(MONTH($K154) &lt;= 2, MONTH($L154) &gt;= 2), IF($O154 &lt;&gt; "", $E154/$O154, ""), ""),"")</f>
        <v>#VALUE!</v>
      </c>
      <c r="R154" s="10" t="e">
        <f>IF('FY2022'!$A156&lt;&gt;"",IF(AND(MONTH($K154) &lt;= 3, MONTH($L154) &gt;= 3), IF($O154 &lt;&gt; "", $E154/$O154, ""), ""),"")</f>
        <v>#VALUE!</v>
      </c>
      <c r="S154" s="10" t="e">
        <f>IF('FY2022'!$A156&lt;&gt;"",IF(AND(MONTH($K154) &lt;= 4, MONTH($L154) &gt;= 4), IF($O154 &lt;&gt; "", $E154/$O154, ""), ""),"")</f>
        <v>#VALUE!</v>
      </c>
      <c r="T154" s="10" t="e">
        <f>IF('FY2022'!$A156&lt;&gt;"",IF(AND(MONTH($K154) &lt;= 5, MONTH($L154) &gt;= 5), IF($O154 &lt;&gt; "", $E154/$O154, ""), ""),"")</f>
        <v>#VALUE!</v>
      </c>
      <c r="U154" s="10" t="e">
        <f>IF('FY2022'!$A156&lt;&gt;"",IF(AND(MONTH($K154) &lt;= 6, MONTH($L154) &gt;= 6), IF($O154 &lt;&gt; "", $E154/$O154, ""), ""),"")</f>
        <v>#VALUE!</v>
      </c>
      <c r="V154" s="10" t="e">
        <f>IF('FY2022'!$A156&lt;&gt;"",IF(AND(MONTH($K154) &lt;= 7, MONTH($L154) &gt;= 7 ), IF($O154 &lt;&gt; "", $E154/$O154, ""), ""),"")</f>
        <v>#VALUE!</v>
      </c>
      <c r="W154" s="10" t="e">
        <f>IF('FY2022'!$A156&lt;&gt;"",IF(AND(MONTH($K154) &lt;= 8, MONTH($L154) &gt;= 8), IF($O154 &lt;&gt; "", $E154/$O154, ""), ""),"")</f>
        <v>#VALUE!</v>
      </c>
      <c r="X154" s="10" t="e">
        <f>IF('FY2022'!$A156&lt;&gt;"",IF(AND(MONTH($K154) &lt;= 9, MONTH($L154) &gt;= 9), IF($O154 &lt;&gt; "", $E154/$O154, ""), ""),"")</f>
        <v>#VALUE!</v>
      </c>
      <c r="Y154" s="10" t="e">
        <f>IF('FY2022'!$A156&lt;&gt;"",IF(AND(MONTH($K154) &lt;= 10, MONTH($L154) &gt;= 10), IF($O154 &lt;&gt; "", $E154/$O154, ""), ""),"")</f>
        <v>#VALUE!</v>
      </c>
      <c r="Z154" s="10" t="e">
        <f>IF('FY2022'!$A156&lt;&gt;"",IF(AND(MONTH($K154) &lt;= 11, MONTH($L154) &gt;= 11), IF($O154 &lt;&gt; "", $E154/$O154, ""), ""),"")</f>
        <v>#VALUE!</v>
      </c>
      <c r="AA154" s="10" t="e">
        <f>IF('FY2022'!$A156&lt;&gt;"",IF(AND(MONTH($K154) &lt;= 12, MONTH($L154) &gt;= 12), IF($O154 &lt;&gt; "", $E154/$O154, ""), ""),"")</f>
        <v>#VALUE!</v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 t="e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#VALUE!</v>
      </c>
      <c r="L155" s="7" t="e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#VALUE!</v>
      </c>
      <c r="M155" s="7" t="e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#VALUE!</v>
      </c>
      <c r="N155" s="7" t="e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#VALUE!</v>
      </c>
      <c r="O155" s="5" t="e">
        <f t="shared" si="2"/>
        <v>#VALUE!</v>
      </c>
      <c r="P155" s="10" t="e">
        <f>IF('FY2022'!$A157&lt;&gt;"",IF(AND(MONTH($K155) &lt;= 1, MONTH($L155) &gt;= 1), IF($O155 &lt;&gt; "", $E155/$O155, ""), ""),"")</f>
        <v>#VALUE!</v>
      </c>
      <c r="Q155" s="10" t="e">
        <f>IF('FY2022'!$A157&lt;&gt;"",IF(AND(MONTH($K155) &lt;= 2, MONTH($L155) &gt;= 2), IF($O155 &lt;&gt; "", $E155/$O155, ""), ""),"")</f>
        <v>#VALUE!</v>
      </c>
      <c r="R155" s="10" t="e">
        <f>IF('FY2022'!$A157&lt;&gt;"",IF(AND(MONTH($K155) &lt;= 3, MONTH($L155) &gt;= 3), IF($O155 &lt;&gt; "", $E155/$O155, ""), ""),"")</f>
        <v>#VALUE!</v>
      </c>
      <c r="S155" s="10" t="e">
        <f>IF('FY2022'!$A157&lt;&gt;"",IF(AND(MONTH($K155) &lt;= 4, MONTH($L155) &gt;= 4), IF($O155 &lt;&gt; "", $E155/$O155, ""), ""),"")</f>
        <v>#VALUE!</v>
      </c>
      <c r="T155" s="10" t="e">
        <f>IF('FY2022'!$A157&lt;&gt;"",IF(AND(MONTH($K155) &lt;= 5, MONTH($L155) &gt;= 5), IF($O155 &lt;&gt; "", $E155/$O155, ""), ""),"")</f>
        <v>#VALUE!</v>
      </c>
      <c r="U155" s="10" t="e">
        <f>IF('FY2022'!$A157&lt;&gt;"",IF(AND(MONTH($K155) &lt;= 6, MONTH($L155) &gt;= 6), IF($O155 &lt;&gt; "", $E155/$O155, ""), ""),"")</f>
        <v>#VALUE!</v>
      </c>
      <c r="V155" s="10" t="e">
        <f>IF('FY2022'!$A157&lt;&gt;"",IF(AND(MONTH($K155) &lt;= 7, MONTH($L155) &gt;= 7 ), IF($O155 &lt;&gt; "", $E155/$O155, ""), ""),"")</f>
        <v>#VALUE!</v>
      </c>
      <c r="W155" s="10" t="e">
        <f>IF('FY2022'!$A157&lt;&gt;"",IF(AND(MONTH($K155) &lt;= 8, MONTH($L155) &gt;= 8), IF($O155 &lt;&gt; "", $E155/$O155, ""), ""),"")</f>
        <v>#VALUE!</v>
      </c>
      <c r="X155" s="10" t="e">
        <f>IF('FY2022'!$A157&lt;&gt;"",IF(AND(MONTH($K155) &lt;= 9, MONTH($L155) &gt;= 9), IF($O155 &lt;&gt; "", $E155/$O155, ""), ""),"")</f>
        <v>#VALUE!</v>
      </c>
      <c r="Y155" s="10" t="e">
        <f>IF('FY2022'!$A157&lt;&gt;"",IF(AND(MONTH($K155) &lt;= 10, MONTH($L155) &gt;= 10), IF($O155 &lt;&gt; "", $E155/$O155, ""), ""),"")</f>
        <v>#VALUE!</v>
      </c>
      <c r="Z155" s="10" t="e">
        <f>IF('FY2022'!$A157&lt;&gt;"",IF(AND(MONTH($K155) &lt;= 11, MONTH($L155) &gt;= 11), IF($O155 &lt;&gt; "", $E155/$O155, ""), ""),"")</f>
        <v>#VALUE!</v>
      </c>
      <c r="AA155" s="10" t="e">
        <f>IF('FY2022'!$A157&lt;&gt;"",IF(AND(MONTH($K155) &lt;= 12, MONTH($L155) &gt;= 12), IF($O155 &lt;&gt; "", $E155/$O155, ""), ""),"")</f>
        <v>#VALUE!</v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 t="e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#VALUE!</v>
      </c>
      <c r="L156" s="7" t="e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#VALUE!</v>
      </c>
      <c r="M156" s="7" t="e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#VALUE!</v>
      </c>
      <c r="N156" s="7" t="e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#VALUE!</v>
      </c>
      <c r="O156" s="5" t="e">
        <f t="shared" si="2"/>
        <v>#VALUE!</v>
      </c>
      <c r="P156" s="10" t="e">
        <f>IF('FY2022'!$A158&lt;&gt;"",IF(AND(MONTH($K156) &lt;= 1, MONTH($L156) &gt;= 1), IF($O156 &lt;&gt; "", $E156/$O156, ""), ""),"")</f>
        <v>#VALUE!</v>
      </c>
      <c r="Q156" s="10" t="e">
        <f>IF('FY2022'!$A158&lt;&gt;"",IF(AND(MONTH($K156) &lt;= 2, MONTH($L156) &gt;= 2), IF($O156 &lt;&gt; "", $E156/$O156, ""), ""),"")</f>
        <v>#VALUE!</v>
      </c>
      <c r="R156" s="10" t="e">
        <f>IF('FY2022'!$A158&lt;&gt;"",IF(AND(MONTH($K156) &lt;= 3, MONTH($L156) &gt;= 3), IF($O156 &lt;&gt; "", $E156/$O156, ""), ""),"")</f>
        <v>#VALUE!</v>
      </c>
      <c r="S156" s="10" t="e">
        <f>IF('FY2022'!$A158&lt;&gt;"",IF(AND(MONTH($K156) &lt;= 4, MONTH($L156) &gt;= 4), IF($O156 &lt;&gt; "", $E156/$O156, ""), ""),"")</f>
        <v>#VALUE!</v>
      </c>
      <c r="T156" s="10" t="e">
        <f>IF('FY2022'!$A158&lt;&gt;"",IF(AND(MONTH($K156) &lt;= 5, MONTH($L156) &gt;= 5), IF($O156 &lt;&gt; "", $E156/$O156, ""), ""),"")</f>
        <v>#VALUE!</v>
      </c>
      <c r="U156" s="10" t="e">
        <f>IF('FY2022'!$A158&lt;&gt;"",IF(AND(MONTH($K156) &lt;= 6, MONTH($L156) &gt;= 6), IF($O156 &lt;&gt; "", $E156/$O156, ""), ""),"")</f>
        <v>#VALUE!</v>
      </c>
      <c r="V156" s="10" t="e">
        <f>IF('FY2022'!$A158&lt;&gt;"",IF(AND(MONTH($K156) &lt;= 7, MONTH($L156) &gt;= 7 ), IF($O156 &lt;&gt; "", $E156/$O156, ""), ""),"")</f>
        <v>#VALUE!</v>
      </c>
      <c r="W156" s="10" t="e">
        <f>IF('FY2022'!$A158&lt;&gt;"",IF(AND(MONTH($K156) &lt;= 8, MONTH($L156) &gt;= 8), IF($O156 &lt;&gt; "", $E156/$O156, ""), ""),"")</f>
        <v>#VALUE!</v>
      </c>
      <c r="X156" s="10" t="e">
        <f>IF('FY2022'!$A158&lt;&gt;"",IF(AND(MONTH($K156) &lt;= 9, MONTH($L156) &gt;= 9), IF($O156 &lt;&gt; "", $E156/$O156, ""), ""),"")</f>
        <v>#VALUE!</v>
      </c>
      <c r="Y156" s="10" t="e">
        <f>IF('FY2022'!$A158&lt;&gt;"",IF(AND(MONTH($K156) &lt;= 10, MONTH($L156) &gt;= 10), IF($O156 &lt;&gt; "", $E156/$O156, ""), ""),"")</f>
        <v>#VALUE!</v>
      </c>
      <c r="Z156" s="10" t="e">
        <f>IF('FY2022'!$A158&lt;&gt;"",IF(AND(MONTH($K156) &lt;= 11, MONTH($L156) &gt;= 11), IF($O156 &lt;&gt; "", $E156/$O156, ""), ""),"")</f>
        <v>#VALUE!</v>
      </c>
      <c r="AA156" s="10" t="e">
        <f>IF('FY2022'!$A158&lt;&gt;"",IF(AND(MONTH($K156) &lt;= 12, MONTH($L156) &gt;= 12), IF($O156 &lt;&gt; "", $E156/$O156, ""), ""),"")</f>
        <v>#VALUE!</v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 t="e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#VALUE!</v>
      </c>
      <c r="L157" s="7" t="e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#VALUE!</v>
      </c>
      <c r="M157" s="7" t="e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#VALUE!</v>
      </c>
      <c r="N157" s="7" t="e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#VALUE!</v>
      </c>
      <c r="O157" s="5" t="e">
        <f t="shared" si="2"/>
        <v>#VALUE!</v>
      </c>
      <c r="P157" s="10" t="e">
        <f>IF('FY2022'!$A159&lt;&gt;"",IF(AND(MONTH($K157) &lt;= 1, MONTH($L157) &gt;= 1), IF($O157 &lt;&gt; "", $E157/$O157, ""), ""),"")</f>
        <v>#VALUE!</v>
      </c>
      <c r="Q157" s="10" t="e">
        <f>IF('FY2022'!$A159&lt;&gt;"",IF(AND(MONTH($K157) &lt;= 2, MONTH($L157) &gt;= 2), IF($O157 &lt;&gt; "", $E157/$O157, ""), ""),"")</f>
        <v>#VALUE!</v>
      </c>
      <c r="R157" s="10" t="e">
        <f>IF('FY2022'!$A159&lt;&gt;"",IF(AND(MONTH($K157) &lt;= 3, MONTH($L157) &gt;= 3), IF($O157 &lt;&gt; "", $E157/$O157, ""), ""),"")</f>
        <v>#VALUE!</v>
      </c>
      <c r="S157" s="10" t="e">
        <f>IF('FY2022'!$A159&lt;&gt;"",IF(AND(MONTH($K157) &lt;= 4, MONTH($L157) &gt;= 4), IF($O157 &lt;&gt; "", $E157/$O157, ""), ""),"")</f>
        <v>#VALUE!</v>
      </c>
      <c r="T157" s="10" t="e">
        <f>IF('FY2022'!$A159&lt;&gt;"",IF(AND(MONTH($K157) &lt;= 5, MONTH($L157) &gt;= 5), IF($O157 &lt;&gt; "", $E157/$O157, ""), ""),"")</f>
        <v>#VALUE!</v>
      </c>
      <c r="U157" s="10" t="e">
        <f>IF('FY2022'!$A159&lt;&gt;"",IF(AND(MONTH($K157) &lt;= 6, MONTH($L157) &gt;= 6), IF($O157 &lt;&gt; "", $E157/$O157, ""), ""),"")</f>
        <v>#VALUE!</v>
      </c>
      <c r="V157" s="10" t="e">
        <f>IF('FY2022'!$A159&lt;&gt;"",IF(AND(MONTH($K157) &lt;= 7, MONTH($L157) &gt;= 7 ), IF($O157 &lt;&gt; "", $E157/$O157, ""), ""),"")</f>
        <v>#VALUE!</v>
      </c>
      <c r="W157" s="10" t="e">
        <f>IF('FY2022'!$A159&lt;&gt;"",IF(AND(MONTH($K157) &lt;= 8, MONTH($L157) &gt;= 8), IF($O157 &lt;&gt; "", $E157/$O157, ""), ""),"")</f>
        <v>#VALUE!</v>
      </c>
      <c r="X157" s="10" t="e">
        <f>IF('FY2022'!$A159&lt;&gt;"",IF(AND(MONTH($K157) &lt;= 9, MONTH($L157) &gt;= 9), IF($O157 &lt;&gt; "", $E157/$O157, ""), ""),"")</f>
        <v>#VALUE!</v>
      </c>
      <c r="Y157" s="10" t="e">
        <f>IF('FY2022'!$A159&lt;&gt;"",IF(AND(MONTH($K157) &lt;= 10, MONTH($L157) &gt;= 10), IF($O157 &lt;&gt; "", $E157/$O157, ""), ""),"")</f>
        <v>#VALUE!</v>
      </c>
      <c r="Z157" s="10" t="e">
        <f>IF('FY2022'!$A159&lt;&gt;"",IF(AND(MONTH($K157) &lt;= 11, MONTH($L157) &gt;= 11), IF($O157 &lt;&gt; "", $E157/$O157, ""), ""),"")</f>
        <v>#VALUE!</v>
      </c>
      <c r="AA157" s="10" t="e">
        <f>IF('FY2022'!$A159&lt;&gt;"",IF(AND(MONTH($K157) &lt;= 12, MONTH($L157) &gt;= 12), IF($O157 &lt;&gt; "", $E157/$O157, ""), ""),"")</f>
        <v>#VALUE!</v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 t="e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#VALUE!</v>
      </c>
      <c r="L158" s="7" t="e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#VALUE!</v>
      </c>
      <c r="M158" s="7" t="e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#VALUE!</v>
      </c>
      <c r="N158" s="7" t="e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#VALUE!</v>
      </c>
      <c r="O158" s="5" t="e">
        <f t="shared" si="2"/>
        <v>#VALUE!</v>
      </c>
      <c r="P158" s="10" t="e">
        <f>IF('FY2022'!$A160&lt;&gt;"",IF(AND(MONTH($K158) &lt;= 1, MONTH($L158) &gt;= 1), IF($O158 &lt;&gt; "", $E158/$O158, ""), ""),"")</f>
        <v>#VALUE!</v>
      </c>
      <c r="Q158" s="10" t="e">
        <f>IF('FY2022'!$A160&lt;&gt;"",IF(AND(MONTH($K158) &lt;= 2, MONTH($L158) &gt;= 2), IF($O158 &lt;&gt; "", $E158/$O158, ""), ""),"")</f>
        <v>#VALUE!</v>
      </c>
      <c r="R158" s="10" t="e">
        <f>IF('FY2022'!$A160&lt;&gt;"",IF(AND(MONTH($K158) &lt;= 3, MONTH($L158) &gt;= 3), IF($O158 &lt;&gt; "", $E158/$O158, ""), ""),"")</f>
        <v>#VALUE!</v>
      </c>
      <c r="S158" s="10" t="e">
        <f>IF('FY2022'!$A160&lt;&gt;"",IF(AND(MONTH($K158) &lt;= 4, MONTH($L158) &gt;= 4), IF($O158 &lt;&gt; "", $E158/$O158, ""), ""),"")</f>
        <v>#VALUE!</v>
      </c>
      <c r="T158" s="10" t="e">
        <f>IF('FY2022'!$A160&lt;&gt;"",IF(AND(MONTH($K158) &lt;= 5, MONTH($L158) &gt;= 5), IF($O158 &lt;&gt; "", $E158/$O158, ""), ""),"")</f>
        <v>#VALUE!</v>
      </c>
      <c r="U158" s="10" t="e">
        <f>IF('FY2022'!$A160&lt;&gt;"",IF(AND(MONTH($K158) &lt;= 6, MONTH($L158) &gt;= 6), IF($O158 &lt;&gt; "", $E158/$O158, ""), ""),"")</f>
        <v>#VALUE!</v>
      </c>
      <c r="V158" s="10" t="e">
        <f>IF('FY2022'!$A160&lt;&gt;"",IF(AND(MONTH($K158) &lt;= 7, MONTH($L158) &gt;= 7 ), IF($O158 &lt;&gt; "", $E158/$O158, ""), ""),"")</f>
        <v>#VALUE!</v>
      </c>
      <c r="W158" s="10" t="e">
        <f>IF('FY2022'!$A160&lt;&gt;"",IF(AND(MONTH($K158) &lt;= 8, MONTH($L158) &gt;= 8), IF($O158 &lt;&gt; "", $E158/$O158, ""), ""),"")</f>
        <v>#VALUE!</v>
      </c>
      <c r="X158" s="10" t="e">
        <f>IF('FY2022'!$A160&lt;&gt;"",IF(AND(MONTH($K158) &lt;= 9, MONTH($L158) &gt;= 9), IF($O158 &lt;&gt; "", $E158/$O158, ""), ""),"")</f>
        <v>#VALUE!</v>
      </c>
      <c r="Y158" s="10" t="e">
        <f>IF('FY2022'!$A160&lt;&gt;"",IF(AND(MONTH($K158) &lt;= 10, MONTH($L158) &gt;= 10), IF($O158 &lt;&gt; "", $E158/$O158, ""), ""),"")</f>
        <v>#VALUE!</v>
      </c>
      <c r="Z158" s="10" t="e">
        <f>IF('FY2022'!$A160&lt;&gt;"",IF(AND(MONTH($K158) &lt;= 11, MONTH($L158) &gt;= 11), IF($O158 &lt;&gt; "", $E158/$O158, ""), ""),"")</f>
        <v>#VALUE!</v>
      </c>
      <c r="AA158" s="10" t="e">
        <f>IF('FY2022'!$A160&lt;&gt;"",IF(AND(MONTH($K158) &lt;= 12, MONTH($L158) &gt;= 12), IF($O158 &lt;&gt; "", $E158/$O158, ""), ""),"")</f>
        <v>#VALUE!</v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 t="e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#VALUE!</v>
      </c>
      <c r="L159" s="7" t="e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#VALUE!</v>
      </c>
      <c r="M159" s="7" t="e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#VALUE!</v>
      </c>
      <c r="N159" s="7" t="e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#VALUE!</v>
      </c>
      <c r="O159" s="5" t="e">
        <f t="shared" si="2"/>
        <v>#VALUE!</v>
      </c>
      <c r="P159" s="10" t="e">
        <f>IF('FY2022'!$A161&lt;&gt;"",IF(AND(MONTH($K159) &lt;= 1, MONTH($L159) &gt;= 1), IF($O159 &lt;&gt; "", $E159/$O159, ""), ""),"")</f>
        <v>#VALUE!</v>
      </c>
      <c r="Q159" s="10" t="e">
        <f>IF('FY2022'!$A161&lt;&gt;"",IF(AND(MONTH($K159) &lt;= 2, MONTH($L159) &gt;= 2), IF($O159 &lt;&gt; "", $E159/$O159, ""), ""),"")</f>
        <v>#VALUE!</v>
      </c>
      <c r="R159" s="10" t="e">
        <f>IF('FY2022'!$A161&lt;&gt;"",IF(AND(MONTH($K159) &lt;= 3, MONTH($L159) &gt;= 3), IF($O159 &lt;&gt; "", $E159/$O159, ""), ""),"")</f>
        <v>#VALUE!</v>
      </c>
      <c r="S159" s="10" t="e">
        <f>IF('FY2022'!$A161&lt;&gt;"",IF(AND(MONTH($K159) &lt;= 4, MONTH($L159) &gt;= 4), IF($O159 &lt;&gt; "", $E159/$O159, ""), ""),"")</f>
        <v>#VALUE!</v>
      </c>
      <c r="T159" s="10" t="e">
        <f>IF('FY2022'!$A161&lt;&gt;"",IF(AND(MONTH($K159) &lt;= 5, MONTH($L159) &gt;= 5), IF($O159 &lt;&gt; "", $E159/$O159, ""), ""),"")</f>
        <v>#VALUE!</v>
      </c>
      <c r="U159" s="10" t="e">
        <f>IF('FY2022'!$A161&lt;&gt;"",IF(AND(MONTH($K159) &lt;= 6, MONTH($L159) &gt;= 6), IF($O159 &lt;&gt; "", $E159/$O159, ""), ""),"")</f>
        <v>#VALUE!</v>
      </c>
      <c r="V159" s="10" t="e">
        <f>IF('FY2022'!$A161&lt;&gt;"",IF(AND(MONTH($K159) &lt;= 7, MONTH($L159) &gt;= 7 ), IF($O159 &lt;&gt; "", $E159/$O159, ""), ""),"")</f>
        <v>#VALUE!</v>
      </c>
      <c r="W159" s="10" t="e">
        <f>IF('FY2022'!$A161&lt;&gt;"",IF(AND(MONTH($K159) &lt;= 8, MONTH($L159) &gt;= 8), IF($O159 &lt;&gt; "", $E159/$O159, ""), ""),"")</f>
        <v>#VALUE!</v>
      </c>
      <c r="X159" s="10" t="e">
        <f>IF('FY2022'!$A161&lt;&gt;"",IF(AND(MONTH($K159) &lt;= 9, MONTH($L159) &gt;= 9), IF($O159 &lt;&gt; "", $E159/$O159, ""), ""),"")</f>
        <v>#VALUE!</v>
      </c>
      <c r="Y159" s="10" t="e">
        <f>IF('FY2022'!$A161&lt;&gt;"",IF(AND(MONTH($K159) &lt;= 10, MONTH($L159) &gt;= 10), IF($O159 &lt;&gt; "", $E159/$O159, ""), ""),"")</f>
        <v>#VALUE!</v>
      </c>
      <c r="Z159" s="10" t="e">
        <f>IF('FY2022'!$A161&lt;&gt;"",IF(AND(MONTH($K159) &lt;= 11, MONTH($L159) &gt;= 11), IF($O159 &lt;&gt; "", $E159/$O159, ""), ""),"")</f>
        <v>#VALUE!</v>
      </c>
      <c r="AA159" s="10" t="e">
        <f>IF('FY2022'!$A161&lt;&gt;"",IF(AND(MONTH($K159) &lt;= 12, MONTH($L159) &gt;= 12), IF($O159 &lt;&gt; "", $E159/$O159, ""), ""),"")</f>
        <v>#VALUE!</v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 t="e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#VALUE!</v>
      </c>
      <c r="L160" s="7" t="e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#VALUE!</v>
      </c>
      <c r="M160" s="7" t="e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#VALUE!</v>
      </c>
      <c r="N160" s="7" t="e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#VALUE!</v>
      </c>
      <c r="O160" s="5" t="e">
        <f t="shared" si="2"/>
        <v>#VALUE!</v>
      </c>
      <c r="P160" s="10" t="e">
        <f>IF('FY2022'!$A162&lt;&gt;"",IF(AND(MONTH($K160) &lt;= 1, MONTH($L160) &gt;= 1), IF($O160 &lt;&gt; "", $E160/$O160, ""), ""),"")</f>
        <v>#VALUE!</v>
      </c>
      <c r="Q160" s="10" t="e">
        <f>IF('FY2022'!$A162&lt;&gt;"",IF(AND(MONTH($K160) &lt;= 2, MONTH($L160) &gt;= 2), IF($O160 &lt;&gt; "", $E160/$O160, ""), ""),"")</f>
        <v>#VALUE!</v>
      </c>
      <c r="R160" s="10" t="e">
        <f>IF('FY2022'!$A162&lt;&gt;"",IF(AND(MONTH($K160) &lt;= 3, MONTH($L160) &gt;= 3), IF($O160 &lt;&gt; "", $E160/$O160, ""), ""),"")</f>
        <v>#VALUE!</v>
      </c>
      <c r="S160" s="10" t="e">
        <f>IF('FY2022'!$A162&lt;&gt;"",IF(AND(MONTH($K160) &lt;= 4, MONTH($L160) &gt;= 4), IF($O160 &lt;&gt; "", $E160/$O160, ""), ""),"")</f>
        <v>#VALUE!</v>
      </c>
      <c r="T160" s="10" t="e">
        <f>IF('FY2022'!$A162&lt;&gt;"",IF(AND(MONTH($K160) &lt;= 5, MONTH($L160) &gt;= 5), IF($O160 &lt;&gt; "", $E160/$O160, ""), ""),"")</f>
        <v>#VALUE!</v>
      </c>
      <c r="U160" s="10" t="e">
        <f>IF('FY2022'!$A162&lt;&gt;"",IF(AND(MONTH($K160) &lt;= 6, MONTH($L160) &gt;= 6), IF($O160 &lt;&gt; "", $E160/$O160, ""), ""),"")</f>
        <v>#VALUE!</v>
      </c>
      <c r="V160" s="10" t="e">
        <f>IF('FY2022'!$A162&lt;&gt;"",IF(AND(MONTH($K160) &lt;= 7, MONTH($L160) &gt;= 7 ), IF($O160 &lt;&gt; "", $E160/$O160, ""), ""),"")</f>
        <v>#VALUE!</v>
      </c>
      <c r="W160" s="10" t="e">
        <f>IF('FY2022'!$A162&lt;&gt;"",IF(AND(MONTH($K160) &lt;= 8, MONTH($L160) &gt;= 8), IF($O160 &lt;&gt; "", $E160/$O160, ""), ""),"")</f>
        <v>#VALUE!</v>
      </c>
      <c r="X160" s="10" t="e">
        <f>IF('FY2022'!$A162&lt;&gt;"",IF(AND(MONTH($K160) &lt;= 9, MONTH($L160) &gt;= 9), IF($O160 &lt;&gt; "", $E160/$O160, ""), ""),"")</f>
        <v>#VALUE!</v>
      </c>
      <c r="Y160" s="10" t="e">
        <f>IF('FY2022'!$A162&lt;&gt;"",IF(AND(MONTH($K160) &lt;= 10, MONTH($L160) &gt;= 10), IF($O160 &lt;&gt; "", $E160/$O160, ""), ""),"")</f>
        <v>#VALUE!</v>
      </c>
      <c r="Z160" s="10" t="e">
        <f>IF('FY2022'!$A162&lt;&gt;"",IF(AND(MONTH($K160) &lt;= 11, MONTH($L160) &gt;= 11), IF($O160 &lt;&gt; "", $E160/$O160, ""), ""),"")</f>
        <v>#VALUE!</v>
      </c>
      <c r="AA160" s="10" t="e">
        <f>IF('FY2022'!$A162&lt;&gt;"",IF(AND(MONTH($K160) &lt;= 12, MONTH($L160) &gt;= 12), IF($O160 &lt;&gt; "", $E160/$O160, ""), ""),"")</f>
        <v>#VALUE!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 t="e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#VALUE!</v>
      </c>
      <c r="L161" s="7" t="e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#VALUE!</v>
      </c>
      <c r="M161" s="7" t="e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#VALUE!</v>
      </c>
      <c r="N161" s="7" t="e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#VALUE!</v>
      </c>
      <c r="O161" s="5" t="e">
        <f t="shared" si="2"/>
        <v>#VALUE!</v>
      </c>
      <c r="P161" s="10" t="e">
        <f>IF('FY2022'!$A163&lt;&gt;"",IF(AND(MONTH($K161) &lt;= 1, MONTH($L161) &gt;= 1), IF($O161 &lt;&gt; "", $E161/$O161, ""), ""),"")</f>
        <v>#VALUE!</v>
      </c>
      <c r="Q161" s="10" t="e">
        <f>IF('FY2022'!$A163&lt;&gt;"",IF(AND(MONTH($K161) &lt;= 2, MONTH($L161) &gt;= 2), IF($O161 &lt;&gt; "", $E161/$O161, ""), ""),"")</f>
        <v>#VALUE!</v>
      </c>
      <c r="R161" s="10" t="e">
        <f>IF('FY2022'!$A163&lt;&gt;"",IF(AND(MONTH($K161) &lt;= 3, MONTH($L161) &gt;= 3), IF($O161 &lt;&gt; "", $E161/$O161, ""), ""),"")</f>
        <v>#VALUE!</v>
      </c>
      <c r="S161" s="10" t="e">
        <f>IF('FY2022'!$A163&lt;&gt;"",IF(AND(MONTH($K161) &lt;= 4, MONTH($L161) &gt;= 4), IF($O161 &lt;&gt; "", $E161/$O161, ""), ""),"")</f>
        <v>#VALUE!</v>
      </c>
      <c r="T161" s="10" t="e">
        <f>IF('FY2022'!$A163&lt;&gt;"",IF(AND(MONTH($K161) &lt;= 5, MONTH($L161) &gt;= 5), IF($O161 &lt;&gt; "", $E161/$O161, ""), ""),"")</f>
        <v>#VALUE!</v>
      </c>
      <c r="U161" s="10" t="e">
        <f>IF('FY2022'!$A163&lt;&gt;"",IF(AND(MONTH($K161) &lt;= 6, MONTH($L161) &gt;= 6), IF($O161 &lt;&gt; "", $E161/$O161, ""), ""),"")</f>
        <v>#VALUE!</v>
      </c>
      <c r="V161" s="10" t="e">
        <f>IF('FY2022'!$A163&lt;&gt;"",IF(AND(MONTH($K161) &lt;= 7, MONTH($L161) &gt;= 7 ), IF($O161 &lt;&gt; "", $E161/$O161, ""), ""),"")</f>
        <v>#VALUE!</v>
      </c>
      <c r="W161" s="10" t="e">
        <f>IF('FY2022'!$A163&lt;&gt;"",IF(AND(MONTH($K161) &lt;= 8, MONTH($L161) &gt;= 8), IF($O161 &lt;&gt; "", $E161/$O161, ""), ""),"")</f>
        <v>#VALUE!</v>
      </c>
      <c r="X161" s="10" t="e">
        <f>IF('FY2022'!$A163&lt;&gt;"",IF(AND(MONTH($K161) &lt;= 9, MONTH($L161) &gt;= 9), IF($O161 &lt;&gt; "", $E161/$O161, ""), ""),"")</f>
        <v>#VALUE!</v>
      </c>
      <c r="Y161" s="10" t="e">
        <f>IF('FY2022'!$A163&lt;&gt;"",IF(AND(MONTH($K161) &lt;= 10, MONTH($L161) &gt;= 10), IF($O161 &lt;&gt; "", $E161/$O161, ""), ""),"")</f>
        <v>#VALUE!</v>
      </c>
      <c r="Z161" s="10" t="e">
        <f>IF('FY2022'!$A163&lt;&gt;"",IF(AND(MONTH($K161) &lt;= 11, MONTH($L161) &gt;= 11), IF($O161 &lt;&gt; "", $E161/$O161, ""), ""),"")</f>
        <v>#VALUE!</v>
      </c>
      <c r="AA161" s="10" t="e">
        <f>IF('FY2022'!$A163&lt;&gt;"",IF(AND(MONTH($K161) &lt;= 12, MONTH($L161) &gt;= 12), IF($O161 &lt;&gt; "", $E161/$O161, ""), ""),"")</f>
        <v>#VALUE!</v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 t="e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#VALUE!</v>
      </c>
      <c r="L162" s="7" t="e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#VALUE!</v>
      </c>
      <c r="M162" s="7" t="e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#VALUE!</v>
      </c>
      <c r="N162" s="7" t="e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#VALUE!</v>
      </c>
      <c r="O162" s="5" t="e">
        <f t="shared" si="2"/>
        <v>#VALUE!</v>
      </c>
      <c r="P162" s="10" t="e">
        <f>IF('FY2022'!$A164&lt;&gt;"",IF(AND(MONTH($K162) &lt;= 1, MONTH($L162) &gt;= 1), IF($O162 &lt;&gt; "", $E162/$O162, ""), ""),"")</f>
        <v>#VALUE!</v>
      </c>
      <c r="Q162" s="10" t="e">
        <f>IF('FY2022'!$A164&lt;&gt;"",IF(AND(MONTH($K162) &lt;= 2, MONTH($L162) &gt;= 2), IF($O162 &lt;&gt; "", $E162/$O162, ""), ""),"")</f>
        <v>#VALUE!</v>
      </c>
      <c r="R162" s="10" t="e">
        <f>IF('FY2022'!$A164&lt;&gt;"",IF(AND(MONTH($K162) &lt;= 3, MONTH($L162) &gt;= 3), IF($O162 &lt;&gt; "", $E162/$O162, ""), ""),"")</f>
        <v>#VALUE!</v>
      </c>
      <c r="S162" s="10" t="e">
        <f>IF('FY2022'!$A164&lt;&gt;"",IF(AND(MONTH($K162) &lt;= 4, MONTH($L162) &gt;= 4), IF($O162 &lt;&gt; "", $E162/$O162, ""), ""),"")</f>
        <v>#VALUE!</v>
      </c>
      <c r="T162" s="10" t="e">
        <f>IF('FY2022'!$A164&lt;&gt;"",IF(AND(MONTH($K162) &lt;= 5, MONTH($L162) &gt;= 5), IF($O162 &lt;&gt; "", $E162/$O162, ""), ""),"")</f>
        <v>#VALUE!</v>
      </c>
      <c r="U162" s="10" t="e">
        <f>IF('FY2022'!$A164&lt;&gt;"",IF(AND(MONTH($K162) &lt;= 6, MONTH($L162) &gt;= 6), IF($O162 &lt;&gt; "", $E162/$O162, ""), ""),"")</f>
        <v>#VALUE!</v>
      </c>
      <c r="V162" s="10" t="e">
        <f>IF('FY2022'!$A164&lt;&gt;"",IF(AND(MONTH($K162) &lt;= 7, MONTH($L162) &gt;= 7 ), IF($O162 &lt;&gt; "", $E162/$O162, ""), ""),"")</f>
        <v>#VALUE!</v>
      </c>
      <c r="W162" s="10" t="e">
        <f>IF('FY2022'!$A164&lt;&gt;"",IF(AND(MONTH($K162) &lt;= 8, MONTH($L162) &gt;= 8), IF($O162 &lt;&gt; "", $E162/$O162, ""), ""),"")</f>
        <v>#VALUE!</v>
      </c>
      <c r="X162" s="10" t="e">
        <f>IF('FY2022'!$A164&lt;&gt;"",IF(AND(MONTH($K162) &lt;= 9, MONTH($L162) &gt;= 9), IF($O162 &lt;&gt; "", $E162/$O162, ""), ""),"")</f>
        <v>#VALUE!</v>
      </c>
      <c r="Y162" s="10" t="e">
        <f>IF('FY2022'!$A164&lt;&gt;"",IF(AND(MONTH($K162) &lt;= 10, MONTH($L162) &gt;= 10), IF($O162 &lt;&gt; "", $E162/$O162, ""), ""),"")</f>
        <v>#VALUE!</v>
      </c>
      <c r="Z162" s="10" t="e">
        <f>IF('FY2022'!$A164&lt;&gt;"",IF(AND(MONTH($K162) &lt;= 11, MONTH($L162) &gt;= 11), IF($O162 &lt;&gt; "", $E162/$O162, ""), ""),"")</f>
        <v>#VALUE!</v>
      </c>
      <c r="AA162" s="10" t="e">
        <f>IF('FY2022'!$A164&lt;&gt;"",IF(AND(MONTH($K162) &lt;= 12, MONTH($L162) &gt;= 12), IF($O162 &lt;&gt; "", $E162/$O162, ""), ""),"")</f>
        <v>#VALUE!</v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 t="e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#VALUE!</v>
      </c>
      <c r="L163" s="7" t="e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#VALUE!</v>
      </c>
      <c r="M163" s="7" t="e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#VALUE!</v>
      </c>
      <c r="N163" s="7" t="e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#VALUE!</v>
      </c>
      <c r="O163" s="5" t="e">
        <f t="shared" si="2"/>
        <v>#VALUE!</v>
      </c>
      <c r="P163" s="10" t="e">
        <f>IF('FY2022'!$A165&lt;&gt;"",IF(AND(MONTH($K163) &lt;= 1, MONTH($L163) &gt;= 1), IF($O163 &lt;&gt; "", $E163/$O163, ""), ""),"")</f>
        <v>#VALUE!</v>
      </c>
      <c r="Q163" s="10" t="e">
        <f>IF('FY2022'!$A165&lt;&gt;"",IF(AND(MONTH($K163) &lt;= 2, MONTH($L163) &gt;= 2), IF($O163 &lt;&gt; "", $E163/$O163, ""), ""),"")</f>
        <v>#VALUE!</v>
      </c>
      <c r="R163" s="10" t="e">
        <f>IF('FY2022'!$A165&lt;&gt;"",IF(AND(MONTH($K163) &lt;= 3, MONTH($L163) &gt;= 3), IF($O163 &lt;&gt; "", $E163/$O163, ""), ""),"")</f>
        <v>#VALUE!</v>
      </c>
      <c r="S163" s="10" t="e">
        <f>IF('FY2022'!$A165&lt;&gt;"",IF(AND(MONTH($K163) &lt;= 4, MONTH($L163) &gt;= 4), IF($O163 &lt;&gt; "", $E163/$O163, ""), ""),"")</f>
        <v>#VALUE!</v>
      </c>
      <c r="T163" s="10" t="e">
        <f>IF('FY2022'!$A165&lt;&gt;"",IF(AND(MONTH($K163) &lt;= 5, MONTH($L163) &gt;= 5), IF($O163 &lt;&gt; "", $E163/$O163, ""), ""),"")</f>
        <v>#VALUE!</v>
      </c>
      <c r="U163" s="10" t="e">
        <f>IF('FY2022'!$A165&lt;&gt;"",IF(AND(MONTH($K163) &lt;= 6, MONTH($L163) &gt;= 6), IF($O163 &lt;&gt; "", $E163/$O163, ""), ""),"")</f>
        <v>#VALUE!</v>
      </c>
      <c r="V163" s="10" t="e">
        <f>IF('FY2022'!$A165&lt;&gt;"",IF(AND(MONTH($K163) &lt;= 7, MONTH($L163) &gt;= 7 ), IF($O163 &lt;&gt; "", $E163/$O163, ""), ""),"")</f>
        <v>#VALUE!</v>
      </c>
      <c r="W163" s="10" t="e">
        <f>IF('FY2022'!$A165&lt;&gt;"",IF(AND(MONTH($K163) &lt;= 8, MONTH($L163) &gt;= 8), IF($O163 &lt;&gt; "", $E163/$O163, ""), ""),"")</f>
        <v>#VALUE!</v>
      </c>
      <c r="X163" s="10" t="e">
        <f>IF('FY2022'!$A165&lt;&gt;"",IF(AND(MONTH($K163) &lt;= 9, MONTH($L163) &gt;= 9), IF($O163 &lt;&gt; "", $E163/$O163, ""), ""),"")</f>
        <v>#VALUE!</v>
      </c>
      <c r="Y163" s="10" t="e">
        <f>IF('FY2022'!$A165&lt;&gt;"",IF(AND(MONTH($K163) &lt;= 10, MONTH($L163) &gt;= 10), IF($O163 &lt;&gt; "", $E163/$O163, ""), ""),"")</f>
        <v>#VALUE!</v>
      </c>
      <c r="Z163" s="10" t="e">
        <f>IF('FY2022'!$A165&lt;&gt;"",IF(AND(MONTH($K163) &lt;= 11, MONTH($L163) &gt;= 11), IF($O163 &lt;&gt; "", $E163/$O163, ""), ""),"")</f>
        <v>#VALUE!</v>
      </c>
      <c r="AA163" s="10" t="e">
        <f>IF('FY2022'!$A165&lt;&gt;"",IF(AND(MONTH($K163) &lt;= 12, MONTH($L163) &gt;= 12), IF($O163 &lt;&gt; "", $E163/$O163, ""), ""),"")</f>
        <v>#VALUE!</v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 t="e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#VALUE!</v>
      </c>
      <c r="L164" s="7" t="e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#VALUE!</v>
      </c>
      <c r="M164" s="7" t="e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#VALUE!</v>
      </c>
      <c r="N164" s="7" t="e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#VALUE!</v>
      </c>
      <c r="O164" s="5" t="e">
        <f t="shared" si="2"/>
        <v>#VALUE!</v>
      </c>
      <c r="P164" s="10" t="e">
        <f>IF('FY2022'!$A166&lt;&gt;"",IF(AND(MONTH($K164) &lt;= 1, MONTH($L164) &gt;= 1), IF($O164 &lt;&gt; "", $E164/$O164, ""), ""),"")</f>
        <v>#VALUE!</v>
      </c>
      <c r="Q164" s="10" t="e">
        <f>IF('FY2022'!$A166&lt;&gt;"",IF(AND(MONTH($K164) &lt;= 2, MONTH($L164) &gt;= 2), IF($O164 &lt;&gt; "", $E164/$O164, ""), ""),"")</f>
        <v>#VALUE!</v>
      </c>
      <c r="R164" s="10" t="e">
        <f>IF('FY2022'!$A166&lt;&gt;"",IF(AND(MONTH($K164) &lt;= 3, MONTH($L164) &gt;= 3), IF($O164 &lt;&gt; "", $E164/$O164, ""), ""),"")</f>
        <v>#VALUE!</v>
      </c>
      <c r="S164" s="10" t="e">
        <f>IF('FY2022'!$A166&lt;&gt;"",IF(AND(MONTH($K164) &lt;= 4, MONTH($L164) &gt;= 4), IF($O164 &lt;&gt; "", $E164/$O164, ""), ""),"")</f>
        <v>#VALUE!</v>
      </c>
      <c r="T164" s="10" t="e">
        <f>IF('FY2022'!$A166&lt;&gt;"",IF(AND(MONTH($K164) &lt;= 5, MONTH($L164) &gt;= 5), IF($O164 &lt;&gt; "", $E164/$O164, ""), ""),"")</f>
        <v>#VALUE!</v>
      </c>
      <c r="U164" s="10" t="e">
        <f>IF('FY2022'!$A166&lt;&gt;"",IF(AND(MONTH($K164) &lt;= 6, MONTH($L164) &gt;= 6), IF($O164 &lt;&gt; "", $E164/$O164, ""), ""),"")</f>
        <v>#VALUE!</v>
      </c>
      <c r="V164" s="10" t="e">
        <f>IF('FY2022'!$A166&lt;&gt;"",IF(AND(MONTH($K164) &lt;= 7, MONTH($L164) &gt;= 7 ), IF($O164 &lt;&gt; "", $E164/$O164, ""), ""),"")</f>
        <v>#VALUE!</v>
      </c>
      <c r="W164" s="10" t="e">
        <f>IF('FY2022'!$A166&lt;&gt;"",IF(AND(MONTH($K164) &lt;= 8, MONTH($L164) &gt;= 8), IF($O164 &lt;&gt; "", $E164/$O164, ""), ""),"")</f>
        <v>#VALUE!</v>
      </c>
      <c r="X164" s="10" t="e">
        <f>IF('FY2022'!$A166&lt;&gt;"",IF(AND(MONTH($K164) &lt;= 9, MONTH($L164) &gt;= 9), IF($O164 &lt;&gt; "", $E164/$O164, ""), ""),"")</f>
        <v>#VALUE!</v>
      </c>
      <c r="Y164" s="10" t="e">
        <f>IF('FY2022'!$A166&lt;&gt;"",IF(AND(MONTH($K164) &lt;= 10, MONTH($L164) &gt;= 10), IF($O164 &lt;&gt; "", $E164/$O164, ""), ""),"")</f>
        <v>#VALUE!</v>
      </c>
      <c r="Z164" s="10" t="e">
        <f>IF('FY2022'!$A166&lt;&gt;"",IF(AND(MONTH($K164) &lt;= 11, MONTH($L164) &gt;= 11), IF($O164 &lt;&gt; "", $E164/$O164, ""), ""),"")</f>
        <v>#VALUE!</v>
      </c>
      <c r="AA164" s="10" t="e">
        <f>IF('FY2022'!$A166&lt;&gt;"",IF(AND(MONTH($K164) &lt;= 12, MONTH($L164) &gt;= 12), IF($O164 &lt;&gt; "", $E164/$O164, ""), ""),"")</f>
        <v>#VALUE!</v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 t="e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#VALUE!</v>
      </c>
      <c r="L165" s="7" t="e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#VALUE!</v>
      </c>
      <c r="M165" s="7" t="e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#VALUE!</v>
      </c>
      <c r="N165" s="7" t="e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#VALUE!</v>
      </c>
      <c r="O165" s="5" t="e">
        <f t="shared" si="2"/>
        <v>#VALUE!</v>
      </c>
      <c r="P165" s="10" t="e">
        <f>IF('FY2022'!$A167&lt;&gt;"",IF(AND(MONTH($K165) &lt;= 1, MONTH($L165) &gt;= 1), IF($O165 &lt;&gt; "", $E165/$O165, ""), ""),"")</f>
        <v>#VALUE!</v>
      </c>
      <c r="Q165" s="10" t="e">
        <f>IF('FY2022'!$A167&lt;&gt;"",IF(AND(MONTH($K165) &lt;= 2, MONTH($L165) &gt;= 2), IF($O165 &lt;&gt; "", $E165/$O165, ""), ""),"")</f>
        <v>#VALUE!</v>
      </c>
      <c r="R165" s="10" t="e">
        <f>IF('FY2022'!$A167&lt;&gt;"",IF(AND(MONTH($K165) &lt;= 3, MONTH($L165) &gt;= 3), IF($O165 &lt;&gt; "", $E165/$O165, ""), ""),"")</f>
        <v>#VALUE!</v>
      </c>
      <c r="S165" s="10" t="e">
        <f>IF('FY2022'!$A167&lt;&gt;"",IF(AND(MONTH($K165) &lt;= 4, MONTH($L165) &gt;= 4), IF($O165 &lt;&gt; "", $E165/$O165, ""), ""),"")</f>
        <v>#VALUE!</v>
      </c>
      <c r="T165" s="10" t="e">
        <f>IF('FY2022'!$A167&lt;&gt;"",IF(AND(MONTH($K165) &lt;= 5, MONTH($L165) &gt;= 5), IF($O165 &lt;&gt; "", $E165/$O165, ""), ""),"")</f>
        <v>#VALUE!</v>
      </c>
      <c r="U165" s="10" t="e">
        <f>IF('FY2022'!$A167&lt;&gt;"",IF(AND(MONTH($K165) &lt;= 6, MONTH($L165) &gt;= 6), IF($O165 &lt;&gt; "", $E165/$O165, ""), ""),"")</f>
        <v>#VALUE!</v>
      </c>
      <c r="V165" s="10" t="e">
        <f>IF('FY2022'!$A167&lt;&gt;"",IF(AND(MONTH($K165) &lt;= 7, MONTH($L165) &gt;= 7 ), IF($O165 &lt;&gt; "", $E165/$O165, ""), ""),"")</f>
        <v>#VALUE!</v>
      </c>
      <c r="W165" s="10" t="e">
        <f>IF('FY2022'!$A167&lt;&gt;"",IF(AND(MONTH($K165) &lt;= 8, MONTH($L165) &gt;= 8), IF($O165 &lt;&gt; "", $E165/$O165, ""), ""),"")</f>
        <v>#VALUE!</v>
      </c>
      <c r="X165" s="10" t="e">
        <f>IF('FY2022'!$A167&lt;&gt;"",IF(AND(MONTH($K165) &lt;= 9, MONTH($L165) &gt;= 9), IF($O165 &lt;&gt; "", $E165/$O165, ""), ""),"")</f>
        <v>#VALUE!</v>
      </c>
      <c r="Y165" s="10" t="e">
        <f>IF('FY2022'!$A167&lt;&gt;"",IF(AND(MONTH($K165) &lt;= 10, MONTH($L165) &gt;= 10), IF($O165 &lt;&gt; "", $E165/$O165, ""), ""),"")</f>
        <v>#VALUE!</v>
      </c>
      <c r="Z165" s="10" t="e">
        <f>IF('FY2022'!$A167&lt;&gt;"",IF(AND(MONTH($K165) &lt;= 11, MONTH($L165) &gt;= 11), IF($O165 &lt;&gt; "", $E165/$O165, ""), ""),"")</f>
        <v>#VALUE!</v>
      </c>
      <c r="AA165" s="10" t="e">
        <f>IF('FY2022'!$A167&lt;&gt;"",IF(AND(MONTH($K165) &lt;= 12, MONTH($L165) &gt;= 12), IF($O165 &lt;&gt; "", $E165/$O165, ""), ""),"")</f>
        <v>#VALUE!</v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 t="e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#VALUE!</v>
      </c>
      <c r="L166" s="7" t="e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#VALUE!</v>
      </c>
      <c r="M166" s="7" t="e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#VALUE!</v>
      </c>
      <c r="N166" s="7" t="e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#VALUE!</v>
      </c>
      <c r="O166" s="5" t="e">
        <f t="shared" si="2"/>
        <v>#VALUE!</v>
      </c>
      <c r="P166" s="10" t="e">
        <f>IF('FY2022'!$A168&lt;&gt;"",IF(AND(MONTH($K166) &lt;= 1, MONTH($L166) &gt;= 1), IF($O166 &lt;&gt; "", $E166/$O166, ""), ""),"")</f>
        <v>#VALUE!</v>
      </c>
      <c r="Q166" s="10" t="e">
        <f>IF('FY2022'!$A168&lt;&gt;"",IF(AND(MONTH($K166) &lt;= 2, MONTH($L166) &gt;= 2), IF($O166 &lt;&gt; "", $E166/$O166, ""), ""),"")</f>
        <v>#VALUE!</v>
      </c>
      <c r="R166" s="10" t="e">
        <f>IF('FY2022'!$A168&lt;&gt;"",IF(AND(MONTH($K166) &lt;= 3, MONTH($L166) &gt;= 3), IF($O166 &lt;&gt; "", $E166/$O166, ""), ""),"")</f>
        <v>#VALUE!</v>
      </c>
      <c r="S166" s="10" t="e">
        <f>IF('FY2022'!$A168&lt;&gt;"",IF(AND(MONTH($K166) &lt;= 4, MONTH($L166) &gt;= 4), IF($O166 &lt;&gt; "", $E166/$O166, ""), ""),"")</f>
        <v>#VALUE!</v>
      </c>
      <c r="T166" s="10" t="e">
        <f>IF('FY2022'!$A168&lt;&gt;"",IF(AND(MONTH($K166) &lt;= 5, MONTH($L166) &gt;= 5), IF($O166 &lt;&gt; "", $E166/$O166, ""), ""),"")</f>
        <v>#VALUE!</v>
      </c>
      <c r="U166" s="10" t="e">
        <f>IF('FY2022'!$A168&lt;&gt;"",IF(AND(MONTH($K166) &lt;= 6, MONTH($L166) &gt;= 6), IF($O166 &lt;&gt; "", $E166/$O166, ""), ""),"")</f>
        <v>#VALUE!</v>
      </c>
      <c r="V166" s="10" t="e">
        <f>IF('FY2022'!$A168&lt;&gt;"",IF(AND(MONTH($K166) &lt;= 7, MONTH($L166) &gt;= 7 ), IF($O166 &lt;&gt; "", $E166/$O166, ""), ""),"")</f>
        <v>#VALUE!</v>
      </c>
      <c r="W166" s="10" t="e">
        <f>IF('FY2022'!$A168&lt;&gt;"",IF(AND(MONTH($K166) &lt;= 8, MONTH($L166) &gt;= 8), IF($O166 &lt;&gt; "", $E166/$O166, ""), ""),"")</f>
        <v>#VALUE!</v>
      </c>
      <c r="X166" s="10" t="e">
        <f>IF('FY2022'!$A168&lt;&gt;"",IF(AND(MONTH($K166) &lt;= 9, MONTH($L166) &gt;= 9), IF($O166 &lt;&gt; "", $E166/$O166, ""), ""),"")</f>
        <v>#VALUE!</v>
      </c>
      <c r="Y166" s="10" t="e">
        <f>IF('FY2022'!$A168&lt;&gt;"",IF(AND(MONTH($K166) &lt;= 10, MONTH($L166) &gt;= 10), IF($O166 &lt;&gt; "", $E166/$O166, ""), ""),"")</f>
        <v>#VALUE!</v>
      </c>
      <c r="Z166" s="10" t="e">
        <f>IF('FY2022'!$A168&lt;&gt;"",IF(AND(MONTH($K166) &lt;= 11, MONTH($L166) &gt;= 11), IF($O166 &lt;&gt; "", $E166/$O166, ""), ""),"")</f>
        <v>#VALUE!</v>
      </c>
      <c r="AA166" s="10" t="e">
        <f>IF('FY2022'!$A168&lt;&gt;"",IF(AND(MONTH($K166) &lt;= 12, MONTH($L166) &gt;= 12), IF($O166 &lt;&gt; "", $E166/$O166, ""), ""),"")</f>
        <v>#VALUE!</v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 t="e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#VALUE!</v>
      </c>
      <c r="L167" s="7" t="e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#VALUE!</v>
      </c>
      <c r="M167" s="7" t="e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#VALUE!</v>
      </c>
      <c r="N167" s="7" t="e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#VALUE!</v>
      </c>
      <c r="O167" s="5" t="e">
        <f t="shared" si="2"/>
        <v>#VALUE!</v>
      </c>
      <c r="P167" s="10" t="e">
        <f>IF('FY2022'!$A169&lt;&gt;"",IF(AND(MONTH($K167) &lt;= 1, MONTH($L167) &gt;= 1), IF($O167 &lt;&gt; "", $E167/$O167, ""), ""),"")</f>
        <v>#VALUE!</v>
      </c>
      <c r="Q167" s="10" t="e">
        <f>IF('FY2022'!$A169&lt;&gt;"",IF(AND(MONTH($K167) &lt;= 2, MONTH($L167) &gt;= 2), IF($O167 &lt;&gt; "", $E167/$O167, ""), ""),"")</f>
        <v>#VALUE!</v>
      </c>
      <c r="R167" s="10" t="e">
        <f>IF('FY2022'!$A169&lt;&gt;"",IF(AND(MONTH($K167) &lt;= 3, MONTH($L167) &gt;= 3), IF($O167 &lt;&gt; "", $E167/$O167, ""), ""),"")</f>
        <v>#VALUE!</v>
      </c>
      <c r="S167" s="10" t="e">
        <f>IF('FY2022'!$A169&lt;&gt;"",IF(AND(MONTH($K167) &lt;= 4, MONTH($L167) &gt;= 4), IF($O167 &lt;&gt; "", $E167/$O167, ""), ""),"")</f>
        <v>#VALUE!</v>
      </c>
      <c r="T167" s="10" t="e">
        <f>IF('FY2022'!$A169&lt;&gt;"",IF(AND(MONTH($K167) &lt;= 5, MONTH($L167) &gt;= 5), IF($O167 &lt;&gt; "", $E167/$O167, ""), ""),"")</f>
        <v>#VALUE!</v>
      </c>
      <c r="U167" s="10" t="e">
        <f>IF('FY2022'!$A169&lt;&gt;"",IF(AND(MONTH($K167) &lt;= 6, MONTH($L167) &gt;= 6), IF($O167 &lt;&gt; "", $E167/$O167, ""), ""),"")</f>
        <v>#VALUE!</v>
      </c>
      <c r="V167" s="10" t="e">
        <f>IF('FY2022'!$A169&lt;&gt;"",IF(AND(MONTH($K167) &lt;= 7, MONTH($L167) &gt;= 7 ), IF($O167 &lt;&gt; "", $E167/$O167, ""), ""),"")</f>
        <v>#VALUE!</v>
      </c>
      <c r="W167" s="10" t="e">
        <f>IF('FY2022'!$A169&lt;&gt;"",IF(AND(MONTH($K167) &lt;= 8, MONTH($L167) &gt;= 8), IF($O167 &lt;&gt; "", $E167/$O167, ""), ""),"")</f>
        <v>#VALUE!</v>
      </c>
      <c r="X167" s="10" t="e">
        <f>IF('FY2022'!$A169&lt;&gt;"",IF(AND(MONTH($K167) &lt;= 9, MONTH($L167) &gt;= 9), IF($O167 &lt;&gt; "", $E167/$O167, ""), ""),"")</f>
        <v>#VALUE!</v>
      </c>
      <c r="Y167" s="10" t="e">
        <f>IF('FY2022'!$A169&lt;&gt;"",IF(AND(MONTH($K167) &lt;= 10, MONTH($L167) &gt;= 10), IF($O167 &lt;&gt; "", $E167/$O167, ""), ""),"")</f>
        <v>#VALUE!</v>
      </c>
      <c r="Z167" s="10" t="e">
        <f>IF('FY2022'!$A169&lt;&gt;"",IF(AND(MONTH($K167) &lt;= 11, MONTH($L167) &gt;= 11), IF($O167 &lt;&gt; "", $E167/$O167, ""), ""),"")</f>
        <v>#VALUE!</v>
      </c>
      <c r="AA167" s="10" t="e">
        <f>IF('FY2022'!$A169&lt;&gt;"",IF(AND(MONTH($K167) &lt;= 12, MONTH($L167) &gt;= 12), IF($O167 &lt;&gt; "", $E167/$O167, ""), ""),"")</f>
        <v>#VALUE!</v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 t="e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#VALUE!</v>
      </c>
      <c r="L168" s="7" t="e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#VALUE!</v>
      </c>
      <c r="M168" s="7" t="e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#VALUE!</v>
      </c>
      <c r="N168" s="7" t="e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#VALUE!</v>
      </c>
      <c r="O168" s="5" t="e">
        <f t="shared" si="2"/>
        <v>#VALUE!</v>
      </c>
      <c r="P168" s="10" t="e">
        <f>IF('FY2022'!$A170&lt;&gt;"",IF(AND(MONTH($K168) &lt;= 1, MONTH($L168) &gt;= 1), IF($O168 &lt;&gt; "", $E168/$O168, ""), ""),"")</f>
        <v>#VALUE!</v>
      </c>
      <c r="Q168" s="10" t="e">
        <f>IF('FY2022'!$A170&lt;&gt;"",IF(AND(MONTH($K168) &lt;= 2, MONTH($L168) &gt;= 2), IF($O168 &lt;&gt; "", $E168/$O168, ""), ""),"")</f>
        <v>#VALUE!</v>
      </c>
      <c r="R168" s="10" t="e">
        <f>IF('FY2022'!$A170&lt;&gt;"",IF(AND(MONTH($K168) &lt;= 3, MONTH($L168) &gt;= 3), IF($O168 &lt;&gt; "", $E168/$O168, ""), ""),"")</f>
        <v>#VALUE!</v>
      </c>
      <c r="S168" s="10" t="e">
        <f>IF('FY2022'!$A170&lt;&gt;"",IF(AND(MONTH($K168) &lt;= 4, MONTH($L168) &gt;= 4), IF($O168 &lt;&gt; "", $E168/$O168, ""), ""),"")</f>
        <v>#VALUE!</v>
      </c>
      <c r="T168" s="10" t="e">
        <f>IF('FY2022'!$A170&lt;&gt;"",IF(AND(MONTH($K168) &lt;= 5, MONTH($L168) &gt;= 5), IF($O168 &lt;&gt; "", $E168/$O168, ""), ""),"")</f>
        <v>#VALUE!</v>
      </c>
      <c r="U168" s="10" t="e">
        <f>IF('FY2022'!$A170&lt;&gt;"",IF(AND(MONTH($K168) &lt;= 6, MONTH($L168) &gt;= 6), IF($O168 &lt;&gt; "", $E168/$O168, ""), ""),"")</f>
        <v>#VALUE!</v>
      </c>
      <c r="V168" s="10" t="e">
        <f>IF('FY2022'!$A170&lt;&gt;"",IF(AND(MONTH($K168) &lt;= 7, MONTH($L168) &gt;= 7 ), IF($O168 &lt;&gt; "", $E168/$O168, ""), ""),"")</f>
        <v>#VALUE!</v>
      </c>
      <c r="W168" s="10" t="e">
        <f>IF('FY2022'!$A170&lt;&gt;"",IF(AND(MONTH($K168) &lt;= 8, MONTH($L168) &gt;= 8), IF($O168 &lt;&gt; "", $E168/$O168, ""), ""),"")</f>
        <v>#VALUE!</v>
      </c>
      <c r="X168" s="10" t="e">
        <f>IF('FY2022'!$A170&lt;&gt;"",IF(AND(MONTH($K168) &lt;= 9, MONTH($L168) &gt;= 9), IF($O168 &lt;&gt; "", $E168/$O168, ""), ""),"")</f>
        <v>#VALUE!</v>
      </c>
      <c r="Y168" s="10" t="e">
        <f>IF('FY2022'!$A170&lt;&gt;"",IF(AND(MONTH($K168) &lt;= 10, MONTH($L168) &gt;= 10), IF($O168 &lt;&gt; "", $E168/$O168, ""), ""),"")</f>
        <v>#VALUE!</v>
      </c>
      <c r="Z168" s="10" t="e">
        <f>IF('FY2022'!$A170&lt;&gt;"",IF(AND(MONTH($K168) &lt;= 11, MONTH($L168) &gt;= 11), IF($O168 &lt;&gt; "", $E168/$O168, ""), ""),"")</f>
        <v>#VALUE!</v>
      </c>
      <c r="AA168" s="10" t="e">
        <f>IF('FY2022'!$A170&lt;&gt;"",IF(AND(MONTH($K168) &lt;= 12, MONTH($L168) &gt;= 12), IF($O168 &lt;&gt; "", $E168/$O168, ""), ""),"")</f>
        <v>#VALUE!</v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 t="e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#VALUE!</v>
      </c>
      <c r="L169" s="7" t="e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#VALUE!</v>
      </c>
      <c r="M169" s="7" t="e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#VALUE!</v>
      </c>
      <c r="N169" s="7" t="e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#VALUE!</v>
      </c>
      <c r="O169" s="5" t="e">
        <f t="shared" si="2"/>
        <v>#VALUE!</v>
      </c>
      <c r="P169" s="10" t="e">
        <f>IF('FY2022'!$A171&lt;&gt;"",IF(AND(MONTH($K169) &lt;= 1, MONTH($L169) &gt;= 1), IF($O169 &lt;&gt; "", $E169/$O169, ""), ""),"")</f>
        <v>#VALUE!</v>
      </c>
      <c r="Q169" s="10" t="e">
        <f>IF('FY2022'!$A171&lt;&gt;"",IF(AND(MONTH($K169) &lt;= 2, MONTH($L169) &gt;= 2), IF($O169 &lt;&gt; "", $E169/$O169, ""), ""),"")</f>
        <v>#VALUE!</v>
      </c>
      <c r="R169" s="10" t="e">
        <f>IF('FY2022'!$A171&lt;&gt;"",IF(AND(MONTH($K169) &lt;= 3, MONTH($L169) &gt;= 3), IF($O169 &lt;&gt; "", $E169/$O169, ""), ""),"")</f>
        <v>#VALUE!</v>
      </c>
      <c r="S169" s="10" t="e">
        <f>IF('FY2022'!$A171&lt;&gt;"",IF(AND(MONTH($K169) &lt;= 4, MONTH($L169) &gt;= 4), IF($O169 &lt;&gt; "", $E169/$O169, ""), ""),"")</f>
        <v>#VALUE!</v>
      </c>
      <c r="T169" s="10" t="e">
        <f>IF('FY2022'!$A171&lt;&gt;"",IF(AND(MONTH($K169) &lt;= 5, MONTH($L169) &gt;= 5), IF($O169 &lt;&gt; "", $E169/$O169, ""), ""),"")</f>
        <v>#VALUE!</v>
      </c>
      <c r="U169" s="10" t="e">
        <f>IF('FY2022'!$A171&lt;&gt;"",IF(AND(MONTH($K169) &lt;= 6, MONTH($L169) &gt;= 6), IF($O169 &lt;&gt; "", $E169/$O169, ""), ""),"")</f>
        <v>#VALUE!</v>
      </c>
      <c r="V169" s="10" t="e">
        <f>IF('FY2022'!$A171&lt;&gt;"",IF(AND(MONTH($K169) &lt;= 7, MONTH($L169) &gt;= 7 ), IF($O169 &lt;&gt; "", $E169/$O169, ""), ""),"")</f>
        <v>#VALUE!</v>
      </c>
      <c r="W169" s="10" t="e">
        <f>IF('FY2022'!$A171&lt;&gt;"",IF(AND(MONTH($K169) &lt;= 8, MONTH($L169) &gt;= 8), IF($O169 &lt;&gt; "", $E169/$O169, ""), ""),"")</f>
        <v>#VALUE!</v>
      </c>
      <c r="X169" s="10" t="e">
        <f>IF('FY2022'!$A171&lt;&gt;"",IF(AND(MONTH($K169) &lt;= 9, MONTH($L169) &gt;= 9), IF($O169 &lt;&gt; "", $E169/$O169, ""), ""),"")</f>
        <v>#VALUE!</v>
      </c>
      <c r="Y169" s="10" t="e">
        <f>IF('FY2022'!$A171&lt;&gt;"",IF(AND(MONTH($K169) &lt;= 10, MONTH($L169) &gt;= 10), IF($O169 &lt;&gt; "", $E169/$O169, ""), ""),"")</f>
        <v>#VALUE!</v>
      </c>
      <c r="Z169" s="10" t="e">
        <f>IF('FY2022'!$A171&lt;&gt;"",IF(AND(MONTH($K169) &lt;= 11, MONTH($L169) &gt;= 11), IF($O169 &lt;&gt; "", $E169/$O169, ""), ""),"")</f>
        <v>#VALUE!</v>
      </c>
      <c r="AA169" s="10" t="e">
        <f>IF('FY2022'!$A171&lt;&gt;"",IF(AND(MONTH($K169) &lt;= 12, MONTH($L169) &gt;= 12), IF($O169 &lt;&gt; "", $E169/$O169, ""), ""),"")</f>
        <v>#VALUE!</v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 t="e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#VALUE!</v>
      </c>
      <c r="L170" s="7" t="e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#VALUE!</v>
      </c>
      <c r="M170" s="7" t="e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#VALUE!</v>
      </c>
      <c r="N170" s="7" t="e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#VALUE!</v>
      </c>
      <c r="O170" s="5" t="e">
        <f t="shared" si="2"/>
        <v>#VALUE!</v>
      </c>
      <c r="P170" s="10" t="e">
        <f>IF('FY2022'!$A172&lt;&gt;"",IF(AND(MONTH($K170) &lt;= 1, MONTH($L170) &gt;= 1), IF($O170 &lt;&gt; "", $E170/$O170, ""), ""),"")</f>
        <v>#VALUE!</v>
      </c>
      <c r="Q170" s="10" t="e">
        <f>IF('FY2022'!$A172&lt;&gt;"",IF(AND(MONTH($K170) &lt;= 2, MONTH($L170) &gt;= 2), IF($O170 &lt;&gt; "", $E170/$O170, ""), ""),"")</f>
        <v>#VALUE!</v>
      </c>
      <c r="R170" s="10" t="e">
        <f>IF('FY2022'!$A172&lt;&gt;"",IF(AND(MONTH($K170) &lt;= 3, MONTH($L170) &gt;= 3), IF($O170 &lt;&gt; "", $E170/$O170, ""), ""),"")</f>
        <v>#VALUE!</v>
      </c>
      <c r="S170" s="10" t="e">
        <f>IF('FY2022'!$A172&lt;&gt;"",IF(AND(MONTH($K170) &lt;= 4, MONTH($L170) &gt;= 4), IF($O170 &lt;&gt; "", $E170/$O170, ""), ""),"")</f>
        <v>#VALUE!</v>
      </c>
      <c r="T170" s="10" t="e">
        <f>IF('FY2022'!$A172&lt;&gt;"",IF(AND(MONTH($K170) &lt;= 5, MONTH($L170) &gt;= 5), IF($O170 &lt;&gt; "", $E170/$O170, ""), ""),"")</f>
        <v>#VALUE!</v>
      </c>
      <c r="U170" s="10" t="e">
        <f>IF('FY2022'!$A172&lt;&gt;"",IF(AND(MONTH($K170) &lt;= 6, MONTH($L170) &gt;= 6), IF($O170 &lt;&gt; "", $E170/$O170, ""), ""),"")</f>
        <v>#VALUE!</v>
      </c>
      <c r="V170" s="10" t="e">
        <f>IF('FY2022'!$A172&lt;&gt;"",IF(AND(MONTH($K170) &lt;= 7, MONTH($L170) &gt;= 7 ), IF($O170 &lt;&gt; "", $E170/$O170, ""), ""),"")</f>
        <v>#VALUE!</v>
      </c>
      <c r="W170" s="10" t="e">
        <f>IF('FY2022'!$A172&lt;&gt;"",IF(AND(MONTH($K170) &lt;= 8, MONTH($L170) &gt;= 8), IF($O170 &lt;&gt; "", $E170/$O170, ""), ""),"")</f>
        <v>#VALUE!</v>
      </c>
      <c r="X170" s="10" t="e">
        <f>IF('FY2022'!$A172&lt;&gt;"",IF(AND(MONTH($K170) &lt;= 9, MONTH($L170) &gt;= 9), IF($O170 &lt;&gt; "", $E170/$O170, ""), ""),"")</f>
        <v>#VALUE!</v>
      </c>
      <c r="Y170" s="10" t="e">
        <f>IF('FY2022'!$A172&lt;&gt;"",IF(AND(MONTH($K170) &lt;= 10, MONTH($L170) &gt;= 10), IF($O170 &lt;&gt; "", $E170/$O170, ""), ""),"")</f>
        <v>#VALUE!</v>
      </c>
      <c r="Z170" s="10" t="e">
        <f>IF('FY2022'!$A172&lt;&gt;"",IF(AND(MONTH($K170) &lt;= 11, MONTH($L170) &gt;= 11), IF($O170 &lt;&gt; "", $E170/$O170, ""), ""),"")</f>
        <v>#VALUE!</v>
      </c>
      <c r="AA170" s="10" t="e">
        <f>IF('FY2022'!$A172&lt;&gt;"",IF(AND(MONTH($K170) &lt;= 12, MONTH($L170) &gt;= 12), IF($O170 &lt;&gt; "", $E170/$O170, ""), ""),"")</f>
        <v>#VALUE!</v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 t="e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#VALUE!</v>
      </c>
      <c r="L171" s="7" t="e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#VALUE!</v>
      </c>
      <c r="M171" s="7" t="e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#VALUE!</v>
      </c>
      <c r="N171" s="7" t="e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#VALUE!</v>
      </c>
      <c r="O171" s="5" t="e">
        <f t="shared" si="2"/>
        <v>#VALUE!</v>
      </c>
      <c r="P171" s="10" t="e">
        <f>IF('FY2022'!$A173&lt;&gt;"",IF(AND(MONTH($K171) &lt;= 1, MONTH($L171) &gt;= 1), IF($O171 &lt;&gt; "", $E171/$O171, ""), ""),"")</f>
        <v>#VALUE!</v>
      </c>
      <c r="Q171" s="10" t="e">
        <f>IF('FY2022'!$A173&lt;&gt;"",IF(AND(MONTH($K171) &lt;= 2, MONTH($L171) &gt;= 2), IF($O171 &lt;&gt; "", $E171/$O171, ""), ""),"")</f>
        <v>#VALUE!</v>
      </c>
      <c r="R171" s="10" t="e">
        <f>IF('FY2022'!$A173&lt;&gt;"",IF(AND(MONTH($K171) &lt;= 3, MONTH($L171) &gt;= 3), IF($O171 &lt;&gt; "", $E171/$O171, ""), ""),"")</f>
        <v>#VALUE!</v>
      </c>
      <c r="S171" s="10" t="e">
        <f>IF('FY2022'!$A173&lt;&gt;"",IF(AND(MONTH($K171) &lt;= 4, MONTH($L171) &gt;= 4), IF($O171 &lt;&gt; "", $E171/$O171, ""), ""),"")</f>
        <v>#VALUE!</v>
      </c>
      <c r="T171" s="10" t="e">
        <f>IF('FY2022'!$A173&lt;&gt;"",IF(AND(MONTH($K171) &lt;= 5, MONTH($L171) &gt;= 5), IF($O171 &lt;&gt; "", $E171/$O171, ""), ""),"")</f>
        <v>#VALUE!</v>
      </c>
      <c r="U171" s="10" t="e">
        <f>IF('FY2022'!$A173&lt;&gt;"",IF(AND(MONTH($K171) &lt;= 6, MONTH($L171) &gt;= 6), IF($O171 &lt;&gt; "", $E171/$O171, ""), ""),"")</f>
        <v>#VALUE!</v>
      </c>
      <c r="V171" s="10" t="e">
        <f>IF('FY2022'!$A173&lt;&gt;"",IF(AND(MONTH($K171) &lt;= 7, MONTH($L171) &gt;= 7 ), IF($O171 &lt;&gt; "", $E171/$O171, ""), ""),"")</f>
        <v>#VALUE!</v>
      </c>
      <c r="W171" s="10" t="e">
        <f>IF('FY2022'!$A173&lt;&gt;"",IF(AND(MONTH($K171) &lt;= 8, MONTH($L171) &gt;= 8), IF($O171 &lt;&gt; "", $E171/$O171, ""), ""),"")</f>
        <v>#VALUE!</v>
      </c>
      <c r="X171" s="10" t="e">
        <f>IF('FY2022'!$A173&lt;&gt;"",IF(AND(MONTH($K171) &lt;= 9, MONTH($L171) &gt;= 9), IF($O171 &lt;&gt; "", $E171/$O171, ""), ""),"")</f>
        <v>#VALUE!</v>
      </c>
      <c r="Y171" s="10" t="e">
        <f>IF('FY2022'!$A173&lt;&gt;"",IF(AND(MONTH($K171) &lt;= 10, MONTH($L171) &gt;= 10), IF($O171 &lt;&gt; "", $E171/$O171, ""), ""),"")</f>
        <v>#VALUE!</v>
      </c>
      <c r="Z171" s="10" t="e">
        <f>IF('FY2022'!$A173&lt;&gt;"",IF(AND(MONTH($K171) &lt;= 11, MONTH($L171) &gt;= 11), IF($O171 &lt;&gt; "", $E171/$O171, ""), ""),"")</f>
        <v>#VALUE!</v>
      </c>
      <c r="AA171" s="10" t="e">
        <f>IF('FY2022'!$A173&lt;&gt;"",IF(AND(MONTH($K171) &lt;= 12, MONTH($L171) &gt;= 12), IF($O171 &lt;&gt; "", $E171/$O171, ""), ""),"")</f>
        <v>#VALUE!</v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 t="e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#VALUE!</v>
      </c>
      <c r="L172" s="7" t="e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#VALUE!</v>
      </c>
      <c r="M172" s="7" t="e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#VALUE!</v>
      </c>
      <c r="N172" s="7" t="e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#VALUE!</v>
      </c>
      <c r="O172" s="5" t="e">
        <f t="shared" si="2"/>
        <v>#VALUE!</v>
      </c>
      <c r="P172" s="10" t="e">
        <f>IF('FY2022'!$A174&lt;&gt;"",IF(AND(MONTH($K172) &lt;= 1, MONTH($L172) &gt;= 1), IF($O172 &lt;&gt; "", $E172/$O172, ""), ""),"")</f>
        <v>#VALUE!</v>
      </c>
      <c r="Q172" s="10" t="e">
        <f>IF('FY2022'!$A174&lt;&gt;"",IF(AND(MONTH($K172) &lt;= 2, MONTH($L172) &gt;= 2), IF($O172 &lt;&gt; "", $E172/$O172, ""), ""),"")</f>
        <v>#VALUE!</v>
      </c>
      <c r="R172" s="10" t="e">
        <f>IF('FY2022'!$A174&lt;&gt;"",IF(AND(MONTH($K172) &lt;= 3, MONTH($L172) &gt;= 3), IF($O172 &lt;&gt; "", $E172/$O172, ""), ""),"")</f>
        <v>#VALUE!</v>
      </c>
      <c r="S172" s="10" t="e">
        <f>IF('FY2022'!$A174&lt;&gt;"",IF(AND(MONTH($K172) &lt;= 4, MONTH($L172) &gt;= 4), IF($O172 &lt;&gt; "", $E172/$O172, ""), ""),"")</f>
        <v>#VALUE!</v>
      </c>
      <c r="T172" s="10" t="e">
        <f>IF('FY2022'!$A174&lt;&gt;"",IF(AND(MONTH($K172) &lt;= 5, MONTH($L172) &gt;= 5), IF($O172 &lt;&gt; "", $E172/$O172, ""), ""),"")</f>
        <v>#VALUE!</v>
      </c>
      <c r="U172" s="10" t="e">
        <f>IF('FY2022'!$A174&lt;&gt;"",IF(AND(MONTH($K172) &lt;= 6, MONTH($L172) &gt;= 6), IF($O172 &lt;&gt; "", $E172/$O172, ""), ""),"")</f>
        <v>#VALUE!</v>
      </c>
      <c r="V172" s="10" t="e">
        <f>IF('FY2022'!$A174&lt;&gt;"",IF(AND(MONTH($K172) &lt;= 7, MONTH($L172) &gt;= 7 ), IF($O172 &lt;&gt; "", $E172/$O172, ""), ""),"")</f>
        <v>#VALUE!</v>
      </c>
      <c r="W172" s="10" t="e">
        <f>IF('FY2022'!$A174&lt;&gt;"",IF(AND(MONTH($K172) &lt;= 8, MONTH($L172) &gt;= 8), IF($O172 &lt;&gt; "", $E172/$O172, ""), ""),"")</f>
        <v>#VALUE!</v>
      </c>
      <c r="X172" s="10" t="e">
        <f>IF('FY2022'!$A174&lt;&gt;"",IF(AND(MONTH($K172) &lt;= 9, MONTH($L172) &gt;= 9), IF($O172 &lt;&gt; "", $E172/$O172, ""), ""),"")</f>
        <v>#VALUE!</v>
      </c>
      <c r="Y172" s="10" t="e">
        <f>IF('FY2022'!$A174&lt;&gt;"",IF(AND(MONTH($K172) &lt;= 10, MONTH($L172) &gt;= 10), IF($O172 &lt;&gt; "", $E172/$O172, ""), ""),"")</f>
        <v>#VALUE!</v>
      </c>
      <c r="Z172" s="10" t="e">
        <f>IF('FY2022'!$A174&lt;&gt;"",IF(AND(MONTH($K172) &lt;= 11, MONTH($L172) &gt;= 11), IF($O172 &lt;&gt; "", $E172/$O172, ""), ""),"")</f>
        <v>#VALUE!</v>
      </c>
      <c r="AA172" s="10" t="e">
        <f>IF('FY2022'!$A174&lt;&gt;"",IF(AND(MONTH($K172) &lt;= 12, MONTH($L172) &gt;= 12), IF($O172 &lt;&gt; "", $E172/$O172, ""), ""),"")</f>
        <v>#VALUE!</v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 t="e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#VALUE!</v>
      </c>
      <c r="L173" s="7" t="e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#VALUE!</v>
      </c>
      <c r="M173" s="7" t="e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#VALUE!</v>
      </c>
      <c r="N173" s="7" t="e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#VALUE!</v>
      </c>
      <c r="O173" s="5" t="e">
        <f t="shared" si="2"/>
        <v>#VALUE!</v>
      </c>
      <c r="P173" s="10" t="e">
        <f>IF('FY2022'!$A175&lt;&gt;"",IF(AND(MONTH($K173) &lt;= 1, MONTH($L173) &gt;= 1), IF($O173 &lt;&gt; "", $E173/$O173, ""), ""),"")</f>
        <v>#VALUE!</v>
      </c>
      <c r="Q173" s="10" t="e">
        <f>IF('FY2022'!$A175&lt;&gt;"",IF(AND(MONTH($K173) &lt;= 2, MONTH($L173) &gt;= 2), IF($O173 &lt;&gt; "", $E173/$O173, ""), ""),"")</f>
        <v>#VALUE!</v>
      </c>
      <c r="R173" s="10" t="e">
        <f>IF('FY2022'!$A175&lt;&gt;"",IF(AND(MONTH($K173) &lt;= 3, MONTH($L173) &gt;= 3), IF($O173 &lt;&gt; "", $E173/$O173, ""), ""),"")</f>
        <v>#VALUE!</v>
      </c>
      <c r="S173" s="10" t="e">
        <f>IF('FY2022'!$A175&lt;&gt;"",IF(AND(MONTH($K173) &lt;= 4, MONTH($L173) &gt;= 4), IF($O173 &lt;&gt; "", $E173/$O173, ""), ""),"")</f>
        <v>#VALUE!</v>
      </c>
      <c r="T173" s="10" t="e">
        <f>IF('FY2022'!$A175&lt;&gt;"",IF(AND(MONTH($K173) &lt;= 5, MONTH($L173) &gt;= 5), IF($O173 &lt;&gt; "", $E173/$O173, ""), ""),"")</f>
        <v>#VALUE!</v>
      </c>
      <c r="U173" s="10" t="e">
        <f>IF('FY2022'!$A175&lt;&gt;"",IF(AND(MONTH($K173) &lt;= 6, MONTH($L173) &gt;= 6), IF($O173 &lt;&gt; "", $E173/$O173, ""), ""),"")</f>
        <v>#VALUE!</v>
      </c>
      <c r="V173" s="10" t="e">
        <f>IF('FY2022'!$A175&lt;&gt;"",IF(AND(MONTH($K173) &lt;= 7, MONTH($L173) &gt;= 7 ), IF($O173 &lt;&gt; "", $E173/$O173, ""), ""),"")</f>
        <v>#VALUE!</v>
      </c>
      <c r="W173" s="10" t="e">
        <f>IF('FY2022'!$A175&lt;&gt;"",IF(AND(MONTH($K173) &lt;= 8, MONTH($L173) &gt;= 8), IF($O173 &lt;&gt; "", $E173/$O173, ""), ""),"")</f>
        <v>#VALUE!</v>
      </c>
      <c r="X173" s="10" t="e">
        <f>IF('FY2022'!$A175&lt;&gt;"",IF(AND(MONTH($K173) &lt;= 9, MONTH($L173) &gt;= 9), IF($O173 &lt;&gt; "", $E173/$O173, ""), ""),"")</f>
        <v>#VALUE!</v>
      </c>
      <c r="Y173" s="10" t="e">
        <f>IF('FY2022'!$A175&lt;&gt;"",IF(AND(MONTH($K173) &lt;= 10, MONTH($L173) &gt;= 10), IF($O173 &lt;&gt; "", $E173/$O173, ""), ""),"")</f>
        <v>#VALUE!</v>
      </c>
      <c r="Z173" s="10" t="e">
        <f>IF('FY2022'!$A175&lt;&gt;"",IF(AND(MONTH($K173) &lt;= 11, MONTH($L173) &gt;= 11), IF($O173 &lt;&gt; "", $E173/$O173, ""), ""),"")</f>
        <v>#VALUE!</v>
      </c>
      <c r="AA173" s="10" t="e">
        <f>IF('FY2022'!$A175&lt;&gt;"",IF(AND(MONTH($K173) &lt;= 12, MONTH($L173) &gt;= 12), IF($O173 &lt;&gt; "", $E173/$O173, ""), ""),"")</f>
        <v>#VALUE!</v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 t="e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#VALUE!</v>
      </c>
      <c r="L174" s="7" t="e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#VALUE!</v>
      </c>
      <c r="M174" s="7" t="e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#VALUE!</v>
      </c>
      <c r="N174" s="7" t="e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#VALUE!</v>
      </c>
      <c r="O174" s="5" t="e">
        <f t="shared" si="2"/>
        <v>#VALUE!</v>
      </c>
      <c r="P174" s="10" t="e">
        <f>IF('FY2022'!$A176&lt;&gt;"",IF(AND(MONTH($K174) &lt;= 1, MONTH($L174) &gt;= 1), IF($O174 &lt;&gt; "", $E174/$O174, ""), ""),"")</f>
        <v>#VALUE!</v>
      </c>
      <c r="Q174" s="10" t="e">
        <f>IF('FY2022'!$A176&lt;&gt;"",IF(AND(MONTH($K174) &lt;= 2, MONTH($L174) &gt;= 2), IF($O174 &lt;&gt; "", $E174/$O174, ""), ""),"")</f>
        <v>#VALUE!</v>
      </c>
      <c r="R174" s="10" t="e">
        <f>IF('FY2022'!$A176&lt;&gt;"",IF(AND(MONTH($K174) &lt;= 3, MONTH($L174) &gt;= 3), IF($O174 &lt;&gt; "", $E174/$O174, ""), ""),"")</f>
        <v>#VALUE!</v>
      </c>
      <c r="S174" s="10" t="e">
        <f>IF('FY2022'!$A176&lt;&gt;"",IF(AND(MONTH($K174) &lt;= 4, MONTH($L174) &gt;= 4), IF($O174 &lt;&gt; "", $E174/$O174, ""), ""),"")</f>
        <v>#VALUE!</v>
      </c>
      <c r="T174" s="10" t="e">
        <f>IF('FY2022'!$A176&lt;&gt;"",IF(AND(MONTH($K174) &lt;= 5, MONTH($L174) &gt;= 5), IF($O174 &lt;&gt; "", $E174/$O174, ""), ""),"")</f>
        <v>#VALUE!</v>
      </c>
      <c r="U174" s="10" t="e">
        <f>IF('FY2022'!$A176&lt;&gt;"",IF(AND(MONTH($K174) &lt;= 6, MONTH($L174) &gt;= 6), IF($O174 &lt;&gt; "", $E174/$O174, ""), ""),"")</f>
        <v>#VALUE!</v>
      </c>
      <c r="V174" s="10" t="e">
        <f>IF('FY2022'!$A176&lt;&gt;"",IF(AND(MONTH($K174) &lt;= 7, MONTH($L174) &gt;= 7 ), IF($O174 &lt;&gt; "", $E174/$O174, ""), ""),"")</f>
        <v>#VALUE!</v>
      </c>
      <c r="W174" s="10" t="e">
        <f>IF('FY2022'!$A176&lt;&gt;"",IF(AND(MONTH($K174) &lt;= 8, MONTH($L174) &gt;= 8), IF($O174 &lt;&gt; "", $E174/$O174, ""), ""),"")</f>
        <v>#VALUE!</v>
      </c>
      <c r="X174" s="10" t="e">
        <f>IF('FY2022'!$A176&lt;&gt;"",IF(AND(MONTH($K174) &lt;= 9, MONTH($L174) &gt;= 9), IF($O174 &lt;&gt; "", $E174/$O174, ""), ""),"")</f>
        <v>#VALUE!</v>
      </c>
      <c r="Y174" s="10" t="e">
        <f>IF('FY2022'!$A176&lt;&gt;"",IF(AND(MONTH($K174) &lt;= 10, MONTH($L174) &gt;= 10), IF($O174 &lt;&gt; "", $E174/$O174, ""), ""),"")</f>
        <v>#VALUE!</v>
      </c>
      <c r="Z174" s="10" t="e">
        <f>IF('FY2022'!$A176&lt;&gt;"",IF(AND(MONTH($K174) &lt;= 11, MONTH($L174) &gt;= 11), IF($O174 &lt;&gt; "", $E174/$O174, ""), ""),"")</f>
        <v>#VALUE!</v>
      </c>
      <c r="AA174" s="10" t="e">
        <f>IF('FY2022'!$A176&lt;&gt;"",IF(AND(MONTH($K174) &lt;= 12, MONTH($L174) &gt;= 12), IF($O174 &lt;&gt; "", $E174/$O174, ""), ""),"")</f>
        <v>#VALUE!</v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 t="e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#VALUE!</v>
      </c>
      <c r="L175" s="7" t="e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#VALUE!</v>
      </c>
      <c r="M175" s="7" t="e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#VALUE!</v>
      </c>
      <c r="N175" s="7" t="e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#VALUE!</v>
      </c>
      <c r="O175" s="5" t="e">
        <f t="shared" si="2"/>
        <v>#VALUE!</v>
      </c>
      <c r="P175" s="10" t="e">
        <f>IF('FY2022'!$A177&lt;&gt;"",IF(AND(MONTH($K175) &lt;= 1, MONTH($L175) &gt;= 1), IF($O175 &lt;&gt; "", $E175/$O175, ""), ""),"")</f>
        <v>#VALUE!</v>
      </c>
      <c r="Q175" s="10" t="e">
        <f>IF('FY2022'!$A177&lt;&gt;"",IF(AND(MONTH($K175) &lt;= 2, MONTH($L175) &gt;= 2), IF($O175 &lt;&gt; "", $E175/$O175, ""), ""),"")</f>
        <v>#VALUE!</v>
      </c>
      <c r="R175" s="10" t="e">
        <f>IF('FY2022'!$A177&lt;&gt;"",IF(AND(MONTH($K175) &lt;= 3, MONTH($L175) &gt;= 3), IF($O175 &lt;&gt; "", $E175/$O175, ""), ""),"")</f>
        <v>#VALUE!</v>
      </c>
      <c r="S175" s="10" t="e">
        <f>IF('FY2022'!$A177&lt;&gt;"",IF(AND(MONTH($K175) &lt;= 4, MONTH($L175) &gt;= 4), IF($O175 &lt;&gt; "", $E175/$O175, ""), ""),"")</f>
        <v>#VALUE!</v>
      </c>
      <c r="T175" s="10" t="e">
        <f>IF('FY2022'!$A177&lt;&gt;"",IF(AND(MONTH($K175) &lt;= 5, MONTH($L175) &gt;= 5), IF($O175 &lt;&gt; "", $E175/$O175, ""), ""),"")</f>
        <v>#VALUE!</v>
      </c>
      <c r="U175" s="10" t="e">
        <f>IF('FY2022'!$A177&lt;&gt;"",IF(AND(MONTH($K175) &lt;= 6, MONTH($L175) &gt;= 6), IF($O175 &lt;&gt; "", $E175/$O175, ""), ""),"")</f>
        <v>#VALUE!</v>
      </c>
      <c r="V175" s="10" t="e">
        <f>IF('FY2022'!$A177&lt;&gt;"",IF(AND(MONTH($K175) &lt;= 7, MONTH($L175) &gt;= 7 ), IF($O175 &lt;&gt; "", $E175/$O175, ""), ""),"")</f>
        <v>#VALUE!</v>
      </c>
      <c r="W175" s="10" t="e">
        <f>IF('FY2022'!$A177&lt;&gt;"",IF(AND(MONTH($K175) &lt;= 8, MONTH($L175) &gt;= 8), IF($O175 &lt;&gt; "", $E175/$O175, ""), ""),"")</f>
        <v>#VALUE!</v>
      </c>
      <c r="X175" s="10" t="e">
        <f>IF('FY2022'!$A177&lt;&gt;"",IF(AND(MONTH($K175) &lt;= 9, MONTH($L175) &gt;= 9), IF($O175 &lt;&gt; "", $E175/$O175, ""), ""),"")</f>
        <v>#VALUE!</v>
      </c>
      <c r="Y175" s="10" t="e">
        <f>IF('FY2022'!$A177&lt;&gt;"",IF(AND(MONTH($K175) &lt;= 10, MONTH($L175) &gt;= 10), IF($O175 &lt;&gt; "", $E175/$O175, ""), ""),"")</f>
        <v>#VALUE!</v>
      </c>
      <c r="Z175" s="10" t="e">
        <f>IF('FY2022'!$A177&lt;&gt;"",IF(AND(MONTH($K175) &lt;= 11, MONTH($L175) &gt;= 11), IF($O175 &lt;&gt; "", $E175/$O175, ""), ""),"")</f>
        <v>#VALUE!</v>
      </c>
      <c r="AA175" s="10" t="e">
        <f>IF('FY2022'!$A177&lt;&gt;"",IF(AND(MONTH($K175) &lt;= 12, MONTH($L175) &gt;= 12), IF($O175 &lt;&gt; "", $E175/$O175, ""), ""),"")</f>
        <v>#VALUE!</v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 t="e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#VALUE!</v>
      </c>
      <c r="L176" s="7" t="e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#VALUE!</v>
      </c>
      <c r="M176" s="7" t="e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#VALUE!</v>
      </c>
      <c r="N176" s="7" t="e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#VALUE!</v>
      </c>
      <c r="O176" s="5" t="e">
        <f t="shared" si="2"/>
        <v>#VALUE!</v>
      </c>
      <c r="P176" s="10" t="e">
        <f>IF('FY2022'!$A178&lt;&gt;"",IF(AND(MONTH($K176) &lt;= 1, MONTH($L176) &gt;= 1), IF($O176 &lt;&gt; "", $E176/$O176, ""), ""),"")</f>
        <v>#VALUE!</v>
      </c>
      <c r="Q176" s="10" t="e">
        <f>IF('FY2022'!$A178&lt;&gt;"",IF(AND(MONTH($K176) &lt;= 2, MONTH($L176) &gt;= 2), IF($O176 &lt;&gt; "", $E176/$O176, ""), ""),"")</f>
        <v>#VALUE!</v>
      </c>
      <c r="R176" s="10" t="e">
        <f>IF('FY2022'!$A178&lt;&gt;"",IF(AND(MONTH($K176) &lt;= 3, MONTH($L176) &gt;= 3), IF($O176 &lt;&gt; "", $E176/$O176, ""), ""),"")</f>
        <v>#VALUE!</v>
      </c>
      <c r="S176" s="10" t="e">
        <f>IF('FY2022'!$A178&lt;&gt;"",IF(AND(MONTH($K176) &lt;= 4, MONTH($L176) &gt;= 4), IF($O176 &lt;&gt; "", $E176/$O176, ""), ""),"")</f>
        <v>#VALUE!</v>
      </c>
      <c r="T176" s="10" t="e">
        <f>IF('FY2022'!$A178&lt;&gt;"",IF(AND(MONTH($K176) &lt;= 5, MONTH($L176) &gt;= 5), IF($O176 &lt;&gt; "", $E176/$O176, ""), ""),"")</f>
        <v>#VALUE!</v>
      </c>
      <c r="U176" s="10" t="e">
        <f>IF('FY2022'!$A178&lt;&gt;"",IF(AND(MONTH($K176) &lt;= 6, MONTH($L176) &gt;= 6), IF($O176 &lt;&gt; "", $E176/$O176, ""), ""),"")</f>
        <v>#VALUE!</v>
      </c>
      <c r="V176" s="10" t="e">
        <f>IF('FY2022'!$A178&lt;&gt;"",IF(AND(MONTH($K176) &lt;= 7, MONTH($L176) &gt;= 7 ), IF($O176 &lt;&gt; "", $E176/$O176, ""), ""),"")</f>
        <v>#VALUE!</v>
      </c>
      <c r="W176" s="10" t="e">
        <f>IF('FY2022'!$A178&lt;&gt;"",IF(AND(MONTH($K176) &lt;= 8, MONTH($L176) &gt;= 8), IF($O176 &lt;&gt; "", $E176/$O176, ""), ""),"")</f>
        <v>#VALUE!</v>
      </c>
      <c r="X176" s="10" t="e">
        <f>IF('FY2022'!$A178&lt;&gt;"",IF(AND(MONTH($K176) &lt;= 9, MONTH($L176) &gt;= 9), IF($O176 &lt;&gt; "", $E176/$O176, ""), ""),"")</f>
        <v>#VALUE!</v>
      </c>
      <c r="Y176" s="10" t="e">
        <f>IF('FY2022'!$A178&lt;&gt;"",IF(AND(MONTH($K176) &lt;= 10, MONTH($L176) &gt;= 10), IF($O176 &lt;&gt; "", $E176/$O176, ""), ""),"")</f>
        <v>#VALUE!</v>
      </c>
      <c r="Z176" s="10" t="e">
        <f>IF('FY2022'!$A178&lt;&gt;"",IF(AND(MONTH($K176) &lt;= 11, MONTH($L176) &gt;= 11), IF($O176 &lt;&gt; "", $E176/$O176, ""), ""),"")</f>
        <v>#VALUE!</v>
      </c>
      <c r="AA176" s="10" t="e">
        <f>IF('FY2022'!$A178&lt;&gt;"",IF(AND(MONTH($K176) &lt;= 12, MONTH($L176) &gt;= 12), IF($O176 &lt;&gt; "", $E176/$O176, ""), ""),"")</f>
        <v>#VALUE!</v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 t="e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#VALUE!</v>
      </c>
      <c r="L177" s="7" t="e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#VALUE!</v>
      </c>
      <c r="M177" s="7" t="e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#VALUE!</v>
      </c>
      <c r="N177" s="7" t="e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#VALUE!</v>
      </c>
      <c r="O177" s="5" t="e">
        <f t="shared" si="2"/>
        <v>#VALUE!</v>
      </c>
      <c r="P177" s="10" t="e">
        <f>IF('FY2022'!$A179&lt;&gt;"",IF(AND(MONTH($K177) &lt;= 1, MONTH($L177) &gt;= 1), IF($O177 &lt;&gt; "", $E177/$O177, ""), ""),"")</f>
        <v>#VALUE!</v>
      </c>
      <c r="Q177" s="10" t="e">
        <f>IF('FY2022'!$A179&lt;&gt;"",IF(AND(MONTH($K177) &lt;= 2, MONTH($L177) &gt;= 2), IF($O177 &lt;&gt; "", $E177/$O177, ""), ""),"")</f>
        <v>#VALUE!</v>
      </c>
      <c r="R177" s="10" t="e">
        <f>IF('FY2022'!$A179&lt;&gt;"",IF(AND(MONTH($K177) &lt;= 3, MONTH($L177) &gt;= 3), IF($O177 &lt;&gt; "", $E177/$O177, ""), ""),"")</f>
        <v>#VALUE!</v>
      </c>
      <c r="S177" s="10" t="e">
        <f>IF('FY2022'!$A179&lt;&gt;"",IF(AND(MONTH($K177) &lt;= 4, MONTH($L177) &gt;= 4), IF($O177 &lt;&gt; "", $E177/$O177, ""), ""),"")</f>
        <v>#VALUE!</v>
      </c>
      <c r="T177" s="10" t="e">
        <f>IF('FY2022'!$A179&lt;&gt;"",IF(AND(MONTH($K177) &lt;= 5, MONTH($L177) &gt;= 5), IF($O177 &lt;&gt; "", $E177/$O177, ""), ""),"")</f>
        <v>#VALUE!</v>
      </c>
      <c r="U177" s="10" t="e">
        <f>IF('FY2022'!$A179&lt;&gt;"",IF(AND(MONTH($K177) &lt;= 6, MONTH($L177) &gt;= 6), IF($O177 &lt;&gt; "", $E177/$O177, ""), ""),"")</f>
        <v>#VALUE!</v>
      </c>
      <c r="V177" s="10" t="e">
        <f>IF('FY2022'!$A179&lt;&gt;"",IF(AND(MONTH($K177) &lt;= 7, MONTH($L177) &gt;= 7 ), IF($O177 &lt;&gt; "", $E177/$O177, ""), ""),"")</f>
        <v>#VALUE!</v>
      </c>
      <c r="W177" s="10" t="e">
        <f>IF('FY2022'!$A179&lt;&gt;"",IF(AND(MONTH($K177) &lt;= 8, MONTH($L177) &gt;= 8), IF($O177 &lt;&gt; "", $E177/$O177, ""), ""),"")</f>
        <v>#VALUE!</v>
      </c>
      <c r="X177" s="10" t="e">
        <f>IF('FY2022'!$A179&lt;&gt;"",IF(AND(MONTH($K177) &lt;= 9, MONTH($L177) &gt;= 9), IF($O177 &lt;&gt; "", $E177/$O177, ""), ""),"")</f>
        <v>#VALUE!</v>
      </c>
      <c r="Y177" s="10" t="e">
        <f>IF('FY2022'!$A179&lt;&gt;"",IF(AND(MONTH($K177) &lt;= 10, MONTH($L177) &gt;= 10), IF($O177 &lt;&gt; "", $E177/$O177, ""), ""),"")</f>
        <v>#VALUE!</v>
      </c>
      <c r="Z177" s="10" t="e">
        <f>IF('FY2022'!$A179&lt;&gt;"",IF(AND(MONTH($K177) &lt;= 11, MONTH($L177) &gt;= 11), IF($O177 &lt;&gt; "", $E177/$O177, ""), ""),"")</f>
        <v>#VALUE!</v>
      </c>
      <c r="AA177" s="10" t="e">
        <f>IF('FY2022'!$A179&lt;&gt;"",IF(AND(MONTH($K177) &lt;= 12, MONTH($L177) &gt;= 12), IF($O177 &lt;&gt; "", $E177/$O177, ""), ""),"")</f>
        <v>#VALUE!</v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 t="e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#VALUE!</v>
      </c>
      <c r="L178" s="7" t="e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#VALUE!</v>
      </c>
      <c r="M178" s="7" t="e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#VALUE!</v>
      </c>
      <c r="N178" s="7" t="e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#VALUE!</v>
      </c>
      <c r="O178" s="5" t="e">
        <f t="shared" si="2"/>
        <v>#VALUE!</v>
      </c>
      <c r="P178" s="10" t="e">
        <f>IF('FY2022'!$A180&lt;&gt;"",IF(AND(MONTH($K178) &lt;= 1, MONTH($L178) &gt;= 1), IF($O178 &lt;&gt; "", $E178/$O178, ""), ""),"")</f>
        <v>#VALUE!</v>
      </c>
      <c r="Q178" s="10" t="e">
        <f>IF('FY2022'!$A180&lt;&gt;"",IF(AND(MONTH($K178) &lt;= 2, MONTH($L178) &gt;= 2), IF($O178 &lt;&gt; "", $E178/$O178, ""), ""),"")</f>
        <v>#VALUE!</v>
      </c>
      <c r="R178" s="10" t="e">
        <f>IF('FY2022'!$A180&lt;&gt;"",IF(AND(MONTH($K178) &lt;= 3, MONTH($L178) &gt;= 3), IF($O178 &lt;&gt; "", $E178/$O178, ""), ""),"")</f>
        <v>#VALUE!</v>
      </c>
      <c r="S178" s="10" t="e">
        <f>IF('FY2022'!$A180&lt;&gt;"",IF(AND(MONTH($K178) &lt;= 4, MONTH($L178) &gt;= 4), IF($O178 &lt;&gt; "", $E178/$O178, ""), ""),"")</f>
        <v>#VALUE!</v>
      </c>
      <c r="T178" s="10" t="e">
        <f>IF('FY2022'!$A180&lt;&gt;"",IF(AND(MONTH($K178) &lt;= 5, MONTH($L178) &gt;= 5), IF($O178 &lt;&gt; "", $E178/$O178, ""), ""),"")</f>
        <v>#VALUE!</v>
      </c>
      <c r="U178" s="10" t="e">
        <f>IF('FY2022'!$A180&lt;&gt;"",IF(AND(MONTH($K178) &lt;= 6, MONTH($L178) &gt;= 6), IF($O178 &lt;&gt; "", $E178/$O178, ""), ""),"")</f>
        <v>#VALUE!</v>
      </c>
      <c r="V178" s="10" t="e">
        <f>IF('FY2022'!$A180&lt;&gt;"",IF(AND(MONTH($K178) &lt;= 7, MONTH($L178) &gt;= 7 ), IF($O178 &lt;&gt; "", $E178/$O178, ""), ""),"")</f>
        <v>#VALUE!</v>
      </c>
      <c r="W178" s="10" t="e">
        <f>IF('FY2022'!$A180&lt;&gt;"",IF(AND(MONTH($K178) &lt;= 8, MONTH($L178) &gt;= 8), IF($O178 &lt;&gt; "", $E178/$O178, ""), ""),"")</f>
        <v>#VALUE!</v>
      </c>
      <c r="X178" s="10" t="e">
        <f>IF('FY2022'!$A180&lt;&gt;"",IF(AND(MONTH($K178) &lt;= 9, MONTH($L178) &gt;= 9), IF($O178 &lt;&gt; "", $E178/$O178, ""), ""),"")</f>
        <v>#VALUE!</v>
      </c>
      <c r="Y178" s="10" t="e">
        <f>IF('FY2022'!$A180&lt;&gt;"",IF(AND(MONTH($K178) &lt;= 10, MONTH($L178) &gt;= 10), IF($O178 &lt;&gt; "", $E178/$O178, ""), ""),"")</f>
        <v>#VALUE!</v>
      </c>
      <c r="Z178" s="10" t="e">
        <f>IF('FY2022'!$A180&lt;&gt;"",IF(AND(MONTH($K178) &lt;= 11, MONTH($L178) &gt;= 11), IF($O178 &lt;&gt; "", $E178/$O178, ""), ""),"")</f>
        <v>#VALUE!</v>
      </c>
      <c r="AA178" s="10" t="e">
        <f>IF('FY2022'!$A180&lt;&gt;"",IF(AND(MONTH($K178) &lt;= 12, MONTH($L178) &gt;= 12), IF($O178 &lt;&gt; "", $E178/$O178, ""), ""),"")</f>
        <v>#VALUE!</v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 t="e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#VALUE!</v>
      </c>
      <c r="L179" s="7" t="e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#VALUE!</v>
      </c>
      <c r="M179" s="7" t="e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#VALUE!</v>
      </c>
      <c r="N179" s="7" t="e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#VALUE!</v>
      </c>
      <c r="O179" s="5" t="e">
        <f t="shared" si="2"/>
        <v>#VALUE!</v>
      </c>
      <c r="P179" s="10" t="e">
        <f>IF('FY2022'!$A181&lt;&gt;"",IF(AND(MONTH($K179) &lt;= 1, MONTH($L179) &gt;= 1), IF($O179 &lt;&gt; "", $E179/$O179, ""), ""),"")</f>
        <v>#VALUE!</v>
      </c>
      <c r="Q179" s="10" t="e">
        <f>IF('FY2022'!$A181&lt;&gt;"",IF(AND(MONTH($K179) &lt;= 2, MONTH($L179) &gt;= 2), IF($O179 &lt;&gt; "", $E179/$O179, ""), ""),"")</f>
        <v>#VALUE!</v>
      </c>
      <c r="R179" s="10" t="e">
        <f>IF('FY2022'!$A181&lt;&gt;"",IF(AND(MONTH($K179) &lt;= 3, MONTH($L179) &gt;= 3), IF($O179 &lt;&gt; "", $E179/$O179, ""), ""),"")</f>
        <v>#VALUE!</v>
      </c>
      <c r="S179" s="10" t="e">
        <f>IF('FY2022'!$A181&lt;&gt;"",IF(AND(MONTH($K179) &lt;= 4, MONTH($L179) &gt;= 4), IF($O179 &lt;&gt; "", $E179/$O179, ""), ""),"")</f>
        <v>#VALUE!</v>
      </c>
      <c r="T179" s="10" t="e">
        <f>IF('FY2022'!$A181&lt;&gt;"",IF(AND(MONTH($K179) &lt;= 5, MONTH($L179) &gt;= 5), IF($O179 &lt;&gt; "", $E179/$O179, ""), ""),"")</f>
        <v>#VALUE!</v>
      </c>
      <c r="U179" s="10" t="e">
        <f>IF('FY2022'!$A181&lt;&gt;"",IF(AND(MONTH($K179) &lt;= 6, MONTH($L179) &gt;= 6), IF($O179 &lt;&gt; "", $E179/$O179, ""), ""),"")</f>
        <v>#VALUE!</v>
      </c>
      <c r="V179" s="10" t="e">
        <f>IF('FY2022'!$A181&lt;&gt;"",IF(AND(MONTH($K179) &lt;= 7, MONTH($L179) &gt;= 7 ), IF($O179 &lt;&gt; "", $E179/$O179, ""), ""),"")</f>
        <v>#VALUE!</v>
      </c>
      <c r="W179" s="10" t="e">
        <f>IF('FY2022'!$A181&lt;&gt;"",IF(AND(MONTH($K179) &lt;= 8, MONTH($L179) &gt;= 8), IF($O179 &lt;&gt; "", $E179/$O179, ""), ""),"")</f>
        <v>#VALUE!</v>
      </c>
      <c r="X179" s="10" t="e">
        <f>IF('FY2022'!$A181&lt;&gt;"",IF(AND(MONTH($K179) &lt;= 9, MONTH($L179) &gt;= 9), IF($O179 &lt;&gt; "", $E179/$O179, ""), ""),"")</f>
        <v>#VALUE!</v>
      </c>
      <c r="Y179" s="10" t="e">
        <f>IF('FY2022'!$A181&lt;&gt;"",IF(AND(MONTH($K179) &lt;= 10, MONTH($L179) &gt;= 10), IF($O179 &lt;&gt; "", $E179/$O179, ""), ""),"")</f>
        <v>#VALUE!</v>
      </c>
      <c r="Z179" s="10" t="e">
        <f>IF('FY2022'!$A181&lt;&gt;"",IF(AND(MONTH($K179) &lt;= 11, MONTH($L179) &gt;= 11), IF($O179 &lt;&gt; "", $E179/$O179, ""), ""),"")</f>
        <v>#VALUE!</v>
      </c>
      <c r="AA179" s="10" t="e">
        <f>IF('FY2022'!$A181&lt;&gt;"",IF(AND(MONTH($K179) &lt;= 12, MONTH($L179) &gt;= 12), IF($O179 &lt;&gt; "", $E179/$O179, ""), ""),"")</f>
        <v>#VALUE!</v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 t="e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#VALUE!</v>
      </c>
      <c r="L180" s="7" t="e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#VALUE!</v>
      </c>
      <c r="M180" s="7" t="e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#VALUE!</v>
      </c>
      <c r="N180" s="7" t="e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#VALUE!</v>
      </c>
      <c r="O180" s="5" t="e">
        <f t="shared" si="2"/>
        <v>#VALUE!</v>
      </c>
      <c r="P180" s="10" t="e">
        <f>IF('FY2022'!$A182&lt;&gt;"",IF(AND(MONTH($K180) &lt;= 1, MONTH($L180) &gt;= 1), IF($O180 &lt;&gt; "", $E180/$O180, ""), ""),"")</f>
        <v>#VALUE!</v>
      </c>
      <c r="Q180" s="10" t="e">
        <f>IF('FY2022'!$A182&lt;&gt;"",IF(AND(MONTH($K180) &lt;= 2, MONTH($L180) &gt;= 2), IF($O180 &lt;&gt; "", $E180/$O180, ""), ""),"")</f>
        <v>#VALUE!</v>
      </c>
      <c r="R180" s="10" t="e">
        <f>IF('FY2022'!$A182&lt;&gt;"",IF(AND(MONTH($K180) &lt;= 3, MONTH($L180) &gt;= 3), IF($O180 &lt;&gt; "", $E180/$O180, ""), ""),"")</f>
        <v>#VALUE!</v>
      </c>
      <c r="S180" s="10" t="e">
        <f>IF('FY2022'!$A182&lt;&gt;"",IF(AND(MONTH($K180) &lt;= 4, MONTH($L180) &gt;= 4), IF($O180 &lt;&gt; "", $E180/$O180, ""), ""),"")</f>
        <v>#VALUE!</v>
      </c>
      <c r="T180" s="10" t="e">
        <f>IF('FY2022'!$A182&lt;&gt;"",IF(AND(MONTH($K180) &lt;= 5, MONTH($L180) &gt;= 5), IF($O180 &lt;&gt; "", $E180/$O180, ""), ""),"")</f>
        <v>#VALUE!</v>
      </c>
      <c r="U180" s="10" t="e">
        <f>IF('FY2022'!$A182&lt;&gt;"",IF(AND(MONTH($K180) &lt;= 6, MONTH($L180) &gt;= 6), IF($O180 &lt;&gt; "", $E180/$O180, ""), ""),"")</f>
        <v>#VALUE!</v>
      </c>
      <c r="V180" s="10" t="e">
        <f>IF('FY2022'!$A182&lt;&gt;"",IF(AND(MONTH($K180) &lt;= 7, MONTH($L180) &gt;= 7 ), IF($O180 &lt;&gt; "", $E180/$O180, ""), ""),"")</f>
        <v>#VALUE!</v>
      </c>
      <c r="W180" s="10" t="e">
        <f>IF('FY2022'!$A182&lt;&gt;"",IF(AND(MONTH($K180) &lt;= 8, MONTH($L180) &gt;= 8), IF($O180 &lt;&gt; "", $E180/$O180, ""), ""),"")</f>
        <v>#VALUE!</v>
      </c>
      <c r="X180" s="10" t="e">
        <f>IF('FY2022'!$A182&lt;&gt;"",IF(AND(MONTH($K180) &lt;= 9, MONTH($L180) &gt;= 9), IF($O180 &lt;&gt; "", $E180/$O180, ""), ""),"")</f>
        <v>#VALUE!</v>
      </c>
      <c r="Y180" s="10" t="e">
        <f>IF('FY2022'!$A182&lt;&gt;"",IF(AND(MONTH($K180) &lt;= 10, MONTH($L180) &gt;= 10), IF($O180 &lt;&gt; "", $E180/$O180, ""), ""),"")</f>
        <v>#VALUE!</v>
      </c>
      <c r="Z180" s="10" t="e">
        <f>IF('FY2022'!$A182&lt;&gt;"",IF(AND(MONTH($K180) &lt;= 11, MONTH($L180) &gt;= 11), IF($O180 &lt;&gt; "", $E180/$O180, ""), ""),"")</f>
        <v>#VALUE!</v>
      </c>
      <c r="AA180" s="10" t="e">
        <f>IF('FY2022'!$A182&lt;&gt;"",IF(AND(MONTH($K180) &lt;= 12, MONTH($L180) &gt;= 12), IF($O180 &lt;&gt; "", $E180/$O180, ""), ""),"")</f>
        <v>#VALUE!</v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 t="e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#VALUE!</v>
      </c>
      <c r="L181" s="7" t="e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#VALUE!</v>
      </c>
      <c r="M181" s="7" t="e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#VALUE!</v>
      </c>
      <c r="N181" s="7" t="e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#VALUE!</v>
      </c>
      <c r="O181" s="5" t="e">
        <f t="shared" si="2"/>
        <v>#VALUE!</v>
      </c>
      <c r="P181" s="10" t="e">
        <f>IF('FY2022'!$A183&lt;&gt;"",IF(AND(MONTH($K181) &lt;= 1, MONTH($L181) &gt;= 1), IF($O181 &lt;&gt; "", $E181/$O181, ""), ""),"")</f>
        <v>#VALUE!</v>
      </c>
      <c r="Q181" s="10" t="e">
        <f>IF('FY2022'!$A183&lt;&gt;"",IF(AND(MONTH($K181) &lt;= 2, MONTH($L181) &gt;= 2), IF($O181 &lt;&gt; "", $E181/$O181, ""), ""),"")</f>
        <v>#VALUE!</v>
      </c>
      <c r="R181" s="10" t="e">
        <f>IF('FY2022'!$A183&lt;&gt;"",IF(AND(MONTH($K181) &lt;= 3, MONTH($L181) &gt;= 3), IF($O181 &lt;&gt; "", $E181/$O181, ""), ""),"")</f>
        <v>#VALUE!</v>
      </c>
      <c r="S181" s="10" t="e">
        <f>IF('FY2022'!$A183&lt;&gt;"",IF(AND(MONTH($K181) &lt;= 4, MONTH($L181) &gt;= 4), IF($O181 &lt;&gt; "", $E181/$O181, ""), ""),"")</f>
        <v>#VALUE!</v>
      </c>
      <c r="T181" s="10" t="e">
        <f>IF('FY2022'!$A183&lt;&gt;"",IF(AND(MONTH($K181) &lt;= 5, MONTH($L181) &gt;= 5), IF($O181 &lt;&gt; "", $E181/$O181, ""), ""),"")</f>
        <v>#VALUE!</v>
      </c>
      <c r="U181" s="10" t="e">
        <f>IF('FY2022'!$A183&lt;&gt;"",IF(AND(MONTH($K181) &lt;= 6, MONTH($L181) &gt;= 6), IF($O181 &lt;&gt; "", $E181/$O181, ""), ""),"")</f>
        <v>#VALUE!</v>
      </c>
      <c r="V181" s="10" t="e">
        <f>IF('FY2022'!$A183&lt;&gt;"",IF(AND(MONTH($K181) &lt;= 7, MONTH($L181) &gt;= 7 ), IF($O181 &lt;&gt; "", $E181/$O181, ""), ""),"")</f>
        <v>#VALUE!</v>
      </c>
      <c r="W181" s="10" t="e">
        <f>IF('FY2022'!$A183&lt;&gt;"",IF(AND(MONTH($K181) &lt;= 8, MONTH($L181) &gt;= 8), IF($O181 &lt;&gt; "", $E181/$O181, ""), ""),"")</f>
        <v>#VALUE!</v>
      </c>
      <c r="X181" s="10" t="e">
        <f>IF('FY2022'!$A183&lt;&gt;"",IF(AND(MONTH($K181) &lt;= 9, MONTH($L181) &gt;= 9), IF($O181 &lt;&gt; "", $E181/$O181, ""), ""),"")</f>
        <v>#VALUE!</v>
      </c>
      <c r="Y181" s="10" t="e">
        <f>IF('FY2022'!$A183&lt;&gt;"",IF(AND(MONTH($K181) &lt;= 10, MONTH($L181) &gt;= 10), IF($O181 &lt;&gt; "", $E181/$O181, ""), ""),"")</f>
        <v>#VALUE!</v>
      </c>
      <c r="Z181" s="10" t="e">
        <f>IF('FY2022'!$A183&lt;&gt;"",IF(AND(MONTH($K181) &lt;= 11, MONTH($L181) &gt;= 11), IF($O181 &lt;&gt; "", $E181/$O181, ""), ""),"")</f>
        <v>#VALUE!</v>
      </c>
      <c r="AA181" s="10" t="e">
        <f>IF('FY2022'!$A183&lt;&gt;"",IF(AND(MONTH($K181) &lt;= 12, MONTH($L181) &gt;= 12), IF($O181 &lt;&gt; "", $E181/$O181, ""), ""),"")</f>
        <v>#VALUE!</v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 t="e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#VALUE!</v>
      </c>
      <c r="L182" s="7" t="e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#VALUE!</v>
      </c>
      <c r="M182" s="7" t="e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#VALUE!</v>
      </c>
      <c r="N182" s="7" t="e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#VALUE!</v>
      </c>
      <c r="O182" s="5" t="e">
        <f t="shared" si="2"/>
        <v>#VALUE!</v>
      </c>
      <c r="P182" s="10" t="e">
        <f>IF('FY2022'!$A184&lt;&gt;"",IF(AND(MONTH($K182) &lt;= 1, MONTH($L182) &gt;= 1), IF($O182 &lt;&gt; "", $E182/$O182, ""), ""),"")</f>
        <v>#VALUE!</v>
      </c>
      <c r="Q182" s="10" t="e">
        <f>IF('FY2022'!$A184&lt;&gt;"",IF(AND(MONTH($K182) &lt;= 2, MONTH($L182) &gt;= 2), IF($O182 &lt;&gt; "", $E182/$O182, ""), ""),"")</f>
        <v>#VALUE!</v>
      </c>
      <c r="R182" s="10" t="e">
        <f>IF('FY2022'!$A184&lt;&gt;"",IF(AND(MONTH($K182) &lt;= 3, MONTH($L182) &gt;= 3), IF($O182 &lt;&gt; "", $E182/$O182, ""), ""),"")</f>
        <v>#VALUE!</v>
      </c>
      <c r="S182" s="10" t="e">
        <f>IF('FY2022'!$A184&lt;&gt;"",IF(AND(MONTH($K182) &lt;= 4, MONTH($L182) &gt;= 4), IF($O182 &lt;&gt; "", $E182/$O182, ""), ""),"")</f>
        <v>#VALUE!</v>
      </c>
      <c r="T182" s="10" t="e">
        <f>IF('FY2022'!$A184&lt;&gt;"",IF(AND(MONTH($K182) &lt;= 5, MONTH($L182) &gt;= 5), IF($O182 &lt;&gt; "", $E182/$O182, ""), ""),"")</f>
        <v>#VALUE!</v>
      </c>
      <c r="U182" s="10" t="e">
        <f>IF('FY2022'!$A184&lt;&gt;"",IF(AND(MONTH($K182) &lt;= 6, MONTH($L182) &gt;= 6), IF($O182 &lt;&gt; "", $E182/$O182, ""), ""),"")</f>
        <v>#VALUE!</v>
      </c>
      <c r="V182" s="10" t="e">
        <f>IF('FY2022'!$A184&lt;&gt;"",IF(AND(MONTH($K182) &lt;= 7, MONTH($L182) &gt;= 7 ), IF($O182 &lt;&gt; "", $E182/$O182, ""), ""),"")</f>
        <v>#VALUE!</v>
      </c>
      <c r="W182" s="10" t="e">
        <f>IF('FY2022'!$A184&lt;&gt;"",IF(AND(MONTH($K182) &lt;= 8, MONTH($L182) &gt;= 8), IF($O182 &lt;&gt; "", $E182/$O182, ""), ""),"")</f>
        <v>#VALUE!</v>
      </c>
      <c r="X182" s="10" t="e">
        <f>IF('FY2022'!$A184&lt;&gt;"",IF(AND(MONTH($K182) &lt;= 9, MONTH($L182) &gt;= 9), IF($O182 &lt;&gt; "", $E182/$O182, ""), ""),"")</f>
        <v>#VALUE!</v>
      </c>
      <c r="Y182" s="10" t="e">
        <f>IF('FY2022'!$A184&lt;&gt;"",IF(AND(MONTH($K182) &lt;= 10, MONTH($L182) &gt;= 10), IF($O182 &lt;&gt; "", $E182/$O182, ""), ""),"")</f>
        <v>#VALUE!</v>
      </c>
      <c r="Z182" s="10" t="e">
        <f>IF('FY2022'!$A184&lt;&gt;"",IF(AND(MONTH($K182) &lt;= 11, MONTH($L182) &gt;= 11), IF($O182 &lt;&gt; "", $E182/$O182, ""), ""),"")</f>
        <v>#VALUE!</v>
      </c>
      <c r="AA182" s="10" t="e">
        <f>IF('FY2022'!$A184&lt;&gt;"",IF(AND(MONTH($K182) &lt;= 12, MONTH($L182) &gt;= 12), IF($O182 &lt;&gt; "", $E182/$O182, ""), ""),"")</f>
        <v>#VALUE!</v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 t="e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#VALUE!</v>
      </c>
      <c r="L183" s="7" t="e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#VALUE!</v>
      </c>
      <c r="M183" s="7" t="e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#VALUE!</v>
      </c>
      <c r="N183" s="7" t="e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#VALUE!</v>
      </c>
      <c r="O183" s="5" t="e">
        <f t="shared" si="2"/>
        <v>#VALUE!</v>
      </c>
      <c r="P183" s="10" t="e">
        <f>IF('FY2022'!$A185&lt;&gt;"",IF(AND(MONTH($K183) &lt;= 1, MONTH($L183) &gt;= 1), IF($O183 &lt;&gt; "", $E183/$O183, ""), ""),"")</f>
        <v>#VALUE!</v>
      </c>
      <c r="Q183" s="10" t="e">
        <f>IF('FY2022'!$A185&lt;&gt;"",IF(AND(MONTH($K183) &lt;= 2, MONTH($L183) &gt;= 2), IF($O183 &lt;&gt; "", $E183/$O183, ""), ""),"")</f>
        <v>#VALUE!</v>
      </c>
      <c r="R183" s="10" t="e">
        <f>IF('FY2022'!$A185&lt;&gt;"",IF(AND(MONTH($K183) &lt;= 3, MONTH($L183) &gt;= 3), IF($O183 &lt;&gt; "", $E183/$O183, ""), ""),"")</f>
        <v>#VALUE!</v>
      </c>
      <c r="S183" s="10" t="e">
        <f>IF('FY2022'!$A185&lt;&gt;"",IF(AND(MONTH($K183) &lt;= 4, MONTH($L183) &gt;= 4), IF($O183 &lt;&gt; "", $E183/$O183, ""), ""),"")</f>
        <v>#VALUE!</v>
      </c>
      <c r="T183" s="10" t="e">
        <f>IF('FY2022'!$A185&lt;&gt;"",IF(AND(MONTH($K183) &lt;= 5, MONTH($L183) &gt;= 5), IF($O183 &lt;&gt; "", $E183/$O183, ""), ""),"")</f>
        <v>#VALUE!</v>
      </c>
      <c r="U183" s="10" t="e">
        <f>IF('FY2022'!$A185&lt;&gt;"",IF(AND(MONTH($K183) &lt;= 6, MONTH($L183) &gt;= 6), IF($O183 &lt;&gt; "", $E183/$O183, ""), ""),"")</f>
        <v>#VALUE!</v>
      </c>
      <c r="V183" s="10" t="e">
        <f>IF('FY2022'!$A185&lt;&gt;"",IF(AND(MONTH($K183) &lt;= 7, MONTH($L183) &gt;= 7 ), IF($O183 &lt;&gt; "", $E183/$O183, ""), ""),"")</f>
        <v>#VALUE!</v>
      </c>
      <c r="W183" s="10" t="e">
        <f>IF('FY2022'!$A185&lt;&gt;"",IF(AND(MONTH($K183) &lt;= 8, MONTH($L183) &gt;= 8), IF($O183 &lt;&gt; "", $E183/$O183, ""), ""),"")</f>
        <v>#VALUE!</v>
      </c>
      <c r="X183" s="10" t="e">
        <f>IF('FY2022'!$A185&lt;&gt;"",IF(AND(MONTH($K183) &lt;= 9, MONTH($L183) &gt;= 9), IF($O183 &lt;&gt; "", $E183/$O183, ""), ""),"")</f>
        <v>#VALUE!</v>
      </c>
      <c r="Y183" s="10" t="e">
        <f>IF('FY2022'!$A185&lt;&gt;"",IF(AND(MONTH($K183) &lt;= 10, MONTH($L183) &gt;= 10), IF($O183 &lt;&gt; "", $E183/$O183, ""), ""),"")</f>
        <v>#VALUE!</v>
      </c>
      <c r="Z183" s="10" t="e">
        <f>IF('FY2022'!$A185&lt;&gt;"",IF(AND(MONTH($K183) &lt;= 11, MONTH($L183) &gt;= 11), IF($O183 &lt;&gt; "", $E183/$O183, ""), ""),"")</f>
        <v>#VALUE!</v>
      </c>
      <c r="AA183" s="10" t="e">
        <f>IF('FY2022'!$A185&lt;&gt;"",IF(AND(MONTH($K183) &lt;= 12, MONTH($L183) &gt;= 12), IF($O183 &lt;&gt; "", $E183/$O183, ""), ""),"")</f>
        <v>#VALUE!</v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 t="e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#VALUE!</v>
      </c>
      <c r="L184" s="7" t="e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#VALUE!</v>
      </c>
      <c r="M184" s="7" t="e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#VALUE!</v>
      </c>
      <c r="N184" s="7" t="e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#VALUE!</v>
      </c>
      <c r="O184" s="5" t="e">
        <f t="shared" si="2"/>
        <v>#VALUE!</v>
      </c>
      <c r="P184" s="10" t="e">
        <f>IF('FY2022'!$A186&lt;&gt;"",IF(AND(MONTH($K184) &lt;= 1, MONTH($L184) &gt;= 1), IF($O184 &lt;&gt; "", $E184/$O184, ""), ""),"")</f>
        <v>#VALUE!</v>
      </c>
      <c r="Q184" s="10" t="e">
        <f>IF('FY2022'!$A186&lt;&gt;"",IF(AND(MONTH($K184) &lt;= 2, MONTH($L184) &gt;= 2), IF($O184 &lt;&gt; "", $E184/$O184, ""), ""),"")</f>
        <v>#VALUE!</v>
      </c>
      <c r="R184" s="10" t="e">
        <f>IF('FY2022'!$A186&lt;&gt;"",IF(AND(MONTH($K184) &lt;= 3, MONTH($L184) &gt;= 3), IF($O184 &lt;&gt; "", $E184/$O184, ""), ""),"")</f>
        <v>#VALUE!</v>
      </c>
      <c r="S184" s="10" t="e">
        <f>IF('FY2022'!$A186&lt;&gt;"",IF(AND(MONTH($K184) &lt;= 4, MONTH($L184) &gt;= 4), IF($O184 &lt;&gt; "", $E184/$O184, ""), ""),"")</f>
        <v>#VALUE!</v>
      </c>
      <c r="T184" s="10" t="e">
        <f>IF('FY2022'!$A186&lt;&gt;"",IF(AND(MONTH($K184) &lt;= 5, MONTH($L184) &gt;= 5), IF($O184 &lt;&gt; "", $E184/$O184, ""), ""),"")</f>
        <v>#VALUE!</v>
      </c>
      <c r="U184" s="10" t="e">
        <f>IF('FY2022'!$A186&lt;&gt;"",IF(AND(MONTH($K184) &lt;= 6, MONTH($L184) &gt;= 6), IF($O184 &lt;&gt; "", $E184/$O184, ""), ""),"")</f>
        <v>#VALUE!</v>
      </c>
      <c r="V184" s="10" t="e">
        <f>IF('FY2022'!$A186&lt;&gt;"",IF(AND(MONTH($K184) &lt;= 7, MONTH($L184) &gt;= 7 ), IF($O184 &lt;&gt; "", $E184/$O184, ""), ""),"")</f>
        <v>#VALUE!</v>
      </c>
      <c r="W184" s="10" t="e">
        <f>IF('FY2022'!$A186&lt;&gt;"",IF(AND(MONTH($K184) &lt;= 8, MONTH($L184) &gt;= 8), IF($O184 &lt;&gt; "", $E184/$O184, ""), ""),"")</f>
        <v>#VALUE!</v>
      </c>
      <c r="X184" s="10" t="e">
        <f>IF('FY2022'!$A186&lt;&gt;"",IF(AND(MONTH($K184) &lt;= 9, MONTH($L184) &gt;= 9), IF($O184 &lt;&gt; "", $E184/$O184, ""), ""),"")</f>
        <v>#VALUE!</v>
      </c>
      <c r="Y184" s="10" t="e">
        <f>IF('FY2022'!$A186&lt;&gt;"",IF(AND(MONTH($K184) &lt;= 10, MONTH($L184) &gt;= 10), IF($O184 &lt;&gt; "", $E184/$O184, ""), ""),"")</f>
        <v>#VALUE!</v>
      </c>
      <c r="Z184" s="10" t="e">
        <f>IF('FY2022'!$A186&lt;&gt;"",IF(AND(MONTH($K184) &lt;= 11, MONTH($L184) &gt;= 11), IF($O184 &lt;&gt; "", $E184/$O184, ""), ""),"")</f>
        <v>#VALUE!</v>
      </c>
      <c r="AA184" s="10" t="e">
        <f>IF('FY2022'!$A186&lt;&gt;"",IF(AND(MONTH($K184) &lt;= 12, MONTH($L184) &gt;= 12), IF($O184 &lt;&gt; "", $E184/$O184, ""), ""),"")</f>
        <v>#VALUE!</v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 t="e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#VALUE!</v>
      </c>
      <c r="L185" s="7" t="e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#VALUE!</v>
      </c>
      <c r="M185" s="7" t="e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#VALUE!</v>
      </c>
      <c r="N185" s="7" t="e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#VALUE!</v>
      </c>
      <c r="O185" s="5" t="e">
        <f t="shared" si="2"/>
        <v>#VALUE!</v>
      </c>
      <c r="P185" s="10" t="e">
        <f>IF('FY2022'!$A187&lt;&gt;"",IF(AND(MONTH($K185) &lt;= 1, MONTH($L185) &gt;= 1), IF($O185 &lt;&gt; "", $E185/$O185, ""), ""),"")</f>
        <v>#VALUE!</v>
      </c>
      <c r="Q185" s="10" t="e">
        <f>IF('FY2022'!$A187&lt;&gt;"",IF(AND(MONTH($K185) &lt;= 2, MONTH($L185) &gt;= 2), IF($O185 &lt;&gt; "", $E185/$O185, ""), ""),"")</f>
        <v>#VALUE!</v>
      </c>
      <c r="R185" s="10" t="e">
        <f>IF('FY2022'!$A187&lt;&gt;"",IF(AND(MONTH($K185) &lt;= 3, MONTH($L185) &gt;= 3), IF($O185 &lt;&gt; "", $E185/$O185, ""), ""),"")</f>
        <v>#VALUE!</v>
      </c>
      <c r="S185" s="10" t="e">
        <f>IF('FY2022'!$A187&lt;&gt;"",IF(AND(MONTH($K185) &lt;= 4, MONTH($L185) &gt;= 4), IF($O185 &lt;&gt; "", $E185/$O185, ""), ""),"")</f>
        <v>#VALUE!</v>
      </c>
      <c r="T185" s="10" t="e">
        <f>IF('FY2022'!$A187&lt;&gt;"",IF(AND(MONTH($K185) &lt;= 5, MONTH($L185) &gt;= 5), IF($O185 &lt;&gt; "", $E185/$O185, ""), ""),"")</f>
        <v>#VALUE!</v>
      </c>
      <c r="U185" s="10" t="e">
        <f>IF('FY2022'!$A187&lt;&gt;"",IF(AND(MONTH($K185) &lt;= 6, MONTH($L185) &gt;= 6), IF($O185 &lt;&gt; "", $E185/$O185, ""), ""),"")</f>
        <v>#VALUE!</v>
      </c>
      <c r="V185" s="10" t="e">
        <f>IF('FY2022'!$A187&lt;&gt;"",IF(AND(MONTH($K185) &lt;= 7, MONTH($L185) &gt;= 7 ), IF($O185 &lt;&gt; "", $E185/$O185, ""), ""),"")</f>
        <v>#VALUE!</v>
      </c>
      <c r="W185" s="10" t="e">
        <f>IF('FY2022'!$A187&lt;&gt;"",IF(AND(MONTH($K185) &lt;= 8, MONTH($L185) &gt;= 8), IF($O185 &lt;&gt; "", $E185/$O185, ""), ""),"")</f>
        <v>#VALUE!</v>
      </c>
      <c r="X185" s="10" t="e">
        <f>IF('FY2022'!$A187&lt;&gt;"",IF(AND(MONTH($K185) &lt;= 9, MONTH($L185) &gt;= 9), IF($O185 &lt;&gt; "", $E185/$O185, ""), ""),"")</f>
        <v>#VALUE!</v>
      </c>
      <c r="Y185" s="10" t="e">
        <f>IF('FY2022'!$A187&lt;&gt;"",IF(AND(MONTH($K185) &lt;= 10, MONTH($L185) &gt;= 10), IF($O185 &lt;&gt; "", $E185/$O185, ""), ""),"")</f>
        <v>#VALUE!</v>
      </c>
      <c r="Z185" s="10" t="e">
        <f>IF('FY2022'!$A187&lt;&gt;"",IF(AND(MONTH($K185) &lt;= 11, MONTH($L185) &gt;= 11), IF($O185 &lt;&gt; "", $E185/$O185, ""), ""),"")</f>
        <v>#VALUE!</v>
      </c>
      <c r="AA185" s="10" t="e">
        <f>IF('FY2022'!$A187&lt;&gt;"",IF(AND(MONTH($K185) &lt;= 12, MONTH($L185) &gt;= 12), IF($O185 &lt;&gt; "", $E185/$O185, ""), ""),"")</f>
        <v>#VALUE!</v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 t="e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#VALUE!</v>
      </c>
      <c r="L186" s="7" t="e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#VALUE!</v>
      </c>
      <c r="M186" s="7" t="e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#VALUE!</v>
      </c>
      <c r="N186" s="7" t="e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#VALUE!</v>
      </c>
      <c r="O186" s="5" t="e">
        <f t="shared" si="2"/>
        <v>#VALUE!</v>
      </c>
      <c r="P186" s="10" t="e">
        <f>IF('FY2022'!$A188&lt;&gt;"",IF(AND(MONTH($K186) &lt;= 1, MONTH($L186) &gt;= 1), IF($O186 &lt;&gt; "", $E186/$O186, ""), ""),"")</f>
        <v>#VALUE!</v>
      </c>
      <c r="Q186" s="10" t="e">
        <f>IF('FY2022'!$A188&lt;&gt;"",IF(AND(MONTH($K186) &lt;= 2, MONTH($L186) &gt;= 2), IF($O186 &lt;&gt; "", $E186/$O186, ""), ""),"")</f>
        <v>#VALUE!</v>
      </c>
      <c r="R186" s="10" t="e">
        <f>IF('FY2022'!$A188&lt;&gt;"",IF(AND(MONTH($K186) &lt;= 3, MONTH($L186) &gt;= 3), IF($O186 &lt;&gt; "", $E186/$O186, ""), ""),"")</f>
        <v>#VALUE!</v>
      </c>
      <c r="S186" s="10" t="e">
        <f>IF('FY2022'!$A188&lt;&gt;"",IF(AND(MONTH($K186) &lt;= 4, MONTH($L186) &gt;= 4), IF($O186 &lt;&gt; "", $E186/$O186, ""), ""),"")</f>
        <v>#VALUE!</v>
      </c>
      <c r="T186" s="10" t="e">
        <f>IF('FY2022'!$A188&lt;&gt;"",IF(AND(MONTH($K186) &lt;= 5, MONTH($L186) &gt;= 5), IF($O186 &lt;&gt; "", $E186/$O186, ""), ""),"")</f>
        <v>#VALUE!</v>
      </c>
      <c r="U186" s="10" t="e">
        <f>IF('FY2022'!$A188&lt;&gt;"",IF(AND(MONTH($K186) &lt;= 6, MONTH($L186) &gt;= 6), IF($O186 &lt;&gt; "", $E186/$O186, ""), ""),"")</f>
        <v>#VALUE!</v>
      </c>
      <c r="V186" s="10" t="e">
        <f>IF('FY2022'!$A188&lt;&gt;"",IF(AND(MONTH($K186) &lt;= 7, MONTH($L186) &gt;= 7 ), IF($O186 &lt;&gt; "", $E186/$O186, ""), ""),"")</f>
        <v>#VALUE!</v>
      </c>
      <c r="W186" s="10" t="e">
        <f>IF('FY2022'!$A188&lt;&gt;"",IF(AND(MONTH($K186) &lt;= 8, MONTH($L186) &gt;= 8), IF($O186 &lt;&gt; "", $E186/$O186, ""), ""),"")</f>
        <v>#VALUE!</v>
      </c>
      <c r="X186" s="10" t="e">
        <f>IF('FY2022'!$A188&lt;&gt;"",IF(AND(MONTH($K186) &lt;= 9, MONTH($L186) &gt;= 9), IF($O186 &lt;&gt; "", $E186/$O186, ""), ""),"")</f>
        <v>#VALUE!</v>
      </c>
      <c r="Y186" s="10" t="e">
        <f>IF('FY2022'!$A188&lt;&gt;"",IF(AND(MONTH($K186) &lt;= 10, MONTH($L186) &gt;= 10), IF($O186 &lt;&gt; "", $E186/$O186, ""), ""),"")</f>
        <v>#VALUE!</v>
      </c>
      <c r="Z186" s="10" t="e">
        <f>IF('FY2022'!$A188&lt;&gt;"",IF(AND(MONTH($K186) &lt;= 11, MONTH($L186) &gt;= 11), IF($O186 &lt;&gt; "", $E186/$O186, ""), ""),"")</f>
        <v>#VALUE!</v>
      </c>
      <c r="AA186" s="10" t="e">
        <f>IF('FY2022'!$A188&lt;&gt;"",IF(AND(MONTH($K186) &lt;= 12, MONTH($L186) &gt;= 12), IF($O186 &lt;&gt; "", $E186/$O186, ""), ""),"")</f>
        <v>#VALUE!</v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 t="e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#VALUE!</v>
      </c>
      <c r="L187" s="7" t="e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#VALUE!</v>
      </c>
      <c r="M187" s="7" t="e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#VALUE!</v>
      </c>
      <c r="N187" s="7" t="e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#VALUE!</v>
      </c>
      <c r="O187" s="5" t="e">
        <f t="shared" si="2"/>
        <v>#VALUE!</v>
      </c>
      <c r="P187" s="10" t="e">
        <f>IF('FY2022'!$A189&lt;&gt;"",IF(AND(MONTH($K187) &lt;= 1, MONTH($L187) &gt;= 1), IF($O187 &lt;&gt; "", $E187/$O187, ""), ""),"")</f>
        <v>#VALUE!</v>
      </c>
      <c r="Q187" s="10" t="e">
        <f>IF('FY2022'!$A189&lt;&gt;"",IF(AND(MONTH($K187) &lt;= 2, MONTH($L187) &gt;= 2), IF($O187 &lt;&gt; "", $E187/$O187, ""), ""),"")</f>
        <v>#VALUE!</v>
      </c>
      <c r="R187" s="10" t="e">
        <f>IF('FY2022'!$A189&lt;&gt;"",IF(AND(MONTH($K187) &lt;= 3, MONTH($L187) &gt;= 3), IF($O187 &lt;&gt; "", $E187/$O187, ""), ""),"")</f>
        <v>#VALUE!</v>
      </c>
      <c r="S187" s="10" t="e">
        <f>IF('FY2022'!$A189&lt;&gt;"",IF(AND(MONTH($K187) &lt;= 4, MONTH($L187) &gt;= 4), IF($O187 &lt;&gt; "", $E187/$O187, ""), ""),"")</f>
        <v>#VALUE!</v>
      </c>
      <c r="T187" s="10" t="e">
        <f>IF('FY2022'!$A189&lt;&gt;"",IF(AND(MONTH($K187) &lt;= 5, MONTH($L187) &gt;= 5), IF($O187 &lt;&gt; "", $E187/$O187, ""), ""),"")</f>
        <v>#VALUE!</v>
      </c>
      <c r="U187" s="10" t="e">
        <f>IF('FY2022'!$A189&lt;&gt;"",IF(AND(MONTH($K187) &lt;= 6, MONTH($L187) &gt;= 6), IF($O187 &lt;&gt; "", $E187/$O187, ""), ""),"")</f>
        <v>#VALUE!</v>
      </c>
      <c r="V187" s="10" t="e">
        <f>IF('FY2022'!$A189&lt;&gt;"",IF(AND(MONTH($K187) &lt;= 7, MONTH($L187) &gt;= 7 ), IF($O187 &lt;&gt; "", $E187/$O187, ""), ""),"")</f>
        <v>#VALUE!</v>
      </c>
      <c r="W187" s="10" t="e">
        <f>IF('FY2022'!$A189&lt;&gt;"",IF(AND(MONTH($K187) &lt;= 8, MONTH($L187) &gt;= 8), IF($O187 &lt;&gt; "", $E187/$O187, ""), ""),"")</f>
        <v>#VALUE!</v>
      </c>
      <c r="X187" s="10" t="e">
        <f>IF('FY2022'!$A189&lt;&gt;"",IF(AND(MONTH($K187) &lt;= 9, MONTH($L187) &gt;= 9), IF($O187 &lt;&gt; "", $E187/$O187, ""), ""),"")</f>
        <v>#VALUE!</v>
      </c>
      <c r="Y187" s="10" t="e">
        <f>IF('FY2022'!$A189&lt;&gt;"",IF(AND(MONTH($K187) &lt;= 10, MONTH($L187) &gt;= 10), IF($O187 &lt;&gt; "", $E187/$O187, ""), ""),"")</f>
        <v>#VALUE!</v>
      </c>
      <c r="Z187" s="10" t="e">
        <f>IF('FY2022'!$A189&lt;&gt;"",IF(AND(MONTH($K187) &lt;= 11, MONTH($L187) &gt;= 11), IF($O187 &lt;&gt; "", $E187/$O187, ""), ""),"")</f>
        <v>#VALUE!</v>
      </c>
      <c r="AA187" s="10" t="e">
        <f>IF('FY2022'!$A189&lt;&gt;"",IF(AND(MONTH($K187) &lt;= 12, MONTH($L187) &gt;= 12), IF($O187 &lt;&gt; "", $E187/$O187, ""), ""),"")</f>
        <v>#VALUE!</v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 t="e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#VALUE!</v>
      </c>
      <c r="L188" s="7" t="e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#VALUE!</v>
      </c>
      <c r="M188" s="7" t="e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#VALUE!</v>
      </c>
      <c r="N188" s="7" t="e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#VALUE!</v>
      </c>
      <c r="O188" s="5" t="e">
        <f t="shared" si="2"/>
        <v>#VALUE!</v>
      </c>
      <c r="P188" s="10" t="e">
        <f>IF('FY2022'!$A190&lt;&gt;"",IF(AND(MONTH($K188) &lt;= 1, MONTH($L188) &gt;= 1), IF($O188 &lt;&gt; "", $E188/$O188, ""), ""),"")</f>
        <v>#VALUE!</v>
      </c>
      <c r="Q188" s="10" t="e">
        <f>IF('FY2022'!$A190&lt;&gt;"",IF(AND(MONTH($K188) &lt;= 2, MONTH($L188) &gt;= 2), IF($O188 &lt;&gt; "", $E188/$O188, ""), ""),"")</f>
        <v>#VALUE!</v>
      </c>
      <c r="R188" s="10" t="e">
        <f>IF('FY2022'!$A190&lt;&gt;"",IF(AND(MONTH($K188) &lt;= 3, MONTH($L188) &gt;= 3), IF($O188 &lt;&gt; "", $E188/$O188, ""), ""),"")</f>
        <v>#VALUE!</v>
      </c>
      <c r="S188" s="10" t="e">
        <f>IF('FY2022'!$A190&lt;&gt;"",IF(AND(MONTH($K188) &lt;= 4, MONTH($L188) &gt;= 4), IF($O188 &lt;&gt; "", $E188/$O188, ""), ""),"")</f>
        <v>#VALUE!</v>
      </c>
      <c r="T188" s="10" t="e">
        <f>IF('FY2022'!$A190&lt;&gt;"",IF(AND(MONTH($K188) &lt;= 5, MONTH($L188) &gt;= 5), IF($O188 &lt;&gt; "", $E188/$O188, ""), ""),"")</f>
        <v>#VALUE!</v>
      </c>
      <c r="U188" s="10" t="e">
        <f>IF('FY2022'!$A190&lt;&gt;"",IF(AND(MONTH($K188) &lt;= 6, MONTH($L188) &gt;= 6), IF($O188 &lt;&gt; "", $E188/$O188, ""), ""),"")</f>
        <v>#VALUE!</v>
      </c>
      <c r="V188" s="10" t="e">
        <f>IF('FY2022'!$A190&lt;&gt;"",IF(AND(MONTH($K188) &lt;= 7, MONTH($L188) &gt;= 7 ), IF($O188 &lt;&gt; "", $E188/$O188, ""), ""),"")</f>
        <v>#VALUE!</v>
      </c>
      <c r="W188" s="10" t="e">
        <f>IF('FY2022'!$A190&lt;&gt;"",IF(AND(MONTH($K188) &lt;= 8, MONTH($L188) &gt;= 8), IF($O188 &lt;&gt; "", $E188/$O188, ""), ""),"")</f>
        <v>#VALUE!</v>
      </c>
      <c r="X188" s="10" t="e">
        <f>IF('FY2022'!$A190&lt;&gt;"",IF(AND(MONTH($K188) &lt;= 9, MONTH($L188) &gt;= 9), IF($O188 &lt;&gt; "", $E188/$O188, ""), ""),"")</f>
        <v>#VALUE!</v>
      </c>
      <c r="Y188" s="10" t="e">
        <f>IF('FY2022'!$A190&lt;&gt;"",IF(AND(MONTH($K188) &lt;= 10, MONTH($L188) &gt;= 10), IF($O188 &lt;&gt; "", $E188/$O188, ""), ""),"")</f>
        <v>#VALUE!</v>
      </c>
      <c r="Z188" s="10" t="e">
        <f>IF('FY2022'!$A190&lt;&gt;"",IF(AND(MONTH($K188) &lt;= 11, MONTH($L188) &gt;= 11), IF($O188 &lt;&gt; "", $E188/$O188, ""), ""),"")</f>
        <v>#VALUE!</v>
      </c>
      <c r="AA188" s="10" t="e">
        <f>IF('FY2022'!$A190&lt;&gt;"",IF(AND(MONTH($K188) &lt;= 12, MONTH($L188) &gt;= 12), IF($O188 &lt;&gt; "", $E188/$O188, ""), ""),"")</f>
        <v>#VALUE!</v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 t="e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#VALUE!</v>
      </c>
      <c r="L189" s="7" t="e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#VALUE!</v>
      </c>
      <c r="M189" s="7" t="e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#VALUE!</v>
      </c>
      <c r="N189" s="7" t="e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#VALUE!</v>
      </c>
      <c r="O189" s="5" t="e">
        <f t="shared" si="2"/>
        <v>#VALUE!</v>
      </c>
      <c r="P189" s="10" t="e">
        <f>IF('FY2022'!$A191&lt;&gt;"",IF(AND(MONTH($K189) &lt;= 1, MONTH($L189) &gt;= 1), IF($O189 &lt;&gt; "", $E189/$O189, ""), ""),"")</f>
        <v>#VALUE!</v>
      </c>
      <c r="Q189" s="10" t="e">
        <f>IF('FY2022'!$A191&lt;&gt;"",IF(AND(MONTH($K189) &lt;= 2, MONTH($L189) &gt;= 2), IF($O189 &lt;&gt; "", $E189/$O189, ""), ""),"")</f>
        <v>#VALUE!</v>
      </c>
      <c r="R189" s="10" t="e">
        <f>IF('FY2022'!$A191&lt;&gt;"",IF(AND(MONTH($K189) &lt;= 3, MONTH($L189) &gt;= 3), IF($O189 &lt;&gt; "", $E189/$O189, ""), ""),"")</f>
        <v>#VALUE!</v>
      </c>
      <c r="S189" s="10" t="e">
        <f>IF('FY2022'!$A191&lt;&gt;"",IF(AND(MONTH($K189) &lt;= 4, MONTH($L189) &gt;= 4), IF($O189 &lt;&gt; "", $E189/$O189, ""), ""),"")</f>
        <v>#VALUE!</v>
      </c>
      <c r="T189" s="10" t="e">
        <f>IF('FY2022'!$A191&lt;&gt;"",IF(AND(MONTH($K189) &lt;= 5, MONTH($L189) &gt;= 5), IF($O189 &lt;&gt; "", $E189/$O189, ""), ""),"")</f>
        <v>#VALUE!</v>
      </c>
      <c r="U189" s="10" t="e">
        <f>IF('FY2022'!$A191&lt;&gt;"",IF(AND(MONTH($K189) &lt;= 6, MONTH($L189) &gt;= 6), IF($O189 &lt;&gt; "", $E189/$O189, ""), ""),"")</f>
        <v>#VALUE!</v>
      </c>
      <c r="V189" s="10" t="e">
        <f>IF('FY2022'!$A191&lt;&gt;"",IF(AND(MONTH($K189) &lt;= 7, MONTH($L189) &gt;= 7 ), IF($O189 &lt;&gt; "", $E189/$O189, ""), ""),"")</f>
        <v>#VALUE!</v>
      </c>
      <c r="W189" s="10" t="e">
        <f>IF('FY2022'!$A191&lt;&gt;"",IF(AND(MONTH($K189) &lt;= 8, MONTH($L189) &gt;= 8), IF($O189 &lt;&gt; "", $E189/$O189, ""), ""),"")</f>
        <v>#VALUE!</v>
      </c>
      <c r="X189" s="10" t="e">
        <f>IF('FY2022'!$A191&lt;&gt;"",IF(AND(MONTH($K189) &lt;= 9, MONTH($L189) &gt;= 9), IF($O189 &lt;&gt; "", $E189/$O189, ""), ""),"")</f>
        <v>#VALUE!</v>
      </c>
      <c r="Y189" s="10" t="e">
        <f>IF('FY2022'!$A191&lt;&gt;"",IF(AND(MONTH($K189) &lt;= 10, MONTH($L189) &gt;= 10), IF($O189 &lt;&gt; "", $E189/$O189, ""), ""),"")</f>
        <v>#VALUE!</v>
      </c>
      <c r="Z189" s="10" t="e">
        <f>IF('FY2022'!$A191&lt;&gt;"",IF(AND(MONTH($K189) &lt;= 11, MONTH($L189) &gt;= 11), IF($O189 &lt;&gt; "", $E189/$O189, ""), ""),"")</f>
        <v>#VALUE!</v>
      </c>
      <c r="AA189" s="10" t="e">
        <f>IF('FY2022'!$A191&lt;&gt;"",IF(AND(MONTH($K189) &lt;= 12, MONTH($L189) &gt;= 12), IF($O189 &lt;&gt; "", $E189/$O189, ""), ""),"")</f>
        <v>#VALUE!</v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 t="e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#VALUE!</v>
      </c>
      <c r="L190" s="7" t="e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#VALUE!</v>
      </c>
      <c r="M190" s="7" t="e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#VALUE!</v>
      </c>
      <c r="N190" s="7" t="e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#VALUE!</v>
      </c>
      <c r="O190" s="5" t="e">
        <f t="shared" si="2"/>
        <v>#VALUE!</v>
      </c>
      <c r="P190" s="10" t="e">
        <f>IF('FY2022'!$A192&lt;&gt;"",IF(AND(MONTH($K190) &lt;= 1, MONTH($L190) &gt;= 1), IF($O190 &lt;&gt; "", $E190/$O190, ""), ""),"")</f>
        <v>#VALUE!</v>
      </c>
      <c r="Q190" s="10" t="e">
        <f>IF('FY2022'!$A192&lt;&gt;"",IF(AND(MONTH($K190) &lt;= 2, MONTH($L190) &gt;= 2), IF($O190 &lt;&gt; "", $E190/$O190, ""), ""),"")</f>
        <v>#VALUE!</v>
      </c>
      <c r="R190" s="10" t="e">
        <f>IF('FY2022'!$A192&lt;&gt;"",IF(AND(MONTH($K190) &lt;= 3, MONTH($L190) &gt;= 3), IF($O190 &lt;&gt; "", $E190/$O190, ""), ""),"")</f>
        <v>#VALUE!</v>
      </c>
      <c r="S190" s="10" t="e">
        <f>IF('FY2022'!$A192&lt;&gt;"",IF(AND(MONTH($K190) &lt;= 4, MONTH($L190) &gt;= 4), IF($O190 &lt;&gt; "", $E190/$O190, ""), ""),"")</f>
        <v>#VALUE!</v>
      </c>
      <c r="T190" s="10" t="e">
        <f>IF('FY2022'!$A192&lt;&gt;"",IF(AND(MONTH($K190) &lt;= 5, MONTH($L190) &gt;= 5), IF($O190 &lt;&gt; "", $E190/$O190, ""), ""),"")</f>
        <v>#VALUE!</v>
      </c>
      <c r="U190" s="10" t="e">
        <f>IF('FY2022'!$A192&lt;&gt;"",IF(AND(MONTH($K190) &lt;= 6, MONTH($L190) &gt;= 6), IF($O190 &lt;&gt; "", $E190/$O190, ""), ""),"")</f>
        <v>#VALUE!</v>
      </c>
      <c r="V190" s="10" t="e">
        <f>IF('FY2022'!$A192&lt;&gt;"",IF(AND(MONTH($K190) &lt;= 7, MONTH($L190) &gt;= 7 ), IF($O190 &lt;&gt; "", $E190/$O190, ""), ""),"")</f>
        <v>#VALUE!</v>
      </c>
      <c r="W190" s="10" t="e">
        <f>IF('FY2022'!$A192&lt;&gt;"",IF(AND(MONTH($K190) &lt;= 8, MONTH($L190) &gt;= 8), IF($O190 &lt;&gt; "", $E190/$O190, ""), ""),"")</f>
        <v>#VALUE!</v>
      </c>
      <c r="X190" s="10" t="e">
        <f>IF('FY2022'!$A192&lt;&gt;"",IF(AND(MONTH($K190) &lt;= 9, MONTH($L190) &gt;= 9), IF($O190 &lt;&gt; "", $E190/$O190, ""), ""),"")</f>
        <v>#VALUE!</v>
      </c>
      <c r="Y190" s="10" t="e">
        <f>IF('FY2022'!$A192&lt;&gt;"",IF(AND(MONTH($K190) &lt;= 10, MONTH($L190) &gt;= 10), IF($O190 &lt;&gt; "", $E190/$O190, ""), ""),"")</f>
        <v>#VALUE!</v>
      </c>
      <c r="Z190" s="10" t="e">
        <f>IF('FY2022'!$A192&lt;&gt;"",IF(AND(MONTH($K190) &lt;= 11, MONTH($L190) &gt;= 11), IF($O190 &lt;&gt; "", $E190/$O190, ""), ""),"")</f>
        <v>#VALUE!</v>
      </c>
      <c r="AA190" s="10" t="e">
        <f>IF('FY2022'!$A192&lt;&gt;"",IF(AND(MONTH($K190) &lt;= 12, MONTH($L190) &gt;= 12), IF($O190 &lt;&gt; "", $E190/$O190, ""), ""),"")</f>
        <v>#VALUE!</v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 t="e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#VALUE!</v>
      </c>
      <c r="L191" s="7" t="e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#VALUE!</v>
      </c>
      <c r="M191" s="7" t="e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#VALUE!</v>
      </c>
      <c r="N191" s="7" t="e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#VALUE!</v>
      </c>
      <c r="O191" s="5" t="e">
        <f t="shared" si="2"/>
        <v>#VALUE!</v>
      </c>
      <c r="P191" s="10" t="e">
        <f>IF('FY2022'!$A193&lt;&gt;"",IF(AND(MONTH($K191) &lt;= 1, MONTH($L191) &gt;= 1), IF($O191 &lt;&gt; "", $E191/$O191, ""), ""),"")</f>
        <v>#VALUE!</v>
      </c>
      <c r="Q191" s="10" t="e">
        <f>IF('FY2022'!$A193&lt;&gt;"",IF(AND(MONTH($K191) &lt;= 2, MONTH($L191) &gt;= 2), IF($O191 &lt;&gt; "", $E191/$O191, ""), ""),"")</f>
        <v>#VALUE!</v>
      </c>
      <c r="R191" s="10" t="e">
        <f>IF('FY2022'!$A193&lt;&gt;"",IF(AND(MONTH($K191) &lt;= 3, MONTH($L191) &gt;= 3), IF($O191 &lt;&gt; "", $E191/$O191, ""), ""),"")</f>
        <v>#VALUE!</v>
      </c>
      <c r="S191" s="10" t="e">
        <f>IF('FY2022'!$A193&lt;&gt;"",IF(AND(MONTH($K191) &lt;= 4, MONTH($L191) &gt;= 4), IF($O191 &lt;&gt; "", $E191/$O191, ""), ""),"")</f>
        <v>#VALUE!</v>
      </c>
      <c r="T191" s="10" t="e">
        <f>IF('FY2022'!$A193&lt;&gt;"",IF(AND(MONTH($K191) &lt;= 5, MONTH($L191) &gt;= 5), IF($O191 &lt;&gt; "", $E191/$O191, ""), ""),"")</f>
        <v>#VALUE!</v>
      </c>
      <c r="U191" s="10" t="e">
        <f>IF('FY2022'!$A193&lt;&gt;"",IF(AND(MONTH($K191) &lt;= 6, MONTH($L191) &gt;= 6), IF($O191 &lt;&gt; "", $E191/$O191, ""), ""),"")</f>
        <v>#VALUE!</v>
      </c>
      <c r="V191" s="10" t="e">
        <f>IF('FY2022'!$A193&lt;&gt;"",IF(AND(MONTH($K191) &lt;= 7, MONTH($L191) &gt;= 7 ), IF($O191 &lt;&gt; "", $E191/$O191, ""), ""),"")</f>
        <v>#VALUE!</v>
      </c>
      <c r="W191" s="10" t="e">
        <f>IF('FY2022'!$A193&lt;&gt;"",IF(AND(MONTH($K191) &lt;= 8, MONTH($L191) &gt;= 8), IF($O191 &lt;&gt; "", $E191/$O191, ""), ""),"")</f>
        <v>#VALUE!</v>
      </c>
      <c r="X191" s="10" t="e">
        <f>IF('FY2022'!$A193&lt;&gt;"",IF(AND(MONTH($K191) &lt;= 9, MONTH($L191) &gt;= 9), IF($O191 &lt;&gt; "", $E191/$O191, ""), ""),"")</f>
        <v>#VALUE!</v>
      </c>
      <c r="Y191" s="10" t="e">
        <f>IF('FY2022'!$A193&lt;&gt;"",IF(AND(MONTH($K191) &lt;= 10, MONTH($L191) &gt;= 10), IF($O191 &lt;&gt; "", $E191/$O191, ""), ""),"")</f>
        <v>#VALUE!</v>
      </c>
      <c r="Z191" s="10" t="e">
        <f>IF('FY2022'!$A193&lt;&gt;"",IF(AND(MONTH($K191) &lt;= 11, MONTH($L191) &gt;= 11), IF($O191 &lt;&gt; "", $E191/$O191, ""), ""),"")</f>
        <v>#VALUE!</v>
      </c>
      <c r="AA191" s="10" t="e">
        <f>IF('FY2022'!$A193&lt;&gt;"",IF(AND(MONTH($K191) &lt;= 12, MONTH($L191) &gt;= 12), IF($O191 &lt;&gt; "", $E191/$O191, ""), ""),"")</f>
        <v>#VALUE!</v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 t="e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#VALUE!</v>
      </c>
      <c r="L192" s="7" t="e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#VALUE!</v>
      </c>
      <c r="M192" s="7" t="e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#VALUE!</v>
      </c>
      <c r="N192" s="7" t="e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#VALUE!</v>
      </c>
      <c r="O192" s="5" t="e">
        <f t="shared" si="2"/>
        <v>#VALUE!</v>
      </c>
      <c r="P192" s="10" t="e">
        <f>IF('FY2022'!$A194&lt;&gt;"",IF(AND(MONTH($K192) &lt;= 1, MONTH($L192) &gt;= 1), IF($O192 &lt;&gt; "", $E192/$O192, ""), ""),"")</f>
        <v>#VALUE!</v>
      </c>
      <c r="Q192" s="10" t="e">
        <f>IF('FY2022'!$A194&lt;&gt;"",IF(AND(MONTH($K192) &lt;= 2, MONTH($L192) &gt;= 2), IF($O192 &lt;&gt; "", $E192/$O192, ""), ""),"")</f>
        <v>#VALUE!</v>
      </c>
      <c r="R192" s="10" t="e">
        <f>IF('FY2022'!$A194&lt;&gt;"",IF(AND(MONTH($K192) &lt;= 3, MONTH($L192) &gt;= 3), IF($O192 &lt;&gt; "", $E192/$O192, ""), ""),"")</f>
        <v>#VALUE!</v>
      </c>
      <c r="S192" s="10" t="e">
        <f>IF('FY2022'!$A194&lt;&gt;"",IF(AND(MONTH($K192) &lt;= 4, MONTH($L192) &gt;= 4), IF($O192 &lt;&gt; "", $E192/$O192, ""), ""),"")</f>
        <v>#VALUE!</v>
      </c>
      <c r="T192" s="10" t="e">
        <f>IF('FY2022'!$A194&lt;&gt;"",IF(AND(MONTH($K192) &lt;= 5, MONTH($L192) &gt;= 5), IF($O192 &lt;&gt; "", $E192/$O192, ""), ""),"")</f>
        <v>#VALUE!</v>
      </c>
      <c r="U192" s="10" t="e">
        <f>IF('FY2022'!$A194&lt;&gt;"",IF(AND(MONTH($K192) &lt;= 6, MONTH($L192) &gt;= 6), IF($O192 &lt;&gt; "", $E192/$O192, ""), ""),"")</f>
        <v>#VALUE!</v>
      </c>
      <c r="V192" s="10" t="e">
        <f>IF('FY2022'!$A194&lt;&gt;"",IF(AND(MONTH($K192) &lt;= 7, MONTH($L192) &gt;= 7 ), IF($O192 &lt;&gt; "", $E192/$O192, ""), ""),"")</f>
        <v>#VALUE!</v>
      </c>
      <c r="W192" s="10" t="e">
        <f>IF('FY2022'!$A194&lt;&gt;"",IF(AND(MONTH($K192) &lt;= 8, MONTH($L192) &gt;= 8), IF($O192 &lt;&gt; "", $E192/$O192, ""), ""),"")</f>
        <v>#VALUE!</v>
      </c>
      <c r="X192" s="10" t="e">
        <f>IF('FY2022'!$A194&lt;&gt;"",IF(AND(MONTH($K192) &lt;= 9, MONTH($L192) &gt;= 9), IF($O192 &lt;&gt; "", $E192/$O192, ""), ""),"")</f>
        <v>#VALUE!</v>
      </c>
      <c r="Y192" s="10" t="e">
        <f>IF('FY2022'!$A194&lt;&gt;"",IF(AND(MONTH($K192) &lt;= 10, MONTH($L192) &gt;= 10), IF($O192 &lt;&gt; "", $E192/$O192, ""), ""),"")</f>
        <v>#VALUE!</v>
      </c>
      <c r="Z192" s="10" t="e">
        <f>IF('FY2022'!$A194&lt;&gt;"",IF(AND(MONTH($K192) &lt;= 11, MONTH($L192) &gt;= 11), IF($O192 &lt;&gt; "", $E192/$O192, ""), ""),"")</f>
        <v>#VALUE!</v>
      </c>
      <c r="AA192" s="10" t="e">
        <f>IF('FY2022'!$A194&lt;&gt;"",IF(AND(MONTH($K192) &lt;= 12, MONTH($L192) &gt;= 12), IF($O192 &lt;&gt; "", $E192/$O192, ""), ""),"")</f>
        <v>#VALUE!</v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 t="e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#VALUE!</v>
      </c>
      <c r="L193" s="7" t="e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#VALUE!</v>
      </c>
      <c r="M193" s="7" t="e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#VALUE!</v>
      </c>
      <c r="N193" s="7" t="e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#VALUE!</v>
      </c>
      <c r="O193" s="5" t="e">
        <f t="shared" si="2"/>
        <v>#VALUE!</v>
      </c>
      <c r="P193" s="10" t="e">
        <f>IF('FY2022'!$A195&lt;&gt;"",IF(AND(MONTH($K193) &lt;= 1, MONTH($L193) &gt;= 1), IF($O193 &lt;&gt; "", $E193/$O193, ""), ""),"")</f>
        <v>#VALUE!</v>
      </c>
      <c r="Q193" s="10" t="e">
        <f>IF('FY2022'!$A195&lt;&gt;"",IF(AND(MONTH($K193) &lt;= 2, MONTH($L193) &gt;= 2), IF($O193 &lt;&gt; "", $E193/$O193, ""), ""),"")</f>
        <v>#VALUE!</v>
      </c>
      <c r="R193" s="10" t="e">
        <f>IF('FY2022'!$A195&lt;&gt;"",IF(AND(MONTH($K193) &lt;= 3, MONTH($L193) &gt;= 3), IF($O193 &lt;&gt; "", $E193/$O193, ""), ""),"")</f>
        <v>#VALUE!</v>
      </c>
      <c r="S193" s="10" t="e">
        <f>IF('FY2022'!$A195&lt;&gt;"",IF(AND(MONTH($K193) &lt;= 4, MONTH($L193) &gt;= 4), IF($O193 &lt;&gt; "", $E193/$O193, ""), ""),"")</f>
        <v>#VALUE!</v>
      </c>
      <c r="T193" s="10" t="e">
        <f>IF('FY2022'!$A195&lt;&gt;"",IF(AND(MONTH($K193) &lt;= 5, MONTH($L193) &gt;= 5), IF($O193 &lt;&gt; "", $E193/$O193, ""), ""),"")</f>
        <v>#VALUE!</v>
      </c>
      <c r="U193" s="10" t="e">
        <f>IF('FY2022'!$A195&lt;&gt;"",IF(AND(MONTH($K193) &lt;= 6, MONTH($L193) &gt;= 6), IF($O193 &lt;&gt; "", $E193/$O193, ""), ""),"")</f>
        <v>#VALUE!</v>
      </c>
      <c r="V193" s="10" t="e">
        <f>IF('FY2022'!$A195&lt;&gt;"",IF(AND(MONTH($K193) &lt;= 7, MONTH($L193) &gt;= 7 ), IF($O193 &lt;&gt; "", $E193/$O193, ""), ""),"")</f>
        <v>#VALUE!</v>
      </c>
      <c r="W193" s="10" t="e">
        <f>IF('FY2022'!$A195&lt;&gt;"",IF(AND(MONTH($K193) &lt;= 8, MONTH($L193) &gt;= 8), IF($O193 &lt;&gt; "", $E193/$O193, ""), ""),"")</f>
        <v>#VALUE!</v>
      </c>
      <c r="X193" s="10" t="e">
        <f>IF('FY2022'!$A195&lt;&gt;"",IF(AND(MONTH($K193) &lt;= 9, MONTH($L193) &gt;= 9), IF($O193 &lt;&gt; "", $E193/$O193, ""), ""),"")</f>
        <v>#VALUE!</v>
      </c>
      <c r="Y193" s="10" t="e">
        <f>IF('FY2022'!$A195&lt;&gt;"",IF(AND(MONTH($K193) &lt;= 10, MONTH($L193) &gt;= 10), IF($O193 &lt;&gt; "", $E193/$O193, ""), ""),"")</f>
        <v>#VALUE!</v>
      </c>
      <c r="Z193" s="10" t="e">
        <f>IF('FY2022'!$A195&lt;&gt;"",IF(AND(MONTH($K193) &lt;= 11, MONTH($L193) &gt;= 11), IF($O193 &lt;&gt; "", $E193/$O193, ""), ""),"")</f>
        <v>#VALUE!</v>
      </c>
      <c r="AA193" s="10" t="e">
        <f>IF('FY2022'!$A195&lt;&gt;"",IF(AND(MONTH($K193) &lt;= 12, MONTH($L193) &gt;= 12), IF($O193 &lt;&gt; "", $E193/$O193, ""), ""),"")</f>
        <v>#VALUE!</v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 t="e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#VALUE!</v>
      </c>
      <c r="L194" s="7" t="e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#VALUE!</v>
      </c>
      <c r="M194" s="7" t="e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#VALUE!</v>
      </c>
      <c r="N194" s="7" t="e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#VALUE!</v>
      </c>
      <c r="O194" s="5" t="e">
        <f t="shared" si="2"/>
        <v>#VALUE!</v>
      </c>
      <c r="P194" s="10" t="e">
        <f>IF('FY2022'!$A196&lt;&gt;"",IF(AND(MONTH($K194) &lt;= 1, MONTH($L194) &gt;= 1), IF($O194 &lt;&gt; "", $E194/$O194, ""), ""),"")</f>
        <v>#VALUE!</v>
      </c>
      <c r="Q194" s="10" t="e">
        <f>IF('FY2022'!$A196&lt;&gt;"",IF(AND(MONTH($K194) &lt;= 2, MONTH($L194) &gt;= 2), IF($O194 &lt;&gt; "", $E194/$O194, ""), ""),"")</f>
        <v>#VALUE!</v>
      </c>
      <c r="R194" s="10" t="e">
        <f>IF('FY2022'!$A196&lt;&gt;"",IF(AND(MONTH($K194) &lt;= 3, MONTH($L194) &gt;= 3), IF($O194 &lt;&gt; "", $E194/$O194, ""), ""),"")</f>
        <v>#VALUE!</v>
      </c>
      <c r="S194" s="10" t="e">
        <f>IF('FY2022'!$A196&lt;&gt;"",IF(AND(MONTH($K194) &lt;= 4, MONTH($L194) &gt;= 4), IF($O194 &lt;&gt; "", $E194/$O194, ""), ""),"")</f>
        <v>#VALUE!</v>
      </c>
      <c r="T194" s="10" t="e">
        <f>IF('FY2022'!$A196&lt;&gt;"",IF(AND(MONTH($K194) &lt;= 5, MONTH($L194) &gt;= 5), IF($O194 &lt;&gt; "", $E194/$O194, ""), ""),"")</f>
        <v>#VALUE!</v>
      </c>
      <c r="U194" s="10" t="e">
        <f>IF('FY2022'!$A196&lt;&gt;"",IF(AND(MONTH($K194) &lt;= 6, MONTH($L194) &gt;= 6), IF($O194 &lt;&gt; "", $E194/$O194, ""), ""),"")</f>
        <v>#VALUE!</v>
      </c>
      <c r="V194" s="10" t="e">
        <f>IF('FY2022'!$A196&lt;&gt;"",IF(AND(MONTH($K194) &lt;= 7, MONTH($L194) &gt;= 7 ), IF($O194 &lt;&gt; "", $E194/$O194, ""), ""),"")</f>
        <v>#VALUE!</v>
      </c>
      <c r="W194" s="10" t="e">
        <f>IF('FY2022'!$A196&lt;&gt;"",IF(AND(MONTH($K194) &lt;= 8, MONTH($L194) &gt;= 8), IF($O194 &lt;&gt; "", $E194/$O194, ""), ""),"")</f>
        <v>#VALUE!</v>
      </c>
      <c r="X194" s="10" t="e">
        <f>IF('FY2022'!$A196&lt;&gt;"",IF(AND(MONTH($K194) &lt;= 9, MONTH($L194) &gt;= 9), IF($O194 &lt;&gt; "", $E194/$O194, ""), ""),"")</f>
        <v>#VALUE!</v>
      </c>
      <c r="Y194" s="10" t="e">
        <f>IF('FY2022'!$A196&lt;&gt;"",IF(AND(MONTH($K194) &lt;= 10, MONTH($L194) &gt;= 10), IF($O194 &lt;&gt; "", $E194/$O194, ""), ""),"")</f>
        <v>#VALUE!</v>
      </c>
      <c r="Z194" s="10" t="e">
        <f>IF('FY2022'!$A196&lt;&gt;"",IF(AND(MONTH($K194) &lt;= 11, MONTH($L194) &gt;= 11), IF($O194 &lt;&gt; "", $E194/$O194, ""), ""),"")</f>
        <v>#VALUE!</v>
      </c>
      <c r="AA194" s="10" t="e">
        <f>IF('FY2022'!$A196&lt;&gt;"",IF(AND(MONTH($K194) &lt;= 12, MONTH($L194) &gt;= 12), IF($O194 &lt;&gt; "", $E194/$O194, ""), ""),"")</f>
        <v>#VALUE!</v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 t="e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#VALUE!</v>
      </c>
      <c r="L195" s="7" t="e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#VALUE!</v>
      </c>
      <c r="M195" s="7" t="e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#VALUE!</v>
      </c>
      <c r="N195" s="7" t="e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IF('FY2022'!$A197&lt;&gt;"",IF(AND(MONTH($K195) &lt;= 1, MONTH($L195) &gt;= 1), IF($O195 &lt;&gt; "", $E195/$O195, ""), ""),"")</f>
        <v>#VALUE!</v>
      </c>
      <c r="Q195" s="10" t="e">
        <f>IF('FY2022'!$A197&lt;&gt;"",IF(AND(MONTH($K195) &lt;= 2, MONTH($L195) &gt;= 2), IF($O195 &lt;&gt; "", $E195/$O195, ""), ""),"")</f>
        <v>#VALUE!</v>
      </c>
      <c r="R195" s="10" t="e">
        <f>IF('FY2022'!$A197&lt;&gt;"",IF(AND(MONTH($K195) &lt;= 3, MONTH($L195) &gt;= 3), IF($O195 &lt;&gt; "", $E195/$O195, ""), ""),"")</f>
        <v>#VALUE!</v>
      </c>
      <c r="S195" s="10" t="e">
        <f>IF('FY2022'!$A197&lt;&gt;"",IF(AND(MONTH($K195) &lt;= 4, MONTH($L195) &gt;= 4), IF($O195 &lt;&gt; "", $E195/$O195, ""), ""),"")</f>
        <v>#VALUE!</v>
      </c>
      <c r="T195" s="10" t="e">
        <f>IF('FY2022'!$A197&lt;&gt;"",IF(AND(MONTH($K195) &lt;= 5, MONTH($L195) &gt;= 5), IF($O195 &lt;&gt; "", $E195/$O195, ""), ""),"")</f>
        <v>#VALUE!</v>
      </c>
      <c r="U195" s="10" t="e">
        <f>IF('FY2022'!$A197&lt;&gt;"",IF(AND(MONTH($K195) &lt;= 6, MONTH($L195) &gt;= 6), IF($O195 &lt;&gt; "", $E195/$O195, ""), ""),"")</f>
        <v>#VALUE!</v>
      </c>
      <c r="V195" s="10" t="e">
        <f>IF('FY2022'!$A197&lt;&gt;"",IF(AND(MONTH($K195) &lt;= 7, MONTH($L195) &gt;= 7 ), IF($O195 &lt;&gt; "", $E195/$O195, ""), ""),"")</f>
        <v>#VALUE!</v>
      </c>
      <c r="W195" s="10" t="e">
        <f>IF('FY2022'!$A197&lt;&gt;"",IF(AND(MONTH($K195) &lt;= 8, MONTH($L195) &gt;= 8), IF($O195 &lt;&gt; "", $E195/$O195, ""), ""),"")</f>
        <v>#VALUE!</v>
      </c>
      <c r="X195" s="10" t="e">
        <f>IF('FY2022'!$A197&lt;&gt;"",IF(AND(MONTH($K195) &lt;= 9, MONTH($L195) &gt;= 9), IF($O195 &lt;&gt; "", $E195/$O195, ""), ""),"")</f>
        <v>#VALUE!</v>
      </c>
      <c r="Y195" s="10" t="e">
        <f>IF('FY2022'!$A197&lt;&gt;"",IF(AND(MONTH($K195) &lt;= 10, MONTH($L195) &gt;= 10), IF($O195 &lt;&gt; "", $E195/$O195, ""), ""),"")</f>
        <v>#VALUE!</v>
      </c>
      <c r="Z195" s="10" t="e">
        <f>IF('FY2022'!$A197&lt;&gt;"",IF(AND(MONTH($K195) &lt;= 11, MONTH($L195) &gt;= 11), IF($O195 &lt;&gt; "", $E195/$O195, ""), ""),"")</f>
        <v>#VALUE!</v>
      </c>
      <c r="AA195" s="10" t="e">
        <f>IF('FY2022'!$A197&lt;&gt;"",IF(AND(MONTH($K195) &lt;= 12, MONTH($L195) &gt;= 12), IF($O195 &lt;&gt; "", $E195/$O195, ""), ""),"")</f>
        <v>#VALUE!</v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 t="e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#VALUE!</v>
      </c>
      <c r="L196" s="7" t="e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#VALUE!</v>
      </c>
      <c r="M196" s="7" t="e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#VALUE!</v>
      </c>
      <c r="N196" s="7" t="e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#VALUE!</v>
      </c>
      <c r="O196" s="5" t="e">
        <f t="shared" si="3"/>
        <v>#VALUE!</v>
      </c>
      <c r="P196" s="10" t="e">
        <f>IF('FY2022'!$A198&lt;&gt;"",IF(AND(MONTH($K196) &lt;= 1, MONTH($L196) &gt;= 1), IF($O196 &lt;&gt; "", $E196/$O196, ""), ""),"")</f>
        <v>#VALUE!</v>
      </c>
      <c r="Q196" s="10" t="e">
        <f>IF('FY2022'!$A198&lt;&gt;"",IF(AND(MONTH($K196) &lt;= 2, MONTH($L196) &gt;= 2), IF($O196 &lt;&gt; "", $E196/$O196, ""), ""),"")</f>
        <v>#VALUE!</v>
      </c>
      <c r="R196" s="10" t="e">
        <f>IF('FY2022'!$A198&lt;&gt;"",IF(AND(MONTH($K196) &lt;= 3, MONTH($L196) &gt;= 3), IF($O196 &lt;&gt; "", $E196/$O196, ""), ""),"")</f>
        <v>#VALUE!</v>
      </c>
      <c r="S196" s="10" t="e">
        <f>IF('FY2022'!$A198&lt;&gt;"",IF(AND(MONTH($K196) &lt;= 4, MONTH($L196) &gt;= 4), IF($O196 &lt;&gt; "", $E196/$O196, ""), ""),"")</f>
        <v>#VALUE!</v>
      </c>
      <c r="T196" s="10" t="e">
        <f>IF('FY2022'!$A198&lt;&gt;"",IF(AND(MONTH($K196) &lt;= 5, MONTH($L196) &gt;= 5), IF($O196 &lt;&gt; "", $E196/$O196, ""), ""),"")</f>
        <v>#VALUE!</v>
      </c>
      <c r="U196" s="10" t="e">
        <f>IF('FY2022'!$A198&lt;&gt;"",IF(AND(MONTH($K196) &lt;= 6, MONTH($L196) &gt;= 6), IF($O196 &lt;&gt; "", $E196/$O196, ""), ""),"")</f>
        <v>#VALUE!</v>
      </c>
      <c r="V196" s="10" t="e">
        <f>IF('FY2022'!$A198&lt;&gt;"",IF(AND(MONTH($K196) &lt;= 7, MONTH($L196) &gt;= 7 ), IF($O196 &lt;&gt; "", $E196/$O196, ""), ""),"")</f>
        <v>#VALUE!</v>
      </c>
      <c r="W196" s="10" t="e">
        <f>IF('FY2022'!$A198&lt;&gt;"",IF(AND(MONTH($K196) &lt;= 8, MONTH($L196) &gt;= 8), IF($O196 &lt;&gt; "", $E196/$O196, ""), ""),"")</f>
        <v>#VALUE!</v>
      </c>
      <c r="X196" s="10" t="e">
        <f>IF('FY2022'!$A198&lt;&gt;"",IF(AND(MONTH($K196) &lt;= 9, MONTH($L196) &gt;= 9), IF($O196 &lt;&gt; "", $E196/$O196, ""), ""),"")</f>
        <v>#VALUE!</v>
      </c>
      <c r="Y196" s="10" t="e">
        <f>IF('FY2022'!$A198&lt;&gt;"",IF(AND(MONTH($K196) &lt;= 10, MONTH($L196) &gt;= 10), IF($O196 &lt;&gt; "", $E196/$O196, ""), ""),"")</f>
        <v>#VALUE!</v>
      </c>
      <c r="Z196" s="10" t="e">
        <f>IF('FY2022'!$A198&lt;&gt;"",IF(AND(MONTH($K196) &lt;= 11, MONTH($L196) &gt;= 11), IF($O196 &lt;&gt; "", $E196/$O196, ""), ""),"")</f>
        <v>#VALUE!</v>
      </c>
      <c r="AA196" s="10" t="e">
        <f>IF('FY2022'!$A198&lt;&gt;"",IF(AND(MONTH($K196) &lt;= 12, MONTH($L196) &gt;= 12), IF($O196 &lt;&gt; "", $E196/$O196, ""), ""),"")</f>
        <v>#VALUE!</v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 t="e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#VALUE!</v>
      </c>
      <c r="L197" s="7" t="e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#VALUE!</v>
      </c>
      <c r="M197" s="7" t="e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#VALUE!</v>
      </c>
      <c r="N197" s="7" t="e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#VALUE!</v>
      </c>
      <c r="O197" s="5" t="e">
        <f t="shared" si="3"/>
        <v>#VALUE!</v>
      </c>
      <c r="P197" s="10" t="e">
        <f>IF('FY2022'!$A199&lt;&gt;"",IF(AND(MONTH($K197) &lt;= 1, MONTH($L197) &gt;= 1), IF($O197 &lt;&gt; "", $E197/$O197, ""), ""),"")</f>
        <v>#VALUE!</v>
      </c>
      <c r="Q197" s="10" t="e">
        <f>IF('FY2022'!$A199&lt;&gt;"",IF(AND(MONTH($K197) &lt;= 2, MONTH($L197) &gt;= 2), IF($O197 &lt;&gt; "", $E197/$O197, ""), ""),"")</f>
        <v>#VALUE!</v>
      </c>
      <c r="R197" s="10" t="e">
        <f>IF('FY2022'!$A199&lt;&gt;"",IF(AND(MONTH($K197) &lt;= 3, MONTH($L197) &gt;= 3), IF($O197 &lt;&gt; "", $E197/$O197, ""), ""),"")</f>
        <v>#VALUE!</v>
      </c>
      <c r="S197" s="10" t="e">
        <f>IF('FY2022'!$A199&lt;&gt;"",IF(AND(MONTH($K197) &lt;= 4, MONTH($L197) &gt;= 4), IF($O197 &lt;&gt; "", $E197/$O197, ""), ""),"")</f>
        <v>#VALUE!</v>
      </c>
      <c r="T197" s="10" t="e">
        <f>IF('FY2022'!$A199&lt;&gt;"",IF(AND(MONTH($K197) &lt;= 5, MONTH($L197) &gt;= 5), IF($O197 &lt;&gt; "", $E197/$O197, ""), ""),"")</f>
        <v>#VALUE!</v>
      </c>
      <c r="U197" s="10" t="e">
        <f>IF('FY2022'!$A199&lt;&gt;"",IF(AND(MONTH($K197) &lt;= 6, MONTH($L197) &gt;= 6), IF($O197 &lt;&gt; "", $E197/$O197, ""), ""),"")</f>
        <v>#VALUE!</v>
      </c>
      <c r="V197" s="10" t="e">
        <f>IF('FY2022'!$A199&lt;&gt;"",IF(AND(MONTH($K197) &lt;= 7, MONTH($L197) &gt;= 7 ), IF($O197 &lt;&gt; "", $E197/$O197, ""), ""),"")</f>
        <v>#VALUE!</v>
      </c>
      <c r="W197" s="10" t="e">
        <f>IF('FY2022'!$A199&lt;&gt;"",IF(AND(MONTH($K197) &lt;= 8, MONTH($L197) &gt;= 8), IF($O197 &lt;&gt; "", $E197/$O197, ""), ""),"")</f>
        <v>#VALUE!</v>
      </c>
      <c r="X197" s="10" t="e">
        <f>IF('FY2022'!$A199&lt;&gt;"",IF(AND(MONTH($K197) &lt;= 9, MONTH($L197) &gt;= 9), IF($O197 &lt;&gt; "", $E197/$O197, ""), ""),"")</f>
        <v>#VALUE!</v>
      </c>
      <c r="Y197" s="10" t="e">
        <f>IF('FY2022'!$A199&lt;&gt;"",IF(AND(MONTH($K197) &lt;= 10, MONTH($L197) &gt;= 10), IF($O197 &lt;&gt; "", $E197/$O197, ""), ""),"")</f>
        <v>#VALUE!</v>
      </c>
      <c r="Z197" s="10" t="e">
        <f>IF('FY2022'!$A199&lt;&gt;"",IF(AND(MONTH($K197) &lt;= 11, MONTH($L197) &gt;= 11), IF($O197 &lt;&gt; "", $E197/$O197, ""), ""),"")</f>
        <v>#VALUE!</v>
      </c>
      <c r="AA197" s="10" t="e">
        <f>IF('FY2022'!$A199&lt;&gt;"",IF(AND(MONTH($K197) &lt;= 12, MONTH($L197) &gt;= 12), IF($O197 &lt;&gt; "", $E197/$O197, ""), ""),"")</f>
        <v>#VALUE!</v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 t="e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#VALUE!</v>
      </c>
      <c r="L198" s="7" t="e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#VALUE!</v>
      </c>
      <c r="M198" s="7" t="e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#VALUE!</v>
      </c>
      <c r="N198" s="7" t="e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#VALUE!</v>
      </c>
      <c r="O198" s="5" t="e">
        <f t="shared" si="3"/>
        <v>#VALUE!</v>
      </c>
      <c r="P198" s="10" t="e">
        <f>IF('FY2022'!$A200&lt;&gt;"",IF(AND(MONTH($K198) &lt;= 1, MONTH($L198) &gt;= 1), IF($O198 &lt;&gt; "", $E198/$O198, ""), ""),"")</f>
        <v>#VALUE!</v>
      </c>
      <c r="Q198" s="10" t="e">
        <f>IF('FY2022'!$A200&lt;&gt;"",IF(AND(MONTH($K198) &lt;= 2, MONTH($L198) &gt;= 2), IF($O198 &lt;&gt; "", $E198/$O198, ""), ""),"")</f>
        <v>#VALUE!</v>
      </c>
      <c r="R198" s="10" t="e">
        <f>IF('FY2022'!$A200&lt;&gt;"",IF(AND(MONTH($K198) &lt;= 3, MONTH($L198) &gt;= 3), IF($O198 &lt;&gt; "", $E198/$O198, ""), ""),"")</f>
        <v>#VALUE!</v>
      </c>
      <c r="S198" s="10" t="e">
        <f>IF('FY2022'!$A200&lt;&gt;"",IF(AND(MONTH($K198) &lt;= 4, MONTH($L198) &gt;= 4), IF($O198 &lt;&gt; "", $E198/$O198, ""), ""),"")</f>
        <v>#VALUE!</v>
      </c>
      <c r="T198" s="10" t="e">
        <f>IF('FY2022'!$A200&lt;&gt;"",IF(AND(MONTH($K198) &lt;= 5, MONTH($L198) &gt;= 5), IF($O198 &lt;&gt; "", $E198/$O198, ""), ""),"")</f>
        <v>#VALUE!</v>
      </c>
      <c r="U198" s="10" t="e">
        <f>IF('FY2022'!$A200&lt;&gt;"",IF(AND(MONTH($K198) &lt;= 6, MONTH($L198) &gt;= 6), IF($O198 &lt;&gt; "", $E198/$O198, ""), ""),"")</f>
        <v>#VALUE!</v>
      </c>
      <c r="V198" s="10" t="e">
        <f>IF('FY2022'!$A200&lt;&gt;"",IF(AND(MONTH($K198) &lt;= 7, MONTH($L198) &gt;= 7 ), IF($O198 &lt;&gt; "", $E198/$O198, ""), ""),"")</f>
        <v>#VALUE!</v>
      </c>
      <c r="W198" s="10" t="e">
        <f>IF('FY2022'!$A200&lt;&gt;"",IF(AND(MONTH($K198) &lt;= 8, MONTH($L198) &gt;= 8), IF($O198 &lt;&gt; "", $E198/$O198, ""), ""),"")</f>
        <v>#VALUE!</v>
      </c>
      <c r="X198" s="10" t="e">
        <f>IF('FY2022'!$A200&lt;&gt;"",IF(AND(MONTH($K198) &lt;= 9, MONTH($L198) &gt;= 9), IF($O198 &lt;&gt; "", $E198/$O198, ""), ""),"")</f>
        <v>#VALUE!</v>
      </c>
      <c r="Y198" s="10" t="e">
        <f>IF('FY2022'!$A200&lt;&gt;"",IF(AND(MONTH($K198) &lt;= 10, MONTH($L198) &gt;= 10), IF($O198 &lt;&gt; "", $E198/$O198, ""), ""),"")</f>
        <v>#VALUE!</v>
      </c>
      <c r="Z198" s="10" t="e">
        <f>IF('FY2022'!$A200&lt;&gt;"",IF(AND(MONTH($K198) &lt;= 11, MONTH($L198) &gt;= 11), IF($O198 &lt;&gt; "", $E198/$O198, ""), ""),"")</f>
        <v>#VALUE!</v>
      </c>
      <c r="AA198" s="10" t="e">
        <f>IF('FY2022'!$A200&lt;&gt;"",IF(AND(MONTH($K198) &lt;= 12, MONTH($L198) &gt;= 12), IF($O198 &lt;&gt; "", $E198/$O198, ""), ""),"")</f>
        <v>#VALUE!</v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 t="e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#VALUE!</v>
      </c>
      <c r="L199" s="7" t="e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#VALUE!</v>
      </c>
      <c r="M199" s="7" t="e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#VALUE!</v>
      </c>
      <c r="N199" s="7" t="e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#VALUE!</v>
      </c>
      <c r="O199" s="5" t="e">
        <f t="shared" si="3"/>
        <v>#VALUE!</v>
      </c>
      <c r="P199" s="10" t="e">
        <f>IF('FY2022'!$A201&lt;&gt;"",IF(AND(MONTH($K199) &lt;= 1, MONTH($L199) &gt;= 1), IF($O199 &lt;&gt; "", $E199/$O199, ""), ""),"")</f>
        <v>#VALUE!</v>
      </c>
      <c r="Q199" s="10" t="e">
        <f>IF('FY2022'!$A201&lt;&gt;"",IF(AND(MONTH($K199) &lt;= 2, MONTH($L199) &gt;= 2), IF($O199 &lt;&gt; "", $E199/$O199, ""), ""),"")</f>
        <v>#VALUE!</v>
      </c>
      <c r="R199" s="10" t="e">
        <f>IF('FY2022'!$A201&lt;&gt;"",IF(AND(MONTH($K199) &lt;= 3, MONTH($L199) &gt;= 3), IF($O199 &lt;&gt; "", $E199/$O199, ""), ""),"")</f>
        <v>#VALUE!</v>
      </c>
      <c r="S199" s="10" t="e">
        <f>IF('FY2022'!$A201&lt;&gt;"",IF(AND(MONTH($K199) &lt;= 4, MONTH($L199) &gt;= 4), IF($O199 &lt;&gt; "", $E199/$O199, ""), ""),"")</f>
        <v>#VALUE!</v>
      </c>
      <c r="T199" s="10" t="e">
        <f>IF('FY2022'!$A201&lt;&gt;"",IF(AND(MONTH($K199) &lt;= 5, MONTH($L199) &gt;= 5), IF($O199 &lt;&gt; "", $E199/$O199, ""), ""),"")</f>
        <v>#VALUE!</v>
      </c>
      <c r="U199" s="10" t="e">
        <f>IF('FY2022'!$A201&lt;&gt;"",IF(AND(MONTH($K199) &lt;= 6, MONTH($L199) &gt;= 6), IF($O199 &lt;&gt; "", $E199/$O199, ""), ""),"")</f>
        <v>#VALUE!</v>
      </c>
      <c r="V199" s="10" t="e">
        <f>IF('FY2022'!$A201&lt;&gt;"",IF(AND(MONTH($K199) &lt;= 7, MONTH($L199) &gt;= 7 ), IF($O199 &lt;&gt; "", $E199/$O199, ""), ""),"")</f>
        <v>#VALUE!</v>
      </c>
      <c r="W199" s="10" t="e">
        <f>IF('FY2022'!$A201&lt;&gt;"",IF(AND(MONTH($K199) &lt;= 8, MONTH($L199) &gt;= 8), IF($O199 &lt;&gt; "", $E199/$O199, ""), ""),"")</f>
        <v>#VALUE!</v>
      </c>
      <c r="X199" s="10" t="e">
        <f>IF('FY2022'!$A201&lt;&gt;"",IF(AND(MONTH($K199) &lt;= 9, MONTH($L199) &gt;= 9), IF($O199 &lt;&gt; "", $E199/$O199, ""), ""),"")</f>
        <v>#VALUE!</v>
      </c>
      <c r="Y199" s="10" t="e">
        <f>IF('FY2022'!$A201&lt;&gt;"",IF(AND(MONTH($K199) &lt;= 10, MONTH($L199) &gt;= 10), IF($O199 &lt;&gt; "", $E199/$O199, ""), ""),"")</f>
        <v>#VALUE!</v>
      </c>
      <c r="Z199" s="10" t="e">
        <f>IF('FY2022'!$A201&lt;&gt;"",IF(AND(MONTH($K199) &lt;= 11, MONTH($L199) &gt;= 11), IF($O199 &lt;&gt; "", $E199/$O199, ""), ""),"")</f>
        <v>#VALUE!</v>
      </c>
      <c r="AA199" s="10" t="e">
        <f>IF('FY2022'!$A201&lt;&gt;"",IF(AND(MONTH($K199) &lt;= 12, MONTH($L199) &gt;= 12), IF($O199 &lt;&gt; "", $E199/$O199, ""), ""),"")</f>
        <v>#VALUE!</v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 t="e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#VALUE!</v>
      </c>
      <c r="L200" s="7" t="e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#VALUE!</v>
      </c>
      <c r="M200" s="7" t="e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#VALUE!</v>
      </c>
      <c r="N200" s="7" t="e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#VALUE!</v>
      </c>
      <c r="O200" s="5" t="e">
        <f t="shared" si="3"/>
        <v>#VALUE!</v>
      </c>
      <c r="P200" s="10" t="e">
        <f>IF('FY2022'!$A202&lt;&gt;"",IF(AND(MONTH($K200) &lt;= 1, MONTH($L200) &gt;= 1), IF($O200 &lt;&gt; "", $E200/$O200, ""), ""),"")</f>
        <v>#VALUE!</v>
      </c>
      <c r="Q200" s="10" t="e">
        <f>IF('FY2022'!$A202&lt;&gt;"",IF(AND(MONTH($K200) &lt;= 2, MONTH($L200) &gt;= 2), IF($O200 &lt;&gt; "", $E200/$O200, ""), ""),"")</f>
        <v>#VALUE!</v>
      </c>
      <c r="R200" s="10" t="e">
        <f>IF('FY2022'!$A202&lt;&gt;"",IF(AND(MONTH($K200) &lt;= 3, MONTH($L200) &gt;= 3), IF($O200 &lt;&gt; "", $E200/$O200, ""), ""),"")</f>
        <v>#VALUE!</v>
      </c>
      <c r="S200" s="10" t="e">
        <f>IF('FY2022'!$A202&lt;&gt;"",IF(AND(MONTH($K200) &lt;= 4, MONTH($L200) &gt;= 4), IF($O200 &lt;&gt; "", $E200/$O200, ""), ""),"")</f>
        <v>#VALUE!</v>
      </c>
      <c r="T200" s="10" t="e">
        <f>IF('FY2022'!$A202&lt;&gt;"",IF(AND(MONTH($K200) &lt;= 5, MONTH($L200) &gt;= 5), IF($O200 &lt;&gt; "", $E200/$O200, ""), ""),"")</f>
        <v>#VALUE!</v>
      </c>
      <c r="U200" s="10" t="e">
        <f>IF('FY2022'!$A202&lt;&gt;"",IF(AND(MONTH($K200) &lt;= 6, MONTH($L200) &gt;= 6), IF($O200 &lt;&gt; "", $E200/$O200, ""), ""),"")</f>
        <v>#VALUE!</v>
      </c>
      <c r="V200" s="10" t="e">
        <f>IF('FY2022'!$A202&lt;&gt;"",IF(AND(MONTH($K200) &lt;= 7, MONTH($L200) &gt;= 7 ), IF($O200 &lt;&gt; "", $E200/$O200, ""), ""),"")</f>
        <v>#VALUE!</v>
      </c>
      <c r="W200" s="10" t="e">
        <f>IF('FY2022'!$A202&lt;&gt;"",IF(AND(MONTH($K200) &lt;= 8, MONTH($L200) &gt;= 8), IF($O200 &lt;&gt; "", $E200/$O200, ""), ""),"")</f>
        <v>#VALUE!</v>
      </c>
      <c r="X200" s="10" t="e">
        <f>IF('FY2022'!$A202&lt;&gt;"",IF(AND(MONTH($K200) &lt;= 9, MONTH($L200) &gt;= 9), IF($O200 &lt;&gt; "", $E200/$O200, ""), ""),"")</f>
        <v>#VALUE!</v>
      </c>
      <c r="Y200" s="10" t="e">
        <f>IF('FY2022'!$A202&lt;&gt;"",IF(AND(MONTH($K200) &lt;= 10, MONTH($L200) &gt;= 10), IF($O200 &lt;&gt; "", $E200/$O200, ""), ""),"")</f>
        <v>#VALUE!</v>
      </c>
      <c r="Z200" s="10" t="e">
        <f>IF('FY2022'!$A202&lt;&gt;"",IF(AND(MONTH($K200) &lt;= 11, MONTH($L200) &gt;= 11), IF($O200 &lt;&gt; "", $E200/$O200, ""), ""),"")</f>
        <v>#VALUE!</v>
      </c>
      <c r="AA200" s="10" t="e">
        <f>IF('FY2022'!$A202&lt;&gt;"",IF(AND(MONTH($K200) &lt;= 12, MONTH($L200) &gt;= 12), IF($O200 &lt;&gt; "", $E200/$O200, ""), ""),"")</f>
        <v>#VALUE!</v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 t="e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#VALUE!</v>
      </c>
      <c r="L201" s="7" t="e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#VALUE!</v>
      </c>
      <c r="M201" s="7" t="e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#VALUE!</v>
      </c>
      <c r="N201" s="7" t="e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#VALUE!</v>
      </c>
      <c r="O201" s="5" t="e">
        <f t="shared" si="3"/>
        <v>#VALUE!</v>
      </c>
      <c r="P201" s="10" t="e">
        <f>IF('FY2022'!$A203&lt;&gt;"",IF(AND(MONTH($K201) &lt;= 1, MONTH($L201) &gt;= 1), IF($O201 &lt;&gt; "", $E201/$O201, ""), ""),"")</f>
        <v>#VALUE!</v>
      </c>
      <c r="Q201" s="10" t="e">
        <f>IF('FY2022'!$A203&lt;&gt;"",IF(AND(MONTH($K201) &lt;= 2, MONTH($L201) &gt;= 2), IF($O201 &lt;&gt; "", $E201/$O201, ""), ""),"")</f>
        <v>#VALUE!</v>
      </c>
      <c r="R201" s="10" t="e">
        <f>IF('FY2022'!$A203&lt;&gt;"",IF(AND(MONTH($K201) &lt;= 3, MONTH($L201) &gt;= 3), IF($O201 &lt;&gt; "", $E201/$O201, ""), ""),"")</f>
        <v>#VALUE!</v>
      </c>
      <c r="S201" s="10" t="e">
        <f>IF('FY2022'!$A203&lt;&gt;"",IF(AND(MONTH($K201) &lt;= 4, MONTH($L201) &gt;= 4), IF($O201 &lt;&gt; "", $E201/$O201, ""), ""),"")</f>
        <v>#VALUE!</v>
      </c>
      <c r="T201" s="10" t="e">
        <f>IF('FY2022'!$A203&lt;&gt;"",IF(AND(MONTH($K201) &lt;= 5, MONTH($L201) &gt;= 5), IF($O201 &lt;&gt; "", $E201/$O201, ""), ""),"")</f>
        <v>#VALUE!</v>
      </c>
      <c r="U201" s="10" t="e">
        <f>IF('FY2022'!$A203&lt;&gt;"",IF(AND(MONTH($K201) &lt;= 6, MONTH($L201) &gt;= 6), IF($O201 &lt;&gt; "", $E201/$O201, ""), ""),"")</f>
        <v>#VALUE!</v>
      </c>
      <c r="V201" s="10" t="e">
        <f>IF('FY2022'!$A203&lt;&gt;"",IF(AND(MONTH($K201) &lt;= 7, MONTH($L201) &gt;= 7 ), IF($O201 &lt;&gt; "", $E201/$O201, ""), ""),"")</f>
        <v>#VALUE!</v>
      </c>
      <c r="W201" s="10" t="e">
        <f>IF('FY2022'!$A203&lt;&gt;"",IF(AND(MONTH($K201) &lt;= 8, MONTH($L201) &gt;= 8), IF($O201 &lt;&gt; "", $E201/$O201, ""), ""),"")</f>
        <v>#VALUE!</v>
      </c>
      <c r="X201" s="10" t="e">
        <f>IF('FY2022'!$A203&lt;&gt;"",IF(AND(MONTH($K201) &lt;= 9, MONTH($L201) &gt;= 9), IF($O201 &lt;&gt; "", $E201/$O201, ""), ""),"")</f>
        <v>#VALUE!</v>
      </c>
      <c r="Y201" s="10" t="e">
        <f>IF('FY2022'!$A203&lt;&gt;"",IF(AND(MONTH($K201) &lt;= 10, MONTH($L201) &gt;= 10), IF($O201 &lt;&gt; "", $E201/$O201, ""), ""),"")</f>
        <v>#VALUE!</v>
      </c>
      <c r="Z201" s="10" t="e">
        <f>IF('FY2022'!$A203&lt;&gt;"",IF(AND(MONTH($K201) &lt;= 11, MONTH($L201) &gt;= 11), IF($O201 &lt;&gt; "", $E201/$O201, ""), ""),"")</f>
        <v>#VALUE!</v>
      </c>
      <c r="AA201" s="10" t="e">
        <f>IF('FY2022'!$A203&lt;&gt;"",IF(AND(MONTH($K201) &lt;= 12, MONTH($L201) &gt;= 12), IF($O201 &lt;&gt; "", $E201/$O201, ""), ""),"")</f>
        <v>#VALUE!</v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 t="e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#VALUE!</v>
      </c>
      <c r="L202" s="7" t="e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#VALUE!</v>
      </c>
      <c r="M202" s="7" t="e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#VALUE!</v>
      </c>
      <c r="N202" s="7" t="e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#VALUE!</v>
      </c>
      <c r="O202" s="5" t="e">
        <f t="shared" si="3"/>
        <v>#VALUE!</v>
      </c>
      <c r="P202" s="10" t="e">
        <f>IF('FY2022'!$A204&lt;&gt;"",IF(AND(MONTH($K202) &lt;= 1, MONTH($L202) &gt;= 1), IF($O202 &lt;&gt; "", $E202/$O202, ""), ""),"")</f>
        <v>#VALUE!</v>
      </c>
      <c r="Q202" s="10" t="e">
        <f>IF('FY2022'!$A204&lt;&gt;"",IF(AND(MONTH($K202) &lt;= 2, MONTH($L202) &gt;= 2), IF($O202 &lt;&gt; "", $E202/$O202, ""), ""),"")</f>
        <v>#VALUE!</v>
      </c>
      <c r="R202" s="10" t="e">
        <f>IF('FY2022'!$A204&lt;&gt;"",IF(AND(MONTH($K202) &lt;= 3, MONTH($L202) &gt;= 3), IF($O202 &lt;&gt; "", $E202/$O202, ""), ""),"")</f>
        <v>#VALUE!</v>
      </c>
      <c r="S202" s="10" t="e">
        <f>IF('FY2022'!$A204&lt;&gt;"",IF(AND(MONTH($K202) &lt;= 4, MONTH($L202) &gt;= 4), IF($O202 &lt;&gt; "", $E202/$O202, ""), ""),"")</f>
        <v>#VALUE!</v>
      </c>
      <c r="T202" s="10" t="e">
        <f>IF('FY2022'!$A204&lt;&gt;"",IF(AND(MONTH($K202) &lt;= 5, MONTH($L202) &gt;= 5), IF($O202 &lt;&gt; "", $E202/$O202, ""), ""),"")</f>
        <v>#VALUE!</v>
      </c>
      <c r="U202" s="10" t="e">
        <f>IF('FY2022'!$A204&lt;&gt;"",IF(AND(MONTH($K202) &lt;= 6, MONTH($L202) &gt;= 6), IF($O202 &lt;&gt; "", $E202/$O202, ""), ""),"")</f>
        <v>#VALUE!</v>
      </c>
      <c r="V202" s="10" t="e">
        <f>IF('FY2022'!$A204&lt;&gt;"",IF(AND(MONTH($K202) &lt;= 7, MONTH($L202) &gt;= 7 ), IF($O202 &lt;&gt; "", $E202/$O202, ""), ""),"")</f>
        <v>#VALUE!</v>
      </c>
      <c r="W202" s="10" t="e">
        <f>IF('FY2022'!$A204&lt;&gt;"",IF(AND(MONTH($K202) &lt;= 8, MONTH($L202) &gt;= 8), IF($O202 &lt;&gt; "", $E202/$O202, ""), ""),"")</f>
        <v>#VALUE!</v>
      </c>
      <c r="X202" s="10" t="e">
        <f>IF('FY2022'!$A204&lt;&gt;"",IF(AND(MONTH($K202) &lt;= 9, MONTH($L202) &gt;= 9), IF($O202 &lt;&gt; "", $E202/$O202, ""), ""),"")</f>
        <v>#VALUE!</v>
      </c>
      <c r="Y202" s="10" t="e">
        <f>IF('FY2022'!$A204&lt;&gt;"",IF(AND(MONTH($K202) &lt;= 10, MONTH($L202) &gt;= 10), IF($O202 &lt;&gt; "", $E202/$O202, ""), ""),"")</f>
        <v>#VALUE!</v>
      </c>
      <c r="Z202" s="10" t="e">
        <f>IF('FY2022'!$A204&lt;&gt;"",IF(AND(MONTH($K202) &lt;= 11, MONTH($L202) &gt;= 11), IF($O202 &lt;&gt; "", $E202/$O202, ""), ""),"")</f>
        <v>#VALUE!</v>
      </c>
      <c r="AA202" s="10" t="e">
        <f>IF('FY2022'!$A204&lt;&gt;"",IF(AND(MONTH($K202) &lt;= 12, MONTH($L202) &gt;= 12), IF($O202 &lt;&gt; "", $E202/$O202, ""), ""),"")</f>
        <v>#VALUE!</v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 t="e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#VALUE!</v>
      </c>
      <c r="L203" s="7" t="e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#VALUE!</v>
      </c>
      <c r="M203" s="7" t="e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#VALUE!</v>
      </c>
      <c r="N203" s="7" t="e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#VALUE!</v>
      </c>
      <c r="O203" s="5" t="e">
        <f t="shared" si="3"/>
        <v>#VALUE!</v>
      </c>
      <c r="P203" s="10" t="e">
        <f>IF('FY2022'!$A205&lt;&gt;"",IF(AND(MONTH($K203) &lt;= 1, MONTH($L203) &gt;= 1), IF($O203 &lt;&gt; "", $E203/$O203, ""), ""),"")</f>
        <v>#VALUE!</v>
      </c>
      <c r="Q203" s="10" t="e">
        <f>IF('FY2022'!$A205&lt;&gt;"",IF(AND(MONTH($K203) &lt;= 2, MONTH($L203) &gt;= 2), IF($O203 &lt;&gt; "", $E203/$O203, ""), ""),"")</f>
        <v>#VALUE!</v>
      </c>
      <c r="R203" s="10" t="e">
        <f>IF('FY2022'!$A205&lt;&gt;"",IF(AND(MONTH($K203) &lt;= 3, MONTH($L203) &gt;= 3), IF($O203 &lt;&gt; "", $E203/$O203, ""), ""),"")</f>
        <v>#VALUE!</v>
      </c>
      <c r="S203" s="10" t="e">
        <f>IF('FY2022'!$A205&lt;&gt;"",IF(AND(MONTH($K203) &lt;= 4, MONTH($L203) &gt;= 4), IF($O203 &lt;&gt; "", $E203/$O203, ""), ""),"")</f>
        <v>#VALUE!</v>
      </c>
      <c r="T203" s="10" t="e">
        <f>IF('FY2022'!$A205&lt;&gt;"",IF(AND(MONTH($K203) &lt;= 5, MONTH($L203) &gt;= 5), IF($O203 &lt;&gt; "", $E203/$O203, ""), ""),"")</f>
        <v>#VALUE!</v>
      </c>
      <c r="U203" s="10" t="e">
        <f>IF('FY2022'!$A205&lt;&gt;"",IF(AND(MONTH($K203) &lt;= 6, MONTH($L203) &gt;= 6), IF($O203 &lt;&gt; "", $E203/$O203, ""), ""),"")</f>
        <v>#VALUE!</v>
      </c>
      <c r="V203" s="10" t="e">
        <f>IF('FY2022'!$A205&lt;&gt;"",IF(AND(MONTH($K203) &lt;= 7, MONTH($L203) &gt;= 7 ), IF($O203 &lt;&gt; "", $E203/$O203, ""), ""),"")</f>
        <v>#VALUE!</v>
      </c>
      <c r="W203" s="10" t="e">
        <f>IF('FY2022'!$A205&lt;&gt;"",IF(AND(MONTH($K203) &lt;= 8, MONTH($L203) &gt;= 8), IF($O203 &lt;&gt; "", $E203/$O203, ""), ""),"")</f>
        <v>#VALUE!</v>
      </c>
      <c r="X203" s="10" t="e">
        <f>IF('FY2022'!$A205&lt;&gt;"",IF(AND(MONTH($K203) &lt;= 9, MONTH($L203) &gt;= 9), IF($O203 &lt;&gt; "", $E203/$O203, ""), ""),"")</f>
        <v>#VALUE!</v>
      </c>
      <c r="Y203" s="10" t="e">
        <f>IF('FY2022'!$A205&lt;&gt;"",IF(AND(MONTH($K203) &lt;= 10, MONTH($L203) &gt;= 10), IF($O203 &lt;&gt; "", $E203/$O203, ""), ""),"")</f>
        <v>#VALUE!</v>
      </c>
      <c r="Z203" s="10" t="e">
        <f>IF('FY2022'!$A205&lt;&gt;"",IF(AND(MONTH($K203) &lt;= 11, MONTH($L203) &gt;= 11), IF($O203 &lt;&gt; "", $E203/$O203, ""), ""),"")</f>
        <v>#VALUE!</v>
      </c>
      <c r="AA203" s="10" t="e">
        <f>IF('FY2022'!$A205&lt;&gt;"",IF(AND(MONTH($K203) &lt;= 12, MONTH($L203) &gt;= 12), IF($O203 &lt;&gt; "", $E203/$O203, ""), ""),"")</f>
        <v>#VALUE!</v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 t="e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#VALUE!</v>
      </c>
      <c r="L204" s="7" t="e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#VALUE!</v>
      </c>
      <c r="M204" s="7" t="e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#VALUE!</v>
      </c>
      <c r="N204" s="7" t="e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#VALUE!</v>
      </c>
      <c r="O204" s="5" t="e">
        <f t="shared" si="3"/>
        <v>#VALUE!</v>
      </c>
      <c r="P204" s="10" t="e">
        <f>IF('FY2022'!$A206&lt;&gt;"",IF(AND(MONTH($K204) &lt;= 1, MONTH($L204) &gt;= 1), IF($O204 &lt;&gt; "", $E204/$O204, ""), ""),"")</f>
        <v>#VALUE!</v>
      </c>
      <c r="Q204" s="10" t="e">
        <f>IF('FY2022'!$A206&lt;&gt;"",IF(AND(MONTH($K204) &lt;= 2, MONTH($L204) &gt;= 2), IF($O204 &lt;&gt; "", $E204/$O204, ""), ""),"")</f>
        <v>#VALUE!</v>
      </c>
      <c r="R204" s="10" t="e">
        <f>IF('FY2022'!$A206&lt;&gt;"",IF(AND(MONTH($K204) &lt;= 3, MONTH($L204) &gt;= 3), IF($O204 &lt;&gt; "", $E204/$O204, ""), ""),"")</f>
        <v>#VALUE!</v>
      </c>
      <c r="S204" s="10" t="e">
        <f>IF('FY2022'!$A206&lt;&gt;"",IF(AND(MONTH($K204) &lt;= 4, MONTH($L204) &gt;= 4), IF($O204 &lt;&gt; "", $E204/$O204, ""), ""),"")</f>
        <v>#VALUE!</v>
      </c>
      <c r="T204" s="10" t="e">
        <f>IF('FY2022'!$A206&lt;&gt;"",IF(AND(MONTH($K204) &lt;= 5, MONTH($L204) &gt;= 5), IF($O204 &lt;&gt; "", $E204/$O204, ""), ""),"")</f>
        <v>#VALUE!</v>
      </c>
      <c r="U204" s="10" t="e">
        <f>IF('FY2022'!$A206&lt;&gt;"",IF(AND(MONTH($K204) &lt;= 6, MONTH($L204) &gt;= 6), IF($O204 &lt;&gt; "", $E204/$O204, ""), ""),"")</f>
        <v>#VALUE!</v>
      </c>
      <c r="V204" s="10" t="e">
        <f>IF('FY2022'!$A206&lt;&gt;"",IF(AND(MONTH($K204) &lt;= 7, MONTH($L204) &gt;= 7 ), IF($O204 &lt;&gt; "", $E204/$O204, ""), ""),"")</f>
        <v>#VALUE!</v>
      </c>
      <c r="W204" s="10" t="e">
        <f>IF('FY2022'!$A206&lt;&gt;"",IF(AND(MONTH($K204) &lt;= 8, MONTH($L204) &gt;= 8), IF($O204 &lt;&gt; "", $E204/$O204, ""), ""),"")</f>
        <v>#VALUE!</v>
      </c>
      <c r="X204" s="10" t="e">
        <f>IF('FY2022'!$A206&lt;&gt;"",IF(AND(MONTH($K204) &lt;= 9, MONTH($L204) &gt;= 9), IF($O204 &lt;&gt; "", $E204/$O204, ""), ""),"")</f>
        <v>#VALUE!</v>
      </c>
      <c r="Y204" s="10" t="e">
        <f>IF('FY2022'!$A206&lt;&gt;"",IF(AND(MONTH($K204) &lt;= 10, MONTH($L204) &gt;= 10), IF($O204 &lt;&gt; "", $E204/$O204, ""), ""),"")</f>
        <v>#VALUE!</v>
      </c>
      <c r="Z204" s="10" t="e">
        <f>IF('FY2022'!$A206&lt;&gt;"",IF(AND(MONTH($K204) &lt;= 11, MONTH($L204) &gt;= 11), IF($O204 &lt;&gt; "", $E204/$O204, ""), ""),"")</f>
        <v>#VALUE!</v>
      </c>
      <c r="AA204" s="10" t="e">
        <f>IF('FY2022'!$A206&lt;&gt;"",IF(AND(MONTH($K204) &lt;= 12, MONTH($L204) &gt;= 12), IF($O204 &lt;&gt; "", $E204/$O204, ""), ""),"")</f>
        <v>#VALUE!</v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 t="e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#VALUE!</v>
      </c>
      <c r="L205" s="7" t="e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#VALUE!</v>
      </c>
      <c r="M205" s="7" t="e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#VALUE!</v>
      </c>
      <c r="N205" s="7" t="e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#VALUE!</v>
      </c>
      <c r="O205" s="5" t="e">
        <f t="shared" si="3"/>
        <v>#VALUE!</v>
      </c>
      <c r="P205" s="10" t="e">
        <f>IF('FY2022'!$A207&lt;&gt;"",IF(AND(MONTH($K205) &lt;= 1, MONTH($L205) &gt;= 1), IF($O205 &lt;&gt; "", $E205/$O205, ""), ""),"")</f>
        <v>#VALUE!</v>
      </c>
      <c r="Q205" s="10" t="e">
        <f>IF('FY2022'!$A207&lt;&gt;"",IF(AND(MONTH($K205) &lt;= 2, MONTH($L205) &gt;= 2), IF($O205 &lt;&gt; "", $E205/$O205, ""), ""),"")</f>
        <v>#VALUE!</v>
      </c>
      <c r="R205" s="10" t="e">
        <f>IF('FY2022'!$A207&lt;&gt;"",IF(AND(MONTH($K205) &lt;= 3, MONTH($L205) &gt;= 3), IF($O205 &lt;&gt; "", $E205/$O205, ""), ""),"")</f>
        <v>#VALUE!</v>
      </c>
      <c r="S205" s="10" t="e">
        <f>IF('FY2022'!$A207&lt;&gt;"",IF(AND(MONTH($K205) &lt;= 4, MONTH($L205) &gt;= 4), IF($O205 &lt;&gt; "", $E205/$O205, ""), ""),"")</f>
        <v>#VALUE!</v>
      </c>
      <c r="T205" s="10" t="e">
        <f>IF('FY2022'!$A207&lt;&gt;"",IF(AND(MONTH($K205) &lt;= 5, MONTH($L205) &gt;= 5), IF($O205 &lt;&gt; "", $E205/$O205, ""), ""),"")</f>
        <v>#VALUE!</v>
      </c>
      <c r="U205" s="10" t="e">
        <f>IF('FY2022'!$A207&lt;&gt;"",IF(AND(MONTH($K205) &lt;= 6, MONTH($L205) &gt;= 6), IF($O205 &lt;&gt; "", $E205/$O205, ""), ""),"")</f>
        <v>#VALUE!</v>
      </c>
      <c r="V205" s="10" t="e">
        <f>IF('FY2022'!$A207&lt;&gt;"",IF(AND(MONTH($K205) &lt;= 7, MONTH($L205) &gt;= 7 ), IF($O205 &lt;&gt; "", $E205/$O205, ""), ""),"")</f>
        <v>#VALUE!</v>
      </c>
      <c r="W205" s="10" t="e">
        <f>IF('FY2022'!$A207&lt;&gt;"",IF(AND(MONTH($K205) &lt;= 8, MONTH($L205) &gt;= 8), IF($O205 &lt;&gt; "", $E205/$O205, ""), ""),"")</f>
        <v>#VALUE!</v>
      </c>
      <c r="X205" s="10" t="e">
        <f>IF('FY2022'!$A207&lt;&gt;"",IF(AND(MONTH($K205) &lt;= 9, MONTH($L205) &gt;= 9), IF($O205 &lt;&gt; "", $E205/$O205, ""), ""),"")</f>
        <v>#VALUE!</v>
      </c>
      <c r="Y205" s="10" t="e">
        <f>IF('FY2022'!$A207&lt;&gt;"",IF(AND(MONTH($K205) &lt;= 10, MONTH($L205) &gt;= 10), IF($O205 &lt;&gt; "", $E205/$O205, ""), ""),"")</f>
        <v>#VALUE!</v>
      </c>
      <c r="Z205" s="10" t="e">
        <f>IF('FY2022'!$A207&lt;&gt;"",IF(AND(MONTH($K205) &lt;= 11, MONTH($L205) &gt;= 11), IF($O205 &lt;&gt; "", $E205/$O205, ""), ""),"")</f>
        <v>#VALUE!</v>
      </c>
      <c r="AA205" s="10" t="e">
        <f>IF('FY2022'!$A207&lt;&gt;"",IF(AND(MONTH($K205) &lt;= 12, MONTH($L205) &gt;= 12), IF($O205 &lt;&gt; "", $E205/$O205, ""), ""),"")</f>
        <v>#VALUE!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 t="e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#VALUE!</v>
      </c>
      <c r="L206" s="7" t="e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#VALUE!</v>
      </c>
      <c r="M206" s="7" t="e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#VALUE!</v>
      </c>
      <c r="N206" s="7" t="e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#VALUE!</v>
      </c>
      <c r="O206" s="5" t="e">
        <f t="shared" si="3"/>
        <v>#VALUE!</v>
      </c>
      <c r="P206" s="10" t="e">
        <f>IF('FY2022'!$A208&lt;&gt;"",IF(AND(MONTH($K206) &lt;= 1, MONTH($L206) &gt;= 1), IF($O206 &lt;&gt; "", $E206/$O206, ""), ""),"")</f>
        <v>#VALUE!</v>
      </c>
      <c r="Q206" s="10" t="e">
        <f>IF('FY2022'!$A208&lt;&gt;"",IF(AND(MONTH($K206) &lt;= 2, MONTH($L206) &gt;= 2), IF($O206 &lt;&gt; "", $E206/$O206, ""), ""),"")</f>
        <v>#VALUE!</v>
      </c>
      <c r="R206" s="10" t="e">
        <f>IF('FY2022'!$A208&lt;&gt;"",IF(AND(MONTH($K206) &lt;= 3, MONTH($L206) &gt;= 3), IF($O206 &lt;&gt; "", $E206/$O206, ""), ""),"")</f>
        <v>#VALUE!</v>
      </c>
      <c r="S206" s="10" t="e">
        <f>IF('FY2022'!$A208&lt;&gt;"",IF(AND(MONTH($K206) &lt;= 4, MONTH($L206) &gt;= 4), IF($O206 &lt;&gt; "", $E206/$O206, ""), ""),"")</f>
        <v>#VALUE!</v>
      </c>
      <c r="T206" s="10" t="e">
        <f>IF('FY2022'!$A208&lt;&gt;"",IF(AND(MONTH($K206) &lt;= 5, MONTH($L206) &gt;= 5), IF($O206 &lt;&gt; "", $E206/$O206, ""), ""),"")</f>
        <v>#VALUE!</v>
      </c>
      <c r="U206" s="10" t="e">
        <f>IF('FY2022'!$A208&lt;&gt;"",IF(AND(MONTH($K206) &lt;= 6, MONTH($L206) &gt;= 6), IF($O206 &lt;&gt; "", $E206/$O206, ""), ""),"")</f>
        <v>#VALUE!</v>
      </c>
      <c r="V206" s="10" t="e">
        <f>IF('FY2022'!$A208&lt;&gt;"",IF(AND(MONTH($K206) &lt;= 7, MONTH($L206) &gt;= 7 ), IF($O206 &lt;&gt; "", $E206/$O206, ""), ""),"")</f>
        <v>#VALUE!</v>
      </c>
      <c r="W206" s="10" t="e">
        <f>IF('FY2022'!$A208&lt;&gt;"",IF(AND(MONTH($K206) &lt;= 8, MONTH($L206) &gt;= 8), IF($O206 &lt;&gt; "", $E206/$O206, ""), ""),"")</f>
        <v>#VALUE!</v>
      </c>
      <c r="X206" s="10" t="e">
        <f>IF('FY2022'!$A208&lt;&gt;"",IF(AND(MONTH($K206) &lt;= 9, MONTH($L206) &gt;= 9), IF($O206 &lt;&gt; "", $E206/$O206, ""), ""),"")</f>
        <v>#VALUE!</v>
      </c>
      <c r="Y206" s="10" t="e">
        <f>IF('FY2022'!$A208&lt;&gt;"",IF(AND(MONTH($K206) &lt;= 10, MONTH($L206) &gt;= 10), IF($O206 &lt;&gt; "", $E206/$O206, ""), ""),"")</f>
        <v>#VALUE!</v>
      </c>
      <c r="Z206" s="10" t="e">
        <f>IF('FY2022'!$A208&lt;&gt;"",IF(AND(MONTH($K206) &lt;= 11, MONTH($L206) &gt;= 11), IF($O206 &lt;&gt; "", $E206/$O206, ""), ""),"")</f>
        <v>#VALUE!</v>
      </c>
      <c r="AA206" s="10" t="e">
        <f>IF('FY2022'!$A208&lt;&gt;"",IF(AND(MONTH($K206) &lt;= 12, MONTH($L206) &gt;= 12), IF($O206 &lt;&gt; "", $E206/$O206, ""), ""),"")</f>
        <v>#VALUE!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 t="e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#VALUE!</v>
      </c>
      <c r="L207" s="7" t="e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#VALUE!</v>
      </c>
      <c r="M207" s="7" t="e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#VALUE!</v>
      </c>
      <c r="N207" s="7" t="e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#VALUE!</v>
      </c>
      <c r="O207" s="5" t="e">
        <f t="shared" si="3"/>
        <v>#VALUE!</v>
      </c>
      <c r="P207" s="10" t="e">
        <f>IF('FY2022'!$A209&lt;&gt;"",IF(AND(MONTH($K207) &lt;= 1, MONTH($L207) &gt;= 1), IF($O207 &lt;&gt; "", $E207/$O207, ""), ""),"")</f>
        <v>#VALUE!</v>
      </c>
      <c r="Q207" s="10" t="e">
        <f>IF('FY2022'!$A209&lt;&gt;"",IF(AND(MONTH($K207) &lt;= 2, MONTH($L207) &gt;= 2), IF($O207 &lt;&gt; "", $E207/$O207, ""), ""),"")</f>
        <v>#VALUE!</v>
      </c>
      <c r="R207" s="10" t="e">
        <f>IF('FY2022'!$A209&lt;&gt;"",IF(AND(MONTH($K207) &lt;= 3, MONTH($L207) &gt;= 3), IF($O207 &lt;&gt; "", $E207/$O207, ""), ""),"")</f>
        <v>#VALUE!</v>
      </c>
      <c r="S207" s="10" t="e">
        <f>IF('FY2022'!$A209&lt;&gt;"",IF(AND(MONTH($K207) &lt;= 4, MONTH($L207) &gt;= 4), IF($O207 &lt;&gt; "", $E207/$O207, ""), ""),"")</f>
        <v>#VALUE!</v>
      </c>
      <c r="T207" s="10" t="e">
        <f>IF('FY2022'!$A209&lt;&gt;"",IF(AND(MONTH($K207) &lt;= 5, MONTH($L207) &gt;= 5), IF($O207 &lt;&gt; "", $E207/$O207, ""), ""),"")</f>
        <v>#VALUE!</v>
      </c>
      <c r="U207" s="10" t="e">
        <f>IF('FY2022'!$A209&lt;&gt;"",IF(AND(MONTH($K207) &lt;= 6, MONTH($L207) &gt;= 6), IF($O207 &lt;&gt; "", $E207/$O207, ""), ""),"")</f>
        <v>#VALUE!</v>
      </c>
      <c r="V207" s="10" t="e">
        <f>IF('FY2022'!$A209&lt;&gt;"",IF(AND(MONTH($K207) &lt;= 7, MONTH($L207) &gt;= 7 ), IF($O207 &lt;&gt; "", $E207/$O207, ""), ""),"")</f>
        <v>#VALUE!</v>
      </c>
      <c r="W207" s="10" t="e">
        <f>IF('FY2022'!$A209&lt;&gt;"",IF(AND(MONTH($K207) &lt;= 8, MONTH($L207) &gt;= 8), IF($O207 &lt;&gt; "", $E207/$O207, ""), ""),"")</f>
        <v>#VALUE!</v>
      </c>
      <c r="X207" s="10" t="e">
        <f>IF('FY2022'!$A209&lt;&gt;"",IF(AND(MONTH($K207) &lt;= 9, MONTH($L207) &gt;= 9), IF($O207 &lt;&gt; "", $E207/$O207, ""), ""),"")</f>
        <v>#VALUE!</v>
      </c>
      <c r="Y207" s="10" t="e">
        <f>IF('FY2022'!$A209&lt;&gt;"",IF(AND(MONTH($K207) &lt;= 10, MONTH($L207) &gt;= 10), IF($O207 &lt;&gt; "", $E207/$O207, ""), ""),"")</f>
        <v>#VALUE!</v>
      </c>
      <c r="Z207" s="10" t="e">
        <f>IF('FY2022'!$A209&lt;&gt;"",IF(AND(MONTH($K207) &lt;= 11, MONTH($L207) &gt;= 11), IF($O207 &lt;&gt; "", $E207/$O207, ""), ""),"")</f>
        <v>#VALUE!</v>
      </c>
      <c r="AA207" s="10" t="e">
        <f>IF('FY2022'!$A209&lt;&gt;"",IF(AND(MONTH($K207) &lt;= 12, MONTH($L207) &gt;= 12), IF($O207 &lt;&gt; "", $E207/$O207, ""), ""),"")</f>
        <v>#VALUE!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 t="e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#VALUE!</v>
      </c>
      <c r="L208" s="7" t="e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#VALUE!</v>
      </c>
      <c r="M208" s="7" t="e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#VALUE!</v>
      </c>
      <c r="N208" s="7" t="e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#VALUE!</v>
      </c>
      <c r="O208" s="5" t="e">
        <f t="shared" si="3"/>
        <v>#VALUE!</v>
      </c>
      <c r="P208" s="10" t="e">
        <f>IF('FY2022'!$A210&lt;&gt;"",IF(AND(MONTH($K208) &lt;= 1, MONTH($L208) &gt;= 1), IF($O208 &lt;&gt; "", $E208/$O208, ""), ""),"")</f>
        <v>#VALUE!</v>
      </c>
      <c r="Q208" s="10" t="e">
        <f>IF('FY2022'!$A210&lt;&gt;"",IF(AND(MONTH($K208) &lt;= 2, MONTH($L208) &gt;= 2), IF($O208 &lt;&gt; "", $E208/$O208, ""), ""),"")</f>
        <v>#VALUE!</v>
      </c>
      <c r="R208" s="10" t="e">
        <f>IF('FY2022'!$A210&lt;&gt;"",IF(AND(MONTH($K208) &lt;= 3, MONTH($L208) &gt;= 3), IF($O208 &lt;&gt; "", $E208/$O208, ""), ""),"")</f>
        <v>#VALUE!</v>
      </c>
      <c r="S208" s="10" t="e">
        <f>IF('FY2022'!$A210&lt;&gt;"",IF(AND(MONTH($K208) &lt;= 4, MONTH($L208) &gt;= 4), IF($O208 &lt;&gt; "", $E208/$O208, ""), ""),"")</f>
        <v>#VALUE!</v>
      </c>
      <c r="T208" s="10" t="e">
        <f>IF('FY2022'!$A210&lt;&gt;"",IF(AND(MONTH($K208) &lt;= 5, MONTH($L208) &gt;= 5), IF($O208 &lt;&gt; "", $E208/$O208, ""), ""),"")</f>
        <v>#VALUE!</v>
      </c>
      <c r="U208" s="10" t="e">
        <f>IF('FY2022'!$A210&lt;&gt;"",IF(AND(MONTH($K208) &lt;= 6, MONTH($L208) &gt;= 6), IF($O208 &lt;&gt; "", $E208/$O208, ""), ""),"")</f>
        <v>#VALUE!</v>
      </c>
      <c r="V208" s="10" t="e">
        <f>IF('FY2022'!$A210&lt;&gt;"",IF(AND(MONTH($K208) &lt;= 7, MONTH($L208) &gt;= 7 ), IF($O208 &lt;&gt; "", $E208/$O208, ""), ""),"")</f>
        <v>#VALUE!</v>
      </c>
      <c r="W208" s="10" t="e">
        <f>IF('FY2022'!$A210&lt;&gt;"",IF(AND(MONTH($K208) &lt;= 8, MONTH($L208) &gt;= 8), IF($O208 &lt;&gt; "", $E208/$O208, ""), ""),"")</f>
        <v>#VALUE!</v>
      </c>
      <c r="X208" s="10" t="e">
        <f>IF('FY2022'!$A210&lt;&gt;"",IF(AND(MONTH($K208) &lt;= 9, MONTH($L208) &gt;= 9), IF($O208 &lt;&gt; "", $E208/$O208, ""), ""),"")</f>
        <v>#VALUE!</v>
      </c>
      <c r="Y208" s="10" t="e">
        <f>IF('FY2022'!$A210&lt;&gt;"",IF(AND(MONTH($K208) &lt;= 10, MONTH($L208) &gt;= 10), IF($O208 &lt;&gt; "", $E208/$O208, ""), ""),"")</f>
        <v>#VALUE!</v>
      </c>
      <c r="Z208" s="10" t="e">
        <f>IF('FY2022'!$A210&lt;&gt;"",IF(AND(MONTH($K208) &lt;= 11, MONTH($L208) &gt;= 11), IF($O208 &lt;&gt; "", $E208/$O208, ""), ""),"")</f>
        <v>#VALUE!</v>
      </c>
      <c r="AA208" s="10" t="e">
        <f>IF('FY2022'!$A210&lt;&gt;"",IF(AND(MONTH($K208) &lt;= 12, MONTH($L208) &gt;= 12), IF($O208 &lt;&gt; "", $E208/$O208, ""), ""),"")</f>
        <v>#VALUE!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 t="e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#VALUE!</v>
      </c>
      <c r="L209" s="7" t="e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#VALUE!</v>
      </c>
      <c r="M209" s="7" t="e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#VALUE!</v>
      </c>
      <c r="N209" s="7" t="e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#VALUE!</v>
      </c>
      <c r="O209" s="5" t="e">
        <f t="shared" si="3"/>
        <v>#VALUE!</v>
      </c>
      <c r="P209" s="10" t="e">
        <f>IF('FY2022'!$A211&lt;&gt;"",IF(AND(MONTH($K209) &lt;= 1, MONTH($L209) &gt;= 1), IF($O209 &lt;&gt; "", $E209/$O209, ""), ""),"")</f>
        <v>#VALUE!</v>
      </c>
      <c r="Q209" s="10" t="e">
        <f>IF('FY2022'!$A211&lt;&gt;"",IF(AND(MONTH($K209) &lt;= 2, MONTH($L209) &gt;= 2), IF($O209 &lt;&gt; "", $E209/$O209, ""), ""),"")</f>
        <v>#VALUE!</v>
      </c>
      <c r="R209" s="10" t="e">
        <f>IF('FY2022'!$A211&lt;&gt;"",IF(AND(MONTH($K209) &lt;= 3, MONTH($L209) &gt;= 3), IF($O209 &lt;&gt; "", $E209/$O209, ""), ""),"")</f>
        <v>#VALUE!</v>
      </c>
      <c r="S209" s="10" t="e">
        <f>IF('FY2022'!$A211&lt;&gt;"",IF(AND(MONTH($K209) &lt;= 4, MONTH($L209) &gt;= 4), IF($O209 &lt;&gt; "", $E209/$O209, ""), ""),"")</f>
        <v>#VALUE!</v>
      </c>
      <c r="T209" s="10" t="e">
        <f>IF('FY2022'!$A211&lt;&gt;"",IF(AND(MONTH($K209) &lt;= 5, MONTH($L209) &gt;= 5), IF($O209 &lt;&gt; "", $E209/$O209, ""), ""),"")</f>
        <v>#VALUE!</v>
      </c>
      <c r="U209" s="10" t="e">
        <f>IF('FY2022'!$A211&lt;&gt;"",IF(AND(MONTH($K209) &lt;= 6, MONTH($L209) &gt;= 6), IF($O209 &lt;&gt; "", $E209/$O209, ""), ""),"")</f>
        <v>#VALUE!</v>
      </c>
      <c r="V209" s="10" t="e">
        <f>IF('FY2022'!$A211&lt;&gt;"",IF(AND(MONTH($K209) &lt;= 7, MONTH($L209) &gt;= 7 ), IF($O209 &lt;&gt; "", $E209/$O209, ""), ""),"")</f>
        <v>#VALUE!</v>
      </c>
      <c r="W209" s="10" t="e">
        <f>IF('FY2022'!$A211&lt;&gt;"",IF(AND(MONTH($K209) &lt;= 8, MONTH($L209) &gt;= 8), IF($O209 &lt;&gt; "", $E209/$O209, ""), ""),"")</f>
        <v>#VALUE!</v>
      </c>
      <c r="X209" s="10" t="e">
        <f>IF('FY2022'!$A211&lt;&gt;"",IF(AND(MONTH($K209) &lt;= 9, MONTH($L209) &gt;= 9), IF($O209 &lt;&gt; "", $E209/$O209, ""), ""),"")</f>
        <v>#VALUE!</v>
      </c>
      <c r="Y209" s="10" t="e">
        <f>IF('FY2022'!$A211&lt;&gt;"",IF(AND(MONTH($K209) &lt;= 10, MONTH($L209) &gt;= 10), IF($O209 &lt;&gt; "", $E209/$O209, ""), ""),"")</f>
        <v>#VALUE!</v>
      </c>
      <c r="Z209" s="10" t="e">
        <f>IF('FY2022'!$A211&lt;&gt;"",IF(AND(MONTH($K209) &lt;= 11, MONTH($L209) &gt;= 11), IF($O209 &lt;&gt; "", $E209/$O209, ""), ""),"")</f>
        <v>#VALUE!</v>
      </c>
      <c r="AA209" s="10" t="e">
        <f>IF('FY2022'!$A211&lt;&gt;"",IF(AND(MONTH($K209) &lt;= 12, MONTH($L209) &gt;= 12), IF($O209 &lt;&gt; "", $E209/$O209, ""), ""),"")</f>
        <v>#VALUE!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 t="e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#VALUE!</v>
      </c>
      <c r="L210" s="7" t="e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#VALUE!</v>
      </c>
      <c r="M210" s="7" t="e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#VALUE!</v>
      </c>
      <c r="N210" s="7" t="e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#VALUE!</v>
      </c>
      <c r="O210" s="5" t="e">
        <f t="shared" si="3"/>
        <v>#VALUE!</v>
      </c>
      <c r="P210" s="10" t="e">
        <f>IF('FY2022'!$A212&lt;&gt;"",IF(AND(MONTH($K210) &lt;= 1, MONTH($L210) &gt;= 1), IF($O210 &lt;&gt; "", $E210/$O210, ""), ""),"")</f>
        <v>#VALUE!</v>
      </c>
      <c r="Q210" s="10" t="e">
        <f>IF('FY2022'!$A212&lt;&gt;"",IF(AND(MONTH($K210) &lt;= 2, MONTH($L210) &gt;= 2), IF($O210 &lt;&gt; "", $E210/$O210, ""), ""),"")</f>
        <v>#VALUE!</v>
      </c>
      <c r="R210" s="10" t="e">
        <f>IF('FY2022'!$A212&lt;&gt;"",IF(AND(MONTH($K210) &lt;= 3, MONTH($L210) &gt;= 3), IF($O210 &lt;&gt; "", $E210/$O210, ""), ""),"")</f>
        <v>#VALUE!</v>
      </c>
      <c r="S210" s="10" t="e">
        <f>IF('FY2022'!$A212&lt;&gt;"",IF(AND(MONTH($K210) &lt;= 4, MONTH($L210) &gt;= 4), IF($O210 &lt;&gt; "", $E210/$O210, ""), ""),"")</f>
        <v>#VALUE!</v>
      </c>
      <c r="T210" s="10" t="e">
        <f>IF('FY2022'!$A212&lt;&gt;"",IF(AND(MONTH($K210) &lt;= 5, MONTH($L210) &gt;= 5), IF($O210 &lt;&gt; "", $E210/$O210, ""), ""),"")</f>
        <v>#VALUE!</v>
      </c>
      <c r="U210" s="10" t="e">
        <f>IF('FY2022'!$A212&lt;&gt;"",IF(AND(MONTH($K210) &lt;= 6, MONTH($L210) &gt;= 6), IF($O210 &lt;&gt; "", $E210/$O210, ""), ""),"")</f>
        <v>#VALUE!</v>
      </c>
      <c r="V210" s="10" t="e">
        <f>IF('FY2022'!$A212&lt;&gt;"",IF(AND(MONTH($K210) &lt;= 7, MONTH($L210) &gt;= 7 ), IF($O210 &lt;&gt; "", $E210/$O210, ""), ""),"")</f>
        <v>#VALUE!</v>
      </c>
      <c r="W210" s="10" t="e">
        <f>IF('FY2022'!$A212&lt;&gt;"",IF(AND(MONTH($K210) &lt;= 8, MONTH($L210) &gt;= 8), IF($O210 &lt;&gt; "", $E210/$O210, ""), ""),"")</f>
        <v>#VALUE!</v>
      </c>
      <c r="X210" s="10" t="e">
        <f>IF('FY2022'!$A212&lt;&gt;"",IF(AND(MONTH($K210) &lt;= 9, MONTH($L210) &gt;= 9), IF($O210 &lt;&gt; "", $E210/$O210, ""), ""),"")</f>
        <v>#VALUE!</v>
      </c>
      <c r="Y210" s="10" t="e">
        <f>IF('FY2022'!$A212&lt;&gt;"",IF(AND(MONTH($K210) &lt;= 10, MONTH($L210) &gt;= 10), IF($O210 &lt;&gt; "", $E210/$O210, ""), ""),"")</f>
        <v>#VALUE!</v>
      </c>
      <c r="Z210" s="10" t="e">
        <f>IF('FY2022'!$A212&lt;&gt;"",IF(AND(MONTH($K210) &lt;= 11, MONTH($L210) &gt;= 11), IF($O210 &lt;&gt; "", $E210/$O210, ""), ""),"")</f>
        <v>#VALUE!</v>
      </c>
      <c r="AA210" s="10" t="e">
        <f>IF('FY2022'!$A212&lt;&gt;"",IF(AND(MONTH($K210) &lt;= 12, MONTH($L210) &gt;= 12), IF($O210 &lt;&gt; "", $E210/$O210, ""), ""),"")</f>
        <v>#VALUE!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 t="e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#VALUE!</v>
      </c>
      <c r="L211" s="7" t="e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#VALUE!</v>
      </c>
      <c r="M211" s="7" t="e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#VALUE!</v>
      </c>
      <c r="N211" s="7" t="e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#VALUE!</v>
      </c>
      <c r="O211" s="5" t="e">
        <f t="shared" si="3"/>
        <v>#VALUE!</v>
      </c>
      <c r="P211" s="10" t="e">
        <f>IF('FY2022'!$A213&lt;&gt;"",IF(AND(MONTH($K211) &lt;= 1, MONTH($L211) &gt;= 1), IF($O211 &lt;&gt; "", $E211/$O211, ""), ""),"")</f>
        <v>#VALUE!</v>
      </c>
      <c r="Q211" s="10" t="e">
        <f>IF('FY2022'!$A213&lt;&gt;"",IF(AND(MONTH($K211) &lt;= 2, MONTH($L211) &gt;= 2), IF($O211 &lt;&gt; "", $E211/$O211, ""), ""),"")</f>
        <v>#VALUE!</v>
      </c>
      <c r="R211" s="10" t="e">
        <f>IF('FY2022'!$A213&lt;&gt;"",IF(AND(MONTH($K211) &lt;= 3, MONTH($L211) &gt;= 3), IF($O211 &lt;&gt; "", $E211/$O211, ""), ""),"")</f>
        <v>#VALUE!</v>
      </c>
      <c r="S211" s="10" t="e">
        <f>IF('FY2022'!$A213&lt;&gt;"",IF(AND(MONTH($K211) &lt;= 4, MONTH($L211) &gt;= 4), IF($O211 &lt;&gt; "", $E211/$O211, ""), ""),"")</f>
        <v>#VALUE!</v>
      </c>
      <c r="T211" s="10" t="e">
        <f>IF('FY2022'!$A213&lt;&gt;"",IF(AND(MONTH($K211) &lt;= 5, MONTH($L211) &gt;= 5), IF($O211 &lt;&gt; "", $E211/$O211, ""), ""),"")</f>
        <v>#VALUE!</v>
      </c>
      <c r="U211" s="10" t="e">
        <f>IF('FY2022'!$A213&lt;&gt;"",IF(AND(MONTH($K211) &lt;= 6, MONTH($L211) &gt;= 6), IF($O211 &lt;&gt; "", $E211/$O211, ""), ""),"")</f>
        <v>#VALUE!</v>
      </c>
      <c r="V211" s="10" t="e">
        <f>IF('FY2022'!$A213&lt;&gt;"",IF(AND(MONTH($K211) &lt;= 7, MONTH($L211) &gt;= 7 ), IF($O211 &lt;&gt; "", $E211/$O211, ""), ""),"")</f>
        <v>#VALUE!</v>
      </c>
      <c r="W211" s="10" t="e">
        <f>IF('FY2022'!$A213&lt;&gt;"",IF(AND(MONTH($K211) &lt;= 8, MONTH($L211) &gt;= 8), IF($O211 &lt;&gt; "", $E211/$O211, ""), ""),"")</f>
        <v>#VALUE!</v>
      </c>
      <c r="X211" s="10" t="e">
        <f>IF('FY2022'!$A213&lt;&gt;"",IF(AND(MONTH($K211) &lt;= 9, MONTH($L211) &gt;= 9), IF($O211 &lt;&gt; "", $E211/$O211, ""), ""),"")</f>
        <v>#VALUE!</v>
      </c>
      <c r="Y211" s="10" t="e">
        <f>IF('FY2022'!$A213&lt;&gt;"",IF(AND(MONTH($K211) &lt;= 10, MONTH($L211) &gt;= 10), IF($O211 &lt;&gt; "", $E211/$O211, ""), ""),"")</f>
        <v>#VALUE!</v>
      </c>
      <c r="Z211" s="10" t="e">
        <f>IF('FY2022'!$A213&lt;&gt;"",IF(AND(MONTH($K211) &lt;= 11, MONTH($L211) &gt;= 11), IF($O211 &lt;&gt; "", $E211/$O211, ""), ""),"")</f>
        <v>#VALUE!</v>
      </c>
      <c r="AA211" s="10" t="e">
        <f>IF('FY2022'!$A213&lt;&gt;"",IF(AND(MONTH($K211) &lt;= 12, MONTH($L211) &gt;= 12), IF($O211 &lt;&gt; "", $E211/$O211, ""), ""),"")</f>
        <v>#VALUE!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 t="e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#VALUE!</v>
      </c>
      <c r="L212" s="7" t="e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#VALUE!</v>
      </c>
      <c r="M212" s="7" t="e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#VALUE!</v>
      </c>
      <c r="N212" s="7" t="e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#VALUE!</v>
      </c>
      <c r="O212" s="5" t="e">
        <f t="shared" si="3"/>
        <v>#VALUE!</v>
      </c>
      <c r="P212" s="10" t="e">
        <f>IF('FY2022'!$A214&lt;&gt;"",IF(AND(MONTH($K212) &lt;= 1, MONTH($L212) &gt;= 1), IF($O212 &lt;&gt; "", $E212/$O212, ""), ""),"")</f>
        <v>#VALUE!</v>
      </c>
      <c r="Q212" s="10" t="e">
        <f>IF('FY2022'!$A214&lt;&gt;"",IF(AND(MONTH($K212) &lt;= 2, MONTH($L212) &gt;= 2), IF($O212 &lt;&gt; "", $E212/$O212, ""), ""),"")</f>
        <v>#VALUE!</v>
      </c>
      <c r="R212" s="10" t="e">
        <f>IF('FY2022'!$A214&lt;&gt;"",IF(AND(MONTH($K212) &lt;= 3, MONTH($L212) &gt;= 3), IF($O212 &lt;&gt; "", $E212/$O212, ""), ""),"")</f>
        <v>#VALUE!</v>
      </c>
      <c r="S212" s="10" t="e">
        <f>IF('FY2022'!$A214&lt;&gt;"",IF(AND(MONTH($K212) &lt;= 4, MONTH($L212) &gt;= 4), IF($O212 &lt;&gt; "", $E212/$O212, ""), ""),"")</f>
        <v>#VALUE!</v>
      </c>
      <c r="T212" s="10" t="e">
        <f>IF('FY2022'!$A214&lt;&gt;"",IF(AND(MONTH($K212) &lt;= 5, MONTH($L212) &gt;= 5), IF($O212 &lt;&gt; "", $E212/$O212, ""), ""),"")</f>
        <v>#VALUE!</v>
      </c>
      <c r="U212" s="10" t="e">
        <f>IF('FY2022'!$A214&lt;&gt;"",IF(AND(MONTH($K212) &lt;= 6, MONTH($L212) &gt;= 6), IF($O212 &lt;&gt; "", $E212/$O212, ""), ""),"")</f>
        <v>#VALUE!</v>
      </c>
      <c r="V212" s="10" t="e">
        <f>IF('FY2022'!$A214&lt;&gt;"",IF(AND(MONTH($K212) &lt;= 7, MONTH($L212) &gt;= 7 ), IF($O212 &lt;&gt; "", $E212/$O212, ""), ""),"")</f>
        <v>#VALUE!</v>
      </c>
      <c r="W212" s="10" t="e">
        <f>IF('FY2022'!$A214&lt;&gt;"",IF(AND(MONTH($K212) &lt;= 8, MONTH($L212) &gt;= 8), IF($O212 &lt;&gt; "", $E212/$O212, ""), ""),"")</f>
        <v>#VALUE!</v>
      </c>
      <c r="X212" s="10" t="e">
        <f>IF('FY2022'!$A214&lt;&gt;"",IF(AND(MONTH($K212) &lt;= 9, MONTH($L212) &gt;= 9), IF($O212 &lt;&gt; "", $E212/$O212, ""), ""),"")</f>
        <v>#VALUE!</v>
      </c>
      <c r="Y212" s="10" t="e">
        <f>IF('FY2022'!$A214&lt;&gt;"",IF(AND(MONTH($K212) &lt;= 10, MONTH($L212) &gt;= 10), IF($O212 &lt;&gt; "", $E212/$O212, ""), ""),"")</f>
        <v>#VALUE!</v>
      </c>
      <c r="Z212" s="10" t="e">
        <f>IF('FY2022'!$A214&lt;&gt;"",IF(AND(MONTH($K212) &lt;= 11, MONTH($L212) &gt;= 11), IF($O212 &lt;&gt; "", $E212/$O212, ""), ""),"")</f>
        <v>#VALUE!</v>
      </c>
      <c r="AA212" s="10" t="e">
        <f>IF('FY2022'!$A214&lt;&gt;"",IF(AND(MONTH($K212) &lt;= 12, MONTH($L212) &gt;= 12), IF($O212 &lt;&gt; "", $E212/$O212, ""), ""),"")</f>
        <v>#VALUE!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 t="e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#VALUE!</v>
      </c>
      <c r="L213" s="7" t="e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#VALUE!</v>
      </c>
      <c r="M213" s="7" t="e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#VALUE!</v>
      </c>
      <c r="N213" s="7" t="e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#VALUE!</v>
      </c>
      <c r="O213" s="5" t="e">
        <f t="shared" si="3"/>
        <v>#VALUE!</v>
      </c>
      <c r="P213" s="10" t="e">
        <f>IF('FY2022'!$A215&lt;&gt;"",IF(AND(MONTH($K213) &lt;= 1, MONTH($L213) &gt;= 1), IF($O213 &lt;&gt; "", $E213/$O213, ""), ""),"")</f>
        <v>#VALUE!</v>
      </c>
      <c r="Q213" s="10" t="e">
        <f>IF('FY2022'!$A215&lt;&gt;"",IF(AND(MONTH($K213) &lt;= 2, MONTH($L213) &gt;= 2), IF($O213 &lt;&gt; "", $E213/$O213, ""), ""),"")</f>
        <v>#VALUE!</v>
      </c>
      <c r="R213" s="10" t="e">
        <f>IF('FY2022'!$A215&lt;&gt;"",IF(AND(MONTH($K213) &lt;= 3, MONTH($L213) &gt;= 3), IF($O213 &lt;&gt; "", $E213/$O213, ""), ""),"")</f>
        <v>#VALUE!</v>
      </c>
      <c r="S213" s="10" t="e">
        <f>IF('FY2022'!$A215&lt;&gt;"",IF(AND(MONTH($K213) &lt;= 4, MONTH($L213) &gt;= 4), IF($O213 &lt;&gt; "", $E213/$O213, ""), ""),"")</f>
        <v>#VALUE!</v>
      </c>
      <c r="T213" s="10" t="e">
        <f>IF('FY2022'!$A215&lt;&gt;"",IF(AND(MONTH($K213) &lt;= 5, MONTH($L213) &gt;= 5), IF($O213 &lt;&gt; "", $E213/$O213, ""), ""),"")</f>
        <v>#VALUE!</v>
      </c>
      <c r="U213" s="10" t="e">
        <f>IF('FY2022'!$A215&lt;&gt;"",IF(AND(MONTH($K213) &lt;= 6, MONTH($L213) &gt;= 6), IF($O213 &lt;&gt; "", $E213/$O213, ""), ""),"")</f>
        <v>#VALUE!</v>
      </c>
      <c r="V213" s="10" t="e">
        <f>IF('FY2022'!$A215&lt;&gt;"",IF(AND(MONTH($K213) &lt;= 7, MONTH($L213) &gt;= 7 ), IF($O213 &lt;&gt; "", $E213/$O213, ""), ""),"")</f>
        <v>#VALUE!</v>
      </c>
      <c r="W213" s="10" t="e">
        <f>IF('FY2022'!$A215&lt;&gt;"",IF(AND(MONTH($K213) &lt;= 8, MONTH($L213) &gt;= 8), IF($O213 &lt;&gt; "", $E213/$O213, ""), ""),"")</f>
        <v>#VALUE!</v>
      </c>
      <c r="X213" s="10" t="e">
        <f>IF('FY2022'!$A215&lt;&gt;"",IF(AND(MONTH($K213) &lt;= 9, MONTH($L213) &gt;= 9), IF($O213 &lt;&gt; "", $E213/$O213, ""), ""),"")</f>
        <v>#VALUE!</v>
      </c>
      <c r="Y213" s="10" t="e">
        <f>IF('FY2022'!$A215&lt;&gt;"",IF(AND(MONTH($K213) &lt;= 10, MONTH($L213) &gt;= 10), IF($O213 &lt;&gt; "", $E213/$O213, ""), ""),"")</f>
        <v>#VALUE!</v>
      </c>
      <c r="Z213" s="10" t="e">
        <f>IF('FY2022'!$A215&lt;&gt;"",IF(AND(MONTH($K213) &lt;= 11, MONTH($L213) &gt;= 11), IF($O213 &lt;&gt; "", $E213/$O213, ""), ""),"")</f>
        <v>#VALUE!</v>
      </c>
      <c r="AA213" s="10" t="e">
        <f>IF('FY2022'!$A215&lt;&gt;"",IF(AND(MONTH($K213) &lt;= 12, MONTH($L213) &gt;= 12), IF($O213 &lt;&gt; "", $E213/$O213, ""), ""),"")</f>
        <v>#VALUE!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 t="e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#VALUE!</v>
      </c>
      <c r="L214" s="7" t="e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#VALUE!</v>
      </c>
      <c r="M214" s="7" t="e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#VALUE!</v>
      </c>
      <c r="N214" s="7" t="e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#VALUE!</v>
      </c>
      <c r="O214" s="5" t="e">
        <f t="shared" si="3"/>
        <v>#VALUE!</v>
      </c>
      <c r="P214" s="10" t="e">
        <f>IF('FY2022'!$A216&lt;&gt;"",IF(AND(MONTH($K214) &lt;= 1, MONTH($L214) &gt;= 1), IF($O214 &lt;&gt; "", $E214/$O214, ""), ""),"")</f>
        <v>#VALUE!</v>
      </c>
      <c r="Q214" s="10" t="e">
        <f>IF('FY2022'!$A216&lt;&gt;"",IF(AND(MONTH($K214) &lt;= 2, MONTH($L214) &gt;= 2), IF($O214 &lt;&gt; "", $E214/$O214, ""), ""),"")</f>
        <v>#VALUE!</v>
      </c>
      <c r="R214" s="10" t="e">
        <f>IF('FY2022'!$A216&lt;&gt;"",IF(AND(MONTH($K214) &lt;= 3, MONTH($L214) &gt;= 3), IF($O214 &lt;&gt; "", $E214/$O214, ""), ""),"")</f>
        <v>#VALUE!</v>
      </c>
      <c r="S214" s="10" t="e">
        <f>IF('FY2022'!$A216&lt;&gt;"",IF(AND(MONTH($K214) &lt;= 4, MONTH($L214) &gt;= 4), IF($O214 &lt;&gt; "", $E214/$O214, ""), ""),"")</f>
        <v>#VALUE!</v>
      </c>
      <c r="T214" s="10" t="e">
        <f>IF('FY2022'!$A216&lt;&gt;"",IF(AND(MONTH($K214) &lt;= 5, MONTH($L214) &gt;= 5), IF($O214 &lt;&gt; "", $E214/$O214, ""), ""),"")</f>
        <v>#VALUE!</v>
      </c>
      <c r="U214" s="10" t="e">
        <f>IF('FY2022'!$A216&lt;&gt;"",IF(AND(MONTH($K214) &lt;= 6, MONTH($L214) &gt;= 6), IF($O214 &lt;&gt; "", $E214/$O214, ""), ""),"")</f>
        <v>#VALUE!</v>
      </c>
      <c r="V214" s="10" t="e">
        <f>IF('FY2022'!$A216&lt;&gt;"",IF(AND(MONTH($K214) &lt;= 7, MONTH($L214) &gt;= 7 ), IF($O214 &lt;&gt; "", $E214/$O214, ""), ""),"")</f>
        <v>#VALUE!</v>
      </c>
      <c r="W214" s="10" t="e">
        <f>IF('FY2022'!$A216&lt;&gt;"",IF(AND(MONTH($K214) &lt;= 8, MONTH($L214) &gt;= 8), IF($O214 &lt;&gt; "", $E214/$O214, ""), ""),"")</f>
        <v>#VALUE!</v>
      </c>
      <c r="X214" s="10" t="e">
        <f>IF('FY2022'!$A216&lt;&gt;"",IF(AND(MONTH($K214) &lt;= 9, MONTH($L214) &gt;= 9), IF($O214 &lt;&gt; "", $E214/$O214, ""), ""),"")</f>
        <v>#VALUE!</v>
      </c>
      <c r="Y214" s="10" t="e">
        <f>IF('FY2022'!$A216&lt;&gt;"",IF(AND(MONTH($K214) &lt;= 10, MONTH($L214) &gt;= 10), IF($O214 &lt;&gt; "", $E214/$O214, ""), ""),"")</f>
        <v>#VALUE!</v>
      </c>
      <c r="Z214" s="10" t="e">
        <f>IF('FY2022'!$A216&lt;&gt;"",IF(AND(MONTH($K214) &lt;= 11, MONTH($L214) &gt;= 11), IF($O214 &lt;&gt; "", $E214/$O214, ""), ""),"")</f>
        <v>#VALUE!</v>
      </c>
      <c r="AA214" s="10" t="e">
        <f>IF('FY2022'!$A216&lt;&gt;"",IF(AND(MONTH($K214) &lt;= 12, MONTH($L214) &gt;= 12), IF($O214 &lt;&gt; "", $E214/$O214, ""), ""),"")</f>
        <v>#VALUE!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 t="e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#VALUE!</v>
      </c>
      <c r="L215" s="7" t="e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#VALUE!</v>
      </c>
      <c r="M215" s="7" t="e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#VALUE!</v>
      </c>
      <c r="N215" s="7" t="e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#VALUE!</v>
      </c>
      <c r="O215" s="5" t="e">
        <f t="shared" si="3"/>
        <v>#VALUE!</v>
      </c>
      <c r="P215" s="10" t="e">
        <f>IF('FY2022'!$A217&lt;&gt;"",IF(AND(MONTH($K215) &lt;= 1, MONTH($L215) &gt;= 1), IF($O215 &lt;&gt; "", $E215/$O215, ""), ""),"")</f>
        <v>#VALUE!</v>
      </c>
      <c r="Q215" s="10" t="e">
        <f>IF('FY2022'!$A217&lt;&gt;"",IF(AND(MONTH($K215) &lt;= 2, MONTH($L215) &gt;= 2), IF($O215 &lt;&gt; "", $E215/$O215, ""), ""),"")</f>
        <v>#VALUE!</v>
      </c>
      <c r="R215" s="10" t="e">
        <f>IF('FY2022'!$A217&lt;&gt;"",IF(AND(MONTH($K215) &lt;= 3, MONTH($L215) &gt;= 3), IF($O215 &lt;&gt; "", $E215/$O215, ""), ""),"")</f>
        <v>#VALUE!</v>
      </c>
      <c r="S215" s="10" t="e">
        <f>IF('FY2022'!$A217&lt;&gt;"",IF(AND(MONTH($K215) &lt;= 4, MONTH($L215) &gt;= 4), IF($O215 &lt;&gt; "", $E215/$O215, ""), ""),"")</f>
        <v>#VALUE!</v>
      </c>
      <c r="T215" s="10" t="e">
        <f>IF('FY2022'!$A217&lt;&gt;"",IF(AND(MONTH($K215) &lt;= 5, MONTH($L215) &gt;= 5), IF($O215 &lt;&gt; "", $E215/$O215, ""), ""),"")</f>
        <v>#VALUE!</v>
      </c>
      <c r="U215" s="10" t="e">
        <f>IF('FY2022'!$A217&lt;&gt;"",IF(AND(MONTH($K215) &lt;= 6, MONTH($L215) &gt;= 6), IF($O215 &lt;&gt; "", $E215/$O215, ""), ""),"")</f>
        <v>#VALUE!</v>
      </c>
      <c r="V215" s="10" t="e">
        <f>IF('FY2022'!$A217&lt;&gt;"",IF(AND(MONTH($K215) &lt;= 7, MONTH($L215) &gt;= 7 ), IF($O215 &lt;&gt; "", $E215/$O215, ""), ""),"")</f>
        <v>#VALUE!</v>
      </c>
      <c r="W215" s="10" t="e">
        <f>IF('FY2022'!$A217&lt;&gt;"",IF(AND(MONTH($K215) &lt;= 8, MONTH($L215) &gt;= 8), IF($O215 &lt;&gt; "", $E215/$O215, ""), ""),"")</f>
        <v>#VALUE!</v>
      </c>
      <c r="X215" s="10" t="e">
        <f>IF('FY2022'!$A217&lt;&gt;"",IF(AND(MONTH($K215) &lt;= 9, MONTH($L215) &gt;= 9), IF($O215 &lt;&gt; "", $E215/$O215, ""), ""),"")</f>
        <v>#VALUE!</v>
      </c>
      <c r="Y215" s="10" t="e">
        <f>IF('FY2022'!$A217&lt;&gt;"",IF(AND(MONTH($K215) &lt;= 10, MONTH($L215) &gt;= 10), IF($O215 &lt;&gt; "", $E215/$O215, ""), ""),"")</f>
        <v>#VALUE!</v>
      </c>
      <c r="Z215" s="10" t="e">
        <f>IF('FY2022'!$A217&lt;&gt;"",IF(AND(MONTH($K215) &lt;= 11, MONTH($L215) &gt;= 11), IF($O215 &lt;&gt; "", $E215/$O215, ""), ""),"")</f>
        <v>#VALUE!</v>
      </c>
      <c r="AA215" s="10" t="e">
        <f>IF('FY2022'!$A217&lt;&gt;"",IF(AND(MONTH($K215) &lt;= 12, MONTH($L215) &gt;= 12), IF($O215 &lt;&gt; "", $E215/$O215, ""), ""),"")</f>
        <v>#VALUE!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 t="e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#VALUE!</v>
      </c>
      <c r="L216" s="7" t="e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#VALUE!</v>
      </c>
      <c r="M216" s="7" t="e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#VALUE!</v>
      </c>
      <c r="N216" s="7" t="e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#VALUE!</v>
      </c>
      <c r="O216" s="5" t="e">
        <f t="shared" si="3"/>
        <v>#VALUE!</v>
      </c>
      <c r="P216" s="10" t="e">
        <f>IF('FY2022'!$A218&lt;&gt;"",IF(AND(MONTH($K216) &lt;= 1, MONTH($L216) &gt;= 1), IF($O216 &lt;&gt; "", $E216/$O216, ""), ""),"")</f>
        <v>#VALUE!</v>
      </c>
      <c r="Q216" s="10" t="e">
        <f>IF('FY2022'!$A218&lt;&gt;"",IF(AND(MONTH($K216) &lt;= 2, MONTH($L216) &gt;= 2), IF($O216 &lt;&gt; "", $E216/$O216, ""), ""),"")</f>
        <v>#VALUE!</v>
      </c>
      <c r="R216" s="10" t="e">
        <f>IF('FY2022'!$A218&lt;&gt;"",IF(AND(MONTH($K216) &lt;= 3, MONTH($L216) &gt;= 3), IF($O216 &lt;&gt; "", $E216/$O216, ""), ""),"")</f>
        <v>#VALUE!</v>
      </c>
      <c r="S216" s="10" t="e">
        <f>IF('FY2022'!$A218&lt;&gt;"",IF(AND(MONTH($K216) &lt;= 4, MONTH($L216) &gt;= 4), IF($O216 &lt;&gt; "", $E216/$O216, ""), ""),"")</f>
        <v>#VALUE!</v>
      </c>
      <c r="T216" s="10" t="e">
        <f>IF('FY2022'!$A218&lt;&gt;"",IF(AND(MONTH($K216) &lt;= 5, MONTH($L216) &gt;= 5), IF($O216 &lt;&gt; "", $E216/$O216, ""), ""),"")</f>
        <v>#VALUE!</v>
      </c>
      <c r="U216" s="10" t="e">
        <f>IF('FY2022'!$A218&lt;&gt;"",IF(AND(MONTH($K216) &lt;= 6, MONTH($L216) &gt;= 6), IF($O216 &lt;&gt; "", $E216/$O216, ""), ""),"")</f>
        <v>#VALUE!</v>
      </c>
      <c r="V216" s="10" t="e">
        <f>IF('FY2022'!$A218&lt;&gt;"",IF(AND(MONTH($K216) &lt;= 7, MONTH($L216) &gt;= 7 ), IF($O216 &lt;&gt; "", $E216/$O216, ""), ""),"")</f>
        <v>#VALUE!</v>
      </c>
      <c r="W216" s="10" t="e">
        <f>IF('FY2022'!$A218&lt;&gt;"",IF(AND(MONTH($K216) &lt;= 8, MONTH($L216) &gt;= 8), IF($O216 &lt;&gt; "", $E216/$O216, ""), ""),"")</f>
        <v>#VALUE!</v>
      </c>
      <c r="X216" s="10" t="e">
        <f>IF('FY2022'!$A218&lt;&gt;"",IF(AND(MONTH($K216) &lt;= 9, MONTH($L216) &gt;= 9), IF($O216 &lt;&gt; "", $E216/$O216, ""), ""),"")</f>
        <v>#VALUE!</v>
      </c>
      <c r="Y216" s="10" t="e">
        <f>IF('FY2022'!$A218&lt;&gt;"",IF(AND(MONTH($K216) &lt;= 10, MONTH($L216) &gt;= 10), IF($O216 &lt;&gt; "", $E216/$O216, ""), ""),"")</f>
        <v>#VALUE!</v>
      </c>
      <c r="Z216" s="10" t="e">
        <f>IF('FY2022'!$A218&lt;&gt;"",IF(AND(MONTH($K216) &lt;= 11, MONTH($L216) &gt;= 11), IF($O216 &lt;&gt; "", $E216/$O216, ""), ""),"")</f>
        <v>#VALUE!</v>
      </c>
      <c r="AA216" s="10" t="e">
        <f>IF('FY2022'!$A218&lt;&gt;"",IF(AND(MONTH($K216) &lt;= 12, MONTH($L216) &gt;= 12), IF($O216 &lt;&gt; "", $E216/$O216, ""), ""),"")</f>
        <v>#VALUE!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 t="e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#VALUE!</v>
      </c>
      <c r="L217" s="7" t="e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#VALUE!</v>
      </c>
      <c r="M217" s="7" t="e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#VALUE!</v>
      </c>
      <c r="N217" s="7" t="e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#VALUE!</v>
      </c>
      <c r="O217" s="5" t="e">
        <f t="shared" si="3"/>
        <v>#VALUE!</v>
      </c>
      <c r="P217" s="10" t="e">
        <f>IF('FY2022'!$A219&lt;&gt;"",IF(AND(MONTH($K217) &lt;= 1, MONTH($L217) &gt;= 1), IF($O217 &lt;&gt; "", $E217/$O217, ""), ""),"")</f>
        <v>#VALUE!</v>
      </c>
      <c r="Q217" s="10" t="e">
        <f>IF('FY2022'!$A219&lt;&gt;"",IF(AND(MONTH($K217) &lt;= 2, MONTH($L217) &gt;= 2), IF($O217 &lt;&gt; "", $E217/$O217, ""), ""),"")</f>
        <v>#VALUE!</v>
      </c>
      <c r="R217" s="10" t="e">
        <f>IF('FY2022'!$A219&lt;&gt;"",IF(AND(MONTH($K217) &lt;= 3, MONTH($L217) &gt;= 3), IF($O217 &lt;&gt; "", $E217/$O217, ""), ""),"")</f>
        <v>#VALUE!</v>
      </c>
      <c r="S217" s="10" t="e">
        <f>IF('FY2022'!$A219&lt;&gt;"",IF(AND(MONTH($K217) &lt;= 4, MONTH($L217) &gt;= 4), IF($O217 &lt;&gt; "", $E217/$O217, ""), ""),"")</f>
        <v>#VALUE!</v>
      </c>
      <c r="T217" s="10" t="e">
        <f>IF('FY2022'!$A219&lt;&gt;"",IF(AND(MONTH($K217) &lt;= 5, MONTH($L217) &gt;= 5), IF($O217 &lt;&gt; "", $E217/$O217, ""), ""),"")</f>
        <v>#VALUE!</v>
      </c>
      <c r="U217" s="10" t="e">
        <f>IF('FY2022'!$A219&lt;&gt;"",IF(AND(MONTH($K217) &lt;= 6, MONTH($L217) &gt;= 6), IF($O217 &lt;&gt; "", $E217/$O217, ""), ""),"")</f>
        <v>#VALUE!</v>
      </c>
      <c r="V217" s="10" t="e">
        <f>IF('FY2022'!$A219&lt;&gt;"",IF(AND(MONTH($K217) &lt;= 7, MONTH($L217) &gt;= 7 ), IF($O217 &lt;&gt; "", $E217/$O217, ""), ""),"")</f>
        <v>#VALUE!</v>
      </c>
      <c r="W217" s="10" t="e">
        <f>IF('FY2022'!$A219&lt;&gt;"",IF(AND(MONTH($K217) &lt;= 8, MONTH($L217) &gt;= 8), IF($O217 &lt;&gt; "", $E217/$O217, ""), ""),"")</f>
        <v>#VALUE!</v>
      </c>
      <c r="X217" s="10" t="e">
        <f>IF('FY2022'!$A219&lt;&gt;"",IF(AND(MONTH($K217) &lt;= 9, MONTH($L217) &gt;= 9), IF($O217 &lt;&gt; "", $E217/$O217, ""), ""),"")</f>
        <v>#VALUE!</v>
      </c>
      <c r="Y217" s="10" t="e">
        <f>IF('FY2022'!$A219&lt;&gt;"",IF(AND(MONTH($K217) &lt;= 10, MONTH($L217) &gt;= 10), IF($O217 &lt;&gt; "", $E217/$O217, ""), ""),"")</f>
        <v>#VALUE!</v>
      </c>
      <c r="Z217" s="10" t="e">
        <f>IF('FY2022'!$A219&lt;&gt;"",IF(AND(MONTH($K217) &lt;= 11, MONTH($L217) &gt;= 11), IF($O217 &lt;&gt; "", $E217/$O217, ""), ""),"")</f>
        <v>#VALUE!</v>
      </c>
      <c r="AA217" s="10" t="e">
        <f>IF('FY2022'!$A219&lt;&gt;"",IF(AND(MONTH($K217) &lt;= 12, MONTH($L217) &gt;= 12), IF($O217 &lt;&gt; "", $E217/$O217, ""), ""),"")</f>
        <v>#VALUE!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 t="e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#VALUE!</v>
      </c>
      <c r="L218" s="7" t="e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#VALUE!</v>
      </c>
      <c r="M218" s="7" t="e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#VALUE!</v>
      </c>
      <c r="N218" s="7" t="e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#VALUE!</v>
      </c>
      <c r="O218" s="5" t="e">
        <f t="shared" si="3"/>
        <v>#VALUE!</v>
      </c>
      <c r="P218" s="10" t="e">
        <f>IF('FY2022'!$A220&lt;&gt;"",IF(AND(MONTH($K218) &lt;= 1, MONTH($L218) &gt;= 1), IF($O218 &lt;&gt; "", $E218/$O218, ""), ""),"")</f>
        <v>#VALUE!</v>
      </c>
      <c r="Q218" s="10" t="e">
        <f>IF('FY2022'!$A220&lt;&gt;"",IF(AND(MONTH($K218) &lt;= 2, MONTH($L218) &gt;= 2), IF($O218 &lt;&gt; "", $E218/$O218, ""), ""),"")</f>
        <v>#VALUE!</v>
      </c>
      <c r="R218" s="10" t="e">
        <f>IF('FY2022'!$A220&lt;&gt;"",IF(AND(MONTH($K218) &lt;= 3, MONTH($L218) &gt;= 3), IF($O218 &lt;&gt; "", $E218/$O218, ""), ""),"")</f>
        <v>#VALUE!</v>
      </c>
      <c r="S218" s="10" t="e">
        <f>IF('FY2022'!$A220&lt;&gt;"",IF(AND(MONTH($K218) &lt;= 4, MONTH($L218) &gt;= 4), IF($O218 &lt;&gt; "", $E218/$O218, ""), ""),"")</f>
        <v>#VALUE!</v>
      </c>
      <c r="T218" s="10" t="e">
        <f>IF('FY2022'!$A220&lt;&gt;"",IF(AND(MONTH($K218) &lt;= 5, MONTH($L218) &gt;= 5), IF($O218 &lt;&gt; "", $E218/$O218, ""), ""),"")</f>
        <v>#VALUE!</v>
      </c>
      <c r="U218" s="10" t="e">
        <f>IF('FY2022'!$A220&lt;&gt;"",IF(AND(MONTH($K218) &lt;= 6, MONTH($L218) &gt;= 6), IF($O218 &lt;&gt; "", $E218/$O218, ""), ""),"")</f>
        <v>#VALUE!</v>
      </c>
      <c r="V218" s="10" t="e">
        <f>IF('FY2022'!$A220&lt;&gt;"",IF(AND(MONTH($K218) &lt;= 7, MONTH($L218) &gt;= 7 ), IF($O218 &lt;&gt; "", $E218/$O218, ""), ""),"")</f>
        <v>#VALUE!</v>
      </c>
      <c r="W218" s="10" t="e">
        <f>IF('FY2022'!$A220&lt;&gt;"",IF(AND(MONTH($K218) &lt;= 8, MONTH($L218) &gt;= 8), IF($O218 &lt;&gt; "", $E218/$O218, ""), ""),"")</f>
        <v>#VALUE!</v>
      </c>
      <c r="X218" s="10" t="e">
        <f>IF('FY2022'!$A220&lt;&gt;"",IF(AND(MONTH($K218) &lt;= 9, MONTH($L218) &gt;= 9), IF($O218 &lt;&gt; "", $E218/$O218, ""), ""),"")</f>
        <v>#VALUE!</v>
      </c>
      <c r="Y218" s="10" t="e">
        <f>IF('FY2022'!$A220&lt;&gt;"",IF(AND(MONTH($K218) &lt;= 10, MONTH($L218) &gt;= 10), IF($O218 &lt;&gt; "", $E218/$O218, ""), ""),"")</f>
        <v>#VALUE!</v>
      </c>
      <c r="Z218" s="10" t="e">
        <f>IF('FY2022'!$A220&lt;&gt;"",IF(AND(MONTH($K218) &lt;= 11, MONTH($L218) &gt;= 11), IF($O218 &lt;&gt; "", $E218/$O218, ""), ""),"")</f>
        <v>#VALUE!</v>
      </c>
      <c r="AA218" s="10" t="e">
        <f>IF('FY2022'!$A220&lt;&gt;"",IF(AND(MONTH($K218) &lt;= 12, MONTH($L218) &gt;= 12), IF($O218 &lt;&gt; "", $E218/$O218, ""), ""),"")</f>
        <v>#VALUE!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 t="e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#VALUE!</v>
      </c>
      <c r="L219" s="7" t="e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#VALUE!</v>
      </c>
      <c r="M219" s="7" t="e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#VALUE!</v>
      </c>
      <c r="N219" s="7" t="e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#VALUE!</v>
      </c>
      <c r="O219" s="5" t="e">
        <f t="shared" si="3"/>
        <v>#VALUE!</v>
      </c>
      <c r="P219" s="10" t="e">
        <f>IF('FY2022'!$A221&lt;&gt;"",IF(AND(MONTH($K219) &lt;= 1, MONTH($L219) &gt;= 1), IF($O219 &lt;&gt; "", $E219/$O219, ""), ""),"")</f>
        <v>#VALUE!</v>
      </c>
      <c r="Q219" s="10" t="e">
        <f>IF('FY2022'!$A221&lt;&gt;"",IF(AND(MONTH($K219) &lt;= 2, MONTH($L219) &gt;= 2), IF($O219 &lt;&gt; "", $E219/$O219, ""), ""),"")</f>
        <v>#VALUE!</v>
      </c>
      <c r="R219" s="10" t="e">
        <f>IF('FY2022'!$A221&lt;&gt;"",IF(AND(MONTH($K219) &lt;= 3, MONTH($L219) &gt;= 3), IF($O219 &lt;&gt; "", $E219/$O219, ""), ""),"")</f>
        <v>#VALUE!</v>
      </c>
      <c r="S219" s="10" t="e">
        <f>IF('FY2022'!$A221&lt;&gt;"",IF(AND(MONTH($K219) &lt;= 4, MONTH($L219) &gt;= 4), IF($O219 &lt;&gt; "", $E219/$O219, ""), ""),"")</f>
        <v>#VALUE!</v>
      </c>
      <c r="T219" s="10" t="e">
        <f>IF('FY2022'!$A221&lt;&gt;"",IF(AND(MONTH($K219) &lt;= 5, MONTH($L219) &gt;= 5), IF($O219 &lt;&gt; "", $E219/$O219, ""), ""),"")</f>
        <v>#VALUE!</v>
      </c>
      <c r="U219" s="10" t="e">
        <f>IF('FY2022'!$A221&lt;&gt;"",IF(AND(MONTH($K219) &lt;= 6, MONTH($L219) &gt;= 6), IF($O219 &lt;&gt; "", $E219/$O219, ""), ""),"")</f>
        <v>#VALUE!</v>
      </c>
      <c r="V219" s="10" t="e">
        <f>IF('FY2022'!$A221&lt;&gt;"",IF(AND(MONTH($K219) &lt;= 7, MONTH($L219) &gt;= 7 ), IF($O219 &lt;&gt; "", $E219/$O219, ""), ""),"")</f>
        <v>#VALUE!</v>
      </c>
      <c r="W219" s="10" t="e">
        <f>IF('FY2022'!$A221&lt;&gt;"",IF(AND(MONTH($K219) &lt;= 8, MONTH($L219) &gt;= 8), IF($O219 &lt;&gt; "", $E219/$O219, ""), ""),"")</f>
        <v>#VALUE!</v>
      </c>
      <c r="X219" s="10" t="e">
        <f>IF('FY2022'!$A221&lt;&gt;"",IF(AND(MONTH($K219) &lt;= 9, MONTH($L219) &gt;= 9), IF($O219 &lt;&gt; "", $E219/$O219, ""), ""),"")</f>
        <v>#VALUE!</v>
      </c>
      <c r="Y219" s="10" t="e">
        <f>IF('FY2022'!$A221&lt;&gt;"",IF(AND(MONTH($K219) &lt;= 10, MONTH($L219) &gt;= 10), IF($O219 &lt;&gt; "", $E219/$O219, ""), ""),"")</f>
        <v>#VALUE!</v>
      </c>
      <c r="Z219" s="10" t="e">
        <f>IF('FY2022'!$A221&lt;&gt;"",IF(AND(MONTH($K219) &lt;= 11, MONTH($L219) &gt;= 11), IF($O219 &lt;&gt; "", $E219/$O219, ""), ""),"")</f>
        <v>#VALUE!</v>
      </c>
      <c r="AA219" s="10" t="e">
        <f>IF('FY2022'!$A221&lt;&gt;"",IF(AND(MONTH($K219) &lt;= 12, MONTH($L219) &gt;= 12), IF($O219 &lt;&gt; "", $E219/$O219, ""), ""),"")</f>
        <v>#VALUE!</v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 t="e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#VALUE!</v>
      </c>
      <c r="L220" s="7" t="e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#VALUE!</v>
      </c>
      <c r="M220" s="7" t="e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#VALUE!</v>
      </c>
      <c r="N220" s="7" t="e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#VALUE!</v>
      </c>
      <c r="O220" s="5" t="e">
        <f t="shared" si="3"/>
        <v>#VALUE!</v>
      </c>
      <c r="P220" s="10" t="e">
        <f>IF('FY2022'!$A222&lt;&gt;"",IF(AND(MONTH($K220) &lt;= 1, MONTH($L220) &gt;= 1), IF($O220 &lt;&gt; "", $E220/$O220, ""), ""),"")</f>
        <v>#VALUE!</v>
      </c>
      <c r="Q220" s="10" t="e">
        <f>IF('FY2022'!$A222&lt;&gt;"",IF(AND(MONTH($K220) &lt;= 2, MONTH($L220) &gt;= 2), IF($O220 &lt;&gt; "", $E220/$O220, ""), ""),"")</f>
        <v>#VALUE!</v>
      </c>
      <c r="R220" s="10" t="e">
        <f>IF('FY2022'!$A222&lt;&gt;"",IF(AND(MONTH($K220) &lt;= 3, MONTH($L220) &gt;= 3), IF($O220 &lt;&gt; "", $E220/$O220, ""), ""),"")</f>
        <v>#VALUE!</v>
      </c>
      <c r="S220" s="10" t="e">
        <f>IF('FY2022'!$A222&lt;&gt;"",IF(AND(MONTH($K220) &lt;= 4, MONTH($L220) &gt;= 4), IF($O220 &lt;&gt; "", $E220/$O220, ""), ""),"")</f>
        <v>#VALUE!</v>
      </c>
      <c r="T220" s="10" t="e">
        <f>IF('FY2022'!$A222&lt;&gt;"",IF(AND(MONTH($K220) &lt;= 5, MONTH($L220) &gt;= 5), IF($O220 &lt;&gt; "", $E220/$O220, ""), ""),"")</f>
        <v>#VALUE!</v>
      </c>
      <c r="U220" s="10" t="e">
        <f>IF('FY2022'!$A222&lt;&gt;"",IF(AND(MONTH($K220) &lt;= 6, MONTH($L220) &gt;= 6), IF($O220 &lt;&gt; "", $E220/$O220, ""), ""),"")</f>
        <v>#VALUE!</v>
      </c>
      <c r="V220" s="10" t="e">
        <f>IF('FY2022'!$A222&lt;&gt;"",IF(AND(MONTH($K220) &lt;= 7, MONTH($L220) &gt;= 7 ), IF($O220 &lt;&gt; "", $E220/$O220, ""), ""),"")</f>
        <v>#VALUE!</v>
      </c>
      <c r="W220" s="10" t="e">
        <f>IF('FY2022'!$A222&lt;&gt;"",IF(AND(MONTH($K220) &lt;= 8, MONTH($L220) &gt;= 8), IF($O220 &lt;&gt; "", $E220/$O220, ""), ""),"")</f>
        <v>#VALUE!</v>
      </c>
      <c r="X220" s="10" t="e">
        <f>IF('FY2022'!$A222&lt;&gt;"",IF(AND(MONTH($K220) &lt;= 9, MONTH($L220) &gt;= 9), IF($O220 &lt;&gt; "", $E220/$O220, ""), ""),"")</f>
        <v>#VALUE!</v>
      </c>
      <c r="Y220" s="10" t="e">
        <f>IF('FY2022'!$A222&lt;&gt;"",IF(AND(MONTH($K220) &lt;= 10, MONTH($L220) &gt;= 10), IF($O220 &lt;&gt; "", $E220/$O220, ""), ""),"")</f>
        <v>#VALUE!</v>
      </c>
      <c r="Z220" s="10" t="e">
        <f>IF('FY2022'!$A222&lt;&gt;"",IF(AND(MONTH($K220) &lt;= 11, MONTH($L220) &gt;= 11), IF($O220 &lt;&gt; "", $E220/$O220, ""), ""),"")</f>
        <v>#VALUE!</v>
      </c>
      <c r="AA220" s="10" t="e">
        <f>IF('FY2022'!$A222&lt;&gt;"",IF(AND(MONTH($K220) &lt;= 12, MONTH($L220) &gt;= 12), IF($O220 &lt;&gt; "", $E220/$O220, ""), ""),"")</f>
        <v>#VALUE!</v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 t="e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#VALUE!</v>
      </c>
      <c r="L221" s="7" t="e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#VALUE!</v>
      </c>
      <c r="M221" s="7" t="e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#VALUE!</v>
      </c>
      <c r="N221" s="7" t="e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#VALUE!</v>
      </c>
      <c r="O221" s="5" t="e">
        <f t="shared" si="3"/>
        <v>#VALUE!</v>
      </c>
      <c r="P221" s="10" t="e">
        <f>IF('FY2022'!$A223&lt;&gt;"",IF(AND(MONTH($K221) &lt;= 1, MONTH($L221) &gt;= 1), IF($O221 &lt;&gt; "", $E221/$O221, ""), ""),"")</f>
        <v>#VALUE!</v>
      </c>
      <c r="Q221" s="10" t="e">
        <f>IF('FY2022'!$A223&lt;&gt;"",IF(AND(MONTH($K221) &lt;= 2, MONTH($L221) &gt;= 2), IF($O221 &lt;&gt; "", $E221/$O221, ""), ""),"")</f>
        <v>#VALUE!</v>
      </c>
      <c r="R221" s="10" t="e">
        <f>IF('FY2022'!$A223&lt;&gt;"",IF(AND(MONTH($K221) &lt;= 3, MONTH($L221) &gt;= 3), IF($O221 &lt;&gt; "", $E221/$O221, ""), ""),"")</f>
        <v>#VALUE!</v>
      </c>
      <c r="S221" s="10" t="e">
        <f>IF('FY2022'!$A223&lt;&gt;"",IF(AND(MONTH($K221) &lt;= 4, MONTH($L221) &gt;= 4), IF($O221 &lt;&gt; "", $E221/$O221, ""), ""),"")</f>
        <v>#VALUE!</v>
      </c>
      <c r="T221" s="10" t="e">
        <f>IF('FY2022'!$A223&lt;&gt;"",IF(AND(MONTH($K221) &lt;= 5, MONTH($L221) &gt;= 5), IF($O221 &lt;&gt; "", $E221/$O221, ""), ""),"")</f>
        <v>#VALUE!</v>
      </c>
      <c r="U221" s="10" t="e">
        <f>IF('FY2022'!$A223&lt;&gt;"",IF(AND(MONTH($K221) &lt;= 6, MONTH($L221) &gt;= 6), IF($O221 &lt;&gt; "", $E221/$O221, ""), ""),"")</f>
        <v>#VALUE!</v>
      </c>
      <c r="V221" s="10" t="e">
        <f>IF('FY2022'!$A223&lt;&gt;"",IF(AND(MONTH($K221) &lt;= 7, MONTH($L221) &gt;= 7 ), IF($O221 &lt;&gt; "", $E221/$O221, ""), ""),"")</f>
        <v>#VALUE!</v>
      </c>
      <c r="W221" s="10" t="e">
        <f>IF('FY2022'!$A223&lt;&gt;"",IF(AND(MONTH($K221) &lt;= 8, MONTH($L221) &gt;= 8), IF($O221 &lt;&gt; "", $E221/$O221, ""), ""),"")</f>
        <v>#VALUE!</v>
      </c>
      <c r="X221" s="10" t="e">
        <f>IF('FY2022'!$A223&lt;&gt;"",IF(AND(MONTH($K221) &lt;= 9, MONTH($L221) &gt;= 9), IF($O221 &lt;&gt; "", $E221/$O221, ""), ""),"")</f>
        <v>#VALUE!</v>
      </c>
      <c r="Y221" s="10" t="e">
        <f>IF('FY2022'!$A223&lt;&gt;"",IF(AND(MONTH($K221) &lt;= 10, MONTH($L221) &gt;= 10), IF($O221 &lt;&gt; "", $E221/$O221, ""), ""),"")</f>
        <v>#VALUE!</v>
      </c>
      <c r="Z221" s="10" t="e">
        <f>IF('FY2022'!$A223&lt;&gt;"",IF(AND(MONTH($K221) &lt;= 11, MONTH($L221) &gt;= 11), IF($O221 &lt;&gt; "", $E221/$O221, ""), ""),"")</f>
        <v>#VALUE!</v>
      </c>
      <c r="AA221" s="10" t="e">
        <f>IF('FY2022'!$A223&lt;&gt;"",IF(AND(MONTH($K221) &lt;= 12, MONTH($L221) &gt;= 12), IF($O221 &lt;&gt; "", $E221/$O221, ""), ""),"")</f>
        <v>#VALUE!</v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 t="e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#VALUE!</v>
      </c>
      <c r="L222" s="7" t="e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#VALUE!</v>
      </c>
      <c r="M222" s="7" t="e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#VALUE!</v>
      </c>
      <c r="N222" s="7" t="e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#VALUE!</v>
      </c>
      <c r="O222" s="5" t="e">
        <f t="shared" si="3"/>
        <v>#VALUE!</v>
      </c>
      <c r="P222" s="10" t="e">
        <f>IF('FY2022'!$A224&lt;&gt;"",IF(AND(MONTH($K222) &lt;= 1, MONTH($L222) &gt;= 1), IF($O222 &lt;&gt; "", $E222/$O222, ""), ""),"")</f>
        <v>#VALUE!</v>
      </c>
      <c r="Q222" s="10" t="e">
        <f>IF('FY2022'!$A224&lt;&gt;"",IF(AND(MONTH($K222) &lt;= 2, MONTH($L222) &gt;= 2), IF($O222 &lt;&gt; "", $E222/$O222, ""), ""),"")</f>
        <v>#VALUE!</v>
      </c>
      <c r="R222" s="10" t="e">
        <f>IF('FY2022'!$A224&lt;&gt;"",IF(AND(MONTH($K222) &lt;= 3, MONTH($L222) &gt;= 3), IF($O222 &lt;&gt; "", $E222/$O222, ""), ""),"")</f>
        <v>#VALUE!</v>
      </c>
      <c r="S222" s="10" t="e">
        <f>IF('FY2022'!$A224&lt;&gt;"",IF(AND(MONTH($K222) &lt;= 4, MONTH($L222) &gt;= 4), IF($O222 &lt;&gt; "", $E222/$O222, ""), ""),"")</f>
        <v>#VALUE!</v>
      </c>
      <c r="T222" s="10" t="e">
        <f>IF('FY2022'!$A224&lt;&gt;"",IF(AND(MONTH($K222) &lt;= 5, MONTH($L222) &gt;= 5), IF($O222 &lt;&gt; "", $E222/$O222, ""), ""),"")</f>
        <v>#VALUE!</v>
      </c>
      <c r="U222" s="10" t="e">
        <f>IF('FY2022'!$A224&lt;&gt;"",IF(AND(MONTH($K222) &lt;= 6, MONTH($L222) &gt;= 6), IF($O222 &lt;&gt; "", $E222/$O222, ""), ""),"")</f>
        <v>#VALUE!</v>
      </c>
      <c r="V222" s="10" t="e">
        <f>IF('FY2022'!$A224&lt;&gt;"",IF(AND(MONTH($K222) &lt;= 7, MONTH($L222) &gt;= 7 ), IF($O222 &lt;&gt; "", $E222/$O222, ""), ""),"")</f>
        <v>#VALUE!</v>
      </c>
      <c r="W222" s="10" t="e">
        <f>IF('FY2022'!$A224&lt;&gt;"",IF(AND(MONTH($K222) &lt;= 8, MONTH($L222) &gt;= 8), IF($O222 &lt;&gt; "", $E222/$O222, ""), ""),"")</f>
        <v>#VALUE!</v>
      </c>
      <c r="X222" s="10" t="e">
        <f>IF('FY2022'!$A224&lt;&gt;"",IF(AND(MONTH($K222) &lt;= 9, MONTH($L222) &gt;= 9), IF($O222 &lt;&gt; "", $E222/$O222, ""), ""),"")</f>
        <v>#VALUE!</v>
      </c>
      <c r="Y222" s="10" t="e">
        <f>IF('FY2022'!$A224&lt;&gt;"",IF(AND(MONTH($K222) &lt;= 10, MONTH($L222) &gt;= 10), IF($O222 &lt;&gt; "", $E222/$O222, ""), ""),"")</f>
        <v>#VALUE!</v>
      </c>
      <c r="Z222" s="10" t="e">
        <f>IF('FY2022'!$A224&lt;&gt;"",IF(AND(MONTH($K222) &lt;= 11, MONTH($L222) &gt;= 11), IF($O222 &lt;&gt; "", $E222/$O222, ""), ""),"")</f>
        <v>#VALUE!</v>
      </c>
      <c r="AA222" s="10" t="e">
        <f>IF('FY2022'!$A224&lt;&gt;"",IF(AND(MONTH($K222) &lt;= 12, MONTH($L222) &gt;= 12), IF($O222 &lt;&gt; "", $E222/$O222, ""), ""),"")</f>
        <v>#VALUE!</v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 t="e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#VALUE!</v>
      </c>
      <c r="L223" s="7" t="e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#VALUE!</v>
      </c>
      <c r="M223" s="7" t="e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#VALUE!</v>
      </c>
      <c r="N223" s="7" t="e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#VALUE!</v>
      </c>
      <c r="O223" s="5" t="e">
        <f t="shared" si="3"/>
        <v>#VALUE!</v>
      </c>
      <c r="P223" s="10" t="e">
        <f>IF('FY2022'!$A225&lt;&gt;"",IF(AND(MONTH($K223) &lt;= 1, MONTH($L223) &gt;= 1), IF($O223 &lt;&gt; "", $E223/$O223, ""), ""),"")</f>
        <v>#VALUE!</v>
      </c>
      <c r="Q223" s="10" t="e">
        <f>IF('FY2022'!$A225&lt;&gt;"",IF(AND(MONTH($K223) &lt;= 2, MONTH($L223) &gt;= 2), IF($O223 &lt;&gt; "", $E223/$O223, ""), ""),"")</f>
        <v>#VALUE!</v>
      </c>
      <c r="R223" s="10" t="e">
        <f>IF('FY2022'!$A225&lt;&gt;"",IF(AND(MONTH($K223) &lt;= 3, MONTH($L223) &gt;= 3), IF($O223 &lt;&gt; "", $E223/$O223, ""), ""),"")</f>
        <v>#VALUE!</v>
      </c>
      <c r="S223" s="10" t="e">
        <f>IF('FY2022'!$A225&lt;&gt;"",IF(AND(MONTH($K223) &lt;= 4, MONTH($L223) &gt;= 4), IF($O223 &lt;&gt; "", $E223/$O223, ""), ""),"")</f>
        <v>#VALUE!</v>
      </c>
      <c r="T223" s="10" t="e">
        <f>IF('FY2022'!$A225&lt;&gt;"",IF(AND(MONTH($K223) &lt;= 5, MONTH($L223) &gt;= 5), IF($O223 &lt;&gt; "", $E223/$O223, ""), ""),"")</f>
        <v>#VALUE!</v>
      </c>
      <c r="U223" s="10" t="e">
        <f>IF('FY2022'!$A225&lt;&gt;"",IF(AND(MONTH($K223) &lt;= 6, MONTH($L223) &gt;= 6), IF($O223 &lt;&gt; "", $E223/$O223, ""), ""),"")</f>
        <v>#VALUE!</v>
      </c>
      <c r="V223" s="10" t="e">
        <f>IF('FY2022'!$A225&lt;&gt;"",IF(AND(MONTH($K223) &lt;= 7, MONTH($L223) &gt;= 7 ), IF($O223 &lt;&gt; "", $E223/$O223, ""), ""),"")</f>
        <v>#VALUE!</v>
      </c>
      <c r="W223" s="10" t="e">
        <f>IF('FY2022'!$A225&lt;&gt;"",IF(AND(MONTH($K223) &lt;= 8, MONTH($L223) &gt;= 8), IF($O223 &lt;&gt; "", $E223/$O223, ""), ""),"")</f>
        <v>#VALUE!</v>
      </c>
      <c r="X223" s="10" t="e">
        <f>IF('FY2022'!$A225&lt;&gt;"",IF(AND(MONTH($K223) &lt;= 9, MONTH($L223) &gt;= 9), IF($O223 &lt;&gt; "", $E223/$O223, ""), ""),"")</f>
        <v>#VALUE!</v>
      </c>
      <c r="Y223" s="10" t="e">
        <f>IF('FY2022'!$A225&lt;&gt;"",IF(AND(MONTH($K223) &lt;= 10, MONTH($L223) &gt;= 10), IF($O223 &lt;&gt; "", $E223/$O223, ""), ""),"")</f>
        <v>#VALUE!</v>
      </c>
      <c r="Z223" s="10" t="e">
        <f>IF('FY2022'!$A225&lt;&gt;"",IF(AND(MONTH($K223) &lt;= 11, MONTH($L223) &gt;= 11), IF($O223 &lt;&gt; "", $E223/$O223, ""), ""),"")</f>
        <v>#VALUE!</v>
      </c>
      <c r="AA223" s="10" t="e">
        <f>IF('FY2022'!$A225&lt;&gt;"",IF(AND(MONTH($K223) &lt;= 12, MONTH($L223) &gt;= 12), IF($O223 &lt;&gt; "", $E223/$O223, ""), ""),"")</f>
        <v>#VALUE!</v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 t="e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#VALUE!</v>
      </c>
      <c r="L224" s="7" t="e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#VALUE!</v>
      </c>
      <c r="M224" s="7" t="e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#VALUE!</v>
      </c>
      <c r="N224" s="7" t="e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#VALUE!</v>
      </c>
      <c r="O224" s="5" t="e">
        <f t="shared" si="3"/>
        <v>#VALUE!</v>
      </c>
      <c r="P224" s="10" t="e">
        <f>IF('FY2022'!$A226&lt;&gt;"",IF(AND(MONTH($K224) &lt;= 1, MONTH($L224) &gt;= 1), IF($O224 &lt;&gt; "", $E224/$O224, ""), ""),"")</f>
        <v>#VALUE!</v>
      </c>
      <c r="Q224" s="10" t="e">
        <f>IF('FY2022'!$A226&lt;&gt;"",IF(AND(MONTH($K224) &lt;= 2, MONTH($L224) &gt;= 2), IF($O224 &lt;&gt; "", $E224/$O224, ""), ""),"")</f>
        <v>#VALUE!</v>
      </c>
      <c r="R224" s="10" t="e">
        <f>IF('FY2022'!$A226&lt;&gt;"",IF(AND(MONTH($K224) &lt;= 3, MONTH($L224) &gt;= 3), IF($O224 &lt;&gt; "", $E224/$O224, ""), ""),"")</f>
        <v>#VALUE!</v>
      </c>
      <c r="S224" s="10" t="e">
        <f>IF('FY2022'!$A226&lt;&gt;"",IF(AND(MONTH($K224) &lt;= 4, MONTH($L224) &gt;= 4), IF($O224 &lt;&gt; "", $E224/$O224, ""), ""),"")</f>
        <v>#VALUE!</v>
      </c>
      <c r="T224" s="10" t="e">
        <f>IF('FY2022'!$A226&lt;&gt;"",IF(AND(MONTH($K224) &lt;= 5, MONTH($L224) &gt;= 5), IF($O224 &lt;&gt; "", $E224/$O224, ""), ""),"")</f>
        <v>#VALUE!</v>
      </c>
      <c r="U224" s="10" t="e">
        <f>IF('FY2022'!$A226&lt;&gt;"",IF(AND(MONTH($K224) &lt;= 6, MONTH($L224) &gt;= 6), IF($O224 &lt;&gt; "", $E224/$O224, ""), ""),"")</f>
        <v>#VALUE!</v>
      </c>
      <c r="V224" s="10" t="e">
        <f>IF('FY2022'!$A226&lt;&gt;"",IF(AND(MONTH($K224) &lt;= 7, MONTH($L224) &gt;= 7 ), IF($O224 &lt;&gt; "", $E224/$O224, ""), ""),"")</f>
        <v>#VALUE!</v>
      </c>
      <c r="W224" s="10" t="e">
        <f>IF('FY2022'!$A226&lt;&gt;"",IF(AND(MONTH($K224) &lt;= 8, MONTH($L224) &gt;= 8), IF($O224 &lt;&gt; "", $E224/$O224, ""), ""),"")</f>
        <v>#VALUE!</v>
      </c>
      <c r="X224" s="10" t="e">
        <f>IF('FY2022'!$A226&lt;&gt;"",IF(AND(MONTH($K224) &lt;= 9, MONTH($L224) &gt;= 9), IF($O224 &lt;&gt; "", $E224/$O224, ""), ""),"")</f>
        <v>#VALUE!</v>
      </c>
      <c r="Y224" s="10" t="e">
        <f>IF('FY2022'!$A226&lt;&gt;"",IF(AND(MONTH($K224) &lt;= 10, MONTH($L224) &gt;= 10), IF($O224 &lt;&gt; "", $E224/$O224, ""), ""),"")</f>
        <v>#VALUE!</v>
      </c>
      <c r="Z224" s="10" t="e">
        <f>IF('FY2022'!$A226&lt;&gt;"",IF(AND(MONTH($K224) &lt;= 11, MONTH($L224) &gt;= 11), IF($O224 &lt;&gt; "", $E224/$O224, ""), ""),"")</f>
        <v>#VALUE!</v>
      </c>
      <c r="AA224" s="10" t="e">
        <f>IF('FY2022'!$A226&lt;&gt;"",IF(AND(MONTH($K224) &lt;= 12, MONTH($L224) &gt;= 12), IF($O224 &lt;&gt; "", $E224/$O224, ""), ""),"")</f>
        <v>#VALUE!</v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 t="e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#VALUE!</v>
      </c>
      <c r="L225" s="7" t="e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#VALUE!</v>
      </c>
      <c r="M225" s="7" t="e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#VALUE!</v>
      </c>
      <c r="N225" s="7" t="e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#VALUE!</v>
      </c>
      <c r="O225" s="5" t="e">
        <f t="shared" si="3"/>
        <v>#VALUE!</v>
      </c>
      <c r="P225" s="10" t="e">
        <f>IF('FY2022'!$A227&lt;&gt;"",IF(AND(MONTH($K225) &lt;= 1, MONTH($L225) &gt;= 1), IF($O225 &lt;&gt; "", $E225/$O225, ""), ""),"")</f>
        <v>#VALUE!</v>
      </c>
      <c r="Q225" s="10" t="e">
        <f>IF('FY2022'!$A227&lt;&gt;"",IF(AND(MONTH($K225) &lt;= 2, MONTH($L225) &gt;= 2), IF($O225 &lt;&gt; "", $E225/$O225, ""), ""),"")</f>
        <v>#VALUE!</v>
      </c>
      <c r="R225" s="10" t="e">
        <f>IF('FY2022'!$A227&lt;&gt;"",IF(AND(MONTH($K225) &lt;= 3, MONTH($L225) &gt;= 3), IF($O225 &lt;&gt; "", $E225/$O225, ""), ""),"")</f>
        <v>#VALUE!</v>
      </c>
      <c r="S225" s="10" t="e">
        <f>IF('FY2022'!$A227&lt;&gt;"",IF(AND(MONTH($K225) &lt;= 4, MONTH($L225) &gt;= 4), IF($O225 &lt;&gt; "", $E225/$O225, ""), ""),"")</f>
        <v>#VALUE!</v>
      </c>
      <c r="T225" s="10" t="e">
        <f>IF('FY2022'!$A227&lt;&gt;"",IF(AND(MONTH($K225) &lt;= 5, MONTH($L225) &gt;= 5), IF($O225 &lt;&gt; "", $E225/$O225, ""), ""),"")</f>
        <v>#VALUE!</v>
      </c>
      <c r="U225" s="10" t="e">
        <f>IF('FY2022'!$A227&lt;&gt;"",IF(AND(MONTH($K225) &lt;= 6, MONTH($L225) &gt;= 6), IF($O225 &lt;&gt; "", $E225/$O225, ""), ""),"")</f>
        <v>#VALUE!</v>
      </c>
      <c r="V225" s="10" t="e">
        <f>IF('FY2022'!$A227&lt;&gt;"",IF(AND(MONTH($K225) &lt;= 7, MONTH($L225) &gt;= 7 ), IF($O225 &lt;&gt; "", $E225/$O225, ""), ""),"")</f>
        <v>#VALUE!</v>
      </c>
      <c r="W225" s="10" t="e">
        <f>IF('FY2022'!$A227&lt;&gt;"",IF(AND(MONTH($K225) &lt;= 8, MONTH($L225) &gt;= 8), IF($O225 &lt;&gt; "", $E225/$O225, ""), ""),"")</f>
        <v>#VALUE!</v>
      </c>
      <c r="X225" s="10" t="e">
        <f>IF('FY2022'!$A227&lt;&gt;"",IF(AND(MONTH($K225) &lt;= 9, MONTH($L225) &gt;= 9), IF($O225 &lt;&gt; "", $E225/$O225, ""), ""),"")</f>
        <v>#VALUE!</v>
      </c>
      <c r="Y225" s="10" t="e">
        <f>IF('FY2022'!$A227&lt;&gt;"",IF(AND(MONTH($K225) &lt;= 10, MONTH($L225) &gt;= 10), IF($O225 &lt;&gt; "", $E225/$O225, ""), ""),"")</f>
        <v>#VALUE!</v>
      </c>
      <c r="Z225" s="10" t="e">
        <f>IF('FY2022'!$A227&lt;&gt;"",IF(AND(MONTH($K225) &lt;= 11, MONTH($L225) &gt;= 11), IF($O225 &lt;&gt; "", $E225/$O225, ""), ""),"")</f>
        <v>#VALUE!</v>
      </c>
      <c r="AA225" s="10" t="e">
        <f>IF('FY2022'!$A227&lt;&gt;"",IF(AND(MONTH($K225) &lt;= 12, MONTH($L225) &gt;= 12), IF($O225 &lt;&gt; "", $E225/$O225, ""), ""),"")</f>
        <v>#VALUE!</v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 t="e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#VALUE!</v>
      </c>
      <c r="L226" s="7" t="e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#VALUE!</v>
      </c>
      <c r="M226" s="7" t="e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#VALUE!</v>
      </c>
      <c r="N226" s="7" t="e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#VALUE!</v>
      </c>
      <c r="O226" s="5" t="e">
        <f t="shared" si="3"/>
        <v>#VALUE!</v>
      </c>
      <c r="P226" s="10" t="e">
        <f>IF('FY2022'!$A228&lt;&gt;"",IF(AND(MONTH($K226) &lt;= 1, MONTH($L226) &gt;= 1), IF($O226 &lt;&gt; "", $E226/$O226, ""), ""),"")</f>
        <v>#VALUE!</v>
      </c>
      <c r="Q226" s="10" t="e">
        <f>IF('FY2022'!$A228&lt;&gt;"",IF(AND(MONTH($K226) &lt;= 2, MONTH($L226) &gt;= 2), IF($O226 &lt;&gt; "", $E226/$O226, ""), ""),"")</f>
        <v>#VALUE!</v>
      </c>
      <c r="R226" s="10" t="e">
        <f>IF('FY2022'!$A228&lt;&gt;"",IF(AND(MONTH($K226) &lt;= 3, MONTH($L226) &gt;= 3), IF($O226 &lt;&gt; "", $E226/$O226, ""), ""),"")</f>
        <v>#VALUE!</v>
      </c>
      <c r="S226" s="10" t="e">
        <f>IF('FY2022'!$A228&lt;&gt;"",IF(AND(MONTH($K226) &lt;= 4, MONTH($L226) &gt;= 4), IF($O226 &lt;&gt; "", $E226/$O226, ""), ""),"")</f>
        <v>#VALUE!</v>
      </c>
      <c r="T226" s="10" t="e">
        <f>IF('FY2022'!$A228&lt;&gt;"",IF(AND(MONTH($K226) &lt;= 5, MONTH($L226) &gt;= 5), IF($O226 &lt;&gt; "", $E226/$O226, ""), ""),"")</f>
        <v>#VALUE!</v>
      </c>
      <c r="U226" s="10" t="e">
        <f>IF('FY2022'!$A228&lt;&gt;"",IF(AND(MONTH($K226) &lt;= 6, MONTH($L226) &gt;= 6), IF($O226 &lt;&gt; "", $E226/$O226, ""), ""),"")</f>
        <v>#VALUE!</v>
      </c>
      <c r="V226" s="10" t="e">
        <f>IF('FY2022'!$A228&lt;&gt;"",IF(AND(MONTH($K226) &lt;= 7, MONTH($L226) &gt;= 7 ), IF($O226 &lt;&gt; "", $E226/$O226, ""), ""),"")</f>
        <v>#VALUE!</v>
      </c>
      <c r="W226" s="10" t="e">
        <f>IF('FY2022'!$A228&lt;&gt;"",IF(AND(MONTH($K226) &lt;= 8, MONTH($L226) &gt;= 8), IF($O226 &lt;&gt; "", $E226/$O226, ""), ""),"")</f>
        <v>#VALUE!</v>
      </c>
      <c r="X226" s="10" t="e">
        <f>IF('FY2022'!$A228&lt;&gt;"",IF(AND(MONTH($K226) &lt;= 9, MONTH($L226) &gt;= 9), IF($O226 &lt;&gt; "", $E226/$O226, ""), ""),"")</f>
        <v>#VALUE!</v>
      </c>
      <c r="Y226" s="10" t="e">
        <f>IF('FY2022'!$A228&lt;&gt;"",IF(AND(MONTH($K226) &lt;= 10, MONTH($L226) &gt;= 10), IF($O226 &lt;&gt; "", $E226/$O226, ""), ""),"")</f>
        <v>#VALUE!</v>
      </c>
      <c r="Z226" s="10" t="e">
        <f>IF('FY2022'!$A228&lt;&gt;"",IF(AND(MONTH($K226) &lt;= 11, MONTH($L226) &gt;= 11), IF($O226 &lt;&gt; "", $E226/$O226, ""), ""),"")</f>
        <v>#VALUE!</v>
      </c>
      <c r="AA226" s="10" t="e">
        <f>IF('FY2022'!$A228&lt;&gt;"",IF(AND(MONTH($K226) &lt;= 12, MONTH($L226) &gt;= 12), IF($O226 &lt;&gt; "", $E226/$O226, ""), ""),"")</f>
        <v>#VALUE!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 t="e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#VALUE!</v>
      </c>
      <c r="L227" s="7" t="e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#VALUE!</v>
      </c>
      <c r="M227" s="7" t="e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#VALUE!</v>
      </c>
      <c r="N227" s="7" t="e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#VALUE!</v>
      </c>
      <c r="O227" s="5" t="e">
        <f t="shared" si="3"/>
        <v>#VALUE!</v>
      </c>
      <c r="P227" s="10" t="e">
        <f>IF('FY2022'!$A229&lt;&gt;"",IF(AND(MONTH($K227) &lt;= 1, MONTH($L227) &gt;= 1), IF($O227 &lt;&gt; "", $E227/$O227, ""), ""),"")</f>
        <v>#VALUE!</v>
      </c>
      <c r="Q227" s="10" t="e">
        <f>IF('FY2022'!$A229&lt;&gt;"",IF(AND(MONTH($K227) &lt;= 2, MONTH($L227) &gt;= 2), IF($O227 &lt;&gt; "", $E227/$O227, ""), ""),"")</f>
        <v>#VALUE!</v>
      </c>
      <c r="R227" s="10" t="e">
        <f>IF('FY2022'!$A229&lt;&gt;"",IF(AND(MONTH($K227) &lt;= 3, MONTH($L227) &gt;= 3), IF($O227 &lt;&gt; "", $E227/$O227, ""), ""),"")</f>
        <v>#VALUE!</v>
      </c>
      <c r="S227" s="10" t="e">
        <f>IF('FY2022'!$A229&lt;&gt;"",IF(AND(MONTH($K227) &lt;= 4, MONTH($L227) &gt;= 4), IF($O227 &lt;&gt; "", $E227/$O227, ""), ""),"")</f>
        <v>#VALUE!</v>
      </c>
      <c r="T227" s="10" t="e">
        <f>IF('FY2022'!$A229&lt;&gt;"",IF(AND(MONTH($K227) &lt;= 5, MONTH($L227) &gt;= 5), IF($O227 &lt;&gt; "", $E227/$O227, ""), ""),"")</f>
        <v>#VALUE!</v>
      </c>
      <c r="U227" s="10" t="e">
        <f>IF('FY2022'!$A229&lt;&gt;"",IF(AND(MONTH($K227) &lt;= 6, MONTH($L227) &gt;= 6), IF($O227 &lt;&gt; "", $E227/$O227, ""), ""),"")</f>
        <v>#VALUE!</v>
      </c>
      <c r="V227" s="10" t="e">
        <f>IF('FY2022'!$A229&lt;&gt;"",IF(AND(MONTH($K227) &lt;= 7, MONTH($L227) &gt;= 7 ), IF($O227 &lt;&gt; "", $E227/$O227, ""), ""),"")</f>
        <v>#VALUE!</v>
      </c>
      <c r="W227" s="10" t="e">
        <f>IF('FY2022'!$A229&lt;&gt;"",IF(AND(MONTH($K227) &lt;= 8, MONTH($L227) &gt;= 8), IF($O227 &lt;&gt; "", $E227/$O227, ""), ""),"")</f>
        <v>#VALUE!</v>
      </c>
      <c r="X227" s="10" t="e">
        <f>IF('FY2022'!$A229&lt;&gt;"",IF(AND(MONTH($K227) &lt;= 9, MONTH($L227) &gt;= 9), IF($O227 &lt;&gt; "", $E227/$O227, ""), ""),"")</f>
        <v>#VALUE!</v>
      </c>
      <c r="Y227" s="10" t="e">
        <f>IF('FY2022'!$A229&lt;&gt;"",IF(AND(MONTH($K227) &lt;= 10, MONTH($L227) &gt;= 10), IF($O227 &lt;&gt; "", $E227/$O227, ""), ""),"")</f>
        <v>#VALUE!</v>
      </c>
      <c r="Z227" s="10" t="e">
        <f>IF('FY2022'!$A229&lt;&gt;"",IF(AND(MONTH($K227) &lt;= 11, MONTH($L227) &gt;= 11), IF($O227 &lt;&gt; "", $E227/$O227, ""), ""),"")</f>
        <v>#VALUE!</v>
      </c>
      <c r="AA227" s="10" t="e">
        <f>IF('FY2022'!$A229&lt;&gt;"",IF(AND(MONTH($K227) &lt;= 12, MONTH($L227) &gt;= 12), IF($O227 &lt;&gt; "", $E227/$O227, ""), ""),"")</f>
        <v>#VALUE!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 t="e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#VALUE!</v>
      </c>
      <c r="L228" s="7" t="e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#VALUE!</v>
      </c>
      <c r="M228" s="7" t="e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#VALUE!</v>
      </c>
      <c r="N228" s="7" t="e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#VALUE!</v>
      </c>
      <c r="O228" s="5" t="e">
        <f t="shared" si="3"/>
        <v>#VALUE!</v>
      </c>
      <c r="P228" s="10" t="e">
        <f>IF('FY2022'!$A230&lt;&gt;"",IF(AND(MONTH($K228) &lt;= 1, MONTH($L228) &gt;= 1), IF($O228 &lt;&gt; "", $E228/$O228, ""), ""),"")</f>
        <v>#VALUE!</v>
      </c>
      <c r="Q228" s="10" t="e">
        <f>IF('FY2022'!$A230&lt;&gt;"",IF(AND(MONTH($K228) &lt;= 2, MONTH($L228) &gt;= 2), IF($O228 &lt;&gt; "", $E228/$O228, ""), ""),"")</f>
        <v>#VALUE!</v>
      </c>
      <c r="R228" s="10" t="e">
        <f>IF('FY2022'!$A230&lt;&gt;"",IF(AND(MONTH($K228) &lt;= 3, MONTH($L228) &gt;= 3), IF($O228 &lt;&gt; "", $E228/$O228, ""), ""),"")</f>
        <v>#VALUE!</v>
      </c>
      <c r="S228" s="10" t="e">
        <f>IF('FY2022'!$A230&lt;&gt;"",IF(AND(MONTH($K228) &lt;= 4, MONTH($L228) &gt;= 4), IF($O228 &lt;&gt; "", $E228/$O228, ""), ""),"")</f>
        <v>#VALUE!</v>
      </c>
      <c r="T228" s="10" t="e">
        <f>IF('FY2022'!$A230&lt;&gt;"",IF(AND(MONTH($K228) &lt;= 5, MONTH($L228) &gt;= 5), IF($O228 &lt;&gt; "", $E228/$O228, ""), ""),"")</f>
        <v>#VALUE!</v>
      </c>
      <c r="U228" s="10" t="e">
        <f>IF('FY2022'!$A230&lt;&gt;"",IF(AND(MONTH($K228) &lt;= 6, MONTH($L228) &gt;= 6), IF($O228 &lt;&gt; "", $E228/$O228, ""), ""),"")</f>
        <v>#VALUE!</v>
      </c>
      <c r="V228" s="10" t="e">
        <f>IF('FY2022'!$A230&lt;&gt;"",IF(AND(MONTH($K228) &lt;= 7, MONTH($L228) &gt;= 7 ), IF($O228 &lt;&gt; "", $E228/$O228, ""), ""),"")</f>
        <v>#VALUE!</v>
      </c>
      <c r="W228" s="10" t="e">
        <f>IF('FY2022'!$A230&lt;&gt;"",IF(AND(MONTH($K228) &lt;= 8, MONTH($L228) &gt;= 8), IF($O228 &lt;&gt; "", $E228/$O228, ""), ""),"")</f>
        <v>#VALUE!</v>
      </c>
      <c r="X228" s="10" t="e">
        <f>IF('FY2022'!$A230&lt;&gt;"",IF(AND(MONTH($K228) &lt;= 9, MONTH($L228) &gt;= 9), IF($O228 &lt;&gt; "", $E228/$O228, ""), ""),"")</f>
        <v>#VALUE!</v>
      </c>
      <c r="Y228" s="10" t="e">
        <f>IF('FY2022'!$A230&lt;&gt;"",IF(AND(MONTH($K228) &lt;= 10, MONTH($L228) &gt;= 10), IF($O228 &lt;&gt; "", $E228/$O228, ""), ""),"")</f>
        <v>#VALUE!</v>
      </c>
      <c r="Z228" s="10" t="e">
        <f>IF('FY2022'!$A230&lt;&gt;"",IF(AND(MONTH($K228) &lt;= 11, MONTH($L228) &gt;= 11), IF($O228 &lt;&gt; "", $E228/$O228, ""), ""),"")</f>
        <v>#VALUE!</v>
      </c>
      <c r="AA228" s="10" t="e">
        <f>IF('FY2022'!$A230&lt;&gt;"",IF(AND(MONTH($K228) &lt;= 12, MONTH($L228) &gt;= 12), IF($O228 &lt;&gt; "", $E228/$O228, ""), ""),"")</f>
        <v>#VALUE!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 t="e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#VALUE!</v>
      </c>
      <c r="L229" s="7" t="e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#VALUE!</v>
      </c>
      <c r="M229" s="7" t="e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#VALUE!</v>
      </c>
      <c r="N229" s="7" t="e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#VALUE!</v>
      </c>
      <c r="O229" s="5" t="e">
        <f t="shared" si="3"/>
        <v>#VALUE!</v>
      </c>
      <c r="P229" s="10" t="e">
        <f>IF('FY2022'!$A231&lt;&gt;"",IF(AND(MONTH($K229) &lt;= 1, MONTH($L229) &gt;= 1), IF($O229 &lt;&gt; "", $E229/$O229, ""), ""),"")</f>
        <v>#VALUE!</v>
      </c>
      <c r="Q229" s="10" t="e">
        <f>IF('FY2022'!$A231&lt;&gt;"",IF(AND(MONTH($K229) &lt;= 2, MONTH($L229) &gt;= 2), IF($O229 &lt;&gt; "", $E229/$O229, ""), ""),"")</f>
        <v>#VALUE!</v>
      </c>
      <c r="R229" s="10" t="e">
        <f>IF('FY2022'!$A231&lt;&gt;"",IF(AND(MONTH($K229) &lt;= 3, MONTH($L229) &gt;= 3), IF($O229 &lt;&gt; "", $E229/$O229, ""), ""),"")</f>
        <v>#VALUE!</v>
      </c>
      <c r="S229" s="10" t="e">
        <f>IF('FY2022'!$A231&lt;&gt;"",IF(AND(MONTH($K229) &lt;= 4, MONTH($L229) &gt;= 4), IF($O229 &lt;&gt; "", $E229/$O229, ""), ""),"")</f>
        <v>#VALUE!</v>
      </c>
      <c r="T229" s="10" t="e">
        <f>IF('FY2022'!$A231&lt;&gt;"",IF(AND(MONTH($K229) &lt;= 5, MONTH($L229) &gt;= 5), IF($O229 &lt;&gt; "", $E229/$O229, ""), ""),"")</f>
        <v>#VALUE!</v>
      </c>
      <c r="U229" s="10" t="e">
        <f>IF('FY2022'!$A231&lt;&gt;"",IF(AND(MONTH($K229) &lt;= 6, MONTH($L229) &gt;= 6), IF($O229 &lt;&gt; "", $E229/$O229, ""), ""),"")</f>
        <v>#VALUE!</v>
      </c>
      <c r="V229" s="10" t="e">
        <f>IF('FY2022'!$A231&lt;&gt;"",IF(AND(MONTH($K229) &lt;= 7, MONTH($L229) &gt;= 7 ), IF($O229 &lt;&gt; "", $E229/$O229, ""), ""),"")</f>
        <v>#VALUE!</v>
      </c>
      <c r="W229" s="10" t="e">
        <f>IF('FY2022'!$A231&lt;&gt;"",IF(AND(MONTH($K229) &lt;= 8, MONTH($L229) &gt;= 8), IF($O229 &lt;&gt; "", $E229/$O229, ""), ""),"")</f>
        <v>#VALUE!</v>
      </c>
      <c r="X229" s="10" t="e">
        <f>IF('FY2022'!$A231&lt;&gt;"",IF(AND(MONTH($K229) &lt;= 9, MONTH($L229) &gt;= 9), IF($O229 &lt;&gt; "", $E229/$O229, ""), ""),"")</f>
        <v>#VALUE!</v>
      </c>
      <c r="Y229" s="10" t="e">
        <f>IF('FY2022'!$A231&lt;&gt;"",IF(AND(MONTH($K229) &lt;= 10, MONTH($L229) &gt;= 10), IF($O229 &lt;&gt; "", $E229/$O229, ""), ""),"")</f>
        <v>#VALUE!</v>
      </c>
      <c r="Z229" s="10" t="e">
        <f>IF('FY2022'!$A231&lt;&gt;"",IF(AND(MONTH($K229) &lt;= 11, MONTH($L229) &gt;= 11), IF($O229 &lt;&gt; "", $E229/$O229, ""), ""),"")</f>
        <v>#VALUE!</v>
      </c>
      <c r="AA229" s="10" t="e">
        <f>IF('FY2022'!$A231&lt;&gt;"",IF(AND(MONTH($K229) &lt;= 12, MONTH($L229) &gt;= 12), IF($O229 &lt;&gt; "", $E229/$O229, ""), ""),"")</f>
        <v>#VALUE!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 t="e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#VALUE!</v>
      </c>
      <c r="L230" s="7" t="e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#VALUE!</v>
      </c>
      <c r="M230" s="7" t="e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#VALUE!</v>
      </c>
      <c r="N230" s="7" t="e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#VALUE!</v>
      </c>
      <c r="O230" s="5" t="e">
        <f t="shared" si="3"/>
        <v>#VALUE!</v>
      </c>
      <c r="P230" s="10" t="e">
        <f>IF('FY2022'!$A232&lt;&gt;"",IF(AND(MONTH($K230) &lt;= 1, MONTH($L230) &gt;= 1), IF($O230 &lt;&gt; "", $E230/$O230, ""), ""),"")</f>
        <v>#VALUE!</v>
      </c>
      <c r="Q230" s="10" t="e">
        <f>IF('FY2022'!$A232&lt;&gt;"",IF(AND(MONTH($K230) &lt;= 2, MONTH($L230) &gt;= 2), IF($O230 &lt;&gt; "", $E230/$O230, ""), ""),"")</f>
        <v>#VALUE!</v>
      </c>
      <c r="R230" s="10" t="e">
        <f>IF('FY2022'!$A232&lt;&gt;"",IF(AND(MONTH($K230) &lt;= 3, MONTH($L230) &gt;= 3), IF($O230 &lt;&gt; "", $E230/$O230, ""), ""),"")</f>
        <v>#VALUE!</v>
      </c>
      <c r="S230" s="10" t="e">
        <f>IF('FY2022'!$A232&lt;&gt;"",IF(AND(MONTH($K230) &lt;= 4, MONTH($L230) &gt;= 4), IF($O230 &lt;&gt; "", $E230/$O230, ""), ""),"")</f>
        <v>#VALUE!</v>
      </c>
      <c r="T230" s="10" t="e">
        <f>IF('FY2022'!$A232&lt;&gt;"",IF(AND(MONTH($K230) &lt;= 5, MONTH($L230) &gt;= 5), IF($O230 &lt;&gt; "", $E230/$O230, ""), ""),"")</f>
        <v>#VALUE!</v>
      </c>
      <c r="U230" s="10" t="e">
        <f>IF('FY2022'!$A232&lt;&gt;"",IF(AND(MONTH($K230) &lt;= 6, MONTH($L230) &gt;= 6), IF($O230 &lt;&gt; "", $E230/$O230, ""), ""),"")</f>
        <v>#VALUE!</v>
      </c>
      <c r="V230" s="10" t="e">
        <f>IF('FY2022'!$A232&lt;&gt;"",IF(AND(MONTH($K230) &lt;= 7, MONTH($L230) &gt;= 7 ), IF($O230 &lt;&gt; "", $E230/$O230, ""), ""),"")</f>
        <v>#VALUE!</v>
      </c>
      <c r="W230" s="10" t="e">
        <f>IF('FY2022'!$A232&lt;&gt;"",IF(AND(MONTH($K230) &lt;= 8, MONTH($L230) &gt;= 8), IF($O230 &lt;&gt; "", $E230/$O230, ""), ""),"")</f>
        <v>#VALUE!</v>
      </c>
      <c r="X230" s="10" t="e">
        <f>IF('FY2022'!$A232&lt;&gt;"",IF(AND(MONTH($K230) &lt;= 9, MONTH($L230) &gt;= 9), IF($O230 &lt;&gt; "", $E230/$O230, ""), ""),"")</f>
        <v>#VALUE!</v>
      </c>
      <c r="Y230" s="10" t="e">
        <f>IF('FY2022'!$A232&lt;&gt;"",IF(AND(MONTH($K230) &lt;= 10, MONTH($L230) &gt;= 10), IF($O230 &lt;&gt; "", $E230/$O230, ""), ""),"")</f>
        <v>#VALUE!</v>
      </c>
      <c r="Z230" s="10" t="e">
        <f>IF('FY2022'!$A232&lt;&gt;"",IF(AND(MONTH($K230) &lt;= 11, MONTH($L230) &gt;= 11), IF($O230 &lt;&gt; "", $E230/$O230, ""), ""),"")</f>
        <v>#VALUE!</v>
      </c>
      <c r="AA230" s="10" t="e">
        <f>IF('FY2022'!$A232&lt;&gt;"",IF(AND(MONTH($K230) &lt;= 12, MONTH($L230) &gt;= 12), IF($O230 &lt;&gt; "", $E230/$O230, ""), ""),"")</f>
        <v>#VALUE!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 t="e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#VALUE!</v>
      </c>
      <c r="L231" s="7" t="e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#VALUE!</v>
      </c>
      <c r="M231" s="7" t="e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#VALUE!</v>
      </c>
      <c r="N231" s="7" t="e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#VALUE!</v>
      </c>
      <c r="O231" s="5" t="e">
        <f t="shared" si="3"/>
        <v>#VALUE!</v>
      </c>
      <c r="P231" s="10" t="e">
        <f>IF('FY2022'!$A233&lt;&gt;"",IF(AND(MONTH($K231) &lt;= 1, MONTH($L231) &gt;= 1), IF($O231 &lt;&gt; "", $E231/$O231, ""), ""),"")</f>
        <v>#VALUE!</v>
      </c>
      <c r="Q231" s="10" t="e">
        <f>IF('FY2022'!$A233&lt;&gt;"",IF(AND(MONTH($K231) &lt;= 2, MONTH($L231) &gt;= 2), IF($O231 &lt;&gt; "", $E231/$O231, ""), ""),"")</f>
        <v>#VALUE!</v>
      </c>
      <c r="R231" s="10" t="e">
        <f>IF('FY2022'!$A233&lt;&gt;"",IF(AND(MONTH($K231) &lt;= 3, MONTH($L231) &gt;= 3), IF($O231 &lt;&gt; "", $E231/$O231, ""), ""),"")</f>
        <v>#VALUE!</v>
      </c>
      <c r="S231" s="10" t="e">
        <f>IF('FY2022'!$A233&lt;&gt;"",IF(AND(MONTH($K231) &lt;= 4, MONTH($L231) &gt;= 4), IF($O231 &lt;&gt; "", $E231/$O231, ""), ""),"")</f>
        <v>#VALUE!</v>
      </c>
      <c r="T231" s="10" t="e">
        <f>IF('FY2022'!$A233&lt;&gt;"",IF(AND(MONTH($K231) &lt;= 5, MONTH($L231) &gt;= 5), IF($O231 &lt;&gt; "", $E231/$O231, ""), ""),"")</f>
        <v>#VALUE!</v>
      </c>
      <c r="U231" s="10" t="e">
        <f>IF('FY2022'!$A233&lt;&gt;"",IF(AND(MONTH($K231) &lt;= 6, MONTH($L231) &gt;= 6), IF($O231 &lt;&gt; "", $E231/$O231, ""), ""),"")</f>
        <v>#VALUE!</v>
      </c>
      <c r="V231" s="10" t="e">
        <f>IF('FY2022'!$A233&lt;&gt;"",IF(AND(MONTH($K231) &lt;= 7, MONTH($L231) &gt;= 7 ), IF($O231 &lt;&gt; "", $E231/$O231, ""), ""),"")</f>
        <v>#VALUE!</v>
      </c>
      <c r="W231" s="10" t="e">
        <f>IF('FY2022'!$A233&lt;&gt;"",IF(AND(MONTH($K231) &lt;= 8, MONTH($L231) &gt;= 8), IF($O231 &lt;&gt; "", $E231/$O231, ""), ""),"")</f>
        <v>#VALUE!</v>
      </c>
      <c r="X231" s="10" t="e">
        <f>IF('FY2022'!$A233&lt;&gt;"",IF(AND(MONTH($K231) &lt;= 9, MONTH($L231) &gt;= 9), IF($O231 &lt;&gt; "", $E231/$O231, ""), ""),"")</f>
        <v>#VALUE!</v>
      </c>
      <c r="Y231" s="10" t="e">
        <f>IF('FY2022'!$A233&lt;&gt;"",IF(AND(MONTH($K231) &lt;= 10, MONTH($L231) &gt;= 10), IF($O231 &lt;&gt; "", $E231/$O231, ""), ""),"")</f>
        <v>#VALUE!</v>
      </c>
      <c r="Z231" s="10" t="e">
        <f>IF('FY2022'!$A233&lt;&gt;"",IF(AND(MONTH($K231) &lt;= 11, MONTH($L231) &gt;= 11), IF($O231 &lt;&gt; "", $E231/$O231, ""), ""),"")</f>
        <v>#VALUE!</v>
      </c>
      <c r="AA231" s="10" t="e">
        <f>IF('FY2022'!$A233&lt;&gt;"",IF(AND(MONTH($K231) &lt;= 12, MONTH($L231) &gt;= 12), IF($O231 &lt;&gt; "", $E231/$O231, ""), ""),"")</f>
        <v>#VALUE!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 t="e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#VALUE!</v>
      </c>
      <c r="L232" s="7" t="e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#VALUE!</v>
      </c>
      <c r="M232" s="7" t="e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#VALUE!</v>
      </c>
      <c r="N232" s="7" t="e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#VALUE!</v>
      </c>
      <c r="O232" s="5" t="e">
        <f t="shared" si="3"/>
        <v>#VALUE!</v>
      </c>
      <c r="P232" s="10" t="e">
        <f>IF('FY2022'!$A234&lt;&gt;"",IF(AND(MONTH($K232) &lt;= 1, MONTH($L232) &gt;= 1), IF($O232 &lt;&gt; "", $E232/$O232, ""), ""),"")</f>
        <v>#VALUE!</v>
      </c>
      <c r="Q232" s="10" t="e">
        <f>IF('FY2022'!$A234&lt;&gt;"",IF(AND(MONTH($K232) &lt;= 2, MONTH($L232) &gt;= 2), IF($O232 &lt;&gt; "", $E232/$O232, ""), ""),"")</f>
        <v>#VALUE!</v>
      </c>
      <c r="R232" s="10" t="e">
        <f>IF('FY2022'!$A234&lt;&gt;"",IF(AND(MONTH($K232) &lt;= 3, MONTH($L232) &gt;= 3), IF($O232 &lt;&gt; "", $E232/$O232, ""), ""),"")</f>
        <v>#VALUE!</v>
      </c>
      <c r="S232" s="10" t="e">
        <f>IF('FY2022'!$A234&lt;&gt;"",IF(AND(MONTH($K232) &lt;= 4, MONTH($L232) &gt;= 4), IF($O232 &lt;&gt; "", $E232/$O232, ""), ""),"")</f>
        <v>#VALUE!</v>
      </c>
      <c r="T232" s="10" t="e">
        <f>IF('FY2022'!$A234&lt;&gt;"",IF(AND(MONTH($K232) &lt;= 5, MONTH($L232) &gt;= 5), IF($O232 &lt;&gt; "", $E232/$O232, ""), ""),"")</f>
        <v>#VALUE!</v>
      </c>
      <c r="U232" s="10" t="e">
        <f>IF('FY2022'!$A234&lt;&gt;"",IF(AND(MONTH($K232) &lt;= 6, MONTH($L232) &gt;= 6), IF($O232 &lt;&gt; "", $E232/$O232, ""), ""),"")</f>
        <v>#VALUE!</v>
      </c>
      <c r="V232" s="10" t="e">
        <f>IF('FY2022'!$A234&lt;&gt;"",IF(AND(MONTH($K232) &lt;= 7, MONTH($L232) &gt;= 7 ), IF($O232 &lt;&gt; "", $E232/$O232, ""), ""),"")</f>
        <v>#VALUE!</v>
      </c>
      <c r="W232" s="10" t="e">
        <f>IF('FY2022'!$A234&lt;&gt;"",IF(AND(MONTH($K232) &lt;= 8, MONTH($L232) &gt;= 8), IF($O232 &lt;&gt; "", $E232/$O232, ""), ""),"")</f>
        <v>#VALUE!</v>
      </c>
      <c r="X232" s="10" t="e">
        <f>IF('FY2022'!$A234&lt;&gt;"",IF(AND(MONTH($K232) &lt;= 9, MONTH($L232) &gt;= 9), IF($O232 &lt;&gt; "", $E232/$O232, ""), ""),"")</f>
        <v>#VALUE!</v>
      </c>
      <c r="Y232" s="10" t="e">
        <f>IF('FY2022'!$A234&lt;&gt;"",IF(AND(MONTH($K232) &lt;= 10, MONTH($L232) &gt;= 10), IF($O232 &lt;&gt; "", $E232/$O232, ""), ""),"")</f>
        <v>#VALUE!</v>
      </c>
      <c r="Z232" s="10" t="e">
        <f>IF('FY2022'!$A234&lt;&gt;"",IF(AND(MONTH($K232) &lt;= 11, MONTH($L232) &gt;= 11), IF($O232 &lt;&gt; "", $E232/$O232, ""), ""),"")</f>
        <v>#VALUE!</v>
      </c>
      <c r="AA232" s="10" t="e">
        <f>IF('FY2022'!$A234&lt;&gt;"",IF(AND(MONTH($K232) &lt;= 12, MONTH($L232) &gt;= 12), IF($O232 &lt;&gt; "", $E232/$O232, ""), ""),"")</f>
        <v>#VALUE!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 t="e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#VALUE!</v>
      </c>
      <c r="L233" s="7" t="e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#VALUE!</v>
      </c>
      <c r="M233" s="7" t="e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#VALUE!</v>
      </c>
      <c r="N233" s="7" t="e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#VALUE!</v>
      </c>
      <c r="O233" s="5" t="e">
        <f t="shared" si="3"/>
        <v>#VALUE!</v>
      </c>
      <c r="P233" s="10" t="e">
        <f>IF('FY2022'!$A235&lt;&gt;"",IF(AND(MONTH($K233) &lt;= 1, MONTH($L233) &gt;= 1), IF($O233 &lt;&gt; "", $E233/$O233, ""), ""),"")</f>
        <v>#VALUE!</v>
      </c>
      <c r="Q233" s="10" t="e">
        <f>IF('FY2022'!$A235&lt;&gt;"",IF(AND(MONTH($K233) &lt;= 2, MONTH($L233) &gt;= 2), IF($O233 &lt;&gt; "", $E233/$O233, ""), ""),"")</f>
        <v>#VALUE!</v>
      </c>
      <c r="R233" s="10" t="e">
        <f>IF('FY2022'!$A235&lt;&gt;"",IF(AND(MONTH($K233) &lt;= 3, MONTH($L233) &gt;= 3), IF($O233 &lt;&gt; "", $E233/$O233, ""), ""),"")</f>
        <v>#VALUE!</v>
      </c>
      <c r="S233" s="10" t="e">
        <f>IF('FY2022'!$A235&lt;&gt;"",IF(AND(MONTH($K233) &lt;= 4, MONTH($L233) &gt;= 4), IF($O233 &lt;&gt; "", $E233/$O233, ""), ""),"")</f>
        <v>#VALUE!</v>
      </c>
      <c r="T233" s="10" t="e">
        <f>IF('FY2022'!$A235&lt;&gt;"",IF(AND(MONTH($K233) &lt;= 5, MONTH($L233) &gt;= 5), IF($O233 &lt;&gt; "", $E233/$O233, ""), ""),"")</f>
        <v>#VALUE!</v>
      </c>
      <c r="U233" s="10" t="e">
        <f>IF('FY2022'!$A235&lt;&gt;"",IF(AND(MONTH($K233) &lt;= 6, MONTH($L233) &gt;= 6), IF($O233 &lt;&gt; "", $E233/$O233, ""), ""),"")</f>
        <v>#VALUE!</v>
      </c>
      <c r="V233" s="10" t="e">
        <f>IF('FY2022'!$A235&lt;&gt;"",IF(AND(MONTH($K233) &lt;= 7, MONTH($L233) &gt;= 7 ), IF($O233 &lt;&gt; "", $E233/$O233, ""), ""),"")</f>
        <v>#VALUE!</v>
      </c>
      <c r="W233" s="10" t="e">
        <f>IF('FY2022'!$A235&lt;&gt;"",IF(AND(MONTH($K233) &lt;= 8, MONTH($L233) &gt;= 8), IF($O233 &lt;&gt; "", $E233/$O233, ""), ""),"")</f>
        <v>#VALUE!</v>
      </c>
      <c r="X233" s="10" t="e">
        <f>IF('FY2022'!$A235&lt;&gt;"",IF(AND(MONTH($K233) &lt;= 9, MONTH($L233) &gt;= 9), IF($O233 &lt;&gt; "", $E233/$O233, ""), ""),"")</f>
        <v>#VALUE!</v>
      </c>
      <c r="Y233" s="10" t="e">
        <f>IF('FY2022'!$A235&lt;&gt;"",IF(AND(MONTH($K233) &lt;= 10, MONTH($L233) &gt;= 10), IF($O233 &lt;&gt; "", $E233/$O233, ""), ""),"")</f>
        <v>#VALUE!</v>
      </c>
      <c r="Z233" s="10" t="e">
        <f>IF('FY2022'!$A235&lt;&gt;"",IF(AND(MONTH($K233) &lt;= 11, MONTH($L233) &gt;= 11), IF($O233 &lt;&gt; "", $E233/$O233, ""), ""),"")</f>
        <v>#VALUE!</v>
      </c>
      <c r="AA233" s="10" t="e">
        <f>IF('FY2022'!$A235&lt;&gt;"",IF(AND(MONTH($K233) &lt;= 12, MONTH($L233) &gt;= 12), IF($O233 &lt;&gt; "", $E233/$O233, ""), ""),"")</f>
        <v>#VALUE!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 t="e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#VALUE!</v>
      </c>
      <c r="L234" s="7" t="e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#VALUE!</v>
      </c>
      <c r="M234" s="7" t="e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#VALUE!</v>
      </c>
      <c r="N234" s="7" t="e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#VALUE!</v>
      </c>
      <c r="O234" s="5" t="e">
        <f t="shared" si="3"/>
        <v>#VALUE!</v>
      </c>
      <c r="P234" s="10" t="e">
        <f>IF('FY2022'!$A236&lt;&gt;"",IF(AND(MONTH($K234) &lt;= 1, MONTH($L234) &gt;= 1), IF($O234 &lt;&gt; "", $E234/$O234, ""), ""),"")</f>
        <v>#VALUE!</v>
      </c>
      <c r="Q234" s="10" t="e">
        <f>IF('FY2022'!$A236&lt;&gt;"",IF(AND(MONTH($K234) &lt;= 2, MONTH($L234) &gt;= 2), IF($O234 &lt;&gt; "", $E234/$O234, ""), ""),"")</f>
        <v>#VALUE!</v>
      </c>
      <c r="R234" s="10" t="e">
        <f>IF('FY2022'!$A236&lt;&gt;"",IF(AND(MONTH($K234) &lt;= 3, MONTH($L234) &gt;= 3), IF($O234 &lt;&gt; "", $E234/$O234, ""), ""),"")</f>
        <v>#VALUE!</v>
      </c>
      <c r="S234" s="10" t="e">
        <f>IF('FY2022'!$A236&lt;&gt;"",IF(AND(MONTH($K234) &lt;= 4, MONTH($L234) &gt;= 4), IF($O234 &lt;&gt; "", $E234/$O234, ""), ""),"")</f>
        <v>#VALUE!</v>
      </c>
      <c r="T234" s="10" t="e">
        <f>IF('FY2022'!$A236&lt;&gt;"",IF(AND(MONTH($K234) &lt;= 5, MONTH($L234) &gt;= 5), IF($O234 &lt;&gt; "", $E234/$O234, ""), ""),"")</f>
        <v>#VALUE!</v>
      </c>
      <c r="U234" s="10" t="e">
        <f>IF('FY2022'!$A236&lt;&gt;"",IF(AND(MONTH($K234) &lt;= 6, MONTH($L234) &gt;= 6), IF($O234 &lt;&gt; "", $E234/$O234, ""), ""),"")</f>
        <v>#VALUE!</v>
      </c>
      <c r="V234" s="10" t="e">
        <f>IF('FY2022'!$A236&lt;&gt;"",IF(AND(MONTH($K234) &lt;= 7, MONTH($L234) &gt;= 7 ), IF($O234 &lt;&gt; "", $E234/$O234, ""), ""),"")</f>
        <v>#VALUE!</v>
      </c>
      <c r="W234" s="10" t="e">
        <f>IF('FY2022'!$A236&lt;&gt;"",IF(AND(MONTH($K234) &lt;= 8, MONTH($L234) &gt;= 8), IF($O234 &lt;&gt; "", $E234/$O234, ""), ""),"")</f>
        <v>#VALUE!</v>
      </c>
      <c r="X234" s="10" t="e">
        <f>IF('FY2022'!$A236&lt;&gt;"",IF(AND(MONTH($K234) &lt;= 9, MONTH($L234) &gt;= 9), IF($O234 &lt;&gt; "", $E234/$O234, ""), ""),"")</f>
        <v>#VALUE!</v>
      </c>
      <c r="Y234" s="10" t="e">
        <f>IF('FY2022'!$A236&lt;&gt;"",IF(AND(MONTH($K234) &lt;= 10, MONTH($L234) &gt;= 10), IF($O234 &lt;&gt; "", $E234/$O234, ""), ""),"")</f>
        <v>#VALUE!</v>
      </c>
      <c r="Z234" s="10" t="e">
        <f>IF('FY2022'!$A236&lt;&gt;"",IF(AND(MONTH($K234) &lt;= 11, MONTH($L234) &gt;= 11), IF($O234 &lt;&gt; "", $E234/$O234, ""), ""),"")</f>
        <v>#VALUE!</v>
      </c>
      <c r="AA234" s="10" t="e">
        <f>IF('FY2022'!$A236&lt;&gt;"",IF(AND(MONTH($K234) &lt;= 12, MONTH($L234) &gt;= 12), IF($O234 &lt;&gt; "", $E234/$O234, ""), ""),"")</f>
        <v>#VALUE!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 t="e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#VALUE!</v>
      </c>
      <c r="L235" s="7" t="e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#VALUE!</v>
      </c>
      <c r="M235" s="7" t="e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#VALUE!</v>
      </c>
      <c r="N235" s="7" t="e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#VALUE!</v>
      </c>
      <c r="O235" s="5" t="e">
        <f t="shared" si="3"/>
        <v>#VALUE!</v>
      </c>
      <c r="P235" s="10" t="e">
        <f>IF('FY2022'!$A237&lt;&gt;"",IF(AND(MONTH($K235) &lt;= 1, MONTH($L235) &gt;= 1), IF($O235 &lt;&gt; "", $E235/$O235, ""), ""),"")</f>
        <v>#VALUE!</v>
      </c>
      <c r="Q235" s="10" t="e">
        <f>IF('FY2022'!$A237&lt;&gt;"",IF(AND(MONTH($K235) &lt;= 2, MONTH($L235) &gt;= 2), IF($O235 &lt;&gt; "", $E235/$O235, ""), ""),"")</f>
        <v>#VALUE!</v>
      </c>
      <c r="R235" s="10" t="e">
        <f>IF('FY2022'!$A237&lt;&gt;"",IF(AND(MONTH($K235) &lt;= 3, MONTH($L235) &gt;= 3), IF($O235 &lt;&gt; "", $E235/$O235, ""), ""),"")</f>
        <v>#VALUE!</v>
      </c>
      <c r="S235" s="10" t="e">
        <f>IF('FY2022'!$A237&lt;&gt;"",IF(AND(MONTH($K235) &lt;= 4, MONTH($L235) &gt;= 4), IF($O235 &lt;&gt; "", $E235/$O235, ""), ""),"")</f>
        <v>#VALUE!</v>
      </c>
      <c r="T235" s="10" t="e">
        <f>IF('FY2022'!$A237&lt;&gt;"",IF(AND(MONTH($K235) &lt;= 5, MONTH($L235) &gt;= 5), IF($O235 &lt;&gt; "", $E235/$O235, ""), ""),"")</f>
        <v>#VALUE!</v>
      </c>
      <c r="U235" s="10" t="e">
        <f>IF('FY2022'!$A237&lt;&gt;"",IF(AND(MONTH($K235) &lt;= 6, MONTH($L235) &gt;= 6), IF($O235 &lt;&gt; "", $E235/$O235, ""), ""),"")</f>
        <v>#VALUE!</v>
      </c>
      <c r="V235" s="10" t="e">
        <f>IF('FY2022'!$A237&lt;&gt;"",IF(AND(MONTH($K235) &lt;= 7, MONTH($L235) &gt;= 7 ), IF($O235 &lt;&gt; "", $E235/$O235, ""), ""),"")</f>
        <v>#VALUE!</v>
      </c>
      <c r="W235" s="10" t="e">
        <f>IF('FY2022'!$A237&lt;&gt;"",IF(AND(MONTH($K235) &lt;= 8, MONTH($L235) &gt;= 8), IF($O235 &lt;&gt; "", $E235/$O235, ""), ""),"")</f>
        <v>#VALUE!</v>
      </c>
      <c r="X235" s="10" t="e">
        <f>IF('FY2022'!$A237&lt;&gt;"",IF(AND(MONTH($K235) &lt;= 9, MONTH($L235) &gt;= 9), IF($O235 &lt;&gt; "", $E235/$O235, ""), ""),"")</f>
        <v>#VALUE!</v>
      </c>
      <c r="Y235" s="10" t="e">
        <f>IF('FY2022'!$A237&lt;&gt;"",IF(AND(MONTH($K235) &lt;= 10, MONTH($L235) &gt;= 10), IF($O235 &lt;&gt; "", $E235/$O235, ""), ""),"")</f>
        <v>#VALUE!</v>
      </c>
      <c r="Z235" s="10" t="e">
        <f>IF('FY2022'!$A237&lt;&gt;"",IF(AND(MONTH($K235) &lt;= 11, MONTH($L235) &gt;= 11), IF($O235 &lt;&gt; "", $E235/$O235, ""), ""),"")</f>
        <v>#VALUE!</v>
      </c>
      <c r="AA235" s="10" t="e">
        <f>IF('FY2022'!$A237&lt;&gt;"",IF(AND(MONTH($K235) &lt;= 12, MONTH($L235) &gt;= 12), IF($O235 &lt;&gt; "", $E235/$O235, ""), ""),"")</f>
        <v>#VALUE!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 t="e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#VALUE!</v>
      </c>
      <c r="L236" s="7" t="e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#VALUE!</v>
      </c>
      <c r="M236" s="7" t="e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#VALUE!</v>
      </c>
      <c r="N236" s="7" t="e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#VALUE!</v>
      </c>
      <c r="O236" s="5" t="e">
        <f t="shared" si="3"/>
        <v>#VALUE!</v>
      </c>
      <c r="P236" s="10" t="e">
        <f>IF('FY2022'!$A238&lt;&gt;"",IF(AND(MONTH($K236) &lt;= 1, MONTH($L236) &gt;= 1), IF($O236 &lt;&gt; "", $E236/$O236, ""), ""),"")</f>
        <v>#VALUE!</v>
      </c>
      <c r="Q236" s="10" t="e">
        <f>IF('FY2022'!$A238&lt;&gt;"",IF(AND(MONTH($K236) &lt;= 2, MONTH($L236) &gt;= 2), IF($O236 &lt;&gt; "", $E236/$O236, ""), ""),"")</f>
        <v>#VALUE!</v>
      </c>
      <c r="R236" s="10" t="e">
        <f>IF('FY2022'!$A238&lt;&gt;"",IF(AND(MONTH($K236) &lt;= 3, MONTH($L236) &gt;= 3), IF($O236 &lt;&gt; "", $E236/$O236, ""), ""),"")</f>
        <v>#VALUE!</v>
      </c>
      <c r="S236" s="10" t="e">
        <f>IF('FY2022'!$A238&lt;&gt;"",IF(AND(MONTH($K236) &lt;= 4, MONTH($L236) &gt;= 4), IF($O236 &lt;&gt; "", $E236/$O236, ""), ""),"")</f>
        <v>#VALUE!</v>
      </c>
      <c r="T236" s="10" t="e">
        <f>IF('FY2022'!$A238&lt;&gt;"",IF(AND(MONTH($K236) &lt;= 5, MONTH($L236) &gt;= 5), IF($O236 &lt;&gt; "", $E236/$O236, ""), ""),"")</f>
        <v>#VALUE!</v>
      </c>
      <c r="U236" s="10" t="e">
        <f>IF('FY2022'!$A238&lt;&gt;"",IF(AND(MONTH($K236) &lt;= 6, MONTH($L236) &gt;= 6), IF($O236 &lt;&gt; "", $E236/$O236, ""), ""),"")</f>
        <v>#VALUE!</v>
      </c>
      <c r="V236" s="10" t="e">
        <f>IF('FY2022'!$A238&lt;&gt;"",IF(AND(MONTH($K236) &lt;= 7, MONTH($L236) &gt;= 7 ), IF($O236 &lt;&gt; "", $E236/$O236, ""), ""),"")</f>
        <v>#VALUE!</v>
      </c>
      <c r="W236" s="10" t="e">
        <f>IF('FY2022'!$A238&lt;&gt;"",IF(AND(MONTH($K236) &lt;= 8, MONTH($L236) &gt;= 8), IF($O236 &lt;&gt; "", $E236/$O236, ""), ""),"")</f>
        <v>#VALUE!</v>
      </c>
      <c r="X236" s="10" t="e">
        <f>IF('FY2022'!$A238&lt;&gt;"",IF(AND(MONTH($K236) &lt;= 9, MONTH($L236) &gt;= 9), IF($O236 &lt;&gt; "", $E236/$O236, ""), ""),"")</f>
        <v>#VALUE!</v>
      </c>
      <c r="Y236" s="10" t="e">
        <f>IF('FY2022'!$A238&lt;&gt;"",IF(AND(MONTH($K236) &lt;= 10, MONTH($L236) &gt;= 10), IF($O236 &lt;&gt; "", $E236/$O236, ""), ""),"")</f>
        <v>#VALUE!</v>
      </c>
      <c r="Z236" s="10" t="e">
        <f>IF('FY2022'!$A238&lt;&gt;"",IF(AND(MONTH($K236) &lt;= 11, MONTH($L236) &gt;= 11), IF($O236 &lt;&gt; "", $E236/$O236, ""), ""),"")</f>
        <v>#VALUE!</v>
      </c>
      <c r="AA236" s="10" t="e">
        <f>IF('FY2022'!$A238&lt;&gt;"",IF(AND(MONTH($K236) &lt;= 12, MONTH($L236) &gt;= 12), IF($O236 &lt;&gt; "", $E236/$O236, ""), ""),"")</f>
        <v>#VALUE!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 t="e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#VALUE!</v>
      </c>
      <c r="L237" s="7" t="e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#VALUE!</v>
      </c>
      <c r="M237" s="7" t="e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#VALUE!</v>
      </c>
      <c r="N237" s="7" t="e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#VALUE!</v>
      </c>
      <c r="O237" s="5" t="e">
        <f t="shared" si="3"/>
        <v>#VALUE!</v>
      </c>
      <c r="P237" s="10" t="e">
        <f>IF('FY2022'!$A239&lt;&gt;"",IF(AND(MONTH($K237) &lt;= 1, MONTH($L237) &gt;= 1), IF($O237 &lt;&gt; "", $E237/$O237, ""), ""),"")</f>
        <v>#VALUE!</v>
      </c>
      <c r="Q237" s="10" t="e">
        <f>IF('FY2022'!$A239&lt;&gt;"",IF(AND(MONTH($K237) &lt;= 2, MONTH($L237) &gt;= 2), IF($O237 &lt;&gt; "", $E237/$O237, ""), ""),"")</f>
        <v>#VALUE!</v>
      </c>
      <c r="R237" s="10" t="e">
        <f>IF('FY2022'!$A239&lt;&gt;"",IF(AND(MONTH($K237) &lt;= 3, MONTH($L237) &gt;= 3), IF($O237 &lt;&gt; "", $E237/$O237, ""), ""),"")</f>
        <v>#VALUE!</v>
      </c>
      <c r="S237" s="10" t="e">
        <f>IF('FY2022'!$A239&lt;&gt;"",IF(AND(MONTH($K237) &lt;= 4, MONTH($L237) &gt;= 4), IF($O237 &lt;&gt; "", $E237/$O237, ""), ""),"")</f>
        <v>#VALUE!</v>
      </c>
      <c r="T237" s="10" t="e">
        <f>IF('FY2022'!$A239&lt;&gt;"",IF(AND(MONTH($K237) &lt;= 5, MONTH($L237) &gt;= 5), IF($O237 &lt;&gt; "", $E237/$O237, ""), ""),"")</f>
        <v>#VALUE!</v>
      </c>
      <c r="U237" s="10" t="e">
        <f>IF('FY2022'!$A239&lt;&gt;"",IF(AND(MONTH($K237) &lt;= 6, MONTH($L237) &gt;= 6), IF($O237 &lt;&gt; "", $E237/$O237, ""), ""),"")</f>
        <v>#VALUE!</v>
      </c>
      <c r="V237" s="10" t="e">
        <f>IF('FY2022'!$A239&lt;&gt;"",IF(AND(MONTH($K237) &lt;= 7, MONTH($L237) &gt;= 7 ), IF($O237 &lt;&gt; "", $E237/$O237, ""), ""),"")</f>
        <v>#VALUE!</v>
      </c>
      <c r="W237" s="10" t="e">
        <f>IF('FY2022'!$A239&lt;&gt;"",IF(AND(MONTH($K237) &lt;= 8, MONTH($L237) &gt;= 8), IF($O237 &lt;&gt; "", $E237/$O237, ""), ""),"")</f>
        <v>#VALUE!</v>
      </c>
      <c r="X237" s="10" t="e">
        <f>IF('FY2022'!$A239&lt;&gt;"",IF(AND(MONTH($K237) &lt;= 9, MONTH($L237) &gt;= 9), IF($O237 &lt;&gt; "", $E237/$O237, ""), ""),"")</f>
        <v>#VALUE!</v>
      </c>
      <c r="Y237" s="10" t="e">
        <f>IF('FY2022'!$A239&lt;&gt;"",IF(AND(MONTH($K237) &lt;= 10, MONTH($L237) &gt;= 10), IF($O237 &lt;&gt; "", $E237/$O237, ""), ""),"")</f>
        <v>#VALUE!</v>
      </c>
      <c r="Z237" s="10" t="e">
        <f>IF('FY2022'!$A239&lt;&gt;"",IF(AND(MONTH($K237) &lt;= 11, MONTH($L237) &gt;= 11), IF($O237 &lt;&gt; "", $E237/$O237, ""), ""),"")</f>
        <v>#VALUE!</v>
      </c>
      <c r="AA237" s="10" t="e">
        <f>IF('FY2022'!$A239&lt;&gt;"",IF(AND(MONTH($K237) &lt;= 12, MONTH($L237) &gt;= 12), IF($O237 &lt;&gt; "", $E237/$O237, ""), ""),"")</f>
        <v>#VALUE!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 t="e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#VALUE!</v>
      </c>
      <c r="L238" s="7" t="e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#VALUE!</v>
      </c>
      <c r="M238" s="7" t="e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#VALUE!</v>
      </c>
      <c r="N238" s="7" t="e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#VALUE!</v>
      </c>
      <c r="O238" s="5" t="e">
        <f t="shared" si="3"/>
        <v>#VALUE!</v>
      </c>
      <c r="P238" s="10" t="e">
        <f>IF('FY2022'!$A240&lt;&gt;"",IF(AND(MONTH($K238) &lt;= 1, MONTH($L238) &gt;= 1), IF($O238 &lt;&gt; "", $E238/$O238, ""), ""),"")</f>
        <v>#VALUE!</v>
      </c>
      <c r="Q238" s="10" t="e">
        <f>IF('FY2022'!$A240&lt;&gt;"",IF(AND(MONTH($K238) &lt;= 2, MONTH($L238) &gt;= 2), IF($O238 &lt;&gt; "", $E238/$O238, ""), ""),"")</f>
        <v>#VALUE!</v>
      </c>
      <c r="R238" s="10" t="e">
        <f>IF('FY2022'!$A240&lt;&gt;"",IF(AND(MONTH($K238) &lt;= 3, MONTH($L238) &gt;= 3), IF($O238 &lt;&gt; "", $E238/$O238, ""), ""),"")</f>
        <v>#VALUE!</v>
      </c>
      <c r="S238" s="10" t="e">
        <f>IF('FY2022'!$A240&lt;&gt;"",IF(AND(MONTH($K238) &lt;= 4, MONTH($L238) &gt;= 4), IF($O238 &lt;&gt; "", $E238/$O238, ""), ""),"")</f>
        <v>#VALUE!</v>
      </c>
      <c r="T238" s="10" t="e">
        <f>IF('FY2022'!$A240&lt;&gt;"",IF(AND(MONTH($K238) &lt;= 5, MONTH($L238) &gt;= 5), IF($O238 &lt;&gt; "", $E238/$O238, ""), ""),"")</f>
        <v>#VALUE!</v>
      </c>
      <c r="U238" s="10" t="e">
        <f>IF('FY2022'!$A240&lt;&gt;"",IF(AND(MONTH($K238) &lt;= 6, MONTH($L238) &gt;= 6), IF($O238 &lt;&gt; "", $E238/$O238, ""), ""),"")</f>
        <v>#VALUE!</v>
      </c>
      <c r="V238" s="10" t="e">
        <f>IF('FY2022'!$A240&lt;&gt;"",IF(AND(MONTH($K238) &lt;= 7, MONTH($L238) &gt;= 7 ), IF($O238 &lt;&gt; "", $E238/$O238, ""), ""),"")</f>
        <v>#VALUE!</v>
      </c>
      <c r="W238" s="10" t="e">
        <f>IF('FY2022'!$A240&lt;&gt;"",IF(AND(MONTH($K238) &lt;= 8, MONTH($L238) &gt;= 8), IF($O238 &lt;&gt; "", $E238/$O238, ""), ""),"")</f>
        <v>#VALUE!</v>
      </c>
      <c r="X238" s="10" t="e">
        <f>IF('FY2022'!$A240&lt;&gt;"",IF(AND(MONTH($K238) &lt;= 9, MONTH($L238) &gt;= 9), IF($O238 &lt;&gt; "", $E238/$O238, ""), ""),"")</f>
        <v>#VALUE!</v>
      </c>
      <c r="Y238" s="10" t="e">
        <f>IF('FY2022'!$A240&lt;&gt;"",IF(AND(MONTH($K238) &lt;= 10, MONTH($L238) &gt;= 10), IF($O238 &lt;&gt; "", $E238/$O238, ""), ""),"")</f>
        <v>#VALUE!</v>
      </c>
      <c r="Z238" s="10" t="e">
        <f>IF('FY2022'!$A240&lt;&gt;"",IF(AND(MONTH($K238) &lt;= 11, MONTH($L238) &gt;= 11), IF($O238 &lt;&gt; "", $E238/$O238, ""), ""),"")</f>
        <v>#VALUE!</v>
      </c>
      <c r="AA238" s="10" t="e">
        <f>IF('FY2022'!$A240&lt;&gt;"",IF(AND(MONTH($K238) &lt;= 12, MONTH($L238) &gt;= 12), IF($O238 &lt;&gt; "", $E238/$O238, ""), ""),"")</f>
        <v>#VALUE!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 t="e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#VALUE!</v>
      </c>
      <c r="L239" s="7" t="e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#VALUE!</v>
      </c>
      <c r="M239" s="7" t="e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#VALUE!</v>
      </c>
      <c r="N239" s="7" t="e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#VALUE!</v>
      </c>
      <c r="O239" s="5" t="e">
        <f t="shared" si="3"/>
        <v>#VALUE!</v>
      </c>
      <c r="P239" s="10" t="e">
        <f>IF('FY2022'!$A241&lt;&gt;"",IF(AND(MONTH($K239) &lt;= 1, MONTH($L239) &gt;= 1), IF($O239 &lt;&gt; "", $E239/$O239, ""), ""),"")</f>
        <v>#VALUE!</v>
      </c>
      <c r="Q239" s="10" t="e">
        <f>IF('FY2022'!$A241&lt;&gt;"",IF(AND(MONTH($K239) &lt;= 2, MONTH($L239) &gt;= 2), IF($O239 &lt;&gt; "", $E239/$O239, ""), ""),"")</f>
        <v>#VALUE!</v>
      </c>
      <c r="R239" s="10" t="e">
        <f>IF('FY2022'!$A241&lt;&gt;"",IF(AND(MONTH($K239) &lt;= 3, MONTH($L239) &gt;= 3), IF($O239 &lt;&gt; "", $E239/$O239, ""), ""),"")</f>
        <v>#VALUE!</v>
      </c>
      <c r="S239" s="10" t="e">
        <f>IF('FY2022'!$A241&lt;&gt;"",IF(AND(MONTH($K239) &lt;= 4, MONTH($L239) &gt;= 4), IF($O239 &lt;&gt; "", $E239/$O239, ""), ""),"")</f>
        <v>#VALUE!</v>
      </c>
      <c r="T239" s="10" t="e">
        <f>IF('FY2022'!$A241&lt;&gt;"",IF(AND(MONTH($K239) &lt;= 5, MONTH($L239) &gt;= 5), IF($O239 &lt;&gt; "", $E239/$O239, ""), ""),"")</f>
        <v>#VALUE!</v>
      </c>
      <c r="U239" s="10" t="e">
        <f>IF('FY2022'!$A241&lt;&gt;"",IF(AND(MONTH($K239) &lt;= 6, MONTH($L239) &gt;= 6), IF($O239 &lt;&gt; "", $E239/$O239, ""), ""),"")</f>
        <v>#VALUE!</v>
      </c>
      <c r="V239" s="10" t="e">
        <f>IF('FY2022'!$A241&lt;&gt;"",IF(AND(MONTH($K239) &lt;= 7, MONTH($L239) &gt;= 7 ), IF($O239 &lt;&gt; "", $E239/$O239, ""), ""),"")</f>
        <v>#VALUE!</v>
      </c>
      <c r="W239" s="10" t="e">
        <f>IF('FY2022'!$A241&lt;&gt;"",IF(AND(MONTH($K239) &lt;= 8, MONTH($L239) &gt;= 8), IF($O239 &lt;&gt; "", $E239/$O239, ""), ""),"")</f>
        <v>#VALUE!</v>
      </c>
      <c r="X239" s="10" t="e">
        <f>IF('FY2022'!$A241&lt;&gt;"",IF(AND(MONTH($K239) &lt;= 9, MONTH($L239) &gt;= 9), IF($O239 &lt;&gt; "", $E239/$O239, ""), ""),"")</f>
        <v>#VALUE!</v>
      </c>
      <c r="Y239" s="10" t="e">
        <f>IF('FY2022'!$A241&lt;&gt;"",IF(AND(MONTH($K239) &lt;= 10, MONTH($L239) &gt;= 10), IF($O239 &lt;&gt; "", $E239/$O239, ""), ""),"")</f>
        <v>#VALUE!</v>
      </c>
      <c r="Z239" s="10" t="e">
        <f>IF('FY2022'!$A241&lt;&gt;"",IF(AND(MONTH($K239) &lt;= 11, MONTH($L239) &gt;= 11), IF($O239 &lt;&gt; "", $E239/$O239, ""), ""),"")</f>
        <v>#VALUE!</v>
      </c>
      <c r="AA239" s="10" t="e">
        <f>IF('FY2022'!$A241&lt;&gt;"",IF(AND(MONTH($K239) &lt;= 12, MONTH($L239) &gt;= 12), IF($O239 &lt;&gt; "", $E239/$O239, ""), ""),"")</f>
        <v>#VALUE!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 t="e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#VALUE!</v>
      </c>
      <c r="L240" s="7" t="e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#VALUE!</v>
      </c>
      <c r="M240" s="7" t="e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#VALUE!</v>
      </c>
      <c r="N240" s="7" t="e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#VALUE!</v>
      </c>
      <c r="O240" s="5" t="e">
        <f t="shared" si="3"/>
        <v>#VALUE!</v>
      </c>
      <c r="P240" s="10" t="e">
        <f>IF('FY2022'!$A242&lt;&gt;"",IF(AND(MONTH($K240) &lt;= 1, MONTH($L240) &gt;= 1), IF($O240 &lt;&gt; "", $E240/$O240, ""), ""),"")</f>
        <v>#VALUE!</v>
      </c>
      <c r="Q240" s="10" t="e">
        <f>IF('FY2022'!$A242&lt;&gt;"",IF(AND(MONTH($K240) &lt;= 2, MONTH($L240) &gt;= 2), IF($O240 &lt;&gt; "", $E240/$O240, ""), ""),"")</f>
        <v>#VALUE!</v>
      </c>
      <c r="R240" s="10" t="e">
        <f>IF('FY2022'!$A242&lt;&gt;"",IF(AND(MONTH($K240) &lt;= 3, MONTH($L240) &gt;= 3), IF($O240 &lt;&gt; "", $E240/$O240, ""), ""),"")</f>
        <v>#VALUE!</v>
      </c>
      <c r="S240" s="10" t="e">
        <f>IF('FY2022'!$A242&lt;&gt;"",IF(AND(MONTH($K240) &lt;= 4, MONTH($L240) &gt;= 4), IF($O240 &lt;&gt; "", $E240/$O240, ""), ""),"")</f>
        <v>#VALUE!</v>
      </c>
      <c r="T240" s="10" t="e">
        <f>IF('FY2022'!$A242&lt;&gt;"",IF(AND(MONTH($K240) &lt;= 5, MONTH($L240) &gt;= 5), IF($O240 &lt;&gt; "", $E240/$O240, ""), ""),"")</f>
        <v>#VALUE!</v>
      </c>
      <c r="U240" s="10" t="e">
        <f>IF('FY2022'!$A242&lt;&gt;"",IF(AND(MONTH($K240) &lt;= 6, MONTH($L240) &gt;= 6), IF($O240 &lt;&gt; "", $E240/$O240, ""), ""),"")</f>
        <v>#VALUE!</v>
      </c>
      <c r="V240" s="10" t="e">
        <f>IF('FY2022'!$A242&lt;&gt;"",IF(AND(MONTH($K240) &lt;= 7, MONTH($L240) &gt;= 7 ), IF($O240 &lt;&gt; "", $E240/$O240, ""), ""),"")</f>
        <v>#VALUE!</v>
      </c>
      <c r="W240" s="10" t="e">
        <f>IF('FY2022'!$A242&lt;&gt;"",IF(AND(MONTH($K240) &lt;= 8, MONTH($L240) &gt;= 8), IF($O240 &lt;&gt; "", $E240/$O240, ""), ""),"")</f>
        <v>#VALUE!</v>
      </c>
      <c r="X240" s="10" t="e">
        <f>IF('FY2022'!$A242&lt;&gt;"",IF(AND(MONTH($K240) &lt;= 9, MONTH($L240) &gt;= 9), IF($O240 &lt;&gt; "", $E240/$O240, ""), ""),"")</f>
        <v>#VALUE!</v>
      </c>
      <c r="Y240" s="10" t="e">
        <f>IF('FY2022'!$A242&lt;&gt;"",IF(AND(MONTH($K240) &lt;= 10, MONTH($L240) &gt;= 10), IF($O240 &lt;&gt; "", $E240/$O240, ""), ""),"")</f>
        <v>#VALUE!</v>
      </c>
      <c r="Z240" s="10" t="e">
        <f>IF('FY2022'!$A242&lt;&gt;"",IF(AND(MONTH($K240) &lt;= 11, MONTH($L240) &gt;= 11), IF($O240 &lt;&gt; "", $E240/$O240, ""), ""),"")</f>
        <v>#VALUE!</v>
      </c>
      <c r="AA240" s="10" t="e">
        <f>IF('FY2022'!$A242&lt;&gt;"",IF(AND(MONTH($K240) &lt;= 12, MONTH($L240) &gt;= 12), IF($O240 &lt;&gt; "", $E240/$O240, ""), ""),"")</f>
        <v>#VALUE!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 t="e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#VALUE!</v>
      </c>
      <c r="L241" s="7" t="e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#VALUE!</v>
      </c>
      <c r="M241" s="7" t="e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#VALUE!</v>
      </c>
      <c r="N241" s="7" t="e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#VALUE!</v>
      </c>
      <c r="O241" s="5" t="e">
        <f t="shared" si="3"/>
        <v>#VALUE!</v>
      </c>
      <c r="P241" s="10" t="e">
        <f>IF('FY2022'!$A243&lt;&gt;"",IF(AND(MONTH($K241) &lt;= 1, MONTH($L241) &gt;= 1), IF($O241 &lt;&gt; "", $E241/$O241, ""), ""),"")</f>
        <v>#VALUE!</v>
      </c>
      <c r="Q241" s="10" t="e">
        <f>IF('FY2022'!$A243&lt;&gt;"",IF(AND(MONTH($K241) &lt;= 2, MONTH($L241) &gt;= 2), IF($O241 &lt;&gt; "", $E241/$O241, ""), ""),"")</f>
        <v>#VALUE!</v>
      </c>
      <c r="R241" s="10" t="e">
        <f>IF('FY2022'!$A243&lt;&gt;"",IF(AND(MONTH($K241) &lt;= 3, MONTH($L241) &gt;= 3), IF($O241 &lt;&gt; "", $E241/$O241, ""), ""),"")</f>
        <v>#VALUE!</v>
      </c>
      <c r="S241" s="10" t="e">
        <f>IF('FY2022'!$A243&lt;&gt;"",IF(AND(MONTH($K241) &lt;= 4, MONTH($L241) &gt;= 4), IF($O241 &lt;&gt; "", $E241/$O241, ""), ""),"")</f>
        <v>#VALUE!</v>
      </c>
      <c r="T241" s="10" t="e">
        <f>IF('FY2022'!$A243&lt;&gt;"",IF(AND(MONTH($K241) &lt;= 5, MONTH($L241) &gt;= 5), IF($O241 &lt;&gt; "", $E241/$O241, ""), ""),"")</f>
        <v>#VALUE!</v>
      </c>
      <c r="U241" s="10" t="e">
        <f>IF('FY2022'!$A243&lt;&gt;"",IF(AND(MONTH($K241) &lt;= 6, MONTH($L241) &gt;= 6), IF($O241 &lt;&gt; "", $E241/$O241, ""), ""),"")</f>
        <v>#VALUE!</v>
      </c>
      <c r="V241" s="10" t="e">
        <f>IF('FY2022'!$A243&lt;&gt;"",IF(AND(MONTH($K241) &lt;= 7, MONTH($L241) &gt;= 7 ), IF($O241 &lt;&gt; "", $E241/$O241, ""), ""),"")</f>
        <v>#VALUE!</v>
      </c>
      <c r="W241" s="10" t="e">
        <f>IF('FY2022'!$A243&lt;&gt;"",IF(AND(MONTH($K241) &lt;= 8, MONTH($L241) &gt;= 8), IF($O241 &lt;&gt; "", $E241/$O241, ""), ""),"")</f>
        <v>#VALUE!</v>
      </c>
      <c r="X241" s="10" t="e">
        <f>IF('FY2022'!$A243&lt;&gt;"",IF(AND(MONTH($K241) &lt;= 9, MONTH($L241) &gt;= 9), IF($O241 &lt;&gt; "", $E241/$O241, ""), ""),"")</f>
        <v>#VALUE!</v>
      </c>
      <c r="Y241" s="10" t="e">
        <f>IF('FY2022'!$A243&lt;&gt;"",IF(AND(MONTH($K241) &lt;= 10, MONTH($L241) &gt;= 10), IF($O241 &lt;&gt; "", $E241/$O241, ""), ""),"")</f>
        <v>#VALUE!</v>
      </c>
      <c r="Z241" s="10" t="e">
        <f>IF('FY2022'!$A243&lt;&gt;"",IF(AND(MONTH($K241) &lt;= 11, MONTH($L241) &gt;= 11), IF($O241 &lt;&gt; "", $E241/$O241, ""), ""),"")</f>
        <v>#VALUE!</v>
      </c>
      <c r="AA241" s="10" t="e">
        <f>IF('FY2022'!$A243&lt;&gt;"",IF(AND(MONTH($K241) &lt;= 12, MONTH($L241) &gt;= 12), IF($O241 &lt;&gt; "", $E241/$O241, ""), ""),"")</f>
        <v>#VALUE!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 t="e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#VALUE!</v>
      </c>
      <c r="L242" s="7" t="e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#VALUE!</v>
      </c>
      <c r="M242" s="7" t="e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#VALUE!</v>
      </c>
      <c r="N242" s="7" t="e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#VALUE!</v>
      </c>
      <c r="O242" s="5" t="e">
        <f t="shared" si="3"/>
        <v>#VALUE!</v>
      </c>
      <c r="P242" s="10" t="e">
        <f>IF('FY2022'!$A244&lt;&gt;"",IF(AND(MONTH($K242) &lt;= 1, MONTH($L242) &gt;= 1), IF($O242 &lt;&gt; "", $E242/$O242, ""), ""),"")</f>
        <v>#VALUE!</v>
      </c>
      <c r="Q242" s="10" t="e">
        <f>IF('FY2022'!$A244&lt;&gt;"",IF(AND(MONTH($K242) &lt;= 2, MONTH($L242) &gt;= 2), IF($O242 &lt;&gt; "", $E242/$O242, ""), ""),"")</f>
        <v>#VALUE!</v>
      </c>
      <c r="R242" s="10" t="e">
        <f>IF('FY2022'!$A244&lt;&gt;"",IF(AND(MONTH($K242) &lt;= 3, MONTH($L242) &gt;= 3), IF($O242 &lt;&gt; "", $E242/$O242, ""), ""),"")</f>
        <v>#VALUE!</v>
      </c>
      <c r="S242" s="10" t="e">
        <f>IF('FY2022'!$A244&lt;&gt;"",IF(AND(MONTH($K242) &lt;= 4, MONTH($L242) &gt;= 4), IF($O242 &lt;&gt; "", $E242/$O242, ""), ""),"")</f>
        <v>#VALUE!</v>
      </c>
      <c r="T242" s="10" t="e">
        <f>IF('FY2022'!$A244&lt;&gt;"",IF(AND(MONTH($K242) &lt;= 5, MONTH($L242) &gt;= 5), IF($O242 &lt;&gt; "", $E242/$O242, ""), ""),"")</f>
        <v>#VALUE!</v>
      </c>
      <c r="U242" s="10" t="e">
        <f>IF('FY2022'!$A244&lt;&gt;"",IF(AND(MONTH($K242) &lt;= 6, MONTH($L242) &gt;= 6), IF($O242 &lt;&gt; "", $E242/$O242, ""), ""),"")</f>
        <v>#VALUE!</v>
      </c>
      <c r="V242" s="10" t="e">
        <f>IF('FY2022'!$A244&lt;&gt;"",IF(AND(MONTH($K242) &lt;= 7, MONTH($L242) &gt;= 7 ), IF($O242 &lt;&gt; "", $E242/$O242, ""), ""),"")</f>
        <v>#VALUE!</v>
      </c>
      <c r="W242" s="10" t="e">
        <f>IF('FY2022'!$A244&lt;&gt;"",IF(AND(MONTH($K242) &lt;= 8, MONTH($L242) &gt;= 8), IF($O242 &lt;&gt; "", $E242/$O242, ""), ""),"")</f>
        <v>#VALUE!</v>
      </c>
      <c r="X242" s="10" t="e">
        <f>IF('FY2022'!$A244&lt;&gt;"",IF(AND(MONTH($K242) &lt;= 9, MONTH($L242) &gt;= 9), IF($O242 &lt;&gt; "", $E242/$O242, ""), ""),"")</f>
        <v>#VALUE!</v>
      </c>
      <c r="Y242" s="10" t="e">
        <f>IF('FY2022'!$A244&lt;&gt;"",IF(AND(MONTH($K242) &lt;= 10, MONTH($L242) &gt;= 10), IF($O242 &lt;&gt; "", $E242/$O242, ""), ""),"")</f>
        <v>#VALUE!</v>
      </c>
      <c r="Z242" s="10" t="e">
        <f>IF('FY2022'!$A244&lt;&gt;"",IF(AND(MONTH($K242) &lt;= 11, MONTH($L242) &gt;= 11), IF($O242 &lt;&gt; "", $E242/$O242, ""), ""),"")</f>
        <v>#VALUE!</v>
      </c>
      <c r="AA242" s="10" t="e">
        <f>IF('FY2022'!$A244&lt;&gt;"",IF(AND(MONTH($K242) &lt;= 12, MONTH($L242) &gt;= 12), IF($O242 &lt;&gt; "", $E242/$O242, ""), ""),"")</f>
        <v>#VALUE!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 t="e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#VALUE!</v>
      </c>
      <c r="L243" s="7" t="e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#VALUE!</v>
      </c>
      <c r="M243" s="7" t="e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#VALUE!</v>
      </c>
      <c r="N243" s="7" t="e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#VALUE!</v>
      </c>
      <c r="O243" s="5" t="e">
        <f t="shared" si="3"/>
        <v>#VALUE!</v>
      </c>
      <c r="P243" s="10" t="e">
        <f>IF('FY2022'!$A245&lt;&gt;"",IF(AND(MONTH($K243) &lt;= 1, MONTH($L243) &gt;= 1), IF($O243 &lt;&gt; "", $E243/$O243, ""), ""),"")</f>
        <v>#VALUE!</v>
      </c>
      <c r="Q243" s="10" t="e">
        <f>IF('FY2022'!$A245&lt;&gt;"",IF(AND(MONTH($K243) &lt;= 2, MONTH($L243) &gt;= 2), IF($O243 &lt;&gt; "", $E243/$O243, ""), ""),"")</f>
        <v>#VALUE!</v>
      </c>
      <c r="R243" s="10" t="e">
        <f>IF('FY2022'!$A245&lt;&gt;"",IF(AND(MONTH($K243) &lt;= 3, MONTH($L243) &gt;= 3), IF($O243 &lt;&gt; "", $E243/$O243, ""), ""),"")</f>
        <v>#VALUE!</v>
      </c>
      <c r="S243" s="10" t="e">
        <f>IF('FY2022'!$A245&lt;&gt;"",IF(AND(MONTH($K243) &lt;= 4, MONTH($L243) &gt;= 4), IF($O243 &lt;&gt; "", $E243/$O243, ""), ""),"")</f>
        <v>#VALUE!</v>
      </c>
      <c r="T243" s="10" t="e">
        <f>IF('FY2022'!$A245&lt;&gt;"",IF(AND(MONTH($K243) &lt;= 5, MONTH($L243) &gt;= 5), IF($O243 &lt;&gt; "", $E243/$O243, ""), ""),"")</f>
        <v>#VALUE!</v>
      </c>
      <c r="U243" s="10" t="e">
        <f>IF('FY2022'!$A245&lt;&gt;"",IF(AND(MONTH($K243) &lt;= 6, MONTH($L243) &gt;= 6), IF($O243 &lt;&gt; "", $E243/$O243, ""), ""),"")</f>
        <v>#VALUE!</v>
      </c>
      <c r="V243" s="10" t="e">
        <f>IF('FY2022'!$A245&lt;&gt;"",IF(AND(MONTH($K243) &lt;= 7, MONTH($L243) &gt;= 7 ), IF($O243 &lt;&gt; "", $E243/$O243, ""), ""),"")</f>
        <v>#VALUE!</v>
      </c>
      <c r="W243" s="10" t="e">
        <f>IF('FY2022'!$A245&lt;&gt;"",IF(AND(MONTH($K243) &lt;= 8, MONTH($L243) &gt;= 8), IF($O243 &lt;&gt; "", $E243/$O243, ""), ""),"")</f>
        <v>#VALUE!</v>
      </c>
      <c r="X243" s="10" t="e">
        <f>IF('FY2022'!$A245&lt;&gt;"",IF(AND(MONTH($K243) &lt;= 9, MONTH($L243) &gt;= 9), IF($O243 &lt;&gt; "", $E243/$O243, ""), ""),"")</f>
        <v>#VALUE!</v>
      </c>
      <c r="Y243" s="10" t="e">
        <f>IF('FY2022'!$A245&lt;&gt;"",IF(AND(MONTH($K243) &lt;= 10, MONTH($L243) &gt;= 10), IF($O243 &lt;&gt; "", $E243/$O243, ""), ""),"")</f>
        <v>#VALUE!</v>
      </c>
      <c r="Z243" s="10" t="e">
        <f>IF('FY2022'!$A245&lt;&gt;"",IF(AND(MONTH($K243) &lt;= 11, MONTH($L243) &gt;= 11), IF($O243 &lt;&gt; "", $E243/$O243, ""), ""),"")</f>
        <v>#VALUE!</v>
      </c>
      <c r="AA243" s="10" t="e">
        <f>IF('FY2022'!$A245&lt;&gt;"",IF(AND(MONTH($K243) &lt;= 12, MONTH($L243) &gt;= 12), IF($O243 &lt;&gt; "", $E243/$O243, ""), ""),"")</f>
        <v>#VALUE!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 t="e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#VALUE!</v>
      </c>
      <c r="L244" s="7" t="e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#VALUE!</v>
      </c>
      <c r="M244" s="7" t="e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#VALUE!</v>
      </c>
      <c r="N244" s="7" t="e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#VALUE!</v>
      </c>
      <c r="O244" s="5" t="e">
        <f t="shared" si="3"/>
        <v>#VALUE!</v>
      </c>
      <c r="P244" s="10" t="e">
        <f>IF('FY2022'!$A246&lt;&gt;"",IF(AND(MONTH($K244) &lt;= 1, MONTH($L244) &gt;= 1), IF($O244 &lt;&gt; "", $E244/$O244, ""), ""),"")</f>
        <v>#VALUE!</v>
      </c>
      <c r="Q244" s="10" t="e">
        <f>IF('FY2022'!$A246&lt;&gt;"",IF(AND(MONTH($K244) &lt;= 2, MONTH($L244) &gt;= 2), IF($O244 &lt;&gt; "", $E244/$O244, ""), ""),"")</f>
        <v>#VALUE!</v>
      </c>
      <c r="R244" s="10" t="e">
        <f>IF('FY2022'!$A246&lt;&gt;"",IF(AND(MONTH($K244) &lt;= 3, MONTH($L244) &gt;= 3), IF($O244 &lt;&gt; "", $E244/$O244, ""), ""),"")</f>
        <v>#VALUE!</v>
      </c>
      <c r="S244" s="10" t="e">
        <f>IF('FY2022'!$A246&lt;&gt;"",IF(AND(MONTH($K244) &lt;= 4, MONTH($L244) &gt;= 4), IF($O244 &lt;&gt; "", $E244/$O244, ""), ""),"")</f>
        <v>#VALUE!</v>
      </c>
      <c r="T244" s="10" t="e">
        <f>IF('FY2022'!$A246&lt;&gt;"",IF(AND(MONTH($K244) &lt;= 5, MONTH($L244) &gt;= 5), IF($O244 &lt;&gt; "", $E244/$O244, ""), ""),"")</f>
        <v>#VALUE!</v>
      </c>
      <c r="U244" s="10" t="e">
        <f>IF('FY2022'!$A246&lt;&gt;"",IF(AND(MONTH($K244) &lt;= 6, MONTH($L244) &gt;= 6), IF($O244 &lt;&gt; "", $E244/$O244, ""), ""),"")</f>
        <v>#VALUE!</v>
      </c>
      <c r="V244" s="10" t="e">
        <f>IF('FY2022'!$A246&lt;&gt;"",IF(AND(MONTH($K244) &lt;= 7, MONTH($L244) &gt;= 7 ), IF($O244 &lt;&gt; "", $E244/$O244, ""), ""),"")</f>
        <v>#VALUE!</v>
      </c>
      <c r="W244" s="10" t="e">
        <f>IF('FY2022'!$A246&lt;&gt;"",IF(AND(MONTH($K244) &lt;= 8, MONTH($L244) &gt;= 8), IF($O244 &lt;&gt; "", $E244/$O244, ""), ""),"")</f>
        <v>#VALUE!</v>
      </c>
      <c r="X244" s="10" t="e">
        <f>IF('FY2022'!$A246&lt;&gt;"",IF(AND(MONTH($K244) &lt;= 9, MONTH($L244) &gt;= 9), IF($O244 &lt;&gt; "", $E244/$O244, ""), ""),"")</f>
        <v>#VALUE!</v>
      </c>
      <c r="Y244" s="10" t="e">
        <f>IF('FY2022'!$A246&lt;&gt;"",IF(AND(MONTH($K244) &lt;= 10, MONTH($L244) &gt;= 10), IF($O244 &lt;&gt; "", $E244/$O244, ""), ""),"")</f>
        <v>#VALUE!</v>
      </c>
      <c r="Z244" s="10" t="e">
        <f>IF('FY2022'!$A246&lt;&gt;"",IF(AND(MONTH($K244) &lt;= 11, MONTH($L244) &gt;= 11), IF($O244 &lt;&gt; "", $E244/$O244, ""), ""),"")</f>
        <v>#VALUE!</v>
      </c>
      <c r="AA244" s="10" t="e">
        <f>IF('FY2022'!$A246&lt;&gt;"",IF(AND(MONTH($K244) &lt;= 12, MONTH($L244) &gt;= 12), IF($O244 &lt;&gt; "", $E244/$O244, ""), ""),"")</f>
        <v>#VALUE!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 t="e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#VALUE!</v>
      </c>
      <c r="L245" s="7" t="e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#VALUE!</v>
      </c>
      <c r="M245" s="7" t="e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#VALUE!</v>
      </c>
      <c r="N245" s="7" t="e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#VALUE!</v>
      </c>
      <c r="O245" s="5" t="e">
        <f t="shared" si="3"/>
        <v>#VALUE!</v>
      </c>
      <c r="P245" s="10" t="e">
        <f>IF('FY2022'!$A247&lt;&gt;"",IF(AND(MONTH($K245) &lt;= 1, MONTH($L245) &gt;= 1), IF($O245 &lt;&gt; "", $E245/$O245, ""), ""),"")</f>
        <v>#VALUE!</v>
      </c>
      <c r="Q245" s="10" t="e">
        <f>IF('FY2022'!$A247&lt;&gt;"",IF(AND(MONTH($K245) &lt;= 2, MONTH($L245) &gt;= 2), IF($O245 &lt;&gt; "", $E245/$O245, ""), ""),"")</f>
        <v>#VALUE!</v>
      </c>
      <c r="R245" s="10" t="e">
        <f>IF('FY2022'!$A247&lt;&gt;"",IF(AND(MONTH($K245) &lt;= 3, MONTH($L245) &gt;= 3), IF($O245 &lt;&gt; "", $E245/$O245, ""), ""),"")</f>
        <v>#VALUE!</v>
      </c>
      <c r="S245" s="10" t="e">
        <f>IF('FY2022'!$A247&lt;&gt;"",IF(AND(MONTH($K245) &lt;= 4, MONTH($L245) &gt;= 4), IF($O245 &lt;&gt; "", $E245/$O245, ""), ""),"")</f>
        <v>#VALUE!</v>
      </c>
      <c r="T245" s="10" t="e">
        <f>IF('FY2022'!$A247&lt;&gt;"",IF(AND(MONTH($K245) &lt;= 5, MONTH($L245) &gt;= 5), IF($O245 &lt;&gt; "", $E245/$O245, ""), ""),"")</f>
        <v>#VALUE!</v>
      </c>
      <c r="U245" s="10" t="e">
        <f>IF('FY2022'!$A247&lt;&gt;"",IF(AND(MONTH($K245) &lt;= 6, MONTH($L245) &gt;= 6), IF($O245 &lt;&gt; "", $E245/$O245, ""), ""),"")</f>
        <v>#VALUE!</v>
      </c>
      <c r="V245" s="10" t="e">
        <f>IF('FY2022'!$A247&lt;&gt;"",IF(AND(MONTH($K245) &lt;= 7, MONTH($L245) &gt;= 7 ), IF($O245 &lt;&gt; "", $E245/$O245, ""), ""),"")</f>
        <v>#VALUE!</v>
      </c>
      <c r="W245" s="10" t="e">
        <f>IF('FY2022'!$A247&lt;&gt;"",IF(AND(MONTH($K245) &lt;= 8, MONTH($L245) &gt;= 8), IF($O245 &lt;&gt; "", $E245/$O245, ""), ""),"")</f>
        <v>#VALUE!</v>
      </c>
      <c r="X245" s="10" t="e">
        <f>IF('FY2022'!$A247&lt;&gt;"",IF(AND(MONTH($K245) &lt;= 9, MONTH($L245) &gt;= 9), IF($O245 &lt;&gt; "", $E245/$O245, ""), ""),"")</f>
        <v>#VALUE!</v>
      </c>
      <c r="Y245" s="10" t="e">
        <f>IF('FY2022'!$A247&lt;&gt;"",IF(AND(MONTH($K245) &lt;= 10, MONTH($L245) &gt;= 10), IF($O245 &lt;&gt; "", $E245/$O245, ""), ""),"")</f>
        <v>#VALUE!</v>
      </c>
      <c r="Z245" s="10" t="e">
        <f>IF('FY2022'!$A247&lt;&gt;"",IF(AND(MONTH($K245) &lt;= 11, MONTH($L245) &gt;= 11), IF($O245 &lt;&gt; "", $E245/$O245, ""), ""),"")</f>
        <v>#VALUE!</v>
      </c>
      <c r="AA245" s="10" t="e">
        <f>IF('FY2022'!$A247&lt;&gt;"",IF(AND(MONTH($K245) &lt;= 12, MONTH($L245) &gt;= 12), IF($O245 &lt;&gt; "", $E245/$O245, ""), ""),"")</f>
        <v>#VALUE!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 t="e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#VALUE!</v>
      </c>
      <c r="L246" s="7" t="e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#VALUE!</v>
      </c>
      <c r="M246" s="7" t="e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#VALUE!</v>
      </c>
      <c r="N246" s="7" t="e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#VALUE!</v>
      </c>
      <c r="O246" s="5" t="e">
        <f t="shared" si="3"/>
        <v>#VALUE!</v>
      </c>
      <c r="P246" s="10" t="e">
        <f>IF('FY2022'!$A248&lt;&gt;"",IF(AND(MONTH($K246) &lt;= 1, MONTH($L246) &gt;= 1), IF($O246 &lt;&gt; "", $E246/$O246, ""), ""),"")</f>
        <v>#VALUE!</v>
      </c>
      <c r="Q246" s="10" t="e">
        <f>IF('FY2022'!$A248&lt;&gt;"",IF(AND(MONTH($K246) &lt;= 2, MONTH($L246) &gt;= 2), IF($O246 &lt;&gt; "", $E246/$O246, ""), ""),"")</f>
        <v>#VALUE!</v>
      </c>
      <c r="R246" s="10" t="e">
        <f>IF('FY2022'!$A248&lt;&gt;"",IF(AND(MONTH($K246) &lt;= 3, MONTH($L246) &gt;= 3), IF($O246 &lt;&gt; "", $E246/$O246, ""), ""),"")</f>
        <v>#VALUE!</v>
      </c>
      <c r="S246" s="10" t="e">
        <f>IF('FY2022'!$A248&lt;&gt;"",IF(AND(MONTH($K246) &lt;= 4, MONTH($L246) &gt;= 4), IF($O246 &lt;&gt; "", $E246/$O246, ""), ""),"")</f>
        <v>#VALUE!</v>
      </c>
      <c r="T246" s="10" t="e">
        <f>IF('FY2022'!$A248&lt;&gt;"",IF(AND(MONTH($K246) &lt;= 5, MONTH($L246) &gt;= 5), IF($O246 &lt;&gt; "", $E246/$O246, ""), ""),"")</f>
        <v>#VALUE!</v>
      </c>
      <c r="U246" s="10" t="e">
        <f>IF('FY2022'!$A248&lt;&gt;"",IF(AND(MONTH($K246) &lt;= 6, MONTH($L246) &gt;= 6), IF($O246 &lt;&gt; "", $E246/$O246, ""), ""),"")</f>
        <v>#VALUE!</v>
      </c>
      <c r="V246" s="10" t="e">
        <f>IF('FY2022'!$A248&lt;&gt;"",IF(AND(MONTH($K246) &lt;= 7, MONTH($L246) &gt;= 7 ), IF($O246 &lt;&gt; "", $E246/$O246, ""), ""),"")</f>
        <v>#VALUE!</v>
      </c>
      <c r="W246" s="10" t="e">
        <f>IF('FY2022'!$A248&lt;&gt;"",IF(AND(MONTH($K246) &lt;= 8, MONTH($L246) &gt;= 8), IF($O246 &lt;&gt; "", $E246/$O246, ""), ""),"")</f>
        <v>#VALUE!</v>
      </c>
      <c r="X246" s="10" t="e">
        <f>IF('FY2022'!$A248&lt;&gt;"",IF(AND(MONTH($K246) &lt;= 9, MONTH($L246) &gt;= 9), IF($O246 &lt;&gt; "", $E246/$O246, ""), ""),"")</f>
        <v>#VALUE!</v>
      </c>
      <c r="Y246" s="10" t="e">
        <f>IF('FY2022'!$A248&lt;&gt;"",IF(AND(MONTH($K246) &lt;= 10, MONTH($L246) &gt;= 10), IF($O246 &lt;&gt; "", $E246/$O246, ""), ""),"")</f>
        <v>#VALUE!</v>
      </c>
      <c r="Z246" s="10" t="e">
        <f>IF('FY2022'!$A248&lt;&gt;"",IF(AND(MONTH($K246) &lt;= 11, MONTH($L246) &gt;= 11), IF($O246 &lt;&gt; "", $E246/$O246, ""), ""),"")</f>
        <v>#VALUE!</v>
      </c>
      <c r="AA246" s="10" t="e">
        <f>IF('FY2022'!$A248&lt;&gt;"",IF(AND(MONTH($K246) &lt;= 12, MONTH($L246) &gt;= 12), IF($O246 &lt;&gt; "", $E246/$O246, ""), ""),"")</f>
        <v>#VALUE!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 t="e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#VALUE!</v>
      </c>
      <c r="L247" s="7" t="e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#VALUE!</v>
      </c>
      <c r="M247" s="7" t="e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#VALUE!</v>
      </c>
      <c r="N247" s="7" t="e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#VALUE!</v>
      </c>
      <c r="O247" s="5" t="e">
        <f t="shared" si="3"/>
        <v>#VALUE!</v>
      </c>
      <c r="P247" s="10" t="e">
        <f>IF('FY2022'!$A249&lt;&gt;"",IF(AND(MONTH($K247) &lt;= 1, MONTH($L247) &gt;= 1), IF($O247 &lt;&gt; "", $E247/$O247, ""), ""),"")</f>
        <v>#VALUE!</v>
      </c>
      <c r="Q247" s="10" t="e">
        <f>IF('FY2022'!$A249&lt;&gt;"",IF(AND(MONTH($K247) &lt;= 2, MONTH($L247) &gt;= 2), IF($O247 &lt;&gt; "", $E247/$O247, ""), ""),"")</f>
        <v>#VALUE!</v>
      </c>
      <c r="R247" s="10" t="e">
        <f>IF('FY2022'!$A249&lt;&gt;"",IF(AND(MONTH($K247) &lt;= 3, MONTH($L247) &gt;= 3), IF($O247 &lt;&gt; "", $E247/$O247, ""), ""),"")</f>
        <v>#VALUE!</v>
      </c>
      <c r="S247" s="10" t="e">
        <f>IF('FY2022'!$A249&lt;&gt;"",IF(AND(MONTH($K247) &lt;= 4, MONTH($L247) &gt;= 4), IF($O247 &lt;&gt; "", $E247/$O247, ""), ""),"")</f>
        <v>#VALUE!</v>
      </c>
      <c r="T247" s="10" t="e">
        <f>IF('FY2022'!$A249&lt;&gt;"",IF(AND(MONTH($K247) &lt;= 5, MONTH($L247) &gt;= 5), IF($O247 &lt;&gt; "", $E247/$O247, ""), ""),"")</f>
        <v>#VALUE!</v>
      </c>
      <c r="U247" s="10" t="e">
        <f>IF('FY2022'!$A249&lt;&gt;"",IF(AND(MONTH($K247) &lt;= 6, MONTH($L247) &gt;= 6), IF($O247 &lt;&gt; "", $E247/$O247, ""), ""),"")</f>
        <v>#VALUE!</v>
      </c>
      <c r="V247" s="10" t="e">
        <f>IF('FY2022'!$A249&lt;&gt;"",IF(AND(MONTH($K247) &lt;= 7, MONTH($L247) &gt;= 7 ), IF($O247 &lt;&gt; "", $E247/$O247, ""), ""),"")</f>
        <v>#VALUE!</v>
      </c>
      <c r="W247" s="10" t="e">
        <f>IF('FY2022'!$A249&lt;&gt;"",IF(AND(MONTH($K247) &lt;= 8, MONTH($L247) &gt;= 8), IF($O247 &lt;&gt; "", $E247/$O247, ""), ""),"")</f>
        <v>#VALUE!</v>
      </c>
      <c r="X247" s="10" t="e">
        <f>IF('FY2022'!$A249&lt;&gt;"",IF(AND(MONTH($K247) &lt;= 9, MONTH($L247) &gt;= 9), IF($O247 &lt;&gt; "", $E247/$O247, ""), ""),"")</f>
        <v>#VALUE!</v>
      </c>
      <c r="Y247" s="10" t="e">
        <f>IF('FY2022'!$A249&lt;&gt;"",IF(AND(MONTH($K247) &lt;= 10, MONTH($L247) &gt;= 10), IF($O247 &lt;&gt; "", $E247/$O247, ""), ""),"")</f>
        <v>#VALUE!</v>
      </c>
      <c r="Z247" s="10" t="e">
        <f>IF('FY2022'!$A249&lt;&gt;"",IF(AND(MONTH($K247) &lt;= 11, MONTH($L247) &gt;= 11), IF($O247 &lt;&gt; "", $E247/$O247, ""), ""),"")</f>
        <v>#VALUE!</v>
      </c>
      <c r="AA247" s="10" t="e">
        <f>IF('FY2022'!$A249&lt;&gt;"",IF(AND(MONTH($K247) &lt;= 12, MONTH($L247) &gt;= 12), IF($O247 &lt;&gt; "", $E247/$O247, ""), ""),"")</f>
        <v>#VALUE!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 t="e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#VALUE!</v>
      </c>
      <c r="L248" s="7" t="e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#VALUE!</v>
      </c>
      <c r="M248" s="7" t="e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#VALUE!</v>
      </c>
      <c r="N248" s="7" t="e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#VALUE!</v>
      </c>
      <c r="O248" s="5" t="e">
        <f t="shared" si="3"/>
        <v>#VALUE!</v>
      </c>
      <c r="P248" s="10" t="e">
        <f>IF('FY2022'!$A250&lt;&gt;"",IF(AND(MONTH($K248) &lt;= 1, MONTH($L248) &gt;= 1), IF($O248 &lt;&gt; "", $E248/$O248, ""), ""),"")</f>
        <v>#VALUE!</v>
      </c>
      <c r="Q248" s="10" t="e">
        <f>IF('FY2022'!$A250&lt;&gt;"",IF(AND(MONTH($K248) &lt;= 2, MONTH($L248) &gt;= 2), IF($O248 &lt;&gt; "", $E248/$O248, ""), ""),"")</f>
        <v>#VALUE!</v>
      </c>
      <c r="R248" s="10" t="e">
        <f>IF('FY2022'!$A250&lt;&gt;"",IF(AND(MONTH($K248) &lt;= 3, MONTH($L248) &gt;= 3), IF($O248 &lt;&gt; "", $E248/$O248, ""), ""),"")</f>
        <v>#VALUE!</v>
      </c>
      <c r="S248" s="10" t="e">
        <f>IF('FY2022'!$A250&lt;&gt;"",IF(AND(MONTH($K248) &lt;= 4, MONTH($L248) &gt;= 4), IF($O248 &lt;&gt; "", $E248/$O248, ""), ""),"")</f>
        <v>#VALUE!</v>
      </c>
      <c r="T248" s="10" t="e">
        <f>IF('FY2022'!$A250&lt;&gt;"",IF(AND(MONTH($K248) &lt;= 5, MONTH($L248) &gt;= 5), IF($O248 &lt;&gt; "", $E248/$O248, ""), ""),"")</f>
        <v>#VALUE!</v>
      </c>
      <c r="U248" s="10" t="e">
        <f>IF('FY2022'!$A250&lt;&gt;"",IF(AND(MONTH($K248) &lt;= 6, MONTH($L248) &gt;= 6), IF($O248 &lt;&gt; "", $E248/$O248, ""), ""),"")</f>
        <v>#VALUE!</v>
      </c>
      <c r="V248" s="10" t="e">
        <f>IF('FY2022'!$A250&lt;&gt;"",IF(AND(MONTH($K248) &lt;= 7, MONTH($L248) &gt;= 7 ), IF($O248 &lt;&gt; "", $E248/$O248, ""), ""),"")</f>
        <v>#VALUE!</v>
      </c>
      <c r="W248" s="10" t="e">
        <f>IF('FY2022'!$A250&lt;&gt;"",IF(AND(MONTH($K248) &lt;= 8, MONTH($L248) &gt;= 8), IF($O248 &lt;&gt; "", $E248/$O248, ""), ""),"")</f>
        <v>#VALUE!</v>
      </c>
      <c r="X248" s="10" t="e">
        <f>IF('FY2022'!$A250&lt;&gt;"",IF(AND(MONTH($K248) &lt;= 9, MONTH($L248) &gt;= 9), IF($O248 &lt;&gt; "", $E248/$O248, ""), ""),"")</f>
        <v>#VALUE!</v>
      </c>
      <c r="Y248" s="10" t="e">
        <f>IF('FY2022'!$A250&lt;&gt;"",IF(AND(MONTH($K248) &lt;= 10, MONTH($L248) &gt;= 10), IF($O248 &lt;&gt; "", $E248/$O248, ""), ""),"")</f>
        <v>#VALUE!</v>
      </c>
      <c r="Z248" s="10" t="e">
        <f>IF('FY2022'!$A250&lt;&gt;"",IF(AND(MONTH($K248) &lt;= 11, MONTH($L248) &gt;= 11), IF($O248 &lt;&gt; "", $E248/$O248, ""), ""),"")</f>
        <v>#VALUE!</v>
      </c>
      <c r="AA248" s="10" t="e">
        <f>IF('FY2022'!$A250&lt;&gt;"",IF(AND(MONTH($K248) &lt;= 12, MONTH($L248) &gt;= 12), IF($O248 &lt;&gt; "", $E248/$O248, ""), ""),"")</f>
        <v>#VALUE!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 t="e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#VALUE!</v>
      </c>
      <c r="L249" s="7" t="e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#VALUE!</v>
      </c>
      <c r="M249" s="7" t="e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#VALUE!</v>
      </c>
      <c r="N249" s="7" t="e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#VALUE!</v>
      </c>
      <c r="O249" s="5" t="e">
        <f t="shared" si="3"/>
        <v>#VALUE!</v>
      </c>
      <c r="P249" s="10" t="e">
        <f>IF('FY2022'!$A251&lt;&gt;"",IF(AND(MONTH($K249) &lt;= 1, MONTH($L249) &gt;= 1), IF($O249 &lt;&gt; "", $E249/$O249, ""), ""),"")</f>
        <v>#VALUE!</v>
      </c>
      <c r="Q249" s="10" t="e">
        <f>IF('FY2022'!$A251&lt;&gt;"",IF(AND(MONTH($K249) &lt;= 2, MONTH($L249) &gt;= 2), IF($O249 &lt;&gt; "", $E249/$O249, ""), ""),"")</f>
        <v>#VALUE!</v>
      </c>
      <c r="R249" s="10" t="e">
        <f>IF('FY2022'!$A251&lt;&gt;"",IF(AND(MONTH($K249) &lt;= 3, MONTH($L249) &gt;= 3), IF($O249 &lt;&gt; "", $E249/$O249, ""), ""),"")</f>
        <v>#VALUE!</v>
      </c>
      <c r="S249" s="10" t="e">
        <f>IF('FY2022'!$A251&lt;&gt;"",IF(AND(MONTH($K249) &lt;= 4, MONTH($L249) &gt;= 4), IF($O249 &lt;&gt; "", $E249/$O249, ""), ""),"")</f>
        <v>#VALUE!</v>
      </c>
      <c r="T249" s="10" t="e">
        <f>IF('FY2022'!$A251&lt;&gt;"",IF(AND(MONTH($K249) &lt;= 5, MONTH($L249) &gt;= 5), IF($O249 &lt;&gt; "", $E249/$O249, ""), ""),"")</f>
        <v>#VALUE!</v>
      </c>
      <c r="U249" s="10" t="e">
        <f>IF('FY2022'!$A251&lt;&gt;"",IF(AND(MONTH($K249) &lt;= 6, MONTH($L249) &gt;= 6), IF($O249 &lt;&gt; "", $E249/$O249, ""), ""),"")</f>
        <v>#VALUE!</v>
      </c>
      <c r="V249" s="10" t="e">
        <f>IF('FY2022'!$A251&lt;&gt;"",IF(AND(MONTH($K249) &lt;= 7, MONTH($L249) &gt;= 7 ), IF($O249 &lt;&gt; "", $E249/$O249, ""), ""),"")</f>
        <v>#VALUE!</v>
      </c>
      <c r="W249" s="10" t="e">
        <f>IF('FY2022'!$A251&lt;&gt;"",IF(AND(MONTH($K249) &lt;= 8, MONTH($L249) &gt;= 8), IF($O249 &lt;&gt; "", $E249/$O249, ""), ""),"")</f>
        <v>#VALUE!</v>
      </c>
      <c r="X249" s="10" t="e">
        <f>IF('FY2022'!$A251&lt;&gt;"",IF(AND(MONTH($K249) &lt;= 9, MONTH($L249) &gt;= 9), IF($O249 &lt;&gt; "", $E249/$O249, ""), ""),"")</f>
        <v>#VALUE!</v>
      </c>
      <c r="Y249" s="10" t="e">
        <f>IF('FY2022'!$A251&lt;&gt;"",IF(AND(MONTH($K249) &lt;= 10, MONTH($L249) &gt;= 10), IF($O249 &lt;&gt; "", $E249/$O249, ""), ""),"")</f>
        <v>#VALUE!</v>
      </c>
      <c r="Z249" s="10" t="e">
        <f>IF('FY2022'!$A251&lt;&gt;"",IF(AND(MONTH($K249) &lt;= 11, MONTH($L249) &gt;= 11), IF($O249 &lt;&gt; "", $E249/$O249, ""), ""),"")</f>
        <v>#VALUE!</v>
      </c>
      <c r="AA249" s="10" t="e">
        <f>IF('FY2022'!$A251&lt;&gt;"",IF(AND(MONTH($K249) &lt;= 12, MONTH($L249) &gt;= 12), IF($O249 &lt;&gt; "", $E249/$O249, ""), ""),"")</f>
        <v>#VALUE!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 t="e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#VALUE!</v>
      </c>
      <c r="L250" s="7" t="e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#VALUE!</v>
      </c>
      <c r="M250" s="7" t="e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#VALUE!</v>
      </c>
      <c r="N250" s="7" t="e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#VALUE!</v>
      </c>
      <c r="O250" s="5" t="e">
        <f t="shared" si="3"/>
        <v>#VALUE!</v>
      </c>
      <c r="P250" s="10" t="e">
        <f>IF('FY2022'!$A252&lt;&gt;"",IF(AND(MONTH($K250) &lt;= 1, MONTH($L250) &gt;= 1), IF($O250 &lt;&gt; "", $E250/$O250, ""), ""),"")</f>
        <v>#VALUE!</v>
      </c>
      <c r="Q250" s="10" t="e">
        <f>IF('FY2022'!$A252&lt;&gt;"",IF(AND(MONTH($K250) &lt;= 2, MONTH($L250) &gt;= 2), IF($O250 &lt;&gt; "", $E250/$O250, ""), ""),"")</f>
        <v>#VALUE!</v>
      </c>
      <c r="R250" s="10" t="e">
        <f>IF('FY2022'!$A252&lt;&gt;"",IF(AND(MONTH($K250) &lt;= 3, MONTH($L250) &gt;= 3), IF($O250 &lt;&gt; "", $E250/$O250, ""), ""),"")</f>
        <v>#VALUE!</v>
      </c>
      <c r="S250" s="10" t="e">
        <f>IF('FY2022'!$A252&lt;&gt;"",IF(AND(MONTH($K250) &lt;= 4, MONTH($L250) &gt;= 4), IF($O250 &lt;&gt; "", $E250/$O250, ""), ""),"")</f>
        <v>#VALUE!</v>
      </c>
      <c r="T250" s="10" t="e">
        <f>IF('FY2022'!$A252&lt;&gt;"",IF(AND(MONTH($K250) &lt;= 5, MONTH($L250) &gt;= 5), IF($O250 &lt;&gt; "", $E250/$O250, ""), ""),"")</f>
        <v>#VALUE!</v>
      </c>
      <c r="U250" s="10" t="e">
        <f>IF('FY2022'!$A252&lt;&gt;"",IF(AND(MONTH($K250) &lt;= 6, MONTH($L250) &gt;= 6), IF($O250 &lt;&gt; "", $E250/$O250, ""), ""),"")</f>
        <v>#VALUE!</v>
      </c>
      <c r="V250" s="10" t="e">
        <f>IF('FY2022'!$A252&lt;&gt;"",IF(AND(MONTH($K250) &lt;= 7, MONTH($L250) &gt;= 7 ), IF($O250 &lt;&gt; "", $E250/$O250, ""), ""),"")</f>
        <v>#VALUE!</v>
      </c>
      <c r="W250" s="10" t="e">
        <f>IF('FY2022'!$A252&lt;&gt;"",IF(AND(MONTH($K250) &lt;= 8, MONTH($L250) &gt;= 8), IF($O250 &lt;&gt; "", $E250/$O250, ""), ""),"")</f>
        <v>#VALUE!</v>
      </c>
      <c r="X250" s="10" t="e">
        <f>IF('FY2022'!$A252&lt;&gt;"",IF(AND(MONTH($K250) &lt;= 9, MONTH($L250) &gt;= 9), IF($O250 &lt;&gt; "", $E250/$O250, ""), ""),"")</f>
        <v>#VALUE!</v>
      </c>
      <c r="Y250" s="10" t="e">
        <f>IF('FY2022'!$A252&lt;&gt;"",IF(AND(MONTH($K250) &lt;= 10, MONTH($L250) &gt;= 10), IF($O250 &lt;&gt; "", $E250/$O250, ""), ""),"")</f>
        <v>#VALUE!</v>
      </c>
      <c r="Z250" s="10" t="e">
        <f>IF('FY2022'!$A252&lt;&gt;"",IF(AND(MONTH($K250) &lt;= 11, MONTH($L250) &gt;= 11), IF($O250 &lt;&gt; "", $E250/$O250, ""), ""),"")</f>
        <v>#VALUE!</v>
      </c>
      <c r="AA250" s="10" t="e">
        <f>IF('FY2022'!$A252&lt;&gt;"",IF(AND(MONTH($K250) &lt;= 12, MONTH($L250) &gt;= 12), IF($O250 &lt;&gt; "", $E250/$O250, ""), ""),"")</f>
        <v>#VALUE!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 t="e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#VALUE!</v>
      </c>
      <c r="L251" s="7" t="e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#VALUE!</v>
      </c>
      <c r="M251" s="7" t="e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#VALUE!</v>
      </c>
      <c r="N251" s="7" t="e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#VALUE!</v>
      </c>
      <c r="O251" s="5" t="e">
        <f t="shared" si="3"/>
        <v>#VALUE!</v>
      </c>
      <c r="P251" s="10" t="e">
        <f>IF('FY2022'!$A253&lt;&gt;"",IF(AND(MONTH($K251) &lt;= 1, MONTH($L251) &gt;= 1), IF($O251 &lt;&gt; "", $E251/$O251, ""), ""),"")</f>
        <v>#VALUE!</v>
      </c>
      <c r="Q251" s="10" t="e">
        <f>IF('FY2022'!$A253&lt;&gt;"",IF(AND(MONTH($K251) &lt;= 2, MONTH($L251) &gt;= 2), IF($O251 &lt;&gt; "", $E251/$O251, ""), ""),"")</f>
        <v>#VALUE!</v>
      </c>
      <c r="R251" s="10" t="e">
        <f>IF('FY2022'!$A253&lt;&gt;"",IF(AND(MONTH($K251) &lt;= 3, MONTH($L251) &gt;= 3), IF($O251 &lt;&gt; "", $E251/$O251, ""), ""),"")</f>
        <v>#VALUE!</v>
      </c>
      <c r="S251" s="10" t="e">
        <f>IF('FY2022'!$A253&lt;&gt;"",IF(AND(MONTH($K251) &lt;= 4, MONTH($L251) &gt;= 4), IF($O251 &lt;&gt; "", $E251/$O251, ""), ""),"")</f>
        <v>#VALUE!</v>
      </c>
      <c r="T251" s="10" t="e">
        <f>IF('FY2022'!$A253&lt;&gt;"",IF(AND(MONTH($K251) &lt;= 5, MONTH($L251) &gt;= 5), IF($O251 &lt;&gt; "", $E251/$O251, ""), ""),"")</f>
        <v>#VALUE!</v>
      </c>
      <c r="U251" s="10" t="e">
        <f>IF('FY2022'!$A253&lt;&gt;"",IF(AND(MONTH($K251) &lt;= 6, MONTH($L251) &gt;= 6), IF($O251 &lt;&gt; "", $E251/$O251, ""), ""),"")</f>
        <v>#VALUE!</v>
      </c>
      <c r="V251" s="10" t="e">
        <f>IF('FY2022'!$A253&lt;&gt;"",IF(AND(MONTH($K251) &lt;= 7, MONTH($L251) &gt;= 7 ), IF($O251 &lt;&gt; "", $E251/$O251, ""), ""),"")</f>
        <v>#VALUE!</v>
      </c>
      <c r="W251" s="10" t="e">
        <f>IF('FY2022'!$A253&lt;&gt;"",IF(AND(MONTH($K251) &lt;= 8, MONTH($L251) &gt;= 8), IF($O251 &lt;&gt; "", $E251/$O251, ""), ""),"")</f>
        <v>#VALUE!</v>
      </c>
      <c r="X251" s="10" t="e">
        <f>IF('FY2022'!$A253&lt;&gt;"",IF(AND(MONTH($K251) &lt;= 9, MONTH($L251) &gt;= 9), IF($O251 &lt;&gt; "", $E251/$O251, ""), ""),"")</f>
        <v>#VALUE!</v>
      </c>
      <c r="Y251" s="10" t="e">
        <f>IF('FY2022'!$A253&lt;&gt;"",IF(AND(MONTH($K251) &lt;= 10, MONTH($L251) &gt;= 10), IF($O251 &lt;&gt; "", $E251/$O251, ""), ""),"")</f>
        <v>#VALUE!</v>
      </c>
      <c r="Z251" s="10" t="e">
        <f>IF('FY2022'!$A253&lt;&gt;"",IF(AND(MONTH($K251) &lt;= 11, MONTH($L251) &gt;= 11), IF($O251 &lt;&gt; "", $E251/$O251, ""), ""),"")</f>
        <v>#VALUE!</v>
      </c>
      <c r="AA251" s="10" t="e">
        <f>IF('FY2022'!$A253&lt;&gt;"",IF(AND(MONTH($K251) &lt;= 12, MONTH($L251) &gt;= 12), IF($O251 &lt;&gt; "", $E251/$O251, ""), ""),"")</f>
        <v>#VALUE!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 t="e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#VALUE!</v>
      </c>
      <c r="L252" s="7" t="e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#VALUE!</v>
      </c>
      <c r="M252" s="7" t="e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#VALUE!</v>
      </c>
      <c r="N252" s="7" t="e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#VALUE!</v>
      </c>
      <c r="O252" s="5" t="e">
        <f t="shared" si="3"/>
        <v>#VALUE!</v>
      </c>
      <c r="P252" s="10" t="e">
        <f>IF('FY2022'!$A254&lt;&gt;"",IF(AND(MONTH($K252) &lt;= 1, MONTH($L252) &gt;= 1), IF($O252 &lt;&gt; "", $E252/$O252, ""), ""),"")</f>
        <v>#VALUE!</v>
      </c>
      <c r="Q252" s="10" t="e">
        <f>IF('FY2022'!$A254&lt;&gt;"",IF(AND(MONTH($K252) &lt;= 2, MONTH($L252) &gt;= 2), IF($O252 &lt;&gt; "", $E252/$O252, ""), ""),"")</f>
        <v>#VALUE!</v>
      </c>
      <c r="R252" s="10" t="e">
        <f>IF('FY2022'!$A254&lt;&gt;"",IF(AND(MONTH($K252) &lt;= 3, MONTH($L252) &gt;= 3), IF($O252 &lt;&gt; "", $E252/$O252, ""), ""),"")</f>
        <v>#VALUE!</v>
      </c>
      <c r="S252" s="10" t="e">
        <f>IF('FY2022'!$A254&lt;&gt;"",IF(AND(MONTH($K252) &lt;= 4, MONTH($L252) &gt;= 4), IF($O252 &lt;&gt; "", $E252/$O252, ""), ""),"")</f>
        <v>#VALUE!</v>
      </c>
      <c r="T252" s="10" t="e">
        <f>IF('FY2022'!$A254&lt;&gt;"",IF(AND(MONTH($K252) &lt;= 5, MONTH($L252) &gt;= 5), IF($O252 &lt;&gt; "", $E252/$O252, ""), ""),"")</f>
        <v>#VALUE!</v>
      </c>
      <c r="U252" s="10" t="e">
        <f>IF('FY2022'!$A254&lt;&gt;"",IF(AND(MONTH($K252) &lt;= 6, MONTH($L252) &gt;= 6), IF($O252 &lt;&gt; "", $E252/$O252, ""), ""),"")</f>
        <v>#VALUE!</v>
      </c>
      <c r="V252" s="10" t="e">
        <f>IF('FY2022'!$A254&lt;&gt;"",IF(AND(MONTH($K252) &lt;= 7, MONTH($L252) &gt;= 7 ), IF($O252 &lt;&gt; "", $E252/$O252, ""), ""),"")</f>
        <v>#VALUE!</v>
      </c>
      <c r="W252" s="10" t="e">
        <f>IF('FY2022'!$A254&lt;&gt;"",IF(AND(MONTH($K252) &lt;= 8, MONTH($L252) &gt;= 8), IF($O252 &lt;&gt; "", $E252/$O252, ""), ""),"")</f>
        <v>#VALUE!</v>
      </c>
      <c r="X252" s="10" t="e">
        <f>IF('FY2022'!$A254&lt;&gt;"",IF(AND(MONTH($K252) &lt;= 9, MONTH($L252) &gt;= 9), IF($O252 &lt;&gt; "", $E252/$O252, ""), ""),"")</f>
        <v>#VALUE!</v>
      </c>
      <c r="Y252" s="10" t="e">
        <f>IF('FY2022'!$A254&lt;&gt;"",IF(AND(MONTH($K252) &lt;= 10, MONTH($L252) &gt;= 10), IF($O252 &lt;&gt; "", $E252/$O252, ""), ""),"")</f>
        <v>#VALUE!</v>
      </c>
      <c r="Z252" s="10" t="e">
        <f>IF('FY2022'!$A254&lt;&gt;"",IF(AND(MONTH($K252) &lt;= 11, MONTH($L252) &gt;= 11), IF($O252 &lt;&gt; "", $E252/$O252, ""), ""),"")</f>
        <v>#VALUE!</v>
      </c>
      <c r="AA252" s="10" t="e">
        <f>IF('FY2022'!$A254&lt;&gt;"",IF(AND(MONTH($K252) &lt;= 12, MONTH($L252) &gt;= 12), IF($O252 &lt;&gt; "", $E252/$O252, ""), ""),"")</f>
        <v>#VALUE!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 t="e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#VALUE!</v>
      </c>
      <c r="L253" s="7" t="e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#VALUE!</v>
      </c>
      <c r="M253" s="7" t="e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#VALUE!</v>
      </c>
      <c r="N253" s="7" t="e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#VALUE!</v>
      </c>
      <c r="O253" s="5" t="e">
        <f t="shared" si="3"/>
        <v>#VALUE!</v>
      </c>
      <c r="P253" s="10" t="e">
        <f>IF('FY2022'!$A255&lt;&gt;"",IF(AND(MONTH($K253) &lt;= 1, MONTH($L253) &gt;= 1), IF($O253 &lt;&gt; "", $E253/$O253, ""), ""),"")</f>
        <v>#VALUE!</v>
      </c>
      <c r="Q253" s="10" t="e">
        <f>IF('FY2022'!$A255&lt;&gt;"",IF(AND(MONTH($K253) &lt;= 2, MONTH($L253) &gt;= 2), IF($O253 &lt;&gt; "", $E253/$O253, ""), ""),"")</f>
        <v>#VALUE!</v>
      </c>
      <c r="R253" s="10" t="e">
        <f>IF('FY2022'!$A255&lt;&gt;"",IF(AND(MONTH($K253) &lt;= 3, MONTH($L253) &gt;= 3), IF($O253 &lt;&gt; "", $E253/$O253, ""), ""),"")</f>
        <v>#VALUE!</v>
      </c>
      <c r="S253" s="10" t="e">
        <f>IF('FY2022'!$A255&lt;&gt;"",IF(AND(MONTH($K253) &lt;= 4, MONTH($L253) &gt;= 4), IF($O253 &lt;&gt; "", $E253/$O253, ""), ""),"")</f>
        <v>#VALUE!</v>
      </c>
      <c r="T253" s="10" t="e">
        <f>IF('FY2022'!$A255&lt;&gt;"",IF(AND(MONTH($K253) &lt;= 5, MONTH($L253) &gt;= 5), IF($O253 &lt;&gt; "", $E253/$O253, ""), ""),"")</f>
        <v>#VALUE!</v>
      </c>
      <c r="U253" s="10" t="e">
        <f>IF('FY2022'!$A255&lt;&gt;"",IF(AND(MONTH($K253) &lt;= 6, MONTH($L253) &gt;= 6), IF($O253 &lt;&gt; "", $E253/$O253, ""), ""),"")</f>
        <v>#VALUE!</v>
      </c>
      <c r="V253" s="10" t="e">
        <f>IF('FY2022'!$A255&lt;&gt;"",IF(AND(MONTH($K253) &lt;= 7, MONTH($L253) &gt;= 7 ), IF($O253 &lt;&gt; "", $E253/$O253, ""), ""),"")</f>
        <v>#VALUE!</v>
      </c>
      <c r="W253" s="10" t="e">
        <f>IF('FY2022'!$A255&lt;&gt;"",IF(AND(MONTH($K253) &lt;= 8, MONTH($L253) &gt;= 8), IF($O253 &lt;&gt; "", $E253/$O253, ""), ""),"")</f>
        <v>#VALUE!</v>
      </c>
      <c r="X253" s="10" t="e">
        <f>IF('FY2022'!$A255&lt;&gt;"",IF(AND(MONTH($K253) &lt;= 9, MONTH($L253) &gt;= 9), IF($O253 &lt;&gt; "", $E253/$O253, ""), ""),"")</f>
        <v>#VALUE!</v>
      </c>
      <c r="Y253" s="10" t="e">
        <f>IF('FY2022'!$A255&lt;&gt;"",IF(AND(MONTH($K253) &lt;= 10, MONTH($L253) &gt;= 10), IF($O253 &lt;&gt; "", $E253/$O253, ""), ""),"")</f>
        <v>#VALUE!</v>
      </c>
      <c r="Z253" s="10" t="e">
        <f>IF('FY2022'!$A255&lt;&gt;"",IF(AND(MONTH($K253) &lt;= 11, MONTH($L253) &gt;= 11), IF($O253 &lt;&gt; "", $E253/$O253, ""), ""),"")</f>
        <v>#VALUE!</v>
      </c>
      <c r="AA253" s="10" t="e">
        <f>IF('FY2022'!$A255&lt;&gt;"",IF(AND(MONTH($K253) &lt;= 12, MONTH($L253) &gt;= 12), IF($O253 &lt;&gt; "", $E253/$O253, ""), ""),"")</f>
        <v>#VALUE!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 t="e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#VALUE!</v>
      </c>
      <c r="L254" s="7" t="e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#VALUE!</v>
      </c>
      <c r="M254" s="7" t="e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#VALUE!</v>
      </c>
      <c r="N254" s="7" t="e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#VALUE!</v>
      </c>
      <c r="O254" s="5" t="e">
        <f t="shared" si="3"/>
        <v>#VALUE!</v>
      </c>
      <c r="P254" s="10" t="e">
        <f>IF('FY2022'!$A256&lt;&gt;"",IF(AND(MONTH($K254) &lt;= 1, MONTH($L254) &gt;= 1), IF($O254 &lt;&gt; "", $E254/$O254, ""), ""),"")</f>
        <v>#VALUE!</v>
      </c>
      <c r="Q254" s="10" t="e">
        <f>IF('FY2022'!$A256&lt;&gt;"",IF(AND(MONTH($K254) &lt;= 2, MONTH($L254) &gt;= 2), IF($O254 &lt;&gt; "", $E254/$O254, ""), ""),"")</f>
        <v>#VALUE!</v>
      </c>
      <c r="R254" s="10" t="e">
        <f>IF('FY2022'!$A256&lt;&gt;"",IF(AND(MONTH($K254) &lt;= 3, MONTH($L254) &gt;= 3), IF($O254 &lt;&gt; "", $E254/$O254, ""), ""),"")</f>
        <v>#VALUE!</v>
      </c>
      <c r="S254" s="10" t="e">
        <f>IF('FY2022'!$A256&lt;&gt;"",IF(AND(MONTH($K254) &lt;= 4, MONTH($L254) &gt;= 4), IF($O254 &lt;&gt; "", $E254/$O254, ""), ""),"")</f>
        <v>#VALUE!</v>
      </c>
      <c r="T254" s="10" t="e">
        <f>IF('FY2022'!$A256&lt;&gt;"",IF(AND(MONTH($K254) &lt;= 5, MONTH($L254) &gt;= 5), IF($O254 &lt;&gt; "", $E254/$O254, ""), ""),"")</f>
        <v>#VALUE!</v>
      </c>
      <c r="U254" s="10" t="e">
        <f>IF('FY2022'!$A256&lt;&gt;"",IF(AND(MONTH($K254) &lt;= 6, MONTH($L254) &gt;= 6), IF($O254 &lt;&gt; "", $E254/$O254, ""), ""),"")</f>
        <v>#VALUE!</v>
      </c>
      <c r="V254" s="10" t="e">
        <f>IF('FY2022'!$A256&lt;&gt;"",IF(AND(MONTH($K254) &lt;= 7, MONTH($L254) &gt;= 7 ), IF($O254 &lt;&gt; "", $E254/$O254, ""), ""),"")</f>
        <v>#VALUE!</v>
      </c>
      <c r="W254" s="10" t="e">
        <f>IF('FY2022'!$A256&lt;&gt;"",IF(AND(MONTH($K254) &lt;= 8, MONTH($L254) &gt;= 8), IF($O254 &lt;&gt; "", $E254/$O254, ""), ""),"")</f>
        <v>#VALUE!</v>
      </c>
      <c r="X254" s="10" t="e">
        <f>IF('FY2022'!$A256&lt;&gt;"",IF(AND(MONTH($K254) &lt;= 9, MONTH($L254) &gt;= 9), IF($O254 &lt;&gt; "", $E254/$O254, ""), ""),"")</f>
        <v>#VALUE!</v>
      </c>
      <c r="Y254" s="10" t="e">
        <f>IF('FY2022'!$A256&lt;&gt;"",IF(AND(MONTH($K254) &lt;= 10, MONTH($L254) &gt;= 10), IF($O254 &lt;&gt; "", $E254/$O254, ""), ""),"")</f>
        <v>#VALUE!</v>
      </c>
      <c r="Z254" s="10" t="e">
        <f>IF('FY2022'!$A256&lt;&gt;"",IF(AND(MONTH($K254) &lt;= 11, MONTH($L254) &gt;= 11), IF($O254 &lt;&gt; "", $E254/$O254, ""), ""),"")</f>
        <v>#VALUE!</v>
      </c>
      <c r="AA254" s="10" t="e">
        <f>IF('FY2022'!$A256&lt;&gt;"",IF(AND(MONTH($K254) &lt;= 12, MONTH($L254) &gt;= 12), IF($O254 &lt;&gt; "", $E254/$O254, ""), ""),"")</f>
        <v>#VALUE!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 t="e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#VALUE!</v>
      </c>
      <c r="L255" s="7" t="e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#VALUE!</v>
      </c>
      <c r="M255" s="7" t="e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#VALUE!</v>
      </c>
      <c r="N255" s="7" t="e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#VALUE!</v>
      </c>
      <c r="O255" s="5" t="e">
        <f t="shared" si="3"/>
        <v>#VALUE!</v>
      </c>
      <c r="P255" s="10" t="e">
        <f>IF('FY2022'!$A257&lt;&gt;"",IF(AND(MONTH($K255) &lt;= 1, MONTH($L255) &gt;= 1), IF($O255 &lt;&gt; "", $E255/$O255, ""), ""),"")</f>
        <v>#VALUE!</v>
      </c>
      <c r="Q255" s="10" t="e">
        <f>IF('FY2022'!$A257&lt;&gt;"",IF(AND(MONTH($K255) &lt;= 2, MONTH($L255) &gt;= 2), IF($O255 &lt;&gt; "", $E255/$O255, ""), ""),"")</f>
        <v>#VALUE!</v>
      </c>
      <c r="R255" s="10" t="e">
        <f>IF('FY2022'!$A257&lt;&gt;"",IF(AND(MONTH($K255) &lt;= 3, MONTH($L255) &gt;= 3), IF($O255 &lt;&gt; "", $E255/$O255, ""), ""),"")</f>
        <v>#VALUE!</v>
      </c>
      <c r="S255" s="10" t="e">
        <f>IF('FY2022'!$A257&lt;&gt;"",IF(AND(MONTH($K255) &lt;= 4, MONTH($L255) &gt;= 4), IF($O255 &lt;&gt; "", $E255/$O255, ""), ""),"")</f>
        <v>#VALUE!</v>
      </c>
      <c r="T255" s="10" t="e">
        <f>IF('FY2022'!$A257&lt;&gt;"",IF(AND(MONTH($K255) &lt;= 5, MONTH($L255) &gt;= 5), IF($O255 &lt;&gt; "", $E255/$O255, ""), ""),"")</f>
        <v>#VALUE!</v>
      </c>
      <c r="U255" s="10" t="e">
        <f>IF('FY2022'!$A257&lt;&gt;"",IF(AND(MONTH($K255) &lt;= 6, MONTH($L255) &gt;= 6), IF($O255 &lt;&gt; "", $E255/$O255, ""), ""),"")</f>
        <v>#VALUE!</v>
      </c>
      <c r="V255" s="10" t="e">
        <f>IF('FY2022'!$A257&lt;&gt;"",IF(AND(MONTH($K255) &lt;= 7, MONTH($L255) &gt;= 7 ), IF($O255 &lt;&gt; "", $E255/$O255, ""), ""),"")</f>
        <v>#VALUE!</v>
      </c>
      <c r="W255" s="10" t="e">
        <f>IF('FY2022'!$A257&lt;&gt;"",IF(AND(MONTH($K255) &lt;= 8, MONTH($L255) &gt;= 8), IF($O255 &lt;&gt; "", $E255/$O255, ""), ""),"")</f>
        <v>#VALUE!</v>
      </c>
      <c r="X255" s="10" t="e">
        <f>IF('FY2022'!$A257&lt;&gt;"",IF(AND(MONTH($K255) &lt;= 9, MONTH($L255) &gt;= 9), IF($O255 &lt;&gt; "", $E255/$O255, ""), ""),"")</f>
        <v>#VALUE!</v>
      </c>
      <c r="Y255" s="10" t="e">
        <f>IF('FY2022'!$A257&lt;&gt;"",IF(AND(MONTH($K255) &lt;= 10, MONTH($L255) &gt;= 10), IF($O255 &lt;&gt; "", $E255/$O255, ""), ""),"")</f>
        <v>#VALUE!</v>
      </c>
      <c r="Z255" s="10" t="e">
        <f>IF('FY2022'!$A257&lt;&gt;"",IF(AND(MONTH($K255) &lt;= 11, MONTH($L255) &gt;= 11), IF($O255 &lt;&gt; "", $E255/$O255, ""), ""),"")</f>
        <v>#VALUE!</v>
      </c>
      <c r="AA255" s="10" t="e">
        <f>IF('FY2022'!$A257&lt;&gt;"",IF(AND(MONTH($K255) &lt;= 12, MONTH($L255) &gt;= 12), IF($O255 &lt;&gt; "", $E255/$O255, ""), ""),"")</f>
        <v>#VALUE!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 t="e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#VALUE!</v>
      </c>
      <c r="L256" s="7" t="e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#VALUE!</v>
      </c>
      <c r="M256" s="7" t="e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#VALUE!</v>
      </c>
      <c r="N256" s="7" t="e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#VALUE!</v>
      </c>
      <c r="O256" s="5" t="e">
        <f t="shared" si="3"/>
        <v>#VALUE!</v>
      </c>
      <c r="P256" s="10" t="e">
        <f>IF('FY2022'!$A258&lt;&gt;"",IF(AND(MONTH($K256) &lt;= 1, MONTH($L256) &gt;= 1), IF($O256 &lt;&gt; "", $E256/$O256, ""), ""),"")</f>
        <v>#VALUE!</v>
      </c>
      <c r="Q256" s="10" t="e">
        <f>IF('FY2022'!$A258&lt;&gt;"",IF(AND(MONTH($K256) &lt;= 2, MONTH($L256) &gt;= 2), IF($O256 &lt;&gt; "", $E256/$O256, ""), ""),"")</f>
        <v>#VALUE!</v>
      </c>
      <c r="R256" s="10" t="e">
        <f>IF('FY2022'!$A258&lt;&gt;"",IF(AND(MONTH($K256) &lt;= 3, MONTH($L256) &gt;= 3), IF($O256 &lt;&gt; "", $E256/$O256, ""), ""),"")</f>
        <v>#VALUE!</v>
      </c>
      <c r="S256" s="10" t="e">
        <f>IF('FY2022'!$A258&lt;&gt;"",IF(AND(MONTH($K256) &lt;= 4, MONTH($L256) &gt;= 4), IF($O256 &lt;&gt; "", $E256/$O256, ""), ""),"")</f>
        <v>#VALUE!</v>
      </c>
      <c r="T256" s="10" t="e">
        <f>IF('FY2022'!$A258&lt;&gt;"",IF(AND(MONTH($K256) &lt;= 5, MONTH($L256) &gt;= 5), IF($O256 &lt;&gt; "", $E256/$O256, ""), ""),"")</f>
        <v>#VALUE!</v>
      </c>
      <c r="U256" s="10" t="e">
        <f>IF('FY2022'!$A258&lt;&gt;"",IF(AND(MONTH($K256) &lt;= 6, MONTH($L256) &gt;= 6), IF($O256 &lt;&gt; "", $E256/$O256, ""), ""),"")</f>
        <v>#VALUE!</v>
      </c>
      <c r="V256" s="10" t="e">
        <f>IF('FY2022'!$A258&lt;&gt;"",IF(AND(MONTH($K256) &lt;= 7, MONTH($L256) &gt;= 7 ), IF($O256 &lt;&gt; "", $E256/$O256, ""), ""),"")</f>
        <v>#VALUE!</v>
      </c>
      <c r="W256" s="10" t="e">
        <f>IF('FY2022'!$A258&lt;&gt;"",IF(AND(MONTH($K256) &lt;= 8, MONTH($L256) &gt;= 8), IF($O256 &lt;&gt; "", $E256/$O256, ""), ""),"")</f>
        <v>#VALUE!</v>
      </c>
      <c r="X256" s="10" t="e">
        <f>IF('FY2022'!$A258&lt;&gt;"",IF(AND(MONTH($K256) &lt;= 9, MONTH($L256) &gt;= 9), IF($O256 &lt;&gt; "", $E256/$O256, ""), ""),"")</f>
        <v>#VALUE!</v>
      </c>
      <c r="Y256" s="10" t="e">
        <f>IF('FY2022'!$A258&lt;&gt;"",IF(AND(MONTH($K256) &lt;= 10, MONTH($L256) &gt;= 10), IF($O256 &lt;&gt; "", $E256/$O256, ""), ""),"")</f>
        <v>#VALUE!</v>
      </c>
      <c r="Z256" s="10" t="e">
        <f>IF('FY2022'!$A258&lt;&gt;"",IF(AND(MONTH($K256) &lt;= 11, MONTH($L256) &gt;= 11), IF($O256 &lt;&gt; "", $E256/$O256, ""), ""),"")</f>
        <v>#VALUE!</v>
      </c>
      <c r="AA256" s="10" t="e">
        <f>IF('FY2022'!$A258&lt;&gt;"",IF(AND(MONTH($K256) &lt;= 12, MONTH($L256) &gt;= 12), IF($O256 &lt;&gt; "", $E256/$O256, ""), ""),"")</f>
        <v>#VALUE!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 t="e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#VALUE!</v>
      </c>
      <c r="L257" s="7" t="e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#VALUE!</v>
      </c>
      <c r="M257" s="7" t="e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#VALUE!</v>
      </c>
      <c r="N257" s="7" t="e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#VALUE!</v>
      </c>
      <c r="O257" s="5" t="e">
        <f t="shared" si="3"/>
        <v>#VALUE!</v>
      </c>
      <c r="P257" s="10" t="e">
        <f>IF('FY2022'!$A259&lt;&gt;"",IF(AND(MONTH($K257) &lt;= 1, MONTH($L257) &gt;= 1), IF($O257 &lt;&gt; "", $E257/$O257, ""), ""),"")</f>
        <v>#VALUE!</v>
      </c>
      <c r="Q257" s="10" t="e">
        <f>IF('FY2022'!$A259&lt;&gt;"",IF(AND(MONTH($K257) &lt;= 2, MONTH($L257) &gt;= 2), IF($O257 &lt;&gt; "", $E257/$O257, ""), ""),"")</f>
        <v>#VALUE!</v>
      </c>
      <c r="R257" s="10" t="e">
        <f>IF('FY2022'!$A259&lt;&gt;"",IF(AND(MONTH($K257) &lt;= 3, MONTH($L257) &gt;= 3), IF($O257 &lt;&gt; "", $E257/$O257, ""), ""),"")</f>
        <v>#VALUE!</v>
      </c>
      <c r="S257" s="10" t="e">
        <f>IF('FY2022'!$A259&lt;&gt;"",IF(AND(MONTH($K257) &lt;= 4, MONTH($L257) &gt;= 4), IF($O257 &lt;&gt; "", $E257/$O257, ""), ""),"")</f>
        <v>#VALUE!</v>
      </c>
      <c r="T257" s="10" t="e">
        <f>IF('FY2022'!$A259&lt;&gt;"",IF(AND(MONTH($K257) &lt;= 5, MONTH($L257) &gt;= 5), IF($O257 &lt;&gt; "", $E257/$O257, ""), ""),"")</f>
        <v>#VALUE!</v>
      </c>
      <c r="U257" s="10" t="e">
        <f>IF('FY2022'!$A259&lt;&gt;"",IF(AND(MONTH($K257) &lt;= 6, MONTH($L257) &gt;= 6), IF($O257 &lt;&gt; "", $E257/$O257, ""), ""),"")</f>
        <v>#VALUE!</v>
      </c>
      <c r="V257" s="10" t="e">
        <f>IF('FY2022'!$A259&lt;&gt;"",IF(AND(MONTH($K257) &lt;= 7, MONTH($L257) &gt;= 7 ), IF($O257 &lt;&gt; "", $E257/$O257, ""), ""),"")</f>
        <v>#VALUE!</v>
      </c>
      <c r="W257" s="10" t="e">
        <f>IF('FY2022'!$A259&lt;&gt;"",IF(AND(MONTH($K257) &lt;= 8, MONTH($L257) &gt;= 8), IF($O257 &lt;&gt; "", $E257/$O257, ""), ""),"")</f>
        <v>#VALUE!</v>
      </c>
      <c r="X257" s="10" t="e">
        <f>IF('FY2022'!$A259&lt;&gt;"",IF(AND(MONTH($K257) &lt;= 9, MONTH($L257) &gt;= 9), IF($O257 &lt;&gt; "", $E257/$O257, ""), ""),"")</f>
        <v>#VALUE!</v>
      </c>
      <c r="Y257" s="10" t="e">
        <f>IF('FY2022'!$A259&lt;&gt;"",IF(AND(MONTH($K257) &lt;= 10, MONTH($L257) &gt;= 10), IF($O257 &lt;&gt; "", $E257/$O257, ""), ""),"")</f>
        <v>#VALUE!</v>
      </c>
      <c r="Z257" s="10" t="e">
        <f>IF('FY2022'!$A259&lt;&gt;"",IF(AND(MONTH($K257) &lt;= 11, MONTH($L257) &gt;= 11), IF($O257 &lt;&gt; "", $E257/$O257, ""), ""),"")</f>
        <v>#VALUE!</v>
      </c>
      <c r="AA257" s="10" t="e">
        <f>IF('FY2022'!$A259&lt;&gt;"",IF(AND(MONTH($K257) &lt;= 12, MONTH($L257) &gt;= 12), IF($O257 &lt;&gt; "", $E257/$O257, ""), ""),"")</f>
        <v>#VALUE!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 t="e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#VALUE!</v>
      </c>
      <c r="L258" s="7" t="e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#VALUE!</v>
      </c>
      <c r="M258" s="7" t="e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#VALUE!</v>
      </c>
      <c r="N258" s="7" t="e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#VALUE!</v>
      </c>
      <c r="O258" s="5" t="e">
        <f t="shared" si="3"/>
        <v>#VALUE!</v>
      </c>
      <c r="P258" s="10" t="e">
        <f>IF('FY2022'!$A260&lt;&gt;"",IF(AND(MONTH($K258) &lt;= 1, MONTH($L258) &gt;= 1), IF($O258 &lt;&gt; "", $E258/$O258, ""), ""),"")</f>
        <v>#VALUE!</v>
      </c>
      <c r="Q258" s="10" t="e">
        <f>IF('FY2022'!$A260&lt;&gt;"",IF(AND(MONTH($K258) &lt;= 2, MONTH($L258) &gt;= 2), IF($O258 &lt;&gt; "", $E258/$O258, ""), ""),"")</f>
        <v>#VALUE!</v>
      </c>
      <c r="R258" s="10" t="e">
        <f>IF('FY2022'!$A260&lt;&gt;"",IF(AND(MONTH($K258) &lt;= 3, MONTH($L258) &gt;= 3), IF($O258 &lt;&gt; "", $E258/$O258, ""), ""),"")</f>
        <v>#VALUE!</v>
      </c>
      <c r="S258" s="10" t="e">
        <f>IF('FY2022'!$A260&lt;&gt;"",IF(AND(MONTH($K258) &lt;= 4, MONTH($L258) &gt;= 4), IF($O258 &lt;&gt; "", $E258/$O258, ""), ""),"")</f>
        <v>#VALUE!</v>
      </c>
      <c r="T258" s="10" t="e">
        <f>IF('FY2022'!$A260&lt;&gt;"",IF(AND(MONTH($K258) &lt;= 5, MONTH($L258) &gt;= 5), IF($O258 &lt;&gt; "", $E258/$O258, ""), ""),"")</f>
        <v>#VALUE!</v>
      </c>
      <c r="U258" s="10" t="e">
        <f>IF('FY2022'!$A260&lt;&gt;"",IF(AND(MONTH($K258) &lt;= 6, MONTH($L258) &gt;= 6), IF($O258 &lt;&gt; "", $E258/$O258, ""), ""),"")</f>
        <v>#VALUE!</v>
      </c>
      <c r="V258" s="10" t="e">
        <f>IF('FY2022'!$A260&lt;&gt;"",IF(AND(MONTH($K258) &lt;= 7, MONTH($L258) &gt;= 7 ), IF($O258 &lt;&gt; "", $E258/$O258, ""), ""),"")</f>
        <v>#VALUE!</v>
      </c>
      <c r="W258" s="10" t="e">
        <f>IF('FY2022'!$A260&lt;&gt;"",IF(AND(MONTH($K258) &lt;= 8, MONTH($L258) &gt;= 8), IF($O258 &lt;&gt; "", $E258/$O258, ""), ""),"")</f>
        <v>#VALUE!</v>
      </c>
      <c r="X258" s="10" t="e">
        <f>IF('FY2022'!$A260&lt;&gt;"",IF(AND(MONTH($K258) &lt;= 9, MONTH($L258) &gt;= 9), IF($O258 &lt;&gt; "", $E258/$O258, ""), ""),"")</f>
        <v>#VALUE!</v>
      </c>
      <c r="Y258" s="10" t="e">
        <f>IF('FY2022'!$A260&lt;&gt;"",IF(AND(MONTH($K258) &lt;= 10, MONTH($L258) &gt;= 10), IF($O258 &lt;&gt; "", $E258/$O258, ""), ""),"")</f>
        <v>#VALUE!</v>
      </c>
      <c r="Z258" s="10" t="e">
        <f>IF('FY2022'!$A260&lt;&gt;"",IF(AND(MONTH($K258) &lt;= 11, MONTH($L258) &gt;= 11), IF($O258 &lt;&gt; "", $E258/$O258, ""), ""),"")</f>
        <v>#VALUE!</v>
      </c>
      <c r="AA258" s="10" t="e">
        <f>IF('FY2022'!$A260&lt;&gt;"",IF(AND(MONTH($K258) &lt;= 12, MONTH($L258) &gt;= 12), IF($O258 &lt;&gt; "", $E258/$O258, ""), ""),"")</f>
        <v>#VALUE!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 t="e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#VALUE!</v>
      </c>
      <c r="L259" s="7" t="e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#VALUE!</v>
      </c>
      <c r="M259" s="7" t="e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#VALUE!</v>
      </c>
      <c r="N259" s="7" t="e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#VALUE!</v>
      </c>
      <c r="O259" s="5" t="e">
        <f t="shared" ref="O259:O322" si="4">IF(AND(K259&lt;&gt;"", L259&lt;&gt;""), DATEDIF(K259, L259, "M") + 1, "")</f>
        <v>#VALUE!</v>
      </c>
      <c r="P259" s="10" t="e">
        <f>IF('FY2022'!$A261&lt;&gt;"",IF(AND(MONTH($K259) &lt;= 1, MONTH($L259) &gt;= 1), IF($O259 &lt;&gt; "", $E259/$O259, ""), ""),"")</f>
        <v>#VALUE!</v>
      </c>
      <c r="Q259" s="10" t="e">
        <f>IF('FY2022'!$A261&lt;&gt;"",IF(AND(MONTH($K259) &lt;= 2, MONTH($L259) &gt;= 2), IF($O259 &lt;&gt; "", $E259/$O259, ""), ""),"")</f>
        <v>#VALUE!</v>
      </c>
      <c r="R259" s="10" t="e">
        <f>IF('FY2022'!$A261&lt;&gt;"",IF(AND(MONTH($K259) &lt;= 3, MONTH($L259) &gt;= 3), IF($O259 &lt;&gt; "", $E259/$O259, ""), ""),"")</f>
        <v>#VALUE!</v>
      </c>
      <c r="S259" s="10" t="e">
        <f>IF('FY2022'!$A261&lt;&gt;"",IF(AND(MONTH($K259) &lt;= 4, MONTH($L259) &gt;= 4), IF($O259 &lt;&gt; "", $E259/$O259, ""), ""),"")</f>
        <v>#VALUE!</v>
      </c>
      <c r="T259" s="10" t="e">
        <f>IF('FY2022'!$A261&lt;&gt;"",IF(AND(MONTH($K259) &lt;= 5, MONTH($L259) &gt;= 5), IF($O259 &lt;&gt; "", $E259/$O259, ""), ""),"")</f>
        <v>#VALUE!</v>
      </c>
      <c r="U259" s="10" t="e">
        <f>IF('FY2022'!$A261&lt;&gt;"",IF(AND(MONTH($K259) &lt;= 6, MONTH($L259) &gt;= 6), IF($O259 &lt;&gt; "", $E259/$O259, ""), ""),"")</f>
        <v>#VALUE!</v>
      </c>
      <c r="V259" s="10" t="e">
        <f>IF('FY2022'!$A261&lt;&gt;"",IF(AND(MONTH($K259) &lt;= 7, MONTH($L259) &gt;= 7 ), IF($O259 &lt;&gt; "", $E259/$O259, ""), ""),"")</f>
        <v>#VALUE!</v>
      </c>
      <c r="W259" s="10" t="e">
        <f>IF('FY2022'!$A261&lt;&gt;"",IF(AND(MONTH($K259) &lt;= 8, MONTH($L259) &gt;= 8), IF($O259 &lt;&gt; "", $E259/$O259, ""), ""),"")</f>
        <v>#VALUE!</v>
      </c>
      <c r="X259" s="10" t="e">
        <f>IF('FY2022'!$A261&lt;&gt;"",IF(AND(MONTH($K259) &lt;= 9, MONTH($L259) &gt;= 9), IF($O259 &lt;&gt; "", $E259/$O259, ""), ""),"")</f>
        <v>#VALUE!</v>
      </c>
      <c r="Y259" s="10" t="e">
        <f>IF('FY2022'!$A261&lt;&gt;"",IF(AND(MONTH($K259) &lt;= 10, MONTH($L259) &gt;= 10), IF($O259 &lt;&gt; "", $E259/$O259, ""), ""),"")</f>
        <v>#VALUE!</v>
      </c>
      <c r="Z259" s="10" t="e">
        <f>IF('FY2022'!$A261&lt;&gt;"",IF(AND(MONTH($K259) &lt;= 11, MONTH($L259) &gt;= 11), IF($O259 &lt;&gt; "", $E259/$O259, ""), ""),"")</f>
        <v>#VALUE!</v>
      </c>
      <c r="AA259" s="10" t="e">
        <f>IF('FY2022'!$A261&lt;&gt;"",IF(AND(MONTH($K259) &lt;= 12, MONTH($L259) &gt;= 12), IF($O259 &lt;&gt; "", $E259/$O259, ""), ""),"")</f>
        <v>#VALUE!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 t="e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#VALUE!</v>
      </c>
      <c r="L260" s="7" t="e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#VALUE!</v>
      </c>
      <c r="M260" s="7" t="e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#VALUE!</v>
      </c>
      <c r="N260" s="7" t="e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#VALUE!</v>
      </c>
      <c r="O260" s="5" t="e">
        <f t="shared" si="4"/>
        <v>#VALUE!</v>
      </c>
      <c r="P260" s="10" t="e">
        <f>IF('FY2022'!$A262&lt;&gt;"",IF(AND(MONTH($K260) &lt;= 1, MONTH($L260) &gt;= 1), IF($O260 &lt;&gt; "", $E260/$O260, ""), ""),"")</f>
        <v>#VALUE!</v>
      </c>
      <c r="Q260" s="10" t="e">
        <f>IF('FY2022'!$A262&lt;&gt;"",IF(AND(MONTH($K260) &lt;= 2, MONTH($L260) &gt;= 2), IF($O260 &lt;&gt; "", $E260/$O260, ""), ""),"")</f>
        <v>#VALUE!</v>
      </c>
      <c r="R260" s="10" t="e">
        <f>IF('FY2022'!$A262&lt;&gt;"",IF(AND(MONTH($K260) &lt;= 3, MONTH($L260) &gt;= 3), IF($O260 &lt;&gt; "", $E260/$O260, ""), ""),"")</f>
        <v>#VALUE!</v>
      </c>
      <c r="S260" s="10" t="e">
        <f>IF('FY2022'!$A262&lt;&gt;"",IF(AND(MONTH($K260) &lt;= 4, MONTH($L260) &gt;= 4), IF($O260 &lt;&gt; "", $E260/$O260, ""), ""),"")</f>
        <v>#VALUE!</v>
      </c>
      <c r="T260" s="10" t="e">
        <f>IF('FY2022'!$A262&lt;&gt;"",IF(AND(MONTH($K260) &lt;= 5, MONTH($L260) &gt;= 5), IF($O260 &lt;&gt; "", $E260/$O260, ""), ""),"")</f>
        <v>#VALUE!</v>
      </c>
      <c r="U260" s="10" t="e">
        <f>IF('FY2022'!$A262&lt;&gt;"",IF(AND(MONTH($K260) &lt;= 6, MONTH($L260) &gt;= 6), IF($O260 &lt;&gt; "", $E260/$O260, ""), ""),"")</f>
        <v>#VALUE!</v>
      </c>
      <c r="V260" s="10" t="e">
        <f>IF('FY2022'!$A262&lt;&gt;"",IF(AND(MONTH($K260) &lt;= 7, MONTH($L260) &gt;= 7 ), IF($O260 &lt;&gt; "", $E260/$O260, ""), ""),"")</f>
        <v>#VALUE!</v>
      </c>
      <c r="W260" s="10" t="e">
        <f>IF('FY2022'!$A262&lt;&gt;"",IF(AND(MONTH($K260) &lt;= 8, MONTH($L260) &gt;= 8), IF($O260 &lt;&gt; "", $E260/$O260, ""), ""),"")</f>
        <v>#VALUE!</v>
      </c>
      <c r="X260" s="10" t="e">
        <f>IF('FY2022'!$A262&lt;&gt;"",IF(AND(MONTH($K260) &lt;= 9, MONTH($L260) &gt;= 9), IF($O260 &lt;&gt; "", $E260/$O260, ""), ""),"")</f>
        <v>#VALUE!</v>
      </c>
      <c r="Y260" s="10" t="e">
        <f>IF('FY2022'!$A262&lt;&gt;"",IF(AND(MONTH($K260) &lt;= 10, MONTH($L260) &gt;= 10), IF($O260 &lt;&gt; "", $E260/$O260, ""), ""),"")</f>
        <v>#VALUE!</v>
      </c>
      <c r="Z260" s="10" t="e">
        <f>IF('FY2022'!$A262&lt;&gt;"",IF(AND(MONTH($K260) &lt;= 11, MONTH($L260) &gt;= 11), IF($O260 &lt;&gt; "", $E260/$O260, ""), ""),"")</f>
        <v>#VALUE!</v>
      </c>
      <c r="AA260" s="10" t="e">
        <f>IF('FY2022'!$A262&lt;&gt;"",IF(AND(MONTH($K260) &lt;= 12, MONTH($L260) &gt;= 12), IF($O260 &lt;&gt; "", $E260/$O260, ""), ""),"")</f>
        <v>#VALUE!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 t="e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#VALUE!</v>
      </c>
      <c r="L261" s="7" t="e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#VALUE!</v>
      </c>
      <c r="M261" s="7" t="e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#VALUE!</v>
      </c>
      <c r="N261" s="7" t="e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#VALUE!</v>
      </c>
      <c r="O261" s="5" t="e">
        <f t="shared" si="4"/>
        <v>#VALUE!</v>
      </c>
      <c r="P261" s="10" t="e">
        <f>IF('FY2022'!$A263&lt;&gt;"",IF(AND(MONTH($K261) &lt;= 1, MONTH($L261) &gt;= 1), IF($O261 &lt;&gt; "", $E261/$O261, ""), ""),"")</f>
        <v>#VALUE!</v>
      </c>
      <c r="Q261" s="10" t="e">
        <f>IF('FY2022'!$A263&lt;&gt;"",IF(AND(MONTH($K261) &lt;= 2, MONTH($L261) &gt;= 2), IF($O261 &lt;&gt; "", $E261/$O261, ""), ""),"")</f>
        <v>#VALUE!</v>
      </c>
      <c r="R261" s="10" t="e">
        <f>IF('FY2022'!$A263&lt;&gt;"",IF(AND(MONTH($K261) &lt;= 3, MONTH($L261) &gt;= 3), IF($O261 &lt;&gt; "", $E261/$O261, ""), ""),"")</f>
        <v>#VALUE!</v>
      </c>
      <c r="S261" s="10" t="e">
        <f>IF('FY2022'!$A263&lt;&gt;"",IF(AND(MONTH($K261) &lt;= 4, MONTH($L261) &gt;= 4), IF($O261 &lt;&gt; "", $E261/$O261, ""), ""),"")</f>
        <v>#VALUE!</v>
      </c>
      <c r="T261" s="10" t="e">
        <f>IF('FY2022'!$A263&lt;&gt;"",IF(AND(MONTH($K261) &lt;= 5, MONTH($L261) &gt;= 5), IF($O261 &lt;&gt; "", $E261/$O261, ""), ""),"")</f>
        <v>#VALUE!</v>
      </c>
      <c r="U261" s="10" t="e">
        <f>IF('FY2022'!$A263&lt;&gt;"",IF(AND(MONTH($K261) &lt;= 6, MONTH($L261) &gt;= 6), IF($O261 &lt;&gt; "", $E261/$O261, ""), ""),"")</f>
        <v>#VALUE!</v>
      </c>
      <c r="V261" s="10" t="e">
        <f>IF('FY2022'!$A263&lt;&gt;"",IF(AND(MONTH($K261) &lt;= 7, MONTH($L261) &gt;= 7 ), IF($O261 &lt;&gt; "", $E261/$O261, ""), ""),"")</f>
        <v>#VALUE!</v>
      </c>
      <c r="W261" s="10" t="e">
        <f>IF('FY2022'!$A263&lt;&gt;"",IF(AND(MONTH($K261) &lt;= 8, MONTH($L261) &gt;= 8), IF($O261 &lt;&gt; "", $E261/$O261, ""), ""),"")</f>
        <v>#VALUE!</v>
      </c>
      <c r="X261" s="10" t="e">
        <f>IF('FY2022'!$A263&lt;&gt;"",IF(AND(MONTH($K261) &lt;= 9, MONTH($L261) &gt;= 9), IF($O261 &lt;&gt; "", $E261/$O261, ""), ""),"")</f>
        <v>#VALUE!</v>
      </c>
      <c r="Y261" s="10" t="e">
        <f>IF('FY2022'!$A263&lt;&gt;"",IF(AND(MONTH($K261) &lt;= 10, MONTH($L261) &gt;= 10), IF($O261 &lt;&gt; "", $E261/$O261, ""), ""),"")</f>
        <v>#VALUE!</v>
      </c>
      <c r="Z261" s="10" t="e">
        <f>IF('FY2022'!$A263&lt;&gt;"",IF(AND(MONTH($K261) &lt;= 11, MONTH($L261) &gt;= 11), IF($O261 &lt;&gt; "", $E261/$O261, ""), ""),"")</f>
        <v>#VALUE!</v>
      </c>
      <c r="AA261" s="10" t="e">
        <f>IF('FY2022'!$A263&lt;&gt;"",IF(AND(MONTH($K261) &lt;= 12, MONTH($L261) &gt;= 12), IF($O261 &lt;&gt; "", $E261/$O261, ""), ""),"")</f>
        <v>#VALUE!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 t="e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#VALUE!</v>
      </c>
      <c r="L262" s="7" t="e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#VALUE!</v>
      </c>
      <c r="M262" s="7" t="e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#VALUE!</v>
      </c>
      <c r="N262" s="7" t="e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#VALUE!</v>
      </c>
      <c r="O262" s="5" t="e">
        <f t="shared" si="4"/>
        <v>#VALUE!</v>
      </c>
      <c r="P262" s="10" t="e">
        <f>IF('FY2022'!$A264&lt;&gt;"",IF(AND(MONTH($K262) &lt;= 1, MONTH($L262) &gt;= 1), IF($O262 &lt;&gt; "", $E262/$O262, ""), ""),"")</f>
        <v>#VALUE!</v>
      </c>
      <c r="Q262" s="10" t="e">
        <f>IF('FY2022'!$A264&lt;&gt;"",IF(AND(MONTH($K262) &lt;= 2, MONTH($L262) &gt;= 2), IF($O262 &lt;&gt; "", $E262/$O262, ""), ""),"")</f>
        <v>#VALUE!</v>
      </c>
      <c r="R262" s="10" t="e">
        <f>IF('FY2022'!$A264&lt;&gt;"",IF(AND(MONTH($K262) &lt;= 3, MONTH($L262) &gt;= 3), IF($O262 &lt;&gt; "", $E262/$O262, ""), ""),"")</f>
        <v>#VALUE!</v>
      </c>
      <c r="S262" s="10" t="e">
        <f>IF('FY2022'!$A264&lt;&gt;"",IF(AND(MONTH($K262) &lt;= 4, MONTH($L262) &gt;= 4), IF($O262 &lt;&gt; "", $E262/$O262, ""), ""),"")</f>
        <v>#VALUE!</v>
      </c>
      <c r="T262" s="10" t="e">
        <f>IF('FY2022'!$A264&lt;&gt;"",IF(AND(MONTH($K262) &lt;= 5, MONTH($L262) &gt;= 5), IF($O262 &lt;&gt; "", $E262/$O262, ""), ""),"")</f>
        <v>#VALUE!</v>
      </c>
      <c r="U262" s="10" t="e">
        <f>IF('FY2022'!$A264&lt;&gt;"",IF(AND(MONTH($K262) &lt;= 6, MONTH($L262) &gt;= 6), IF($O262 &lt;&gt; "", $E262/$O262, ""), ""),"")</f>
        <v>#VALUE!</v>
      </c>
      <c r="V262" s="10" t="e">
        <f>IF('FY2022'!$A264&lt;&gt;"",IF(AND(MONTH($K262) &lt;= 7, MONTH($L262) &gt;= 7 ), IF($O262 &lt;&gt; "", $E262/$O262, ""), ""),"")</f>
        <v>#VALUE!</v>
      </c>
      <c r="W262" s="10" t="e">
        <f>IF('FY2022'!$A264&lt;&gt;"",IF(AND(MONTH($K262) &lt;= 8, MONTH($L262) &gt;= 8), IF($O262 &lt;&gt; "", $E262/$O262, ""), ""),"")</f>
        <v>#VALUE!</v>
      </c>
      <c r="X262" s="10" t="e">
        <f>IF('FY2022'!$A264&lt;&gt;"",IF(AND(MONTH($K262) &lt;= 9, MONTH($L262) &gt;= 9), IF($O262 &lt;&gt; "", $E262/$O262, ""), ""),"")</f>
        <v>#VALUE!</v>
      </c>
      <c r="Y262" s="10" t="e">
        <f>IF('FY2022'!$A264&lt;&gt;"",IF(AND(MONTH($K262) &lt;= 10, MONTH($L262) &gt;= 10), IF($O262 &lt;&gt; "", $E262/$O262, ""), ""),"")</f>
        <v>#VALUE!</v>
      </c>
      <c r="Z262" s="10" t="e">
        <f>IF('FY2022'!$A264&lt;&gt;"",IF(AND(MONTH($K262) &lt;= 11, MONTH($L262) &gt;= 11), IF($O262 &lt;&gt; "", $E262/$O262, ""), ""),"")</f>
        <v>#VALUE!</v>
      </c>
      <c r="AA262" s="10" t="e">
        <f>IF('FY2022'!$A264&lt;&gt;"",IF(AND(MONTH($K262) &lt;= 12, MONTH($L262) &gt;= 12), IF($O262 &lt;&gt; "", $E262/$O262, ""), ""),"")</f>
        <v>#VALUE!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 t="e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#VALUE!</v>
      </c>
      <c r="L263" s="7" t="e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#VALUE!</v>
      </c>
      <c r="M263" s="7" t="e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#VALUE!</v>
      </c>
      <c r="N263" s="7" t="e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#VALUE!</v>
      </c>
      <c r="O263" s="5" t="e">
        <f t="shared" si="4"/>
        <v>#VALUE!</v>
      </c>
      <c r="P263" s="10" t="e">
        <f>IF('FY2022'!$A265&lt;&gt;"",IF(AND(MONTH($K263) &lt;= 1, MONTH($L263) &gt;= 1), IF($O263 &lt;&gt; "", $E263/$O263, ""), ""),"")</f>
        <v>#VALUE!</v>
      </c>
      <c r="Q263" s="10" t="e">
        <f>IF('FY2022'!$A265&lt;&gt;"",IF(AND(MONTH($K263) &lt;= 2, MONTH($L263) &gt;= 2), IF($O263 &lt;&gt; "", $E263/$O263, ""), ""),"")</f>
        <v>#VALUE!</v>
      </c>
      <c r="R263" s="10" t="e">
        <f>IF('FY2022'!$A265&lt;&gt;"",IF(AND(MONTH($K263) &lt;= 3, MONTH($L263) &gt;= 3), IF($O263 &lt;&gt; "", $E263/$O263, ""), ""),"")</f>
        <v>#VALUE!</v>
      </c>
      <c r="S263" s="10" t="e">
        <f>IF('FY2022'!$A265&lt;&gt;"",IF(AND(MONTH($K263) &lt;= 4, MONTH($L263) &gt;= 4), IF($O263 &lt;&gt; "", $E263/$O263, ""), ""),"")</f>
        <v>#VALUE!</v>
      </c>
      <c r="T263" s="10" t="e">
        <f>IF('FY2022'!$A265&lt;&gt;"",IF(AND(MONTH($K263) &lt;= 5, MONTH($L263) &gt;= 5), IF($O263 &lt;&gt; "", $E263/$O263, ""), ""),"")</f>
        <v>#VALUE!</v>
      </c>
      <c r="U263" s="10" t="e">
        <f>IF('FY2022'!$A265&lt;&gt;"",IF(AND(MONTH($K263) &lt;= 6, MONTH($L263) &gt;= 6), IF($O263 &lt;&gt; "", $E263/$O263, ""), ""),"")</f>
        <v>#VALUE!</v>
      </c>
      <c r="V263" s="10" t="e">
        <f>IF('FY2022'!$A265&lt;&gt;"",IF(AND(MONTH($K263) &lt;= 7, MONTH($L263) &gt;= 7 ), IF($O263 &lt;&gt; "", $E263/$O263, ""), ""),"")</f>
        <v>#VALUE!</v>
      </c>
      <c r="W263" s="10" t="e">
        <f>IF('FY2022'!$A265&lt;&gt;"",IF(AND(MONTH($K263) &lt;= 8, MONTH($L263) &gt;= 8), IF($O263 &lt;&gt; "", $E263/$O263, ""), ""),"")</f>
        <v>#VALUE!</v>
      </c>
      <c r="X263" s="10" t="e">
        <f>IF('FY2022'!$A265&lt;&gt;"",IF(AND(MONTH($K263) &lt;= 9, MONTH($L263) &gt;= 9), IF($O263 &lt;&gt; "", $E263/$O263, ""), ""),"")</f>
        <v>#VALUE!</v>
      </c>
      <c r="Y263" s="10" t="e">
        <f>IF('FY2022'!$A265&lt;&gt;"",IF(AND(MONTH($K263) &lt;= 10, MONTH($L263) &gt;= 10), IF($O263 &lt;&gt; "", $E263/$O263, ""), ""),"")</f>
        <v>#VALUE!</v>
      </c>
      <c r="Z263" s="10" t="e">
        <f>IF('FY2022'!$A265&lt;&gt;"",IF(AND(MONTH($K263) &lt;= 11, MONTH($L263) &gt;= 11), IF($O263 &lt;&gt; "", $E263/$O263, ""), ""),"")</f>
        <v>#VALUE!</v>
      </c>
      <c r="AA263" s="10" t="e">
        <f>IF('FY2022'!$A265&lt;&gt;"",IF(AND(MONTH($K263) &lt;= 12, MONTH($L263) &gt;= 12), IF($O263 &lt;&gt; "", $E263/$O263, ""), ""),"")</f>
        <v>#VALUE!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2.425781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1334</v>
      </c>
      <c r="C4" t="s">
        <v>4</v>
      </c>
      <c r="D4" t="s">
        <v>15</v>
      </c>
      <c r="E4" t="s">
        <v>1201</v>
      </c>
      <c r="F4" t="s">
        <v>679</v>
      </c>
      <c r="G4" t="s">
        <v>1483</v>
      </c>
      <c r="H4" t="s">
        <v>930</v>
      </c>
      <c r="I4" t="s">
        <v>1483</v>
      </c>
      <c r="J4" t="s">
        <v>930</v>
      </c>
      <c r="K4" t="s">
        <v>3013</v>
      </c>
      <c r="L4" t="s">
        <v>3014</v>
      </c>
      <c r="M4" t="s">
        <v>3015</v>
      </c>
      <c r="N4" t="s">
        <v>3016</v>
      </c>
    </row>
    <row r="5" spans="1:14" x14ac:dyDescent="0.25">
      <c r="A5" t="s">
        <v>233</v>
      </c>
      <c r="B5" t="s">
        <v>1335</v>
      </c>
      <c r="C5" t="s">
        <v>6</v>
      </c>
      <c r="D5" t="s">
        <v>9</v>
      </c>
      <c r="E5" t="s">
        <v>1201</v>
      </c>
      <c r="F5" t="s">
        <v>679</v>
      </c>
      <c r="G5" t="s">
        <v>1483</v>
      </c>
      <c r="H5" t="s">
        <v>961</v>
      </c>
      <c r="I5" t="s">
        <v>1483</v>
      </c>
      <c r="J5" t="s">
        <v>961</v>
      </c>
      <c r="K5" t="s">
        <v>3013</v>
      </c>
      <c r="L5" t="s">
        <v>3014</v>
      </c>
      <c r="M5" t="s">
        <v>3015</v>
      </c>
      <c r="N5" t="s">
        <v>3016</v>
      </c>
    </row>
    <row r="6" spans="1:14" x14ac:dyDescent="0.25">
      <c r="A6" t="s">
        <v>389</v>
      </c>
      <c r="B6" t="s">
        <v>1336</v>
      </c>
      <c r="C6" t="s">
        <v>7</v>
      </c>
      <c r="D6" t="s">
        <v>11</v>
      </c>
      <c r="E6" t="s">
        <v>1201</v>
      </c>
      <c r="F6" t="s">
        <v>679</v>
      </c>
      <c r="G6" t="s">
        <v>1483</v>
      </c>
      <c r="H6" t="s">
        <v>149</v>
      </c>
      <c r="I6" t="s">
        <v>1483</v>
      </c>
      <c r="J6" t="s">
        <v>149</v>
      </c>
      <c r="K6" t="s">
        <v>3013</v>
      </c>
      <c r="L6" t="s">
        <v>3014</v>
      </c>
      <c r="M6" t="s">
        <v>3015</v>
      </c>
      <c r="N6" t="s">
        <v>3016</v>
      </c>
    </row>
    <row r="7" spans="1:14" x14ac:dyDescent="0.25">
      <c r="A7" t="s">
        <v>125</v>
      </c>
      <c r="B7" t="s">
        <v>1337</v>
      </c>
      <c r="C7" t="s">
        <v>4</v>
      </c>
      <c r="D7" t="s">
        <v>15</v>
      </c>
      <c r="E7" t="s">
        <v>1201</v>
      </c>
      <c r="F7" t="s">
        <v>679</v>
      </c>
      <c r="G7" t="s">
        <v>1483</v>
      </c>
      <c r="H7" t="s">
        <v>149</v>
      </c>
      <c r="I7" t="s">
        <v>1483</v>
      </c>
      <c r="J7" t="s">
        <v>149</v>
      </c>
      <c r="K7" t="s">
        <v>3013</v>
      </c>
      <c r="L7" t="s">
        <v>3014</v>
      </c>
      <c r="M7" t="s">
        <v>3015</v>
      </c>
      <c r="N7" t="s">
        <v>3016</v>
      </c>
    </row>
    <row r="8" spans="1:14" x14ac:dyDescent="0.25">
      <c r="A8" t="s">
        <v>148</v>
      </c>
      <c r="B8" t="s">
        <v>1338</v>
      </c>
      <c r="C8" t="s">
        <v>6</v>
      </c>
      <c r="D8" t="s">
        <v>9</v>
      </c>
      <c r="E8" t="s">
        <v>1201</v>
      </c>
      <c r="F8" t="s">
        <v>679</v>
      </c>
      <c r="G8" t="s">
        <v>1483</v>
      </c>
      <c r="H8" t="s">
        <v>193</v>
      </c>
      <c r="I8" t="s">
        <v>1483</v>
      </c>
      <c r="J8" t="s">
        <v>193</v>
      </c>
      <c r="K8" t="s">
        <v>3013</v>
      </c>
      <c r="L8" t="s">
        <v>3014</v>
      </c>
      <c r="M8" t="s">
        <v>3015</v>
      </c>
      <c r="N8" t="s">
        <v>3016</v>
      </c>
    </row>
    <row r="9" spans="1:14" x14ac:dyDescent="0.25">
      <c r="A9" t="s">
        <v>392</v>
      </c>
      <c r="B9" t="s">
        <v>1339</v>
      </c>
      <c r="C9" t="s">
        <v>6</v>
      </c>
      <c r="D9" t="s">
        <v>9</v>
      </c>
      <c r="E9" t="s">
        <v>1201</v>
      </c>
      <c r="F9" t="s">
        <v>679</v>
      </c>
      <c r="G9" t="s">
        <v>1483</v>
      </c>
      <c r="H9" t="s">
        <v>193</v>
      </c>
      <c r="I9" t="s">
        <v>1483</v>
      </c>
      <c r="J9" t="s">
        <v>193</v>
      </c>
      <c r="K9" t="s">
        <v>3013</v>
      </c>
      <c r="L9" t="s">
        <v>3014</v>
      </c>
      <c r="M9" t="s">
        <v>3015</v>
      </c>
      <c r="N9" t="s">
        <v>3016</v>
      </c>
    </row>
    <row r="10" spans="1:14" x14ac:dyDescent="0.25">
      <c r="A10" t="s">
        <v>386</v>
      </c>
      <c r="B10" t="s">
        <v>1340</v>
      </c>
      <c r="C10" t="s">
        <v>7</v>
      </c>
      <c r="D10" t="s">
        <v>11</v>
      </c>
      <c r="E10" t="s">
        <v>1201</v>
      </c>
      <c r="F10" t="s">
        <v>679</v>
      </c>
      <c r="G10" t="s">
        <v>1483</v>
      </c>
      <c r="H10" t="s">
        <v>149</v>
      </c>
      <c r="I10" t="s">
        <v>1483</v>
      </c>
      <c r="J10" t="s">
        <v>149</v>
      </c>
      <c r="K10" t="s">
        <v>3013</v>
      </c>
      <c r="L10" t="s">
        <v>3014</v>
      </c>
      <c r="M10" t="s">
        <v>3015</v>
      </c>
      <c r="N10" t="s">
        <v>3016</v>
      </c>
    </row>
    <row r="11" spans="1:14" x14ac:dyDescent="0.25">
      <c r="A11" t="s">
        <v>228</v>
      </c>
      <c r="B11" t="s">
        <v>1341</v>
      </c>
      <c r="C11" t="s">
        <v>4</v>
      </c>
      <c r="D11" t="s">
        <v>15</v>
      </c>
      <c r="E11" t="s">
        <v>1201</v>
      </c>
      <c r="F11" t="s">
        <v>679</v>
      </c>
      <c r="G11" t="s">
        <v>1483</v>
      </c>
      <c r="H11" t="s">
        <v>265</v>
      </c>
      <c r="I11" t="s">
        <v>1483</v>
      </c>
      <c r="J11" t="s">
        <v>265</v>
      </c>
      <c r="K11" t="s">
        <v>3013</v>
      </c>
      <c r="L11" t="s">
        <v>3014</v>
      </c>
      <c r="M11" t="s">
        <v>3015</v>
      </c>
      <c r="N11" t="s">
        <v>3017</v>
      </c>
    </row>
    <row r="12" spans="1:14" x14ac:dyDescent="0.25">
      <c r="A12" t="s">
        <v>391</v>
      </c>
      <c r="B12" t="s">
        <v>1342</v>
      </c>
      <c r="C12" t="s">
        <v>6</v>
      </c>
      <c r="D12" t="s">
        <v>9</v>
      </c>
      <c r="E12" t="s">
        <v>1343</v>
      </c>
      <c r="F12" t="s">
        <v>679</v>
      </c>
      <c r="G12" t="s">
        <v>1483</v>
      </c>
      <c r="H12" t="s">
        <v>265</v>
      </c>
      <c r="I12" t="s">
        <v>1483</v>
      </c>
      <c r="J12" t="s">
        <v>265</v>
      </c>
      <c r="K12" t="s">
        <v>3013</v>
      </c>
      <c r="L12" t="s">
        <v>3014</v>
      </c>
      <c r="M12" t="s">
        <v>3015</v>
      </c>
      <c r="N12" t="s">
        <v>3016</v>
      </c>
    </row>
    <row r="13" spans="1:14" x14ac:dyDescent="0.25">
      <c r="A13" t="s">
        <v>388</v>
      </c>
      <c r="B13" t="s">
        <v>1344</v>
      </c>
      <c r="C13" t="s">
        <v>7</v>
      </c>
      <c r="D13" t="s">
        <v>15</v>
      </c>
      <c r="E13" t="s">
        <v>1201</v>
      </c>
      <c r="F13" t="s">
        <v>679</v>
      </c>
      <c r="G13" t="s">
        <v>1483</v>
      </c>
      <c r="H13" t="s">
        <v>262</v>
      </c>
      <c r="I13" t="s">
        <v>1483</v>
      </c>
      <c r="J13" t="s">
        <v>262</v>
      </c>
      <c r="K13" t="s">
        <v>3013</v>
      </c>
      <c r="L13" t="s">
        <v>3014</v>
      </c>
      <c r="M13" t="s">
        <v>3018</v>
      </c>
      <c r="N13" t="s">
        <v>3017</v>
      </c>
    </row>
    <row r="14" spans="1:14" x14ac:dyDescent="0.25">
      <c r="A14" t="s">
        <v>387</v>
      </c>
      <c r="B14" t="s">
        <v>1345</v>
      </c>
      <c r="C14" t="s">
        <v>7</v>
      </c>
      <c r="D14" t="s">
        <v>15</v>
      </c>
      <c r="E14" t="s">
        <v>1201</v>
      </c>
      <c r="F14" t="s">
        <v>679</v>
      </c>
      <c r="G14" t="s">
        <v>1483</v>
      </c>
      <c r="H14" t="s">
        <v>149</v>
      </c>
      <c r="I14" t="s">
        <v>1483</v>
      </c>
      <c r="J14" t="s">
        <v>149</v>
      </c>
      <c r="K14" t="s">
        <v>3013</v>
      </c>
      <c r="L14" t="s">
        <v>3014</v>
      </c>
      <c r="M14" t="s">
        <v>3018</v>
      </c>
      <c r="N14" t="s">
        <v>3017</v>
      </c>
    </row>
    <row r="15" spans="1:14" x14ac:dyDescent="0.25">
      <c r="A15" t="s">
        <v>390</v>
      </c>
      <c r="B15" t="s">
        <v>1346</v>
      </c>
      <c r="C15" t="s">
        <v>4</v>
      </c>
      <c r="D15" t="s">
        <v>9</v>
      </c>
      <c r="E15" t="s">
        <v>1343</v>
      </c>
      <c r="F15" t="s">
        <v>679</v>
      </c>
      <c r="G15" t="s">
        <v>1483</v>
      </c>
      <c r="H15" t="s">
        <v>262</v>
      </c>
      <c r="I15" t="s">
        <v>1483</v>
      </c>
      <c r="J15" t="s">
        <v>262</v>
      </c>
      <c r="K15" t="s">
        <v>3013</v>
      </c>
      <c r="L15" t="s">
        <v>3014</v>
      </c>
      <c r="M15" t="s">
        <v>3018</v>
      </c>
      <c r="N15" t="s">
        <v>3017</v>
      </c>
    </row>
    <row r="16" spans="1:14" x14ac:dyDescent="0.25">
      <c r="A16" t="s">
        <v>661</v>
      </c>
      <c r="B16" t="s">
        <v>1347</v>
      </c>
      <c r="C16" t="s">
        <v>7</v>
      </c>
      <c r="D16" t="s">
        <v>9</v>
      </c>
      <c r="E16" t="s">
        <v>1201</v>
      </c>
      <c r="F16" t="s">
        <v>679</v>
      </c>
      <c r="G16" t="s">
        <v>1483</v>
      </c>
      <c r="H16" t="s">
        <v>193</v>
      </c>
      <c r="I16" t="s">
        <v>1483</v>
      </c>
      <c r="J16" t="s">
        <v>193</v>
      </c>
      <c r="K16" t="s">
        <v>3013</v>
      </c>
      <c r="L16" t="s">
        <v>3014</v>
      </c>
      <c r="M16" t="s">
        <v>3019</v>
      </c>
      <c r="N16" t="s">
        <v>3020</v>
      </c>
    </row>
    <row r="17" spans="1:14" x14ac:dyDescent="0.25">
      <c r="A17" t="s">
        <v>727</v>
      </c>
      <c r="B17" t="s">
        <v>1348</v>
      </c>
      <c r="C17" t="s">
        <v>6</v>
      </c>
      <c r="D17" t="s">
        <v>15</v>
      </c>
      <c r="E17" t="s">
        <v>1201</v>
      </c>
      <c r="F17" t="s">
        <v>679</v>
      </c>
      <c r="G17" t="s">
        <v>1483</v>
      </c>
      <c r="H17" t="s">
        <v>193</v>
      </c>
      <c r="I17" t="s">
        <v>1483</v>
      </c>
      <c r="J17" t="s">
        <v>193</v>
      </c>
      <c r="K17" t="s">
        <v>3013</v>
      </c>
      <c r="L17" t="s">
        <v>3014</v>
      </c>
      <c r="M17" t="s">
        <v>3019</v>
      </c>
      <c r="N17" t="s">
        <v>3020</v>
      </c>
    </row>
    <row r="18" spans="1:14" x14ac:dyDescent="0.25">
      <c r="A18" t="s">
        <v>754</v>
      </c>
      <c r="B18" t="s">
        <v>1349</v>
      </c>
      <c r="C18" t="s">
        <v>6</v>
      </c>
      <c r="D18" t="s">
        <v>15</v>
      </c>
      <c r="E18" t="s">
        <v>1201</v>
      </c>
      <c r="F18" t="s">
        <v>679</v>
      </c>
      <c r="G18" t="s">
        <v>1483</v>
      </c>
      <c r="H18" t="s">
        <v>193</v>
      </c>
      <c r="I18" t="s">
        <v>1483</v>
      </c>
      <c r="J18" t="s">
        <v>193</v>
      </c>
      <c r="K18" t="s">
        <v>3013</v>
      </c>
      <c r="L18" t="s">
        <v>3014</v>
      </c>
      <c r="M18" t="s">
        <v>3019</v>
      </c>
      <c r="N18" t="s">
        <v>3020</v>
      </c>
    </row>
    <row r="19" spans="1:14" x14ac:dyDescent="0.25">
      <c r="A19" t="s">
        <v>743</v>
      </c>
      <c r="B19" t="s">
        <v>1350</v>
      </c>
      <c r="C19" t="s">
        <v>7</v>
      </c>
      <c r="D19" t="s">
        <v>9</v>
      </c>
      <c r="E19" t="s">
        <v>1201</v>
      </c>
      <c r="F19" t="s">
        <v>679</v>
      </c>
      <c r="G19" t="s">
        <v>1483</v>
      </c>
      <c r="H19" t="s">
        <v>149</v>
      </c>
      <c r="I19" t="s">
        <v>1483</v>
      </c>
      <c r="J19" t="s">
        <v>149</v>
      </c>
      <c r="K19" t="s">
        <v>3013</v>
      </c>
      <c r="L19" t="s">
        <v>3014</v>
      </c>
      <c r="M19" t="s">
        <v>3019</v>
      </c>
      <c r="N19" t="s">
        <v>3020</v>
      </c>
    </row>
    <row r="20" spans="1:14" x14ac:dyDescent="0.25">
      <c r="A20" t="s">
        <v>699</v>
      </c>
      <c r="B20" t="s">
        <v>1351</v>
      </c>
      <c r="C20" t="s">
        <v>4</v>
      </c>
      <c r="D20" t="s">
        <v>11</v>
      </c>
      <c r="E20" t="s">
        <v>1201</v>
      </c>
      <c r="F20" t="s">
        <v>679</v>
      </c>
      <c r="G20" t="s">
        <v>1483</v>
      </c>
      <c r="H20" t="s">
        <v>149</v>
      </c>
      <c r="I20" t="s">
        <v>1483</v>
      </c>
      <c r="J20" t="s">
        <v>149</v>
      </c>
      <c r="K20" t="s">
        <v>3013</v>
      </c>
      <c r="L20" t="s">
        <v>3014</v>
      </c>
      <c r="M20" t="s">
        <v>3019</v>
      </c>
      <c r="N20" t="s">
        <v>3020</v>
      </c>
    </row>
    <row r="21" spans="1:14" x14ac:dyDescent="0.25">
      <c r="A21" t="s">
        <v>739</v>
      </c>
      <c r="B21" t="s">
        <v>1352</v>
      </c>
      <c r="C21" t="s">
        <v>7</v>
      </c>
      <c r="D21" t="s">
        <v>9</v>
      </c>
      <c r="E21" t="s">
        <v>1343</v>
      </c>
      <c r="F21" t="s">
        <v>679</v>
      </c>
      <c r="G21" t="s">
        <v>1483</v>
      </c>
      <c r="H21" t="s">
        <v>149</v>
      </c>
      <c r="I21" t="s">
        <v>1483</v>
      </c>
      <c r="J21" t="s">
        <v>149</v>
      </c>
      <c r="K21" t="s">
        <v>3013</v>
      </c>
      <c r="L21" t="s">
        <v>3014</v>
      </c>
      <c r="M21" t="s">
        <v>3019</v>
      </c>
      <c r="N21" t="s">
        <v>3020</v>
      </c>
    </row>
    <row r="22" spans="1:14" x14ac:dyDescent="0.25">
      <c r="A22" t="s">
        <v>737</v>
      </c>
      <c r="B22" t="s">
        <v>1353</v>
      </c>
      <c r="C22" t="s">
        <v>6</v>
      </c>
      <c r="D22" t="s">
        <v>15</v>
      </c>
      <c r="E22" t="s">
        <v>927</v>
      </c>
      <c r="F22" t="s">
        <v>679</v>
      </c>
      <c r="G22" t="s">
        <v>1483</v>
      </c>
      <c r="H22" t="s">
        <v>265</v>
      </c>
      <c r="I22" t="s">
        <v>1483</v>
      </c>
      <c r="J22" t="s">
        <v>265</v>
      </c>
      <c r="K22" t="s">
        <v>3013</v>
      </c>
      <c r="L22" t="s">
        <v>3014</v>
      </c>
      <c r="M22" t="s">
        <v>3019</v>
      </c>
      <c r="N22" t="s">
        <v>3021</v>
      </c>
    </row>
    <row r="23" spans="1:14" x14ac:dyDescent="0.25">
      <c r="A23" t="s">
        <v>668</v>
      </c>
      <c r="B23" t="s">
        <v>1354</v>
      </c>
      <c r="C23" t="s">
        <v>7</v>
      </c>
      <c r="D23" t="s">
        <v>9</v>
      </c>
      <c r="E23" t="s">
        <v>1201</v>
      </c>
      <c r="F23" t="s">
        <v>679</v>
      </c>
      <c r="G23" t="s">
        <v>1483</v>
      </c>
      <c r="H23" t="s">
        <v>116</v>
      </c>
      <c r="I23" t="s">
        <v>1483</v>
      </c>
      <c r="J23" t="s">
        <v>116</v>
      </c>
      <c r="K23" t="s">
        <v>3013</v>
      </c>
      <c r="L23" t="s">
        <v>3014</v>
      </c>
      <c r="M23" t="s">
        <v>3019</v>
      </c>
      <c r="N23" t="s">
        <v>3020</v>
      </c>
    </row>
    <row r="24" spans="1:14" x14ac:dyDescent="0.25">
      <c r="A24" t="s">
        <v>751</v>
      </c>
      <c r="B24" t="s">
        <v>1355</v>
      </c>
      <c r="C24" t="s">
        <v>4</v>
      </c>
      <c r="D24" t="s">
        <v>11</v>
      </c>
      <c r="E24" t="s">
        <v>1201</v>
      </c>
      <c r="F24" t="s">
        <v>679</v>
      </c>
      <c r="G24" t="s">
        <v>1483</v>
      </c>
      <c r="H24" t="s">
        <v>116</v>
      </c>
      <c r="I24" t="s">
        <v>1483</v>
      </c>
      <c r="J24" t="s">
        <v>116</v>
      </c>
      <c r="K24" t="s">
        <v>3013</v>
      </c>
      <c r="L24" t="s">
        <v>3014</v>
      </c>
      <c r="M24" t="s">
        <v>3019</v>
      </c>
      <c r="N24" t="s">
        <v>3021</v>
      </c>
    </row>
    <row r="25" spans="1:14" x14ac:dyDescent="0.25">
      <c r="A25" t="s">
        <v>649</v>
      </c>
      <c r="B25" t="s">
        <v>1356</v>
      </c>
      <c r="C25" t="s">
        <v>7</v>
      </c>
      <c r="D25" t="s">
        <v>9</v>
      </c>
      <c r="E25" t="s">
        <v>1201</v>
      </c>
      <c r="F25" t="s">
        <v>679</v>
      </c>
      <c r="G25" t="s">
        <v>1483</v>
      </c>
      <c r="H25" t="s">
        <v>193</v>
      </c>
      <c r="I25" t="s">
        <v>1483</v>
      </c>
      <c r="J25" t="s">
        <v>193</v>
      </c>
      <c r="K25" t="s">
        <v>3013</v>
      </c>
      <c r="L25" t="s">
        <v>3014</v>
      </c>
      <c r="M25" t="s">
        <v>3022</v>
      </c>
      <c r="N25" t="s">
        <v>3021</v>
      </c>
    </row>
    <row r="26" spans="1:14" x14ac:dyDescent="0.25">
      <c r="A26" t="s">
        <v>666</v>
      </c>
      <c r="B26" t="s">
        <v>1357</v>
      </c>
      <c r="C26" t="s">
        <v>6</v>
      </c>
      <c r="D26" t="s">
        <v>15</v>
      </c>
      <c r="E26" t="s">
        <v>1343</v>
      </c>
      <c r="F26" t="s">
        <v>679</v>
      </c>
      <c r="G26" t="s">
        <v>1483</v>
      </c>
      <c r="H26" t="s">
        <v>930</v>
      </c>
      <c r="I26" t="s">
        <v>1483</v>
      </c>
      <c r="J26" t="s">
        <v>930</v>
      </c>
      <c r="K26" t="s">
        <v>3013</v>
      </c>
      <c r="L26" t="s">
        <v>3014</v>
      </c>
      <c r="M26" t="s">
        <v>3022</v>
      </c>
      <c r="N26" t="s">
        <v>3021</v>
      </c>
    </row>
    <row r="27" spans="1:14" x14ac:dyDescent="0.25">
      <c r="A27" t="s">
        <v>806</v>
      </c>
      <c r="B27" t="s">
        <v>1358</v>
      </c>
      <c r="C27" t="s">
        <v>7</v>
      </c>
      <c r="D27" t="s">
        <v>9</v>
      </c>
      <c r="E27" t="s">
        <v>1201</v>
      </c>
      <c r="F27" t="s">
        <v>679</v>
      </c>
      <c r="G27" t="s">
        <v>1483</v>
      </c>
      <c r="H27" t="s">
        <v>265</v>
      </c>
      <c r="I27" t="s">
        <v>1483</v>
      </c>
      <c r="J27" t="s">
        <v>265</v>
      </c>
      <c r="K27" t="s">
        <v>3013</v>
      </c>
      <c r="L27" t="s">
        <v>3014</v>
      </c>
      <c r="M27" t="s">
        <v>3022</v>
      </c>
      <c r="N27" t="s">
        <v>3021</v>
      </c>
    </row>
    <row r="28" spans="1:14" x14ac:dyDescent="0.25">
      <c r="A28" t="s">
        <v>810</v>
      </c>
      <c r="B28" t="s">
        <v>1359</v>
      </c>
      <c r="C28" t="s">
        <v>6</v>
      </c>
      <c r="D28" t="s">
        <v>15</v>
      </c>
      <c r="E28" t="s">
        <v>1201</v>
      </c>
      <c r="F28" t="s">
        <v>679</v>
      </c>
      <c r="G28" t="s">
        <v>1483</v>
      </c>
      <c r="H28" t="s">
        <v>265</v>
      </c>
      <c r="I28" t="s">
        <v>1483</v>
      </c>
      <c r="J28" t="s">
        <v>265</v>
      </c>
      <c r="K28" t="s">
        <v>3013</v>
      </c>
      <c r="L28" t="s">
        <v>3014</v>
      </c>
      <c r="M28" t="s">
        <v>3022</v>
      </c>
      <c r="N28" t="s">
        <v>3021</v>
      </c>
    </row>
    <row r="29" spans="1:14" x14ac:dyDescent="0.25">
      <c r="A29" t="s">
        <v>816</v>
      </c>
      <c r="B29" t="s">
        <v>1360</v>
      </c>
      <c r="C29" t="s">
        <v>4</v>
      </c>
      <c r="D29" t="s">
        <v>17</v>
      </c>
      <c r="E29" t="s">
        <v>1201</v>
      </c>
      <c r="F29" t="s">
        <v>679</v>
      </c>
      <c r="G29" t="s">
        <v>1483</v>
      </c>
      <c r="H29" t="s">
        <v>265</v>
      </c>
      <c r="I29" t="s">
        <v>1483</v>
      </c>
      <c r="J29" t="s">
        <v>265</v>
      </c>
      <c r="K29" t="s">
        <v>3013</v>
      </c>
      <c r="L29" t="s">
        <v>3014</v>
      </c>
      <c r="M29" t="s">
        <v>3022</v>
      </c>
      <c r="N29" t="s">
        <v>3021</v>
      </c>
    </row>
    <row r="30" spans="1:14" x14ac:dyDescent="0.25">
      <c r="A30" t="s">
        <v>820</v>
      </c>
      <c r="B30" t="s">
        <v>1361</v>
      </c>
      <c r="C30" t="s">
        <v>7</v>
      </c>
      <c r="D30" t="s">
        <v>9</v>
      </c>
      <c r="E30" t="s">
        <v>1201</v>
      </c>
      <c r="F30" t="s">
        <v>679</v>
      </c>
      <c r="G30" t="s">
        <v>1483</v>
      </c>
      <c r="H30" t="s">
        <v>930</v>
      </c>
      <c r="I30" t="s">
        <v>1483</v>
      </c>
      <c r="J30" t="s">
        <v>930</v>
      </c>
      <c r="K30" t="s">
        <v>3013</v>
      </c>
      <c r="L30" t="s">
        <v>3014</v>
      </c>
      <c r="M30" t="s">
        <v>3022</v>
      </c>
      <c r="N30" t="s">
        <v>3021</v>
      </c>
    </row>
    <row r="31" spans="1:14" x14ac:dyDescent="0.25">
      <c r="A31" t="s">
        <v>734</v>
      </c>
      <c r="B31" t="s">
        <v>1362</v>
      </c>
      <c r="C31" t="s">
        <v>4</v>
      </c>
      <c r="D31" t="s">
        <v>11</v>
      </c>
      <c r="E31" t="s">
        <v>1201</v>
      </c>
      <c r="F31" t="s">
        <v>679</v>
      </c>
      <c r="G31" t="s">
        <v>1483</v>
      </c>
      <c r="H31" t="s">
        <v>188</v>
      </c>
      <c r="I31" t="s">
        <v>1483</v>
      </c>
      <c r="J31" t="s">
        <v>188</v>
      </c>
      <c r="K31" t="s">
        <v>3013</v>
      </c>
      <c r="L31" t="s">
        <v>3014</v>
      </c>
      <c r="M31" t="s">
        <v>3022</v>
      </c>
      <c r="N31" t="s">
        <v>3021</v>
      </c>
    </row>
    <row r="32" spans="1:14" x14ac:dyDescent="0.25">
      <c r="A32" t="s">
        <v>688</v>
      </c>
      <c r="B32" t="s">
        <v>1363</v>
      </c>
      <c r="C32" t="s">
        <v>7</v>
      </c>
      <c r="D32" t="s">
        <v>9</v>
      </c>
      <c r="E32" t="s">
        <v>1343</v>
      </c>
      <c r="F32" t="s">
        <v>679</v>
      </c>
      <c r="G32" t="s">
        <v>1483</v>
      </c>
      <c r="H32" t="s">
        <v>188</v>
      </c>
      <c r="I32" t="s">
        <v>1483</v>
      </c>
      <c r="J32" t="s">
        <v>188</v>
      </c>
      <c r="K32" t="s">
        <v>3013</v>
      </c>
      <c r="L32" t="s">
        <v>3014</v>
      </c>
      <c r="M32" t="s">
        <v>3022</v>
      </c>
      <c r="N32" t="s">
        <v>3021</v>
      </c>
    </row>
    <row r="33" spans="1:14" x14ac:dyDescent="0.25">
      <c r="A33" t="s">
        <v>692</v>
      </c>
      <c r="B33" t="s">
        <v>1364</v>
      </c>
      <c r="C33" t="s">
        <v>6</v>
      </c>
      <c r="D33" t="s">
        <v>15</v>
      </c>
      <c r="E33" t="s">
        <v>1201</v>
      </c>
      <c r="F33" t="s">
        <v>679</v>
      </c>
      <c r="G33" t="s">
        <v>1483</v>
      </c>
      <c r="H33" t="s">
        <v>188</v>
      </c>
      <c r="I33" t="s">
        <v>1483</v>
      </c>
      <c r="J33" t="s">
        <v>188</v>
      </c>
      <c r="K33" t="s">
        <v>3013</v>
      </c>
      <c r="L33" t="s">
        <v>3014</v>
      </c>
      <c r="M33" t="s">
        <v>3022</v>
      </c>
      <c r="N33" t="s">
        <v>3021</v>
      </c>
    </row>
    <row r="34" spans="1:14" x14ac:dyDescent="0.25">
      <c r="A34" t="s">
        <v>740</v>
      </c>
      <c r="B34" t="s">
        <v>1365</v>
      </c>
      <c r="C34" t="s">
        <v>4</v>
      </c>
      <c r="D34" t="s">
        <v>11</v>
      </c>
      <c r="E34" t="s">
        <v>1201</v>
      </c>
      <c r="F34" t="s">
        <v>399</v>
      </c>
      <c r="G34" t="s">
        <v>1483</v>
      </c>
      <c r="H34" t="s">
        <v>1366</v>
      </c>
      <c r="I34" t="s">
        <v>1483</v>
      </c>
      <c r="J34" t="s">
        <v>1366</v>
      </c>
      <c r="K34" t="s">
        <v>3013</v>
      </c>
      <c r="L34" t="s">
        <v>3014</v>
      </c>
      <c r="M34" t="s">
        <v>3022</v>
      </c>
      <c r="N34" t="s">
        <v>3021</v>
      </c>
    </row>
    <row r="35" spans="1:14" x14ac:dyDescent="0.25">
      <c r="A35" t="s">
        <v>651</v>
      </c>
      <c r="B35" t="s">
        <v>1367</v>
      </c>
      <c r="C35" t="s">
        <v>4</v>
      </c>
      <c r="D35" t="s">
        <v>11</v>
      </c>
      <c r="E35" t="s">
        <v>1368</v>
      </c>
      <c r="F35" t="s">
        <v>679</v>
      </c>
      <c r="G35" t="s">
        <v>1483</v>
      </c>
      <c r="H35" t="s">
        <v>930</v>
      </c>
      <c r="I35" t="s">
        <v>1483</v>
      </c>
      <c r="J35" t="s">
        <v>930</v>
      </c>
      <c r="K35" t="s">
        <v>3013</v>
      </c>
      <c r="L35" t="s">
        <v>3014</v>
      </c>
      <c r="M35" t="s">
        <v>3022</v>
      </c>
      <c r="N35" t="s">
        <v>3021</v>
      </c>
    </row>
    <row r="36" spans="1:14" x14ac:dyDescent="0.25">
      <c r="A36" t="s">
        <v>753</v>
      </c>
      <c r="B36" t="s">
        <v>1369</v>
      </c>
      <c r="C36" t="s">
        <v>7</v>
      </c>
      <c r="D36" t="s">
        <v>11</v>
      </c>
      <c r="E36" t="s">
        <v>1370</v>
      </c>
      <c r="F36" t="s">
        <v>805</v>
      </c>
      <c r="G36" t="s">
        <v>1483</v>
      </c>
      <c r="H36" t="s">
        <v>101</v>
      </c>
      <c r="I36" t="s">
        <v>1483</v>
      </c>
      <c r="J36" t="s">
        <v>101</v>
      </c>
      <c r="K36" t="s">
        <v>3013</v>
      </c>
      <c r="L36" t="s">
        <v>3014</v>
      </c>
      <c r="M36" t="s">
        <v>3023</v>
      </c>
      <c r="N36" t="s">
        <v>3024</v>
      </c>
    </row>
    <row r="37" spans="1:14" x14ac:dyDescent="0.25">
      <c r="A37" t="s">
        <v>665</v>
      </c>
      <c r="B37" t="s">
        <v>1371</v>
      </c>
      <c r="C37" t="s">
        <v>7</v>
      </c>
      <c r="D37" t="s">
        <v>10</v>
      </c>
      <c r="E37" t="s">
        <v>1201</v>
      </c>
      <c r="F37" t="s">
        <v>805</v>
      </c>
      <c r="G37" t="s">
        <v>1483</v>
      </c>
      <c r="H37" t="s">
        <v>898</v>
      </c>
      <c r="I37" t="s">
        <v>1483</v>
      </c>
      <c r="J37" t="s">
        <v>898</v>
      </c>
      <c r="K37" t="s">
        <v>3013</v>
      </c>
      <c r="L37" t="s">
        <v>3014</v>
      </c>
      <c r="M37" t="s">
        <v>3023</v>
      </c>
      <c r="N37" t="s">
        <v>3024</v>
      </c>
    </row>
    <row r="38" spans="1:14" x14ac:dyDescent="0.25">
      <c r="A38" t="s">
        <v>808</v>
      </c>
      <c r="B38" t="s">
        <v>1372</v>
      </c>
      <c r="C38" t="s">
        <v>7</v>
      </c>
      <c r="D38" t="s">
        <v>11</v>
      </c>
      <c r="E38" t="s">
        <v>1100</v>
      </c>
      <c r="F38" t="s">
        <v>805</v>
      </c>
      <c r="G38" t="s">
        <v>1483</v>
      </c>
      <c r="H38" t="s">
        <v>881</v>
      </c>
      <c r="I38" t="s">
        <v>1483</v>
      </c>
      <c r="J38" t="s">
        <v>881</v>
      </c>
      <c r="K38" t="s">
        <v>3013</v>
      </c>
      <c r="L38" t="s">
        <v>3014</v>
      </c>
      <c r="M38" t="s">
        <v>3023</v>
      </c>
      <c r="N38" t="s">
        <v>3024</v>
      </c>
    </row>
    <row r="39" spans="1:14" x14ac:dyDescent="0.25">
      <c r="A39" t="s">
        <v>755</v>
      </c>
      <c r="B39" t="s">
        <v>1373</v>
      </c>
      <c r="C39" t="s">
        <v>6</v>
      </c>
      <c r="D39" t="s">
        <v>9</v>
      </c>
      <c r="E39" t="s">
        <v>1201</v>
      </c>
      <c r="F39" t="s">
        <v>805</v>
      </c>
      <c r="G39" t="s">
        <v>1483</v>
      </c>
      <c r="H39" t="s">
        <v>881</v>
      </c>
      <c r="I39" t="s">
        <v>1483</v>
      </c>
      <c r="J39" t="s">
        <v>881</v>
      </c>
      <c r="K39" t="s">
        <v>3013</v>
      </c>
      <c r="L39" t="s">
        <v>3014</v>
      </c>
      <c r="M39" t="s">
        <v>3023</v>
      </c>
      <c r="N39" t="s">
        <v>3024</v>
      </c>
    </row>
    <row r="40" spans="1:14" x14ac:dyDescent="0.25">
      <c r="A40" t="s">
        <v>730</v>
      </c>
      <c r="B40" t="s">
        <v>1374</v>
      </c>
      <c r="C40" t="s">
        <v>4</v>
      </c>
      <c r="D40" t="s">
        <v>17</v>
      </c>
      <c r="E40" t="s">
        <v>1201</v>
      </c>
      <c r="F40" t="s">
        <v>805</v>
      </c>
      <c r="G40" t="s">
        <v>1483</v>
      </c>
      <c r="H40" t="s">
        <v>339</v>
      </c>
      <c r="I40" t="s">
        <v>1483</v>
      </c>
      <c r="J40" t="s">
        <v>339</v>
      </c>
      <c r="K40" t="s">
        <v>3013</v>
      </c>
      <c r="L40" t="s">
        <v>3014</v>
      </c>
      <c r="M40" t="s">
        <v>3023</v>
      </c>
      <c r="N40" t="s">
        <v>3024</v>
      </c>
    </row>
    <row r="41" spans="1:14" x14ac:dyDescent="0.25">
      <c r="A41" t="s">
        <v>673</v>
      </c>
      <c r="B41" t="s">
        <v>1375</v>
      </c>
      <c r="C41" t="s">
        <v>7</v>
      </c>
      <c r="D41" t="s">
        <v>10</v>
      </c>
      <c r="E41" t="s">
        <v>1201</v>
      </c>
      <c r="F41" t="s">
        <v>805</v>
      </c>
      <c r="G41" t="s">
        <v>1483</v>
      </c>
      <c r="H41" t="s">
        <v>339</v>
      </c>
      <c r="I41" t="s">
        <v>1483</v>
      </c>
      <c r="J41" t="s">
        <v>339</v>
      </c>
      <c r="K41" t="s">
        <v>3013</v>
      </c>
      <c r="L41" t="s">
        <v>3014</v>
      </c>
      <c r="M41" t="s">
        <v>3023</v>
      </c>
      <c r="N41" t="s">
        <v>3024</v>
      </c>
    </row>
    <row r="42" spans="1:14" x14ac:dyDescent="0.25">
      <c r="A42" t="s">
        <v>721</v>
      </c>
      <c r="B42" t="s">
        <v>1376</v>
      </c>
      <c r="C42" t="s">
        <v>6</v>
      </c>
      <c r="D42" t="s">
        <v>9</v>
      </c>
      <c r="E42" t="s">
        <v>1343</v>
      </c>
      <c r="F42" t="s">
        <v>805</v>
      </c>
      <c r="G42" t="s">
        <v>1483</v>
      </c>
      <c r="H42" t="s">
        <v>339</v>
      </c>
      <c r="I42" t="s">
        <v>1483</v>
      </c>
      <c r="J42" t="s">
        <v>339</v>
      </c>
      <c r="K42" t="s">
        <v>3013</v>
      </c>
      <c r="L42" t="s">
        <v>3014</v>
      </c>
      <c r="M42" t="s">
        <v>3023</v>
      </c>
      <c r="N42" t="s">
        <v>3024</v>
      </c>
    </row>
    <row r="43" spans="1:14" x14ac:dyDescent="0.25">
      <c r="A43" t="s">
        <v>698</v>
      </c>
      <c r="B43" t="s">
        <v>1377</v>
      </c>
      <c r="C43" t="s">
        <v>4</v>
      </c>
      <c r="D43" t="s">
        <v>15</v>
      </c>
      <c r="E43" t="s">
        <v>1378</v>
      </c>
      <c r="F43" t="s">
        <v>805</v>
      </c>
      <c r="G43" t="s">
        <v>1483</v>
      </c>
      <c r="H43" t="s">
        <v>898</v>
      </c>
      <c r="I43" t="s">
        <v>1483</v>
      </c>
      <c r="J43" t="s">
        <v>898</v>
      </c>
      <c r="K43" t="s">
        <v>3013</v>
      </c>
      <c r="L43" t="s">
        <v>3014</v>
      </c>
      <c r="M43" t="s">
        <v>3023</v>
      </c>
      <c r="N43" t="s">
        <v>3024</v>
      </c>
    </row>
    <row r="44" spans="1:14" x14ac:dyDescent="0.25">
      <c r="A44" t="s">
        <v>724</v>
      </c>
      <c r="B44" t="s">
        <v>1379</v>
      </c>
      <c r="C44" t="s">
        <v>4</v>
      </c>
      <c r="D44" t="s">
        <v>15</v>
      </c>
      <c r="E44" t="s">
        <v>1201</v>
      </c>
      <c r="F44" t="s">
        <v>805</v>
      </c>
      <c r="G44" t="s">
        <v>1483</v>
      </c>
      <c r="H44" t="s">
        <v>368</v>
      </c>
      <c r="I44" t="s">
        <v>1483</v>
      </c>
      <c r="J44" t="s">
        <v>368</v>
      </c>
      <c r="K44" t="s">
        <v>3013</v>
      </c>
      <c r="L44" t="s">
        <v>3014</v>
      </c>
      <c r="M44" t="s">
        <v>3023</v>
      </c>
      <c r="N44" t="s">
        <v>3024</v>
      </c>
    </row>
    <row r="45" spans="1:14" x14ac:dyDescent="0.25">
      <c r="A45" t="s">
        <v>700</v>
      </c>
      <c r="B45" t="s">
        <v>1380</v>
      </c>
      <c r="C45" t="s">
        <v>6</v>
      </c>
      <c r="D45" t="s">
        <v>9</v>
      </c>
      <c r="E45" t="s">
        <v>1201</v>
      </c>
      <c r="F45" t="s">
        <v>811</v>
      </c>
      <c r="G45" t="s">
        <v>1483</v>
      </c>
      <c r="H45" t="s">
        <v>126</v>
      </c>
      <c r="I45" t="s">
        <v>1483</v>
      </c>
      <c r="J45" t="s">
        <v>126</v>
      </c>
      <c r="K45" t="s">
        <v>3013</v>
      </c>
      <c r="L45" t="s">
        <v>3014</v>
      </c>
      <c r="M45" t="s">
        <v>3023</v>
      </c>
      <c r="N45" t="s">
        <v>3024</v>
      </c>
    </row>
    <row r="46" spans="1:14" x14ac:dyDescent="0.25">
      <c r="A46" t="s">
        <v>749</v>
      </c>
      <c r="B46" t="s">
        <v>1381</v>
      </c>
      <c r="C46" t="s">
        <v>7</v>
      </c>
      <c r="D46" t="s">
        <v>10</v>
      </c>
      <c r="E46" t="s">
        <v>1201</v>
      </c>
      <c r="F46" t="s">
        <v>811</v>
      </c>
      <c r="G46" t="s">
        <v>1483</v>
      </c>
      <c r="H46" t="s">
        <v>56</v>
      </c>
      <c r="I46" t="s">
        <v>1483</v>
      </c>
      <c r="J46" t="s">
        <v>56</v>
      </c>
      <c r="K46" t="s">
        <v>3013</v>
      </c>
      <c r="L46" t="s">
        <v>3014</v>
      </c>
      <c r="M46" t="s">
        <v>3023</v>
      </c>
      <c r="N46" t="s">
        <v>3024</v>
      </c>
    </row>
    <row r="47" spans="1:14" x14ac:dyDescent="0.25">
      <c r="A47" t="s">
        <v>796</v>
      </c>
      <c r="B47" t="s">
        <v>1382</v>
      </c>
      <c r="C47" t="s">
        <v>6</v>
      </c>
      <c r="D47" t="s">
        <v>9</v>
      </c>
      <c r="E47" t="s">
        <v>1201</v>
      </c>
      <c r="F47" t="s">
        <v>805</v>
      </c>
      <c r="G47" t="s">
        <v>1483</v>
      </c>
      <c r="H47" t="s">
        <v>368</v>
      </c>
      <c r="I47" t="s">
        <v>1483</v>
      </c>
      <c r="J47" t="s">
        <v>368</v>
      </c>
      <c r="K47" t="s">
        <v>3013</v>
      </c>
      <c r="L47" t="s">
        <v>3014</v>
      </c>
      <c r="M47" t="s">
        <v>3023</v>
      </c>
      <c r="N47" t="s">
        <v>3024</v>
      </c>
    </row>
    <row r="48" spans="1:14" x14ac:dyDescent="0.25">
      <c r="A48" t="s">
        <v>674</v>
      </c>
      <c r="B48" t="s">
        <v>1383</v>
      </c>
      <c r="C48" t="s">
        <v>6</v>
      </c>
      <c r="D48" t="s">
        <v>9</v>
      </c>
      <c r="E48" t="s">
        <v>1201</v>
      </c>
      <c r="F48" t="s">
        <v>811</v>
      </c>
      <c r="G48" t="s">
        <v>1483</v>
      </c>
      <c r="H48" t="s">
        <v>222</v>
      </c>
      <c r="I48" t="s">
        <v>1483</v>
      </c>
      <c r="J48" t="s">
        <v>222</v>
      </c>
      <c r="K48" t="s">
        <v>3013</v>
      </c>
      <c r="L48" t="s">
        <v>3014</v>
      </c>
      <c r="M48" t="s">
        <v>3023</v>
      </c>
      <c r="N48" t="s">
        <v>3024</v>
      </c>
    </row>
    <row r="49" spans="1:14" x14ac:dyDescent="0.25">
      <c r="A49" t="s">
        <v>827</v>
      </c>
      <c r="B49" t="s">
        <v>1384</v>
      </c>
      <c r="C49" t="s">
        <v>7</v>
      </c>
      <c r="D49" t="s">
        <v>11</v>
      </c>
      <c r="E49" t="s">
        <v>1201</v>
      </c>
      <c r="F49" t="s">
        <v>805</v>
      </c>
      <c r="G49" t="s">
        <v>1483</v>
      </c>
      <c r="H49" t="s">
        <v>368</v>
      </c>
      <c r="I49" t="s">
        <v>1483</v>
      </c>
      <c r="J49" t="s">
        <v>368</v>
      </c>
      <c r="K49" t="s">
        <v>3013</v>
      </c>
      <c r="L49" t="s">
        <v>3014</v>
      </c>
      <c r="M49" t="s">
        <v>3023</v>
      </c>
      <c r="N49" t="s">
        <v>3024</v>
      </c>
    </row>
    <row r="50" spans="1:14" x14ac:dyDescent="0.25">
      <c r="A50" t="s">
        <v>676</v>
      </c>
      <c r="B50" t="s">
        <v>1385</v>
      </c>
      <c r="C50" t="s">
        <v>4</v>
      </c>
      <c r="D50" t="s">
        <v>15</v>
      </c>
      <c r="E50" t="s">
        <v>1201</v>
      </c>
      <c r="F50" t="s">
        <v>811</v>
      </c>
      <c r="G50" t="s">
        <v>1483</v>
      </c>
      <c r="H50" t="s">
        <v>56</v>
      </c>
      <c r="I50" t="s">
        <v>1483</v>
      </c>
      <c r="J50" t="s">
        <v>56</v>
      </c>
      <c r="K50" t="s">
        <v>3013</v>
      </c>
      <c r="L50" t="s">
        <v>3014</v>
      </c>
      <c r="M50" t="s">
        <v>3023</v>
      </c>
      <c r="N50" t="s">
        <v>3024</v>
      </c>
    </row>
    <row r="51" spans="1:14" x14ac:dyDescent="0.25">
      <c r="A51" t="s">
        <v>790</v>
      </c>
      <c r="B51" t="s">
        <v>1386</v>
      </c>
      <c r="C51" t="s">
        <v>6</v>
      </c>
      <c r="D51" t="s">
        <v>9</v>
      </c>
      <c r="E51" t="s">
        <v>1201</v>
      </c>
      <c r="F51" t="s">
        <v>811</v>
      </c>
      <c r="G51" t="s">
        <v>1483</v>
      </c>
      <c r="H51" t="s">
        <v>24</v>
      </c>
      <c r="I51" t="s">
        <v>1483</v>
      </c>
      <c r="J51" t="s">
        <v>24</v>
      </c>
      <c r="K51" t="s">
        <v>3013</v>
      </c>
      <c r="L51" t="s">
        <v>3014</v>
      </c>
      <c r="M51" t="s">
        <v>3023</v>
      </c>
      <c r="N51" t="s">
        <v>3024</v>
      </c>
    </row>
    <row r="52" spans="1:14" x14ac:dyDescent="0.25">
      <c r="A52" t="s">
        <v>795</v>
      </c>
      <c r="B52" t="s">
        <v>1387</v>
      </c>
      <c r="C52" t="s">
        <v>6</v>
      </c>
      <c r="D52" t="s">
        <v>9</v>
      </c>
      <c r="E52" t="s">
        <v>1201</v>
      </c>
      <c r="F52" t="s">
        <v>811</v>
      </c>
      <c r="G52" t="s">
        <v>1483</v>
      </c>
      <c r="H52" t="s">
        <v>890</v>
      </c>
      <c r="I52" t="s">
        <v>1483</v>
      </c>
      <c r="J52" t="s">
        <v>890</v>
      </c>
      <c r="K52" t="s">
        <v>3013</v>
      </c>
      <c r="L52" t="s">
        <v>3014</v>
      </c>
      <c r="M52" t="s">
        <v>3025</v>
      </c>
      <c r="N52" t="s">
        <v>3026</v>
      </c>
    </row>
    <row r="53" spans="1:14" x14ac:dyDescent="0.25">
      <c r="A53" t="s">
        <v>669</v>
      </c>
      <c r="B53" t="s">
        <v>1388</v>
      </c>
      <c r="C53" t="s">
        <v>4</v>
      </c>
      <c r="D53" t="s">
        <v>15</v>
      </c>
      <c r="E53" t="s">
        <v>1201</v>
      </c>
      <c r="F53" t="s">
        <v>811</v>
      </c>
      <c r="G53" t="s">
        <v>1483</v>
      </c>
      <c r="H53" t="s">
        <v>265</v>
      </c>
      <c r="I53" t="s">
        <v>1483</v>
      </c>
      <c r="J53" t="s">
        <v>265</v>
      </c>
      <c r="K53" t="s">
        <v>3013</v>
      </c>
      <c r="L53" t="s">
        <v>3014</v>
      </c>
      <c r="M53" t="s">
        <v>3025</v>
      </c>
      <c r="N53" t="s">
        <v>3026</v>
      </c>
    </row>
    <row r="54" spans="1:14" x14ac:dyDescent="0.25">
      <c r="A54" t="s">
        <v>792</v>
      </c>
      <c r="B54" t="s">
        <v>1389</v>
      </c>
      <c r="C54" t="s">
        <v>7</v>
      </c>
      <c r="D54" t="s">
        <v>10</v>
      </c>
      <c r="E54" t="s">
        <v>1201</v>
      </c>
      <c r="F54" t="s">
        <v>811</v>
      </c>
      <c r="G54" t="s">
        <v>1483</v>
      </c>
      <c r="H54" t="s">
        <v>149</v>
      </c>
      <c r="I54" t="s">
        <v>1483</v>
      </c>
      <c r="J54" t="s">
        <v>149</v>
      </c>
      <c r="K54" t="s">
        <v>3013</v>
      </c>
      <c r="L54" t="s">
        <v>3014</v>
      </c>
      <c r="M54" t="s">
        <v>3025</v>
      </c>
      <c r="N54" t="s">
        <v>3026</v>
      </c>
    </row>
    <row r="55" spans="1:14" x14ac:dyDescent="0.25">
      <c r="A55" t="s">
        <v>771</v>
      </c>
      <c r="B55" t="s">
        <v>1390</v>
      </c>
      <c r="C55" t="s">
        <v>6</v>
      </c>
      <c r="D55" t="s">
        <v>9</v>
      </c>
      <c r="E55" t="s">
        <v>1201</v>
      </c>
      <c r="F55" t="s">
        <v>811</v>
      </c>
      <c r="G55" t="s">
        <v>1483</v>
      </c>
      <c r="H55" t="s">
        <v>265</v>
      </c>
      <c r="I55" t="s">
        <v>1483</v>
      </c>
      <c r="J55" t="s">
        <v>265</v>
      </c>
      <c r="K55" t="s">
        <v>3013</v>
      </c>
      <c r="L55" t="s">
        <v>3014</v>
      </c>
      <c r="M55" t="s">
        <v>3025</v>
      </c>
      <c r="N55" t="s">
        <v>3026</v>
      </c>
    </row>
    <row r="56" spans="1:14" x14ac:dyDescent="0.25">
      <c r="A56" t="s">
        <v>712</v>
      </c>
      <c r="B56" t="s">
        <v>1391</v>
      </c>
      <c r="C56" t="s">
        <v>6</v>
      </c>
      <c r="D56" t="s">
        <v>9</v>
      </c>
      <c r="E56" t="s">
        <v>1201</v>
      </c>
      <c r="F56" t="s">
        <v>811</v>
      </c>
      <c r="G56" t="s">
        <v>1483</v>
      </c>
      <c r="H56" t="s">
        <v>186</v>
      </c>
      <c r="I56" t="s">
        <v>1483</v>
      </c>
      <c r="J56" t="s">
        <v>186</v>
      </c>
      <c r="K56" t="s">
        <v>3013</v>
      </c>
      <c r="L56" t="s">
        <v>3014</v>
      </c>
      <c r="M56" t="s">
        <v>3025</v>
      </c>
      <c r="N56" t="s">
        <v>3026</v>
      </c>
    </row>
    <row r="57" spans="1:14" x14ac:dyDescent="0.25">
      <c r="A57" t="s">
        <v>747</v>
      </c>
      <c r="B57" t="s">
        <v>1392</v>
      </c>
      <c r="C57" t="s">
        <v>7</v>
      </c>
      <c r="D57" t="s">
        <v>11</v>
      </c>
      <c r="E57" t="s">
        <v>1201</v>
      </c>
      <c r="F57" t="s">
        <v>811</v>
      </c>
      <c r="G57" t="s">
        <v>1483</v>
      </c>
      <c r="H57" t="s">
        <v>265</v>
      </c>
      <c r="I57" t="s">
        <v>1483</v>
      </c>
      <c r="J57" t="s">
        <v>265</v>
      </c>
      <c r="K57" t="s">
        <v>3013</v>
      </c>
      <c r="L57" t="s">
        <v>3014</v>
      </c>
      <c r="M57" t="s">
        <v>3025</v>
      </c>
      <c r="N57" t="s">
        <v>3026</v>
      </c>
    </row>
    <row r="58" spans="1:14" x14ac:dyDescent="0.25">
      <c r="A58" t="s">
        <v>748</v>
      </c>
      <c r="B58" t="s">
        <v>1393</v>
      </c>
      <c r="C58" t="s">
        <v>4</v>
      </c>
      <c r="D58" t="s">
        <v>15</v>
      </c>
      <c r="E58" t="s">
        <v>1201</v>
      </c>
      <c r="F58" t="s">
        <v>811</v>
      </c>
      <c r="G58" t="s">
        <v>1483</v>
      </c>
      <c r="H58" t="s">
        <v>890</v>
      </c>
      <c r="I58" t="s">
        <v>1483</v>
      </c>
      <c r="J58" t="s">
        <v>890</v>
      </c>
      <c r="K58" t="s">
        <v>3013</v>
      </c>
      <c r="L58" t="s">
        <v>3014</v>
      </c>
      <c r="M58" t="s">
        <v>3025</v>
      </c>
      <c r="N58" t="s">
        <v>3026</v>
      </c>
    </row>
    <row r="59" spans="1:14" x14ac:dyDescent="0.25">
      <c r="A59" t="s">
        <v>805</v>
      </c>
      <c r="B59" t="s">
        <v>1394</v>
      </c>
      <c r="C59" t="s">
        <v>6</v>
      </c>
      <c r="D59" t="s">
        <v>9</v>
      </c>
      <c r="E59" t="s">
        <v>1201</v>
      </c>
      <c r="F59" t="s">
        <v>811</v>
      </c>
      <c r="G59" t="s">
        <v>1483</v>
      </c>
      <c r="H59" t="s">
        <v>961</v>
      </c>
      <c r="I59" t="s">
        <v>1483</v>
      </c>
      <c r="J59" t="s">
        <v>961</v>
      </c>
      <c r="K59" t="s">
        <v>3013</v>
      </c>
      <c r="L59" t="s">
        <v>3014</v>
      </c>
      <c r="M59" t="s">
        <v>3025</v>
      </c>
      <c r="N59" t="s">
        <v>3026</v>
      </c>
    </row>
    <row r="60" spans="1:14" x14ac:dyDescent="0.25">
      <c r="A60" t="s">
        <v>811</v>
      </c>
      <c r="B60" t="s">
        <v>1395</v>
      </c>
      <c r="C60" t="s">
        <v>7</v>
      </c>
      <c r="D60" t="s">
        <v>10</v>
      </c>
      <c r="E60" t="s">
        <v>1201</v>
      </c>
      <c r="F60" t="s">
        <v>811</v>
      </c>
      <c r="G60" t="s">
        <v>1483</v>
      </c>
      <c r="H60" t="s">
        <v>961</v>
      </c>
      <c r="I60" t="s">
        <v>1483</v>
      </c>
      <c r="J60" t="s">
        <v>961</v>
      </c>
      <c r="K60" t="s">
        <v>3013</v>
      </c>
      <c r="L60" t="s">
        <v>3014</v>
      </c>
      <c r="M60" t="s">
        <v>3025</v>
      </c>
      <c r="N60" t="s">
        <v>3026</v>
      </c>
    </row>
    <row r="61" spans="1:14" x14ac:dyDescent="0.25">
      <c r="A61" t="s">
        <v>683</v>
      </c>
      <c r="B61" t="s">
        <v>1396</v>
      </c>
      <c r="C61" t="s">
        <v>4</v>
      </c>
      <c r="D61" t="s">
        <v>15</v>
      </c>
      <c r="E61" t="s">
        <v>1201</v>
      </c>
      <c r="F61" t="s">
        <v>811</v>
      </c>
      <c r="G61" t="s">
        <v>1483</v>
      </c>
      <c r="H61" t="s">
        <v>961</v>
      </c>
      <c r="I61" t="s">
        <v>1483</v>
      </c>
      <c r="J61" t="s">
        <v>961</v>
      </c>
      <c r="K61" t="s">
        <v>3013</v>
      </c>
      <c r="L61" t="s">
        <v>3014</v>
      </c>
      <c r="M61" t="s">
        <v>3025</v>
      </c>
      <c r="N61" t="s">
        <v>3026</v>
      </c>
    </row>
    <row r="62" spans="1:14" x14ac:dyDescent="0.25">
      <c r="A62" t="s">
        <v>679</v>
      </c>
      <c r="B62" t="s">
        <v>1397</v>
      </c>
      <c r="C62" t="s">
        <v>7</v>
      </c>
      <c r="D62" t="s">
        <v>11</v>
      </c>
      <c r="E62" t="s">
        <v>1201</v>
      </c>
      <c r="F62" t="s">
        <v>811</v>
      </c>
      <c r="G62" t="s">
        <v>1483</v>
      </c>
      <c r="H62" t="s">
        <v>118</v>
      </c>
      <c r="I62" t="s">
        <v>1483</v>
      </c>
      <c r="J62" t="s">
        <v>118</v>
      </c>
      <c r="K62" t="s">
        <v>3013</v>
      </c>
      <c r="L62" t="s">
        <v>3014</v>
      </c>
      <c r="M62" t="s">
        <v>3025</v>
      </c>
      <c r="N62" t="s">
        <v>3026</v>
      </c>
    </row>
    <row r="63" spans="1:14" x14ac:dyDescent="0.25">
      <c r="A63" t="s">
        <v>399</v>
      </c>
      <c r="B63" t="s">
        <v>1398</v>
      </c>
      <c r="C63" t="s">
        <v>6</v>
      </c>
      <c r="D63" t="s">
        <v>9</v>
      </c>
      <c r="E63" t="s">
        <v>1201</v>
      </c>
      <c r="F63" t="s">
        <v>683</v>
      </c>
      <c r="G63" t="s">
        <v>1483</v>
      </c>
      <c r="H63" t="s">
        <v>116</v>
      </c>
      <c r="I63" t="s">
        <v>1483</v>
      </c>
      <c r="J63" t="s">
        <v>116</v>
      </c>
      <c r="K63" t="s">
        <v>3013</v>
      </c>
      <c r="L63" t="s">
        <v>3014</v>
      </c>
      <c r="M63" t="s">
        <v>3025</v>
      </c>
      <c r="N63" t="s">
        <v>3026</v>
      </c>
    </row>
    <row r="64" spans="1:14" x14ac:dyDescent="0.25">
      <c r="A64" t="s">
        <v>804</v>
      </c>
      <c r="B64" t="s">
        <v>1399</v>
      </c>
      <c r="C64" t="s">
        <v>6</v>
      </c>
      <c r="D64" t="s">
        <v>9</v>
      </c>
      <c r="E64" t="s">
        <v>1201</v>
      </c>
      <c r="F64" t="s">
        <v>683</v>
      </c>
      <c r="G64" t="s">
        <v>1483</v>
      </c>
      <c r="H64" t="s">
        <v>111</v>
      </c>
      <c r="I64" t="s">
        <v>1483</v>
      </c>
      <c r="J64" t="s">
        <v>111</v>
      </c>
      <c r="K64" t="s">
        <v>3013</v>
      </c>
      <c r="L64" t="s">
        <v>3014</v>
      </c>
      <c r="M64" t="s">
        <v>3025</v>
      </c>
      <c r="N64" t="s">
        <v>3026</v>
      </c>
    </row>
    <row r="65" spans="1:14" x14ac:dyDescent="0.25">
      <c r="A65" t="s">
        <v>814</v>
      </c>
      <c r="B65" t="s">
        <v>1400</v>
      </c>
      <c r="C65" t="s">
        <v>6</v>
      </c>
      <c r="D65" t="s">
        <v>9</v>
      </c>
      <c r="E65" t="s">
        <v>1201</v>
      </c>
      <c r="F65" t="s">
        <v>683</v>
      </c>
      <c r="G65" t="s">
        <v>1483</v>
      </c>
      <c r="H65" t="s">
        <v>126</v>
      </c>
      <c r="I65" t="s">
        <v>1483</v>
      </c>
      <c r="J65" t="s">
        <v>126</v>
      </c>
      <c r="K65" t="s">
        <v>3013</v>
      </c>
      <c r="L65" t="s">
        <v>3014</v>
      </c>
      <c r="M65" t="s">
        <v>3025</v>
      </c>
      <c r="N65" t="s">
        <v>3026</v>
      </c>
    </row>
    <row r="66" spans="1:14" x14ac:dyDescent="0.25">
      <c r="A66" t="s">
        <v>398</v>
      </c>
      <c r="B66" t="s">
        <v>1401</v>
      </c>
      <c r="C66" t="s">
        <v>7</v>
      </c>
      <c r="D66" t="s">
        <v>11</v>
      </c>
      <c r="E66" t="s">
        <v>1201</v>
      </c>
      <c r="F66" t="s">
        <v>683</v>
      </c>
      <c r="G66" t="s">
        <v>1483</v>
      </c>
      <c r="H66" t="s">
        <v>126</v>
      </c>
      <c r="I66" t="s">
        <v>1483</v>
      </c>
      <c r="J66" t="s">
        <v>126</v>
      </c>
      <c r="K66" t="s">
        <v>3013</v>
      </c>
      <c r="L66" t="s">
        <v>3014</v>
      </c>
      <c r="M66" t="s">
        <v>3025</v>
      </c>
      <c r="N66" t="s">
        <v>3026</v>
      </c>
    </row>
    <row r="67" spans="1:14" x14ac:dyDescent="0.25">
      <c r="A67" t="s">
        <v>397</v>
      </c>
      <c r="B67" t="s">
        <v>1402</v>
      </c>
      <c r="C67" t="s">
        <v>6</v>
      </c>
      <c r="D67" t="s">
        <v>15</v>
      </c>
      <c r="E67" t="s">
        <v>1343</v>
      </c>
      <c r="F67" t="s">
        <v>811</v>
      </c>
      <c r="G67" t="s">
        <v>1483</v>
      </c>
      <c r="H67" t="s">
        <v>924</v>
      </c>
      <c r="I67" t="s">
        <v>1483</v>
      </c>
      <c r="J67" t="s">
        <v>924</v>
      </c>
      <c r="K67" t="s">
        <v>3013</v>
      </c>
      <c r="L67" t="s">
        <v>3014</v>
      </c>
      <c r="M67" t="s">
        <v>3025</v>
      </c>
      <c r="N67" t="s">
        <v>3027</v>
      </c>
    </row>
    <row r="68" spans="1:14" x14ac:dyDescent="0.25">
      <c r="A68" t="s">
        <v>787</v>
      </c>
      <c r="B68" t="s">
        <v>1403</v>
      </c>
      <c r="C68" t="s">
        <v>7</v>
      </c>
      <c r="D68" t="s">
        <v>9</v>
      </c>
      <c r="E68" t="s">
        <v>1201</v>
      </c>
      <c r="F68" t="s">
        <v>811</v>
      </c>
      <c r="G68" t="s">
        <v>1483</v>
      </c>
      <c r="H68" t="s">
        <v>961</v>
      </c>
      <c r="I68" t="s">
        <v>1483</v>
      </c>
      <c r="J68" t="s">
        <v>961</v>
      </c>
      <c r="K68" t="s">
        <v>3013</v>
      </c>
      <c r="L68" t="s">
        <v>3014</v>
      </c>
      <c r="M68" t="s">
        <v>3025</v>
      </c>
      <c r="N68" t="s">
        <v>3027</v>
      </c>
    </row>
    <row r="69" spans="1:14" x14ac:dyDescent="0.25">
      <c r="A69" t="s">
        <v>782</v>
      </c>
      <c r="B69" t="s">
        <v>1404</v>
      </c>
      <c r="C69" t="s">
        <v>7</v>
      </c>
      <c r="D69" t="s">
        <v>9</v>
      </c>
      <c r="E69" t="s">
        <v>1201</v>
      </c>
      <c r="F69" t="s">
        <v>811</v>
      </c>
      <c r="G69" t="s">
        <v>1483</v>
      </c>
      <c r="H69" t="s">
        <v>24</v>
      </c>
      <c r="I69" t="s">
        <v>1483</v>
      </c>
      <c r="J69" t="s">
        <v>24</v>
      </c>
      <c r="K69" t="s">
        <v>3013</v>
      </c>
      <c r="L69" t="s">
        <v>3014</v>
      </c>
      <c r="M69" t="s">
        <v>3025</v>
      </c>
      <c r="N69" t="s">
        <v>3027</v>
      </c>
    </row>
    <row r="70" spans="1:14" x14ac:dyDescent="0.25">
      <c r="A70" t="s">
        <v>776</v>
      </c>
      <c r="B70" t="s">
        <v>1405</v>
      </c>
      <c r="C70" t="s">
        <v>4</v>
      </c>
      <c r="D70" t="s">
        <v>10</v>
      </c>
      <c r="E70" t="s">
        <v>1201</v>
      </c>
      <c r="F70" t="s">
        <v>811</v>
      </c>
      <c r="G70" t="s">
        <v>1483</v>
      </c>
      <c r="H70" t="s">
        <v>24</v>
      </c>
      <c r="I70" t="s">
        <v>1483</v>
      </c>
      <c r="J70" t="s">
        <v>24</v>
      </c>
      <c r="K70" t="s">
        <v>3013</v>
      </c>
      <c r="L70" t="s">
        <v>3014</v>
      </c>
      <c r="M70" t="s">
        <v>3025</v>
      </c>
      <c r="N70" t="s">
        <v>3027</v>
      </c>
    </row>
    <row r="71" spans="1:14" x14ac:dyDescent="0.25">
      <c r="A71" t="s">
        <v>775</v>
      </c>
      <c r="B71" t="s">
        <v>1406</v>
      </c>
      <c r="C71" t="s">
        <v>4</v>
      </c>
      <c r="D71" t="s">
        <v>11</v>
      </c>
      <c r="E71" t="s">
        <v>927</v>
      </c>
      <c r="F71" t="s">
        <v>811</v>
      </c>
      <c r="G71" t="s">
        <v>1483</v>
      </c>
      <c r="H71" t="s">
        <v>116</v>
      </c>
      <c r="I71" t="s">
        <v>1483</v>
      </c>
      <c r="J71" t="s">
        <v>116</v>
      </c>
      <c r="K71" t="s">
        <v>3013</v>
      </c>
      <c r="L71" t="s">
        <v>3014</v>
      </c>
      <c r="M71" t="s">
        <v>3025</v>
      </c>
      <c r="N71" t="s">
        <v>3027</v>
      </c>
    </row>
    <row r="72" spans="1:14" x14ac:dyDescent="0.25">
      <c r="A72" t="s">
        <v>774</v>
      </c>
      <c r="B72" t="s">
        <v>1407</v>
      </c>
      <c r="C72" t="s">
        <v>6</v>
      </c>
      <c r="D72" t="s">
        <v>15</v>
      </c>
      <c r="E72" t="s">
        <v>1201</v>
      </c>
      <c r="F72" t="s">
        <v>811</v>
      </c>
      <c r="G72" t="s">
        <v>1483</v>
      </c>
      <c r="H72" t="s">
        <v>283</v>
      </c>
      <c r="I72" t="s">
        <v>1483</v>
      </c>
      <c r="J72" t="s">
        <v>283</v>
      </c>
      <c r="K72" t="s">
        <v>3013</v>
      </c>
      <c r="L72" t="s">
        <v>3014</v>
      </c>
      <c r="M72" t="s">
        <v>3025</v>
      </c>
      <c r="N72" t="s">
        <v>3027</v>
      </c>
    </row>
    <row r="73" spans="1:14" x14ac:dyDescent="0.25">
      <c r="A73" t="s">
        <v>803</v>
      </c>
      <c r="B73" t="s">
        <v>1408</v>
      </c>
      <c r="C73" t="s">
        <v>7</v>
      </c>
      <c r="D73" t="s">
        <v>9</v>
      </c>
      <c r="E73" t="s">
        <v>1201</v>
      </c>
      <c r="F73" t="s">
        <v>811</v>
      </c>
      <c r="G73" t="s">
        <v>1483</v>
      </c>
      <c r="H73" t="s">
        <v>283</v>
      </c>
      <c r="I73" t="s">
        <v>1483</v>
      </c>
      <c r="J73" t="s">
        <v>283</v>
      </c>
      <c r="K73" t="s">
        <v>3013</v>
      </c>
      <c r="L73" t="s">
        <v>3014</v>
      </c>
      <c r="M73" t="s">
        <v>3025</v>
      </c>
      <c r="N73" t="s">
        <v>3027</v>
      </c>
    </row>
    <row r="74" spans="1:14" x14ac:dyDescent="0.25">
      <c r="A74" t="s">
        <v>815</v>
      </c>
      <c r="B74" t="s">
        <v>1409</v>
      </c>
      <c r="C74" t="s">
        <v>4</v>
      </c>
      <c r="D74" t="s">
        <v>10</v>
      </c>
      <c r="E74" t="s">
        <v>1201</v>
      </c>
      <c r="F74" t="s">
        <v>811</v>
      </c>
      <c r="G74" t="s">
        <v>1483</v>
      </c>
      <c r="H74" t="s">
        <v>283</v>
      </c>
      <c r="I74" t="s">
        <v>1483</v>
      </c>
      <c r="J74" t="s">
        <v>283</v>
      </c>
      <c r="K74" t="s">
        <v>3013</v>
      </c>
      <c r="L74" t="s">
        <v>3014</v>
      </c>
      <c r="M74" t="s">
        <v>3025</v>
      </c>
      <c r="N74" t="s">
        <v>3027</v>
      </c>
    </row>
    <row r="75" spans="1:14" x14ac:dyDescent="0.25">
      <c r="A75" t="s">
        <v>777</v>
      </c>
      <c r="B75" t="s">
        <v>1410</v>
      </c>
      <c r="C75" t="s">
        <v>7</v>
      </c>
      <c r="D75" t="s">
        <v>9</v>
      </c>
      <c r="E75" t="s">
        <v>966</v>
      </c>
      <c r="F75" t="s">
        <v>811</v>
      </c>
      <c r="G75" t="s">
        <v>1483</v>
      </c>
      <c r="H75" t="s">
        <v>265</v>
      </c>
      <c r="I75" t="s">
        <v>1483</v>
      </c>
      <c r="J75" t="s">
        <v>265</v>
      </c>
      <c r="K75" t="s">
        <v>3013</v>
      </c>
      <c r="L75" t="s">
        <v>3014</v>
      </c>
      <c r="M75" t="s">
        <v>3025</v>
      </c>
      <c r="N75" t="s">
        <v>3027</v>
      </c>
    </row>
    <row r="76" spans="1:14" x14ac:dyDescent="0.25">
      <c r="A76" t="s">
        <v>716</v>
      </c>
      <c r="B76" t="s">
        <v>1411</v>
      </c>
      <c r="C76" t="s">
        <v>4</v>
      </c>
      <c r="D76" t="s">
        <v>11</v>
      </c>
      <c r="E76" t="s">
        <v>927</v>
      </c>
      <c r="F76" t="s">
        <v>811</v>
      </c>
      <c r="G76" t="s">
        <v>1483</v>
      </c>
      <c r="H76" t="s">
        <v>149</v>
      </c>
      <c r="I76" t="s">
        <v>1483</v>
      </c>
      <c r="J76" t="s">
        <v>149</v>
      </c>
      <c r="K76" t="s">
        <v>3013</v>
      </c>
      <c r="L76" t="s">
        <v>3014</v>
      </c>
      <c r="M76" t="s">
        <v>3025</v>
      </c>
      <c r="N76" t="s">
        <v>3027</v>
      </c>
    </row>
    <row r="77" spans="1:14" x14ac:dyDescent="0.25">
      <c r="A77" t="s">
        <v>793</v>
      </c>
      <c r="B77" t="s">
        <v>1412</v>
      </c>
      <c r="C77" t="s">
        <v>7</v>
      </c>
      <c r="D77" t="s">
        <v>9</v>
      </c>
      <c r="E77" t="s">
        <v>1343</v>
      </c>
      <c r="F77" t="s">
        <v>679</v>
      </c>
      <c r="G77" t="s">
        <v>1483</v>
      </c>
      <c r="H77" t="s">
        <v>129</v>
      </c>
      <c r="I77" t="s">
        <v>1483</v>
      </c>
      <c r="J77" t="s">
        <v>129</v>
      </c>
      <c r="K77" t="s">
        <v>3013</v>
      </c>
      <c r="L77" t="s">
        <v>3014</v>
      </c>
      <c r="M77" t="s">
        <v>3025</v>
      </c>
      <c r="N77" t="s">
        <v>3027</v>
      </c>
    </row>
    <row r="78" spans="1:14" x14ac:dyDescent="0.25">
      <c r="A78" t="s">
        <v>642</v>
      </c>
      <c r="B78" t="s">
        <v>1413</v>
      </c>
      <c r="C78" t="s">
        <v>6</v>
      </c>
      <c r="D78" t="s">
        <v>15</v>
      </c>
      <c r="E78" t="s">
        <v>1343</v>
      </c>
      <c r="F78" t="s">
        <v>679</v>
      </c>
      <c r="G78" t="s">
        <v>1483</v>
      </c>
      <c r="H78" t="s">
        <v>261</v>
      </c>
      <c r="I78" t="s">
        <v>1483</v>
      </c>
      <c r="J78" t="s">
        <v>261</v>
      </c>
      <c r="K78" t="s">
        <v>3013</v>
      </c>
      <c r="L78" t="s">
        <v>3014</v>
      </c>
      <c r="M78" t="s">
        <v>3025</v>
      </c>
      <c r="N78" t="s">
        <v>3027</v>
      </c>
    </row>
    <row r="79" spans="1:14" x14ac:dyDescent="0.25">
      <c r="A79" t="s">
        <v>794</v>
      </c>
      <c r="B79" t="s">
        <v>1414</v>
      </c>
      <c r="C79" t="s">
        <v>4</v>
      </c>
      <c r="D79" t="s">
        <v>10</v>
      </c>
      <c r="E79" t="s">
        <v>1343</v>
      </c>
      <c r="F79" t="s">
        <v>679</v>
      </c>
      <c r="G79" t="s">
        <v>1483</v>
      </c>
      <c r="H79" t="s">
        <v>261</v>
      </c>
      <c r="I79" t="s">
        <v>1483</v>
      </c>
      <c r="J79" t="s">
        <v>261</v>
      </c>
      <c r="K79" t="s">
        <v>3013</v>
      </c>
      <c r="L79" t="s">
        <v>3014</v>
      </c>
      <c r="M79" t="s">
        <v>3025</v>
      </c>
      <c r="N79" t="s">
        <v>3027</v>
      </c>
    </row>
    <row r="80" spans="1:14" x14ac:dyDescent="0.25">
      <c r="A80" t="s">
        <v>393</v>
      </c>
      <c r="B80" t="s">
        <v>1415</v>
      </c>
      <c r="C80" t="s">
        <v>7</v>
      </c>
      <c r="D80" t="s">
        <v>9</v>
      </c>
      <c r="E80" t="s">
        <v>1201</v>
      </c>
      <c r="F80" t="s">
        <v>679</v>
      </c>
      <c r="G80" t="s">
        <v>1483</v>
      </c>
      <c r="H80" t="s">
        <v>261</v>
      </c>
      <c r="I80" t="s">
        <v>1483</v>
      </c>
      <c r="J80" t="s">
        <v>261</v>
      </c>
      <c r="K80" t="s">
        <v>3013</v>
      </c>
      <c r="L80" t="s">
        <v>3014</v>
      </c>
      <c r="M80" t="s">
        <v>3025</v>
      </c>
      <c r="N80" t="s">
        <v>3027</v>
      </c>
    </row>
    <row r="81" spans="1:14" x14ac:dyDescent="0.25">
      <c r="A81" t="s">
        <v>395</v>
      </c>
      <c r="B81" t="s">
        <v>1416</v>
      </c>
      <c r="C81" t="s">
        <v>4</v>
      </c>
      <c r="D81" t="s">
        <v>9</v>
      </c>
      <c r="E81" t="s">
        <v>1201</v>
      </c>
      <c r="F81" t="s">
        <v>679</v>
      </c>
      <c r="G81" t="s">
        <v>1483</v>
      </c>
      <c r="H81" t="s">
        <v>112</v>
      </c>
      <c r="I81" t="s">
        <v>1483</v>
      </c>
      <c r="J81" t="s">
        <v>112</v>
      </c>
      <c r="K81" t="s">
        <v>3013</v>
      </c>
      <c r="L81" t="s">
        <v>3014</v>
      </c>
      <c r="M81" t="s">
        <v>3025</v>
      </c>
      <c r="N81" t="s">
        <v>3028</v>
      </c>
    </row>
    <row r="82" spans="1:14" x14ac:dyDescent="0.25">
      <c r="A82" t="s">
        <v>396</v>
      </c>
      <c r="B82" t="s">
        <v>1417</v>
      </c>
      <c r="C82" t="s">
        <v>7</v>
      </c>
      <c r="D82" t="s">
        <v>15</v>
      </c>
      <c r="E82" t="s">
        <v>1343</v>
      </c>
      <c r="F82" t="s">
        <v>679</v>
      </c>
      <c r="G82" t="s">
        <v>1483</v>
      </c>
      <c r="H82" t="s">
        <v>88</v>
      </c>
      <c r="I82" t="s">
        <v>1483</v>
      </c>
      <c r="J82" t="s">
        <v>88</v>
      </c>
      <c r="K82" t="s">
        <v>3013</v>
      </c>
      <c r="L82" t="s">
        <v>3014</v>
      </c>
      <c r="M82" t="s">
        <v>3025</v>
      </c>
      <c r="N82" t="s">
        <v>3028</v>
      </c>
    </row>
    <row r="83" spans="1:14" x14ac:dyDescent="0.25">
      <c r="A83" t="s">
        <v>394</v>
      </c>
      <c r="B83" t="s">
        <v>1418</v>
      </c>
      <c r="C83" t="s">
        <v>4</v>
      </c>
      <c r="D83" t="s">
        <v>9</v>
      </c>
      <c r="E83" t="s">
        <v>1343</v>
      </c>
      <c r="F83" t="s">
        <v>679</v>
      </c>
      <c r="G83" t="s">
        <v>1483</v>
      </c>
      <c r="H83" t="s">
        <v>88</v>
      </c>
      <c r="I83" t="s">
        <v>1483</v>
      </c>
      <c r="J83" t="s">
        <v>88</v>
      </c>
      <c r="K83" t="s">
        <v>3013</v>
      </c>
      <c r="L83" t="s">
        <v>3014</v>
      </c>
      <c r="M83" t="s">
        <v>3025</v>
      </c>
      <c r="N83" t="s">
        <v>3028</v>
      </c>
    </row>
    <row r="84" spans="1:14" x14ac:dyDescent="0.25">
      <c r="A84" t="s">
        <v>643</v>
      </c>
      <c r="B84" t="s">
        <v>1419</v>
      </c>
      <c r="C84" t="s">
        <v>6</v>
      </c>
      <c r="D84" t="s">
        <v>10</v>
      </c>
      <c r="E84" t="s">
        <v>1343</v>
      </c>
      <c r="F84" t="s">
        <v>679</v>
      </c>
      <c r="G84" t="s">
        <v>1483</v>
      </c>
      <c r="H84" t="s">
        <v>57</v>
      </c>
      <c r="I84" t="s">
        <v>1483</v>
      </c>
      <c r="J84" t="s">
        <v>57</v>
      </c>
      <c r="K84" t="s">
        <v>3013</v>
      </c>
      <c r="L84" t="s">
        <v>3014</v>
      </c>
      <c r="M84" t="s">
        <v>3025</v>
      </c>
      <c r="N84" t="s">
        <v>3028</v>
      </c>
    </row>
    <row r="85" spans="1:14" x14ac:dyDescent="0.25">
      <c r="A85" t="s">
        <v>696</v>
      </c>
      <c r="B85" t="s">
        <v>1420</v>
      </c>
      <c r="C85" t="s">
        <v>4</v>
      </c>
      <c r="D85" t="s">
        <v>9</v>
      </c>
      <c r="E85" t="s">
        <v>1201</v>
      </c>
      <c r="F85" t="s">
        <v>679</v>
      </c>
      <c r="G85" t="s">
        <v>1483</v>
      </c>
      <c r="H85" t="s">
        <v>74</v>
      </c>
      <c r="I85" t="s">
        <v>1483</v>
      </c>
      <c r="J85" t="s">
        <v>74</v>
      </c>
      <c r="K85" t="s">
        <v>3013</v>
      </c>
      <c r="L85" t="s">
        <v>3014</v>
      </c>
      <c r="M85" t="s">
        <v>3025</v>
      </c>
      <c r="N85" t="s">
        <v>3028</v>
      </c>
    </row>
    <row r="86" spans="1:14" x14ac:dyDescent="0.25">
      <c r="A86" t="s">
        <v>750</v>
      </c>
      <c r="B86" t="s">
        <v>1421</v>
      </c>
      <c r="C86" t="s">
        <v>7</v>
      </c>
      <c r="D86" t="s">
        <v>15</v>
      </c>
      <c r="E86" t="s">
        <v>1343</v>
      </c>
      <c r="F86" t="s">
        <v>679</v>
      </c>
      <c r="G86" t="s">
        <v>1483</v>
      </c>
      <c r="H86" t="s">
        <v>88</v>
      </c>
      <c r="I86" t="s">
        <v>1483</v>
      </c>
      <c r="J86" t="s">
        <v>88</v>
      </c>
      <c r="K86" t="s">
        <v>3013</v>
      </c>
      <c r="L86" t="s">
        <v>3014</v>
      </c>
      <c r="M86" t="s">
        <v>3025</v>
      </c>
      <c r="N86" t="s">
        <v>3028</v>
      </c>
    </row>
    <row r="87" spans="1:14" x14ac:dyDescent="0.25">
      <c r="A87" t="s">
        <v>653</v>
      </c>
      <c r="B87" t="s">
        <v>1422</v>
      </c>
      <c r="C87" t="s">
        <v>4</v>
      </c>
      <c r="D87" t="s">
        <v>9</v>
      </c>
      <c r="E87" t="s">
        <v>1343</v>
      </c>
      <c r="F87" t="s">
        <v>679</v>
      </c>
      <c r="G87" t="s">
        <v>1483</v>
      </c>
      <c r="H87" t="s">
        <v>57</v>
      </c>
      <c r="I87" t="s">
        <v>1483</v>
      </c>
      <c r="J87" t="s">
        <v>57</v>
      </c>
      <c r="K87" t="s">
        <v>3013</v>
      </c>
      <c r="L87" t="s">
        <v>3014</v>
      </c>
      <c r="M87" t="s">
        <v>3025</v>
      </c>
      <c r="N87" t="s">
        <v>3028</v>
      </c>
    </row>
    <row r="88" spans="1:14" x14ac:dyDescent="0.25">
      <c r="A88" t="s">
        <v>742</v>
      </c>
      <c r="B88" t="s">
        <v>1423</v>
      </c>
      <c r="C88" t="s">
        <v>6</v>
      </c>
      <c r="D88" t="s">
        <v>11</v>
      </c>
      <c r="E88" t="s">
        <v>1424</v>
      </c>
      <c r="F88" t="s">
        <v>679</v>
      </c>
      <c r="G88" t="s">
        <v>1483</v>
      </c>
      <c r="H88" t="s">
        <v>57</v>
      </c>
      <c r="I88" t="s">
        <v>1483</v>
      </c>
      <c r="J88" t="s">
        <v>57</v>
      </c>
      <c r="K88" t="s">
        <v>3013</v>
      </c>
      <c r="L88" t="s">
        <v>3014</v>
      </c>
      <c r="M88" t="s">
        <v>3025</v>
      </c>
      <c r="N88" t="s">
        <v>3028</v>
      </c>
    </row>
    <row r="89" spans="1:14" x14ac:dyDescent="0.25">
      <c r="A89" t="s">
        <v>825</v>
      </c>
      <c r="B89" t="s">
        <v>1425</v>
      </c>
      <c r="C89" t="s">
        <v>6</v>
      </c>
      <c r="D89" t="s">
        <v>10</v>
      </c>
      <c r="E89" t="s">
        <v>1201</v>
      </c>
      <c r="F89" t="s">
        <v>679</v>
      </c>
      <c r="G89" t="s">
        <v>1483</v>
      </c>
      <c r="H89" t="s">
        <v>57</v>
      </c>
      <c r="I89" t="s">
        <v>1483</v>
      </c>
      <c r="J89" t="s">
        <v>57</v>
      </c>
      <c r="K89" t="s">
        <v>3013</v>
      </c>
      <c r="L89" t="s">
        <v>3014</v>
      </c>
      <c r="M89" t="s">
        <v>3025</v>
      </c>
      <c r="N89" t="s">
        <v>3028</v>
      </c>
    </row>
    <row r="90" spans="1:14" x14ac:dyDescent="0.25">
      <c r="A90" t="s">
        <v>726</v>
      </c>
      <c r="B90" t="s">
        <v>1426</v>
      </c>
      <c r="C90" t="s">
        <v>7</v>
      </c>
      <c r="D90" t="s">
        <v>15</v>
      </c>
      <c r="E90" t="s">
        <v>1343</v>
      </c>
      <c r="F90" t="s">
        <v>679</v>
      </c>
      <c r="G90" t="s">
        <v>1483</v>
      </c>
      <c r="H90" t="s">
        <v>968</v>
      </c>
      <c r="I90" t="s">
        <v>1483</v>
      </c>
      <c r="J90" t="s">
        <v>968</v>
      </c>
      <c r="K90" t="s">
        <v>3013</v>
      </c>
      <c r="L90" t="s">
        <v>3014</v>
      </c>
      <c r="M90" t="s">
        <v>3025</v>
      </c>
      <c r="N90" t="s">
        <v>3029</v>
      </c>
    </row>
    <row r="91" spans="1:14" x14ac:dyDescent="0.25">
      <c r="A91" t="s">
        <v>645</v>
      </c>
      <c r="B91" t="s">
        <v>1427</v>
      </c>
      <c r="C91" t="s">
        <v>4</v>
      </c>
      <c r="D91" t="s">
        <v>9</v>
      </c>
      <c r="E91" t="s">
        <v>1343</v>
      </c>
      <c r="F91" t="s">
        <v>679</v>
      </c>
      <c r="G91" t="s">
        <v>1483</v>
      </c>
      <c r="H91" t="s">
        <v>968</v>
      </c>
      <c r="I91" t="s">
        <v>1483</v>
      </c>
      <c r="J91" t="s">
        <v>968</v>
      </c>
      <c r="K91" t="s">
        <v>3013</v>
      </c>
      <c r="L91" t="s">
        <v>3014</v>
      </c>
      <c r="M91" t="s">
        <v>3025</v>
      </c>
      <c r="N91" t="s">
        <v>3028</v>
      </c>
    </row>
    <row r="92" spans="1:14" x14ac:dyDescent="0.25">
      <c r="A92" t="s">
        <v>800</v>
      </c>
      <c r="B92" t="s">
        <v>1428</v>
      </c>
      <c r="C92" t="s">
        <v>4</v>
      </c>
      <c r="D92" t="s">
        <v>9</v>
      </c>
      <c r="E92" t="s">
        <v>1201</v>
      </c>
      <c r="F92" t="s">
        <v>679</v>
      </c>
      <c r="G92" t="s">
        <v>1483</v>
      </c>
      <c r="H92" t="s">
        <v>74</v>
      </c>
      <c r="I92" t="s">
        <v>1483</v>
      </c>
      <c r="J92" t="s">
        <v>74</v>
      </c>
      <c r="K92" t="s">
        <v>3013</v>
      </c>
      <c r="L92" t="s">
        <v>3014</v>
      </c>
      <c r="M92" t="s">
        <v>3025</v>
      </c>
      <c r="N92" t="s">
        <v>3028</v>
      </c>
    </row>
    <row r="93" spans="1:14" x14ac:dyDescent="0.25">
      <c r="A93" t="s">
        <v>773</v>
      </c>
      <c r="B93" t="s">
        <v>1429</v>
      </c>
      <c r="C93" t="s">
        <v>7</v>
      </c>
      <c r="D93" t="s">
        <v>15</v>
      </c>
      <c r="E93" t="s">
        <v>1343</v>
      </c>
      <c r="F93" t="s">
        <v>679</v>
      </c>
      <c r="G93" t="s">
        <v>1483</v>
      </c>
      <c r="H93" t="s">
        <v>1021</v>
      </c>
      <c r="I93" t="s">
        <v>1483</v>
      </c>
      <c r="J93" t="s">
        <v>1021</v>
      </c>
      <c r="K93" t="s">
        <v>3013</v>
      </c>
      <c r="L93" t="s">
        <v>3014</v>
      </c>
      <c r="M93" t="s">
        <v>3030</v>
      </c>
      <c r="N93" t="s">
        <v>3029</v>
      </c>
    </row>
    <row r="94" spans="1:14" x14ac:dyDescent="0.25">
      <c r="A94" t="s">
        <v>784</v>
      </c>
      <c r="B94" t="s">
        <v>1430</v>
      </c>
      <c r="C94" t="s">
        <v>4</v>
      </c>
      <c r="D94" t="s">
        <v>9</v>
      </c>
      <c r="E94" t="s">
        <v>1343</v>
      </c>
      <c r="F94" t="s">
        <v>679</v>
      </c>
      <c r="G94" t="s">
        <v>1483</v>
      </c>
      <c r="H94" t="s">
        <v>1021</v>
      </c>
      <c r="I94" t="s">
        <v>1483</v>
      </c>
      <c r="J94" t="s">
        <v>1021</v>
      </c>
      <c r="K94" t="s">
        <v>3013</v>
      </c>
      <c r="L94" t="s">
        <v>3014</v>
      </c>
      <c r="M94" t="s">
        <v>3030</v>
      </c>
      <c r="N94" t="s">
        <v>3029</v>
      </c>
    </row>
    <row r="95" spans="1:14" x14ac:dyDescent="0.25">
      <c r="A95" t="s">
        <v>789</v>
      </c>
      <c r="B95" t="s">
        <v>1431</v>
      </c>
      <c r="C95" t="s">
        <v>6</v>
      </c>
      <c r="D95" t="s">
        <v>11</v>
      </c>
      <c r="E95" t="s">
        <v>1201</v>
      </c>
      <c r="F95" t="s">
        <v>679</v>
      </c>
      <c r="G95" t="s">
        <v>1483</v>
      </c>
      <c r="H95" t="s">
        <v>111</v>
      </c>
      <c r="I95" t="s">
        <v>1483</v>
      </c>
      <c r="J95" t="s">
        <v>111</v>
      </c>
      <c r="K95" t="s">
        <v>3013</v>
      </c>
      <c r="L95" t="s">
        <v>3014</v>
      </c>
      <c r="M95" t="s">
        <v>3030</v>
      </c>
      <c r="N95" t="s">
        <v>3029</v>
      </c>
    </row>
    <row r="96" spans="1:14" x14ac:dyDescent="0.25">
      <c r="A96" t="s">
        <v>646</v>
      </c>
      <c r="B96" t="s">
        <v>1432</v>
      </c>
      <c r="C96" t="s">
        <v>6</v>
      </c>
      <c r="D96" t="s">
        <v>11</v>
      </c>
      <c r="E96" t="s">
        <v>1201</v>
      </c>
      <c r="F96" t="s">
        <v>679</v>
      </c>
      <c r="G96" t="s">
        <v>1483</v>
      </c>
      <c r="H96" t="s">
        <v>111</v>
      </c>
      <c r="I96" t="s">
        <v>1483</v>
      </c>
      <c r="J96" t="s">
        <v>111</v>
      </c>
      <c r="K96" t="s">
        <v>3013</v>
      </c>
      <c r="L96" t="s">
        <v>3014</v>
      </c>
      <c r="M96" t="s">
        <v>3030</v>
      </c>
      <c r="N96" t="s">
        <v>3029</v>
      </c>
    </row>
    <row r="97" spans="1:14" x14ac:dyDescent="0.25">
      <c r="A97" t="s">
        <v>682</v>
      </c>
      <c r="B97" t="s">
        <v>1433</v>
      </c>
      <c r="C97" t="s">
        <v>4</v>
      </c>
      <c r="D97" t="s">
        <v>9</v>
      </c>
      <c r="E97" t="s">
        <v>1201</v>
      </c>
      <c r="F97" t="s">
        <v>679</v>
      </c>
      <c r="G97" t="s">
        <v>1483</v>
      </c>
      <c r="H97" t="s">
        <v>1021</v>
      </c>
      <c r="I97" t="s">
        <v>1483</v>
      </c>
      <c r="J97" t="s">
        <v>1021</v>
      </c>
      <c r="K97" t="s">
        <v>3013</v>
      </c>
      <c r="L97" t="s">
        <v>3014</v>
      </c>
      <c r="M97" t="s">
        <v>3030</v>
      </c>
      <c r="N97" t="s">
        <v>3029</v>
      </c>
    </row>
    <row r="98" spans="1:14" x14ac:dyDescent="0.25">
      <c r="A98" t="s">
        <v>671</v>
      </c>
      <c r="B98" t="s">
        <v>1434</v>
      </c>
      <c r="C98" t="s">
        <v>7</v>
      </c>
      <c r="D98" t="s">
        <v>15</v>
      </c>
      <c r="E98" t="s">
        <v>1201</v>
      </c>
      <c r="F98" t="s">
        <v>679</v>
      </c>
      <c r="G98" t="s">
        <v>1483</v>
      </c>
      <c r="H98" t="s">
        <v>111</v>
      </c>
      <c r="I98" t="s">
        <v>1483</v>
      </c>
      <c r="J98" t="s">
        <v>111</v>
      </c>
      <c r="K98" t="s">
        <v>3013</v>
      </c>
      <c r="L98" t="s">
        <v>3014</v>
      </c>
      <c r="M98" t="s">
        <v>3030</v>
      </c>
      <c r="N98" t="s">
        <v>3029</v>
      </c>
    </row>
    <row r="99" spans="1:14" x14ac:dyDescent="0.25">
      <c r="A99" t="s">
        <v>746</v>
      </c>
      <c r="B99" t="s">
        <v>1435</v>
      </c>
      <c r="C99" t="s">
        <v>6</v>
      </c>
      <c r="D99" t="s">
        <v>10</v>
      </c>
      <c r="E99" t="s">
        <v>1201</v>
      </c>
      <c r="F99" t="s">
        <v>679</v>
      </c>
      <c r="G99" t="s">
        <v>1483</v>
      </c>
      <c r="H99" t="s">
        <v>111</v>
      </c>
      <c r="I99" t="s">
        <v>1483</v>
      </c>
      <c r="J99" t="s">
        <v>111</v>
      </c>
      <c r="K99" t="s">
        <v>3013</v>
      </c>
      <c r="L99" t="s">
        <v>3014</v>
      </c>
      <c r="M99" t="s">
        <v>3030</v>
      </c>
      <c r="N99" t="s">
        <v>3029</v>
      </c>
    </row>
    <row r="100" spans="1:14" x14ac:dyDescent="0.25">
      <c r="A100" t="s">
        <v>813</v>
      </c>
      <c r="B100" t="s">
        <v>1436</v>
      </c>
      <c r="C100" t="s">
        <v>4</v>
      </c>
      <c r="D100" t="s">
        <v>9</v>
      </c>
      <c r="E100" t="s">
        <v>1343</v>
      </c>
      <c r="F100" t="s">
        <v>679</v>
      </c>
      <c r="G100" t="s">
        <v>1483</v>
      </c>
      <c r="H100" t="s">
        <v>149</v>
      </c>
      <c r="I100" t="s">
        <v>1483</v>
      </c>
      <c r="J100" t="s">
        <v>149</v>
      </c>
      <c r="K100" t="s">
        <v>3013</v>
      </c>
      <c r="L100" t="s">
        <v>3014</v>
      </c>
      <c r="M100" t="s">
        <v>3030</v>
      </c>
      <c r="N100" t="s">
        <v>3029</v>
      </c>
    </row>
    <row r="101" spans="1:14" x14ac:dyDescent="0.25">
      <c r="A101" t="s">
        <v>659</v>
      </c>
      <c r="B101" t="s">
        <v>1437</v>
      </c>
      <c r="C101" t="s">
        <v>7</v>
      </c>
      <c r="D101" t="s">
        <v>15</v>
      </c>
      <c r="E101" t="s">
        <v>1201</v>
      </c>
      <c r="F101" t="s">
        <v>679</v>
      </c>
      <c r="G101" t="s">
        <v>1483</v>
      </c>
      <c r="H101" t="s">
        <v>193</v>
      </c>
      <c r="I101" t="s">
        <v>1483</v>
      </c>
      <c r="J101" t="s">
        <v>193</v>
      </c>
      <c r="K101" t="s">
        <v>3013</v>
      </c>
      <c r="L101" t="s">
        <v>3014</v>
      </c>
      <c r="M101" t="s">
        <v>3030</v>
      </c>
      <c r="N101" t="s">
        <v>3029</v>
      </c>
    </row>
    <row r="102" spans="1:14" x14ac:dyDescent="0.25">
      <c r="A102" t="s">
        <v>695</v>
      </c>
      <c r="B102" t="s">
        <v>1438</v>
      </c>
      <c r="C102" t="s">
        <v>6</v>
      </c>
      <c r="D102" t="s">
        <v>11</v>
      </c>
      <c r="E102" t="s">
        <v>1201</v>
      </c>
      <c r="F102" t="s">
        <v>679</v>
      </c>
      <c r="G102" t="s">
        <v>1483</v>
      </c>
      <c r="H102" t="s">
        <v>149</v>
      </c>
      <c r="I102" t="s">
        <v>1483</v>
      </c>
      <c r="J102" t="s">
        <v>149</v>
      </c>
      <c r="K102" t="s">
        <v>3013</v>
      </c>
      <c r="L102" t="s">
        <v>3014</v>
      </c>
      <c r="M102" t="s">
        <v>3030</v>
      </c>
      <c r="N102" t="s">
        <v>3029</v>
      </c>
    </row>
    <row r="103" spans="1:14" x14ac:dyDescent="0.25">
      <c r="A103" t="s">
        <v>672</v>
      </c>
      <c r="B103" t="s">
        <v>1439</v>
      </c>
      <c r="C103" t="s">
        <v>6</v>
      </c>
      <c r="D103" t="s">
        <v>11</v>
      </c>
      <c r="E103" t="s">
        <v>1201</v>
      </c>
      <c r="F103" t="s">
        <v>399</v>
      </c>
      <c r="G103" t="s">
        <v>1483</v>
      </c>
      <c r="H103" t="s">
        <v>389</v>
      </c>
      <c r="I103" t="s">
        <v>1483</v>
      </c>
      <c r="J103" t="s">
        <v>389</v>
      </c>
      <c r="K103" t="s">
        <v>3013</v>
      </c>
      <c r="L103" t="s">
        <v>3014</v>
      </c>
      <c r="M103" t="s">
        <v>3030</v>
      </c>
      <c r="N103" t="s">
        <v>3029</v>
      </c>
    </row>
    <row r="104" spans="1:14" x14ac:dyDescent="0.25">
      <c r="A104" t="s">
        <v>799</v>
      </c>
      <c r="B104" t="s">
        <v>1440</v>
      </c>
      <c r="C104" t="s">
        <v>4</v>
      </c>
      <c r="D104" t="s">
        <v>9</v>
      </c>
      <c r="E104" t="s">
        <v>1343</v>
      </c>
      <c r="F104" t="s">
        <v>679</v>
      </c>
      <c r="G104" t="s">
        <v>1483</v>
      </c>
      <c r="H104" t="s">
        <v>193</v>
      </c>
      <c r="I104" t="s">
        <v>1483</v>
      </c>
      <c r="J104" t="s">
        <v>193</v>
      </c>
      <c r="K104" t="s">
        <v>3013</v>
      </c>
      <c r="L104" t="s">
        <v>3014</v>
      </c>
      <c r="M104" t="s">
        <v>3030</v>
      </c>
      <c r="N104" t="s">
        <v>3029</v>
      </c>
    </row>
    <row r="105" spans="1:14" x14ac:dyDescent="0.25">
      <c r="A105" t="s">
        <v>715</v>
      </c>
      <c r="B105" t="s">
        <v>1441</v>
      </c>
      <c r="C105" t="s">
        <v>7</v>
      </c>
      <c r="D105" t="s">
        <v>15</v>
      </c>
      <c r="E105" t="s">
        <v>1343</v>
      </c>
      <c r="F105" t="s">
        <v>399</v>
      </c>
      <c r="G105" t="s">
        <v>1483</v>
      </c>
      <c r="H105" t="s">
        <v>38</v>
      </c>
      <c r="I105" t="s">
        <v>1483</v>
      </c>
      <c r="J105" t="s">
        <v>38</v>
      </c>
      <c r="K105" t="s">
        <v>3013</v>
      </c>
      <c r="L105" t="s">
        <v>3014</v>
      </c>
      <c r="M105" t="s">
        <v>3030</v>
      </c>
      <c r="N105" t="s">
        <v>3029</v>
      </c>
    </row>
    <row r="106" spans="1:14" x14ac:dyDescent="0.25">
      <c r="A106" t="s">
        <v>725</v>
      </c>
      <c r="B106" t="s">
        <v>1442</v>
      </c>
      <c r="C106" t="s">
        <v>4</v>
      </c>
      <c r="D106" t="s">
        <v>9</v>
      </c>
      <c r="E106" t="s">
        <v>1343</v>
      </c>
      <c r="F106" t="s">
        <v>399</v>
      </c>
      <c r="G106" t="s">
        <v>1483</v>
      </c>
      <c r="H106" t="s">
        <v>88</v>
      </c>
      <c r="I106" t="s">
        <v>1483</v>
      </c>
      <c r="J106" t="s">
        <v>88</v>
      </c>
      <c r="K106" t="s">
        <v>3013</v>
      </c>
      <c r="L106" t="s">
        <v>3014</v>
      </c>
      <c r="M106" t="s">
        <v>3030</v>
      </c>
      <c r="N106" t="s">
        <v>3029</v>
      </c>
    </row>
    <row r="107" spans="1:14" x14ac:dyDescent="0.25">
      <c r="A107" t="s">
        <v>819</v>
      </c>
      <c r="B107" t="s">
        <v>1443</v>
      </c>
      <c r="C107" t="s">
        <v>6</v>
      </c>
      <c r="D107" t="s">
        <v>10</v>
      </c>
      <c r="E107" t="s">
        <v>1343</v>
      </c>
      <c r="F107" t="s">
        <v>399</v>
      </c>
      <c r="G107" t="s">
        <v>1483</v>
      </c>
      <c r="H107" t="s">
        <v>1366</v>
      </c>
      <c r="I107" t="s">
        <v>1483</v>
      </c>
      <c r="J107" t="s">
        <v>1366</v>
      </c>
      <c r="K107" t="s">
        <v>3013</v>
      </c>
      <c r="L107" t="s">
        <v>3014</v>
      </c>
      <c r="M107" t="s">
        <v>3030</v>
      </c>
      <c r="N107" t="s">
        <v>3029</v>
      </c>
    </row>
    <row r="108" spans="1:14" x14ac:dyDescent="0.25">
      <c r="A108" t="s">
        <v>670</v>
      </c>
      <c r="B108" t="s">
        <v>1444</v>
      </c>
      <c r="C108" t="s">
        <v>6</v>
      </c>
      <c r="D108" t="s">
        <v>11</v>
      </c>
      <c r="E108" t="s">
        <v>1343</v>
      </c>
      <c r="F108" t="s">
        <v>399</v>
      </c>
      <c r="G108" t="s">
        <v>1483</v>
      </c>
      <c r="H108" t="s">
        <v>39</v>
      </c>
      <c r="I108" t="s">
        <v>1483</v>
      </c>
      <c r="J108" t="s">
        <v>39</v>
      </c>
      <c r="K108" t="s">
        <v>3013</v>
      </c>
      <c r="L108" t="s">
        <v>3014</v>
      </c>
      <c r="M108" t="s">
        <v>3030</v>
      </c>
      <c r="N108" t="s">
        <v>3029</v>
      </c>
    </row>
    <row r="109" spans="1:14" x14ac:dyDescent="0.25">
      <c r="A109" t="s">
        <v>693</v>
      </c>
      <c r="B109" t="s">
        <v>1445</v>
      </c>
      <c r="C109" t="s">
        <v>6</v>
      </c>
      <c r="D109" t="s">
        <v>11</v>
      </c>
      <c r="E109" t="s">
        <v>1201</v>
      </c>
      <c r="F109" t="s">
        <v>399</v>
      </c>
      <c r="G109" t="s">
        <v>1483</v>
      </c>
      <c r="H109" t="s">
        <v>1446</v>
      </c>
      <c r="I109" t="s">
        <v>1483</v>
      </c>
      <c r="J109" t="s">
        <v>1446</v>
      </c>
      <c r="K109" t="s">
        <v>3013</v>
      </c>
      <c r="L109" t="s">
        <v>3014</v>
      </c>
      <c r="M109" t="s">
        <v>3030</v>
      </c>
      <c r="N109" t="s">
        <v>3029</v>
      </c>
    </row>
    <row r="110" spans="1:14" x14ac:dyDescent="0.25">
      <c r="A110" t="s">
        <v>817</v>
      </c>
      <c r="B110" t="s">
        <v>1447</v>
      </c>
      <c r="C110" t="s">
        <v>7</v>
      </c>
      <c r="D110" t="s">
        <v>15</v>
      </c>
      <c r="E110" t="s">
        <v>1343</v>
      </c>
      <c r="F110" t="s">
        <v>399</v>
      </c>
      <c r="G110" t="s">
        <v>1483</v>
      </c>
      <c r="H110" t="s">
        <v>1446</v>
      </c>
      <c r="I110" t="s">
        <v>1483</v>
      </c>
      <c r="J110" t="s">
        <v>1446</v>
      </c>
      <c r="K110" t="s">
        <v>3013</v>
      </c>
      <c r="L110" t="s">
        <v>3014</v>
      </c>
      <c r="M110" t="s">
        <v>3030</v>
      </c>
      <c r="N110" t="s">
        <v>3029</v>
      </c>
    </row>
    <row r="111" spans="1:14" x14ac:dyDescent="0.25">
      <c r="A111" t="s">
        <v>807</v>
      </c>
      <c r="B111" t="s">
        <v>1448</v>
      </c>
      <c r="C111" t="s">
        <v>6</v>
      </c>
      <c r="D111" t="s">
        <v>11</v>
      </c>
      <c r="E111" t="s">
        <v>1201</v>
      </c>
      <c r="F111" t="s">
        <v>399</v>
      </c>
      <c r="G111" t="s">
        <v>1483</v>
      </c>
      <c r="H111" t="s">
        <v>58</v>
      </c>
      <c r="I111" t="s">
        <v>1483</v>
      </c>
      <c r="J111" t="s">
        <v>58</v>
      </c>
      <c r="K111" t="s">
        <v>3013</v>
      </c>
      <c r="L111" t="s">
        <v>3014</v>
      </c>
      <c r="M111" t="s">
        <v>3030</v>
      </c>
      <c r="N111" t="s">
        <v>3029</v>
      </c>
    </row>
    <row r="112" spans="1:14" x14ac:dyDescent="0.25">
      <c r="A112" t="s">
        <v>769</v>
      </c>
      <c r="B112" t="s">
        <v>1449</v>
      </c>
      <c r="C112" t="s">
        <v>6</v>
      </c>
      <c r="D112" t="s">
        <v>11</v>
      </c>
      <c r="E112" t="s">
        <v>1201</v>
      </c>
      <c r="F112" t="s">
        <v>399</v>
      </c>
      <c r="G112" t="s">
        <v>1483</v>
      </c>
      <c r="H112" t="s">
        <v>88</v>
      </c>
      <c r="I112" t="s">
        <v>1483</v>
      </c>
      <c r="J112" t="s">
        <v>88</v>
      </c>
      <c r="K112" t="s">
        <v>3013</v>
      </c>
      <c r="L112" t="s">
        <v>3014</v>
      </c>
      <c r="M112" t="s">
        <v>3030</v>
      </c>
      <c r="N112" t="s">
        <v>3029</v>
      </c>
    </row>
    <row r="113" spans="1:14" x14ac:dyDescent="0.25">
      <c r="A113" t="s">
        <v>731</v>
      </c>
      <c r="B113" t="s">
        <v>1450</v>
      </c>
      <c r="C113" t="s">
        <v>7</v>
      </c>
      <c r="D113" t="s">
        <v>15</v>
      </c>
      <c r="E113" t="s">
        <v>140</v>
      </c>
      <c r="F113" t="s">
        <v>399</v>
      </c>
      <c r="G113" t="s">
        <v>1483</v>
      </c>
      <c r="H113" t="s">
        <v>57</v>
      </c>
      <c r="I113" t="s">
        <v>1483</v>
      </c>
      <c r="J113" t="s">
        <v>57</v>
      </c>
      <c r="K113" t="s">
        <v>3013</v>
      </c>
      <c r="L113" t="s">
        <v>3014</v>
      </c>
      <c r="M113" t="s">
        <v>3030</v>
      </c>
      <c r="N113" t="s">
        <v>3029</v>
      </c>
    </row>
    <row r="114" spans="1:14" x14ac:dyDescent="0.25">
      <c r="A114" t="s">
        <v>797</v>
      </c>
      <c r="B114" t="s">
        <v>1451</v>
      </c>
      <c r="C114" t="s">
        <v>4</v>
      </c>
      <c r="D114" t="s">
        <v>9</v>
      </c>
      <c r="E114" t="s">
        <v>1343</v>
      </c>
      <c r="F114" t="s">
        <v>399</v>
      </c>
      <c r="G114" t="s">
        <v>1483</v>
      </c>
      <c r="H114" t="s">
        <v>1452</v>
      </c>
      <c r="I114" t="s">
        <v>1483</v>
      </c>
      <c r="J114" t="s">
        <v>1452</v>
      </c>
      <c r="K114" t="s">
        <v>3013</v>
      </c>
      <c r="L114" t="s">
        <v>3014</v>
      </c>
      <c r="M114" t="s">
        <v>3030</v>
      </c>
      <c r="N114" t="s">
        <v>3029</v>
      </c>
    </row>
    <row r="115" spans="1:14" x14ac:dyDescent="0.25">
      <c r="A115" t="s">
        <v>677</v>
      </c>
      <c r="B115" t="s">
        <v>1453</v>
      </c>
      <c r="C115" t="s">
        <v>4</v>
      </c>
      <c r="D115" t="s">
        <v>9</v>
      </c>
      <c r="E115" t="s">
        <v>140</v>
      </c>
      <c r="F115" t="s">
        <v>399</v>
      </c>
      <c r="G115" t="s">
        <v>1483</v>
      </c>
      <c r="H115" t="s">
        <v>74</v>
      </c>
      <c r="I115" t="s">
        <v>1483</v>
      </c>
      <c r="J115" t="s">
        <v>74</v>
      </c>
      <c r="K115" t="s">
        <v>3013</v>
      </c>
      <c r="L115" t="s">
        <v>3014</v>
      </c>
      <c r="M115" t="s">
        <v>3031</v>
      </c>
      <c r="N115" t="s">
        <v>3032</v>
      </c>
    </row>
    <row r="116" spans="1:14" x14ac:dyDescent="0.25">
      <c r="A116" t="s">
        <v>663</v>
      </c>
      <c r="B116" t="s">
        <v>1454</v>
      </c>
      <c r="C116" t="s">
        <v>6</v>
      </c>
      <c r="D116" t="s">
        <v>11</v>
      </c>
      <c r="E116" t="s">
        <v>1201</v>
      </c>
      <c r="F116" t="s">
        <v>399</v>
      </c>
      <c r="G116" t="s">
        <v>1483</v>
      </c>
      <c r="H116" t="s">
        <v>1452</v>
      </c>
      <c r="I116" t="s">
        <v>1483</v>
      </c>
      <c r="J116" t="s">
        <v>1452</v>
      </c>
      <c r="K116" t="s">
        <v>3013</v>
      </c>
      <c r="L116" t="s">
        <v>3014</v>
      </c>
      <c r="M116" t="s">
        <v>3031</v>
      </c>
      <c r="N116" t="s">
        <v>3032</v>
      </c>
    </row>
    <row r="117" spans="1:14" x14ac:dyDescent="0.25">
      <c r="A117" t="s">
        <v>783</v>
      </c>
      <c r="B117" t="s">
        <v>1455</v>
      </c>
      <c r="C117" t="s">
        <v>7</v>
      </c>
      <c r="D117" t="s">
        <v>15</v>
      </c>
      <c r="E117" t="s">
        <v>1343</v>
      </c>
      <c r="F117" t="s">
        <v>399</v>
      </c>
      <c r="G117" t="s">
        <v>1483</v>
      </c>
      <c r="H117" t="s">
        <v>1452</v>
      </c>
      <c r="I117" t="s">
        <v>1483</v>
      </c>
      <c r="J117" t="s">
        <v>1452</v>
      </c>
      <c r="K117" t="s">
        <v>3013</v>
      </c>
      <c r="L117" t="s">
        <v>3014</v>
      </c>
      <c r="M117" t="s">
        <v>3031</v>
      </c>
      <c r="N117" t="s">
        <v>3032</v>
      </c>
    </row>
    <row r="118" spans="1:14" x14ac:dyDescent="0.25">
      <c r="A118" t="s">
        <v>763</v>
      </c>
      <c r="B118" t="s">
        <v>1456</v>
      </c>
      <c r="C118" t="s">
        <v>7</v>
      </c>
      <c r="D118" t="s">
        <v>15</v>
      </c>
      <c r="E118" t="s">
        <v>1201</v>
      </c>
      <c r="F118" t="s">
        <v>399</v>
      </c>
      <c r="G118" t="s">
        <v>1483</v>
      </c>
      <c r="H118" t="s">
        <v>297</v>
      </c>
      <c r="I118" t="s">
        <v>1483</v>
      </c>
      <c r="J118" t="s">
        <v>297</v>
      </c>
      <c r="K118" t="s">
        <v>3013</v>
      </c>
      <c r="L118" t="s">
        <v>3014</v>
      </c>
      <c r="M118" t="s">
        <v>3031</v>
      </c>
      <c r="N118" t="s">
        <v>3032</v>
      </c>
    </row>
    <row r="119" spans="1:14" x14ac:dyDescent="0.25">
      <c r="A119" t="s">
        <v>822</v>
      </c>
      <c r="B119" t="s">
        <v>1457</v>
      </c>
      <c r="C119" t="s">
        <v>7</v>
      </c>
      <c r="D119" t="s">
        <v>15</v>
      </c>
      <c r="E119" t="s">
        <v>1201</v>
      </c>
      <c r="F119" t="s">
        <v>399</v>
      </c>
      <c r="G119" t="s">
        <v>1483</v>
      </c>
      <c r="H119" t="s">
        <v>87</v>
      </c>
      <c r="I119" t="s">
        <v>1483</v>
      </c>
      <c r="J119" t="s">
        <v>87</v>
      </c>
      <c r="K119" t="s">
        <v>3013</v>
      </c>
      <c r="L119" t="s">
        <v>3014</v>
      </c>
      <c r="M119" t="s">
        <v>3031</v>
      </c>
      <c r="N119" t="s">
        <v>3032</v>
      </c>
    </row>
    <row r="120" spans="1:14" x14ac:dyDescent="0.25">
      <c r="A120" t="s">
        <v>741</v>
      </c>
      <c r="B120" t="s">
        <v>1458</v>
      </c>
      <c r="C120" t="s">
        <v>4</v>
      </c>
      <c r="D120" t="s">
        <v>9</v>
      </c>
      <c r="E120" t="s">
        <v>1343</v>
      </c>
      <c r="F120" t="s">
        <v>399</v>
      </c>
      <c r="G120" t="s">
        <v>1483</v>
      </c>
      <c r="H120" t="s">
        <v>900</v>
      </c>
      <c r="I120" t="s">
        <v>1483</v>
      </c>
      <c r="J120" t="s">
        <v>900</v>
      </c>
      <c r="K120" t="s">
        <v>3013</v>
      </c>
      <c r="L120" t="s">
        <v>3014</v>
      </c>
      <c r="M120" t="s">
        <v>3031</v>
      </c>
      <c r="N120" t="s">
        <v>3032</v>
      </c>
    </row>
    <row r="121" spans="1:14" x14ac:dyDescent="0.25">
      <c r="A121" t="s">
        <v>826</v>
      </c>
      <c r="B121" t="s">
        <v>1459</v>
      </c>
      <c r="C121" t="s">
        <v>6</v>
      </c>
      <c r="D121" t="s">
        <v>11</v>
      </c>
      <c r="E121" t="s">
        <v>1201</v>
      </c>
      <c r="F121" t="s">
        <v>399</v>
      </c>
      <c r="G121" t="s">
        <v>1483</v>
      </c>
      <c r="H121" t="s">
        <v>1460</v>
      </c>
      <c r="I121" t="s">
        <v>1483</v>
      </c>
      <c r="J121" t="s">
        <v>1460</v>
      </c>
      <c r="K121" t="s">
        <v>3013</v>
      </c>
      <c r="L121" t="s">
        <v>3014</v>
      </c>
      <c r="M121" t="s">
        <v>3031</v>
      </c>
      <c r="N121" t="s">
        <v>3032</v>
      </c>
    </row>
    <row r="122" spans="1:14" x14ac:dyDescent="0.25">
      <c r="A122" t="s">
        <v>802</v>
      </c>
      <c r="B122" t="s">
        <v>1461</v>
      </c>
      <c r="C122" t="s">
        <v>7</v>
      </c>
      <c r="D122" t="s">
        <v>15</v>
      </c>
      <c r="E122" t="s">
        <v>1201</v>
      </c>
      <c r="F122" t="s">
        <v>399</v>
      </c>
      <c r="G122" t="s">
        <v>1483</v>
      </c>
      <c r="H122" t="s">
        <v>184</v>
      </c>
      <c r="I122" t="s">
        <v>1483</v>
      </c>
      <c r="J122" t="s">
        <v>184</v>
      </c>
      <c r="K122" t="s">
        <v>3013</v>
      </c>
      <c r="L122" t="s">
        <v>3014</v>
      </c>
      <c r="M122" t="s">
        <v>3031</v>
      </c>
      <c r="N122" t="s">
        <v>3032</v>
      </c>
    </row>
    <row r="123" spans="1:14" x14ac:dyDescent="0.25">
      <c r="A123" t="s">
        <v>745</v>
      </c>
      <c r="B123" t="s">
        <v>1462</v>
      </c>
      <c r="C123" t="s">
        <v>6</v>
      </c>
      <c r="D123" t="s">
        <v>10</v>
      </c>
      <c r="E123" t="s">
        <v>1463</v>
      </c>
      <c r="F123" t="s">
        <v>399</v>
      </c>
      <c r="G123" t="s">
        <v>1483</v>
      </c>
      <c r="H123" t="s">
        <v>126</v>
      </c>
      <c r="I123" t="s">
        <v>1483</v>
      </c>
      <c r="J123" t="s">
        <v>126</v>
      </c>
      <c r="K123" t="s">
        <v>3013</v>
      </c>
      <c r="L123" t="s">
        <v>3014</v>
      </c>
      <c r="M123" t="s">
        <v>3031</v>
      </c>
      <c r="N123" t="s">
        <v>3032</v>
      </c>
    </row>
    <row r="124" spans="1:14" x14ac:dyDescent="0.25">
      <c r="A124" t="s">
        <v>786</v>
      </c>
      <c r="B124" t="s">
        <v>1464</v>
      </c>
      <c r="C124" t="s">
        <v>4</v>
      </c>
      <c r="D124" t="s">
        <v>9</v>
      </c>
      <c r="E124" t="s">
        <v>1201</v>
      </c>
      <c r="F124" t="s">
        <v>804</v>
      </c>
      <c r="G124" t="s">
        <v>1483</v>
      </c>
      <c r="H124" t="s">
        <v>261</v>
      </c>
      <c r="I124" t="s">
        <v>1483</v>
      </c>
      <c r="J124" t="s">
        <v>261</v>
      </c>
      <c r="K124" t="s">
        <v>3013</v>
      </c>
      <c r="L124" t="s">
        <v>3014</v>
      </c>
      <c r="M124" t="s">
        <v>3031</v>
      </c>
      <c r="N124" t="s">
        <v>3032</v>
      </c>
    </row>
    <row r="125" spans="1:14" x14ac:dyDescent="0.25">
      <c r="A125" t="s">
        <v>823</v>
      </c>
      <c r="B125" t="s">
        <v>1465</v>
      </c>
      <c r="C125" t="s">
        <v>7</v>
      </c>
      <c r="D125" t="s">
        <v>10</v>
      </c>
      <c r="E125" t="s">
        <v>1201</v>
      </c>
      <c r="F125" t="s">
        <v>399</v>
      </c>
      <c r="G125" t="s">
        <v>1483</v>
      </c>
      <c r="H125" t="s">
        <v>56</v>
      </c>
      <c r="I125" t="s">
        <v>1483</v>
      </c>
      <c r="J125" t="s">
        <v>56</v>
      </c>
      <c r="K125" t="s">
        <v>3013</v>
      </c>
      <c r="L125" t="s">
        <v>3014</v>
      </c>
      <c r="M125" t="s">
        <v>3031</v>
      </c>
      <c r="N125" t="s">
        <v>3032</v>
      </c>
    </row>
    <row r="126" spans="1:14" x14ac:dyDescent="0.25">
      <c r="A126" t="s">
        <v>818</v>
      </c>
      <c r="B126" t="s">
        <v>1466</v>
      </c>
      <c r="C126" t="s">
        <v>4</v>
      </c>
      <c r="D126" t="s">
        <v>9</v>
      </c>
      <c r="E126" t="s">
        <v>1201</v>
      </c>
      <c r="F126" t="s">
        <v>804</v>
      </c>
      <c r="G126" t="s">
        <v>1483</v>
      </c>
      <c r="H126" t="s">
        <v>1467</v>
      </c>
      <c r="I126" t="s">
        <v>1483</v>
      </c>
      <c r="J126" t="s">
        <v>1467</v>
      </c>
      <c r="K126" t="s">
        <v>3013</v>
      </c>
      <c r="L126" t="s">
        <v>3014</v>
      </c>
      <c r="M126" t="s">
        <v>3031</v>
      </c>
      <c r="N126" t="s">
        <v>3032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>
      <selection activeCell="K123" sqref="K123"/>
    </sheetView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 t="e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#VALUE!</v>
      </c>
      <c r="L2" s="7" t="e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#VALUE!</v>
      </c>
      <c r="M2" s="7" t="e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#VALUE!</v>
      </c>
      <c r="N2" s="7" t="e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#VALUE!</v>
      </c>
      <c r="O2" s="5" t="e">
        <f>IF(AND(K2&lt;&gt;"", L2&lt;&gt;""), DATEDIF(K2, L2, "M") + 1, "")</f>
        <v>#VALUE!</v>
      </c>
      <c r="P2" s="10" t="e">
        <f>IF('FY2021'!$A4&lt;&gt;"",IF(AND(MONTH($K2) &lt;= 1, MONTH($L2) &gt;= 1), IF($O2 &lt;&gt; "", $E2/$O2, ""), ""),"")</f>
        <v>#VALUE!</v>
      </c>
      <c r="Q2" s="10" t="e">
        <f>IF('FY2021'!$A4&lt;&gt;"",IF(AND(MONTH($K2) &lt;= 2, MONTH($L2) &gt;= 2), IF($O2 &lt;&gt; "", $E2/$O2, ""), ""),"")</f>
        <v>#VALUE!</v>
      </c>
      <c r="R2" s="10" t="e">
        <f>IF('FY2021'!$A4&lt;&gt;"",IF(AND(MONTH($K2) &lt;= 3, MONTH($L2) &gt;= 3), IF($O2 &lt;&gt; "", $E2/$O2, ""), ""),"")</f>
        <v>#VALUE!</v>
      </c>
      <c r="S2" s="10" t="e">
        <f>IF('FY2021'!$A4&lt;&gt;"",IF(AND(MONTH($K2) &lt;= 4, MONTH($L2) &gt;= 4), IF($O2 &lt;&gt; "", $E2/$O2, ""), ""),"")</f>
        <v>#VALUE!</v>
      </c>
      <c r="T2" s="10" t="e">
        <f>IF('FY2021'!$A4&lt;&gt;"",IF(AND(MONTH($K2) &lt;= 5, MONTH($L2) &gt;= 5), IF($O2 &lt;&gt; "", $E2/$O2, ""), ""),"")</f>
        <v>#VALUE!</v>
      </c>
      <c r="U2" s="10" t="e">
        <f>IF('FY2021'!$A4&lt;&gt;"",IF(AND(MONTH($K2) &lt;= 6, MONTH($L2) &gt;= 6), IF($O2 &lt;&gt; "", $E2/$O2, ""), ""),"")</f>
        <v>#VALUE!</v>
      </c>
      <c r="V2" s="10" t="e">
        <f>IF('FY2021'!$A4&lt;&gt;"",IF(AND(MONTH($K2) &lt;= 7, MONTH($L2) &gt;= 7 ), IF($O2 &lt;&gt; "", $E2/$O2, ""), ""),"")</f>
        <v>#VALUE!</v>
      </c>
      <c r="W2" s="10" t="e">
        <f>IF('FY2021'!$A4&lt;&gt;"",IF(AND(MONTH($K2) &lt;= 8, MONTH($L2) &gt;= 8), IF($O2 &lt;&gt; "", $E2/$O2, ""), ""),"")</f>
        <v>#VALUE!</v>
      </c>
      <c r="X2" s="10" t="e">
        <f>IF('FY2021'!$A4&lt;&gt;"",IF(AND(MONTH($K2) &lt;= 9, MONTH($L2) &gt;= 9), IF($O2 &lt;&gt; "", $E2/$O2, ""), ""),"")</f>
        <v>#VALUE!</v>
      </c>
      <c r="Y2" s="10" t="e">
        <f>IF('FY2021'!$A4&lt;&gt;"",IF(AND(MONTH($K2) &lt;= 10, MONTH($L2) &gt;= 10), IF($O2 &lt;&gt; "", $E2/$O2, ""), ""),"")</f>
        <v>#VALUE!</v>
      </c>
      <c r="Z2" s="10" t="e">
        <f>IF('FY2021'!$A4&lt;&gt;"",IF(AND(MONTH($K2) &lt;= 11, MONTH($L2) &gt;= 11), IF($O2 &lt;&gt; "", $E2/$O2, ""), ""),"")</f>
        <v>#VALUE!</v>
      </c>
      <c r="AA2" s="10" t="e">
        <f>IF('FY2021'!$A4&lt;&gt;"",IF(AND(MONTH($K2) &lt;= 12, MONTH($L2) &gt;= 12), IF($O2 &lt;&gt; "", $E2/$O2, ""), ""),"")</f>
        <v>#VALUE!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 t="e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#VALUE!</v>
      </c>
      <c r="L3" s="7" t="e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#VALUE!</v>
      </c>
      <c r="M3" s="7" t="e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#VALUE!</v>
      </c>
      <c r="N3" s="7" t="e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#VALUE!</v>
      </c>
      <c r="O3" s="5" t="e">
        <f t="shared" ref="O3:O66" si="0">IF(AND(K3&lt;&gt;"", L3&lt;&gt;""), DATEDIF(K3, L3, "M") + 1, "")</f>
        <v>#VALUE!</v>
      </c>
      <c r="P3" s="10" t="e">
        <f>IF('FY2021'!$A5&lt;&gt;"",IF(AND(MONTH($K3) &lt;= 1, MONTH($L3) &gt;= 1), IF($O3 &lt;&gt; "", $E3/$O3, ""), ""),"")</f>
        <v>#VALUE!</v>
      </c>
      <c r="Q3" s="10" t="e">
        <f>IF('FY2021'!$A5&lt;&gt;"",IF(AND(MONTH($K3) &lt;= 2, MONTH($L3) &gt;= 2), IF($O3 &lt;&gt; "", $E3/$O3, ""), ""),"")</f>
        <v>#VALUE!</v>
      </c>
      <c r="R3" s="10" t="e">
        <f>IF('FY2021'!$A5&lt;&gt;"",IF(AND(MONTH($K3) &lt;= 3, MONTH($L3) &gt;= 3), IF($O3 &lt;&gt; "", $E3/$O3, ""), ""),"")</f>
        <v>#VALUE!</v>
      </c>
      <c r="S3" s="10" t="e">
        <f>IF('FY2021'!$A5&lt;&gt;"",IF(AND(MONTH($K3) &lt;= 4, MONTH($L3) &gt;= 4), IF($O3 &lt;&gt; "", $E3/$O3, ""), ""),"")</f>
        <v>#VALUE!</v>
      </c>
      <c r="T3" s="10" t="e">
        <f>IF('FY2021'!$A5&lt;&gt;"",IF(AND(MONTH($K3) &lt;= 5, MONTH($L3) &gt;= 5), IF($O3 &lt;&gt; "", $E3/$O3, ""), ""),"")</f>
        <v>#VALUE!</v>
      </c>
      <c r="U3" s="10" t="e">
        <f>IF('FY2021'!$A5&lt;&gt;"",IF(AND(MONTH($K3) &lt;= 6, MONTH($L3) &gt;= 6), IF($O3 &lt;&gt; "", $E3/$O3, ""), ""),"")</f>
        <v>#VALUE!</v>
      </c>
      <c r="V3" s="10" t="e">
        <f>IF('FY2021'!$A5&lt;&gt;"",IF(AND(MONTH($K3) &lt;= 7, MONTH($L3) &gt;= 7 ), IF($O3 &lt;&gt; "", $E3/$O3, ""), ""),"")</f>
        <v>#VALUE!</v>
      </c>
      <c r="W3" s="10" t="e">
        <f>IF('FY2021'!$A5&lt;&gt;"",IF(AND(MONTH($K3) &lt;= 8, MONTH($L3) &gt;= 8), IF($O3 &lt;&gt; "", $E3/$O3, ""), ""),"")</f>
        <v>#VALUE!</v>
      </c>
      <c r="X3" s="10" t="e">
        <f>IF('FY2021'!$A5&lt;&gt;"",IF(AND(MONTH($K3) &lt;= 9, MONTH($L3) &gt;= 9), IF($O3 &lt;&gt; "", $E3/$O3, ""), ""),"")</f>
        <v>#VALUE!</v>
      </c>
      <c r="Y3" s="10" t="e">
        <f>IF('FY2021'!$A5&lt;&gt;"",IF(AND(MONTH($K3) &lt;= 10, MONTH($L3) &gt;= 10), IF($O3 &lt;&gt; "", $E3/$O3, ""), ""),"")</f>
        <v>#VALUE!</v>
      </c>
      <c r="Z3" s="10" t="e">
        <f>IF('FY2021'!$A5&lt;&gt;"",IF(AND(MONTH($K3) &lt;= 11, MONTH($L3) &gt;= 11), IF($O3 &lt;&gt; "", $E3/$O3, ""), ""),"")</f>
        <v>#VALUE!</v>
      </c>
      <c r="AA3" s="10" t="e">
        <f>IF('FY2021'!$A5&lt;&gt;"",IF(AND(MONTH($K3) &lt;= 12, MONTH($L3) &gt;= 12), IF($O3 &lt;&gt; "", $E3/$O3, ""), ""),"")</f>
        <v>#VALUE!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 t="e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#VALUE!</v>
      </c>
      <c r="L4" s="7" t="e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#VALUE!</v>
      </c>
      <c r="M4" s="7" t="e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#VALUE!</v>
      </c>
      <c r="N4" s="7" t="e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#VALUE!</v>
      </c>
      <c r="O4" s="5" t="e">
        <f t="shared" si="0"/>
        <v>#VALUE!</v>
      </c>
      <c r="P4" s="10" t="e">
        <f>IF('FY2021'!$A6&lt;&gt;"",IF(AND(MONTH($K4) &lt;= 1, MONTH($L4) &gt;= 1), IF($O4 &lt;&gt; "", $E4/$O4, ""), ""),"")</f>
        <v>#VALUE!</v>
      </c>
      <c r="Q4" s="10" t="e">
        <f>IF('FY2021'!$A6&lt;&gt;"",IF(AND(MONTH($K4) &lt;= 2, MONTH($L4) &gt;= 2), IF($O4 &lt;&gt; "", $E4/$O4, ""), ""),"")</f>
        <v>#VALUE!</v>
      </c>
      <c r="R4" s="10" t="e">
        <f>IF('FY2021'!$A6&lt;&gt;"",IF(AND(MONTH($K4) &lt;= 3, MONTH($L4) &gt;= 3), IF($O4 &lt;&gt; "", $E4/$O4, ""), ""),"")</f>
        <v>#VALUE!</v>
      </c>
      <c r="S4" s="10" t="e">
        <f>IF('FY2021'!$A6&lt;&gt;"",IF(AND(MONTH($K4) &lt;= 4, MONTH($L4) &gt;= 4), IF($O4 &lt;&gt; "", $E4/$O4, ""), ""),"")</f>
        <v>#VALUE!</v>
      </c>
      <c r="T4" s="10" t="e">
        <f>IF('FY2021'!$A6&lt;&gt;"",IF(AND(MONTH($K4) &lt;= 5, MONTH($L4) &gt;= 5), IF($O4 &lt;&gt; "", $E4/$O4, ""), ""),"")</f>
        <v>#VALUE!</v>
      </c>
      <c r="U4" s="10" t="e">
        <f>IF('FY2021'!$A6&lt;&gt;"",IF(AND(MONTH($K4) &lt;= 6, MONTH($L4) &gt;= 6), IF($O4 &lt;&gt; "", $E4/$O4, ""), ""),"")</f>
        <v>#VALUE!</v>
      </c>
      <c r="V4" s="10" t="e">
        <f>IF('FY2021'!$A6&lt;&gt;"",IF(AND(MONTH($K4) &lt;= 7, MONTH($L4) &gt;= 7 ), IF($O4 &lt;&gt; "", $E4/$O4, ""), ""),"")</f>
        <v>#VALUE!</v>
      </c>
      <c r="W4" s="10" t="e">
        <f>IF('FY2021'!$A6&lt;&gt;"",IF(AND(MONTH($K4) &lt;= 8, MONTH($L4) &gt;= 8), IF($O4 &lt;&gt; "", $E4/$O4, ""), ""),"")</f>
        <v>#VALUE!</v>
      </c>
      <c r="X4" s="10" t="e">
        <f>IF('FY2021'!$A6&lt;&gt;"",IF(AND(MONTH($K4) &lt;= 9, MONTH($L4) &gt;= 9), IF($O4 &lt;&gt; "", $E4/$O4, ""), ""),"")</f>
        <v>#VALUE!</v>
      </c>
      <c r="Y4" s="10" t="e">
        <f>IF('FY2021'!$A6&lt;&gt;"",IF(AND(MONTH($K4) &lt;= 10, MONTH($L4) &gt;= 10), IF($O4 &lt;&gt; "", $E4/$O4, ""), ""),"")</f>
        <v>#VALUE!</v>
      </c>
      <c r="Z4" s="10" t="e">
        <f>IF('FY2021'!$A6&lt;&gt;"",IF(AND(MONTH($K4) &lt;= 11, MONTH($L4) &gt;= 11), IF($O4 &lt;&gt; "", $E4/$O4, ""), ""),"")</f>
        <v>#VALUE!</v>
      </c>
      <c r="AA4" s="10" t="e">
        <f>IF('FY2021'!$A6&lt;&gt;"",IF(AND(MONTH($K4) &lt;= 12, MONTH($L4) &gt;= 12), IF($O4 &lt;&gt; "", $E4/$O4, ""), ""),"")</f>
        <v>#VALUE!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 t="e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#VALUE!</v>
      </c>
      <c r="L5" s="7" t="e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#VALUE!</v>
      </c>
      <c r="M5" s="7" t="e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#VALUE!</v>
      </c>
      <c r="N5" s="7" t="e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#VALUE!</v>
      </c>
      <c r="O5" s="5" t="e">
        <f t="shared" si="0"/>
        <v>#VALUE!</v>
      </c>
      <c r="P5" s="10" t="e">
        <f>IF('FY2021'!$A7&lt;&gt;"",IF(AND(MONTH($K5) &lt;= 1, MONTH($L5) &gt;= 1), IF($O5 &lt;&gt; "", $E5/$O5, ""), ""),"")</f>
        <v>#VALUE!</v>
      </c>
      <c r="Q5" s="10" t="e">
        <f>IF('FY2021'!$A7&lt;&gt;"",IF(AND(MONTH($K5) &lt;= 2, MONTH($L5) &gt;= 2), IF($O5 &lt;&gt; "", $E5/$O5, ""), ""),"")</f>
        <v>#VALUE!</v>
      </c>
      <c r="R5" s="10" t="e">
        <f>IF('FY2021'!$A7&lt;&gt;"",IF(AND(MONTH($K5) &lt;= 3, MONTH($L5) &gt;= 3), IF($O5 &lt;&gt; "", $E5/$O5, ""), ""),"")</f>
        <v>#VALUE!</v>
      </c>
      <c r="S5" s="10" t="e">
        <f>IF('FY2021'!$A7&lt;&gt;"",IF(AND(MONTH($K5) &lt;= 4, MONTH($L5) &gt;= 4), IF($O5 &lt;&gt; "", $E5/$O5, ""), ""),"")</f>
        <v>#VALUE!</v>
      </c>
      <c r="T5" s="10" t="e">
        <f>IF('FY2021'!$A7&lt;&gt;"",IF(AND(MONTH($K5) &lt;= 5, MONTH($L5) &gt;= 5), IF($O5 &lt;&gt; "", $E5/$O5, ""), ""),"")</f>
        <v>#VALUE!</v>
      </c>
      <c r="U5" s="10" t="e">
        <f>IF('FY2021'!$A7&lt;&gt;"",IF(AND(MONTH($K5) &lt;= 6, MONTH($L5) &gt;= 6), IF($O5 &lt;&gt; "", $E5/$O5, ""), ""),"")</f>
        <v>#VALUE!</v>
      </c>
      <c r="V5" s="10" t="e">
        <f>IF('FY2021'!$A7&lt;&gt;"",IF(AND(MONTH($K5) &lt;= 7, MONTH($L5) &gt;= 7 ), IF($O5 &lt;&gt; "", $E5/$O5, ""), ""),"")</f>
        <v>#VALUE!</v>
      </c>
      <c r="W5" s="10" t="e">
        <f>IF('FY2021'!$A7&lt;&gt;"",IF(AND(MONTH($K5) &lt;= 8, MONTH($L5) &gt;= 8), IF($O5 &lt;&gt; "", $E5/$O5, ""), ""),"")</f>
        <v>#VALUE!</v>
      </c>
      <c r="X5" s="10" t="e">
        <f>IF('FY2021'!$A7&lt;&gt;"",IF(AND(MONTH($K5) &lt;= 9, MONTH($L5) &gt;= 9), IF($O5 &lt;&gt; "", $E5/$O5, ""), ""),"")</f>
        <v>#VALUE!</v>
      </c>
      <c r="Y5" s="10" t="e">
        <f>IF('FY2021'!$A7&lt;&gt;"",IF(AND(MONTH($K5) &lt;= 10, MONTH($L5) &gt;= 10), IF($O5 &lt;&gt; "", $E5/$O5, ""), ""),"")</f>
        <v>#VALUE!</v>
      </c>
      <c r="Z5" s="10" t="e">
        <f>IF('FY2021'!$A7&lt;&gt;"",IF(AND(MONTH($K5) &lt;= 11, MONTH($L5) &gt;= 11), IF($O5 &lt;&gt; "", $E5/$O5, ""), ""),"")</f>
        <v>#VALUE!</v>
      </c>
      <c r="AA5" s="10" t="e">
        <f>IF('FY2021'!$A7&lt;&gt;"",IF(AND(MONTH($K5) &lt;= 12, MONTH($L5) &gt;= 12), IF($O5 &lt;&gt; "", $E5/$O5, ""), ""),"")</f>
        <v>#VALUE!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 t="e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#VALUE!</v>
      </c>
      <c r="L6" s="7" t="e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#VALUE!</v>
      </c>
      <c r="M6" s="7" t="e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#VALUE!</v>
      </c>
      <c r="N6" s="7" t="e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#VALUE!</v>
      </c>
      <c r="O6" s="5" t="e">
        <f t="shared" si="0"/>
        <v>#VALUE!</v>
      </c>
      <c r="P6" s="10" t="e">
        <f>IF('FY2021'!$A8&lt;&gt;"",IF(AND(MONTH($K6) &lt;= 1, MONTH($L6) &gt;= 1), IF($O6 &lt;&gt; "", $E6/$O6, ""), ""),"")</f>
        <v>#VALUE!</v>
      </c>
      <c r="Q6" s="10" t="e">
        <f>IF('FY2021'!$A8&lt;&gt;"",IF(AND(MONTH($K6) &lt;= 2, MONTH($L6) &gt;= 2), IF($O6 &lt;&gt; "", $E6/$O6, ""), ""),"")</f>
        <v>#VALUE!</v>
      </c>
      <c r="R6" s="10" t="e">
        <f>IF('FY2021'!$A8&lt;&gt;"",IF(AND(MONTH($K6) &lt;= 3, MONTH($L6) &gt;= 3), IF($O6 &lt;&gt; "", $E6/$O6, ""), ""),"")</f>
        <v>#VALUE!</v>
      </c>
      <c r="S6" s="10" t="e">
        <f>IF('FY2021'!$A8&lt;&gt;"",IF(AND(MONTH($K6) &lt;= 4, MONTH($L6) &gt;= 4), IF($O6 &lt;&gt; "", $E6/$O6, ""), ""),"")</f>
        <v>#VALUE!</v>
      </c>
      <c r="T6" s="10" t="e">
        <f>IF('FY2021'!$A8&lt;&gt;"",IF(AND(MONTH($K6) &lt;= 5, MONTH($L6) &gt;= 5), IF($O6 &lt;&gt; "", $E6/$O6, ""), ""),"")</f>
        <v>#VALUE!</v>
      </c>
      <c r="U6" s="10" t="e">
        <f>IF('FY2021'!$A8&lt;&gt;"",IF(AND(MONTH($K6) &lt;= 6, MONTH($L6) &gt;= 6), IF($O6 &lt;&gt; "", $E6/$O6, ""), ""),"")</f>
        <v>#VALUE!</v>
      </c>
      <c r="V6" s="10" t="e">
        <f>IF('FY2021'!$A8&lt;&gt;"",IF(AND(MONTH($K6) &lt;= 7, MONTH($L6) &gt;= 7 ), IF($O6 &lt;&gt; "", $E6/$O6, ""), ""),"")</f>
        <v>#VALUE!</v>
      </c>
      <c r="W6" s="10" t="e">
        <f>IF('FY2021'!$A8&lt;&gt;"",IF(AND(MONTH($K6) &lt;= 8, MONTH($L6) &gt;= 8), IF($O6 &lt;&gt; "", $E6/$O6, ""), ""),"")</f>
        <v>#VALUE!</v>
      </c>
      <c r="X6" s="10" t="e">
        <f>IF('FY2021'!$A8&lt;&gt;"",IF(AND(MONTH($K6) &lt;= 9, MONTH($L6) &gt;= 9), IF($O6 &lt;&gt; "", $E6/$O6, ""), ""),"")</f>
        <v>#VALUE!</v>
      </c>
      <c r="Y6" s="10" t="e">
        <f>IF('FY2021'!$A8&lt;&gt;"",IF(AND(MONTH($K6) &lt;= 10, MONTH($L6) &gt;= 10), IF($O6 &lt;&gt; "", $E6/$O6, ""), ""),"")</f>
        <v>#VALUE!</v>
      </c>
      <c r="Z6" s="10" t="e">
        <f>IF('FY2021'!$A8&lt;&gt;"",IF(AND(MONTH($K6) &lt;= 11, MONTH($L6) &gt;= 11), IF($O6 &lt;&gt; "", $E6/$O6, ""), ""),"")</f>
        <v>#VALUE!</v>
      </c>
      <c r="AA6" s="10" t="e">
        <f>IF('FY2021'!$A8&lt;&gt;"",IF(AND(MONTH($K6) &lt;= 12, MONTH($L6) &gt;= 12), IF($O6 &lt;&gt; "", $E6/$O6, ""), ""),"")</f>
        <v>#VALUE!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 t="e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#VALUE!</v>
      </c>
      <c r="L7" s="7" t="e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#VALUE!</v>
      </c>
      <c r="M7" s="7" t="e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#VALUE!</v>
      </c>
      <c r="N7" s="7" t="e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#VALUE!</v>
      </c>
      <c r="O7" s="5" t="e">
        <f t="shared" si="0"/>
        <v>#VALUE!</v>
      </c>
      <c r="P7" s="10" t="e">
        <f>IF('FY2021'!$A9&lt;&gt;"",IF(AND(MONTH($K7) &lt;= 1, MONTH($L7) &gt;= 1), IF($O7 &lt;&gt; "", $E7/$O7, ""), ""),"")</f>
        <v>#VALUE!</v>
      </c>
      <c r="Q7" s="10" t="e">
        <f>IF('FY2021'!$A9&lt;&gt;"",IF(AND(MONTH($K7) &lt;= 2, MONTH($L7) &gt;= 2), IF($O7 &lt;&gt; "", $E7/$O7, ""), ""),"")</f>
        <v>#VALUE!</v>
      </c>
      <c r="R7" s="10" t="e">
        <f>IF('FY2021'!$A9&lt;&gt;"",IF(AND(MONTH($K7) &lt;= 3, MONTH($L7) &gt;= 3), IF($O7 &lt;&gt; "", $E7/$O7, ""), ""),"")</f>
        <v>#VALUE!</v>
      </c>
      <c r="S7" s="10" t="e">
        <f>IF('FY2021'!$A9&lt;&gt;"",IF(AND(MONTH($K7) &lt;= 4, MONTH($L7) &gt;= 4), IF($O7 &lt;&gt; "", $E7/$O7, ""), ""),"")</f>
        <v>#VALUE!</v>
      </c>
      <c r="T7" s="10" t="e">
        <f>IF('FY2021'!$A9&lt;&gt;"",IF(AND(MONTH($K7) &lt;= 5, MONTH($L7) &gt;= 5), IF($O7 &lt;&gt; "", $E7/$O7, ""), ""),"")</f>
        <v>#VALUE!</v>
      </c>
      <c r="U7" s="10" t="e">
        <f>IF('FY2021'!$A9&lt;&gt;"",IF(AND(MONTH($K7) &lt;= 6, MONTH($L7) &gt;= 6), IF($O7 &lt;&gt; "", $E7/$O7, ""), ""),"")</f>
        <v>#VALUE!</v>
      </c>
      <c r="V7" s="10" t="e">
        <f>IF('FY2021'!$A9&lt;&gt;"",IF(AND(MONTH($K7) &lt;= 7, MONTH($L7) &gt;= 7 ), IF($O7 &lt;&gt; "", $E7/$O7, ""), ""),"")</f>
        <v>#VALUE!</v>
      </c>
      <c r="W7" s="10" t="e">
        <f>IF('FY2021'!$A9&lt;&gt;"",IF(AND(MONTH($K7) &lt;= 8, MONTH($L7) &gt;= 8), IF($O7 &lt;&gt; "", $E7/$O7, ""), ""),"")</f>
        <v>#VALUE!</v>
      </c>
      <c r="X7" s="10" t="e">
        <f>IF('FY2021'!$A9&lt;&gt;"",IF(AND(MONTH($K7) &lt;= 9, MONTH($L7) &gt;= 9), IF($O7 &lt;&gt; "", $E7/$O7, ""), ""),"")</f>
        <v>#VALUE!</v>
      </c>
      <c r="Y7" s="10" t="e">
        <f>IF('FY2021'!$A9&lt;&gt;"",IF(AND(MONTH($K7) &lt;= 10, MONTH($L7) &gt;= 10), IF($O7 &lt;&gt; "", $E7/$O7, ""), ""),"")</f>
        <v>#VALUE!</v>
      </c>
      <c r="Z7" s="10" t="e">
        <f>IF('FY2021'!$A9&lt;&gt;"",IF(AND(MONTH($K7) &lt;= 11, MONTH($L7) &gt;= 11), IF($O7 &lt;&gt; "", $E7/$O7, ""), ""),"")</f>
        <v>#VALUE!</v>
      </c>
      <c r="AA7" s="10" t="e">
        <f>IF('FY2021'!$A9&lt;&gt;"",IF(AND(MONTH($K7) &lt;= 12, MONTH($L7) &gt;= 12), IF($O7 &lt;&gt; "", $E7/$O7, ""), ""),"")</f>
        <v>#VALUE!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 t="e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#VALUE!</v>
      </c>
      <c r="L8" s="7" t="e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#VALUE!</v>
      </c>
      <c r="M8" s="7" t="e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#VALUE!</v>
      </c>
      <c r="N8" s="7" t="e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#VALUE!</v>
      </c>
      <c r="O8" s="5" t="e">
        <f t="shared" si="0"/>
        <v>#VALUE!</v>
      </c>
      <c r="P8" s="10" t="e">
        <f>IF('FY2021'!$A10&lt;&gt;"",IF(AND(MONTH($K8) &lt;= 1, MONTH($L8) &gt;= 1), IF($O8 &lt;&gt; "", $E8/$O8, ""), ""),"")</f>
        <v>#VALUE!</v>
      </c>
      <c r="Q8" s="10" t="e">
        <f>IF('FY2021'!$A10&lt;&gt;"",IF(AND(MONTH($K8) &lt;= 2, MONTH($L8) &gt;= 2), IF($O8 &lt;&gt; "", $E8/$O8, ""), ""),"")</f>
        <v>#VALUE!</v>
      </c>
      <c r="R8" s="10" t="e">
        <f>IF('FY2021'!$A10&lt;&gt;"",IF(AND(MONTH($K8) &lt;= 3, MONTH($L8) &gt;= 3), IF($O8 &lt;&gt; "", $E8/$O8, ""), ""),"")</f>
        <v>#VALUE!</v>
      </c>
      <c r="S8" s="10" t="e">
        <f>IF('FY2021'!$A10&lt;&gt;"",IF(AND(MONTH($K8) &lt;= 4, MONTH($L8) &gt;= 4), IF($O8 &lt;&gt; "", $E8/$O8, ""), ""),"")</f>
        <v>#VALUE!</v>
      </c>
      <c r="T8" s="10" t="e">
        <f>IF('FY2021'!$A10&lt;&gt;"",IF(AND(MONTH($K8) &lt;= 5, MONTH($L8) &gt;= 5), IF($O8 &lt;&gt; "", $E8/$O8, ""), ""),"")</f>
        <v>#VALUE!</v>
      </c>
      <c r="U8" s="10" t="e">
        <f>IF('FY2021'!$A10&lt;&gt;"",IF(AND(MONTH($K8) &lt;= 6, MONTH($L8) &gt;= 6), IF($O8 &lt;&gt; "", $E8/$O8, ""), ""),"")</f>
        <v>#VALUE!</v>
      </c>
      <c r="V8" s="10" t="e">
        <f>IF('FY2021'!$A10&lt;&gt;"",IF(AND(MONTH($K8) &lt;= 7, MONTH($L8) &gt;= 7 ), IF($O8 &lt;&gt; "", $E8/$O8, ""), ""),"")</f>
        <v>#VALUE!</v>
      </c>
      <c r="W8" s="10" t="e">
        <f>IF('FY2021'!$A10&lt;&gt;"",IF(AND(MONTH($K8) &lt;= 8, MONTH($L8) &gt;= 8), IF($O8 &lt;&gt; "", $E8/$O8, ""), ""),"")</f>
        <v>#VALUE!</v>
      </c>
      <c r="X8" s="10" t="e">
        <f>IF('FY2021'!$A10&lt;&gt;"",IF(AND(MONTH($K8) &lt;= 9, MONTH($L8) &gt;= 9), IF($O8 &lt;&gt; "", $E8/$O8, ""), ""),"")</f>
        <v>#VALUE!</v>
      </c>
      <c r="Y8" s="10" t="e">
        <f>IF('FY2021'!$A10&lt;&gt;"",IF(AND(MONTH($K8) &lt;= 10, MONTH($L8) &gt;= 10), IF($O8 &lt;&gt; "", $E8/$O8, ""), ""),"")</f>
        <v>#VALUE!</v>
      </c>
      <c r="Z8" s="10" t="e">
        <f>IF('FY2021'!$A10&lt;&gt;"",IF(AND(MONTH($K8) &lt;= 11, MONTH($L8) &gt;= 11), IF($O8 &lt;&gt; "", $E8/$O8, ""), ""),"")</f>
        <v>#VALUE!</v>
      </c>
      <c r="AA8" s="10" t="e">
        <f>IF('FY2021'!$A10&lt;&gt;"",IF(AND(MONTH($K8) &lt;= 12, MONTH($L8) &gt;= 12), IF($O8 &lt;&gt; "", $E8/$O8, ""), ""),"")</f>
        <v>#VALUE!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 t="e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#VALUE!</v>
      </c>
      <c r="L9" s="7" t="e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#VALUE!</v>
      </c>
      <c r="M9" s="7" t="e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#VALUE!</v>
      </c>
      <c r="N9" s="7" t="e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#VALUE!</v>
      </c>
      <c r="O9" s="5" t="e">
        <f t="shared" si="0"/>
        <v>#VALUE!</v>
      </c>
      <c r="P9" s="10" t="e">
        <f>IF('FY2021'!$A11&lt;&gt;"",IF(AND(MONTH($K9) &lt;= 1, MONTH($L9) &gt;= 1), IF($O9 &lt;&gt; "", $E9/$O9, ""), ""),"")</f>
        <v>#VALUE!</v>
      </c>
      <c r="Q9" s="10" t="e">
        <f>IF('FY2021'!$A11&lt;&gt;"",IF(AND(MONTH($K9) &lt;= 2, MONTH($L9) &gt;= 2), IF($O9 &lt;&gt; "", $E9/$O9, ""), ""),"")</f>
        <v>#VALUE!</v>
      </c>
      <c r="R9" s="10" t="e">
        <f>IF('FY2021'!$A11&lt;&gt;"",IF(AND(MONTH($K9) &lt;= 3, MONTH($L9) &gt;= 3), IF($O9 &lt;&gt; "", $E9/$O9, ""), ""),"")</f>
        <v>#VALUE!</v>
      </c>
      <c r="S9" s="10" t="e">
        <f>IF('FY2021'!$A11&lt;&gt;"",IF(AND(MONTH($K9) &lt;= 4, MONTH($L9) &gt;= 4), IF($O9 &lt;&gt; "", $E9/$O9, ""), ""),"")</f>
        <v>#VALUE!</v>
      </c>
      <c r="T9" s="10" t="e">
        <f>IF('FY2021'!$A11&lt;&gt;"",IF(AND(MONTH($K9) &lt;= 5, MONTH($L9) &gt;= 5), IF($O9 &lt;&gt; "", $E9/$O9, ""), ""),"")</f>
        <v>#VALUE!</v>
      </c>
      <c r="U9" s="10" t="e">
        <f>IF('FY2021'!$A11&lt;&gt;"",IF(AND(MONTH($K9) &lt;= 6, MONTH($L9) &gt;= 6), IF($O9 &lt;&gt; "", $E9/$O9, ""), ""),"")</f>
        <v>#VALUE!</v>
      </c>
      <c r="V9" s="10" t="e">
        <f>IF('FY2021'!$A11&lt;&gt;"",IF(AND(MONTH($K9) &lt;= 7, MONTH($L9) &gt;= 7 ), IF($O9 &lt;&gt; "", $E9/$O9, ""), ""),"")</f>
        <v>#VALUE!</v>
      </c>
      <c r="W9" s="10" t="e">
        <f>IF('FY2021'!$A11&lt;&gt;"",IF(AND(MONTH($K9) &lt;= 8, MONTH($L9) &gt;= 8), IF($O9 &lt;&gt; "", $E9/$O9, ""), ""),"")</f>
        <v>#VALUE!</v>
      </c>
      <c r="X9" s="10" t="e">
        <f>IF('FY2021'!$A11&lt;&gt;"",IF(AND(MONTH($K9) &lt;= 9, MONTH($L9) &gt;= 9), IF($O9 &lt;&gt; "", $E9/$O9, ""), ""),"")</f>
        <v>#VALUE!</v>
      </c>
      <c r="Y9" s="10" t="e">
        <f>IF('FY2021'!$A11&lt;&gt;"",IF(AND(MONTH($K9) &lt;= 10, MONTH($L9) &gt;= 10), IF($O9 &lt;&gt; "", $E9/$O9, ""), ""),"")</f>
        <v>#VALUE!</v>
      </c>
      <c r="Z9" s="10" t="e">
        <f>IF('FY2021'!$A11&lt;&gt;"",IF(AND(MONTH($K9) &lt;= 11, MONTH($L9) &gt;= 11), IF($O9 &lt;&gt; "", $E9/$O9, ""), ""),"")</f>
        <v>#VALUE!</v>
      </c>
      <c r="AA9" s="10" t="e">
        <f>IF('FY2021'!$A11&lt;&gt;"",IF(AND(MONTH($K9) &lt;= 12, MONTH($L9) &gt;= 12), IF($O9 &lt;&gt; "", $E9/$O9, ""), ""),"")</f>
        <v>#VALUE!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 t="e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#VALUE!</v>
      </c>
      <c r="L10" s="7" t="e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#VALUE!</v>
      </c>
      <c r="M10" s="7" t="e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#VALUE!</v>
      </c>
      <c r="N10" s="7" t="e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#VALUE!</v>
      </c>
      <c r="O10" s="5" t="e">
        <f t="shared" si="0"/>
        <v>#VALUE!</v>
      </c>
      <c r="P10" s="10" t="e">
        <f>IF('FY2021'!$A12&lt;&gt;"",IF(AND(MONTH($K10) &lt;= 1, MONTH($L10) &gt;= 1), IF($O10 &lt;&gt; "", $E10/$O10, ""), ""),"")</f>
        <v>#VALUE!</v>
      </c>
      <c r="Q10" s="10" t="e">
        <f>IF('FY2021'!$A12&lt;&gt;"",IF(AND(MONTH($K10) &lt;= 2, MONTH($L10) &gt;= 2), IF($O10 &lt;&gt; "", $E10/$O10, ""), ""),"")</f>
        <v>#VALUE!</v>
      </c>
      <c r="R10" s="10" t="e">
        <f>IF('FY2021'!$A12&lt;&gt;"",IF(AND(MONTH($K10) &lt;= 3, MONTH($L10) &gt;= 3), IF($O10 &lt;&gt; "", $E10/$O10, ""), ""),"")</f>
        <v>#VALUE!</v>
      </c>
      <c r="S10" s="10" t="e">
        <f>IF('FY2021'!$A12&lt;&gt;"",IF(AND(MONTH($K10) &lt;= 4, MONTH($L10) &gt;= 4), IF($O10 &lt;&gt; "", $E10/$O10, ""), ""),"")</f>
        <v>#VALUE!</v>
      </c>
      <c r="T10" s="10" t="e">
        <f>IF('FY2021'!$A12&lt;&gt;"",IF(AND(MONTH($K10) &lt;= 5, MONTH($L10) &gt;= 5), IF($O10 &lt;&gt; "", $E10/$O10, ""), ""),"")</f>
        <v>#VALUE!</v>
      </c>
      <c r="U10" s="10" t="e">
        <f>IF('FY2021'!$A12&lt;&gt;"",IF(AND(MONTH($K10) &lt;= 6, MONTH($L10) &gt;= 6), IF($O10 &lt;&gt; "", $E10/$O10, ""), ""),"")</f>
        <v>#VALUE!</v>
      </c>
      <c r="V10" s="10" t="e">
        <f>IF('FY2021'!$A12&lt;&gt;"",IF(AND(MONTH($K10) &lt;= 7, MONTH($L10) &gt;= 7 ), IF($O10 &lt;&gt; "", $E10/$O10, ""), ""),"")</f>
        <v>#VALUE!</v>
      </c>
      <c r="W10" s="10" t="e">
        <f>IF('FY2021'!$A12&lt;&gt;"",IF(AND(MONTH($K10) &lt;= 8, MONTH($L10) &gt;= 8), IF($O10 &lt;&gt; "", $E10/$O10, ""), ""),"")</f>
        <v>#VALUE!</v>
      </c>
      <c r="X10" s="10" t="e">
        <f>IF('FY2021'!$A12&lt;&gt;"",IF(AND(MONTH($K10) &lt;= 9, MONTH($L10) &gt;= 9), IF($O10 &lt;&gt; "", $E10/$O10, ""), ""),"")</f>
        <v>#VALUE!</v>
      </c>
      <c r="Y10" s="10" t="e">
        <f>IF('FY2021'!$A12&lt;&gt;"",IF(AND(MONTH($K10) &lt;= 10, MONTH($L10) &gt;= 10), IF($O10 &lt;&gt; "", $E10/$O10, ""), ""),"")</f>
        <v>#VALUE!</v>
      </c>
      <c r="Z10" s="10" t="e">
        <f>IF('FY2021'!$A12&lt;&gt;"",IF(AND(MONTH($K10) &lt;= 11, MONTH($L10) &gt;= 11), IF($O10 &lt;&gt; "", $E10/$O10, ""), ""),"")</f>
        <v>#VALUE!</v>
      </c>
      <c r="AA10" s="10" t="e">
        <f>IF('FY2021'!$A12&lt;&gt;"",IF(AND(MONTH($K10) &lt;= 12, MONTH($L10) &gt;= 12), IF($O10 &lt;&gt; "", $E10/$O10, ""), ""),"")</f>
        <v>#VALUE!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 t="e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#VALUE!</v>
      </c>
      <c r="L11" s="7" t="e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#VALUE!</v>
      </c>
      <c r="M11" s="7" t="e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#VALUE!</v>
      </c>
      <c r="N11" s="7" t="e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#VALUE!</v>
      </c>
      <c r="O11" s="5" t="e">
        <f t="shared" si="0"/>
        <v>#VALUE!</v>
      </c>
      <c r="P11" s="10" t="e">
        <f>IF('FY2021'!$A13&lt;&gt;"",IF(AND(MONTH($K11) &lt;= 1, MONTH($L11) &gt;= 1), IF($O11 &lt;&gt; "", $E11/$O11, ""), ""),"")</f>
        <v>#VALUE!</v>
      </c>
      <c r="Q11" s="10" t="e">
        <f>IF('FY2021'!$A13&lt;&gt;"",IF(AND(MONTH($K11) &lt;= 2, MONTH($L11) &gt;= 2), IF($O11 &lt;&gt; "", $E11/$O11, ""), ""),"")</f>
        <v>#VALUE!</v>
      </c>
      <c r="R11" s="10" t="e">
        <f>IF('FY2021'!$A13&lt;&gt;"",IF(AND(MONTH($K11) &lt;= 3, MONTH($L11) &gt;= 3), IF($O11 &lt;&gt; "", $E11/$O11, ""), ""),"")</f>
        <v>#VALUE!</v>
      </c>
      <c r="S11" s="10" t="e">
        <f>IF('FY2021'!$A13&lt;&gt;"",IF(AND(MONTH($K11) &lt;= 4, MONTH($L11) &gt;= 4), IF($O11 &lt;&gt; "", $E11/$O11, ""), ""),"")</f>
        <v>#VALUE!</v>
      </c>
      <c r="T11" s="10" t="e">
        <f>IF('FY2021'!$A13&lt;&gt;"",IF(AND(MONTH($K11) &lt;= 5, MONTH($L11) &gt;= 5), IF($O11 &lt;&gt; "", $E11/$O11, ""), ""),"")</f>
        <v>#VALUE!</v>
      </c>
      <c r="U11" s="10" t="e">
        <f>IF('FY2021'!$A13&lt;&gt;"",IF(AND(MONTH($K11) &lt;= 6, MONTH($L11) &gt;= 6), IF($O11 &lt;&gt; "", $E11/$O11, ""), ""),"")</f>
        <v>#VALUE!</v>
      </c>
      <c r="V11" s="10" t="e">
        <f>IF('FY2021'!$A13&lt;&gt;"",IF(AND(MONTH($K11) &lt;= 7, MONTH($L11) &gt;= 7 ), IF($O11 &lt;&gt; "", $E11/$O11, ""), ""),"")</f>
        <v>#VALUE!</v>
      </c>
      <c r="W11" s="10" t="e">
        <f>IF('FY2021'!$A13&lt;&gt;"",IF(AND(MONTH($K11) &lt;= 8, MONTH($L11) &gt;= 8), IF($O11 &lt;&gt; "", $E11/$O11, ""), ""),"")</f>
        <v>#VALUE!</v>
      </c>
      <c r="X11" s="10" t="e">
        <f>IF('FY2021'!$A13&lt;&gt;"",IF(AND(MONTH($K11) &lt;= 9, MONTH($L11) &gt;= 9), IF($O11 &lt;&gt; "", $E11/$O11, ""), ""),"")</f>
        <v>#VALUE!</v>
      </c>
      <c r="Y11" s="10" t="e">
        <f>IF('FY2021'!$A13&lt;&gt;"",IF(AND(MONTH($K11) &lt;= 10, MONTH($L11) &gt;= 10), IF($O11 &lt;&gt; "", $E11/$O11, ""), ""),"")</f>
        <v>#VALUE!</v>
      </c>
      <c r="Z11" s="10" t="e">
        <f>IF('FY2021'!$A13&lt;&gt;"",IF(AND(MONTH($K11) &lt;= 11, MONTH($L11) &gt;= 11), IF($O11 &lt;&gt; "", $E11/$O11, ""), ""),"")</f>
        <v>#VALUE!</v>
      </c>
      <c r="AA11" s="10" t="e">
        <f>IF('FY2021'!$A13&lt;&gt;"",IF(AND(MONTH($K11) &lt;= 12, MONTH($L11) &gt;= 12), IF($O11 &lt;&gt; "", $E11/$O11, ""), ""),"")</f>
        <v>#VALUE!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 t="e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#VALUE!</v>
      </c>
      <c r="L12" s="7" t="e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#VALUE!</v>
      </c>
      <c r="M12" s="7" t="e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#VALUE!</v>
      </c>
      <c r="N12" s="7" t="e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#VALUE!</v>
      </c>
      <c r="O12" s="5" t="e">
        <f t="shared" si="0"/>
        <v>#VALUE!</v>
      </c>
      <c r="P12" s="10" t="e">
        <f>IF('FY2021'!$A14&lt;&gt;"",IF(AND(MONTH($K12) &lt;= 1, MONTH($L12) &gt;= 1), IF($O12 &lt;&gt; "", $E12/$O12, ""), ""),"")</f>
        <v>#VALUE!</v>
      </c>
      <c r="Q12" s="10" t="e">
        <f>IF('FY2021'!$A14&lt;&gt;"",IF(AND(MONTH($K12) &lt;= 2, MONTH($L12) &gt;= 2), IF($O12 &lt;&gt; "", $E12/$O12, ""), ""),"")</f>
        <v>#VALUE!</v>
      </c>
      <c r="R12" s="10" t="e">
        <f>IF('FY2021'!$A14&lt;&gt;"",IF(AND(MONTH($K12) &lt;= 3, MONTH($L12) &gt;= 3), IF($O12 &lt;&gt; "", $E12/$O12, ""), ""),"")</f>
        <v>#VALUE!</v>
      </c>
      <c r="S12" s="10" t="e">
        <f>IF('FY2021'!$A14&lt;&gt;"",IF(AND(MONTH($K12) &lt;= 4, MONTH($L12) &gt;= 4), IF($O12 &lt;&gt; "", $E12/$O12, ""), ""),"")</f>
        <v>#VALUE!</v>
      </c>
      <c r="T12" s="10" t="e">
        <f>IF('FY2021'!$A14&lt;&gt;"",IF(AND(MONTH($K12) &lt;= 5, MONTH($L12) &gt;= 5), IF($O12 &lt;&gt; "", $E12/$O12, ""), ""),"")</f>
        <v>#VALUE!</v>
      </c>
      <c r="U12" s="10" t="e">
        <f>IF('FY2021'!$A14&lt;&gt;"",IF(AND(MONTH($K12) &lt;= 6, MONTH($L12) &gt;= 6), IF($O12 &lt;&gt; "", $E12/$O12, ""), ""),"")</f>
        <v>#VALUE!</v>
      </c>
      <c r="V12" s="10" t="e">
        <f>IF('FY2021'!$A14&lt;&gt;"",IF(AND(MONTH($K12) &lt;= 7, MONTH($L12) &gt;= 7 ), IF($O12 &lt;&gt; "", $E12/$O12, ""), ""),"")</f>
        <v>#VALUE!</v>
      </c>
      <c r="W12" s="10" t="e">
        <f>IF('FY2021'!$A14&lt;&gt;"",IF(AND(MONTH($K12) &lt;= 8, MONTH($L12) &gt;= 8), IF($O12 &lt;&gt; "", $E12/$O12, ""), ""),"")</f>
        <v>#VALUE!</v>
      </c>
      <c r="X12" s="10" t="e">
        <f>IF('FY2021'!$A14&lt;&gt;"",IF(AND(MONTH($K12) &lt;= 9, MONTH($L12) &gt;= 9), IF($O12 &lt;&gt; "", $E12/$O12, ""), ""),"")</f>
        <v>#VALUE!</v>
      </c>
      <c r="Y12" s="10" t="e">
        <f>IF('FY2021'!$A14&lt;&gt;"",IF(AND(MONTH($K12) &lt;= 10, MONTH($L12) &gt;= 10), IF($O12 &lt;&gt; "", $E12/$O12, ""), ""),"")</f>
        <v>#VALUE!</v>
      </c>
      <c r="Z12" s="10" t="e">
        <f>IF('FY2021'!$A14&lt;&gt;"",IF(AND(MONTH($K12) &lt;= 11, MONTH($L12) &gt;= 11), IF($O12 &lt;&gt; "", $E12/$O12, ""), ""),"")</f>
        <v>#VALUE!</v>
      </c>
      <c r="AA12" s="10" t="e">
        <f>IF('FY2021'!$A14&lt;&gt;"",IF(AND(MONTH($K12) &lt;= 12, MONTH($L12) &gt;= 12), IF($O12 &lt;&gt; "", $E12/$O12, ""), ""),"")</f>
        <v>#VALUE!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 t="e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#VALUE!</v>
      </c>
      <c r="L13" s="7" t="e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#VALUE!</v>
      </c>
      <c r="M13" s="7" t="e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#VALUE!</v>
      </c>
      <c r="N13" s="7" t="e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#VALUE!</v>
      </c>
      <c r="O13" s="5" t="e">
        <f t="shared" si="0"/>
        <v>#VALUE!</v>
      </c>
      <c r="P13" s="10" t="e">
        <f>IF('FY2021'!$A15&lt;&gt;"",IF(AND(MONTH($K13) &lt;= 1, MONTH($L13) &gt;= 1), IF($O13 &lt;&gt; "", $E13/$O13, ""), ""),"")</f>
        <v>#VALUE!</v>
      </c>
      <c r="Q13" s="10" t="e">
        <f>IF('FY2021'!$A15&lt;&gt;"",IF(AND(MONTH($K13) &lt;= 2, MONTH($L13) &gt;= 2), IF($O13 &lt;&gt; "", $E13/$O13, ""), ""),"")</f>
        <v>#VALUE!</v>
      </c>
      <c r="R13" s="10" t="e">
        <f>IF('FY2021'!$A15&lt;&gt;"",IF(AND(MONTH($K13) &lt;= 3, MONTH($L13) &gt;= 3), IF($O13 &lt;&gt; "", $E13/$O13, ""), ""),"")</f>
        <v>#VALUE!</v>
      </c>
      <c r="S13" s="10" t="e">
        <f>IF('FY2021'!$A15&lt;&gt;"",IF(AND(MONTH($K13) &lt;= 4, MONTH($L13) &gt;= 4), IF($O13 &lt;&gt; "", $E13/$O13, ""), ""),"")</f>
        <v>#VALUE!</v>
      </c>
      <c r="T13" s="10" t="e">
        <f>IF('FY2021'!$A15&lt;&gt;"",IF(AND(MONTH($K13) &lt;= 5, MONTH($L13) &gt;= 5), IF($O13 &lt;&gt; "", $E13/$O13, ""), ""),"")</f>
        <v>#VALUE!</v>
      </c>
      <c r="U13" s="10" t="e">
        <f>IF('FY2021'!$A15&lt;&gt;"",IF(AND(MONTH($K13) &lt;= 6, MONTH($L13) &gt;= 6), IF($O13 &lt;&gt; "", $E13/$O13, ""), ""),"")</f>
        <v>#VALUE!</v>
      </c>
      <c r="V13" s="10" t="e">
        <f>IF('FY2021'!$A15&lt;&gt;"",IF(AND(MONTH($K13) &lt;= 7, MONTH($L13) &gt;= 7 ), IF($O13 &lt;&gt; "", $E13/$O13, ""), ""),"")</f>
        <v>#VALUE!</v>
      </c>
      <c r="W13" s="10" t="e">
        <f>IF('FY2021'!$A15&lt;&gt;"",IF(AND(MONTH($K13) &lt;= 8, MONTH($L13) &gt;= 8), IF($O13 &lt;&gt; "", $E13/$O13, ""), ""),"")</f>
        <v>#VALUE!</v>
      </c>
      <c r="X13" s="10" t="e">
        <f>IF('FY2021'!$A15&lt;&gt;"",IF(AND(MONTH($K13) &lt;= 9, MONTH($L13) &gt;= 9), IF($O13 &lt;&gt; "", $E13/$O13, ""), ""),"")</f>
        <v>#VALUE!</v>
      </c>
      <c r="Y13" s="10" t="e">
        <f>IF('FY2021'!$A15&lt;&gt;"",IF(AND(MONTH($K13) &lt;= 10, MONTH($L13) &gt;= 10), IF($O13 &lt;&gt; "", $E13/$O13, ""), ""),"")</f>
        <v>#VALUE!</v>
      </c>
      <c r="Z13" s="10" t="e">
        <f>IF('FY2021'!$A15&lt;&gt;"",IF(AND(MONTH($K13) &lt;= 11, MONTH($L13) &gt;= 11), IF($O13 &lt;&gt; "", $E13/$O13, ""), ""),"")</f>
        <v>#VALUE!</v>
      </c>
      <c r="AA13" s="10" t="e">
        <f>IF('FY2021'!$A15&lt;&gt;"",IF(AND(MONTH($K13) &lt;= 12, MONTH($L13) &gt;= 12), IF($O13 &lt;&gt; "", $E13/$O13, ""), ""),"")</f>
        <v>#VALUE!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 t="e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#VALUE!</v>
      </c>
      <c r="L14" s="7" t="e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#VALUE!</v>
      </c>
      <c r="M14" s="7" t="e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#VALUE!</v>
      </c>
      <c r="N14" s="7" t="e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#VALUE!</v>
      </c>
      <c r="O14" s="5" t="e">
        <f t="shared" si="0"/>
        <v>#VALUE!</v>
      </c>
      <c r="P14" s="10" t="e">
        <f>IF('FY2021'!$A16&lt;&gt;"",IF(AND(MONTH($K14) &lt;= 1, MONTH($L14) &gt;= 1), IF($O14 &lt;&gt; "", $E14/$O14, ""), ""),"")</f>
        <v>#VALUE!</v>
      </c>
      <c r="Q14" s="10" t="e">
        <f>IF('FY2021'!$A16&lt;&gt;"",IF(AND(MONTH($K14) &lt;= 2, MONTH($L14) &gt;= 2), IF($O14 &lt;&gt; "", $E14/$O14, ""), ""),"")</f>
        <v>#VALUE!</v>
      </c>
      <c r="R14" s="10" t="e">
        <f>IF('FY2021'!$A16&lt;&gt;"",IF(AND(MONTH($K14) &lt;= 3, MONTH($L14) &gt;= 3), IF($O14 &lt;&gt; "", $E14/$O14, ""), ""),"")</f>
        <v>#VALUE!</v>
      </c>
      <c r="S14" s="10" t="e">
        <f>IF('FY2021'!$A16&lt;&gt;"",IF(AND(MONTH($K14) &lt;= 4, MONTH($L14) &gt;= 4), IF($O14 &lt;&gt; "", $E14/$O14, ""), ""),"")</f>
        <v>#VALUE!</v>
      </c>
      <c r="T14" s="10" t="e">
        <f>IF('FY2021'!$A16&lt;&gt;"",IF(AND(MONTH($K14) &lt;= 5, MONTH($L14) &gt;= 5), IF($O14 &lt;&gt; "", $E14/$O14, ""), ""),"")</f>
        <v>#VALUE!</v>
      </c>
      <c r="U14" s="10" t="e">
        <f>IF('FY2021'!$A16&lt;&gt;"",IF(AND(MONTH($K14) &lt;= 6, MONTH($L14) &gt;= 6), IF($O14 &lt;&gt; "", $E14/$O14, ""), ""),"")</f>
        <v>#VALUE!</v>
      </c>
      <c r="V14" s="10" t="e">
        <f>IF('FY2021'!$A16&lt;&gt;"",IF(AND(MONTH($K14) &lt;= 7, MONTH($L14) &gt;= 7 ), IF($O14 &lt;&gt; "", $E14/$O14, ""), ""),"")</f>
        <v>#VALUE!</v>
      </c>
      <c r="W14" s="10" t="e">
        <f>IF('FY2021'!$A16&lt;&gt;"",IF(AND(MONTH($K14) &lt;= 8, MONTH($L14) &gt;= 8), IF($O14 &lt;&gt; "", $E14/$O14, ""), ""),"")</f>
        <v>#VALUE!</v>
      </c>
      <c r="X14" s="10" t="e">
        <f>IF('FY2021'!$A16&lt;&gt;"",IF(AND(MONTH($K14) &lt;= 9, MONTH($L14) &gt;= 9), IF($O14 &lt;&gt; "", $E14/$O14, ""), ""),"")</f>
        <v>#VALUE!</v>
      </c>
      <c r="Y14" s="10" t="e">
        <f>IF('FY2021'!$A16&lt;&gt;"",IF(AND(MONTH($K14) &lt;= 10, MONTH($L14) &gt;= 10), IF($O14 &lt;&gt; "", $E14/$O14, ""), ""),"")</f>
        <v>#VALUE!</v>
      </c>
      <c r="Z14" s="10" t="e">
        <f>IF('FY2021'!$A16&lt;&gt;"",IF(AND(MONTH($K14) &lt;= 11, MONTH($L14) &gt;= 11), IF($O14 &lt;&gt; "", $E14/$O14, ""), ""),"")</f>
        <v>#VALUE!</v>
      </c>
      <c r="AA14" s="10" t="e">
        <f>IF('FY2021'!$A16&lt;&gt;"",IF(AND(MONTH($K14) &lt;= 12, MONTH($L14) &gt;= 12), IF($O14 &lt;&gt; "", $E14/$O14, ""), ""),"")</f>
        <v>#VALUE!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 t="e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#VALUE!</v>
      </c>
      <c r="L15" s="7" t="e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#VALUE!</v>
      </c>
      <c r="M15" s="7" t="e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#VALUE!</v>
      </c>
      <c r="N15" s="7" t="e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#VALUE!</v>
      </c>
      <c r="O15" s="5" t="e">
        <f t="shared" si="0"/>
        <v>#VALUE!</v>
      </c>
      <c r="P15" s="10" t="e">
        <f>IF('FY2021'!$A17&lt;&gt;"",IF(AND(MONTH($K15) &lt;= 1, MONTH($L15) &gt;= 1), IF($O15 &lt;&gt; "", $E15/$O15, ""), ""),"")</f>
        <v>#VALUE!</v>
      </c>
      <c r="Q15" s="10" t="e">
        <f>IF('FY2021'!$A17&lt;&gt;"",IF(AND(MONTH($K15) &lt;= 2, MONTH($L15) &gt;= 2), IF($O15 &lt;&gt; "", $E15/$O15, ""), ""),"")</f>
        <v>#VALUE!</v>
      </c>
      <c r="R15" s="10" t="e">
        <f>IF('FY2021'!$A17&lt;&gt;"",IF(AND(MONTH($K15) &lt;= 3, MONTH($L15) &gt;= 3), IF($O15 &lt;&gt; "", $E15/$O15, ""), ""),"")</f>
        <v>#VALUE!</v>
      </c>
      <c r="S15" s="10" t="e">
        <f>IF('FY2021'!$A17&lt;&gt;"",IF(AND(MONTH($K15) &lt;= 4, MONTH($L15) &gt;= 4), IF($O15 &lt;&gt; "", $E15/$O15, ""), ""),"")</f>
        <v>#VALUE!</v>
      </c>
      <c r="T15" s="10" t="e">
        <f>IF('FY2021'!$A17&lt;&gt;"",IF(AND(MONTH($K15) &lt;= 5, MONTH($L15) &gt;= 5), IF($O15 &lt;&gt; "", $E15/$O15, ""), ""),"")</f>
        <v>#VALUE!</v>
      </c>
      <c r="U15" s="10" t="e">
        <f>IF('FY2021'!$A17&lt;&gt;"",IF(AND(MONTH($K15) &lt;= 6, MONTH($L15) &gt;= 6), IF($O15 &lt;&gt; "", $E15/$O15, ""), ""),"")</f>
        <v>#VALUE!</v>
      </c>
      <c r="V15" s="10" t="e">
        <f>IF('FY2021'!$A17&lt;&gt;"",IF(AND(MONTH($K15) &lt;= 7, MONTH($L15) &gt;= 7 ), IF($O15 &lt;&gt; "", $E15/$O15, ""), ""),"")</f>
        <v>#VALUE!</v>
      </c>
      <c r="W15" s="10" t="e">
        <f>IF('FY2021'!$A17&lt;&gt;"",IF(AND(MONTH($K15) &lt;= 8, MONTH($L15) &gt;= 8), IF($O15 &lt;&gt; "", $E15/$O15, ""), ""),"")</f>
        <v>#VALUE!</v>
      </c>
      <c r="X15" s="10" t="e">
        <f>IF('FY2021'!$A17&lt;&gt;"",IF(AND(MONTH($K15) &lt;= 9, MONTH($L15) &gt;= 9), IF($O15 &lt;&gt; "", $E15/$O15, ""), ""),"")</f>
        <v>#VALUE!</v>
      </c>
      <c r="Y15" s="10" t="e">
        <f>IF('FY2021'!$A17&lt;&gt;"",IF(AND(MONTH($K15) &lt;= 10, MONTH($L15) &gt;= 10), IF($O15 &lt;&gt; "", $E15/$O15, ""), ""),"")</f>
        <v>#VALUE!</v>
      </c>
      <c r="Z15" s="10" t="e">
        <f>IF('FY2021'!$A17&lt;&gt;"",IF(AND(MONTH($K15) &lt;= 11, MONTH($L15) &gt;= 11), IF($O15 &lt;&gt; "", $E15/$O15, ""), ""),"")</f>
        <v>#VALUE!</v>
      </c>
      <c r="AA15" s="10" t="e">
        <f>IF('FY2021'!$A17&lt;&gt;"",IF(AND(MONTH($K15) &lt;= 12, MONTH($L15) &gt;= 12), IF($O15 &lt;&gt; "", $E15/$O15, ""), ""),"")</f>
        <v>#VALUE!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 t="e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#VALUE!</v>
      </c>
      <c r="L16" s="7" t="e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#VALUE!</v>
      </c>
      <c r="M16" s="7" t="e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#VALUE!</v>
      </c>
      <c r="N16" s="7" t="e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#VALUE!</v>
      </c>
      <c r="O16" s="5" t="e">
        <f t="shared" si="0"/>
        <v>#VALUE!</v>
      </c>
      <c r="P16" s="10" t="e">
        <f>IF('FY2021'!$A18&lt;&gt;"",IF(AND(MONTH($K16) &lt;= 1, MONTH($L16) &gt;= 1), IF($O16 &lt;&gt; "", $E16/$O16, ""), ""),"")</f>
        <v>#VALUE!</v>
      </c>
      <c r="Q16" s="10" t="e">
        <f>IF('FY2021'!$A18&lt;&gt;"",IF(AND(MONTH($K16) &lt;= 2, MONTH($L16) &gt;= 2), IF($O16 &lt;&gt; "", $E16/$O16, ""), ""),"")</f>
        <v>#VALUE!</v>
      </c>
      <c r="R16" s="10" t="e">
        <f>IF('FY2021'!$A18&lt;&gt;"",IF(AND(MONTH($K16) &lt;= 3, MONTH($L16) &gt;= 3), IF($O16 &lt;&gt; "", $E16/$O16, ""), ""),"")</f>
        <v>#VALUE!</v>
      </c>
      <c r="S16" s="10" t="e">
        <f>IF('FY2021'!$A18&lt;&gt;"",IF(AND(MONTH($K16) &lt;= 4, MONTH($L16) &gt;= 4), IF($O16 &lt;&gt; "", $E16/$O16, ""), ""),"")</f>
        <v>#VALUE!</v>
      </c>
      <c r="T16" s="10" t="e">
        <f>IF('FY2021'!$A18&lt;&gt;"",IF(AND(MONTH($K16) &lt;= 5, MONTH($L16) &gt;= 5), IF($O16 &lt;&gt; "", $E16/$O16, ""), ""),"")</f>
        <v>#VALUE!</v>
      </c>
      <c r="U16" s="10" t="e">
        <f>IF('FY2021'!$A18&lt;&gt;"",IF(AND(MONTH($K16) &lt;= 6, MONTH($L16) &gt;= 6), IF($O16 &lt;&gt; "", $E16/$O16, ""), ""),"")</f>
        <v>#VALUE!</v>
      </c>
      <c r="V16" s="10" t="e">
        <f>IF('FY2021'!$A18&lt;&gt;"",IF(AND(MONTH($K16) &lt;= 7, MONTH($L16) &gt;= 7 ), IF($O16 &lt;&gt; "", $E16/$O16, ""), ""),"")</f>
        <v>#VALUE!</v>
      </c>
      <c r="W16" s="10" t="e">
        <f>IF('FY2021'!$A18&lt;&gt;"",IF(AND(MONTH($K16) &lt;= 8, MONTH($L16) &gt;= 8), IF($O16 &lt;&gt; "", $E16/$O16, ""), ""),"")</f>
        <v>#VALUE!</v>
      </c>
      <c r="X16" s="10" t="e">
        <f>IF('FY2021'!$A18&lt;&gt;"",IF(AND(MONTH($K16) &lt;= 9, MONTH($L16) &gt;= 9), IF($O16 &lt;&gt; "", $E16/$O16, ""), ""),"")</f>
        <v>#VALUE!</v>
      </c>
      <c r="Y16" s="10" t="e">
        <f>IF('FY2021'!$A18&lt;&gt;"",IF(AND(MONTH($K16) &lt;= 10, MONTH($L16) &gt;= 10), IF($O16 &lt;&gt; "", $E16/$O16, ""), ""),"")</f>
        <v>#VALUE!</v>
      </c>
      <c r="Z16" s="10" t="e">
        <f>IF('FY2021'!$A18&lt;&gt;"",IF(AND(MONTH($K16) &lt;= 11, MONTH($L16) &gt;= 11), IF($O16 &lt;&gt; "", $E16/$O16, ""), ""),"")</f>
        <v>#VALUE!</v>
      </c>
      <c r="AA16" s="10" t="e">
        <f>IF('FY2021'!$A18&lt;&gt;"",IF(AND(MONTH($K16) &lt;= 12, MONTH($L16) &gt;= 12), IF($O16 &lt;&gt; "", $E16/$O16, ""), ""),"")</f>
        <v>#VALUE!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 t="e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#VALUE!</v>
      </c>
      <c r="L17" s="7" t="e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#VALUE!</v>
      </c>
      <c r="M17" s="7" t="e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#VALUE!</v>
      </c>
      <c r="N17" s="7" t="e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#VALUE!</v>
      </c>
      <c r="O17" s="5" t="e">
        <f t="shared" si="0"/>
        <v>#VALUE!</v>
      </c>
      <c r="P17" s="10" t="e">
        <f>IF('FY2021'!$A19&lt;&gt;"",IF(AND(MONTH($K17) &lt;= 1, MONTH($L17) &gt;= 1), IF($O17 &lt;&gt; "", $E17/$O17, ""), ""),"")</f>
        <v>#VALUE!</v>
      </c>
      <c r="Q17" s="10" t="e">
        <f>IF('FY2021'!$A19&lt;&gt;"",IF(AND(MONTH($K17) &lt;= 2, MONTH($L17) &gt;= 2), IF($O17 &lt;&gt; "", $E17/$O17, ""), ""),"")</f>
        <v>#VALUE!</v>
      </c>
      <c r="R17" s="10" t="e">
        <f>IF('FY2021'!$A19&lt;&gt;"",IF(AND(MONTH($K17) &lt;= 3, MONTH($L17) &gt;= 3), IF($O17 &lt;&gt; "", $E17/$O17, ""), ""),"")</f>
        <v>#VALUE!</v>
      </c>
      <c r="S17" s="10" t="e">
        <f>IF('FY2021'!$A19&lt;&gt;"",IF(AND(MONTH($K17) &lt;= 4, MONTH($L17) &gt;= 4), IF($O17 &lt;&gt; "", $E17/$O17, ""), ""),"")</f>
        <v>#VALUE!</v>
      </c>
      <c r="T17" s="10" t="e">
        <f>IF('FY2021'!$A19&lt;&gt;"",IF(AND(MONTH($K17) &lt;= 5, MONTH($L17) &gt;= 5), IF($O17 &lt;&gt; "", $E17/$O17, ""), ""),"")</f>
        <v>#VALUE!</v>
      </c>
      <c r="U17" s="10" t="e">
        <f>IF('FY2021'!$A19&lt;&gt;"",IF(AND(MONTH($K17) &lt;= 6, MONTH($L17) &gt;= 6), IF($O17 &lt;&gt; "", $E17/$O17, ""), ""),"")</f>
        <v>#VALUE!</v>
      </c>
      <c r="V17" s="10" t="e">
        <f>IF('FY2021'!$A19&lt;&gt;"",IF(AND(MONTH($K17) &lt;= 7, MONTH($L17) &gt;= 7 ), IF($O17 &lt;&gt; "", $E17/$O17, ""), ""),"")</f>
        <v>#VALUE!</v>
      </c>
      <c r="W17" s="10" t="e">
        <f>IF('FY2021'!$A19&lt;&gt;"",IF(AND(MONTH($K17) &lt;= 8, MONTH($L17) &gt;= 8), IF($O17 &lt;&gt; "", $E17/$O17, ""), ""),"")</f>
        <v>#VALUE!</v>
      </c>
      <c r="X17" s="10" t="e">
        <f>IF('FY2021'!$A19&lt;&gt;"",IF(AND(MONTH($K17) &lt;= 9, MONTH($L17) &gt;= 9), IF($O17 &lt;&gt; "", $E17/$O17, ""), ""),"")</f>
        <v>#VALUE!</v>
      </c>
      <c r="Y17" s="10" t="e">
        <f>IF('FY2021'!$A19&lt;&gt;"",IF(AND(MONTH($K17) &lt;= 10, MONTH($L17) &gt;= 10), IF($O17 &lt;&gt; "", $E17/$O17, ""), ""),"")</f>
        <v>#VALUE!</v>
      </c>
      <c r="Z17" s="10" t="e">
        <f>IF('FY2021'!$A19&lt;&gt;"",IF(AND(MONTH($K17) &lt;= 11, MONTH($L17) &gt;= 11), IF($O17 &lt;&gt; "", $E17/$O17, ""), ""),"")</f>
        <v>#VALUE!</v>
      </c>
      <c r="AA17" s="10" t="e">
        <f>IF('FY2021'!$A19&lt;&gt;"",IF(AND(MONTH($K17) &lt;= 12, MONTH($L17) &gt;= 12), IF($O17 &lt;&gt; "", $E17/$O17, ""), ""),"")</f>
        <v>#VALUE!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 t="e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#VALUE!</v>
      </c>
      <c r="L18" s="7" t="e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#VALUE!</v>
      </c>
      <c r="M18" s="7" t="e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#VALUE!</v>
      </c>
      <c r="N18" s="7" t="e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#VALUE!</v>
      </c>
      <c r="O18" s="5" t="e">
        <f t="shared" si="0"/>
        <v>#VALUE!</v>
      </c>
      <c r="P18" s="10" t="e">
        <f>IF('FY2021'!$A20&lt;&gt;"",IF(AND(MONTH($K18) &lt;= 1, MONTH($L18) &gt;= 1), IF($O18 &lt;&gt; "", $E18/$O18, ""), ""),"")</f>
        <v>#VALUE!</v>
      </c>
      <c r="Q18" s="10" t="e">
        <f>IF('FY2021'!$A20&lt;&gt;"",IF(AND(MONTH($K18) &lt;= 2, MONTH($L18) &gt;= 2), IF($O18 &lt;&gt; "", $E18/$O18, ""), ""),"")</f>
        <v>#VALUE!</v>
      </c>
      <c r="R18" s="10" t="e">
        <f>IF('FY2021'!$A20&lt;&gt;"",IF(AND(MONTH($K18) &lt;= 3, MONTH($L18) &gt;= 3), IF($O18 &lt;&gt; "", $E18/$O18, ""), ""),"")</f>
        <v>#VALUE!</v>
      </c>
      <c r="S18" s="10" t="e">
        <f>IF('FY2021'!$A20&lt;&gt;"",IF(AND(MONTH($K18) &lt;= 4, MONTH($L18) &gt;= 4), IF($O18 &lt;&gt; "", $E18/$O18, ""), ""),"")</f>
        <v>#VALUE!</v>
      </c>
      <c r="T18" s="10" t="e">
        <f>IF('FY2021'!$A20&lt;&gt;"",IF(AND(MONTH($K18) &lt;= 5, MONTH($L18) &gt;= 5), IF($O18 &lt;&gt; "", $E18/$O18, ""), ""),"")</f>
        <v>#VALUE!</v>
      </c>
      <c r="U18" s="10" t="e">
        <f>IF('FY2021'!$A20&lt;&gt;"",IF(AND(MONTH($K18) &lt;= 6, MONTH($L18) &gt;= 6), IF($O18 &lt;&gt; "", $E18/$O18, ""), ""),"")</f>
        <v>#VALUE!</v>
      </c>
      <c r="V18" s="10" t="e">
        <f>IF('FY2021'!$A20&lt;&gt;"",IF(AND(MONTH($K18) &lt;= 7, MONTH($L18) &gt;= 7 ), IF($O18 &lt;&gt; "", $E18/$O18, ""), ""),"")</f>
        <v>#VALUE!</v>
      </c>
      <c r="W18" s="10" t="e">
        <f>IF('FY2021'!$A20&lt;&gt;"",IF(AND(MONTH($K18) &lt;= 8, MONTH($L18) &gt;= 8), IF($O18 &lt;&gt; "", $E18/$O18, ""), ""),"")</f>
        <v>#VALUE!</v>
      </c>
      <c r="X18" s="10" t="e">
        <f>IF('FY2021'!$A20&lt;&gt;"",IF(AND(MONTH($K18) &lt;= 9, MONTH($L18) &gt;= 9), IF($O18 &lt;&gt; "", $E18/$O18, ""), ""),"")</f>
        <v>#VALUE!</v>
      </c>
      <c r="Y18" s="10" t="e">
        <f>IF('FY2021'!$A20&lt;&gt;"",IF(AND(MONTH($K18) &lt;= 10, MONTH($L18) &gt;= 10), IF($O18 &lt;&gt; "", $E18/$O18, ""), ""),"")</f>
        <v>#VALUE!</v>
      </c>
      <c r="Z18" s="10" t="e">
        <f>IF('FY2021'!$A20&lt;&gt;"",IF(AND(MONTH($K18) &lt;= 11, MONTH($L18) &gt;= 11), IF($O18 &lt;&gt; "", $E18/$O18, ""), ""),"")</f>
        <v>#VALUE!</v>
      </c>
      <c r="AA18" s="10" t="e">
        <f>IF('FY2021'!$A20&lt;&gt;"",IF(AND(MONTH($K18) &lt;= 12, MONTH($L18) &gt;= 12), IF($O18 &lt;&gt; "", $E18/$O18, ""), ""),"")</f>
        <v>#VALUE!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 t="e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#VALUE!</v>
      </c>
      <c r="L19" s="7" t="e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#VALUE!</v>
      </c>
      <c r="M19" s="7" t="e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#VALUE!</v>
      </c>
      <c r="N19" s="7" t="e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#VALUE!</v>
      </c>
      <c r="O19" s="5" t="e">
        <f t="shared" si="0"/>
        <v>#VALUE!</v>
      </c>
      <c r="P19" s="10" t="e">
        <f>IF('FY2021'!$A21&lt;&gt;"",IF(AND(MONTH($K19) &lt;= 1, MONTH($L19) &gt;= 1), IF($O19 &lt;&gt; "", $E19/$O19, ""), ""),"")</f>
        <v>#VALUE!</v>
      </c>
      <c r="Q19" s="10" t="e">
        <f>IF('FY2021'!$A21&lt;&gt;"",IF(AND(MONTH($K19) &lt;= 2, MONTH($L19) &gt;= 2), IF($O19 &lt;&gt; "", $E19/$O19, ""), ""),"")</f>
        <v>#VALUE!</v>
      </c>
      <c r="R19" s="10" t="e">
        <f>IF('FY2021'!$A21&lt;&gt;"",IF(AND(MONTH($K19) &lt;= 3, MONTH($L19) &gt;= 3), IF($O19 &lt;&gt; "", $E19/$O19, ""), ""),"")</f>
        <v>#VALUE!</v>
      </c>
      <c r="S19" s="10" t="e">
        <f>IF('FY2021'!$A21&lt;&gt;"",IF(AND(MONTH($K19) &lt;= 4, MONTH($L19) &gt;= 4), IF($O19 &lt;&gt; "", $E19/$O19, ""), ""),"")</f>
        <v>#VALUE!</v>
      </c>
      <c r="T19" s="10" t="e">
        <f>IF('FY2021'!$A21&lt;&gt;"",IF(AND(MONTH($K19) &lt;= 5, MONTH($L19) &gt;= 5), IF($O19 &lt;&gt; "", $E19/$O19, ""), ""),"")</f>
        <v>#VALUE!</v>
      </c>
      <c r="U19" s="10" t="e">
        <f>IF('FY2021'!$A21&lt;&gt;"",IF(AND(MONTH($K19) &lt;= 6, MONTH($L19) &gt;= 6), IF($O19 &lt;&gt; "", $E19/$O19, ""), ""),"")</f>
        <v>#VALUE!</v>
      </c>
      <c r="V19" s="10" t="e">
        <f>IF('FY2021'!$A21&lt;&gt;"",IF(AND(MONTH($K19) &lt;= 7, MONTH($L19) &gt;= 7 ), IF($O19 &lt;&gt; "", $E19/$O19, ""), ""),"")</f>
        <v>#VALUE!</v>
      </c>
      <c r="W19" s="10" t="e">
        <f>IF('FY2021'!$A21&lt;&gt;"",IF(AND(MONTH($K19) &lt;= 8, MONTH($L19) &gt;= 8), IF($O19 &lt;&gt; "", $E19/$O19, ""), ""),"")</f>
        <v>#VALUE!</v>
      </c>
      <c r="X19" s="10" t="e">
        <f>IF('FY2021'!$A21&lt;&gt;"",IF(AND(MONTH($K19) &lt;= 9, MONTH($L19) &gt;= 9), IF($O19 &lt;&gt; "", $E19/$O19, ""), ""),"")</f>
        <v>#VALUE!</v>
      </c>
      <c r="Y19" s="10" t="e">
        <f>IF('FY2021'!$A21&lt;&gt;"",IF(AND(MONTH($K19) &lt;= 10, MONTH($L19) &gt;= 10), IF($O19 &lt;&gt; "", $E19/$O19, ""), ""),"")</f>
        <v>#VALUE!</v>
      </c>
      <c r="Z19" s="10" t="e">
        <f>IF('FY2021'!$A21&lt;&gt;"",IF(AND(MONTH($K19) &lt;= 11, MONTH($L19) &gt;= 11), IF($O19 &lt;&gt; "", $E19/$O19, ""), ""),"")</f>
        <v>#VALUE!</v>
      </c>
      <c r="AA19" s="10" t="e">
        <f>IF('FY2021'!$A21&lt;&gt;"",IF(AND(MONTH($K19) &lt;= 12, MONTH($L19) &gt;= 12), IF($O19 &lt;&gt; "", $E19/$O19, ""), ""),"")</f>
        <v>#VALUE!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 t="e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#VALUE!</v>
      </c>
      <c r="L20" s="7" t="e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#VALUE!</v>
      </c>
      <c r="M20" s="7" t="e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#VALUE!</v>
      </c>
      <c r="N20" s="7" t="e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#VALUE!</v>
      </c>
      <c r="O20" s="5" t="e">
        <f t="shared" si="0"/>
        <v>#VALUE!</v>
      </c>
      <c r="P20" s="10" t="e">
        <f>IF('FY2021'!$A22&lt;&gt;"",IF(AND(MONTH($K20) &lt;= 1, MONTH($L20) &gt;= 1), IF($O20 &lt;&gt; "", $E20/$O20, ""), ""),"")</f>
        <v>#VALUE!</v>
      </c>
      <c r="Q20" s="10" t="e">
        <f>IF('FY2021'!$A22&lt;&gt;"",IF(AND(MONTH($K20) &lt;= 2, MONTH($L20) &gt;= 2), IF($O20 &lt;&gt; "", $E20/$O20, ""), ""),"")</f>
        <v>#VALUE!</v>
      </c>
      <c r="R20" s="10" t="e">
        <f>IF('FY2021'!$A22&lt;&gt;"",IF(AND(MONTH($K20) &lt;= 3, MONTH($L20) &gt;= 3), IF($O20 &lt;&gt; "", $E20/$O20, ""), ""),"")</f>
        <v>#VALUE!</v>
      </c>
      <c r="S20" s="10" t="e">
        <f>IF('FY2021'!$A22&lt;&gt;"",IF(AND(MONTH($K20) &lt;= 4, MONTH($L20) &gt;= 4), IF($O20 &lt;&gt; "", $E20/$O20, ""), ""),"")</f>
        <v>#VALUE!</v>
      </c>
      <c r="T20" s="10" t="e">
        <f>IF('FY2021'!$A22&lt;&gt;"",IF(AND(MONTH($K20) &lt;= 5, MONTH($L20) &gt;= 5), IF($O20 &lt;&gt; "", $E20/$O20, ""), ""),"")</f>
        <v>#VALUE!</v>
      </c>
      <c r="U20" s="10" t="e">
        <f>IF('FY2021'!$A22&lt;&gt;"",IF(AND(MONTH($K20) &lt;= 6, MONTH($L20) &gt;= 6), IF($O20 &lt;&gt; "", $E20/$O20, ""), ""),"")</f>
        <v>#VALUE!</v>
      </c>
      <c r="V20" s="10" t="e">
        <f>IF('FY2021'!$A22&lt;&gt;"",IF(AND(MONTH($K20) &lt;= 7, MONTH($L20) &gt;= 7 ), IF($O20 &lt;&gt; "", $E20/$O20, ""), ""),"")</f>
        <v>#VALUE!</v>
      </c>
      <c r="W20" s="10" t="e">
        <f>IF('FY2021'!$A22&lt;&gt;"",IF(AND(MONTH($K20) &lt;= 8, MONTH($L20) &gt;= 8), IF($O20 &lt;&gt; "", $E20/$O20, ""), ""),"")</f>
        <v>#VALUE!</v>
      </c>
      <c r="X20" s="10" t="e">
        <f>IF('FY2021'!$A22&lt;&gt;"",IF(AND(MONTH($K20) &lt;= 9, MONTH($L20) &gt;= 9), IF($O20 &lt;&gt; "", $E20/$O20, ""), ""),"")</f>
        <v>#VALUE!</v>
      </c>
      <c r="Y20" s="10" t="e">
        <f>IF('FY2021'!$A22&lt;&gt;"",IF(AND(MONTH($K20) &lt;= 10, MONTH($L20) &gt;= 10), IF($O20 &lt;&gt; "", $E20/$O20, ""), ""),"")</f>
        <v>#VALUE!</v>
      </c>
      <c r="Z20" s="10" t="e">
        <f>IF('FY2021'!$A22&lt;&gt;"",IF(AND(MONTH($K20) &lt;= 11, MONTH($L20) &gt;= 11), IF($O20 &lt;&gt; "", $E20/$O20, ""), ""),"")</f>
        <v>#VALUE!</v>
      </c>
      <c r="AA20" s="10" t="e">
        <f>IF('FY2021'!$A22&lt;&gt;"",IF(AND(MONTH($K20) &lt;= 12, MONTH($L20) &gt;= 12), IF($O20 &lt;&gt; "", $E20/$O20, ""), ""),"")</f>
        <v>#VALUE!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 t="e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#VALUE!</v>
      </c>
      <c r="L21" s="7" t="e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#VALUE!</v>
      </c>
      <c r="M21" s="7" t="e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#VALUE!</v>
      </c>
      <c r="N21" s="7" t="e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#VALUE!</v>
      </c>
      <c r="O21" s="5" t="e">
        <f t="shared" si="0"/>
        <v>#VALUE!</v>
      </c>
      <c r="P21" s="10" t="e">
        <f>IF('FY2021'!$A23&lt;&gt;"",IF(AND(MONTH($K21) &lt;= 1, MONTH($L21) &gt;= 1), IF($O21 &lt;&gt; "", $E21/$O21, ""), ""),"")</f>
        <v>#VALUE!</v>
      </c>
      <c r="Q21" s="10" t="e">
        <f>IF('FY2021'!$A23&lt;&gt;"",IF(AND(MONTH($K21) &lt;= 2, MONTH($L21) &gt;= 2), IF($O21 &lt;&gt; "", $E21/$O21, ""), ""),"")</f>
        <v>#VALUE!</v>
      </c>
      <c r="R21" s="10" t="e">
        <f>IF('FY2021'!$A23&lt;&gt;"",IF(AND(MONTH($K21) &lt;= 3, MONTH($L21) &gt;= 3), IF($O21 &lt;&gt; "", $E21/$O21, ""), ""),"")</f>
        <v>#VALUE!</v>
      </c>
      <c r="S21" s="10" t="e">
        <f>IF('FY2021'!$A23&lt;&gt;"",IF(AND(MONTH($K21) &lt;= 4, MONTH($L21) &gt;= 4), IF($O21 &lt;&gt; "", $E21/$O21, ""), ""),"")</f>
        <v>#VALUE!</v>
      </c>
      <c r="T21" s="10" t="e">
        <f>IF('FY2021'!$A23&lt;&gt;"",IF(AND(MONTH($K21) &lt;= 5, MONTH($L21) &gt;= 5), IF($O21 &lt;&gt; "", $E21/$O21, ""), ""),"")</f>
        <v>#VALUE!</v>
      </c>
      <c r="U21" s="10" t="e">
        <f>IF('FY2021'!$A23&lt;&gt;"",IF(AND(MONTH($K21) &lt;= 6, MONTH($L21) &gt;= 6), IF($O21 &lt;&gt; "", $E21/$O21, ""), ""),"")</f>
        <v>#VALUE!</v>
      </c>
      <c r="V21" s="10" t="e">
        <f>IF('FY2021'!$A23&lt;&gt;"",IF(AND(MONTH($K21) &lt;= 7, MONTH($L21) &gt;= 7 ), IF($O21 &lt;&gt; "", $E21/$O21, ""), ""),"")</f>
        <v>#VALUE!</v>
      </c>
      <c r="W21" s="10" t="e">
        <f>IF('FY2021'!$A23&lt;&gt;"",IF(AND(MONTH($K21) &lt;= 8, MONTH($L21) &gt;= 8), IF($O21 &lt;&gt; "", $E21/$O21, ""), ""),"")</f>
        <v>#VALUE!</v>
      </c>
      <c r="X21" s="10" t="e">
        <f>IF('FY2021'!$A23&lt;&gt;"",IF(AND(MONTH($K21) &lt;= 9, MONTH($L21) &gt;= 9), IF($O21 &lt;&gt; "", $E21/$O21, ""), ""),"")</f>
        <v>#VALUE!</v>
      </c>
      <c r="Y21" s="10" t="e">
        <f>IF('FY2021'!$A23&lt;&gt;"",IF(AND(MONTH($K21) &lt;= 10, MONTH($L21) &gt;= 10), IF($O21 &lt;&gt; "", $E21/$O21, ""), ""),"")</f>
        <v>#VALUE!</v>
      </c>
      <c r="Z21" s="10" t="e">
        <f>IF('FY2021'!$A23&lt;&gt;"",IF(AND(MONTH($K21) &lt;= 11, MONTH($L21) &gt;= 11), IF($O21 &lt;&gt; "", $E21/$O21, ""), ""),"")</f>
        <v>#VALUE!</v>
      </c>
      <c r="AA21" s="10" t="e">
        <f>IF('FY2021'!$A23&lt;&gt;"",IF(AND(MONTH($K21) &lt;= 12, MONTH($L21) &gt;= 12), IF($O21 &lt;&gt; "", $E21/$O21, ""), ""),"")</f>
        <v>#VALUE!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 t="e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#VALUE!</v>
      </c>
      <c r="L22" s="7" t="e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#VALUE!</v>
      </c>
      <c r="M22" s="7" t="e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#VALUE!</v>
      </c>
      <c r="N22" s="7" t="e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#VALUE!</v>
      </c>
      <c r="O22" s="5" t="e">
        <f t="shared" si="0"/>
        <v>#VALUE!</v>
      </c>
      <c r="P22" s="10" t="e">
        <f>IF('FY2021'!$A24&lt;&gt;"",IF(AND(MONTH($K22) &lt;= 1, MONTH($L22) &gt;= 1), IF($O22 &lt;&gt; "", $E22/$O22, ""), ""),"")</f>
        <v>#VALUE!</v>
      </c>
      <c r="Q22" s="10" t="e">
        <f>IF('FY2021'!$A24&lt;&gt;"",IF(AND(MONTH($K22) &lt;= 2, MONTH($L22) &gt;= 2), IF($O22 &lt;&gt; "", $E22/$O22, ""), ""),"")</f>
        <v>#VALUE!</v>
      </c>
      <c r="R22" s="10" t="e">
        <f>IF('FY2021'!$A24&lt;&gt;"",IF(AND(MONTH($K22) &lt;= 3, MONTH($L22) &gt;= 3), IF($O22 &lt;&gt; "", $E22/$O22, ""), ""),"")</f>
        <v>#VALUE!</v>
      </c>
      <c r="S22" s="10" t="e">
        <f>IF('FY2021'!$A24&lt;&gt;"",IF(AND(MONTH($K22) &lt;= 4, MONTH($L22) &gt;= 4), IF($O22 &lt;&gt; "", $E22/$O22, ""), ""),"")</f>
        <v>#VALUE!</v>
      </c>
      <c r="T22" s="10" t="e">
        <f>IF('FY2021'!$A24&lt;&gt;"",IF(AND(MONTH($K22) &lt;= 5, MONTH($L22) &gt;= 5), IF($O22 &lt;&gt; "", $E22/$O22, ""), ""),"")</f>
        <v>#VALUE!</v>
      </c>
      <c r="U22" s="10" t="e">
        <f>IF('FY2021'!$A24&lt;&gt;"",IF(AND(MONTH($K22) &lt;= 6, MONTH($L22) &gt;= 6), IF($O22 &lt;&gt; "", $E22/$O22, ""), ""),"")</f>
        <v>#VALUE!</v>
      </c>
      <c r="V22" s="10" t="e">
        <f>IF('FY2021'!$A24&lt;&gt;"",IF(AND(MONTH($K22) &lt;= 7, MONTH($L22) &gt;= 7 ), IF($O22 &lt;&gt; "", $E22/$O22, ""), ""),"")</f>
        <v>#VALUE!</v>
      </c>
      <c r="W22" s="10" t="e">
        <f>IF('FY2021'!$A24&lt;&gt;"",IF(AND(MONTH($K22) &lt;= 8, MONTH($L22) &gt;= 8), IF($O22 &lt;&gt; "", $E22/$O22, ""), ""),"")</f>
        <v>#VALUE!</v>
      </c>
      <c r="X22" s="10" t="e">
        <f>IF('FY2021'!$A24&lt;&gt;"",IF(AND(MONTH($K22) &lt;= 9, MONTH($L22) &gt;= 9), IF($O22 &lt;&gt; "", $E22/$O22, ""), ""),"")</f>
        <v>#VALUE!</v>
      </c>
      <c r="Y22" s="10" t="e">
        <f>IF('FY2021'!$A24&lt;&gt;"",IF(AND(MONTH($K22) &lt;= 10, MONTH($L22) &gt;= 10), IF($O22 &lt;&gt; "", $E22/$O22, ""), ""),"")</f>
        <v>#VALUE!</v>
      </c>
      <c r="Z22" s="10" t="e">
        <f>IF('FY2021'!$A24&lt;&gt;"",IF(AND(MONTH($K22) &lt;= 11, MONTH($L22) &gt;= 11), IF($O22 &lt;&gt; "", $E22/$O22, ""), ""),"")</f>
        <v>#VALUE!</v>
      </c>
      <c r="AA22" s="10" t="e">
        <f>IF('FY2021'!$A24&lt;&gt;"",IF(AND(MONTH($K22) &lt;= 12, MONTH($L22) &gt;= 12), IF($O22 &lt;&gt; "", $E22/$O22, ""), ""),"")</f>
        <v>#VALUE!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 t="e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#VALUE!</v>
      </c>
      <c r="L23" s="7" t="e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#VALUE!</v>
      </c>
      <c r="M23" s="7" t="e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#VALUE!</v>
      </c>
      <c r="N23" s="7" t="e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#VALUE!</v>
      </c>
      <c r="O23" s="5" t="e">
        <f t="shared" si="0"/>
        <v>#VALUE!</v>
      </c>
      <c r="P23" s="10" t="e">
        <f>IF('FY2021'!$A25&lt;&gt;"",IF(AND(MONTH($K23) &lt;= 1, MONTH($L23) &gt;= 1), IF($O23 &lt;&gt; "", $E23/$O23, ""), ""),"")</f>
        <v>#VALUE!</v>
      </c>
      <c r="Q23" s="10" t="e">
        <f>IF('FY2021'!$A25&lt;&gt;"",IF(AND(MONTH($K23) &lt;= 2, MONTH($L23) &gt;= 2), IF($O23 &lt;&gt; "", $E23/$O23, ""), ""),"")</f>
        <v>#VALUE!</v>
      </c>
      <c r="R23" s="10" t="e">
        <f>IF('FY2021'!$A25&lt;&gt;"",IF(AND(MONTH($K23) &lt;= 3, MONTH($L23) &gt;= 3), IF($O23 &lt;&gt; "", $E23/$O23, ""), ""),"")</f>
        <v>#VALUE!</v>
      </c>
      <c r="S23" s="10" t="e">
        <f>IF('FY2021'!$A25&lt;&gt;"",IF(AND(MONTH($K23) &lt;= 4, MONTH($L23) &gt;= 4), IF($O23 &lt;&gt; "", $E23/$O23, ""), ""),"")</f>
        <v>#VALUE!</v>
      </c>
      <c r="T23" s="10" t="e">
        <f>IF('FY2021'!$A25&lt;&gt;"",IF(AND(MONTH($K23) &lt;= 5, MONTH($L23) &gt;= 5), IF($O23 &lt;&gt; "", $E23/$O23, ""), ""),"")</f>
        <v>#VALUE!</v>
      </c>
      <c r="U23" s="10" t="e">
        <f>IF('FY2021'!$A25&lt;&gt;"",IF(AND(MONTH($K23) &lt;= 6, MONTH($L23) &gt;= 6), IF($O23 &lt;&gt; "", $E23/$O23, ""), ""),"")</f>
        <v>#VALUE!</v>
      </c>
      <c r="V23" s="10" t="e">
        <f>IF('FY2021'!$A25&lt;&gt;"",IF(AND(MONTH($K23) &lt;= 7, MONTH($L23) &gt;= 7 ), IF($O23 &lt;&gt; "", $E23/$O23, ""), ""),"")</f>
        <v>#VALUE!</v>
      </c>
      <c r="W23" s="10" t="e">
        <f>IF('FY2021'!$A25&lt;&gt;"",IF(AND(MONTH($K23) &lt;= 8, MONTH($L23) &gt;= 8), IF($O23 &lt;&gt; "", $E23/$O23, ""), ""),"")</f>
        <v>#VALUE!</v>
      </c>
      <c r="X23" s="10" t="e">
        <f>IF('FY2021'!$A25&lt;&gt;"",IF(AND(MONTH($K23) &lt;= 9, MONTH($L23) &gt;= 9), IF($O23 &lt;&gt; "", $E23/$O23, ""), ""),"")</f>
        <v>#VALUE!</v>
      </c>
      <c r="Y23" s="10" t="e">
        <f>IF('FY2021'!$A25&lt;&gt;"",IF(AND(MONTH($K23) &lt;= 10, MONTH($L23) &gt;= 10), IF($O23 &lt;&gt; "", $E23/$O23, ""), ""),"")</f>
        <v>#VALUE!</v>
      </c>
      <c r="Z23" s="10" t="e">
        <f>IF('FY2021'!$A25&lt;&gt;"",IF(AND(MONTH($K23) &lt;= 11, MONTH($L23) &gt;= 11), IF($O23 &lt;&gt; "", $E23/$O23, ""), ""),"")</f>
        <v>#VALUE!</v>
      </c>
      <c r="AA23" s="10" t="e">
        <f>IF('FY2021'!$A25&lt;&gt;"",IF(AND(MONTH($K23) &lt;= 12, MONTH($L23) &gt;= 12), IF($O23 &lt;&gt; "", $E23/$O23, ""), ""),"")</f>
        <v>#VALUE!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 t="e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#VALUE!</v>
      </c>
      <c r="L24" s="7" t="e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#VALUE!</v>
      </c>
      <c r="M24" s="7" t="e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#VALUE!</v>
      </c>
      <c r="N24" s="7" t="e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#VALUE!</v>
      </c>
      <c r="O24" s="5" t="e">
        <f t="shared" si="0"/>
        <v>#VALUE!</v>
      </c>
      <c r="P24" s="10" t="e">
        <f>IF('FY2021'!$A26&lt;&gt;"",IF(AND(MONTH($K24) &lt;= 1, MONTH($L24) &gt;= 1), IF($O24 &lt;&gt; "", $E24/$O24, ""), ""),"")</f>
        <v>#VALUE!</v>
      </c>
      <c r="Q24" s="10" t="e">
        <f>IF('FY2021'!$A26&lt;&gt;"",IF(AND(MONTH($K24) &lt;= 2, MONTH($L24) &gt;= 2), IF($O24 &lt;&gt; "", $E24/$O24, ""), ""),"")</f>
        <v>#VALUE!</v>
      </c>
      <c r="R24" s="10" t="e">
        <f>IF('FY2021'!$A26&lt;&gt;"",IF(AND(MONTH($K24) &lt;= 3, MONTH($L24) &gt;= 3), IF($O24 &lt;&gt; "", $E24/$O24, ""), ""),"")</f>
        <v>#VALUE!</v>
      </c>
      <c r="S24" s="10" t="e">
        <f>IF('FY2021'!$A26&lt;&gt;"",IF(AND(MONTH($K24) &lt;= 4, MONTH($L24) &gt;= 4), IF($O24 &lt;&gt; "", $E24/$O24, ""), ""),"")</f>
        <v>#VALUE!</v>
      </c>
      <c r="T24" s="10" t="e">
        <f>IF('FY2021'!$A26&lt;&gt;"",IF(AND(MONTH($K24) &lt;= 5, MONTH($L24) &gt;= 5), IF($O24 &lt;&gt; "", $E24/$O24, ""), ""),"")</f>
        <v>#VALUE!</v>
      </c>
      <c r="U24" s="10" t="e">
        <f>IF('FY2021'!$A26&lt;&gt;"",IF(AND(MONTH($K24) &lt;= 6, MONTH($L24) &gt;= 6), IF($O24 &lt;&gt; "", $E24/$O24, ""), ""),"")</f>
        <v>#VALUE!</v>
      </c>
      <c r="V24" s="10" t="e">
        <f>IF('FY2021'!$A26&lt;&gt;"",IF(AND(MONTH($K24) &lt;= 7, MONTH($L24) &gt;= 7 ), IF($O24 &lt;&gt; "", $E24/$O24, ""), ""),"")</f>
        <v>#VALUE!</v>
      </c>
      <c r="W24" s="10" t="e">
        <f>IF('FY2021'!$A26&lt;&gt;"",IF(AND(MONTH($K24) &lt;= 8, MONTH($L24) &gt;= 8), IF($O24 &lt;&gt; "", $E24/$O24, ""), ""),"")</f>
        <v>#VALUE!</v>
      </c>
      <c r="X24" s="10" t="e">
        <f>IF('FY2021'!$A26&lt;&gt;"",IF(AND(MONTH($K24) &lt;= 9, MONTH($L24) &gt;= 9), IF($O24 &lt;&gt; "", $E24/$O24, ""), ""),"")</f>
        <v>#VALUE!</v>
      </c>
      <c r="Y24" s="10" t="e">
        <f>IF('FY2021'!$A26&lt;&gt;"",IF(AND(MONTH($K24) &lt;= 10, MONTH($L24) &gt;= 10), IF($O24 &lt;&gt; "", $E24/$O24, ""), ""),"")</f>
        <v>#VALUE!</v>
      </c>
      <c r="Z24" s="10" t="e">
        <f>IF('FY2021'!$A26&lt;&gt;"",IF(AND(MONTH($K24) &lt;= 11, MONTH($L24) &gt;= 11), IF($O24 &lt;&gt; "", $E24/$O24, ""), ""),"")</f>
        <v>#VALUE!</v>
      </c>
      <c r="AA24" s="10" t="e">
        <f>IF('FY2021'!$A26&lt;&gt;"",IF(AND(MONTH($K24) &lt;= 12, MONTH($L24) &gt;= 12), IF($O24 &lt;&gt; "", $E24/$O24, ""), ""),"")</f>
        <v>#VALUE!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 t="e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#VALUE!</v>
      </c>
      <c r="L25" s="7" t="e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#VALUE!</v>
      </c>
      <c r="M25" s="7" t="e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#VALUE!</v>
      </c>
      <c r="N25" s="7" t="e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#VALUE!</v>
      </c>
      <c r="O25" s="5" t="e">
        <f t="shared" si="0"/>
        <v>#VALUE!</v>
      </c>
      <c r="P25" s="10" t="e">
        <f>IF('FY2021'!$A27&lt;&gt;"",IF(AND(MONTH($K25) &lt;= 1, MONTH($L25) &gt;= 1), IF($O25 &lt;&gt; "", $E25/$O25, ""), ""),"")</f>
        <v>#VALUE!</v>
      </c>
      <c r="Q25" s="10" t="e">
        <f>IF('FY2021'!$A27&lt;&gt;"",IF(AND(MONTH($K25) &lt;= 2, MONTH($L25) &gt;= 2), IF($O25 &lt;&gt; "", $E25/$O25, ""), ""),"")</f>
        <v>#VALUE!</v>
      </c>
      <c r="R25" s="10" t="e">
        <f>IF('FY2021'!$A27&lt;&gt;"",IF(AND(MONTH($K25) &lt;= 3, MONTH($L25) &gt;= 3), IF($O25 &lt;&gt; "", $E25/$O25, ""), ""),"")</f>
        <v>#VALUE!</v>
      </c>
      <c r="S25" s="10" t="e">
        <f>IF('FY2021'!$A27&lt;&gt;"",IF(AND(MONTH($K25) &lt;= 4, MONTH($L25) &gt;= 4), IF($O25 &lt;&gt; "", $E25/$O25, ""), ""),"")</f>
        <v>#VALUE!</v>
      </c>
      <c r="T25" s="10" t="e">
        <f>IF('FY2021'!$A27&lt;&gt;"",IF(AND(MONTH($K25) &lt;= 5, MONTH($L25) &gt;= 5), IF($O25 &lt;&gt; "", $E25/$O25, ""), ""),"")</f>
        <v>#VALUE!</v>
      </c>
      <c r="U25" s="10" t="e">
        <f>IF('FY2021'!$A27&lt;&gt;"",IF(AND(MONTH($K25) &lt;= 6, MONTH($L25) &gt;= 6), IF($O25 &lt;&gt; "", $E25/$O25, ""), ""),"")</f>
        <v>#VALUE!</v>
      </c>
      <c r="V25" s="10" t="e">
        <f>IF('FY2021'!$A27&lt;&gt;"",IF(AND(MONTH($K25) &lt;= 7, MONTH($L25) &gt;= 7 ), IF($O25 &lt;&gt; "", $E25/$O25, ""), ""),"")</f>
        <v>#VALUE!</v>
      </c>
      <c r="W25" s="10" t="e">
        <f>IF('FY2021'!$A27&lt;&gt;"",IF(AND(MONTH($K25) &lt;= 8, MONTH($L25) &gt;= 8), IF($O25 &lt;&gt; "", $E25/$O25, ""), ""),"")</f>
        <v>#VALUE!</v>
      </c>
      <c r="X25" s="10" t="e">
        <f>IF('FY2021'!$A27&lt;&gt;"",IF(AND(MONTH($K25) &lt;= 9, MONTH($L25) &gt;= 9), IF($O25 &lt;&gt; "", $E25/$O25, ""), ""),"")</f>
        <v>#VALUE!</v>
      </c>
      <c r="Y25" s="10" t="e">
        <f>IF('FY2021'!$A27&lt;&gt;"",IF(AND(MONTH($K25) &lt;= 10, MONTH($L25) &gt;= 10), IF($O25 &lt;&gt; "", $E25/$O25, ""), ""),"")</f>
        <v>#VALUE!</v>
      </c>
      <c r="Z25" s="10" t="e">
        <f>IF('FY2021'!$A27&lt;&gt;"",IF(AND(MONTH($K25) &lt;= 11, MONTH($L25) &gt;= 11), IF($O25 &lt;&gt; "", $E25/$O25, ""), ""),"")</f>
        <v>#VALUE!</v>
      </c>
      <c r="AA25" s="10" t="e">
        <f>IF('FY2021'!$A27&lt;&gt;"",IF(AND(MONTH($K25) &lt;= 12, MONTH($L25) &gt;= 12), IF($O25 &lt;&gt; "", $E25/$O25, ""), ""),"")</f>
        <v>#VALUE!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 t="e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#VALUE!</v>
      </c>
      <c r="L26" s="7" t="e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#VALUE!</v>
      </c>
      <c r="M26" s="7" t="e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#VALUE!</v>
      </c>
      <c r="N26" s="7" t="e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#VALUE!</v>
      </c>
      <c r="O26" s="5" t="e">
        <f t="shared" si="0"/>
        <v>#VALUE!</v>
      </c>
      <c r="P26" s="10" t="e">
        <f>IF('FY2021'!$A28&lt;&gt;"",IF(AND(MONTH($K26) &lt;= 1, MONTH($L26) &gt;= 1), IF($O26 &lt;&gt; "", $E26/$O26, ""), ""),"")</f>
        <v>#VALUE!</v>
      </c>
      <c r="Q26" s="10" t="e">
        <f>IF('FY2021'!$A28&lt;&gt;"",IF(AND(MONTH($K26) &lt;= 2, MONTH($L26) &gt;= 2), IF($O26 &lt;&gt; "", $E26/$O26, ""), ""),"")</f>
        <v>#VALUE!</v>
      </c>
      <c r="R26" s="10" t="e">
        <f>IF('FY2021'!$A28&lt;&gt;"",IF(AND(MONTH($K26) &lt;= 3, MONTH($L26) &gt;= 3), IF($O26 &lt;&gt; "", $E26/$O26, ""), ""),"")</f>
        <v>#VALUE!</v>
      </c>
      <c r="S26" s="10" t="e">
        <f>IF('FY2021'!$A28&lt;&gt;"",IF(AND(MONTH($K26) &lt;= 4, MONTH($L26) &gt;= 4), IF($O26 &lt;&gt; "", $E26/$O26, ""), ""),"")</f>
        <v>#VALUE!</v>
      </c>
      <c r="T26" s="10" t="e">
        <f>IF('FY2021'!$A28&lt;&gt;"",IF(AND(MONTH($K26) &lt;= 5, MONTH($L26) &gt;= 5), IF($O26 &lt;&gt; "", $E26/$O26, ""), ""),"")</f>
        <v>#VALUE!</v>
      </c>
      <c r="U26" s="10" t="e">
        <f>IF('FY2021'!$A28&lt;&gt;"",IF(AND(MONTH($K26) &lt;= 6, MONTH($L26) &gt;= 6), IF($O26 &lt;&gt; "", $E26/$O26, ""), ""),"")</f>
        <v>#VALUE!</v>
      </c>
      <c r="V26" s="10" t="e">
        <f>IF('FY2021'!$A28&lt;&gt;"",IF(AND(MONTH($K26) &lt;= 7, MONTH($L26) &gt;= 7 ), IF($O26 &lt;&gt; "", $E26/$O26, ""), ""),"")</f>
        <v>#VALUE!</v>
      </c>
      <c r="W26" s="10" t="e">
        <f>IF('FY2021'!$A28&lt;&gt;"",IF(AND(MONTH($K26) &lt;= 8, MONTH($L26) &gt;= 8), IF($O26 &lt;&gt; "", $E26/$O26, ""), ""),"")</f>
        <v>#VALUE!</v>
      </c>
      <c r="X26" s="10" t="e">
        <f>IF('FY2021'!$A28&lt;&gt;"",IF(AND(MONTH($K26) &lt;= 9, MONTH($L26) &gt;= 9), IF($O26 &lt;&gt; "", $E26/$O26, ""), ""),"")</f>
        <v>#VALUE!</v>
      </c>
      <c r="Y26" s="10" t="e">
        <f>IF('FY2021'!$A28&lt;&gt;"",IF(AND(MONTH($K26) &lt;= 10, MONTH($L26) &gt;= 10), IF($O26 &lt;&gt; "", $E26/$O26, ""), ""),"")</f>
        <v>#VALUE!</v>
      </c>
      <c r="Z26" s="10" t="e">
        <f>IF('FY2021'!$A28&lt;&gt;"",IF(AND(MONTH($K26) &lt;= 11, MONTH($L26) &gt;= 11), IF($O26 &lt;&gt; "", $E26/$O26, ""), ""),"")</f>
        <v>#VALUE!</v>
      </c>
      <c r="AA26" s="10" t="e">
        <f>IF('FY2021'!$A28&lt;&gt;"",IF(AND(MONTH($K26) &lt;= 12, MONTH($L26) &gt;= 12), IF($O26 &lt;&gt; "", $E26/$O26, ""), ""),"")</f>
        <v>#VALUE!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 t="e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#VALUE!</v>
      </c>
      <c r="L27" s="7" t="e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#VALUE!</v>
      </c>
      <c r="M27" s="7" t="e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#VALUE!</v>
      </c>
      <c r="N27" s="7" t="e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#VALUE!</v>
      </c>
      <c r="O27" s="5" t="e">
        <f t="shared" si="0"/>
        <v>#VALUE!</v>
      </c>
      <c r="P27" s="10" t="e">
        <f>IF('FY2021'!$A29&lt;&gt;"",IF(AND(MONTH($K27) &lt;= 1, MONTH($L27) &gt;= 1), IF($O27 &lt;&gt; "", $E27/$O27, ""), ""),"")</f>
        <v>#VALUE!</v>
      </c>
      <c r="Q27" s="10" t="e">
        <f>IF('FY2021'!$A29&lt;&gt;"",IF(AND(MONTH($K27) &lt;= 2, MONTH($L27) &gt;= 2), IF($O27 &lt;&gt; "", $E27/$O27, ""), ""),"")</f>
        <v>#VALUE!</v>
      </c>
      <c r="R27" s="10" t="e">
        <f>IF('FY2021'!$A29&lt;&gt;"",IF(AND(MONTH($K27) &lt;= 3, MONTH($L27) &gt;= 3), IF($O27 &lt;&gt; "", $E27/$O27, ""), ""),"")</f>
        <v>#VALUE!</v>
      </c>
      <c r="S27" s="10" t="e">
        <f>IF('FY2021'!$A29&lt;&gt;"",IF(AND(MONTH($K27) &lt;= 4, MONTH($L27) &gt;= 4), IF($O27 &lt;&gt; "", $E27/$O27, ""), ""),"")</f>
        <v>#VALUE!</v>
      </c>
      <c r="T27" s="10" t="e">
        <f>IF('FY2021'!$A29&lt;&gt;"",IF(AND(MONTH($K27) &lt;= 5, MONTH($L27) &gt;= 5), IF($O27 &lt;&gt; "", $E27/$O27, ""), ""),"")</f>
        <v>#VALUE!</v>
      </c>
      <c r="U27" s="10" t="e">
        <f>IF('FY2021'!$A29&lt;&gt;"",IF(AND(MONTH($K27) &lt;= 6, MONTH($L27) &gt;= 6), IF($O27 &lt;&gt; "", $E27/$O27, ""), ""),"")</f>
        <v>#VALUE!</v>
      </c>
      <c r="V27" s="10" t="e">
        <f>IF('FY2021'!$A29&lt;&gt;"",IF(AND(MONTH($K27) &lt;= 7, MONTH($L27) &gt;= 7 ), IF($O27 &lt;&gt; "", $E27/$O27, ""), ""),"")</f>
        <v>#VALUE!</v>
      </c>
      <c r="W27" s="10" t="e">
        <f>IF('FY2021'!$A29&lt;&gt;"",IF(AND(MONTH($K27) &lt;= 8, MONTH($L27) &gt;= 8), IF($O27 &lt;&gt; "", $E27/$O27, ""), ""),"")</f>
        <v>#VALUE!</v>
      </c>
      <c r="X27" s="10" t="e">
        <f>IF('FY2021'!$A29&lt;&gt;"",IF(AND(MONTH($K27) &lt;= 9, MONTH($L27) &gt;= 9), IF($O27 &lt;&gt; "", $E27/$O27, ""), ""),"")</f>
        <v>#VALUE!</v>
      </c>
      <c r="Y27" s="10" t="e">
        <f>IF('FY2021'!$A29&lt;&gt;"",IF(AND(MONTH($K27) &lt;= 10, MONTH($L27) &gt;= 10), IF($O27 &lt;&gt; "", $E27/$O27, ""), ""),"")</f>
        <v>#VALUE!</v>
      </c>
      <c r="Z27" s="10" t="e">
        <f>IF('FY2021'!$A29&lt;&gt;"",IF(AND(MONTH($K27) &lt;= 11, MONTH($L27) &gt;= 11), IF($O27 &lt;&gt; "", $E27/$O27, ""), ""),"")</f>
        <v>#VALUE!</v>
      </c>
      <c r="AA27" s="10" t="e">
        <f>IF('FY2021'!$A29&lt;&gt;"",IF(AND(MONTH($K27) &lt;= 12, MONTH($L27) &gt;= 12), IF($O27 &lt;&gt; "", $E27/$O27, ""), ""),"")</f>
        <v>#VALUE!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 t="e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#VALUE!</v>
      </c>
      <c r="L28" s="7" t="e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#VALUE!</v>
      </c>
      <c r="M28" s="7" t="e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#VALUE!</v>
      </c>
      <c r="N28" s="7" t="e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#VALUE!</v>
      </c>
      <c r="O28" s="5" t="e">
        <f t="shared" si="0"/>
        <v>#VALUE!</v>
      </c>
      <c r="P28" s="10" t="e">
        <f>IF('FY2021'!$A30&lt;&gt;"",IF(AND(MONTH($K28) &lt;= 1, MONTH($L28) &gt;= 1), IF($O28 &lt;&gt; "", $E28/$O28, ""), ""),"")</f>
        <v>#VALUE!</v>
      </c>
      <c r="Q28" s="10" t="e">
        <f>IF('FY2021'!$A30&lt;&gt;"",IF(AND(MONTH($K28) &lt;= 2, MONTH($L28) &gt;= 2), IF($O28 &lt;&gt; "", $E28/$O28, ""), ""),"")</f>
        <v>#VALUE!</v>
      </c>
      <c r="R28" s="10" t="e">
        <f>IF('FY2021'!$A30&lt;&gt;"",IF(AND(MONTH($K28) &lt;= 3, MONTH($L28) &gt;= 3), IF($O28 &lt;&gt; "", $E28/$O28, ""), ""),"")</f>
        <v>#VALUE!</v>
      </c>
      <c r="S28" s="10" t="e">
        <f>IF('FY2021'!$A30&lt;&gt;"",IF(AND(MONTH($K28) &lt;= 4, MONTH($L28) &gt;= 4), IF($O28 &lt;&gt; "", $E28/$O28, ""), ""),"")</f>
        <v>#VALUE!</v>
      </c>
      <c r="T28" s="10" t="e">
        <f>IF('FY2021'!$A30&lt;&gt;"",IF(AND(MONTH($K28) &lt;= 5, MONTH($L28) &gt;= 5), IF($O28 &lt;&gt; "", $E28/$O28, ""), ""),"")</f>
        <v>#VALUE!</v>
      </c>
      <c r="U28" s="10" t="e">
        <f>IF('FY2021'!$A30&lt;&gt;"",IF(AND(MONTH($K28) &lt;= 6, MONTH($L28) &gt;= 6), IF($O28 &lt;&gt; "", $E28/$O28, ""), ""),"")</f>
        <v>#VALUE!</v>
      </c>
      <c r="V28" s="10" t="e">
        <f>IF('FY2021'!$A30&lt;&gt;"",IF(AND(MONTH($K28) &lt;= 7, MONTH($L28) &gt;= 7 ), IF($O28 &lt;&gt; "", $E28/$O28, ""), ""),"")</f>
        <v>#VALUE!</v>
      </c>
      <c r="W28" s="10" t="e">
        <f>IF('FY2021'!$A30&lt;&gt;"",IF(AND(MONTH($K28) &lt;= 8, MONTH($L28) &gt;= 8), IF($O28 &lt;&gt; "", $E28/$O28, ""), ""),"")</f>
        <v>#VALUE!</v>
      </c>
      <c r="X28" s="10" t="e">
        <f>IF('FY2021'!$A30&lt;&gt;"",IF(AND(MONTH($K28) &lt;= 9, MONTH($L28) &gt;= 9), IF($O28 &lt;&gt; "", $E28/$O28, ""), ""),"")</f>
        <v>#VALUE!</v>
      </c>
      <c r="Y28" s="10" t="e">
        <f>IF('FY2021'!$A30&lt;&gt;"",IF(AND(MONTH($K28) &lt;= 10, MONTH($L28) &gt;= 10), IF($O28 &lt;&gt; "", $E28/$O28, ""), ""),"")</f>
        <v>#VALUE!</v>
      </c>
      <c r="Z28" s="10" t="e">
        <f>IF('FY2021'!$A30&lt;&gt;"",IF(AND(MONTH($K28) &lt;= 11, MONTH($L28) &gt;= 11), IF($O28 &lt;&gt; "", $E28/$O28, ""), ""),"")</f>
        <v>#VALUE!</v>
      </c>
      <c r="AA28" s="10" t="e">
        <f>IF('FY2021'!$A30&lt;&gt;"",IF(AND(MONTH($K28) &lt;= 12, MONTH($L28) &gt;= 12), IF($O28 &lt;&gt; "", $E28/$O28, ""), ""),"")</f>
        <v>#VALUE!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 t="e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#VALUE!</v>
      </c>
      <c r="L29" s="7" t="e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#VALUE!</v>
      </c>
      <c r="M29" s="7" t="e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#VALUE!</v>
      </c>
      <c r="N29" s="7" t="e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#VALUE!</v>
      </c>
      <c r="O29" s="5" t="e">
        <f t="shared" si="0"/>
        <v>#VALUE!</v>
      </c>
      <c r="P29" s="10" t="e">
        <f>IF('FY2021'!$A31&lt;&gt;"",IF(AND(MONTH($K29) &lt;= 1, MONTH($L29) &gt;= 1), IF($O29 &lt;&gt; "", $E29/$O29, ""), ""),"")</f>
        <v>#VALUE!</v>
      </c>
      <c r="Q29" s="10" t="e">
        <f>IF('FY2021'!$A31&lt;&gt;"",IF(AND(MONTH($K29) &lt;= 2, MONTH($L29) &gt;= 2), IF($O29 &lt;&gt; "", $E29/$O29, ""), ""),"")</f>
        <v>#VALUE!</v>
      </c>
      <c r="R29" s="10" t="e">
        <f>IF('FY2021'!$A31&lt;&gt;"",IF(AND(MONTH($K29) &lt;= 3, MONTH($L29) &gt;= 3), IF($O29 &lt;&gt; "", $E29/$O29, ""), ""),"")</f>
        <v>#VALUE!</v>
      </c>
      <c r="S29" s="10" t="e">
        <f>IF('FY2021'!$A31&lt;&gt;"",IF(AND(MONTH($K29) &lt;= 4, MONTH($L29) &gt;= 4), IF($O29 &lt;&gt; "", $E29/$O29, ""), ""),"")</f>
        <v>#VALUE!</v>
      </c>
      <c r="T29" s="10" t="e">
        <f>IF('FY2021'!$A31&lt;&gt;"",IF(AND(MONTH($K29) &lt;= 5, MONTH($L29) &gt;= 5), IF($O29 &lt;&gt; "", $E29/$O29, ""), ""),"")</f>
        <v>#VALUE!</v>
      </c>
      <c r="U29" s="10" t="e">
        <f>IF('FY2021'!$A31&lt;&gt;"",IF(AND(MONTH($K29) &lt;= 6, MONTH($L29) &gt;= 6), IF($O29 &lt;&gt; "", $E29/$O29, ""), ""),"")</f>
        <v>#VALUE!</v>
      </c>
      <c r="V29" s="10" t="e">
        <f>IF('FY2021'!$A31&lt;&gt;"",IF(AND(MONTH($K29) &lt;= 7, MONTH($L29) &gt;= 7 ), IF($O29 &lt;&gt; "", $E29/$O29, ""), ""),"")</f>
        <v>#VALUE!</v>
      </c>
      <c r="W29" s="10" t="e">
        <f>IF('FY2021'!$A31&lt;&gt;"",IF(AND(MONTH($K29) &lt;= 8, MONTH($L29) &gt;= 8), IF($O29 &lt;&gt; "", $E29/$O29, ""), ""),"")</f>
        <v>#VALUE!</v>
      </c>
      <c r="X29" s="10" t="e">
        <f>IF('FY2021'!$A31&lt;&gt;"",IF(AND(MONTH($K29) &lt;= 9, MONTH($L29) &gt;= 9), IF($O29 &lt;&gt; "", $E29/$O29, ""), ""),"")</f>
        <v>#VALUE!</v>
      </c>
      <c r="Y29" s="10" t="e">
        <f>IF('FY2021'!$A31&lt;&gt;"",IF(AND(MONTH($K29) &lt;= 10, MONTH($L29) &gt;= 10), IF($O29 &lt;&gt; "", $E29/$O29, ""), ""),"")</f>
        <v>#VALUE!</v>
      </c>
      <c r="Z29" s="10" t="e">
        <f>IF('FY2021'!$A31&lt;&gt;"",IF(AND(MONTH($K29) &lt;= 11, MONTH($L29) &gt;= 11), IF($O29 &lt;&gt; "", $E29/$O29, ""), ""),"")</f>
        <v>#VALUE!</v>
      </c>
      <c r="AA29" s="10" t="e">
        <f>IF('FY2021'!$A31&lt;&gt;"",IF(AND(MONTH($K29) &lt;= 12, MONTH($L29) &gt;= 12), IF($O29 &lt;&gt; "", $E29/$O29, ""), ""),"")</f>
        <v>#VALUE!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 t="e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#VALUE!</v>
      </c>
      <c r="L30" s="7" t="e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#VALUE!</v>
      </c>
      <c r="M30" s="7" t="e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#VALUE!</v>
      </c>
      <c r="N30" s="7" t="e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#VALUE!</v>
      </c>
      <c r="O30" s="5" t="e">
        <f t="shared" si="0"/>
        <v>#VALUE!</v>
      </c>
      <c r="P30" s="10" t="e">
        <f>IF('FY2021'!$A32&lt;&gt;"",IF(AND(MONTH($K30) &lt;= 1, MONTH($L30) &gt;= 1), IF($O30 &lt;&gt; "", $E30/$O30, ""), ""),"")</f>
        <v>#VALUE!</v>
      </c>
      <c r="Q30" s="10" t="e">
        <f>IF('FY2021'!$A32&lt;&gt;"",IF(AND(MONTH($K30) &lt;= 2, MONTH($L30) &gt;= 2), IF($O30 &lt;&gt; "", $E30/$O30, ""), ""),"")</f>
        <v>#VALUE!</v>
      </c>
      <c r="R30" s="10" t="e">
        <f>IF('FY2021'!$A32&lt;&gt;"",IF(AND(MONTH($K30) &lt;= 3, MONTH($L30) &gt;= 3), IF($O30 &lt;&gt; "", $E30/$O30, ""), ""),"")</f>
        <v>#VALUE!</v>
      </c>
      <c r="S30" s="10" t="e">
        <f>IF('FY2021'!$A32&lt;&gt;"",IF(AND(MONTH($K30) &lt;= 4, MONTH($L30) &gt;= 4), IF($O30 &lt;&gt; "", $E30/$O30, ""), ""),"")</f>
        <v>#VALUE!</v>
      </c>
      <c r="T30" s="10" t="e">
        <f>IF('FY2021'!$A32&lt;&gt;"",IF(AND(MONTH($K30) &lt;= 5, MONTH($L30) &gt;= 5), IF($O30 &lt;&gt; "", $E30/$O30, ""), ""),"")</f>
        <v>#VALUE!</v>
      </c>
      <c r="U30" s="10" t="e">
        <f>IF('FY2021'!$A32&lt;&gt;"",IF(AND(MONTH($K30) &lt;= 6, MONTH($L30) &gt;= 6), IF($O30 &lt;&gt; "", $E30/$O30, ""), ""),"")</f>
        <v>#VALUE!</v>
      </c>
      <c r="V30" s="10" t="e">
        <f>IF('FY2021'!$A32&lt;&gt;"",IF(AND(MONTH($K30) &lt;= 7, MONTH($L30) &gt;= 7 ), IF($O30 &lt;&gt; "", $E30/$O30, ""), ""),"")</f>
        <v>#VALUE!</v>
      </c>
      <c r="W30" s="10" t="e">
        <f>IF('FY2021'!$A32&lt;&gt;"",IF(AND(MONTH($K30) &lt;= 8, MONTH($L30) &gt;= 8), IF($O30 &lt;&gt; "", $E30/$O30, ""), ""),"")</f>
        <v>#VALUE!</v>
      </c>
      <c r="X30" s="10" t="e">
        <f>IF('FY2021'!$A32&lt;&gt;"",IF(AND(MONTH($K30) &lt;= 9, MONTH($L30) &gt;= 9), IF($O30 &lt;&gt; "", $E30/$O30, ""), ""),"")</f>
        <v>#VALUE!</v>
      </c>
      <c r="Y30" s="10" t="e">
        <f>IF('FY2021'!$A32&lt;&gt;"",IF(AND(MONTH($K30) &lt;= 10, MONTH($L30) &gt;= 10), IF($O30 &lt;&gt; "", $E30/$O30, ""), ""),"")</f>
        <v>#VALUE!</v>
      </c>
      <c r="Z30" s="10" t="e">
        <f>IF('FY2021'!$A32&lt;&gt;"",IF(AND(MONTH($K30) &lt;= 11, MONTH($L30) &gt;= 11), IF($O30 &lt;&gt; "", $E30/$O30, ""), ""),"")</f>
        <v>#VALUE!</v>
      </c>
      <c r="AA30" s="10" t="e">
        <f>IF('FY2021'!$A32&lt;&gt;"",IF(AND(MONTH($K30) &lt;= 12, MONTH($L30) &gt;= 12), IF($O30 &lt;&gt; "", $E30/$O30, ""), ""),"")</f>
        <v>#VALUE!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 t="e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#VALUE!</v>
      </c>
      <c r="L31" s="7" t="e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#VALUE!</v>
      </c>
      <c r="M31" s="7" t="e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#VALUE!</v>
      </c>
      <c r="N31" s="7" t="e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#VALUE!</v>
      </c>
      <c r="O31" s="5" t="e">
        <f t="shared" si="0"/>
        <v>#VALUE!</v>
      </c>
      <c r="P31" s="10" t="e">
        <f>IF('FY2021'!$A33&lt;&gt;"",IF(AND(MONTH($K31) &lt;= 1, MONTH($L31) &gt;= 1), IF($O31 &lt;&gt; "", $E31/$O31, ""), ""),"")</f>
        <v>#VALUE!</v>
      </c>
      <c r="Q31" s="10" t="e">
        <f>IF('FY2021'!$A33&lt;&gt;"",IF(AND(MONTH($K31) &lt;= 2, MONTH($L31) &gt;= 2), IF($O31 &lt;&gt; "", $E31/$O31, ""), ""),"")</f>
        <v>#VALUE!</v>
      </c>
      <c r="R31" s="10" t="e">
        <f>IF('FY2021'!$A33&lt;&gt;"",IF(AND(MONTH($K31) &lt;= 3, MONTH($L31) &gt;= 3), IF($O31 &lt;&gt; "", $E31/$O31, ""), ""),"")</f>
        <v>#VALUE!</v>
      </c>
      <c r="S31" s="10" t="e">
        <f>IF('FY2021'!$A33&lt;&gt;"",IF(AND(MONTH($K31) &lt;= 4, MONTH($L31) &gt;= 4), IF($O31 &lt;&gt; "", $E31/$O31, ""), ""),"")</f>
        <v>#VALUE!</v>
      </c>
      <c r="T31" s="10" t="e">
        <f>IF('FY2021'!$A33&lt;&gt;"",IF(AND(MONTH($K31) &lt;= 5, MONTH($L31) &gt;= 5), IF($O31 &lt;&gt; "", $E31/$O31, ""), ""),"")</f>
        <v>#VALUE!</v>
      </c>
      <c r="U31" s="10" t="e">
        <f>IF('FY2021'!$A33&lt;&gt;"",IF(AND(MONTH($K31) &lt;= 6, MONTH($L31) &gt;= 6), IF($O31 &lt;&gt; "", $E31/$O31, ""), ""),"")</f>
        <v>#VALUE!</v>
      </c>
      <c r="V31" s="10" t="e">
        <f>IF('FY2021'!$A33&lt;&gt;"",IF(AND(MONTH($K31) &lt;= 7, MONTH($L31) &gt;= 7 ), IF($O31 &lt;&gt; "", $E31/$O31, ""), ""),"")</f>
        <v>#VALUE!</v>
      </c>
      <c r="W31" s="10" t="e">
        <f>IF('FY2021'!$A33&lt;&gt;"",IF(AND(MONTH($K31) &lt;= 8, MONTH($L31) &gt;= 8), IF($O31 &lt;&gt; "", $E31/$O31, ""), ""),"")</f>
        <v>#VALUE!</v>
      </c>
      <c r="X31" s="10" t="e">
        <f>IF('FY2021'!$A33&lt;&gt;"",IF(AND(MONTH($K31) &lt;= 9, MONTH($L31) &gt;= 9), IF($O31 &lt;&gt; "", $E31/$O31, ""), ""),"")</f>
        <v>#VALUE!</v>
      </c>
      <c r="Y31" s="10" t="e">
        <f>IF('FY2021'!$A33&lt;&gt;"",IF(AND(MONTH($K31) &lt;= 10, MONTH($L31) &gt;= 10), IF($O31 &lt;&gt; "", $E31/$O31, ""), ""),"")</f>
        <v>#VALUE!</v>
      </c>
      <c r="Z31" s="10" t="e">
        <f>IF('FY2021'!$A33&lt;&gt;"",IF(AND(MONTH($K31) &lt;= 11, MONTH($L31) &gt;= 11), IF($O31 &lt;&gt; "", $E31/$O31, ""), ""),"")</f>
        <v>#VALUE!</v>
      </c>
      <c r="AA31" s="10" t="e">
        <f>IF('FY2021'!$A33&lt;&gt;"",IF(AND(MONTH($K31) &lt;= 12, MONTH($L31) &gt;= 12), IF($O31 &lt;&gt; "", $E31/$O31, ""), ""),"")</f>
        <v>#VALUE!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 t="e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#VALUE!</v>
      </c>
      <c r="L32" s="7" t="e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#VALUE!</v>
      </c>
      <c r="M32" s="7" t="e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#VALUE!</v>
      </c>
      <c r="N32" s="7" t="e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#VALUE!</v>
      </c>
      <c r="O32" s="5" t="e">
        <f t="shared" si="0"/>
        <v>#VALUE!</v>
      </c>
      <c r="P32" s="10" t="e">
        <f>IF('FY2021'!$A34&lt;&gt;"",IF(AND(MONTH($K32) &lt;= 1, MONTH($L32) &gt;= 1), IF($O32 &lt;&gt; "", $E32/$O32, ""), ""),"")</f>
        <v>#VALUE!</v>
      </c>
      <c r="Q32" s="10" t="e">
        <f>IF('FY2021'!$A34&lt;&gt;"",IF(AND(MONTH($K32) &lt;= 2, MONTH($L32) &gt;= 2), IF($O32 &lt;&gt; "", $E32/$O32, ""), ""),"")</f>
        <v>#VALUE!</v>
      </c>
      <c r="R32" s="10" t="e">
        <f>IF('FY2021'!$A34&lt;&gt;"",IF(AND(MONTH($K32) &lt;= 3, MONTH($L32) &gt;= 3), IF($O32 &lt;&gt; "", $E32/$O32, ""), ""),"")</f>
        <v>#VALUE!</v>
      </c>
      <c r="S32" s="10" t="e">
        <f>IF('FY2021'!$A34&lt;&gt;"",IF(AND(MONTH($K32) &lt;= 4, MONTH($L32) &gt;= 4), IF($O32 &lt;&gt; "", $E32/$O32, ""), ""),"")</f>
        <v>#VALUE!</v>
      </c>
      <c r="T32" s="10" t="e">
        <f>IF('FY2021'!$A34&lt;&gt;"",IF(AND(MONTH($K32) &lt;= 5, MONTH($L32) &gt;= 5), IF($O32 &lt;&gt; "", $E32/$O32, ""), ""),"")</f>
        <v>#VALUE!</v>
      </c>
      <c r="U32" s="10" t="e">
        <f>IF('FY2021'!$A34&lt;&gt;"",IF(AND(MONTH($K32) &lt;= 6, MONTH($L32) &gt;= 6), IF($O32 &lt;&gt; "", $E32/$O32, ""), ""),"")</f>
        <v>#VALUE!</v>
      </c>
      <c r="V32" s="10" t="e">
        <f>IF('FY2021'!$A34&lt;&gt;"",IF(AND(MONTH($K32) &lt;= 7, MONTH($L32) &gt;= 7 ), IF($O32 &lt;&gt; "", $E32/$O32, ""), ""),"")</f>
        <v>#VALUE!</v>
      </c>
      <c r="W32" s="10" t="e">
        <f>IF('FY2021'!$A34&lt;&gt;"",IF(AND(MONTH($K32) &lt;= 8, MONTH($L32) &gt;= 8), IF($O32 &lt;&gt; "", $E32/$O32, ""), ""),"")</f>
        <v>#VALUE!</v>
      </c>
      <c r="X32" s="10" t="e">
        <f>IF('FY2021'!$A34&lt;&gt;"",IF(AND(MONTH($K32) &lt;= 9, MONTH($L32) &gt;= 9), IF($O32 &lt;&gt; "", $E32/$O32, ""), ""),"")</f>
        <v>#VALUE!</v>
      </c>
      <c r="Y32" s="10" t="e">
        <f>IF('FY2021'!$A34&lt;&gt;"",IF(AND(MONTH($K32) &lt;= 10, MONTH($L32) &gt;= 10), IF($O32 &lt;&gt; "", $E32/$O32, ""), ""),"")</f>
        <v>#VALUE!</v>
      </c>
      <c r="Z32" s="10" t="e">
        <f>IF('FY2021'!$A34&lt;&gt;"",IF(AND(MONTH($K32) &lt;= 11, MONTH($L32) &gt;= 11), IF($O32 &lt;&gt; "", $E32/$O32, ""), ""),"")</f>
        <v>#VALUE!</v>
      </c>
      <c r="AA32" s="10" t="e">
        <f>IF('FY2021'!$A34&lt;&gt;"",IF(AND(MONTH($K32) &lt;= 12, MONTH($L32) &gt;= 12), IF($O32 &lt;&gt; "", $E32/$O32, ""), ""),"")</f>
        <v>#VALUE!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 t="e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#VALUE!</v>
      </c>
      <c r="L33" s="7" t="e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#VALUE!</v>
      </c>
      <c r="M33" s="7" t="e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#VALUE!</v>
      </c>
      <c r="N33" s="7" t="e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#VALUE!</v>
      </c>
      <c r="O33" s="5" t="e">
        <f t="shared" si="0"/>
        <v>#VALUE!</v>
      </c>
      <c r="P33" s="10" t="e">
        <f>IF('FY2021'!$A35&lt;&gt;"",IF(AND(MONTH($K33) &lt;= 1, MONTH($L33) &gt;= 1), IF($O33 &lt;&gt; "", $E33/$O33, ""), ""),"")</f>
        <v>#VALUE!</v>
      </c>
      <c r="Q33" s="10" t="e">
        <f>IF('FY2021'!$A35&lt;&gt;"",IF(AND(MONTH($K33) &lt;= 2, MONTH($L33) &gt;= 2), IF($O33 &lt;&gt; "", $E33/$O33, ""), ""),"")</f>
        <v>#VALUE!</v>
      </c>
      <c r="R33" s="10" t="e">
        <f>IF('FY2021'!$A35&lt;&gt;"",IF(AND(MONTH($K33) &lt;= 3, MONTH($L33) &gt;= 3), IF($O33 &lt;&gt; "", $E33/$O33, ""), ""),"")</f>
        <v>#VALUE!</v>
      </c>
      <c r="S33" s="10" t="e">
        <f>IF('FY2021'!$A35&lt;&gt;"",IF(AND(MONTH($K33) &lt;= 4, MONTH($L33) &gt;= 4), IF($O33 &lt;&gt; "", $E33/$O33, ""), ""),"")</f>
        <v>#VALUE!</v>
      </c>
      <c r="T33" s="10" t="e">
        <f>IF('FY2021'!$A35&lt;&gt;"",IF(AND(MONTH($K33) &lt;= 5, MONTH($L33) &gt;= 5), IF($O33 &lt;&gt; "", $E33/$O33, ""), ""),"")</f>
        <v>#VALUE!</v>
      </c>
      <c r="U33" s="10" t="e">
        <f>IF('FY2021'!$A35&lt;&gt;"",IF(AND(MONTH($K33) &lt;= 6, MONTH($L33) &gt;= 6), IF($O33 &lt;&gt; "", $E33/$O33, ""), ""),"")</f>
        <v>#VALUE!</v>
      </c>
      <c r="V33" s="10" t="e">
        <f>IF('FY2021'!$A35&lt;&gt;"",IF(AND(MONTH($K33) &lt;= 7, MONTH($L33) &gt;= 7 ), IF($O33 &lt;&gt; "", $E33/$O33, ""), ""),"")</f>
        <v>#VALUE!</v>
      </c>
      <c r="W33" s="10" t="e">
        <f>IF('FY2021'!$A35&lt;&gt;"",IF(AND(MONTH($K33) &lt;= 8, MONTH($L33) &gt;= 8), IF($O33 &lt;&gt; "", $E33/$O33, ""), ""),"")</f>
        <v>#VALUE!</v>
      </c>
      <c r="X33" s="10" t="e">
        <f>IF('FY2021'!$A35&lt;&gt;"",IF(AND(MONTH($K33) &lt;= 9, MONTH($L33) &gt;= 9), IF($O33 &lt;&gt; "", $E33/$O33, ""), ""),"")</f>
        <v>#VALUE!</v>
      </c>
      <c r="Y33" s="10" t="e">
        <f>IF('FY2021'!$A35&lt;&gt;"",IF(AND(MONTH($K33) &lt;= 10, MONTH($L33) &gt;= 10), IF($O33 &lt;&gt; "", $E33/$O33, ""), ""),"")</f>
        <v>#VALUE!</v>
      </c>
      <c r="Z33" s="10" t="e">
        <f>IF('FY2021'!$A35&lt;&gt;"",IF(AND(MONTH($K33) &lt;= 11, MONTH($L33) &gt;= 11), IF($O33 &lt;&gt; "", $E33/$O33, ""), ""),"")</f>
        <v>#VALUE!</v>
      </c>
      <c r="AA33" s="10" t="e">
        <f>IF('FY2021'!$A35&lt;&gt;"",IF(AND(MONTH($K33) &lt;= 12, MONTH($L33) &gt;= 12), IF($O33 &lt;&gt; "", $E33/$O33, ""), ""),"")</f>
        <v>#VALUE!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 t="e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#VALUE!</v>
      </c>
      <c r="L34" s="7" t="e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#VALUE!</v>
      </c>
      <c r="M34" s="7" t="e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#VALUE!</v>
      </c>
      <c r="N34" s="7" t="e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#VALUE!</v>
      </c>
      <c r="O34" s="5" t="e">
        <f t="shared" si="0"/>
        <v>#VALUE!</v>
      </c>
      <c r="P34" s="10" t="e">
        <f>IF('FY2021'!$A36&lt;&gt;"",IF(AND(MONTH($K34) &lt;= 1, MONTH($L34) &gt;= 1), IF($O34 &lt;&gt; "", $E34/$O34, ""), ""),"")</f>
        <v>#VALUE!</v>
      </c>
      <c r="Q34" s="10" t="e">
        <f>IF('FY2021'!$A36&lt;&gt;"",IF(AND(MONTH($K34) &lt;= 2, MONTH($L34) &gt;= 2), IF($O34 &lt;&gt; "", $E34/$O34, ""), ""),"")</f>
        <v>#VALUE!</v>
      </c>
      <c r="R34" s="10" t="e">
        <f>IF('FY2021'!$A36&lt;&gt;"",IF(AND(MONTH($K34) &lt;= 3, MONTH($L34) &gt;= 3), IF($O34 &lt;&gt; "", $E34/$O34, ""), ""),"")</f>
        <v>#VALUE!</v>
      </c>
      <c r="S34" s="10" t="e">
        <f>IF('FY2021'!$A36&lt;&gt;"",IF(AND(MONTH($K34) &lt;= 4, MONTH($L34) &gt;= 4), IF($O34 &lt;&gt; "", $E34/$O34, ""), ""),"")</f>
        <v>#VALUE!</v>
      </c>
      <c r="T34" s="10" t="e">
        <f>IF('FY2021'!$A36&lt;&gt;"",IF(AND(MONTH($K34) &lt;= 5, MONTH($L34) &gt;= 5), IF($O34 &lt;&gt; "", $E34/$O34, ""), ""),"")</f>
        <v>#VALUE!</v>
      </c>
      <c r="U34" s="10" t="e">
        <f>IF('FY2021'!$A36&lt;&gt;"",IF(AND(MONTH($K34) &lt;= 6, MONTH($L34) &gt;= 6), IF($O34 &lt;&gt; "", $E34/$O34, ""), ""),"")</f>
        <v>#VALUE!</v>
      </c>
      <c r="V34" s="10" t="e">
        <f>IF('FY2021'!$A36&lt;&gt;"",IF(AND(MONTH($K34) &lt;= 7, MONTH($L34) &gt;= 7 ), IF($O34 &lt;&gt; "", $E34/$O34, ""), ""),"")</f>
        <v>#VALUE!</v>
      </c>
      <c r="W34" s="10" t="e">
        <f>IF('FY2021'!$A36&lt;&gt;"",IF(AND(MONTH($K34) &lt;= 8, MONTH($L34) &gt;= 8), IF($O34 &lt;&gt; "", $E34/$O34, ""), ""),"")</f>
        <v>#VALUE!</v>
      </c>
      <c r="X34" s="10" t="e">
        <f>IF('FY2021'!$A36&lt;&gt;"",IF(AND(MONTH($K34) &lt;= 9, MONTH($L34) &gt;= 9), IF($O34 &lt;&gt; "", $E34/$O34, ""), ""),"")</f>
        <v>#VALUE!</v>
      </c>
      <c r="Y34" s="10" t="e">
        <f>IF('FY2021'!$A36&lt;&gt;"",IF(AND(MONTH($K34) &lt;= 10, MONTH($L34) &gt;= 10), IF($O34 &lt;&gt; "", $E34/$O34, ""), ""),"")</f>
        <v>#VALUE!</v>
      </c>
      <c r="Z34" s="10" t="e">
        <f>IF('FY2021'!$A36&lt;&gt;"",IF(AND(MONTH($K34) &lt;= 11, MONTH($L34) &gt;= 11), IF($O34 &lt;&gt; "", $E34/$O34, ""), ""),"")</f>
        <v>#VALUE!</v>
      </c>
      <c r="AA34" s="10" t="e">
        <f>IF('FY2021'!$A36&lt;&gt;"",IF(AND(MONTH($K34) &lt;= 12, MONTH($L34) &gt;= 12), IF($O34 &lt;&gt; "", $E34/$O34, ""), ""),"")</f>
        <v>#VALUE!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 t="e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#VALUE!</v>
      </c>
      <c r="L35" s="7" t="e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#VALUE!</v>
      </c>
      <c r="M35" s="7" t="e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#VALUE!</v>
      </c>
      <c r="N35" s="7" t="e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#VALUE!</v>
      </c>
      <c r="O35" s="5" t="e">
        <f t="shared" si="0"/>
        <v>#VALUE!</v>
      </c>
      <c r="P35" s="10" t="e">
        <f>IF('FY2021'!$A37&lt;&gt;"",IF(AND(MONTH($K35) &lt;= 1, MONTH($L35) &gt;= 1), IF($O35 &lt;&gt; "", $E35/$O35, ""), ""),"")</f>
        <v>#VALUE!</v>
      </c>
      <c r="Q35" s="10" t="e">
        <f>IF('FY2021'!$A37&lt;&gt;"",IF(AND(MONTH($K35) &lt;= 2, MONTH($L35) &gt;= 2), IF($O35 &lt;&gt; "", $E35/$O35, ""), ""),"")</f>
        <v>#VALUE!</v>
      </c>
      <c r="R35" s="10" t="e">
        <f>IF('FY2021'!$A37&lt;&gt;"",IF(AND(MONTH($K35) &lt;= 3, MONTH($L35) &gt;= 3), IF($O35 &lt;&gt; "", $E35/$O35, ""), ""),"")</f>
        <v>#VALUE!</v>
      </c>
      <c r="S35" s="10" t="e">
        <f>IF('FY2021'!$A37&lt;&gt;"",IF(AND(MONTH($K35) &lt;= 4, MONTH($L35) &gt;= 4), IF($O35 &lt;&gt; "", $E35/$O35, ""), ""),"")</f>
        <v>#VALUE!</v>
      </c>
      <c r="T35" s="10" t="e">
        <f>IF('FY2021'!$A37&lt;&gt;"",IF(AND(MONTH($K35) &lt;= 5, MONTH($L35) &gt;= 5), IF($O35 &lt;&gt; "", $E35/$O35, ""), ""),"")</f>
        <v>#VALUE!</v>
      </c>
      <c r="U35" s="10" t="e">
        <f>IF('FY2021'!$A37&lt;&gt;"",IF(AND(MONTH($K35) &lt;= 6, MONTH($L35) &gt;= 6), IF($O35 &lt;&gt; "", $E35/$O35, ""), ""),"")</f>
        <v>#VALUE!</v>
      </c>
      <c r="V35" s="10" t="e">
        <f>IF('FY2021'!$A37&lt;&gt;"",IF(AND(MONTH($K35) &lt;= 7, MONTH($L35) &gt;= 7 ), IF($O35 &lt;&gt; "", $E35/$O35, ""), ""),"")</f>
        <v>#VALUE!</v>
      </c>
      <c r="W35" s="10" t="e">
        <f>IF('FY2021'!$A37&lt;&gt;"",IF(AND(MONTH($K35) &lt;= 8, MONTH($L35) &gt;= 8), IF($O35 &lt;&gt; "", $E35/$O35, ""), ""),"")</f>
        <v>#VALUE!</v>
      </c>
      <c r="X35" s="10" t="e">
        <f>IF('FY2021'!$A37&lt;&gt;"",IF(AND(MONTH($K35) &lt;= 9, MONTH($L35) &gt;= 9), IF($O35 &lt;&gt; "", $E35/$O35, ""), ""),"")</f>
        <v>#VALUE!</v>
      </c>
      <c r="Y35" s="10" t="e">
        <f>IF('FY2021'!$A37&lt;&gt;"",IF(AND(MONTH($K35) &lt;= 10, MONTH($L35) &gt;= 10), IF($O35 &lt;&gt; "", $E35/$O35, ""), ""),"")</f>
        <v>#VALUE!</v>
      </c>
      <c r="Z35" s="10" t="e">
        <f>IF('FY2021'!$A37&lt;&gt;"",IF(AND(MONTH($K35) &lt;= 11, MONTH($L35) &gt;= 11), IF($O35 &lt;&gt; "", $E35/$O35, ""), ""),"")</f>
        <v>#VALUE!</v>
      </c>
      <c r="AA35" s="10" t="e">
        <f>IF('FY2021'!$A37&lt;&gt;"",IF(AND(MONTH($K35) &lt;= 12, MONTH($L35) &gt;= 12), IF($O35 &lt;&gt; "", $E35/$O35, ""), ""),"")</f>
        <v>#VALUE!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 t="e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#VALUE!</v>
      </c>
      <c r="L36" s="7" t="e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#VALUE!</v>
      </c>
      <c r="M36" s="7" t="e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#VALUE!</v>
      </c>
      <c r="N36" s="7" t="e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#VALUE!</v>
      </c>
      <c r="O36" s="5" t="e">
        <f t="shared" si="0"/>
        <v>#VALUE!</v>
      </c>
      <c r="P36" s="10" t="e">
        <f>IF('FY2021'!$A38&lt;&gt;"",IF(AND(MONTH($K36) &lt;= 1, MONTH($L36) &gt;= 1), IF($O36 &lt;&gt; "", $E36/$O36, ""), ""),"")</f>
        <v>#VALUE!</v>
      </c>
      <c r="Q36" s="10" t="e">
        <f>IF('FY2021'!$A38&lt;&gt;"",IF(AND(MONTH($K36) &lt;= 2, MONTH($L36) &gt;= 2), IF($O36 &lt;&gt; "", $E36/$O36, ""), ""),"")</f>
        <v>#VALUE!</v>
      </c>
      <c r="R36" s="10" t="e">
        <f>IF('FY2021'!$A38&lt;&gt;"",IF(AND(MONTH($K36) &lt;= 3, MONTH($L36) &gt;= 3), IF($O36 &lt;&gt; "", $E36/$O36, ""), ""),"")</f>
        <v>#VALUE!</v>
      </c>
      <c r="S36" s="10" t="e">
        <f>IF('FY2021'!$A38&lt;&gt;"",IF(AND(MONTH($K36) &lt;= 4, MONTH($L36) &gt;= 4), IF($O36 &lt;&gt; "", $E36/$O36, ""), ""),"")</f>
        <v>#VALUE!</v>
      </c>
      <c r="T36" s="10" t="e">
        <f>IF('FY2021'!$A38&lt;&gt;"",IF(AND(MONTH($K36) &lt;= 5, MONTH($L36) &gt;= 5), IF($O36 &lt;&gt; "", $E36/$O36, ""), ""),"")</f>
        <v>#VALUE!</v>
      </c>
      <c r="U36" s="10" t="e">
        <f>IF('FY2021'!$A38&lt;&gt;"",IF(AND(MONTH($K36) &lt;= 6, MONTH($L36) &gt;= 6), IF($O36 &lt;&gt; "", $E36/$O36, ""), ""),"")</f>
        <v>#VALUE!</v>
      </c>
      <c r="V36" s="10" t="e">
        <f>IF('FY2021'!$A38&lt;&gt;"",IF(AND(MONTH($K36) &lt;= 7, MONTH($L36) &gt;= 7 ), IF($O36 &lt;&gt; "", $E36/$O36, ""), ""),"")</f>
        <v>#VALUE!</v>
      </c>
      <c r="W36" s="10" t="e">
        <f>IF('FY2021'!$A38&lt;&gt;"",IF(AND(MONTH($K36) &lt;= 8, MONTH($L36) &gt;= 8), IF($O36 &lt;&gt; "", $E36/$O36, ""), ""),"")</f>
        <v>#VALUE!</v>
      </c>
      <c r="X36" s="10" t="e">
        <f>IF('FY2021'!$A38&lt;&gt;"",IF(AND(MONTH($K36) &lt;= 9, MONTH($L36) &gt;= 9), IF($O36 &lt;&gt; "", $E36/$O36, ""), ""),"")</f>
        <v>#VALUE!</v>
      </c>
      <c r="Y36" s="10" t="e">
        <f>IF('FY2021'!$A38&lt;&gt;"",IF(AND(MONTH($K36) &lt;= 10, MONTH($L36) &gt;= 10), IF($O36 &lt;&gt; "", $E36/$O36, ""), ""),"")</f>
        <v>#VALUE!</v>
      </c>
      <c r="Z36" s="10" t="e">
        <f>IF('FY2021'!$A38&lt;&gt;"",IF(AND(MONTH($K36) &lt;= 11, MONTH($L36) &gt;= 11), IF($O36 &lt;&gt; "", $E36/$O36, ""), ""),"")</f>
        <v>#VALUE!</v>
      </c>
      <c r="AA36" s="10" t="e">
        <f>IF('FY2021'!$A38&lt;&gt;"",IF(AND(MONTH($K36) &lt;= 12, MONTH($L36) &gt;= 12), IF($O36 &lt;&gt; "", $E36/$O36, ""), ""),"")</f>
        <v>#VALUE!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 t="e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#VALUE!</v>
      </c>
      <c r="L37" s="7" t="e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#VALUE!</v>
      </c>
      <c r="M37" s="7" t="e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#VALUE!</v>
      </c>
      <c r="N37" s="7" t="e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#VALUE!</v>
      </c>
      <c r="O37" s="5" t="e">
        <f t="shared" si="0"/>
        <v>#VALUE!</v>
      </c>
      <c r="P37" s="10" t="e">
        <f>IF('FY2021'!$A39&lt;&gt;"",IF(AND(MONTH($K37) &lt;= 1, MONTH($L37) &gt;= 1), IF($O37 &lt;&gt; "", $E37/$O37, ""), ""),"")</f>
        <v>#VALUE!</v>
      </c>
      <c r="Q37" s="10" t="e">
        <f>IF('FY2021'!$A39&lt;&gt;"",IF(AND(MONTH($K37) &lt;= 2, MONTH($L37) &gt;= 2), IF($O37 &lt;&gt; "", $E37/$O37, ""), ""),"")</f>
        <v>#VALUE!</v>
      </c>
      <c r="R37" s="10" t="e">
        <f>IF('FY2021'!$A39&lt;&gt;"",IF(AND(MONTH($K37) &lt;= 3, MONTH($L37) &gt;= 3), IF($O37 &lt;&gt; "", $E37/$O37, ""), ""),"")</f>
        <v>#VALUE!</v>
      </c>
      <c r="S37" s="10" t="e">
        <f>IF('FY2021'!$A39&lt;&gt;"",IF(AND(MONTH($K37) &lt;= 4, MONTH($L37) &gt;= 4), IF($O37 &lt;&gt; "", $E37/$O37, ""), ""),"")</f>
        <v>#VALUE!</v>
      </c>
      <c r="T37" s="10" t="e">
        <f>IF('FY2021'!$A39&lt;&gt;"",IF(AND(MONTH($K37) &lt;= 5, MONTH($L37) &gt;= 5), IF($O37 &lt;&gt; "", $E37/$O37, ""), ""),"")</f>
        <v>#VALUE!</v>
      </c>
      <c r="U37" s="10" t="e">
        <f>IF('FY2021'!$A39&lt;&gt;"",IF(AND(MONTH($K37) &lt;= 6, MONTH($L37) &gt;= 6), IF($O37 &lt;&gt; "", $E37/$O37, ""), ""),"")</f>
        <v>#VALUE!</v>
      </c>
      <c r="V37" s="10" t="e">
        <f>IF('FY2021'!$A39&lt;&gt;"",IF(AND(MONTH($K37) &lt;= 7, MONTH($L37) &gt;= 7 ), IF($O37 &lt;&gt; "", $E37/$O37, ""), ""),"")</f>
        <v>#VALUE!</v>
      </c>
      <c r="W37" s="10" t="e">
        <f>IF('FY2021'!$A39&lt;&gt;"",IF(AND(MONTH($K37) &lt;= 8, MONTH($L37) &gt;= 8), IF($O37 &lt;&gt; "", $E37/$O37, ""), ""),"")</f>
        <v>#VALUE!</v>
      </c>
      <c r="X37" s="10" t="e">
        <f>IF('FY2021'!$A39&lt;&gt;"",IF(AND(MONTH($K37) &lt;= 9, MONTH($L37) &gt;= 9), IF($O37 &lt;&gt; "", $E37/$O37, ""), ""),"")</f>
        <v>#VALUE!</v>
      </c>
      <c r="Y37" s="10" t="e">
        <f>IF('FY2021'!$A39&lt;&gt;"",IF(AND(MONTH($K37) &lt;= 10, MONTH($L37) &gt;= 10), IF($O37 &lt;&gt; "", $E37/$O37, ""), ""),"")</f>
        <v>#VALUE!</v>
      </c>
      <c r="Z37" s="10" t="e">
        <f>IF('FY2021'!$A39&lt;&gt;"",IF(AND(MONTH($K37) &lt;= 11, MONTH($L37) &gt;= 11), IF($O37 &lt;&gt; "", $E37/$O37, ""), ""),"")</f>
        <v>#VALUE!</v>
      </c>
      <c r="AA37" s="10" t="e">
        <f>IF('FY2021'!$A39&lt;&gt;"",IF(AND(MONTH($K37) &lt;= 12, MONTH($L37) &gt;= 12), IF($O37 &lt;&gt; "", $E37/$O37, ""), ""),"")</f>
        <v>#VALUE!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 t="e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#VALUE!</v>
      </c>
      <c r="L38" s="7" t="e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#VALUE!</v>
      </c>
      <c r="M38" s="7" t="e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#VALUE!</v>
      </c>
      <c r="N38" s="7" t="e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#VALUE!</v>
      </c>
      <c r="O38" s="5" t="e">
        <f t="shared" si="0"/>
        <v>#VALUE!</v>
      </c>
      <c r="P38" s="10" t="e">
        <f>IF('FY2021'!$A40&lt;&gt;"",IF(AND(MONTH($K38) &lt;= 1, MONTH($L38) &gt;= 1), IF($O38 &lt;&gt; "", $E38/$O38, ""), ""),"")</f>
        <v>#VALUE!</v>
      </c>
      <c r="Q38" s="10" t="e">
        <f>IF('FY2021'!$A40&lt;&gt;"",IF(AND(MONTH($K38) &lt;= 2, MONTH($L38) &gt;= 2), IF($O38 &lt;&gt; "", $E38/$O38, ""), ""),"")</f>
        <v>#VALUE!</v>
      </c>
      <c r="R38" s="10" t="e">
        <f>IF('FY2021'!$A40&lt;&gt;"",IF(AND(MONTH($K38) &lt;= 3, MONTH($L38) &gt;= 3), IF($O38 &lt;&gt; "", $E38/$O38, ""), ""),"")</f>
        <v>#VALUE!</v>
      </c>
      <c r="S38" s="10" t="e">
        <f>IF('FY2021'!$A40&lt;&gt;"",IF(AND(MONTH($K38) &lt;= 4, MONTH($L38) &gt;= 4), IF($O38 &lt;&gt; "", $E38/$O38, ""), ""),"")</f>
        <v>#VALUE!</v>
      </c>
      <c r="T38" s="10" t="e">
        <f>IF('FY2021'!$A40&lt;&gt;"",IF(AND(MONTH($K38) &lt;= 5, MONTH($L38) &gt;= 5), IF($O38 &lt;&gt; "", $E38/$O38, ""), ""),"")</f>
        <v>#VALUE!</v>
      </c>
      <c r="U38" s="10" t="e">
        <f>IF('FY2021'!$A40&lt;&gt;"",IF(AND(MONTH($K38) &lt;= 6, MONTH($L38) &gt;= 6), IF($O38 &lt;&gt; "", $E38/$O38, ""), ""),"")</f>
        <v>#VALUE!</v>
      </c>
      <c r="V38" s="10" t="e">
        <f>IF('FY2021'!$A40&lt;&gt;"",IF(AND(MONTH($K38) &lt;= 7, MONTH($L38) &gt;= 7 ), IF($O38 &lt;&gt; "", $E38/$O38, ""), ""),"")</f>
        <v>#VALUE!</v>
      </c>
      <c r="W38" s="10" t="e">
        <f>IF('FY2021'!$A40&lt;&gt;"",IF(AND(MONTH($K38) &lt;= 8, MONTH($L38) &gt;= 8), IF($O38 &lt;&gt; "", $E38/$O38, ""), ""),"")</f>
        <v>#VALUE!</v>
      </c>
      <c r="X38" s="10" t="e">
        <f>IF('FY2021'!$A40&lt;&gt;"",IF(AND(MONTH($K38) &lt;= 9, MONTH($L38) &gt;= 9), IF($O38 &lt;&gt; "", $E38/$O38, ""), ""),"")</f>
        <v>#VALUE!</v>
      </c>
      <c r="Y38" s="10" t="e">
        <f>IF('FY2021'!$A40&lt;&gt;"",IF(AND(MONTH($K38) &lt;= 10, MONTH($L38) &gt;= 10), IF($O38 &lt;&gt; "", $E38/$O38, ""), ""),"")</f>
        <v>#VALUE!</v>
      </c>
      <c r="Z38" s="10" t="e">
        <f>IF('FY2021'!$A40&lt;&gt;"",IF(AND(MONTH($K38) &lt;= 11, MONTH($L38) &gt;= 11), IF($O38 &lt;&gt; "", $E38/$O38, ""), ""),"")</f>
        <v>#VALUE!</v>
      </c>
      <c r="AA38" s="10" t="e">
        <f>IF('FY2021'!$A40&lt;&gt;"",IF(AND(MONTH($K38) &lt;= 12, MONTH($L38) &gt;= 12), IF($O38 &lt;&gt; "", $E38/$O38, ""), ""),"")</f>
        <v>#VALUE!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 t="e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#VALUE!</v>
      </c>
      <c r="L39" s="7" t="e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#VALUE!</v>
      </c>
      <c r="M39" s="7" t="e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#VALUE!</v>
      </c>
      <c r="N39" s="7" t="e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#VALUE!</v>
      </c>
      <c r="O39" s="5" t="e">
        <f t="shared" si="0"/>
        <v>#VALUE!</v>
      </c>
      <c r="P39" s="10" t="e">
        <f>IF('FY2021'!$A41&lt;&gt;"",IF(AND(MONTH($K39) &lt;= 1, MONTH($L39) &gt;= 1), IF($O39 &lt;&gt; "", $E39/$O39, ""), ""),"")</f>
        <v>#VALUE!</v>
      </c>
      <c r="Q39" s="10" t="e">
        <f>IF('FY2021'!$A41&lt;&gt;"",IF(AND(MONTH($K39) &lt;= 2, MONTH($L39) &gt;= 2), IF($O39 &lt;&gt; "", $E39/$O39, ""), ""),"")</f>
        <v>#VALUE!</v>
      </c>
      <c r="R39" s="10" t="e">
        <f>IF('FY2021'!$A41&lt;&gt;"",IF(AND(MONTH($K39) &lt;= 3, MONTH($L39) &gt;= 3), IF($O39 &lt;&gt; "", $E39/$O39, ""), ""),"")</f>
        <v>#VALUE!</v>
      </c>
      <c r="S39" s="10" t="e">
        <f>IF('FY2021'!$A41&lt;&gt;"",IF(AND(MONTH($K39) &lt;= 4, MONTH($L39) &gt;= 4), IF($O39 &lt;&gt; "", $E39/$O39, ""), ""),"")</f>
        <v>#VALUE!</v>
      </c>
      <c r="T39" s="10" t="e">
        <f>IF('FY2021'!$A41&lt;&gt;"",IF(AND(MONTH($K39) &lt;= 5, MONTH($L39) &gt;= 5), IF($O39 &lt;&gt; "", $E39/$O39, ""), ""),"")</f>
        <v>#VALUE!</v>
      </c>
      <c r="U39" s="10" t="e">
        <f>IF('FY2021'!$A41&lt;&gt;"",IF(AND(MONTH($K39) &lt;= 6, MONTH($L39) &gt;= 6), IF($O39 &lt;&gt; "", $E39/$O39, ""), ""),"")</f>
        <v>#VALUE!</v>
      </c>
      <c r="V39" s="10" t="e">
        <f>IF('FY2021'!$A41&lt;&gt;"",IF(AND(MONTH($K39) &lt;= 7, MONTH($L39) &gt;= 7 ), IF($O39 &lt;&gt; "", $E39/$O39, ""), ""),"")</f>
        <v>#VALUE!</v>
      </c>
      <c r="W39" s="10" t="e">
        <f>IF('FY2021'!$A41&lt;&gt;"",IF(AND(MONTH($K39) &lt;= 8, MONTH($L39) &gt;= 8), IF($O39 &lt;&gt; "", $E39/$O39, ""), ""),"")</f>
        <v>#VALUE!</v>
      </c>
      <c r="X39" s="10" t="e">
        <f>IF('FY2021'!$A41&lt;&gt;"",IF(AND(MONTH($K39) &lt;= 9, MONTH($L39) &gt;= 9), IF($O39 &lt;&gt; "", $E39/$O39, ""), ""),"")</f>
        <v>#VALUE!</v>
      </c>
      <c r="Y39" s="10" t="e">
        <f>IF('FY2021'!$A41&lt;&gt;"",IF(AND(MONTH($K39) &lt;= 10, MONTH($L39) &gt;= 10), IF($O39 &lt;&gt; "", $E39/$O39, ""), ""),"")</f>
        <v>#VALUE!</v>
      </c>
      <c r="Z39" s="10" t="e">
        <f>IF('FY2021'!$A41&lt;&gt;"",IF(AND(MONTH($K39) &lt;= 11, MONTH($L39) &gt;= 11), IF($O39 &lt;&gt; "", $E39/$O39, ""), ""),"")</f>
        <v>#VALUE!</v>
      </c>
      <c r="AA39" s="10" t="e">
        <f>IF('FY2021'!$A41&lt;&gt;"",IF(AND(MONTH($K39) &lt;= 12, MONTH($L39) &gt;= 12), IF($O39 &lt;&gt; "", $E39/$O39, ""), ""),"")</f>
        <v>#VALUE!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 t="e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#VALUE!</v>
      </c>
      <c r="L40" s="7" t="e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#VALUE!</v>
      </c>
      <c r="M40" s="7" t="e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#VALUE!</v>
      </c>
      <c r="N40" s="7" t="e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#VALUE!</v>
      </c>
      <c r="O40" s="5" t="e">
        <f t="shared" si="0"/>
        <v>#VALUE!</v>
      </c>
      <c r="P40" s="10" t="e">
        <f>IF('FY2021'!$A42&lt;&gt;"",IF(AND(MONTH($K40) &lt;= 1, MONTH($L40) &gt;= 1), IF($O40 &lt;&gt; "", $E40/$O40, ""), ""),"")</f>
        <v>#VALUE!</v>
      </c>
      <c r="Q40" s="10" t="e">
        <f>IF('FY2021'!$A42&lt;&gt;"",IF(AND(MONTH($K40) &lt;= 2, MONTH($L40) &gt;= 2), IF($O40 &lt;&gt; "", $E40/$O40, ""), ""),"")</f>
        <v>#VALUE!</v>
      </c>
      <c r="R40" s="10" t="e">
        <f>IF('FY2021'!$A42&lt;&gt;"",IF(AND(MONTH($K40) &lt;= 3, MONTH($L40) &gt;= 3), IF($O40 &lt;&gt; "", $E40/$O40, ""), ""),"")</f>
        <v>#VALUE!</v>
      </c>
      <c r="S40" s="10" t="e">
        <f>IF('FY2021'!$A42&lt;&gt;"",IF(AND(MONTH($K40) &lt;= 4, MONTH($L40) &gt;= 4), IF($O40 &lt;&gt; "", $E40/$O40, ""), ""),"")</f>
        <v>#VALUE!</v>
      </c>
      <c r="T40" s="10" t="e">
        <f>IF('FY2021'!$A42&lt;&gt;"",IF(AND(MONTH($K40) &lt;= 5, MONTH($L40) &gt;= 5), IF($O40 &lt;&gt; "", $E40/$O40, ""), ""),"")</f>
        <v>#VALUE!</v>
      </c>
      <c r="U40" s="10" t="e">
        <f>IF('FY2021'!$A42&lt;&gt;"",IF(AND(MONTH($K40) &lt;= 6, MONTH($L40) &gt;= 6), IF($O40 &lt;&gt; "", $E40/$O40, ""), ""),"")</f>
        <v>#VALUE!</v>
      </c>
      <c r="V40" s="10" t="e">
        <f>IF('FY2021'!$A42&lt;&gt;"",IF(AND(MONTH($K40) &lt;= 7, MONTH($L40) &gt;= 7 ), IF($O40 &lt;&gt; "", $E40/$O40, ""), ""),"")</f>
        <v>#VALUE!</v>
      </c>
      <c r="W40" s="10" t="e">
        <f>IF('FY2021'!$A42&lt;&gt;"",IF(AND(MONTH($K40) &lt;= 8, MONTH($L40) &gt;= 8), IF($O40 &lt;&gt; "", $E40/$O40, ""), ""),"")</f>
        <v>#VALUE!</v>
      </c>
      <c r="X40" s="10" t="e">
        <f>IF('FY2021'!$A42&lt;&gt;"",IF(AND(MONTH($K40) &lt;= 9, MONTH($L40) &gt;= 9), IF($O40 &lt;&gt; "", $E40/$O40, ""), ""),"")</f>
        <v>#VALUE!</v>
      </c>
      <c r="Y40" s="10" t="e">
        <f>IF('FY2021'!$A42&lt;&gt;"",IF(AND(MONTH($K40) &lt;= 10, MONTH($L40) &gt;= 10), IF($O40 &lt;&gt; "", $E40/$O40, ""), ""),"")</f>
        <v>#VALUE!</v>
      </c>
      <c r="Z40" s="10" t="e">
        <f>IF('FY2021'!$A42&lt;&gt;"",IF(AND(MONTH($K40) &lt;= 11, MONTH($L40) &gt;= 11), IF($O40 &lt;&gt; "", $E40/$O40, ""), ""),"")</f>
        <v>#VALUE!</v>
      </c>
      <c r="AA40" s="10" t="e">
        <f>IF('FY2021'!$A42&lt;&gt;"",IF(AND(MONTH($K40) &lt;= 12, MONTH($L40) &gt;= 12), IF($O40 &lt;&gt; "", $E40/$O40, ""), ""),"")</f>
        <v>#VALUE!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 t="e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#VALUE!</v>
      </c>
      <c r="L41" s="7" t="e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#VALUE!</v>
      </c>
      <c r="M41" s="7" t="e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#VALUE!</v>
      </c>
      <c r="N41" s="7" t="e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#VALUE!</v>
      </c>
      <c r="O41" s="5" t="e">
        <f t="shared" si="0"/>
        <v>#VALUE!</v>
      </c>
      <c r="P41" s="10" t="e">
        <f>IF('FY2021'!$A43&lt;&gt;"",IF(AND(MONTH($K41) &lt;= 1, MONTH($L41) &gt;= 1), IF($O41 &lt;&gt; "", $E41/$O41, ""), ""),"")</f>
        <v>#VALUE!</v>
      </c>
      <c r="Q41" s="10" t="e">
        <f>IF('FY2021'!$A43&lt;&gt;"",IF(AND(MONTH($K41) &lt;= 2, MONTH($L41) &gt;= 2), IF($O41 &lt;&gt; "", $E41/$O41, ""), ""),"")</f>
        <v>#VALUE!</v>
      </c>
      <c r="R41" s="10" t="e">
        <f>IF('FY2021'!$A43&lt;&gt;"",IF(AND(MONTH($K41) &lt;= 3, MONTH($L41) &gt;= 3), IF($O41 &lt;&gt; "", $E41/$O41, ""), ""),"")</f>
        <v>#VALUE!</v>
      </c>
      <c r="S41" s="10" t="e">
        <f>IF('FY2021'!$A43&lt;&gt;"",IF(AND(MONTH($K41) &lt;= 4, MONTH($L41) &gt;= 4), IF($O41 &lt;&gt; "", $E41/$O41, ""), ""),"")</f>
        <v>#VALUE!</v>
      </c>
      <c r="T41" s="10" t="e">
        <f>IF('FY2021'!$A43&lt;&gt;"",IF(AND(MONTH($K41) &lt;= 5, MONTH($L41) &gt;= 5), IF($O41 &lt;&gt; "", $E41/$O41, ""), ""),"")</f>
        <v>#VALUE!</v>
      </c>
      <c r="U41" s="10" t="e">
        <f>IF('FY2021'!$A43&lt;&gt;"",IF(AND(MONTH($K41) &lt;= 6, MONTH($L41) &gt;= 6), IF($O41 &lt;&gt; "", $E41/$O41, ""), ""),"")</f>
        <v>#VALUE!</v>
      </c>
      <c r="V41" s="10" t="e">
        <f>IF('FY2021'!$A43&lt;&gt;"",IF(AND(MONTH($K41) &lt;= 7, MONTH($L41) &gt;= 7 ), IF($O41 &lt;&gt; "", $E41/$O41, ""), ""),"")</f>
        <v>#VALUE!</v>
      </c>
      <c r="W41" s="10" t="e">
        <f>IF('FY2021'!$A43&lt;&gt;"",IF(AND(MONTH($K41) &lt;= 8, MONTH($L41) &gt;= 8), IF($O41 &lt;&gt; "", $E41/$O41, ""), ""),"")</f>
        <v>#VALUE!</v>
      </c>
      <c r="X41" s="10" t="e">
        <f>IF('FY2021'!$A43&lt;&gt;"",IF(AND(MONTH($K41) &lt;= 9, MONTH($L41) &gt;= 9), IF($O41 &lt;&gt; "", $E41/$O41, ""), ""),"")</f>
        <v>#VALUE!</v>
      </c>
      <c r="Y41" s="10" t="e">
        <f>IF('FY2021'!$A43&lt;&gt;"",IF(AND(MONTH($K41) &lt;= 10, MONTH($L41) &gt;= 10), IF($O41 &lt;&gt; "", $E41/$O41, ""), ""),"")</f>
        <v>#VALUE!</v>
      </c>
      <c r="Z41" s="10" t="e">
        <f>IF('FY2021'!$A43&lt;&gt;"",IF(AND(MONTH($K41) &lt;= 11, MONTH($L41) &gt;= 11), IF($O41 &lt;&gt; "", $E41/$O41, ""), ""),"")</f>
        <v>#VALUE!</v>
      </c>
      <c r="AA41" s="10" t="e">
        <f>IF('FY2021'!$A43&lt;&gt;"",IF(AND(MONTH($K41) &lt;= 12, MONTH($L41) &gt;= 12), IF($O41 &lt;&gt; "", $E41/$O41, ""), ""),"")</f>
        <v>#VALUE!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 t="e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#VALUE!</v>
      </c>
      <c r="L42" s="7" t="e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#VALUE!</v>
      </c>
      <c r="M42" s="7" t="e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#VALUE!</v>
      </c>
      <c r="N42" s="7" t="e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#VALUE!</v>
      </c>
      <c r="O42" s="5" t="e">
        <f t="shared" si="0"/>
        <v>#VALUE!</v>
      </c>
      <c r="P42" s="10" t="e">
        <f>IF('FY2021'!$A44&lt;&gt;"",IF(AND(MONTH($K42) &lt;= 1, MONTH($L42) &gt;= 1), IF($O42 &lt;&gt; "", $E42/$O42, ""), ""),"")</f>
        <v>#VALUE!</v>
      </c>
      <c r="Q42" s="10" t="e">
        <f>IF('FY2021'!$A44&lt;&gt;"",IF(AND(MONTH($K42) &lt;= 2, MONTH($L42) &gt;= 2), IF($O42 &lt;&gt; "", $E42/$O42, ""), ""),"")</f>
        <v>#VALUE!</v>
      </c>
      <c r="R42" s="10" t="e">
        <f>IF('FY2021'!$A44&lt;&gt;"",IF(AND(MONTH($K42) &lt;= 3, MONTH($L42) &gt;= 3), IF($O42 &lt;&gt; "", $E42/$O42, ""), ""),"")</f>
        <v>#VALUE!</v>
      </c>
      <c r="S42" s="10" t="e">
        <f>IF('FY2021'!$A44&lt;&gt;"",IF(AND(MONTH($K42) &lt;= 4, MONTH($L42) &gt;= 4), IF($O42 &lt;&gt; "", $E42/$O42, ""), ""),"")</f>
        <v>#VALUE!</v>
      </c>
      <c r="T42" s="10" t="e">
        <f>IF('FY2021'!$A44&lt;&gt;"",IF(AND(MONTH($K42) &lt;= 5, MONTH($L42) &gt;= 5), IF($O42 &lt;&gt; "", $E42/$O42, ""), ""),"")</f>
        <v>#VALUE!</v>
      </c>
      <c r="U42" s="10" t="e">
        <f>IF('FY2021'!$A44&lt;&gt;"",IF(AND(MONTH($K42) &lt;= 6, MONTH($L42) &gt;= 6), IF($O42 &lt;&gt; "", $E42/$O42, ""), ""),"")</f>
        <v>#VALUE!</v>
      </c>
      <c r="V42" s="10" t="e">
        <f>IF('FY2021'!$A44&lt;&gt;"",IF(AND(MONTH($K42) &lt;= 7, MONTH($L42) &gt;= 7 ), IF($O42 &lt;&gt; "", $E42/$O42, ""), ""),"")</f>
        <v>#VALUE!</v>
      </c>
      <c r="W42" s="10" t="e">
        <f>IF('FY2021'!$A44&lt;&gt;"",IF(AND(MONTH($K42) &lt;= 8, MONTH($L42) &gt;= 8), IF($O42 &lt;&gt; "", $E42/$O42, ""), ""),"")</f>
        <v>#VALUE!</v>
      </c>
      <c r="X42" s="10" t="e">
        <f>IF('FY2021'!$A44&lt;&gt;"",IF(AND(MONTH($K42) &lt;= 9, MONTH($L42) &gt;= 9), IF($O42 &lt;&gt; "", $E42/$O42, ""), ""),"")</f>
        <v>#VALUE!</v>
      </c>
      <c r="Y42" s="10" t="e">
        <f>IF('FY2021'!$A44&lt;&gt;"",IF(AND(MONTH($K42) &lt;= 10, MONTH($L42) &gt;= 10), IF($O42 &lt;&gt; "", $E42/$O42, ""), ""),"")</f>
        <v>#VALUE!</v>
      </c>
      <c r="Z42" s="10" t="e">
        <f>IF('FY2021'!$A44&lt;&gt;"",IF(AND(MONTH($K42) &lt;= 11, MONTH($L42) &gt;= 11), IF($O42 &lt;&gt; "", $E42/$O42, ""), ""),"")</f>
        <v>#VALUE!</v>
      </c>
      <c r="AA42" s="10" t="e">
        <f>IF('FY2021'!$A44&lt;&gt;"",IF(AND(MONTH($K42) &lt;= 12, MONTH($L42) &gt;= 12), IF($O42 &lt;&gt; "", $E42/$O42, ""), ""),"")</f>
        <v>#VALUE!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 t="e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#VALUE!</v>
      </c>
      <c r="L43" s="7" t="e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#VALUE!</v>
      </c>
      <c r="M43" s="7" t="e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#VALUE!</v>
      </c>
      <c r="N43" s="7" t="e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#VALUE!</v>
      </c>
      <c r="O43" s="5" t="e">
        <f t="shared" si="0"/>
        <v>#VALUE!</v>
      </c>
      <c r="P43" s="10" t="e">
        <f>IF('FY2021'!$A45&lt;&gt;"",IF(AND(MONTH($K43) &lt;= 1, MONTH($L43) &gt;= 1), IF($O43 &lt;&gt; "", $E43/$O43, ""), ""),"")</f>
        <v>#VALUE!</v>
      </c>
      <c r="Q43" s="10" t="e">
        <f>IF('FY2021'!$A45&lt;&gt;"",IF(AND(MONTH($K43) &lt;= 2, MONTH($L43) &gt;= 2), IF($O43 &lt;&gt; "", $E43/$O43, ""), ""),"")</f>
        <v>#VALUE!</v>
      </c>
      <c r="R43" s="10" t="e">
        <f>IF('FY2021'!$A45&lt;&gt;"",IF(AND(MONTH($K43) &lt;= 3, MONTH($L43) &gt;= 3), IF($O43 &lt;&gt; "", $E43/$O43, ""), ""),"")</f>
        <v>#VALUE!</v>
      </c>
      <c r="S43" s="10" t="e">
        <f>IF('FY2021'!$A45&lt;&gt;"",IF(AND(MONTH($K43) &lt;= 4, MONTH($L43) &gt;= 4), IF($O43 &lt;&gt; "", $E43/$O43, ""), ""),"")</f>
        <v>#VALUE!</v>
      </c>
      <c r="T43" s="10" t="e">
        <f>IF('FY2021'!$A45&lt;&gt;"",IF(AND(MONTH($K43) &lt;= 5, MONTH($L43) &gt;= 5), IF($O43 &lt;&gt; "", $E43/$O43, ""), ""),"")</f>
        <v>#VALUE!</v>
      </c>
      <c r="U43" s="10" t="e">
        <f>IF('FY2021'!$A45&lt;&gt;"",IF(AND(MONTH($K43) &lt;= 6, MONTH($L43) &gt;= 6), IF($O43 &lt;&gt; "", $E43/$O43, ""), ""),"")</f>
        <v>#VALUE!</v>
      </c>
      <c r="V43" s="10" t="e">
        <f>IF('FY2021'!$A45&lt;&gt;"",IF(AND(MONTH($K43) &lt;= 7, MONTH($L43) &gt;= 7 ), IF($O43 &lt;&gt; "", $E43/$O43, ""), ""),"")</f>
        <v>#VALUE!</v>
      </c>
      <c r="W43" s="10" t="e">
        <f>IF('FY2021'!$A45&lt;&gt;"",IF(AND(MONTH($K43) &lt;= 8, MONTH($L43) &gt;= 8), IF($O43 &lt;&gt; "", $E43/$O43, ""), ""),"")</f>
        <v>#VALUE!</v>
      </c>
      <c r="X43" s="10" t="e">
        <f>IF('FY2021'!$A45&lt;&gt;"",IF(AND(MONTH($K43) &lt;= 9, MONTH($L43) &gt;= 9), IF($O43 &lt;&gt; "", $E43/$O43, ""), ""),"")</f>
        <v>#VALUE!</v>
      </c>
      <c r="Y43" s="10" t="e">
        <f>IF('FY2021'!$A45&lt;&gt;"",IF(AND(MONTH($K43) &lt;= 10, MONTH($L43) &gt;= 10), IF($O43 &lt;&gt; "", $E43/$O43, ""), ""),"")</f>
        <v>#VALUE!</v>
      </c>
      <c r="Z43" s="10" t="e">
        <f>IF('FY2021'!$A45&lt;&gt;"",IF(AND(MONTH($K43) &lt;= 11, MONTH($L43) &gt;= 11), IF($O43 &lt;&gt; "", $E43/$O43, ""), ""),"")</f>
        <v>#VALUE!</v>
      </c>
      <c r="AA43" s="10" t="e">
        <f>IF('FY2021'!$A45&lt;&gt;"",IF(AND(MONTH($K43) &lt;= 12, MONTH($L43) &gt;= 12), IF($O43 &lt;&gt; "", $E43/$O43, ""), ""),"")</f>
        <v>#VALUE!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 t="e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#VALUE!</v>
      </c>
      <c r="L44" s="7" t="e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#VALUE!</v>
      </c>
      <c r="M44" s="7" t="e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#VALUE!</v>
      </c>
      <c r="N44" s="7" t="e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#VALUE!</v>
      </c>
      <c r="O44" s="5" t="e">
        <f t="shared" si="0"/>
        <v>#VALUE!</v>
      </c>
      <c r="P44" s="10" t="e">
        <f>IF('FY2021'!$A46&lt;&gt;"",IF(AND(MONTH($K44) &lt;= 1, MONTH($L44) &gt;= 1), IF($O44 &lt;&gt; "", $E44/$O44, ""), ""),"")</f>
        <v>#VALUE!</v>
      </c>
      <c r="Q44" s="10" t="e">
        <f>IF('FY2021'!$A46&lt;&gt;"",IF(AND(MONTH($K44) &lt;= 2, MONTH($L44) &gt;= 2), IF($O44 &lt;&gt; "", $E44/$O44, ""), ""),"")</f>
        <v>#VALUE!</v>
      </c>
      <c r="R44" s="10" t="e">
        <f>IF('FY2021'!$A46&lt;&gt;"",IF(AND(MONTH($K44) &lt;= 3, MONTH($L44) &gt;= 3), IF($O44 &lt;&gt; "", $E44/$O44, ""), ""),"")</f>
        <v>#VALUE!</v>
      </c>
      <c r="S44" s="10" t="e">
        <f>IF('FY2021'!$A46&lt;&gt;"",IF(AND(MONTH($K44) &lt;= 4, MONTH($L44) &gt;= 4), IF($O44 &lt;&gt; "", $E44/$O44, ""), ""),"")</f>
        <v>#VALUE!</v>
      </c>
      <c r="T44" s="10" t="e">
        <f>IF('FY2021'!$A46&lt;&gt;"",IF(AND(MONTH($K44) &lt;= 5, MONTH($L44) &gt;= 5), IF($O44 &lt;&gt; "", $E44/$O44, ""), ""),"")</f>
        <v>#VALUE!</v>
      </c>
      <c r="U44" s="10" t="e">
        <f>IF('FY2021'!$A46&lt;&gt;"",IF(AND(MONTH($K44) &lt;= 6, MONTH($L44) &gt;= 6), IF($O44 &lt;&gt; "", $E44/$O44, ""), ""),"")</f>
        <v>#VALUE!</v>
      </c>
      <c r="V44" s="10" t="e">
        <f>IF('FY2021'!$A46&lt;&gt;"",IF(AND(MONTH($K44) &lt;= 7, MONTH($L44) &gt;= 7 ), IF($O44 &lt;&gt; "", $E44/$O44, ""), ""),"")</f>
        <v>#VALUE!</v>
      </c>
      <c r="W44" s="10" t="e">
        <f>IF('FY2021'!$A46&lt;&gt;"",IF(AND(MONTH($K44) &lt;= 8, MONTH($L44) &gt;= 8), IF($O44 &lt;&gt; "", $E44/$O44, ""), ""),"")</f>
        <v>#VALUE!</v>
      </c>
      <c r="X44" s="10" t="e">
        <f>IF('FY2021'!$A46&lt;&gt;"",IF(AND(MONTH($K44) &lt;= 9, MONTH($L44) &gt;= 9), IF($O44 &lt;&gt; "", $E44/$O44, ""), ""),"")</f>
        <v>#VALUE!</v>
      </c>
      <c r="Y44" s="10" t="e">
        <f>IF('FY2021'!$A46&lt;&gt;"",IF(AND(MONTH($K44) &lt;= 10, MONTH($L44) &gt;= 10), IF($O44 &lt;&gt; "", $E44/$O44, ""), ""),"")</f>
        <v>#VALUE!</v>
      </c>
      <c r="Z44" s="10" t="e">
        <f>IF('FY2021'!$A46&lt;&gt;"",IF(AND(MONTH($K44) &lt;= 11, MONTH($L44) &gt;= 11), IF($O44 &lt;&gt; "", $E44/$O44, ""), ""),"")</f>
        <v>#VALUE!</v>
      </c>
      <c r="AA44" s="10" t="e">
        <f>IF('FY2021'!$A46&lt;&gt;"",IF(AND(MONTH($K44) &lt;= 12, MONTH($L44) &gt;= 12), IF($O44 &lt;&gt; "", $E44/$O44, ""), ""),"")</f>
        <v>#VALUE!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 t="e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#VALUE!</v>
      </c>
      <c r="L45" s="7" t="e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#VALUE!</v>
      </c>
      <c r="M45" s="7" t="e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#VALUE!</v>
      </c>
      <c r="N45" s="7" t="e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#VALUE!</v>
      </c>
      <c r="O45" s="5" t="e">
        <f t="shared" si="0"/>
        <v>#VALUE!</v>
      </c>
      <c r="P45" s="10" t="e">
        <f>IF('FY2021'!$A47&lt;&gt;"",IF(AND(MONTH($K45) &lt;= 1, MONTH($L45) &gt;= 1), IF($O45 &lt;&gt; "", $E45/$O45, ""), ""),"")</f>
        <v>#VALUE!</v>
      </c>
      <c r="Q45" s="10" t="e">
        <f>IF('FY2021'!$A47&lt;&gt;"",IF(AND(MONTH($K45) &lt;= 2, MONTH($L45) &gt;= 2), IF($O45 &lt;&gt; "", $E45/$O45, ""), ""),"")</f>
        <v>#VALUE!</v>
      </c>
      <c r="R45" s="10" t="e">
        <f>IF('FY2021'!$A47&lt;&gt;"",IF(AND(MONTH($K45) &lt;= 3, MONTH($L45) &gt;= 3), IF($O45 &lt;&gt; "", $E45/$O45, ""), ""),"")</f>
        <v>#VALUE!</v>
      </c>
      <c r="S45" s="10" t="e">
        <f>IF('FY2021'!$A47&lt;&gt;"",IF(AND(MONTH($K45) &lt;= 4, MONTH($L45) &gt;= 4), IF($O45 &lt;&gt; "", $E45/$O45, ""), ""),"")</f>
        <v>#VALUE!</v>
      </c>
      <c r="T45" s="10" t="e">
        <f>IF('FY2021'!$A47&lt;&gt;"",IF(AND(MONTH($K45) &lt;= 5, MONTH($L45) &gt;= 5), IF($O45 &lt;&gt; "", $E45/$O45, ""), ""),"")</f>
        <v>#VALUE!</v>
      </c>
      <c r="U45" s="10" t="e">
        <f>IF('FY2021'!$A47&lt;&gt;"",IF(AND(MONTH($K45) &lt;= 6, MONTH($L45) &gt;= 6), IF($O45 &lt;&gt; "", $E45/$O45, ""), ""),"")</f>
        <v>#VALUE!</v>
      </c>
      <c r="V45" s="10" t="e">
        <f>IF('FY2021'!$A47&lt;&gt;"",IF(AND(MONTH($K45) &lt;= 7, MONTH($L45) &gt;= 7 ), IF($O45 &lt;&gt; "", $E45/$O45, ""), ""),"")</f>
        <v>#VALUE!</v>
      </c>
      <c r="W45" s="10" t="e">
        <f>IF('FY2021'!$A47&lt;&gt;"",IF(AND(MONTH($K45) &lt;= 8, MONTH($L45) &gt;= 8), IF($O45 &lt;&gt; "", $E45/$O45, ""), ""),"")</f>
        <v>#VALUE!</v>
      </c>
      <c r="X45" s="10" t="e">
        <f>IF('FY2021'!$A47&lt;&gt;"",IF(AND(MONTH($K45) &lt;= 9, MONTH($L45) &gt;= 9), IF($O45 &lt;&gt; "", $E45/$O45, ""), ""),"")</f>
        <v>#VALUE!</v>
      </c>
      <c r="Y45" s="10" t="e">
        <f>IF('FY2021'!$A47&lt;&gt;"",IF(AND(MONTH($K45) &lt;= 10, MONTH($L45) &gt;= 10), IF($O45 &lt;&gt; "", $E45/$O45, ""), ""),"")</f>
        <v>#VALUE!</v>
      </c>
      <c r="Z45" s="10" t="e">
        <f>IF('FY2021'!$A47&lt;&gt;"",IF(AND(MONTH($K45) &lt;= 11, MONTH($L45) &gt;= 11), IF($O45 &lt;&gt; "", $E45/$O45, ""), ""),"")</f>
        <v>#VALUE!</v>
      </c>
      <c r="AA45" s="10" t="e">
        <f>IF('FY2021'!$A47&lt;&gt;"",IF(AND(MONTH($K45) &lt;= 12, MONTH($L45) &gt;= 12), IF($O45 &lt;&gt; "", $E45/$O45, ""), ""),"")</f>
        <v>#VALUE!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 t="e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#VALUE!</v>
      </c>
      <c r="L46" s="7" t="e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#VALUE!</v>
      </c>
      <c r="M46" s="7" t="e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#VALUE!</v>
      </c>
      <c r="N46" s="7" t="e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#VALUE!</v>
      </c>
      <c r="O46" s="5" t="e">
        <f t="shared" si="0"/>
        <v>#VALUE!</v>
      </c>
      <c r="P46" s="10" t="e">
        <f>IF('FY2021'!$A48&lt;&gt;"",IF(AND(MONTH($K46) &lt;= 1, MONTH($L46) &gt;= 1), IF($O46 &lt;&gt; "", $E46/$O46, ""), ""),"")</f>
        <v>#VALUE!</v>
      </c>
      <c r="Q46" s="10" t="e">
        <f>IF('FY2021'!$A48&lt;&gt;"",IF(AND(MONTH($K46) &lt;= 2, MONTH($L46) &gt;= 2), IF($O46 &lt;&gt; "", $E46/$O46, ""), ""),"")</f>
        <v>#VALUE!</v>
      </c>
      <c r="R46" s="10" t="e">
        <f>IF('FY2021'!$A48&lt;&gt;"",IF(AND(MONTH($K46) &lt;= 3, MONTH($L46) &gt;= 3), IF($O46 &lt;&gt; "", $E46/$O46, ""), ""),"")</f>
        <v>#VALUE!</v>
      </c>
      <c r="S46" s="10" t="e">
        <f>IF('FY2021'!$A48&lt;&gt;"",IF(AND(MONTH($K46) &lt;= 4, MONTH($L46) &gt;= 4), IF($O46 &lt;&gt; "", $E46/$O46, ""), ""),"")</f>
        <v>#VALUE!</v>
      </c>
      <c r="T46" s="10" t="e">
        <f>IF('FY2021'!$A48&lt;&gt;"",IF(AND(MONTH($K46) &lt;= 5, MONTH($L46) &gt;= 5), IF($O46 &lt;&gt; "", $E46/$O46, ""), ""),"")</f>
        <v>#VALUE!</v>
      </c>
      <c r="U46" s="10" t="e">
        <f>IF('FY2021'!$A48&lt;&gt;"",IF(AND(MONTH($K46) &lt;= 6, MONTH($L46) &gt;= 6), IF($O46 &lt;&gt; "", $E46/$O46, ""), ""),"")</f>
        <v>#VALUE!</v>
      </c>
      <c r="V46" s="10" t="e">
        <f>IF('FY2021'!$A48&lt;&gt;"",IF(AND(MONTH($K46) &lt;= 7, MONTH($L46) &gt;= 7 ), IF($O46 &lt;&gt; "", $E46/$O46, ""), ""),"")</f>
        <v>#VALUE!</v>
      </c>
      <c r="W46" s="10" t="e">
        <f>IF('FY2021'!$A48&lt;&gt;"",IF(AND(MONTH($K46) &lt;= 8, MONTH($L46) &gt;= 8), IF($O46 &lt;&gt; "", $E46/$O46, ""), ""),"")</f>
        <v>#VALUE!</v>
      </c>
      <c r="X46" s="10" t="e">
        <f>IF('FY2021'!$A48&lt;&gt;"",IF(AND(MONTH($K46) &lt;= 9, MONTH($L46) &gt;= 9), IF($O46 &lt;&gt; "", $E46/$O46, ""), ""),"")</f>
        <v>#VALUE!</v>
      </c>
      <c r="Y46" s="10" t="e">
        <f>IF('FY2021'!$A48&lt;&gt;"",IF(AND(MONTH($K46) &lt;= 10, MONTH($L46) &gt;= 10), IF($O46 &lt;&gt; "", $E46/$O46, ""), ""),"")</f>
        <v>#VALUE!</v>
      </c>
      <c r="Z46" s="10" t="e">
        <f>IF('FY2021'!$A48&lt;&gt;"",IF(AND(MONTH($K46) &lt;= 11, MONTH($L46) &gt;= 11), IF($O46 &lt;&gt; "", $E46/$O46, ""), ""),"")</f>
        <v>#VALUE!</v>
      </c>
      <c r="AA46" s="10" t="e">
        <f>IF('FY2021'!$A48&lt;&gt;"",IF(AND(MONTH($K46) &lt;= 12, MONTH($L46) &gt;= 12), IF($O46 &lt;&gt; "", $E46/$O46, ""), ""),"")</f>
        <v>#VALUE!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 t="e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#VALUE!</v>
      </c>
      <c r="L47" s="7" t="e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#VALUE!</v>
      </c>
      <c r="M47" s="7" t="e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#VALUE!</v>
      </c>
      <c r="N47" s="7" t="e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#VALUE!</v>
      </c>
      <c r="O47" s="5" t="e">
        <f t="shared" si="0"/>
        <v>#VALUE!</v>
      </c>
      <c r="P47" s="10" t="e">
        <f>IF('FY2021'!$A49&lt;&gt;"",IF(AND(MONTH($K47) &lt;= 1, MONTH($L47) &gt;= 1), IF($O47 &lt;&gt; "", $E47/$O47, ""), ""),"")</f>
        <v>#VALUE!</v>
      </c>
      <c r="Q47" s="10" t="e">
        <f>IF('FY2021'!$A49&lt;&gt;"",IF(AND(MONTH($K47) &lt;= 2, MONTH($L47) &gt;= 2), IF($O47 &lt;&gt; "", $E47/$O47, ""), ""),"")</f>
        <v>#VALUE!</v>
      </c>
      <c r="R47" s="10" t="e">
        <f>IF('FY2021'!$A49&lt;&gt;"",IF(AND(MONTH($K47) &lt;= 3, MONTH($L47) &gt;= 3), IF($O47 &lt;&gt; "", $E47/$O47, ""), ""),"")</f>
        <v>#VALUE!</v>
      </c>
      <c r="S47" s="10" t="e">
        <f>IF('FY2021'!$A49&lt;&gt;"",IF(AND(MONTH($K47) &lt;= 4, MONTH($L47) &gt;= 4), IF($O47 &lt;&gt; "", $E47/$O47, ""), ""),"")</f>
        <v>#VALUE!</v>
      </c>
      <c r="T47" s="10" t="e">
        <f>IF('FY2021'!$A49&lt;&gt;"",IF(AND(MONTH($K47) &lt;= 5, MONTH($L47) &gt;= 5), IF($O47 &lt;&gt; "", $E47/$O47, ""), ""),"")</f>
        <v>#VALUE!</v>
      </c>
      <c r="U47" s="10" t="e">
        <f>IF('FY2021'!$A49&lt;&gt;"",IF(AND(MONTH($K47) &lt;= 6, MONTH($L47) &gt;= 6), IF($O47 &lt;&gt; "", $E47/$O47, ""), ""),"")</f>
        <v>#VALUE!</v>
      </c>
      <c r="V47" s="10" t="e">
        <f>IF('FY2021'!$A49&lt;&gt;"",IF(AND(MONTH($K47) &lt;= 7, MONTH($L47) &gt;= 7 ), IF($O47 &lt;&gt; "", $E47/$O47, ""), ""),"")</f>
        <v>#VALUE!</v>
      </c>
      <c r="W47" s="10" t="e">
        <f>IF('FY2021'!$A49&lt;&gt;"",IF(AND(MONTH($K47) &lt;= 8, MONTH($L47) &gt;= 8), IF($O47 &lt;&gt; "", $E47/$O47, ""), ""),"")</f>
        <v>#VALUE!</v>
      </c>
      <c r="X47" s="10" t="e">
        <f>IF('FY2021'!$A49&lt;&gt;"",IF(AND(MONTH($K47) &lt;= 9, MONTH($L47) &gt;= 9), IF($O47 &lt;&gt; "", $E47/$O47, ""), ""),"")</f>
        <v>#VALUE!</v>
      </c>
      <c r="Y47" s="10" t="e">
        <f>IF('FY2021'!$A49&lt;&gt;"",IF(AND(MONTH($K47) &lt;= 10, MONTH($L47) &gt;= 10), IF($O47 &lt;&gt; "", $E47/$O47, ""), ""),"")</f>
        <v>#VALUE!</v>
      </c>
      <c r="Z47" s="10" t="e">
        <f>IF('FY2021'!$A49&lt;&gt;"",IF(AND(MONTH($K47) &lt;= 11, MONTH($L47) &gt;= 11), IF($O47 &lt;&gt; "", $E47/$O47, ""), ""),"")</f>
        <v>#VALUE!</v>
      </c>
      <c r="AA47" s="10" t="e">
        <f>IF('FY2021'!$A49&lt;&gt;"",IF(AND(MONTH($K47) &lt;= 12, MONTH($L47) &gt;= 12), IF($O47 &lt;&gt; "", $E47/$O47, ""), ""),"")</f>
        <v>#VALUE!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 t="e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#VALUE!</v>
      </c>
      <c r="L48" s="7" t="e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#VALUE!</v>
      </c>
      <c r="M48" s="7" t="e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#VALUE!</v>
      </c>
      <c r="N48" s="7" t="e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#VALUE!</v>
      </c>
      <c r="O48" s="5" t="e">
        <f t="shared" si="0"/>
        <v>#VALUE!</v>
      </c>
      <c r="P48" s="10" t="e">
        <f>IF('FY2021'!$A50&lt;&gt;"",IF(AND(MONTH($K48) &lt;= 1, MONTH($L48) &gt;= 1), IF($O48 &lt;&gt; "", $E48/$O48, ""), ""),"")</f>
        <v>#VALUE!</v>
      </c>
      <c r="Q48" s="10" t="e">
        <f>IF('FY2021'!$A50&lt;&gt;"",IF(AND(MONTH($K48) &lt;= 2, MONTH($L48) &gt;= 2), IF($O48 &lt;&gt; "", $E48/$O48, ""), ""),"")</f>
        <v>#VALUE!</v>
      </c>
      <c r="R48" s="10" t="e">
        <f>IF('FY2021'!$A50&lt;&gt;"",IF(AND(MONTH($K48) &lt;= 3, MONTH($L48) &gt;= 3), IF($O48 &lt;&gt; "", $E48/$O48, ""), ""),"")</f>
        <v>#VALUE!</v>
      </c>
      <c r="S48" s="10" t="e">
        <f>IF('FY2021'!$A50&lt;&gt;"",IF(AND(MONTH($K48) &lt;= 4, MONTH($L48) &gt;= 4), IF($O48 &lt;&gt; "", $E48/$O48, ""), ""),"")</f>
        <v>#VALUE!</v>
      </c>
      <c r="T48" s="10" t="e">
        <f>IF('FY2021'!$A50&lt;&gt;"",IF(AND(MONTH($K48) &lt;= 5, MONTH($L48) &gt;= 5), IF($O48 &lt;&gt; "", $E48/$O48, ""), ""),"")</f>
        <v>#VALUE!</v>
      </c>
      <c r="U48" s="10" t="e">
        <f>IF('FY2021'!$A50&lt;&gt;"",IF(AND(MONTH($K48) &lt;= 6, MONTH($L48) &gt;= 6), IF($O48 &lt;&gt; "", $E48/$O48, ""), ""),"")</f>
        <v>#VALUE!</v>
      </c>
      <c r="V48" s="10" t="e">
        <f>IF('FY2021'!$A50&lt;&gt;"",IF(AND(MONTH($K48) &lt;= 7, MONTH($L48) &gt;= 7 ), IF($O48 &lt;&gt; "", $E48/$O48, ""), ""),"")</f>
        <v>#VALUE!</v>
      </c>
      <c r="W48" s="10" t="e">
        <f>IF('FY2021'!$A50&lt;&gt;"",IF(AND(MONTH($K48) &lt;= 8, MONTH($L48) &gt;= 8), IF($O48 &lt;&gt; "", $E48/$O48, ""), ""),"")</f>
        <v>#VALUE!</v>
      </c>
      <c r="X48" s="10" t="e">
        <f>IF('FY2021'!$A50&lt;&gt;"",IF(AND(MONTH($K48) &lt;= 9, MONTH($L48) &gt;= 9), IF($O48 &lt;&gt; "", $E48/$O48, ""), ""),"")</f>
        <v>#VALUE!</v>
      </c>
      <c r="Y48" s="10" t="e">
        <f>IF('FY2021'!$A50&lt;&gt;"",IF(AND(MONTH($K48) &lt;= 10, MONTH($L48) &gt;= 10), IF($O48 &lt;&gt; "", $E48/$O48, ""), ""),"")</f>
        <v>#VALUE!</v>
      </c>
      <c r="Z48" s="10" t="e">
        <f>IF('FY2021'!$A50&lt;&gt;"",IF(AND(MONTH($K48) &lt;= 11, MONTH($L48) &gt;= 11), IF($O48 &lt;&gt; "", $E48/$O48, ""), ""),"")</f>
        <v>#VALUE!</v>
      </c>
      <c r="AA48" s="10" t="e">
        <f>IF('FY2021'!$A50&lt;&gt;"",IF(AND(MONTH($K48) &lt;= 12, MONTH($L48) &gt;= 12), IF($O48 &lt;&gt; "", $E48/$O48, ""), ""),"")</f>
        <v>#VALUE!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 t="e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#VALUE!</v>
      </c>
      <c r="L49" s="7" t="e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#VALUE!</v>
      </c>
      <c r="M49" s="7" t="e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#VALUE!</v>
      </c>
      <c r="N49" s="7" t="e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#VALUE!</v>
      </c>
      <c r="O49" s="5" t="e">
        <f t="shared" si="0"/>
        <v>#VALUE!</v>
      </c>
      <c r="P49" s="10" t="e">
        <f>IF('FY2021'!$A51&lt;&gt;"",IF(AND(MONTH($K49) &lt;= 1, MONTH($L49) &gt;= 1), IF($O49 &lt;&gt; "", $E49/$O49, ""), ""),"")</f>
        <v>#VALUE!</v>
      </c>
      <c r="Q49" s="10" t="e">
        <f>IF('FY2021'!$A51&lt;&gt;"",IF(AND(MONTH($K49) &lt;= 2, MONTH($L49) &gt;= 2), IF($O49 &lt;&gt; "", $E49/$O49, ""), ""),"")</f>
        <v>#VALUE!</v>
      </c>
      <c r="R49" s="10" t="e">
        <f>IF('FY2021'!$A51&lt;&gt;"",IF(AND(MONTH($K49) &lt;= 3, MONTH($L49) &gt;= 3), IF($O49 &lt;&gt; "", $E49/$O49, ""), ""),"")</f>
        <v>#VALUE!</v>
      </c>
      <c r="S49" s="10" t="e">
        <f>IF('FY2021'!$A51&lt;&gt;"",IF(AND(MONTH($K49) &lt;= 4, MONTH($L49) &gt;= 4), IF($O49 &lt;&gt; "", $E49/$O49, ""), ""),"")</f>
        <v>#VALUE!</v>
      </c>
      <c r="T49" s="10" t="e">
        <f>IF('FY2021'!$A51&lt;&gt;"",IF(AND(MONTH($K49) &lt;= 5, MONTH($L49) &gt;= 5), IF($O49 &lt;&gt; "", $E49/$O49, ""), ""),"")</f>
        <v>#VALUE!</v>
      </c>
      <c r="U49" s="10" t="e">
        <f>IF('FY2021'!$A51&lt;&gt;"",IF(AND(MONTH($K49) &lt;= 6, MONTH($L49) &gt;= 6), IF($O49 &lt;&gt; "", $E49/$O49, ""), ""),"")</f>
        <v>#VALUE!</v>
      </c>
      <c r="V49" s="10" t="e">
        <f>IF('FY2021'!$A51&lt;&gt;"",IF(AND(MONTH($K49) &lt;= 7, MONTH($L49) &gt;= 7 ), IF($O49 &lt;&gt; "", $E49/$O49, ""), ""),"")</f>
        <v>#VALUE!</v>
      </c>
      <c r="W49" s="10" t="e">
        <f>IF('FY2021'!$A51&lt;&gt;"",IF(AND(MONTH($K49) &lt;= 8, MONTH($L49) &gt;= 8), IF($O49 &lt;&gt; "", $E49/$O49, ""), ""),"")</f>
        <v>#VALUE!</v>
      </c>
      <c r="X49" s="10" t="e">
        <f>IF('FY2021'!$A51&lt;&gt;"",IF(AND(MONTH($K49) &lt;= 9, MONTH($L49) &gt;= 9), IF($O49 &lt;&gt; "", $E49/$O49, ""), ""),"")</f>
        <v>#VALUE!</v>
      </c>
      <c r="Y49" s="10" t="e">
        <f>IF('FY2021'!$A51&lt;&gt;"",IF(AND(MONTH($K49) &lt;= 10, MONTH($L49) &gt;= 10), IF($O49 &lt;&gt; "", $E49/$O49, ""), ""),"")</f>
        <v>#VALUE!</v>
      </c>
      <c r="Z49" s="10" t="e">
        <f>IF('FY2021'!$A51&lt;&gt;"",IF(AND(MONTH($K49) &lt;= 11, MONTH($L49) &gt;= 11), IF($O49 &lt;&gt; "", $E49/$O49, ""), ""),"")</f>
        <v>#VALUE!</v>
      </c>
      <c r="AA49" s="10" t="e">
        <f>IF('FY2021'!$A51&lt;&gt;"",IF(AND(MONTH($K49) &lt;= 12, MONTH($L49) &gt;= 12), IF($O49 &lt;&gt; "", $E49/$O49, ""), ""),"")</f>
        <v>#VALUE!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 t="e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#VALUE!</v>
      </c>
      <c r="L50" s="7" t="e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#VALUE!</v>
      </c>
      <c r="M50" s="7" t="e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#VALUE!</v>
      </c>
      <c r="N50" s="7" t="e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#VALUE!</v>
      </c>
      <c r="O50" s="5" t="e">
        <f t="shared" si="0"/>
        <v>#VALUE!</v>
      </c>
      <c r="P50" s="10" t="e">
        <f>IF('FY2021'!$A52&lt;&gt;"",IF(AND(MONTH($K50) &lt;= 1, MONTH($L50) &gt;= 1), IF($O50 &lt;&gt; "", $E50/$O50, ""), ""),"")</f>
        <v>#VALUE!</v>
      </c>
      <c r="Q50" s="10" t="e">
        <f>IF('FY2021'!$A52&lt;&gt;"",IF(AND(MONTH($K50) &lt;= 2, MONTH($L50) &gt;= 2), IF($O50 &lt;&gt; "", $E50/$O50, ""), ""),"")</f>
        <v>#VALUE!</v>
      </c>
      <c r="R50" s="10" t="e">
        <f>IF('FY2021'!$A52&lt;&gt;"",IF(AND(MONTH($K50) &lt;= 3, MONTH($L50) &gt;= 3), IF($O50 &lt;&gt; "", $E50/$O50, ""), ""),"")</f>
        <v>#VALUE!</v>
      </c>
      <c r="S50" s="10" t="e">
        <f>IF('FY2021'!$A52&lt;&gt;"",IF(AND(MONTH($K50) &lt;= 4, MONTH($L50) &gt;= 4), IF($O50 &lt;&gt; "", $E50/$O50, ""), ""),"")</f>
        <v>#VALUE!</v>
      </c>
      <c r="T50" s="10" t="e">
        <f>IF('FY2021'!$A52&lt;&gt;"",IF(AND(MONTH($K50) &lt;= 5, MONTH($L50) &gt;= 5), IF($O50 &lt;&gt; "", $E50/$O50, ""), ""),"")</f>
        <v>#VALUE!</v>
      </c>
      <c r="U50" s="10" t="e">
        <f>IF('FY2021'!$A52&lt;&gt;"",IF(AND(MONTH($K50) &lt;= 6, MONTH($L50) &gt;= 6), IF($O50 &lt;&gt; "", $E50/$O50, ""), ""),"")</f>
        <v>#VALUE!</v>
      </c>
      <c r="V50" s="10" t="e">
        <f>IF('FY2021'!$A52&lt;&gt;"",IF(AND(MONTH($K50) &lt;= 7, MONTH($L50) &gt;= 7 ), IF($O50 &lt;&gt; "", $E50/$O50, ""), ""),"")</f>
        <v>#VALUE!</v>
      </c>
      <c r="W50" s="10" t="e">
        <f>IF('FY2021'!$A52&lt;&gt;"",IF(AND(MONTH($K50) &lt;= 8, MONTH($L50) &gt;= 8), IF($O50 &lt;&gt; "", $E50/$O50, ""), ""),"")</f>
        <v>#VALUE!</v>
      </c>
      <c r="X50" s="10" t="e">
        <f>IF('FY2021'!$A52&lt;&gt;"",IF(AND(MONTH($K50) &lt;= 9, MONTH($L50) &gt;= 9), IF($O50 &lt;&gt; "", $E50/$O50, ""), ""),"")</f>
        <v>#VALUE!</v>
      </c>
      <c r="Y50" s="10" t="e">
        <f>IF('FY2021'!$A52&lt;&gt;"",IF(AND(MONTH($K50) &lt;= 10, MONTH($L50) &gt;= 10), IF($O50 &lt;&gt; "", $E50/$O50, ""), ""),"")</f>
        <v>#VALUE!</v>
      </c>
      <c r="Z50" s="10" t="e">
        <f>IF('FY2021'!$A52&lt;&gt;"",IF(AND(MONTH($K50) &lt;= 11, MONTH($L50) &gt;= 11), IF($O50 &lt;&gt; "", $E50/$O50, ""), ""),"")</f>
        <v>#VALUE!</v>
      </c>
      <c r="AA50" s="10" t="e">
        <f>IF('FY2021'!$A52&lt;&gt;"",IF(AND(MONTH($K50) &lt;= 12, MONTH($L50) &gt;= 12), IF($O50 &lt;&gt; "", $E50/$O50, ""), ""),"")</f>
        <v>#VALUE!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 t="e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#VALUE!</v>
      </c>
      <c r="L51" s="7" t="e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#VALUE!</v>
      </c>
      <c r="M51" s="7" t="e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#VALUE!</v>
      </c>
      <c r="N51" s="7" t="e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#VALUE!</v>
      </c>
      <c r="O51" s="5" t="e">
        <f t="shared" si="0"/>
        <v>#VALUE!</v>
      </c>
      <c r="P51" s="10" t="e">
        <f>IF('FY2021'!$A53&lt;&gt;"",IF(AND(MONTH($K51) &lt;= 1, MONTH($L51) &gt;= 1), IF($O51 &lt;&gt; "", $E51/$O51, ""), ""),"")</f>
        <v>#VALUE!</v>
      </c>
      <c r="Q51" s="10" t="e">
        <f>IF('FY2021'!$A53&lt;&gt;"",IF(AND(MONTH($K51) &lt;= 2, MONTH($L51) &gt;= 2), IF($O51 &lt;&gt; "", $E51/$O51, ""), ""),"")</f>
        <v>#VALUE!</v>
      </c>
      <c r="R51" s="10" t="e">
        <f>IF('FY2021'!$A53&lt;&gt;"",IF(AND(MONTH($K51) &lt;= 3, MONTH($L51) &gt;= 3), IF($O51 &lt;&gt; "", $E51/$O51, ""), ""),"")</f>
        <v>#VALUE!</v>
      </c>
      <c r="S51" s="10" t="e">
        <f>IF('FY2021'!$A53&lt;&gt;"",IF(AND(MONTH($K51) &lt;= 4, MONTH($L51) &gt;= 4), IF($O51 &lt;&gt; "", $E51/$O51, ""), ""),"")</f>
        <v>#VALUE!</v>
      </c>
      <c r="T51" s="10" t="e">
        <f>IF('FY2021'!$A53&lt;&gt;"",IF(AND(MONTH($K51) &lt;= 5, MONTH($L51) &gt;= 5), IF($O51 &lt;&gt; "", $E51/$O51, ""), ""),"")</f>
        <v>#VALUE!</v>
      </c>
      <c r="U51" s="10" t="e">
        <f>IF('FY2021'!$A53&lt;&gt;"",IF(AND(MONTH($K51) &lt;= 6, MONTH($L51) &gt;= 6), IF($O51 &lt;&gt; "", $E51/$O51, ""), ""),"")</f>
        <v>#VALUE!</v>
      </c>
      <c r="V51" s="10" t="e">
        <f>IF('FY2021'!$A53&lt;&gt;"",IF(AND(MONTH($K51) &lt;= 7, MONTH($L51) &gt;= 7 ), IF($O51 &lt;&gt; "", $E51/$O51, ""), ""),"")</f>
        <v>#VALUE!</v>
      </c>
      <c r="W51" s="10" t="e">
        <f>IF('FY2021'!$A53&lt;&gt;"",IF(AND(MONTH($K51) &lt;= 8, MONTH($L51) &gt;= 8), IF($O51 &lt;&gt; "", $E51/$O51, ""), ""),"")</f>
        <v>#VALUE!</v>
      </c>
      <c r="X51" s="10" t="e">
        <f>IF('FY2021'!$A53&lt;&gt;"",IF(AND(MONTH($K51) &lt;= 9, MONTH($L51) &gt;= 9), IF($O51 &lt;&gt; "", $E51/$O51, ""), ""),"")</f>
        <v>#VALUE!</v>
      </c>
      <c r="Y51" s="10" t="e">
        <f>IF('FY2021'!$A53&lt;&gt;"",IF(AND(MONTH($K51) &lt;= 10, MONTH($L51) &gt;= 10), IF($O51 &lt;&gt; "", $E51/$O51, ""), ""),"")</f>
        <v>#VALUE!</v>
      </c>
      <c r="Z51" s="10" t="e">
        <f>IF('FY2021'!$A53&lt;&gt;"",IF(AND(MONTH($K51) &lt;= 11, MONTH($L51) &gt;= 11), IF($O51 &lt;&gt; "", $E51/$O51, ""), ""),"")</f>
        <v>#VALUE!</v>
      </c>
      <c r="AA51" s="10" t="e">
        <f>IF('FY2021'!$A53&lt;&gt;"",IF(AND(MONTH($K51) &lt;= 12, MONTH($L51) &gt;= 12), IF($O51 &lt;&gt; "", $E51/$O51, ""), ""),"")</f>
        <v>#VALUE!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 t="e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#VALUE!</v>
      </c>
      <c r="L52" s="7" t="e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#VALUE!</v>
      </c>
      <c r="M52" s="7" t="e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#VALUE!</v>
      </c>
      <c r="N52" s="7" t="e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#VALUE!</v>
      </c>
      <c r="O52" s="5" t="e">
        <f t="shared" si="0"/>
        <v>#VALUE!</v>
      </c>
      <c r="P52" s="10" t="e">
        <f>IF('FY2021'!$A54&lt;&gt;"",IF(AND(MONTH($K52) &lt;= 1, MONTH($L52) &gt;= 1), IF($O52 &lt;&gt; "", $E52/$O52, ""), ""),"")</f>
        <v>#VALUE!</v>
      </c>
      <c r="Q52" s="10" t="e">
        <f>IF('FY2021'!$A54&lt;&gt;"",IF(AND(MONTH($K52) &lt;= 2, MONTH($L52) &gt;= 2), IF($O52 &lt;&gt; "", $E52/$O52, ""), ""),"")</f>
        <v>#VALUE!</v>
      </c>
      <c r="R52" s="10" t="e">
        <f>IF('FY2021'!$A54&lt;&gt;"",IF(AND(MONTH($K52) &lt;= 3, MONTH($L52) &gt;= 3), IF($O52 &lt;&gt; "", $E52/$O52, ""), ""),"")</f>
        <v>#VALUE!</v>
      </c>
      <c r="S52" s="10" t="e">
        <f>IF('FY2021'!$A54&lt;&gt;"",IF(AND(MONTH($K52) &lt;= 4, MONTH($L52) &gt;= 4), IF($O52 &lt;&gt; "", $E52/$O52, ""), ""),"")</f>
        <v>#VALUE!</v>
      </c>
      <c r="T52" s="10" t="e">
        <f>IF('FY2021'!$A54&lt;&gt;"",IF(AND(MONTH($K52) &lt;= 5, MONTH($L52) &gt;= 5), IF($O52 &lt;&gt; "", $E52/$O52, ""), ""),"")</f>
        <v>#VALUE!</v>
      </c>
      <c r="U52" s="10" t="e">
        <f>IF('FY2021'!$A54&lt;&gt;"",IF(AND(MONTH($K52) &lt;= 6, MONTH($L52) &gt;= 6), IF($O52 &lt;&gt; "", $E52/$O52, ""), ""),"")</f>
        <v>#VALUE!</v>
      </c>
      <c r="V52" s="10" t="e">
        <f>IF('FY2021'!$A54&lt;&gt;"",IF(AND(MONTH($K52) &lt;= 7, MONTH($L52) &gt;= 7 ), IF($O52 &lt;&gt; "", $E52/$O52, ""), ""),"")</f>
        <v>#VALUE!</v>
      </c>
      <c r="W52" s="10" t="e">
        <f>IF('FY2021'!$A54&lt;&gt;"",IF(AND(MONTH($K52) &lt;= 8, MONTH($L52) &gt;= 8), IF($O52 &lt;&gt; "", $E52/$O52, ""), ""),"")</f>
        <v>#VALUE!</v>
      </c>
      <c r="X52" s="10" t="e">
        <f>IF('FY2021'!$A54&lt;&gt;"",IF(AND(MONTH($K52) &lt;= 9, MONTH($L52) &gt;= 9), IF($O52 &lt;&gt; "", $E52/$O52, ""), ""),"")</f>
        <v>#VALUE!</v>
      </c>
      <c r="Y52" s="10" t="e">
        <f>IF('FY2021'!$A54&lt;&gt;"",IF(AND(MONTH($K52) &lt;= 10, MONTH($L52) &gt;= 10), IF($O52 &lt;&gt; "", $E52/$O52, ""), ""),"")</f>
        <v>#VALUE!</v>
      </c>
      <c r="Z52" s="10" t="e">
        <f>IF('FY2021'!$A54&lt;&gt;"",IF(AND(MONTH($K52) &lt;= 11, MONTH($L52) &gt;= 11), IF($O52 &lt;&gt; "", $E52/$O52, ""), ""),"")</f>
        <v>#VALUE!</v>
      </c>
      <c r="AA52" s="10" t="e">
        <f>IF('FY2021'!$A54&lt;&gt;"",IF(AND(MONTH($K52) &lt;= 12, MONTH($L52) &gt;= 12), IF($O52 &lt;&gt; "", $E52/$O52, ""), ""),"")</f>
        <v>#VALUE!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 t="e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#VALUE!</v>
      </c>
      <c r="L53" s="7" t="e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#VALUE!</v>
      </c>
      <c r="M53" s="7" t="e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#VALUE!</v>
      </c>
      <c r="N53" s="7" t="e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#VALUE!</v>
      </c>
      <c r="O53" s="5" t="e">
        <f t="shared" si="0"/>
        <v>#VALUE!</v>
      </c>
      <c r="P53" s="10" t="e">
        <f>IF('FY2021'!$A55&lt;&gt;"",IF(AND(MONTH($K53) &lt;= 1, MONTH($L53) &gt;= 1), IF($O53 &lt;&gt; "", $E53/$O53, ""), ""),"")</f>
        <v>#VALUE!</v>
      </c>
      <c r="Q53" s="10" t="e">
        <f>IF('FY2021'!$A55&lt;&gt;"",IF(AND(MONTH($K53) &lt;= 2, MONTH($L53) &gt;= 2), IF($O53 &lt;&gt; "", $E53/$O53, ""), ""),"")</f>
        <v>#VALUE!</v>
      </c>
      <c r="R53" s="10" t="e">
        <f>IF('FY2021'!$A55&lt;&gt;"",IF(AND(MONTH($K53) &lt;= 3, MONTH($L53) &gt;= 3), IF($O53 &lt;&gt; "", $E53/$O53, ""), ""),"")</f>
        <v>#VALUE!</v>
      </c>
      <c r="S53" s="10" t="e">
        <f>IF('FY2021'!$A55&lt;&gt;"",IF(AND(MONTH($K53) &lt;= 4, MONTH($L53) &gt;= 4), IF($O53 &lt;&gt; "", $E53/$O53, ""), ""),"")</f>
        <v>#VALUE!</v>
      </c>
      <c r="T53" s="10" t="e">
        <f>IF('FY2021'!$A55&lt;&gt;"",IF(AND(MONTH($K53) &lt;= 5, MONTH($L53) &gt;= 5), IF($O53 &lt;&gt; "", $E53/$O53, ""), ""),"")</f>
        <v>#VALUE!</v>
      </c>
      <c r="U53" s="10" t="e">
        <f>IF('FY2021'!$A55&lt;&gt;"",IF(AND(MONTH($K53) &lt;= 6, MONTH($L53) &gt;= 6), IF($O53 &lt;&gt; "", $E53/$O53, ""), ""),"")</f>
        <v>#VALUE!</v>
      </c>
      <c r="V53" s="10" t="e">
        <f>IF('FY2021'!$A55&lt;&gt;"",IF(AND(MONTH($K53) &lt;= 7, MONTH($L53) &gt;= 7 ), IF($O53 &lt;&gt; "", $E53/$O53, ""), ""),"")</f>
        <v>#VALUE!</v>
      </c>
      <c r="W53" s="10" t="e">
        <f>IF('FY2021'!$A55&lt;&gt;"",IF(AND(MONTH($K53) &lt;= 8, MONTH($L53) &gt;= 8), IF($O53 &lt;&gt; "", $E53/$O53, ""), ""),"")</f>
        <v>#VALUE!</v>
      </c>
      <c r="X53" s="10" t="e">
        <f>IF('FY2021'!$A55&lt;&gt;"",IF(AND(MONTH($K53) &lt;= 9, MONTH($L53) &gt;= 9), IF($O53 &lt;&gt; "", $E53/$O53, ""), ""),"")</f>
        <v>#VALUE!</v>
      </c>
      <c r="Y53" s="10" t="e">
        <f>IF('FY2021'!$A55&lt;&gt;"",IF(AND(MONTH($K53) &lt;= 10, MONTH($L53) &gt;= 10), IF($O53 &lt;&gt; "", $E53/$O53, ""), ""),"")</f>
        <v>#VALUE!</v>
      </c>
      <c r="Z53" s="10" t="e">
        <f>IF('FY2021'!$A55&lt;&gt;"",IF(AND(MONTH($K53) &lt;= 11, MONTH($L53) &gt;= 11), IF($O53 &lt;&gt; "", $E53/$O53, ""), ""),"")</f>
        <v>#VALUE!</v>
      </c>
      <c r="AA53" s="10" t="e">
        <f>IF('FY2021'!$A55&lt;&gt;"",IF(AND(MONTH($K53) &lt;= 12, MONTH($L53) &gt;= 12), IF($O53 &lt;&gt; "", $E53/$O53, ""), ""),"")</f>
        <v>#VALUE!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 t="e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#VALUE!</v>
      </c>
      <c r="L54" s="7" t="e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#VALUE!</v>
      </c>
      <c r="M54" s="7" t="e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#VALUE!</v>
      </c>
      <c r="N54" s="7" t="e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#VALUE!</v>
      </c>
      <c r="O54" s="5" t="e">
        <f t="shared" si="0"/>
        <v>#VALUE!</v>
      </c>
      <c r="P54" s="10" t="e">
        <f>IF('FY2021'!$A56&lt;&gt;"",IF(AND(MONTH($K54) &lt;= 1, MONTH($L54) &gt;= 1), IF($O54 &lt;&gt; "", $E54/$O54, ""), ""),"")</f>
        <v>#VALUE!</v>
      </c>
      <c r="Q54" s="10" t="e">
        <f>IF('FY2021'!$A56&lt;&gt;"",IF(AND(MONTH($K54) &lt;= 2, MONTH($L54) &gt;= 2), IF($O54 &lt;&gt; "", $E54/$O54, ""), ""),"")</f>
        <v>#VALUE!</v>
      </c>
      <c r="R54" s="10" t="e">
        <f>IF('FY2021'!$A56&lt;&gt;"",IF(AND(MONTH($K54) &lt;= 3, MONTH($L54) &gt;= 3), IF($O54 &lt;&gt; "", $E54/$O54, ""), ""),"")</f>
        <v>#VALUE!</v>
      </c>
      <c r="S54" s="10" t="e">
        <f>IF('FY2021'!$A56&lt;&gt;"",IF(AND(MONTH($K54) &lt;= 4, MONTH($L54) &gt;= 4), IF($O54 &lt;&gt; "", $E54/$O54, ""), ""),"")</f>
        <v>#VALUE!</v>
      </c>
      <c r="T54" s="10" t="e">
        <f>IF('FY2021'!$A56&lt;&gt;"",IF(AND(MONTH($K54) &lt;= 5, MONTH($L54) &gt;= 5), IF($O54 &lt;&gt; "", $E54/$O54, ""), ""),"")</f>
        <v>#VALUE!</v>
      </c>
      <c r="U54" s="10" t="e">
        <f>IF('FY2021'!$A56&lt;&gt;"",IF(AND(MONTH($K54) &lt;= 6, MONTH($L54) &gt;= 6), IF($O54 &lt;&gt; "", $E54/$O54, ""), ""),"")</f>
        <v>#VALUE!</v>
      </c>
      <c r="V54" s="10" t="e">
        <f>IF('FY2021'!$A56&lt;&gt;"",IF(AND(MONTH($K54) &lt;= 7, MONTH($L54) &gt;= 7 ), IF($O54 &lt;&gt; "", $E54/$O54, ""), ""),"")</f>
        <v>#VALUE!</v>
      </c>
      <c r="W54" s="10" t="e">
        <f>IF('FY2021'!$A56&lt;&gt;"",IF(AND(MONTH($K54) &lt;= 8, MONTH($L54) &gt;= 8), IF($O54 &lt;&gt; "", $E54/$O54, ""), ""),"")</f>
        <v>#VALUE!</v>
      </c>
      <c r="X54" s="10" t="e">
        <f>IF('FY2021'!$A56&lt;&gt;"",IF(AND(MONTH($K54) &lt;= 9, MONTH($L54) &gt;= 9), IF($O54 &lt;&gt; "", $E54/$O54, ""), ""),"")</f>
        <v>#VALUE!</v>
      </c>
      <c r="Y54" s="10" t="e">
        <f>IF('FY2021'!$A56&lt;&gt;"",IF(AND(MONTH($K54) &lt;= 10, MONTH($L54) &gt;= 10), IF($O54 &lt;&gt; "", $E54/$O54, ""), ""),"")</f>
        <v>#VALUE!</v>
      </c>
      <c r="Z54" s="10" t="e">
        <f>IF('FY2021'!$A56&lt;&gt;"",IF(AND(MONTH($K54) &lt;= 11, MONTH($L54) &gt;= 11), IF($O54 &lt;&gt; "", $E54/$O54, ""), ""),"")</f>
        <v>#VALUE!</v>
      </c>
      <c r="AA54" s="10" t="e">
        <f>IF('FY2021'!$A56&lt;&gt;"",IF(AND(MONTH($K54) &lt;= 12, MONTH($L54) &gt;= 12), IF($O54 &lt;&gt; "", $E54/$O54, ""), ""),"")</f>
        <v>#VALUE!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 t="e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#VALUE!</v>
      </c>
      <c r="L55" s="7" t="e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#VALUE!</v>
      </c>
      <c r="M55" s="7" t="e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#VALUE!</v>
      </c>
      <c r="N55" s="7" t="e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#VALUE!</v>
      </c>
      <c r="O55" s="5" t="e">
        <f t="shared" si="0"/>
        <v>#VALUE!</v>
      </c>
      <c r="P55" s="10" t="e">
        <f>IF('FY2021'!$A57&lt;&gt;"",IF(AND(MONTH($K55) &lt;= 1, MONTH($L55) &gt;= 1), IF($O55 &lt;&gt; "", $E55/$O55, ""), ""),"")</f>
        <v>#VALUE!</v>
      </c>
      <c r="Q55" s="10" t="e">
        <f>IF('FY2021'!$A57&lt;&gt;"",IF(AND(MONTH($K55) &lt;= 2, MONTH($L55) &gt;= 2), IF($O55 &lt;&gt; "", $E55/$O55, ""), ""),"")</f>
        <v>#VALUE!</v>
      </c>
      <c r="R55" s="10" t="e">
        <f>IF('FY2021'!$A57&lt;&gt;"",IF(AND(MONTH($K55) &lt;= 3, MONTH($L55) &gt;= 3), IF($O55 &lt;&gt; "", $E55/$O55, ""), ""),"")</f>
        <v>#VALUE!</v>
      </c>
      <c r="S55" s="10" t="e">
        <f>IF('FY2021'!$A57&lt;&gt;"",IF(AND(MONTH($K55) &lt;= 4, MONTH($L55) &gt;= 4), IF($O55 &lt;&gt; "", $E55/$O55, ""), ""),"")</f>
        <v>#VALUE!</v>
      </c>
      <c r="T55" s="10" t="e">
        <f>IF('FY2021'!$A57&lt;&gt;"",IF(AND(MONTH($K55) &lt;= 5, MONTH($L55) &gt;= 5), IF($O55 &lt;&gt; "", $E55/$O55, ""), ""),"")</f>
        <v>#VALUE!</v>
      </c>
      <c r="U55" s="10" t="e">
        <f>IF('FY2021'!$A57&lt;&gt;"",IF(AND(MONTH($K55) &lt;= 6, MONTH($L55) &gt;= 6), IF($O55 &lt;&gt; "", $E55/$O55, ""), ""),"")</f>
        <v>#VALUE!</v>
      </c>
      <c r="V55" s="10" t="e">
        <f>IF('FY2021'!$A57&lt;&gt;"",IF(AND(MONTH($K55) &lt;= 7, MONTH($L55) &gt;= 7 ), IF($O55 &lt;&gt; "", $E55/$O55, ""), ""),"")</f>
        <v>#VALUE!</v>
      </c>
      <c r="W55" s="10" t="e">
        <f>IF('FY2021'!$A57&lt;&gt;"",IF(AND(MONTH($K55) &lt;= 8, MONTH($L55) &gt;= 8), IF($O55 &lt;&gt; "", $E55/$O55, ""), ""),"")</f>
        <v>#VALUE!</v>
      </c>
      <c r="X55" s="10" t="e">
        <f>IF('FY2021'!$A57&lt;&gt;"",IF(AND(MONTH($K55) &lt;= 9, MONTH($L55) &gt;= 9), IF($O55 &lt;&gt; "", $E55/$O55, ""), ""),"")</f>
        <v>#VALUE!</v>
      </c>
      <c r="Y55" s="10" t="e">
        <f>IF('FY2021'!$A57&lt;&gt;"",IF(AND(MONTH($K55) &lt;= 10, MONTH($L55) &gt;= 10), IF($O55 &lt;&gt; "", $E55/$O55, ""), ""),"")</f>
        <v>#VALUE!</v>
      </c>
      <c r="Z55" s="10" t="e">
        <f>IF('FY2021'!$A57&lt;&gt;"",IF(AND(MONTH($K55) &lt;= 11, MONTH($L55) &gt;= 11), IF($O55 &lt;&gt; "", $E55/$O55, ""), ""),"")</f>
        <v>#VALUE!</v>
      </c>
      <c r="AA55" s="10" t="e">
        <f>IF('FY2021'!$A57&lt;&gt;"",IF(AND(MONTH($K55) &lt;= 12, MONTH($L55) &gt;= 12), IF($O55 &lt;&gt; "", $E55/$O55, ""), ""),"")</f>
        <v>#VALUE!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 t="e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#VALUE!</v>
      </c>
      <c r="L56" s="7" t="e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#VALUE!</v>
      </c>
      <c r="M56" s="7" t="e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#VALUE!</v>
      </c>
      <c r="N56" s="7" t="e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#VALUE!</v>
      </c>
      <c r="O56" s="5" t="e">
        <f t="shared" si="0"/>
        <v>#VALUE!</v>
      </c>
      <c r="P56" s="10" t="e">
        <f>IF('FY2021'!$A58&lt;&gt;"",IF(AND(MONTH($K56) &lt;= 1, MONTH($L56) &gt;= 1), IF($O56 &lt;&gt; "", $E56/$O56, ""), ""),"")</f>
        <v>#VALUE!</v>
      </c>
      <c r="Q56" s="10" t="e">
        <f>IF('FY2021'!$A58&lt;&gt;"",IF(AND(MONTH($K56) &lt;= 2, MONTH($L56) &gt;= 2), IF($O56 &lt;&gt; "", $E56/$O56, ""), ""),"")</f>
        <v>#VALUE!</v>
      </c>
      <c r="R56" s="10" t="e">
        <f>IF('FY2021'!$A58&lt;&gt;"",IF(AND(MONTH($K56) &lt;= 3, MONTH($L56) &gt;= 3), IF($O56 &lt;&gt; "", $E56/$O56, ""), ""),"")</f>
        <v>#VALUE!</v>
      </c>
      <c r="S56" s="10" t="e">
        <f>IF('FY2021'!$A58&lt;&gt;"",IF(AND(MONTH($K56) &lt;= 4, MONTH($L56) &gt;= 4), IF($O56 &lt;&gt; "", $E56/$O56, ""), ""),"")</f>
        <v>#VALUE!</v>
      </c>
      <c r="T56" s="10" t="e">
        <f>IF('FY2021'!$A58&lt;&gt;"",IF(AND(MONTH($K56) &lt;= 5, MONTH($L56) &gt;= 5), IF($O56 &lt;&gt; "", $E56/$O56, ""), ""),"")</f>
        <v>#VALUE!</v>
      </c>
      <c r="U56" s="10" t="e">
        <f>IF('FY2021'!$A58&lt;&gt;"",IF(AND(MONTH($K56) &lt;= 6, MONTH($L56) &gt;= 6), IF($O56 &lt;&gt; "", $E56/$O56, ""), ""),"")</f>
        <v>#VALUE!</v>
      </c>
      <c r="V56" s="10" t="e">
        <f>IF('FY2021'!$A58&lt;&gt;"",IF(AND(MONTH($K56) &lt;= 7, MONTH($L56) &gt;= 7 ), IF($O56 &lt;&gt; "", $E56/$O56, ""), ""),"")</f>
        <v>#VALUE!</v>
      </c>
      <c r="W56" s="10" t="e">
        <f>IF('FY2021'!$A58&lt;&gt;"",IF(AND(MONTH($K56) &lt;= 8, MONTH($L56) &gt;= 8), IF($O56 &lt;&gt; "", $E56/$O56, ""), ""),"")</f>
        <v>#VALUE!</v>
      </c>
      <c r="X56" s="10" t="e">
        <f>IF('FY2021'!$A58&lt;&gt;"",IF(AND(MONTH($K56) &lt;= 9, MONTH($L56) &gt;= 9), IF($O56 &lt;&gt; "", $E56/$O56, ""), ""),"")</f>
        <v>#VALUE!</v>
      </c>
      <c r="Y56" s="10" t="e">
        <f>IF('FY2021'!$A58&lt;&gt;"",IF(AND(MONTH($K56) &lt;= 10, MONTH($L56) &gt;= 10), IF($O56 &lt;&gt; "", $E56/$O56, ""), ""),"")</f>
        <v>#VALUE!</v>
      </c>
      <c r="Z56" s="10" t="e">
        <f>IF('FY2021'!$A58&lt;&gt;"",IF(AND(MONTH($K56) &lt;= 11, MONTH($L56) &gt;= 11), IF($O56 &lt;&gt; "", $E56/$O56, ""), ""),"")</f>
        <v>#VALUE!</v>
      </c>
      <c r="AA56" s="10" t="e">
        <f>IF('FY2021'!$A58&lt;&gt;"",IF(AND(MONTH($K56) &lt;= 12, MONTH($L56) &gt;= 12), IF($O56 &lt;&gt; "", $E56/$O56, ""), ""),"")</f>
        <v>#VALUE!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 t="e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#VALUE!</v>
      </c>
      <c r="L57" s="7" t="e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#VALUE!</v>
      </c>
      <c r="M57" s="7" t="e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#VALUE!</v>
      </c>
      <c r="N57" s="7" t="e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#VALUE!</v>
      </c>
      <c r="O57" s="5" t="e">
        <f t="shared" si="0"/>
        <v>#VALUE!</v>
      </c>
      <c r="P57" s="10" t="e">
        <f>IF('FY2021'!$A59&lt;&gt;"",IF(AND(MONTH($K57) &lt;= 1, MONTH($L57) &gt;= 1), IF($O57 &lt;&gt; "", $E57/$O57, ""), ""),"")</f>
        <v>#VALUE!</v>
      </c>
      <c r="Q57" s="10" t="e">
        <f>IF('FY2021'!$A59&lt;&gt;"",IF(AND(MONTH($K57) &lt;= 2, MONTH($L57) &gt;= 2), IF($O57 &lt;&gt; "", $E57/$O57, ""), ""),"")</f>
        <v>#VALUE!</v>
      </c>
      <c r="R57" s="10" t="e">
        <f>IF('FY2021'!$A59&lt;&gt;"",IF(AND(MONTH($K57) &lt;= 3, MONTH($L57) &gt;= 3), IF($O57 &lt;&gt; "", $E57/$O57, ""), ""),"")</f>
        <v>#VALUE!</v>
      </c>
      <c r="S57" s="10" t="e">
        <f>IF('FY2021'!$A59&lt;&gt;"",IF(AND(MONTH($K57) &lt;= 4, MONTH($L57) &gt;= 4), IF($O57 &lt;&gt; "", $E57/$O57, ""), ""),"")</f>
        <v>#VALUE!</v>
      </c>
      <c r="T57" s="10" t="e">
        <f>IF('FY2021'!$A59&lt;&gt;"",IF(AND(MONTH($K57) &lt;= 5, MONTH($L57) &gt;= 5), IF($O57 &lt;&gt; "", $E57/$O57, ""), ""),"")</f>
        <v>#VALUE!</v>
      </c>
      <c r="U57" s="10" t="e">
        <f>IF('FY2021'!$A59&lt;&gt;"",IF(AND(MONTH($K57) &lt;= 6, MONTH($L57) &gt;= 6), IF($O57 &lt;&gt; "", $E57/$O57, ""), ""),"")</f>
        <v>#VALUE!</v>
      </c>
      <c r="V57" s="10" t="e">
        <f>IF('FY2021'!$A59&lt;&gt;"",IF(AND(MONTH($K57) &lt;= 7, MONTH($L57) &gt;= 7 ), IF($O57 &lt;&gt; "", $E57/$O57, ""), ""),"")</f>
        <v>#VALUE!</v>
      </c>
      <c r="W57" s="10" t="e">
        <f>IF('FY2021'!$A59&lt;&gt;"",IF(AND(MONTH($K57) &lt;= 8, MONTH($L57) &gt;= 8), IF($O57 &lt;&gt; "", $E57/$O57, ""), ""),"")</f>
        <v>#VALUE!</v>
      </c>
      <c r="X57" s="10" t="e">
        <f>IF('FY2021'!$A59&lt;&gt;"",IF(AND(MONTH($K57) &lt;= 9, MONTH($L57) &gt;= 9), IF($O57 &lt;&gt; "", $E57/$O57, ""), ""),"")</f>
        <v>#VALUE!</v>
      </c>
      <c r="Y57" s="10" t="e">
        <f>IF('FY2021'!$A59&lt;&gt;"",IF(AND(MONTH($K57) &lt;= 10, MONTH($L57) &gt;= 10), IF($O57 &lt;&gt; "", $E57/$O57, ""), ""),"")</f>
        <v>#VALUE!</v>
      </c>
      <c r="Z57" s="10" t="e">
        <f>IF('FY2021'!$A59&lt;&gt;"",IF(AND(MONTH($K57) &lt;= 11, MONTH($L57) &gt;= 11), IF($O57 &lt;&gt; "", $E57/$O57, ""), ""),"")</f>
        <v>#VALUE!</v>
      </c>
      <c r="AA57" s="10" t="e">
        <f>IF('FY2021'!$A59&lt;&gt;"",IF(AND(MONTH($K57) &lt;= 12, MONTH($L57) &gt;= 12), IF($O57 &lt;&gt; "", $E57/$O57, ""), ""),"")</f>
        <v>#VALUE!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 t="e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#VALUE!</v>
      </c>
      <c r="L58" s="7" t="e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#VALUE!</v>
      </c>
      <c r="M58" s="7" t="e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#VALUE!</v>
      </c>
      <c r="N58" s="7" t="e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#VALUE!</v>
      </c>
      <c r="O58" s="5" t="e">
        <f t="shared" si="0"/>
        <v>#VALUE!</v>
      </c>
      <c r="P58" s="10" t="e">
        <f>IF('FY2021'!$A60&lt;&gt;"",IF(AND(MONTH($K58) &lt;= 1, MONTH($L58) &gt;= 1), IF($O58 &lt;&gt; "", $E58/$O58, ""), ""),"")</f>
        <v>#VALUE!</v>
      </c>
      <c r="Q58" s="10" t="e">
        <f>IF('FY2021'!$A60&lt;&gt;"",IF(AND(MONTH($K58) &lt;= 2, MONTH($L58) &gt;= 2), IF($O58 &lt;&gt; "", $E58/$O58, ""), ""),"")</f>
        <v>#VALUE!</v>
      </c>
      <c r="R58" s="10" t="e">
        <f>IF('FY2021'!$A60&lt;&gt;"",IF(AND(MONTH($K58) &lt;= 3, MONTH($L58) &gt;= 3), IF($O58 &lt;&gt; "", $E58/$O58, ""), ""),"")</f>
        <v>#VALUE!</v>
      </c>
      <c r="S58" s="10" t="e">
        <f>IF('FY2021'!$A60&lt;&gt;"",IF(AND(MONTH($K58) &lt;= 4, MONTH($L58) &gt;= 4), IF($O58 &lt;&gt; "", $E58/$O58, ""), ""),"")</f>
        <v>#VALUE!</v>
      </c>
      <c r="T58" s="10" t="e">
        <f>IF('FY2021'!$A60&lt;&gt;"",IF(AND(MONTH($K58) &lt;= 5, MONTH($L58) &gt;= 5), IF($O58 &lt;&gt; "", $E58/$O58, ""), ""),"")</f>
        <v>#VALUE!</v>
      </c>
      <c r="U58" s="10" t="e">
        <f>IF('FY2021'!$A60&lt;&gt;"",IF(AND(MONTH($K58) &lt;= 6, MONTH($L58) &gt;= 6), IF($O58 &lt;&gt; "", $E58/$O58, ""), ""),"")</f>
        <v>#VALUE!</v>
      </c>
      <c r="V58" s="10" t="e">
        <f>IF('FY2021'!$A60&lt;&gt;"",IF(AND(MONTH($K58) &lt;= 7, MONTH($L58) &gt;= 7 ), IF($O58 &lt;&gt; "", $E58/$O58, ""), ""),"")</f>
        <v>#VALUE!</v>
      </c>
      <c r="W58" s="10" t="e">
        <f>IF('FY2021'!$A60&lt;&gt;"",IF(AND(MONTH($K58) &lt;= 8, MONTH($L58) &gt;= 8), IF($O58 &lt;&gt; "", $E58/$O58, ""), ""),"")</f>
        <v>#VALUE!</v>
      </c>
      <c r="X58" s="10" t="e">
        <f>IF('FY2021'!$A60&lt;&gt;"",IF(AND(MONTH($K58) &lt;= 9, MONTH($L58) &gt;= 9), IF($O58 &lt;&gt; "", $E58/$O58, ""), ""),"")</f>
        <v>#VALUE!</v>
      </c>
      <c r="Y58" s="10" t="e">
        <f>IF('FY2021'!$A60&lt;&gt;"",IF(AND(MONTH($K58) &lt;= 10, MONTH($L58) &gt;= 10), IF($O58 &lt;&gt; "", $E58/$O58, ""), ""),"")</f>
        <v>#VALUE!</v>
      </c>
      <c r="Z58" s="10" t="e">
        <f>IF('FY2021'!$A60&lt;&gt;"",IF(AND(MONTH($K58) &lt;= 11, MONTH($L58) &gt;= 11), IF($O58 &lt;&gt; "", $E58/$O58, ""), ""),"")</f>
        <v>#VALUE!</v>
      </c>
      <c r="AA58" s="10" t="e">
        <f>IF('FY2021'!$A60&lt;&gt;"",IF(AND(MONTH($K58) &lt;= 12, MONTH($L58) &gt;= 12), IF($O58 &lt;&gt; "", $E58/$O58, ""), ""),"")</f>
        <v>#VALUE!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 t="e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#VALUE!</v>
      </c>
      <c r="L59" s="7" t="e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#VALUE!</v>
      </c>
      <c r="M59" s="7" t="e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#VALUE!</v>
      </c>
      <c r="N59" s="7" t="e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#VALUE!</v>
      </c>
      <c r="O59" s="5" t="e">
        <f t="shared" si="0"/>
        <v>#VALUE!</v>
      </c>
      <c r="P59" s="10" t="e">
        <f>IF('FY2021'!$A61&lt;&gt;"",IF(AND(MONTH($K59) &lt;= 1, MONTH($L59) &gt;= 1), IF($O59 &lt;&gt; "", $E59/$O59, ""), ""),"")</f>
        <v>#VALUE!</v>
      </c>
      <c r="Q59" s="10" t="e">
        <f>IF('FY2021'!$A61&lt;&gt;"",IF(AND(MONTH($K59) &lt;= 2, MONTH($L59) &gt;= 2), IF($O59 &lt;&gt; "", $E59/$O59, ""), ""),"")</f>
        <v>#VALUE!</v>
      </c>
      <c r="R59" s="10" t="e">
        <f>IF('FY2021'!$A61&lt;&gt;"",IF(AND(MONTH($K59) &lt;= 3, MONTH($L59) &gt;= 3), IF($O59 &lt;&gt; "", $E59/$O59, ""), ""),"")</f>
        <v>#VALUE!</v>
      </c>
      <c r="S59" s="10" t="e">
        <f>IF('FY2021'!$A61&lt;&gt;"",IF(AND(MONTH($K59) &lt;= 4, MONTH($L59) &gt;= 4), IF($O59 &lt;&gt; "", $E59/$O59, ""), ""),"")</f>
        <v>#VALUE!</v>
      </c>
      <c r="T59" s="10" t="e">
        <f>IF('FY2021'!$A61&lt;&gt;"",IF(AND(MONTH($K59) &lt;= 5, MONTH($L59) &gt;= 5), IF($O59 &lt;&gt; "", $E59/$O59, ""), ""),"")</f>
        <v>#VALUE!</v>
      </c>
      <c r="U59" s="10" t="e">
        <f>IF('FY2021'!$A61&lt;&gt;"",IF(AND(MONTH($K59) &lt;= 6, MONTH($L59) &gt;= 6), IF($O59 &lt;&gt; "", $E59/$O59, ""), ""),"")</f>
        <v>#VALUE!</v>
      </c>
      <c r="V59" s="10" t="e">
        <f>IF('FY2021'!$A61&lt;&gt;"",IF(AND(MONTH($K59) &lt;= 7, MONTH($L59) &gt;= 7 ), IF($O59 &lt;&gt; "", $E59/$O59, ""), ""),"")</f>
        <v>#VALUE!</v>
      </c>
      <c r="W59" s="10" t="e">
        <f>IF('FY2021'!$A61&lt;&gt;"",IF(AND(MONTH($K59) &lt;= 8, MONTH($L59) &gt;= 8), IF($O59 &lt;&gt; "", $E59/$O59, ""), ""),"")</f>
        <v>#VALUE!</v>
      </c>
      <c r="X59" s="10" t="e">
        <f>IF('FY2021'!$A61&lt;&gt;"",IF(AND(MONTH($K59) &lt;= 9, MONTH($L59) &gt;= 9), IF($O59 &lt;&gt; "", $E59/$O59, ""), ""),"")</f>
        <v>#VALUE!</v>
      </c>
      <c r="Y59" s="10" t="e">
        <f>IF('FY2021'!$A61&lt;&gt;"",IF(AND(MONTH($K59) &lt;= 10, MONTH($L59) &gt;= 10), IF($O59 &lt;&gt; "", $E59/$O59, ""), ""),"")</f>
        <v>#VALUE!</v>
      </c>
      <c r="Z59" s="10" t="e">
        <f>IF('FY2021'!$A61&lt;&gt;"",IF(AND(MONTH($K59) &lt;= 11, MONTH($L59) &gt;= 11), IF($O59 &lt;&gt; "", $E59/$O59, ""), ""),"")</f>
        <v>#VALUE!</v>
      </c>
      <c r="AA59" s="10" t="e">
        <f>IF('FY2021'!$A61&lt;&gt;"",IF(AND(MONTH($K59) &lt;= 12, MONTH($L59) &gt;= 12), IF($O59 &lt;&gt; "", $E59/$O59, ""), ""),"")</f>
        <v>#VALUE!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 t="e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#VALUE!</v>
      </c>
      <c r="L60" s="7" t="e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#VALUE!</v>
      </c>
      <c r="M60" s="7" t="e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#VALUE!</v>
      </c>
      <c r="N60" s="7" t="e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#VALUE!</v>
      </c>
      <c r="O60" s="5" t="e">
        <f t="shared" si="0"/>
        <v>#VALUE!</v>
      </c>
      <c r="P60" s="10" t="e">
        <f>IF('FY2021'!$A62&lt;&gt;"",IF(AND(MONTH($K60) &lt;= 1, MONTH($L60) &gt;= 1), IF($O60 &lt;&gt; "", $E60/$O60, ""), ""),"")</f>
        <v>#VALUE!</v>
      </c>
      <c r="Q60" s="10" t="e">
        <f>IF('FY2021'!$A62&lt;&gt;"",IF(AND(MONTH($K60) &lt;= 2, MONTH($L60) &gt;= 2), IF($O60 &lt;&gt; "", $E60/$O60, ""), ""),"")</f>
        <v>#VALUE!</v>
      </c>
      <c r="R60" s="10" t="e">
        <f>IF('FY2021'!$A62&lt;&gt;"",IF(AND(MONTH($K60) &lt;= 3, MONTH($L60) &gt;= 3), IF($O60 &lt;&gt; "", $E60/$O60, ""), ""),"")</f>
        <v>#VALUE!</v>
      </c>
      <c r="S60" s="10" t="e">
        <f>IF('FY2021'!$A62&lt;&gt;"",IF(AND(MONTH($K60) &lt;= 4, MONTH($L60) &gt;= 4), IF($O60 &lt;&gt; "", $E60/$O60, ""), ""),"")</f>
        <v>#VALUE!</v>
      </c>
      <c r="T60" s="10" t="e">
        <f>IF('FY2021'!$A62&lt;&gt;"",IF(AND(MONTH($K60) &lt;= 5, MONTH($L60) &gt;= 5), IF($O60 &lt;&gt; "", $E60/$O60, ""), ""),"")</f>
        <v>#VALUE!</v>
      </c>
      <c r="U60" s="10" t="e">
        <f>IF('FY2021'!$A62&lt;&gt;"",IF(AND(MONTH($K60) &lt;= 6, MONTH($L60) &gt;= 6), IF($O60 &lt;&gt; "", $E60/$O60, ""), ""),"")</f>
        <v>#VALUE!</v>
      </c>
      <c r="V60" s="10" t="e">
        <f>IF('FY2021'!$A62&lt;&gt;"",IF(AND(MONTH($K60) &lt;= 7, MONTH($L60) &gt;= 7 ), IF($O60 &lt;&gt; "", $E60/$O60, ""), ""),"")</f>
        <v>#VALUE!</v>
      </c>
      <c r="W60" s="10" t="e">
        <f>IF('FY2021'!$A62&lt;&gt;"",IF(AND(MONTH($K60) &lt;= 8, MONTH($L60) &gt;= 8), IF($O60 &lt;&gt; "", $E60/$O60, ""), ""),"")</f>
        <v>#VALUE!</v>
      </c>
      <c r="X60" s="10" t="e">
        <f>IF('FY2021'!$A62&lt;&gt;"",IF(AND(MONTH($K60) &lt;= 9, MONTH($L60) &gt;= 9), IF($O60 &lt;&gt; "", $E60/$O60, ""), ""),"")</f>
        <v>#VALUE!</v>
      </c>
      <c r="Y60" s="10" t="e">
        <f>IF('FY2021'!$A62&lt;&gt;"",IF(AND(MONTH($K60) &lt;= 10, MONTH($L60) &gt;= 10), IF($O60 &lt;&gt; "", $E60/$O60, ""), ""),"")</f>
        <v>#VALUE!</v>
      </c>
      <c r="Z60" s="10" t="e">
        <f>IF('FY2021'!$A62&lt;&gt;"",IF(AND(MONTH($K60) &lt;= 11, MONTH($L60) &gt;= 11), IF($O60 &lt;&gt; "", $E60/$O60, ""), ""),"")</f>
        <v>#VALUE!</v>
      </c>
      <c r="AA60" s="10" t="e">
        <f>IF('FY2021'!$A62&lt;&gt;"",IF(AND(MONTH($K60) &lt;= 12, MONTH($L60) &gt;= 12), IF($O60 &lt;&gt; "", $E60/$O60, ""), ""),"")</f>
        <v>#VALUE!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 t="e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#VALUE!</v>
      </c>
      <c r="L61" s="7" t="e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#VALUE!</v>
      </c>
      <c r="M61" s="7" t="e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#VALUE!</v>
      </c>
      <c r="N61" s="7" t="e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#VALUE!</v>
      </c>
      <c r="O61" s="5" t="e">
        <f t="shared" si="0"/>
        <v>#VALUE!</v>
      </c>
      <c r="P61" s="10" t="e">
        <f>IF('FY2021'!$A63&lt;&gt;"",IF(AND(MONTH($K61) &lt;= 1, MONTH($L61) &gt;= 1), IF($O61 &lt;&gt; "", $E61/$O61, ""), ""),"")</f>
        <v>#VALUE!</v>
      </c>
      <c r="Q61" s="10" t="e">
        <f>IF('FY2021'!$A63&lt;&gt;"",IF(AND(MONTH($K61) &lt;= 2, MONTH($L61) &gt;= 2), IF($O61 &lt;&gt; "", $E61/$O61, ""), ""),"")</f>
        <v>#VALUE!</v>
      </c>
      <c r="R61" s="10" t="e">
        <f>IF('FY2021'!$A63&lt;&gt;"",IF(AND(MONTH($K61) &lt;= 3, MONTH($L61) &gt;= 3), IF($O61 &lt;&gt; "", $E61/$O61, ""), ""),"")</f>
        <v>#VALUE!</v>
      </c>
      <c r="S61" s="10" t="e">
        <f>IF('FY2021'!$A63&lt;&gt;"",IF(AND(MONTH($K61) &lt;= 4, MONTH($L61) &gt;= 4), IF($O61 &lt;&gt; "", $E61/$O61, ""), ""),"")</f>
        <v>#VALUE!</v>
      </c>
      <c r="T61" s="10" t="e">
        <f>IF('FY2021'!$A63&lt;&gt;"",IF(AND(MONTH($K61) &lt;= 5, MONTH($L61) &gt;= 5), IF($O61 &lt;&gt; "", $E61/$O61, ""), ""),"")</f>
        <v>#VALUE!</v>
      </c>
      <c r="U61" s="10" t="e">
        <f>IF('FY2021'!$A63&lt;&gt;"",IF(AND(MONTH($K61) &lt;= 6, MONTH($L61) &gt;= 6), IF($O61 &lt;&gt; "", $E61/$O61, ""), ""),"")</f>
        <v>#VALUE!</v>
      </c>
      <c r="V61" s="10" t="e">
        <f>IF('FY2021'!$A63&lt;&gt;"",IF(AND(MONTH($K61) &lt;= 7, MONTH($L61) &gt;= 7 ), IF($O61 &lt;&gt; "", $E61/$O61, ""), ""),"")</f>
        <v>#VALUE!</v>
      </c>
      <c r="W61" s="10" t="e">
        <f>IF('FY2021'!$A63&lt;&gt;"",IF(AND(MONTH($K61) &lt;= 8, MONTH($L61) &gt;= 8), IF($O61 &lt;&gt; "", $E61/$O61, ""), ""),"")</f>
        <v>#VALUE!</v>
      </c>
      <c r="X61" s="10" t="e">
        <f>IF('FY2021'!$A63&lt;&gt;"",IF(AND(MONTH($K61) &lt;= 9, MONTH($L61) &gt;= 9), IF($O61 &lt;&gt; "", $E61/$O61, ""), ""),"")</f>
        <v>#VALUE!</v>
      </c>
      <c r="Y61" s="10" t="e">
        <f>IF('FY2021'!$A63&lt;&gt;"",IF(AND(MONTH($K61) &lt;= 10, MONTH($L61) &gt;= 10), IF($O61 &lt;&gt; "", $E61/$O61, ""), ""),"")</f>
        <v>#VALUE!</v>
      </c>
      <c r="Z61" s="10" t="e">
        <f>IF('FY2021'!$A63&lt;&gt;"",IF(AND(MONTH($K61) &lt;= 11, MONTH($L61) &gt;= 11), IF($O61 &lt;&gt; "", $E61/$O61, ""), ""),"")</f>
        <v>#VALUE!</v>
      </c>
      <c r="AA61" s="10" t="e">
        <f>IF('FY2021'!$A63&lt;&gt;"",IF(AND(MONTH($K61) &lt;= 12, MONTH($L61) &gt;= 12), IF($O61 &lt;&gt; "", $E61/$O61, ""), ""),"")</f>
        <v>#VALUE!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 t="e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#VALUE!</v>
      </c>
      <c r="L62" s="7" t="e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#VALUE!</v>
      </c>
      <c r="M62" s="7" t="e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#VALUE!</v>
      </c>
      <c r="N62" s="7" t="e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#VALUE!</v>
      </c>
      <c r="O62" s="5" t="e">
        <f t="shared" si="0"/>
        <v>#VALUE!</v>
      </c>
      <c r="P62" s="10" t="e">
        <f>IF('FY2021'!$A64&lt;&gt;"",IF(AND(MONTH($K62) &lt;= 1, MONTH($L62) &gt;= 1), IF($O62 &lt;&gt; "", $E62/$O62, ""), ""),"")</f>
        <v>#VALUE!</v>
      </c>
      <c r="Q62" s="10" t="e">
        <f>IF('FY2021'!$A64&lt;&gt;"",IF(AND(MONTH($K62) &lt;= 2, MONTH($L62) &gt;= 2), IF($O62 &lt;&gt; "", $E62/$O62, ""), ""),"")</f>
        <v>#VALUE!</v>
      </c>
      <c r="R62" s="10" t="e">
        <f>IF('FY2021'!$A64&lt;&gt;"",IF(AND(MONTH($K62) &lt;= 3, MONTH($L62) &gt;= 3), IF($O62 &lt;&gt; "", $E62/$O62, ""), ""),"")</f>
        <v>#VALUE!</v>
      </c>
      <c r="S62" s="10" t="e">
        <f>IF('FY2021'!$A64&lt;&gt;"",IF(AND(MONTH($K62) &lt;= 4, MONTH($L62) &gt;= 4), IF($O62 &lt;&gt; "", $E62/$O62, ""), ""),"")</f>
        <v>#VALUE!</v>
      </c>
      <c r="T62" s="10" t="e">
        <f>IF('FY2021'!$A64&lt;&gt;"",IF(AND(MONTH($K62) &lt;= 5, MONTH($L62) &gt;= 5), IF($O62 &lt;&gt; "", $E62/$O62, ""), ""),"")</f>
        <v>#VALUE!</v>
      </c>
      <c r="U62" s="10" t="e">
        <f>IF('FY2021'!$A64&lt;&gt;"",IF(AND(MONTH($K62) &lt;= 6, MONTH($L62) &gt;= 6), IF($O62 &lt;&gt; "", $E62/$O62, ""), ""),"")</f>
        <v>#VALUE!</v>
      </c>
      <c r="V62" s="10" t="e">
        <f>IF('FY2021'!$A64&lt;&gt;"",IF(AND(MONTH($K62) &lt;= 7, MONTH($L62) &gt;= 7 ), IF($O62 &lt;&gt; "", $E62/$O62, ""), ""),"")</f>
        <v>#VALUE!</v>
      </c>
      <c r="W62" s="10" t="e">
        <f>IF('FY2021'!$A64&lt;&gt;"",IF(AND(MONTH($K62) &lt;= 8, MONTH($L62) &gt;= 8), IF($O62 &lt;&gt; "", $E62/$O62, ""), ""),"")</f>
        <v>#VALUE!</v>
      </c>
      <c r="X62" s="10" t="e">
        <f>IF('FY2021'!$A64&lt;&gt;"",IF(AND(MONTH($K62) &lt;= 9, MONTH($L62) &gt;= 9), IF($O62 &lt;&gt; "", $E62/$O62, ""), ""),"")</f>
        <v>#VALUE!</v>
      </c>
      <c r="Y62" s="10" t="e">
        <f>IF('FY2021'!$A64&lt;&gt;"",IF(AND(MONTH($K62) &lt;= 10, MONTH($L62) &gt;= 10), IF($O62 &lt;&gt; "", $E62/$O62, ""), ""),"")</f>
        <v>#VALUE!</v>
      </c>
      <c r="Z62" s="10" t="e">
        <f>IF('FY2021'!$A64&lt;&gt;"",IF(AND(MONTH($K62) &lt;= 11, MONTH($L62) &gt;= 11), IF($O62 &lt;&gt; "", $E62/$O62, ""), ""),"")</f>
        <v>#VALUE!</v>
      </c>
      <c r="AA62" s="10" t="e">
        <f>IF('FY2021'!$A64&lt;&gt;"",IF(AND(MONTH($K62) &lt;= 12, MONTH($L62) &gt;= 12), IF($O62 &lt;&gt; "", $E62/$O62, ""), ""),"")</f>
        <v>#VALUE!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 t="e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#VALUE!</v>
      </c>
      <c r="L63" s="7" t="e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#VALUE!</v>
      </c>
      <c r="M63" s="7" t="e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#VALUE!</v>
      </c>
      <c r="N63" s="7" t="e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#VALUE!</v>
      </c>
      <c r="O63" s="5" t="e">
        <f t="shared" si="0"/>
        <v>#VALUE!</v>
      </c>
      <c r="P63" s="10" t="e">
        <f>IF('FY2021'!$A65&lt;&gt;"",IF(AND(MONTH($K63) &lt;= 1, MONTH($L63) &gt;= 1), IF($O63 &lt;&gt; "", $E63/$O63, ""), ""),"")</f>
        <v>#VALUE!</v>
      </c>
      <c r="Q63" s="10" t="e">
        <f>IF('FY2021'!$A65&lt;&gt;"",IF(AND(MONTH($K63) &lt;= 2, MONTH($L63) &gt;= 2), IF($O63 &lt;&gt; "", $E63/$O63, ""), ""),"")</f>
        <v>#VALUE!</v>
      </c>
      <c r="R63" s="10" t="e">
        <f>IF('FY2021'!$A65&lt;&gt;"",IF(AND(MONTH($K63) &lt;= 3, MONTH($L63) &gt;= 3), IF($O63 &lt;&gt; "", $E63/$O63, ""), ""),"")</f>
        <v>#VALUE!</v>
      </c>
      <c r="S63" s="10" t="e">
        <f>IF('FY2021'!$A65&lt;&gt;"",IF(AND(MONTH($K63) &lt;= 4, MONTH($L63) &gt;= 4), IF($O63 &lt;&gt; "", $E63/$O63, ""), ""),"")</f>
        <v>#VALUE!</v>
      </c>
      <c r="T63" s="10" t="e">
        <f>IF('FY2021'!$A65&lt;&gt;"",IF(AND(MONTH($K63) &lt;= 5, MONTH($L63) &gt;= 5), IF($O63 &lt;&gt; "", $E63/$O63, ""), ""),"")</f>
        <v>#VALUE!</v>
      </c>
      <c r="U63" s="10" t="e">
        <f>IF('FY2021'!$A65&lt;&gt;"",IF(AND(MONTH($K63) &lt;= 6, MONTH($L63) &gt;= 6), IF($O63 &lt;&gt; "", $E63/$O63, ""), ""),"")</f>
        <v>#VALUE!</v>
      </c>
      <c r="V63" s="10" t="e">
        <f>IF('FY2021'!$A65&lt;&gt;"",IF(AND(MONTH($K63) &lt;= 7, MONTH($L63) &gt;= 7 ), IF($O63 &lt;&gt; "", $E63/$O63, ""), ""),"")</f>
        <v>#VALUE!</v>
      </c>
      <c r="W63" s="10" t="e">
        <f>IF('FY2021'!$A65&lt;&gt;"",IF(AND(MONTH($K63) &lt;= 8, MONTH($L63) &gt;= 8), IF($O63 &lt;&gt; "", $E63/$O63, ""), ""),"")</f>
        <v>#VALUE!</v>
      </c>
      <c r="X63" s="10" t="e">
        <f>IF('FY2021'!$A65&lt;&gt;"",IF(AND(MONTH($K63) &lt;= 9, MONTH($L63) &gt;= 9), IF($O63 &lt;&gt; "", $E63/$O63, ""), ""),"")</f>
        <v>#VALUE!</v>
      </c>
      <c r="Y63" s="10" t="e">
        <f>IF('FY2021'!$A65&lt;&gt;"",IF(AND(MONTH($K63) &lt;= 10, MONTH($L63) &gt;= 10), IF($O63 &lt;&gt; "", $E63/$O63, ""), ""),"")</f>
        <v>#VALUE!</v>
      </c>
      <c r="Z63" s="10" t="e">
        <f>IF('FY2021'!$A65&lt;&gt;"",IF(AND(MONTH($K63) &lt;= 11, MONTH($L63) &gt;= 11), IF($O63 &lt;&gt; "", $E63/$O63, ""), ""),"")</f>
        <v>#VALUE!</v>
      </c>
      <c r="AA63" s="10" t="e">
        <f>IF('FY2021'!$A65&lt;&gt;"",IF(AND(MONTH($K63) &lt;= 12, MONTH($L63) &gt;= 12), IF($O63 &lt;&gt; "", $E63/$O63, ""), ""),"")</f>
        <v>#VALUE!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 t="e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#VALUE!</v>
      </c>
      <c r="L64" s="7" t="e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#VALUE!</v>
      </c>
      <c r="M64" s="7" t="e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#VALUE!</v>
      </c>
      <c r="N64" s="7" t="e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#VALUE!</v>
      </c>
      <c r="O64" s="5" t="e">
        <f t="shared" si="0"/>
        <v>#VALUE!</v>
      </c>
      <c r="P64" s="10" t="e">
        <f>IF('FY2021'!$A66&lt;&gt;"",IF(AND(MONTH($K64) &lt;= 1, MONTH($L64) &gt;= 1), IF($O64 &lt;&gt; "", $E64/$O64, ""), ""),"")</f>
        <v>#VALUE!</v>
      </c>
      <c r="Q64" s="10" t="e">
        <f>IF('FY2021'!$A66&lt;&gt;"",IF(AND(MONTH($K64) &lt;= 2, MONTH($L64) &gt;= 2), IF($O64 &lt;&gt; "", $E64/$O64, ""), ""),"")</f>
        <v>#VALUE!</v>
      </c>
      <c r="R64" s="10" t="e">
        <f>IF('FY2021'!$A66&lt;&gt;"",IF(AND(MONTH($K64) &lt;= 3, MONTH($L64) &gt;= 3), IF($O64 &lt;&gt; "", $E64/$O64, ""), ""),"")</f>
        <v>#VALUE!</v>
      </c>
      <c r="S64" s="10" t="e">
        <f>IF('FY2021'!$A66&lt;&gt;"",IF(AND(MONTH($K64) &lt;= 4, MONTH($L64) &gt;= 4), IF($O64 &lt;&gt; "", $E64/$O64, ""), ""),"")</f>
        <v>#VALUE!</v>
      </c>
      <c r="T64" s="10" t="e">
        <f>IF('FY2021'!$A66&lt;&gt;"",IF(AND(MONTH($K64) &lt;= 5, MONTH($L64) &gt;= 5), IF($O64 &lt;&gt; "", $E64/$O64, ""), ""),"")</f>
        <v>#VALUE!</v>
      </c>
      <c r="U64" s="10" t="e">
        <f>IF('FY2021'!$A66&lt;&gt;"",IF(AND(MONTH($K64) &lt;= 6, MONTH($L64) &gt;= 6), IF($O64 &lt;&gt; "", $E64/$O64, ""), ""),"")</f>
        <v>#VALUE!</v>
      </c>
      <c r="V64" s="10" t="e">
        <f>IF('FY2021'!$A66&lt;&gt;"",IF(AND(MONTH($K64) &lt;= 7, MONTH($L64) &gt;= 7 ), IF($O64 &lt;&gt; "", $E64/$O64, ""), ""),"")</f>
        <v>#VALUE!</v>
      </c>
      <c r="W64" s="10" t="e">
        <f>IF('FY2021'!$A66&lt;&gt;"",IF(AND(MONTH($K64) &lt;= 8, MONTH($L64) &gt;= 8), IF($O64 &lt;&gt; "", $E64/$O64, ""), ""),"")</f>
        <v>#VALUE!</v>
      </c>
      <c r="X64" s="10" t="e">
        <f>IF('FY2021'!$A66&lt;&gt;"",IF(AND(MONTH($K64) &lt;= 9, MONTH($L64) &gt;= 9), IF($O64 &lt;&gt; "", $E64/$O64, ""), ""),"")</f>
        <v>#VALUE!</v>
      </c>
      <c r="Y64" s="10" t="e">
        <f>IF('FY2021'!$A66&lt;&gt;"",IF(AND(MONTH($K64) &lt;= 10, MONTH($L64) &gt;= 10), IF($O64 &lt;&gt; "", $E64/$O64, ""), ""),"")</f>
        <v>#VALUE!</v>
      </c>
      <c r="Z64" s="10" t="e">
        <f>IF('FY2021'!$A66&lt;&gt;"",IF(AND(MONTH($K64) &lt;= 11, MONTH($L64) &gt;= 11), IF($O64 &lt;&gt; "", $E64/$O64, ""), ""),"")</f>
        <v>#VALUE!</v>
      </c>
      <c r="AA64" s="10" t="e">
        <f>IF('FY2021'!$A66&lt;&gt;"",IF(AND(MONTH($K64) &lt;= 12, MONTH($L64) &gt;= 12), IF($O64 &lt;&gt; "", $E64/$O64, ""), ""),"")</f>
        <v>#VALUE!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 t="e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#VALUE!</v>
      </c>
      <c r="L65" s="7" t="e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#VALUE!</v>
      </c>
      <c r="M65" s="7" t="e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#VALUE!</v>
      </c>
      <c r="N65" s="7" t="e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#VALUE!</v>
      </c>
      <c r="O65" s="5" t="e">
        <f t="shared" si="0"/>
        <v>#VALUE!</v>
      </c>
      <c r="P65" s="10" t="e">
        <f>IF('FY2021'!$A67&lt;&gt;"",IF(AND(MONTH($K65) &lt;= 1, MONTH($L65) &gt;= 1), IF($O65 &lt;&gt; "", $E65/$O65, ""), ""),"")</f>
        <v>#VALUE!</v>
      </c>
      <c r="Q65" s="10" t="e">
        <f>IF('FY2021'!$A67&lt;&gt;"",IF(AND(MONTH($K65) &lt;= 2, MONTH($L65) &gt;= 2), IF($O65 &lt;&gt; "", $E65/$O65, ""), ""),"")</f>
        <v>#VALUE!</v>
      </c>
      <c r="R65" s="10" t="e">
        <f>IF('FY2021'!$A67&lt;&gt;"",IF(AND(MONTH($K65) &lt;= 3, MONTH($L65) &gt;= 3), IF($O65 &lt;&gt; "", $E65/$O65, ""), ""),"")</f>
        <v>#VALUE!</v>
      </c>
      <c r="S65" s="10" t="e">
        <f>IF('FY2021'!$A67&lt;&gt;"",IF(AND(MONTH($K65) &lt;= 4, MONTH($L65) &gt;= 4), IF($O65 &lt;&gt; "", $E65/$O65, ""), ""),"")</f>
        <v>#VALUE!</v>
      </c>
      <c r="T65" s="10" t="e">
        <f>IF('FY2021'!$A67&lt;&gt;"",IF(AND(MONTH($K65) &lt;= 5, MONTH($L65) &gt;= 5), IF($O65 &lt;&gt; "", $E65/$O65, ""), ""),"")</f>
        <v>#VALUE!</v>
      </c>
      <c r="U65" s="10" t="e">
        <f>IF('FY2021'!$A67&lt;&gt;"",IF(AND(MONTH($K65) &lt;= 6, MONTH($L65) &gt;= 6), IF($O65 &lt;&gt; "", $E65/$O65, ""), ""),"")</f>
        <v>#VALUE!</v>
      </c>
      <c r="V65" s="10" t="e">
        <f>IF('FY2021'!$A67&lt;&gt;"",IF(AND(MONTH($K65) &lt;= 7, MONTH($L65) &gt;= 7 ), IF($O65 &lt;&gt; "", $E65/$O65, ""), ""),"")</f>
        <v>#VALUE!</v>
      </c>
      <c r="W65" s="10" t="e">
        <f>IF('FY2021'!$A67&lt;&gt;"",IF(AND(MONTH($K65) &lt;= 8, MONTH($L65) &gt;= 8), IF($O65 &lt;&gt; "", $E65/$O65, ""), ""),"")</f>
        <v>#VALUE!</v>
      </c>
      <c r="X65" s="10" t="e">
        <f>IF('FY2021'!$A67&lt;&gt;"",IF(AND(MONTH($K65) &lt;= 9, MONTH($L65) &gt;= 9), IF($O65 &lt;&gt; "", $E65/$O65, ""), ""),"")</f>
        <v>#VALUE!</v>
      </c>
      <c r="Y65" s="10" t="e">
        <f>IF('FY2021'!$A67&lt;&gt;"",IF(AND(MONTH($K65) &lt;= 10, MONTH($L65) &gt;= 10), IF($O65 &lt;&gt; "", $E65/$O65, ""), ""),"")</f>
        <v>#VALUE!</v>
      </c>
      <c r="Z65" s="10" t="e">
        <f>IF('FY2021'!$A67&lt;&gt;"",IF(AND(MONTH($K65) &lt;= 11, MONTH($L65) &gt;= 11), IF($O65 &lt;&gt; "", $E65/$O65, ""), ""),"")</f>
        <v>#VALUE!</v>
      </c>
      <c r="AA65" s="10" t="e">
        <f>IF('FY2021'!$A67&lt;&gt;"",IF(AND(MONTH($K65) &lt;= 12, MONTH($L65) &gt;= 12), IF($O65 &lt;&gt; "", $E65/$O65, ""), ""),"")</f>
        <v>#VALUE!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 t="e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#VALUE!</v>
      </c>
      <c r="L66" s="7" t="e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#VALUE!</v>
      </c>
      <c r="M66" s="7" t="e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#VALUE!</v>
      </c>
      <c r="N66" s="7" t="e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#VALUE!</v>
      </c>
      <c r="O66" s="5" t="e">
        <f t="shared" si="0"/>
        <v>#VALUE!</v>
      </c>
      <c r="P66" s="10" t="e">
        <f>IF('FY2021'!$A68&lt;&gt;"",IF(AND(MONTH($K66) &lt;= 1, MONTH($L66) &gt;= 1), IF($O66 &lt;&gt; "", $E66/$O66, ""), ""),"")</f>
        <v>#VALUE!</v>
      </c>
      <c r="Q66" s="10" t="e">
        <f>IF('FY2021'!$A68&lt;&gt;"",IF(AND(MONTH($K66) &lt;= 2, MONTH($L66) &gt;= 2), IF($O66 &lt;&gt; "", $E66/$O66, ""), ""),"")</f>
        <v>#VALUE!</v>
      </c>
      <c r="R66" s="10" t="e">
        <f>IF('FY2021'!$A68&lt;&gt;"",IF(AND(MONTH($K66) &lt;= 3, MONTH($L66) &gt;= 3), IF($O66 &lt;&gt; "", $E66/$O66, ""), ""),"")</f>
        <v>#VALUE!</v>
      </c>
      <c r="S66" s="10" t="e">
        <f>IF('FY2021'!$A68&lt;&gt;"",IF(AND(MONTH($K66) &lt;= 4, MONTH($L66) &gt;= 4), IF($O66 &lt;&gt; "", $E66/$O66, ""), ""),"")</f>
        <v>#VALUE!</v>
      </c>
      <c r="T66" s="10" t="e">
        <f>IF('FY2021'!$A68&lt;&gt;"",IF(AND(MONTH($K66) &lt;= 5, MONTH($L66) &gt;= 5), IF($O66 &lt;&gt; "", $E66/$O66, ""), ""),"")</f>
        <v>#VALUE!</v>
      </c>
      <c r="U66" s="10" t="e">
        <f>IF('FY2021'!$A68&lt;&gt;"",IF(AND(MONTH($K66) &lt;= 6, MONTH($L66) &gt;= 6), IF($O66 &lt;&gt; "", $E66/$O66, ""), ""),"")</f>
        <v>#VALUE!</v>
      </c>
      <c r="V66" s="10" t="e">
        <f>IF('FY2021'!$A68&lt;&gt;"",IF(AND(MONTH($K66) &lt;= 7, MONTH($L66) &gt;= 7 ), IF($O66 &lt;&gt; "", $E66/$O66, ""), ""),"")</f>
        <v>#VALUE!</v>
      </c>
      <c r="W66" s="10" t="e">
        <f>IF('FY2021'!$A68&lt;&gt;"",IF(AND(MONTH($K66) &lt;= 8, MONTH($L66) &gt;= 8), IF($O66 &lt;&gt; "", $E66/$O66, ""), ""),"")</f>
        <v>#VALUE!</v>
      </c>
      <c r="X66" s="10" t="e">
        <f>IF('FY2021'!$A68&lt;&gt;"",IF(AND(MONTH($K66) &lt;= 9, MONTH($L66) &gt;= 9), IF($O66 &lt;&gt; "", $E66/$O66, ""), ""),"")</f>
        <v>#VALUE!</v>
      </c>
      <c r="Y66" s="10" t="e">
        <f>IF('FY2021'!$A68&lt;&gt;"",IF(AND(MONTH($K66) &lt;= 10, MONTH($L66) &gt;= 10), IF($O66 &lt;&gt; "", $E66/$O66, ""), ""),"")</f>
        <v>#VALUE!</v>
      </c>
      <c r="Z66" s="10" t="e">
        <f>IF('FY2021'!$A68&lt;&gt;"",IF(AND(MONTH($K66) &lt;= 11, MONTH($L66) &gt;= 11), IF($O66 &lt;&gt; "", $E66/$O66, ""), ""),"")</f>
        <v>#VALUE!</v>
      </c>
      <c r="AA66" s="10" t="e">
        <f>IF('FY2021'!$A68&lt;&gt;"",IF(AND(MONTH($K66) &lt;= 12, MONTH($L66) &gt;= 12), IF($O66 &lt;&gt; "", $E66/$O66, ""), ""),"")</f>
        <v>#VALUE!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 t="e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#VALUE!</v>
      </c>
      <c r="L67" s="7" t="e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#VALUE!</v>
      </c>
      <c r="M67" s="7" t="e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#VALUE!</v>
      </c>
      <c r="N67" s="7" t="e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IF('FY2021'!$A69&lt;&gt;"",IF(AND(MONTH($K67) &lt;= 1, MONTH($L67) &gt;= 1), IF($O67 &lt;&gt; "", $E67/$O67, ""), ""),"")</f>
        <v>#VALUE!</v>
      </c>
      <c r="Q67" s="10" t="e">
        <f>IF('FY2021'!$A69&lt;&gt;"",IF(AND(MONTH($K67) &lt;= 2, MONTH($L67) &gt;= 2), IF($O67 &lt;&gt; "", $E67/$O67, ""), ""),"")</f>
        <v>#VALUE!</v>
      </c>
      <c r="R67" s="10" t="e">
        <f>IF('FY2021'!$A69&lt;&gt;"",IF(AND(MONTH($K67) &lt;= 3, MONTH($L67) &gt;= 3), IF($O67 &lt;&gt; "", $E67/$O67, ""), ""),"")</f>
        <v>#VALUE!</v>
      </c>
      <c r="S67" s="10" t="e">
        <f>IF('FY2021'!$A69&lt;&gt;"",IF(AND(MONTH($K67) &lt;= 4, MONTH($L67) &gt;= 4), IF($O67 &lt;&gt; "", $E67/$O67, ""), ""),"")</f>
        <v>#VALUE!</v>
      </c>
      <c r="T67" s="10" t="e">
        <f>IF('FY2021'!$A69&lt;&gt;"",IF(AND(MONTH($K67) &lt;= 5, MONTH($L67) &gt;= 5), IF($O67 &lt;&gt; "", $E67/$O67, ""), ""),"")</f>
        <v>#VALUE!</v>
      </c>
      <c r="U67" s="10" t="e">
        <f>IF('FY2021'!$A69&lt;&gt;"",IF(AND(MONTH($K67) &lt;= 6, MONTH($L67) &gt;= 6), IF($O67 &lt;&gt; "", $E67/$O67, ""), ""),"")</f>
        <v>#VALUE!</v>
      </c>
      <c r="V67" s="10" t="e">
        <f>IF('FY2021'!$A69&lt;&gt;"",IF(AND(MONTH($K67) &lt;= 7, MONTH($L67) &gt;= 7 ), IF($O67 &lt;&gt; "", $E67/$O67, ""), ""),"")</f>
        <v>#VALUE!</v>
      </c>
      <c r="W67" s="10" t="e">
        <f>IF('FY2021'!$A69&lt;&gt;"",IF(AND(MONTH($K67) &lt;= 8, MONTH($L67) &gt;= 8), IF($O67 &lt;&gt; "", $E67/$O67, ""), ""),"")</f>
        <v>#VALUE!</v>
      </c>
      <c r="X67" s="10" t="e">
        <f>IF('FY2021'!$A69&lt;&gt;"",IF(AND(MONTH($K67) &lt;= 9, MONTH($L67) &gt;= 9), IF($O67 &lt;&gt; "", $E67/$O67, ""), ""),"")</f>
        <v>#VALUE!</v>
      </c>
      <c r="Y67" s="10" t="e">
        <f>IF('FY2021'!$A69&lt;&gt;"",IF(AND(MONTH($K67) &lt;= 10, MONTH($L67) &gt;= 10), IF($O67 &lt;&gt; "", $E67/$O67, ""), ""),"")</f>
        <v>#VALUE!</v>
      </c>
      <c r="Z67" s="10" t="e">
        <f>IF('FY2021'!$A69&lt;&gt;"",IF(AND(MONTH($K67) &lt;= 11, MONTH($L67) &gt;= 11), IF($O67 &lt;&gt; "", $E67/$O67, ""), ""),"")</f>
        <v>#VALUE!</v>
      </c>
      <c r="AA67" s="10" t="e">
        <f>IF('FY2021'!$A69&lt;&gt;"",IF(AND(MONTH($K67) &lt;= 12, MONTH($L67) &gt;= 12), IF($O67 &lt;&gt; "", $E67/$O67, ""), ""),"")</f>
        <v>#VALUE!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 t="e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#VALUE!</v>
      </c>
      <c r="L68" s="7" t="e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#VALUE!</v>
      </c>
      <c r="M68" s="7" t="e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#VALUE!</v>
      </c>
      <c r="N68" s="7" t="e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#VALUE!</v>
      </c>
      <c r="O68" s="5" t="e">
        <f t="shared" si="1"/>
        <v>#VALUE!</v>
      </c>
      <c r="P68" s="10" t="e">
        <f>IF('FY2021'!$A70&lt;&gt;"",IF(AND(MONTH($K68) &lt;= 1, MONTH($L68) &gt;= 1), IF($O68 &lt;&gt; "", $E68/$O68, ""), ""),"")</f>
        <v>#VALUE!</v>
      </c>
      <c r="Q68" s="10" t="e">
        <f>IF('FY2021'!$A70&lt;&gt;"",IF(AND(MONTH($K68) &lt;= 2, MONTH($L68) &gt;= 2), IF($O68 &lt;&gt; "", $E68/$O68, ""), ""),"")</f>
        <v>#VALUE!</v>
      </c>
      <c r="R68" s="10" t="e">
        <f>IF('FY2021'!$A70&lt;&gt;"",IF(AND(MONTH($K68) &lt;= 3, MONTH($L68) &gt;= 3), IF($O68 &lt;&gt; "", $E68/$O68, ""), ""),"")</f>
        <v>#VALUE!</v>
      </c>
      <c r="S68" s="10" t="e">
        <f>IF('FY2021'!$A70&lt;&gt;"",IF(AND(MONTH($K68) &lt;= 4, MONTH($L68) &gt;= 4), IF($O68 &lt;&gt; "", $E68/$O68, ""), ""),"")</f>
        <v>#VALUE!</v>
      </c>
      <c r="T68" s="10" t="e">
        <f>IF('FY2021'!$A70&lt;&gt;"",IF(AND(MONTH($K68) &lt;= 5, MONTH($L68) &gt;= 5), IF($O68 &lt;&gt; "", $E68/$O68, ""), ""),"")</f>
        <v>#VALUE!</v>
      </c>
      <c r="U68" s="10" t="e">
        <f>IF('FY2021'!$A70&lt;&gt;"",IF(AND(MONTH($K68) &lt;= 6, MONTH($L68) &gt;= 6), IF($O68 &lt;&gt; "", $E68/$O68, ""), ""),"")</f>
        <v>#VALUE!</v>
      </c>
      <c r="V68" s="10" t="e">
        <f>IF('FY2021'!$A70&lt;&gt;"",IF(AND(MONTH($K68) &lt;= 7, MONTH($L68) &gt;= 7 ), IF($O68 &lt;&gt; "", $E68/$O68, ""), ""),"")</f>
        <v>#VALUE!</v>
      </c>
      <c r="W68" s="10" t="e">
        <f>IF('FY2021'!$A70&lt;&gt;"",IF(AND(MONTH($K68) &lt;= 8, MONTH($L68) &gt;= 8), IF($O68 &lt;&gt; "", $E68/$O68, ""), ""),"")</f>
        <v>#VALUE!</v>
      </c>
      <c r="X68" s="10" t="e">
        <f>IF('FY2021'!$A70&lt;&gt;"",IF(AND(MONTH($K68) &lt;= 9, MONTH($L68) &gt;= 9), IF($O68 &lt;&gt; "", $E68/$O68, ""), ""),"")</f>
        <v>#VALUE!</v>
      </c>
      <c r="Y68" s="10" t="e">
        <f>IF('FY2021'!$A70&lt;&gt;"",IF(AND(MONTH($K68) &lt;= 10, MONTH($L68) &gt;= 10), IF($O68 &lt;&gt; "", $E68/$O68, ""), ""),"")</f>
        <v>#VALUE!</v>
      </c>
      <c r="Z68" s="10" t="e">
        <f>IF('FY2021'!$A70&lt;&gt;"",IF(AND(MONTH($K68) &lt;= 11, MONTH($L68) &gt;= 11), IF($O68 &lt;&gt; "", $E68/$O68, ""), ""),"")</f>
        <v>#VALUE!</v>
      </c>
      <c r="AA68" s="10" t="e">
        <f>IF('FY2021'!$A70&lt;&gt;"",IF(AND(MONTH($K68) &lt;= 12, MONTH($L68) &gt;= 12), IF($O68 &lt;&gt; "", $E68/$O68, ""), ""),"")</f>
        <v>#VALUE!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 t="e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#VALUE!</v>
      </c>
      <c r="L69" s="7" t="e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#VALUE!</v>
      </c>
      <c r="M69" s="7" t="e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#VALUE!</v>
      </c>
      <c r="N69" s="7" t="e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#VALUE!</v>
      </c>
      <c r="O69" s="5" t="e">
        <f t="shared" si="1"/>
        <v>#VALUE!</v>
      </c>
      <c r="P69" s="10" t="e">
        <f>IF('FY2021'!$A71&lt;&gt;"",IF(AND(MONTH($K69) &lt;= 1, MONTH($L69) &gt;= 1), IF($O69 &lt;&gt; "", $E69/$O69, ""), ""),"")</f>
        <v>#VALUE!</v>
      </c>
      <c r="Q69" s="10" t="e">
        <f>IF('FY2021'!$A71&lt;&gt;"",IF(AND(MONTH($K69) &lt;= 2, MONTH($L69) &gt;= 2), IF($O69 &lt;&gt; "", $E69/$O69, ""), ""),"")</f>
        <v>#VALUE!</v>
      </c>
      <c r="R69" s="10" t="e">
        <f>IF('FY2021'!$A71&lt;&gt;"",IF(AND(MONTH($K69) &lt;= 3, MONTH($L69) &gt;= 3), IF($O69 &lt;&gt; "", $E69/$O69, ""), ""),"")</f>
        <v>#VALUE!</v>
      </c>
      <c r="S69" s="10" t="e">
        <f>IF('FY2021'!$A71&lt;&gt;"",IF(AND(MONTH($K69) &lt;= 4, MONTH($L69) &gt;= 4), IF($O69 &lt;&gt; "", $E69/$O69, ""), ""),"")</f>
        <v>#VALUE!</v>
      </c>
      <c r="T69" s="10" t="e">
        <f>IF('FY2021'!$A71&lt;&gt;"",IF(AND(MONTH($K69) &lt;= 5, MONTH($L69) &gt;= 5), IF($O69 &lt;&gt; "", $E69/$O69, ""), ""),"")</f>
        <v>#VALUE!</v>
      </c>
      <c r="U69" s="10" t="e">
        <f>IF('FY2021'!$A71&lt;&gt;"",IF(AND(MONTH($K69) &lt;= 6, MONTH($L69) &gt;= 6), IF($O69 &lt;&gt; "", $E69/$O69, ""), ""),"")</f>
        <v>#VALUE!</v>
      </c>
      <c r="V69" s="10" t="e">
        <f>IF('FY2021'!$A71&lt;&gt;"",IF(AND(MONTH($K69) &lt;= 7, MONTH($L69) &gt;= 7 ), IF($O69 &lt;&gt; "", $E69/$O69, ""), ""),"")</f>
        <v>#VALUE!</v>
      </c>
      <c r="W69" s="10" t="e">
        <f>IF('FY2021'!$A71&lt;&gt;"",IF(AND(MONTH($K69) &lt;= 8, MONTH($L69) &gt;= 8), IF($O69 &lt;&gt; "", $E69/$O69, ""), ""),"")</f>
        <v>#VALUE!</v>
      </c>
      <c r="X69" s="10" t="e">
        <f>IF('FY2021'!$A71&lt;&gt;"",IF(AND(MONTH($K69) &lt;= 9, MONTH($L69) &gt;= 9), IF($O69 &lt;&gt; "", $E69/$O69, ""), ""),"")</f>
        <v>#VALUE!</v>
      </c>
      <c r="Y69" s="10" t="e">
        <f>IF('FY2021'!$A71&lt;&gt;"",IF(AND(MONTH($K69) &lt;= 10, MONTH($L69) &gt;= 10), IF($O69 &lt;&gt; "", $E69/$O69, ""), ""),"")</f>
        <v>#VALUE!</v>
      </c>
      <c r="Z69" s="10" t="e">
        <f>IF('FY2021'!$A71&lt;&gt;"",IF(AND(MONTH($K69) &lt;= 11, MONTH($L69) &gt;= 11), IF($O69 &lt;&gt; "", $E69/$O69, ""), ""),"")</f>
        <v>#VALUE!</v>
      </c>
      <c r="AA69" s="10" t="e">
        <f>IF('FY2021'!$A71&lt;&gt;"",IF(AND(MONTH($K69) &lt;= 12, MONTH($L69) &gt;= 12), IF($O69 &lt;&gt; "", $E69/$O69, ""), ""),"")</f>
        <v>#VALUE!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 t="e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#VALUE!</v>
      </c>
      <c r="L70" s="7" t="e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#VALUE!</v>
      </c>
      <c r="M70" s="7" t="e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#VALUE!</v>
      </c>
      <c r="N70" s="7" t="e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#VALUE!</v>
      </c>
      <c r="O70" s="5" t="e">
        <f t="shared" si="1"/>
        <v>#VALUE!</v>
      </c>
      <c r="P70" s="10" t="e">
        <f>IF('FY2021'!$A72&lt;&gt;"",IF(AND(MONTH($K70) &lt;= 1, MONTH($L70) &gt;= 1), IF($O70 &lt;&gt; "", $E70/$O70, ""), ""),"")</f>
        <v>#VALUE!</v>
      </c>
      <c r="Q70" s="10" t="e">
        <f>IF('FY2021'!$A72&lt;&gt;"",IF(AND(MONTH($K70) &lt;= 2, MONTH($L70) &gt;= 2), IF($O70 &lt;&gt; "", $E70/$O70, ""), ""),"")</f>
        <v>#VALUE!</v>
      </c>
      <c r="R70" s="10" t="e">
        <f>IF('FY2021'!$A72&lt;&gt;"",IF(AND(MONTH($K70) &lt;= 3, MONTH($L70) &gt;= 3), IF($O70 &lt;&gt; "", $E70/$O70, ""), ""),"")</f>
        <v>#VALUE!</v>
      </c>
      <c r="S70" s="10" t="e">
        <f>IF('FY2021'!$A72&lt;&gt;"",IF(AND(MONTH($K70) &lt;= 4, MONTH($L70) &gt;= 4), IF($O70 &lt;&gt; "", $E70/$O70, ""), ""),"")</f>
        <v>#VALUE!</v>
      </c>
      <c r="T70" s="10" t="e">
        <f>IF('FY2021'!$A72&lt;&gt;"",IF(AND(MONTH($K70) &lt;= 5, MONTH($L70) &gt;= 5), IF($O70 &lt;&gt; "", $E70/$O70, ""), ""),"")</f>
        <v>#VALUE!</v>
      </c>
      <c r="U70" s="10" t="e">
        <f>IF('FY2021'!$A72&lt;&gt;"",IF(AND(MONTH($K70) &lt;= 6, MONTH($L70) &gt;= 6), IF($O70 &lt;&gt; "", $E70/$O70, ""), ""),"")</f>
        <v>#VALUE!</v>
      </c>
      <c r="V70" s="10" t="e">
        <f>IF('FY2021'!$A72&lt;&gt;"",IF(AND(MONTH($K70) &lt;= 7, MONTH($L70) &gt;= 7 ), IF($O70 &lt;&gt; "", $E70/$O70, ""), ""),"")</f>
        <v>#VALUE!</v>
      </c>
      <c r="W70" s="10" t="e">
        <f>IF('FY2021'!$A72&lt;&gt;"",IF(AND(MONTH($K70) &lt;= 8, MONTH($L70) &gt;= 8), IF($O70 &lt;&gt; "", $E70/$O70, ""), ""),"")</f>
        <v>#VALUE!</v>
      </c>
      <c r="X70" s="10" t="e">
        <f>IF('FY2021'!$A72&lt;&gt;"",IF(AND(MONTH($K70) &lt;= 9, MONTH($L70) &gt;= 9), IF($O70 &lt;&gt; "", $E70/$O70, ""), ""),"")</f>
        <v>#VALUE!</v>
      </c>
      <c r="Y70" s="10" t="e">
        <f>IF('FY2021'!$A72&lt;&gt;"",IF(AND(MONTH($K70) &lt;= 10, MONTH($L70) &gt;= 10), IF($O70 &lt;&gt; "", $E70/$O70, ""), ""),"")</f>
        <v>#VALUE!</v>
      </c>
      <c r="Z70" s="10" t="e">
        <f>IF('FY2021'!$A72&lt;&gt;"",IF(AND(MONTH($K70) &lt;= 11, MONTH($L70) &gt;= 11), IF($O70 &lt;&gt; "", $E70/$O70, ""), ""),"")</f>
        <v>#VALUE!</v>
      </c>
      <c r="AA70" s="10" t="e">
        <f>IF('FY2021'!$A72&lt;&gt;"",IF(AND(MONTH($K70) &lt;= 12, MONTH($L70) &gt;= 12), IF($O70 &lt;&gt; "", $E70/$O70, ""), ""),"")</f>
        <v>#VALUE!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 t="e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#VALUE!</v>
      </c>
      <c r="L71" s="7" t="e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#VALUE!</v>
      </c>
      <c r="M71" s="7" t="e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#VALUE!</v>
      </c>
      <c r="N71" s="7" t="e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#VALUE!</v>
      </c>
      <c r="O71" s="5" t="e">
        <f t="shared" si="1"/>
        <v>#VALUE!</v>
      </c>
      <c r="P71" s="10" t="e">
        <f>IF('FY2021'!$A73&lt;&gt;"",IF(AND(MONTH($K71) &lt;= 1, MONTH($L71) &gt;= 1), IF($O71 &lt;&gt; "", $E71/$O71, ""), ""),"")</f>
        <v>#VALUE!</v>
      </c>
      <c r="Q71" s="10" t="e">
        <f>IF('FY2021'!$A73&lt;&gt;"",IF(AND(MONTH($K71) &lt;= 2, MONTH($L71) &gt;= 2), IF($O71 &lt;&gt; "", $E71/$O71, ""), ""),"")</f>
        <v>#VALUE!</v>
      </c>
      <c r="R71" s="10" t="e">
        <f>IF('FY2021'!$A73&lt;&gt;"",IF(AND(MONTH($K71) &lt;= 3, MONTH($L71) &gt;= 3), IF($O71 &lt;&gt; "", $E71/$O71, ""), ""),"")</f>
        <v>#VALUE!</v>
      </c>
      <c r="S71" s="10" t="e">
        <f>IF('FY2021'!$A73&lt;&gt;"",IF(AND(MONTH($K71) &lt;= 4, MONTH($L71) &gt;= 4), IF($O71 &lt;&gt; "", $E71/$O71, ""), ""),"")</f>
        <v>#VALUE!</v>
      </c>
      <c r="T71" s="10" t="e">
        <f>IF('FY2021'!$A73&lt;&gt;"",IF(AND(MONTH($K71) &lt;= 5, MONTH($L71) &gt;= 5), IF($O71 &lt;&gt; "", $E71/$O71, ""), ""),"")</f>
        <v>#VALUE!</v>
      </c>
      <c r="U71" s="10" t="e">
        <f>IF('FY2021'!$A73&lt;&gt;"",IF(AND(MONTH($K71) &lt;= 6, MONTH($L71) &gt;= 6), IF($O71 &lt;&gt; "", $E71/$O71, ""), ""),"")</f>
        <v>#VALUE!</v>
      </c>
      <c r="V71" s="10" t="e">
        <f>IF('FY2021'!$A73&lt;&gt;"",IF(AND(MONTH($K71) &lt;= 7, MONTH($L71) &gt;= 7 ), IF($O71 &lt;&gt; "", $E71/$O71, ""), ""),"")</f>
        <v>#VALUE!</v>
      </c>
      <c r="W71" s="10" t="e">
        <f>IF('FY2021'!$A73&lt;&gt;"",IF(AND(MONTH($K71) &lt;= 8, MONTH($L71) &gt;= 8), IF($O71 &lt;&gt; "", $E71/$O71, ""), ""),"")</f>
        <v>#VALUE!</v>
      </c>
      <c r="X71" s="10" t="e">
        <f>IF('FY2021'!$A73&lt;&gt;"",IF(AND(MONTH($K71) &lt;= 9, MONTH($L71) &gt;= 9), IF($O71 &lt;&gt; "", $E71/$O71, ""), ""),"")</f>
        <v>#VALUE!</v>
      </c>
      <c r="Y71" s="10" t="e">
        <f>IF('FY2021'!$A73&lt;&gt;"",IF(AND(MONTH($K71) &lt;= 10, MONTH($L71) &gt;= 10), IF($O71 &lt;&gt; "", $E71/$O71, ""), ""),"")</f>
        <v>#VALUE!</v>
      </c>
      <c r="Z71" s="10" t="e">
        <f>IF('FY2021'!$A73&lt;&gt;"",IF(AND(MONTH($K71) &lt;= 11, MONTH($L71) &gt;= 11), IF($O71 &lt;&gt; "", $E71/$O71, ""), ""),"")</f>
        <v>#VALUE!</v>
      </c>
      <c r="AA71" s="10" t="e">
        <f>IF('FY2021'!$A73&lt;&gt;"",IF(AND(MONTH($K71) &lt;= 12, MONTH($L71) &gt;= 12), IF($O71 &lt;&gt; "", $E71/$O71, ""), ""),"")</f>
        <v>#VALUE!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 t="e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#VALUE!</v>
      </c>
      <c r="L72" s="7" t="e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#VALUE!</v>
      </c>
      <c r="M72" s="7" t="e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#VALUE!</v>
      </c>
      <c r="N72" s="7" t="e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#VALUE!</v>
      </c>
      <c r="O72" s="5" t="e">
        <f t="shared" si="1"/>
        <v>#VALUE!</v>
      </c>
      <c r="P72" s="10" t="e">
        <f>IF('FY2021'!$A74&lt;&gt;"",IF(AND(MONTH($K72) &lt;= 1, MONTH($L72) &gt;= 1), IF($O72 &lt;&gt; "", $E72/$O72, ""), ""),"")</f>
        <v>#VALUE!</v>
      </c>
      <c r="Q72" s="10" t="e">
        <f>IF('FY2021'!$A74&lt;&gt;"",IF(AND(MONTH($K72) &lt;= 2, MONTH($L72) &gt;= 2), IF($O72 &lt;&gt; "", $E72/$O72, ""), ""),"")</f>
        <v>#VALUE!</v>
      </c>
      <c r="R72" s="10" t="e">
        <f>IF('FY2021'!$A74&lt;&gt;"",IF(AND(MONTH($K72) &lt;= 3, MONTH($L72) &gt;= 3), IF($O72 &lt;&gt; "", $E72/$O72, ""), ""),"")</f>
        <v>#VALUE!</v>
      </c>
      <c r="S72" s="10" t="e">
        <f>IF('FY2021'!$A74&lt;&gt;"",IF(AND(MONTH($K72) &lt;= 4, MONTH($L72) &gt;= 4), IF($O72 &lt;&gt; "", $E72/$O72, ""), ""),"")</f>
        <v>#VALUE!</v>
      </c>
      <c r="T72" s="10" t="e">
        <f>IF('FY2021'!$A74&lt;&gt;"",IF(AND(MONTH($K72) &lt;= 5, MONTH($L72) &gt;= 5), IF($O72 &lt;&gt; "", $E72/$O72, ""), ""),"")</f>
        <v>#VALUE!</v>
      </c>
      <c r="U72" s="10" t="e">
        <f>IF('FY2021'!$A74&lt;&gt;"",IF(AND(MONTH($K72) &lt;= 6, MONTH($L72) &gt;= 6), IF($O72 &lt;&gt; "", $E72/$O72, ""), ""),"")</f>
        <v>#VALUE!</v>
      </c>
      <c r="V72" s="10" t="e">
        <f>IF('FY2021'!$A74&lt;&gt;"",IF(AND(MONTH($K72) &lt;= 7, MONTH($L72) &gt;= 7 ), IF($O72 &lt;&gt; "", $E72/$O72, ""), ""),"")</f>
        <v>#VALUE!</v>
      </c>
      <c r="W72" s="10" t="e">
        <f>IF('FY2021'!$A74&lt;&gt;"",IF(AND(MONTH($K72) &lt;= 8, MONTH($L72) &gt;= 8), IF($O72 &lt;&gt; "", $E72/$O72, ""), ""),"")</f>
        <v>#VALUE!</v>
      </c>
      <c r="X72" s="10" t="e">
        <f>IF('FY2021'!$A74&lt;&gt;"",IF(AND(MONTH($K72) &lt;= 9, MONTH($L72) &gt;= 9), IF($O72 &lt;&gt; "", $E72/$O72, ""), ""),"")</f>
        <v>#VALUE!</v>
      </c>
      <c r="Y72" s="10" t="e">
        <f>IF('FY2021'!$A74&lt;&gt;"",IF(AND(MONTH($K72) &lt;= 10, MONTH($L72) &gt;= 10), IF($O72 &lt;&gt; "", $E72/$O72, ""), ""),"")</f>
        <v>#VALUE!</v>
      </c>
      <c r="Z72" s="10" t="e">
        <f>IF('FY2021'!$A74&lt;&gt;"",IF(AND(MONTH($K72) &lt;= 11, MONTH($L72) &gt;= 11), IF($O72 &lt;&gt; "", $E72/$O72, ""), ""),"")</f>
        <v>#VALUE!</v>
      </c>
      <c r="AA72" s="10" t="e">
        <f>IF('FY2021'!$A74&lt;&gt;"",IF(AND(MONTH($K72) &lt;= 12, MONTH($L72) &gt;= 12), IF($O72 &lt;&gt; "", $E72/$O72, ""), ""),"")</f>
        <v>#VALUE!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 t="e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#VALUE!</v>
      </c>
      <c r="L73" s="7" t="e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#VALUE!</v>
      </c>
      <c r="M73" s="7" t="e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#VALUE!</v>
      </c>
      <c r="N73" s="7" t="e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#VALUE!</v>
      </c>
      <c r="O73" s="5" t="e">
        <f t="shared" si="1"/>
        <v>#VALUE!</v>
      </c>
      <c r="P73" s="10" t="e">
        <f>IF('FY2021'!$A75&lt;&gt;"",IF(AND(MONTH($K73) &lt;= 1, MONTH($L73) &gt;= 1), IF($O73 &lt;&gt; "", $E73/$O73, ""), ""),"")</f>
        <v>#VALUE!</v>
      </c>
      <c r="Q73" s="10" t="e">
        <f>IF('FY2021'!$A75&lt;&gt;"",IF(AND(MONTH($K73) &lt;= 2, MONTH($L73) &gt;= 2), IF($O73 &lt;&gt; "", $E73/$O73, ""), ""),"")</f>
        <v>#VALUE!</v>
      </c>
      <c r="R73" s="10" t="e">
        <f>IF('FY2021'!$A75&lt;&gt;"",IF(AND(MONTH($K73) &lt;= 3, MONTH($L73) &gt;= 3), IF($O73 &lt;&gt; "", $E73/$O73, ""), ""),"")</f>
        <v>#VALUE!</v>
      </c>
      <c r="S73" s="10" t="e">
        <f>IF('FY2021'!$A75&lt;&gt;"",IF(AND(MONTH($K73) &lt;= 4, MONTH($L73) &gt;= 4), IF($O73 &lt;&gt; "", $E73/$O73, ""), ""),"")</f>
        <v>#VALUE!</v>
      </c>
      <c r="T73" s="10" t="e">
        <f>IF('FY2021'!$A75&lt;&gt;"",IF(AND(MONTH($K73) &lt;= 5, MONTH($L73) &gt;= 5), IF($O73 &lt;&gt; "", $E73/$O73, ""), ""),"")</f>
        <v>#VALUE!</v>
      </c>
      <c r="U73" s="10" t="e">
        <f>IF('FY2021'!$A75&lt;&gt;"",IF(AND(MONTH($K73) &lt;= 6, MONTH($L73) &gt;= 6), IF($O73 &lt;&gt; "", $E73/$O73, ""), ""),"")</f>
        <v>#VALUE!</v>
      </c>
      <c r="V73" s="10" t="e">
        <f>IF('FY2021'!$A75&lt;&gt;"",IF(AND(MONTH($K73) &lt;= 7, MONTH($L73) &gt;= 7 ), IF($O73 &lt;&gt; "", $E73/$O73, ""), ""),"")</f>
        <v>#VALUE!</v>
      </c>
      <c r="W73" s="10" t="e">
        <f>IF('FY2021'!$A75&lt;&gt;"",IF(AND(MONTH($K73) &lt;= 8, MONTH($L73) &gt;= 8), IF($O73 &lt;&gt; "", $E73/$O73, ""), ""),"")</f>
        <v>#VALUE!</v>
      </c>
      <c r="X73" s="10" t="e">
        <f>IF('FY2021'!$A75&lt;&gt;"",IF(AND(MONTH($K73) &lt;= 9, MONTH($L73) &gt;= 9), IF($O73 &lt;&gt; "", $E73/$O73, ""), ""),"")</f>
        <v>#VALUE!</v>
      </c>
      <c r="Y73" s="10" t="e">
        <f>IF('FY2021'!$A75&lt;&gt;"",IF(AND(MONTH($K73) &lt;= 10, MONTH($L73) &gt;= 10), IF($O73 &lt;&gt; "", $E73/$O73, ""), ""),"")</f>
        <v>#VALUE!</v>
      </c>
      <c r="Z73" s="10" t="e">
        <f>IF('FY2021'!$A75&lt;&gt;"",IF(AND(MONTH($K73) &lt;= 11, MONTH($L73) &gt;= 11), IF($O73 &lt;&gt; "", $E73/$O73, ""), ""),"")</f>
        <v>#VALUE!</v>
      </c>
      <c r="AA73" s="10" t="e">
        <f>IF('FY2021'!$A75&lt;&gt;"",IF(AND(MONTH($K73) &lt;= 12, MONTH($L73) &gt;= 12), IF($O73 &lt;&gt; "", $E73/$O73, ""), ""),"")</f>
        <v>#VALUE!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 t="e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#VALUE!</v>
      </c>
      <c r="L74" s="7" t="e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#VALUE!</v>
      </c>
      <c r="M74" s="7" t="e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#VALUE!</v>
      </c>
      <c r="N74" s="7" t="e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#VALUE!</v>
      </c>
      <c r="O74" s="5" t="e">
        <f t="shared" si="1"/>
        <v>#VALUE!</v>
      </c>
      <c r="P74" s="10" t="e">
        <f>IF('FY2021'!$A76&lt;&gt;"",IF(AND(MONTH($K74) &lt;= 1, MONTH($L74) &gt;= 1), IF($O74 &lt;&gt; "", $E74/$O74, ""), ""),"")</f>
        <v>#VALUE!</v>
      </c>
      <c r="Q74" s="10" t="e">
        <f>IF('FY2021'!$A76&lt;&gt;"",IF(AND(MONTH($K74) &lt;= 2, MONTH($L74) &gt;= 2), IF($O74 &lt;&gt; "", $E74/$O74, ""), ""),"")</f>
        <v>#VALUE!</v>
      </c>
      <c r="R74" s="10" t="e">
        <f>IF('FY2021'!$A76&lt;&gt;"",IF(AND(MONTH($K74) &lt;= 3, MONTH($L74) &gt;= 3), IF($O74 &lt;&gt; "", $E74/$O74, ""), ""),"")</f>
        <v>#VALUE!</v>
      </c>
      <c r="S74" s="10" t="e">
        <f>IF('FY2021'!$A76&lt;&gt;"",IF(AND(MONTH($K74) &lt;= 4, MONTH($L74) &gt;= 4), IF($O74 &lt;&gt; "", $E74/$O74, ""), ""),"")</f>
        <v>#VALUE!</v>
      </c>
      <c r="T74" s="10" t="e">
        <f>IF('FY2021'!$A76&lt;&gt;"",IF(AND(MONTH($K74) &lt;= 5, MONTH($L74) &gt;= 5), IF($O74 &lt;&gt; "", $E74/$O74, ""), ""),"")</f>
        <v>#VALUE!</v>
      </c>
      <c r="U74" s="10" t="e">
        <f>IF('FY2021'!$A76&lt;&gt;"",IF(AND(MONTH($K74) &lt;= 6, MONTH($L74) &gt;= 6), IF($O74 &lt;&gt; "", $E74/$O74, ""), ""),"")</f>
        <v>#VALUE!</v>
      </c>
      <c r="V74" s="10" t="e">
        <f>IF('FY2021'!$A76&lt;&gt;"",IF(AND(MONTH($K74) &lt;= 7, MONTH($L74) &gt;= 7 ), IF($O74 &lt;&gt; "", $E74/$O74, ""), ""),"")</f>
        <v>#VALUE!</v>
      </c>
      <c r="W74" s="10" t="e">
        <f>IF('FY2021'!$A76&lt;&gt;"",IF(AND(MONTH($K74) &lt;= 8, MONTH($L74) &gt;= 8), IF($O74 &lt;&gt; "", $E74/$O74, ""), ""),"")</f>
        <v>#VALUE!</v>
      </c>
      <c r="X74" s="10" t="e">
        <f>IF('FY2021'!$A76&lt;&gt;"",IF(AND(MONTH($K74) &lt;= 9, MONTH($L74) &gt;= 9), IF($O74 &lt;&gt; "", $E74/$O74, ""), ""),"")</f>
        <v>#VALUE!</v>
      </c>
      <c r="Y74" s="10" t="e">
        <f>IF('FY2021'!$A76&lt;&gt;"",IF(AND(MONTH($K74) &lt;= 10, MONTH($L74) &gt;= 10), IF($O74 &lt;&gt; "", $E74/$O74, ""), ""),"")</f>
        <v>#VALUE!</v>
      </c>
      <c r="Z74" s="10" t="e">
        <f>IF('FY2021'!$A76&lt;&gt;"",IF(AND(MONTH($K74) &lt;= 11, MONTH($L74) &gt;= 11), IF($O74 &lt;&gt; "", $E74/$O74, ""), ""),"")</f>
        <v>#VALUE!</v>
      </c>
      <c r="AA74" s="10" t="e">
        <f>IF('FY2021'!$A76&lt;&gt;"",IF(AND(MONTH($K74) &lt;= 12, MONTH($L74) &gt;= 12), IF($O74 &lt;&gt; "", $E74/$O74, ""), ""),"")</f>
        <v>#VALUE!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 t="e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#VALUE!</v>
      </c>
      <c r="L75" s="7" t="e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#VALUE!</v>
      </c>
      <c r="M75" s="7" t="e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#VALUE!</v>
      </c>
      <c r="N75" s="7" t="e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#VALUE!</v>
      </c>
      <c r="O75" s="5" t="e">
        <f t="shared" si="1"/>
        <v>#VALUE!</v>
      </c>
      <c r="P75" s="10" t="e">
        <f>IF('FY2021'!$A77&lt;&gt;"",IF(AND(MONTH($K75) &lt;= 1, MONTH($L75) &gt;= 1), IF($O75 &lt;&gt; "", $E75/$O75, ""), ""),"")</f>
        <v>#VALUE!</v>
      </c>
      <c r="Q75" s="10" t="e">
        <f>IF('FY2021'!$A77&lt;&gt;"",IF(AND(MONTH($K75) &lt;= 2, MONTH($L75) &gt;= 2), IF($O75 &lt;&gt; "", $E75/$O75, ""), ""),"")</f>
        <v>#VALUE!</v>
      </c>
      <c r="R75" s="10" t="e">
        <f>IF('FY2021'!$A77&lt;&gt;"",IF(AND(MONTH($K75) &lt;= 3, MONTH($L75) &gt;= 3), IF($O75 &lt;&gt; "", $E75/$O75, ""), ""),"")</f>
        <v>#VALUE!</v>
      </c>
      <c r="S75" s="10" t="e">
        <f>IF('FY2021'!$A77&lt;&gt;"",IF(AND(MONTH($K75) &lt;= 4, MONTH($L75) &gt;= 4), IF($O75 &lt;&gt; "", $E75/$O75, ""), ""),"")</f>
        <v>#VALUE!</v>
      </c>
      <c r="T75" s="10" t="e">
        <f>IF('FY2021'!$A77&lt;&gt;"",IF(AND(MONTH($K75) &lt;= 5, MONTH($L75) &gt;= 5), IF($O75 &lt;&gt; "", $E75/$O75, ""), ""),"")</f>
        <v>#VALUE!</v>
      </c>
      <c r="U75" s="10" t="e">
        <f>IF('FY2021'!$A77&lt;&gt;"",IF(AND(MONTH($K75) &lt;= 6, MONTH($L75) &gt;= 6), IF($O75 &lt;&gt; "", $E75/$O75, ""), ""),"")</f>
        <v>#VALUE!</v>
      </c>
      <c r="V75" s="10" t="e">
        <f>IF('FY2021'!$A77&lt;&gt;"",IF(AND(MONTH($K75) &lt;= 7, MONTH($L75) &gt;= 7 ), IF($O75 &lt;&gt; "", $E75/$O75, ""), ""),"")</f>
        <v>#VALUE!</v>
      </c>
      <c r="W75" s="10" t="e">
        <f>IF('FY2021'!$A77&lt;&gt;"",IF(AND(MONTH($K75) &lt;= 8, MONTH($L75) &gt;= 8), IF($O75 &lt;&gt; "", $E75/$O75, ""), ""),"")</f>
        <v>#VALUE!</v>
      </c>
      <c r="X75" s="10" t="e">
        <f>IF('FY2021'!$A77&lt;&gt;"",IF(AND(MONTH($K75) &lt;= 9, MONTH($L75) &gt;= 9), IF($O75 &lt;&gt; "", $E75/$O75, ""), ""),"")</f>
        <v>#VALUE!</v>
      </c>
      <c r="Y75" s="10" t="e">
        <f>IF('FY2021'!$A77&lt;&gt;"",IF(AND(MONTH($K75) &lt;= 10, MONTH($L75) &gt;= 10), IF($O75 &lt;&gt; "", $E75/$O75, ""), ""),"")</f>
        <v>#VALUE!</v>
      </c>
      <c r="Z75" s="10" t="e">
        <f>IF('FY2021'!$A77&lt;&gt;"",IF(AND(MONTH($K75) &lt;= 11, MONTH($L75) &gt;= 11), IF($O75 &lt;&gt; "", $E75/$O75, ""), ""),"")</f>
        <v>#VALUE!</v>
      </c>
      <c r="AA75" s="10" t="e">
        <f>IF('FY2021'!$A77&lt;&gt;"",IF(AND(MONTH($K75) &lt;= 12, MONTH($L75) &gt;= 12), IF($O75 &lt;&gt; "", $E75/$O75, ""), ""),"")</f>
        <v>#VALUE!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 t="e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#VALUE!</v>
      </c>
      <c r="L76" s="7" t="e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#VALUE!</v>
      </c>
      <c r="M76" s="7" t="e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#VALUE!</v>
      </c>
      <c r="N76" s="7" t="e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#VALUE!</v>
      </c>
      <c r="O76" s="5" t="e">
        <f t="shared" si="1"/>
        <v>#VALUE!</v>
      </c>
      <c r="P76" s="10" t="e">
        <f>IF('FY2021'!$A78&lt;&gt;"",IF(AND(MONTH($K76) &lt;= 1, MONTH($L76) &gt;= 1), IF($O76 &lt;&gt; "", $E76/$O76, ""), ""),"")</f>
        <v>#VALUE!</v>
      </c>
      <c r="Q76" s="10" t="e">
        <f>IF('FY2021'!$A78&lt;&gt;"",IF(AND(MONTH($K76) &lt;= 2, MONTH($L76) &gt;= 2), IF($O76 &lt;&gt; "", $E76/$O76, ""), ""),"")</f>
        <v>#VALUE!</v>
      </c>
      <c r="R76" s="10" t="e">
        <f>IF('FY2021'!$A78&lt;&gt;"",IF(AND(MONTH($K76) &lt;= 3, MONTH($L76) &gt;= 3), IF($O76 &lt;&gt; "", $E76/$O76, ""), ""),"")</f>
        <v>#VALUE!</v>
      </c>
      <c r="S76" s="10" t="e">
        <f>IF('FY2021'!$A78&lt;&gt;"",IF(AND(MONTH($K76) &lt;= 4, MONTH($L76) &gt;= 4), IF($O76 &lt;&gt; "", $E76/$O76, ""), ""),"")</f>
        <v>#VALUE!</v>
      </c>
      <c r="T76" s="10" t="e">
        <f>IF('FY2021'!$A78&lt;&gt;"",IF(AND(MONTH($K76) &lt;= 5, MONTH($L76) &gt;= 5), IF($O76 &lt;&gt; "", $E76/$O76, ""), ""),"")</f>
        <v>#VALUE!</v>
      </c>
      <c r="U76" s="10" t="e">
        <f>IF('FY2021'!$A78&lt;&gt;"",IF(AND(MONTH($K76) &lt;= 6, MONTH($L76) &gt;= 6), IF($O76 &lt;&gt; "", $E76/$O76, ""), ""),"")</f>
        <v>#VALUE!</v>
      </c>
      <c r="V76" s="10" t="e">
        <f>IF('FY2021'!$A78&lt;&gt;"",IF(AND(MONTH($K76) &lt;= 7, MONTH($L76) &gt;= 7 ), IF($O76 &lt;&gt; "", $E76/$O76, ""), ""),"")</f>
        <v>#VALUE!</v>
      </c>
      <c r="W76" s="10" t="e">
        <f>IF('FY2021'!$A78&lt;&gt;"",IF(AND(MONTH($K76) &lt;= 8, MONTH($L76) &gt;= 8), IF($O76 &lt;&gt; "", $E76/$O76, ""), ""),"")</f>
        <v>#VALUE!</v>
      </c>
      <c r="X76" s="10" t="e">
        <f>IF('FY2021'!$A78&lt;&gt;"",IF(AND(MONTH($K76) &lt;= 9, MONTH($L76) &gt;= 9), IF($O76 &lt;&gt; "", $E76/$O76, ""), ""),"")</f>
        <v>#VALUE!</v>
      </c>
      <c r="Y76" s="10" t="e">
        <f>IF('FY2021'!$A78&lt;&gt;"",IF(AND(MONTH($K76) &lt;= 10, MONTH($L76) &gt;= 10), IF($O76 &lt;&gt; "", $E76/$O76, ""), ""),"")</f>
        <v>#VALUE!</v>
      </c>
      <c r="Z76" s="10" t="e">
        <f>IF('FY2021'!$A78&lt;&gt;"",IF(AND(MONTH($K76) &lt;= 11, MONTH($L76) &gt;= 11), IF($O76 &lt;&gt; "", $E76/$O76, ""), ""),"")</f>
        <v>#VALUE!</v>
      </c>
      <c r="AA76" s="10" t="e">
        <f>IF('FY2021'!$A78&lt;&gt;"",IF(AND(MONTH($K76) &lt;= 12, MONTH($L76) &gt;= 12), IF($O76 &lt;&gt; "", $E76/$O76, ""), ""),"")</f>
        <v>#VALUE!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 t="e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#VALUE!</v>
      </c>
      <c r="L77" s="7" t="e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#VALUE!</v>
      </c>
      <c r="M77" s="7" t="e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#VALUE!</v>
      </c>
      <c r="N77" s="7" t="e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#VALUE!</v>
      </c>
      <c r="O77" s="5" t="e">
        <f t="shared" si="1"/>
        <v>#VALUE!</v>
      </c>
      <c r="P77" s="10" t="e">
        <f>IF('FY2021'!$A79&lt;&gt;"",IF(AND(MONTH($K77) &lt;= 1, MONTH($L77) &gt;= 1), IF($O77 &lt;&gt; "", $E77/$O77, ""), ""),"")</f>
        <v>#VALUE!</v>
      </c>
      <c r="Q77" s="10" t="e">
        <f>IF('FY2021'!$A79&lt;&gt;"",IF(AND(MONTH($K77) &lt;= 2, MONTH($L77) &gt;= 2), IF($O77 &lt;&gt; "", $E77/$O77, ""), ""),"")</f>
        <v>#VALUE!</v>
      </c>
      <c r="R77" s="10" t="e">
        <f>IF('FY2021'!$A79&lt;&gt;"",IF(AND(MONTH($K77) &lt;= 3, MONTH($L77) &gt;= 3), IF($O77 &lt;&gt; "", $E77/$O77, ""), ""),"")</f>
        <v>#VALUE!</v>
      </c>
      <c r="S77" s="10" t="e">
        <f>IF('FY2021'!$A79&lt;&gt;"",IF(AND(MONTH($K77) &lt;= 4, MONTH($L77) &gt;= 4), IF($O77 &lt;&gt; "", $E77/$O77, ""), ""),"")</f>
        <v>#VALUE!</v>
      </c>
      <c r="T77" s="10" t="e">
        <f>IF('FY2021'!$A79&lt;&gt;"",IF(AND(MONTH($K77) &lt;= 5, MONTH($L77) &gt;= 5), IF($O77 &lt;&gt; "", $E77/$O77, ""), ""),"")</f>
        <v>#VALUE!</v>
      </c>
      <c r="U77" s="10" t="e">
        <f>IF('FY2021'!$A79&lt;&gt;"",IF(AND(MONTH($K77) &lt;= 6, MONTH($L77) &gt;= 6), IF($O77 &lt;&gt; "", $E77/$O77, ""), ""),"")</f>
        <v>#VALUE!</v>
      </c>
      <c r="V77" s="10" t="e">
        <f>IF('FY2021'!$A79&lt;&gt;"",IF(AND(MONTH($K77) &lt;= 7, MONTH($L77) &gt;= 7 ), IF($O77 &lt;&gt; "", $E77/$O77, ""), ""),"")</f>
        <v>#VALUE!</v>
      </c>
      <c r="W77" s="10" t="e">
        <f>IF('FY2021'!$A79&lt;&gt;"",IF(AND(MONTH($K77) &lt;= 8, MONTH($L77) &gt;= 8), IF($O77 &lt;&gt; "", $E77/$O77, ""), ""),"")</f>
        <v>#VALUE!</v>
      </c>
      <c r="X77" s="10" t="e">
        <f>IF('FY2021'!$A79&lt;&gt;"",IF(AND(MONTH($K77) &lt;= 9, MONTH($L77) &gt;= 9), IF($O77 &lt;&gt; "", $E77/$O77, ""), ""),"")</f>
        <v>#VALUE!</v>
      </c>
      <c r="Y77" s="10" t="e">
        <f>IF('FY2021'!$A79&lt;&gt;"",IF(AND(MONTH($K77) &lt;= 10, MONTH($L77) &gt;= 10), IF($O77 &lt;&gt; "", $E77/$O77, ""), ""),"")</f>
        <v>#VALUE!</v>
      </c>
      <c r="Z77" s="10" t="e">
        <f>IF('FY2021'!$A79&lt;&gt;"",IF(AND(MONTH($K77) &lt;= 11, MONTH($L77) &gt;= 11), IF($O77 &lt;&gt; "", $E77/$O77, ""), ""),"")</f>
        <v>#VALUE!</v>
      </c>
      <c r="AA77" s="10" t="e">
        <f>IF('FY2021'!$A79&lt;&gt;"",IF(AND(MONTH($K77) &lt;= 12, MONTH($L77) &gt;= 12), IF($O77 &lt;&gt; "", $E77/$O77, ""), ""),"")</f>
        <v>#VALUE!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 t="e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#VALUE!</v>
      </c>
      <c r="L78" s="7" t="e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#VALUE!</v>
      </c>
      <c r="M78" s="7" t="e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#VALUE!</v>
      </c>
      <c r="N78" s="7" t="e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#VALUE!</v>
      </c>
      <c r="O78" s="5" t="e">
        <f t="shared" si="1"/>
        <v>#VALUE!</v>
      </c>
      <c r="P78" s="10" t="e">
        <f>IF('FY2021'!$A80&lt;&gt;"",IF(AND(MONTH($K78) &lt;= 1, MONTH($L78) &gt;= 1), IF($O78 &lt;&gt; "", $E78/$O78, ""), ""),"")</f>
        <v>#VALUE!</v>
      </c>
      <c r="Q78" s="10" t="e">
        <f>IF('FY2021'!$A80&lt;&gt;"",IF(AND(MONTH($K78) &lt;= 2, MONTH($L78) &gt;= 2), IF($O78 &lt;&gt; "", $E78/$O78, ""), ""),"")</f>
        <v>#VALUE!</v>
      </c>
      <c r="R78" s="10" t="e">
        <f>IF('FY2021'!$A80&lt;&gt;"",IF(AND(MONTH($K78) &lt;= 3, MONTH($L78) &gt;= 3), IF($O78 &lt;&gt; "", $E78/$O78, ""), ""),"")</f>
        <v>#VALUE!</v>
      </c>
      <c r="S78" s="10" t="e">
        <f>IF('FY2021'!$A80&lt;&gt;"",IF(AND(MONTH($K78) &lt;= 4, MONTH($L78) &gt;= 4), IF($O78 &lt;&gt; "", $E78/$O78, ""), ""),"")</f>
        <v>#VALUE!</v>
      </c>
      <c r="T78" s="10" t="e">
        <f>IF('FY2021'!$A80&lt;&gt;"",IF(AND(MONTH($K78) &lt;= 5, MONTH($L78) &gt;= 5), IF($O78 &lt;&gt; "", $E78/$O78, ""), ""),"")</f>
        <v>#VALUE!</v>
      </c>
      <c r="U78" s="10" t="e">
        <f>IF('FY2021'!$A80&lt;&gt;"",IF(AND(MONTH($K78) &lt;= 6, MONTH($L78) &gt;= 6), IF($O78 &lt;&gt; "", $E78/$O78, ""), ""),"")</f>
        <v>#VALUE!</v>
      </c>
      <c r="V78" s="10" t="e">
        <f>IF('FY2021'!$A80&lt;&gt;"",IF(AND(MONTH($K78) &lt;= 7, MONTH($L78) &gt;= 7 ), IF($O78 &lt;&gt; "", $E78/$O78, ""), ""),"")</f>
        <v>#VALUE!</v>
      </c>
      <c r="W78" s="10" t="e">
        <f>IF('FY2021'!$A80&lt;&gt;"",IF(AND(MONTH($K78) &lt;= 8, MONTH($L78) &gt;= 8), IF($O78 &lt;&gt; "", $E78/$O78, ""), ""),"")</f>
        <v>#VALUE!</v>
      </c>
      <c r="X78" s="10" t="e">
        <f>IF('FY2021'!$A80&lt;&gt;"",IF(AND(MONTH($K78) &lt;= 9, MONTH($L78) &gt;= 9), IF($O78 &lt;&gt; "", $E78/$O78, ""), ""),"")</f>
        <v>#VALUE!</v>
      </c>
      <c r="Y78" s="10" t="e">
        <f>IF('FY2021'!$A80&lt;&gt;"",IF(AND(MONTH($K78) &lt;= 10, MONTH($L78) &gt;= 10), IF($O78 &lt;&gt; "", $E78/$O78, ""), ""),"")</f>
        <v>#VALUE!</v>
      </c>
      <c r="Z78" s="10" t="e">
        <f>IF('FY2021'!$A80&lt;&gt;"",IF(AND(MONTH($K78) &lt;= 11, MONTH($L78) &gt;= 11), IF($O78 &lt;&gt; "", $E78/$O78, ""), ""),"")</f>
        <v>#VALUE!</v>
      </c>
      <c r="AA78" s="10" t="e">
        <f>IF('FY2021'!$A80&lt;&gt;"",IF(AND(MONTH($K78) &lt;= 12, MONTH($L78) &gt;= 12), IF($O78 &lt;&gt; "", $E78/$O78, ""), ""),"")</f>
        <v>#VALUE!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 t="e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#VALUE!</v>
      </c>
      <c r="L79" s="7" t="e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#VALUE!</v>
      </c>
      <c r="M79" s="7" t="e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#VALUE!</v>
      </c>
      <c r="N79" s="7" t="e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#VALUE!</v>
      </c>
      <c r="O79" s="5" t="e">
        <f t="shared" si="1"/>
        <v>#VALUE!</v>
      </c>
      <c r="P79" s="10" t="e">
        <f>IF('FY2021'!$A81&lt;&gt;"",IF(AND(MONTH($K79) &lt;= 1, MONTH($L79) &gt;= 1), IF($O79 &lt;&gt; "", $E79/$O79, ""), ""),"")</f>
        <v>#VALUE!</v>
      </c>
      <c r="Q79" s="10" t="e">
        <f>IF('FY2021'!$A81&lt;&gt;"",IF(AND(MONTH($K79) &lt;= 2, MONTH($L79) &gt;= 2), IF($O79 &lt;&gt; "", $E79/$O79, ""), ""),"")</f>
        <v>#VALUE!</v>
      </c>
      <c r="R79" s="10" t="e">
        <f>IF('FY2021'!$A81&lt;&gt;"",IF(AND(MONTH($K79) &lt;= 3, MONTH($L79) &gt;= 3), IF($O79 &lt;&gt; "", $E79/$O79, ""), ""),"")</f>
        <v>#VALUE!</v>
      </c>
      <c r="S79" s="10" t="e">
        <f>IF('FY2021'!$A81&lt;&gt;"",IF(AND(MONTH($K79) &lt;= 4, MONTH($L79) &gt;= 4), IF($O79 &lt;&gt; "", $E79/$O79, ""), ""),"")</f>
        <v>#VALUE!</v>
      </c>
      <c r="T79" s="10" t="e">
        <f>IF('FY2021'!$A81&lt;&gt;"",IF(AND(MONTH($K79) &lt;= 5, MONTH($L79) &gt;= 5), IF($O79 &lt;&gt; "", $E79/$O79, ""), ""),"")</f>
        <v>#VALUE!</v>
      </c>
      <c r="U79" s="10" t="e">
        <f>IF('FY2021'!$A81&lt;&gt;"",IF(AND(MONTH($K79) &lt;= 6, MONTH($L79) &gt;= 6), IF($O79 &lt;&gt; "", $E79/$O79, ""), ""),"")</f>
        <v>#VALUE!</v>
      </c>
      <c r="V79" s="10" t="e">
        <f>IF('FY2021'!$A81&lt;&gt;"",IF(AND(MONTH($K79) &lt;= 7, MONTH($L79) &gt;= 7 ), IF($O79 &lt;&gt; "", $E79/$O79, ""), ""),"")</f>
        <v>#VALUE!</v>
      </c>
      <c r="W79" s="10" t="e">
        <f>IF('FY2021'!$A81&lt;&gt;"",IF(AND(MONTH($K79) &lt;= 8, MONTH($L79) &gt;= 8), IF($O79 &lt;&gt; "", $E79/$O79, ""), ""),"")</f>
        <v>#VALUE!</v>
      </c>
      <c r="X79" s="10" t="e">
        <f>IF('FY2021'!$A81&lt;&gt;"",IF(AND(MONTH($K79) &lt;= 9, MONTH($L79) &gt;= 9), IF($O79 &lt;&gt; "", $E79/$O79, ""), ""),"")</f>
        <v>#VALUE!</v>
      </c>
      <c r="Y79" s="10" t="e">
        <f>IF('FY2021'!$A81&lt;&gt;"",IF(AND(MONTH($K79) &lt;= 10, MONTH($L79) &gt;= 10), IF($O79 &lt;&gt; "", $E79/$O79, ""), ""),"")</f>
        <v>#VALUE!</v>
      </c>
      <c r="Z79" s="10" t="e">
        <f>IF('FY2021'!$A81&lt;&gt;"",IF(AND(MONTH($K79) &lt;= 11, MONTH($L79) &gt;= 11), IF($O79 &lt;&gt; "", $E79/$O79, ""), ""),"")</f>
        <v>#VALUE!</v>
      </c>
      <c r="AA79" s="10" t="e">
        <f>IF('FY2021'!$A81&lt;&gt;"",IF(AND(MONTH($K79) &lt;= 12, MONTH($L79) &gt;= 12), IF($O79 &lt;&gt; "", $E79/$O79, ""), ""),"")</f>
        <v>#VALUE!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 t="e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#VALUE!</v>
      </c>
      <c r="L80" s="7" t="e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#VALUE!</v>
      </c>
      <c r="M80" s="7" t="e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#VALUE!</v>
      </c>
      <c r="N80" s="7" t="e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#VALUE!</v>
      </c>
      <c r="O80" s="5" t="e">
        <f t="shared" si="1"/>
        <v>#VALUE!</v>
      </c>
      <c r="P80" s="10" t="e">
        <f>IF('FY2021'!$A82&lt;&gt;"",IF(AND(MONTH($K80) &lt;= 1, MONTH($L80) &gt;= 1), IF($O80 &lt;&gt; "", $E80/$O80, ""), ""),"")</f>
        <v>#VALUE!</v>
      </c>
      <c r="Q80" s="10" t="e">
        <f>IF('FY2021'!$A82&lt;&gt;"",IF(AND(MONTH($K80) &lt;= 2, MONTH($L80) &gt;= 2), IF($O80 &lt;&gt; "", $E80/$O80, ""), ""),"")</f>
        <v>#VALUE!</v>
      </c>
      <c r="R80" s="10" t="e">
        <f>IF('FY2021'!$A82&lt;&gt;"",IF(AND(MONTH($K80) &lt;= 3, MONTH($L80) &gt;= 3), IF($O80 &lt;&gt; "", $E80/$O80, ""), ""),"")</f>
        <v>#VALUE!</v>
      </c>
      <c r="S80" s="10" t="e">
        <f>IF('FY2021'!$A82&lt;&gt;"",IF(AND(MONTH($K80) &lt;= 4, MONTH($L80) &gt;= 4), IF($O80 &lt;&gt; "", $E80/$O80, ""), ""),"")</f>
        <v>#VALUE!</v>
      </c>
      <c r="T80" s="10" t="e">
        <f>IF('FY2021'!$A82&lt;&gt;"",IF(AND(MONTH($K80) &lt;= 5, MONTH($L80) &gt;= 5), IF($O80 &lt;&gt; "", $E80/$O80, ""), ""),"")</f>
        <v>#VALUE!</v>
      </c>
      <c r="U80" s="10" t="e">
        <f>IF('FY2021'!$A82&lt;&gt;"",IF(AND(MONTH($K80) &lt;= 6, MONTH($L80) &gt;= 6), IF($O80 &lt;&gt; "", $E80/$O80, ""), ""),"")</f>
        <v>#VALUE!</v>
      </c>
      <c r="V80" s="10" t="e">
        <f>IF('FY2021'!$A82&lt;&gt;"",IF(AND(MONTH($K80) &lt;= 7, MONTH($L80) &gt;= 7 ), IF($O80 &lt;&gt; "", $E80/$O80, ""), ""),"")</f>
        <v>#VALUE!</v>
      </c>
      <c r="W80" s="10" t="e">
        <f>IF('FY2021'!$A82&lt;&gt;"",IF(AND(MONTH($K80) &lt;= 8, MONTH($L80) &gt;= 8), IF($O80 &lt;&gt; "", $E80/$O80, ""), ""),"")</f>
        <v>#VALUE!</v>
      </c>
      <c r="X80" s="10" t="e">
        <f>IF('FY2021'!$A82&lt;&gt;"",IF(AND(MONTH($K80) &lt;= 9, MONTH($L80) &gt;= 9), IF($O80 &lt;&gt; "", $E80/$O80, ""), ""),"")</f>
        <v>#VALUE!</v>
      </c>
      <c r="Y80" s="10" t="e">
        <f>IF('FY2021'!$A82&lt;&gt;"",IF(AND(MONTH($K80) &lt;= 10, MONTH($L80) &gt;= 10), IF($O80 &lt;&gt; "", $E80/$O80, ""), ""),"")</f>
        <v>#VALUE!</v>
      </c>
      <c r="Z80" s="10" t="e">
        <f>IF('FY2021'!$A82&lt;&gt;"",IF(AND(MONTH($K80) &lt;= 11, MONTH($L80) &gt;= 11), IF($O80 &lt;&gt; "", $E80/$O80, ""), ""),"")</f>
        <v>#VALUE!</v>
      </c>
      <c r="AA80" s="10" t="e">
        <f>IF('FY2021'!$A82&lt;&gt;"",IF(AND(MONTH($K80) &lt;= 12, MONTH($L80) &gt;= 12), IF($O80 &lt;&gt; "", $E80/$O80, ""), ""),"")</f>
        <v>#VALUE!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 t="e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#VALUE!</v>
      </c>
      <c r="L81" s="7" t="e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#VALUE!</v>
      </c>
      <c r="M81" s="7" t="e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#VALUE!</v>
      </c>
      <c r="N81" s="7" t="e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#VALUE!</v>
      </c>
      <c r="O81" s="5" t="e">
        <f t="shared" si="1"/>
        <v>#VALUE!</v>
      </c>
      <c r="P81" s="10" t="e">
        <f>IF('FY2021'!$A83&lt;&gt;"",IF(AND(MONTH($K81) &lt;= 1, MONTH($L81) &gt;= 1), IF($O81 &lt;&gt; "", $E81/$O81, ""), ""),"")</f>
        <v>#VALUE!</v>
      </c>
      <c r="Q81" s="10" t="e">
        <f>IF('FY2021'!$A83&lt;&gt;"",IF(AND(MONTH($K81) &lt;= 2, MONTH($L81) &gt;= 2), IF($O81 &lt;&gt; "", $E81/$O81, ""), ""),"")</f>
        <v>#VALUE!</v>
      </c>
      <c r="R81" s="10" t="e">
        <f>IF('FY2021'!$A83&lt;&gt;"",IF(AND(MONTH($K81) &lt;= 3, MONTH($L81) &gt;= 3), IF($O81 &lt;&gt; "", $E81/$O81, ""), ""),"")</f>
        <v>#VALUE!</v>
      </c>
      <c r="S81" s="10" t="e">
        <f>IF('FY2021'!$A83&lt;&gt;"",IF(AND(MONTH($K81) &lt;= 4, MONTH($L81) &gt;= 4), IF($O81 &lt;&gt; "", $E81/$O81, ""), ""),"")</f>
        <v>#VALUE!</v>
      </c>
      <c r="T81" s="10" t="e">
        <f>IF('FY2021'!$A83&lt;&gt;"",IF(AND(MONTH($K81) &lt;= 5, MONTH($L81) &gt;= 5), IF($O81 &lt;&gt; "", $E81/$O81, ""), ""),"")</f>
        <v>#VALUE!</v>
      </c>
      <c r="U81" s="10" t="e">
        <f>IF('FY2021'!$A83&lt;&gt;"",IF(AND(MONTH($K81) &lt;= 6, MONTH($L81) &gt;= 6), IF($O81 &lt;&gt; "", $E81/$O81, ""), ""),"")</f>
        <v>#VALUE!</v>
      </c>
      <c r="V81" s="10" t="e">
        <f>IF('FY2021'!$A83&lt;&gt;"",IF(AND(MONTH($K81) &lt;= 7, MONTH($L81) &gt;= 7 ), IF($O81 &lt;&gt; "", $E81/$O81, ""), ""),"")</f>
        <v>#VALUE!</v>
      </c>
      <c r="W81" s="10" t="e">
        <f>IF('FY2021'!$A83&lt;&gt;"",IF(AND(MONTH($K81) &lt;= 8, MONTH($L81) &gt;= 8), IF($O81 &lt;&gt; "", $E81/$O81, ""), ""),"")</f>
        <v>#VALUE!</v>
      </c>
      <c r="X81" s="10" t="e">
        <f>IF('FY2021'!$A83&lt;&gt;"",IF(AND(MONTH($K81) &lt;= 9, MONTH($L81) &gt;= 9), IF($O81 &lt;&gt; "", $E81/$O81, ""), ""),"")</f>
        <v>#VALUE!</v>
      </c>
      <c r="Y81" s="10" t="e">
        <f>IF('FY2021'!$A83&lt;&gt;"",IF(AND(MONTH($K81) &lt;= 10, MONTH($L81) &gt;= 10), IF($O81 &lt;&gt; "", $E81/$O81, ""), ""),"")</f>
        <v>#VALUE!</v>
      </c>
      <c r="Z81" s="10" t="e">
        <f>IF('FY2021'!$A83&lt;&gt;"",IF(AND(MONTH($K81) &lt;= 11, MONTH($L81) &gt;= 11), IF($O81 &lt;&gt; "", $E81/$O81, ""), ""),"")</f>
        <v>#VALUE!</v>
      </c>
      <c r="AA81" s="10" t="e">
        <f>IF('FY2021'!$A83&lt;&gt;"",IF(AND(MONTH($K81) &lt;= 12, MONTH($L81) &gt;= 12), IF($O81 &lt;&gt; "", $E81/$O81, ""), ""),"")</f>
        <v>#VALUE!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 t="e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#VALUE!</v>
      </c>
      <c r="L82" s="7" t="e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#VALUE!</v>
      </c>
      <c r="M82" s="7" t="e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#VALUE!</v>
      </c>
      <c r="N82" s="7" t="e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#VALUE!</v>
      </c>
      <c r="O82" s="5" t="e">
        <f t="shared" si="1"/>
        <v>#VALUE!</v>
      </c>
      <c r="P82" s="10" t="e">
        <f>IF('FY2021'!$A84&lt;&gt;"",IF(AND(MONTH($K82) &lt;= 1, MONTH($L82) &gt;= 1), IF($O82 &lt;&gt; "", $E82/$O82, ""), ""),"")</f>
        <v>#VALUE!</v>
      </c>
      <c r="Q82" s="10" t="e">
        <f>IF('FY2021'!$A84&lt;&gt;"",IF(AND(MONTH($K82) &lt;= 2, MONTH($L82) &gt;= 2), IF($O82 &lt;&gt; "", $E82/$O82, ""), ""),"")</f>
        <v>#VALUE!</v>
      </c>
      <c r="R82" s="10" t="e">
        <f>IF('FY2021'!$A84&lt;&gt;"",IF(AND(MONTH($K82) &lt;= 3, MONTH($L82) &gt;= 3), IF($O82 &lt;&gt; "", $E82/$O82, ""), ""),"")</f>
        <v>#VALUE!</v>
      </c>
      <c r="S82" s="10" t="e">
        <f>IF('FY2021'!$A84&lt;&gt;"",IF(AND(MONTH($K82) &lt;= 4, MONTH($L82) &gt;= 4), IF($O82 &lt;&gt; "", $E82/$O82, ""), ""),"")</f>
        <v>#VALUE!</v>
      </c>
      <c r="T82" s="10" t="e">
        <f>IF('FY2021'!$A84&lt;&gt;"",IF(AND(MONTH($K82) &lt;= 5, MONTH($L82) &gt;= 5), IF($O82 &lt;&gt; "", $E82/$O82, ""), ""),"")</f>
        <v>#VALUE!</v>
      </c>
      <c r="U82" s="10" t="e">
        <f>IF('FY2021'!$A84&lt;&gt;"",IF(AND(MONTH($K82) &lt;= 6, MONTH($L82) &gt;= 6), IF($O82 &lt;&gt; "", $E82/$O82, ""), ""),"")</f>
        <v>#VALUE!</v>
      </c>
      <c r="V82" s="10" t="e">
        <f>IF('FY2021'!$A84&lt;&gt;"",IF(AND(MONTH($K82) &lt;= 7, MONTH($L82) &gt;= 7 ), IF($O82 &lt;&gt; "", $E82/$O82, ""), ""),"")</f>
        <v>#VALUE!</v>
      </c>
      <c r="W82" s="10" t="e">
        <f>IF('FY2021'!$A84&lt;&gt;"",IF(AND(MONTH($K82) &lt;= 8, MONTH($L82) &gt;= 8), IF($O82 &lt;&gt; "", $E82/$O82, ""), ""),"")</f>
        <v>#VALUE!</v>
      </c>
      <c r="X82" s="10" t="e">
        <f>IF('FY2021'!$A84&lt;&gt;"",IF(AND(MONTH($K82) &lt;= 9, MONTH($L82) &gt;= 9), IF($O82 &lt;&gt; "", $E82/$O82, ""), ""),"")</f>
        <v>#VALUE!</v>
      </c>
      <c r="Y82" s="10" t="e">
        <f>IF('FY2021'!$A84&lt;&gt;"",IF(AND(MONTH($K82) &lt;= 10, MONTH($L82) &gt;= 10), IF($O82 &lt;&gt; "", $E82/$O82, ""), ""),"")</f>
        <v>#VALUE!</v>
      </c>
      <c r="Z82" s="10" t="e">
        <f>IF('FY2021'!$A84&lt;&gt;"",IF(AND(MONTH($K82) &lt;= 11, MONTH($L82) &gt;= 11), IF($O82 &lt;&gt; "", $E82/$O82, ""), ""),"")</f>
        <v>#VALUE!</v>
      </c>
      <c r="AA82" s="10" t="e">
        <f>IF('FY2021'!$A84&lt;&gt;"",IF(AND(MONTH($K82) &lt;= 12, MONTH($L82) &gt;= 12), IF($O82 &lt;&gt; "", $E82/$O82, ""), ""),"")</f>
        <v>#VALUE!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 t="e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#VALUE!</v>
      </c>
      <c r="L83" s="7" t="e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#VALUE!</v>
      </c>
      <c r="M83" s="7" t="e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#VALUE!</v>
      </c>
      <c r="N83" s="7" t="e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#VALUE!</v>
      </c>
      <c r="O83" s="5" t="e">
        <f t="shared" si="1"/>
        <v>#VALUE!</v>
      </c>
      <c r="P83" s="10" t="e">
        <f>IF('FY2021'!$A85&lt;&gt;"",IF(AND(MONTH($K83) &lt;= 1, MONTH($L83) &gt;= 1), IF($O83 &lt;&gt; "", $E83/$O83, ""), ""),"")</f>
        <v>#VALUE!</v>
      </c>
      <c r="Q83" s="10" t="e">
        <f>IF('FY2021'!$A85&lt;&gt;"",IF(AND(MONTH($K83) &lt;= 2, MONTH($L83) &gt;= 2), IF($O83 &lt;&gt; "", $E83/$O83, ""), ""),"")</f>
        <v>#VALUE!</v>
      </c>
      <c r="R83" s="10" t="e">
        <f>IF('FY2021'!$A85&lt;&gt;"",IF(AND(MONTH($K83) &lt;= 3, MONTH($L83) &gt;= 3), IF($O83 &lt;&gt; "", $E83/$O83, ""), ""),"")</f>
        <v>#VALUE!</v>
      </c>
      <c r="S83" s="10" t="e">
        <f>IF('FY2021'!$A85&lt;&gt;"",IF(AND(MONTH($K83) &lt;= 4, MONTH($L83) &gt;= 4), IF($O83 &lt;&gt; "", $E83/$O83, ""), ""),"")</f>
        <v>#VALUE!</v>
      </c>
      <c r="T83" s="10" t="e">
        <f>IF('FY2021'!$A85&lt;&gt;"",IF(AND(MONTH($K83) &lt;= 5, MONTH($L83) &gt;= 5), IF($O83 &lt;&gt; "", $E83/$O83, ""), ""),"")</f>
        <v>#VALUE!</v>
      </c>
      <c r="U83" s="10" t="e">
        <f>IF('FY2021'!$A85&lt;&gt;"",IF(AND(MONTH($K83) &lt;= 6, MONTH($L83) &gt;= 6), IF($O83 &lt;&gt; "", $E83/$O83, ""), ""),"")</f>
        <v>#VALUE!</v>
      </c>
      <c r="V83" s="10" t="e">
        <f>IF('FY2021'!$A85&lt;&gt;"",IF(AND(MONTH($K83) &lt;= 7, MONTH($L83) &gt;= 7 ), IF($O83 &lt;&gt; "", $E83/$O83, ""), ""),"")</f>
        <v>#VALUE!</v>
      </c>
      <c r="W83" s="10" t="e">
        <f>IF('FY2021'!$A85&lt;&gt;"",IF(AND(MONTH($K83) &lt;= 8, MONTH($L83) &gt;= 8), IF($O83 &lt;&gt; "", $E83/$O83, ""), ""),"")</f>
        <v>#VALUE!</v>
      </c>
      <c r="X83" s="10" t="e">
        <f>IF('FY2021'!$A85&lt;&gt;"",IF(AND(MONTH($K83) &lt;= 9, MONTH($L83) &gt;= 9), IF($O83 &lt;&gt; "", $E83/$O83, ""), ""),"")</f>
        <v>#VALUE!</v>
      </c>
      <c r="Y83" s="10" t="e">
        <f>IF('FY2021'!$A85&lt;&gt;"",IF(AND(MONTH($K83) &lt;= 10, MONTH($L83) &gt;= 10), IF($O83 &lt;&gt; "", $E83/$O83, ""), ""),"")</f>
        <v>#VALUE!</v>
      </c>
      <c r="Z83" s="10" t="e">
        <f>IF('FY2021'!$A85&lt;&gt;"",IF(AND(MONTH($K83) &lt;= 11, MONTH($L83) &gt;= 11), IF($O83 &lt;&gt; "", $E83/$O83, ""), ""),"")</f>
        <v>#VALUE!</v>
      </c>
      <c r="AA83" s="10" t="e">
        <f>IF('FY2021'!$A85&lt;&gt;"",IF(AND(MONTH($K83) &lt;= 12, MONTH($L83) &gt;= 12), IF($O83 &lt;&gt; "", $E83/$O83, ""), ""),"")</f>
        <v>#VALUE!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 t="e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#VALUE!</v>
      </c>
      <c r="L84" s="7" t="e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#VALUE!</v>
      </c>
      <c r="M84" s="7" t="e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#VALUE!</v>
      </c>
      <c r="N84" s="7" t="e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#VALUE!</v>
      </c>
      <c r="O84" s="5" t="e">
        <f t="shared" si="1"/>
        <v>#VALUE!</v>
      </c>
      <c r="P84" s="10" t="e">
        <f>IF('FY2021'!$A86&lt;&gt;"",IF(AND(MONTH($K84) &lt;= 1, MONTH($L84) &gt;= 1), IF($O84 &lt;&gt; "", $E84/$O84, ""), ""),"")</f>
        <v>#VALUE!</v>
      </c>
      <c r="Q84" s="10" t="e">
        <f>IF('FY2021'!$A86&lt;&gt;"",IF(AND(MONTH($K84) &lt;= 2, MONTH($L84) &gt;= 2), IF($O84 &lt;&gt; "", $E84/$O84, ""), ""),"")</f>
        <v>#VALUE!</v>
      </c>
      <c r="R84" s="10" t="e">
        <f>IF('FY2021'!$A86&lt;&gt;"",IF(AND(MONTH($K84) &lt;= 3, MONTH($L84) &gt;= 3), IF($O84 &lt;&gt; "", $E84/$O84, ""), ""),"")</f>
        <v>#VALUE!</v>
      </c>
      <c r="S84" s="10" t="e">
        <f>IF('FY2021'!$A86&lt;&gt;"",IF(AND(MONTH($K84) &lt;= 4, MONTH($L84) &gt;= 4), IF($O84 &lt;&gt; "", $E84/$O84, ""), ""),"")</f>
        <v>#VALUE!</v>
      </c>
      <c r="T84" s="10" t="e">
        <f>IF('FY2021'!$A86&lt;&gt;"",IF(AND(MONTH($K84) &lt;= 5, MONTH($L84) &gt;= 5), IF($O84 &lt;&gt; "", $E84/$O84, ""), ""),"")</f>
        <v>#VALUE!</v>
      </c>
      <c r="U84" s="10" t="e">
        <f>IF('FY2021'!$A86&lt;&gt;"",IF(AND(MONTH($K84) &lt;= 6, MONTH($L84) &gt;= 6), IF($O84 &lt;&gt; "", $E84/$O84, ""), ""),"")</f>
        <v>#VALUE!</v>
      </c>
      <c r="V84" s="10" t="e">
        <f>IF('FY2021'!$A86&lt;&gt;"",IF(AND(MONTH($K84) &lt;= 7, MONTH($L84) &gt;= 7 ), IF($O84 &lt;&gt; "", $E84/$O84, ""), ""),"")</f>
        <v>#VALUE!</v>
      </c>
      <c r="W84" s="10" t="e">
        <f>IF('FY2021'!$A86&lt;&gt;"",IF(AND(MONTH($K84) &lt;= 8, MONTH($L84) &gt;= 8), IF($O84 &lt;&gt; "", $E84/$O84, ""), ""),"")</f>
        <v>#VALUE!</v>
      </c>
      <c r="X84" s="10" t="e">
        <f>IF('FY2021'!$A86&lt;&gt;"",IF(AND(MONTH($K84) &lt;= 9, MONTH($L84) &gt;= 9), IF($O84 &lt;&gt; "", $E84/$O84, ""), ""),"")</f>
        <v>#VALUE!</v>
      </c>
      <c r="Y84" s="10" t="e">
        <f>IF('FY2021'!$A86&lt;&gt;"",IF(AND(MONTH($K84) &lt;= 10, MONTH($L84) &gt;= 10), IF($O84 &lt;&gt; "", $E84/$O84, ""), ""),"")</f>
        <v>#VALUE!</v>
      </c>
      <c r="Z84" s="10" t="e">
        <f>IF('FY2021'!$A86&lt;&gt;"",IF(AND(MONTH($K84) &lt;= 11, MONTH($L84) &gt;= 11), IF($O84 &lt;&gt; "", $E84/$O84, ""), ""),"")</f>
        <v>#VALUE!</v>
      </c>
      <c r="AA84" s="10" t="e">
        <f>IF('FY2021'!$A86&lt;&gt;"",IF(AND(MONTH($K84) &lt;= 12, MONTH($L84) &gt;= 12), IF($O84 &lt;&gt; "", $E84/$O84, ""), ""),"")</f>
        <v>#VALUE!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 t="e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#VALUE!</v>
      </c>
      <c r="L85" s="7" t="e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#VALUE!</v>
      </c>
      <c r="M85" s="7" t="e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#VALUE!</v>
      </c>
      <c r="N85" s="7" t="e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#VALUE!</v>
      </c>
      <c r="O85" s="5" t="e">
        <f t="shared" si="1"/>
        <v>#VALUE!</v>
      </c>
      <c r="P85" s="10" t="e">
        <f>IF('FY2021'!$A87&lt;&gt;"",IF(AND(MONTH($K85) &lt;= 1, MONTH($L85) &gt;= 1), IF($O85 &lt;&gt; "", $E85/$O85, ""), ""),"")</f>
        <v>#VALUE!</v>
      </c>
      <c r="Q85" s="10" t="e">
        <f>IF('FY2021'!$A87&lt;&gt;"",IF(AND(MONTH($K85) &lt;= 2, MONTH($L85) &gt;= 2), IF($O85 &lt;&gt; "", $E85/$O85, ""), ""),"")</f>
        <v>#VALUE!</v>
      </c>
      <c r="R85" s="10" t="e">
        <f>IF('FY2021'!$A87&lt;&gt;"",IF(AND(MONTH($K85) &lt;= 3, MONTH($L85) &gt;= 3), IF($O85 &lt;&gt; "", $E85/$O85, ""), ""),"")</f>
        <v>#VALUE!</v>
      </c>
      <c r="S85" s="10" t="e">
        <f>IF('FY2021'!$A87&lt;&gt;"",IF(AND(MONTH($K85) &lt;= 4, MONTH($L85) &gt;= 4), IF($O85 &lt;&gt; "", $E85/$O85, ""), ""),"")</f>
        <v>#VALUE!</v>
      </c>
      <c r="T85" s="10" t="e">
        <f>IF('FY2021'!$A87&lt;&gt;"",IF(AND(MONTH($K85) &lt;= 5, MONTH($L85) &gt;= 5), IF($O85 &lt;&gt; "", $E85/$O85, ""), ""),"")</f>
        <v>#VALUE!</v>
      </c>
      <c r="U85" s="10" t="e">
        <f>IF('FY2021'!$A87&lt;&gt;"",IF(AND(MONTH($K85) &lt;= 6, MONTH($L85) &gt;= 6), IF($O85 &lt;&gt; "", $E85/$O85, ""), ""),"")</f>
        <v>#VALUE!</v>
      </c>
      <c r="V85" s="10" t="e">
        <f>IF('FY2021'!$A87&lt;&gt;"",IF(AND(MONTH($K85) &lt;= 7, MONTH($L85) &gt;= 7 ), IF($O85 &lt;&gt; "", $E85/$O85, ""), ""),"")</f>
        <v>#VALUE!</v>
      </c>
      <c r="W85" s="10" t="e">
        <f>IF('FY2021'!$A87&lt;&gt;"",IF(AND(MONTH($K85) &lt;= 8, MONTH($L85) &gt;= 8), IF($O85 &lt;&gt; "", $E85/$O85, ""), ""),"")</f>
        <v>#VALUE!</v>
      </c>
      <c r="X85" s="10" t="e">
        <f>IF('FY2021'!$A87&lt;&gt;"",IF(AND(MONTH($K85) &lt;= 9, MONTH($L85) &gt;= 9), IF($O85 &lt;&gt; "", $E85/$O85, ""), ""),"")</f>
        <v>#VALUE!</v>
      </c>
      <c r="Y85" s="10" t="e">
        <f>IF('FY2021'!$A87&lt;&gt;"",IF(AND(MONTH($K85) &lt;= 10, MONTH($L85) &gt;= 10), IF($O85 &lt;&gt; "", $E85/$O85, ""), ""),"")</f>
        <v>#VALUE!</v>
      </c>
      <c r="Z85" s="10" t="e">
        <f>IF('FY2021'!$A87&lt;&gt;"",IF(AND(MONTH($K85) &lt;= 11, MONTH($L85) &gt;= 11), IF($O85 &lt;&gt; "", $E85/$O85, ""), ""),"")</f>
        <v>#VALUE!</v>
      </c>
      <c r="AA85" s="10" t="e">
        <f>IF('FY2021'!$A87&lt;&gt;"",IF(AND(MONTH($K85) &lt;= 12, MONTH($L85) &gt;= 12), IF($O85 &lt;&gt; "", $E85/$O85, ""), ""),"")</f>
        <v>#VALUE!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 t="e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#VALUE!</v>
      </c>
      <c r="L86" s="7" t="e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#VALUE!</v>
      </c>
      <c r="M86" s="7" t="e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#VALUE!</v>
      </c>
      <c r="N86" s="7" t="e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#VALUE!</v>
      </c>
      <c r="O86" s="5" t="e">
        <f t="shared" si="1"/>
        <v>#VALUE!</v>
      </c>
      <c r="P86" s="10" t="e">
        <f>IF('FY2021'!$A88&lt;&gt;"",IF(AND(MONTH($K86) &lt;= 1, MONTH($L86) &gt;= 1), IF($O86 &lt;&gt; "", $E86/$O86, ""), ""),"")</f>
        <v>#VALUE!</v>
      </c>
      <c r="Q86" s="10" t="e">
        <f>IF('FY2021'!$A88&lt;&gt;"",IF(AND(MONTH($K86) &lt;= 2, MONTH($L86) &gt;= 2), IF($O86 &lt;&gt; "", $E86/$O86, ""), ""),"")</f>
        <v>#VALUE!</v>
      </c>
      <c r="R86" s="10" t="e">
        <f>IF('FY2021'!$A88&lt;&gt;"",IF(AND(MONTH($K86) &lt;= 3, MONTH($L86) &gt;= 3), IF($O86 &lt;&gt; "", $E86/$O86, ""), ""),"")</f>
        <v>#VALUE!</v>
      </c>
      <c r="S86" s="10" t="e">
        <f>IF('FY2021'!$A88&lt;&gt;"",IF(AND(MONTH($K86) &lt;= 4, MONTH($L86) &gt;= 4), IF($O86 &lt;&gt; "", $E86/$O86, ""), ""),"")</f>
        <v>#VALUE!</v>
      </c>
      <c r="T86" s="10" t="e">
        <f>IF('FY2021'!$A88&lt;&gt;"",IF(AND(MONTH($K86) &lt;= 5, MONTH($L86) &gt;= 5), IF($O86 &lt;&gt; "", $E86/$O86, ""), ""),"")</f>
        <v>#VALUE!</v>
      </c>
      <c r="U86" s="10" t="e">
        <f>IF('FY2021'!$A88&lt;&gt;"",IF(AND(MONTH($K86) &lt;= 6, MONTH($L86) &gt;= 6), IF($O86 &lt;&gt; "", $E86/$O86, ""), ""),"")</f>
        <v>#VALUE!</v>
      </c>
      <c r="V86" s="10" t="e">
        <f>IF('FY2021'!$A88&lt;&gt;"",IF(AND(MONTH($K86) &lt;= 7, MONTH($L86) &gt;= 7 ), IF($O86 &lt;&gt; "", $E86/$O86, ""), ""),"")</f>
        <v>#VALUE!</v>
      </c>
      <c r="W86" s="10" t="e">
        <f>IF('FY2021'!$A88&lt;&gt;"",IF(AND(MONTH($K86) &lt;= 8, MONTH($L86) &gt;= 8), IF($O86 &lt;&gt; "", $E86/$O86, ""), ""),"")</f>
        <v>#VALUE!</v>
      </c>
      <c r="X86" s="10" t="e">
        <f>IF('FY2021'!$A88&lt;&gt;"",IF(AND(MONTH($K86) &lt;= 9, MONTH($L86) &gt;= 9), IF($O86 &lt;&gt; "", $E86/$O86, ""), ""),"")</f>
        <v>#VALUE!</v>
      </c>
      <c r="Y86" s="10" t="e">
        <f>IF('FY2021'!$A88&lt;&gt;"",IF(AND(MONTH($K86) &lt;= 10, MONTH($L86) &gt;= 10), IF($O86 &lt;&gt; "", $E86/$O86, ""), ""),"")</f>
        <v>#VALUE!</v>
      </c>
      <c r="Z86" s="10" t="e">
        <f>IF('FY2021'!$A88&lt;&gt;"",IF(AND(MONTH($K86) &lt;= 11, MONTH($L86) &gt;= 11), IF($O86 &lt;&gt; "", $E86/$O86, ""), ""),"")</f>
        <v>#VALUE!</v>
      </c>
      <c r="AA86" s="10" t="e">
        <f>IF('FY2021'!$A88&lt;&gt;"",IF(AND(MONTH($K86) &lt;= 12, MONTH($L86) &gt;= 12), IF($O86 &lt;&gt; "", $E86/$O86, ""), ""),"")</f>
        <v>#VALUE!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 t="e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#VALUE!</v>
      </c>
      <c r="L87" s="7" t="e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#VALUE!</v>
      </c>
      <c r="M87" s="7" t="e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#VALUE!</v>
      </c>
      <c r="N87" s="7" t="e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#VALUE!</v>
      </c>
      <c r="O87" s="5" t="e">
        <f t="shared" si="1"/>
        <v>#VALUE!</v>
      </c>
      <c r="P87" s="10" t="e">
        <f>IF('FY2021'!$A89&lt;&gt;"",IF(AND(MONTH($K87) &lt;= 1, MONTH($L87) &gt;= 1), IF($O87 &lt;&gt; "", $E87/$O87, ""), ""),"")</f>
        <v>#VALUE!</v>
      </c>
      <c r="Q87" s="10" t="e">
        <f>IF('FY2021'!$A89&lt;&gt;"",IF(AND(MONTH($K87) &lt;= 2, MONTH($L87) &gt;= 2), IF($O87 &lt;&gt; "", $E87/$O87, ""), ""),"")</f>
        <v>#VALUE!</v>
      </c>
      <c r="R87" s="10" t="e">
        <f>IF('FY2021'!$A89&lt;&gt;"",IF(AND(MONTH($K87) &lt;= 3, MONTH($L87) &gt;= 3), IF($O87 &lt;&gt; "", $E87/$O87, ""), ""),"")</f>
        <v>#VALUE!</v>
      </c>
      <c r="S87" s="10" t="e">
        <f>IF('FY2021'!$A89&lt;&gt;"",IF(AND(MONTH($K87) &lt;= 4, MONTH($L87) &gt;= 4), IF($O87 &lt;&gt; "", $E87/$O87, ""), ""),"")</f>
        <v>#VALUE!</v>
      </c>
      <c r="T87" s="10" t="e">
        <f>IF('FY2021'!$A89&lt;&gt;"",IF(AND(MONTH($K87) &lt;= 5, MONTH($L87) &gt;= 5), IF($O87 &lt;&gt; "", $E87/$O87, ""), ""),"")</f>
        <v>#VALUE!</v>
      </c>
      <c r="U87" s="10" t="e">
        <f>IF('FY2021'!$A89&lt;&gt;"",IF(AND(MONTH($K87) &lt;= 6, MONTH($L87) &gt;= 6), IF($O87 &lt;&gt; "", $E87/$O87, ""), ""),"")</f>
        <v>#VALUE!</v>
      </c>
      <c r="V87" s="10" t="e">
        <f>IF('FY2021'!$A89&lt;&gt;"",IF(AND(MONTH($K87) &lt;= 7, MONTH($L87) &gt;= 7 ), IF($O87 &lt;&gt; "", $E87/$O87, ""), ""),"")</f>
        <v>#VALUE!</v>
      </c>
      <c r="W87" s="10" t="e">
        <f>IF('FY2021'!$A89&lt;&gt;"",IF(AND(MONTH($K87) &lt;= 8, MONTH($L87) &gt;= 8), IF($O87 &lt;&gt; "", $E87/$O87, ""), ""),"")</f>
        <v>#VALUE!</v>
      </c>
      <c r="X87" s="10" t="e">
        <f>IF('FY2021'!$A89&lt;&gt;"",IF(AND(MONTH($K87) &lt;= 9, MONTH($L87) &gt;= 9), IF($O87 &lt;&gt; "", $E87/$O87, ""), ""),"")</f>
        <v>#VALUE!</v>
      </c>
      <c r="Y87" s="10" t="e">
        <f>IF('FY2021'!$A89&lt;&gt;"",IF(AND(MONTH($K87) &lt;= 10, MONTH($L87) &gt;= 10), IF($O87 &lt;&gt; "", $E87/$O87, ""), ""),"")</f>
        <v>#VALUE!</v>
      </c>
      <c r="Z87" s="10" t="e">
        <f>IF('FY2021'!$A89&lt;&gt;"",IF(AND(MONTH($K87) &lt;= 11, MONTH($L87) &gt;= 11), IF($O87 &lt;&gt; "", $E87/$O87, ""), ""),"")</f>
        <v>#VALUE!</v>
      </c>
      <c r="AA87" s="10" t="e">
        <f>IF('FY2021'!$A89&lt;&gt;"",IF(AND(MONTH($K87) &lt;= 12, MONTH($L87) &gt;= 12), IF($O87 &lt;&gt; "", $E87/$O87, ""), ""),"")</f>
        <v>#VALUE!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 t="e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#VALUE!</v>
      </c>
      <c r="L88" s="7" t="e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#VALUE!</v>
      </c>
      <c r="M88" s="7" t="e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#VALUE!</v>
      </c>
      <c r="N88" s="7" t="e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#VALUE!</v>
      </c>
      <c r="O88" s="5" t="e">
        <f t="shared" si="1"/>
        <v>#VALUE!</v>
      </c>
      <c r="P88" s="10" t="e">
        <f>IF('FY2021'!$A90&lt;&gt;"",IF(AND(MONTH($K88) &lt;= 1, MONTH($L88) &gt;= 1), IF($O88 &lt;&gt; "", $E88/$O88, ""), ""),"")</f>
        <v>#VALUE!</v>
      </c>
      <c r="Q88" s="10" t="e">
        <f>IF('FY2021'!$A90&lt;&gt;"",IF(AND(MONTH($K88) &lt;= 2, MONTH($L88) &gt;= 2), IF($O88 &lt;&gt; "", $E88/$O88, ""), ""),"")</f>
        <v>#VALUE!</v>
      </c>
      <c r="R88" s="10" t="e">
        <f>IF('FY2021'!$A90&lt;&gt;"",IF(AND(MONTH($K88) &lt;= 3, MONTH($L88) &gt;= 3), IF($O88 &lt;&gt; "", $E88/$O88, ""), ""),"")</f>
        <v>#VALUE!</v>
      </c>
      <c r="S88" s="10" t="e">
        <f>IF('FY2021'!$A90&lt;&gt;"",IF(AND(MONTH($K88) &lt;= 4, MONTH($L88) &gt;= 4), IF($O88 &lt;&gt; "", $E88/$O88, ""), ""),"")</f>
        <v>#VALUE!</v>
      </c>
      <c r="T88" s="10" t="e">
        <f>IF('FY2021'!$A90&lt;&gt;"",IF(AND(MONTH($K88) &lt;= 5, MONTH($L88) &gt;= 5), IF($O88 &lt;&gt; "", $E88/$O88, ""), ""),"")</f>
        <v>#VALUE!</v>
      </c>
      <c r="U88" s="10" t="e">
        <f>IF('FY2021'!$A90&lt;&gt;"",IF(AND(MONTH($K88) &lt;= 6, MONTH($L88) &gt;= 6), IF($O88 &lt;&gt; "", $E88/$O88, ""), ""),"")</f>
        <v>#VALUE!</v>
      </c>
      <c r="V88" s="10" t="e">
        <f>IF('FY2021'!$A90&lt;&gt;"",IF(AND(MONTH($K88) &lt;= 7, MONTH($L88) &gt;= 7 ), IF($O88 &lt;&gt; "", $E88/$O88, ""), ""),"")</f>
        <v>#VALUE!</v>
      </c>
      <c r="W88" s="10" t="e">
        <f>IF('FY2021'!$A90&lt;&gt;"",IF(AND(MONTH($K88) &lt;= 8, MONTH($L88) &gt;= 8), IF($O88 &lt;&gt; "", $E88/$O88, ""), ""),"")</f>
        <v>#VALUE!</v>
      </c>
      <c r="X88" s="10" t="e">
        <f>IF('FY2021'!$A90&lt;&gt;"",IF(AND(MONTH($K88) &lt;= 9, MONTH($L88) &gt;= 9), IF($O88 &lt;&gt; "", $E88/$O88, ""), ""),"")</f>
        <v>#VALUE!</v>
      </c>
      <c r="Y88" s="10" t="e">
        <f>IF('FY2021'!$A90&lt;&gt;"",IF(AND(MONTH($K88) &lt;= 10, MONTH($L88) &gt;= 10), IF($O88 &lt;&gt; "", $E88/$O88, ""), ""),"")</f>
        <v>#VALUE!</v>
      </c>
      <c r="Z88" s="10" t="e">
        <f>IF('FY2021'!$A90&lt;&gt;"",IF(AND(MONTH($K88) &lt;= 11, MONTH($L88) &gt;= 11), IF($O88 &lt;&gt; "", $E88/$O88, ""), ""),"")</f>
        <v>#VALUE!</v>
      </c>
      <c r="AA88" s="10" t="e">
        <f>IF('FY2021'!$A90&lt;&gt;"",IF(AND(MONTH($K88) &lt;= 12, MONTH($L88) &gt;= 12), IF($O88 &lt;&gt; "", $E88/$O88, ""), ""),"")</f>
        <v>#VALUE!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 t="e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#VALUE!</v>
      </c>
      <c r="L89" s="7" t="e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#VALUE!</v>
      </c>
      <c r="M89" s="7" t="e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#VALUE!</v>
      </c>
      <c r="N89" s="7" t="e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#VALUE!</v>
      </c>
      <c r="O89" s="5" t="e">
        <f t="shared" si="1"/>
        <v>#VALUE!</v>
      </c>
      <c r="P89" s="10" t="e">
        <f>IF('FY2021'!$A91&lt;&gt;"",IF(AND(MONTH($K89) &lt;= 1, MONTH($L89) &gt;= 1), IF($O89 &lt;&gt; "", $E89/$O89, ""), ""),"")</f>
        <v>#VALUE!</v>
      </c>
      <c r="Q89" s="10" t="e">
        <f>IF('FY2021'!$A91&lt;&gt;"",IF(AND(MONTH($K89) &lt;= 2, MONTH($L89) &gt;= 2), IF($O89 &lt;&gt; "", $E89/$O89, ""), ""),"")</f>
        <v>#VALUE!</v>
      </c>
      <c r="R89" s="10" t="e">
        <f>IF('FY2021'!$A91&lt;&gt;"",IF(AND(MONTH($K89) &lt;= 3, MONTH($L89) &gt;= 3), IF($O89 &lt;&gt; "", $E89/$O89, ""), ""),"")</f>
        <v>#VALUE!</v>
      </c>
      <c r="S89" s="10" t="e">
        <f>IF('FY2021'!$A91&lt;&gt;"",IF(AND(MONTH($K89) &lt;= 4, MONTH($L89) &gt;= 4), IF($O89 &lt;&gt; "", $E89/$O89, ""), ""),"")</f>
        <v>#VALUE!</v>
      </c>
      <c r="T89" s="10" t="e">
        <f>IF('FY2021'!$A91&lt;&gt;"",IF(AND(MONTH($K89) &lt;= 5, MONTH($L89) &gt;= 5), IF($O89 &lt;&gt; "", $E89/$O89, ""), ""),"")</f>
        <v>#VALUE!</v>
      </c>
      <c r="U89" s="10" t="e">
        <f>IF('FY2021'!$A91&lt;&gt;"",IF(AND(MONTH($K89) &lt;= 6, MONTH($L89) &gt;= 6), IF($O89 &lt;&gt; "", $E89/$O89, ""), ""),"")</f>
        <v>#VALUE!</v>
      </c>
      <c r="V89" s="10" t="e">
        <f>IF('FY2021'!$A91&lt;&gt;"",IF(AND(MONTH($K89) &lt;= 7, MONTH($L89) &gt;= 7 ), IF($O89 &lt;&gt; "", $E89/$O89, ""), ""),"")</f>
        <v>#VALUE!</v>
      </c>
      <c r="W89" s="10" t="e">
        <f>IF('FY2021'!$A91&lt;&gt;"",IF(AND(MONTH($K89) &lt;= 8, MONTH($L89) &gt;= 8), IF($O89 &lt;&gt; "", $E89/$O89, ""), ""),"")</f>
        <v>#VALUE!</v>
      </c>
      <c r="X89" s="10" t="e">
        <f>IF('FY2021'!$A91&lt;&gt;"",IF(AND(MONTH($K89) &lt;= 9, MONTH($L89) &gt;= 9), IF($O89 &lt;&gt; "", $E89/$O89, ""), ""),"")</f>
        <v>#VALUE!</v>
      </c>
      <c r="Y89" s="10" t="e">
        <f>IF('FY2021'!$A91&lt;&gt;"",IF(AND(MONTH($K89) &lt;= 10, MONTH($L89) &gt;= 10), IF($O89 &lt;&gt; "", $E89/$O89, ""), ""),"")</f>
        <v>#VALUE!</v>
      </c>
      <c r="Z89" s="10" t="e">
        <f>IF('FY2021'!$A91&lt;&gt;"",IF(AND(MONTH($K89) &lt;= 11, MONTH($L89) &gt;= 11), IF($O89 &lt;&gt; "", $E89/$O89, ""), ""),"")</f>
        <v>#VALUE!</v>
      </c>
      <c r="AA89" s="10" t="e">
        <f>IF('FY2021'!$A91&lt;&gt;"",IF(AND(MONTH($K89) &lt;= 12, MONTH($L89) &gt;= 12), IF($O89 &lt;&gt; "", $E89/$O89, ""), ""),"")</f>
        <v>#VALUE!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 t="e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#VALUE!</v>
      </c>
      <c r="L90" s="7" t="e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#VALUE!</v>
      </c>
      <c r="M90" s="7" t="e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#VALUE!</v>
      </c>
      <c r="N90" s="7" t="e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#VALUE!</v>
      </c>
      <c r="O90" s="5" t="e">
        <f t="shared" si="1"/>
        <v>#VALUE!</v>
      </c>
      <c r="P90" s="10" t="e">
        <f>IF('FY2021'!$A92&lt;&gt;"",IF(AND(MONTH($K90) &lt;= 1, MONTH($L90) &gt;= 1), IF($O90 &lt;&gt; "", $E90/$O90, ""), ""),"")</f>
        <v>#VALUE!</v>
      </c>
      <c r="Q90" s="10" t="e">
        <f>IF('FY2021'!$A92&lt;&gt;"",IF(AND(MONTH($K90) &lt;= 2, MONTH($L90) &gt;= 2), IF($O90 &lt;&gt; "", $E90/$O90, ""), ""),"")</f>
        <v>#VALUE!</v>
      </c>
      <c r="R90" s="10" t="e">
        <f>IF('FY2021'!$A92&lt;&gt;"",IF(AND(MONTH($K90) &lt;= 3, MONTH($L90) &gt;= 3), IF($O90 &lt;&gt; "", $E90/$O90, ""), ""),"")</f>
        <v>#VALUE!</v>
      </c>
      <c r="S90" s="10" t="e">
        <f>IF('FY2021'!$A92&lt;&gt;"",IF(AND(MONTH($K90) &lt;= 4, MONTH($L90) &gt;= 4), IF($O90 &lt;&gt; "", $E90/$O90, ""), ""),"")</f>
        <v>#VALUE!</v>
      </c>
      <c r="T90" s="10" t="e">
        <f>IF('FY2021'!$A92&lt;&gt;"",IF(AND(MONTH($K90) &lt;= 5, MONTH($L90) &gt;= 5), IF($O90 &lt;&gt; "", $E90/$O90, ""), ""),"")</f>
        <v>#VALUE!</v>
      </c>
      <c r="U90" s="10" t="e">
        <f>IF('FY2021'!$A92&lt;&gt;"",IF(AND(MONTH($K90) &lt;= 6, MONTH($L90) &gt;= 6), IF($O90 &lt;&gt; "", $E90/$O90, ""), ""),"")</f>
        <v>#VALUE!</v>
      </c>
      <c r="V90" s="10" t="e">
        <f>IF('FY2021'!$A92&lt;&gt;"",IF(AND(MONTH($K90) &lt;= 7, MONTH($L90) &gt;= 7 ), IF($O90 &lt;&gt; "", $E90/$O90, ""), ""),"")</f>
        <v>#VALUE!</v>
      </c>
      <c r="W90" s="10" t="e">
        <f>IF('FY2021'!$A92&lt;&gt;"",IF(AND(MONTH($K90) &lt;= 8, MONTH($L90) &gt;= 8), IF($O90 &lt;&gt; "", $E90/$O90, ""), ""),"")</f>
        <v>#VALUE!</v>
      </c>
      <c r="X90" s="10" t="e">
        <f>IF('FY2021'!$A92&lt;&gt;"",IF(AND(MONTH($K90) &lt;= 9, MONTH($L90) &gt;= 9), IF($O90 &lt;&gt; "", $E90/$O90, ""), ""),"")</f>
        <v>#VALUE!</v>
      </c>
      <c r="Y90" s="10" t="e">
        <f>IF('FY2021'!$A92&lt;&gt;"",IF(AND(MONTH($K90) &lt;= 10, MONTH($L90) &gt;= 10), IF($O90 &lt;&gt; "", $E90/$O90, ""), ""),"")</f>
        <v>#VALUE!</v>
      </c>
      <c r="Z90" s="10" t="e">
        <f>IF('FY2021'!$A92&lt;&gt;"",IF(AND(MONTH($K90) &lt;= 11, MONTH($L90) &gt;= 11), IF($O90 &lt;&gt; "", $E90/$O90, ""), ""),"")</f>
        <v>#VALUE!</v>
      </c>
      <c r="AA90" s="10" t="e">
        <f>IF('FY2021'!$A92&lt;&gt;"",IF(AND(MONTH($K90) &lt;= 12, MONTH($L90) &gt;= 12), IF($O90 &lt;&gt; "", $E90/$O90, ""), ""),"")</f>
        <v>#VALUE!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 t="e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#VALUE!</v>
      </c>
      <c r="L91" s="7" t="e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#VALUE!</v>
      </c>
      <c r="M91" s="7" t="e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#VALUE!</v>
      </c>
      <c r="N91" s="7" t="e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#VALUE!</v>
      </c>
      <c r="O91" s="5" t="e">
        <f t="shared" si="1"/>
        <v>#VALUE!</v>
      </c>
      <c r="P91" s="10" t="e">
        <f>IF('FY2021'!$A93&lt;&gt;"",IF(AND(MONTH($K91) &lt;= 1, MONTH($L91) &gt;= 1), IF($O91 &lt;&gt; "", $E91/$O91, ""), ""),"")</f>
        <v>#VALUE!</v>
      </c>
      <c r="Q91" s="10" t="e">
        <f>IF('FY2021'!$A93&lt;&gt;"",IF(AND(MONTH($K91) &lt;= 2, MONTH($L91) &gt;= 2), IF($O91 &lt;&gt; "", $E91/$O91, ""), ""),"")</f>
        <v>#VALUE!</v>
      </c>
      <c r="R91" s="10" t="e">
        <f>IF('FY2021'!$A93&lt;&gt;"",IF(AND(MONTH($K91) &lt;= 3, MONTH($L91) &gt;= 3), IF($O91 &lt;&gt; "", $E91/$O91, ""), ""),"")</f>
        <v>#VALUE!</v>
      </c>
      <c r="S91" s="10" t="e">
        <f>IF('FY2021'!$A93&lt;&gt;"",IF(AND(MONTH($K91) &lt;= 4, MONTH($L91) &gt;= 4), IF($O91 &lt;&gt; "", $E91/$O91, ""), ""),"")</f>
        <v>#VALUE!</v>
      </c>
      <c r="T91" s="10" t="e">
        <f>IF('FY2021'!$A93&lt;&gt;"",IF(AND(MONTH($K91) &lt;= 5, MONTH($L91) &gt;= 5), IF($O91 &lt;&gt; "", $E91/$O91, ""), ""),"")</f>
        <v>#VALUE!</v>
      </c>
      <c r="U91" s="10" t="e">
        <f>IF('FY2021'!$A93&lt;&gt;"",IF(AND(MONTH($K91) &lt;= 6, MONTH($L91) &gt;= 6), IF($O91 &lt;&gt; "", $E91/$O91, ""), ""),"")</f>
        <v>#VALUE!</v>
      </c>
      <c r="V91" s="10" t="e">
        <f>IF('FY2021'!$A93&lt;&gt;"",IF(AND(MONTH($K91) &lt;= 7, MONTH($L91) &gt;= 7 ), IF($O91 &lt;&gt; "", $E91/$O91, ""), ""),"")</f>
        <v>#VALUE!</v>
      </c>
      <c r="W91" s="10" t="e">
        <f>IF('FY2021'!$A93&lt;&gt;"",IF(AND(MONTH($K91) &lt;= 8, MONTH($L91) &gt;= 8), IF($O91 &lt;&gt; "", $E91/$O91, ""), ""),"")</f>
        <v>#VALUE!</v>
      </c>
      <c r="X91" s="10" t="e">
        <f>IF('FY2021'!$A93&lt;&gt;"",IF(AND(MONTH($K91) &lt;= 9, MONTH($L91) &gt;= 9), IF($O91 &lt;&gt; "", $E91/$O91, ""), ""),"")</f>
        <v>#VALUE!</v>
      </c>
      <c r="Y91" s="10" t="e">
        <f>IF('FY2021'!$A93&lt;&gt;"",IF(AND(MONTH($K91) &lt;= 10, MONTH($L91) &gt;= 10), IF($O91 &lt;&gt; "", $E91/$O91, ""), ""),"")</f>
        <v>#VALUE!</v>
      </c>
      <c r="Z91" s="10" t="e">
        <f>IF('FY2021'!$A93&lt;&gt;"",IF(AND(MONTH($K91) &lt;= 11, MONTH($L91) &gt;= 11), IF($O91 &lt;&gt; "", $E91/$O91, ""), ""),"")</f>
        <v>#VALUE!</v>
      </c>
      <c r="AA91" s="10" t="e">
        <f>IF('FY2021'!$A93&lt;&gt;"",IF(AND(MONTH($K91) &lt;= 12, MONTH($L91) &gt;= 12), IF($O91 &lt;&gt; "", $E91/$O91, ""), ""),"")</f>
        <v>#VALUE!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 t="e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#VALUE!</v>
      </c>
      <c r="L92" s="7" t="e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#VALUE!</v>
      </c>
      <c r="M92" s="7" t="e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#VALUE!</v>
      </c>
      <c r="N92" s="7" t="e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#VALUE!</v>
      </c>
      <c r="O92" s="5" t="e">
        <f t="shared" si="1"/>
        <v>#VALUE!</v>
      </c>
      <c r="P92" s="10" t="e">
        <f>IF('FY2021'!$A94&lt;&gt;"",IF(AND(MONTH($K92) &lt;= 1, MONTH($L92) &gt;= 1), IF($O92 &lt;&gt; "", $E92/$O92, ""), ""),"")</f>
        <v>#VALUE!</v>
      </c>
      <c r="Q92" s="10" t="e">
        <f>IF('FY2021'!$A94&lt;&gt;"",IF(AND(MONTH($K92) &lt;= 2, MONTH($L92) &gt;= 2), IF($O92 &lt;&gt; "", $E92/$O92, ""), ""),"")</f>
        <v>#VALUE!</v>
      </c>
      <c r="R92" s="10" t="e">
        <f>IF('FY2021'!$A94&lt;&gt;"",IF(AND(MONTH($K92) &lt;= 3, MONTH($L92) &gt;= 3), IF($O92 &lt;&gt; "", $E92/$O92, ""), ""),"")</f>
        <v>#VALUE!</v>
      </c>
      <c r="S92" s="10" t="e">
        <f>IF('FY2021'!$A94&lt;&gt;"",IF(AND(MONTH($K92) &lt;= 4, MONTH($L92) &gt;= 4), IF($O92 &lt;&gt; "", $E92/$O92, ""), ""),"")</f>
        <v>#VALUE!</v>
      </c>
      <c r="T92" s="10" t="e">
        <f>IF('FY2021'!$A94&lt;&gt;"",IF(AND(MONTH($K92) &lt;= 5, MONTH($L92) &gt;= 5), IF($O92 &lt;&gt; "", $E92/$O92, ""), ""),"")</f>
        <v>#VALUE!</v>
      </c>
      <c r="U92" s="10" t="e">
        <f>IF('FY2021'!$A94&lt;&gt;"",IF(AND(MONTH($K92) &lt;= 6, MONTH($L92) &gt;= 6), IF($O92 &lt;&gt; "", $E92/$O92, ""), ""),"")</f>
        <v>#VALUE!</v>
      </c>
      <c r="V92" s="10" t="e">
        <f>IF('FY2021'!$A94&lt;&gt;"",IF(AND(MONTH($K92) &lt;= 7, MONTH($L92) &gt;= 7 ), IF($O92 &lt;&gt; "", $E92/$O92, ""), ""),"")</f>
        <v>#VALUE!</v>
      </c>
      <c r="W92" s="10" t="e">
        <f>IF('FY2021'!$A94&lt;&gt;"",IF(AND(MONTH($K92) &lt;= 8, MONTH($L92) &gt;= 8), IF($O92 &lt;&gt; "", $E92/$O92, ""), ""),"")</f>
        <v>#VALUE!</v>
      </c>
      <c r="X92" s="10" t="e">
        <f>IF('FY2021'!$A94&lt;&gt;"",IF(AND(MONTH($K92) &lt;= 9, MONTH($L92) &gt;= 9), IF($O92 &lt;&gt; "", $E92/$O92, ""), ""),"")</f>
        <v>#VALUE!</v>
      </c>
      <c r="Y92" s="10" t="e">
        <f>IF('FY2021'!$A94&lt;&gt;"",IF(AND(MONTH($K92) &lt;= 10, MONTH($L92) &gt;= 10), IF($O92 &lt;&gt; "", $E92/$O92, ""), ""),"")</f>
        <v>#VALUE!</v>
      </c>
      <c r="Z92" s="10" t="e">
        <f>IF('FY2021'!$A94&lt;&gt;"",IF(AND(MONTH($K92) &lt;= 11, MONTH($L92) &gt;= 11), IF($O92 &lt;&gt; "", $E92/$O92, ""), ""),"")</f>
        <v>#VALUE!</v>
      </c>
      <c r="AA92" s="10" t="e">
        <f>IF('FY2021'!$A94&lt;&gt;"",IF(AND(MONTH($K92) &lt;= 12, MONTH($L92) &gt;= 12), IF($O92 &lt;&gt; "", $E92/$O92, ""), ""),"")</f>
        <v>#VALUE!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 t="e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#VALUE!</v>
      </c>
      <c r="L93" s="7" t="e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#VALUE!</v>
      </c>
      <c r="M93" s="7" t="e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#VALUE!</v>
      </c>
      <c r="N93" s="7" t="e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#VALUE!</v>
      </c>
      <c r="O93" s="5" t="e">
        <f t="shared" si="1"/>
        <v>#VALUE!</v>
      </c>
      <c r="P93" s="10" t="e">
        <f>IF('FY2021'!$A95&lt;&gt;"",IF(AND(MONTH($K93) &lt;= 1, MONTH($L93) &gt;= 1), IF($O93 &lt;&gt; "", $E93/$O93, ""), ""),"")</f>
        <v>#VALUE!</v>
      </c>
      <c r="Q93" s="10" t="e">
        <f>IF('FY2021'!$A95&lt;&gt;"",IF(AND(MONTH($K93) &lt;= 2, MONTH($L93) &gt;= 2), IF($O93 &lt;&gt; "", $E93/$O93, ""), ""),"")</f>
        <v>#VALUE!</v>
      </c>
      <c r="R93" s="10" t="e">
        <f>IF('FY2021'!$A95&lt;&gt;"",IF(AND(MONTH($K93) &lt;= 3, MONTH($L93) &gt;= 3), IF($O93 &lt;&gt; "", $E93/$O93, ""), ""),"")</f>
        <v>#VALUE!</v>
      </c>
      <c r="S93" s="10" t="e">
        <f>IF('FY2021'!$A95&lt;&gt;"",IF(AND(MONTH($K93) &lt;= 4, MONTH($L93) &gt;= 4), IF($O93 &lt;&gt; "", $E93/$O93, ""), ""),"")</f>
        <v>#VALUE!</v>
      </c>
      <c r="T93" s="10" t="e">
        <f>IF('FY2021'!$A95&lt;&gt;"",IF(AND(MONTH($K93) &lt;= 5, MONTH($L93) &gt;= 5), IF($O93 &lt;&gt; "", $E93/$O93, ""), ""),"")</f>
        <v>#VALUE!</v>
      </c>
      <c r="U93" s="10" t="e">
        <f>IF('FY2021'!$A95&lt;&gt;"",IF(AND(MONTH($K93) &lt;= 6, MONTH($L93) &gt;= 6), IF($O93 &lt;&gt; "", $E93/$O93, ""), ""),"")</f>
        <v>#VALUE!</v>
      </c>
      <c r="V93" s="10" t="e">
        <f>IF('FY2021'!$A95&lt;&gt;"",IF(AND(MONTH($K93) &lt;= 7, MONTH($L93) &gt;= 7 ), IF($O93 &lt;&gt; "", $E93/$O93, ""), ""),"")</f>
        <v>#VALUE!</v>
      </c>
      <c r="W93" s="10" t="e">
        <f>IF('FY2021'!$A95&lt;&gt;"",IF(AND(MONTH($K93) &lt;= 8, MONTH($L93) &gt;= 8), IF($O93 &lt;&gt; "", $E93/$O93, ""), ""),"")</f>
        <v>#VALUE!</v>
      </c>
      <c r="X93" s="10" t="e">
        <f>IF('FY2021'!$A95&lt;&gt;"",IF(AND(MONTH($K93) &lt;= 9, MONTH($L93) &gt;= 9), IF($O93 &lt;&gt; "", $E93/$O93, ""), ""),"")</f>
        <v>#VALUE!</v>
      </c>
      <c r="Y93" s="10" t="e">
        <f>IF('FY2021'!$A95&lt;&gt;"",IF(AND(MONTH($K93) &lt;= 10, MONTH($L93) &gt;= 10), IF($O93 &lt;&gt; "", $E93/$O93, ""), ""),"")</f>
        <v>#VALUE!</v>
      </c>
      <c r="Z93" s="10" t="e">
        <f>IF('FY2021'!$A95&lt;&gt;"",IF(AND(MONTH($K93) &lt;= 11, MONTH($L93) &gt;= 11), IF($O93 &lt;&gt; "", $E93/$O93, ""), ""),"")</f>
        <v>#VALUE!</v>
      </c>
      <c r="AA93" s="10" t="e">
        <f>IF('FY2021'!$A95&lt;&gt;"",IF(AND(MONTH($K93) &lt;= 12, MONTH($L93) &gt;= 12), IF($O93 &lt;&gt; "", $E93/$O93, ""), ""),"")</f>
        <v>#VALUE!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 t="e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#VALUE!</v>
      </c>
      <c r="L94" s="7" t="e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#VALUE!</v>
      </c>
      <c r="M94" s="7" t="e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#VALUE!</v>
      </c>
      <c r="N94" s="7" t="e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#VALUE!</v>
      </c>
      <c r="O94" s="5" t="e">
        <f t="shared" si="1"/>
        <v>#VALUE!</v>
      </c>
      <c r="P94" s="10" t="e">
        <f>IF('FY2021'!$A96&lt;&gt;"",IF(AND(MONTH($K94) &lt;= 1, MONTH($L94) &gt;= 1), IF($O94 &lt;&gt; "", $E94/$O94, ""), ""),"")</f>
        <v>#VALUE!</v>
      </c>
      <c r="Q94" s="10" t="e">
        <f>IF('FY2021'!$A96&lt;&gt;"",IF(AND(MONTH($K94) &lt;= 2, MONTH($L94) &gt;= 2), IF($O94 &lt;&gt; "", $E94/$O94, ""), ""),"")</f>
        <v>#VALUE!</v>
      </c>
      <c r="R94" s="10" t="e">
        <f>IF('FY2021'!$A96&lt;&gt;"",IF(AND(MONTH($K94) &lt;= 3, MONTH($L94) &gt;= 3), IF($O94 &lt;&gt; "", $E94/$O94, ""), ""),"")</f>
        <v>#VALUE!</v>
      </c>
      <c r="S94" s="10" t="e">
        <f>IF('FY2021'!$A96&lt;&gt;"",IF(AND(MONTH($K94) &lt;= 4, MONTH($L94) &gt;= 4), IF($O94 &lt;&gt; "", $E94/$O94, ""), ""),"")</f>
        <v>#VALUE!</v>
      </c>
      <c r="T94" s="10" t="e">
        <f>IF('FY2021'!$A96&lt;&gt;"",IF(AND(MONTH($K94) &lt;= 5, MONTH($L94) &gt;= 5), IF($O94 &lt;&gt; "", $E94/$O94, ""), ""),"")</f>
        <v>#VALUE!</v>
      </c>
      <c r="U94" s="10" t="e">
        <f>IF('FY2021'!$A96&lt;&gt;"",IF(AND(MONTH($K94) &lt;= 6, MONTH($L94) &gt;= 6), IF($O94 &lt;&gt; "", $E94/$O94, ""), ""),"")</f>
        <v>#VALUE!</v>
      </c>
      <c r="V94" s="10" t="e">
        <f>IF('FY2021'!$A96&lt;&gt;"",IF(AND(MONTH($K94) &lt;= 7, MONTH($L94) &gt;= 7 ), IF($O94 &lt;&gt; "", $E94/$O94, ""), ""),"")</f>
        <v>#VALUE!</v>
      </c>
      <c r="W94" s="10" t="e">
        <f>IF('FY2021'!$A96&lt;&gt;"",IF(AND(MONTH($K94) &lt;= 8, MONTH($L94) &gt;= 8), IF($O94 &lt;&gt; "", $E94/$O94, ""), ""),"")</f>
        <v>#VALUE!</v>
      </c>
      <c r="X94" s="10" t="e">
        <f>IF('FY2021'!$A96&lt;&gt;"",IF(AND(MONTH($K94) &lt;= 9, MONTH($L94) &gt;= 9), IF($O94 &lt;&gt; "", $E94/$O94, ""), ""),"")</f>
        <v>#VALUE!</v>
      </c>
      <c r="Y94" s="10" t="e">
        <f>IF('FY2021'!$A96&lt;&gt;"",IF(AND(MONTH($K94) &lt;= 10, MONTH($L94) &gt;= 10), IF($O94 &lt;&gt; "", $E94/$O94, ""), ""),"")</f>
        <v>#VALUE!</v>
      </c>
      <c r="Z94" s="10" t="e">
        <f>IF('FY2021'!$A96&lt;&gt;"",IF(AND(MONTH($K94) &lt;= 11, MONTH($L94) &gt;= 11), IF($O94 &lt;&gt; "", $E94/$O94, ""), ""),"")</f>
        <v>#VALUE!</v>
      </c>
      <c r="AA94" s="10" t="e">
        <f>IF('FY2021'!$A96&lt;&gt;"",IF(AND(MONTH($K94) &lt;= 12, MONTH($L94) &gt;= 12), IF($O94 &lt;&gt; "", $E94/$O94, ""), ""),"")</f>
        <v>#VALUE!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 t="e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#VALUE!</v>
      </c>
      <c r="L95" s="7" t="e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#VALUE!</v>
      </c>
      <c r="M95" s="7" t="e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#VALUE!</v>
      </c>
      <c r="N95" s="7" t="e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#VALUE!</v>
      </c>
      <c r="O95" s="5" t="e">
        <f t="shared" si="1"/>
        <v>#VALUE!</v>
      </c>
      <c r="P95" s="10" t="e">
        <f>IF('FY2021'!$A97&lt;&gt;"",IF(AND(MONTH($K95) &lt;= 1, MONTH($L95) &gt;= 1), IF($O95 &lt;&gt; "", $E95/$O95, ""), ""),"")</f>
        <v>#VALUE!</v>
      </c>
      <c r="Q95" s="10" t="e">
        <f>IF('FY2021'!$A97&lt;&gt;"",IF(AND(MONTH($K95) &lt;= 2, MONTH($L95) &gt;= 2), IF($O95 &lt;&gt; "", $E95/$O95, ""), ""),"")</f>
        <v>#VALUE!</v>
      </c>
      <c r="R95" s="10" t="e">
        <f>IF('FY2021'!$A97&lt;&gt;"",IF(AND(MONTH($K95) &lt;= 3, MONTH($L95) &gt;= 3), IF($O95 &lt;&gt; "", $E95/$O95, ""), ""),"")</f>
        <v>#VALUE!</v>
      </c>
      <c r="S95" s="10" t="e">
        <f>IF('FY2021'!$A97&lt;&gt;"",IF(AND(MONTH($K95) &lt;= 4, MONTH($L95) &gt;= 4), IF($O95 &lt;&gt; "", $E95/$O95, ""), ""),"")</f>
        <v>#VALUE!</v>
      </c>
      <c r="T95" s="10" t="e">
        <f>IF('FY2021'!$A97&lt;&gt;"",IF(AND(MONTH($K95) &lt;= 5, MONTH($L95) &gt;= 5), IF($O95 &lt;&gt; "", $E95/$O95, ""), ""),"")</f>
        <v>#VALUE!</v>
      </c>
      <c r="U95" s="10" t="e">
        <f>IF('FY2021'!$A97&lt;&gt;"",IF(AND(MONTH($K95) &lt;= 6, MONTH($L95) &gt;= 6), IF($O95 &lt;&gt; "", $E95/$O95, ""), ""),"")</f>
        <v>#VALUE!</v>
      </c>
      <c r="V95" s="10" t="e">
        <f>IF('FY2021'!$A97&lt;&gt;"",IF(AND(MONTH($K95) &lt;= 7, MONTH($L95) &gt;= 7 ), IF($O95 &lt;&gt; "", $E95/$O95, ""), ""),"")</f>
        <v>#VALUE!</v>
      </c>
      <c r="W95" s="10" t="e">
        <f>IF('FY2021'!$A97&lt;&gt;"",IF(AND(MONTH($K95) &lt;= 8, MONTH($L95) &gt;= 8), IF($O95 &lt;&gt; "", $E95/$O95, ""), ""),"")</f>
        <v>#VALUE!</v>
      </c>
      <c r="X95" s="10" t="e">
        <f>IF('FY2021'!$A97&lt;&gt;"",IF(AND(MONTH($K95) &lt;= 9, MONTH($L95) &gt;= 9), IF($O95 &lt;&gt; "", $E95/$O95, ""), ""),"")</f>
        <v>#VALUE!</v>
      </c>
      <c r="Y95" s="10" t="e">
        <f>IF('FY2021'!$A97&lt;&gt;"",IF(AND(MONTH($K95) &lt;= 10, MONTH($L95) &gt;= 10), IF($O95 &lt;&gt; "", $E95/$O95, ""), ""),"")</f>
        <v>#VALUE!</v>
      </c>
      <c r="Z95" s="10" t="e">
        <f>IF('FY2021'!$A97&lt;&gt;"",IF(AND(MONTH($K95) &lt;= 11, MONTH($L95) &gt;= 11), IF($O95 &lt;&gt; "", $E95/$O95, ""), ""),"")</f>
        <v>#VALUE!</v>
      </c>
      <c r="AA95" s="10" t="e">
        <f>IF('FY2021'!$A97&lt;&gt;"",IF(AND(MONTH($K95) &lt;= 12, MONTH($L95) &gt;= 12), IF($O95 &lt;&gt; "", $E95/$O95, ""), ""),"")</f>
        <v>#VALUE!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 t="e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#VALUE!</v>
      </c>
      <c r="L96" s="7" t="e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#VALUE!</v>
      </c>
      <c r="M96" s="7" t="e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#VALUE!</v>
      </c>
      <c r="N96" s="7" t="e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#VALUE!</v>
      </c>
      <c r="O96" s="5" t="e">
        <f t="shared" si="1"/>
        <v>#VALUE!</v>
      </c>
      <c r="P96" s="10" t="e">
        <f>IF('FY2021'!$A98&lt;&gt;"",IF(AND(MONTH($K96) &lt;= 1, MONTH($L96) &gt;= 1), IF($O96 &lt;&gt; "", $E96/$O96, ""), ""),"")</f>
        <v>#VALUE!</v>
      </c>
      <c r="Q96" s="10" t="e">
        <f>IF('FY2021'!$A98&lt;&gt;"",IF(AND(MONTH($K96) &lt;= 2, MONTH($L96) &gt;= 2), IF($O96 &lt;&gt; "", $E96/$O96, ""), ""),"")</f>
        <v>#VALUE!</v>
      </c>
      <c r="R96" s="10" t="e">
        <f>IF('FY2021'!$A98&lt;&gt;"",IF(AND(MONTH($K96) &lt;= 3, MONTH($L96) &gt;= 3), IF($O96 &lt;&gt; "", $E96/$O96, ""), ""),"")</f>
        <v>#VALUE!</v>
      </c>
      <c r="S96" s="10" t="e">
        <f>IF('FY2021'!$A98&lt;&gt;"",IF(AND(MONTH($K96) &lt;= 4, MONTH($L96) &gt;= 4), IF($O96 &lt;&gt; "", $E96/$O96, ""), ""),"")</f>
        <v>#VALUE!</v>
      </c>
      <c r="T96" s="10" t="e">
        <f>IF('FY2021'!$A98&lt;&gt;"",IF(AND(MONTH($K96) &lt;= 5, MONTH($L96) &gt;= 5), IF($O96 &lt;&gt; "", $E96/$O96, ""), ""),"")</f>
        <v>#VALUE!</v>
      </c>
      <c r="U96" s="10" t="e">
        <f>IF('FY2021'!$A98&lt;&gt;"",IF(AND(MONTH($K96) &lt;= 6, MONTH($L96) &gt;= 6), IF($O96 &lt;&gt; "", $E96/$O96, ""), ""),"")</f>
        <v>#VALUE!</v>
      </c>
      <c r="V96" s="10" t="e">
        <f>IF('FY2021'!$A98&lt;&gt;"",IF(AND(MONTH($K96) &lt;= 7, MONTH($L96) &gt;= 7 ), IF($O96 &lt;&gt; "", $E96/$O96, ""), ""),"")</f>
        <v>#VALUE!</v>
      </c>
      <c r="W96" s="10" t="e">
        <f>IF('FY2021'!$A98&lt;&gt;"",IF(AND(MONTH($K96) &lt;= 8, MONTH($L96) &gt;= 8), IF($O96 &lt;&gt; "", $E96/$O96, ""), ""),"")</f>
        <v>#VALUE!</v>
      </c>
      <c r="X96" s="10" t="e">
        <f>IF('FY2021'!$A98&lt;&gt;"",IF(AND(MONTH($K96) &lt;= 9, MONTH($L96) &gt;= 9), IF($O96 &lt;&gt; "", $E96/$O96, ""), ""),"")</f>
        <v>#VALUE!</v>
      </c>
      <c r="Y96" s="10" t="e">
        <f>IF('FY2021'!$A98&lt;&gt;"",IF(AND(MONTH($K96) &lt;= 10, MONTH($L96) &gt;= 10), IF($O96 &lt;&gt; "", $E96/$O96, ""), ""),"")</f>
        <v>#VALUE!</v>
      </c>
      <c r="Z96" s="10" t="e">
        <f>IF('FY2021'!$A98&lt;&gt;"",IF(AND(MONTH($K96) &lt;= 11, MONTH($L96) &gt;= 11), IF($O96 &lt;&gt; "", $E96/$O96, ""), ""),"")</f>
        <v>#VALUE!</v>
      </c>
      <c r="AA96" s="10" t="e">
        <f>IF('FY2021'!$A98&lt;&gt;"",IF(AND(MONTH($K96) &lt;= 12, MONTH($L96) &gt;= 12), IF($O96 &lt;&gt; "", $E96/$O96, ""), ""),"")</f>
        <v>#VALUE!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 t="e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#VALUE!</v>
      </c>
      <c r="L97" s="7" t="e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#VALUE!</v>
      </c>
      <c r="M97" s="7" t="e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#VALUE!</v>
      </c>
      <c r="N97" s="7" t="e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#VALUE!</v>
      </c>
      <c r="O97" s="5" t="e">
        <f t="shared" si="1"/>
        <v>#VALUE!</v>
      </c>
      <c r="P97" s="10" t="e">
        <f>IF('FY2021'!$A99&lt;&gt;"",IF(AND(MONTH($K97) &lt;= 1, MONTH($L97) &gt;= 1), IF($O97 &lt;&gt; "", $E97/$O97, ""), ""),"")</f>
        <v>#VALUE!</v>
      </c>
      <c r="Q97" s="10" t="e">
        <f>IF('FY2021'!$A99&lt;&gt;"",IF(AND(MONTH($K97) &lt;= 2, MONTH($L97) &gt;= 2), IF($O97 &lt;&gt; "", $E97/$O97, ""), ""),"")</f>
        <v>#VALUE!</v>
      </c>
      <c r="R97" s="10" t="e">
        <f>IF('FY2021'!$A99&lt;&gt;"",IF(AND(MONTH($K97) &lt;= 3, MONTH($L97) &gt;= 3), IF($O97 &lt;&gt; "", $E97/$O97, ""), ""),"")</f>
        <v>#VALUE!</v>
      </c>
      <c r="S97" s="10" t="e">
        <f>IF('FY2021'!$A99&lt;&gt;"",IF(AND(MONTH($K97) &lt;= 4, MONTH($L97) &gt;= 4), IF($O97 &lt;&gt; "", $E97/$O97, ""), ""),"")</f>
        <v>#VALUE!</v>
      </c>
      <c r="T97" s="10" t="e">
        <f>IF('FY2021'!$A99&lt;&gt;"",IF(AND(MONTH($K97) &lt;= 5, MONTH($L97) &gt;= 5), IF($O97 &lt;&gt; "", $E97/$O97, ""), ""),"")</f>
        <v>#VALUE!</v>
      </c>
      <c r="U97" s="10" t="e">
        <f>IF('FY2021'!$A99&lt;&gt;"",IF(AND(MONTH($K97) &lt;= 6, MONTH($L97) &gt;= 6), IF($O97 &lt;&gt; "", $E97/$O97, ""), ""),"")</f>
        <v>#VALUE!</v>
      </c>
      <c r="V97" s="10" t="e">
        <f>IF('FY2021'!$A99&lt;&gt;"",IF(AND(MONTH($K97) &lt;= 7, MONTH($L97) &gt;= 7 ), IF($O97 &lt;&gt; "", $E97/$O97, ""), ""),"")</f>
        <v>#VALUE!</v>
      </c>
      <c r="W97" s="10" t="e">
        <f>IF('FY2021'!$A99&lt;&gt;"",IF(AND(MONTH($K97) &lt;= 8, MONTH($L97) &gt;= 8), IF($O97 &lt;&gt; "", $E97/$O97, ""), ""),"")</f>
        <v>#VALUE!</v>
      </c>
      <c r="X97" s="10" t="e">
        <f>IF('FY2021'!$A99&lt;&gt;"",IF(AND(MONTH($K97) &lt;= 9, MONTH($L97) &gt;= 9), IF($O97 &lt;&gt; "", $E97/$O97, ""), ""),"")</f>
        <v>#VALUE!</v>
      </c>
      <c r="Y97" s="10" t="e">
        <f>IF('FY2021'!$A99&lt;&gt;"",IF(AND(MONTH($K97) &lt;= 10, MONTH($L97) &gt;= 10), IF($O97 &lt;&gt; "", $E97/$O97, ""), ""),"")</f>
        <v>#VALUE!</v>
      </c>
      <c r="Z97" s="10" t="e">
        <f>IF('FY2021'!$A99&lt;&gt;"",IF(AND(MONTH($K97) &lt;= 11, MONTH($L97) &gt;= 11), IF($O97 &lt;&gt; "", $E97/$O97, ""), ""),"")</f>
        <v>#VALUE!</v>
      </c>
      <c r="AA97" s="10" t="e">
        <f>IF('FY2021'!$A99&lt;&gt;"",IF(AND(MONTH($K97) &lt;= 12, MONTH($L97) &gt;= 12), IF($O97 &lt;&gt; "", $E97/$O97, ""), ""),"")</f>
        <v>#VALUE!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 t="e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#VALUE!</v>
      </c>
      <c r="L98" s="7" t="e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#VALUE!</v>
      </c>
      <c r="M98" s="7" t="e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#VALUE!</v>
      </c>
      <c r="N98" s="7" t="e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#VALUE!</v>
      </c>
      <c r="O98" s="5" t="e">
        <f t="shared" si="1"/>
        <v>#VALUE!</v>
      </c>
      <c r="P98" s="10" t="e">
        <f>IF('FY2021'!$A100&lt;&gt;"",IF(AND(MONTH($K98) &lt;= 1, MONTH($L98) &gt;= 1), IF($O98 &lt;&gt; "", $E98/$O98, ""), ""),"")</f>
        <v>#VALUE!</v>
      </c>
      <c r="Q98" s="10" t="e">
        <f>IF('FY2021'!$A100&lt;&gt;"",IF(AND(MONTH($K98) &lt;= 2, MONTH($L98) &gt;= 2), IF($O98 &lt;&gt; "", $E98/$O98, ""), ""),"")</f>
        <v>#VALUE!</v>
      </c>
      <c r="R98" s="10" t="e">
        <f>IF('FY2021'!$A100&lt;&gt;"",IF(AND(MONTH($K98) &lt;= 3, MONTH($L98) &gt;= 3), IF($O98 &lt;&gt; "", $E98/$O98, ""), ""),"")</f>
        <v>#VALUE!</v>
      </c>
      <c r="S98" s="10" t="e">
        <f>IF('FY2021'!$A100&lt;&gt;"",IF(AND(MONTH($K98) &lt;= 4, MONTH($L98) &gt;= 4), IF($O98 &lt;&gt; "", $E98/$O98, ""), ""),"")</f>
        <v>#VALUE!</v>
      </c>
      <c r="T98" s="10" t="e">
        <f>IF('FY2021'!$A100&lt;&gt;"",IF(AND(MONTH($K98) &lt;= 5, MONTH($L98) &gt;= 5), IF($O98 &lt;&gt; "", $E98/$O98, ""), ""),"")</f>
        <v>#VALUE!</v>
      </c>
      <c r="U98" s="10" t="e">
        <f>IF('FY2021'!$A100&lt;&gt;"",IF(AND(MONTH($K98) &lt;= 6, MONTH($L98) &gt;= 6), IF($O98 &lt;&gt; "", $E98/$O98, ""), ""),"")</f>
        <v>#VALUE!</v>
      </c>
      <c r="V98" s="10" t="e">
        <f>IF('FY2021'!$A100&lt;&gt;"",IF(AND(MONTH($K98) &lt;= 7, MONTH($L98) &gt;= 7 ), IF($O98 &lt;&gt; "", $E98/$O98, ""), ""),"")</f>
        <v>#VALUE!</v>
      </c>
      <c r="W98" s="10" t="e">
        <f>IF('FY2021'!$A100&lt;&gt;"",IF(AND(MONTH($K98) &lt;= 8, MONTH($L98) &gt;= 8), IF($O98 &lt;&gt; "", $E98/$O98, ""), ""),"")</f>
        <v>#VALUE!</v>
      </c>
      <c r="X98" s="10" t="e">
        <f>IF('FY2021'!$A100&lt;&gt;"",IF(AND(MONTH($K98) &lt;= 9, MONTH($L98) &gt;= 9), IF($O98 &lt;&gt; "", $E98/$O98, ""), ""),"")</f>
        <v>#VALUE!</v>
      </c>
      <c r="Y98" s="10" t="e">
        <f>IF('FY2021'!$A100&lt;&gt;"",IF(AND(MONTH($K98) &lt;= 10, MONTH($L98) &gt;= 10), IF($O98 &lt;&gt; "", $E98/$O98, ""), ""),"")</f>
        <v>#VALUE!</v>
      </c>
      <c r="Z98" s="10" t="e">
        <f>IF('FY2021'!$A100&lt;&gt;"",IF(AND(MONTH($K98) &lt;= 11, MONTH($L98) &gt;= 11), IF($O98 &lt;&gt; "", $E98/$O98, ""), ""),"")</f>
        <v>#VALUE!</v>
      </c>
      <c r="AA98" s="10" t="e">
        <f>IF('FY2021'!$A100&lt;&gt;"",IF(AND(MONTH($K98) &lt;= 12, MONTH($L98) &gt;= 12), IF($O98 &lt;&gt; "", $E98/$O98, ""), ""),"")</f>
        <v>#VALUE!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 t="e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#VALUE!</v>
      </c>
      <c r="L99" s="7" t="e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#VALUE!</v>
      </c>
      <c r="M99" s="7" t="e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#VALUE!</v>
      </c>
      <c r="N99" s="7" t="e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#VALUE!</v>
      </c>
      <c r="O99" s="5" t="e">
        <f t="shared" si="1"/>
        <v>#VALUE!</v>
      </c>
      <c r="P99" s="10" t="e">
        <f>IF('FY2021'!$A101&lt;&gt;"",IF(AND(MONTH($K99) &lt;= 1, MONTH($L99) &gt;= 1), IF($O99 &lt;&gt; "", $E99/$O99, ""), ""),"")</f>
        <v>#VALUE!</v>
      </c>
      <c r="Q99" s="10" t="e">
        <f>IF('FY2021'!$A101&lt;&gt;"",IF(AND(MONTH($K99) &lt;= 2, MONTH($L99) &gt;= 2), IF($O99 &lt;&gt; "", $E99/$O99, ""), ""),"")</f>
        <v>#VALUE!</v>
      </c>
      <c r="R99" s="10" t="e">
        <f>IF('FY2021'!$A101&lt;&gt;"",IF(AND(MONTH($K99) &lt;= 3, MONTH($L99) &gt;= 3), IF($O99 &lt;&gt; "", $E99/$O99, ""), ""),"")</f>
        <v>#VALUE!</v>
      </c>
      <c r="S99" s="10" t="e">
        <f>IF('FY2021'!$A101&lt;&gt;"",IF(AND(MONTH($K99) &lt;= 4, MONTH($L99) &gt;= 4), IF($O99 &lt;&gt; "", $E99/$O99, ""), ""),"")</f>
        <v>#VALUE!</v>
      </c>
      <c r="T99" s="10" t="e">
        <f>IF('FY2021'!$A101&lt;&gt;"",IF(AND(MONTH($K99) &lt;= 5, MONTH($L99) &gt;= 5), IF($O99 &lt;&gt; "", $E99/$O99, ""), ""),"")</f>
        <v>#VALUE!</v>
      </c>
      <c r="U99" s="10" t="e">
        <f>IF('FY2021'!$A101&lt;&gt;"",IF(AND(MONTH($K99) &lt;= 6, MONTH($L99) &gt;= 6), IF($O99 &lt;&gt; "", $E99/$O99, ""), ""),"")</f>
        <v>#VALUE!</v>
      </c>
      <c r="V99" s="10" t="e">
        <f>IF('FY2021'!$A101&lt;&gt;"",IF(AND(MONTH($K99) &lt;= 7, MONTH($L99) &gt;= 7 ), IF($O99 &lt;&gt; "", $E99/$O99, ""), ""),"")</f>
        <v>#VALUE!</v>
      </c>
      <c r="W99" s="10" t="e">
        <f>IF('FY2021'!$A101&lt;&gt;"",IF(AND(MONTH($K99) &lt;= 8, MONTH($L99) &gt;= 8), IF($O99 &lt;&gt; "", $E99/$O99, ""), ""),"")</f>
        <v>#VALUE!</v>
      </c>
      <c r="X99" s="10" t="e">
        <f>IF('FY2021'!$A101&lt;&gt;"",IF(AND(MONTH($K99) &lt;= 9, MONTH($L99) &gt;= 9), IF($O99 &lt;&gt; "", $E99/$O99, ""), ""),"")</f>
        <v>#VALUE!</v>
      </c>
      <c r="Y99" s="10" t="e">
        <f>IF('FY2021'!$A101&lt;&gt;"",IF(AND(MONTH($K99) &lt;= 10, MONTH($L99) &gt;= 10), IF($O99 &lt;&gt; "", $E99/$O99, ""), ""),"")</f>
        <v>#VALUE!</v>
      </c>
      <c r="Z99" s="10" t="e">
        <f>IF('FY2021'!$A101&lt;&gt;"",IF(AND(MONTH($K99) &lt;= 11, MONTH($L99) &gt;= 11), IF($O99 &lt;&gt; "", $E99/$O99, ""), ""),"")</f>
        <v>#VALUE!</v>
      </c>
      <c r="AA99" s="10" t="e">
        <f>IF('FY2021'!$A101&lt;&gt;"",IF(AND(MONTH($K99) &lt;= 12, MONTH($L99) &gt;= 12), IF($O99 &lt;&gt; "", $E99/$O99, ""), ""),"")</f>
        <v>#VALUE!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 t="e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#VALUE!</v>
      </c>
      <c r="L100" s="7" t="e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#VALUE!</v>
      </c>
      <c r="M100" s="7" t="e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#VALUE!</v>
      </c>
      <c r="N100" s="7" t="e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#VALUE!</v>
      </c>
      <c r="O100" s="5" t="e">
        <f t="shared" si="1"/>
        <v>#VALUE!</v>
      </c>
      <c r="P100" s="10" t="e">
        <f>IF('FY2021'!$A102&lt;&gt;"",IF(AND(MONTH($K100) &lt;= 1, MONTH($L100) &gt;= 1), IF($O100 &lt;&gt; "", $E100/$O100, ""), ""),"")</f>
        <v>#VALUE!</v>
      </c>
      <c r="Q100" s="10" t="e">
        <f>IF('FY2021'!$A102&lt;&gt;"",IF(AND(MONTH($K100) &lt;= 2, MONTH($L100) &gt;= 2), IF($O100 &lt;&gt; "", $E100/$O100, ""), ""),"")</f>
        <v>#VALUE!</v>
      </c>
      <c r="R100" s="10" t="e">
        <f>IF('FY2021'!$A102&lt;&gt;"",IF(AND(MONTH($K100) &lt;= 3, MONTH($L100) &gt;= 3), IF($O100 &lt;&gt; "", $E100/$O100, ""), ""),"")</f>
        <v>#VALUE!</v>
      </c>
      <c r="S100" s="10" t="e">
        <f>IF('FY2021'!$A102&lt;&gt;"",IF(AND(MONTH($K100) &lt;= 4, MONTH($L100) &gt;= 4), IF($O100 &lt;&gt; "", $E100/$O100, ""), ""),"")</f>
        <v>#VALUE!</v>
      </c>
      <c r="T100" s="10" t="e">
        <f>IF('FY2021'!$A102&lt;&gt;"",IF(AND(MONTH($K100) &lt;= 5, MONTH($L100) &gt;= 5), IF($O100 &lt;&gt; "", $E100/$O100, ""), ""),"")</f>
        <v>#VALUE!</v>
      </c>
      <c r="U100" s="10" t="e">
        <f>IF('FY2021'!$A102&lt;&gt;"",IF(AND(MONTH($K100) &lt;= 6, MONTH($L100) &gt;= 6), IF($O100 &lt;&gt; "", $E100/$O100, ""), ""),"")</f>
        <v>#VALUE!</v>
      </c>
      <c r="V100" s="10" t="e">
        <f>IF('FY2021'!$A102&lt;&gt;"",IF(AND(MONTH($K100) &lt;= 7, MONTH($L100) &gt;= 7 ), IF($O100 &lt;&gt; "", $E100/$O100, ""), ""),"")</f>
        <v>#VALUE!</v>
      </c>
      <c r="W100" s="10" t="e">
        <f>IF('FY2021'!$A102&lt;&gt;"",IF(AND(MONTH($K100) &lt;= 8, MONTH($L100) &gt;= 8), IF($O100 &lt;&gt; "", $E100/$O100, ""), ""),"")</f>
        <v>#VALUE!</v>
      </c>
      <c r="X100" s="10" t="e">
        <f>IF('FY2021'!$A102&lt;&gt;"",IF(AND(MONTH($K100) &lt;= 9, MONTH($L100) &gt;= 9), IF($O100 &lt;&gt; "", $E100/$O100, ""), ""),"")</f>
        <v>#VALUE!</v>
      </c>
      <c r="Y100" s="10" t="e">
        <f>IF('FY2021'!$A102&lt;&gt;"",IF(AND(MONTH($K100) &lt;= 10, MONTH($L100) &gt;= 10), IF($O100 &lt;&gt; "", $E100/$O100, ""), ""),"")</f>
        <v>#VALUE!</v>
      </c>
      <c r="Z100" s="10" t="e">
        <f>IF('FY2021'!$A102&lt;&gt;"",IF(AND(MONTH($K100) &lt;= 11, MONTH($L100) &gt;= 11), IF($O100 &lt;&gt; "", $E100/$O100, ""), ""),"")</f>
        <v>#VALUE!</v>
      </c>
      <c r="AA100" s="10" t="e">
        <f>IF('FY2021'!$A102&lt;&gt;"",IF(AND(MONTH($K100) &lt;= 12, MONTH($L100) &gt;= 12), IF($O100 &lt;&gt; "", $E100/$O100, ""), ""),"")</f>
        <v>#VALUE!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 t="e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#VALUE!</v>
      </c>
      <c r="L101" s="7" t="e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#VALUE!</v>
      </c>
      <c r="M101" s="7" t="e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#VALUE!</v>
      </c>
      <c r="N101" s="7" t="e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#VALUE!</v>
      </c>
      <c r="O101" s="5" t="e">
        <f t="shared" si="1"/>
        <v>#VALUE!</v>
      </c>
      <c r="P101" s="10" t="e">
        <f>IF('FY2021'!$A103&lt;&gt;"",IF(AND(MONTH($K101) &lt;= 1, MONTH($L101) &gt;= 1), IF($O101 &lt;&gt; "", $E101/$O101, ""), ""),"")</f>
        <v>#VALUE!</v>
      </c>
      <c r="Q101" s="10" t="e">
        <f>IF('FY2021'!$A103&lt;&gt;"",IF(AND(MONTH($K101) &lt;= 2, MONTH($L101) &gt;= 2), IF($O101 &lt;&gt; "", $E101/$O101, ""), ""),"")</f>
        <v>#VALUE!</v>
      </c>
      <c r="R101" s="10" t="e">
        <f>IF('FY2021'!$A103&lt;&gt;"",IF(AND(MONTH($K101) &lt;= 3, MONTH($L101) &gt;= 3), IF($O101 &lt;&gt; "", $E101/$O101, ""), ""),"")</f>
        <v>#VALUE!</v>
      </c>
      <c r="S101" s="10" t="e">
        <f>IF('FY2021'!$A103&lt;&gt;"",IF(AND(MONTH($K101) &lt;= 4, MONTH($L101) &gt;= 4), IF($O101 &lt;&gt; "", $E101/$O101, ""), ""),"")</f>
        <v>#VALUE!</v>
      </c>
      <c r="T101" s="10" t="e">
        <f>IF('FY2021'!$A103&lt;&gt;"",IF(AND(MONTH($K101) &lt;= 5, MONTH($L101) &gt;= 5), IF($O101 &lt;&gt; "", $E101/$O101, ""), ""),"")</f>
        <v>#VALUE!</v>
      </c>
      <c r="U101" s="10" t="e">
        <f>IF('FY2021'!$A103&lt;&gt;"",IF(AND(MONTH($K101) &lt;= 6, MONTH($L101) &gt;= 6), IF($O101 &lt;&gt; "", $E101/$O101, ""), ""),"")</f>
        <v>#VALUE!</v>
      </c>
      <c r="V101" s="10" t="e">
        <f>IF('FY2021'!$A103&lt;&gt;"",IF(AND(MONTH($K101) &lt;= 7, MONTH($L101) &gt;= 7 ), IF($O101 &lt;&gt; "", $E101/$O101, ""), ""),"")</f>
        <v>#VALUE!</v>
      </c>
      <c r="W101" s="10" t="e">
        <f>IF('FY2021'!$A103&lt;&gt;"",IF(AND(MONTH($K101) &lt;= 8, MONTH($L101) &gt;= 8), IF($O101 &lt;&gt; "", $E101/$O101, ""), ""),"")</f>
        <v>#VALUE!</v>
      </c>
      <c r="X101" s="10" t="e">
        <f>IF('FY2021'!$A103&lt;&gt;"",IF(AND(MONTH($K101) &lt;= 9, MONTH($L101) &gt;= 9), IF($O101 &lt;&gt; "", $E101/$O101, ""), ""),"")</f>
        <v>#VALUE!</v>
      </c>
      <c r="Y101" s="10" t="e">
        <f>IF('FY2021'!$A103&lt;&gt;"",IF(AND(MONTH($K101) &lt;= 10, MONTH($L101) &gt;= 10), IF($O101 &lt;&gt; "", $E101/$O101, ""), ""),"")</f>
        <v>#VALUE!</v>
      </c>
      <c r="Z101" s="10" t="e">
        <f>IF('FY2021'!$A103&lt;&gt;"",IF(AND(MONTH($K101) &lt;= 11, MONTH($L101) &gt;= 11), IF($O101 &lt;&gt; "", $E101/$O101, ""), ""),"")</f>
        <v>#VALUE!</v>
      </c>
      <c r="AA101" s="10" t="e">
        <f>IF('FY2021'!$A103&lt;&gt;"",IF(AND(MONTH($K101) &lt;= 12, MONTH($L101) &gt;= 12), IF($O101 &lt;&gt; "", $E101/$O101, ""), ""),"")</f>
        <v>#VALUE!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 t="e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#VALUE!</v>
      </c>
      <c r="L102" s="7" t="e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#VALUE!</v>
      </c>
      <c r="M102" s="7" t="e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#VALUE!</v>
      </c>
      <c r="N102" s="7" t="e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#VALUE!</v>
      </c>
      <c r="O102" s="5" t="e">
        <f t="shared" si="1"/>
        <v>#VALUE!</v>
      </c>
      <c r="P102" s="10" t="e">
        <f>IF('FY2021'!$A104&lt;&gt;"",IF(AND(MONTH($K102) &lt;= 1, MONTH($L102) &gt;= 1), IF($O102 &lt;&gt; "", $E102/$O102, ""), ""),"")</f>
        <v>#VALUE!</v>
      </c>
      <c r="Q102" s="10" t="e">
        <f>IF('FY2021'!$A104&lt;&gt;"",IF(AND(MONTH($K102) &lt;= 2, MONTH($L102) &gt;= 2), IF($O102 &lt;&gt; "", $E102/$O102, ""), ""),"")</f>
        <v>#VALUE!</v>
      </c>
      <c r="R102" s="10" t="e">
        <f>IF('FY2021'!$A104&lt;&gt;"",IF(AND(MONTH($K102) &lt;= 3, MONTH($L102) &gt;= 3), IF($O102 &lt;&gt; "", $E102/$O102, ""), ""),"")</f>
        <v>#VALUE!</v>
      </c>
      <c r="S102" s="10" t="e">
        <f>IF('FY2021'!$A104&lt;&gt;"",IF(AND(MONTH($K102) &lt;= 4, MONTH($L102) &gt;= 4), IF($O102 &lt;&gt; "", $E102/$O102, ""), ""),"")</f>
        <v>#VALUE!</v>
      </c>
      <c r="T102" s="10" t="e">
        <f>IF('FY2021'!$A104&lt;&gt;"",IF(AND(MONTH($K102) &lt;= 5, MONTH($L102) &gt;= 5), IF($O102 &lt;&gt; "", $E102/$O102, ""), ""),"")</f>
        <v>#VALUE!</v>
      </c>
      <c r="U102" s="10" t="e">
        <f>IF('FY2021'!$A104&lt;&gt;"",IF(AND(MONTH($K102) &lt;= 6, MONTH($L102) &gt;= 6), IF($O102 &lt;&gt; "", $E102/$O102, ""), ""),"")</f>
        <v>#VALUE!</v>
      </c>
      <c r="V102" s="10" t="e">
        <f>IF('FY2021'!$A104&lt;&gt;"",IF(AND(MONTH($K102) &lt;= 7, MONTH($L102) &gt;= 7 ), IF($O102 &lt;&gt; "", $E102/$O102, ""), ""),"")</f>
        <v>#VALUE!</v>
      </c>
      <c r="W102" s="10" t="e">
        <f>IF('FY2021'!$A104&lt;&gt;"",IF(AND(MONTH($K102) &lt;= 8, MONTH($L102) &gt;= 8), IF($O102 &lt;&gt; "", $E102/$O102, ""), ""),"")</f>
        <v>#VALUE!</v>
      </c>
      <c r="X102" s="10" t="e">
        <f>IF('FY2021'!$A104&lt;&gt;"",IF(AND(MONTH($K102) &lt;= 9, MONTH($L102) &gt;= 9), IF($O102 &lt;&gt; "", $E102/$O102, ""), ""),"")</f>
        <v>#VALUE!</v>
      </c>
      <c r="Y102" s="10" t="e">
        <f>IF('FY2021'!$A104&lt;&gt;"",IF(AND(MONTH($K102) &lt;= 10, MONTH($L102) &gt;= 10), IF($O102 &lt;&gt; "", $E102/$O102, ""), ""),"")</f>
        <v>#VALUE!</v>
      </c>
      <c r="Z102" s="10" t="e">
        <f>IF('FY2021'!$A104&lt;&gt;"",IF(AND(MONTH($K102) &lt;= 11, MONTH($L102) &gt;= 11), IF($O102 &lt;&gt; "", $E102/$O102, ""), ""),"")</f>
        <v>#VALUE!</v>
      </c>
      <c r="AA102" s="10" t="e">
        <f>IF('FY2021'!$A104&lt;&gt;"",IF(AND(MONTH($K102) &lt;= 12, MONTH($L102) &gt;= 12), IF($O102 &lt;&gt; "", $E102/$O102, ""), ""),"")</f>
        <v>#VALUE!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 t="e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#VALUE!</v>
      </c>
      <c r="L103" s="7" t="e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#VALUE!</v>
      </c>
      <c r="M103" s="7" t="e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#VALUE!</v>
      </c>
      <c r="N103" s="7" t="e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#VALUE!</v>
      </c>
      <c r="O103" s="5" t="e">
        <f t="shared" si="1"/>
        <v>#VALUE!</v>
      </c>
      <c r="P103" s="10" t="e">
        <f>IF('FY2021'!$A105&lt;&gt;"",IF(AND(MONTH($K103) &lt;= 1, MONTH($L103) &gt;= 1), IF($O103 &lt;&gt; "", $E103/$O103, ""), ""),"")</f>
        <v>#VALUE!</v>
      </c>
      <c r="Q103" s="10" t="e">
        <f>IF('FY2021'!$A105&lt;&gt;"",IF(AND(MONTH($K103) &lt;= 2, MONTH($L103) &gt;= 2), IF($O103 &lt;&gt; "", $E103/$O103, ""), ""),"")</f>
        <v>#VALUE!</v>
      </c>
      <c r="R103" s="10" t="e">
        <f>IF('FY2021'!$A105&lt;&gt;"",IF(AND(MONTH($K103) &lt;= 3, MONTH($L103) &gt;= 3), IF($O103 &lt;&gt; "", $E103/$O103, ""), ""),"")</f>
        <v>#VALUE!</v>
      </c>
      <c r="S103" s="10" t="e">
        <f>IF('FY2021'!$A105&lt;&gt;"",IF(AND(MONTH($K103) &lt;= 4, MONTH($L103) &gt;= 4), IF($O103 &lt;&gt; "", $E103/$O103, ""), ""),"")</f>
        <v>#VALUE!</v>
      </c>
      <c r="T103" s="10" t="e">
        <f>IF('FY2021'!$A105&lt;&gt;"",IF(AND(MONTH($K103) &lt;= 5, MONTH($L103) &gt;= 5), IF($O103 &lt;&gt; "", $E103/$O103, ""), ""),"")</f>
        <v>#VALUE!</v>
      </c>
      <c r="U103" s="10" t="e">
        <f>IF('FY2021'!$A105&lt;&gt;"",IF(AND(MONTH($K103) &lt;= 6, MONTH($L103) &gt;= 6), IF($O103 &lt;&gt; "", $E103/$O103, ""), ""),"")</f>
        <v>#VALUE!</v>
      </c>
      <c r="V103" s="10" t="e">
        <f>IF('FY2021'!$A105&lt;&gt;"",IF(AND(MONTH($K103) &lt;= 7, MONTH($L103) &gt;= 7 ), IF($O103 &lt;&gt; "", $E103/$O103, ""), ""),"")</f>
        <v>#VALUE!</v>
      </c>
      <c r="W103" s="10" t="e">
        <f>IF('FY2021'!$A105&lt;&gt;"",IF(AND(MONTH($K103) &lt;= 8, MONTH($L103) &gt;= 8), IF($O103 &lt;&gt; "", $E103/$O103, ""), ""),"")</f>
        <v>#VALUE!</v>
      </c>
      <c r="X103" s="10" t="e">
        <f>IF('FY2021'!$A105&lt;&gt;"",IF(AND(MONTH($K103) &lt;= 9, MONTH($L103) &gt;= 9), IF($O103 &lt;&gt; "", $E103/$O103, ""), ""),"")</f>
        <v>#VALUE!</v>
      </c>
      <c r="Y103" s="10" t="e">
        <f>IF('FY2021'!$A105&lt;&gt;"",IF(AND(MONTH($K103) &lt;= 10, MONTH($L103) &gt;= 10), IF($O103 &lt;&gt; "", $E103/$O103, ""), ""),"")</f>
        <v>#VALUE!</v>
      </c>
      <c r="Z103" s="10" t="e">
        <f>IF('FY2021'!$A105&lt;&gt;"",IF(AND(MONTH($K103) &lt;= 11, MONTH($L103) &gt;= 11), IF($O103 &lt;&gt; "", $E103/$O103, ""), ""),"")</f>
        <v>#VALUE!</v>
      </c>
      <c r="AA103" s="10" t="e">
        <f>IF('FY2021'!$A105&lt;&gt;"",IF(AND(MONTH($K103) &lt;= 12, MONTH($L103) &gt;= 12), IF($O103 &lt;&gt; "", $E103/$O103, ""), ""),"")</f>
        <v>#VALUE!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 t="e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#VALUE!</v>
      </c>
      <c r="L104" s="7" t="e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#VALUE!</v>
      </c>
      <c r="M104" s="7" t="e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#VALUE!</v>
      </c>
      <c r="N104" s="7" t="e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#VALUE!</v>
      </c>
      <c r="O104" s="5" t="e">
        <f t="shared" si="1"/>
        <v>#VALUE!</v>
      </c>
      <c r="P104" s="10" t="e">
        <f>IF('FY2021'!$A106&lt;&gt;"",IF(AND(MONTH($K104) &lt;= 1, MONTH($L104) &gt;= 1), IF($O104 &lt;&gt; "", $E104/$O104, ""), ""),"")</f>
        <v>#VALUE!</v>
      </c>
      <c r="Q104" s="10" t="e">
        <f>IF('FY2021'!$A106&lt;&gt;"",IF(AND(MONTH($K104) &lt;= 2, MONTH($L104) &gt;= 2), IF($O104 &lt;&gt; "", $E104/$O104, ""), ""),"")</f>
        <v>#VALUE!</v>
      </c>
      <c r="R104" s="10" t="e">
        <f>IF('FY2021'!$A106&lt;&gt;"",IF(AND(MONTH($K104) &lt;= 3, MONTH($L104) &gt;= 3), IF($O104 &lt;&gt; "", $E104/$O104, ""), ""),"")</f>
        <v>#VALUE!</v>
      </c>
      <c r="S104" s="10" t="e">
        <f>IF('FY2021'!$A106&lt;&gt;"",IF(AND(MONTH($K104) &lt;= 4, MONTH($L104) &gt;= 4), IF($O104 &lt;&gt; "", $E104/$O104, ""), ""),"")</f>
        <v>#VALUE!</v>
      </c>
      <c r="T104" s="10" t="e">
        <f>IF('FY2021'!$A106&lt;&gt;"",IF(AND(MONTH($K104) &lt;= 5, MONTH($L104) &gt;= 5), IF($O104 &lt;&gt; "", $E104/$O104, ""), ""),"")</f>
        <v>#VALUE!</v>
      </c>
      <c r="U104" s="10" t="e">
        <f>IF('FY2021'!$A106&lt;&gt;"",IF(AND(MONTH($K104) &lt;= 6, MONTH($L104) &gt;= 6), IF($O104 &lt;&gt; "", $E104/$O104, ""), ""),"")</f>
        <v>#VALUE!</v>
      </c>
      <c r="V104" s="10" t="e">
        <f>IF('FY2021'!$A106&lt;&gt;"",IF(AND(MONTH($K104) &lt;= 7, MONTH($L104) &gt;= 7 ), IF($O104 &lt;&gt; "", $E104/$O104, ""), ""),"")</f>
        <v>#VALUE!</v>
      </c>
      <c r="W104" s="10" t="e">
        <f>IF('FY2021'!$A106&lt;&gt;"",IF(AND(MONTH($K104) &lt;= 8, MONTH($L104) &gt;= 8), IF($O104 &lt;&gt; "", $E104/$O104, ""), ""),"")</f>
        <v>#VALUE!</v>
      </c>
      <c r="X104" s="10" t="e">
        <f>IF('FY2021'!$A106&lt;&gt;"",IF(AND(MONTH($K104) &lt;= 9, MONTH($L104) &gt;= 9), IF($O104 &lt;&gt; "", $E104/$O104, ""), ""),"")</f>
        <v>#VALUE!</v>
      </c>
      <c r="Y104" s="10" t="e">
        <f>IF('FY2021'!$A106&lt;&gt;"",IF(AND(MONTH($K104) &lt;= 10, MONTH($L104) &gt;= 10), IF($O104 &lt;&gt; "", $E104/$O104, ""), ""),"")</f>
        <v>#VALUE!</v>
      </c>
      <c r="Z104" s="10" t="e">
        <f>IF('FY2021'!$A106&lt;&gt;"",IF(AND(MONTH($K104) &lt;= 11, MONTH($L104) &gt;= 11), IF($O104 &lt;&gt; "", $E104/$O104, ""), ""),"")</f>
        <v>#VALUE!</v>
      </c>
      <c r="AA104" s="10" t="e">
        <f>IF('FY2021'!$A106&lt;&gt;"",IF(AND(MONTH($K104) &lt;= 12, MONTH($L104) &gt;= 12), IF($O104 &lt;&gt; "", $E104/$O104, ""), ""),"")</f>
        <v>#VALUE!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 t="e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#VALUE!</v>
      </c>
      <c r="L105" s="7" t="e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#VALUE!</v>
      </c>
      <c r="M105" s="7" t="e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#VALUE!</v>
      </c>
      <c r="N105" s="7" t="e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#VALUE!</v>
      </c>
      <c r="O105" s="5" t="e">
        <f t="shared" si="1"/>
        <v>#VALUE!</v>
      </c>
      <c r="P105" s="10" t="e">
        <f>IF('FY2021'!$A107&lt;&gt;"",IF(AND(MONTH($K105) &lt;= 1, MONTH($L105) &gt;= 1), IF($O105 &lt;&gt; "", $E105/$O105, ""), ""),"")</f>
        <v>#VALUE!</v>
      </c>
      <c r="Q105" s="10" t="e">
        <f>IF('FY2021'!$A107&lt;&gt;"",IF(AND(MONTH($K105) &lt;= 2, MONTH($L105) &gt;= 2), IF($O105 &lt;&gt; "", $E105/$O105, ""), ""),"")</f>
        <v>#VALUE!</v>
      </c>
      <c r="R105" s="10" t="e">
        <f>IF('FY2021'!$A107&lt;&gt;"",IF(AND(MONTH($K105) &lt;= 3, MONTH($L105) &gt;= 3), IF($O105 &lt;&gt; "", $E105/$O105, ""), ""),"")</f>
        <v>#VALUE!</v>
      </c>
      <c r="S105" s="10" t="e">
        <f>IF('FY2021'!$A107&lt;&gt;"",IF(AND(MONTH($K105) &lt;= 4, MONTH($L105) &gt;= 4), IF($O105 &lt;&gt; "", $E105/$O105, ""), ""),"")</f>
        <v>#VALUE!</v>
      </c>
      <c r="T105" s="10" t="e">
        <f>IF('FY2021'!$A107&lt;&gt;"",IF(AND(MONTH($K105) &lt;= 5, MONTH($L105) &gt;= 5), IF($O105 &lt;&gt; "", $E105/$O105, ""), ""),"")</f>
        <v>#VALUE!</v>
      </c>
      <c r="U105" s="10" t="e">
        <f>IF('FY2021'!$A107&lt;&gt;"",IF(AND(MONTH($K105) &lt;= 6, MONTH($L105) &gt;= 6), IF($O105 &lt;&gt; "", $E105/$O105, ""), ""),"")</f>
        <v>#VALUE!</v>
      </c>
      <c r="V105" s="10" t="e">
        <f>IF('FY2021'!$A107&lt;&gt;"",IF(AND(MONTH($K105) &lt;= 7, MONTH($L105) &gt;= 7 ), IF($O105 &lt;&gt; "", $E105/$O105, ""), ""),"")</f>
        <v>#VALUE!</v>
      </c>
      <c r="W105" s="10" t="e">
        <f>IF('FY2021'!$A107&lt;&gt;"",IF(AND(MONTH($K105) &lt;= 8, MONTH($L105) &gt;= 8), IF($O105 &lt;&gt; "", $E105/$O105, ""), ""),"")</f>
        <v>#VALUE!</v>
      </c>
      <c r="X105" s="10" t="e">
        <f>IF('FY2021'!$A107&lt;&gt;"",IF(AND(MONTH($K105) &lt;= 9, MONTH($L105) &gt;= 9), IF($O105 &lt;&gt; "", $E105/$O105, ""), ""),"")</f>
        <v>#VALUE!</v>
      </c>
      <c r="Y105" s="10" t="e">
        <f>IF('FY2021'!$A107&lt;&gt;"",IF(AND(MONTH($K105) &lt;= 10, MONTH($L105) &gt;= 10), IF($O105 &lt;&gt; "", $E105/$O105, ""), ""),"")</f>
        <v>#VALUE!</v>
      </c>
      <c r="Z105" s="10" t="e">
        <f>IF('FY2021'!$A107&lt;&gt;"",IF(AND(MONTH($K105) &lt;= 11, MONTH($L105) &gt;= 11), IF($O105 &lt;&gt; "", $E105/$O105, ""), ""),"")</f>
        <v>#VALUE!</v>
      </c>
      <c r="AA105" s="10" t="e">
        <f>IF('FY2021'!$A107&lt;&gt;"",IF(AND(MONTH($K105) &lt;= 12, MONTH($L105) &gt;= 12), IF($O105 &lt;&gt; "", $E105/$O105, ""), ""),"")</f>
        <v>#VALUE!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 t="e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#VALUE!</v>
      </c>
      <c r="L106" s="7" t="e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#VALUE!</v>
      </c>
      <c r="M106" s="7" t="e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#VALUE!</v>
      </c>
      <c r="N106" s="7" t="e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#VALUE!</v>
      </c>
      <c r="O106" s="5" t="e">
        <f t="shared" si="1"/>
        <v>#VALUE!</v>
      </c>
      <c r="P106" s="10" t="e">
        <f>IF('FY2021'!$A108&lt;&gt;"",IF(AND(MONTH($K106) &lt;= 1, MONTH($L106) &gt;= 1), IF($O106 &lt;&gt; "", $E106/$O106, ""), ""),"")</f>
        <v>#VALUE!</v>
      </c>
      <c r="Q106" s="10" t="e">
        <f>IF('FY2021'!$A108&lt;&gt;"",IF(AND(MONTH($K106) &lt;= 2, MONTH($L106) &gt;= 2), IF($O106 &lt;&gt; "", $E106/$O106, ""), ""),"")</f>
        <v>#VALUE!</v>
      </c>
      <c r="R106" s="10" t="e">
        <f>IF('FY2021'!$A108&lt;&gt;"",IF(AND(MONTH($K106) &lt;= 3, MONTH($L106) &gt;= 3), IF($O106 &lt;&gt; "", $E106/$O106, ""), ""),"")</f>
        <v>#VALUE!</v>
      </c>
      <c r="S106" s="10" t="e">
        <f>IF('FY2021'!$A108&lt;&gt;"",IF(AND(MONTH($K106) &lt;= 4, MONTH($L106) &gt;= 4), IF($O106 &lt;&gt; "", $E106/$O106, ""), ""),"")</f>
        <v>#VALUE!</v>
      </c>
      <c r="T106" s="10" t="e">
        <f>IF('FY2021'!$A108&lt;&gt;"",IF(AND(MONTH($K106) &lt;= 5, MONTH($L106) &gt;= 5), IF($O106 &lt;&gt; "", $E106/$O106, ""), ""),"")</f>
        <v>#VALUE!</v>
      </c>
      <c r="U106" s="10" t="e">
        <f>IF('FY2021'!$A108&lt;&gt;"",IF(AND(MONTH($K106) &lt;= 6, MONTH($L106) &gt;= 6), IF($O106 &lt;&gt; "", $E106/$O106, ""), ""),"")</f>
        <v>#VALUE!</v>
      </c>
      <c r="V106" s="10" t="e">
        <f>IF('FY2021'!$A108&lt;&gt;"",IF(AND(MONTH($K106) &lt;= 7, MONTH($L106) &gt;= 7 ), IF($O106 &lt;&gt; "", $E106/$O106, ""), ""),"")</f>
        <v>#VALUE!</v>
      </c>
      <c r="W106" s="10" t="e">
        <f>IF('FY2021'!$A108&lt;&gt;"",IF(AND(MONTH($K106) &lt;= 8, MONTH($L106) &gt;= 8), IF($O106 &lt;&gt; "", $E106/$O106, ""), ""),"")</f>
        <v>#VALUE!</v>
      </c>
      <c r="X106" s="10" t="e">
        <f>IF('FY2021'!$A108&lt;&gt;"",IF(AND(MONTH($K106) &lt;= 9, MONTH($L106) &gt;= 9), IF($O106 &lt;&gt; "", $E106/$O106, ""), ""),"")</f>
        <v>#VALUE!</v>
      </c>
      <c r="Y106" s="10" t="e">
        <f>IF('FY2021'!$A108&lt;&gt;"",IF(AND(MONTH($K106) &lt;= 10, MONTH($L106) &gt;= 10), IF($O106 &lt;&gt; "", $E106/$O106, ""), ""),"")</f>
        <v>#VALUE!</v>
      </c>
      <c r="Z106" s="10" t="e">
        <f>IF('FY2021'!$A108&lt;&gt;"",IF(AND(MONTH($K106) &lt;= 11, MONTH($L106) &gt;= 11), IF($O106 &lt;&gt; "", $E106/$O106, ""), ""),"")</f>
        <v>#VALUE!</v>
      </c>
      <c r="AA106" s="10" t="e">
        <f>IF('FY2021'!$A108&lt;&gt;"",IF(AND(MONTH($K106) &lt;= 12, MONTH($L106) &gt;= 12), IF($O106 &lt;&gt; "", $E106/$O106, ""), ""),"")</f>
        <v>#VALUE!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 t="e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#VALUE!</v>
      </c>
      <c r="L107" s="7" t="e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#VALUE!</v>
      </c>
      <c r="M107" s="7" t="e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#VALUE!</v>
      </c>
      <c r="N107" s="7" t="e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#VALUE!</v>
      </c>
      <c r="O107" s="5" t="e">
        <f t="shared" si="1"/>
        <v>#VALUE!</v>
      </c>
      <c r="P107" s="10" t="e">
        <f>IF('FY2021'!$A109&lt;&gt;"",IF(AND(MONTH($K107) &lt;= 1, MONTH($L107) &gt;= 1), IF($O107 &lt;&gt; "", $E107/$O107, ""), ""),"")</f>
        <v>#VALUE!</v>
      </c>
      <c r="Q107" s="10" t="e">
        <f>IF('FY2021'!$A109&lt;&gt;"",IF(AND(MONTH($K107) &lt;= 2, MONTH($L107) &gt;= 2), IF($O107 &lt;&gt; "", $E107/$O107, ""), ""),"")</f>
        <v>#VALUE!</v>
      </c>
      <c r="R107" s="10" t="e">
        <f>IF('FY2021'!$A109&lt;&gt;"",IF(AND(MONTH($K107) &lt;= 3, MONTH($L107) &gt;= 3), IF($O107 &lt;&gt; "", $E107/$O107, ""), ""),"")</f>
        <v>#VALUE!</v>
      </c>
      <c r="S107" s="10" t="e">
        <f>IF('FY2021'!$A109&lt;&gt;"",IF(AND(MONTH($K107) &lt;= 4, MONTH($L107) &gt;= 4), IF($O107 &lt;&gt; "", $E107/$O107, ""), ""),"")</f>
        <v>#VALUE!</v>
      </c>
      <c r="T107" s="10" t="e">
        <f>IF('FY2021'!$A109&lt;&gt;"",IF(AND(MONTH($K107) &lt;= 5, MONTH($L107) &gt;= 5), IF($O107 &lt;&gt; "", $E107/$O107, ""), ""),"")</f>
        <v>#VALUE!</v>
      </c>
      <c r="U107" s="10" t="e">
        <f>IF('FY2021'!$A109&lt;&gt;"",IF(AND(MONTH($K107) &lt;= 6, MONTH($L107) &gt;= 6), IF($O107 &lt;&gt; "", $E107/$O107, ""), ""),"")</f>
        <v>#VALUE!</v>
      </c>
      <c r="V107" s="10" t="e">
        <f>IF('FY2021'!$A109&lt;&gt;"",IF(AND(MONTH($K107) &lt;= 7, MONTH($L107) &gt;= 7 ), IF($O107 &lt;&gt; "", $E107/$O107, ""), ""),"")</f>
        <v>#VALUE!</v>
      </c>
      <c r="W107" s="10" t="e">
        <f>IF('FY2021'!$A109&lt;&gt;"",IF(AND(MONTH($K107) &lt;= 8, MONTH($L107) &gt;= 8), IF($O107 &lt;&gt; "", $E107/$O107, ""), ""),"")</f>
        <v>#VALUE!</v>
      </c>
      <c r="X107" s="10" t="e">
        <f>IF('FY2021'!$A109&lt;&gt;"",IF(AND(MONTH($K107) &lt;= 9, MONTH($L107) &gt;= 9), IF($O107 &lt;&gt; "", $E107/$O107, ""), ""),"")</f>
        <v>#VALUE!</v>
      </c>
      <c r="Y107" s="10" t="e">
        <f>IF('FY2021'!$A109&lt;&gt;"",IF(AND(MONTH($K107) &lt;= 10, MONTH($L107) &gt;= 10), IF($O107 &lt;&gt; "", $E107/$O107, ""), ""),"")</f>
        <v>#VALUE!</v>
      </c>
      <c r="Z107" s="10" t="e">
        <f>IF('FY2021'!$A109&lt;&gt;"",IF(AND(MONTH($K107) &lt;= 11, MONTH($L107) &gt;= 11), IF($O107 &lt;&gt; "", $E107/$O107, ""), ""),"")</f>
        <v>#VALUE!</v>
      </c>
      <c r="AA107" s="10" t="e">
        <f>IF('FY2021'!$A109&lt;&gt;"",IF(AND(MONTH($K107) &lt;= 12, MONTH($L107) &gt;= 12), IF($O107 &lt;&gt; "", $E107/$O107, ""), ""),"")</f>
        <v>#VALUE!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 t="e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#VALUE!</v>
      </c>
      <c r="L108" s="7" t="e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#VALUE!</v>
      </c>
      <c r="M108" s="7" t="e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#VALUE!</v>
      </c>
      <c r="N108" s="7" t="e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#VALUE!</v>
      </c>
      <c r="O108" s="5" t="e">
        <f t="shared" si="1"/>
        <v>#VALUE!</v>
      </c>
      <c r="P108" s="10" t="e">
        <f>IF('FY2021'!$A110&lt;&gt;"",IF(AND(MONTH($K108) &lt;= 1, MONTH($L108) &gt;= 1), IF($O108 &lt;&gt; "", $E108/$O108, ""), ""),"")</f>
        <v>#VALUE!</v>
      </c>
      <c r="Q108" s="10" t="e">
        <f>IF('FY2021'!$A110&lt;&gt;"",IF(AND(MONTH($K108) &lt;= 2, MONTH($L108) &gt;= 2), IF($O108 &lt;&gt; "", $E108/$O108, ""), ""),"")</f>
        <v>#VALUE!</v>
      </c>
      <c r="R108" s="10" t="e">
        <f>IF('FY2021'!$A110&lt;&gt;"",IF(AND(MONTH($K108) &lt;= 3, MONTH($L108) &gt;= 3), IF($O108 &lt;&gt; "", $E108/$O108, ""), ""),"")</f>
        <v>#VALUE!</v>
      </c>
      <c r="S108" s="10" t="e">
        <f>IF('FY2021'!$A110&lt;&gt;"",IF(AND(MONTH($K108) &lt;= 4, MONTH($L108) &gt;= 4), IF($O108 &lt;&gt; "", $E108/$O108, ""), ""),"")</f>
        <v>#VALUE!</v>
      </c>
      <c r="T108" s="10" t="e">
        <f>IF('FY2021'!$A110&lt;&gt;"",IF(AND(MONTH($K108) &lt;= 5, MONTH($L108) &gt;= 5), IF($O108 &lt;&gt; "", $E108/$O108, ""), ""),"")</f>
        <v>#VALUE!</v>
      </c>
      <c r="U108" s="10" t="e">
        <f>IF('FY2021'!$A110&lt;&gt;"",IF(AND(MONTH($K108) &lt;= 6, MONTH($L108) &gt;= 6), IF($O108 &lt;&gt; "", $E108/$O108, ""), ""),"")</f>
        <v>#VALUE!</v>
      </c>
      <c r="V108" s="10" t="e">
        <f>IF('FY2021'!$A110&lt;&gt;"",IF(AND(MONTH($K108) &lt;= 7, MONTH($L108) &gt;= 7 ), IF($O108 &lt;&gt; "", $E108/$O108, ""), ""),"")</f>
        <v>#VALUE!</v>
      </c>
      <c r="W108" s="10" t="e">
        <f>IF('FY2021'!$A110&lt;&gt;"",IF(AND(MONTH($K108) &lt;= 8, MONTH($L108) &gt;= 8), IF($O108 &lt;&gt; "", $E108/$O108, ""), ""),"")</f>
        <v>#VALUE!</v>
      </c>
      <c r="X108" s="10" t="e">
        <f>IF('FY2021'!$A110&lt;&gt;"",IF(AND(MONTH($K108) &lt;= 9, MONTH($L108) &gt;= 9), IF($O108 &lt;&gt; "", $E108/$O108, ""), ""),"")</f>
        <v>#VALUE!</v>
      </c>
      <c r="Y108" s="10" t="e">
        <f>IF('FY2021'!$A110&lt;&gt;"",IF(AND(MONTH($K108) &lt;= 10, MONTH($L108) &gt;= 10), IF($O108 &lt;&gt; "", $E108/$O108, ""), ""),"")</f>
        <v>#VALUE!</v>
      </c>
      <c r="Z108" s="10" t="e">
        <f>IF('FY2021'!$A110&lt;&gt;"",IF(AND(MONTH($K108) &lt;= 11, MONTH($L108) &gt;= 11), IF($O108 &lt;&gt; "", $E108/$O108, ""), ""),"")</f>
        <v>#VALUE!</v>
      </c>
      <c r="AA108" s="10" t="e">
        <f>IF('FY2021'!$A110&lt;&gt;"",IF(AND(MONTH($K108) &lt;= 12, MONTH($L108) &gt;= 12), IF($O108 &lt;&gt; "", $E108/$O108, ""), ""),"")</f>
        <v>#VALUE!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 t="e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#VALUE!</v>
      </c>
      <c r="L109" s="7" t="e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#VALUE!</v>
      </c>
      <c r="M109" s="7" t="e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#VALUE!</v>
      </c>
      <c r="N109" s="7" t="e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#VALUE!</v>
      </c>
      <c r="O109" s="5" t="e">
        <f t="shared" si="1"/>
        <v>#VALUE!</v>
      </c>
      <c r="P109" s="10" t="e">
        <f>IF('FY2021'!$A111&lt;&gt;"",IF(AND(MONTH($K109) &lt;= 1, MONTH($L109) &gt;= 1), IF($O109 &lt;&gt; "", $E109/$O109, ""), ""),"")</f>
        <v>#VALUE!</v>
      </c>
      <c r="Q109" s="10" t="e">
        <f>IF('FY2021'!$A111&lt;&gt;"",IF(AND(MONTH($K109) &lt;= 2, MONTH($L109) &gt;= 2), IF($O109 &lt;&gt; "", $E109/$O109, ""), ""),"")</f>
        <v>#VALUE!</v>
      </c>
      <c r="R109" s="10" t="e">
        <f>IF('FY2021'!$A111&lt;&gt;"",IF(AND(MONTH($K109) &lt;= 3, MONTH($L109) &gt;= 3), IF($O109 &lt;&gt; "", $E109/$O109, ""), ""),"")</f>
        <v>#VALUE!</v>
      </c>
      <c r="S109" s="10" t="e">
        <f>IF('FY2021'!$A111&lt;&gt;"",IF(AND(MONTH($K109) &lt;= 4, MONTH($L109) &gt;= 4), IF($O109 &lt;&gt; "", $E109/$O109, ""), ""),"")</f>
        <v>#VALUE!</v>
      </c>
      <c r="T109" s="10" t="e">
        <f>IF('FY2021'!$A111&lt;&gt;"",IF(AND(MONTH($K109) &lt;= 5, MONTH($L109) &gt;= 5), IF($O109 &lt;&gt; "", $E109/$O109, ""), ""),"")</f>
        <v>#VALUE!</v>
      </c>
      <c r="U109" s="10" t="e">
        <f>IF('FY2021'!$A111&lt;&gt;"",IF(AND(MONTH($K109) &lt;= 6, MONTH($L109) &gt;= 6), IF($O109 &lt;&gt; "", $E109/$O109, ""), ""),"")</f>
        <v>#VALUE!</v>
      </c>
      <c r="V109" s="10" t="e">
        <f>IF('FY2021'!$A111&lt;&gt;"",IF(AND(MONTH($K109) &lt;= 7, MONTH($L109) &gt;= 7 ), IF($O109 &lt;&gt; "", $E109/$O109, ""), ""),"")</f>
        <v>#VALUE!</v>
      </c>
      <c r="W109" s="10" t="e">
        <f>IF('FY2021'!$A111&lt;&gt;"",IF(AND(MONTH($K109) &lt;= 8, MONTH($L109) &gt;= 8), IF($O109 &lt;&gt; "", $E109/$O109, ""), ""),"")</f>
        <v>#VALUE!</v>
      </c>
      <c r="X109" s="10" t="e">
        <f>IF('FY2021'!$A111&lt;&gt;"",IF(AND(MONTH($K109) &lt;= 9, MONTH($L109) &gt;= 9), IF($O109 &lt;&gt; "", $E109/$O109, ""), ""),"")</f>
        <v>#VALUE!</v>
      </c>
      <c r="Y109" s="10" t="e">
        <f>IF('FY2021'!$A111&lt;&gt;"",IF(AND(MONTH($K109) &lt;= 10, MONTH($L109) &gt;= 10), IF($O109 &lt;&gt; "", $E109/$O109, ""), ""),"")</f>
        <v>#VALUE!</v>
      </c>
      <c r="Z109" s="10" t="e">
        <f>IF('FY2021'!$A111&lt;&gt;"",IF(AND(MONTH($K109) &lt;= 11, MONTH($L109) &gt;= 11), IF($O109 &lt;&gt; "", $E109/$O109, ""), ""),"")</f>
        <v>#VALUE!</v>
      </c>
      <c r="AA109" s="10" t="e">
        <f>IF('FY2021'!$A111&lt;&gt;"",IF(AND(MONTH($K109) &lt;= 12, MONTH($L109) &gt;= 12), IF($O109 &lt;&gt; "", $E109/$O109, ""), ""),"")</f>
        <v>#VALUE!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 t="e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#VALUE!</v>
      </c>
      <c r="L110" s="7" t="e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#VALUE!</v>
      </c>
      <c r="M110" s="7" t="e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#VALUE!</v>
      </c>
      <c r="N110" s="7" t="e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#VALUE!</v>
      </c>
      <c r="O110" s="5" t="e">
        <f t="shared" si="1"/>
        <v>#VALUE!</v>
      </c>
      <c r="P110" s="10" t="e">
        <f>IF('FY2021'!$A112&lt;&gt;"",IF(AND(MONTH($K110) &lt;= 1, MONTH($L110) &gt;= 1), IF($O110 &lt;&gt; "", $E110/$O110, ""), ""),"")</f>
        <v>#VALUE!</v>
      </c>
      <c r="Q110" s="10" t="e">
        <f>IF('FY2021'!$A112&lt;&gt;"",IF(AND(MONTH($K110) &lt;= 2, MONTH($L110) &gt;= 2), IF($O110 &lt;&gt; "", $E110/$O110, ""), ""),"")</f>
        <v>#VALUE!</v>
      </c>
      <c r="R110" s="10" t="e">
        <f>IF('FY2021'!$A112&lt;&gt;"",IF(AND(MONTH($K110) &lt;= 3, MONTH($L110) &gt;= 3), IF($O110 &lt;&gt; "", $E110/$O110, ""), ""),"")</f>
        <v>#VALUE!</v>
      </c>
      <c r="S110" s="10" t="e">
        <f>IF('FY2021'!$A112&lt;&gt;"",IF(AND(MONTH($K110) &lt;= 4, MONTH($L110) &gt;= 4), IF($O110 &lt;&gt; "", $E110/$O110, ""), ""),"")</f>
        <v>#VALUE!</v>
      </c>
      <c r="T110" s="10" t="e">
        <f>IF('FY2021'!$A112&lt;&gt;"",IF(AND(MONTH($K110) &lt;= 5, MONTH($L110) &gt;= 5), IF($O110 &lt;&gt; "", $E110/$O110, ""), ""),"")</f>
        <v>#VALUE!</v>
      </c>
      <c r="U110" s="10" t="e">
        <f>IF('FY2021'!$A112&lt;&gt;"",IF(AND(MONTH($K110) &lt;= 6, MONTH($L110) &gt;= 6), IF($O110 &lt;&gt; "", $E110/$O110, ""), ""),"")</f>
        <v>#VALUE!</v>
      </c>
      <c r="V110" s="10" t="e">
        <f>IF('FY2021'!$A112&lt;&gt;"",IF(AND(MONTH($K110) &lt;= 7, MONTH($L110) &gt;= 7 ), IF($O110 &lt;&gt; "", $E110/$O110, ""), ""),"")</f>
        <v>#VALUE!</v>
      </c>
      <c r="W110" s="10" t="e">
        <f>IF('FY2021'!$A112&lt;&gt;"",IF(AND(MONTH($K110) &lt;= 8, MONTH($L110) &gt;= 8), IF($O110 &lt;&gt; "", $E110/$O110, ""), ""),"")</f>
        <v>#VALUE!</v>
      </c>
      <c r="X110" s="10" t="e">
        <f>IF('FY2021'!$A112&lt;&gt;"",IF(AND(MONTH($K110) &lt;= 9, MONTH($L110) &gt;= 9), IF($O110 &lt;&gt; "", $E110/$O110, ""), ""),"")</f>
        <v>#VALUE!</v>
      </c>
      <c r="Y110" s="10" t="e">
        <f>IF('FY2021'!$A112&lt;&gt;"",IF(AND(MONTH($K110) &lt;= 10, MONTH($L110) &gt;= 10), IF($O110 &lt;&gt; "", $E110/$O110, ""), ""),"")</f>
        <v>#VALUE!</v>
      </c>
      <c r="Z110" s="10" t="e">
        <f>IF('FY2021'!$A112&lt;&gt;"",IF(AND(MONTH($K110) &lt;= 11, MONTH($L110) &gt;= 11), IF($O110 &lt;&gt; "", $E110/$O110, ""), ""),"")</f>
        <v>#VALUE!</v>
      </c>
      <c r="AA110" s="10" t="e">
        <f>IF('FY2021'!$A112&lt;&gt;"",IF(AND(MONTH($K110) &lt;= 12, MONTH($L110) &gt;= 12), IF($O110 &lt;&gt; "", $E110/$O110, ""), ""),"")</f>
        <v>#VALUE!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 t="e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#VALUE!</v>
      </c>
      <c r="L111" s="7" t="e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#VALUE!</v>
      </c>
      <c r="M111" s="7" t="e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#VALUE!</v>
      </c>
      <c r="N111" s="7" t="e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#VALUE!</v>
      </c>
      <c r="O111" s="5" t="e">
        <f t="shared" si="1"/>
        <v>#VALUE!</v>
      </c>
      <c r="P111" s="10" t="e">
        <f>IF('FY2021'!$A113&lt;&gt;"",IF(AND(MONTH($K111) &lt;= 1, MONTH($L111) &gt;= 1), IF($O111 &lt;&gt; "", $E111/$O111, ""), ""),"")</f>
        <v>#VALUE!</v>
      </c>
      <c r="Q111" s="10" t="e">
        <f>IF('FY2021'!$A113&lt;&gt;"",IF(AND(MONTH($K111) &lt;= 2, MONTH($L111) &gt;= 2), IF($O111 &lt;&gt; "", $E111/$O111, ""), ""),"")</f>
        <v>#VALUE!</v>
      </c>
      <c r="R111" s="10" t="e">
        <f>IF('FY2021'!$A113&lt;&gt;"",IF(AND(MONTH($K111) &lt;= 3, MONTH($L111) &gt;= 3), IF($O111 &lt;&gt; "", $E111/$O111, ""), ""),"")</f>
        <v>#VALUE!</v>
      </c>
      <c r="S111" s="10" t="e">
        <f>IF('FY2021'!$A113&lt;&gt;"",IF(AND(MONTH($K111) &lt;= 4, MONTH($L111) &gt;= 4), IF($O111 &lt;&gt; "", $E111/$O111, ""), ""),"")</f>
        <v>#VALUE!</v>
      </c>
      <c r="T111" s="10" t="e">
        <f>IF('FY2021'!$A113&lt;&gt;"",IF(AND(MONTH($K111) &lt;= 5, MONTH($L111) &gt;= 5), IF($O111 &lt;&gt; "", $E111/$O111, ""), ""),"")</f>
        <v>#VALUE!</v>
      </c>
      <c r="U111" s="10" t="e">
        <f>IF('FY2021'!$A113&lt;&gt;"",IF(AND(MONTH($K111) &lt;= 6, MONTH($L111) &gt;= 6), IF($O111 &lt;&gt; "", $E111/$O111, ""), ""),"")</f>
        <v>#VALUE!</v>
      </c>
      <c r="V111" s="10" t="e">
        <f>IF('FY2021'!$A113&lt;&gt;"",IF(AND(MONTH($K111) &lt;= 7, MONTH($L111) &gt;= 7 ), IF($O111 &lt;&gt; "", $E111/$O111, ""), ""),"")</f>
        <v>#VALUE!</v>
      </c>
      <c r="W111" s="10" t="e">
        <f>IF('FY2021'!$A113&lt;&gt;"",IF(AND(MONTH($K111) &lt;= 8, MONTH($L111) &gt;= 8), IF($O111 &lt;&gt; "", $E111/$O111, ""), ""),"")</f>
        <v>#VALUE!</v>
      </c>
      <c r="X111" s="10" t="e">
        <f>IF('FY2021'!$A113&lt;&gt;"",IF(AND(MONTH($K111) &lt;= 9, MONTH($L111) &gt;= 9), IF($O111 &lt;&gt; "", $E111/$O111, ""), ""),"")</f>
        <v>#VALUE!</v>
      </c>
      <c r="Y111" s="10" t="e">
        <f>IF('FY2021'!$A113&lt;&gt;"",IF(AND(MONTH($K111) &lt;= 10, MONTH($L111) &gt;= 10), IF($O111 &lt;&gt; "", $E111/$O111, ""), ""),"")</f>
        <v>#VALUE!</v>
      </c>
      <c r="Z111" s="10" t="e">
        <f>IF('FY2021'!$A113&lt;&gt;"",IF(AND(MONTH($K111) &lt;= 11, MONTH($L111) &gt;= 11), IF($O111 &lt;&gt; "", $E111/$O111, ""), ""),"")</f>
        <v>#VALUE!</v>
      </c>
      <c r="AA111" s="10" t="e">
        <f>IF('FY2021'!$A113&lt;&gt;"",IF(AND(MONTH($K111) &lt;= 12, MONTH($L111) &gt;= 12), IF($O111 &lt;&gt; "", $E111/$O111, ""), ""),"")</f>
        <v>#VALUE!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 t="e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#VALUE!</v>
      </c>
      <c r="L112" s="7" t="e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#VALUE!</v>
      </c>
      <c r="M112" s="7" t="e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#VALUE!</v>
      </c>
      <c r="N112" s="7" t="e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#VALUE!</v>
      </c>
      <c r="O112" s="5" t="e">
        <f t="shared" si="1"/>
        <v>#VALUE!</v>
      </c>
      <c r="P112" s="10" t="e">
        <f>IF('FY2021'!$A114&lt;&gt;"",IF(AND(MONTH($K112) &lt;= 1, MONTH($L112) &gt;= 1), IF($O112 &lt;&gt; "", $E112/$O112, ""), ""),"")</f>
        <v>#VALUE!</v>
      </c>
      <c r="Q112" s="10" t="e">
        <f>IF('FY2021'!$A114&lt;&gt;"",IF(AND(MONTH($K112) &lt;= 2, MONTH($L112) &gt;= 2), IF($O112 &lt;&gt; "", $E112/$O112, ""), ""),"")</f>
        <v>#VALUE!</v>
      </c>
      <c r="R112" s="10" t="e">
        <f>IF('FY2021'!$A114&lt;&gt;"",IF(AND(MONTH($K112) &lt;= 3, MONTH($L112) &gt;= 3), IF($O112 &lt;&gt; "", $E112/$O112, ""), ""),"")</f>
        <v>#VALUE!</v>
      </c>
      <c r="S112" s="10" t="e">
        <f>IF('FY2021'!$A114&lt;&gt;"",IF(AND(MONTH($K112) &lt;= 4, MONTH($L112) &gt;= 4), IF($O112 &lt;&gt; "", $E112/$O112, ""), ""),"")</f>
        <v>#VALUE!</v>
      </c>
      <c r="T112" s="10" t="e">
        <f>IF('FY2021'!$A114&lt;&gt;"",IF(AND(MONTH($K112) &lt;= 5, MONTH($L112) &gt;= 5), IF($O112 &lt;&gt; "", $E112/$O112, ""), ""),"")</f>
        <v>#VALUE!</v>
      </c>
      <c r="U112" s="10" t="e">
        <f>IF('FY2021'!$A114&lt;&gt;"",IF(AND(MONTH($K112) &lt;= 6, MONTH($L112) &gt;= 6), IF($O112 &lt;&gt; "", $E112/$O112, ""), ""),"")</f>
        <v>#VALUE!</v>
      </c>
      <c r="V112" s="10" t="e">
        <f>IF('FY2021'!$A114&lt;&gt;"",IF(AND(MONTH($K112) &lt;= 7, MONTH($L112) &gt;= 7 ), IF($O112 &lt;&gt; "", $E112/$O112, ""), ""),"")</f>
        <v>#VALUE!</v>
      </c>
      <c r="W112" s="10" t="e">
        <f>IF('FY2021'!$A114&lt;&gt;"",IF(AND(MONTH($K112) &lt;= 8, MONTH($L112) &gt;= 8), IF($O112 &lt;&gt; "", $E112/$O112, ""), ""),"")</f>
        <v>#VALUE!</v>
      </c>
      <c r="X112" s="10" t="e">
        <f>IF('FY2021'!$A114&lt;&gt;"",IF(AND(MONTH($K112) &lt;= 9, MONTH($L112) &gt;= 9), IF($O112 &lt;&gt; "", $E112/$O112, ""), ""),"")</f>
        <v>#VALUE!</v>
      </c>
      <c r="Y112" s="10" t="e">
        <f>IF('FY2021'!$A114&lt;&gt;"",IF(AND(MONTH($K112) &lt;= 10, MONTH($L112) &gt;= 10), IF($O112 &lt;&gt; "", $E112/$O112, ""), ""),"")</f>
        <v>#VALUE!</v>
      </c>
      <c r="Z112" s="10" t="e">
        <f>IF('FY2021'!$A114&lt;&gt;"",IF(AND(MONTH($K112) &lt;= 11, MONTH($L112) &gt;= 11), IF($O112 &lt;&gt; "", $E112/$O112, ""), ""),"")</f>
        <v>#VALUE!</v>
      </c>
      <c r="AA112" s="10" t="e">
        <f>IF('FY2021'!$A114&lt;&gt;"",IF(AND(MONTH($K112) &lt;= 12, MONTH($L112) &gt;= 12), IF($O112 &lt;&gt; "", $E112/$O112, ""), ""),"")</f>
        <v>#VALUE!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 t="e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#VALUE!</v>
      </c>
      <c r="L113" s="7" t="e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#VALUE!</v>
      </c>
      <c r="M113" s="7" t="e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#VALUE!</v>
      </c>
      <c r="N113" s="7" t="e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#VALUE!</v>
      </c>
      <c r="O113" s="5" t="e">
        <f t="shared" si="1"/>
        <v>#VALUE!</v>
      </c>
      <c r="P113" s="10" t="e">
        <f>IF('FY2021'!$A115&lt;&gt;"",IF(AND(MONTH($K113) &lt;= 1, MONTH($L113) &gt;= 1), IF($O113 &lt;&gt; "", $E113/$O113, ""), ""),"")</f>
        <v>#VALUE!</v>
      </c>
      <c r="Q113" s="10" t="e">
        <f>IF('FY2021'!$A115&lt;&gt;"",IF(AND(MONTH($K113) &lt;= 2, MONTH($L113) &gt;= 2), IF($O113 &lt;&gt; "", $E113/$O113, ""), ""),"")</f>
        <v>#VALUE!</v>
      </c>
      <c r="R113" s="10" t="e">
        <f>IF('FY2021'!$A115&lt;&gt;"",IF(AND(MONTH($K113) &lt;= 3, MONTH($L113) &gt;= 3), IF($O113 &lt;&gt; "", $E113/$O113, ""), ""),"")</f>
        <v>#VALUE!</v>
      </c>
      <c r="S113" s="10" t="e">
        <f>IF('FY2021'!$A115&lt;&gt;"",IF(AND(MONTH($K113) &lt;= 4, MONTH($L113) &gt;= 4), IF($O113 &lt;&gt; "", $E113/$O113, ""), ""),"")</f>
        <v>#VALUE!</v>
      </c>
      <c r="T113" s="10" t="e">
        <f>IF('FY2021'!$A115&lt;&gt;"",IF(AND(MONTH($K113) &lt;= 5, MONTH($L113) &gt;= 5), IF($O113 &lt;&gt; "", $E113/$O113, ""), ""),"")</f>
        <v>#VALUE!</v>
      </c>
      <c r="U113" s="10" t="e">
        <f>IF('FY2021'!$A115&lt;&gt;"",IF(AND(MONTH($K113) &lt;= 6, MONTH($L113) &gt;= 6), IF($O113 &lt;&gt; "", $E113/$O113, ""), ""),"")</f>
        <v>#VALUE!</v>
      </c>
      <c r="V113" s="10" t="e">
        <f>IF('FY2021'!$A115&lt;&gt;"",IF(AND(MONTH($K113) &lt;= 7, MONTH($L113) &gt;= 7 ), IF($O113 &lt;&gt; "", $E113/$O113, ""), ""),"")</f>
        <v>#VALUE!</v>
      </c>
      <c r="W113" s="10" t="e">
        <f>IF('FY2021'!$A115&lt;&gt;"",IF(AND(MONTH($K113) &lt;= 8, MONTH($L113) &gt;= 8), IF($O113 &lt;&gt; "", $E113/$O113, ""), ""),"")</f>
        <v>#VALUE!</v>
      </c>
      <c r="X113" s="10" t="e">
        <f>IF('FY2021'!$A115&lt;&gt;"",IF(AND(MONTH($K113) &lt;= 9, MONTH($L113) &gt;= 9), IF($O113 &lt;&gt; "", $E113/$O113, ""), ""),"")</f>
        <v>#VALUE!</v>
      </c>
      <c r="Y113" s="10" t="e">
        <f>IF('FY2021'!$A115&lt;&gt;"",IF(AND(MONTH($K113) &lt;= 10, MONTH($L113) &gt;= 10), IF($O113 &lt;&gt; "", $E113/$O113, ""), ""),"")</f>
        <v>#VALUE!</v>
      </c>
      <c r="Z113" s="10" t="e">
        <f>IF('FY2021'!$A115&lt;&gt;"",IF(AND(MONTH($K113) &lt;= 11, MONTH($L113) &gt;= 11), IF($O113 &lt;&gt; "", $E113/$O113, ""), ""),"")</f>
        <v>#VALUE!</v>
      </c>
      <c r="AA113" s="10" t="e">
        <f>IF('FY2021'!$A115&lt;&gt;"",IF(AND(MONTH($K113) &lt;= 12, MONTH($L113) &gt;= 12), IF($O113 &lt;&gt; "", $E113/$O113, ""), ""),"")</f>
        <v>#VALUE!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 t="e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#VALUE!</v>
      </c>
      <c r="L114" s="7" t="e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#VALUE!</v>
      </c>
      <c r="M114" s="7" t="e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#VALUE!</v>
      </c>
      <c r="N114" s="7" t="e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#VALUE!</v>
      </c>
      <c r="O114" s="5" t="e">
        <f t="shared" si="1"/>
        <v>#VALUE!</v>
      </c>
      <c r="P114" s="10" t="e">
        <f>IF('FY2021'!$A116&lt;&gt;"",IF(AND(MONTH($K114) &lt;= 1, MONTH($L114) &gt;= 1), IF($O114 &lt;&gt; "", $E114/$O114, ""), ""),"")</f>
        <v>#VALUE!</v>
      </c>
      <c r="Q114" s="10" t="e">
        <f>IF('FY2021'!$A116&lt;&gt;"",IF(AND(MONTH($K114) &lt;= 2, MONTH($L114) &gt;= 2), IF($O114 &lt;&gt; "", $E114/$O114, ""), ""),"")</f>
        <v>#VALUE!</v>
      </c>
      <c r="R114" s="10" t="e">
        <f>IF('FY2021'!$A116&lt;&gt;"",IF(AND(MONTH($K114) &lt;= 3, MONTH($L114) &gt;= 3), IF($O114 &lt;&gt; "", $E114/$O114, ""), ""),"")</f>
        <v>#VALUE!</v>
      </c>
      <c r="S114" s="10" t="e">
        <f>IF('FY2021'!$A116&lt;&gt;"",IF(AND(MONTH($K114) &lt;= 4, MONTH($L114) &gt;= 4), IF($O114 &lt;&gt; "", $E114/$O114, ""), ""),"")</f>
        <v>#VALUE!</v>
      </c>
      <c r="T114" s="10" t="e">
        <f>IF('FY2021'!$A116&lt;&gt;"",IF(AND(MONTH($K114) &lt;= 5, MONTH($L114) &gt;= 5), IF($O114 &lt;&gt; "", $E114/$O114, ""), ""),"")</f>
        <v>#VALUE!</v>
      </c>
      <c r="U114" s="10" t="e">
        <f>IF('FY2021'!$A116&lt;&gt;"",IF(AND(MONTH($K114) &lt;= 6, MONTH($L114) &gt;= 6), IF($O114 &lt;&gt; "", $E114/$O114, ""), ""),"")</f>
        <v>#VALUE!</v>
      </c>
      <c r="V114" s="10" t="e">
        <f>IF('FY2021'!$A116&lt;&gt;"",IF(AND(MONTH($K114) &lt;= 7, MONTH($L114) &gt;= 7 ), IF($O114 &lt;&gt; "", $E114/$O114, ""), ""),"")</f>
        <v>#VALUE!</v>
      </c>
      <c r="W114" s="10" t="e">
        <f>IF('FY2021'!$A116&lt;&gt;"",IF(AND(MONTH($K114) &lt;= 8, MONTH($L114) &gt;= 8), IF($O114 &lt;&gt; "", $E114/$O114, ""), ""),"")</f>
        <v>#VALUE!</v>
      </c>
      <c r="X114" s="10" t="e">
        <f>IF('FY2021'!$A116&lt;&gt;"",IF(AND(MONTH($K114) &lt;= 9, MONTH($L114) &gt;= 9), IF($O114 &lt;&gt; "", $E114/$O114, ""), ""),"")</f>
        <v>#VALUE!</v>
      </c>
      <c r="Y114" s="10" t="e">
        <f>IF('FY2021'!$A116&lt;&gt;"",IF(AND(MONTH($K114) &lt;= 10, MONTH($L114) &gt;= 10), IF($O114 &lt;&gt; "", $E114/$O114, ""), ""),"")</f>
        <v>#VALUE!</v>
      </c>
      <c r="Z114" s="10" t="e">
        <f>IF('FY2021'!$A116&lt;&gt;"",IF(AND(MONTH($K114) &lt;= 11, MONTH($L114) &gt;= 11), IF($O114 &lt;&gt; "", $E114/$O114, ""), ""),"")</f>
        <v>#VALUE!</v>
      </c>
      <c r="AA114" s="10" t="e">
        <f>IF('FY2021'!$A116&lt;&gt;"",IF(AND(MONTH($K114) &lt;= 12, MONTH($L114) &gt;= 12), IF($O114 &lt;&gt; "", $E114/$O114, ""), ""),"")</f>
        <v>#VALUE!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 t="e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#VALUE!</v>
      </c>
      <c r="L115" s="7" t="e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#VALUE!</v>
      </c>
      <c r="M115" s="7" t="e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#VALUE!</v>
      </c>
      <c r="N115" s="7" t="e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#VALUE!</v>
      </c>
      <c r="O115" s="5" t="e">
        <f t="shared" si="1"/>
        <v>#VALUE!</v>
      </c>
      <c r="P115" s="10" t="e">
        <f>IF('FY2021'!$A117&lt;&gt;"",IF(AND(MONTH($K115) &lt;= 1, MONTH($L115) &gt;= 1), IF($O115 &lt;&gt; "", $E115/$O115, ""), ""),"")</f>
        <v>#VALUE!</v>
      </c>
      <c r="Q115" s="10" t="e">
        <f>IF('FY2021'!$A117&lt;&gt;"",IF(AND(MONTH($K115) &lt;= 2, MONTH($L115) &gt;= 2), IF($O115 &lt;&gt; "", $E115/$O115, ""), ""),"")</f>
        <v>#VALUE!</v>
      </c>
      <c r="R115" s="10" t="e">
        <f>IF('FY2021'!$A117&lt;&gt;"",IF(AND(MONTH($K115) &lt;= 3, MONTH($L115) &gt;= 3), IF($O115 &lt;&gt; "", $E115/$O115, ""), ""),"")</f>
        <v>#VALUE!</v>
      </c>
      <c r="S115" s="10" t="e">
        <f>IF('FY2021'!$A117&lt;&gt;"",IF(AND(MONTH($K115) &lt;= 4, MONTH($L115) &gt;= 4), IF($O115 &lt;&gt; "", $E115/$O115, ""), ""),"")</f>
        <v>#VALUE!</v>
      </c>
      <c r="T115" s="10" t="e">
        <f>IF('FY2021'!$A117&lt;&gt;"",IF(AND(MONTH($K115) &lt;= 5, MONTH($L115) &gt;= 5), IF($O115 &lt;&gt; "", $E115/$O115, ""), ""),"")</f>
        <v>#VALUE!</v>
      </c>
      <c r="U115" s="10" t="e">
        <f>IF('FY2021'!$A117&lt;&gt;"",IF(AND(MONTH($K115) &lt;= 6, MONTH($L115) &gt;= 6), IF($O115 &lt;&gt; "", $E115/$O115, ""), ""),"")</f>
        <v>#VALUE!</v>
      </c>
      <c r="V115" s="10" t="e">
        <f>IF('FY2021'!$A117&lt;&gt;"",IF(AND(MONTH($K115) &lt;= 7, MONTH($L115) &gt;= 7 ), IF($O115 &lt;&gt; "", $E115/$O115, ""), ""),"")</f>
        <v>#VALUE!</v>
      </c>
      <c r="W115" s="10" t="e">
        <f>IF('FY2021'!$A117&lt;&gt;"",IF(AND(MONTH($K115) &lt;= 8, MONTH($L115) &gt;= 8), IF($O115 &lt;&gt; "", $E115/$O115, ""), ""),"")</f>
        <v>#VALUE!</v>
      </c>
      <c r="X115" s="10" t="e">
        <f>IF('FY2021'!$A117&lt;&gt;"",IF(AND(MONTH($K115) &lt;= 9, MONTH($L115) &gt;= 9), IF($O115 &lt;&gt; "", $E115/$O115, ""), ""),"")</f>
        <v>#VALUE!</v>
      </c>
      <c r="Y115" s="10" t="e">
        <f>IF('FY2021'!$A117&lt;&gt;"",IF(AND(MONTH($K115) &lt;= 10, MONTH($L115) &gt;= 10), IF($O115 &lt;&gt; "", $E115/$O115, ""), ""),"")</f>
        <v>#VALUE!</v>
      </c>
      <c r="Z115" s="10" t="e">
        <f>IF('FY2021'!$A117&lt;&gt;"",IF(AND(MONTH($K115) &lt;= 11, MONTH($L115) &gt;= 11), IF($O115 &lt;&gt; "", $E115/$O115, ""), ""),"")</f>
        <v>#VALUE!</v>
      </c>
      <c r="AA115" s="10" t="e">
        <f>IF('FY2021'!$A117&lt;&gt;"",IF(AND(MONTH($K115) &lt;= 12, MONTH($L115) &gt;= 12), IF($O115 &lt;&gt; "", $E115/$O115, ""), ""),"")</f>
        <v>#VALUE!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 t="e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#VALUE!</v>
      </c>
      <c r="L116" s="7" t="e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#VALUE!</v>
      </c>
      <c r="M116" s="7" t="e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#VALUE!</v>
      </c>
      <c r="N116" s="7" t="e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#VALUE!</v>
      </c>
      <c r="O116" s="5" t="e">
        <f t="shared" si="1"/>
        <v>#VALUE!</v>
      </c>
      <c r="P116" s="10" t="e">
        <f>IF('FY2021'!$A118&lt;&gt;"",IF(AND(MONTH($K116) &lt;= 1, MONTH($L116) &gt;= 1), IF($O116 &lt;&gt; "", $E116/$O116, ""), ""),"")</f>
        <v>#VALUE!</v>
      </c>
      <c r="Q116" s="10" t="e">
        <f>IF('FY2021'!$A118&lt;&gt;"",IF(AND(MONTH($K116) &lt;= 2, MONTH($L116) &gt;= 2), IF($O116 &lt;&gt; "", $E116/$O116, ""), ""),"")</f>
        <v>#VALUE!</v>
      </c>
      <c r="R116" s="10" t="e">
        <f>IF('FY2021'!$A118&lt;&gt;"",IF(AND(MONTH($K116) &lt;= 3, MONTH($L116) &gt;= 3), IF($O116 &lt;&gt; "", $E116/$O116, ""), ""),"")</f>
        <v>#VALUE!</v>
      </c>
      <c r="S116" s="10" t="e">
        <f>IF('FY2021'!$A118&lt;&gt;"",IF(AND(MONTH($K116) &lt;= 4, MONTH($L116) &gt;= 4), IF($O116 &lt;&gt; "", $E116/$O116, ""), ""),"")</f>
        <v>#VALUE!</v>
      </c>
      <c r="T116" s="10" t="e">
        <f>IF('FY2021'!$A118&lt;&gt;"",IF(AND(MONTH($K116) &lt;= 5, MONTH($L116) &gt;= 5), IF($O116 &lt;&gt; "", $E116/$O116, ""), ""),"")</f>
        <v>#VALUE!</v>
      </c>
      <c r="U116" s="10" t="e">
        <f>IF('FY2021'!$A118&lt;&gt;"",IF(AND(MONTH($K116) &lt;= 6, MONTH($L116) &gt;= 6), IF($O116 &lt;&gt; "", $E116/$O116, ""), ""),"")</f>
        <v>#VALUE!</v>
      </c>
      <c r="V116" s="10" t="e">
        <f>IF('FY2021'!$A118&lt;&gt;"",IF(AND(MONTH($K116) &lt;= 7, MONTH($L116) &gt;= 7 ), IF($O116 &lt;&gt; "", $E116/$O116, ""), ""),"")</f>
        <v>#VALUE!</v>
      </c>
      <c r="W116" s="10" t="e">
        <f>IF('FY2021'!$A118&lt;&gt;"",IF(AND(MONTH($K116) &lt;= 8, MONTH($L116) &gt;= 8), IF($O116 &lt;&gt; "", $E116/$O116, ""), ""),"")</f>
        <v>#VALUE!</v>
      </c>
      <c r="X116" s="10" t="e">
        <f>IF('FY2021'!$A118&lt;&gt;"",IF(AND(MONTH($K116) &lt;= 9, MONTH($L116) &gt;= 9), IF($O116 &lt;&gt; "", $E116/$O116, ""), ""),"")</f>
        <v>#VALUE!</v>
      </c>
      <c r="Y116" s="10" t="e">
        <f>IF('FY2021'!$A118&lt;&gt;"",IF(AND(MONTH($K116) &lt;= 10, MONTH($L116) &gt;= 10), IF($O116 &lt;&gt; "", $E116/$O116, ""), ""),"")</f>
        <v>#VALUE!</v>
      </c>
      <c r="Z116" s="10" t="e">
        <f>IF('FY2021'!$A118&lt;&gt;"",IF(AND(MONTH($K116) &lt;= 11, MONTH($L116) &gt;= 11), IF($O116 &lt;&gt; "", $E116/$O116, ""), ""),"")</f>
        <v>#VALUE!</v>
      </c>
      <c r="AA116" s="10" t="e">
        <f>IF('FY2021'!$A118&lt;&gt;"",IF(AND(MONTH($K116) &lt;= 12, MONTH($L116) &gt;= 12), IF($O116 &lt;&gt; "", $E116/$O116, ""), ""),"")</f>
        <v>#VALUE!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 t="e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#VALUE!</v>
      </c>
      <c r="L117" s="7" t="e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#VALUE!</v>
      </c>
      <c r="M117" s="7" t="e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#VALUE!</v>
      </c>
      <c r="N117" s="7" t="e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#VALUE!</v>
      </c>
      <c r="O117" s="5" t="e">
        <f t="shared" si="1"/>
        <v>#VALUE!</v>
      </c>
      <c r="P117" s="10" t="e">
        <f>IF('FY2021'!$A119&lt;&gt;"",IF(AND(MONTH($K117) &lt;= 1, MONTH($L117) &gt;= 1), IF($O117 &lt;&gt; "", $E117/$O117, ""), ""),"")</f>
        <v>#VALUE!</v>
      </c>
      <c r="Q117" s="10" t="e">
        <f>IF('FY2021'!$A119&lt;&gt;"",IF(AND(MONTH($K117) &lt;= 2, MONTH($L117) &gt;= 2), IF($O117 &lt;&gt; "", $E117/$O117, ""), ""),"")</f>
        <v>#VALUE!</v>
      </c>
      <c r="R117" s="10" t="e">
        <f>IF('FY2021'!$A119&lt;&gt;"",IF(AND(MONTH($K117) &lt;= 3, MONTH($L117) &gt;= 3), IF($O117 &lt;&gt; "", $E117/$O117, ""), ""),"")</f>
        <v>#VALUE!</v>
      </c>
      <c r="S117" s="10" t="e">
        <f>IF('FY2021'!$A119&lt;&gt;"",IF(AND(MONTH($K117) &lt;= 4, MONTH($L117) &gt;= 4), IF($O117 &lt;&gt; "", $E117/$O117, ""), ""),"")</f>
        <v>#VALUE!</v>
      </c>
      <c r="T117" s="10" t="e">
        <f>IF('FY2021'!$A119&lt;&gt;"",IF(AND(MONTH($K117) &lt;= 5, MONTH($L117) &gt;= 5), IF($O117 &lt;&gt; "", $E117/$O117, ""), ""),"")</f>
        <v>#VALUE!</v>
      </c>
      <c r="U117" s="10" t="e">
        <f>IF('FY2021'!$A119&lt;&gt;"",IF(AND(MONTH($K117) &lt;= 6, MONTH($L117) &gt;= 6), IF($O117 &lt;&gt; "", $E117/$O117, ""), ""),"")</f>
        <v>#VALUE!</v>
      </c>
      <c r="V117" s="10" t="e">
        <f>IF('FY2021'!$A119&lt;&gt;"",IF(AND(MONTH($K117) &lt;= 7, MONTH($L117) &gt;= 7 ), IF($O117 &lt;&gt; "", $E117/$O117, ""), ""),"")</f>
        <v>#VALUE!</v>
      </c>
      <c r="W117" s="10" t="e">
        <f>IF('FY2021'!$A119&lt;&gt;"",IF(AND(MONTH($K117) &lt;= 8, MONTH($L117) &gt;= 8), IF($O117 &lt;&gt; "", $E117/$O117, ""), ""),"")</f>
        <v>#VALUE!</v>
      </c>
      <c r="X117" s="10" t="e">
        <f>IF('FY2021'!$A119&lt;&gt;"",IF(AND(MONTH($K117) &lt;= 9, MONTH($L117) &gt;= 9), IF($O117 &lt;&gt; "", $E117/$O117, ""), ""),"")</f>
        <v>#VALUE!</v>
      </c>
      <c r="Y117" s="10" t="e">
        <f>IF('FY2021'!$A119&lt;&gt;"",IF(AND(MONTH($K117) &lt;= 10, MONTH($L117) &gt;= 10), IF($O117 &lt;&gt; "", $E117/$O117, ""), ""),"")</f>
        <v>#VALUE!</v>
      </c>
      <c r="Z117" s="10" t="e">
        <f>IF('FY2021'!$A119&lt;&gt;"",IF(AND(MONTH($K117) &lt;= 11, MONTH($L117) &gt;= 11), IF($O117 &lt;&gt; "", $E117/$O117, ""), ""),"")</f>
        <v>#VALUE!</v>
      </c>
      <c r="AA117" s="10" t="e">
        <f>IF('FY2021'!$A119&lt;&gt;"",IF(AND(MONTH($K117) &lt;= 12, MONTH($L117) &gt;= 12), IF($O117 &lt;&gt; "", $E117/$O117, ""), ""),"")</f>
        <v>#VALUE!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 t="e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#VALUE!</v>
      </c>
      <c r="L118" s="7" t="e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#VALUE!</v>
      </c>
      <c r="M118" s="7" t="e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#VALUE!</v>
      </c>
      <c r="N118" s="7" t="e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#VALUE!</v>
      </c>
      <c r="O118" s="5" t="e">
        <f t="shared" si="1"/>
        <v>#VALUE!</v>
      </c>
      <c r="P118" s="10" t="e">
        <f>IF('FY2021'!$A120&lt;&gt;"",IF(AND(MONTH($K118) &lt;= 1, MONTH($L118) &gt;= 1), IF($O118 &lt;&gt; "", $E118/$O118, ""), ""),"")</f>
        <v>#VALUE!</v>
      </c>
      <c r="Q118" s="10" t="e">
        <f>IF('FY2021'!$A120&lt;&gt;"",IF(AND(MONTH($K118) &lt;= 2, MONTH($L118) &gt;= 2), IF($O118 &lt;&gt; "", $E118/$O118, ""), ""),"")</f>
        <v>#VALUE!</v>
      </c>
      <c r="R118" s="10" t="e">
        <f>IF('FY2021'!$A120&lt;&gt;"",IF(AND(MONTH($K118) &lt;= 3, MONTH($L118) &gt;= 3), IF($O118 &lt;&gt; "", $E118/$O118, ""), ""),"")</f>
        <v>#VALUE!</v>
      </c>
      <c r="S118" s="10" t="e">
        <f>IF('FY2021'!$A120&lt;&gt;"",IF(AND(MONTH($K118) &lt;= 4, MONTH($L118) &gt;= 4), IF($O118 &lt;&gt; "", $E118/$O118, ""), ""),"")</f>
        <v>#VALUE!</v>
      </c>
      <c r="T118" s="10" t="e">
        <f>IF('FY2021'!$A120&lt;&gt;"",IF(AND(MONTH($K118) &lt;= 5, MONTH($L118) &gt;= 5), IF($O118 &lt;&gt; "", $E118/$O118, ""), ""),"")</f>
        <v>#VALUE!</v>
      </c>
      <c r="U118" s="10" t="e">
        <f>IF('FY2021'!$A120&lt;&gt;"",IF(AND(MONTH($K118) &lt;= 6, MONTH($L118) &gt;= 6), IF($O118 &lt;&gt; "", $E118/$O118, ""), ""),"")</f>
        <v>#VALUE!</v>
      </c>
      <c r="V118" s="10" t="e">
        <f>IF('FY2021'!$A120&lt;&gt;"",IF(AND(MONTH($K118) &lt;= 7, MONTH($L118) &gt;= 7 ), IF($O118 &lt;&gt; "", $E118/$O118, ""), ""),"")</f>
        <v>#VALUE!</v>
      </c>
      <c r="W118" s="10" t="e">
        <f>IF('FY2021'!$A120&lt;&gt;"",IF(AND(MONTH($K118) &lt;= 8, MONTH($L118) &gt;= 8), IF($O118 &lt;&gt; "", $E118/$O118, ""), ""),"")</f>
        <v>#VALUE!</v>
      </c>
      <c r="X118" s="10" t="e">
        <f>IF('FY2021'!$A120&lt;&gt;"",IF(AND(MONTH($K118) &lt;= 9, MONTH($L118) &gt;= 9), IF($O118 &lt;&gt; "", $E118/$O118, ""), ""),"")</f>
        <v>#VALUE!</v>
      </c>
      <c r="Y118" s="10" t="e">
        <f>IF('FY2021'!$A120&lt;&gt;"",IF(AND(MONTH($K118) &lt;= 10, MONTH($L118) &gt;= 10), IF($O118 &lt;&gt; "", $E118/$O118, ""), ""),"")</f>
        <v>#VALUE!</v>
      </c>
      <c r="Z118" s="10" t="e">
        <f>IF('FY2021'!$A120&lt;&gt;"",IF(AND(MONTH($K118) &lt;= 11, MONTH($L118) &gt;= 11), IF($O118 &lt;&gt; "", $E118/$O118, ""), ""),"")</f>
        <v>#VALUE!</v>
      </c>
      <c r="AA118" s="10" t="e">
        <f>IF('FY2021'!$A120&lt;&gt;"",IF(AND(MONTH($K118) &lt;= 12, MONTH($L118) &gt;= 12), IF($O118 &lt;&gt; "", $E118/$O118, ""), ""),"")</f>
        <v>#VALUE!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 t="e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#VALUE!</v>
      </c>
      <c r="L119" s="7" t="e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#VALUE!</v>
      </c>
      <c r="M119" s="7" t="e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#VALUE!</v>
      </c>
      <c r="N119" s="7" t="e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#VALUE!</v>
      </c>
      <c r="O119" s="5" t="e">
        <f t="shared" si="1"/>
        <v>#VALUE!</v>
      </c>
      <c r="P119" s="10" t="e">
        <f>IF('FY2021'!$A121&lt;&gt;"",IF(AND(MONTH($K119) &lt;= 1, MONTH($L119) &gt;= 1), IF($O119 &lt;&gt; "", $E119/$O119, ""), ""),"")</f>
        <v>#VALUE!</v>
      </c>
      <c r="Q119" s="10" t="e">
        <f>IF('FY2021'!$A121&lt;&gt;"",IF(AND(MONTH($K119) &lt;= 2, MONTH($L119) &gt;= 2), IF($O119 &lt;&gt; "", $E119/$O119, ""), ""),"")</f>
        <v>#VALUE!</v>
      </c>
      <c r="R119" s="10" t="e">
        <f>IF('FY2021'!$A121&lt;&gt;"",IF(AND(MONTH($K119) &lt;= 3, MONTH($L119) &gt;= 3), IF($O119 &lt;&gt; "", $E119/$O119, ""), ""),"")</f>
        <v>#VALUE!</v>
      </c>
      <c r="S119" s="10" t="e">
        <f>IF('FY2021'!$A121&lt;&gt;"",IF(AND(MONTH($K119) &lt;= 4, MONTH($L119) &gt;= 4), IF($O119 &lt;&gt; "", $E119/$O119, ""), ""),"")</f>
        <v>#VALUE!</v>
      </c>
      <c r="T119" s="10" t="e">
        <f>IF('FY2021'!$A121&lt;&gt;"",IF(AND(MONTH($K119) &lt;= 5, MONTH($L119) &gt;= 5), IF($O119 &lt;&gt; "", $E119/$O119, ""), ""),"")</f>
        <v>#VALUE!</v>
      </c>
      <c r="U119" s="10" t="e">
        <f>IF('FY2021'!$A121&lt;&gt;"",IF(AND(MONTH($K119) &lt;= 6, MONTH($L119) &gt;= 6), IF($O119 &lt;&gt; "", $E119/$O119, ""), ""),"")</f>
        <v>#VALUE!</v>
      </c>
      <c r="V119" s="10" t="e">
        <f>IF('FY2021'!$A121&lt;&gt;"",IF(AND(MONTH($K119) &lt;= 7, MONTH($L119) &gt;= 7 ), IF($O119 &lt;&gt; "", $E119/$O119, ""), ""),"")</f>
        <v>#VALUE!</v>
      </c>
      <c r="W119" s="10" t="e">
        <f>IF('FY2021'!$A121&lt;&gt;"",IF(AND(MONTH($K119) &lt;= 8, MONTH($L119) &gt;= 8), IF($O119 &lt;&gt; "", $E119/$O119, ""), ""),"")</f>
        <v>#VALUE!</v>
      </c>
      <c r="X119" s="10" t="e">
        <f>IF('FY2021'!$A121&lt;&gt;"",IF(AND(MONTH($K119) &lt;= 9, MONTH($L119) &gt;= 9), IF($O119 &lt;&gt; "", $E119/$O119, ""), ""),"")</f>
        <v>#VALUE!</v>
      </c>
      <c r="Y119" s="10" t="e">
        <f>IF('FY2021'!$A121&lt;&gt;"",IF(AND(MONTH($K119) &lt;= 10, MONTH($L119) &gt;= 10), IF($O119 &lt;&gt; "", $E119/$O119, ""), ""),"")</f>
        <v>#VALUE!</v>
      </c>
      <c r="Z119" s="10" t="e">
        <f>IF('FY2021'!$A121&lt;&gt;"",IF(AND(MONTH($K119) &lt;= 11, MONTH($L119) &gt;= 11), IF($O119 &lt;&gt; "", $E119/$O119, ""), ""),"")</f>
        <v>#VALUE!</v>
      </c>
      <c r="AA119" s="10" t="e">
        <f>IF('FY2021'!$A121&lt;&gt;"",IF(AND(MONTH($K119) &lt;= 12, MONTH($L119) &gt;= 12), IF($O119 &lt;&gt; "", $E119/$O119, ""), ""),"")</f>
        <v>#VALUE!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 t="e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#VALUE!</v>
      </c>
      <c r="L120" s="7" t="e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#VALUE!</v>
      </c>
      <c r="M120" s="7" t="e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#VALUE!</v>
      </c>
      <c r="N120" s="7" t="e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#VALUE!</v>
      </c>
      <c r="O120" s="5" t="e">
        <f t="shared" si="1"/>
        <v>#VALUE!</v>
      </c>
      <c r="P120" s="10" t="e">
        <f>IF('FY2021'!$A122&lt;&gt;"",IF(AND(MONTH($K120) &lt;= 1, MONTH($L120) &gt;= 1), IF($O120 &lt;&gt; "", $E120/$O120, ""), ""),"")</f>
        <v>#VALUE!</v>
      </c>
      <c r="Q120" s="10" t="e">
        <f>IF('FY2021'!$A122&lt;&gt;"",IF(AND(MONTH($K120) &lt;= 2, MONTH($L120) &gt;= 2), IF($O120 &lt;&gt; "", $E120/$O120, ""), ""),"")</f>
        <v>#VALUE!</v>
      </c>
      <c r="R120" s="10" t="e">
        <f>IF('FY2021'!$A122&lt;&gt;"",IF(AND(MONTH($K120) &lt;= 3, MONTH($L120) &gt;= 3), IF($O120 &lt;&gt; "", $E120/$O120, ""), ""),"")</f>
        <v>#VALUE!</v>
      </c>
      <c r="S120" s="10" t="e">
        <f>IF('FY2021'!$A122&lt;&gt;"",IF(AND(MONTH($K120) &lt;= 4, MONTH($L120) &gt;= 4), IF($O120 &lt;&gt; "", $E120/$O120, ""), ""),"")</f>
        <v>#VALUE!</v>
      </c>
      <c r="T120" s="10" t="e">
        <f>IF('FY2021'!$A122&lt;&gt;"",IF(AND(MONTH($K120) &lt;= 5, MONTH($L120) &gt;= 5), IF($O120 &lt;&gt; "", $E120/$O120, ""), ""),"")</f>
        <v>#VALUE!</v>
      </c>
      <c r="U120" s="10" t="e">
        <f>IF('FY2021'!$A122&lt;&gt;"",IF(AND(MONTH($K120) &lt;= 6, MONTH($L120) &gt;= 6), IF($O120 &lt;&gt; "", $E120/$O120, ""), ""),"")</f>
        <v>#VALUE!</v>
      </c>
      <c r="V120" s="10" t="e">
        <f>IF('FY2021'!$A122&lt;&gt;"",IF(AND(MONTH($K120) &lt;= 7, MONTH($L120) &gt;= 7 ), IF($O120 &lt;&gt; "", $E120/$O120, ""), ""),"")</f>
        <v>#VALUE!</v>
      </c>
      <c r="W120" s="10" t="e">
        <f>IF('FY2021'!$A122&lt;&gt;"",IF(AND(MONTH($K120) &lt;= 8, MONTH($L120) &gt;= 8), IF($O120 &lt;&gt; "", $E120/$O120, ""), ""),"")</f>
        <v>#VALUE!</v>
      </c>
      <c r="X120" s="10" t="e">
        <f>IF('FY2021'!$A122&lt;&gt;"",IF(AND(MONTH($K120) &lt;= 9, MONTH($L120) &gt;= 9), IF($O120 &lt;&gt; "", $E120/$O120, ""), ""),"")</f>
        <v>#VALUE!</v>
      </c>
      <c r="Y120" s="10" t="e">
        <f>IF('FY2021'!$A122&lt;&gt;"",IF(AND(MONTH($K120) &lt;= 10, MONTH($L120) &gt;= 10), IF($O120 &lt;&gt; "", $E120/$O120, ""), ""),"")</f>
        <v>#VALUE!</v>
      </c>
      <c r="Z120" s="10" t="e">
        <f>IF('FY2021'!$A122&lt;&gt;"",IF(AND(MONTH($K120) &lt;= 11, MONTH($L120) &gt;= 11), IF($O120 &lt;&gt; "", $E120/$O120, ""), ""),"")</f>
        <v>#VALUE!</v>
      </c>
      <c r="AA120" s="10" t="e">
        <f>IF('FY2021'!$A122&lt;&gt;"",IF(AND(MONTH($K120) &lt;= 12, MONTH($L120) &gt;= 12), IF($O120 &lt;&gt; "", $E120/$O120, ""), ""),"")</f>
        <v>#VALUE!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 t="e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#VALUE!</v>
      </c>
      <c r="L121" s="7" t="e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#VALUE!</v>
      </c>
      <c r="M121" s="7" t="e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#VALUE!</v>
      </c>
      <c r="N121" s="7" t="e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#VALUE!</v>
      </c>
      <c r="O121" s="5" t="e">
        <f t="shared" si="1"/>
        <v>#VALUE!</v>
      </c>
      <c r="P121" s="10" t="e">
        <f>IF('FY2021'!$A123&lt;&gt;"",IF(AND(MONTH($K121) &lt;= 1, MONTH($L121) &gt;= 1), IF($O121 &lt;&gt; "", $E121/$O121, ""), ""),"")</f>
        <v>#VALUE!</v>
      </c>
      <c r="Q121" s="10" t="e">
        <f>IF('FY2021'!$A123&lt;&gt;"",IF(AND(MONTH($K121) &lt;= 2, MONTH($L121) &gt;= 2), IF($O121 &lt;&gt; "", $E121/$O121, ""), ""),"")</f>
        <v>#VALUE!</v>
      </c>
      <c r="R121" s="10" t="e">
        <f>IF('FY2021'!$A123&lt;&gt;"",IF(AND(MONTH($K121) &lt;= 3, MONTH($L121) &gt;= 3), IF($O121 &lt;&gt; "", $E121/$O121, ""), ""),"")</f>
        <v>#VALUE!</v>
      </c>
      <c r="S121" s="10" t="e">
        <f>IF('FY2021'!$A123&lt;&gt;"",IF(AND(MONTH($K121) &lt;= 4, MONTH($L121) &gt;= 4), IF($O121 &lt;&gt; "", $E121/$O121, ""), ""),"")</f>
        <v>#VALUE!</v>
      </c>
      <c r="T121" s="10" t="e">
        <f>IF('FY2021'!$A123&lt;&gt;"",IF(AND(MONTH($K121) &lt;= 5, MONTH($L121) &gt;= 5), IF($O121 &lt;&gt; "", $E121/$O121, ""), ""),"")</f>
        <v>#VALUE!</v>
      </c>
      <c r="U121" s="10" t="e">
        <f>IF('FY2021'!$A123&lt;&gt;"",IF(AND(MONTH($K121) &lt;= 6, MONTH($L121) &gt;= 6), IF($O121 &lt;&gt; "", $E121/$O121, ""), ""),"")</f>
        <v>#VALUE!</v>
      </c>
      <c r="V121" s="10" t="e">
        <f>IF('FY2021'!$A123&lt;&gt;"",IF(AND(MONTH($K121) &lt;= 7, MONTH($L121) &gt;= 7 ), IF($O121 &lt;&gt; "", $E121/$O121, ""), ""),"")</f>
        <v>#VALUE!</v>
      </c>
      <c r="W121" s="10" t="e">
        <f>IF('FY2021'!$A123&lt;&gt;"",IF(AND(MONTH($K121) &lt;= 8, MONTH($L121) &gt;= 8), IF($O121 &lt;&gt; "", $E121/$O121, ""), ""),"")</f>
        <v>#VALUE!</v>
      </c>
      <c r="X121" s="10" t="e">
        <f>IF('FY2021'!$A123&lt;&gt;"",IF(AND(MONTH($K121) &lt;= 9, MONTH($L121) &gt;= 9), IF($O121 &lt;&gt; "", $E121/$O121, ""), ""),"")</f>
        <v>#VALUE!</v>
      </c>
      <c r="Y121" s="10" t="e">
        <f>IF('FY2021'!$A123&lt;&gt;"",IF(AND(MONTH($K121) &lt;= 10, MONTH($L121) &gt;= 10), IF($O121 &lt;&gt; "", $E121/$O121, ""), ""),"")</f>
        <v>#VALUE!</v>
      </c>
      <c r="Z121" s="10" t="e">
        <f>IF('FY2021'!$A123&lt;&gt;"",IF(AND(MONTH($K121) &lt;= 11, MONTH($L121) &gt;= 11), IF($O121 &lt;&gt; "", $E121/$O121, ""), ""),"")</f>
        <v>#VALUE!</v>
      </c>
      <c r="AA121" s="10" t="e">
        <f>IF('FY2021'!$A123&lt;&gt;"",IF(AND(MONTH($K121) &lt;= 12, MONTH($L121) &gt;= 12), IF($O121 &lt;&gt; "", $E121/$O121, ""), ""),"")</f>
        <v>#VALUE!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 t="e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#VALUE!</v>
      </c>
      <c r="L122" s="7" t="e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#VALUE!</v>
      </c>
      <c r="M122" s="7" t="e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#VALUE!</v>
      </c>
      <c r="N122" s="7" t="e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#VALUE!</v>
      </c>
      <c r="O122" s="5" t="e">
        <f t="shared" si="1"/>
        <v>#VALUE!</v>
      </c>
      <c r="P122" s="10" t="e">
        <f>IF('FY2021'!$A124&lt;&gt;"",IF(AND(MONTH($K122) &lt;= 1, MONTH($L122) &gt;= 1), IF($O122 &lt;&gt; "", $E122/$O122, ""), ""),"")</f>
        <v>#VALUE!</v>
      </c>
      <c r="Q122" s="10" t="e">
        <f>IF('FY2021'!$A124&lt;&gt;"",IF(AND(MONTH($K122) &lt;= 2, MONTH($L122) &gt;= 2), IF($O122 &lt;&gt; "", $E122/$O122, ""), ""),"")</f>
        <v>#VALUE!</v>
      </c>
      <c r="R122" s="10" t="e">
        <f>IF('FY2021'!$A124&lt;&gt;"",IF(AND(MONTH($K122) &lt;= 3, MONTH($L122) &gt;= 3), IF($O122 &lt;&gt; "", $E122/$O122, ""), ""),"")</f>
        <v>#VALUE!</v>
      </c>
      <c r="S122" s="10" t="e">
        <f>IF('FY2021'!$A124&lt;&gt;"",IF(AND(MONTH($K122) &lt;= 4, MONTH($L122) &gt;= 4), IF($O122 &lt;&gt; "", $E122/$O122, ""), ""),"")</f>
        <v>#VALUE!</v>
      </c>
      <c r="T122" s="10" t="e">
        <f>IF('FY2021'!$A124&lt;&gt;"",IF(AND(MONTH($K122) &lt;= 5, MONTH($L122) &gt;= 5), IF($O122 &lt;&gt; "", $E122/$O122, ""), ""),"")</f>
        <v>#VALUE!</v>
      </c>
      <c r="U122" s="10" t="e">
        <f>IF('FY2021'!$A124&lt;&gt;"",IF(AND(MONTH($K122) &lt;= 6, MONTH($L122) &gt;= 6), IF($O122 &lt;&gt; "", $E122/$O122, ""), ""),"")</f>
        <v>#VALUE!</v>
      </c>
      <c r="V122" s="10" t="e">
        <f>IF('FY2021'!$A124&lt;&gt;"",IF(AND(MONTH($K122) &lt;= 7, MONTH($L122) &gt;= 7 ), IF($O122 &lt;&gt; "", $E122/$O122, ""), ""),"")</f>
        <v>#VALUE!</v>
      </c>
      <c r="W122" s="10" t="e">
        <f>IF('FY2021'!$A124&lt;&gt;"",IF(AND(MONTH($K122) &lt;= 8, MONTH($L122) &gt;= 8), IF($O122 &lt;&gt; "", $E122/$O122, ""), ""),"")</f>
        <v>#VALUE!</v>
      </c>
      <c r="X122" s="10" t="e">
        <f>IF('FY2021'!$A124&lt;&gt;"",IF(AND(MONTH($K122) &lt;= 9, MONTH($L122) &gt;= 9), IF($O122 &lt;&gt; "", $E122/$O122, ""), ""),"")</f>
        <v>#VALUE!</v>
      </c>
      <c r="Y122" s="10" t="e">
        <f>IF('FY2021'!$A124&lt;&gt;"",IF(AND(MONTH($K122) &lt;= 10, MONTH($L122) &gt;= 10), IF($O122 &lt;&gt; "", $E122/$O122, ""), ""),"")</f>
        <v>#VALUE!</v>
      </c>
      <c r="Z122" s="10" t="e">
        <f>IF('FY2021'!$A124&lt;&gt;"",IF(AND(MONTH($K122) &lt;= 11, MONTH($L122) &gt;= 11), IF($O122 &lt;&gt; "", $E122/$O122, ""), ""),"")</f>
        <v>#VALUE!</v>
      </c>
      <c r="AA122" s="10" t="e">
        <f>IF('FY2021'!$A124&lt;&gt;"",IF(AND(MONTH($K122) &lt;= 12, MONTH($L122) &gt;= 12), IF($O122 &lt;&gt; "", $E122/$O122, ""), ""),"")</f>
        <v>#VALUE!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 t="e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#VALUE!</v>
      </c>
      <c r="L123" s="7" t="e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#VALUE!</v>
      </c>
      <c r="M123" s="7" t="e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#VALUE!</v>
      </c>
      <c r="N123" s="7" t="e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#VALUE!</v>
      </c>
      <c r="O123" s="5" t="e">
        <f t="shared" si="1"/>
        <v>#VALUE!</v>
      </c>
      <c r="P123" s="10" t="e">
        <f>IF('FY2021'!$A125&lt;&gt;"",IF(AND(MONTH($K123) &lt;= 1, MONTH($L123) &gt;= 1), IF($O123 &lt;&gt; "", $E123/$O123, ""), ""),"")</f>
        <v>#VALUE!</v>
      </c>
      <c r="Q123" s="10" t="e">
        <f>IF('FY2021'!$A125&lt;&gt;"",IF(AND(MONTH($K123) &lt;= 2, MONTH($L123) &gt;= 2), IF($O123 &lt;&gt; "", $E123/$O123, ""), ""),"")</f>
        <v>#VALUE!</v>
      </c>
      <c r="R123" s="10" t="e">
        <f>IF('FY2021'!$A125&lt;&gt;"",IF(AND(MONTH($K123) &lt;= 3, MONTH($L123) &gt;= 3), IF($O123 &lt;&gt; "", $E123/$O123, ""), ""),"")</f>
        <v>#VALUE!</v>
      </c>
      <c r="S123" s="10" t="e">
        <f>IF('FY2021'!$A125&lt;&gt;"",IF(AND(MONTH($K123) &lt;= 4, MONTH($L123) &gt;= 4), IF($O123 &lt;&gt; "", $E123/$O123, ""), ""),"")</f>
        <v>#VALUE!</v>
      </c>
      <c r="T123" s="10" t="e">
        <f>IF('FY2021'!$A125&lt;&gt;"",IF(AND(MONTH($K123) &lt;= 5, MONTH($L123) &gt;= 5), IF($O123 &lt;&gt; "", $E123/$O123, ""), ""),"")</f>
        <v>#VALUE!</v>
      </c>
      <c r="U123" s="10" t="e">
        <f>IF('FY2021'!$A125&lt;&gt;"",IF(AND(MONTH($K123) &lt;= 6, MONTH($L123) &gt;= 6), IF($O123 &lt;&gt; "", $E123/$O123, ""), ""),"")</f>
        <v>#VALUE!</v>
      </c>
      <c r="V123" s="10" t="e">
        <f>IF('FY2021'!$A125&lt;&gt;"",IF(AND(MONTH($K123) &lt;= 7, MONTH($L123) &gt;= 7 ), IF($O123 &lt;&gt; "", $E123/$O123, ""), ""),"")</f>
        <v>#VALUE!</v>
      </c>
      <c r="W123" s="10" t="e">
        <f>IF('FY2021'!$A125&lt;&gt;"",IF(AND(MONTH($K123) &lt;= 8, MONTH($L123) &gt;= 8), IF($O123 &lt;&gt; "", $E123/$O123, ""), ""),"")</f>
        <v>#VALUE!</v>
      </c>
      <c r="X123" s="10" t="e">
        <f>IF('FY2021'!$A125&lt;&gt;"",IF(AND(MONTH($K123) &lt;= 9, MONTH($L123) &gt;= 9), IF($O123 &lt;&gt; "", $E123/$O123, ""), ""),"")</f>
        <v>#VALUE!</v>
      </c>
      <c r="Y123" s="10" t="e">
        <f>IF('FY2021'!$A125&lt;&gt;"",IF(AND(MONTH($K123) &lt;= 10, MONTH($L123) &gt;= 10), IF($O123 &lt;&gt; "", $E123/$O123, ""), ""),"")</f>
        <v>#VALUE!</v>
      </c>
      <c r="Z123" s="10" t="e">
        <f>IF('FY2021'!$A125&lt;&gt;"",IF(AND(MONTH($K123) &lt;= 11, MONTH($L123) &gt;= 11), IF($O123 &lt;&gt; "", $E123/$O123, ""), ""),"")</f>
        <v>#VALUE!</v>
      </c>
      <c r="AA123" s="10" t="e">
        <f>IF('FY2021'!$A125&lt;&gt;"",IF(AND(MONTH($K123) &lt;= 12, MONTH($L123) &gt;= 12), IF($O123 &lt;&gt; "", $E123/$O123, ""), ""),"")</f>
        <v>#VALUE!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 t="e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#VALUE!</v>
      </c>
      <c r="L124" s="7" t="e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#VALUE!</v>
      </c>
      <c r="M124" s="7" t="e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#VALUE!</v>
      </c>
      <c r="N124" s="7" t="e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#VALUE!</v>
      </c>
      <c r="O124" s="5" t="e">
        <f t="shared" si="1"/>
        <v>#VALUE!</v>
      </c>
      <c r="P124" s="10" t="e">
        <f>IF('FY2021'!$A126&lt;&gt;"",IF(AND(MONTH($K124) &lt;= 1, MONTH($L124) &gt;= 1), IF($O124 &lt;&gt; "", $E124/$O124, ""), ""),"")</f>
        <v>#VALUE!</v>
      </c>
      <c r="Q124" s="10" t="e">
        <f>IF('FY2021'!$A126&lt;&gt;"",IF(AND(MONTH($K124) &lt;= 2, MONTH($L124) &gt;= 2), IF($O124 &lt;&gt; "", $E124/$O124, ""), ""),"")</f>
        <v>#VALUE!</v>
      </c>
      <c r="R124" s="10" t="e">
        <f>IF('FY2021'!$A126&lt;&gt;"",IF(AND(MONTH($K124) &lt;= 3, MONTH($L124) &gt;= 3), IF($O124 &lt;&gt; "", $E124/$O124, ""), ""),"")</f>
        <v>#VALUE!</v>
      </c>
      <c r="S124" s="10" t="e">
        <f>IF('FY2021'!$A126&lt;&gt;"",IF(AND(MONTH($K124) &lt;= 4, MONTH($L124) &gt;= 4), IF($O124 &lt;&gt; "", $E124/$O124, ""), ""),"")</f>
        <v>#VALUE!</v>
      </c>
      <c r="T124" s="10" t="e">
        <f>IF('FY2021'!$A126&lt;&gt;"",IF(AND(MONTH($K124) &lt;= 5, MONTH($L124) &gt;= 5), IF($O124 &lt;&gt; "", $E124/$O124, ""), ""),"")</f>
        <v>#VALUE!</v>
      </c>
      <c r="U124" s="10" t="e">
        <f>IF('FY2021'!$A126&lt;&gt;"",IF(AND(MONTH($K124) &lt;= 6, MONTH($L124) &gt;= 6), IF($O124 &lt;&gt; "", $E124/$O124, ""), ""),"")</f>
        <v>#VALUE!</v>
      </c>
      <c r="V124" s="10" t="e">
        <f>IF('FY2021'!$A126&lt;&gt;"",IF(AND(MONTH($K124) &lt;= 7, MONTH($L124) &gt;= 7 ), IF($O124 &lt;&gt; "", $E124/$O124, ""), ""),"")</f>
        <v>#VALUE!</v>
      </c>
      <c r="W124" s="10" t="e">
        <f>IF('FY2021'!$A126&lt;&gt;"",IF(AND(MONTH($K124) &lt;= 8, MONTH($L124) &gt;= 8), IF($O124 &lt;&gt; "", $E124/$O124, ""), ""),"")</f>
        <v>#VALUE!</v>
      </c>
      <c r="X124" s="10" t="e">
        <f>IF('FY2021'!$A126&lt;&gt;"",IF(AND(MONTH($K124) &lt;= 9, MONTH($L124) &gt;= 9), IF($O124 &lt;&gt; "", $E124/$O124, ""), ""),"")</f>
        <v>#VALUE!</v>
      </c>
      <c r="Y124" s="10" t="e">
        <f>IF('FY2021'!$A126&lt;&gt;"",IF(AND(MONTH($K124) &lt;= 10, MONTH($L124) &gt;= 10), IF($O124 &lt;&gt; "", $E124/$O124, ""), ""),"")</f>
        <v>#VALUE!</v>
      </c>
      <c r="Z124" s="10" t="e">
        <f>IF('FY2021'!$A126&lt;&gt;"",IF(AND(MONTH($K124) &lt;= 11, MONTH($L124) &gt;= 11), IF($O124 &lt;&gt; "", $E124/$O124, ""), ""),"")</f>
        <v>#VALUE!</v>
      </c>
      <c r="AA124" s="10" t="e">
        <f>IF('FY2021'!$A126&lt;&gt;"",IF(AND(MONTH($K124) &lt;= 12, MONTH($L124) &gt;= 12), IF($O124 &lt;&gt; "", $E124/$O124, ""), ""),"")</f>
        <v>#VALUE!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T1009"/>
  <sheetViews>
    <sheetView topLeftCell="F1" zoomScale="53" zoomScaleNormal="53" workbookViewId="0">
      <selection activeCell="N6" sqref="N6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3.710937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27.85546875" bestFit="1" customWidth="1"/>
    <col min="13" max="13" width="43.85546875" bestFit="1" customWidth="1"/>
    <col min="14" max="14" width="42.140625" bestFit="1" customWidth="1"/>
    <col min="15" max="15" width="23.85546875" bestFit="1" customWidth="1"/>
    <col min="16" max="16" width="36.5703125" bestFit="1" customWidth="1"/>
    <col min="17" max="17" width="21.42578125" bestFit="1" customWidth="1"/>
    <col min="18" max="18" width="32.28515625" bestFit="1" customWidth="1"/>
    <col min="19" max="19" width="18" bestFit="1" customWidth="1"/>
    <col min="20" max="20" width="21.7109375" bestFit="1" customWidth="1"/>
    <col min="21" max="21" width="35.7109375" bestFit="1" customWidth="1"/>
    <col min="22" max="22" width="32.28515625" bestFit="1" customWidth="1"/>
    <col min="23" max="23" width="33.85546875" bestFit="1" customWidth="1"/>
    <col min="24" max="24" width="34.42578125" bestFit="1" customWidth="1"/>
    <col min="25" max="25" width="38.42578125" bestFit="1" customWidth="1"/>
    <col min="26" max="26" width="36.85546875" bestFit="1" customWidth="1"/>
    <col min="27" max="27" width="32.7109375" bestFit="1" customWidth="1"/>
    <col min="28" max="29" width="35.42578125" bestFit="1" customWidth="1"/>
    <col min="30" max="30" width="39.42578125" bestFit="1" customWidth="1"/>
    <col min="31" max="31" width="36.5703125" bestFit="1" customWidth="1"/>
    <col min="32" max="32" width="33.28515625" bestFit="1" customWidth="1"/>
    <col min="33" max="33" width="35.42578125" bestFit="1" customWidth="1"/>
    <col min="34" max="34" width="36.28515625" bestFit="1" customWidth="1"/>
    <col min="35" max="35" width="40" bestFit="1" customWidth="1"/>
    <col min="36" max="36" width="37.28515625" bestFit="1" customWidth="1"/>
    <col min="37" max="37" width="33.5703125" bestFit="1" customWidth="1"/>
    <col min="38" max="38" width="36" bestFit="1" customWidth="1"/>
    <col min="39" max="39" width="36.28515625" bestFit="1" customWidth="1"/>
    <col min="40" max="40" width="40" bestFit="1" customWidth="1"/>
    <col min="41" max="41" width="36.85546875" bestFit="1" customWidth="1"/>
    <col min="42" max="42" width="33.28515625" bestFit="1" customWidth="1"/>
    <col min="43" max="44" width="36" bestFit="1" customWidth="1"/>
    <col min="45" max="45" width="40" bestFit="1" customWidth="1"/>
    <col min="46" max="46" width="37" bestFit="1" customWidth="1"/>
    <col min="47" max="47" width="33.85546875" bestFit="1" customWidth="1"/>
    <col min="48" max="48" width="36.5703125" bestFit="1" customWidth="1"/>
    <col min="49" max="49" width="37.28515625" bestFit="1" customWidth="1"/>
    <col min="50" max="50" width="41.42578125" bestFit="1" customWidth="1"/>
    <col min="51" max="51" width="38.42578125" bestFit="1" customWidth="1"/>
    <col min="52" max="52" width="34.7109375" bestFit="1" customWidth="1"/>
    <col min="53" max="53" width="37" bestFit="1" customWidth="1"/>
    <col min="54" max="54" width="37.28515625" bestFit="1" customWidth="1"/>
    <col min="55" max="55" width="41.85546875" bestFit="1" customWidth="1"/>
    <col min="56" max="56" width="38.42578125" bestFit="1" customWidth="1"/>
    <col min="57" max="57" width="35.7109375" bestFit="1" customWidth="1"/>
    <col min="58" max="58" width="37.28515625" bestFit="1" customWidth="1"/>
    <col min="59" max="59" width="37.85546875" bestFit="1" customWidth="1"/>
    <col min="60" max="60" width="41.7109375" bestFit="1" customWidth="1"/>
    <col min="61" max="61" width="39" bestFit="1" customWidth="1"/>
    <col min="62" max="62" width="35.7109375" bestFit="1" customWidth="1"/>
    <col min="63" max="63" width="32.42578125" bestFit="1" customWidth="1"/>
    <col min="64" max="64" width="32.7109375" bestFit="1" customWidth="1"/>
    <col min="65" max="65" width="36.5703125" bestFit="1" customWidth="1"/>
    <col min="66" max="66" width="33.85546875" bestFit="1" customWidth="1"/>
    <col min="67" max="67" width="30.28515625" bestFit="1" customWidth="1"/>
    <col min="68" max="68" width="33.5703125" bestFit="1" customWidth="1"/>
    <col min="69" max="69" width="33.28515625" bestFit="1" customWidth="1"/>
    <col min="70" max="70" width="37.85546875" bestFit="1" customWidth="1"/>
    <col min="71" max="71" width="34.85546875" bestFit="1" customWidth="1"/>
    <col min="72" max="72" width="31.7109375" bestFit="1" customWidth="1"/>
    <col min="73" max="73" width="33.28515625" bestFit="1" customWidth="1"/>
    <col min="74" max="74" width="33.85546875" bestFit="1" customWidth="1"/>
    <col min="75" max="75" width="37.85546875" bestFit="1" customWidth="1"/>
    <col min="76" max="76" width="35.7109375" bestFit="1" customWidth="1"/>
    <col min="77" max="78" width="34.140625" bestFit="1" customWidth="1"/>
    <col min="79" max="79" width="38.42578125" bestFit="1" customWidth="1"/>
    <col min="80" max="80" width="35.42578125" bestFit="1" customWidth="1"/>
    <col min="81" max="81" width="32.28515625" bestFit="1" customWidth="1"/>
    <col min="82" max="82" width="33.5703125" bestFit="1" customWidth="1"/>
    <col min="83" max="83" width="30.85546875" bestFit="1" customWidth="1"/>
    <col min="84" max="84" width="35.42578125" bestFit="1" customWidth="1"/>
    <col min="85" max="85" width="32.42578125" bestFit="1" customWidth="1"/>
    <col min="86" max="86" width="29" bestFit="1" customWidth="1"/>
    <col min="87" max="87" width="30.85546875" bestFit="1" customWidth="1"/>
    <col min="88" max="88" width="31.42578125" bestFit="1" customWidth="1"/>
    <col min="89" max="89" width="35.42578125" bestFit="1" customWidth="1"/>
    <col min="90" max="90" width="33.5703125" bestFit="1" customWidth="1"/>
    <col min="91" max="91" width="29.85546875" bestFit="1" customWidth="1"/>
    <col min="92" max="93" width="32.28515625" bestFit="1" customWidth="1"/>
    <col min="94" max="94" width="36.5703125" bestFit="1" customWidth="1"/>
    <col min="95" max="95" width="33.28515625" bestFit="1" customWidth="1"/>
    <col min="96" max="96" width="30.28515625" bestFit="1" customWidth="1"/>
    <col min="97" max="97" width="32.28515625" bestFit="1" customWidth="1"/>
    <col min="98" max="98" width="33" bestFit="1" customWidth="1"/>
    <col min="99" max="99" width="37" bestFit="1" customWidth="1"/>
    <col min="100" max="100" width="34.140625" bestFit="1" customWidth="1"/>
    <col min="101" max="101" width="30.5703125" bestFit="1" customWidth="1"/>
    <col min="102" max="102" width="32.7109375" bestFit="1" customWidth="1"/>
    <col min="103" max="103" width="33" bestFit="1" customWidth="1"/>
    <col min="104" max="104" width="37" bestFit="1" customWidth="1"/>
    <col min="105" max="105" width="30.85546875" bestFit="1" customWidth="1"/>
    <col min="106" max="106" width="27.85546875" bestFit="1" customWidth="1"/>
    <col min="107" max="107" width="29.85546875" bestFit="1" customWidth="1"/>
    <col min="108" max="108" width="30.28515625" bestFit="1" customWidth="1"/>
    <col min="109" max="109" width="33.85546875" bestFit="1" customWidth="1"/>
    <col min="110" max="110" width="31.42578125" bestFit="1" customWidth="1"/>
    <col min="111" max="111" width="27.85546875" bestFit="1" customWidth="1"/>
    <col min="112" max="112" width="31.140625" bestFit="1" customWidth="1"/>
    <col min="113" max="113" width="31.42578125" bestFit="1" customWidth="1"/>
    <col min="114" max="114" width="35.42578125" bestFit="1" customWidth="1"/>
    <col min="115" max="115" width="32.28515625" bestFit="1" customWidth="1"/>
    <col min="116" max="116" width="29" bestFit="1" customWidth="1"/>
    <col min="117" max="117" width="31.140625" bestFit="1" customWidth="1"/>
    <col min="118" max="118" width="32" bestFit="1" customWidth="1"/>
    <col min="119" max="119" width="35.42578125" bestFit="1" customWidth="1"/>
    <col min="120" max="120" width="33" bestFit="1" customWidth="1"/>
    <col min="121" max="121" width="29.85546875" bestFit="1" customWidth="1"/>
    <col min="122" max="123" width="31.7109375" bestFit="1" customWidth="1"/>
    <col min="124" max="124" width="36" bestFit="1" customWidth="1"/>
    <col min="125" max="125" width="33" bestFit="1" customWidth="1"/>
    <col min="126" max="126" width="29.85546875" bestFit="1" customWidth="1"/>
    <col min="127" max="127" width="30.28515625" bestFit="1" customWidth="1"/>
    <col min="128" max="128" width="30.5703125" bestFit="1" customWidth="1"/>
    <col min="129" max="129" width="34.42578125" bestFit="1" customWidth="1"/>
    <col min="130" max="130" width="31.42578125" bestFit="1" customWidth="1"/>
    <col min="131" max="131" width="28.140625" bestFit="1" customWidth="1"/>
    <col min="132" max="132" width="30.28515625" bestFit="1" customWidth="1"/>
    <col min="133" max="133" width="31.7109375" bestFit="1" customWidth="1"/>
    <col min="134" max="134" width="34.85546875" bestFit="1" customWidth="1"/>
    <col min="135" max="135" width="32.7109375" bestFit="1" customWidth="1"/>
    <col min="136" max="136" width="29.28515625" bestFit="1" customWidth="1"/>
    <col min="137" max="138" width="31.42578125" bestFit="1" customWidth="1"/>
    <col min="139" max="139" width="35.7109375" bestFit="1" customWidth="1"/>
    <col min="140" max="140" width="32.7109375" bestFit="1" customWidth="1"/>
    <col min="141" max="141" width="30" bestFit="1" customWidth="1"/>
    <col min="142" max="142" width="32" bestFit="1" customWidth="1"/>
    <col min="143" max="143" width="32.28515625" bestFit="1" customWidth="1"/>
    <col min="144" max="144" width="36" bestFit="1" customWidth="1"/>
    <col min="145" max="145" width="33.28515625" bestFit="1" customWidth="1"/>
    <col min="146" max="146" width="29.85546875" bestFit="1" customWidth="1"/>
    <col min="147" max="147" width="32" bestFit="1" customWidth="1"/>
    <col min="148" max="148" width="29.28515625" bestFit="1" customWidth="1"/>
    <col min="149" max="149" width="33.85546875" bestFit="1" customWidth="1"/>
    <col min="150" max="150" width="31.140625" bestFit="1" customWidth="1"/>
    <col min="151" max="151" width="27.5703125" bestFit="1" customWidth="1"/>
    <col min="152" max="152" width="29.28515625" bestFit="1" customWidth="1"/>
    <col min="153" max="153" width="30" bestFit="1" customWidth="1"/>
    <col min="154" max="154" width="33.85546875" bestFit="1" customWidth="1"/>
    <col min="155" max="155" width="32.28515625" bestFit="1" customWidth="1"/>
    <col min="156" max="156" width="28.140625" bestFit="1" customWidth="1"/>
    <col min="157" max="158" width="30.85546875" bestFit="1" customWidth="1"/>
    <col min="159" max="159" width="34.85546875" bestFit="1" customWidth="1"/>
    <col min="160" max="160" width="32" bestFit="1" customWidth="1"/>
    <col min="161" max="161" width="28.7109375" bestFit="1" customWidth="1"/>
    <col min="162" max="162" width="30.85546875" bestFit="1" customWidth="1"/>
    <col min="163" max="163" width="31.7109375" bestFit="1" customWidth="1"/>
    <col min="164" max="164" width="35.7109375" bestFit="1" customWidth="1"/>
    <col min="165" max="165" width="32.7109375" bestFit="1" customWidth="1"/>
    <col min="166" max="166" width="29" bestFit="1" customWidth="1"/>
    <col min="167" max="167" width="31.42578125" bestFit="1" customWidth="1"/>
    <col min="168" max="168" width="31.7109375" bestFit="1" customWidth="1"/>
    <col min="169" max="169" width="35.7109375" bestFit="1" customWidth="1"/>
    <col min="170" max="170" width="32.28515625" bestFit="1" customWidth="1"/>
    <col min="171" max="171" width="31.140625" bestFit="1" customWidth="1"/>
    <col min="172" max="173" width="33.5703125" bestFit="1" customWidth="1"/>
    <col min="174" max="174" width="37.85546875" bestFit="1" customWidth="1"/>
    <col min="175" max="175" width="34.7109375" bestFit="1" customWidth="1"/>
    <col min="176" max="176" width="31.7109375" bestFit="1" customWidth="1"/>
    <col min="177" max="177" width="34.140625" bestFit="1" customWidth="1"/>
    <col min="178" max="178" width="34.85546875" bestFit="1" customWidth="1"/>
    <col min="179" max="179" width="39" bestFit="1" customWidth="1"/>
    <col min="180" max="180" width="36.28515625" bestFit="1" customWidth="1"/>
    <col min="181" max="181" width="32.42578125" bestFit="1" customWidth="1"/>
    <col min="182" max="182" width="34.7109375" bestFit="1" customWidth="1"/>
    <col min="183" max="183" width="34.85546875" bestFit="1" customWidth="1"/>
    <col min="184" max="184" width="39.42578125" bestFit="1" customWidth="1"/>
    <col min="185" max="185" width="36.28515625" bestFit="1" customWidth="1"/>
    <col min="186" max="186" width="33.28515625" bestFit="1" customWidth="1"/>
    <col min="187" max="187" width="34.85546875" bestFit="1" customWidth="1"/>
    <col min="188" max="188" width="35.7109375" bestFit="1" customWidth="1"/>
    <col min="189" max="189" width="39.28515625" bestFit="1" customWidth="1"/>
    <col min="190" max="190" width="36.85546875" bestFit="1" customWidth="1"/>
    <col min="191" max="191" width="33.28515625" bestFit="1" customWidth="1"/>
    <col min="192" max="192" width="37.5703125" bestFit="1" customWidth="1"/>
    <col min="193" max="193" width="38.42578125" bestFit="1" customWidth="1"/>
    <col min="194" max="194" width="42.42578125" bestFit="1" customWidth="1"/>
    <col min="195" max="195" width="39.42578125" bestFit="1" customWidth="1"/>
    <col min="196" max="196" width="36" bestFit="1" customWidth="1"/>
    <col min="197" max="197" width="38.140625" bestFit="1" customWidth="1"/>
    <col min="198" max="198" width="38.42578125" bestFit="1" customWidth="1"/>
    <col min="199" max="199" width="43.5703125" bestFit="1" customWidth="1"/>
    <col min="200" max="200" width="40" bestFit="1" customWidth="1"/>
    <col min="201" max="201" width="37.28515625" bestFit="1" customWidth="1"/>
    <col min="202" max="202" width="39" bestFit="1" customWidth="1"/>
    <col min="203" max="203" width="39.42578125" bestFit="1" customWidth="1"/>
    <col min="204" max="204" width="43.28515625" bestFit="1" customWidth="1"/>
    <col min="205" max="205" width="40.5703125" bestFit="1" customWidth="1"/>
    <col min="206" max="206" width="37.28515625" bestFit="1" customWidth="1"/>
    <col min="207" max="207" width="39.7109375" bestFit="1" customWidth="1"/>
    <col min="208" max="208" width="40" bestFit="1" customWidth="1"/>
    <col min="209" max="209" width="44.140625" bestFit="1" customWidth="1"/>
    <col min="210" max="210" width="41.140625" bestFit="1" customWidth="1"/>
    <col min="211" max="211" width="37.85546875" bestFit="1" customWidth="1"/>
    <col min="212" max="212" width="39.7109375" bestFit="1" customWidth="1"/>
    <col min="213" max="213" width="40" bestFit="1" customWidth="1"/>
    <col min="214" max="214" width="38.7109375" bestFit="1" customWidth="1"/>
    <col min="215" max="215" width="36.5703125" bestFit="1" customWidth="1"/>
    <col min="216" max="216" width="33" bestFit="1" customWidth="1"/>
    <col min="217" max="218" width="34.85546875" bestFit="1" customWidth="1"/>
    <col min="219" max="219" width="39.28515625" bestFit="1" customWidth="1"/>
    <col min="220" max="220" width="36.5703125" bestFit="1" customWidth="1"/>
    <col min="221" max="221" width="34.140625" bestFit="1" customWidth="1"/>
    <col min="222" max="222" width="36.28515625" bestFit="1" customWidth="1"/>
    <col min="223" max="223" width="36.5703125" bestFit="1" customWidth="1"/>
    <col min="224" max="224" width="40" bestFit="1" customWidth="1"/>
    <col min="225" max="225" width="37.5703125" bestFit="1" customWidth="1"/>
    <col min="226" max="226" width="33.85546875" bestFit="1" customWidth="1"/>
    <col min="227" max="227" width="36.85546875" bestFit="1" customWidth="1"/>
    <col min="228" max="228" width="36.5703125" bestFit="1" customWidth="1"/>
    <col min="229" max="229" width="41.140625" bestFit="1" customWidth="1"/>
    <col min="230" max="230" width="38.140625" bestFit="1" customWidth="1"/>
    <col min="231" max="231" width="34.7109375" bestFit="1" customWidth="1"/>
    <col min="232" max="232" width="36.5703125" bestFit="1" customWidth="1"/>
    <col min="233" max="233" width="37" bestFit="1" customWidth="1"/>
    <col min="234" max="234" width="41.140625" bestFit="1" customWidth="1"/>
    <col min="235" max="235" width="38.140625" bestFit="1" customWidth="1"/>
    <col min="236" max="236" width="34.140625" bestFit="1" customWidth="1"/>
    <col min="237" max="237" width="37.28515625" bestFit="1" customWidth="1"/>
    <col min="238" max="238" width="37.5703125" bestFit="1" customWidth="1"/>
    <col min="239" max="239" width="41.42578125" bestFit="1" customWidth="1"/>
    <col min="240" max="240" width="38.7109375" bestFit="1" customWidth="1"/>
    <col min="241" max="241" width="34.85546875" bestFit="1" customWidth="1"/>
    <col min="242" max="242" width="38.42578125" bestFit="1" customWidth="1"/>
    <col min="243" max="243" width="38.140625" bestFit="1" customWidth="1"/>
    <col min="244" max="244" width="42.7109375" bestFit="1" customWidth="1"/>
    <col min="245" max="245" width="39.7109375" bestFit="1" customWidth="1"/>
    <col min="246" max="246" width="36.5703125" bestFit="1" customWidth="1"/>
    <col min="247" max="247" width="38.140625" bestFit="1" customWidth="1"/>
    <col min="248" max="248" width="38.7109375" bestFit="1" customWidth="1"/>
    <col min="249" max="249" width="42.7109375" bestFit="1" customWidth="1"/>
    <col min="250" max="250" width="40.28515625" bestFit="1" customWidth="1"/>
    <col min="251" max="251" width="36.5703125" bestFit="1" customWidth="1"/>
    <col min="252" max="253" width="39" bestFit="1" customWidth="1"/>
    <col min="254" max="254" width="43.28515625" bestFit="1" customWidth="1"/>
    <col min="255" max="255" width="40" bestFit="1" customWidth="1"/>
    <col min="256" max="256" width="37" bestFit="1" customWidth="1"/>
    <col min="257" max="257" width="36.5703125" bestFit="1" customWidth="1"/>
    <col min="258" max="258" width="37.28515625" bestFit="1" customWidth="1"/>
    <col min="259" max="259" width="41.42578125" bestFit="1" customWidth="1"/>
    <col min="260" max="260" width="38.42578125" bestFit="1" customWidth="1"/>
    <col min="261" max="261" width="34.7109375" bestFit="1" customWidth="1"/>
    <col min="262" max="262" width="37" bestFit="1" customWidth="1"/>
    <col min="263" max="263" width="37.28515625" bestFit="1" customWidth="1"/>
    <col min="264" max="264" width="42.42578125" bestFit="1" customWidth="1"/>
    <col min="265" max="265" width="39" bestFit="1" customWidth="1"/>
    <col min="266" max="266" width="36.28515625" bestFit="1" customWidth="1"/>
    <col min="267" max="267" width="37.85546875" bestFit="1" customWidth="1"/>
    <col min="268" max="268" width="38.42578125" bestFit="1" customWidth="1"/>
    <col min="269" max="269" width="42.140625" bestFit="1" customWidth="1"/>
    <col min="270" max="270" width="39.42578125" bestFit="1" customWidth="1"/>
    <col min="271" max="271" width="36.28515625" bestFit="1" customWidth="1"/>
    <col min="272" max="272" width="38.7109375" bestFit="1" customWidth="1"/>
    <col min="273" max="273" width="39" bestFit="1" customWidth="1"/>
    <col min="274" max="274" width="43" bestFit="1" customWidth="1"/>
    <col min="275" max="275" width="36.85546875" bestFit="1" customWidth="1"/>
    <col min="276" max="276" width="38.7109375" bestFit="1" customWidth="1"/>
    <col min="277" max="277" width="39" bestFit="1" customWidth="1"/>
    <col min="278" max="278" width="42.42578125" bestFit="1" customWidth="1"/>
    <col min="279" max="279" width="32.28515625" bestFit="1" customWidth="1"/>
    <col min="280" max="280" width="33.85546875" bestFit="1" customWidth="1"/>
    <col min="281" max="281" width="34.42578125" bestFit="1" customWidth="1"/>
    <col min="282" max="282" width="38.140625" bestFit="1" customWidth="1"/>
    <col min="283" max="283" width="35.7109375" bestFit="1" customWidth="1"/>
    <col min="284" max="284" width="32.28515625" bestFit="1" customWidth="1"/>
    <col min="285" max="285" width="35.42578125" bestFit="1" customWidth="1"/>
    <col min="286" max="286" width="35.7109375" bestFit="1" customWidth="1"/>
    <col min="287" max="287" width="39.42578125" bestFit="1" customWidth="1"/>
    <col min="288" max="288" width="36.5703125" bestFit="1" customWidth="1"/>
    <col min="289" max="289" width="33.28515625" bestFit="1" customWidth="1"/>
    <col min="290" max="290" width="35.42578125" bestFit="1" customWidth="1"/>
    <col min="291" max="291" width="36.28515625" bestFit="1" customWidth="1"/>
    <col min="292" max="292" width="39.42578125" bestFit="1" customWidth="1"/>
    <col min="293" max="293" width="37.28515625" bestFit="1" customWidth="1"/>
    <col min="294" max="294" width="33.85546875" bestFit="1" customWidth="1"/>
    <col min="295" max="296" width="36" bestFit="1" customWidth="1"/>
    <col min="297" max="297" width="40" bestFit="1" customWidth="1"/>
    <col min="298" max="298" width="37.28515625" bestFit="1" customWidth="1"/>
    <col min="299" max="299" width="33.85546875" bestFit="1" customWidth="1"/>
    <col min="300" max="300" width="36" bestFit="1" customWidth="1"/>
    <col min="301" max="301" width="36.28515625" bestFit="1" customWidth="1"/>
    <col min="302" max="302" width="40" bestFit="1" customWidth="1"/>
    <col min="303" max="303" width="37" bestFit="1" customWidth="1"/>
    <col min="304" max="304" width="33.85546875" bestFit="1" customWidth="1"/>
    <col min="305" max="305" width="36" bestFit="1" customWidth="1"/>
    <col min="306" max="306" width="37.28515625" bestFit="1" customWidth="1"/>
    <col min="307" max="307" width="40.5703125" bestFit="1" customWidth="1"/>
    <col min="308" max="308" width="38.42578125" bestFit="1" customWidth="1"/>
    <col min="309" max="309" width="34.85546875" bestFit="1" customWidth="1"/>
    <col min="310" max="311" width="37" bestFit="1" customWidth="1"/>
    <col min="312" max="312" width="41.42578125" bestFit="1" customWidth="1"/>
    <col min="313" max="313" width="38.42578125" bestFit="1" customWidth="1"/>
    <col min="314" max="314" width="35.7109375" bestFit="1" customWidth="1"/>
    <col min="315" max="315" width="37.5703125" bestFit="1" customWidth="1"/>
    <col min="316" max="316" width="37.85546875" bestFit="1" customWidth="1"/>
    <col min="317" max="317" width="41.7109375" bestFit="1" customWidth="1"/>
    <col min="318" max="318" width="39" bestFit="1" customWidth="1"/>
    <col min="319" max="319" width="35.42578125" bestFit="1" customWidth="1"/>
    <col min="320" max="320" width="32.42578125" bestFit="1" customWidth="1"/>
    <col min="321" max="321" width="32.7109375" bestFit="1" customWidth="1"/>
    <col min="322" max="322" width="36.85546875" bestFit="1" customWidth="1"/>
    <col min="323" max="323" width="33.5703125" bestFit="1" customWidth="1"/>
    <col min="324" max="324" width="30.5703125" bestFit="1" customWidth="1"/>
    <col min="325" max="325" width="32.42578125" bestFit="1" customWidth="1"/>
    <col min="326" max="326" width="33.85546875" bestFit="1" customWidth="1"/>
    <col min="327" max="327" width="37.28515625" bestFit="1" customWidth="1"/>
    <col min="328" max="328" width="34.85546875" bestFit="1" customWidth="1"/>
    <col min="329" max="329" width="31.7109375" bestFit="1" customWidth="1"/>
    <col min="330" max="331" width="33.5703125" bestFit="1" customWidth="1"/>
    <col min="332" max="332" width="37.85546875" bestFit="1" customWidth="1"/>
    <col min="333" max="333" width="34.85546875" bestFit="1" customWidth="1"/>
    <col min="334" max="334" width="32.28515625" bestFit="1" customWidth="1"/>
    <col min="335" max="335" width="34.140625" bestFit="1" customWidth="1"/>
    <col min="336" max="336" width="34.42578125" bestFit="1" customWidth="1"/>
    <col min="337" max="337" width="38.140625" bestFit="1" customWidth="1"/>
    <col min="338" max="338" width="35.7109375" bestFit="1" customWidth="1"/>
    <col min="339" max="339" width="32" bestFit="1" customWidth="1"/>
    <col min="340" max="340" width="34.140625" bestFit="1" customWidth="1"/>
    <col min="341" max="341" width="33.85546875" bestFit="1" customWidth="1"/>
    <col min="342" max="342" width="34.7109375" bestFit="1" customWidth="1"/>
    <col min="343" max="343" width="32.42578125" bestFit="1" customWidth="1"/>
    <col min="344" max="344" width="29" bestFit="1" customWidth="1"/>
    <col min="345" max="346" width="31.140625" bestFit="1" customWidth="1"/>
    <col min="347" max="347" width="35.42578125" bestFit="1" customWidth="1"/>
    <col min="348" max="348" width="32.42578125" bestFit="1" customWidth="1"/>
    <col min="349" max="349" width="32.28515625" bestFit="1" customWidth="1"/>
    <col min="350" max="350" width="32.42578125" bestFit="1" customWidth="1"/>
    <col min="351" max="351" width="36.28515625" bestFit="1" customWidth="1"/>
    <col min="352" max="352" width="33.5703125" bestFit="1" customWidth="1"/>
    <col min="353" max="353" width="30" bestFit="1" customWidth="1"/>
    <col min="354" max="354" width="32.7109375" bestFit="1" customWidth="1"/>
    <col min="355" max="355" width="32.42578125" bestFit="1" customWidth="1"/>
    <col min="356" max="356" width="37" bestFit="1" customWidth="1"/>
    <col min="357" max="357" width="34.140625" bestFit="1" customWidth="1"/>
    <col min="358" max="358" width="30.85546875" bestFit="1" customWidth="1"/>
    <col min="359" max="359" width="32.42578125" bestFit="1" customWidth="1"/>
    <col min="360" max="360" width="33" bestFit="1" customWidth="1"/>
    <col min="361" max="361" width="37" bestFit="1" customWidth="1"/>
    <col min="362" max="362" width="34.140625" bestFit="1" customWidth="1"/>
    <col min="363" max="363" width="27.42578125" bestFit="1" customWidth="1"/>
    <col min="364" max="365" width="30" bestFit="1" customWidth="1"/>
    <col min="366" max="366" width="34.140625" bestFit="1" customWidth="1"/>
    <col min="367" max="367" width="31.140625" bestFit="1" customWidth="1"/>
    <col min="368" max="368" width="27.85546875" bestFit="1" customWidth="1"/>
    <col min="369" max="369" width="30.5703125" bestFit="1" customWidth="1"/>
    <col min="370" max="370" width="31.42578125" bestFit="1" customWidth="1"/>
    <col min="371" max="371" width="35.42578125" bestFit="1" customWidth="1"/>
    <col min="372" max="372" width="32.42578125" bestFit="1" customWidth="1"/>
    <col min="373" max="373" width="28.7109375" bestFit="1" customWidth="1"/>
    <col min="374" max="374" width="31.140625" bestFit="1" customWidth="1"/>
    <col min="375" max="375" width="31.42578125" bestFit="1" customWidth="1"/>
    <col min="376" max="376" width="36" bestFit="1" customWidth="1"/>
    <col min="377" max="377" width="32.42578125" bestFit="1" customWidth="1"/>
    <col min="378" max="378" width="29.85546875" bestFit="1" customWidth="1"/>
    <col min="379" max="379" width="31.42578125" bestFit="1" customWidth="1"/>
    <col min="380" max="380" width="32" bestFit="1" customWidth="1"/>
    <col min="381" max="381" width="35.7109375" bestFit="1" customWidth="1"/>
    <col min="382" max="382" width="33" bestFit="1" customWidth="1"/>
    <col min="383" max="384" width="29.85546875" bestFit="1" customWidth="1"/>
    <col min="385" max="385" width="30.5703125" bestFit="1" customWidth="1"/>
    <col min="386" max="386" width="34.42578125" bestFit="1" customWidth="1"/>
    <col min="387" max="387" width="31.7109375" bestFit="1" customWidth="1"/>
    <col min="388" max="388" width="27.85546875" bestFit="1" customWidth="1"/>
    <col min="389" max="389" width="30.28515625" bestFit="1" customWidth="1"/>
    <col min="390" max="390" width="30.5703125" bestFit="1" customWidth="1"/>
    <col min="391" max="391" width="35.7109375" bestFit="1" customWidth="1"/>
    <col min="392" max="392" width="32.28515625" bestFit="1" customWidth="1"/>
    <col min="393" max="393" width="29.28515625" bestFit="1" customWidth="1"/>
    <col min="394" max="394" width="31.140625" bestFit="1" customWidth="1"/>
    <col min="395" max="395" width="31.7109375" bestFit="1" customWidth="1"/>
    <col min="396" max="396" width="35.42578125" bestFit="1" customWidth="1"/>
    <col min="397" max="397" width="32.7109375" bestFit="1" customWidth="1"/>
    <col min="398" max="398" width="29.28515625" bestFit="1" customWidth="1"/>
    <col min="399" max="399" width="32" bestFit="1" customWidth="1"/>
    <col min="400" max="400" width="32.28515625" bestFit="1" customWidth="1"/>
    <col min="401" max="401" width="36.28515625" bestFit="1" customWidth="1"/>
    <col min="402" max="402" width="33" bestFit="1" customWidth="1"/>
    <col min="403" max="403" width="30" bestFit="1" customWidth="1"/>
    <col min="404" max="404" width="32" bestFit="1" customWidth="1"/>
    <col min="405" max="405" width="32.28515625" bestFit="1" customWidth="1"/>
    <col min="406" max="406" width="33.28515625" bestFit="1" customWidth="1"/>
    <col min="407" max="407" width="31.140625" bestFit="1" customWidth="1"/>
    <col min="408" max="408" width="27.5703125" bestFit="1" customWidth="1"/>
    <col min="409" max="410" width="29.85546875" bestFit="1" customWidth="1"/>
    <col min="411" max="411" width="33.85546875" bestFit="1" customWidth="1"/>
    <col min="412" max="412" width="31.140625" bestFit="1" customWidth="1"/>
    <col min="413" max="413" width="28.7109375" bestFit="1" customWidth="1"/>
    <col min="414" max="414" width="30.85546875" bestFit="1" customWidth="1"/>
    <col min="415" max="415" width="31.140625" bestFit="1" customWidth="1"/>
    <col min="416" max="416" width="34.7109375" bestFit="1" customWidth="1"/>
    <col min="417" max="417" width="32.28515625" bestFit="1" customWidth="1"/>
    <col min="418" max="418" width="28.42578125" bestFit="1" customWidth="1"/>
    <col min="419" max="419" width="31.42578125" bestFit="1" customWidth="1"/>
    <col min="420" max="420" width="31.140625" bestFit="1" customWidth="1"/>
    <col min="421" max="421" width="35.7109375" bestFit="1" customWidth="1"/>
    <col min="422" max="422" width="32.7109375" bestFit="1" customWidth="1"/>
    <col min="423" max="423" width="29.28515625" bestFit="1" customWidth="1"/>
    <col min="424" max="424" width="31.140625" bestFit="1" customWidth="1"/>
    <col min="425" max="425" width="31.7109375" bestFit="1" customWidth="1"/>
    <col min="426" max="426" width="35.7109375" bestFit="1" customWidth="1"/>
    <col min="427" max="427" width="32.7109375" bestFit="1" customWidth="1"/>
    <col min="428" max="428" width="28.7109375" bestFit="1" customWidth="1"/>
    <col min="429" max="429" width="33.5703125" bestFit="1" customWidth="1"/>
    <col min="430" max="430" width="33.85546875" bestFit="1" customWidth="1"/>
    <col min="431" max="431" width="37.5703125" bestFit="1" customWidth="1"/>
    <col min="432" max="432" width="34.85546875" bestFit="1" customWidth="1"/>
    <col min="433" max="433" width="31.42578125" bestFit="1" customWidth="1"/>
    <col min="434" max="434" width="34.7109375" bestFit="1" customWidth="1"/>
    <col min="435" max="435" width="34.42578125" bestFit="1" customWidth="1"/>
    <col min="436" max="436" width="39" bestFit="1" customWidth="1"/>
    <col min="437" max="437" width="36.28515625" bestFit="1" customWidth="1"/>
    <col min="438" max="438" width="32.7109375" bestFit="1" customWidth="1"/>
    <col min="439" max="439" width="34.42578125" bestFit="1" customWidth="1"/>
    <col min="440" max="440" width="34.85546875" bestFit="1" customWidth="1"/>
    <col min="441" max="441" width="39" bestFit="1" customWidth="1"/>
    <col min="442" max="442" width="36.85546875" bestFit="1" customWidth="1"/>
    <col min="443" max="443" width="32.7109375" bestFit="1" customWidth="1"/>
    <col min="444" max="445" width="35.42578125" bestFit="1" customWidth="1"/>
    <col min="446" max="446" width="39.42578125" bestFit="1" customWidth="1"/>
    <col min="447" max="447" width="36.5703125" bestFit="1" customWidth="1"/>
    <col min="448" max="448" width="33.28515625" bestFit="1" customWidth="1"/>
    <col min="449" max="449" width="34.7109375" bestFit="1" customWidth="1"/>
    <col min="450" max="450" width="37.85546875" bestFit="1" customWidth="1"/>
    <col min="451" max="451" width="42.42578125" bestFit="1" customWidth="1"/>
    <col min="452" max="452" width="39.42578125" bestFit="1" customWidth="1"/>
    <col min="453" max="453" width="36.28515625" bestFit="1" customWidth="1"/>
    <col min="454" max="454" width="37.85546875" bestFit="1" customWidth="1"/>
    <col min="455" max="455" width="38.42578125" bestFit="1" customWidth="1"/>
    <col min="456" max="456" width="42.42578125" bestFit="1" customWidth="1"/>
    <col min="457" max="457" width="40.5703125" bestFit="1" customWidth="1"/>
    <col min="458" max="458" width="36.85546875" bestFit="1" customWidth="1"/>
    <col min="459" max="460" width="39.28515625" bestFit="1" customWidth="1"/>
    <col min="461" max="461" width="43.5703125" bestFit="1" customWidth="1"/>
    <col min="462" max="462" width="40.28515625" bestFit="1" customWidth="1"/>
    <col min="463" max="463" width="37.28515625" bestFit="1" customWidth="1"/>
    <col min="464" max="464" width="39.28515625" bestFit="1" customWidth="1"/>
    <col min="465" max="465" width="40" bestFit="1" customWidth="1"/>
    <col min="466" max="466" width="44.140625" bestFit="1" customWidth="1"/>
    <col min="467" max="467" width="41.42578125" bestFit="1" customWidth="1"/>
    <col min="468" max="468" width="37.5703125" bestFit="1" customWidth="1"/>
    <col min="469" max="469" width="39.7109375" bestFit="1" customWidth="1"/>
    <col min="470" max="470" width="40" bestFit="1" customWidth="1"/>
    <col min="471" max="471" width="44.140625" bestFit="1" customWidth="1"/>
    <col min="472" max="472" width="36" bestFit="1" customWidth="1"/>
    <col min="473" max="473" width="33" bestFit="1" customWidth="1"/>
    <col min="474" max="474" width="34.7109375" bestFit="1" customWidth="1"/>
    <col min="475" max="475" width="35.42578125" bestFit="1" customWidth="1"/>
    <col min="476" max="476" width="39" bestFit="1" customWidth="1"/>
    <col min="477" max="477" width="36.5703125" bestFit="1" customWidth="1"/>
    <col min="478" max="478" width="33" bestFit="1" customWidth="1"/>
    <col min="479" max="479" width="36.28515625" bestFit="1" customWidth="1"/>
    <col min="480" max="480" width="36.5703125" bestFit="1" customWidth="1"/>
    <col min="481" max="481" width="40.28515625" bestFit="1" customWidth="1"/>
    <col min="482" max="482" width="37.28515625" bestFit="1" customWidth="1"/>
    <col min="483" max="483" width="34.140625" bestFit="1" customWidth="1"/>
    <col min="484" max="484" width="36.28515625" bestFit="1" customWidth="1"/>
    <col min="485" max="485" width="37" bestFit="1" customWidth="1"/>
    <col min="486" max="486" width="40.28515625" bestFit="1" customWidth="1"/>
    <col min="487" max="487" width="38.140625" bestFit="1" customWidth="1"/>
    <col min="488" max="488" width="34.7109375" bestFit="1" customWidth="1"/>
    <col min="489" max="490" width="36.85546875" bestFit="1" customWidth="1"/>
    <col min="491" max="491" width="41.140625" bestFit="1" customWidth="1"/>
    <col min="492" max="492" width="38.140625" bestFit="1" customWidth="1"/>
    <col min="493" max="493" width="34.7109375" bestFit="1" customWidth="1"/>
    <col min="494" max="494" width="37.28515625" bestFit="1" customWidth="1"/>
    <col min="495" max="495" width="37.5703125" bestFit="1" customWidth="1"/>
    <col min="496" max="496" width="41.7109375" bestFit="1" customWidth="1"/>
    <col min="497" max="497" width="38.42578125" bestFit="1" customWidth="1"/>
    <col min="498" max="498" width="35.42578125" bestFit="1" customWidth="1"/>
    <col min="499" max="499" width="37.28515625" bestFit="1" customWidth="1"/>
    <col min="500" max="500" width="38.7109375" bestFit="1" customWidth="1"/>
    <col min="501" max="501" width="42.140625" bestFit="1" customWidth="1"/>
    <col min="502" max="502" width="39.7109375" bestFit="1" customWidth="1"/>
    <col min="503" max="503" width="36.5703125" bestFit="1" customWidth="1"/>
    <col min="504" max="505" width="38.42578125" bestFit="1" customWidth="1"/>
    <col min="506" max="506" width="42.7109375" bestFit="1" customWidth="1"/>
    <col min="507" max="507" width="39.7109375" bestFit="1" customWidth="1"/>
    <col min="508" max="508" width="37" bestFit="1" customWidth="1"/>
    <col min="509" max="509" width="39" bestFit="1" customWidth="1"/>
    <col min="510" max="510" width="39.28515625" bestFit="1" customWidth="1"/>
    <col min="511" max="511" width="43" bestFit="1" customWidth="1"/>
    <col min="512" max="512" width="40.28515625" bestFit="1" customWidth="1"/>
    <col min="513" max="513" width="36.85546875" bestFit="1" customWidth="1"/>
    <col min="514" max="514" width="39" bestFit="1" customWidth="1"/>
    <col min="515" max="515" width="36.85546875" bestFit="1" customWidth="1"/>
    <col min="516" max="516" width="41.42578125" bestFit="1" customWidth="1"/>
    <col min="517" max="517" width="38.42578125" bestFit="1" customWidth="1"/>
    <col min="518" max="518" width="34.85546875" bestFit="1" customWidth="1"/>
    <col min="519" max="519" width="36.85546875" bestFit="1" customWidth="1"/>
    <col min="520" max="520" width="37.28515625" bestFit="1" customWidth="1"/>
    <col min="521" max="521" width="41.42578125" bestFit="1" customWidth="1"/>
    <col min="522" max="522" width="39.42578125" bestFit="1" customWidth="1"/>
    <col min="523" max="523" width="35.7109375" bestFit="1" customWidth="1"/>
    <col min="524" max="525" width="38.140625" bestFit="1" customWidth="1"/>
    <col min="526" max="526" width="42.42578125" bestFit="1" customWidth="1"/>
    <col min="527" max="527" width="39.28515625" bestFit="1" customWidth="1"/>
    <col min="528" max="528" width="36.28515625" bestFit="1" customWidth="1"/>
    <col min="529" max="529" width="38.140625" bestFit="1" customWidth="1"/>
    <col min="530" max="530" width="39" bestFit="1" customWidth="1"/>
    <col min="531" max="531" width="43" bestFit="1" customWidth="1"/>
    <col min="532" max="532" width="40" bestFit="1" customWidth="1"/>
    <col min="533" max="533" width="38.7109375" bestFit="1" customWidth="1"/>
    <col min="534" max="534" width="39" bestFit="1" customWidth="1"/>
    <col min="535" max="535" width="43" bestFit="1" customWidth="1"/>
    <col min="536" max="536" width="39.42578125" bestFit="1" customWidth="1"/>
    <col min="537" max="538" width="33.5703125" bestFit="1" customWidth="1"/>
    <col min="539" max="539" width="37.85546875" bestFit="1" customWidth="1"/>
    <col min="540" max="540" width="34.7109375" bestFit="1" customWidth="1"/>
    <col min="541" max="541" width="31.7109375" bestFit="1" customWidth="1"/>
    <col min="542" max="542" width="34.140625" bestFit="1" customWidth="1"/>
    <col min="543" max="543" width="34.85546875" bestFit="1" customWidth="1"/>
    <col min="544" max="544" width="39" bestFit="1" customWidth="1"/>
    <col min="545" max="545" width="36.28515625" bestFit="1" customWidth="1"/>
    <col min="546" max="546" width="32.42578125" bestFit="1" customWidth="1"/>
    <col min="547" max="547" width="34.7109375" bestFit="1" customWidth="1"/>
    <col min="548" max="548" width="34.85546875" bestFit="1" customWidth="1"/>
    <col min="549" max="549" width="39.42578125" bestFit="1" customWidth="1"/>
    <col min="550" max="550" width="36.28515625" bestFit="1" customWidth="1"/>
    <col min="551" max="551" width="33.28515625" bestFit="1" customWidth="1"/>
    <col min="552" max="552" width="34.85546875" bestFit="1" customWidth="1"/>
    <col min="553" max="553" width="35.7109375" bestFit="1" customWidth="1"/>
    <col min="554" max="554" width="39.28515625" bestFit="1" customWidth="1"/>
    <col min="555" max="555" width="36.85546875" bestFit="1" customWidth="1"/>
    <col min="556" max="556" width="33.28515625" bestFit="1" customWidth="1"/>
    <col min="557" max="557" width="34.7109375" bestFit="1" customWidth="1"/>
    <col min="558" max="558" width="35.7109375" bestFit="1" customWidth="1"/>
    <col min="559" max="559" width="39.42578125" bestFit="1" customWidth="1"/>
    <col min="560" max="560" width="36.85546875" bestFit="1" customWidth="1"/>
    <col min="561" max="561" width="33" bestFit="1" customWidth="1"/>
    <col min="562" max="562" width="35.42578125" bestFit="1" customWidth="1"/>
    <col min="563" max="563" width="35.7109375" bestFit="1" customWidth="1"/>
    <col min="564" max="564" width="40.5703125" bestFit="1" customWidth="1"/>
    <col min="565" max="565" width="37.28515625" bestFit="1" customWidth="1"/>
    <col min="566" max="566" width="34.42578125" bestFit="1" customWidth="1"/>
    <col min="567" max="567" width="36.28515625" bestFit="1" customWidth="1"/>
    <col min="568" max="568" width="36.85546875" bestFit="1" customWidth="1"/>
    <col min="569" max="569" width="40.28515625" bestFit="1" customWidth="1"/>
    <col min="570" max="570" width="37.85546875" bestFit="1" customWidth="1"/>
    <col min="571" max="571" width="34.42578125" bestFit="1" customWidth="1"/>
    <col min="572" max="572" width="37" bestFit="1" customWidth="1"/>
    <col min="573" max="573" width="37.28515625" bestFit="1" customWidth="1"/>
    <col min="574" max="574" width="41.42578125" bestFit="1" customWidth="1"/>
    <col min="575" max="575" width="38.140625" bestFit="1" customWidth="1"/>
    <col min="576" max="576" width="34.85546875" bestFit="1" customWidth="1"/>
    <col min="577" max="577" width="31.42578125" bestFit="1" customWidth="1"/>
    <col min="578" max="578" width="32.28515625" bestFit="1" customWidth="1"/>
    <col min="579" max="579" width="36.28515625" bestFit="1" customWidth="1"/>
    <col min="580" max="580" width="33.28515625" bestFit="1" customWidth="1"/>
    <col min="581" max="581" width="29.85546875" bestFit="1" customWidth="1"/>
    <col min="582" max="582" width="32" bestFit="1" customWidth="1"/>
    <col min="583" max="583" width="32.28515625" bestFit="1" customWidth="1"/>
    <col min="584" max="584" width="37.28515625" bestFit="1" customWidth="1"/>
    <col min="585" max="585" width="33.85546875" bestFit="1" customWidth="1"/>
    <col min="586" max="586" width="31.140625" bestFit="1" customWidth="1"/>
    <col min="587" max="587" width="32.7109375" bestFit="1" customWidth="1"/>
    <col min="588" max="588" width="33.28515625" bestFit="1" customWidth="1"/>
    <col min="589" max="589" width="37" bestFit="1" customWidth="1"/>
    <col min="590" max="590" width="34.42578125" bestFit="1" customWidth="1"/>
    <col min="591" max="591" width="31.140625" bestFit="1" customWidth="1"/>
    <col min="592" max="592" width="33.5703125" bestFit="1" customWidth="1"/>
    <col min="593" max="593" width="33.85546875" bestFit="1" customWidth="1"/>
    <col min="594" max="594" width="37.85546875" bestFit="1" customWidth="1"/>
    <col min="595" max="595" width="34.7109375" bestFit="1" customWidth="1"/>
    <col min="596" max="596" width="31.7109375" bestFit="1" customWidth="1"/>
    <col min="597" max="597" width="33.5703125" bestFit="1" customWidth="1"/>
    <col min="598" max="598" width="33.85546875" bestFit="1" customWidth="1"/>
    <col min="599" max="599" width="37.28515625" bestFit="1" customWidth="1"/>
    <col min="600" max="600" width="31.42578125" bestFit="1" customWidth="1"/>
    <col min="601" max="601" width="30.28515625" bestFit="1" customWidth="1"/>
    <col min="602" max="602" width="30.85546875" bestFit="1" customWidth="1"/>
    <col min="603" max="603" width="34.42578125" bestFit="1" customWidth="1"/>
    <col min="604" max="604" width="32" bestFit="1" customWidth="1"/>
    <col min="605" max="605" width="28.42578125" bestFit="1" customWidth="1"/>
    <col min="606" max="606" width="31.7109375" bestFit="1" customWidth="1"/>
    <col min="607" max="607" width="32" bestFit="1" customWidth="1"/>
    <col min="608" max="608" width="36" bestFit="1" customWidth="1"/>
    <col min="609" max="609" width="32.7109375" bestFit="1" customWidth="1"/>
    <col min="610" max="610" width="29.85546875" bestFit="1" customWidth="1"/>
    <col min="611" max="611" width="31.7109375" bestFit="1" customWidth="1"/>
    <col min="612" max="612" width="32.42578125" bestFit="1" customWidth="1"/>
    <col min="613" max="613" width="36" bestFit="1" customWidth="1"/>
    <col min="614" max="614" width="33.5703125" bestFit="1" customWidth="1"/>
    <col min="615" max="615" width="30.28515625" bestFit="1" customWidth="1"/>
    <col min="616" max="617" width="32.28515625" bestFit="1" customWidth="1"/>
    <col min="618" max="618" width="36.5703125" bestFit="1" customWidth="1"/>
    <col min="619" max="619" width="33.5703125" bestFit="1" customWidth="1"/>
    <col min="620" max="620" width="30.28515625" bestFit="1" customWidth="1"/>
    <col min="621" max="621" width="29.28515625" bestFit="1" customWidth="1"/>
    <col min="622" max="622" width="29.85546875" bestFit="1" customWidth="1"/>
    <col min="623" max="623" width="33.28515625" bestFit="1" customWidth="1"/>
    <col min="624" max="624" width="30.85546875" bestFit="1" customWidth="1"/>
    <col min="625" max="625" width="27.140625" bestFit="1" customWidth="1"/>
    <col min="626" max="626" width="30.5703125" bestFit="1" customWidth="1"/>
    <col min="627" max="627" width="30.28515625" bestFit="1" customWidth="1"/>
    <col min="628" max="628" width="34.7109375" bestFit="1" customWidth="1"/>
    <col min="629" max="629" width="32" bestFit="1" customWidth="1"/>
    <col min="630" max="630" width="28.42578125" bestFit="1" customWidth="1"/>
    <col min="631" max="631" width="30.28515625" bestFit="1" customWidth="1"/>
    <col min="632" max="632" width="30.85546875" bestFit="1" customWidth="1"/>
    <col min="633" max="633" width="34.7109375" bestFit="1" customWidth="1"/>
    <col min="634" max="634" width="32.42578125" bestFit="1" customWidth="1"/>
    <col min="635" max="635" width="28.42578125" bestFit="1" customWidth="1"/>
    <col min="636" max="637" width="31.140625" bestFit="1" customWidth="1"/>
    <col min="638" max="638" width="35.42578125" bestFit="1" customWidth="1"/>
    <col min="639" max="639" width="32.28515625" bestFit="1" customWidth="1"/>
    <col min="640" max="640" width="29" bestFit="1" customWidth="1"/>
    <col min="641" max="641" width="30.5703125" bestFit="1" customWidth="1"/>
    <col min="642" max="642" width="29.28515625" bestFit="1" customWidth="1"/>
    <col min="643" max="643" width="33.85546875" bestFit="1" customWidth="1"/>
    <col min="644" max="644" width="31.140625" bestFit="1" customWidth="1"/>
    <col min="645" max="645" width="27.5703125" bestFit="1" customWidth="1"/>
    <col min="646" max="646" width="29.28515625" bestFit="1" customWidth="1"/>
    <col min="647" max="647" width="30" bestFit="1" customWidth="1"/>
    <col min="648" max="648" width="33.85546875" bestFit="1" customWidth="1"/>
    <col min="649" max="649" width="32.28515625" bestFit="1" customWidth="1"/>
    <col min="650" max="650" width="28.140625" bestFit="1" customWidth="1"/>
    <col min="651" max="652" width="30.85546875" bestFit="1" customWidth="1"/>
    <col min="653" max="653" width="34.85546875" bestFit="1" customWidth="1"/>
    <col min="654" max="654" width="32" bestFit="1" customWidth="1"/>
    <col min="655" max="655" width="28.7109375" bestFit="1" customWidth="1"/>
    <col min="656" max="656" width="30.85546875" bestFit="1" customWidth="1"/>
    <col min="657" max="657" width="31.7109375" bestFit="1" customWidth="1"/>
    <col min="658" max="658" width="35.7109375" bestFit="1" customWidth="1"/>
    <col min="659" max="659" width="32.7109375" bestFit="1" customWidth="1"/>
    <col min="660" max="660" width="29" bestFit="1" customWidth="1"/>
    <col min="661" max="661" width="31.42578125" bestFit="1" customWidth="1"/>
    <col min="662" max="662" width="31.7109375" bestFit="1" customWidth="1"/>
    <col min="663" max="663" width="35.7109375" bestFit="1" customWidth="1"/>
    <col min="664" max="664" width="30" bestFit="1" customWidth="1"/>
    <col min="665" max="665" width="27.140625" bestFit="1" customWidth="1"/>
    <col min="666" max="666" width="28.7109375" bestFit="1" customWidth="1"/>
    <col min="667" max="667" width="29.28515625" bestFit="1" customWidth="1"/>
    <col min="668" max="668" width="33" bestFit="1" customWidth="1"/>
    <col min="669" max="669" width="30.5703125" bestFit="1" customWidth="1"/>
    <col min="670" max="670" width="27.140625" bestFit="1" customWidth="1"/>
    <col min="671" max="671" width="30.28515625" bestFit="1" customWidth="1"/>
    <col min="672" max="672" width="30.5703125" bestFit="1" customWidth="1"/>
    <col min="673" max="673" width="34.42578125" bestFit="1" customWidth="1"/>
    <col min="674" max="674" width="31.42578125" bestFit="1" customWidth="1"/>
    <col min="675" max="675" width="28.140625" bestFit="1" customWidth="1"/>
    <col min="676" max="676" width="30.28515625" bestFit="1" customWidth="1"/>
    <col min="677" max="677" width="31.140625" bestFit="1" customWidth="1"/>
    <col min="678" max="678" width="34.42578125" bestFit="1" customWidth="1"/>
    <col min="679" max="679" width="32.28515625" bestFit="1" customWidth="1"/>
    <col min="680" max="680" width="28.7109375" bestFit="1" customWidth="1"/>
    <col min="681" max="682" width="30.85546875" bestFit="1" customWidth="1"/>
    <col min="683" max="683" width="34.85546875" bestFit="1" customWidth="1"/>
    <col min="684" max="684" width="32.28515625" bestFit="1" customWidth="1"/>
    <col min="685" max="685" width="28.7109375" bestFit="1" customWidth="1"/>
    <col min="686" max="686" width="33" bestFit="1" customWidth="1"/>
    <col min="687" max="687" width="33.28515625" bestFit="1" customWidth="1"/>
    <col min="688" max="688" width="37.28515625" bestFit="1" customWidth="1"/>
    <col min="689" max="689" width="34.140625" bestFit="1" customWidth="1"/>
    <col min="690" max="690" width="31.140625" bestFit="1" customWidth="1"/>
    <col min="691" max="691" width="33" bestFit="1" customWidth="1"/>
    <col min="692" max="692" width="34.42578125" bestFit="1" customWidth="1"/>
    <col min="693" max="693" width="37.85546875" bestFit="1" customWidth="1"/>
    <col min="694" max="694" width="35.7109375" bestFit="1" customWidth="1"/>
    <col min="695" max="695" width="32.28515625" bestFit="1" customWidth="1"/>
    <col min="696" max="697" width="34.140625" bestFit="1" customWidth="1"/>
    <col min="698" max="698" width="38.42578125" bestFit="1" customWidth="1"/>
    <col min="699" max="699" width="35.7109375" bestFit="1" customWidth="1"/>
    <col min="700" max="700" width="32.7109375" bestFit="1" customWidth="1"/>
    <col min="701" max="701" width="34.7109375" bestFit="1" customWidth="1"/>
    <col min="702" max="702" width="34.85546875" bestFit="1" customWidth="1"/>
    <col min="703" max="703" width="38.7109375" bestFit="1" customWidth="1"/>
    <col min="704" max="704" width="36.28515625" bestFit="1" customWidth="1"/>
    <col min="705" max="705" width="32.42578125" bestFit="1" customWidth="1"/>
    <col min="706" max="706" width="34.7109375" bestFit="1" customWidth="1"/>
    <col min="707" max="707" width="34.42578125" bestFit="1" customWidth="1"/>
    <col min="708" max="708" width="41.42578125" bestFit="1" customWidth="1"/>
    <col min="709" max="709" width="39" bestFit="1" customWidth="1"/>
    <col min="710" max="710" width="35.7109375" bestFit="1" customWidth="1"/>
    <col min="711" max="712" width="37.5703125" bestFit="1" customWidth="1"/>
    <col min="713" max="713" width="41.85546875" bestFit="1" customWidth="1"/>
    <col min="714" max="714" width="39" bestFit="1" customWidth="1"/>
    <col min="715" max="715" width="36.85546875" bestFit="1" customWidth="1"/>
    <col min="716" max="716" width="38.7109375" bestFit="1" customWidth="1"/>
    <col min="717" max="717" width="39" bestFit="1" customWidth="1"/>
    <col min="718" max="718" width="42.7109375" bestFit="1" customWidth="1"/>
    <col min="719" max="719" width="40" bestFit="1" customWidth="1"/>
    <col min="720" max="720" width="36.5703125" bestFit="1" customWidth="1"/>
    <col min="721" max="721" width="39.28515625" bestFit="1" customWidth="1"/>
    <col min="722" max="722" width="39" bestFit="1" customWidth="1"/>
    <col min="723" max="723" width="43.5703125" bestFit="1" customWidth="1"/>
    <col min="724" max="724" width="40.5703125" bestFit="1" customWidth="1"/>
    <col min="725" max="725" width="37.28515625" bestFit="1" customWidth="1"/>
    <col min="726" max="726" width="39" bestFit="1" customWidth="1"/>
    <col min="727" max="727" width="39.42578125" bestFit="1" customWidth="1"/>
    <col min="728" max="728" width="43.5703125" bestFit="1" customWidth="1"/>
    <col min="729" max="729" width="40.5703125" bestFit="1" customWidth="1"/>
    <col min="730" max="730" width="32" bestFit="1" customWidth="1"/>
    <col min="731" max="732" width="34.42578125" bestFit="1" customWidth="1"/>
    <col min="733" max="733" width="38.7109375" bestFit="1" customWidth="1"/>
    <col min="734" max="734" width="35.7109375" bestFit="1" customWidth="1"/>
    <col min="735" max="735" width="32.42578125" bestFit="1" customWidth="1"/>
    <col min="736" max="736" width="34.85546875" bestFit="1" customWidth="1"/>
    <col min="737" max="737" width="36" bestFit="1" customWidth="1"/>
    <col min="738" max="738" width="39.7109375" bestFit="1" customWidth="1"/>
    <col min="739" max="739" width="37" bestFit="1" customWidth="1"/>
    <col min="740" max="740" width="33.28515625" bestFit="1" customWidth="1"/>
    <col min="741" max="741" width="35.7109375" bestFit="1" customWidth="1"/>
    <col min="742" max="742" width="36" bestFit="1" customWidth="1"/>
    <col min="743" max="743" width="40.28515625" bestFit="1" customWidth="1"/>
    <col min="744" max="744" width="37" bestFit="1" customWidth="1"/>
    <col min="745" max="745" width="34.140625" bestFit="1" customWidth="1"/>
    <col min="746" max="746" width="36" bestFit="1" customWidth="1"/>
    <col min="747" max="747" width="36.5703125" bestFit="1" customWidth="1"/>
    <col min="748" max="748" width="40" bestFit="1" customWidth="1"/>
    <col min="749" max="749" width="37.5703125" bestFit="1" customWidth="1"/>
    <col min="750" max="750" width="34.140625" bestFit="1" customWidth="1"/>
    <col min="751" max="751" width="36.28515625" bestFit="1" customWidth="1"/>
    <col min="752" max="752" width="37" bestFit="1" customWidth="1"/>
    <col min="753" max="753" width="41.140625" bestFit="1" customWidth="1"/>
    <col min="754" max="754" width="38.140625" bestFit="1" customWidth="1"/>
    <col min="755" max="755" width="34.42578125" bestFit="1" customWidth="1"/>
    <col min="756" max="756" width="36.85546875" bestFit="1" customWidth="1"/>
    <col min="757" max="757" width="37" bestFit="1" customWidth="1"/>
    <col min="758" max="758" width="42.140625" bestFit="1" customWidth="1"/>
    <col min="759" max="759" width="38.7109375" bestFit="1" customWidth="1"/>
    <col min="760" max="760" width="36" bestFit="1" customWidth="1"/>
    <col min="761" max="761" width="37.5703125" bestFit="1" customWidth="1"/>
    <col min="762" max="762" width="38.140625" bestFit="1" customWidth="1"/>
    <col min="763" max="763" width="41.85546875" bestFit="1" customWidth="1"/>
    <col min="764" max="764" width="39.28515625" bestFit="1" customWidth="1"/>
    <col min="765" max="765" width="36" bestFit="1" customWidth="1"/>
    <col min="766" max="766" width="38.42578125" bestFit="1" customWidth="1"/>
    <col min="767" max="767" width="38.7109375" bestFit="1" customWidth="1"/>
    <col min="768" max="768" width="42.7109375" bestFit="1" customWidth="1"/>
    <col min="769" max="769" width="39.42578125" bestFit="1" customWidth="1"/>
    <col min="770" max="770" width="36.5703125" bestFit="1" customWidth="1"/>
    <col min="771" max="771" width="38.42578125" bestFit="1" customWidth="1"/>
    <col min="772" max="772" width="38.7109375" bestFit="1" customWidth="1"/>
    <col min="773" max="773" width="40" bestFit="1" customWidth="1"/>
    <col min="774" max="774" width="37.85546875" bestFit="1" customWidth="1"/>
    <col min="775" max="775" width="34.42578125" bestFit="1" customWidth="1"/>
    <col min="776" max="777" width="36.5703125" bestFit="1" customWidth="1"/>
    <col min="778" max="778" width="40.5703125" bestFit="1" customWidth="1"/>
    <col min="779" max="779" width="37.85546875" bestFit="1" customWidth="1"/>
    <col min="780" max="780" width="35.7109375" bestFit="1" customWidth="1"/>
    <col min="781" max="781" width="37.5703125" bestFit="1" customWidth="1"/>
    <col min="782" max="782" width="37.85546875" bestFit="1" customWidth="1"/>
    <col min="783" max="783" width="41.7109375" bestFit="1" customWidth="1"/>
    <col min="784" max="784" width="39" bestFit="1" customWidth="1"/>
    <col min="785" max="785" width="35.42578125" bestFit="1" customWidth="1"/>
    <col min="786" max="786" width="38.140625" bestFit="1" customWidth="1"/>
    <col min="787" max="787" width="37.85546875" bestFit="1" customWidth="1"/>
    <col min="788" max="788" width="42.42578125" bestFit="1" customWidth="1"/>
    <col min="789" max="789" width="39.42578125" bestFit="1" customWidth="1"/>
    <col min="790" max="790" width="36.28515625" bestFit="1" customWidth="1"/>
    <col min="791" max="791" width="37.85546875" bestFit="1" customWidth="1"/>
    <col min="792" max="792" width="38.42578125" bestFit="1" customWidth="1"/>
    <col min="793" max="793" width="42.42578125" bestFit="1" customWidth="1"/>
    <col min="794" max="794" width="39.42578125" bestFit="1" customWidth="1"/>
    <col min="795" max="795" width="35.7109375" bestFit="1" customWidth="1"/>
    <col min="796" max="796" width="33" bestFit="1" customWidth="1"/>
    <col min="797" max="797" width="33.28515625" bestFit="1" customWidth="1"/>
    <col min="798" max="798" width="37" bestFit="1" customWidth="1"/>
    <col min="799" max="799" width="34.42578125" bestFit="1" customWidth="1"/>
    <col min="800" max="800" width="30.85546875" bestFit="1" customWidth="1"/>
    <col min="801" max="801" width="34.140625" bestFit="1" customWidth="1"/>
    <col min="802" max="802" width="33.85546875" bestFit="1" customWidth="1"/>
    <col min="803" max="803" width="38.42578125" bestFit="1" customWidth="1"/>
    <col min="804" max="804" width="35.7109375" bestFit="1" customWidth="1"/>
    <col min="805" max="805" width="32.28515625" bestFit="1" customWidth="1"/>
    <col min="806" max="806" width="33.85546875" bestFit="1" customWidth="1"/>
    <col min="807" max="807" width="34.42578125" bestFit="1" customWidth="1"/>
    <col min="808" max="808" width="38.42578125" bestFit="1" customWidth="1"/>
    <col min="809" max="809" width="36.28515625" bestFit="1" customWidth="1"/>
    <col min="810" max="810" width="32.28515625" bestFit="1" customWidth="1"/>
    <col min="811" max="812" width="34.7109375" bestFit="1" customWidth="1"/>
    <col min="813" max="813" width="39" bestFit="1" customWidth="1"/>
    <col min="814" max="814" width="36" bestFit="1" customWidth="1"/>
    <col min="815" max="815" width="32.7109375" bestFit="1" customWidth="1"/>
    <col min="816" max="816" width="34.140625" bestFit="1" customWidth="1"/>
    <col min="817" max="817" width="34.42578125" bestFit="1" customWidth="1"/>
    <col min="818" max="818" width="39" bestFit="1" customWidth="1"/>
    <col min="819" max="819" width="36.28515625" bestFit="1" customWidth="1"/>
    <col min="820" max="820" width="32.7109375" bestFit="1" customWidth="1"/>
    <col min="821" max="821" width="34.42578125" bestFit="1" customWidth="1"/>
    <col min="822" max="822" width="34.85546875" bestFit="1" customWidth="1"/>
    <col min="823" max="823" width="39" bestFit="1" customWidth="1"/>
    <col min="824" max="824" width="37.28515625" bestFit="1" customWidth="1"/>
    <col min="825" max="825" width="33.28515625" bestFit="1" customWidth="1"/>
    <col min="826" max="827" width="36" bestFit="1" customWidth="1"/>
    <col min="828" max="828" width="40" bestFit="1" customWidth="1"/>
    <col min="829" max="829" width="37" bestFit="1" customWidth="1"/>
    <col min="830" max="830" width="33.85546875" bestFit="1" customWidth="1"/>
    <col min="831" max="831" width="36" bestFit="1" customWidth="1"/>
    <col min="832" max="832" width="36.85546875" bestFit="1" customWidth="1"/>
    <col min="833" max="833" width="40.5703125" bestFit="1" customWidth="1"/>
    <col min="834" max="834" width="37.85546875" bestFit="1" customWidth="1"/>
    <col min="835" max="835" width="34.140625" bestFit="1" customWidth="1"/>
    <col min="836" max="836" width="36.5703125" bestFit="1" customWidth="1"/>
    <col min="837" max="837" width="31.140625" bestFit="1" customWidth="1"/>
    <col min="838" max="838" width="35.7109375" bestFit="1" customWidth="1"/>
    <col min="839" max="839" width="32.7109375" bestFit="1" customWidth="1"/>
    <col min="840" max="840" width="29.28515625" bestFit="1" customWidth="1"/>
    <col min="841" max="841" width="31.140625" bestFit="1" customWidth="1"/>
    <col min="842" max="842" width="31.7109375" bestFit="1" customWidth="1"/>
    <col min="843" max="843" width="35.7109375" bestFit="1" customWidth="1"/>
    <col min="844" max="844" width="33.85546875" bestFit="1" customWidth="1"/>
    <col min="845" max="845" width="30" bestFit="1" customWidth="1"/>
    <col min="846" max="847" width="32.42578125" bestFit="1" customWidth="1"/>
    <col min="848" max="848" width="36.85546875" bestFit="1" customWidth="1"/>
    <col min="849" max="849" width="33.5703125" bestFit="1" customWidth="1"/>
    <col min="850" max="850" width="30.5703125" bestFit="1" customWidth="1"/>
    <col min="851" max="851" width="32.42578125" bestFit="1" customWidth="1"/>
    <col min="852" max="852" width="33.28515625" bestFit="1" customWidth="1"/>
    <col min="853" max="853" width="37.28515625" bestFit="1" customWidth="1"/>
    <col min="854" max="854" width="34.42578125" bestFit="1" customWidth="1"/>
    <col min="855" max="855" width="30.85546875" bestFit="1" customWidth="1"/>
    <col min="856" max="856" width="33" bestFit="1" customWidth="1"/>
    <col min="857" max="857" width="33.28515625" bestFit="1" customWidth="1"/>
    <col min="858" max="858" width="37.28515625" bestFit="1" customWidth="1"/>
    <col min="859" max="859" width="33.85546875" bestFit="1" customWidth="1"/>
    <col min="860" max="860" width="27.42578125" bestFit="1" customWidth="1"/>
    <col min="861" max="862" width="30" bestFit="1" customWidth="1"/>
    <col min="863" max="863" width="34.140625" bestFit="1" customWidth="1"/>
    <col min="864" max="864" width="31.140625" bestFit="1" customWidth="1"/>
    <col min="865" max="865" width="27.85546875" bestFit="1" customWidth="1"/>
    <col min="866" max="866" width="30.5703125" bestFit="1" customWidth="1"/>
    <col min="867" max="867" width="31.42578125" bestFit="1" customWidth="1"/>
    <col min="868" max="868" width="35.42578125" bestFit="1" customWidth="1"/>
    <col min="869" max="869" width="32.42578125" bestFit="1" customWidth="1"/>
    <col min="870" max="870" width="28.7109375" bestFit="1" customWidth="1"/>
    <col min="871" max="871" width="31.140625" bestFit="1" customWidth="1"/>
    <col min="872" max="872" width="31.42578125" bestFit="1" customWidth="1"/>
    <col min="873" max="873" width="36" bestFit="1" customWidth="1"/>
    <col min="874" max="874" width="32.42578125" bestFit="1" customWidth="1"/>
    <col min="875" max="875" width="31.42578125" bestFit="1" customWidth="1"/>
    <col min="876" max="876" width="32" bestFit="1" customWidth="1"/>
    <col min="877" max="877" width="35.7109375" bestFit="1" customWidth="1"/>
    <col min="878" max="878" width="33" bestFit="1" customWidth="1"/>
    <col min="879" max="879" width="29.85546875" bestFit="1" customWidth="1"/>
    <col min="880" max="880" width="28.7109375" bestFit="1" customWidth="1"/>
    <col min="881" max="881" width="29" bestFit="1" customWidth="1"/>
    <col min="882" max="882" width="33" bestFit="1" customWidth="1"/>
    <col min="883" max="883" width="30" bestFit="1" customWidth="1"/>
    <col min="884" max="884" width="26.85546875" bestFit="1" customWidth="1"/>
    <col min="885" max="885" width="28.7109375" bestFit="1" customWidth="1"/>
    <col min="886" max="886" width="30.28515625" bestFit="1" customWidth="1"/>
    <col min="887" max="887" width="33.5703125" bestFit="1" customWidth="1"/>
    <col min="888" max="888" width="31.42578125" bestFit="1" customWidth="1"/>
    <col min="889" max="889" width="27.85546875" bestFit="1" customWidth="1"/>
    <col min="890" max="891" width="30" bestFit="1" customWidth="1"/>
    <col min="892" max="892" width="34.140625" bestFit="1" customWidth="1"/>
    <col min="893" max="893" width="31.42578125" bestFit="1" customWidth="1"/>
    <col min="894" max="894" width="28.42578125" bestFit="1" customWidth="1"/>
    <col min="895" max="895" width="30.5703125" bestFit="1" customWidth="1"/>
    <col min="896" max="896" width="30.85546875" bestFit="1" customWidth="1"/>
    <col min="897" max="897" width="34.42578125" bestFit="1" customWidth="1"/>
    <col min="898" max="898" width="32" bestFit="1" customWidth="1"/>
    <col min="899" max="899" width="28.140625" bestFit="1" customWidth="1"/>
    <col min="900" max="900" width="30.5703125" bestFit="1" customWidth="1"/>
    <col min="901" max="901" width="30.28515625" bestFit="1" customWidth="1"/>
    <col min="902" max="902" width="32.7109375" bestFit="1" customWidth="1"/>
    <col min="903" max="903" width="30.5703125" bestFit="1" customWidth="1"/>
    <col min="904" max="904" width="27.140625" bestFit="1" customWidth="1"/>
    <col min="905" max="906" width="29" bestFit="1" customWidth="1"/>
    <col min="907" max="907" width="33.28515625" bestFit="1" customWidth="1"/>
    <col min="908" max="908" width="30.5703125" bestFit="1" customWidth="1"/>
    <col min="909" max="909" width="28.140625" bestFit="1" customWidth="1"/>
    <col min="910" max="910" width="30.28515625" bestFit="1" customWidth="1"/>
    <col min="911" max="911" width="30.5703125" bestFit="1" customWidth="1"/>
    <col min="912" max="912" width="34.140625" bestFit="1" customWidth="1"/>
    <col min="913" max="913" width="31.7109375" bestFit="1" customWidth="1"/>
    <col min="914" max="914" width="27.85546875" bestFit="1" customWidth="1"/>
    <col min="915" max="915" width="30.85546875" bestFit="1" customWidth="1"/>
    <col min="916" max="916" width="30.5703125" bestFit="1" customWidth="1"/>
    <col min="917" max="917" width="34.85546875" bestFit="1" customWidth="1"/>
    <col min="918" max="918" width="32.28515625" bestFit="1" customWidth="1"/>
    <col min="919" max="919" width="28.7109375" bestFit="1" customWidth="1"/>
    <col min="920" max="920" width="30.5703125" bestFit="1" customWidth="1"/>
    <col min="921" max="921" width="31.140625" bestFit="1" customWidth="1"/>
    <col min="922" max="922" width="34.85546875" bestFit="1" customWidth="1"/>
    <col min="923" max="923" width="32.28515625" bestFit="1" customWidth="1"/>
    <col min="924" max="924" width="26" bestFit="1" customWidth="1"/>
    <col min="925" max="926" width="28.42578125" bestFit="1" customWidth="1"/>
    <col min="927" max="927" width="32.7109375" bestFit="1" customWidth="1"/>
    <col min="928" max="928" width="29.85546875" bestFit="1" customWidth="1"/>
    <col min="929" max="929" width="26.5703125" bestFit="1" customWidth="1"/>
    <col min="930" max="930" width="29" bestFit="1" customWidth="1"/>
    <col min="931" max="931" width="30" bestFit="1" customWidth="1"/>
    <col min="932" max="932" width="33.85546875" bestFit="1" customWidth="1"/>
    <col min="933" max="933" width="31.140625" bestFit="1" customWidth="1"/>
    <col min="934" max="934" width="27.42578125" bestFit="1" customWidth="1"/>
    <col min="935" max="935" width="29.85546875" bestFit="1" customWidth="1"/>
    <col min="936" max="936" width="30" bestFit="1" customWidth="1"/>
    <col min="937" max="937" width="34.42578125" bestFit="1" customWidth="1"/>
    <col min="938" max="938" width="31.140625" bestFit="1" customWidth="1"/>
    <col min="939" max="939" width="28.140625" bestFit="1" customWidth="1"/>
    <col min="940" max="940" width="30" bestFit="1" customWidth="1"/>
    <col min="941" max="941" width="30.5703125" bestFit="1" customWidth="1"/>
    <col min="942" max="942" width="34.140625" bestFit="1" customWidth="1"/>
    <col min="943" max="943" width="31.7109375" bestFit="1" customWidth="1"/>
    <col min="944" max="944" width="28.140625" bestFit="1" customWidth="1"/>
    <col min="945" max="945" width="32" bestFit="1" customWidth="1"/>
    <col min="946" max="946" width="32.7109375" bestFit="1" customWidth="1"/>
    <col min="947" max="947" width="36.85546875" bestFit="1" customWidth="1"/>
    <col min="948" max="948" width="33.85546875" bestFit="1" customWidth="1"/>
    <col min="949" max="949" width="30.28515625" bestFit="1" customWidth="1"/>
    <col min="950" max="950" width="32.42578125" bestFit="1" customWidth="1"/>
    <col min="951" max="951" width="32.7109375" bestFit="1" customWidth="1"/>
    <col min="952" max="952" width="37.85546875" bestFit="1" customWidth="1"/>
    <col min="953" max="953" width="34.42578125" bestFit="1" customWidth="1"/>
    <col min="954" max="954" width="31.7109375" bestFit="1" customWidth="1"/>
    <col min="955" max="955" width="33.28515625" bestFit="1" customWidth="1"/>
    <col min="956" max="956" width="33.85546875" bestFit="1" customWidth="1"/>
    <col min="957" max="957" width="37.5703125" bestFit="1" customWidth="1"/>
    <col min="958" max="958" width="34.85546875" bestFit="1" customWidth="1"/>
    <col min="959" max="959" width="31.7109375" bestFit="1" customWidth="1"/>
    <col min="960" max="960" width="34.140625" bestFit="1" customWidth="1"/>
    <col min="961" max="961" width="34.42578125" bestFit="1" customWidth="1"/>
    <col min="962" max="962" width="38.42578125" bestFit="1" customWidth="1"/>
    <col min="963" max="963" width="35.42578125" bestFit="1" customWidth="1"/>
    <col min="964" max="964" width="32.28515625" bestFit="1" customWidth="1"/>
    <col min="965" max="965" width="34.140625" bestFit="1" customWidth="1"/>
    <col min="966" max="966" width="34.42578125" bestFit="1" customWidth="1"/>
    <col min="967" max="968" width="37.85546875" bestFit="1" customWidth="1"/>
    <col min="969" max="969" width="34.85546875" bestFit="1" customWidth="1"/>
    <col min="970" max="970" width="36.85546875" bestFit="1" customWidth="1"/>
    <col min="971" max="971" width="37.28515625" bestFit="1" customWidth="1"/>
    <col min="972" max="972" width="41.140625" bestFit="1" customWidth="1"/>
    <col min="973" max="973" width="38.42578125" bestFit="1" customWidth="1"/>
    <col min="974" max="974" width="34.85546875" bestFit="1" customWidth="1"/>
    <col min="975" max="975" width="38.140625" bestFit="1" customWidth="1"/>
    <col min="976" max="976" width="38.42578125" bestFit="1" customWidth="1"/>
    <col min="977" max="977" width="42.42578125" bestFit="1" customWidth="1"/>
    <col min="978" max="978" width="39.28515625" bestFit="1" customWidth="1"/>
    <col min="979" max="979" width="36.28515625" bestFit="1" customWidth="1"/>
    <col min="980" max="980" width="38.140625" bestFit="1" customWidth="1"/>
    <col min="981" max="981" width="39" bestFit="1" customWidth="1"/>
    <col min="982" max="982" width="42.42578125" bestFit="1" customWidth="1"/>
    <col min="983" max="983" width="40" bestFit="1" customWidth="1"/>
    <col min="984" max="984" width="36.85546875" bestFit="1" customWidth="1"/>
    <col min="985" max="986" width="38.7109375" bestFit="1" customWidth="1"/>
    <col min="987" max="987" width="43" bestFit="1" customWidth="1"/>
    <col min="988" max="988" width="40" bestFit="1" customWidth="1"/>
    <col min="989" max="989" width="36.85546875" bestFit="1" customWidth="1"/>
    <col min="990" max="990" width="33.85546875" bestFit="1" customWidth="1"/>
    <col min="991" max="991" width="34.140625" bestFit="1" customWidth="1"/>
    <col min="992" max="992" width="37.85546875" bestFit="1" customWidth="1"/>
    <col min="993" max="993" width="35.42578125" bestFit="1" customWidth="1"/>
    <col min="994" max="994" width="31.7109375" bestFit="1" customWidth="1"/>
    <col min="995" max="995" width="34.85546875" bestFit="1" customWidth="1"/>
    <col min="996" max="996" width="34.7109375" bestFit="1" customWidth="1"/>
    <col min="997" max="997" width="39.28515625" bestFit="1" customWidth="1"/>
    <col min="998" max="998" width="36.5703125" bestFit="1" customWidth="1"/>
    <col min="999" max="999" width="33" bestFit="1" customWidth="1"/>
    <col min="1000" max="1000" width="34.7109375" bestFit="1" customWidth="1"/>
    <col min="1001" max="1001" width="35.42578125" bestFit="1" customWidth="1"/>
    <col min="1002" max="1002" width="39.28515625" bestFit="1" customWidth="1"/>
    <col min="1003" max="1003" width="37" bestFit="1" customWidth="1"/>
    <col min="1004" max="1004" width="33" bestFit="1" customWidth="1"/>
    <col min="1005" max="1006" width="35.7109375" bestFit="1" customWidth="1"/>
    <col min="1007" max="1007" width="39.7109375" bestFit="1" customWidth="1"/>
    <col min="1008" max="1008" width="36.85546875" bestFit="1" customWidth="1"/>
    <col min="1009" max="1009" width="33.5703125" bestFit="1" customWidth="1"/>
    <col min="1010" max="1010" width="34.85546875" bestFit="1" customWidth="1"/>
    <col min="1011" max="1011" width="36" bestFit="1" customWidth="1"/>
    <col min="1012" max="1012" width="40.28515625" bestFit="1" customWidth="1"/>
    <col min="1013" max="1013" width="37.5703125" bestFit="1" customWidth="1"/>
    <col min="1014" max="1014" width="34.140625" bestFit="1" customWidth="1"/>
    <col min="1015" max="1015" width="36" bestFit="1" customWidth="1"/>
    <col min="1016" max="1016" width="36.5703125" bestFit="1" customWidth="1"/>
    <col min="1017" max="1017" width="40.28515625" bestFit="1" customWidth="1"/>
    <col min="1018" max="1018" width="38.7109375" bestFit="1" customWidth="1"/>
    <col min="1019" max="1019" width="34.7109375" bestFit="1" customWidth="1"/>
    <col min="1020" max="1021" width="37.28515625" bestFit="1" customWidth="1"/>
    <col min="1022" max="1022" width="41.7109375" bestFit="1" customWidth="1"/>
    <col min="1023" max="1023" width="38.42578125" bestFit="1" customWidth="1"/>
    <col min="1024" max="1024" width="35.42578125" bestFit="1" customWidth="1"/>
    <col min="1025" max="1025" width="37.28515625" bestFit="1" customWidth="1"/>
    <col min="1026" max="1026" width="38.140625" bestFit="1" customWidth="1"/>
    <col min="1027" max="1027" width="42.140625" bestFit="1" customWidth="1"/>
    <col min="1028" max="1028" width="39.28515625" bestFit="1" customWidth="1"/>
    <col min="1029" max="1029" width="35.7109375" bestFit="1" customWidth="1"/>
    <col min="1030" max="1030" width="37.85546875" bestFit="1" customWidth="1"/>
    <col min="1031" max="1031" width="38.140625" bestFit="1" customWidth="1"/>
    <col min="1032" max="1032" width="42.140625" bestFit="1" customWidth="1"/>
    <col min="1033" max="1033" width="36.85546875" bestFit="1" customWidth="1"/>
    <col min="1034" max="1034" width="33.85546875" bestFit="1" customWidth="1"/>
    <col min="1035" max="1035" width="35.7109375" bestFit="1" customWidth="1"/>
    <col min="1036" max="1036" width="36.28515625" bestFit="1" customWidth="1"/>
    <col min="1037" max="1037" width="39.7109375" bestFit="1" customWidth="1"/>
    <col min="1038" max="1038" width="37.28515625" bestFit="1" customWidth="1"/>
    <col min="1039" max="1039" width="33.85546875" bestFit="1" customWidth="1"/>
    <col min="1040" max="1040" width="37" bestFit="1" customWidth="1"/>
    <col min="1041" max="1041" width="37.28515625" bestFit="1" customWidth="1"/>
    <col min="1042" max="1042" width="41.42578125" bestFit="1" customWidth="1"/>
    <col min="1043" max="1043" width="38.140625" bestFit="1" customWidth="1"/>
    <col min="1044" max="1044" width="34.85546875" bestFit="1" customWidth="1"/>
    <col min="1045" max="1045" width="37" bestFit="1" customWidth="1"/>
    <col min="1046" max="1046" width="37.85546875" bestFit="1" customWidth="1"/>
    <col min="1047" max="1047" width="41.42578125" bestFit="1" customWidth="1"/>
    <col min="1048" max="1048" width="39" bestFit="1" customWidth="1"/>
    <col min="1049" max="1049" width="35.7109375" bestFit="1" customWidth="1"/>
    <col min="1050" max="1050" width="37.5703125" bestFit="1" customWidth="1"/>
    <col min="1051" max="1051" width="41.85546875" bestFit="1" customWidth="1"/>
    <col min="1052" max="1052" width="39" bestFit="1" customWidth="1"/>
    <col min="1053" max="1053" width="35.7109375" bestFit="1" customWidth="1"/>
    <col min="1054" max="1054" width="33.85546875" bestFit="1" customWidth="1"/>
    <col min="1055" max="1055" width="37.85546875" bestFit="1" customWidth="1"/>
    <col min="1056" max="1056" width="34.7109375" bestFit="1" customWidth="1"/>
    <col min="1057" max="1057" width="31.7109375" bestFit="1" customWidth="1"/>
    <col min="1058" max="1058" width="33.5703125" bestFit="1" customWidth="1"/>
    <col min="1059" max="1059" width="34.85546875" bestFit="1" customWidth="1"/>
    <col min="1060" max="1060" width="38.42578125" bestFit="1" customWidth="1"/>
    <col min="1061" max="1061" width="36.28515625" bestFit="1" customWidth="1"/>
    <col min="1062" max="1062" width="32.7109375" bestFit="1" customWidth="1"/>
    <col min="1063" max="1064" width="34.7109375" bestFit="1" customWidth="1"/>
    <col min="1065" max="1065" width="39" bestFit="1" customWidth="1"/>
    <col min="1066" max="1066" width="36.28515625" bestFit="1" customWidth="1"/>
    <col min="1067" max="1067" width="33.28515625" bestFit="1" customWidth="1"/>
    <col min="1068" max="1068" width="35.42578125" bestFit="1" customWidth="1"/>
    <col min="1069" max="1069" width="35.7109375" bestFit="1" customWidth="1"/>
    <col min="1070" max="1070" width="39.28515625" bestFit="1" customWidth="1"/>
    <col min="1071" max="1071" width="36.85546875" bestFit="1" customWidth="1"/>
    <col min="1072" max="1072" width="33" bestFit="1" customWidth="1"/>
    <col min="1073" max="1073" width="35.42578125" bestFit="1" customWidth="1"/>
    <col min="1074" max="1074" width="34.85546875" bestFit="1" customWidth="1"/>
    <col min="1075" max="1075" width="39" bestFit="1" customWidth="1"/>
    <col min="1076" max="1076" width="36.85546875" bestFit="1" customWidth="1"/>
    <col min="1077" max="1077" width="33.28515625" bestFit="1" customWidth="1"/>
    <col min="1078" max="1079" width="35.42578125" bestFit="1" customWidth="1"/>
    <col min="1080" max="1080" width="39.42578125" bestFit="1" customWidth="1"/>
    <col min="1081" max="1081" width="36.85546875" bestFit="1" customWidth="1"/>
    <col min="1082" max="1082" width="34.42578125" bestFit="1" customWidth="1"/>
    <col min="1083" max="1083" width="36.5703125" bestFit="1" customWidth="1"/>
    <col min="1084" max="1084" width="36.85546875" bestFit="1" customWidth="1"/>
    <col min="1085" max="1085" width="40.28515625" bestFit="1" customWidth="1"/>
    <col min="1086" max="1086" width="37.85546875" bestFit="1" customWidth="1"/>
    <col min="1087" max="1087" width="34.140625" bestFit="1" customWidth="1"/>
    <col min="1088" max="1088" width="37" bestFit="1" customWidth="1"/>
    <col min="1089" max="1089" width="36.85546875" bestFit="1" customWidth="1"/>
    <col min="1090" max="1090" width="41.42578125" bestFit="1" customWidth="1"/>
    <col min="1091" max="1091" width="38.42578125" bestFit="1" customWidth="1"/>
    <col min="1092" max="1092" width="34.85546875" bestFit="1" customWidth="1"/>
    <col min="1093" max="1093" width="36.85546875" bestFit="1" customWidth="1"/>
    <col min="1094" max="1094" width="37.28515625" bestFit="1" customWidth="1"/>
    <col min="1095" max="1095" width="41.42578125" bestFit="1" customWidth="1"/>
    <col min="1096" max="1096" width="32.7109375" bestFit="1" customWidth="1"/>
    <col min="1097" max="1097" width="30" bestFit="1" customWidth="1"/>
    <col min="1098" max="1098" width="31.7109375" bestFit="1" customWidth="1"/>
    <col min="1099" max="1099" width="32.28515625" bestFit="1" customWidth="1"/>
    <col min="1100" max="1100" width="36" bestFit="1" customWidth="1"/>
    <col min="1101" max="1101" width="33.28515625" bestFit="1" customWidth="1"/>
    <col min="1102" max="1102" width="30" bestFit="1" customWidth="1"/>
    <col min="1103" max="1103" width="33" bestFit="1" customWidth="1"/>
    <col min="1104" max="1104" width="33.28515625" bestFit="1" customWidth="1"/>
    <col min="1105" max="1105" width="37.28515625" bestFit="1" customWidth="1"/>
    <col min="1106" max="1106" width="34.140625" bestFit="1" customWidth="1"/>
    <col min="1107" max="1107" width="31.140625" bestFit="1" customWidth="1"/>
    <col min="1108" max="1108" width="33" bestFit="1" customWidth="1"/>
    <col min="1109" max="1109" width="33.85546875" bestFit="1" customWidth="1"/>
    <col min="1110" max="1110" width="37.28515625" bestFit="1" customWidth="1"/>
    <col min="1111" max="1111" width="34.85546875" bestFit="1" customWidth="1"/>
    <col min="1112" max="1112" width="31.7109375" bestFit="1" customWidth="1"/>
    <col min="1113" max="1114" width="33.5703125" bestFit="1" customWidth="1"/>
    <col min="1115" max="1115" width="37.85546875" bestFit="1" customWidth="1"/>
    <col min="1116" max="1116" width="34.85546875" bestFit="1" customWidth="1"/>
    <col min="1117" max="1117" width="31.7109375" bestFit="1" customWidth="1"/>
    <col min="1118" max="1118" width="30.5703125" bestFit="1" customWidth="1"/>
    <col min="1119" max="1119" width="30.85546875" bestFit="1" customWidth="1"/>
    <col min="1120" max="1120" width="34.7109375" bestFit="1" customWidth="1"/>
    <col min="1121" max="1121" width="31.7109375" bestFit="1" customWidth="1"/>
    <col min="1122" max="1122" width="30.5703125" bestFit="1" customWidth="1"/>
    <col min="1123" max="1123" width="32" bestFit="1" customWidth="1"/>
    <col min="1124" max="1124" width="35.42578125" bestFit="1" customWidth="1"/>
    <col min="1125" max="1125" width="33" bestFit="1" customWidth="1"/>
    <col min="1126" max="1126" width="29.85546875" bestFit="1" customWidth="1"/>
    <col min="1127" max="1128" width="31.7109375" bestFit="1" customWidth="1"/>
    <col min="1129" max="1129" width="36" bestFit="1" customWidth="1"/>
    <col min="1130" max="1130" width="33" bestFit="1" customWidth="1"/>
    <col min="1131" max="1131" width="30.28515625" bestFit="1" customWidth="1"/>
    <col min="1132" max="1132" width="32.28515625" bestFit="1" customWidth="1"/>
    <col min="1133" max="1133" width="32.42578125" bestFit="1" customWidth="1"/>
    <col min="1134" max="1134" width="36.28515625" bestFit="1" customWidth="1"/>
    <col min="1135" max="1135" width="33.5703125" bestFit="1" customWidth="1"/>
    <col min="1136" max="1136" width="30" bestFit="1" customWidth="1"/>
    <col min="1137" max="1137" width="32.28515625" bestFit="1" customWidth="1"/>
    <col min="1138" max="1138" width="29" bestFit="1" customWidth="1"/>
    <col min="1139" max="1139" width="33.5703125" bestFit="1" customWidth="1"/>
    <col min="1140" max="1140" width="30.85546875" bestFit="1" customWidth="1"/>
    <col min="1141" max="1141" width="27.42578125" bestFit="1" customWidth="1"/>
    <col min="1142" max="1142" width="29" bestFit="1" customWidth="1"/>
    <col min="1143" max="1143" width="29.85546875" bestFit="1" customWidth="1"/>
    <col min="1144" max="1144" width="33.5703125" bestFit="1" customWidth="1"/>
    <col min="1145" max="1145" width="32" bestFit="1" customWidth="1"/>
    <col min="1146" max="1146" width="27.85546875" bestFit="1" customWidth="1"/>
    <col min="1147" max="1148" width="30.5703125" bestFit="1" customWidth="1"/>
    <col min="1149" max="1149" width="34.7109375" bestFit="1" customWidth="1"/>
    <col min="1150" max="1150" width="31.7109375" bestFit="1" customWidth="1"/>
    <col min="1151" max="1151" width="28.42578125" bestFit="1" customWidth="1"/>
    <col min="1152" max="1152" width="30.5703125" bestFit="1" customWidth="1"/>
    <col min="1153" max="1153" width="31.42578125" bestFit="1" customWidth="1"/>
    <col min="1154" max="1154" width="35.42578125" bestFit="1" customWidth="1"/>
    <col min="1155" max="1155" width="32.42578125" bestFit="1" customWidth="1"/>
    <col min="1156" max="1156" width="28.7109375" bestFit="1" customWidth="1"/>
    <col min="1157" max="1157" width="31.140625" bestFit="1" customWidth="1"/>
    <col min="1158" max="1158" width="31.42578125" bestFit="1" customWidth="1"/>
    <col min="1159" max="1159" width="35.42578125" bestFit="1" customWidth="1"/>
    <col min="1160" max="1160" width="32" bestFit="1" customWidth="1"/>
    <col min="1161" max="1161" width="27.140625" bestFit="1" customWidth="1"/>
    <col min="1162" max="1163" width="29.85546875" bestFit="1" customWidth="1"/>
    <col min="1164" max="1164" width="33.85546875" bestFit="1" customWidth="1"/>
    <col min="1165" max="1165" width="30.85546875" bestFit="1" customWidth="1"/>
    <col min="1166" max="1166" width="27.5703125" bestFit="1" customWidth="1"/>
    <col min="1167" max="1167" width="30.28515625" bestFit="1" customWidth="1"/>
    <col min="1168" max="1168" width="31.140625" bestFit="1" customWidth="1"/>
    <col min="1169" max="1169" width="34.85546875" bestFit="1" customWidth="1"/>
    <col min="1170" max="1170" width="32.28515625" bestFit="1" customWidth="1"/>
    <col min="1171" max="1171" width="28.42578125" bestFit="1" customWidth="1"/>
    <col min="1172" max="1172" width="30.85546875" bestFit="1" customWidth="1"/>
    <col min="1173" max="1173" width="31.140625" bestFit="1" customWidth="1"/>
    <col min="1174" max="1174" width="35.7109375" bestFit="1" customWidth="1"/>
    <col min="1175" max="1175" width="32.28515625" bestFit="1" customWidth="1"/>
    <col min="1176" max="1176" width="29.28515625" bestFit="1" customWidth="1"/>
    <col min="1177" max="1177" width="31.140625" bestFit="1" customWidth="1"/>
    <col min="1178" max="1178" width="31.7109375" bestFit="1" customWidth="1"/>
    <col min="1179" max="1179" width="35.42578125" bestFit="1" customWidth="1"/>
    <col min="1180" max="1180" width="32.7109375" bestFit="1" customWidth="1"/>
    <col min="1181" max="1181" width="29.28515625" bestFit="1" customWidth="1"/>
    <col min="1182" max="1182" width="29" bestFit="1" customWidth="1"/>
    <col min="1183" max="1183" width="29.28515625" bestFit="1" customWidth="1"/>
    <col min="1184" max="1184" width="33.28515625" bestFit="1" customWidth="1"/>
    <col min="1185" max="1185" width="30.28515625" bestFit="1" customWidth="1"/>
    <col min="1186" max="1186" width="27.140625" bestFit="1" customWidth="1"/>
    <col min="1187" max="1187" width="29" bestFit="1" customWidth="1"/>
    <col min="1188" max="1188" width="30.5703125" bestFit="1" customWidth="1"/>
    <col min="1189" max="1189" width="33.85546875" bestFit="1" customWidth="1"/>
    <col min="1190" max="1190" width="31.7109375" bestFit="1" customWidth="1"/>
    <col min="1191" max="1191" width="28.140625" bestFit="1" customWidth="1"/>
    <col min="1192" max="1193" width="30.28515625" bestFit="1" customWidth="1"/>
    <col min="1194" max="1194" width="34.42578125" bestFit="1" customWidth="1"/>
    <col min="1195" max="1195" width="31.7109375" bestFit="1" customWidth="1"/>
    <col min="1196" max="1196" width="28.7109375" bestFit="1" customWidth="1"/>
    <col min="1197" max="1197" width="30.85546875" bestFit="1" customWidth="1"/>
    <col min="1198" max="1198" width="31.140625" bestFit="1" customWidth="1"/>
    <col min="1199" max="1199" width="34.7109375" bestFit="1" customWidth="1"/>
    <col min="1200" max="1200" width="32.28515625" bestFit="1" customWidth="1"/>
    <col min="1201" max="1201" width="28.42578125" bestFit="1" customWidth="1"/>
    <col min="1202" max="1202" width="30.85546875" bestFit="1" customWidth="1"/>
    <col min="1203" max="1203" width="30.5703125" bestFit="1" customWidth="1"/>
    <col min="1204" max="1204" width="36.85546875" bestFit="1" customWidth="1"/>
    <col min="1205" max="1205" width="34.42578125" bestFit="1" customWidth="1"/>
    <col min="1206" max="1206" width="31.140625" bestFit="1" customWidth="1"/>
    <col min="1207" max="1208" width="33" bestFit="1" customWidth="1"/>
    <col min="1209" max="1209" width="37.28515625" bestFit="1" customWidth="1"/>
    <col min="1210" max="1210" width="34.42578125" bestFit="1" customWidth="1"/>
    <col min="1211" max="1211" width="32.28515625" bestFit="1" customWidth="1"/>
    <col min="1212" max="1212" width="34.140625" bestFit="1" customWidth="1"/>
    <col min="1213" max="1213" width="34.42578125" bestFit="1" customWidth="1"/>
    <col min="1214" max="1214" width="38.140625" bestFit="1" customWidth="1"/>
    <col min="1215" max="1215" width="35.7109375" bestFit="1" customWidth="1"/>
    <col min="1216" max="1216" width="32" bestFit="1" customWidth="1"/>
    <col min="1217" max="1217" width="34.7109375" bestFit="1" customWidth="1"/>
    <col min="1218" max="1218" width="34.42578125" bestFit="1" customWidth="1"/>
    <col min="1219" max="1219" width="39" bestFit="1" customWidth="1"/>
    <col min="1220" max="1220" width="36.28515625" bestFit="1" customWidth="1"/>
    <col min="1221" max="1221" width="32.7109375" bestFit="1" customWidth="1"/>
    <col min="1222" max="1222" width="34.42578125" bestFit="1" customWidth="1"/>
    <col min="1223" max="1223" width="34.85546875" bestFit="1" customWidth="1"/>
    <col min="1224" max="1224" width="39" bestFit="1" customWidth="1"/>
    <col min="1225" max="1225" width="36.28515625" bestFit="1" customWidth="1"/>
    <col min="1226" max="1226" width="32.28515625" bestFit="1" customWidth="1"/>
    <col min="1227" max="1227" width="37.5703125" bestFit="1" customWidth="1"/>
    <col min="1228" max="1228" width="37.85546875" bestFit="1" customWidth="1"/>
    <col min="1229" max="1229" width="41.7109375" bestFit="1" customWidth="1"/>
    <col min="1230" max="1230" width="39" bestFit="1" customWidth="1"/>
    <col min="1231" max="1231" width="35.42578125" bestFit="1" customWidth="1"/>
    <col min="1232" max="1232" width="38.7109375" bestFit="1" customWidth="1"/>
    <col min="1233" max="1233" width="38.42578125" bestFit="1" customWidth="1"/>
    <col min="1234" max="1234" width="43" bestFit="1" customWidth="1"/>
    <col min="1235" max="1235" width="40" bestFit="1" customWidth="1"/>
    <col min="1236" max="1236" width="36.85546875" bestFit="1" customWidth="1"/>
    <col min="1237" max="1237" width="38.42578125" bestFit="1" customWidth="1"/>
    <col min="1238" max="1238" width="39" bestFit="1" customWidth="1"/>
    <col min="1239" max="1239" width="43" bestFit="1" customWidth="1"/>
    <col min="1240" max="1240" width="40.5703125" bestFit="1" customWidth="1"/>
    <col min="1241" max="1241" width="36.85546875" bestFit="1" customWidth="1"/>
    <col min="1242" max="1243" width="39.28515625" bestFit="1" customWidth="1"/>
    <col min="1244" max="1244" width="43.5703125" bestFit="1" customWidth="1"/>
    <col min="1245" max="1245" width="40.28515625" bestFit="1" customWidth="1"/>
    <col min="1246" max="1246" width="37.28515625" bestFit="1" customWidth="1"/>
    <col min="1247" max="1247" width="33.85546875" bestFit="1" customWidth="1"/>
    <col min="1248" max="1248" width="34.7109375" bestFit="1" customWidth="1"/>
    <col min="1249" max="1249" width="38.7109375" bestFit="1" customWidth="1"/>
    <col min="1250" max="1250" width="36" bestFit="1" customWidth="1"/>
    <col min="1251" max="1251" width="32.28515625" bestFit="1" customWidth="1"/>
    <col min="1252" max="1252" width="34.42578125" bestFit="1" customWidth="1"/>
    <col min="1253" max="1253" width="34.7109375" bestFit="1" customWidth="1"/>
    <col min="1254" max="1254" width="39.7109375" bestFit="1" customWidth="1"/>
    <col min="1255" max="1255" width="36.5703125" bestFit="1" customWidth="1"/>
    <col min="1256" max="1256" width="33.5703125" bestFit="1" customWidth="1"/>
    <col min="1257" max="1257" width="35.42578125" bestFit="1" customWidth="1"/>
    <col min="1258" max="1258" width="36" bestFit="1" customWidth="1"/>
    <col min="1259" max="1259" width="39.42578125" bestFit="1" customWidth="1"/>
    <col min="1260" max="1260" width="37" bestFit="1" customWidth="1"/>
    <col min="1261" max="1261" width="33.5703125" bestFit="1" customWidth="1"/>
    <col min="1262" max="1262" width="36.28515625" bestFit="1" customWidth="1"/>
    <col min="1263" max="1263" width="36.5703125" bestFit="1" customWidth="1"/>
    <col min="1264" max="1264" width="40.28515625" bestFit="1" customWidth="1"/>
    <col min="1265" max="1265" width="37.28515625" bestFit="1" customWidth="1"/>
    <col min="1266" max="1266" width="34.140625" bestFit="1" customWidth="1"/>
    <col min="1267" max="1267" width="36.28515625" bestFit="1" customWidth="1"/>
    <col min="1268" max="1268" width="36.5703125" bestFit="1" customWidth="1"/>
    <col min="1269" max="1269" width="39.7109375" bestFit="1" customWidth="1"/>
    <col min="1270" max="1270" width="37.5703125" bestFit="1" customWidth="1"/>
    <col min="1271" max="1271" width="34.7109375" bestFit="1" customWidth="1"/>
    <col min="1272" max="1272" width="36.5703125" bestFit="1" customWidth="1"/>
    <col min="1273" max="1273" width="37" bestFit="1" customWidth="1"/>
    <col min="1274" max="1274" width="40.5703125" bestFit="1" customWidth="1"/>
    <col min="1275" max="1275" width="38.140625" bestFit="1" customWidth="1"/>
    <col min="1276" max="1276" width="34.7109375" bestFit="1" customWidth="1"/>
    <col min="1277" max="1277" width="37.85546875" bestFit="1" customWidth="1"/>
    <col min="1278" max="1278" width="38.140625" bestFit="1" customWidth="1"/>
    <col min="1279" max="1279" width="42.140625" bestFit="1" customWidth="1"/>
    <col min="1280" max="1280" width="39" bestFit="1" customWidth="1"/>
    <col min="1281" max="1281" width="36" bestFit="1" customWidth="1"/>
    <col min="1282" max="1282" width="37.85546875" bestFit="1" customWidth="1"/>
    <col min="1283" max="1283" width="38.7109375" bestFit="1" customWidth="1"/>
    <col min="1284" max="1284" width="42.140625" bestFit="1" customWidth="1"/>
    <col min="1285" max="1285" width="39.7109375" bestFit="1" customWidth="1"/>
    <col min="1286" max="1286" width="36.5703125" bestFit="1" customWidth="1"/>
    <col min="1287" max="1288" width="38.42578125" bestFit="1" customWidth="1"/>
    <col min="1289" max="1289" width="42.7109375" bestFit="1" customWidth="1"/>
    <col min="1290" max="1290" width="39.7109375" bestFit="1" customWidth="1"/>
    <col min="1291" max="1292" width="36.5703125" bestFit="1" customWidth="1"/>
    <col min="1293" max="1293" width="36.85546875" bestFit="1" customWidth="1"/>
    <col min="1294" max="1294" width="40.28515625" bestFit="1" customWidth="1"/>
    <col min="1295" max="1295" width="37.85546875" bestFit="1" customWidth="1"/>
    <col min="1296" max="1296" width="34.140625" bestFit="1" customWidth="1"/>
    <col min="1297" max="1297" width="37.5703125" bestFit="1" customWidth="1"/>
    <col min="1298" max="1298" width="37.28515625" bestFit="1" customWidth="1"/>
    <col min="1299" max="1299" width="41.85546875" bestFit="1" customWidth="1"/>
    <col min="1300" max="1300" width="39" bestFit="1" customWidth="1"/>
    <col min="1301" max="1301" width="35.7109375" bestFit="1" customWidth="1"/>
    <col min="1302" max="1302" width="37.28515625" bestFit="1" customWidth="1"/>
    <col min="1303" max="1303" width="37.85546875" bestFit="1" customWidth="1"/>
    <col min="1304" max="1304" width="41.85546875" bestFit="1" customWidth="1"/>
    <col min="1305" max="1305" width="39.42578125" bestFit="1" customWidth="1"/>
    <col min="1306" max="1306" width="35.7109375" bestFit="1" customWidth="1"/>
    <col min="1307" max="1307" width="38.140625" bestFit="1" customWidth="1"/>
    <col min="1308" max="1308" width="42.42578125" bestFit="1" customWidth="1"/>
    <col min="1309" max="1309" width="39.28515625" bestFit="1" customWidth="1"/>
    <col min="1310" max="1310" width="36.28515625" bestFit="1" customWidth="1"/>
    <col min="1311" max="1311" width="37.5703125" bestFit="1" customWidth="1"/>
    <col min="1312" max="1312" width="37.85546875" bestFit="1" customWidth="1"/>
    <col min="1313" max="1313" width="34.85546875" bestFit="1" customWidth="1"/>
    <col min="1314" max="1314" width="31.7109375" bestFit="1" customWidth="1"/>
    <col min="1315" max="1315" width="33.28515625" bestFit="1" customWidth="1"/>
    <col min="1316" max="1316" width="33.85546875" bestFit="1" customWidth="1"/>
    <col min="1317" max="1317" width="37.85546875" bestFit="1" customWidth="1"/>
    <col min="1318" max="1318" width="36.28515625" bestFit="1" customWidth="1"/>
    <col min="1319" max="1319" width="32.28515625" bestFit="1" customWidth="1"/>
    <col min="1320" max="1321" width="34.7109375" bestFit="1" customWidth="1"/>
    <col min="1322" max="1322" width="39" bestFit="1" customWidth="1"/>
    <col min="1323" max="1323" width="36" bestFit="1" customWidth="1"/>
    <col min="1324" max="1324" width="32.7109375" bestFit="1" customWidth="1"/>
    <col min="1325" max="1325" width="34.7109375" bestFit="1" customWidth="1"/>
    <col min="1326" max="1326" width="35.7109375" bestFit="1" customWidth="1"/>
    <col min="1327" max="1327" width="39.42578125" bestFit="1" customWidth="1"/>
    <col min="1328" max="1328" width="36.85546875" bestFit="1" customWidth="1"/>
    <col min="1329" max="1329" width="33" bestFit="1" customWidth="1"/>
    <col min="1330" max="1330" width="35.42578125" bestFit="1" customWidth="1"/>
    <col min="1331" max="1331" width="35.7109375" bestFit="1" customWidth="1"/>
    <col min="1332" max="1332" width="39.42578125" bestFit="1" customWidth="1"/>
    <col min="1333" max="1333" width="36.28515625" bestFit="1" customWidth="1"/>
    <col min="1334" max="1334" width="32.7109375" bestFit="1" customWidth="1"/>
    <col min="1335" max="1336" width="35.42578125" bestFit="1" customWidth="1"/>
    <col min="1337" max="1337" width="39.42578125" bestFit="1" customWidth="1"/>
    <col min="1338" max="1338" width="36.5703125" bestFit="1" customWidth="1"/>
    <col min="1339" max="1339" width="33.28515625" bestFit="1" customWidth="1"/>
    <col min="1340" max="1340" width="36" bestFit="1" customWidth="1"/>
    <col min="1341" max="1341" width="36.85546875" bestFit="1" customWidth="1"/>
    <col min="1342" max="1342" width="40.5703125" bestFit="1" customWidth="1"/>
    <col min="1343" max="1343" width="37.85546875" bestFit="1" customWidth="1"/>
    <col min="1344" max="1344" width="34.140625" bestFit="1" customWidth="1"/>
    <col min="1345" max="1345" width="36.5703125" bestFit="1" customWidth="1"/>
    <col min="1346" max="1346" width="36.85546875" bestFit="1" customWidth="1"/>
    <col min="1347" max="1347" width="41.42578125" bestFit="1" customWidth="1"/>
    <col min="1348" max="1348" width="37.85546875" bestFit="1" customWidth="1"/>
    <col min="1349" max="1349" width="34.85546875" bestFit="1" customWidth="1"/>
    <col min="1350" max="1350" width="36.85546875" bestFit="1" customWidth="1"/>
    <col min="1351" max="1351" width="37.28515625" bestFit="1" customWidth="1"/>
    <col min="1352" max="1352" width="41.140625" bestFit="1" customWidth="1"/>
    <col min="1353" max="1353" width="38.42578125" bestFit="1" customWidth="1"/>
    <col min="1354" max="1354" width="29.28515625" bestFit="1" customWidth="1"/>
    <col min="1355" max="1356" width="32" bestFit="1" customWidth="1"/>
    <col min="1357" max="1357" width="36.28515625" bestFit="1" customWidth="1"/>
    <col min="1358" max="1358" width="33" bestFit="1" customWidth="1"/>
    <col min="1359" max="1359" width="30" bestFit="1" customWidth="1"/>
    <col min="1360" max="1360" width="32.42578125" bestFit="1" customWidth="1"/>
    <col min="1361" max="1361" width="33.28515625" bestFit="1" customWidth="1"/>
    <col min="1362" max="1362" width="37.28515625" bestFit="1" customWidth="1"/>
    <col min="1363" max="1363" width="34.42578125" bestFit="1" customWidth="1"/>
    <col min="1364" max="1364" width="30.85546875" bestFit="1" customWidth="1"/>
    <col min="1365" max="1365" width="33" bestFit="1" customWidth="1"/>
    <col min="1366" max="1366" width="33.28515625" bestFit="1" customWidth="1"/>
    <col min="1367" max="1367" width="37.85546875" bestFit="1" customWidth="1"/>
    <col min="1368" max="1368" width="34.42578125" bestFit="1" customWidth="1"/>
    <col min="1369" max="1369" width="31.7109375" bestFit="1" customWidth="1"/>
    <col min="1370" max="1370" width="33.28515625" bestFit="1" customWidth="1"/>
    <col min="1371" max="1371" width="33.85546875" bestFit="1" customWidth="1"/>
    <col min="1372" max="1372" width="37.5703125" bestFit="1" customWidth="1"/>
    <col min="1373" max="1373" width="34.85546875" bestFit="1" customWidth="1"/>
    <col min="1374" max="1374" width="30" bestFit="1" customWidth="1"/>
    <col min="1375" max="1375" width="30.85546875" bestFit="1" customWidth="1"/>
    <col min="1376" max="1376" width="34.7109375" bestFit="1" customWidth="1"/>
    <col min="1377" max="1377" width="32" bestFit="1" customWidth="1"/>
    <col min="1378" max="1378" width="28.140625" bestFit="1" customWidth="1"/>
    <col min="1379" max="1379" width="30.5703125" bestFit="1" customWidth="1"/>
    <col min="1380" max="1380" width="30.85546875" bestFit="1" customWidth="1"/>
    <col min="1381" max="1381" width="36" bestFit="1" customWidth="1"/>
    <col min="1382" max="1382" width="32.42578125" bestFit="1" customWidth="1"/>
    <col min="1383" max="1383" width="29.85546875" bestFit="1" customWidth="1"/>
    <col min="1384" max="1384" width="31.42578125" bestFit="1" customWidth="1"/>
    <col min="1385" max="1385" width="32" bestFit="1" customWidth="1"/>
    <col min="1386" max="1386" width="35.7109375" bestFit="1" customWidth="1"/>
    <col min="1387" max="1387" width="33" bestFit="1" customWidth="1"/>
    <col min="1388" max="1388" width="29.85546875" bestFit="1" customWidth="1"/>
    <col min="1389" max="1389" width="32.28515625" bestFit="1" customWidth="1"/>
    <col min="1390" max="1390" width="32.42578125" bestFit="1" customWidth="1"/>
    <col min="1391" max="1391" width="36.5703125" bestFit="1" customWidth="1"/>
    <col min="1392" max="1392" width="33.28515625" bestFit="1" customWidth="1"/>
    <col min="1393" max="1393" width="30.28515625" bestFit="1" customWidth="1"/>
    <col min="1394" max="1394" width="32.28515625" bestFit="1" customWidth="1"/>
    <col min="1395" max="1395" width="32.42578125" bestFit="1" customWidth="1"/>
    <col min="1396" max="1396" width="33" bestFit="1" customWidth="1"/>
    <col min="1397" max="1397" width="30.85546875" bestFit="1" customWidth="1"/>
    <col min="1398" max="1398" width="27.42578125" bestFit="1" customWidth="1"/>
    <col min="1399" max="1400" width="29.28515625" bestFit="1" customWidth="1"/>
    <col min="1401" max="1401" width="33.5703125" bestFit="1" customWidth="1"/>
    <col min="1402" max="1402" width="30.85546875" bestFit="1" customWidth="1"/>
    <col min="1403" max="1403" width="28.42578125" bestFit="1" customWidth="1"/>
    <col min="1404" max="1404" width="30.5703125" bestFit="1" customWidth="1"/>
    <col min="1405" max="1405" width="30.85546875" bestFit="1" customWidth="1"/>
    <col min="1406" max="1406" width="34.42578125" bestFit="1" customWidth="1"/>
    <col min="1407" max="1407" width="32" bestFit="1" customWidth="1"/>
    <col min="1408" max="1408" width="28.140625" bestFit="1" customWidth="1"/>
    <col min="1409" max="1409" width="31.140625" bestFit="1" customWidth="1"/>
    <col min="1410" max="1410" width="30.85546875" bestFit="1" customWidth="1"/>
    <col min="1411" max="1411" width="35.42578125" bestFit="1" customWidth="1"/>
    <col min="1412" max="1412" width="32.42578125" bestFit="1" customWidth="1"/>
    <col min="1413" max="1413" width="29" bestFit="1" customWidth="1"/>
    <col min="1414" max="1414" width="30.85546875" bestFit="1" customWidth="1"/>
    <col min="1415" max="1415" width="31.42578125" bestFit="1" customWidth="1"/>
    <col min="1416" max="1416" width="35.42578125" bestFit="1" customWidth="1"/>
    <col min="1417" max="1417" width="32.42578125" bestFit="1" customWidth="1"/>
    <col min="1418" max="1418" width="28.42578125" bestFit="1" customWidth="1"/>
    <col min="1419" max="1419" width="29.85546875" bestFit="1" customWidth="1"/>
    <col min="1420" max="1420" width="30" bestFit="1" customWidth="1"/>
    <col min="1421" max="1421" width="33.5703125" bestFit="1" customWidth="1"/>
    <col min="1422" max="1422" width="31.140625" bestFit="1" customWidth="1"/>
    <col min="1423" max="1423" width="27.42578125" bestFit="1" customWidth="1"/>
    <col min="1424" max="1424" width="30.85546875" bestFit="1" customWidth="1"/>
    <col min="1425" max="1425" width="30.5703125" bestFit="1" customWidth="1"/>
    <col min="1426" max="1426" width="34.85546875" bestFit="1" customWidth="1"/>
    <col min="1427" max="1427" width="32.28515625" bestFit="1" customWidth="1"/>
    <col min="1428" max="1428" width="28.7109375" bestFit="1" customWidth="1"/>
    <col min="1429" max="1429" width="30.5703125" bestFit="1" customWidth="1"/>
    <col min="1430" max="1430" width="31.140625" bestFit="1" customWidth="1"/>
    <col min="1431" max="1431" width="34.85546875" bestFit="1" customWidth="1"/>
    <col min="1432" max="1432" width="32.7109375" bestFit="1" customWidth="1"/>
    <col min="1433" max="1433" width="28.7109375" bestFit="1" customWidth="1"/>
    <col min="1434" max="1435" width="31.42578125" bestFit="1" customWidth="1"/>
    <col min="1436" max="1436" width="35.7109375" bestFit="1" customWidth="1"/>
    <col min="1437" max="1437" width="32.42578125" bestFit="1" customWidth="1"/>
    <col min="1438" max="1438" width="29.28515625" bestFit="1" customWidth="1"/>
    <col min="1439" max="1439" width="28.42578125" bestFit="1" customWidth="1"/>
    <col min="1440" max="1440" width="29.28515625" bestFit="1" customWidth="1"/>
    <col min="1441" max="1441" width="33.28515625" bestFit="1" customWidth="1"/>
    <col min="1442" max="1442" width="30.5703125" bestFit="1" customWidth="1"/>
    <col min="1443" max="1443" width="26.85546875" bestFit="1" customWidth="1"/>
    <col min="1444" max="1444" width="29" bestFit="1" customWidth="1"/>
    <col min="1445" max="1445" width="29.28515625" bestFit="1" customWidth="1"/>
    <col min="1446" max="1446" width="34.42578125" bestFit="1" customWidth="1"/>
    <col min="1447" max="1447" width="31.140625" bestFit="1" customWidth="1"/>
    <col min="1448" max="1448" width="28.140625" bestFit="1" customWidth="1"/>
    <col min="1449" max="1449" width="30" bestFit="1" customWidth="1"/>
    <col min="1450" max="1450" width="30.5703125" bestFit="1" customWidth="1"/>
    <col min="1451" max="1451" width="34.140625" bestFit="1" customWidth="1"/>
    <col min="1452" max="1452" width="31.7109375" bestFit="1" customWidth="1"/>
    <col min="1453" max="1453" width="28.140625" bestFit="1" customWidth="1"/>
    <col min="1454" max="1454" width="30.85546875" bestFit="1" customWidth="1"/>
    <col min="1455" max="1455" width="31.140625" bestFit="1" customWidth="1"/>
    <col min="1456" max="1456" width="34.85546875" bestFit="1" customWidth="1"/>
    <col min="1457" max="1457" width="32" bestFit="1" customWidth="1"/>
    <col min="1458" max="1458" width="28.7109375" bestFit="1" customWidth="1"/>
    <col min="1459" max="1459" width="30.85546875" bestFit="1" customWidth="1"/>
    <col min="1460" max="1460" width="31.140625" bestFit="1" customWidth="1"/>
    <col min="1461" max="1461" width="34.42578125" bestFit="1" customWidth="1"/>
    <col min="1462" max="1462" width="33.85546875" bestFit="1" customWidth="1"/>
    <col min="1463" max="1463" width="31.140625" bestFit="1" customWidth="1"/>
    <col min="1464" max="1464" width="32.7109375" bestFit="1" customWidth="1"/>
    <col min="1465" max="1465" width="33.28515625" bestFit="1" customWidth="1"/>
    <col min="1466" max="1466" width="37" bestFit="1" customWidth="1"/>
    <col min="1467" max="1467" width="34.42578125" bestFit="1" customWidth="1"/>
    <col min="1468" max="1468" width="31.140625" bestFit="1" customWidth="1"/>
    <col min="1469" max="1469" width="34.140625" bestFit="1" customWidth="1"/>
    <col min="1470" max="1470" width="34.42578125" bestFit="1" customWidth="1"/>
    <col min="1471" max="1471" width="38.42578125" bestFit="1" customWidth="1"/>
    <col min="1472" max="1472" width="35.42578125" bestFit="1" customWidth="1"/>
    <col min="1473" max="1473" width="32.28515625" bestFit="1" customWidth="1"/>
    <col min="1474" max="1474" width="34.140625" bestFit="1" customWidth="1"/>
    <col min="1475" max="1475" width="34.85546875" bestFit="1" customWidth="1"/>
    <col min="1476" max="1476" width="38.42578125" bestFit="1" customWidth="1"/>
    <col min="1477" max="1477" width="36.28515625" bestFit="1" customWidth="1"/>
    <col min="1478" max="1478" width="32.7109375" bestFit="1" customWidth="1"/>
    <col min="1479" max="1480" width="34.7109375" bestFit="1" customWidth="1"/>
    <col min="1481" max="1481" width="39" bestFit="1" customWidth="1"/>
    <col min="1482" max="1482" width="36.28515625" bestFit="1" customWidth="1"/>
    <col min="1483" max="1483" width="32.7109375" bestFit="1" customWidth="1"/>
    <col min="1484" max="1484" width="37.5703125" bestFit="1" customWidth="1"/>
    <col min="1485" max="1485" width="37.85546875" bestFit="1" customWidth="1"/>
    <col min="1486" max="1486" width="41.85546875" bestFit="1" customWidth="1"/>
    <col min="1487" max="1487" width="38.7109375" bestFit="1" customWidth="1"/>
    <col min="1488" max="1488" width="35.7109375" bestFit="1" customWidth="1"/>
    <col min="1489" max="1489" width="37.5703125" bestFit="1" customWidth="1"/>
    <col min="1490" max="1490" width="39" bestFit="1" customWidth="1"/>
    <col min="1491" max="1491" width="42.42578125" bestFit="1" customWidth="1"/>
    <col min="1492" max="1492" width="40" bestFit="1" customWidth="1"/>
    <col min="1493" max="1493" width="36.85546875" bestFit="1" customWidth="1"/>
    <col min="1494" max="1495" width="38.7109375" bestFit="1" customWidth="1"/>
    <col min="1496" max="1496" width="43" bestFit="1" customWidth="1"/>
    <col min="1497" max="1497" width="40" bestFit="1" customWidth="1"/>
    <col min="1498" max="1498" width="37.28515625" bestFit="1" customWidth="1"/>
    <col min="1499" max="1499" width="39.28515625" bestFit="1" customWidth="1"/>
    <col min="1500" max="1500" width="39.42578125" bestFit="1" customWidth="1"/>
    <col min="1501" max="1501" width="43.28515625" bestFit="1" customWidth="1"/>
    <col min="1502" max="1502" width="40.5703125" bestFit="1" customWidth="1"/>
    <col min="1503" max="1503" width="37" bestFit="1" customWidth="1"/>
    <col min="1504" max="1504" width="39.28515625" bestFit="1" customWidth="1"/>
    <col min="1505" max="1505" width="34.140625" bestFit="1" customWidth="1"/>
    <col min="1506" max="1506" width="38.7109375" bestFit="1" customWidth="1"/>
    <col min="1507" max="1507" width="36" bestFit="1" customWidth="1"/>
    <col min="1508" max="1508" width="32.42578125" bestFit="1" customWidth="1"/>
    <col min="1509" max="1509" width="34.140625" bestFit="1" customWidth="1"/>
    <col min="1510" max="1510" width="34.7109375" bestFit="1" customWidth="1"/>
    <col min="1511" max="1511" width="38.7109375" bestFit="1" customWidth="1"/>
    <col min="1512" max="1512" width="37" bestFit="1" customWidth="1"/>
    <col min="1513" max="1513" width="33" bestFit="1" customWidth="1"/>
    <col min="1514" max="1515" width="35.7109375" bestFit="1" customWidth="1"/>
    <col min="1516" max="1516" width="39.7109375" bestFit="1" customWidth="1"/>
    <col min="1517" max="1517" width="36.85546875" bestFit="1" customWidth="1"/>
    <col min="1518" max="1518" width="33.5703125" bestFit="1" customWidth="1"/>
    <col min="1519" max="1519" width="35.7109375" bestFit="1" customWidth="1"/>
    <col min="1520" max="1520" width="36.5703125" bestFit="1" customWidth="1"/>
    <col min="1521" max="1521" width="40.28515625" bestFit="1" customWidth="1"/>
    <col min="1522" max="1522" width="37.5703125" bestFit="1" customWidth="1"/>
    <col min="1523" max="1523" width="33.85546875" bestFit="1" customWidth="1"/>
    <col min="1524" max="1524" width="36.28515625" bestFit="1" customWidth="1"/>
    <col min="1525" max="1525" width="36.5703125" bestFit="1" customWidth="1"/>
    <col min="1526" max="1526" width="40.28515625" bestFit="1" customWidth="1"/>
    <col min="1527" max="1527" width="37" bestFit="1" customWidth="1"/>
    <col min="1528" max="1528" width="34.140625" bestFit="1" customWidth="1"/>
    <col min="1529" max="1530" width="36.85546875" bestFit="1" customWidth="1"/>
    <col min="1531" max="1531" width="41.140625" bestFit="1" customWidth="1"/>
    <col min="1532" max="1532" width="37.85546875" bestFit="1" customWidth="1"/>
    <col min="1533" max="1533" width="34.7109375" bestFit="1" customWidth="1"/>
    <col min="1534" max="1534" width="37.28515625" bestFit="1" customWidth="1"/>
    <col min="1535" max="1535" width="38.140625" bestFit="1" customWidth="1"/>
    <col min="1536" max="1536" width="42.140625" bestFit="1" customWidth="1"/>
    <col min="1537" max="1537" width="39.28515625" bestFit="1" customWidth="1"/>
    <col min="1538" max="1538" width="35.7109375" bestFit="1" customWidth="1"/>
    <col min="1539" max="1539" width="37.85546875" bestFit="1" customWidth="1"/>
    <col min="1540" max="1540" width="38.140625" bestFit="1" customWidth="1"/>
    <col min="1541" max="1541" width="42.7109375" bestFit="1" customWidth="1"/>
    <col min="1542" max="1542" width="39.28515625" bestFit="1" customWidth="1"/>
    <col min="1543" max="1543" width="36.5703125" bestFit="1" customWidth="1"/>
    <col min="1544" max="1544" width="38.140625" bestFit="1" customWidth="1"/>
    <col min="1545" max="1545" width="38.7109375" bestFit="1" customWidth="1"/>
    <col min="1546" max="1546" width="42.42578125" bestFit="1" customWidth="1"/>
    <col min="1547" max="1547" width="39.7109375" bestFit="1" customWidth="1"/>
    <col min="1548" max="1549" width="36.5703125" bestFit="1" customWidth="1"/>
    <col min="1550" max="1550" width="36.85546875" bestFit="1" customWidth="1"/>
    <col min="1551" max="1551" width="40.5703125" bestFit="1" customWidth="1"/>
    <col min="1552" max="1552" width="37.5703125" bestFit="1" customWidth="1"/>
    <col min="1553" max="1553" width="34.42578125" bestFit="1" customWidth="1"/>
    <col min="1554" max="1554" width="36.5703125" bestFit="1" customWidth="1"/>
    <col min="1555" max="1555" width="37.85546875" bestFit="1" customWidth="1"/>
    <col min="1556" max="1556" width="41.42578125" bestFit="1" customWidth="1"/>
    <col min="1557" max="1557" width="39" bestFit="1" customWidth="1"/>
    <col min="1558" max="1558" width="35.7109375" bestFit="1" customWidth="1"/>
    <col min="1559" max="1560" width="37.5703125" bestFit="1" customWidth="1"/>
    <col min="1561" max="1561" width="41.85546875" bestFit="1" customWidth="1"/>
    <col min="1562" max="1562" width="39" bestFit="1" customWidth="1"/>
    <col min="1563" max="1563" width="36.28515625" bestFit="1" customWidth="1"/>
    <col min="1564" max="1564" width="38.140625" bestFit="1" customWidth="1"/>
    <col min="1565" max="1565" width="38.42578125" bestFit="1" customWidth="1"/>
    <col min="1566" max="1566" width="39.42578125" bestFit="1" customWidth="1"/>
    <col min="1567" max="1567" width="36" bestFit="1" customWidth="1"/>
    <col min="1568" max="1568" width="38.140625" bestFit="1" customWidth="1"/>
    <col min="1569" max="1569" width="37.85546875" bestFit="1" customWidth="1"/>
    <col min="1570" max="1570" width="34.85546875" bestFit="1" customWidth="1"/>
    <col min="1571" max="1571" width="31.7109375" bestFit="1" customWidth="1"/>
    <col min="1572" max="1573" width="33.5703125" bestFit="1" customWidth="1"/>
    <col min="1574" max="1574" width="37.85546875" bestFit="1" customWidth="1"/>
    <col min="1575" max="1575" width="34.85546875" bestFit="1" customWidth="1"/>
    <col min="1576" max="1576" width="32.7109375" bestFit="1" customWidth="1"/>
    <col min="1577" max="1577" width="34.7109375" bestFit="1" customWidth="1"/>
    <col min="1578" max="1578" width="34.85546875" bestFit="1" customWidth="1"/>
    <col min="1579" max="1579" width="38.7109375" bestFit="1" customWidth="1"/>
    <col min="1580" max="1580" width="36.28515625" bestFit="1" customWidth="1"/>
    <col min="1581" max="1581" width="32.42578125" bestFit="1" customWidth="1"/>
    <col min="1582" max="1582" width="35.42578125" bestFit="1" customWidth="1"/>
    <col min="1583" max="1583" width="34.85546875" bestFit="1" customWidth="1"/>
    <col min="1584" max="1584" width="39.42578125" bestFit="1" customWidth="1"/>
    <col min="1585" max="1585" width="36.85546875" bestFit="1" customWidth="1"/>
    <col min="1586" max="1586" width="33.28515625" bestFit="1" customWidth="1"/>
    <col min="1587" max="1587" width="34.85546875" bestFit="1" customWidth="1"/>
    <col min="1588" max="1588" width="35.7109375" bestFit="1" customWidth="1"/>
    <col min="1589" max="1589" width="39.42578125" bestFit="1" customWidth="1"/>
    <col min="1590" max="1590" width="36.85546875" bestFit="1" customWidth="1"/>
    <col min="1591" max="1591" width="32.7109375" bestFit="1" customWidth="1"/>
    <col min="1592" max="1592" width="35.42578125" bestFit="1" customWidth="1"/>
    <col min="1593" max="1593" width="35.7109375" bestFit="1" customWidth="1"/>
    <col min="1594" max="1594" width="39.28515625" bestFit="1" customWidth="1"/>
    <col min="1595" max="1595" width="36.85546875" bestFit="1" customWidth="1"/>
    <col min="1596" max="1596" width="33" bestFit="1" customWidth="1"/>
    <col min="1597" max="1597" width="36.5703125" bestFit="1" customWidth="1"/>
    <col min="1598" max="1598" width="36.28515625" bestFit="1" customWidth="1"/>
    <col min="1599" max="1599" width="40.5703125" bestFit="1" customWidth="1"/>
    <col min="1600" max="1600" width="37.85546875" bestFit="1" customWidth="1"/>
    <col min="1601" max="1601" width="34.42578125" bestFit="1" customWidth="1"/>
    <col min="1602" max="1602" width="36.28515625" bestFit="1" customWidth="1"/>
    <col min="1603" max="1603" width="36.85546875" bestFit="1" customWidth="1"/>
    <col min="1604" max="1604" width="40.5703125" bestFit="1" customWidth="1"/>
    <col min="1605" max="1605" width="38.42578125" bestFit="1" customWidth="1"/>
    <col min="1606" max="1606" width="34.42578125" bestFit="1" customWidth="1"/>
    <col min="1607" max="1608" width="37" bestFit="1" customWidth="1"/>
    <col min="1609" max="1609" width="41.42578125" bestFit="1" customWidth="1"/>
    <col min="1610" max="1610" width="38.140625" bestFit="1" customWidth="1"/>
    <col min="1611" max="1611" width="34.85546875" bestFit="1" customWidth="1"/>
    <col min="1612" max="1612" width="32" bestFit="1" customWidth="1"/>
    <col min="1613" max="1613" width="32.28515625" bestFit="1" customWidth="1"/>
    <col min="1614" max="1614" width="36" bestFit="1" customWidth="1"/>
    <col min="1615" max="1615" width="33.28515625" bestFit="1" customWidth="1"/>
    <col min="1616" max="1616" width="29.85546875" bestFit="1" customWidth="1"/>
    <col min="1617" max="1617" width="33" bestFit="1" customWidth="1"/>
    <col min="1618" max="1618" width="32.7109375" bestFit="1" customWidth="1"/>
    <col min="1619" max="1619" width="37.28515625" bestFit="1" customWidth="1"/>
    <col min="1620" max="1620" width="34.42578125" bestFit="1" customWidth="1"/>
    <col min="1621" max="1621" width="31.140625" bestFit="1" customWidth="1"/>
    <col min="1622" max="1622" width="32.7109375" bestFit="1" customWidth="1"/>
    <col min="1623" max="1623" width="33.28515625" bestFit="1" customWidth="1"/>
    <col min="1624" max="1624" width="37.28515625" bestFit="1" customWidth="1"/>
    <col min="1625" max="1625" width="34.85546875" bestFit="1" customWidth="1"/>
    <col min="1626" max="1626" width="31.140625" bestFit="1" customWidth="1"/>
    <col min="1627" max="1628" width="33.5703125" bestFit="1" customWidth="1"/>
    <col min="1629" max="1629" width="37.85546875" bestFit="1" customWidth="1"/>
    <col min="1630" max="1630" width="34.7109375" bestFit="1" customWidth="1"/>
    <col min="1631" max="1631" width="31.7109375" bestFit="1" customWidth="1"/>
    <col min="1632" max="1632" width="33" bestFit="1" customWidth="1"/>
    <col min="1633" max="1633" width="30.28515625" bestFit="1" customWidth="1"/>
    <col min="1634" max="1634" width="34.7109375" bestFit="1" customWidth="1"/>
    <col min="1635" max="1635" width="32" bestFit="1" customWidth="1"/>
    <col min="1636" max="1636" width="28.42578125" bestFit="1" customWidth="1"/>
    <col min="1637" max="1637" width="30.28515625" bestFit="1" customWidth="1"/>
    <col min="1638" max="1638" width="30.85546875" bestFit="1" customWidth="1"/>
    <col min="1639" max="1639" width="34.7109375" bestFit="1" customWidth="1"/>
    <col min="1640" max="1640" width="33" bestFit="1" customWidth="1"/>
    <col min="1641" max="1641" width="29" bestFit="1" customWidth="1"/>
    <col min="1642" max="1643" width="31.7109375" bestFit="1" customWidth="1"/>
    <col min="1644" max="1644" width="36" bestFit="1" customWidth="1"/>
    <col min="1645" max="1645" width="32.7109375" bestFit="1" customWidth="1"/>
    <col min="1646" max="1646" width="31.7109375" bestFit="1" customWidth="1"/>
    <col min="1647" max="1647" width="32.42578125" bestFit="1" customWidth="1"/>
    <col min="1648" max="1648" width="36.5703125" bestFit="1" customWidth="1"/>
    <col min="1649" max="1649" width="33.5703125" bestFit="1" customWidth="1"/>
    <col min="1650" max="1650" width="30" bestFit="1" customWidth="1"/>
    <col min="1651" max="1651" width="32.28515625" bestFit="1" customWidth="1"/>
    <col min="1652" max="1652" width="32.42578125" bestFit="1" customWidth="1"/>
    <col min="1653" max="1653" width="36.5703125" bestFit="1" customWidth="1"/>
    <col min="1654" max="1654" width="30.28515625" bestFit="1" customWidth="1"/>
    <col min="1655" max="1655" width="27.42578125" bestFit="1" customWidth="1"/>
    <col min="1656" max="1656" width="29" bestFit="1" customWidth="1"/>
    <col min="1657" max="1657" width="29.85546875" bestFit="1" customWidth="1"/>
    <col min="1658" max="1658" width="33.28515625" bestFit="1" customWidth="1"/>
    <col min="1659" max="1659" width="30.85546875" bestFit="1" customWidth="1"/>
    <col min="1660" max="1660" width="27.42578125" bestFit="1" customWidth="1"/>
    <col min="1661" max="1661" width="30.5703125" bestFit="1" customWidth="1"/>
    <col min="1662" max="1662" width="30.85546875" bestFit="1" customWidth="1"/>
    <col min="1663" max="1663" width="34.7109375" bestFit="1" customWidth="1"/>
    <col min="1664" max="1664" width="31.7109375" bestFit="1" customWidth="1"/>
    <col min="1665" max="1665" width="28.42578125" bestFit="1" customWidth="1"/>
    <col min="1666" max="1666" width="30.5703125" bestFit="1" customWidth="1"/>
    <col min="1667" max="1667" width="31.42578125" bestFit="1" customWidth="1"/>
    <col min="1668" max="1668" width="34.7109375" bestFit="1" customWidth="1"/>
    <col min="1669" max="1669" width="32.42578125" bestFit="1" customWidth="1"/>
    <col min="1670" max="1670" width="29" bestFit="1" customWidth="1"/>
    <col min="1671" max="1672" width="31.140625" bestFit="1" customWidth="1"/>
    <col min="1673" max="1673" width="35.42578125" bestFit="1" customWidth="1"/>
    <col min="1674" max="1674" width="32.42578125" bestFit="1" customWidth="1"/>
    <col min="1675" max="1675" width="29" bestFit="1" customWidth="1"/>
    <col min="1676" max="1676" width="29.85546875" bestFit="1" customWidth="1"/>
    <col min="1677" max="1677" width="30" bestFit="1" customWidth="1"/>
    <col min="1678" max="1678" width="33.85546875" bestFit="1" customWidth="1"/>
    <col min="1679" max="1679" width="30.85546875" bestFit="1" customWidth="1"/>
    <col min="1680" max="1680" width="27.5703125" bestFit="1" customWidth="1"/>
    <col min="1681" max="1681" width="29.85546875" bestFit="1" customWidth="1"/>
    <col min="1682" max="1682" width="31.140625" bestFit="1" customWidth="1"/>
    <col min="1683" max="1683" width="34.42578125" bestFit="1" customWidth="1"/>
    <col min="1684" max="1684" width="32.28515625" bestFit="1" customWidth="1"/>
    <col min="1685" max="1685" width="28.7109375" bestFit="1" customWidth="1"/>
    <col min="1686" max="1687" width="30.85546875" bestFit="1" customWidth="1"/>
    <col min="1688" max="1688" width="34.85546875" bestFit="1" customWidth="1"/>
    <col min="1689" max="1689" width="32.28515625" bestFit="1" customWidth="1"/>
    <col min="1690" max="1690" width="29.28515625" bestFit="1" customWidth="1"/>
    <col min="1691" max="1691" width="31.42578125" bestFit="1" customWidth="1"/>
    <col min="1692" max="1692" width="31.7109375" bestFit="1" customWidth="1"/>
    <col min="1693" max="1693" width="35.42578125" bestFit="1" customWidth="1"/>
    <col min="1694" max="1694" width="32.7109375" bestFit="1" customWidth="1"/>
    <col min="1695" max="1695" width="29" bestFit="1" customWidth="1"/>
    <col min="1696" max="1696" width="31.42578125" bestFit="1" customWidth="1"/>
    <col min="1697" max="1697" width="28.7109375" bestFit="1" customWidth="1"/>
    <col min="1698" max="1698" width="33.28515625" bestFit="1" customWidth="1"/>
    <col min="1699" max="1699" width="30.5703125" bestFit="1" customWidth="1"/>
    <col min="1700" max="1700" width="27.140625" bestFit="1" customWidth="1"/>
    <col min="1701" max="1701" width="28.7109375" bestFit="1" customWidth="1"/>
    <col min="1702" max="1702" width="29.28515625" bestFit="1" customWidth="1"/>
    <col min="1703" max="1703" width="33.28515625" bestFit="1" customWidth="1"/>
    <col min="1704" max="1704" width="31.7109375" bestFit="1" customWidth="1"/>
    <col min="1705" max="1705" width="27.5703125" bestFit="1" customWidth="1"/>
    <col min="1706" max="1707" width="30.28515625" bestFit="1" customWidth="1"/>
    <col min="1708" max="1708" width="34.42578125" bestFit="1" customWidth="1"/>
    <col min="1709" max="1709" width="31.42578125" bestFit="1" customWidth="1"/>
    <col min="1710" max="1710" width="28.140625" bestFit="1" customWidth="1"/>
    <col min="1711" max="1711" width="30.28515625" bestFit="1" customWidth="1"/>
    <col min="1712" max="1712" width="31.140625" bestFit="1" customWidth="1"/>
    <col min="1713" max="1713" width="34.85546875" bestFit="1" customWidth="1"/>
    <col min="1714" max="1714" width="32.28515625" bestFit="1" customWidth="1"/>
    <col min="1715" max="1715" width="28.42578125" bestFit="1" customWidth="1"/>
    <col min="1716" max="1716" width="30.85546875" bestFit="1" customWidth="1"/>
    <col min="1717" max="1717" width="31.140625" bestFit="1" customWidth="1"/>
    <col min="1718" max="1718" width="34.85546875" bestFit="1" customWidth="1"/>
    <col min="1719" max="1719" width="31.7109375" bestFit="1" customWidth="1"/>
    <col min="1720" max="1720" width="30.5703125" bestFit="1" customWidth="1"/>
    <col min="1721" max="1722" width="33" bestFit="1" customWidth="1"/>
    <col min="1723" max="1723" width="37.28515625" bestFit="1" customWidth="1"/>
    <col min="1724" max="1724" width="34.140625" bestFit="1" customWidth="1"/>
    <col min="1725" max="1725" width="31.140625" bestFit="1" customWidth="1"/>
    <col min="1726" max="1726" width="33.5703125" bestFit="1" customWidth="1"/>
    <col min="1727" max="1727" width="34.42578125" bestFit="1" customWidth="1"/>
    <col min="1728" max="1728" width="38.42578125" bestFit="1" customWidth="1"/>
    <col min="1729" max="1729" width="35.7109375" bestFit="1" customWidth="1"/>
    <col min="1730" max="1730" width="32" bestFit="1" customWidth="1"/>
    <col min="1731" max="1731" width="34.140625" bestFit="1" customWidth="1"/>
    <col min="1732" max="1732" width="34.42578125" bestFit="1" customWidth="1"/>
    <col min="1733" max="1733" width="39" bestFit="1" customWidth="1"/>
    <col min="1734" max="1734" width="35.7109375" bestFit="1" customWidth="1"/>
    <col min="1735" max="1735" width="32.7109375" bestFit="1" customWidth="1"/>
    <col min="1736" max="1736" width="34.42578125" bestFit="1" customWidth="1"/>
    <col min="1737" max="1737" width="34.85546875" bestFit="1" customWidth="1"/>
    <col min="1738" max="1738" width="38.7109375" bestFit="1" customWidth="1"/>
    <col min="1739" max="1739" width="36.28515625" bestFit="1" customWidth="1"/>
    <col min="1740" max="1740" width="32.7109375" bestFit="1" customWidth="1"/>
    <col min="1741" max="1741" width="37" bestFit="1" customWidth="1"/>
    <col min="1742" max="1742" width="37.85546875" bestFit="1" customWidth="1"/>
    <col min="1743" max="1743" width="41.85546875" bestFit="1" customWidth="1"/>
    <col min="1744" max="1744" width="39" bestFit="1" customWidth="1"/>
    <col min="1745" max="1745" width="35.42578125" bestFit="1" customWidth="1"/>
    <col min="1746" max="1746" width="37.5703125" bestFit="1" customWidth="1"/>
    <col min="1747" max="1747" width="37.85546875" bestFit="1" customWidth="1"/>
    <col min="1748" max="1748" width="43" bestFit="1" customWidth="1"/>
    <col min="1749" max="1749" width="39.42578125" bestFit="1" customWidth="1"/>
    <col min="1750" max="1750" width="36.85546875" bestFit="1" customWidth="1"/>
    <col min="1751" max="1751" width="38.42578125" bestFit="1" customWidth="1"/>
    <col min="1752" max="1752" width="39" bestFit="1" customWidth="1"/>
    <col min="1753" max="1753" width="42.7109375" bestFit="1" customWidth="1"/>
    <col min="1754" max="1754" width="40" bestFit="1" customWidth="1"/>
    <col min="1755" max="1755" width="36.85546875" bestFit="1" customWidth="1"/>
    <col min="1756" max="1756" width="39.28515625" bestFit="1" customWidth="1"/>
    <col min="1757" max="1757" width="39.42578125" bestFit="1" customWidth="1"/>
    <col min="1758" max="1758" width="43.5703125" bestFit="1" customWidth="1"/>
    <col min="1759" max="1759" width="40.28515625" bestFit="1" customWidth="1"/>
    <col min="1760" max="1760" width="37.28515625" bestFit="1" customWidth="1"/>
    <col min="1761" max="1761" width="39.28515625" bestFit="1" customWidth="1"/>
    <col min="1762" max="1762" width="39.42578125" bestFit="1" customWidth="1"/>
    <col min="1763" max="1763" width="38.140625" bestFit="1" customWidth="1"/>
    <col min="1764" max="1764" width="36" bestFit="1" customWidth="1"/>
    <col min="1765" max="1765" width="32.42578125" bestFit="1" customWidth="1"/>
    <col min="1766" max="1767" width="34.42578125" bestFit="1" customWidth="1"/>
    <col min="1768" max="1768" width="38.7109375" bestFit="1" customWidth="1"/>
    <col min="1769" max="1769" width="36" bestFit="1" customWidth="1"/>
    <col min="1770" max="1770" width="33.5703125" bestFit="1" customWidth="1"/>
    <col min="1771" max="1771" width="35.7109375" bestFit="1" customWidth="1"/>
    <col min="1772" max="1772" width="36" bestFit="1" customWidth="1"/>
    <col min="1773" max="1773" width="39.42578125" bestFit="1" customWidth="1"/>
    <col min="1774" max="1774" width="37" bestFit="1" customWidth="1"/>
    <col min="1775" max="1775" width="33.28515625" bestFit="1" customWidth="1"/>
    <col min="1776" max="1776" width="36.28515625" bestFit="1" customWidth="1"/>
    <col min="1777" max="1777" width="36" bestFit="1" customWidth="1"/>
    <col min="1778" max="1778" width="40.28515625" bestFit="1" customWidth="1"/>
    <col min="1779" max="1779" width="37.5703125" bestFit="1" customWidth="1"/>
    <col min="1780" max="1780" width="34.140625" bestFit="1" customWidth="1"/>
    <col min="1781" max="1781" width="36" bestFit="1" customWidth="1"/>
    <col min="1782" max="1782" width="36.5703125" bestFit="1" customWidth="1"/>
    <col min="1783" max="1783" width="40.28515625" bestFit="1" customWidth="1"/>
    <col min="1784" max="1784" width="37.5703125" bestFit="1" customWidth="1"/>
    <col min="1785" max="1785" width="33.5703125" bestFit="1" customWidth="1"/>
    <col min="1786" max="1786" width="36.85546875" bestFit="1" customWidth="1"/>
    <col min="1787" max="1787" width="37" bestFit="1" customWidth="1"/>
    <col min="1788" max="1788" width="40.5703125" bestFit="1" customWidth="1"/>
    <col min="1789" max="1789" width="38.140625" bestFit="1" customWidth="1"/>
    <col min="1790" max="1790" width="34.42578125" bestFit="1" customWidth="1"/>
    <col min="1791" max="1791" width="37.85546875" bestFit="1" customWidth="1"/>
    <col min="1792" max="1792" width="37.5703125" bestFit="1" customWidth="1"/>
    <col min="1793" max="1793" width="42.140625" bestFit="1" customWidth="1"/>
    <col min="1794" max="1794" width="39.28515625" bestFit="1" customWidth="1"/>
    <col min="1795" max="1795" width="36" bestFit="1" customWidth="1"/>
    <col min="1796" max="1796" width="37.5703125" bestFit="1" customWidth="1"/>
    <col min="1797" max="1797" width="38.140625" bestFit="1" customWidth="1"/>
    <col min="1798" max="1798" width="42.140625" bestFit="1" customWidth="1"/>
    <col min="1799" max="1799" width="39.7109375" bestFit="1" customWidth="1"/>
    <col min="1800" max="1800" width="36" bestFit="1" customWidth="1"/>
    <col min="1801" max="1802" width="38.42578125" bestFit="1" customWidth="1"/>
    <col min="1803" max="1803" width="42.7109375" bestFit="1" customWidth="1"/>
    <col min="1804" max="1804" width="39.42578125" bestFit="1" customWidth="1"/>
    <col min="1805" max="1805" width="36.5703125" bestFit="1" customWidth="1"/>
    <col min="1806" max="1806" width="36" bestFit="1" customWidth="1"/>
    <col min="1807" max="1807" width="36.85546875" bestFit="1" customWidth="1"/>
    <col min="1808" max="1808" width="40.5703125" bestFit="1" customWidth="1"/>
    <col min="1809" max="1809" width="37.85546875" bestFit="1" customWidth="1"/>
    <col min="1810" max="1810" width="34.140625" bestFit="1" customWidth="1"/>
    <col min="1811" max="1811" width="36.5703125" bestFit="1" customWidth="1"/>
    <col min="1812" max="1812" width="36.85546875" bestFit="1" customWidth="1"/>
    <col min="1813" max="1813" width="41.85546875" bestFit="1" customWidth="1"/>
    <col min="1814" max="1814" width="38.42578125" bestFit="1" customWidth="1"/>
    <col min="1815" max="1815" width="35.7109375" bestFit="1" customWidth="1"/>
    <col min="1816" max="1816" width="37.28515625" bestFit="1" customWidth="1"/>
    <col min="1817" max="1817" width="37.85546875" bestFit="1" customWidth="1"/>
    <col min="1818" max="1818" width="41.7109375" bestFit="1" customWidth="1"/>
    <col min="1819" max="1819" width="39" bestFit="1" customWidth="1"/>
    <col min="1820" max="1820" width="35.7109375" bestFit="1" customWidth="1"/>
    <col min="1821" max="1821" width="38.140625" bestFit="1" customWidth="1"/>
    <col min="1822" max="1822" width="38.42578125" bestFit="1" customWidth="1"/>
    <col min="1823" max="1823" width="42.42578125" bestFit="1" customWidth="1"/>
    <col min="1824" max="1824" width="36.28515625" bestFit="1" customWidth="1"/>
    <col min="1825" max="1825" width="38.140625" bestFit="1" customWidth="1"/>
    <col min="1826" max="1826" width="38.42578125" bestFit="1" customWidth="1"/>
    <col min="1827" max="1827" width="41.85546875" bestFit="1" customWidth="1"/>
    <col min="1828" max="1828" width="31.42578125" bestFit="1" customWidth="1"/>
    <col min="1829" max="1829" width="33" bestFit="1" customWidth="1"/>
    <col min="1830" max="1830" width="33.5703125" bestFit="1" customWidth="1"/>
    <col min="1831" max="1831" width="37.28515625" bestFit="1" customWidth="1"/>
    <col min="1832" max="1832" width="34.7109375" bestFit="1" customWidth="1"/>
    <col min="1833" max="1833" width="31.42578125" bestFit="1" customWidth="1"/>
    <col min="1834" max="1834" width="34.42578125" bestFit="1" customWidth="1"/>
    <col min="1835" max="1835" width="34.7109375" bestFit="1" customWidth="1"/>
    <col min="1836" max="1836" width="38.7109375" bestFit="1" customWidth="1"/>
    <col min="1837" max="1837" width="35.7109375" bestFit="1" customWidth="1"/>
    <col min="1838" max="1838" width="32.42578125" bestFit="1" customWidth="1"/>
    <col min="1839" max="1839" width="34.42578125" bestFit="1" customWidth="1"/>
    <col min="1840" max="1840" width="35.42578125" bestFit="1" customWidth="1"/>
    <col min="1841" max="1841" width="38.7109375" bestFit="1" customWidth="1"/>
    <col min="1842" max="1842" width="36.5703125" bestFit="1" customWidth="1"/>
    <col min="1843" max="1843" width="33" bestFit="1" customWidth="1"/>
    <col min="1844" max="1845" width="34.85546875" bestFit="1" customWidth="1"/>
    <col min="1846" max="1846" width="39.28515625" bestFit="1" customWidth="1"/>
    <col min="1847" max="1847" width="36.5703125" bestFit="1" customWidth="1"/>
    <col min="1848" max="1848" width="33" bestFit="1" customWidth="1"/>
    <col min="1849" max="1849" width="34.85546875" bestFit="1" customWidth="1"/>
    <col min="1850" max="1850" width="35.42578125" bestFit="1" customWidth="1"/>
    <col min="1851" max="1851" width="39.28515625" bestFit="1" customWidth="1"/>
    <col min="1852" max="1852" width="36.28515625" bestFit="1" customWidth="1"/>
    <col min="1853" max="1853" width="33" bestFit="1" customWidth="1"/>
    <col min="1854" max="1854" width="34.85546875" bestFit="1" customWidth="1"/>
    <col min="1855" max="1855" width="36.5703125" bestFit="1" customWidth="1"/>
    <col min="1856" max="1856" width="39.7109375" bestFit="1" customWidth="1"/>
    <col min="1857" max="1857" width="37.5703125" bestFit="1" customWidth="1"/>
    <col min="1858" max="1858" width="34.140625" bestFit="1" customWidth="1"/>
    <col min="1859" max="1860" width="36.28515625" bestFit="1" customWidth="1"/>
    <col min="1861" max="1861" width="40.28515625" bestFit="1" customWidth="1"/>
    <col min="1862" max="1862" width="37.5703125" bestFit="1" customWidth="1"/>
    <col min="1863" max="1863" width="34.7109375" bestFit="1" customWidth="1"/>
    <col min="1864" max="1864" width="36.85546875" bestFit="1" customWidth="1"/>
    <col min="1865" max="1865" width="37" bestFit="1" customWidth="1"/>
    <col min="1866" max="1866" width="40.5703125" bestFit="1" customWidth="1"/>
    <col min="1867" max="1867" width="38.140625" bestFit="1" customWidth="1"/>
    <col min="1868" max="1868" width="34.42578125" bestFit="1" customWidth="1"/>
    <col min="1869" max="1869" width="31.7109375" bestFit="1" customWidth="1"/>
    <col min="1870" max="1870" width="32" bestFit="1" customWidth="1"/>
    <col min="1871" max="1871" width="36" bestFit="1" customWidth="1"/>
    <col min="1872" max="1872" width="32.7109375" bestFit="1" customWidth="1"/>
    <col min="1873" max="1873" width="29.85546875" bestFit="1" customWidth="1"/>
    <col min="1874" max="1874" width="31.7109375" bestFit="1" customWidth="1"/>
    <col min="1875" max="1875" width="33" bestFit="1" customWidth="1"/>
    <col min="1876" max="1876" width="36.5703125" bestFit="1" customWidth="1"/>
    <col min="1877" max="1877" width="34.140625" bestFit="1" customWidth="1"/>
    <col min="1878" max="1878" width="30.85546875" bestFit="1" customWidth="1"/>
    <col min="1879" max="1880" width="32.7109375" bestFit="1" customWidth="1"/>
    <col min="1881" max="1881" width="37" bestFit="1" customWidth="1"/>
    <col min="1882" max="1882" width="34.140625" bestFit="1" customWidth="1"/>
    <col min="1883" max="1883" width="31.42578125" bestFit="1" customWidth="1"/>
    <col min="1884" max="1884" width="33.28515625" bestFit="1" customWidth="1"/>
    <col min="1885" max="1885" width="33.5703125" bestFit="1" customWidth="1"/>
    <col min="1886" max="1886" width="37.28515625" bestFit="1" customWidth="1"/>
    <col min="1887" max="1887" width="34.7109375" bestFit="1" customWidth="1"/>
    <col min="1888" max="1888" width="31.140625" bestFit="1" customWidth="1"/>
    <col min="1889" max="1889" width="33.28515625" bestFit="1" customWidth="1"/>
    <col min="1890" max="1890" width="33" bestFit="1" customWidth="1"/>
    <col min="1891" max="1891" width="33.85546875" bestFit="1" customWidth="1"/>
    <col min="1892" max="1892" width="31.7109375" bestFit="1" customWidth="1"/>
    <col min="1893" max="1894" width="30.28515625" bestFit="1" customWidth="1"/>
    <col min="1895" max="1895" width="34.42578125" bestFit="1" customWidth="1"/>
    <col min="1896" max="1896" width="31.7109375" bestFit="1" customWidth="1"/>
    <col min="1897" max="1897" width="29.28515625" bestFit="1" customWidth="1"/>
    <col min="1898" max="1898" width="31.42578125" bestFit="1" customWidth="1"/>
    <col min="1899" max="1899" width="31.7109375" bestFit="1" customWidth="1"/>
    <col min="1900" max="1900" width="35.42578125" bestFit="1" customWidth="1"/>
    <col min="1901" max="1901" width="32.7109375" bestFit="1" customWidth="1"/>
    <col min="1902" max="1902" width="29" bestFit="1" customWidth="1"/>
    <col min="1903" max="1903" width="32" bestFit="1" customWidth="1"/>
    <col min="1904" max="1904" width="31.7109375" bestFit="1" customWidth="1"/>
    <col min="1905" max="1905" width="36.28515625" bestFit="1" customWidth="1"/>
    <col min="1906" max="1906" width="33.28515625" bestFit="1" customWidth="1"/>
    <col min="1907" max="1907" width="30" bestFit="1" customWidth="1"/>
    <col min="1908" max="1908" width="31.7109375" bestFit="1" customWidth="1"/>
    <col min="1909" max="1909" width="32.28515625" bestFit="1" customWidth="1"/>
    <col min="1910" max="1910" width="36.28515625" bestFit="1" customWidth="1"/>
    <col min="1911" max="1911" width="33.28515625" bestFit="1" customWidth="1"/>
    <col min="1912" max="1912" width="26.5703125" bestFit="1" customWidth="1"/>
    <col min="1913" max="1914" width="29" bestFit="1" customWidth="1"/>
    <col min="1915" max="1915" width="33.28515625" bestFit="1" customWidth="1"/>
    <col min="1916" max="1916" width="30.28515625" bestFit="1" customWidth="1"/>
    <col min="1917" max="1917" width="27.140625" bestFit="1" customWidth="1"/>
    <col min="1918" max="1918" width="29.85546875" bestFit="1" customWidth="1"/>
    <col min="1919" max="1919" width="30.5703125" bestFit="1" customWidth="1"/>
    <col min="1920" max="1920" width="34.42578125" bestFit="1" customWidth="1"/>
    <col min="1921" max="1921" width="31.7109375" bestFit="1" customWidth="1"/>
    <col min="1922" max="1922" width="27.85546875" bestFit="1" customWidth="1"/>
    <col min="1923" max="1923" width="30.28515625" bestFit="1" customWidth="1"/>
    <col min="1924" max="1924" width="30.5703125" bestFit="1" customWidth="1"/>
    <col min="1925" max="1925" width="34.85546875" bestFit="1" customWidth="1"/>
    <col min="1926" max="1926" width="31.7109375" bestFit="1" customWidth="1"/>
    <col min="1927" max="1927" width="28.7109375" bestFit="1" customWidth="1"/>
    <col min="1928" max="1928" width="30.5703125" bestFit="1" customWidth="1"/>
    <col min="1929" max="1929" width="31.140625" bestFit="1" customWidth="1"/>
    <col min="1930" max="1930" width="34.7109375" bestFit="1" customWidth="1"/>
    <col min="1931" max="1931" width="32.28515625" bestFit="1" customWidth="1"/>
    <col min="1932" max="1933" width="28.7109375" bestFit="1" customWidth="1"/>
    <col min="1934" max="1934" width="29.85546875" bestFit="1" customWidth="1"/>
    <col min="1935" max="1935" width="33.5703125" bestFit="1" customWidth="1"/>
    <col min="1936" max="1936" width="30.85546875" bestFit="1" customWidth="1"/>
    <col min="1937" max="1937" width="27.140625" bestFit="1" customWidth="1"/>
    <col min="1938" max="1938" width="29.28515625" bestFit="1" customWidth="1"/>
    <col min="1939" max="1939" width="29.85546875" bestFit="1" customWidth="1"/>
    <col min="1940" max="1940" width="34.7109375" bestFit="1" customWidth="1"/>
    <col min="1941" max="1941" width="31.42578125" bestFit="1" customWidth="1"/>
    <col min="1942" max="1942" width="28.42578125" bestFit="1" customWidth="1"/>
    <col min="1943" max="1943" width="30.28515625" bestFit="1" customWidth="1"/>
    <col min="1944" max="1944" width="30.85546875" bestFit="1" customWidth="1"/>
    <col min="1945" max="1945" width="34.42578125" bestFit="1" customWidth="1"/>
    <col min="1946" max="1946" width="32" bestFit="1" customWidth="1"/>
    <col min="1947" max="1947" width="28.42578125" bestFit="1" customWidth="1"/>
    <col min="1948" max="1948" width="31.140625" bestFit="1" customWidth="1"/>
    <col min="1949" max="1949" width="31.42578125" bestFit="1" customWidth="1"/>
    <col min="1950" max="1950" width="35.42578125" bestFit="1" customWidth="1"/>
    <col min="1951" max="1951" width="32.28515625" bestFit="1" customWidth="1"/>
    <col min="1952" max="1952" width="29" bestFit="1" customWidth="1"/>
    <col min="1953" max="1953" width="31.140625" bestFit="1" customWidth="1"/>
    <col min="1954" max="1954" width="31.42578125" bestFit="1" customWidth="1"/>
    <col min="1955" max="1955" width="32.42578125" bestFit="1" customWidth="1"/>
    <col min="1956" max="1956" width="30.28515625" bestFit="1" customWidth="1"/>
    <col min="1957" max="1957" width="26.85546875" bestFit="1" customWidth="1"/>
    <col min="1958" max="1959" width="28.7109375" bestFit="1" customWidth="1"/>
    <col min="1960" max="1960" width="33" bestFit="1" customWidth="1"/>
    <col min="1961" max="1961" width="30.28515625" bestFit="1" customWidth="1"/>
    <col min="1962" max="1962" width="27.85546875" bestFit="1" customWidth="1"/>
    <col min="1963" max="1963" width="30" bestFit="1" customWidth="1"/>
    <col min="1964" max="1964" width="30.28515625" bestFit="1" customWidth="1"/>
    <col min="1965" max="1965" width="33.85546875" bestFit="1" customWidth="1"/>
    <col min="1966" max="1966" width="31.42578125" bestFit="1" customWidth="1"/>
    <col min="1967" max="1967" width="27.5703125" bestFit="1" customWidth="1"/>
    <col min="1968" max="1968" width="30.5703125" bestFit="1" customWidth="1"/>
    <col min="1969" max="1969" width="30.28515625" bestFit="1" customWidth="1"/>
    <col min="1970" max="1970" width="34.7109375" bestFit="1" customWidth="1"/>
    <col min="1971" max="1971" width="32" bestFit="1" customWidth="1"/>
    <col min="1972" max="1972" width="28.42578125" bestFit="1" customWidth="1"/>
    <col min="1973" max="1973" width="30.28515625" bestFit="1" customWidth="1"/>
    <col min="1974" max="1974" width="30.85546875" bestFit="1" customWidth="1"/>
    <col min="1975" max="1975" width="34.7109375" bestFit="1" customWidth="1"/>
    <col min="1976" max="1976" width="32" bestFit="1" customWidth="1"/>
    <col min="1977" max="1977" width="27.85546875" bestFit="1" customWidth="1"/>
    <col min="1978" max="1978" width="32.7109375" bestFit="1" customWidth="1"/>
    <col min="1979" max="1979" width="33" bestFit="1" customWidth="1"/>
    <col min="1980" max="1980" width="36.85546875" bestFit="1" customWidth="1"/>
    <col min="1981" max="1981" width="34.140625" bestFit="1" customWidth="1"/>
    <col min="1982" max="1982" width="30.5703125" bestFit="1" customWidth="1"/>
    <col min="1983" max="1983" width="33.85546875" bestFit="1" customWidth="1"/>
    <col min="1984" max="1984" width="33.5703125" bestFit="1" customWidth="1"/>
    <col min="1985" max="1985" width="38.140625" bestFit="1" customWidth="1"/>
    <col min="1986" max="1986" width="35.42578125" bestFit="1" customWidth="1"/>
    <col min="1987" max="1987" width="32" bestFit="1" customWidth="1"/>
    <col min="1988" max="1988" width="33.5703125" bestFit="1" customWidth="1"/>
    <col min="1989" max="1989" width="34.140625" bestFit="1" customWidth="1"/>
    <col min="1990" max="1990" width="38.140625" bestFit="1" customWidth="1"/>
    <col min="1991" max="1991" width="36" bestFit="1" customWidth="1"/>
    <col min="1992" max="1992" width="32" bestFit="1" customWidth="1"/>
    <col min="1993" max="1994" width="34.42578125" bestFit="1" customWidth="1"/>
    <col min="1995" max="1995" width="38.7109375" bestFit="1" customWidth="1"/>
    <col min="1996" max="1996" width="35.7109375" bestFit="1" customWidth="1"/>
    <col min="1997" max="1997" width="32.42578125" bestFit="1" customWidth="1"/>
    <col min="1998" max="1998" width="33.85546875" bestFit="1" customWidth="1"/>
    <col min="1999" max="1999" width="37" bestFit="1" customWidth="1"/>
    <col min="2000" max="2000" width="41.7109375" bestFit="1" customWidth="1"/>
    <col min="2001" max="2001" width="38.7109375" bestFit="1" customWidth="1"/>
    <col min="2002" max="2002" width="35.42578125" bestFit="1" customWidth="1"/>
    <col min="2003" max="2003" width="37" bestFit="1" customWidth="1"/>
    <col min="2004" max="2004" width="37.5703125" bestFit="1" customWidth="1"/>
    <col min="2005" max="2005" width="41.7109375" bestFit="1" customWidth="1"/>
    <col min="2006" max="2006" width="39.7109375" bestFit="1" customWidth="1"/>
    <col min="2007" max="2007" width="36" bestFit="1" customWidth="1"/>
    <col min="2008" max="2009" width="38.42578125" bestFit="1" customWidth="1"/>
    <col min="2010" max="2010" width="42.7109375" bestFit="1" customWidth="1"/>
    <col min="2011" max="2011" width="39.42578125" bestFit="1" customWidth="1"/>
    <col min="2012" max="2012" width="36.5703125" bestFit="1" customWidth="1"/>
    <col min="2013" max="2013" width="38.42578125" bestFit="1" customWidth="1"/>
    <col min="2014" max="2014" width="39.28515625" bestFit="1" customWidth="1"/>
    <col min="2015" max="2015" width="43.28515625" bestFit="1" customWidth="1"/>
    <col min="2016" max="2016" width="40.28515625" bestFit="1" customWidth="1"/>
    <col min="2017" max="2017" width="36.85546875" bestFit="1" customWidth="1"/>
    <col min="2018" max="2018" width="39" bestFit="1" customWidth="1"/>
    <col min="2019" max="2019" width="39.28515625" bestFit="1" customWidth="1"/>
    <col min="2020" max="2020" width="43.28515625" bestFit="1" customWidth="1"/>
    <col min="2021" max="2021" width="34.85546875" bestFit="1" customWidth="1"/>
    <col min="2022" max="2022" width="32.28515625" bestFit="1" customWidth="1"/>
    <col min="2023" max="2023" width="33.85546875" bestFit="1" customWidth="1"/>
    <col min="2024" max="2024" width="34.42578125" bestFit="1" customWidth="1"/>
    <col min="2025" max="2025" width="38.140625" bestFit="1" customWidth="1"/>
    <col min="2026" max="2026" width="35.7109375" bestFit="1" customWidth="1"/>
    <col min="2027" max="2027" width="32.28515625" bestFit="1" customWidth="1"/>
    <col min="2028" max="2028" width="35.42578125" bestFit="1" customWidth="1"/>
    <col min="2029" max="2029" width="35.7109375" bestFit="1" customWidth="1"/>
    <col min="2030" max="2030" width="39.42578125" bestFit="1" customWidth="1"/>
    <col min="2031" max="2031" width="36.5703125" bestFit="1" customWidth="1"/>
    <col min="2032" max="2032" width="33.28515625" bestFit="1" customWidth="1"/>
    <col min="2033" max="2033" width="35.42578125" bestFit="1" customWidth="1"/>
    <col min="2034" max="2034" width="36.28515625" bestFit="1" customWidth="1"/>
    <col min="2035" max="2035" width="39.42578125" bestFit="1" customWidth="1"/>
    <col min="2036" max="2036" width="37.28515625" bestFit="1" customWidth="1"/>
    <col min="2037" max="2037" width="33.85546875" bestFit="1" customWidth="1"/>
    <col min="2038" max="2039" width="36" bestFit="1" customWidth="1"/>
    <col min="2040" max="2040" width="40" bestFit="1" customWidth="1"/>
    <col min="2041" max="2041" width="37.28515625" bestFit="1" customWidth="1"/>
    <col min="2042" max="2042" width="33.85546875" bestFit="1" customWidth="1"/>
    <col min="2043" max="2043" width="36.5703125" bestFit="1" customWidth="1"/>
    <col min="2044" max="2044" width="36.85546875" bestFit="1" customWidth="1"/>
    <col min="2045" max="2045" width="40.5703125" bestFit="1" customWidth="1"/>
    <col min="2046" max="2046" width="37.5703125" bestFit="1" customWidth="1"/>
    <col min="2047" max="2047" width="34.42578125" bestFit="1" customWidth="1"/>
    <col min="2048" max="2048" width="36.5703125" bestFit="1" customWidth="1"/>
    <col min="2049" max="2049" width="37.85546875" bestFit="1" customWidth="1"/>
    <col min="2050" max="2050" width="41.42578125" bestFit="1" customWidth="1"/>
    <col min="2051" max="2051" width="39" bestFit="1" customWidth="1"/>
    <col min="2052" max="2052" width="35.7109375" bestFit="1" customWidth="1"/>
    <col min="2053" max="2054" width="37.5703125" bestFit="1" customWidth="1"/>
    <col min="2055" max="2055" width="41.85546875" bestFit="1" customWidth="1"/>
    <col min="2056" max="2056" width="39" bestFit="1" customWidth="1"/>
    <col min="2057" max="2057" width="36.28515625" bestFit="1" customWidth="1"/>
    <col min="2058" max="2058" width="38.140625" bestFit="1" customWidth="1"/>
    <col min="2059" max="2059" width="38.42578125" bestFit="1" customWidth="1"/>
    <col min="2060" max="2060" width="42.140625" bestFit="1" customWidth="1"/>
    <col min="2061" max="2061" width="39.42578125" bestFit="1" customWidth="1"/>
    <col min="2062" max="2062" width="36" bestFit="1" customWidth="1"/>
    <col min="2063" max="2063" width="38.140625" bestFit="1" customWidth="1"/>
    <col min="2064" max="2064" width="36" bestFit="1" customWidth="1"/>
    <col min="2065" max="2065" width="40.28515625" bestFit="1" customWidth="1"/>
    <col min="2066" max="2066" width="37.5703125" bestFit="1" customWidth="1"/>
    <col min="2067" max="2067" width="34.140625" bestFit="1" customWidth="1"/>
    <col min="2068" max="2068" width="36" bestFit="1" customWidth="1"/>
    <col min="2069" max="2069" width="36.5703125" bestFit="1" customWidth="1"/>
    <col min="2070" max="2070" width="40.28515625" bestFit="1" customWidth="1"/>
    <col min="2071" max="2071" width="38.7109375" bestFit="1" customWidth="1"/>
    <col min="2072" max="2072" width="34.7109375" bestFit="1" customWidth="1"/>
    <col min="2073" max="2074" width="37.28515625" bestFit="1" customWidth="1"/>
    <col min="2075" max="2075" width="41.7109375" bestFit="1" customWidth="1"/>
    <col min="2076" max="2076" width="38.42578125" bestFit="1" customWidth="1"/>
    <col min="2077" max="2077" width="35.42578125" bestFit="1" customWidth="1"/>
    <col min="2078" max="2078" width="37.28515625" bestFit="1" customWidth="1"/>
    <col min="2079" max="2079" width="38.140625" bestFit="1" customWidth="1"/>
    <col min="2080" max="2080" width="42.140625" bestFit="1" customWidth="1"/>
    <col min="2081" max="2081" width="39.28515625" bestFit="1" customWidth="1"/>
    <col min="2082" max="2082" width="37.85546875" bestFit="1" customWidth="1"/>
    <col min="2083" max="2083" width="38.140625" bestFit="1" customWidth="1"/>
    <col min="2084" max="2084" width="42.140625" bestFit="1" customWidth="1"/>
    <col min="2085" max="2085" width="38.7109375" bestFit="1" customWidth="1"/>
    <col min="2086" max="2087" width="33.5703125" bestFit="1" customWidth="1"/>
    <col min="2088" max="2088" width="37.85546875" bestFit="1" customWidth="1"/>
    <col min="2089" max="2089" width="34.7109375" bestFit="1" customWidth="1"/>
    <col min="2090" max="2090" width="31.7109375" bestFit="1" customWidth="1"/>
    <col min="2091" max="2091" width="34.140625" bestFit="1" customWidth="1"/>
    <col min="2092" max="2092" width="34.85546875" bestFit="1" customWidth="1"/>
    <col min="2093" max="2093" width="39" bestFit="1" customWidth="1"/>
    <col min="2094" max="2094" width="36.28515625" bestFit="1" customWidth="1"/>
    <col min="2095" max="2095" width="32.42578125" bestFit="1" customWidth="1"/>
    <col min="2096" max="2096" width="34.7109375" bestFit="1" customWidth="1"/>
    <col min="2097" max="2097" width="34.85546875" bestFit="1" customWidth="1"/>
    <col min="2098" max="2098" width="39.42578125" bestFit="1" customWidth="1"/>
    <col min="2099" max="2099" width="36.28515625" bestFit="1" customWidth="1"/>
    <col min="2100" max="2100" width="33.28515625" bestFit="1" customWidth="1"/>
    <col min="2101" max="2101" width="34.85546875" bestFit="1" customWidth="1"/>
    <col min="2102" max="2102" width="35.7109375" bestFit="1" customWidth="1"/>
    <col min="2103" max="2103" width="39.28515625" bestFit="1" customWidth="1"/>
    <col min="2104" max="2104" width="36.85546875" bestFit="1" customWidth="1"/>
    <col min="2105" max="2105" width="33.28515625" bestFit="1" customWidth="1"/>
    <col min="2106" max="2106" width="34.7109375" bestFit="1" customWidth="1"/>
    <col min="2107" max="2107" width="35.7109375" bestFit="1" customWidth="1"/>
    <col min="2108" max="2108" width="39.42578125" bestFit="1" customWidth="1"/>
    <col min="2109" max="2109" width="36.85546875" bestFit="1" customWidth="1"/>
    <col min="2110" max="2110" width="33" bestFit="1" customWidth="1"/>
    <col min="2111" max="2111" width="35.42578125" bestFit="1" customWidth="1"/>
    <col min="2112" max="2112" width="35.7109375" bestFit="1" customWidth="1"/>
    <col min="2113" max="2113" width="40.5703125" bestFit="1" customWidth="1"/>
    <col min="2114" max="2114" width="37.28515625" bestFit="1" customWidth="1"/>
    <col min="2115" max="2115" width="34.42578125" bestFit="1" customWidth="1"/>
    <col min="2116" max="2116" width="36.28515625" bestFit="1" customWidth="1"/>
    <col min="2117" max="2117" width="36.85546875" bestFit="1" customWidth="1"/>
    <col min="2118" max="2118" width="40.28515625" bestFit="1" customWidth="1"/>
    <col min="2119" max="2119" width="37.85546875" bestFit="1" customWidth="1"/>
    <col min="2120" max="2120" width="34.42578125" bestFit="1" customWidth="1"/>
    <col min="2121" max="2121" width="37" bestFit="1" customWidth="1"/>
    <col min="2122" max="2122" width="37.28515625" bestFit="1" customWidth="1"/>
    <col min="2123" max="2123" width="41.42578125" bestFit="1" customWidth="1"/>
    <col min="2124" max="2124" width="38.140625" bestFit="1" customWidth="1"/>
    <col min="2125" max="2125" width="34.85546875" bestFit="1" customWidth="1"/>
    <col min="2126" max="2126" width="37" bestFit="1" customWidth="1"/>
    <col min="2127" max="2127" width="31.7109375" bestFit="1" customWidth="1"/>
    <col min="2128" max="2128" width="36.28515625" bestFit="1" customWidth="1"/>
    <col min="2129" max="2129" width="33.28515625" bestFit="1" customWidth="1"/>
    <col min="2130" max="2130" width="30" bestFit="1" customWidth="1"/>
    <col min="2131" max="2131" width="31.7109375" bestFit="1" customWidth="1"/>
    <col min="2132" max="2132" width="32.28515625" bestFit="1" customWidth="1"/>
    <col min="2133" max="2133" width="36.28515625" bestFit="1" customWidth="1"/>
    <col min="2134" max="2134" width="34.42578125" bestFit="1" customWidth="1"/>
    <col min="2135" max="2135" width="30.5703125" bestFit="1" customWidth="1"/>
    <col min="2136" max="2137" width="33" bestFit="1" customWidth="1"/>
    <col min="2138" max="2138" width="37.28515625" bestFit="1" customWidth="1"/>
    <col min="2139" max="2139" width="34.140625" bestFit="1" customWidth="1"/>
    <col min="2140" max="2140" width="31.140625" bestFit="1" customWidth="1"/>
    <col min="2141" max="2141" width="33" bestFit="1" customWidth="1"/>
    <col min="2142" max="2142" width="33.85546875" bestFit="1" customWidth="1"/>
    <col min="2143" max="2143" width="37.85546875" bestFit="1" customWidth="1"/>
    <col min="2144" max="2144" width="34.85546875" bestFit="1" customWidth="1"/>
    <col min="2145" max="2145" width="33.5703125" bestFit="1" customWidth="1"/>
    <col min="2146" max="2146" width="33.85546875" bestFit="1" customWidth="1"/>
    <col min="2147" max="2147" width="37.85546875" bestFit="1" customWidth="1"/>
    <col min="2148" max="2148" width="34.42578125" bestFit="1" customWidth="1"/>
    <col min="2149" max="2149" width="27.85546875" bestFit="1" customWidth="1"/>
    <col min="2150" max="2151" width="30.5703125" bestFit="1" customWidth="1"/>
    <col min="2152" max="2152" width="34.7109375" bestFit="1" customWidth="1"/>
    <col min="2153" max="2153" width="31.7109375" bestFit="1" customWidth="1"/>
    <col min="2154" max="2154" width="28.42578125" bestFit="1" customWidth="1"/>
    <col min="2155" max="2155" width="31.140625" bestFit="1" customWidth="1"/>
    <col min="2156" max="2156" width="32" bestFit="1" customWidth="1"/>
    <col min="2157" max="2157" width="36" bestFit="1" customWidth="1"/>
    <col min="2158" max="2158" width="33" bestFit="1" customWidth="1"/>
    <col min="2159" max="2159" width="29.28515625" bestFit="1" customWidth="1"/>
    <col min="2160" max="2160" width="31.7109375" bestFit="1" customWidth="1"/>
    <col min="2161" max="2161" width="32" bestFit="1" customWidth="1"/>
    <col min="2162" max="2162" width="36.5703125" bestFit="1" customWidth="1"/>
    <col min="2163" max="2163" width="33" bestFit="1" customWidth="1"/>
    <col min="2164" max="2164" width="30.28515625" bestFit="1" customWidth="1"/>
    <col min="2165" max="2165" width="32" bestFit="1" customWidth="1"/>
    <col min="2166" max="2166" width="32.42578125" bestFit="1" customWidth="1"/>
    <col min="2167" max="2167" width="36.28515625" bestFit="1" customWidth="1"/>
    <col min="2168" max="2168" width="33.5703125" bestFit="1" customWidth="1"/>
    <col min="2169" max="2169" width="30.28515625" bestFit="1" customWidth="1"/>
    <col min="2170" max="2170" width="29.28515625" bestFit="1" customWidth="1"/>
    <col min="2171" max="2171" width="29.85546875" bestFit="1" customWidth="1"/>
    <col min="2172" max="2172" width="33.5703125" bestFit="1" customWidth="1"/>
    <col min="2173" max="2173" width="30.5703125" bestFit="1" customWidth="1"/>
    <col min="2174" max="2174" width="27.42578125" bestFit="1" customWidth="1"/>
    <col min="2175" max="2175" width="29.28515625" bestFit="1" customWidth="1"/>
    <col min="2176" max="2176" width="30.85546875" bestFit="1" customWidth="1"/>
    <col min="2177" max="2177" width="34.140625" bestFit="1" customWidth="1"/>
    <col min="2178" max="2178" width="32" bestFit="1" customWidth="1"/>
    <col min="2179" max="2179" width="28.42578125" bestFit="1" customWidth="1"/>
    <col min="2180" max="2181" width="30.5703125" bestFit="1" customWidth="1"/>
    <col min="2182" max="2182" width="34.7109375" bestFit="1" customWidth="1"/>
    <col min="2183" max="2183" width="32" bestFit="1" customWidth="1"/>
    <col min="2184" max="2184" width="29" bestFit="1" customWidth="1"/>
    <col min="2185" max="2185" width="31.140625" bestFit="1" customWidth="1"/>
    <col min="2186" max="2186" width="31.42578125" bestFit="1" customWidth="1"/>
    <col min="2187" max="2187" width="34.85546875" bestFit="1" customWidth="1"/>
    <col min="2188" max="2188" width="32.42578125" bestFit="1" customWidth="1"/>
    <col min="2189" max="2189" width="28.7109375" bestFit="1" customWidth="1"/>
    <col min="2190" max="2190" width="31.140625" bestFit="1" customWidth="1"/>
    <col min="2191" max="2191" width="30.85546875" bestFit="1" customWidth="1"/>
    <col min="2192" max="2192" width="33.28515625" bestFit="1" customWidth="1"/>
    <col min="2193" max="2193" width="31.140625" bestFit="1" customWidth="1"/>
    <col min="2194" max="2194" width="27.5703125" bestFit="1" customWidth="1"/>
    <col min="2195" max="2196" width="29.85546875" bestFit="1" customWidth="1"/>
    <col min="2197" max="2197" width="33.85546875" bestFit="1" customWidth="1"/>
    <col min="2198" max="2198" width="31.140625" bestFit="1" customWidth="1"/>
    <col min="2199" max="2199" width="28.7109375" bestFit="1" customWidth="1"/>
    <col min="2200" max="2200" width="30.85546875" bestFit="1" customWidth="1"/>
    <col min="2201" max="2201" width="31.140625" bestFit="1" customWidth="1"/>
    <col min="2202" max="2202" width="34.7109375" bestFit="1" customWidth="1"/>
    <col min="2203" max="2203" width="32.28515625" bestFit="1" customWidth="1"/>
    <col min="2204" max="2204" width="28.42578125" bestFit="1" customWidth="1"/>
    <col min="2205" max="2205" width="31.42578125" bestFit="1" customWidth="1"/>
    <col min="2206" max="2206" width="31.140625" bestFit="1" customWidth="1"/>
    <col min="2207" max="2207" width="35.7109375" bestFit="1" customWidth="1"/>
    <col min="2208" max="2208" width="32.7109375" bestFit="1" customWidth="1"/>
    <col min="2209" max="2209" width="29.28515625" bestFit="1" customWidth="1"/>
    <col min="2210" max="2210" width="31.140625" bestFit="1" customWidth="1"/>
    <col min="2211" max="2211" width="31.7109375" bestFit="1" customWidth="1"/>
    <col min="2212" max="2212" width="35.7109375" bestFit="1" customWidth="1"/>
    <col min="2213" max="2213" width="32.7109375" bestFit="1" customWidth="1"/>
    <col min="2214" max="2214" width="26.5703125" bestFit="1" customWidth="1"/>
    <col min="2215" max="2216" width="29" bestFit="1" customWidth="1"/>
    <col min="2217" max="2217" width="33.28515625" bestFit="1" customWidth="1"/>
    <col min="2218" max="2218" width="30.28515625" bestFit="1" customWidth="1"/>
    <col min="2219" max="2219" width="27.140625" bestFit="1" customWidth="1"/>
    <col min="2220" max="2220" width="29.85546875" bestFit="1" customWidth="1"/>
    <col min="2221" max="2221" width="30.5703125" bestFit="1" customWidth="1"/>
    <col min="2222" max="2222" width="34.42578125" bestFit="1" customWidth="1"/>
    <col min="2223" max="2223" width="31.7109375" bestFit="1" customWidth="1"/>
    <col min="2224" max="2224" width="27.85546875" bestFit="1" customWidth="1"/>
    <col min="2225" max="2225" width="30.28515625" bestFit="1" customWidth="1"/>
    <col min="2226" max="2226" width="30.5703125" bestFit="1" customWidth="1"/>
    <col min="2227" max="2227" width="34.85546875" bestFit="1" customWidth="1"/>
    <col min="2228" max="2228" width="31.7109375" bestFit="1" customWidth="1"/>
    <col min="2229" max="2229" width="28.7109375" bestFit="1" customWidth="1"/>
    <col min="2230" max="2230" width="30.5703125" bestFit="1" customWidth="1"/>
    <col min="2231" max="2231" width="31.140625" bestFit="1" customWidth="1"/>
    <col min="2232" max="2232" width="34.7109375" bestFit="1" customWidth="1"/>
    <col min="2233" max="2233" width="32.28515625" bestFit="1" customWidth="1"/>
    <col min="2234" max="2234" width="28.7109375" bestFit="1" customWidth="1"/>
    <col min="2235" max="2235" width="32.42578125" bestFit="1" customWidth="1"/>
    <col min="2236" max="2236" width="33.28515625" bestFit="1" customWidth="1"/>
    <col min="2237" max="2237" width="37.28515625" bestFit="1" customWidth="1"/>
    <col min="2238" max="2238" width="34.42578125" bestFit="1" customWidth="1"/>
    <col min="2239" max="2239" width="30.85546875" bestFit="1" customWidth="1"/>
    <col min="2240" max="2240" width="33" bestFit="1" customWidth="1"/>
    <col min="2241" max="2241" width="33.28515625" bestFit="1" customWidth="1"/>
    <col min="2242" max="2242" width="38.42578125" bestFit="1" customWidth="1"/>
    <col min="2243" max="2243" width="34.85546875" bestFit="1" customWidth="1"/>
    <col min="2244" max="2244" width="32.28515625" bestFit="1" customWidth="1"/>
    <col min="2245" max="2245" width="33.85546875" bestFit="1" customWidth="1"/>
    <col min="2246" max="2246" width="34.42578125" bestFit="1" customWidth="1"/>
    <col min="2247" max="2247" width="38.140625" bestFit="1" customWidth="1"/>
    <col min="2248" max="2248" width="35.7109375" bestFit="1" customWidth="1"/>
    <col min="2249" max="2249" width="32.28515625" bestFit="1" customWidth="1"/>
    <col min="2250" max="2250" width="34.7109375" bestFit="1" customWidth="1"/>
    <col min="2251" max="2251" width="34.85546875" bestFit="1" customWidth="1"/>
    <col min="2252" max="2252" width="39" bestFit="1" customWidth="1"/>
    <col min="2253" max="2253" width="36" bestFit="1" customWidth="1"/>
    <col min="2254" max="2254" width="32.7109375" bestFit="1" customWidth="1"/>
    <col min="2255" max="2255" width="34.7109375" bestFit="1" customWidth="1"/>
    <col min="2256" max="2256" width="34.85546875" bestFit="1" customWidth="1"/>
    <col min="2257" max="2258" width="38.42578125" bestFit="1" customWidth="1"/>
    <col min="2259" max="2259" width="35.7109375" bestFit="1" customWidth="1"/>
    <col min="2260" max="2260" width="37.28515625" bestFit="1" customWidth="1"/>
    <col min="2261" max="2261" width="37.85546875" bestFit="1" customWidth="1"/>
    <col min="2262" max="2262" width="41.7109375" bestFit="1" customWidth="1"/>
    <col min="2263" max="2263" width="39" bestFit="1" customWidth="1"/>
    <col min="2264" max="2264" width="35.7109375" bestFit="1" customWidth="1"/>
    <col min="2265" max="2265" width="38.7109375" bestFit="1" customWidth="1"/>
    <col min="2266" max="2266" width="39" bestFit="1" customWidth="1"/>
    <col min="2267" max="2267" width="43" bestFit="1" customWidth="1"/>
    <col min="2268" max="2268" width="39.7109375" bestFit="1" customWidth="1"/>
    <col min="2269" max="2269" width="36.85546875" bestFit="1" customWidth="1"/>
    <col min="2270" max="2270" width="38.7109375" bestFit="1" customWidth="1"/>
    <col min="2271" max="2271" width="39.42578125" bestFit="1" customWidth="1"/>
    <col min="2272" max="2272" width="43" bestFit="1" customWidth="1"/>
    <col min="2273" max="2273" width="40.5703125" bestFit="1" customWidth="1"/>
    <col min="2274" max="2274" width="37.28515625" bestFit="1" customWidth="1"/>
    <col min="2275" max="2276" width="39.28515625" bestFit="1" customWidth="1"/>
    <col min="2277" max="2277" width="43.5703125" bestFit="1" customWidth="1"/>
    <col min="2278" max="2278" width="40.5703125" bestFit="1" customWidth="1"/>
    <col min="2279" max="2279" width="37.28515625" bestFit="1" customWidth="1"/>
    <col min="2280" max="2280" width="34.42578125" bestFit="1" customWidth="1"/>
    <col min="2281" max="2281" width="34.7109375" bestFit="1" customWidth="1"/>
    <col min="2282" max="2282" width="38.42578125" bestFit="1" customWidth="1"/>
    <col min="2283" max="2283" width="36" bestFit="1" customWidth="1"/>
    <col min="2284" max="2284" width="32.28515625" bestFit="1" customWidth="1"/>
    <col min="2285" max="2285" width="35.7109375" bestFit="1" customWidth="1"/>
    <col min="2286" max="2286" width="35.42578125" bestFit="1" customWidth="1"/>
    <col min="2287" max="2287" width="39.7109375" bestFit="1" customWidth="1"/>
    <col min="2288" max="2288" width="37" bestFit="1" customWidth="1"/>
    <col min="2289" max="2289" width="33.5703125" bestFit="1" customWidth="1"/>
    <col min="2290" max="2290" width="35.42578125" bestFit="1" customWidth="1"/>
    <col min="2291" max="2291" width="36" bestFit="1" customWidth="1"/>
    <col min="2292" max="2292" width="39.7109375" bestFit="1" customWidth="1"/>
    <col min="2293" max="2293" width="37.5703125" bestFit="1" customWidth="1"/>
    <col min="2294" max="2294" width="33.5703125" bestFit="1" customWidth="1"/>
    <col min="2295" max="2296" width="36.28515625" bestFit="1" customWidth="1"/>
    <col min="2297" max="2297" width="40.28515625" bestFit="1" customWidth="1"/>
    <col min="2298" max="2298" width="37.28515625" bestFit="1" customWidth="1"/>
    <col min="2299" max="2299" width="34.140625" bestFit="1" customWidth="1"/>
    <col min="2300" max="2300" width="35.7109375" bestFit="1" customWidth="1"/>
    <col min="2301" max="2301" width="36.5703125" bestFit="1" customWidth="1"/>
    <col min="2302" max="2302" width="41.140625" bestFit="1" customWidth="1"/>
    <col min="2303" max="2303" width="38.140625" bestFit="1" customWidth="1"/>
    <col min="2304" max="2304" width="34.7109375" bestFit="1" customWidth="1"/>
    <col min="2305" max="2305" width="36.5703125" bestFit="1" customWidth="1"/>
    <col min="2306" max="2306" width="37" bestFit="1" customWidth="1"/>
    <col min="2307" max="2307" width="41.140625" bestFit="1" customWidth="1"/>
    <col min="2308" max="2308" width="39.28515625" bestFit="1" customWidth="1"/>
    <col min="2309" max="2309" width="35.42578125" bestFit="1" customWidth="1"/>
    <col min="2310" max="2311" width="37.85546875" bestFit="1" customWidth="1"/>
    <col min="2312" max="2312" width="42.140625" bestFit="1" customWidth="1"/>
    <col min="2313" max="2313" width="39" bestFit="1" customWidth="1"/>
    <col min="2314" max="2314" width="36" bestFit="1" customWidth="1"/>
    <col min="2315" max="2315" width="37.85546875" bestFit="1" customWidth="1"/>
    <col min="2316" max="2316" width="38.7109375" bestFit="1" customWidth="1"/>
    <col min="2317" max="2317" width="42.7109375" bestFit="1" customWidth="1"/>
    <col min="2318" max="2318" width="39.7109375" bestFit="1" customWidth="1"/>
    <col min="2319" max="2319" width="36.28515625" bestFit="1" customWidth="1"/>
    <col min="2320" max="2320" width="38.42578125" bestFit="1" customWidth="1"/>
    <col min="2321" max="2321" width="38.7109375" bestFit="1" customWidth="1"/>
    <col min="2322" max="2322" width="42.7109375" bestFit="1" customWidth="1"/>
    <col min="2323" max="2323" width="37.28515625" bestFit="1" customWidth="1"/>
    <col min="2324" max="2324" width="34.42578125" bestFit="1" customWidth="1"/>
    <col min="2325" max="2325" width="36.28515625" bestFit="1" customWidth="1"/>
    <col min="2326" max="2326" width="36.85546875" bestFit="1" customWidth="1"/>
    <col min="2327" max="2327" width="40.28515625" bestFit="1" customWidth="1"/>
    <col min="2328" max="2328" width="37.85546875" bestFit="1" customWidth="1"/>
    <col min="2329" max="2329" width="34.42578125" bestFit="1" customWidth="1"/>
    <col min="2330" max="2330" width="37.5703125" bestFit="1" customWidth="1"/>
    <col min="2331" max="2331" width="37.85546875" bestFit="1" customWidth="1"/>
    <col min="2332" max="2332" width="41.85546875" bestFit="1" customWidth="1"/>
    <col min="2333" max="2333" width="38.7109375" bestFit="1" customWidth="1"/>
    <col min="2334" max="2334" width="35.7109375" bestFit="1" customWidth="1"/>
    <col min="2335" max="2335" width="37.5703125" bestFit="1" customWidth="1"/>
    <col min="2336" max="2336" width="38.42578125" bestFit="1" customWidth="1"/>
    <col min="2337" max="2337" width="41.85546875" bestFit="1" customWidth="1"/>
    <col min="2338" max="2338" width="39.42578125" bestFit="1" customWidth="1"/>
    <col min="2339" max="2339" width="36.28515625" bestFit="1" customWidth="1"/>
    <col min="2340" max="2340" width="38.140625" bestFit="1" customWidth="1"/>
    <col min="2341" max="2341" width="42.42578125" bestFit="1" customWidth="1"/>
    <col min="2342" max="2342" width="39.42578125" bestFit="1" customWidth="1"/>
    <col min="2343" max="2343" width="36.28515625" bestFit="1" customWidth="1"/>
    <col min="2344" max="2344" width="33.5703125" bestFit="1" customWidth="1"/>
    <col min="2345" max="2345" width="37.5703125" bestFit="1" customWidth="1"/>
    <col min="2346" max="2346" width="34.42578125" bestFit="1" customWidth="1"/>
    <col min="2347" max="2347" width="31.42578125" bestFit="1" customWidth="1"/>
    <col min="2348" max="2348" width="33.28515625" bestFit="1" customWidth="1"/>
    <col min="2349" max="2349" width="34.7109375" bestFit="1" customWidth="1"/>
    <col min="2350" max="2350" width="38.140625" bestFit="1" customWidth="1"/>
    <col min="2351" max="2351" width="36" bestFit="1" customWidth="1"/>
    <col min="2352" max="2352" width="32.42578125" bestFit="1" customWidth="1"/>
    <col min="2353" max="2354" width="34.42578125" bestFit="1" customWidth="1"/>
    <col min="2355" max="2355" width="38.7109375" bestFit="1" customWidth="1"/>
    <col min="2356" max="2356" width="36" bestFit="1" customWidth="1"/>
    <col min="2357" max="2357" width="33" bestFit="1" customWidth="1"/>
    <col min="2358" max="2358" width="34.85546875" bestFit="1" customWidth="1"/>
    <col min="2359" max="2359" width="35.42578125" bestFit="1" customWidth="1"/>
    <col min="2360" max="2360" width="39" bestFit="1" customWidth="1"/>
    <col min="2361" max="2361" width="36.5703125" bestFit="1" customWidth="1"/>
    <col min="2362" max="2362" width="32.7109375" bestFit="1" customWidth="1"/>
    <col min="2363" max="2363" width="34.85546875" bestFit="1" customWidth="1"/>
    <col min="2364" max="2364" width="34.7109375" bestFit="1" customWidth="1"/>
    <col min="2365" max="2365" width="38.7109375" bestFit="1" customWidth="1"/>
    <col min="2366" max="2366" width="36.5703125" bestFit="1" customWidth="1"/>
    <col min="2367" max="2367" width="33" bestFit="1" customWidth="1"/>
    <col min="2368" max="2369" width="34.85546875" bestFit="1" customWidth="1"/>
    <col min="2370" max="2370" width="39.28515625" bestFit="1" customWidth="1"/>
    <col min="2371" max="2371" width="36.5703125" bestFit="1" customWidth="1"/>
    <col min="2372" max="2372" width="34.140625" bestFit="1" customWidth="1"/>
    <col min="2373" max="2373" width="36.28515625" bestFit="1" customWidth="1"/>
    <col min="2374" max="2374" width="36.5703125" bestFit="1" customWidth="1"/>
    <col min="2375" max="2375" width="40" bestFit="1" customWidth="1"/>
    <col min="2376" max="2376" width="37.5703125" bestFit="1" customWidth="1"/>
    <col min="2377" max="2377" width="33.85546875" bestFit="1" customWidth="1"/>
    <col min="2378" max="2378" width="36.85546875" bestFit="1" customWidth="1"/>
    <col min="2379" max="2379" width="36.5703125" bestFit="1" customWidth="1"/>
    <col min="2380" max="2380" width="41.140625" bestFit="1" customWidth="1"/>
    <col min="2381" max="2381" width="38.140625" bestFit="1" customWidth="1"/>
    <col min="2382" max="2382" width="34.7109375" bestFit="1" customWidth="1"/>
    <col min="2383" max="2383" width="36.5703125" bestFit="1" customWidth="1"/>
    <col min="2384" max="2384" width="37" bestFit="1" customWidth="1"/>
    <col min="2385" max="2385" width="35.42578125" bestFit="1" customWidth="1"/>
    <col min="2386" max="2386" width="33" bestFit="1" customWidth="1"/>
    <col min="2387" max="2387" width="29.85546875" bestFit="1" customWidth="1"/>
    <col min="2388" max="2389" width="31.7109375" bestFit="1" customWidth="1"/>
    <col min="2390" max="2390" width="36" bestFit="1" customWidth="1"/>
    <col min="2391" max="2391" width="33" bestFit="1" customWidth="1"/>
    <col min="2392" max="2392" width="30.85546875" bestFit="1" customWidth="1"/>
    <col min="2393" max="2393" width="32.7109375" bestFit="1" customWidth="1"/>
    <col min="2394" max="2394" width="33" bestFit="1" customWidth="1"/>
    <col min="2395" max="2395" width="36.85546875" bestFit="1" customWidth="1"/>
    <col min="2396" max="2396" width="34.140625" bestFit="1" customWidth="1"/>
    <col min="2397" max="2397" width="30.5703125" bestFit="1" customWidth="1"/>
    <col min="2398" max="2398" width="33.28515625" bestFit="1" customWidth="1"/>
    <col min="2399" max="2399" width="33" bestFit="1" customWidth="1"/>
    <col min="2400" max="2400" width="37.5703125" bestFit="1" customWidth="1"/>
    <col min="2401" max="2401" width="34.7109375" bestFit="1" customWidth="1"/>
    <col min="2402" max="2402" width="31.42578125" bestFit="1" customWidth="1"/>
    <col min="2403" max="2403" width="33" bestFit="1" customWidth="1"/>
    <col min="2404" max="2404" width="33.5703125" bestFit="1" customWidth="1"/>
    <col min="2405" max="2405" width="37.5703125" bestFit="1" customWidth="1"/>
    <col min="2406" max="2406" width="34.7109375" bestFit="1" customWidth="1"/>
    <col min="2407" max="2407" width="30.85546875" bestFit="1" customWidth="1"/>
    <col min="2408" max="2408" width="30.28515625" bestFit="1" customWidth="1"/>
    <col min="2409" max="2409" width="30.5703125" bestFit="1" customWidth="1"/>
    <col min="2410" max="2410" width="34.140625" bestFit="1" customWidth="1"/>
    <col min="2411" max="2411" width="31.7109375" bestFit="1" customWidth="1"/>
    <col min="2412" max="2412" width="27.85546875" bestFit="1" customWidth="1"/>
    <col min="2413" max="2413" width="31.42578125" bestFit="1" customWidth="1"/>
    <col min="2414" max="2414" width="31.140625" bestFit="1" customWidth="1"/>
    <col min="2415" max="2415" width="35.7109375" bestFit="1" customWidth="1"/>
    <col min="2416" max="2416" width="32.7109375" bestFit="1" customWidth="1"/>
    <col min="2417" max="2417" width="31.140625" bestFit="1" customWidth="1"/>
    <col min="2418" max="2418" width="31.7109375" bestFit="1" customWidth="1"/>
    <col min="2419" max="2419" width="35.7109375" bestFit="1" customWidth="1"/>
    <col min="2420" max="2420" width="33.28515625" bestFit="1" customWidth="1"/>
    <col min="2421" max="2421" width="29.28515625" bestFit="1" customWidth="1"/>
    <col min="2422" max="2423" width="32" bestFit="1" customWidth="1"/>
    <col min="2424" max="2424" width="36.28515625" bestFit="1" customWidth="1"/>
    <col min="2425" max="2425" width="33" bestFit="1" customWidth="1"/>
    <col min="2426" max="2426" width="30" bestFit="1" customWidth="1"/>
    <col min="2427" max="2427" width="28.42578125" bestFit="1" customWidth="1"/>
    <col min="2428" max="2428" width="29.28515625" bestFit="1" customWidth="1"/>
    <col min="2429" max="2429" width="33.28515625" bestFit="1" customWidth="1"/>
    <col min="2430" max="2430" width="30.5703125" bestFit="1" customWidth="1"/>
    <col min="2431" max="2431" width="26.85546875" bestFit="1" customWidth="1"/>
    <col min="2432" max="2432" width="29" bestFit="1" customWidth="1"/>
    <col min="2433" max="2433" width="29.28515625" bestFit="1" customWidth="1"/>
    <col min="2434" max="2434" width="34.42578125" bestFit="1" customWidth="1"/>
    <col min="2435" max="2435" width="31.140625" bestFit="1" customWidth="1"/>
    <col min="2436" max="2436" width="28.140625" bestFit="1" customWidth="1"/>
    <col min="2437" max="2437" width="30" bestFit="1" customWidth="1"/>
    <col min="2438" max="2438" width="30.5703125" bestFit="1" customWidth="1"/>
    <col min="2439" max="2439" width="34.140625" bestFit="1" customWidth="1"/>
    <col min="2440" max="2440" width="31.7109375" bestFit="1" customWidth="1"/>
    <col min="2441" max="2441" width="28.140625" bestFit="1" customWidth="1"/>
    <col min="2442" max="2442" width="30.85546875" bestFit="1" customWidth="1"/>
    <col min="2443" max="2443" width="31.140625" bestFit="1" customWidth="1"/>
    <col min="2444" max="2444" width="34.85546875" bestFit="1" customWidth="1"/>
    <col min="2445" max="2445" width="32" bestFit="1" customWidth="1"/>
    <col min="2446" max="2446" width="28.7109375" bestFit="1" customWidth="1"/>
    <col min="2447" max="2447" width="30.85546875" bestFit="1" customWidth="1"/>
    <col min="2448" max="2448" width="31.140625" bestFit="1" customWidth="1"/>
    <col min="2449" max="2449" width="34.42578125" bestFit="1" customWidth="1"/>
    <col min="2450" max="2450" width="30.28515625" bestFit="1" customWidth="1"/>
    <col min="2451" max="2451" width="27.42578125" bestFit="1" customWidth="1"/>
    <col min="2452" max="2452" width="29" bestFit="1" customWidth="1"/>
    <col min="2453" max="2453" width="29.85546875" bestFit="1" customWidth="1"/>
    <col min="2454" max="2454" width="33.28515625" bestFit="1" customWidth="1"/>
    <col min="2455" max="2455" width="30.85546875" bestFit="1" customWidth="1"/>
    <col min="2456" max="2456" width="27.42578125" bestFit="1" customWidth="1"/>
    <col min="2457" max="2457" width="30.5703125" bestFit="1" customWidth="1"/>
    <col min="2458" max="2458" width="30.85546875" bestFit="1" customWidth="1"/>
    <col min="2459" max="2459" width="34.7109375" bestFit="1" customWidth="1"/>
    <col min="2460" max="2460" width="31.7109375" bestFit="1" customWidth="1"/>
    <col min="2461" max="2461" width="28.42578125" bestFit="1" customWidth="1"/>
    <col min="2462" max="2462" width="30.5703125" bestFit="1" customWidth="1"/>
    <col min="2463" max="2463" width="31.42578125" bestFit="1" customWidth="1"/>
    <col min="2464" max="2464" width="34.7109375" bestFit="1" customWidth="1"/>
    <col min="2465" max="2465" width="32.42578125" bestFit="1" customWidth="1"/>
    <col min="2466" max="2466" width="29" bestFit="1" customWidth="1"/>
    <col min="2467" max="2468" width="31.140625" bestFit="1" customWidth="1"/>
    <col min="2469" max="2469" width="35.42578125" bestFit="1" customWidth="1"/>
    <col min="2470" max="2470" width="32.42578125" bestFit="1" customWidth="1"/>
    <col min="2471" max="2471" width="29" bestFit="1" customWidth="1"/>
    <col min="2472" max="2472" width="28.7109375" bestFit="1" customWidth="1"/>
    <col min="2473" max="2473" width="29" bestFit="1" customWidth="1"/>
    <col min="2474" max="2474" width="32.7109375" bestFit="1" customWidth="1"/>
    <col min="2475" max="2475" width="30.28515625" bestFit="1" customWidth="1"/>
    <col min="2476" max="2476" width="26.5703125" bestFit="1" customWidth="1"/>
    <col min="2477" max="2477" width="30" bestFit="1" customWidth="1"/>
    <col min="2478" max="2478" width="29.85546875" bestFit="1" customWidth="1"/>
    <col min="2479" max="2479" width="34.140625" bestFit="1" customWidth="1"/>
    <col min="2480" max="2480" width="31.42578125" bestFit="1" customWidth="1"/>
    <col min="2481" max="2481" width="27.85546875" bestFit="1" customWidth="1"/>
    <col min="2482" max="2482" width="29.85546875" bestFit="1" customWidth="1"/>
    <col min="2483" max="2483" width="30.28515625" bestFit="1" customWidth="1"/>
    <col min="2484" max="2484" width="34.140625" bestFit="1" customWidth="1"/>
    <col min="2485" max="2485" width="32" bestFit="1" customWidth="1"/>
    <col min="2486" max="2486" width="27.85546875" bestFit="1" customWidth="1"/>
    <col min="2487" max="2488" width="30.5703125" bestFit="1" customWidth="1"/>
    <col min="2489" max="2489" width="34.7109375" bestFit="1" customWidth="1"/>
    <col min="2490" max="2490" width="31.7109375" bestFit="1" customWidth="1"/>
    <col min="2491" max="2491" width="28.42578125" bestFit="1" customWidth="1"/>
    <col min="2492" max="2492" width="30" bestFit="1" customWidth="1"/>
    <col min="2493" max="2493" width="32.42578125" bestFit="1" customWidth="1"/>
    <col min="2494" max="2494" width="37" bestFit="1" customWidth="1"/>
    <col min="2495" max="2495" width="34.140625" bestFit="1" customWidth="1"/>
    <col min="2496" max="2496" width="30.85546875" bestFit="1" customWidth="1"/>
    <col min="2497" max="2497" width="32.42578125" bestFit="1" customWidth="1"/>
    <col min="2498" max="2498" width="33" bestFit="1" customWidth="1"/>
    <col min="2499" max="2499" width="37" bestFit="1" customWidth="1"/>
    <col min="2500" max="2500" width="35.42578125" bestFit="1" customWidth="1"/>
    <col min="2501" max="2501" width="31.42578125" bestFit="1" customWidth="1"/>
    <col min="2502" max="2503" width="33.85546875" bestFit="1" customWidth="1"/>
    <col min="2504" max="2504" width="38.140625" bestFit="1" customWidth="1"/>
    <col min="2505" max="2505" width="34.85546875" bestFit="1" customWidth="1"/>
    <col min="2506" max="2506" width="32" bestFit="1" customWidth="1"/>
    <col min="2507" max="2507" width="33.85546875" bestFit="1" customWidth="1"/>
    <col min="2508" max="2508" width="34.7109375" bestFit="1" customWidth="1"/>
    <col min="2509" max="2509" width="38.7109375" bestFit="1" customWidth="1"/>
    <col min="2510" max="2510" width="36" bestFit="1" customWidth="1"/>
    <col min="2511" max="2511" width="32.28515625" bestFit="1" customWidth="1"/>
    <col min="2512" max="2512" width="34.42578125" bestFit="1" customWidth="1"/>
    <col min="2513" max="2513" width="34.7109375" bestFit="1" customWidth="1"/>
    <col min="2514" max="2514" width="38.7109375" bestFit="1" customWidth="1"/>
    <col min="2515" max="2515" width="35.42578125" bestFit="1" customWidth="1"/>
    <col min="2516" max="2516" width="34.7109375" bestFit="1" customWidth="1"/>
    <col min="2517" max="2518" width="37.28515625" bestFit="1" customWidth="1"/>
    <col min="2519" max="2519" width="41.7109375" bestFit="1" customWidth="1"/>
    <col min="2520" max="2520" width="38.42578125" bestFit="1" customWidth="1"/>
    <col min="2521" max="2521" width="35.42578125" bestFit="1" customWidth="1"/>
    <col min="2522" max="2522" width="37.85546875" bestFit="1" customWidth="1"/>
    <col min="2523" max="2523" width="38.7109375" bestFit="1" customWidth="1"/>
    <col min="2524" max="2524" width="42.7109375" bestFit="1" customWidth="1"/>
    <col min="2525" max="2525" width="39.7109375" bestFit="1" customWidth="1"/>
    <col min="2526" max="2526" width="36.28515625" bestFit="1" customWidth="1"/>
    <col min="2527" max="2527" width="38.42578125" bestFit="1" customWidth="1"/>
    <col min="2528" max="2528" width="38.7109375" bestFit="1" customWidth="1"/>
    <col min="2529" max="2529" width="43.28515625" bestFit="1" customWidth="1"/>
    <col min="2530" max="2530" width="39.7109375" bestFit="1" customWidth="1"/>
    <col min="2531" max="2531" width="37" bestFit="1" customWidth="1"/>
    <col min="2532" max="2532" width="38.7109375" bestFit="1" customWidth="1"/>
    <col min="2533" max="2533" width="39.28515625" bestFit="1" customWidth="1"/>
    <col min="2534" max="2534" width="43" bestFit="1" customWidth="1"/>
    <col min="2535" max="2535" width="40.28515625" bestFit="1" customWidth="1"/>
    <col min="2536" max="2536" width="37" bestFit="1" customWidth="1"/>
    <col min="2537" max="2537" width="34.140625" bestFit="1" customWidth="1"/>
    <col min="2538" max="2538" width="34.42578125" bestFit="1" customWidth="1"/>
    <col min="2539" max="2539" width="38.42578125" bestFit="1" customWidth="1"/>
    <col min="2540" max="2540" width="35.42578125" bestFit="1" customWidth="1"/>
    <col min="2541" max="2541" width="32.28515625" bestFit="1" customWidth="1"/>
    <col min="2542" max="2542" width="34.140625" bestFit="1" customWidth="1"/>
    <col min="2543" max="2543" width="35.7109375" bestFit="1" customWidth="1"/>
    <col min="2544" max="2544" width="39" bestFit="1" customWidth="1"/>
    <col min="2545" max="2545" width="36.85546875" bestFit="1" customWidth="1"/>
    <col min="2546" max="2546" width="33.28515625" bestFit="1" customWidth="1"/>
    <col min="2547" max="2548" width="35.42578125" bestFit="1" customWidth="1"/>
    <col min="2549" max="2549" width="39.42578125" bestFit="1" customWidth="1"/>
    <col min="2550" max="2550" width="36.85546875" bestFit="1" customWidth="1"/>
    <col min="2551" max="2551" width="33.85546875" bestFit="1" customWidth="1"/>
    <col min="2552" max="2552" width="36" bestFit="1" customWidth="1"/>
    <col min="2553" max="2553" width="36.28515625" bestFit="1" customWidth="1"/>
    <col min="2554" max="2554" width="39.7109375" bestFit="1" customWidth="1"/>
    <col min="2555" max="2555" width="37.28515625" bestFit="1" customWidth="1"/>
    <col min="2556" max="2556" width="33.5703125" bestFit="1" customWidth="1"/>
    <col min="2557" max="2557" width="36" bestFit="1" customWidth="1"/>
    <col min="2558" max="2558" width="35.7109375" bestFit="1" customWidth="1"/>
    <col min="2559" max="2559" width="40" bestFit="1" customWidth="1"/>
    <col min="2560" max="2560" width="37.85546875" bestFit="1" customWidth="1"/>
    <col min="2561" max="2561" width="34.42578125" bestFit="1" customWidth="1"/>
    <col min="2562" max="2563" width="36.5703125" bestFit="1" customWidth="1"/>
    <col min="2564" max="2564" width="40.5703125" bestFit="1" customWidth="1"/>
    <col min="2565" max="2565" width="37.85546875" bestFit="1" customWidth="1"/>
    <col min="2566" max="2566" width="35.7109375" bestFit="1" customWidth="1"/>
    <col min="2567" max="2567" width="37.5703125" bestFit="1" customWidth="1"/>
    <col min="2568" max="2568" width="37.85546875" bestFit="1" customWidth="1"/>
    <col min="2569" max="2569" width="41.7109375" bestFit="1" customWidth="1"/>
    <col min="2570" max="2570" width="39" bestFit="1" customWidth="1"/>
    <col min="2571" max="2571" width="35.42578125" bestFit="1" customWidth="1"/>
    <col min="2572" max="2572" width="38.140625" bestFit="1" customWidth="1"/>
    <col min="2573" max="2573" width="37.85546875" bestFit="1" customWidth="1"/>
    <col min="2574" max="2574" width="42.42578125" bestFit="1" customWidth="1"/>
    <col min="2575" max="2575" width="39.42578125" bestFit="1" customWidth="1"/>
    <col min="2576" max="2576" width="36.28515625" bestFit="1" customWidth="1"/>
    <col min="2577" max="2577" width="37.85546875" bestFit="1" customWidth="1"/>
    <col min="2578" max="2578" width="38.42578125" bestFit="1" customWidth="1"/>
    <col min="2579" max="2579" width="42.42578125" bestFit="1" customWidth="1"/>
    <col min="2580" max="2580" width="39.42578125" bestFit="1" customWidth="1"/>
    <col min="2581" max="2581" width="33.5703125" bestFit="1" customWidth="1"/>
    <col min="2582" max="2583" width="36.28515625" bestFit="1" customWidth="1"/>
    <col min="2584" max="2584" width="40.28515625" bestFit="1" customWidth="1"/>
    <col min="2585" max="2585" width="37.28515625" bestFit="1" customWidth="1"/>
    <col min="2586" max="2586" width="34.140625" bestFit="1" customWidth="1"/>
    <col min="2587" max="2587" width="36.85546875" bestFit="1" customWidth="1"/>
    <col min="2588" max="2588" width="37.5703125" bestFit="1" customWidth="1"/>
    <col min="2589" max="2589" width="41.7109375" bestFit="1" customWidth="1"/>
    <col min="2590" max="2590" width="38.7109375" bestFit="1" customWidth="1"/>
    <col min="2591" max="2591" width="34.85546875" bestFit="1" customWidth="1"/>
    <col min="2592" max="2592" width="37.28515625" bestFit="1" customWidth="1"/>
    <col min="2593" max="2593" width="37.5703125" bestFit="1" customWidth="1"/>
    <col min="2594" max="2594" width="42.140625" bestFit="1" customWidth="1"/>
    <col min="2595" max="2595" width="38.7109375" bestFit="1" customWidth="1"/>
    <col min="2596" max="2596" width="36" bestFit="1" customWidth="1"/>
    <col min="2597" max="2597" width="38.140625" bestFit="1" customWidth="1"/>
    <col min="2598" max="2598" width="41.85546875" bestFit="1" customWidth="1"/>
    <col min="2599" max="2599" width="39.28515625" bestFit="1" customWidth="1"/>
    <col min="2600" max="2600" width="36" bestFit="1" customWidth="1"/>
    <col min="2601" max="2601" width="33.85546875" bestFit="1" customWidth="1"/>
    <col min="2602" max="2602" width="37.85546875" bestFit="1" customWidth="1"/>
    <col min="2603" max="2603" width="34.85546875" bestFit="1" customWidth="1"/>
    <col min="2604" max="2604" width="31.42578125" bestFit="1" customWidth="1"/>
    <col min="2605" max="2605" width="33.5703125" bestFit="1" customWidth="1"/>
    <col min="2606" max="2606" width="33.85546875" bestFit="1" customWidth="1"/>
    <col min="2607" max="2607" width="39" bestFit="1" customWidth="1"/>
    <col min="2608" max="2608" width="35.7109375" bestFit="1" customWidth="1"/>
    <col min="2609" max="2609" width="32.7109375" bestFit="1" customWidth="1"/>
    <col min="2610" max="2610" width="34.42578125" bestFit="1" customWidth="1"/>
    <col min="2611" max="2611" width="34.85546875" bestFit="1" customWidth="1"/>
    <col min="2612" max="2612" width="38.7109375" bestFit="1" customWidth="1"/>
    <col min="2613" max="2613" width="36.28515625" bestFit="1" customWidth="1"/>
    <col min="2614" max="2614" width="32.7109375" bestFit="1" customWidth="1"/>
    <col min="2615" max="2615" width="35.42578125" bestFit="1" customWidth="1"/>
    <col min="2616" max="2616" width="35.7109375" bestFit="1" customWidth="1"/>
    <col min="2617" max="2617" width="39.42578125" bestFit="1" customWidth="1"/>
    <col min="2618" max="2618" width="36.5703125" bestFit="1" customWidth="1"/>
    <col min="2619" max="2619" width="33.28515625" bestFit="1" customWidth="1"/>
    <col min="2620" max="2620" width="35.42578125" bestFit="1" customWidth="1"/>
    <col min="2621" max="2621" width="35.7109375" bestFit="1" customWidth="1"/>
    <col min="2622" max="2622" width="39" bestFit="1" customWidth="1"/>
    <col min="2623" max="2623" width="36.28515625" bestFit="1" customWidth="1"/>
    <col min="2624" max="2624" width="33.28515625" bestFit="1" customWidth="1"/>
    <col min="2625" max="2625" width="34.85546875" bestFit="1" customWidth="1"/>
    <col min="2626" max="2626" width="35.7109375" bestFit="1" customWidth="1"/>
    <col min="2627" max="2627" width="39.28515625" bestFit="1" customWidth="1"/>
    <col min="2628" max="2628" width="36.85546875" bestFit="1" customWidth="1"/>
    <col min="2629" max="2629" width="33.28515625" bestFit="1" customWidth="1"/>
    <col min="2630" max="2630" width="36.5703125" bestFit="1" customWidth="1"/>
    <col min="2631" max="2631" width="36.85546875" bestFit="1" customWidth="1"/>
    <col min="2632" max="2632" width="40.5703125" bestFit="1" customWidth="1"/>
    <col min="2633" max="2633" width="37.5703125" bestFit="1" customWidth="1"/>
    <col min="2634" max="2634" width="34.42578125" bestFit="1" customWidth="1"/>
    <col min="2635" max="2635" width="36.5703125" bestFit="1" customWidth="1"/>
    <col min="2636" max="2636" width="37.28515625" bestFit="1" customWidth="1"/>
    <col min="2637" max="2637" width="40.5703125" bestFit="1" customWidth="1"/>
    <col min="2638" max="2638" width="38.42578125" bestFit="1" customWidth="1"/>
    <col min="2639" max="2639" width="34.85546875" bestFit="1" customWidth="1"/>
    <col min="2640" max="2641" width="37" bestFit="1" customWidth="1"/>
    <col min="2642" max="2642" width="41.42578125" bestFit="1" customWidth="1"/>
    <col min="2643" max="2643" width="32.7109375" bestFit="1" customWidth="1"/>
    <col min="2644" max="2644" width="30" bestFit="1" customWidth="1"/>
    <col min="2645" max="2645" width="31.7109375" bestFit="1" customWidth="1"/>
    <col min="2646" max="2646" width="32.28515625" bestFit="1" customWidth="1"/>
    <col min="2647" max="2647" width="36" bestFit="1" customWidth="1"/>
    <col min="2648" max="2648" width="33.28515625" bestFit="1" customWidth="1"/>
    <col min="2649" max="2649" width="30" bestFit="1" customWidth="1"/>
    <col min="2650" max="2650" width="33" bestFit="1" customWidth="1"/>
    <col min="2651" max="2651" width="33.28515625" bestFit="1" customWidth="1"/>
    <col min="2652" max="2652" width="37.28515625" bestFit="1" customWidth="1"/>
    <col min="2653" max="2653" width="34.140625" bestFit="1" customWidth="1"/>
    <col min="2654" max="2654" width="31.140625" bestFit="1" customWidth="1"/>
    <col min="2655" max="2655" width="33" bestFit="1" customWidth="1"/>
    <col min="2656" max="2656" width="33.85546875" bestFit="1" customWidth="1"/>
    <col min="2657" max="2657" width="37.28515625" bestFit="1" customWidth="1"/>
    <col min="2658" max="2658" width="34.85546875" bestFit="1" customWidth="1"/>
    <col min="2659" max="2659" width="31.7109375" bestFit="1" customWidth="1"/>
    <col min="2660" max="2661" width="33.5703125" bestFit="1" customWidth="1"/>
    <col min="2662" max="2662" width="37.85546875" bestFit="1" customWidth="1"/>
    <col min="2663" max="2663" width="34.85546875" bestFit="1" customWidth="1"/>
    <col min="2664" max="2664" width="30.5703125" bestFit="1" customWidth="1"/>
    <col min="2665" max="2665" width="30.85546875" bestFit="1" customWidth="1"/>
    <col min="2666" max="2666" width="34.7109375" bestFit="1" customWidth="1"/>
    <col min="2667" max="2667" width="31.7109375" bestFit="1" customWidth="1"/>
    <col min="2668" max="2668" width="28.42578125" bestFit="1" customWidth="1"/>
    <col min="2669" max="2669" width="30.5703125" bestFit="1" customWidth="1"/>
    <col min="2670" max="2670" width="32" bestFit="1" customWidth="1"/>
    <col min="2671" max="2671" width="35.42578125" bestFit="1" customWidth="1"/>
    <col min="2672" max="2672" width="33" bestFit="1" customWidth="1"/>
    <col min="2673" max="2673" width="29.85546875" bestFit="1" customWidth="1"/>
    <col min="2674" max="2675" width="31.7109375" bestFit="1" customWidth="1"/>
    <col min="2676" max="2676" width="36" bestFit="1" customWidth="1"/>
    <col min="2677" max="2677" width="33" bestFit="1" customWidth="1"/>
    <col min="2678" max="2678" width="30.28515625" bestFit="1" customWidth="1"/>
    <col min="2679" max="2679" width="32.28515625" bestFit="1" customWidth="1"/>
    <col min="2680" max="2680" width="32.42578125" bestFit="1" customWidth="1"/>
    <col min="2681" max="2681" width="36.28515625" bestFit="1" customWidth="1"/>
    <col min="2682" max="2682" width="33.5703125" bestFit="1" customWidth="1"/>
    <col min="2683" max="2683" width="30" bestFit="1" customWidth="1"/>
    <col min="2684" max="2684" width="32.28515625" bestFit="1" customWidth="1"/>
    <col min="2685" max="2685" width="29" bestFit="1" customWidth="1"/>
    <col min="2686" max="2686" width="33.5703125" bestFit="1" customWidth="1"/>
    <col min="2687" max="2687" width="30.85546875" bestFit="1" customWidth="1"/>
    <col min="2688" max="2688" width="27.42578125" bestFit="1" customWidth="1"/>
    <col min="2689" max="2689" width="29" bestFit="1" customWidth="1"/>
    <col min="2690" max="2690" width="29.85546875" bestFit="1" customWidth="1"/>
    <col min="2691" max="2691" width="33.5703125" bestFit="1" customWidth="1"/>
    <col min="2692" max="2692" width="32" bestFit="1" customWidth="1"/>
    <col min="2693" max="2693" width="27.85546875" bestFit="1" customWidth="1"/>
    <col min="2694" max="2695" width="30.5703125" bestFit="1" customWidth="1"/>
    <col min="2696" max="2696" width="34.7109375" bestFit="1" customWidth="1"/>
    <col min="2697" max="2697" width="31.7109375" bestFit="1" customWidth="1"/>
    <col min="2698" max="2698" width="28.42578125" bestFit="1" customWidth="1"/>
    <col min="2699" max="2699" width="30.5703125" bestFit="1" customWidth="1"/>
    <col min="2700" max="2700" width="31.42578125" bestFit="1" customWidth="1"/>
    <col min="2701" max="2701" width="35.42578125" bestFit="1" customWidth="1"/>
    <col min="2702" max="2702" width="32.42578125" bestFit="1" customWidth="1"/>
    <col min="2703" max="2703" width="28.7109375" bestFit="1" customWidth="1"/>
    <col min="2704" max="2704" width="31.140625" bestFit="1" customWidth="1"/>
    <col min="2705" max="2705" width="31.42578125" bestFit="1" customWidth="1"/>
    <col min="2706" max="2706" width="35.42578125" bestFit="1" customWidth="1"/>
    <col min="2707" max="2707" width="32" bestFit="1" customWidth="1"/>
    <col min="2708" max="2708" width="27.140625" bestFit="1" customWidth="1"/>
    <col min="2709" max="2710" width="29.85546875" bestFit="1" customWidth="1"/>
    <col min="2711" max="2711" width="33.85546875" bestFit="1" customWidth="1"/>
    <col min="2712" max="2712" width="30.85546875" bestFit="1" customWidth="1"/>
    <col min="2713" max="2713" width="27.5703125" bestFit="1" customWidth="1"/>
    <col min="2714" max="2714" width="30.28515625" bestFit="1" customWidth="1"/>
    <col min="2715" max="2715" width="31.140625" bestFit="1" customWidth="1"/>
    <col min="2716" max="2716" width="34.85546875" bestFit="1" customWidth="1"/>
    <col min="2717" max="2717" width="32.28515625" bestFit="1" customWidth="1"/>
    <col min="2718" max="2718" width="28.42578125" bestFit="1" customWidth="1"/>
    <col min="2719" max="2719" width="30.85546875" bestFit="1" customWidth="1"/>
    <col min="2720" max="2720" width="31.140625" bestFit="1" customWidth="1"/>
    <col min="2721" max="2721" width="35.7109375" bestFit="1" customWidth="1"/>
    <col min="2722" max="2722" width="32.28515625" bestFit="1" customWidth="1"/>
    <col min="2723" max="2723" width="29.28515625" bestFit="1" customWidth="1"/>
    <col min="2724" max="2724" width="31.140625" bestFit="1" customWidth="1"/>
    <col min="2725" max="2725" width="31.7109375" bestFit="1" customWidth="1"/>
    <col min="2726" max="2726" width="35.42578125" bestFit="1" customWidth="1"/>
    <col min="2727" max="2727" width="32.7109375" bestFit="1" customWidth="1"/>
    <col min="2728" max="2728" width="29.28515625" bestFit="1" customWidth="1"/>
    <col min="2729" max="2729" width="29" bestFit="1" customWidth="1"/>
    <col min="2730" max="2730" width="29.28515625" bestFit="1" customWidth="1"/>
    <col min="2731" max="2731" width="33.28515625" bestFit="1" customWidth="1"/>
    <col min="2732" max="2732" width="30.28515625" bestFit="1" customWidth="1"/>
    <col min="2733" max="2733" width="27.140625" bestFit="1" customWidth="1"/>
    <col min="2734" max="2734" width="29" bestFit="1" customWidth="1"/>
    <col min="2735" max="2735" width="30.5703125" bestFit="1" customWidth="1"/>
    <col min="2736" max="2736" width="33.85546875" bestFit="1" customWidth="1"/>
    <col min="2737" max="2737" width="31.7109375" bestFit="1" customWidth="1"/>
    <col min="2738" max="2738" width="28.140625" bestFit="1" customWidth="1"/>
    <col min="2739" max="2740" width="30.28515625" bestFit="1" customWidth="1"/>
    <col min="2741" max="2741" width="34.42578125" bestFit="1" customWidth="1"/>
    <col min="2742" max="2742" width="31.7109375" bestFit="1" customWidth="1"/>
    <col min="2743" max="2743" width="28.7109375" bestFit="1" customWidth="1"/>
    <col min="2744" max="2744" width="30.85546875" bestFit="1" customWidth="1"/>
    <col min="2745" max="2745" width="31.140625" bestFit="1" customWidth="1"/>
    <col min="2746" max="2746" width="34.7109375" bestFit="1" customWidth="1"/>
    <col min="2747" max="2747" width="32.28515625" bestFit="1" customWidth="1"/>
    <col min="2748" max="2748" width="28.42578125" bestFit="1" customWidth="1"/>
    <col min="2749" max="2749" width="30.85546875" bestFit="1" customWidth="1"/>
    <col min="2750" max="2750" width="30.5703125" bestFit="1" customWidth="1"/>
    <col min="2751" max="2751" width="36.85546875" bestFit="1" customWidth="1"/>
    <col min="2752" max="2752" width="34.42578125" bestFit="1" customWidth="1"/>
    <col min="2753" max="2753" width="31.140625" bestFit="1" customWidth="1"/>
    <col min="2754" max="2755" width="33" bestFit="1" customWidth="1"/>
    <col min="2756" max="2756" width="37.28515625" bestFit="1" customWidth="1"/>
    <col min="2757" max="2757" width="34.42578125" bestFit="1" customWidth="1"/>
    <col min="2758" max="2758" width="32.28515625" bestFit="1" customWidth="1"/>
    <col min="2759" max="2759" width="34.140625" bestFit="1" customWidth="1"/>
    <col min="2760" max="2760" width="34.42578125" bestFit="1" customWidth="1"/>
    <col min="2761" max="2761" width="38.140625" bestFit="1" customWidth="1"/>
    <col min="2762" max="2762" width="35.7109375" bestFit="1" customWidth="1"/>
    <col min="2763" max="2763" width="32" bestFit="1" customWidth="1"/>
    <col min="2764" max="2764" width="34.7109375" bestFit="1" customWidth="1"/>
    <col min="2765" max="2765" width="34.42578125" bestFit="1" customWidth="1"/>
    <col min="2766" max="2766" width="39" bestFit="1" customWidth="1"/>
    <col min="2767" max="2767" width="36.28515625" bestFit="1" customWidth="1"/>
    <col min="2768" max="2768" width="32.7109375" bestFit="1" customWidth="1"/>
    <col min="2769" max="2769" width="34.42578125" bestFit="1" customWidth="1"/>
    <col min="2770" max="2770" width="34.85546875" bestFit="1" customWidth="1"/>
    <col min="2771" max="2771" width="39" bestFit="1" customWidth="1"/>
    <col min="2772" max="2772" width="36.28515625" bestFit="1" customWidth="1"/>
    <col min="2773" max="2773" width="32.28515625" bestFit="1" customWidth="1"/>
    <col min="2774" max="2774" width="37.5703125" bestFit="1" customWidth="1"/>
    <col min="2775" max="2775" width="37.85546875" bestFit="1" customWidth="1"/>
    <col min="2776" max="2776" width="41.7109375" bestFit="1" customWidth="1"/>
    <col min="2777" max="2777" width="39" bestFit="1" customWidth="1"/>
    <col min="2778" max="2778" width="35.42578125" bestFit="1" customWidth="1"/>
    <col min="2779" max="2779" width="38.7109375" bestFit="1" customWidth="1"/>
    <col min="2780" max="2780" width="38.42578125" bestFit="1" customWidth="1"/>
    <col min="2781" max="2781" width="43" bestFit="1" customWidth="1"/>
    <col min="2782" max="2782" width="40" bestFit="1" customWidth="1"/>
    <col min="2783" max="2783" width="36.85546875" bestFit="1" customWidth="1"/>
    <col min="2784" max="2784" width="38.42578125" bestFit="1" customWidth="1"/>
    <col min="2785" max="2785" width="39" bestFit="1" customWidth="1"/>
    <col min="2786" max="2786" width="43" bestFit="1" customWidth="1"/>
    <col min="2787" max="2787" width="40.5703125" bestFit="1" customWidth="1"/>
    <col min="2788" max="2788" width="36.85546875" bestFit="1" customWidth="1"/>
    <col min="2789" max="2790" width="39.28515625" bestFit="1" customWidth="1"/>
    <col min="2791" max="2791" width="43.5703125" bestFit="1" customWidth="1"/>
    <col min="2792" max="2792" width="40.28515625" bestFit="1" customWidth="1"/>
    <col min="2793" max="2793" width="37.28515625" bestFit="1" customWidth="1"/>
    <col min="2794" max="2794" width="33.85546875" bestFit="1" customWidth="1"/>
    <col min="2795" max="2795" width="34.7109375" bestFit="1" customWidth="1"/>
    <col min="2796" max="2796" width="38.7109375" bestFit="1" customWidth="1"/>
    <col min="2797" max="2797" width="36" bestFit="1" customWidth="1"/>
    <col min="2798" max="2798" width="32.28515625" bestFit="1" customWidth="1"/>
    <col min="2799" max="2799" width="34.42578125" bestFit="1" customWidth="1"/>
    <col min="2800" max="2800" width="34.7109375" bestFit="1" customWidth="1"/>
    <col min="2801" max="2801" width="39.7109375" bestFit="1" customWidth="1"/>
    <col min="2802" max="2802" width="36.5703125" bestFit="1" customWidth="1"/>
    <col min="2803" max="2803" width="33.5703125" bestFit="1" customWidth="1"/>
    <col min="2804" max="2804" width="35.42578125" bestFit="1" customWidth="1"/>
    <col min="2805" max="2805" width="36" bestFit="1" customWidth="1"/>
    <col min="2806" max="2806" width="39.42578125" bestFit="1" customWidth="1"/>
    <col min="2807" max="2807" width="37" bestFit="1" customWidth="1"/>
    <col min="2808" max="2808" width="33.5703125" bestFit="1" customWidth="1"/>
    <col min="2809" max="2809" width="36.28515625" bestFit="1" customWidth="1"/>
    <col min="2810" max="2810" width="36.5703125" bestFit="1" customWidth="1"/>
    <col min="2811" max="2811" width="40.28515625" bestFit="1" customWidth="1"/>
    <col min="2812" max="2812" width="37.28515625" bestFit="1" customWidth="1"/>
    <col min="2813" max="2813" width="34.140625" bestFit="1" customWidth="1"/>
    <col min="2814" max="2814" width="36.28515625" bestFit="1" customWidth="1"/>
    <col min="2815" max="2815" width="36.5703125" bestFit="1" customWidth="1"/>
    <col min="2816" max="2816" width="39.7109375" bestFit="1" customWidth="1"/>
    <col min="2817" max="2817" width="37.5703125" bestFit="1" customWidth="1"/>
    <col min="2818" max="2818" width="34.7109375" bestFit="1" customWidth="1"/>
    <col min="2819" max="2819" width="36.5703125" bestFit="1" customWidth="1"/>
    <col min="2820" max="2820" width="37" bestFit="1" customWidth="1"/>
    <col min="2821" max="2821" width="40.5703125" bestFit="1" customWidth="1"/>
    <col min="2822" max="2822" width="38.140625" bestFit="1" customWidth="1"/>
    <col min="2823" max="2823" width="34.7109375" bestFit="1" customWidth="1"/>
    <col min="2824" max="2824" width="37.85546875" bestFit="1" customWidth="1"/>
    <col min="2825" max="2825" width="38.140625" bestFit="1" customWidth="1"/>
    <col min="2826" max="2826" width="42.140625" bestFit="1" customWidth="1"/>
    <col min="2827" max="2827" width="39" bestFit="1" customWidth="1"/>
    <col min="2828" max="2828" width="36" bestFit="1" customWidth="1"/>
    <col min="2829" max="2829" width="37.85546875" bestFit="1" customWidth="1"/>
    <col min="2830" max="2830" width="38.7109375" bestFit="1" customWidth="1"/>
    <col min="2831" max="2831" width="42.140625" bestFit="1" customWidth="1"/>
    <col min="2832" max="2832" width="39.7109375" bestFit="1" customWidth="1"/>
    <col min="2833" max="2833" width="36.5703125" bestFit="1" customWidth="1"/>
    <col min="2834" max="2835" width="38.42578125" bestFit="1" customWidth="1"/>
    <col min="2836" max="2836" width="42.7109375" bestFit="1" customWidth="1"/>
    <col min="2837" max="2837" width="39.7109375" bestFit="1" customWidth="1"/>
    <col min="2838" max="2839" width="36.5703125" bestFit="1" customWidth="1"/>
    <col min="2840" max="2840" width="36.85546875" bestFit="1" customWidth="1"/>
    <col min="2841" max="2841" width="40.28515625" bestFit="1" customWidth="1"/>
    <col min="2842" max="2842" width="37.85546875" bestFit="1" customWidth="1"/>
    <col min="2843" max="2843" width="34.140625" bestFit="1" customWidth="1"/>
    <col min="2844" max="2844" width="37.5703125" bestFit="1" customWidth="1"/>
    <col min="2845" max="2845" width="37.28515625" bestFit="1" customWidth="1"/>
    <col min="2846" max="2846" width="41.85546875" bestFit="1" customWidth="1"/>
    <col min="2847" max="2847" width="39" bestFit="1" customWidth="1"/>
    <col min="2848" max="2848" width="35.7109375" bestFit="1" customWidth="1"/>
    <col min="2849" max="2849" width="37.28515625" bestFit="1" customWidth="1"/>
    <col min="2850" max="2850" width="37.85546875" bestFit="1" customWidth="1"/>
    <col min="2851" max="2851" width="41.85546875" bestFit="1" customWidth="1"/>
    <col min="2852" max="2852" width="39.42578125" bestFit="1" customWidth="1"/>
    <col min="2853" max="2853" width="35.7109375" bestFit="1" customWidth="1"/>
    <col min="2854" max="2854" width="38.140625" bestFit="1" customWidth="1"/>
    <col min="2855" max="2855" width="42.42578125" bestFit="1" customWidth="1"/>
    <col min="2856" max="2856" width="39.28515625" bestFit="1" customWidth="1"/>
    <col min="2857" max="2857" width="36.28515625" bestFit="1" customWidth="1"/>
    <col min="2858" max="2858" width="37.5703125" bestFit="1" customWidth="1"/>
    <col min="2859" max="2859" width="37.85546875" bestFit="1" customWidth="1"/>
    <col min="2860" max="2860" width="34.85546875" bestFit="1" customWidth="1"/>
    <col min="2861" max="2861" width="31.7109375" bestFit="1" customWidth="1"/>
    <col min="2862" max="2862" width="33.28515625" bestFit="1" customWidth="1"/>
    <col min="2863" max="2863" width="33.85546875" bestFit="1" customWidth="1"/>
    <col min="2864" max="2864" width="37.85546875" bestFit="1" customWidth="1"/>
    <col min="2865" max="2865" width="36.28515625" bestFit="1" customWidth="1"/>
    <col min="2866" max="2866" width="32.28515625" bestFit="1" customWidth="1"/>
    <col min="2867" max="2868" width="34.7109375" bestFit="1" customWidth="1"/>
    <col min="2869" max="2869" width="39" bestFit="1" customWidth="1"/>
    <col min="2870" max="2870" width="36" bestFit="1" customWidth="1"/>
    <col min="2871" max="2871" width="32.7109375" bestFit="1" customWidth="1"/>
    <col min="2872" max="2872" width="34.7109375" bestFit="1" customWidth="1"/>
    <col min="2873" max="2873" width="35.7109375" bestFit="1" customWidth="1"/>
    <col min="2874" max="2874" width="39.42578125" bestFit="1" customWidth="1"/>
    <col min="2875" max="2875" width="36.85546875" bestFit="1" customWidth="1"/>
    <col min="2876" max="2876" width="33" bestFit="1" customWidth="1"/>
    <col min="2877" max="2877" width="35.42578125" bestFit="1" customWidth="1"/>
    <col min="2878" max="2878" width="35.7109375" bestFit="1" customWidth="1"/>
    <col min="2879" max="2879" width="39.42578125" bestFit="1" customWidth="1"/>
    <col min="2880" max="2880" width="36.28515625" bestFit="1" customWidth="1"/>
    <col min="2881" max="2881" width="32.7109375" bestFit="1" customWidth="1"/>
    <col min="2882" max="2883" width="35.42578125" bestFit="1" customWidth="1"/>
    <col min="2884" max="2884" width="39.42578125" bestFit="1" customWidth="1"/>
    <col min="2885" max="2885" width="36.5703125" bestFit="1" customWidth="1"/>
    <col min="2886" max="2886" width="33.28515625" bestFit="1" customWidth="1"/>
    <col min="2887" max="2887" width="36" bestFit="1" customWidth="1"/>
    <col min="2888" max="2888" width="36.85546875" bestFit="1" customWidth="1"/>
    <col min="2889" max="2889" width="40.5703125" bestFit="1" customWidth="1"/>
    <col min="2890" max="2890" width="37.85546875" bestFit="1" customWidth="1"/>
    <col min="2891" max="2891" width="34.140625" bestFit="1" customWidth="1"/>
    <col min="2892" max="2892" width="36.5703125" bestFit="1" customWidth="1"/>
    <col min="2893" max="2893" width="36.85546875" bestFit="1" customWidth="1"/>
    <col min="2894" max="2894" width="41.42578125" bestFit="1" customWidth="1"/>
    <col min="2895" max="2895" width="37.85546875" bestFit="1" customWidth="1"/>
    <col min="2896" max="2896" width="34.85546875" bestFit="1" customWidth="1"/>
    <col min="2897" max="2897" width="36.85546875" bestFit="1" customWidth="1"/>
    <col min="2898" max="2898" width="37.28515625" bestFit="1" customWidth="1"/>
    <col min="2899" max="2899" width="41.140625" bestFit="1" customWidth="1"/>
    <col min="2900" max="2900" width="38.42578125" bestFit="1" customWidth="1"/>
    <col min="2901" max="2901" width="29.28515625" bestFit="1" customWidth="1"/>
    <col min="2902" max="2903" width="32" bestFit="1" customWidth="1"/>
    <col min="2904" max="2904" width="36.28515625" bestFit="1" customWidth="1"/>
    <col min="2905" max="2905" width="33" bestFit="1" customWidth="1"/>
    <col min="2906" max="2906" width="30" bestFit="1" customWidth="1"/>
    <col min="2907" max="2907" width="32.42578125" bestFit="1" customWidth="1"/>
    <col min="2908" max="2908" width="33.28515625" bestFit="1" customWidth="1"/>
    <col min="2909" max="2909" width="37.28515625" bestFit="1" customWidth="1"/>
    <col min="2910" max="2910" width="34.42578125" bestFit="1" customWidth="1"/>
    <col min="2911" max="2911" width="30.85546875" bestFit="1" customWidth="1"/>
    <col min="2912" max="2912" width="33" bestFit="1" customWidth="1"/>
    <col min="2913" max="2913" width="33.28515625" bestFit="1" customWidth="1"/>
    <col min="2914" max="2914" width="37.85546875" bestFit="1" customWidth="1"/>
    <col min="2915" max="2915" width="34.42578125" bestFit="1" customWidth="1"/>
    <col min="2916" max="2916" width="31.7109375" bestFit="1" customWidth="1"/>
    <col min="2917" max="2917" width="33.28515625" bestFit="1" customWidth="1"/>
    <col min="2918" max="2918" width="33.85546875" bestFit="1" customWidth="1"/>
    <col min="2919" max="2919" width="37.5703125" bestFit="1" customWidth="1"/>
    <col min="2920" max="2920" width="34.85546875" bestFit="1" customWidth="1"/>
    <col min="2921" max="2921" width="31.7109375" bestFit="1" customWidth="1"/>
    <col min="2922" max="2922" width="30" bestFit="1" customWidth="1"/>
    <col min="2923" max="2923" width="30.85546875" bestFit="1" customWidth="1"/>
    <col min="2924" max="2924" width="34.7109375" bestFit="1" customWidth="1"/>
    <col min="2925" max="2925" width="32" bestFit="1" customWidth="1"/>
    <col min="2926" max="2926" width="28.140625" bestFit="1" customWidth="1"/>
    <col min="2927" max="2927" width="30.5703125" bestFit="1" customWidth="1"/>
    <col min="2928" max="2928" width="30.85546875" bestFit="1" customWidth="1"/>
    <col min="2929" max="2929" width="36" bestFit="1" customWidth="1"/>
    <col min="2930" max="2930" width="32.42578125" bestFit="1" customWidth="1"/>
    <col min="2931" max="2931" width="29.85546875" bestFit="1" customWidth="1"/>
    <col min="2932" max="2932" width="31.42578125" bestFit="1" customWidth="1"/>
    <col min="2933" max="2933" width="32" bestFit="1" customWidth="1"/>
    <col min="2934" max="2934" width="35.7109375" bestFit="1" customWidth="1"/>
    <col min="2935" max="2935" width="33" bestFit="1" customWidth="1"/>
    <col min="2936" max="2936" width="32.28515625" bestFit="1" customWidth="1"/>
    <col min="2937" max="2937" width="32.42578125" bestFit="1" customWidth="1"/>
    <col min="2938" max="2938" width="36.5703125" bestFit="1" customWidth="1"/>
    <col min="2939" max="2939" width="33.28515625" bestFit="1" customWidth="1"/>
    <col min="2940" max="2940" width="30.28515625" bestFit="1" customWidth="1"/>
    <col min="2941" max="2941" width="32.28515625" bestFit="1" customWidth="1"/>
    <col min="2942" max="2942" width="32.42578125" bestFit="1" customWidth="1"/>
    <col min="2943" max="2943" width="33" bestFit="1" customWidth="1"/>
    <col min="2944" max="2944" width="30.85546875" bestFit="1" customWidth="1"/>
    <col min="2945" max="2945" width="27.42578125" bestFit="1" customWidth="1"/>
    <col min="2946" max="2947" width="29.28515625" bestFit="1" customWidth="1"/>
    <col min="2948" max="2948" width="33.5703125" bestFit="1" customWidth="1"/>
    <col min="2949" max="2949" width="30.85546875" bestFit="1" customWidth="1"/>
    <col min="2950" max="2950" width="28.42578125" bestFit="1" customWidth="1"/>
    <col min="2951" max="2951" width="30.5703125" bestFit="1" customWidth="1"/>
    <col min="2952" max="2952" width="30.85546875" bestFit="1" customWidth="1"/>
    <col min="2953" max="2953" width="34.42578125" bestFit="1" customWidth="1"/>
    <col min="2954" max="2954" width="32" bestFit="1" customWidth="1"/>
    <col min="2955" max="2955" width="28.140625" bestFit="1" customWidth="1"/>
    <col min="2956" max="2956" width="31.140625" bestFit="1" customWidth="1"/>
    <col min="2957" max="2957" width="30.85546875" bestFit="1" customWidth="1"/>
    <col min="2958" max="2958" width="35.42578125" bestFit="1" customWidth="1"/>
    <col min="2959" max="2959" width="32.42578125" bestFit="1" customWidth="1"/>
    <col min="2960" max="2960" width="29" bestFit="1" customWidth="1"/>
    <col min="2961" max="2961" width="30.85546875" bestFit="1" customWidth="1"/>
    <col min="2962" max="2962" width="31.42578125" bestFit="1" customWidth="1"/>
    <col min="2963" max="2963" width="35.42578125" bestFit="1" customWidth="1"/>
    <col min="2964" max="2964" width="32.42578125" bestFit="1" customWidth="1"/>
    <col min="2965" max="2965" width="28.42578125" bestFit="1" customWidth="1"/>
    <col min="2966" max="2966" width="29.85546875" bestFit="1" customWidth="1"/>
    <col min="2967" max="2967" width="30" bestFit="1" customWidth="1"/>
    <col min="2968" max="2968" width="33.5703125" bestFit="1" customWidth="1"/>
    <col min="2969" max="2969" width="31.140625" bestFit="1" customWidth="1"/>
    <col min="2970" max="2970" width="27.42578125" bestFit="1" customWidth="1"/>
    <col min="2971" max="2971" width="30.85546875" bestFit="1" customWidth="1"/>
    <col min="2972" max="2972" width="30.5703125" bestFit="1" customWidth="1"/>
    <col min="2973" max="2973" width="34.85546875" bestFit="1" customWidth="1"/>
    <col min="2974" max="2974" width="32.28515625" bestFit="1" customWidth="1"/>
    <col min="2975" max="2975" width="28.7109375" bestFit="1" customWidth="1"/>
    <col min="2976" max="2976" width="30.5703125" bestFit="1" customWidth="1"/>
    <col min="2977" max="2977" width="31.140625" bestFit="1" customWidth="1"/>
    <col min="2978" max="2978" width="34.85546875" bestFit="1" customWidth="1"/>
    <col min="2979" max="2979" width="32.7109375" bestFit="1" customWidth="1"/>
    <col min="2980" max="2980" width="28.7109375" bestFit="1" customWidth="1"/>
    <col min="2981" max="2982" width="31.42578125" bestFit="1" customWidth="1"/>
    <col min="2983" max="2983" width="35.7109375" bestFit="1" customWidth="1"/>
    <col min="2984" max="2984" width="32.42578125" bestFit="1" customWidth="1"/>
    <col min="2985" max="2985" width="29.28515625" bestFit="1" customWidth="1"/>
    <col min="2986" max="2986" width="28.42578125" bestFit="1" customWidth="1"/>
    <col min="2987" max="2987" width="29.28515625" bestFit="1" customWidth="1"/>
    <col min="2988" max="2988" width="33.28515625" bestFit="1" customWidth="1"/>
    <col min="2989" max="2989" width="30.5703125" bestFit="1" customWidth="1"/>
    <col min="2990" max="2990" width="26.85546875" bestFit="1" customWidth="1"/>
    <col min="2991" max="2991" width="29" bestFit="1" customWidth="1"/>
    <col min="2992" max="2992" width="29.28515625" bestFit="1" customWidth="1"/>
    <col min="2993" max="2993" width="34.42578125" bestFit="1" customWidth="1"/>
    <col min="2994" max="2994" width="31.140625" bestFit="1" customWidth="1"/>
    <col min="2995" max="2995" width="28.140625" bestFit="1" customWidth="1"/>
    <col min="2996" max="2996" width="30" bestFit="1" customWidth="1"/>
    <col min="2997" max="2997" width="30.5703125" bestFit="1" customWidth="1"/>
    <col min="2998" max="2998" width="34.140625" bestFit="1" customWidth="1"/>
    <col min="2999" max="2999" width="31.7109375" bestFit="1" customWidth="1"/>
    <col min="3000" max="3000" width="28.140625" bestFit="1" customWidth="1"/>
    <col min="3001" max="3001" width="30.85546875" bestFit="1" customWidth="1"/>
    <col min="3002" max="3002" width="31.140625" bestFit="1" customWidth="1"/>
    <col min="3003" max="3003" width="34.85546875" bestFit="1" customWidth="1"/>
    <col min="3004" max="3004" width="32" bestFit="1" customWidth="1"/>
    <col min="3005" max="3005" width="28.7109375" bestFit="1" customWidth="1"/>
    <col min="3006" max="3006" width="30.85546875" bestFit="1" customWidth="1"/>
    <col min="3007" max="3007" width="31.140625" bestFit="1" customWidth="1"/>
    <col min="3008" max="3008" width="34.42578125" bestFit="1" customWidth="1"/>
    <col min="3009" max="3009" width="33.85546875" bestFit="1" customWidth="1"/>
    <col min="3010" max="3010" width="31.140625" bestFit="1" customWidth="1"/>
    <col min="3011" max="3011" width="32.7109375" bestFit="1" customWidth="1"/>
    <col min="3012" max="3012" width="33.28515625" bestFit="1" customWidth="1"/>
    <col min="3013" max="3013" width="37" bestFit="1" customWidth="1"/>
    <col min="3014" max="3014" width="34.42578125" bestFit="1" customWidth="1"/>
    <col min="3015" max="3015" width="31.140625" bestFit="1" customWidth="1"/>
    <col min="3016" max="3016" width="34.140625" bestFit="1" customWidth="1"/>
    <col min="3017" max="3017" width="34.42578125" bestFit="1" customWidth="1"/>
    <col min="3018" max="3018" width="38.42578125" bestFit="1" customWidth="1"/>
    <col min="3019" max="3019" width="35.42578125" bestFit="1" customWidth="1"/>
    <col min="3020" max="3020" width="32.28515625" bestFit="1" customWidth="1"/>
    <col min="3021" max="3021" width="34.140625" bestFit="1" customWidth="1"/>
    <col min="3022" max="3022" width="34.85546875" bestFit="1" customWidth="1"/>
    <col min="3023" max="3023" width="38.42578125" bestFit="1" customWidth="1"/>
    <col min="3024" max="3024" width="36.28515625" bestFit="1" customWidth="1"/>
    <col min="3025" max="3025" width="32.7109375" bestFit="1" customWidth="1"/>
    <col min="3026" max="3027" width="34.7109375" bestFit="1" customWidth="1"/>
    <col min="3028" max="3028" width="39" bestFit="1" customWidth="1"/>
    <col min="3029" max="3029" width="36.28515625" bestFit="1" customWidth="1"/>
    <col min="3030" max="3030" width="32.7109375" bestFit="1" customWidth="1"/>
    <col min="3031" max="3031" width="37.5703125" bestFit="1" customWidth="1"/>
    <col min="3032" max="3032" width="37.85546875" bestFit="1" customWidth="1"/>
    <col min="3033" max="3033" width="41.85546875" bestFit="1" customWidth="1"/>
    <col min="3034" max="3034" width="38.7109375" bestFit="1" customWidth="1"/>
    <col min="3035" max="3035" width="35.7109375" bestFit="1" customWidth="1"/>
    <col min="3036" max="3036" width="37.5703125" bestFit="1" customWidth="1"/>
    <col min="3037" max="3037" width="39" bestFit="1" customWidth="1"/>
    <col min="3038" max="3038" width="42.42578125" bestFit="1" customWidth="1"/>
    <col min="3039" max="3039" width="40" bestFit="1" customWidth="1"/>
    <col min="3040" max="3040" width="36.85546875" bestFit="1" customWidth="1"/>
    <col min="3041" max="3042" width="38.7109375" bestFit="1" customWidth="1"/>
    <col min="3043" max="3043" width="43" bestFit="1" customWidth="1"/>
    <col min="3044" max="3044" width="40" bestFit="1" customWidth="1"/>
    <col min="3045" max="3045" width="37.28515625" bestFit="1" customWidth="1"/>
    <col min="3046" max="3046" width="39.28515625" bestFit="1" customWidth="1"/>
    <col min="3047" max="3047" width="39.42578125" bestFit="1" customWidth="1"/>
    <col min="3048" max="3048" width="43.28515625" bestFit="1" customWidth="1"/>
    <col min="3049" max="3049" width="40.5703125" bestFit="1" customWidth="1"/>
    <col min="3050" max="3050" width="37" bestFit="1" customWidth="1"/>
    <col min="3051" max="3051" width="39.28515625" bestFit="1" customWidth="1"/>
    <col min="3052" max="3052" width="34.140625" bestFit="1" customWidth="1"/>
    <col min="3053" max="3053" width="38.7109375" bestFit="1" customWidth="1"/>
    <col min="3054" max="3054" width="36" bestFit="1" customWidth="1"/>
    <col min="3055" max="3055" width="32.42578125" bestFit="1" customWidth="1"/>
    <col min="3056" max="3056" width="34.140625" bestFit="1" customWidth="1"/>
    <col min="3057" max="3057" width="34.7109375" bestFit="1" customWidth="1"/>
    <col min="3058" max="3058" width="38.7109375" bestFit="1" customWidth="1"/>
    <col min="3059" max="3059" width="37" bestFit="1" customWidth="1"/>
    <col min="3060" max="3060" width="33" bestFit="1" customWidth="1"/>
    <col min="3061" max="3062" width="35.7109375" bestFit="1" customWidth="1"/>
    <col min="3063" max="3063" width="39.7109375" bestFit="1" customWidth="1"/>
    <col min="3064" max="3064" width="36.85546875" bestFit="1" customWidth="1"/>
    <col min="3065" max="3065" width="33.5703125" bestFit="1" customWidth="1"/>
    <col min="3066" max="3066" width="35.7109375" bestFit="1" customWidth="1"/>
    <col min="3067" max="3067" width="36.5703125" bestFit="1" customWidth="1"/>
    <col min="3068" max="3068" width="40.28515625" bestFit="1" customWidth="1"/>
    <col min="3069" max="3069" width="37.5703125" bestFit="1" customWidth="1"/>
    <col min="3070" max="3070" width="33.85546875" bestFit="1" customWidth="1"/>
    <col min="3071" max="3071" width="36.28515625" bestFit="1" customWidth="1"/>
    <col min="3072" max="3072" width="36.5703125" bestFit="1" customWidth="1"/>
    <col min="3073" max="3073" width="40.28515625" bestFit="1" customWidth="1"/>
    <col min="3074" max="3074" width="37" bestFit="1" customWidth="1"/>
    <col min="3075" max="3075" width="34.140625" bestFit="1" customWidth="1"/>
    <col min="3076" max="3077" width="36.85546875" bestFit="1" customWidth="1"/>
    <col min="3078" max="3078" width="41.140625" bestFit="1" customWidth="1"/>
    <col min="3079" max="3079" width="37.85546875" bestFit="1" customWidth="1"/>
    <col min="3080" max="3080" width="34.7109375" bestFit="1" customWidth="1"/>
    <col min="3081" max="3081" width="37.28515625" bestFit="1" customWidth="1"/>
    <col min="3082" max="3082" width="38.140625" bestFit="1" customWidth="1"/>
    <col min="3083" max="3083" width="42.140625" bestFit="1" customWidth="1"/>
    <col min="3084" max="3084" width="39.28515625" bestFit="1" customWidth="1"/>
    <col min="3085" max="3085" width="35.7109375" bestFit="1" customWidth="1"/>
    <col min="3086" max="3086" width="37.85546875" bestFit="1" customWidth="1"/>
    <col min="3087" max="3087" width="38.140625" bestFit="1" customWidth="1"/>
    <col min="3088" max="3088" width="42.7109375" bestFit="1" customWidth="1"/>
    <col min="3089" max="3089" width="39.28515625" bestFit="1" customWidth="1"/>
    <col min="3090" max="3090" width="36.5703125" bestFit="1" customWidth="1"/>
    <col min="3091" max="3091" width="38.140625" bestFit="1" customWidth="1"/>
    <col min="3092" max="3092" width="38.7109375" bestFit="1" customWidth="1"/>
    <col min="3093" max="3093" width="42.42578125" bestFit="1" customWidth="1"/>
    <col min="3094" max="3094" width="39.7109375" bestFit="1" customWidth="1"/>
    <col min="3095" max="3096" width="36.5703125" bestFit="1" customWidth="1"/>
    <col min="3097" max="3097" width="36.85546875" bestFit="1" customWidth="1"/>
    <col min="3098" max="3098" width="40.5703125" bestFit="1" customWidth="1"/>
    <col min="3099" max="3099" width="37.5703125" bestFit="1" customWidth="1"/>
    <col min="3100" max="3100" width="34.42578125" bestFit="1" customWidth="1"/>
    <col min="3101" max="3101" width="36.5703125" bestFit="1" customWidth="1"/>
    <col min="3102" max="3102" width="37.85546875" bestFit="1" customWidth="1"/>
    <col min="3103" max="3103" width="41.42578125" bestFit="1" customWidth="1"/>
    <col min="3104" max="3104" width="39" bestFit="1" customWidth="1"/>
    <col min="3105" max="3105" width="35.7109375" bestFit="1" customWidth="1"/>
    <col min="3106" max="3107" width="37.5703125" bestFit="1" customWidth="1"/>
    <col min="3108" max="3108" width="41.85546875" bestFit="1" customWidth="1"/>
    <col min="3109" max="3109" width="39" bestFit="1" customWidth="1"/>
    <col min="3110" max="3110" width="36.28515625" bestFit="1" customWidth="1"/>
    <col min="3111" max="3111" width="38.140625" bestFit="1" customWidth="1"/>
    <col min="3112" max="3112" width="38.42578125" bestFit="1" customWidth="1"/>
    <col min="3113" max="3113" width="39.42578125" bestFit="1" customWidth="1"/>
    <col min="3114" max="3114" width="36" bestFit="1" customWidth="1"/>
    <col min="3115" max="3115" width="38.140625" bestFit="1" customWidth="1"/>
    <col min="3116" max="3116" width="37.85546875" bestFit="1" customWidth="1"/>
    <col min="3117" max="3117" width="35.7109375" bestFit="1" customWidth="1"/>
    <col min="3118" max="3118" width="32.28515625" bestFit="1" customWidth="1"/>
    <col min="3119" max="3120" width="34.140625" bestFit="1" customWidth="1"/>
    <col min="3121" max="3121" width="38.42578125" bestFit="1" customWidth="1"/>
    <col min="3122" max="3122" width="35.7109375" bestFit="1" customWidth="1"/>
    <col min="3123" max="3123" width="33.28515625" bestFit="1" customWidth="1"/>
    <col min="3124" max="3124" width="35.42578125" bestFit="1" customWidth="1"/>
    <col min="3125" max="3125" width="35.7109375" bestFit="1" customWidth="1"/>
    <col min="3126" max="3126" width="39.28515625" bestFit="1" customWidth="1"/>
    <col min="3127" max="3127" width="36.85546875" bestFit="1" customWidth="1"/>
    <col min="3128" max="3128" width="33" bestFit="1" customWidth="1"/>
    <col min="3129" max="3129" width="36" bestFit="1" customWidth="1"/>
    <col min="3130" max="3130" width="35.7109375" bestFit="1" customWidth="1"/>
    <col min="3131" max="3131" width="40" bestFit="1" customWidth="1"/>
    <col min="3132" max="3132" width="37.28515625" bestFit="1" customWidth="1"/>
    <col min="3133" max="3133" width="33.85546875" bestFit="1" customWidth="1"/>
    <col min="3134" max="3134" width="35.7109375" bestFit="1" customWidth="1"/>
    <col min="3135" max="3135" width="36.28515625" bestFit="1" customWidth="1"/>
    <col min="3136" max="3136" width="40" bestFit="1" customWidth="1"/>
    <col min="3137" max="3137" width="37.28515625" bestFit="1" customWidth="1"/>
    <col min="3138" max="3138" width="33.28515625" bestFit="1" customWidth="1"/>
    <col min="3139" max="3139" width="36" bestFit="1" customWidth="1"/>
    <col min="3140" max="3140" width="36.28515625" bestFit="1" customWidth="1"/>
    <col min="3141" max="3141" width="39.7109375" bestFit="1" customWidth="1"/>
    <col min="3142" max="3142" width="37.28515625" bestFit="1" customWidth="1"/>
    <col min="3143" max="3143" width="33.5703125" bestFit="1" customWidth="1"/>
    <col min="3144" max="3144" width="37" bestFit="1" customWidth="1"/>
    <col min="3145" max="3145" width="36.85546875" bestFit="1" customWidth="1"/>
    <col min="3146" max="3146" width="41.42578125" bestFit="1" customWidth="1"/>
    <col min="3147" max="3147" width="38.42578125" bestFit="1" customWidth="1"/>
    <col min="3148" max="3148" width="34.85546875" bestFit="1" customWidth="1"/>
    <col min="3149" max="3149" width="36.85546875" bestFit="1" customWidth="1"/>
    <col min="3150" max="3150" width="37.28515625" bestFit="1" customWidth="1"/>
    <col min="3151" max="3151" width="41.42578125" bestFit="1" customWidth="1"/>
    <col min="3152" max="3152" width="39" bestFit="1" customWidth="1"/>
    <col min="3153" max="3153" width="34.85546875" bestFit="1" customWidth="1"/>
    <col min="3154" max="3155" width="37.5703125" bestFit="1" customWidth="1"/>
    <col min="3156" max="3156" width="41.85546875" bestFit="1" customWidth="1"/>
    <col min="3157" max="3157" width="38.7109375" bestFit="1" customWidth="1"/>
    <col min="3158" max="3158" width="35.7109375" bestFit="1" customWidth="1"/>
    <col min="3159" max="3159" width="32.42578125" bestFit="1" customWidth="1"/>
    <col min="3160" max="3160" width="32.7109375" bestFit="1" customWidth="1"/>
    <col min="3161" max="3161" width="36.85546875" bestFit="1" customWidth="1"/>
    <col min="3162" max="3162" width="33.5703125" bestFit="1" customWidth="1"/>
    <col min="3163" max="3163" width="30.5703125" bestFit="1" customWidth="1"/>
    <col min="3164" max="3164" width="32.42578125" bestFit="1" customWidth="1"/>
    <col min="3165" max="3165" width="33.85546875" bestFit="1" customWidth="1"/>
    <col min="3166" max="3166" width="37.28515625" bestFit="1" customWidth="1"/>
    <col min="3167" max="3167" width="34.85546875" bestFit="1" customWidth="1"/>
    <col min="3168" max="3168" width="31.7109375" bestFit="1" customWidth="1"/>
    <col min="3169" max="3170" width="33.5703125" bestFit="1" customWidth="1"/>
    <col min="3171" max="3171" width="37.85546875" bestFit="1" customWidth="1"/>
    <col min="3172" max="3172" width="34.85546875" bestFit="1" customWidth="1"/>
    <col min="3173" max="3173" width="32.28515625" bestFit="1" customWidth="1"/>
    <col min="3174" max="3174" width="34.140625" bestFit="1" customWidth="1"/>
    <col min="3175" max="3175" width="34.42578125" bestFit="1" customWidth="1"/>
    <col min="3176" max="3176" width="38.140625" bestFit="1" customWidth="1"/>
    <col min="3177" max="3177" width="35.7109375" bestFit="1" customWidth="1"/>
    <col min="3178" max="3178" width="32" bestFit="1" customWidth="1"/>
    <col min="3179" max="3179" width="34.140625" bestFit="1" customWidth="1"/>
    <col min="3180" max="3180" width="33.85546875" bestFit="1" customWidth="1"/>
    <col min="3181" max="3181" width="34.7109375" bestFit="1" customWidth="1"/>
    <col min="3182" max="3182" width="32.42578125" bestFit="1" customWidth="1"/>
    <col min="3183" max="3183" width="29" bestFit="1" customWidth="1"/>
    <col min="3184" max="3185" width="31.140625" bestFit="1" customWidth="1"/>
    <col min="3186" max="3186" width="35.42578125" bestFit="1" customWidth="1"/>
    <col min="3187" max="3187" width="32.42578125" bestFit="1" customWidth="1"/>
    <col min="3188" max="3188" width="32.28515625" bestFit="1" customWidth="1"/>
    <col min="3189" max="3189" width="32.42578125" bestFit="1" customWidth="1"/>
    <col min="3190" max="3190" width="36.28515625" bestFit="1" customWidth="1"/>
    <col min="3191" max="3191" width="33.5703125" bestFit="1" customWidth="1"/>
    <col min="3192" max="3192" width="30" bestFit="1" customWidth="1"/>
    <col min="3193" max="3193" width="32.7109375" bestFit="1" customWidth="1"/>
    <col min="3194" max="3194" width="32.42578125" bestFit="1" customWidth="1"/>
    <col min="3195" max="3195" width="37" bestFit="1" customWidth="1"/>
    <col min="3196" max="3196" width="34.140625" bestFit="1" customWidth="1"/>
    <col min="3197" max="3197" width="30.85546875" bestFit="1" customWidth="1"/>
    <col min="3198" max="3198" width="32.42578125" bestFit="1" customWidth="1"/>
    <col min="3199" max="3199" width="33" bestFit="1" customWidth="1"/>
    <col min="3200" max="3200" width="37" bestFit="1" customWidth="1"/>
    <col min="3201" max="3201" width="34.140625" bestFit="1" customWidth="1"/>
    <col min="3202" max="3202" width="27.42578125" bestFit="1" customWidth="1"/>
    <col min="3203" max="3204" width="30" bestFit="1" customWidth="1"/>
    <col min="3205" max="3205" width="34.140625" bestFit="1" customWidth="1"/>
    <col min="3206" max="3206" width="31.140625" bestFit="1" customWidth="1"/>
    <col min="3207" max="3207" width="27.85546875" bestFit="1" customWidth="1"/>
    <col min="3208" max="3208" width="30.5703125" bestFit="1" customWidth="1"/>
    <col min="3209" max="3209" width="31.42578125" bestFit="1" customWidth="1"/>
    <col min="3210" max="3210" width="35.42578125" bestFit="1" customWidth="1"/>
    <col min="3211" max="3211" width="32.42578125" bestFit="1" customWidth="1"/>
    <col min="3212" max="3212" width="28.7109375" bestFit="1" customWidth="1"/>
    <col min="3213" max="3213" width="31.140625" bestFit="1" customWidth="1"/>
    <col min="3214" max="3214" width="31.42578125" bestFit="1" customWidth="1"/>
    <col min="3215" max="3215" width="36" bestFit="1" customWidth="1"/>
    <col min="3216" max="3216" width="32.42578125" bestFit="1" customWidth="1"/>
    <col min="3217" max="3217" width="29.85546875" bestFit="1" customWidth="1"/>
    <col min="3218" max="3218" width="31.42578125" bestFit="1" customWidth="1"/>
    <col min="3219" max="3219" width="32" bestFit="1" customWidth="1"/>
    <col min="3220" max="3220" width="35.7109375" bestFit="1" customWidth="1"/>
    <col min="3221" max="3221" width="33" bestFit="1" customWidth="1"/>
    <col min="3222" max="3223" width="29.85546875" bestFit="1" customWidth="1"/>
    <col min="3224" max="3224" width="30.5703125" bestFit="1" customWidth="1"/>
    <col min="3225" max="3225" width="34.42578125" bestFit="1" customWidth="1"/>
    <col min="3226" max="3226" width="31.7109375" bestFit="1" customWidth="1"/>
    <col min="3227" max="3227" width="27.85546875" bestFit="1" customWidth="1"/>
    <col min="3228" max="3228" width="30.28515625" bestFit="1" customWidth="1"/>
    <col min="3229" max="3229" width="30.5703125" bestFit="1" customWidth="1"/>
    <col min="3230" max="3230" width="35.7109375" bestFit="1" customWidth="1"/>
    <col min="3231" max="3231" width="32.28515625" bestFit="1" customWidth="1"/>
    <col min="3232" max="3232" width="29.28515625" bestFit="1" customWidth="1"/>
    <col min="3233" max="3233" width="31.140625" bestFit="1" customWidth="1"/>
    <col min="3234" max="3234" width="31.7109375" bestFit="1" customWidth="1"/>
    <col min="3235" max="3235" width="35.42578125" bestFit="1" customWidth="1"/>
    <col min="3236" max="3236" width="32.7109375" bestFit="1" customWidth="1"/>
    <col min="3237" max="3237" width="29.28515625" bestFit="1" customWidth="1"/>
    <col min="3238" max="3238" width="32" bestFit="1" customWidth="1"/>
    <col min="3239" max="3239" width="32.28515625" bestFit="1" customWidth="1"/>
    <col min="3240" max="3240" width="36.28515625" bestFit="1" customWidth="1"/>
    <col min="3241" max="3241" width="33" bestFit="1" customWidth="1"/>
    <col min="3242" max="3242" width="30" bestFit="1" customWidth="1"/>
    <col min="3243" max="3243" width="32" bestFit="1" customWidth="1"/>
    <col min="3244" max="3244" width="32.28515625" bestFit="1" customWidth="1"/>
    <col min="3245" max="3245" width="33.28515625" bestFit="1" customWidth="1"/>
    <col min="3246" max="3246" width="31.140625" bestFit="1" customWidth="1"/>
    <col min="3247" max="3247" width="27.5703125" bestFit="1" customWidth="1"/>
    <col min="3248" max="3249" width="29.85546875" bestFit="1" customWidth="1"/>
    <col min="3250" max="3250" width="33.85546875" bestFit="1" customWidth="1"/>
    <col min="3251" max="3251" width="31.140625" bestFit="1" customWidth="1"/>
    <col min="3252" max="3252" width="28.7109375" bestFit="1" customWidth="1"/>
    <col min="3253" max="3253" width="30.85546875" bestFit="1" customWidth="1"/>
    <col min="3254" max="3254" width="31.140625" bestFit="1" customWidth="1"/>
    <col min="3255" max="3255" width="34.7109375" bestFit="1" customWidth="1"/>
    <col min="3256" max="3256" width="32.28515625" bestFit="1" customWidth="1"/>
    <col min="3257" max="3257" width="28.42578125" bestFit="1" customWidth="1"/>
    <col min="3258" max="3258" width="31.42578125" bestFit="1" customWidth="1"/>
    <col min="3259" max="3259" width="31.140625" bestFit="1" customWidth="1"/>
    <col min="3260" max="3260" width="35.7109375" bestFit="1" customWidth="1"/>
    <col min="3261" max="3261" width="32.7109375" bestFit="1" customWidth="1"/>
    <col min="3262" max="3262" width="29.28515625" bestFit="1" customWidth="1"/>
    <col min="3263" max="3263" width="31.140625" bestFit="1" customWidth="1"/>
    <col min="3264" max="3264" width="31.7109375" bestFit="1" customWidth="1"/>
    <col min="3265" max="3265" width="35.7109375" bestFit="1" customWidth="1"/>
    <col min="3266" max="3266" width="32.7109375" bestFit="1" customWidth="1"/>
    <col min="3267" max="3267" width="28.7109375" bestFit="1" customWidth="1"/>
    <col min="3268" max="3268" width="33.5703125" bestFit="1" customWidth="1"/>
    <col min="3269" max="3269" width="33.85546875" bestFit="1" customWidth="1"/>
    <col min="3270" max="3270" width="37.5703125" bestFit="1" customWidth="1"/>
    <col min="3271" max="3271" width="34.85546875" bestFit="1" customWidth="1"/>
    <col min="3272" max="3272" width="31.42578125" bestFit="1" customWidth="1"/>
    <col min="3273" max="3273" width="34.7109375" bestFit="1" customWidth="1"/>
    <col min="3274" max="3274" width="34.42578125" bestFit="1" customWidth="1"/>
    <col min="3275" max="3275" width="39" bestFit="1" customWidth="1"/>
    <col min="3276" max="3276" width="36.28515625" bestFit="1" customWidth="1"/>
    <col min="3277" max="3277" width="32.7109375" bestFit="1" customWidth="1"/>
    <col min="3278" max="3278" width="34.42578125" bestFit="1" customWidth="1"/>
    <col min="3279" max="3279" width="34.85546875" bestFit="1" customWidth="1"/>
    <col min="3280" max="3280" width="39" bestFit="1" customWidth="1"/>
    <col min="3281" max="3281" width="36.85546875" bestFit="1" customWidth="1"/>
    <col min="3282" max="3282" width="32.7109375" bestFit="1" customWidth="1"/>
    <col min="3283" max="3284" width="35.42578125" bestFit="1" customWidth="1"/>
    <col min="3285" max="3285" width="39.42578125" bestFit="1" customWidth="1"/>
    <col min="3286" max="3286" width="36.5703125" bestFit="1" customWidth="1"/>
    <col min="3287" max="3287" width="33.28515625" bestFit="1" customWidth="1"/>
    <col min="3288" max="3288" width="34.7109375" bestFit="1" customWidth="1"/>
    <col min="3289" max="3289" width="37.85546875" bestFit="1" customWidth="1"/>
    <col min="3290" max="3290" width="42.42578125" bestFit="1" customWidth="1"/>
    <col min="3291" max="3291" width="39.42578125" bestFit="1" customWidth="1"/>
    <col min="3292" max="3292" width="36.28515625" bestFit="1" customWidth="1"/>
    <col min="3293" max="3293" width="37.85546875" bestFit="1" customWidth="1"/>
    <col min="3294" max="3294" width="38.42578125" bestFit="1" customWidth="1"/>
    <col min="3295" max="3295" width="42.42578125" bestFit="1" customWidth="1"/>
    <col min="3296" max="3296" width="40.5703125" bestFit="1" customWidth="1"/>
    <col min="3297" max="3297" width="36.85546875" bestFit="1" customWidth="1"/>
    <col min="3298" max="3299" width="39.28515625" bestFit="1" customWidth="1"/>
    <col min="3300" max="3300" width="43.5703125" bestFit="1" customWidth="1"/>
    <col min="3301" max="3301" width="40.28515625" bestFit="1" customWidth="1"/>
    <col min="3302" max="3302" width="37.28515625" bestFit="1" customWidth="1"/>
    <col min="3303" max="3303" width="39.28515625" bestFit="1" customWidth="1"/>
    <col min="3304" max="3304" width="40" bestFit="1" customWidth="1"/>
    <col min="3305" max="3305" width="44.140625" bestFit="1" customWidth="1"/>
    <col min="3306" max="3306" width="41.42578125" bestFit="1" customWidth="1"/>
    <col min="3307" max="3307" width="37.5703125" bestFit="1" customWidth="1"/>
    <col min="3308" max="3308" width="39.7109375" bestFit="1" customWidth="1"/>
    <col min="3309" max="3309" width="40" bestFit="1" customWidth="1"/>
    <col min="3310" max="3310" width="44.140625" bestFit="1" customWidth="1"/>
    <col min="3311" max="3311" width="36" bestFit="1" customWidth="1"/>
    <col min="3312" max="3312" width="33" bestFit="1" customWidth="1"/>
    <col min="3313" max="3313" width="34.7109375" bestFit="1" customWidth="1"/>
    <col min="3314" max="3314" width="35.42578125" bestFit="1" customWidth="1"/>
    <col min="3315" max="3315" width="39" bestFit="1" customWidth="1"/>
    <col min="3316" max="3316" width="36.5703125" bestFit="1" customWidth="1"/>
    <col min="3317" max="3317" width="33" bestFit="1" customWidth="1"/>
    <col min="3318" max="3318" width="36.28515625" bestFit="1" customWidth="1"/>
    <col min="3319" max="3319" width="36.5703125" bestFit="1" customWidth="1"/>
    <col min="3320" max="3320" width="40.28515625" bestFit="1" customWidth="1"/>
    <col min="3321" max="3321" width="37.28515625" bestFit="1" customWidth="1"/>
    <col min="3322" max="3322" width="34.140625" bestFit="1" customWidth="1"/>
    <col min="3323" max="3323" width="36.28515625" bestFit="1" customWidth="1"/>
    <col min="3324" max="3324" width="37" bestFit="1" customWidth="1"/>
    <col min="3325" max="3325" width="40.28515625" bestFit="1" customWidth="1"/>
    <col min="3326" max="3326" width="38.140625" bestFit="1" customWidth="1"/>
    <col min="3327" max="3327" width="34.7109375" bestFit="1" customWidth="1"/>
    <col min="3328" max="3329" width="36.85546875" bestFit="1" customWidth="1"/>
    <col min="3330" max="3330" width="41.140625" bestFit="1" customWidth="1"/>
    <col min="3331" max="3331" width="38.140625" bestFit="1" customWidth="1"/>
    <col min="3332" max="3332" width="34.7109375" bestFit="1" customWidth="1"/>
    <col min="3333" max="3333" width="37.28515625" bestFit="1" customWidth="1"/>
    <col min="3334" max="3334" width="37.5703125" bestFit="1" customWidth="1"/>
    <col min="3335" max="3335" width="41.7109375" bestFit="1" customWidth="1"/>
    <col min="3336" max="3336" width="38.42578125" bestFit="1" customWidth="1"/>
    <col min="3337" max="3337" width="35.42578125" bestFit="1" customWidth="1"/>
    <col min="3338" max="3338" width="37.28515625" bestFit="1" customWidth="1"/>
    <col min="3339" max="3339" width="38.7109375" bestFit="1" customWidth="1"/>
    <col min="3340" max="3340" width="42.140625" bestFit="1" customWidth="1"/>
    <col min="3341" max="3341" width="39.7109375" bestFit="1" customWidth="1"/>
    <col min="3342" max="3342" width="36.5703125" bestFit="1" customWidth="1"/>
    <col min="3343" max="3344" width="38.42578125" bestFit="1" customWidth="1"/>
    <col min="3345" max="3345" width="42.7109375" bestFit="1" customWidth="1"/>
    <col min="3346" max="3346" width="39.7109375" bestFit="1" customWidth="1"/>
    <col min="3347" max="3347" width="37" bestFit="1" customWidth="1"/>
    <col min="3348" max="3348" width="39" bestFit="1" customWidth="1"/>
    <col min="3349" max="3349" width="39.28515625" bestFit="1" customWidth="1"/>
    <col min="3350" max="3350" width="43" bestFit="1" customWidth="1"/>
    <col min="3351" max="3351" width="40.28515625" bestFit="1" customWidth="1"/>
    <col min="3352" max="3352" width="36.85546875" bestFit="1" customWidth="1"/>
    <col min="3353" max="3353" width="39" bestFit="1" customWidth="1"/>
    <col min="3354" max="3354" width="36.85546875" bestFit="1" customWidth="1"/>
    <col min="3355" max="3355" width="41.42578125" bestFit="1" customWidth="1"/>
    <col min="3356" max="3356" width="38.42578125" bestFit="1" customWidth="1"/>
    <col min="3357" max="3357" width="34.85546875" bestFit="1" customWidth="1"/>
    <col min="3358" max="3358" width="36.85546875" bestFit="1" customWidth="1"/>
    <col min="3359" max="3359" width="37.28515625" bestFit="1" customWidth="1"/>
    <col min="3360" max="3360" width="41.42578125" bestFit="1" customWidth="1"/>
    <col min="3361" max="3361" width="39.42578125" bestFit="1" customWidth="1"/>
    <col min="3362" max="3362" width="35.7109375" bestFit="1" customWidth="1"/>
    <col min="3363" max="3364" width="38.140625" bestFit="1" customWidth="1"/>
    <col min="3365" max="3365" width="42.42578125" bestFit="1" customWidth="1"/>
    <col min="3366" max="3366" width="39.28515625" bestFit="1" customWidth="1"/>
    <col min="3367" max="3367" width="36.28515625" bestFit="1" customWidth="1"/>
    <col min="3368" max="3368" width="38.140625" bestFit="1" customWidth="1"/>
    <col min="3369" max="3369" width="39" bestFit="1" customWidth="1"/>
    <col min="3370" max="3370" width="43" bestFit="1" customWidth="1"/>
    <col min="3371" max="3371" width="40" bestFit="1" customWidth="1"/>
    <col min="3372" max="3372" width="38.7109375" bestFit="1" customWidth="1"/>
    <col min="3373" max="3373" width="39" bestFit="1" customWidth="1"/>
    <col min="3374" max="3374" width="43" bestFit="1" customWidth="1"/>
    <col min="3375" max="3375" width="39.42578125" bestFit="1" customWidth="1"/>
    <col min="3376" max="3377" width="33.5703125" bestFit="1" customWidth="1"/>
    <col min="3378" max="3378" width="37.85546875" bestFit="1" customWidth="1"/>
    <col min="3379" max="3379" width="34.7109375" bestFit="1" customWidth="1"/>
    <col min="3380" max="3380" width="31.7109375" bestFit="1" customWidth="1"/>
    <col min="3381" max="3381" width="34.140625" bestFit="1" customWidth="1"/>
    <col min="3382" max="3382" width="34.85546875" bestFit="1" customWidth="1"/>
    <col min="3383" max="3383" width="39" bestFit="1" customWidth="1"/>
    <col min="3384" max="3384" width="36.28515625" bestFit="1" customWidth="1"/>
    <col min="3385" max="3385" width="32.42578125" bestFit="1" customWidth="1"/>
    <col min="3386" max="3386" width="34.7109375" bestFit="1" customWidth="1"/>
    <col min="3387" max="3387" width="34.85546875" bestFit="1" customWidth="1"/>
    <col min="3388" max="3388" width="39.42578125" bestFit="1" customWidth="1"/>
    <col min="3389" max="3389" width="36.28515625" bestFit="1" customWidth="1"/>
    <col min="3390" max="3390" width="33.28515625" bestFit="1" customWidth="1"/>
    <col min="3391" max="3391" width="34.85546875" bestFit="1" customWidth="1"/>
    <col min="3392" max="3392" width="35.7109375" bestFit="1" customWidth="1"/>
    <col min="3393" max="3393" width="39.28515625" bestFit="1" customWidth="1"/>
    <col min="3394" max="3394" width="36.85546875" bestFit="1" customWidth="1"/>
    <col min="3395" max="3395" width="33.28515625" bestFit="1" customWidth="1"/>
    <col min="3396" max="3396" width="34.7109375" bestFit="1" customWidth="1"/>
    <col min="3397" max="3397" width="35.7109375" bestFit="1" customWidth="1"/>
    <col min="3398" max="3398" width="39.42578125" bestFit="1" customWidth="1"/>
    <col min="3399" max="3399" width="36.85546875" bestFit="1" customWidth="1"/>
    <col min="3400" max="3400" width="33" bestFit="1" customWidth="1"/>
    <col min="3401" max="3401" width="35.42578125" bestFit="1" customWidth="1"/>
    <col min="3402" max="3402" width="35.7109375" bestFit="1" customWidth="1"/>
    <col min="3403" max="3403" width="40.5703125" bestFit="1" customWidth="1"/>
    <col min="3404" max="3404" width="37.28515625" bestFit="1" customWidth="1"/>
    <col min="3405" max="3405" width="34.42578125" bestFit="1" customWidth="1"/>
    <col min="3406" max="3406" width="36.28515625" bestFit="1" customWidth="1"/>
    <col min="3407" max="3407" width="36.85546875" bestFit="1" customWidth="1"/>
    <col min="3408" max="3408" width="40.28515625" bestFit="1" customWidth="1"/>
    <col min="3409" max="3409" width="37.85546875" bestFit="1" customWidth="1"/>
    <col min="3410" max="3410" width="34.42578125" bestFit="1" customWidth="1"/>
    <col min="3411" max="3411" width="37" bestFit="1" customWidth="1"/>
    <col min="3412" max="3412" width="37.28515625" bestFit="1" customWidth="1"/>
    <col min="3413" max="3413" width="41.42578125" bestFit="1" customWidth="1"/>
    <col min="3414" max="3414" width="38.140625" bestFit="1" customWidth="1"/>
    <col min="3415" max="3415" width="34.85546875" bestFit="1" customWidth="1"/>
    <col min="3416" max="3416" width="31.42578125" bestFit="1" customWidth="1"/>
    <col min="3417" max="3417" width="32.28515625" bestFit="1" customWidth="1"/>
    <col min="3418" max="3418" width="36.28515625" bestFit="1" customWidth="1"/>
    <col min="3419" max="3419" width="33.28515625" bestFit="1" customWidth="1"/>
    <col min="3420" max="3420" width="29.85546875" bestFit="1" customWidth="1"/>
    <col min="3421" max="3421" width="32" bestFit="1" customWidth="1"/>
    <col min="3422" max="3422" width="32.28515625" bestFit="1" customWidth="1"/>
    <col min="3423" max="3423" width="37.28515625" bestFit="1" customWidth="1"/>
    <col min="3424" max="3424" width="33.85546875" bestFit="1" customWidth="1"/>
    <col min="3425" max="3425" width="31.140625" bestFit="1" customWidth="1"/>
    <col min="3426" max="3426" width="32.7109375" bestFit="1" customWidth="1"/>
    <col min="3427" max="3427" width="33.28515625" bestFit="1" customWidth="1"/>
    <col min="3428" max="3428" width="37" bestFit="1" customWidth="1"/>
    <col min="3429" max="3429" width="34.42578125" bestFit="1" customWidth="1"/>
    <col min="3430" max="3430" width="31.140625" bestFit="1" customWidth="1"/>
    <col min="3431" max="3431" width="33.5703125" bestFit="1" customWidth="1"/>
    <col min="3432" max="3432" width="33.85546875" bestFit="1" customWidth="1"/>
    <col min="3433" max="3433" width="37.85546875" bestFit="1" customWidth="1"/>
    <col min="3434" max="3434" width="34.7109375" bestFit="1" customWidth="1"/>
    <col min="3435" max="3435" width="31.7109375" bestFit="1" customWidth="1"/>
    <col min="3436" max="3436" width="33.5703125" bestFit="1" customWidth="1"/>
    <col min="3437" max="3437" width="33.85546875" bestFit="1" customWidth="1"/>
    <col min="3438" max="3438" width="37.28515625" bestFit="1" customWidth="1"/>
    <col min="3439" max="3439" width="31.42578125" bestFit="1" customWidth="1"/>
    <col min="3440" max="3440" width="30.28515625" bestFit="1" customWidth="1"/>
    <col min="3441" max="3441" width="30.85546875" bestFit="1" customWidth="1"/>
    <col min="3442" max="3442" width="34.42578125" bestFit="1" customWidth="1"/>
    <col min="3443" max="3443" width="32" bestFit="1" customWidth="1"/>
    <col min="3444" max="3444" width="28.42578125" bestFit="1" customWidth="1"/>
    <col min="3445" max="3445" width="31.7109375" bestFit="1" customWidth="1"/>
    <col min="3446" max="3446" width="32" bestFit="1" customWidth="1"/>
    <col min="3447" max="3447" width="36" bestFit="1" customWidth="1"/>
    <col min="3448" max="3448" width="32.7109375" bestFit="1" customWidth="1"/>
    <col min="3449" max="3449" width="29.85546875" bestFit="1" customWidth="1"/>
    <col min="3450" max="3450" width="31.7109375" bestFit="1" customWidth="1"/>
    <col min="3451" max="3451" width="32.42578125" bestFit="1" customWidth="1"/>
    <col min="3452" max="3452" width="36" bestFit="1" customWidth="1"/>
    <col min="3453" max="3453" width="33.5703125" bestFit="1" customWidth="1"/>
    <col min="3454" max="3454" width="30.28515625" bestFit="1" customWidth="1"/>
    <col min="3455" max="3456" width="32.28515625" bestFit="1" customWidth="1"/>
    <col min="3457" max="3457" width="36.5703125" bestFit="1" customWidth="1"/>
    <col min="3458" max="3458" width="33.5703125" bestFit="1" customWidth="1"/>
    <col min="3459" max="3459" width="30.28515625" bestFit="1" customWidth="1"/>
    <col min="3460" max="3460" width="29.28515625" bestFit="1" customWidth="1"/>
    <col min="3461" max="3461" width="29.85546875" bestFit="1" customWidth="1"/>
    <col min="3462" max="3462" width="33.28515625" bestFit="1" customWidth="1"/>
    <col min="3463" max="3463" width="30.85546875" bestFit="1" customWidth="1"/>
    <col min="3464" max="3464" width="27.140625" bestFit="1" customWidth="1"/>
    <col min="3465" max="3465" width="30.5703125" bestFit="1" customWidth="1"/>
    <col min="3466" max="3466" width="30.28515625" bestFit="1" customWidth="1"/>
    <col min="3467" max="3467" width="34.7109375" bestFit="1" customWidth="1"/>
    <col min="3468" max="3468" width="32" bestFit="1" customWidth="1"/>
    <col min="3469" max="3469" width="28.42578125" bestFit="1" customWidth="1"/>
    <col min="3470" max="3470" width="30.28515625" bestFit="1" customWidth="1"/>
    <col min="3471" max="3471" width="30.85546875" bestFit="1" customWidth="1"/>
    <col min="3472" max="3472" width="34.7109375" bestFit="1" customWidth="1"/>
    <col min="3473" max="3473" width="32.42578125" bestFit="1" customWidth="1"/>
    <col min="3474" max="3474" width="28.42578125" bestFit="1" customWidth="1"/>
    <col min="3475" max="3476" width="31.140625" bestFit="1" customWidth="1"/>
    <col min="3477" max="3477" width="35.42578125" bestFit="1" customWidth="1"/>
    <col min="3478" max="3478" width="32.28515625" bestFit="1" customWidth="1"/>
    <col min="3479" max="3479" width="29" bestFit="1" customWidth="1"/>
    <col min="3480" max="3480" width="30.5703125" bestFit="1" customWidth="1"/>
    <col min="3481" max="3481" width="29.28515625" bestFit="1" customWidth="1"/>
    <col min="3482" max="3482" width="33.85546875" bestFit="1" customWidth="1"/>
    <col min="3483" max="3483" width="31.140625" bestFit="1" customWidth="1"/>
    <col min="3484" max="3484" width="27.5703125" bestFit="1" customWidth="1"/>
    <col min="3485" max="3485" width="29.28515625" bestFit="1" customWidth="1"/>
    <col min="3486" max="3486" width="30" bestFit="1" customWidth="1"/>
    <col min="3487" max="3487" width="33.85546875" bestFit="1" customWidth="1"/>
    <col min="3488" max="3488" width="32.28515625" bestFit="1" customWidth="1"/>
    <col min="3489" max="3489" width="28.140625" bestFit="1" customWidth="1"/>
    <col min="3490" max="3491" width="30.85546875" bestFit="1" customWidth="1"/>
    <col min="3492" max="3492" width="34.85546875" bestFit="1" customWidth="1"/>
    <col min="3493" max="3493" width="32" bestFit="1" customWidth="1"/>
    <col min="3494" max="3494" width="28.7109375" bestFit="1" customWidth="1"/>
    <col min="3495" max="3495" width="30.85546875" bestFit="1" customWidth="1"/>
    <col min="3496" max="3496" width="31.7109375" bestFit="1" customWidth="1"/>
    <col min="3497" max="3497" width="35.7109375" bestFit="1" customWidth="1"/>
    <col min="3498" max="3498" width="32.7109375" bestFit="1" customWidth="1"/>
    <col min="3499" max="3499" width="29" bestFit="1" customWidth="1"/>
    <col min="3500" max="3500" width="31.42578125" bestFit="1" customWidth="1"/>
    <col min="3501" max="3501" width="31.7109375" bestFit="1" customWidth="1"/>
    <col min="3502" max="3502" width="35.7109375" bestFit="1" customWidth="1"/>
    <col min="3503" max="3503" width="30" bestFit="1" customWidth="1"/>
    <col min="3504" max="3504" width="27.140625" bestFit="1" customWidth="1"/>
    <col min="3505" max="3505" width="28.7109375" bestFit="1" customWidth="1"/>
    <col min="3506" max="3506" width="29.28515625" bestFit="1" customWidth="1"/>
    <col min="3507" max="3507" width="33" bestFit="1" customWidth="1"/>
    <col min="3508" max="3508" width="30.5703125" bestFit="1" customWidth="1"/>
    <col min="3509" max="3509" width="27.140625" bestFit="1" customWidth="1"/>
    <col min="3510" max="3510" width="30.28515625" bestFit="1" customWidth="1"/>
    <col min="3511" max="3511" width="30.5703125" bestFit="1" customWidth="1"/>
    <col min="3512" max="3512" width="34.42578125" bestFit="1" customWidth="1"/>
    <col min="3513" max="3513" width="31.42578125" bestFit="1" customWidth="1"/>
    <col min="3514" max="3514" width="28.140625" bestFit="1" customWidth="1"/>
    <col min="3515" max="3515" width="30.28515625" bestFit="1" customWidth="1"/>
    <col min="3516" max="3516" width="31.140625" bestFit="1" customWidth="1"/>
    <col min="3517" max="3517" width="34.42578125" bestFit="1" customWidth="1"/>
    <col min="3518" max="3518" width="32.28515625" bestFit="1" customWidth="1"/>
    <col min="3519" max="3519" width="28.7109375" bestFit="1" customWidth="1"/>
    <col min="3520" max="3521" width="30.85546875" bestFit="1" customWidth="1"/>
    <col min="3522" max="3522" width="34.85546875" bestFit="1" customWidth="1"/>
    <col min="3523" max="3523" width="32.28515625" bestFit="1" customWidth="1"/>
    <col min="3524" max="3524" width="28.7109375" bestFit="1" customWidth="1"/>
    <col min="3525" max="3525" width="33" bestFit="1" customWidth="1"/>
    <col min="3526" max="3526" width="33.28515625" bestFit="1" customWidth="1"/>
    <col min="3527" max="3527" width="37.28515625" bestFit="1" customWidth="1"/>
    <col min="3528" max="3528" width="34.140625" bestFit="1" customWidth="1"/>
    <col min="3529" max="3529" width="31.140625" bestFit="1" customWidth="1"/>
    <col min="3530" max="3530" width="33" bestFit="1" customWidth="1"/>
    <col min="3531" max="3531" width="34.42578125" bestFit="1" customWidth="1"/>
    <col min="3532" max="3532" width="37.85546875" bestFit="1" customWidth="1"/>
    <col min="3533" max="3533" width="35.7109375" bestFit="1" customWidth="1"/>
    <col min="3534" max="3534" width="32.28515625" bestFit="1" customWidth="1"/>
    <col min="3535" max="3536" width="34.140625" bestFit="1" customWidth="1"/>
    <col min="3537" max="3537" width="38.42578125" bestFit="1" customWidth="1"/>
    <col min="3538" max="3538" width="35.7109375" bestFit="1" customWidth="1"/>
    <col min="3539" max="3539" width="32.7109375" bestFit="1" customWidth="1"/>
    <col min="3540" max="3540" width="34.7109375" bestFit="1" customWidth="1"/>
    <col min="3541" max="3541" width="34.85546875" bestFit="1" customWidth="1"/>
    <col min="3542" max="3542" width="38.7109375" bestFit="1" customWidth="1"/>
    <col min="3543" max="3543" width="36.28515625" bestFit="1" customWidth="1"/>
    <col min="3544" max="3544" width="32.42578125" bestFit="1" customWidth="1"/>
    <col min="3545" max="3545" width="34.7109375" bestFit="1" customWidth="1"/>
    <col min="3546" max="3546" width="34.42578125" bestFit="1" customWidth="1"/>
    <col min="3547" max="3547" width="41.42578125" bestFit="1" customWidth="1"/>
    <col min="3548" max="3548" width="39" bestFit="1" customWidth="1"/>
    <col min="3549" max="3549" width="35.7109375" bestFit="1" customWidth="1"/>
    <col min="3550" max="3551" width="37.5703125" bestFit="1" customWidth="1"/>
    <col min="3552" max="3552" width="41.85546875" bestFit="1" customWidth="1"/>
    <col min="3553" max="3553" width="39" bestFit="1" customWidth="1"/>
    <col min="3554" max="3554" width="36.85546875" bestFit="1" customWidth="1"/>
    <col min="3555" max="3555" width="38.7109375" bestFit="1" customWidth="1"/>
    <col min="3556" max="3556" width="39" bestFit="1" customWidth="1"/>
    <col min="3557" max="3557" width="42.7109375" bestFit="1" customWidth="1"/>
    <col min="3558" max="3558" width="40" bestFit="1" customWidth="1"/>
    <col min="3559" max="3559" width="36.5703125" bestFit="1" customWidth="1"/>
    <col min="3560" max="3560" width="39.28515625" bestFit="1" customWidth="1"/>
    <col min="3561" max="3561" width="39" bestFit="1" customWidth="1"/>
    <col min="3562" max="3562" width="43.5703125" bestFit="1" customWidth="1"/>
    <col min="3563" max="3563" width="40.5703125" bestFit="1" customWidth="1"/>
    <col min="3564" max="3564" width="37.28515625" bestFit="1" customWidth="1"/>
    <col min="3565" max="3565" width="39" bestFit="1" customWidth="1"/>
    <col min="3566" max="3566" width="39.42578125" bestFit="1" customWidth="1"/>
    <col min="3567" max="3567" width="43.5703125" bestFit="1" customWidth="1"/>
    <col min="3568" max="3568" width="40.5703125" bestFit="1" customWidth="1"/>
    <col min="3569" max="3569" width="32" bestFit="1" customWidth="1"/>
    <col min="3570" max="3571" width="34.42578125" bestFit="1" customWidth="1"/>
    <col min="3572" max="3572" width="38.7109375" bestFit="1" customWidth="1"/>
    <col min="3573" max="3573" width="35.7109375" bestFit="1" customWidth="1"/>
    <col min="3574" max="3574" width="32.42578125" bestFit="1" customWidth="1"/>
    <col min="3575" max="3575" width="34.85546875" bestFit="1" customWidth="1"/>
    <col min="3576" max="3576" width="36" bestFit="1" customWidth="1"/>
    <col min="3577" max="3577" width="39.7109375" bestFit="1" customWidth="1"/>
    <col min="3578" max="3578" width="37" bestFit="1" customWidth="1"/>
    <col min="3579" max="3579" width="33.28515625" bestFit="1" customWidth="1"/>
    <col min="3580" max="3580" width="35.7109375" bestFit="1" customWidth="1"/>
    <col min="3581" max="3581" width="36" bestFit="1" customWidth="1"/>
    <col min="3582" max="3582" width="40.28515625" bestFit="1" customWidth="1"/>
    <col min="3583" max="3583" width="37" bestFit="1" customWidth="1"/>
    <col min="3584" max="3584" width="34.140625" bestFit="1" customWidth="1"/>
    <col min="3585" max="3585" width="36" bestFit="1" customWidth="1"/>
    <col min="3586" max="3586" width="36.5703125" bestFit="1" customWidth="1"/>
    <col min="3587" max="3587" width="40" bestFit="1" customWidth="1"/>
    <col min="3588" max="3588" width="37.5703125" bestFit="1" customWidth="1"/>
    <col min="3589" max="3589" width="34.140625" bestFit="1" customWidth="1"/>
    <col min="3590" max="3590" width="36.28515625" bestFit="1" customWidth="1"/>
    <col min="3591" max="3591" width="37" bestFit="1" customWidth="1"/>
    <col min="3592" max="3592" width="41.140625" bestFit="1" customWidth="1"/>
    <col min="3593" max="3593" width="38.140625" bestFit="1" customWidth="1"/>
    <col min="3594" max="3594" width="34.42578125" bestFit="1" customWidth="1"/>
    <col min="3595" max="3595" width="36.85546875" bestFit="1" customWidth="1"/>
    <col min="3596" max="3596" width="37" bestFit="1" customWidth="1"/>
    <col min="3597" max="3597" width="42.140625" bestFit="1" customWidth="1"/>
    <col min="3598" max="3598" width="38.7109375" bestFit="1" customWidth="1"/>
    <col min="3599" max="3599" width="36" bestFit="1" customWidth="1"/>
    <col min="3600" max="3600" width="37.5703125" bestFit="1" customWidth="1"/>
    <col min="3601" max="3601" width="38.140625" bestFit="1" customWidth="1"/>
    <col min="3602" max="3602" width="41.85546875" bestFit="1" customWidth="1"/>
    <col min="3603" max="3603" width="39.28515625" bestFit="1" customWidth="1"/>
    <col min="3604" max="3604" width="36" bestFit="1" customWidth="1"/>
    <col min="3605" max="3605" width="38.42578125" bestFit="1" customWidth="1"/>
    <col min="3606" max="3606" width="38.7109375" bestFit="1" customWidth="1"/>
    <col min="3607" max="3607" width="42.7109375" bestFit="1" customWidth="1"/>
    <col min="3608" max="3608" width="39.42578125" bestFit="1" customWidth="1"/>
    <col min="3609" max="3609" width="36.5703125" bestFit="1" customWidth="1"/>
    <col min="3610" max="3610" width="38.42578125" bestFit="1" customWidth="1"/>
    <col min="3611" max="3611" width="38.7109375" bestFit="1" customWidth="1"/>
    <col min="3612" max="3612" width="40" bestFit="1" customWidth="1"/>
    <col min="3613" max="3613" width="37.85546875" bestFit="1" customWidth="1"/>
    <col min="3614" max="3614" width="34.42578125" bestFit="1" customWidth="1"/>
    <col min="3615" max="3616" width="36.5703125" bestFit="1" customWidth="1"/>
    <col min="3617" max="3617" width="40.5703125" bestFit="1" customWidth="1"/>
    <col min="3618" max="3618" width="37.85546875" bestFit="1" customWidth="1"/>
    <col min="3619" max="3619" width="35.7109375" bestFit="1" customWidth="1"/>
    <col min="3620" max="3620" width="37.5703125" bestFit="1" customWidth="1"/>
    <col min="3621" max="3621" width="37.85546875" bestFit="1" customWidth="1"/>
    <col min="3622" max="3622" width="41.7109375" bestFit="1" customWidth="1"/>
    <col min="3623" max="3623" width="39" bestFit="1" customWidth="1"/>
    <col min="3624" max="3624" width="35.42578125" bestFit="1" customWidth="1"/>
    <col min="3625" max="3625" width="38.140625" bestFit="1" customWidth="1"/>
    <col min="3626" max="3626" width="37.85546875" bestFit="1" customWidth="1"/>
    <col min="3627" max="3627" width="42.42578125" bestFit="1" customWidth="1"/>
    <col min="3628" max="3628" width="39.42578125" bestFit="1" customWidth="1"/>
    <col min="3629" max="3629" width="36.28515625" bestFit="1" customWidth="1"/>
    <col min="3630" max="3630" width="37.85546875" bestFit="1" customWidth="1"/>
    <col min="3631" max="3631" width="38.42578125" bestFit="1" customWidth="1"/>
    <col min="3632" max="3632" width="42.42578125" bestFit="1" customWidth="1"/>
    <col min="3633" max="3633" width="39.42578125" bestFit="1" customWidth="1"/>
    <col min="3634" max="3634" width="35.7109375" bestFit="1" customWidth="1"/>
    <col min="3635" max="3635" width="34.140625" bestFit="1" customWidth="1"/>
    <col min="3636" max="3636" width="34.42578125" bestFit="1" customWidth="1"/>
    <col min="3637" max="3637" width="38.140625" bestFit="1" customWidth="1"/>
    <col min="3638" max="3638" width="35.7109375" bestFit="1" customWidth="1"/>
    <col min="3639" max="3639" width="32" bestFit="1" customWidth="1"/>
    <col min="3640" max="3640" width="35.42578125" bestFit="1" customWidth="1"/>
    <col min="3641" max="3641" width="34.85546875" bestFit="1" customWidth="1"/>
    <col min="3642" max="3642" width="39.42578125" bestFit="1" customWidth="1"/>
    <col min="3643" max="3643" width="36.85546875" bestFit="1" customWidth="1"/>
    <col min="3644" max="3644" width="33.28515625" bestFit="1" customWidth="1"/>
    <col min="3645" max="3645" width="34.85546875" bestFit="1" customWidth="1"/>
    <col min="3646" max="3646" width="35.7109375" bestFit="1" customWidth="1"/>
    <col min="3647" max="3647" width="39.42578125" bestFit="1" customWidth="1"/>
    <col min="3648" max="3648" width="37.28515625" bestFit="1" customWidth="1"/>
    <col min="3649" max="3649" width="33.28515625" bestFit="1" customWidth="1"/>
    <col min="3650" max="3651" width="36" bestFit="1" customWidth="1"/>
    <col min="3652" max="3652" width="40" bestFit="1" customWidth="1"/>
    <col min="3653" max="3653" width="37" bestFit="1" customWidth="1"/>
    <col min="3654" max="3654" width="33.85546875" bestFit="1" customWidth="1"/>
    <col min="3655" max="3655" width="35.42578125" bestFit="1" customWidth="1"/>
    <col min="3656" max="3656" width="35.7109375" bestFit="1" customWidth="1"/>
    <col min="3657" max="3657" width="40" bestFit="1" customWidth="1"/>
    <col min="3658" max="3658" width="37.28515625" bestFit="1" customWidth="1"/>
    <col min="3659" max="3659" width="33.85546875" bestFit="1" customWidth="1"/>
    <col min="3660" max="3660" width="35.7109375" bestFit="1" customWidth="1"/>
    <col min="3661" max="3661" width="36.28515625" bestFit="1" customWidth="1"/>
    <col min="3662" max="3662" width="40" bestFit="1" customWidth="1"/>
    <col min="3663" max="3663" width="38.42578125" bestFit="1" customWidth="1"/>
    <col min="3664" max="3664" width="34.42578125" bestFit="1" customWidth="1"/>
    <col min="3665" max="3666" width="37" bestFit="1" customWidth="1"/>
    <col min="3667" max="3667" width="41.42578125" bestFit="1" customWidth="1"/>
    <col min="3668" max="3668" width="38.140625" bestFit="1" customWidth="1"/>
    <col min="3669" max="3669" width="34.85546875" bestFit="1" customWidth="1"/>
    <col min="3670" max="3670" width="37" bestFit="1" customWidth="1"/>
    <col min="3671" max="3671" width="37.85546875" bestFit="1" customWidth="1"/>
    <col min="3672" max="3672" width="41.85546875" bestFit="1" customWidth="1"/>
    <col min="3673" max="3673" width="39" bestFit="1" customWidth="1"/>
    <col min="3674" max="3674" width="35.42578125" bestFit="1" customWidth="1"/>
    <col min="3675" max="3675" width="37.5703125" bestFit="1" customWidth="1"/>
    <col min="3676" max="3676" width="32.28515625" bestFit="1" customWidth="1"/>
    <col min="3677" max="3677" width="36.85546875" bestFit="1" customWidth="1"/>
    <col min="3678" max="3678" width="33.85546875" bestFit="1" customWidth="1"/>
    <col min="3679" max="3679" width="30.5703125" bestFit="1" customWidth="1"/>
    <col min="3680" max="3680" width="32.28515625" bestFit="1" customWidth="1"/>
    <col min="3681" max="3681" width="32.7109375" bestFit="1" customWidth="1"/>
    <col min="3682" max="3682" width="36.85546875" bestFit="1" customWidth="1"/>
    <col min="3683" max="3683" width="34.85546875" bestFit="1" customWidth="1"/>
    <col min="3684" max="3684" width="31.140625" bestFit="1" customWidth="1"/>
    <col min="3685" max="3686" width="33.5703125" bestFit="1" customWidth="1"/>
    <col min="3687" max="3687" width="37.85546875" bestFit="1" customWidth="1"/>
    <col min="3688" max="3688" width="34.7109375" bestFit="1" customWidth="1"/>
    <col min="3689" max="3689" width="31.7109375" bestFit="1" customWidth="1"/>
    <col min="3690" max="3690" width="33.5703125" bestFit="1" customWidth="1"/>
    <col min="3691" max="3691" width="34.42578125" bestFit="1" customWidth="1"/>
    <col min="3692" max="3692" width="38.42578125" bestFit="1" customWidth="1"/>
    <col min="3693" max="3693" width="35.7109375" bestFit="1" customWidth="1"/>
    <col min="3694" max="3694" width="32" bestFit="1" customWidth="1"/>
    <col min="3695" max="3695" width="34.140625" bestFit="1" customWidth="1"/>
    <col min="3696" max="3696" width="34.42578125" bestFit="1" customWidth="1"/>
    <col min="3697" max="3697" width="38.42578125" bestFit="1" customWidth="1"/>
    <col min="3698" max="3698" width="34.85546875" bestFit="1" customWidth="1"/>
    <col min="3699" max="3699" width="28.42578125" bestFit="1" customWidth="1"/>
    <col min="3700" max="3701" width="31.140625" bestFit="1" customWidth="1"/>
    <col min="3702" max="3702" width="35.42578125" bestFit="1" customWidth="1"/>
    <col min="3703" max="3703" width="32.28515625" bestFit="1" customWidth="1"/>
    <col min="3704" max="3704" width="29" bestFit="1" customWidth="1"/>
    <col min="3705" max="3705" width="31.7109375" bestFit="1" customWidth="1"/>
    <col min="3706" max="3706" width="32.42578125" bestFit="1" customWidth="1"/>
    <col min="3707" max="3707" width="36.5703125" bestFit="1" customWidth="1"/>
    <col min="3708" max="3708" width="33.5703125" bestFit="1" customWidth="1"/>
    <col min="3709" max="3709" width="32.28515625" bestFit="1" customWidth="1"/>
    <col min="3710" max="3710" width="32.42578125" bestFit="1" customWidth="1"/>
    <col min="3711" max="3711" width="37" bestFit="1" customWidth="1"/>
    <col min="3712" max="3712" width="33.5703125" bestFit="1" customWidth="1"/>
    <col min="3713" max="3713" width="30.85546875" bestFit="1" customWidth="1"/>
    <col min="3714" max="3714" width="32.42578125" bestFit="1" customWidth="1"/>
    <col min="3715" max="3715" width="33" bestFit="1" customWidth="1"/>
    <col min="3716" max="3716" width="36.85546875" bestFit="1" customWidth="1"/>
    <col min="3717" max="3717" width="34.140625" bestFit="1" customWidth="1"/>
    <col min="3718" max="3718" width="30.85546875" bestFit="1" customWidth="1"/>
    <col min="3719" max="3719" width="30" bestFit="1" customWidth="1"/>
    <col min="3720" max="3720" width="30.28515625" bestFit="1" customWidth="1"/>
    <col min="3721" max="3721" width="34.140625" bestFit="1" customWidth="1"/>
    <col min="3722" max="3722" width="31.140625" bestFit="1" customWidth="1"/>
    <col min="3723" max="3723" width="27.85546875" bestFit="1" customWidth="1"/>
    <col min="3724" max="3724" width="30" bestFit="1" customWidth="1"/>
    <col min="3725" max="3725" width="31.42578125" bestFit="1" customWidth="1"/>
    <col min="3726" max="3726" width="34.7109375" bestFit="1" customWidth="1"/>
    <col min="3727" max="3727" width="32.42578125" bestFit="1" customWidth="1"/>
    <col min="3728" max="3728" width="29" bestFit="1" customWidth="1"/>
    <col min="3729" max="3730" width="31.140625" bestFit="1" customWidth="1"/>
    <col min="3731" max="3731" width="35.42578125" bestFit="1" customWidth="1"/>
    <col min="3732" max="3732" width="32.42578125" bestFit="1" customWidth="1"/>
    <col min="3733" max="3733" width="29.85546875" bestFit="1" customWidth="1"/>
    <col min="3734" max="3734" width="31.7109375" bestFit="1" customWidth="1"/>
    <col min="3735" max="3735" width="32" bestFit="1" customWidth="1"/>
    <col min="3736" max="3736" width="35.7109375" bestFit="1" customWidth="1"/>
    <col min="3737" max="3737" width="33" bestFit="1" customWidth="1"/>
    <col min="3738" max="3738" width="29.28515625" bestFit="1" customWidth="1"/>
    <col min="3739" max="3739" width="31.7109375" bestFit="1" customWidth="1"/>
    <col min="3740" max="3740" width="31.42578125" bestFit="1" customWidth="1"/>
    <col min="3741" max="3741" width="33.85546875" bestFit="1" customWidth="1"/>
    <col min="3742" max="3742" width="31.7109375" bestFit="1" customWidth="1"/>
    <col min="3743" max="3743" width="28.140625" bestFit="1" customWidth="1"/>
    <col min="3744" max="3745" width="30.28515625" bestFit="1" customWidth="1"/>
    <col min="3746" max="3746" width="34.42578125" bestFit="1" customWidth="1"/>
    <col min="3747" max="3747" width="31.7109375" bestFit="1" customWidth="1"/>
    <col min="3748" max="3748" width="29.28515625" bestFit="1" customWidth="1"/>
    <col min="3749" max="3749" width="31.42578125" bestFit="1" customWidth="1"/>
    <col min="3750" max="3750" width="31.7109375" bestFit="1" customWidth="1"/>
    <col min="3751" max="3751" width="35.42578125" bestFit="1" customWidth="1"/>
    <col min="3752" max="3752" width="32.7109375" bestFit="1" customWidth="1"/>
    <col min="3753" max="3753" width="29" bestFit="1" customWidth="1"/>
    <col min="3754" max="3754" width="32" bestFit="1" customWidth="1"/>
    <col min="3755" max="3755" width="31.7109375" bestFit="1" customWidth="1"/>
    <col min="3756" max="3756" width="36.28515625" bestFit="1" customWidth="1"/>
    <col min="3757" max="3757" width="33.28515625" bestFit="1" customWidth="1"/>
    <col min="3758" max="3758" width="30" bestFit="1" customWidth="1"/>
    <col min="3759" max="3759" width="31.7109375" bestFit="1" customWidth="1"/>
    <col min="3760" max="3760" width="32.28515625" bestFit="1" customWidth="1"/>
    <col min="3761" max="3761" width="36.28515625" bestFit="1" customWidth="1"/>
    <col min="3762" max="3762" width="33.28515625" bestFit="1" customWidth="1"/>
    <col min="3763" max="3763" width="27.140625" bestFit="1" customWidth="1"/>
    <col min="3764" max="3765" width="29.85546875" bestFit="1" customWidth="1"/>
    <col min="3766" max="3766" width="33.85546875" bestFit="1" customWidth="1"/>
    <col min="3767" max="3767" width="30.85546875" bestFit="1" customWidth="1"/>
    <col min="3768" max="3768" width="27.5703125" bestFit="1" customWidth="1"/>
    <col min="3769" max="3769" width="30.28515625" bestFit="1" customWidth="1"/>
    <col min="3770" max="3770" width="31.140625" bestFit="1" customWidth="1"/>
    <col min="3771" max="3771" width="34.85546875" bestFit="1" customWidth="1"/>
    <col min="3772" max="3772" width="32.28515625" bestFit="1" customWidth="1"/>
    <col min="3773" max="3773" width="28.42578125" bestFit="1" customWidth="1"/>
    <col min="3774" max="3774" width="30.85546875" bestFit="1" customWidth="1"/>
    <col min="3775" max="3775" width="31.140625" bestFit="1" customWidth="1"/>
    <col min="3776" max="3776" width="35.7109375" bestFit="1" customWidth="1"/>
    <col min="3777" max="3777" width="32.28515625" bestFit="1" customWidth="1"/>
    <col min="3778" max="3778" width="29.28515625" bestFit="1" customWidth="1"/>
    <col min="3779" max="3779" width="31.140625" bestFit="1" customWidth="1"/>
    <col min="3780" max="3780" width="31.7109375" bestFit="1" customWidth="1"/>
    <col min="3781" max="3781" width="35.42578125" bestFit="1" customWidth="1"/>
    <col min="3782" max="3782" width="32.7109375" bestFit="1" customWidth="1"/>
    <col min="3783" max="3783" width="29.28515625" bestFit="1" customWidth="1"/>
    <col min="3784" max="3784" width="33" bestFit="1" customWidth="1"/>
    <col min="3785" max="3785" width="33.85546875" bestFit="1" customWidth="1"/>
    <col min="3786" max="3786" width="37.85546875" bestFit="1" customWidth="1"/>
    <col min="3787" max="3787" width="34.85546875" bestFit="1" customWidth="1"/>
    <col min="3788" max="3788" width="31.42578125" bestFit="1" customWidth="1"/>
    <col min="3789" max="3789" width="33.5703125" bestFit="1" customWidth="1"/>
    <col min="3790" max="3790" width="33.85546875" bestFit="1" customWidth="1"/>
    <col min="3791" max="3791" width="39" bestFit="1" customWidth="1"/>
    <col min="3792" max="3792" width="35.7109375" bestFit="1" customWidth="1"/>
    <col min="3793" max="3793" width="32.7109375" bestFit="1" customWidth="1"/>
    <col min="3794" max="3794" width="34.42578125" bestFit="1" customWidth="1"/>
    <col min="3795" max="3795" width="34.85546875" bestFit="1" customWidth="1"/>
    <col min="3796" max="3796" width="38.7109375" bestFit="1" customWidth="1"/>
    <col min="3797" max="3797" width="36.28515625" bestFit="1" customWidth="1"/>
    <col min="3798" max="3798" width="32.7109375" bestFit="1" customWidth="1"/>
    <col min="3799" max="3799" width="35.42578125" bestFit="1" customWidth="1"/>
    <col min="3800" max="3800" width="35.7109375" bestFit="1" customWidth="1"/>
    <col min="3801" max="3801" width="39.42578125" bestFit="1" customWidth="1"/>
    <col min="3802" max="3802" width="36.5703125" bestFit="1" customWidth="1"/>
    <col min="3803" max="3803" width="33.28515625" bestFit="1" customWidth="1"/>
    <col min="3804" max="3804" width="35.42578125" bestFit="1" customWidth="1"/>
    <col min="3805" max="3805" width="35.7109375" bestFit="1" customWidth="1"/>
    <col min="3806" max="3807" width="39" bestFit="1" customWidth="1"/>
    <col min="3808" max="3808" width="36.28515625" bestFit="1" customWidth="1"/>
    <col min="3809" max="3809" width="37.85546875" bestFit="1" customWidth="1"/>
    <col min="3810" max="3810" width="38.42578125" bestFit="1" customWidth="1"/>
    <col min="3811" max="3811" width="42.140625" bestFit="1" customWidth="1"/>
    <col min="3812" max="3812" width="39.42578125" bestFit="1" customWidth="1"/>
    <col min="3813" max="3813" width="36.28515625" bestFit="1" customWidth="1"/>
    <col min="3814" max="3814" width="39.28515625" bestFit="1" customWidth="1"/>
    <col min="3815" max="3815" width="39.42578125" bestFit="1" customWidth="1"/>
    <col min="3816" max="3816" width="43.5703125" bestFit="1" customWidth="1"/>
    <col min="3817" max="3817" width="40.28515625" bestFit="1" customWidth="1"/>
    <col min="3818" max="3818" width="37.28515625" bestFit="1" customWidth="1"/>
    <col min="3819" max="3819" width="39.28515625" bestFit="1" customWidth="1"/>
    <col min="3820" max="3820" width="40" bestFit="1" customWidth="1"/>
    <col min="3821" max="3821" width="43.5703125" bestFit="1" customWidth="1"/>
    <col min="3822" max="3822" width="41.42578125" bestFit="1" customWidth="1"/>
    <col min="3823" max="3823" width="37.85546875" bestFit="1" customWidth="1"/>
    <col min="3824" max="3825" width="39.7109375" bestFit="1" customWidth="1"/>
    <col min="3826" max="3826" width="44.140625" bestFit="1" customWidth="1"/>
    <col min="3827" max="3827" width="41.42578125" bestFit="1" customWidth="1"/>
    <col min="3828" max="3828" width="37.85546875" bestFit="1" customWidth="1"/>
    <col min="3829" max="3829" width="34.85546875" bestFit="1" customWidth="1"/>
    <col min="3830" max="3830" width="35.42578125" bestFit="1" customWidth="1"/>
    <col min="3831" max="3831" width="39" bestFit="1" customWidth="1"/>
    <col min="3832" max="3832" width="36.5703125" bestFit="1" customWidth="1"/>
    <col min="3833" max="3833" width="32.7109375" bestFit="1" customWidth="1"/>
    <col min="3834" max="3834" width="36.28515625" bestFit="1" customWidth="1"/>
    <col min="3835" max="3835" width="36" bestFit="1" customWidth="1"/>
    <col min="3836" max="3836" width="40.28515625" bestFit="1" customWidth="1"/>
    <col min="3837" max="3837" width="37.5703125" bestFit="1" customWidth="1"/>
    <col min="3838" max="3838" width="34.140625" bestFit="1" customWidth="1"/>
    <col min="3839" max="3839" width="36" bestFit="1" customWidth="1"/>
    <col min="3840" max="3840" width="36.5703125" bestFit="1" customWidth="1"/>
    <col min="3841" max="3841" width="40.28515625" bestFit="1" customWidth="1"/>
    <col min="3842" max="3842" width="38.140625" bestFit="1" customWidth="1"/>
    <col min="3843" max="3843" width="34.140625" bestFit="1" customWidth="1"/>
    <col min="3844" max="3845" width="36.85546875" bestFit="1" customWidth="1"/>
    <col min="3846" max="3846" width="41.140625" bestFit="1" customWidth="1"/>
    <col min="3847" max="3847" width="37.85546875" bestFit="1" customWidth="1"/>
    <col min="3848" max="3848" width="34.7109375" bestFit="1" customWidth="1"/>
    <col min="3849" max="3849" width="36.28515625" bestFit="1" customWidth="1"/>
    <col min="3850" max="3850" width="37" bestFit="1" customWidth="1"/>
    <col min="3851" max="3851" width="41.7109375" bestFit="1" customWidth="1"/>
    <col min="3852" max="3852" width="38.7109375" bestFit="1" customWidth="1"/>
    <col min="3853" max="3853" width="35.42578125" bestFit="1" customWidth="1"/>
    <col min="3854" max="3854" width="37" bestFit="1" customWidth="1"/>
    <col min="3855" max="3855" width="37.5703125" bestFit="1" customWidth="1"/>
    <col min="3856" max="3856" width="41.7109375" bestFit="1" customWidth="1"/>
    <col min="3857" max="3857" width="39.7109375" bestFit="1" customWidth="1"/>
    <col min="3858" max="3858" width="36" bestFit="1" customWidth="1"/>
    <col min="3859" max="3860" width="38.42578125" bestFit="1" customWidth="1"/>
    <col min="3861" max="3861" width="42.7109375" bestFit="1" customWidth="1"/>
    <col min="3862" max="3862" width="39.42578125" bestFit="1" customWidth="1"/>
    <col min="3863" max="3863" width="36.5703125" bestFit="1" customWidth="1"/>
    <col min="3864" max="3864" width="38.42578125" bestFit="1" customWidth="1"/>
    <col min="3865" max="3865" width="39.28515625" bestFit="1" customWidth="1"/>
    <col min="3866" max="3866" width="43.28515625" bestFit="1" customWidth="1"/>
    <col min="3867" max="3867" width="40.28515625" bestFit="1" customWidth="1"/>
    <col min="3868" max="3868" width="36.85546875" bestFit="1" customWidth="1"/>
    <col min="3869" max="3869" width="39" bestFit="1" customWidth="1"/>
    <col min="3870" max="3870" width="39.28515625" bestFit="1" customWidth="1"/>
    <col min="3871" max="3871" width="43.28515625" bestFit="1" customWidth="1"/>
    <col min="3872" max="3872" width="37.85546875" bestFit="1" customWidth="1"/>
    <col min="3873" max="3873" width="34.85546875" bestFit="1" customWidth="1"/>
    <col min="3874" max="3874" width="36.85546875" bestFit="1" customWidth="1"/>
    <col min="3875" max="3875" width="37.28515625" bestFit="1" customWidth="1"/>
    <col min="3876" max="3876" width="41.140625" bestFit="1" customWidth="1"/>
    <col min="3877" max="3877" width="38.42578125" bestFit="1" customWidth="1"/>
    <col min="3878" max="3878" width="34.85546875" bestFit="1" customWidth="1"/>
    <col min="3879" max="3879" width="38.140625" bestFit="1" customWidth="1"/>
    <col min="3880" max="3880" width="38.42578125" bestFit="1" customWidth="1"/>
    <col min="3881" max="3881" width="42.42578125" bestFit="1" customWidth="1"/>
    <col min="3882" max="3882" width="39.28515625" bestFit="1" customWidth="1"/>
    <col min="3883" max="3883" width="36.28515625" bestFit="1" customWidth="1"/>
    <col min="3884" max="3884" width="38.140625" bestFit="1" customWidth="1"/>
    <col min="3885" max="3885" width="39" bestFit="1" customWidth="1"/>
    <col min="3886" max="3886" width="42.42578125" bestFit="1" customWidth="1"/>
    <col min="3887" max="3887" width="40" bestFit="1" customWidth="1"/>
    <col min="3888" max="3888" width="36.85546875" bestFit="1" customWidth="1"/>
    <col min="3889" max="3889" width="38.7109375" bestFit="1" customWidth="1"/>
    <col min="3890" max="3890" width="43" bestFit="1" customWidth="1"/>
    <col min="3891" max="3891" width="40" bestFit="1" customWidth="1"/>
    <col min="3892" max="3892" width="36.85546875" bestFit="1" customWidth="1"/>
    <col min="3893" max="3893" width="34.42578125" bestFit="1" customWidth="1"/>
    <col min="3894" max="3894" width="38.42578125" bestFit="1" customWidth="1"/>
    <col min="3895" max="3895" width="35.42578125" bestFit="1" customWidth="1"/>
    <col min="3896" max="3896" width="32.28515625" bestFit="1" customWidth="1"/>
    <col min="3897" max="3897" width="34.140625" bestFit="1" customWidth="1"/>
    <col min="3898" max="3898" width="35.7109375" bestFit="1" customWidth="1"/>
    <col min="3899" max="3899" width="39" bestFit="1" customWidth="1"/>
    <col min="3900" max="3900" width="36.85546875" bestFit="1" customWidth="1"/>
    <col min="3901" max="3901" width="33.28515625" bestFit="1" customWidth="1"/>
    <col min="3902" max="3903" width="35.42578125" bestFit="1" customWidth="1"/>
    <col min="3904" max="3904" width="39.42578125" bestFit="1" customWidth="1"/>
    <col min="3905" max="3905" width="36.85546875" bestFit="1" customWidth="1"/>
    <col min="3906" max="3906" width="33.85546875" bestFit="1" customWidth="1"/>
    <col min="3907" max="3907" width="36" bestFit="1" customWidth="1"/>
    <col min="3908" max="3908" width="36.28515625" bestFit="1" customWidth="1"/>
    <col min="3909" max="3909" width="39.7109375" bestFit="1" customWidth="1"/>
    <col min="3910" max="3910" width="37.28515625" bestFit="1" customWidth="1"/>
    <col min="3911" max="3911" width="33.5703125" bestFit="1" customWidth="1"/>
    <col min="3912" max="3912" width="36" bestFit="1" customWidth="1"/>
    <col min="3913" max="3913" width="35.7109375" bestFit="1" customWidth="1"/>
    <col min="3914" max="3914" width="39.42578125" bestFit="1" customWidth="1"/>
    <col min="3915" max="3915" width="37.28515625" bestFit="1" customWidth="1"/>
    <col min="3916" max="3916" width="33.85546875" bestFit="1" customWidth="1"/>
    <col min="3917" max="3918" width="36" bestFit="1" customWidth="1"/>
    <col min="3919" max="3919" width="40" bestFit="1" customWidth="1"/>
    <col min="3920" max="3920" width="37.28515625" bestFit="1" customWidth="1"/>
    <col min="3921" max="3921" width="34.85546875" bestFit="1" customWidth="1"/>
    <col min="3922" max="3922" width="37" bestFit="1" customWidth="1"/>
    <col min="3923" max="3923" width="37.28515625" bestFit="1" customWidth="1"/>
    <col min="3924" max="3924" width="41.140625" bestFit="1" customWidth="1"/>
    <col min="3925" max="3925" width="38.42578125" bestFit="1" customWidth="1"/>
    <col min="3926" max="3926" width="34.7109375" bestFit="1" customWidth="1"/>
    <col min="3927" max="3927" width="37.5703125" bestFit="1" customWidth="1"/>
    <col min="3928" max="3928" width="37.28515625" bestFit="1" customWidth="1"/>
    <col min="3929" max="3929" width="41.85546875" bestFit="1" customWidth="1"/>
    <col min="3930" max="3930" width="39" bestFit="1" customWidth="1"/>
    <col min="3931" max="3931" width="35.7109375" bestFit="1" customWidth="1"/>
    <col min="3932" max="3932" width="37.28515625" bestFit="1" customWidth="1"/>
    <col min="3933" max="3933" width="37.85546875" bestFit="1" customWidth="1"/>
    <col min="3934" max="3934" width="36.28515625" bestFit="1" customWidth="1"/>
    <col min="3935" max="3935" width="33.85546875" bestFit="1" customWidth="1"/>
    <col min="3936" max="3936" width="30.5703125" bestFit="1" customWidth="1"/>
    <col min="3937" max="3938" width="32.42578125" bestFit="1" customWidth="1"/>
    <col min="3939" max="3939" width="36.85546875" bestFit="1" customWidth="1"/>
    <col min="3940" max="3940" width="33.85546875" bestFit="1" customWidth="1"/>
    <col min="3941" max="3941" width="31.7109375" bestFit="1" customWidth="1"/>
    <col min="3942" max="3942" width="33.5703125" bestFit="1" customWidth="1"/>
    <col min="3943" max="3943" width="33.85546875" bestFit="1" customWidth="1"/>
    <col min="3944" max="3944" width="37.5703125" bestFit="1" customWidth="1"/>
    <col min="3945" max="3945" width="34.85546875" bestFit="1" customWidth="1"/>
    <col min="3946" max="3946" width="31.42578125" bestFit="1" customWidth="1"/>
    <col min="3947" max="3947" width="34.140625" bestFit="1" customWidth="1"/>
    <col min="3948" max="3948" width="33.85546875" bestFit="1" customWidth="1"/>
    <col min="3949" max="3949" width="38.42578125" bestFit="1" customWidth="1"/>
    <col min="3950" max="3950" width="35.7109375" bestFit="1" customWidth="1"/>
    <col min="3951" max="3951" width="32.28515625" bestFit="1" customWidth="1"/>
    <col min="3952" max="3952" width="33.85546875" bestFit="1" customWidth="1"/>
    <col min="3953" max="3953" width="34.42578125" bestFit="1" customWidth="1"/>
    <col min="3954" max="3954" width="38.42578125" bestFit="1" customWidth="1"/>
    <col min="3955" max="3955" width="35.7109375" bestFit="1" customWidth="1"/>
    <col min="3956" max="3956" width="31.7109375" bestFit="1" customWidth="1"/>
    <col min="3957" max="3957" width="31.140625" bestFit="1" customWidth="1"/>
    <col min="3958" max="3958" width="31.42578125" bestFit="1" customWidth="1"/>
    <col min="3959" max="3959" width="34.85546875" bestFit="1" customWidth="1"/>
    <col min="3960" max="3960" width="32.42578125" bestFit="1" customWidth="1"/>
    <col min="3961" max="3961" width="32.28515625" bestFit="1" customWidth="1"/>
    <col min="3962" max="3962" width="32" bestFit="1" customWidth="1"/>
    <col min="3963" max="3963" width="36.5703125" bestFit="1" customWidth="1"/>
    <col min="3964" max="3964" width="33.5703125" bestFit="1" customWidth="1"/>
    <col min="3965" max="3965" width="30.28515625" bestFit="1" customWidth="1"/>
    <col min="3966" max="3966" width="32" bestFit="1" customWidth="1"/>
    <col min="3967" max="3967" width="32.42578125" bestFit="1" customWidth="1"/>
    <col min="3968" max="3968" width="36.5703125" bestFit="1" customWidth="1"/>
    <col min="3969" max="3969" width="34.140625" bestFit="1" customWidth="1"/>
    <col min="3970" max="3970" width="30.28515625" bestFit="1" customWidth="1"/>
    <col min="3971" max="3972" width="32.7109375" bestFit="1" customWidth="1"/>
    <col min="3973" max="3973" width="37" bestFit="1" customWidth="1"/>
    <col min="3974" max="3974" width="33.85546875" bestFit="1" customWidth="1"/>
    <col min="3975" max="3975" width="30.85546875" bestFit="1" customWidth="1"/>
    <col min="3976" max="3976" width="29.28515625" bestFit="1" customWidth="1"/>
    <col min="3977" max="3977" width="30.28515625" bestFit="1" customWidth="1"/>
    <col min="3978" max="3978" width="34.140625" bestFit="1" customWidth="1"/>
    <col min="3979" max="3979" width="31.42578125" bestFit="1" customWidth="1"/>
    <col min="3980" max="3980" width="27.5703125" bestFit="1" customWidth="1"/>
    <col min="3981" max="3981" width="30" bestFit="1" customWidth="1"/>
    <col min="3982" max="3982" width="30.28515625" bestFit="1" customWidth="1"/>
    <col min="3983" max="3983" width="35.42578125" bestFit="1" customWidth="1"/>
    <col min="3984" max="3984" width="32" bestFit="1" customWidth="1"/>
    <col min="3985" max="3985" width="29" bestFit="1" customWidth="1"/>
    <col min="3986" max="3986" width="30.85546875" bestFit="1" customWidth="1"/>
    <col min="3987" max="3987" width="31.42578125" bestFit="1" customWidth="1"/>
    <col min="3988" max="3988" width="34.85546875" bestFit="1" customWidth="1"/>
    <col min="3989" max="3989" width="32.42578125" bestFit="1" customWidth="1"/>
    <col min="3990" max="3990" width="29" bestFit="1" customWidth="1"/>
    <col min="3991" max="3991" width="31.7109375" bestFit="1" customWidth="1"/>
    <col min="3992" max="3992" width="32" bestFit="1" customWidth="1"/>
    <col min="3993" max="3993" width="36" bestFit="1" customWidth="1"/>
    <col min="3994" max="3994" width="32.7109375" bestFit="1" customWidth="1"/>
    <col min="3995" max="3995" width="29.85546875" bestFit="1" customWidth="1"/>
    <col min="3996" max="3996" width="31.7109375" bestFit="1" customWidth="1"/>
    <col min="3997" max="3997" width="32" bestFit="1" customWidth="1"/>
    <col min="3998" max="3998" width="35.42578125" bestFit="1" customWidth="1"/>
    <col min="3999" max="3999" width="31.140625" bestFit="1" customWidth="1"/>
    <col min="4000" max="4000" width="28.140625" bestFit="1" customWidth="1"/>
    <col min="4001" max="4001" width="30" bestFit="1" customWidth="1"/>
    <col min="4002" max="4002" width="30.5703125" bestFit="1" customWidth="1"/>
    <col min="4003" max="4003" width="34.140625" bestFit="1" customWidth="1"/>
    <col min="4004" max="4004" width="31.7109375" bestFit="1" customWidth="1"/>
    <col min="4005" max="4005" width="28.140625" bestFit="1" customWidth="1"/>
    <col min="4006" max="4006" width="31.42578125" bestFit="1" customWidth="1"/>
    <col min="4007" max="4007" width="31.7109375" bestFit="1" customWidth="1"/>
    <col min="4008" max="4008" width="35.7109375" bestFit="1" customWidth="1"/>
    <col min="4009" max="4009" width="32.42578125" bestFit="1" customWidth="1"/>
    <col min="4010" max="4010" width="29.28515625" bestFit="1" customWidth="1"/>
    <col min="4011" max="4011" width="31.42578125" bestFit="1" customWidth="1"/>
    <col min="4012" max="4012" width="32.28515625" bestFit="1" customWidth="1"/>
    <col min="4013" max="4013" width="35.7109375" bestFit="1" customWidth="1"/>
    <col min="4014" max="4014" width="33.28515625" bestFit="1" customWidth="1"/>
    <col min="4015" max="4015" width="30" bestFit="1" customWidth="1"/>
    <col min="4016" max="4017" width="32" bestFit="1" customWidth="1"/>
    <col min="4018" max="4018" width="36.28515625" bestFit="1" customWidth="1"/>
    <col min="4019" max="4019" width="33.28515625" bestFit="1" customWidth="1"/>
    <col min="4020" max="4020" width="30" bestFit="1" customWidth="1"/>
    <col min="4021" max="4021" width="29.85546875" bestFit="1" customWidth="1"/>
    <col min="4022" max="4022" width="30" bestFit="1" customWidth="1"/>
    <col min="4023" max="4023" width="33.5703125" bestFit="1" customWidth="1"/>
    <col min="4024" max="4024" width="31.140625" bestFit="1" customWidth="1"/>
    <col min="4025" max="4025" width="27.42578125" bestFit="1" customWidth="1"/>
    <col min="4026" max="4026" width="30.85546875" bestFit="1" customWidth="1"/>
    <col min="4027" max="4027" width="30.5703125" bestFit="1" customWidth="1"/>
    <col min="4028" max="4028" width="34.85546875" bestFit="1" customWidth="1"/>
    <col min="4029" max="4029" width="32.28515625" bestFit="1" customWidth="1"/>
    <col min="4030" max="4030" width="28.7109375" bestFit="1" customWidth="1"/>
    <col min="4031" max="4031" width="30.5703125" bestFit="1" customWidth="1"/>
    <col min="4032" max="4032" width="31.140625" bestFit="1" customWidth="1"/>
    <col min="4033" max="4033" width="34.85546875" bestFit="1" customWidth="1"/>
    <col min="4034" max="4034" width="32.7109375" bestFit="1" customWidth="1"/>
    <col min="4035" max="4035" width="28.7109375" bestFit="1" customWidth="1"/>
    <col min="4036" max="4037" width="31.42578125" bestFit="1" customWidth="1"/>
    <col min="4038" max="4038" width="35.7109375" bestFit="1" customWidth="1"/>
    <col min="4039" max="4039" width="32.42578125" bestFit="1" customWidth="1"/>
    <col min="4040" max="4040" width="29.28515625" bestFit="1" customWidth="1"/>
    <col min="4041" max="4041" width="30.85546875" bestFit="1" customWidth="1"/>
    <col min="4042" max="4042" width="33.28515625" bestFit="1" customWidth="1"/>
    <col min="4043" max="4043" width="37.85546875" bestFit="1" customWidth="1"/>
    <col min="4044" max="4044" width="34.85546875" bestFit="1" customWidth="1"/>
    <col min="4045" max="4045" width="31.7109375" bestFit="1" customWidth="1"/>
    <col min="4046" max="4046" width="33.28515625" bestFit="1" customWidth="1"/>
    <col min="4047" max="4047" width="33.85546875" bestFit="1" customWidth="1"/>
    <col min="4048" max="4048" width="37.85546875" bestFit="1" customWidth="1"/>
    <col min="4049" max="4049" width="36.28515625" bestFit="1" customWidth="1"/>
    <col min="4050" max="4050" width="32.28515625" bestFit="1" customWidth="1"/>
    <col min="4051" max="4052" width="34.7109375" bestFit="1" customWidth="1"/>
    <col min="4053" max="4053" width="39" bestFit="1" customWidth="1"/>
    <col min="4054" max="4054" width="36" bestFit="1" customWidth="1"/>
    <col min="4055" max="4055" width="32.7109375" bestFit="1" customWidth="1"/>
    <col min="4056" max="4056" width="34.7109375" bestFit="1" customWidth="1"/>
    <col min="4057" max="4057" width="35.7109375" bestFit="1" customWidth="1"/>
    <col min="4058" max="4058" width="39.42578125" bestFit="1" customWidth="1"/>
    <col min="4059" max="4059" width="36.85546875" bestFit="1" customWidth="1"/>
    <col min="4060" max="4060" width="33" bestFit="1" customWidth="1"/>
    <col min="4061" max="4061" width="35.42578125" bestFit="1" customWidth="1"/>
    <col min="4062" max="4062" width="35.7109375" bestFit="1" customWidth="1"/>
    <col min="4063" max="4063" width="39.42578125" bestFit="1" customWidth="1"/>
    <col min="4064" max="4064" width="36.28515625" bestFit="1" customWidth="1"/>
    <col min="4065" max="4065" width="35.7109375" bestFit="1" customWidth="1"/>
    <col min="4066" max="4067" width="38.140625" bestFit="1" customWidth="1"/>
    <col min="4068" max="4068" width="42.42578125" bestFit="1" customWidth="1"/>
    <col min="4069" max="4069" width="39.28515625" bestFit="1" customWidth="1"/>
    <col min="4070" max="4070" width="36.28515625" bestFit="1" customWidth="1"/>
    <col min="4071" max="4071" width="38.7109375" bestFit="1" customWidth="1"/>
    <col min="4072" max="4072" width="39.42578125" bestFit="1" customWidth="1"/>
    <col min="4073" max="4073" width="43.5703125" bestFit="1" customWidth="1"/>
    <col min="4074" max="4074" width="40.5703125" bestFit="1" customWidth="1"/>
    <col min="4075" max="4075" width="37" bestFit="1" customWidth="1"/>
    <col min="4076" max="4076" width="39.28515625" bestFit="1" customWidth="1"/>
    <col min="4077" max="4077" width="39.42578125" bestFit="1" customWidth="1"/>
    <col min="4078" max="4078" width="44.140625" bestFit="1" customWidth="1"/>
    <col min="4079" max="4079" width="40.5703125" bestFit="1" customWidth="1"/>
    <col min="4080" max="4080" width="37.85546875" bestFit="1" customWidth="1"/>
    <col min="4081" max="4081" width="39.42578125" bestFit="1" customWidth="1"/>
    <col min="4082" max="4082" width="40" bestFit="1" customWidth="1"/>
    <col min="4083" max="4083" width="43.85546875" bestFit="1" customWidth="1"/>
    <col min="4084" max="4084" width="41.42578125" bestFit="1" customWidth="1"/>
    <col min="4085" max="4085" width="37.85546875" bestFit="1" customWidth="1"/>
    <col min="4086" max="4086" width="34.85546875" bestFit="1" customWidth="1"/>
    <col min="4087" max="4087" width="35.42578125" bestFit="1" customWidth="1"/>
    <col min="4088" max="4088" width="39.28515625" bestFit="1" customWidth="1"/>
    <col min="4089" max="4089" width="36.28515625" bestFit="1" customWidth="1"/>
    <col min="4090" max="4090" width="33" bestFit="1" customWidth="1"/>
    <col min="4091" max="4091" width="34.85546875" bestFit="1" customWidth="1"/>
    <col min="4092" max="4092" width="36.5703125" bestFit="1" customWidth="1"/>
    <col min="4093" max="4093" width="39.7109375" bestFit="1" customWidth="1"/>
    <col min="4094" max="4094" width="37.5703125" bestFit="1" customWidth="1"/>
    <col min="4095" max="4095" width="34.140625" bestFit="1" customWidth="1"/>
    <col min="4096" max="4097" width="36.28515625" bestFit="1" customWidth="1"/>
    <col min="4098" max="4098" width="40.28515625" bestFit="1" customWidth="1"/>
    <col min="4099" max="4099" width="37.5703125" bestFit="1" customWidth="1"/>
    <col min="4100" max="4100" width="34.7109375" bestFit="1" customWidth="1"/>
    <col min="4101" max="4101" width="36.85546875" bestFit="1" customWidth="1"/>
    <col min="4102" max="4102" width="37" bestFit="1" customWidth="1"/>
    <col min="4103" max="4103" width="40.5703125" bestFit="1" customWidth="1"/>
    <col min="4104" max="4104" width="38.140625" bestFit="1" customWidth="1"/>
    <col min="4105" max="4105" width="34.42578125" bestFit="1" customWidth="1"/>
    <col min="4106" max="4106" width="36.85546875" bestFit="1" customWidth="1"/>
    <col min="4107" max="4107" width="36.5703125" bestFit="1" customWidth="1"/>
    <col min="4108" max="4108" width="41.140625" bestFit="1" customWidth="1"/>
    <col min="4109" max="4109" width="38.7109375" bestFit="1" customWidth="1"/>
    <col min="4110" max="4110" width="35.42578125" bestFit="1" customWidth="1"/>
    <col min="4111" max="4112" width="37.28515625" bestFit="1" customWidth="1"/>
    <col min="4113" max="4113" width="41.7109375" bestFit="1" customWidth="1"/>
    <col min="4114" max="4114" width="38.7109375" bestFit="1" customWidth="1"/>
    <col min="4115" max="4115" width="36.5703125" bestFit="1" customWidth="1"/>
    <col min="4116" max="4116" width="38.42578125" bestFit="1" customWidth="1"/>
    <col min="4117" max="4117" width="38.7109375" bestFit="1" customWidth="1"/>
    <col min="4118" max="4118" width="42.42578125" bestFit="1" customWidth="1"/>
    <col min="4119" max="4119" width="39.7109375" bestFit="1" customWidth="1"/>
    <col min="4120" max="4120" width="36.28515625" bestFit="1" customWidth="1"/>
    <col min="4121" max="4121" width="39" bestFit="1" customWidth="1"/>
    <col min="4122" max="4122" width="38.7109375" bestFit="1" customWidth="1"/>
    <col min="4123" max="4123" width="43.28515625" bestFit="1" customWidth="1"/>
    <col min="4124" max="4124" width="40.28515625" bestFit="1" customWidth="1"/>
    <col min="4125" max="4125" width="37" bestFit="1" customWidth="1"/>
    <col min="4126" max="4126" width="38.7109375" bestFit="1" customWidth="1"/>
    <col min="4127" max="4127" width="39.28515625" bestFit="1" customWidth="1"/>
    <col min="4128" max="4128" width="43.28515625" bestFit="1" customWidth="1"/>
    <col min="4129" max="4129" width="40.28515625" bestFit="1" customWidth="1"/>
    <col min="4130" max="4130" width="34.42578125" bestFit="1" customWidth="1"/>
    <col min="4131" max="4132" width="37" bestFit="1" customWidth="1"/>
    <col min="4133" max="4133" width="41.42578125" bestFit="1" customWidth="1"/>
    <col min="4134" max="4134" width="38.140625" bestFit="1" customWidth="1"/>
    <col min="4135" max="4135" width="34.85546875" bestFit="1" customWidth="1"/>
    <col min="4136" max="4136" width="37.5703125" bestFit="1" customWidth="1"/>
    <col min="4137" max="4137" width="38.42578125" bestFit="1" customWidth="1"/>
    <col min="4138" max="4138" width="42.42578125" bestFit="1" customWidth="1"/>
    <col min="4139" max="4139" width="39.42578125" bestFit="1" customWidth="1"/>
    <col min="4140" max="4140" width="36" bestFit="1" customWidth="1"/>
    <col min="4141" max="4141" width="38.140625" bestFit="1" customWidth="1"/>
    <col min="4142" max="4142" width="38.42578125" bestFit="1" customWidth="1"/>
    <col min="4143" max="4143" width="43" bestFit="1" customWidth="1"/>
    <col min="4144" max="4144" width="39.42578125" bestFit="1" customWidth="1"/>
    <col min="4145" max="4145" width="36.85546875" bestFit="1" customWidth="1"/>
    <col min="4146" max="4146" width="39" bestFit="1" customWidth="1"/>
    <col min="4147" max="4147" width="42.7109375" bestFit="1" customWidth="1"/>
    <col min="4148" max="4148" width="40" bestFit="1" customWidth="1"/>
    <col min="4149" max="4149" width="36.85546875" bestFit="1" customWidth="1"/>
    <col min="4150" max="4150" width="33.5703125" bestFit="1" customWidth="1"/>
    <col min="4151" max="4151" width="34.42578125" bestFit="1" customWidth="1"/>
    <col min="4152" max="4152" width="38.42578125" bestFit="1" customWidth="1"/>
    <col min="4153" max="4153" width="35.7109375" bestFit="1" customWidth="1"/>
    <col min="4154" max="4154" width="32" bestFit="1" customWidth="1"/>
    <col min="4155" max="4155" width="34.140625" bestFit="1" customWidth="1"/>
    <col min="4156" max="4156" width="34.42578125" bestFit="1" customWidth="1"/>
    <col min="4157" max="4157" width="39.42578125" bestFit="1" customWidth="1"/>
    <col min="4158" max="4158" width="36.28515625" bestFit="1" customWidth="1"/>
    <col min="4159" max="4159" width="33.28515625" bestFit="1" customWidth="1"/>
    <col min="4160" max="4160" width="34.85546875" bestFit="1" customWidth="1"/>
    <col min="4161" max="4161" width="35.7109375" bestFit="1" customWidth="1"/>
    <col min="4162" max="4162" width="39.28515625" bestFit="1" customWidth="1"/>
    <col min="4163" max="4163" width="36.85546875" bestFit="1" customWidth="1"/>
    <col min="4164" max="4164" width="33.28515625" bestFit="1" customWidth="1"/>
    <col min="4165" max="4165" width="36" bestFit="1" customWidth="1"/>
    <col min="4166" max="4166" width="36.28515625" bestFit="1" customWidth="1"/>
    <col min="4167" max="4167" width="40" bestFit="1" customWidth="1"/>
    <col min="4168" max="4168" width="37" bestFit="1" customWidth="1"/>
    <col min="4169" max="4169" width="33.85546875" bestFit="1" customWidth="1"/>
    <col min="4170" max="4170" width="36" bestFit="1" customWidth="1"/>
    <col min="4171" max="4171" width="36.28515625" bestFit="1" customWidth="1"/>
    <col min="4172" max="4172" width="39.42578125" bestFit="1" customWidth="1"/>
    <col min="4173" max="4173" width="33.85546875" bestFit="1" customWidth="1"/>
    <col min="4174" max="4174" width="35.7109375" bestFit="1" customWidth="1"/>
    <col min="4175" max="4175" width="36.28515625" bestFit="1" customWidth="1"/>
    <col min="4176" max="4176" width="39.7109375" bestFit="1" customWidth="1"/>
    <col min="4177" max="4178" width="37.28515625" bestFit="1" customWidth="1"/>
    <col min="4179" max="4179" width="41.42578125" bestFit="1" customWidth="1"/>
    <col min="4180" max="4180" width="38.140625" bestFit="1" customWidth="1"/>
    <col min="4181" max="4181" width="34.85546875" bestFit="1" customWidth="1"/>
    <col min="4182" max="4182" width="37" bestFit="1" customWidth="1"/>
    <col min="4183" max="4183" width="37.85546875" bestFit="1" customWidth="1"/>
    <col min="4184" max="4184" width="41.42578125" bestFit="1" customWidth="1"/>
    <col min="4185" max="4185" width="39" bestFit="1" customWidth="1"/>
    <col min="4186" max="4186" width="35.7109375" bestFit="1" customWidth="1"/>
    <col min="4187" max="4188" width="37.5703125" bestFit="1" customWidth="1"/>
    <col min="4189" max="4189" width="41.85546875" bestFit="1" customWidth="1"/>
    <col min="4190" max="4190" width="39" bestFit="1" customWidth="1"/>
    <col min="4191" max="4191" width="30" bestFit="1" customWidth="1"/>
    <col min="4192" max="4193" width="32.42578125" bestFit="1" customWidth="1"/>
    <col min="4194" max="4194" width="36.85546875" bestFit="1" customWidth="1"/>
    <col min="4195" max="4195" width="33.5703125" bestFit="1" customWidth="1"/>
    <col min="4196" max="4196" width="30.5703125" bestFit="1" customWidth="1"/>
    <col min="4197" max="4197" width="33" bestFit="1" customWidth="1"/>
    <col min="4198" max="4198" width="33.85546875" bestFit="1" customWidth="1"/>
    <col min="4199" max="4199" width="37.85546875" bestFit="1" customWidth="1"/>
    <col min="4200" max="4200" width="34.85546875" bestFit="1" customWidth="1"/>
    <col min="4201" max="4201" width="31.42578125" bestFit="1" customWidth="1"/>
    <col min="4202" max="4202" width="33.5703125" bestFit="1" customWidth="1"/>
    <col min="4203" max="4203" width="33.85546875" bestFit="1" customWidth="1"/>
    <col min="4204" max="4204" width="38.42578125" bestFit="1" customWidth="1"/>
    <col min="4205" max="4205" width="34.85546875" bestFit="1" customWidth="1"/>
    <col min="4206" max="4206" width="32.28515625" bestFit="1" customWidth="1"/>
    <col min="4207" max="4207" width="33.85546875" bestFit="1" customWidth="1"/>
    <col min="4208" max="4208" width="34.42578125" bestFit="1" customWidth="1"/>
    <col min="4209" max="4209" width="38.140625" bestFit="1" customWidth="1"/>
    <col min="4210" max="4210" width="32.28515625" bestFit="1" customWidth="1"/>
    <col min="4211" max="4211" width="30.5703125" bestFit="1" customWidth="1"/>
    <col min="4212" max="4212" width="16.85546875" bestFit="1" customWidth="1"/>
  </cols>
  <sheetData>
    <row r="2" spans="1:20" x14ac:dyDescent="0.25">
      <c r="E2" s="3"/>
    </row>
    <row r="3" spans="1:20" x14ac:dyDescent="0.25">
      <c r="A3" s="1" t="s">
        <v>3</v>
      </c>
      <c r="B3" s="1" t="s">
        <v>1468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877</v>
      </c>
      <c r="N3" s="1" t="s">
        <v>875</v>
      </c>
      <c r="O3" s="1" t="s">
        <v>876</v>
      </c>
      <c r="P3" s="1" t="s">
        <v>1651</v>
      </c>
      <c r="Q3" s="1" t="s">
        <v>1660</v>
      </c>
      <c r="R3" s="1" t="s">
        <v>1670</v>
      </c>
      <c r="S3" s="1" t="s">
        <v>1721</v>
      </c>
      <c r="T3" s="1" t="s">
        <v>1821</v>
      </c>
    </row>
    <row r="4" spans="1:20" x14ac:dyDescent="0.25">
      <c r="A4" s="12" t="s">
        <v>1</v>
      </c>
      <c r="B4" s="12" t="s">
        <v>342</v>
      </c>
      <c r="C4" s="12" t="s">
        <v>1334</v>
      </c>
      <c r="D4" s="12" t="s">
        <v>4</v>
      </c>
      <c r="E4" s="12" t="s">
        <v>15</v>
      </c>
      <c r="F4" s="12" t="s">
        <v>1201</v>
      </c>
      <c r="G4" s="12" t="s">
        <v>679</v>
      </c>
      <c r="H4" s="12" t="s">
        <v>1483</v>
      </c>
      <c r="I4" s="12" t="s">
        <v>930</v>
      </c>
      <c r="J4" s="12" t="s">
        <v>1483</v>
      </c>
      <c r="K4" s="12" t="s">
        <v>930</v>
      </c>
      <c r="L4" s="12" t="s">
        <v>3013</v>
      </c>
      <c r="M4" s="12" t="s">
        <v>3014</v>
      </c>
      <c r="N4" s="12" t="s">
        <v>3015</v>
      </c>
      <c r="O4" s="12" t="s">
        <v>3016</v>
      </c>
      <c r="P4" s="12" t="s">
        <v>1652</v>
      </c>
      <c r="Q4" s="12" t="s">
        <v>1661</v>
      </c>
      <c r="R4" s="12" t="s">
        <v>1671</v>
      </c>
      <c r="S4" s="12" t="s">
        <v>1722</v>
      </c>
      <c r="T4" s="12" t="s">
        <v>1483</v>
      </c>
    </row>
    <row r="5" spans="1:20" x14ac:dyDescent="0.25">
      <c r="A5" s="12" t="s">
        <v>1</v>
      </c>
      <c r="B5" s="12" t="s">
        <v>233</v>
      </c>
      <c r="C5" s="12" t="s">
        <v>1335</v>
      </c>
      <c r="D5" s="12" t="s">
        <v>6</v>
      </c>
      <c r="E5" s="12" t="s">
        <v>9</v>
      </c>
      <c r="F5" s="12" t="s">
        <v>1201</v>
      </c>
      <c r="G5" s="12" t="s">
        <v>679</v>
      </c>
      <c r="H5" s="12" t="s">
        <v>1483</v>
      </c>
      <c r="I5" s="12" t="s">
        <v>961</v>
      </c>
      <c r="J5" s="12" t="s">
        <v>1483</v>
      </c>
      <c r="K5" s="12" t="s">
        <v>961</v>
      </c>
      <c r="L5" s="12" t="s">
        <v>3013</v>
      </c>
      <c r="M5" s="12" t="s">
        <v>3014</v>
      </c>
      <c r="N5" s="12" t="s">
        <v>3015</v>
      </c>
      <c r="O5" s="12" t="s">
        <v>3016</v>
      </c>
      <c r="P5" s="12" t="s">
        <v>1652</v>
      </c>
      <c r="Q5" s="12" t="s">
        <v>1662</v>
      </c>
      <c r="R5" s="12" t="s">
        <v>1671</v>
      </c>
      <c r="S5" s="12" t="s">
        <v>1722</v>
      </c>
      <c r="T5" s="12" t="s">
        <v>1483</v>
      </c>
    </row>
    <row r="6" spans="1:20" x14ac:dyDescent="0.25">
      <c r="A6" s="12" t="s">
        <v>1</v>
      </c>
      <c r="B6" s="12" t="s">
        <v>389</v>
      </c>
      <c r="C6" s="12" t="s">
        <v>1336</v>
      </c>
      <c r="D6" s="12" t="s">
        <v>7</v>
      </c>
      <c r="E6" s="12" t="s">
        <v>11</v>
      </c>
      <c r="F6" s="12" t="s">
        <v>1201</v>
      </c>
      <c r="G6" s="12" t="s">
        <v>679</v>
      </c>
      <c r="H6" s="12" t="s">
        <v>1483</v>
      </c>
      <c r="I6" s="12" t="s">
        <v>149</v>
      </c>
      <c r="J6" s="12" t="s">
        <v>1483</v>
      </c>
      <c r="K6" s="12" t="s">
        <v>149</v>
      </c>
      <c r="L6" s="12" t="s">
        <v>3013</v>
      </c>
      <c r="M6" s="12" t="s">
        <v>3014</v>
      </c>
      <c r="N6" s="12" t="s">
        <v>3015</v>
      </c>
      <c r="O6" s="12" t="s">
        <v>3016</v>
      </c>
      <c r="P6" s="12" t="s">
        <v>1652</v>
      </c>
      <c r="Q6" s="12" t="s">
        <v>1663</v>
      </c>
      <c r="R6" s="12" t="s">
        <v>1671</v>
      </c>
      <c r="S6" s="12" t="s">
        <v>1722</v>
      </c>
      <c r="T6" s="12" t="s">
        <v>1483</v>
      </c>
    </row>
    <row r="7" spans="1:20" x14ac:dyDescent="0.25">
      <c r="A7" s="12" t="s">
        <v>1</v>
      </c>
      <c r="B7" s="12" t="s">
        <v>125</v>
      </c>
      <c r="C7" s="12" t="s">
        <v>1337</v>
      </c>
      <c r="D7" s="12" t="s">
        <v>4</v>
      </c>
      <c r="E7" s="12" t="s">
        <v>15</v>
      </c>
      <c r="F7" s="12" t="s">
        <v>1201</v>
      </c>
      <c r="G7" s="12" t="s">
        <v>679</v>
      </c>
      <c r="H7" s="12" t="s">
        <v>1483</v>
      </c>
      <c r="I7" s="12" t="s">
        <v>149</v>
      </c>
      <c r="J7" s="12" t="s">
        <v>1483</v>
      </c>
      <c r="K7" s="12" t="s">
        <v>149</v>
      </c>
      <c r="L7" s="12" t="s">
        <v>3013</v>
      </c>
      <c r="M7" s="12" t="s">
        <v>3014</v>
      </c>
      <c r="N7" s="12" t="s">
        <v>3015</v>
      </c>
      <c r="O7" s="12" t="s">
        <v>3016</v>
      </c>
      <c r="P7" s="12" t="s">
        <v>1652</v>
      </c>
      <c r="Q7" s="12" t="s">
        <v>1661</v>
      </c>
      <c r="R7" s="12" t="s">
        <v>1671</v>
      </c>
      <c r="S7" s="12" t="s">
        <v>1722</v>
      </c>
      <c r="T7" s="12" t="s">
        <v>1483</v>
      </c>
    </row>
    <row r="8" spans="1:20" x14ac:dyDescent="0.25">
      <c r="A8" s="12" t="s">
        <v>1</v>
      </c>
      <c r="B8" s="12" t="s">
        <v>148</v>
      </c>
      <c r="C8" s="12" t="s">
        <v>1338</v>
      </c>
      <c r="D8" s="12" t="s">
        <v>6</v>
      </c>
      <c r="E8" s="12" t="s">
        <v>9</v>
      </c>
      <c r="F8" s="12" t="s">
        <v>1201</v>
      </c>
      <c r="G8" s="12" t="s">
        <v>679</v>
      </c>
      <c r="H8" s="12" t="s">
        <v>1483</v>
      </c>
      <c r="I8" s="12" t="s">
        <v>193</v>
      </c>
      <c r="J8" s="12" t="s">
        <v>1483</v>
      </c>
      <c r="K8" s="12" t="s">
        <v>193</v>
      </c>
      <c r="L8" s="12" t="s">
        <v>3013</v>
      </c>
      <c r="M8" s="12" t="s">
        <v>3014</v>
      </c>
      <c r="N8" s="12" t="s">
        <v>3015</v>
      </c>
      <c r="O8" s="12" t="s">
        <v>3016</v>
      </c>
      <c r="P8" s="12" t="s">
        <v>1652</v>
      </c>
      <c r="Q8" s="12" t="s">
        <v>1662</v>
      </c>
      <c r="R8" s="12" t="s">
        <v>1671</v>
      </c>
      <c r="S8" s="12" t="s">
        <v>1722</v>
      </c>
      <c r="T8" s="12" t="s">
        <v>1483</v>
      </c>
    </row>
    <row r="9" spans="1:20" x14ac:dyDescent="0.25">
      <c r="A9" s="12" t="s">
        <v>1</v>
      </c>
      <c r="B9" s="12" t="s">
        <v>392</v>
      </c>
      <c r="C9" s="12" t="s">
        <v>1339</v>
      </c>
      <c r="D9" s="12" t="s">
        <v>6</v>
      </c>
      <c r="E9" s="12" t="s">
        <v>9</v>
      </c>
      <c r="F9" s="12" t="s">
        <v>1201</v>
      </c>
      <c r="G9" s="12" t="s">
        <v>679</v>
      </c>
      <c r="H9" s="12" t="s">
        <v>1483</v>
      </c>
      <c r="I9" s="12" t="s">
        <v>193</v>
      </c>
      <c r="J9" s="12" t="s">
        <v>1483</v>
      </c>
      <c r="K9" s="12" t="s">
        <v>193</v>
      </c>
      <c r="L9" s="12" t="s">
        <v>3013</v>
      </c>
      <c r="M9" s="12" t="s">
        <v>3014</v>
      </c>
      <c r="N9" s="12" t="s">
        <v>3015</v>
      </c>
      <c r="O9" s="12" t="s">
        <v>3016</v>
      </c>
      <c r="P9" s="12" t="s">
        <v>1652</v>
      </c>
      <c r="Q9" s="12" t="s">
        <v>1662</v>
      </c>
      <c r="R9" s="12" t="s">
        <v>1671</v>
      </c>
      <c r="S9" s="12" t="s">
        <v>1722</v>
      </c>
      <c r="T9" s="12" t="s">
        <v>1483</v>
      </c>
    </row>
    <row r="10" spans="1:20" x14ac:dyDescent="0.25">
      <c r="A10" s="12" t="s">
        <v>1</v>
      </c>
      <c r="B10" s="12" t="s">
        <v>386</v>
      </c>
      <c r="C10" s="12" t="s">
        <v>1340</v>
      </c>
      <c r="D10" s="12" t="s">
        <v>7</v>
      </c>
      <c r="E10" s="12" t="s">
        <v>11</v>
      </c>
      <c r="F10" s="12" t="s">
        <v>1201</v>
      </c>
      <c r="G10" s="12" t="s">
        <v>679</v>
      </c>
      <c r="H10" s="12" t="s">
        <v>1483</v>
      </c>
      <c r="I10" s="12" t="s">
        <v>149</v>
      </c>
      <c r="J10" s="12" t="s">
        <v>1483</v>
      </c>
      <c r="K10" s="12" t="s">
        <v>149</v>
      </c>
      <c r="L10" s="12" t="s">
        <v>3013</v>
      </c>
      <c r="M10" s="12" t="s">
        <v>3014</v>
      </c>
      <c r="N10" s="12" t="s">
        <v>3015</v>
      </c>
      <c r="O10" s="12" t="s">
        <v>3016</v>
      </c>
      <c r="P10" s="12" t="s">
        <v>1652</v>
      </c>
      <c r="Q10" s="12" t="s">
        <v>1663</v>
      </c>
      <c r="R10" s="12" t="s">
        <v>1671</v>
      </c>
      <c r="S10" s="12" t="s">
        <v>1722</v>
      </c>
      <c r="T10" s="12" t="s">
        <v>1483</v>
      </c>
    </row>
    <row r="11" spans="1:20" x14ac:dyDescent="0.25">
      <c r="A11" s="12" t="s">
        <v>1</v>
      </c>
      <c r="B11" s="12" t="s">
        <v>228</v>
      </c>
      <c r="C11" s="12" t="s">
        <v>1341</v>
      </c>
      <c r="D11" s="12" t="s">
        <v>4</v>
      </c>
      <c r="E11" s="12" t="s">
        <v>15</v>
      </c>
      <c r="F11" s="12" t="s">
        <v>1201</v>
      </c>
      <c r="G11" s="12" t="s">
        <v>679</v>
      </c>
      <c r="H11" s="12" t="s">
        <v>1483</v>
      </c>
      <c r="I11" s="12" t="s">
        <v>265</v>
      </c>
      <c r="J11" s="12" t="s">
        <v>1483</v>
      </c>
      <c r="K11" s="12" t="s">
        <v>265</v>
      </c>
      <c r="L11" s="12" t="s">
        <v>3013</v>
      </c>
      <c r="M11" s="12" t="s">
        <v>3014</v>
      </c>
      <c r="N11" s="12" t="s">
        <v>3015</v>
      </c>
      <c r="O11" s="12" t="s">
        <v>3017</v>
      </c>
      <c r="P11" s="12" t="s">
        <v>1652</v>
      </c>
      <c r="Q11" s="12" t="s">
        <v>1661</v>
      </c>
      <c r="R11" s="12" t="s">
        <v>1671</v>
      </c>
      <c r="S11" s="12" t="s">
        <v>1722</v>
      </c>
      <c r="T11" s="12" t="s">
        <v>1483</v>
      </c>
    </row>
    <row r="12" spans="1:20" x14ac:dyDescent="0.25">
      <c r="A12" s="12" t="s">
        <v>1</v>
      </c>
      <c r="B12" s="12" t="s">
        <v>391</v>
      </c>
      <c r="C12" s="12" t="s">
        <v>1342</v>
      </c>
      <c r="D12" s="12" t="s">
        <v>6</v>
      </c>
      <c r="E12" s="12" t="s">
        <v>9</v>
      </c>
      <c r="F12" s="12" t="s">
        <v>1343</v>
      </c>
      <c r="G12" s="12" t="s">
        <v>679</v>
      </c>
      <c r="H12" s="12" t="s">
        <v>1483</v>
      </c>
      <c r="I12" s="12" t="s">
        <v>265</v>
      </c>
      <c r="J12" s="12" t="s">
        <v>1483</v>
      </c>
      <c r="K12" s="12" t="s">
        <v>265</v>
      </c>
      <c r="L12" s="12" t="s">
        <v>3013</v>
      </c>
      <c r="M12" s="12" t="s">
        <v>3014</v>
      </c>
      <c r="N12" s="12" t="s">
        <v>3015</v>
      </c>
      <c r="O12" s="12" t="s">
        <v>3016</v>
      </c>
      <c r="P12" s="12" t="s">
        <v>1652</v>
      </c>
      <c r="Q12" s="12" t="s">
        <v>1662</v>
      </c>
      <c r="R12" s="12" t="s">
        <v>1671</v>
      </c>
      <c r="S12" s="12" t="s">
        <v>1722</v>
      </c>
      <c r="T12" s="12" t="s">
        <v>1483</v>
      </c>
    </row>
    <row r="13" spans="1:20" x14ac:dyDescent="0.25">
      <c r="A13" s="12" t="s">
        <v>1</v>
      </c>
      <c r="B13" s="12" t="s">
        <v>388</v>
      </c>
      <c r="C13" s="12" t="s">
        <v>1344</v>
      </c>
      <c r="D13" s="12" t="s">
        <v>7</v>
      </c>
      <c r="E13" s="12" t="s">
        <v>15</v>
      </c>
      <c r="F13" s="12" t="s">
        <v>1201</v>
      </c>
      <c r="G13" s="12" t="s">
        <v>679</v>
      </c>
      <c r="H13" s="12" t="s">
        <v>1483</v>
      </c>
      <c r="I13" s="12" t="s">
        <v>262</v>
      </c>
      <c r="J13" s="12" t="s">
        <v>1483</v>
      </c>
      <c r="K13" s="12" t="s">
        <v>262</v>
      </c>
      <c r="L13" s="12" t="s">
        <v>3013</v>
      </c>
      <c r="M13" s="12" t="s">
        <v>3014</v>
      </c>
      <c r="N13" s="12" t="s">
        <v>3018</v>
      </c>
      <c r="O13" s="12" t="s">
        <v>3017</v>
      </c>
      <c r="P13" s="12" t="s">
        <v>1652</v>
      </c>
      <c r="Q13" s="12" t="s">
        <v>1661</v>
      </c>
      <c r="R13" s="12" t="s">
        <v>1671</v>
      </c>
      <c r="S13" s="12" t="s">
        <v>1722</v>
      </c>
      <c r="T13" s="12" t="s">
        <v>1483</v>
      </c>
    </row>
    <row r="14" spans="1:20" x14ac:dyDescent="0.25">
      <c r="A14" s="12" t="s">
        <v>1</v>
      </c>
      <c r="B14" s="12" t="s">
        <v>387</v>
      </c>
      <c r="C14" s="12" t="s">
        <v>1345</v>
      </c>
      <c r="D14" s="12" t="s">
        <v>7</v>
      </c>
      <c r="E14" s="12" t="s">
        <v>15</v>
      </c>
      <c r="F14" s="12" t="s">
        <v>1201</v>
      </c>
      <c r="G14" s="12" t="s">
        <v>679</v>
      </c>
      <c r="H14" s="12" t="s">
        <v>1483</v>
      </c>
      <c r="I14" s="12" t="s">
        <v>149</v>
      </c>
      <c r="J14" s="12" t="s">
        <v>1483</v>
      </c>
      <c r="K14" s="12" t="s">
        <v>149</v>
      </c>
      <c r="L14" s="12" t="s">
        <v>3013</v>
      </c>
      <c r="M14" s="12" t="s">
        <v>3014</v>
      </c>
      <c r="N14" s="12" t="s">
        <v>3018</v>
      </c>
      <c r="O14" s="12" t="s">
        <v>3017</v>
      </c>
      <c r="P14" s="12" t="s">
        <v>1652</v>
      </c>
      <c r="Q14" s="12" t="s">
        <v>1661</v>
      </c>
      <c r="R14" s="12" t="s">
        <v>1671</v>
      </c>
      <c r="S14" s="12" t="s">
        <v>1722</v>
      </c>
      <c r="T14" s="12" t="s">
        <v>1483</v>
      </c>
    </row>
    <row r="15" spans="1:20" x14ac:dyDescent="0.25">
      <c r="A15" s="12" t="s">
        <v>1</v>
      </c>
      <c r="B15" s="12" t="s">
        <v>390</v>
      </c>
      <c r="C15" s="12" t="s">
        <v>1346</v>
      </c>
      <c r="D15" s="12" t="s">
        <v>4</v>
      </c>
      <c r="E15" s="12" t="s">
        <v>9</v>
      </c>
      <c r="F15" s="12" t="s">
        <v>1343</v>
      </c>
      <c r="G15" s="12" t="s">
        <v>679</v>
      </c>
      <c r="H15" s="12" t="s">
        <v>1483</v>
      </c>
      <c r="I15" s="12" t="s">
        <v>262</v>
      </c>
      <c r="J15" s="12" t="s">
        <v>1483</v>
      </c>
      <c r="K15" s="12" t="s">
        <v>262</v>
      </c>
      <c r="L15" s="12" t="s">
        <v>3013</v>
      </c>
      <c r="M15" s="12" t="s">
        <v>3014</v>
      </c>
      <c r="N15" s="12" t="s">
        <v>3018</v>
      </c>
      <c r="O15" s="12" t="s">
        <v>3017</v>
      </c>
      <c r="P15" s="12" t="s">
        <v>1652</v>
      </c>
      <c r="Q15" s="12" t="s">
        <v>1662</v>
      </c>
      <c r="R15" s="12" t="s">
        <v>1671</v>
      </c>
      <c r="S15" s="12" t="s">
        <v>1722</v>
      </c>
      <c r="T15" s="12" t="s">
        <v>1483</v>
      </c>
    </row>
    <row r="16" spans="1:20" x14ac:dyDescent="0.25">
      <c r="A16" s="12" t="s">
        <v>1</v>
      </c>
      <c r="B16" s="12" t="s">
        <v>661</v>
      </c>
      <c r="C16" s="12" t="s">
        <v>1347</v>
      </c>
      <c r="D16" s="12" t="s">
        <v>7</v>
      </c>
      <c r="E16" s="12" t="s">
        <v>9</v>
      </c>
      <c r="F16" s="12" t="s">
        <v>1201</v>
      </c>
      <c r="G16" s="12" t="s">
        <v>679</v>
      </c>
      <c r="H16" s="12" t="s">
        <v>1483</v>
      </c>
      <c r="I16" s="12" t="s">
        <v>193</v>
      </c>
      <c r="J16" s="12" t="s">
        <v>1483</v>
      </c>
      <c r="K16" s="12" t="s">
        <v>193</v>
      </c>
      <c r="L16" s="12" t="s">
        <v>3013</v>
      </c>
      <c r="M16" s="12" t="s">
        <v>3014</v>
      </c>
      <c r="N16" s="12" t="s">
        <v>3019</v>
      </c>
      <c r="O16" s="12" t="s">
        <v>3020</v>
      </c>
      <c r="P16" s="12" t="s">
        <v>1652</v>
      </c>
      <c r="Q16" s="12" t="s">
        <v>1662</v>
      </c>
      <c r="R16" s="12" t="s">
        <v>1671</v>
      </c>
      <c r="S16" s="12" t="s">
        <v>1722</v>
      </c>
      <c r="T16" s="12" t="s">
        <v>1483</v>
      </c>
    </row>
    <row r="17" spans="1:20" x14ac:dyDescent="0.25">
      <c r="A17" s="12" t="s">
        <v>1</v>
      </c>
      <c r="B17" s="12" t="s">
        <v>727</v>
      </c>
      <c r="C17" s="12" t="s">
        <v>1348</v>
      </c>
      <c r="D17" s="12" t="s">
        <v>6</v>
      </c>
      <c r="E17" s="12" t="s">
        <v>15</v>
      </c>
      <c r="F17" s="12" t="s">
        <v>1201</v>
      </c>
      <c r="G17" s="12" t="s">
        <v>679</v>
      </c>
      <c r="H17" s="12" t="s">
        <v>1483</v>
      </c>
      <c r="I17" s="12" t="s">
        <v>193</v>
      </c>
      <c r="J17" s="12" t="s">
        <v>1483</v>
      </c>
      <c r="K17" s="12" t="s">
        <v>193</v>
      </c>
      <c r="L17" s="12" t="s">
        <v>3013</v>
      </c>
      <c r="M17" s="12" t="s">
        <v>3014</v>
      </c>
      <c r="N17" s="12" t="s">
        <v>3019</v>
      </c>
      <c r="O17" s="12" t="s">
        <v>3020</v>
      </c>
      <c r="P17" s="12" t="s">
        <v>1652</v>
      </c>
      <c r="Q17" s="12" t="s">
        <v>1661</v>
      </c>
      <c r="R17" s="12" t="s">
        <v>1671</v>
      </c>
      <c r="S17" s="12" t="s">
        <v>1722</v>
      </c>
      <c r="T17" s="12" t="s">
        <v>1483</v>
      </c>
    </row>
    <row r="18" spans="1:20" x14ac:dyDescent="0.25">
      <c r="A18" s="12" t="s">
        <v>1</v>
      </c>
      <c r="B18" s="12" t="s">
        <v>754</v>
      </c>
      <c r="C18" s="12" t="s">
        <v>1349</v>
      </c>
      <c r="D18" s="12" t="s">
        <v>6</v>
      </c>
      <c r="E18" s="12" t="s">
        <v>15</v>
      </c>
      <c r="F18" s="12" t="s">
        <v>1201</v>
      </c>
      <c r="G18" s="12" t="s">
        <v>679</v>
      </c>
      <c r="H18" s="12" t="s">
        <v>1483</v>
      </c>
      <c r="I18" s="12" t="s">
        <v>193</v>
      </c>
      <c r="J18" s="12" t="s">
        <v>1483</v>
      </c>
      <c r="K18" s="12" t="s">
        <v>193</v>
      </c>
      <c r="L18" s="12" t="s">
        <v>3013</v>
      </c>
      <c r="M18" s="12" t="s">
        <v>3014</v>
      </c>
      <c r="N18" s="12" t="s">
        <v>3019</v>
      </c>
      <c r="O18" s="12" t="s">
        <v>3020</v>
      </c>
      <c r="P18" s="12" t="s">
        <v>1652</v>
      </c>
      <c r="Q18" s="12" t="s">
        <v>1661</v>
      </c>
      <c r="R18" s="12" t="s">
        <v>1671</v>
      </c>
      <c r="S18" s="12" t="s">
        <v>1722</v>
      </c>
      <c r="T18" s="12" t="s">
        <v>1483</v>
      </c>
    </row>
    <row r="19" spans="1:20" x14ac:dyDescent="0.25">
      <c r="A19" s="12" t="s">
        <v>1</v>
      </c>
      <c r="B19" s="12" t="s">
        <v>743</v>
      </c>
      <c r="C19" s="12" t="s">
        <v>1350</v>
      </c>
      <c r="D19" s="12" t="s">
        <v>7</v>
      </c>
      <c r="E19" s="12" t="s">
        <v>9</v>
      </c>
      <c r="F19" s="12" t="s">
        <v>1201</v>
      </c>
      <c r="G19" s="12" t="s">
        <v>679</v>
      </c>
      <c r="H19" s="12" t="s">
        <v>1483</v>
      </c>
      <c r="I19" s="12" t="s">
        <v>149</v>
      </c>
      <c r="J19" s="12" t="s">
        <v>1483</v>
      </c>
      <c r="K19" s="12" t="s">
        <v>149</v>
      </c>
      <c r="L19" s="12" t="s">
        <v>3013</v>
      </c>
      <c r="M19" s="12" t="s">
        <v>3014</v>
      </c>
      <c r="N19" s="12" t="s">
        <v>3019</v>
      </c>
      <c r="O19" s="12" t="s">
        <v>3020</v>
      </c>
      <c r="P19" s="12" t="s">
        <v>1652</v>
      </c>
      <c r="Q19" s="12" t="s">
        <v>1662</v>
      </c>
      <c r="R19" s="12" t="s">
        <v>1671</v>
      </c>
      <c r="S19" s="12" t="s">
        <v>1722</v>
      </c>
      <c r="T19" s="12" t="s">
        <v>1483</v>
      </c>
    </row>
    <row r="20" spans="1:20" x14ac:dyDescent="0.25">
      <c r="A20" s="12" t="s">
        <v>1</v>
      </c>
      <c r="B20" s="12" t="s">
        <v>699</v>
      </c>
      <c r="C20" s="12" t="s">
        <v>1351</v>
      </c>
      <c r="D20" s="12" t="s">
        <v>4</v>
      </c>
      <c r="E20" s="12" t="s">
        <v>11</v>
      </c>
      <c r="F20" s="12" t="s">
        <v>1201</v>
      </c>
      <c r="G20" s="12" t="s">
        <v>679</v>
      </c>
      <c r="H20" s="12" t="s">
        <v>1483</v>
      </c>
      <c r="I20" s="12" t="s">
        <v>149</v>
      </c>
      <c r="J20" s="12" t="s">
        <v>1483</v>
      </c>
      <c r="K20" s="12" t="s">
        <v>149</v>
      </c>
      <c r="L20" s="12" t="s">
        <v>3013</v>
      </c>
      <c r="M20" s="12" t="s">
        <v>3014</v>
      </c>
      <c r="N20" s="12" t="s">
        <v>3019</v>
      </c>
      <c r="O20" s="12" t="s">
        <v>3020</v>
      </c>
      <c r="P20" s="12" t="s">
        <v>1652</v>
      </c>
      <c r="Q20" s="12" t="s">
        <v>1663</v>
      </c>
      <c r="R20" s="12" t="s">
        <v>1671</v>
      </c>
      <c r="S20" s="12" t="s">
        <v>1722</v>
      </c>
      <c r="T20" s="12" t="s">
        <v>1483</v>
      </c>
    </row>
    <row r="21" spans="1:20" x14ac:dyDescent="0.25">
      <c r="A21" s="12" t="s">
        <v>1</v>
      </c>
      <c r="B21" s="12" t="s">
        <v>739</v>
      </c>
      <c r="C21" s="12" t="s">
        <v>1352</v>
      </c>
      <c r="D21" s="12" t="s">
        <v>7</v>
      </c>
      <c r="E21" s="12" t="s">
        <v>9</v>
      </c>
      <c r="F21" s="12" t="s">
        <v>1343</v>
      </c>
      <c r="G21" s="12" t="s">
        <v>679</v>
      </c>
      <c r="H21" s="12" t="s">
        <v>1483</v>
      </c>
      <c r="I21" s="12" t="s">
        <v>149</v>
      </c>
      <c r="J21" s="12" t="s">
        <v>1483</v>
      </c>
      <c r="K21" s="12" t="s">
        <v>149</v>
      </c>
      <c r="L21" s="12" t="s">
        <v>3013</v>
      </c>
      <c r="M21" s="12" t="s">
        <v>3014</v>
      </c>
      <c r="N21" s="12" t="s">
        <v>3019</v>
      </c>
      <c r="O21" s="12" t="s">
        <v>3020</v>
      </c>
      <c r="P21" s="12" t="s">
        <v>1652</v>
      </c>
      <c r="Q21" s="12" t="s">
        <v>1662</v>
      </c>
      <c r="R21" s="12" t="s">
        <v>1671</v>
      </c>
      <c r="S21" s="12" t="s">
        <v>1722</v>
      </c>
      <c r="T21" s="12" t="s">
        <v>1483</v>
      </c>
    </row>
    <row r="22" spans="1:20" x14ac:dyDescent="0.25">
      <c r="A22" s="12" t="s">
        <v>1</v>
      </c>
      <c r="B22" s="12" t="s">
        <v>737</v>
      </c>
      <c r="C22" s="12" t="s">
        <v>1353</v>
      </c>
      <c r="D22" s="12" t="s">
        <v>6</v>
      </c>
      <c r="E22" s="12" t="s">
        <v>15</v>
      </c>
      <c r="F22" s="12" t="s">
        <v>927</v>
      </c>
      <c r="G22" s="12" t="s">
        <v>679</v>
      </c>
      <c r="H22" s="12" t="s">
        <v>1483</v>
      </c>
      <c r="I22" s="12" t="s">
        <v>265</v>
      </c>
      <c r="J22" s="12" t="s">
        <v>1483</v>
      </c>
      <c r="K22" s="12" t="s">
        <v>265</v>
      </c>
      <c r="L22" s="12" t="s">
        <v>3013</v>
      </c>
      <c r="M22" s="12" t="s">
        <v>3014</v>
      </c>
      <c r="N22" s="12" t="s">
        <v>3019</v>
      </c>
      <c r="O22" s="12" t="s">
        <v>3021</v>
      </c>
      <c r="P22" s="12" t="s">
        <v>1652</v>
      </c>
      <c r="Q22" s="12" t="s">
        <v>1661</v>
      </c>
      <c r="R22" s="12" t="s">
        <v>1671</v>
      </c>
      <c r="S22" s="12" t="s">
        <v>1722</v>
      </c>
      <c r="T22" s="12" t="s">
        <v>1483</v>
      </c>
    </row>
    <row r="23" spans="1:20" x14ac:dyDescent="0.25">
      <c r="A23" s="12" t="s">
        <v>1</v>
      </c>
      <c r="B23" s="12" t="s">
        <v>668</v>
      </c>
      <c r="C23" s="12" t="s">
        <v>1354</v>
      </c>
      <c r="D23" s="12" t="s">
        <v>7</v>
      </c>
      <c r="E23" s="12" t="s">
        <v>9</v>
      </c>
      <c r="F23" s="12" t="s">
        <v>1201</v>
      </c>
      <c r="G23" s="12" t="s">
        <v>679</v>
      </c>
      <c r="H23" s="12" t="s">
        <v>1483</v>
      </c>
      <c r="I23" s="12" t="s">
        <v>116</v>
      </c>
      <c r="J23" s="12" t="s">
        <v>1483</v>
      </c>
      <c r="K23" s="12" t="s">
        <v>116</v>
      </c>
      <c r="L23" s="12" t="s">
        <v>3013</v>
      </c>
      <c r="M23" s="12" t="s">
        <v>3014</v>
      </c>
      <c r="N23" s="12" t="s">
        <v>3019</v>
      </c>
      <c r="O23" s="12" t="s">
        <v>3020</v>
      </c>
      <c r="P23" s="12" t="s">
        <v>1652</v>
      </c>
      <c r="Q23" s="12" t="s">
        <v>1662</v>
      </c>
      <c r="R23" s="12" t="s">
        <v>1671</v>
      </c>
      <c r="S23" s="12" t="s">
        <v>1722</v>
      </c>
      <c r="T23" s="12" t="s">
        <v>1483</v>
      </c>
    </row>
    <row r="24" spans="1:20" x14ac:dyDescent="0.25">
      <c r="A24" s="12" t="s">
        <v>1</v>
      </c>
      <c r="B24" s="12" t="s">
        <v>751</v>
      </c>
      <c r="C24" s="12" t="s">
        <v>1355</v>
      </c>
      <c r="D24" s="12" t="s">
        <v>4</v>
      </c>
      <c r="E24" s="12" t="s">
        <v>11</v>
      </c>
      <c r="F24" s="12" t="s">
        <v>1201</v>
      </c>
      <c r="G24" s="12" t="s">
        <v>679</v>
      </c>
      <c r="H24" s="12" t="s">
        <v>1483</v>
      </c>
      <c r="I24" s="12" t="s">
        <v>116</v>
      </c>
      <c r="J24" s="12" t="s">
        <v>1483</v>
      </c>
      <c r="K24" s="12" t="s">
        <v>116</v>
      </c>
      <c r="L24" s="12" t="s">
        <v>3013</v>
      </c>
      <c r="M24" s="12" t="s">
        <v>3014</v>
      </c>
      <c r="N24" s="12" t="s">
        <v>3019</v>
      </c>
      <c r="O24" s="12" t="s">
        <v>3021</v>
      </c>
      <c r="P24" s="12" t="s">
        <v>1652</v>
      </c>
      <c r="Q24" s="12" t="s">
        <v>1663</v>
      </c>
      <c r="R24" s="12" t="s">
        <v>1671</v>
      </c>
      <c r="S24" s="12" t="s">
        <v>1722</v>
      </c>
      <c r="T24" s="12" t="s">
        <v>1483</v>
      </c>
    </row>
    <row r="25" spans="1:20" x14ac:dyDescent="0.25">
      <c r="A25" s="12" t="s">
        <v>1</v>
      </c>
      <c r="B25" s="12" t="s">
        <v>649</v>
      </c>
      <c r="C25" s="12" t="s">
        <v>1356</v>
      </c>
      <c r="D25" s="12" t="s">
        <v>7</v>
      </c>
      <c r="E25" s="12" t="s">
        <v>9</v>
      </c>
      <c r="F25" s="12" t="s">
        <v>1201</v>
      </c>
      <c r="G25" s="12" t="s">
        <v>679</v>
      </c>
      <c r="H25" s="12" t="s">
        <v>1483</v>
      </c>
      <c r="I25" s="12" t="s">
        <v>193</v>
      </c>
      <c r="J25" s="12" t="s">
        <v>1483</v>
      </c>
      <c r="K25" s="12" t="s">
        <v>193</v>
      </c>
      <c r="L25" s="12" t="s">
        <v>3013</v>
      </c>
      <c r="M25" s="12" t="s">
        <v>3014</v>
      </c>
      <c r="N25" s="12" t="s">
        <v>3022</v>
      </c>
      <c r="O25" s="12" t="s">
        <v>3021</v>
      </c>
      <c r="P25" s="12" t="s">
        <v>1652</v>
      </c>
      <c r="Q25" s="12" t="s">
        <v>1662</v>
      </c>
      <c r="R25" s="12" t="s">
        <v>1671</v>
      </c>
      <c r="S25" s="12" t="s">
        <v>1722</v>
      </c>
      <c r="T25" s="12" t="s">
        <v>1483</v>
      </c>
    </row>
    <row r="26" spans="1:20" x14ac:dyDescent="0.25">
      <c r="A26" s="12" t="s">
        <v>1</v>
      </c>
      <c r="B26" s="12" t="s">
        <v>666</v>
      </c>
      <c r="C26" s="12" t="s">
        <v>1357</v>
      </c>
      <c r="D26" s="12" t="s">
        <v>6</v>
      </c>
      <c r="E26" s="12" t="s">
        <v>15</v>
      </c>
      <c r="F26" s="12" t="s">
        <v>1343</v>
      </c>
      <c r="G26" s="12" t="s">
        <v>679</v>
      </c>
      <c r="H26" s="12" t="s">
        <v>1483</v>
      </c>
      <c r="I26" s="12" t="s">
        <v>930</v>
      </c>
      <c r="J26" s="12" t="s">
        <v>1483</v>
      </c>
      <c r="K26" s="12" t="s">
        <v>930</v>
      </c>
      <c r="L26" s="12" t="s">
        <v>3013</v>
      </c>
      <c r="M26" s="12" t="s">
        <v>3014</v>
      </c>
      <c r="N26" s="12" t="s">
        <v>3022</v>
      </c>
      <c r="O26" s="12" t="s">
        <v>3021</v>
      </c>
      <c r="P26" s="12" t="s">
        <v>1652</v>
      </c>
      <c r="Q26" s="12" t="s">
        <v>1661</v>
      </c>
      <c r="R26" s="12" t="s">
        <v>1671</v>
      </c>
      <c r="S26" s="12" t="s">
        <v>1722</v>
      </c>
      <c r="T26" s="12" t="s">
        <v>1483</v>
      </c>
    </row>
    <row r="27" spans="1:20" x14ac:dyDescent="0.25">
      <c r="A27" s="12" t="s">
        <v>1</v>
      </c>
      <c r="B27" s="12" t="s">
        <v>806</v>
      </c>
      <c r="C27" s="12" t="s">
        <v>1358</v>
      </c>
      <c r="D27" s="12" t="s">
        <v>7</v>
      </c>
      <c r="E27" s="12" t="s">
        <v>9</v>
      </c>
      <c r="F27" s="12" t="s">
        <v>1201</v>
      </c>
      <c r="G27" s="12" t="s">
        <v>679</v>
      </c>
      <c r="H27" s="12" t="s">
        <v>1483</v>
      </c>
      <c r="I27" s="12" t="s">
        <v>265</v>
      </c>
      <c r="J27" s="12" t="s">
        <v>1483</v>
      </c>
      <c r="K27" s="12" t="s">
        <v>265</v>
      </c>
      <c r="L27" s="12" t="s">
        <v>3013</v>
      </c>
      <c r="M27" s="12" t="s">
        <v>3014</v>
      </c>
      <c r="N27" s="12" t="s">
        <v>3022</v>
      </c>
      <c r="O27" s="12" t="s">
        <v>3021</v>
      </c>
      <c r="P27" s="12" t="s">
        <v>1652</v>
      </c>
      <c r="Q27" s="12" t="s">
        <v>1662</v>
      </c>
      <c r="R27" s="12" t="s">
        <v>1671</v>
      </c>
      <c r="S27" s="12" t="s">
        <v>1722</v>
      </c>
      <c r="T27" s="12" t="s">
        <v>1483</v>
      </c>
    </row>
    <row r="28" spans="1:20" x14ac:dyDescent="0.25">
      <c r="A28" s="12" t="s">
        <v>1</v>
      </c>
      <c r="B28" s="12" t="s">
        <v>810</v>
      </c>
      <c r="C28" s="12" t="s">
        <v>1359</v>
      </c>
      <c r="D28" s="12" t="s">
        <v>6</v>
      </c>
      <c r="E28" s="12" t="s">
        <v>15</v>
      </c>
      <c r="F28" s="12" t="s">
        <v>1201</v>
      </c>
      <c r="G28" s="12" t="s">
        <v>679</v>
      </c>
      <c r="H28" s="12" t="s">
        <v>1483</v>
      </c>
      <c r="I28" s="12" t="s">
        <v>265</v>
      </c>
      <c r="J28" s="12" t="s">
        <v>1483</v>
      </c>
      <c r="K28" s="12" t="s">
        <v>265</v>
      </c>
      <c r="L28" s="12" t="s">
        <v>3013</v>
      </c>
      <c r="M28" s="12" t="s">
        <v>3014</v>
      </c>
      <c r="N28" s="12" t="s">
        <v>3022</v>
      </c>
      <c r="O28" s="12" t="s">
        <v>3021</v>
      </c>
      <c r="P28" s="12" t="s">
        <v>1652</v>
      </c>
      <c r="Q28" s="12" t="s">
        <v>1661</v>
      </c>
      <c r="R28" s="12" t="s">
        <v>1671</v>
      </c>
      <c r="S28" s="12" t="s">
        <v>1722</v>
      </c>
      <c r="T28" s="12" t="s">
        <v>1483</v>
      </c>
    </row>
    <row r="29" spans="1:20" x14ac:dyDescent="0.25">
      <c r="A29" s="12" t="s">
        <v>1</v>
      </c>
      <c r="B29" s="12" t="s">
        <v>816</v>
      </c>
      <c r="C29" s="12" t="s">
        <v>1360</v>
      </c>
      <c r="D29" s="12" t="s">
        <v>4</v>
      </c>
      <c r="E29" s="12" t="s">
        <v>17</v>
      </c>
      <c r="F29" s="12" t="s">
        <v>1201</v>
      </c>
      <c r="G29" s="12" t="s">
        <v>679</v>
      </c>
      <c r="H29" s="12" t="s">
        <v>1483</v>
      </c>
      <c r="I29" s="12" t="s">
        <v>265</v>
      </c>
      <c r="J29" s="12" t="s">
        <v>1483</v>
      </c>
      <c r="K29" s="12" t="s">
        <v>265</v>
      </c>
      <c r="L29" s="12" t="s">
        <v>3013</v>
      </c>
      <c r="M29" s="12" t="s">
        <v>3014</v>
      </c>
      <c r="N29" s="12" t="s">
        <v>3022</v>
      </c>
      <c r="O29" s="12" t="s">
        <v>3021</v>
      </c>
      <c r="P29" s="12" t="s">
        <v>1652</v>
      </c>
      <c r="Q29" s="12" t="s">
        <v>1664</v>
      </c>
      <c r="R29" s="12" t="s">
        <v>1671</v>
      </c>
      <c r="S29" s="12" t="s">
        <v>1722</v>
      </c>
      <c r="T29" s="12" t="s">
        <v>1483</v>
      </c>
    </row>
    <row r="30" spans="1:20" x14ac:dyDescent="0.25">
      <c r="A30" s="12" t="s">
        <v>1</v>
      </c>
      <c r="B30" s="12" t="s">
        <v>820</v>
      </c>
      <c r="C30" s="12" t="s">
        <v>1361</v>
      </c>
      <c r="D30" s="12" t="s">
        <v>7</v>
      </c>
      <c r="E30" s="12" t="s">
        <v>9</v>
      </c>
      <c r="F30" s="12" t="s">
        <v>1201</v>
      </c>
      <c r="G30" s="12" t="s">
        <v>679</v>
      </c>
      <c r="H30" s="12" t="s">
        <v>1483</v>
      </c>
      <c r="I30" s="12" t="s">
        <v>930</v>
      </c>
      <c r="J30" s="12" t="s">
        <v>1483</v>
      </c>
      <c r="K30" s="12" t="s">
        <v>930</v>
      </c>
      <c r="L30" s="12" t="s">
        <v>3013</v>
      </c>
      <c r="M30" s="12" t="s">
        <v>3014</v>
      </c>
      <c r="N30" s="12" t="s">
        <v>3022</v>
      </c>
      <c r="O30" s="12" t="s">
        <v>3021</v>
      </c>
      <c r="P30" s="12" t="s">
        <v>1652</v>
      </c>
      <c r="Q30" s="12" t="s">
        <v>1662</v>
      </c>
      <c r="R30" s="12" t="s">
        <v>1671</v>
      </c>
      <c r="S30" s="12" t="s">
        <v>1722</v>
      </c>
      <c r="T30" s="12" t="s">
        <v>1483</v>
      </c>
    </row>
    <row r="31" spans="1:20" x14ac:dyDescent="0.25">
      <c r="A31" s="12" t="s">
        <v>1</v>
      </c>
      <c r="B31" s="12" t="s">
        <v>734</v>
      </c>
      <c r="C31" s="12" t="s">
        <v>1362</v>
      </c>
      <c r="D31" s="12" t="s">
        <v>4</v>
      </c>
      <c r="E31" s="12" t="s">
        <v>11</v>
      </c>
      <c r="F31" s="12" t="s">
        <v>1201</v>
      </c>
      <c r="G31" s="12" t="s">
        <v>679</v>
      </c>
      <c r="H31" s="12" t="s">
        <v>1483</v>
      </c>
      <c r="I31" s="12" t="s">
        <v>188</v>
      </c>
      <c r="J31" s="12" t="s">
        <v>1483</v>
      </c>
      <c r="K31" s="12" t="s">
        <v>188</v>
      </c>
      <c r="L31" s="12" t="s">
        <v>3013</v>
      </c>
      <c r="M31" s="12" t="s">
        <v>3014</v>
      </c>
      <c r="N31" s="12" t="s">
        <v>3022</v>
      </c>
      <c r="O31" s="12" t="s">
        <v>3021</v>
      </c>
      <c r="P31" s="12" t="s">
        <v>1652</v>
      </c>
      <c r="Q31" s="12" t="s">
        <v>1663</v>
      </c>
      <c r="R31" s="12" t="s">
        <v>1671</v>
      </c>
      <c r="S31" s="12" t="s">
        <v>1722</v>
      </c>
      <c r="T31" s="12" t="s">
        <v>1483</v>
      </c>
    </row>
    <row r="32" spans="1:20" x14ac:dyDescent="0.25">
      <c r="A32" s="12" t="s">
        <v>1</v>
      </c>
      <c r="B32" s="12" t="s">
        <v>688</v>
      </c>
      <c r="C32" s="12" t="s">
        <v>1363</v>
      </c>
      <c r="D32" s="12" t="s">
        <v>7</v>
      </c>
      <c r="E32" s="12" t="s">
        <v>9</v>
      </c>
      <c r="F32" s="12" t="s">
        <v>1343</v>
      </c>
      <c r="G32" s="12" t="s">
        <v>679</v>
      </c>
      <c r="H32" s="12" t="s">
        <v>1483</v>
      </c>
      <c r="I32" s="12" t="s">
        <v>188</v>
      </c>
      <c r="J32" s="12" t="s">
        <v>1483</v>
      </c>
      <c r="K32" s="12" t="s">
        <v>188</v>
      </c>
      <c r="L32" s="12" t="s">
        <v>3013</v>
      </c>
      <c r="M32" s="12" t="s">
        <v>3014</v>
      </c>
      <c r="N32" s="12" t="s">
        <v>3022</v>
      </c>
      <c r="O32" s="12" t="s">
        <v>3021</v>
      </c>
      <c r="P32" s="12" t="s">
        <v>1652</v>
      </c>
      <c r="Q32" s="12" t="s">
        <v>1662</v>
      </c>
      <c r="R32" s="12" t="s">
        <v>1671</v>
      </c>
      <c r="S32" s="12" t="s">
        <v>1722</v>
      </c>
      <c r="T32" s="12" t="s">
        <v>1483</v>
      </c>
    </row>
    <row r="33" spans="1:20" x14ac:dyDescent="0.25">
      <c r="A33" s="12" t="s">
        <v>1</v>
      </c>
      <c r="B33" s="12" t="s">
        <v>692</v>
      </c>
      <c r="C33" s="12" t="s">
        <v>1364</v>
      </c>
      <c r="D33" s="12" t="s">
        <v>6</v>
      </c>
      <c r="E33" s="12" t="s">
        <v>15</v>
      </c>
      <c r="F33" s="12" t="s">
        <v>1201</v>
      </c>
      <c r="G33" s="12" t="s">
        <v>679</v>
      </c>
      <c r="H33" s="12" t="s">
        <v>1483</v>
      </c>
      <c r="I33" s="12" t="s">
        <v>188</v>
      </c>
      <c r="J33" s="12" t="s">
        <v>1483</v>
      </c>
      <c r="K33" s="12" t="s">
        <v>188</v>
      </c>
      <c r="L33" s="12" t="s">
        <v>3013</v>
      </c>
      <c r="M33" s="12" t="s">
        <v>3014</v>
      </c>
      <c r="N33" s="12" t="s">
        <v>3022</v>
      </c>
      <c r="O33" s="12" t="s">
        <v>3021</v>
      </c>
      <c r="P33" s="12" t="s">
        <v>1652</v>
      </c>
      <c r="Q33" s="12" t="s">
        <v>1661</v>
      </c>
      <c r="R33" s="12" t="s">
        <v>1671</v>
      </c>
      <c r="S33" s="12" t="s">
        <v>1722</v>
      </c>
      <c r="T33" s="12" t="s">
        <v>1483</v>
      </c>
    </row>
    <row r="34" spans="1:20" x14ac:dyDescent="0.25">
      <c r="A34" s="12" t="s">
        <v>1</v>
      </c>
      <c r="B34" s="12" t="s">
        <v>740</v>
      </c>
      <c r="C34" s="12" t="s">
        <v>1365</v>
      </c>
      <c r="D34" s="12" t="s">
        <v>4</v>
      </c>
      <c r="E34" s="12" t="s">
        <v>11</v>
      </c>
      <c r="F34" s="12" t="s">
        <v>1201</v>
      </c>
      <c r="G34" s="12" t="s">
        <v>399</v>
      </c>
      <c r="H34" s="12" t="s">
        <v>1483</v>
      </c>
      <c r="I34" s="12" t="s">
        <v>1366</v>
      </c>
      <c r="J34" s="12" t="s">
        <v>1483</v>
      </c>
      <c r="K34" s="12" t="s">
        <v>1366</v>
      </c>
      <c r="L34" s="12" t="s">
        <v>3013</v>
      </c>
      <c r="M34" s="12" t="s">
        <v>3014</v>
      </c>
      <c r="N34" s="12" t="s">
        <v>3022</v>
      </c>
      <c r="O34" s="12" t="s">
        <v>3021</v>
      </c>
      <c r="P34" s="12" t="s">
        <v>1652</v>
      </c>
      <c r="Q34" s="12" t="s">
        <v>1663</v>
      </c>
      <c r="R34" s="12" t="s">
        <v>1671</v>
      </c>
      <c r="S34" s="12" t="s">
        <v>1722</v>
      </c>
      <c r="T34" s="12" t="s">
        <v>1483</v>
      </c>
    </row>
    <row r="35" spans="1:20" x14ac:dyDescent="0.25">
      <c r="A35" s="12" t="s">
        <v>1</v>
      </c>
      <c r="B35" s="12" t="s">
        <v>651</v>
      </c>
      <c r="C35" s="12" t="s">
        <v>1367</v>
      </c>
      <c r="D35" s="12" t="s">
        <v>4</v>
      </c>
      <c r="E35" s="12" t="s">
        <v>11</v>
      </c>
      <c r="F35" s="12" t="s">
        <v>1368</v>
      </c>
      <c r="G35" s="12" t="s">
        <v>679</v>
      </c>
      <c r="H35" s="12" t="s">
        <v>1483</v>
      </c>
      <c r="I35" s="12" t="s">
        <v>930</v>
      </c>
      <c r="J35" s="12" t="s">
        <v>1483</v>
      </c>
      <c r="K35" s="12" t="s">
        <v>930</v>
      </c>
      <c r="L35" s="12" t="s">
        <v>3013</v>
      </c>
      <c r="M35" s="12" t="s">
        <v>3014</v>
      </c>
      <c r="N35" s="12" t="s">
        <v>3022</v>
      </c>
      <c r="O35" s="12" t="s">
        <v>3021</v>
      </c>
      <c r="P35" s="12" t="s">
        <v>1652</v>
      </c>
      <c r="Q35" s="12" t="s">
        <v>1663</v>
      </c>
      <c r="R35" s="12" t="s">
        <v>1671</v>
      </c>
      <c r="S35" s="12" t="s">
        <v>1722</v>
      </c>
      <c r="T35" s="12" t="s">
        <v>1483</v>
      </c>
    </row>
    <row r="36" spans="1:20" x14ac:dyDescent="0.25">
      <c r="A36" s="12" t="s">
        <v>1</v>
      </c>
      <c r="B36" s="12" t="s">
        <v>753</v>
      </c>
      <c r="C36" s="12" t="s">
        <v>1369</v>
      </c>
      <c r="D36" s="12" t="s">
        <v>7</v>
      </c>
      <c r="E36" s="12" t="s">
        <v>11</v>
      </c>
      <c r="F36" s="12" t="s">
        <v>1370</v>
      </c>
      <c r="G36" s="12" t="s">
        <v>805</v>
      </c>
      <c r="H36" s="12" t="s">
        <v>1483</v>
      </c>
      <c r="I36" s="12" t="s">
        <v>101</v>
      </c>
      <c r="J36" s="12" t="s">
        <v>1483</v>
      </c>
      <c r="K36" s="12" t="s">
        <v>101</v>
      </c>
      <c r="L36" s="12" t="s">
        <v>3013</v>
      </c>
      <c r="M36" s="12" t="s">
        <v>3014</v>
      </c>
      <c r="N36" s="12" t="s">
        <v>3023</v>
      </c>
      <c r="O36" s="12" t="s">
        <v>3024</v>
      </c>
      <c r="P36" s="12" t="s">
        <v>1652</v>
      </c>
      <c r="Q36" s="12" t="s">
        <v>1663</v>
      </c>
      <c r="R36" s="12" t="s">
        <v>1671</v>
      </c>
      <c r="S36" s="12" t="s">
        <v>1722</v>
      </c>
      <c r="T36" s="12" t="s">
        <v>1483</v>
      </c>
    </row>
    <row r="37" spans="1:20" x14ac:dyDescent="0.25">
      <c r="A37" s="12" t="s">
        <v>1</v>
      </c>
      <c r="B37" s="12" t="s">
        <v>665</v>
      </c>
      <c r="C37" s="12" t="s">
        <v>1371</v>
      </c>
      <c r="D37" s="12" t="s">
        <v>7</v>
      </c>
      <c r="E37" s="12" t="s">
        <v>10</v>
      </c>
      <c r="F37" s="12" t="s">
        <v>1201</v>
      </c>
      <c r="G37" s="12" t="s">
        <v>805</v>
      </c>
      <c r="H37" s="12" t="s">
        <v>1483</v>
      </c>
      <c r="I37" s="12" t="s">
        <v>898</v>
      </c>
      <c r="J37" s="12" t="s">
        <v>1483</v>
      </c>
      <c r="K37" s="12" t="s">
        <v>898</v>
      </c>
      <c r="L37" s="12" t="s">
        <v>3013</v>
      </c>
      <c r="M37" s="12" t="s">
        <v>3014</v>
      </c>
      <c r="N37" s="12" t="s">
        <v>3023</v>
      </c>
      <c r="O37" s="12" t="s">
        <v>3024</v>
      </c>
      <c r="P37" s="12" t="s">
        <v>1652</v>
      </c>
      <c r="Q37" s="12" t="s">
        <v>1665</v>
      </c>
      <c r="R37" s="12" t="s">
        <v>1671</v>
      </c>
      <c r="S37" s="12" t="s">
        <v>1722</v>
      </c>
      <c r="T37" s="12" t="s">
        <v>1483</v>
      </c>
    </row>
    <row r="38" spans="1:20" x14ac:dyDescent="0.25">
      <c r="A38" s="12" t="s">
        <v>1</v>
      </c>
      <c r="B38" s="12" t="s">
        <v>808</v>
      </c>
      <c r="C38" s="12" t="s">
        <v>1372</v>
      </c>
      <c r="D38" s="12" t="s">
        <v>7</v>
      </c>
      <c r="E38" s="12" t="s">
        <v>11</v>
      </c>
      <c r="F38" s="12" t="s">
        <v>1100</v>
      </c>
      <c r="G38" s="12" t="s">
        <v>805</v>
      </c>
      <c r="H38" s="12" t="s">
        <v>1483</v>
      </c>
      <c r="I38" s="12" t="s">
        <v>881</v>
      </c>
      <c r="J38" s="12" t="s">
        <v>1483</v>
      </c>
      <c r="K38" s="12" t="s">
        <v>881</v>
      </c>
      <c r="L38" s="12" t="s">
        <v>3013</v>
      </c>
      <c r="M38" s="12" t="s">
        <v>3014</v>
      </c>
      <c r="N38" s="12" t="s">
        <v>3023</v>
      </c>
      <c r="O38" s="12" t="s">
        <v>3024</v>
      </c>
      <c r="P38" s="12" t="s">
        <v>1652</v>
      </c>
      <c r="Q38" s="12" t="s">
        <v>1663</v>
      </c>
      <c r="R38" s="12" t="s">
        <v>1671</v>
      </c>
      <c r="S38" s="12" t="s">
        <v>1722</v>
      </c>
      <c r="T38" s="12" t="s">
        <v>1483</v>
      </c>
    </row>
    <row r="39" spans="1:20" x14ac:dyDescent="0.25">
      <c r="A39" s="12" t="s">
        <v>1</v>
      </c>
      <c r="B39" s="12" t="s">
        <v>755</v>
      </c>
      <c r="C39" s="12" t="s">
        <v>1373</v>
      </c>
      <c r="D39" s="12" t="s">
        <v>6</v>
      </c>
      <c r="E39" s="12" t="s">
        <v>9</v>
      </c>
      <c r="F39" s="12" t="s">
        <v>1201</v>
      </c>
      <c r="G39" s="12" t="s">
        <v>805</v>
      </c>
      <c r="H39" s="12" t="s">
        <v>1483</v>
      </c>
      <c r="I39" s="12" t="s">
        <v>881</v>
      </c>
      <c r="J39" s="12" t="s">
        <v>1483</v>
      </c>
      <c r="K39" s="12" t="s">
        <v>881</v>
      </c>
      <c r="L39" s="12" t="s">
        <v>3013</v>
      </c>
      <c r="M39" s="12" t="s">
        <v>3014</v>
      </c>
      <c r="N39" s="12" t="s">
        <v>3023</v>
      </c>
      <c r="O39" s="12" t="s">
        <v>3024</v>
      </c>
      <c r="P39" s="12" t="s">
        <v>1652</v>
      </c>
      <c r="Q39" s="12" t="s">
        <v>1662</v>
      </c>
      <c r="R39" s="12" t="s">
        <v>1671</v>
      </c>
      <c r="S39" s="12" t="s">
        <v>1722</v>
      </c>
      <c r="T39" s="12" t="s">
        <v>1483</v>
      </c>
    </row>
    <row r="40" spans="1:20" x14ac:dyDescent="0.25">
      <c r="A40" s="12" t="s">
        <v>1</v>
      </c>
      <c r="B40" s="12" t="s">
        <v>730</v>
      </c>
      <c r="C40" s="12" t="s">
        <v>1374</v>
      </c>
      <c r="D40" s="12" t="s">
        <v>4</v>
      </c>
      <c r="E40" s="12" t="s">
        <v>17</v>
      </c>
      <c r="F40" s="12" t="s">
        <v>1201</v>
      </c>
      <c r="G40" s="12" t="s">
        <v>805</v>
      </c>
      <c r="H40" s="12" t="s">
        <v>1483</v>
      </c>
      <c r="I40" s="12" t="s">
        <v>339</v>
      </c>
      <c r="J40" s="12" t="s">
        <v>1483</v>
      </c>
      <c r="K40" s="12" t="s">
        <v>339</v>
      </c>
      <c r="L40" s="12" t="s">
        <v>3013</v>
      </c>
      <c r="M40" s="12" t="s">
        <v>3014</v>
      </c>
      <c r="N40" s="12" t="s">
        <v>3023</v>
      </c>
      <c r="O40" s="12" t="s">
        <v>3024</v>
      </c>
      <c r="P40" s="12" t="s">
        <v>1652</v>
      </c>
      <c r="Q40" s="12" t="s">
        <v>1664</v>
      </c>
      <c r="R40" s="12" t="s">
        <v>1671</v>
      </c>
      <c r="S40" s="12" t="s">
        <v>1722</v>
      </c>
      <c r="T40" s="12" t="s">
        <v>1483</v>
      </c>
    </row>
    <row r="41" spans="1:20" x14ac:dyDescent="0.25">
      <c r="A41" s="12" t="s">
        <v>1</v>
      </c>
      <c r="B41" s="12" t="s">
        <v>673</v>
      </c>
      <c r="C41" s="12" t="s">
        <v>1375</v>
      </c>
      <c r="D41" s="12" t="s">
        <v>7</v>
      </c>
      <c r="E41" s="12" t="s">
        <v>10</v>
      </c>
      <c r="F41" s="12" t="s">
        <v>1201</v>
      </c>
      <c r="G41" s="12" t="s">
        <v>805</v>
      </c>
      <c r="H41" s="12" t="s">
        <v>1483</v>
      </c>
      <c r="I41" s="12" t="s">
        <v>339</v>
      </c>
      <c r="J41" s="12" t="s">
        <v>1483</v>
      </c>
      <c r="K41" s="12" t="s">
        <v>339</v>
      </c>
      <c r="L41" s="12" t="s">
        <v>3013</v>
      </c>
      <c r="M41" s="12" t="s">
        <v>3014</v>
      </c>
      <c r="N41" s="12" t="s">
        <v>3023</v>
      </c>
      <c r="O41" s="12" t="s">
        <v>3024</v>
      </c>
      <c r="P41" s="12" t="s">
        <v>1652</v>
      </c>
      <c r="Q41" s="12" t="s">
        <v>1665</v>
      </c>
      <c r="R41" s="12" t="s">
        <v>1671</v>
      </c>
      <c r="S41" s="12" t="s">
        <v>1722</v>
      </c>
      <c r="T41" s="12" t="s">
        <v>1483</v>
      </c>
    </row>
    <row r="42" spans="1:20" x14ac:dyDescent="0.25">
      <c r="A42" s="12" t="s">
        <v>1</v>
      </c>
      <c r="B42" s="12" t="s">
        <v>721</v>
      </c>
      <c r="C42" s="12" t="s">
        <v>1376</v>
      </c>
      <c r="D42" s="12" t="s">
        <v>6</v>
      </c>
      <c r="E42" s="12" t="s">
        <v>9</v>
      </c>
      <c r="F42" s="12" t="s">
        <v>1343</v>
      </c>
      <c r="G42" s="12" t="s">
        <v>805</v>
      </c>
      <c r="H42" s="12" t="s">
        <v>1483</v>
      </c>
      <c r="I42" s="12" t="s">
        <v>339</v>
      </c>
      <c r="J42" s="12" t="s">
        <v>1483</v>
      </c>
      <c r="K42" s="12" t="s">
        <v>339</v>
      </c>
      <c r="L42" s="12" t="s">
        <v>3013</v>
      </c>
      <c r="M42" s="12" t="s">
        <v>3014</v>
      </c>
      <c r="N42" s="12" t="s">
        <v>3023</v>
      </c>
      <c r="O42" s="12" t="s">
        <v>3024</v>
      </c>
      <c r="P42" s="12" t="s">
        <v>1652</v>
      </c>
      <c r="Q42" s="12" t="s">
        <v>1662</v>
      </c>
      <c r="R42" s="12" t="s">
        <v>1671</v>
      </c>
      <c r="S42" s="12" t="s">
        <v>1722</v>
      </c>
      <c r="T42" s="12" t="s">
        <v>1483</v>
      </c>
    </row>
    <row r="43" spans="1:20" x14ac:dyDescent="0.25">
      <c r="A43" s="12" t="s">
        <v>1</v>
      </c>
      <c r="B43" s="12" t="s">
        <v>698</v>
      </c>
      <c r="C43" s="12" t="s">
        <v>1377</v>
      </c>
      <c r="D43" s="12" t="s">
        <v>4</v>
      </c>
      <c r="E43" s="12" t="s">
        <v>15</v>
      </c>
      <c r="F43" s="12" t="s">
        <v>1378</v>
      </c>
      <c r="G43" s="12" t="s">
        <v>805</v>
      </c>
      <c r="H43" s="12" t="s">
        <v>1483</v>
      </c>
      <c r="I43" s="12" t="s">
        <v>898</v>
      </c>
      <c r="J43" s="12" t="s">
        <v>1483</v>
      </c>
      <c r="K43" s="12" t="s">
        <v>898</v>
      </c>
      <c r="L43" s="12" t="s">
        <v>3013</v>
      </c>
      <c r="M43" s="12" t="s">
        <v>3014</v>
      </c>
      <c r="N43" s="12" t="s">
        <v>3023</v>
      </c>
      <c r="O43" s="12" t="s">
        <v>3024</v>
      </c>
      <c r="P43" s="12" t="s">
        <v>1652</v>
      </c>
      <c r="Q43" s="12" t="s">
        <v>1661</v>
      </c>
      <c r="R43" s="12" t="s">
        <v>1671</v>
      </c>
      <c r="S43" s="12" t="s">
        <v>1722</v>
      </c>
      <c r="T43" s="12" t="s">
        <v>1483</v>
      </c>
    </row>
    <row r="44" spans="1:20" x14ac:dyDescent="0.25">
      <c r="A44" s="12" t="s">
        <v>1</v>
      </c>
      <c r="B44" s="12" t="s">
        <v>724</v>
      </c>
      <c r="C44" s="12" t="s">
        <v>1379</v>
      </c>
      <c r="D44" s="12" t="s">
        <v>4</v>
      </c>
      <c r="E44" s="12" t="s">
        <v>15</v>
      </c>
      <c r="F44" s="12" t="s">
        <v>1201</v>
      </c>
      <c r="G44" s="12" t="s">
        <v>805</v>
      </c>
      <c r="H44" s="12" t="s">
        <v>1483</v>
      </c>
      <c r="I44" s="12" t="s">
        <v>368</v>
      </c>
      <c r="J44" s="12" t="s">
        <v>1483</v>
      </c>
      <c r="K44" s="12" t="s">
        <v>368</v>
      </c>
      <c r="L44" s="12" t="s">
        <v>3013</v>
      </c>
      <c r="M44" s="12" t="s">
        <v>3014</v>
      </c>
      <c r="N44" s="12" t="s">
        <v>3023</v>
      </c>
      <c r="O44" s="12" t="s">
        <v>3024</v>
      </c>
      <c r="P44" s="12" t="s">
        <v>1652</v>
      </c>
      <c r="Q44" s="12" t="s">
        <v>1661</v>
      </c>
      <c r="R44" s="12" t="s">
        <v>1671</v>
      </c>
      <c r="S44" s="12" t="s">
        <v>1722</v>
      </c>
      <c r="T44" s="12" t="s">
        <v>1483</v>
      </c>
    </row>
    <row r="45" spans="1:20" x14ac:dyDescent="0.25">
      <c r="A45" s="12" t="s">
        <v>1</v>
      </c>
      <c r="B45" s="12" t="s">
        <v>700</v>
      </c>
      <c r="C45" s="12" t="s">
        <v>1380</v>
      </c>
      <c r="D45" s="12" t="s">
        <v>6</v>
      </c>
      <c r="E45" s="12" t="s">
        <v>9</v>
      </c>
      <c r="F45" s="12" t="s">
        <v>1201</v>
      </c>
      <c r="G45" s="12" t="s">
        <v>811</v>
      </c>
      <c r="H45" s="12" t="s">
        <v>1483</v>
      </c>
      <c r="I45" s="12" t="s">
        <v>126</v>
      </c>
      <c r="J45" s="12" t="s">
        <v>1483</v>
      </c>
      <c r="K45" s="12" t="s">
        <v>126</v>
      </c>
      <c r="L45" s="12" t="s">
        <v>3013</v>
      </c>
      <c r="M45" s="12" t="s">
        <v>3014</v>
      </c>
      <c r="N45" s="12" t="s">
        <v>3023</v>
      </c>
      <c r="O45" s="12" t="s">
        <v>3024</v>
      </c>
      <c r="P45" s="12" t="s">
        <v>1652</v>
      </c>
      <c r="Q45" s="12" t="s">
        <v>1662</v>
      </c>
      <c r="R45" s="12" t="s">
        <v>1671</v>
      </c>
      <c r="S45" s="12" t="s">
        <v>1722</v>
      </c>
      <c r="T45" s="12" t="s">
        <v>1483</v>
      </c>
    </row>
    <row r="46" spans="1:20" x14ac:dyDescent="0.25">
      <c r="A46" s="12" t="s">
        <v>1</v>
      </c>
      <c r="B46" s="12" t="s">
        <v>749</v>
      </c>
      <c r="C46" s="12" t="s">
        <v>1381</v>
      </c>
      <c r="D46" s="12" t="s">
        <v>7</v>
      </c>
      <c r="E46" s="12" t="s">
        <v>10</v>
      </c>
      <c r="F46" s="12" t="s">
        <v>1201</v>
      </c>
      <c r="G46" s="12" t="s">
        <v>811</v>
      </c>
      <c r="H46" s="12" t="s">
        <v>1483</v>
      </c>
      <c r="I46" s="12" t="s">
        <v>56</v>
      </c>
      <c r="J46" s="12" t="s">
        <v>1483</v>
      </c>
      <c r="K46" s="12" t="s">
        <v>56</v>
      </c>
      <c r="L46" s="12" t="s">
        <v>3013</v>
      </c>
      <c r="M46" s="12" t="s">
        <v>3014</v>
      </c>
      <c r="N46" s="12" t="s">
        <v>3023</v>
      </c>
      <c r="O46" s="12" t="s">
        <v>3024</v>
      </c>
      <c r="P46" s="12" t="s">
        <v>1652</v>
      </c>
      <c r="Q46" s="12" t="s">
        <v>1665</v>
      </c>
      <c r="R46" s="12" t="s">
        <v>1671</v>
      </c>
      <c r="S46" s="12" t="s">
        <v>1722</v>
      </c>
      <c r="T46" s="12" t="s">
        <v>1483</v>
      </c>
    </row>
    <row r="47" spans="1:20" x14ac:dyDescent="0.25">
      <c r="A47" s="12" t="s">
        <v>1</v>
      </c>
      <c r="B47" s="12" t="s">
        <v>796</v>
      </c>
      <c r="C47" s="12" t="s">
        <v>1382</v>
      </c>
      <c r="D47" s="12" t="s">
        <v>6</v>
      </c>
      <c r="E47" s="12" t="s">
        <v>9</v>
      </c>
      <c r="F47" s="12" t="s">
        <v>1201</v>
      </c>
      <c r="G47" s="12" t="s">
        <v>805</v>
      </c>
      <c r="H47" s="12" t="s">
        <v>1483</v>
      </c>
      <c r="I47" s="12" t="s">
        <v>368</v>
      </c>
      <c r="J47" s="12" t="s">
        <v>1483</v>
      </c>
      <c r="K47" s="12" t="s">
        <v>368</v>
      </c>
      <c r="L47" s="12" t="s">
        <v>3013</v>
      </c>
      <c r="M47" s="12" t="s">
        <v>3014</v>
      </c>
      <c r="N47" s="12" t="s">
        <v>3023</v>
      </c>
      <c r="O47" s="12" t="s">
        <v>3024</v>
      </c>
      <c r="P47" s="12" t="s">
        <v>1652</v>
      </c>
      <c r="Q47" s="12" t="s">
        <v>1662</v>
      </c>
      <c r="R47" s="12" t="s">
        <v>1671</v>
      </c>
      <c r="S47" s="12" t="s">
        <v>1722</v>
      </c>
      <c r="T47" s="12" t="s">
        <v>1483</v>
      </c>
    </row>
    <row r="48" spans="1:20" x14ac:dyDescent="0.25">
      <c r="A48" s="12" t="s">
        <v>1</v>
      </c>
      <c r="B48" s="12" t="s">
        <v>674</v>
      </c>
      <c r="C48" s="12" t="s">
        <v>1383</v>
      </c>
      <c r="D48" s="12" t="s">
        <v>6</v>
      </c>
      <c r="E48" s="12" t="s">
        <v>9</v>
      </c>
      <c r="F48" s="12" t="s">
        <v>1201</v>
      </c>
      <c r="G48" s="12" t="s">
        <v>811</v>
      </c>
      <c r="H48" s="12" t="s">
        <v>1483</v>
      </c>
      <c r="I48" s="12" t="s">
        <v>222</v>
      </c>
      <c r="J48" s="12" t="s">
        <v>1483</v>
      </c>
      <c r="K48" s="12" t="s">
        <v>222</v>
      </c>
      <c r="L48" s="12" t="s">
        <v>3013</v>
      </c>
      <c r="M48" s="12" t="s">
        <v>3014</v>
      </c>
      <c r="N48" s="12" t="s">
        <v>3023</v>
      </c>
      <c r="O48" s="12" t="s">
        <v>3024</v>
      </c>
      <c r="P48" s="12" t="s">
        <v>1652</v>
      </c>
      <c r="Q48" s="12" t="s">
        <v>1662</v>
      </c>
      <c r="R48" s="12" t="s">
        <v>1671</v>
      </c>
      <c r="S48" s="12" t="s">
        <v>1722</v>
      </c>
      <c r="T48" s="12" t="s">
        <v>1483</v>
      </c>
    </row>
    <row r="49" spans="1:20" x14ac:dyDescent="0.25">
      <c r="A49" s="12" t="s">
        <v>1</v>
      </c>
      <c r="B49" s="12" t="s">
        <v>827</v>
      </c>
      <c r="C49" s="12" t="s">
        <v>1384</v>
      </c>
      <c r="D49" s="12" t="s">
        <v>7</v>
      </c>
      <c r="E49" s="12" t="s">
        <v>11</v>
      </c>
      <c r="F49" s="12" t="s">
        <v>1201</v>
      </c>
      <c r="G49" s="12" t="s">
        <v>805</v>
      </c>
      <c r="H49" s="12" t="s">
        <v>1483</v>
      </c>
      <c r="I49" s="12" t="s">
        <v>368</v>
      </c>
      <c r="J49" s="12" t="s">
        <v>1483</v>
      </c>
      <c r="K49" s="12" t="s">
        <v>368</v>
      </c>
      <c r="L49" s="12" t="s">
        <v>3013</v>
      </c>
      <c r="M49" s="12" t="s">
        <v>3014</v>
      </c>
      <c r="N49" s="12" t="s">
        <v>3023</v>
      </c>
      <c r="O49" s="12" t="s">
        <v>3024</v>
      </c>
      <c r="P49" s="12" t="s">
        <v>1652</v>
      </c>
      <c r="Q49" s="12" t="s">
        <v>1663</v>
      </c>
      <c r="R49" s="12" t="s">
        <v>1671</v>
      </c>
      <c r="S49" s="12" t="s">
        <v>1722</v>
      </c>
      <c r="T49" s="12" t="s">
        <v>1483</v>
      </c>
    </row>
    <row r="50" spans="1:20" x14ac:dyDescent="0.25">
      <c r="A50" s="12" t="s">
        <v>1</v>
      </c>
      <c r="B50" s="12" t="s">
        <v>676</v>
      </c>
      <c r="C50" s="12" t="s">
        <v>1385</v>
      </c>
      <c r="D50" s="12" t="s">
        <v>4</v>
      </c>
      <c r="E50" s="12" t="s">
        <v>15</v>
      </c>
      <c r="F50" s="12" t="s">
        <v>1201</v>
      </c>
      <c r="G50" s="12" t="s">
        <v>811</v>
      </c>
      <c r="H50" s="12" t="s">
        <v>1483</v>
      </c>
      <c r="I50" s="12" t="s">
        <v>56</v>
      </c>
      <c r="J50" s="12" t="s">
        <v>1483</v>
      </c>
      <c r="K50" s="12" t="s">
        <v>56</v>
      </c>
      <c r="L50" s="12" t="s">
        <v>3013</v>
      </c>
      <c r="M50" s="12" t="s">
        <v>3014</v>
      </c>
      <c r="N50" s="12" t="s">
        <v>3023</v>
      </c>
      <c r="O50" s="12" t="s">
        <v>3024</v>
      </c>
      <c r="P50" s="12" t="s">
        <v>1652</v>
      </c>
      <c r="Q50" s="12" t="s">
        <v>1661</v>
      </c>
      <c r="R50" s="12" t="s">
        <v>1671</v>
      </c>
      <c r="S50" s="12" t="s">
        <v>1722</v>
      </c>
      <c r="T50" s="12" t="s">
        <v>1483</v>
      </c>
    </row>
    <row r="51" spans="1:20" x14ac:dyDescent="0.25">
      <c r="A51" s="12" t="s">
        <v>1</v>
      </c>
      <c r="B51" s="12" t="s">
        <v>790</v>
      </c>
      <c r="C51" s="12" t="s">
        <v>1386</v>
      </c>
      <c r="D51" s="12" t="s">
        <v>6</v>
      </c>
      <c r="E51" s="12" t="s">
        <v>9</v>
      </c>
      <c r="F51" s="12" t="s">
        <v>1201</v>
      </c>
      <c r="G51" s="12" t="s">
        <v>811</v>
      </c>
      <c r="H51" s="12" t="s">
        <v>1483</v>
      </c>
      <c r="I51" s="12" t="s">
        <v>24</v>
      </c>
      <c r="J51" s="12" t="s">
        <v>1483</v>
      </c>
      <c r="K51" s="12" t="s">
        <v>24</v>
      </c>
      <c r="L51" s="12" t="s">
        <v>3013</v>
      </c>
      <c r="M51" s="12" t="s">
        <v>3014</v>
      </c>
      <c r="N51" s="12" t="s">
        <v>3023</v>
      </c>
      <c r="O51" s="12" t="s">
        <v>3024</v>
      </c>
      <c r="P51" s="12" t="s">
        <v>1652</v>
      </c>
      <c r="Q51" s="12" t="s">
        <v>1662</v>
      </c>
      <c r="R51" s="12" t="s">
        <v>1671</v>
      </c>
      <c r="S51" s="12" t="s">
        <v>1722</v>
      </c>
      <c r="T51" s="12" t="s">
        <v>1483</v>
      </c>
    </row>
    <row r="52" spans="1:20" x14ac:dyDescent="0.25">
      <c r="A52" s="12" t="s">
        <v>1</v>
      </c>
      <c r="B52" s="12" t="s">
        <v>795</v>
      </c>
      <c r="C52" s="12" t="s">
        <v>1387</v>
      </c>
      <c r="D52" s="12" t="s">
        <v>6</v>
      </c>
      <c r="E52" s="12" t="s">
        <v>9</v>
      </c>
      <c r="F52" s="12" t="s">
        <v>1201</v>
      </c>
      <c r="G52" s="12" t="s">
        <v>811</v>
      </c>
      <c r="H52" s="12" t="s">
        <v>1483</v>
      </c>
      <c r="I52" s="12" t="s">
        <v>890</v>
      </c>
      <c r="J52" s="12" t="s">
        <v>1483</v>
      </c>
      <c r="K52" s="12" t="s">
        <v>890</v>
      </c>
      <c r="L52" s="12" t="s">
        <v>3013</v>
      </c>
      <c r="M52" s="12" t="s">
        <v>3014</v>
      </c>
      <c r="N52" s="12" t="s">
        <v>3025</v>
      </c>
      <c r="O52" s="12" t="s">
        <v>3026</v>
      </c>
      <c r="P52" s="12" t="s">
        <v>1652</v>
      </c>
      <c r="Q52" s="12" t="s">
        <v>1662</v>
      </c>
      <c r="R52" s="12" t="s">
        <v>1671</v>
      </c>
      <c r="S52" s="12" t="s">
        <v>1722</v>
      </c>
      <c r="T52" s="12" t="s">
        <v>1483</v>
      </c>
    </row>
    <row r="53" spans="1:20" x14ac:dyDescent="0.25">
      <c r="A53" s="12" t="s">
        <v>1</v>
      </c>
      <c r="B53" s="12" t="s">
        <v>669</v>
      </c>
      <c r="C53" s="12" t="s">
        <v>1388</v>
      </c>
      <c r="D53" s="12" t="s">
        <v>4</v>
      </c>
      <c r="E53" s="12" t="s">
        <v>15</v>
      </c>
      <c r="F53" s="12" t="s">
        <v>1201</v>
      </c>
      <c r="G53" s="12" t="s">
        <v>811</v>
      </c>
      <c r="H53" s="12" t="s">
        <v>1483</v>
      </c>
      <c r="I53" s="12" t="s">
        <v>265</v>
      </c>
      <c r="J53" s="12" t="s">
        <v>1483</v>
      </c>
      <c r="K53" s="12" t="s">
        <v>265</v>
      </c>
      <c r="L53" s="12" t="s">
        <v>3013</v>
      </c>
      <c r="M53" s="12" t="s">
        <v>3014</v>
      </c>
      <c r="N53" s="12" t="s">
        <v>3025</v>
      </c>
      <c r="O53" s="12" t="s">
        <v>3026</v>
      </c>
      <c r="P53" s="12" t="s">
        <v>1652</v>
      </c>
      <c r="Q53" s="12" t="s">
        <v>1661</v>
      </c>
      <c r="R53" s="12" t="s">
        <v>1671</v>
      </c>
      <c r="S53" s="12" t="s">
        <v>1722</v>
      </c>
      <c r="T53" s="12" t="s">
        <v>1483</v>
      </c>
    </row>
    <row r="54" spans="1:20" x14ac:dyDescent="0.25">
      <c r="A54" s="12" t="s">
        <v>1</v>
      </c>
      <c r="B54" s="12" t="s">
        <v>792</v>
      </c>
      <c r="C54" s="12" t="s">
        <v>1389</v>
      </c>
      <c r="D54" s="12" t="s">
        <v>7</v>
      </c>
      <c r="E54" s="12" t="s">
        <v>10</v>
      </c>
      <c r="F54" s="12" t="s">
        <v>1201</v>
      </c>
      <c r="G54" s="12" t="s">
        <v>811</v>
      </c>
      <c r="H54" s="12" t="s">
        <v>1483</v>
      </c>
      <c r="I54" s="12" t="s">
        <v>149</v>
      </c>
      <c r="J54" s="12" t="s">
        <v>1483</v>
      </c>
      <c r="K54" s="12" t="s">
        <v>149</v>
      </c>
      <c r="L54" s="12" t="s">
        <v>3013</v>
      </c>
      <c r="M54" s="12" t="s">
        <v>3014</v>
      </c>
      <c r="N54" s="12" t="s">
        <v>3025</v>
      </c>
      <c r="O54" s="12" t="s">
        <v>3026</v>
      </c>
      <c r="P54" s="12" t="s">
        <v>1652</v>
      </c>
      <c r="Q54" s="12" t="s">
        <v>1665</v>
      </c>
      <c r="R54" s="12" t="s">
        <v>1671</v>
      </c>
      <c r="S54" s="12" t="s">
        <v>1722</v>
      </c>
      <c r="T54" s="12" t="s">
        <v>1483</v>
      </c>
    </row>
    <row r="55" spans="1:20" x14ac:dyDescent="0.25">
      <c r="A55" s="12" t="s">
        <v>1</v>
      </c>
      <c r="B55" s="12" t="s">
        <v>771</v>
      </c>
      <c r="C55" s="12" t="s">
        <v>1390</v>
      </c>
      <c r="D55" s="12" t="s">
        <v>6</v>
      </c>
      <c r="E55" s="12" t="s">
        <v>9</v>
      </c>
      <c r="F55" s="12" t="s">
        <v>1201</v>
      </c>
      <c r="G55" s="12" t="s">
        <v>811</v>
      </c>
      <c r="H55" s="12" t="s">
        <v>1483</v>
      </c>
      <c r="I55" s="12" t="s">
        <v>265</v>
      </c>
      <c r="J55" s="12" t="s">
        <v>1483</v>
      </c>
      <c r="K55" s="12" t="s">
        <v>265</v>
      </c>
      <c r="L55" s="12" t="s">
        <v>3013</v>
      </c>
      <c r="M55" s="12" t="s">
        <v>3014</v>
      </c>
      <c r="N55" s="12" t="s">
        <v>3025</v>
      </c>
      <c r="O55" s="12" t="s">
        <v>3026</v>
      </c>
      <c r="P55" s="12" t="s">
        <v>1652</v>
      </c>
      <c r="Q55" s="12" t="s">
        <v>1662</v>
      </c>
      <c r="R55" s="12" t="s">
        <v>1671</v>
      </c>
      <c r="S55" s="12" t="s">
        <v>1722</v>
      </c>
      <c r="T55" s="12" t="s">
        <v>1483</v>
      </c>
    </row>
    <row r="56" spans="1:20" x14ac:dyDescent="0.25">
      <c r="A56" s="12" t="s">
        <v>1</v>
      </c>
      <c r="B56" s="12" t="s">
        <v>712</v>
      </c>
      <c r="C56" s="12" t="s">
        <v>1391</v>
      </c>
      <c r="D56" s="12" t="s">
        <v>6</v>
      </c>
      <c r="E56" s="12" t="s">
        <v>9</v>
      </c>
      <c r="F56" s="12" t="s">
        <v>1201</v>
      </c>
      <c r="G56" s="12" t="s">
        <v>811</v>
      </c>
      <c r="H56" s="12" t="s">
        <v>1483</v>
      </c>
      <c r="I56" s="12" t="s">
        <v>186</v>
      </c>
      <c r="J56" s="12" t="s">
        <v>1483</v>
      </c>
      <c r="K56" s="12" t="s">
        <v>186</v>
      </c>
      <c r="L56" s="12" t="s">
        <v>3013</v>
      </c>
      <c r="M56" s="12" t="s">
        <v>3014</v>
      </c>
      <c r="N56" s="12" t="s">
        <v>3025</v>
      </c>
      <c r="O56" s="12" t="s">
        <v>3026</v>
      </c>
      <c r="P56" s="12" t="s">
        <v>1652</v>
      </c>
      <c r="Q56" s="12" t="s">
        <v>1662</v>
      </c>
      <c r="R56" s="12" t="s">
        <v>1671</v>
      </c>
      <c r="S56" s="12" t="s">
        <v>1722</v>
      </c>
      <c r="T56" s="12" t="s">
        <v>1483</v>
      </c>
    </row>
    <row r="57" spans="1:20" x14ac:dyDescent="0.25">
      <c r="A57" s="12" t="s">
        <v>1</v>
      </c>
      <c r="B57" s="12" t="s">
        <v>747</v>
      </c>
      <c r="C57" s="12" t="s">
        <v>1392</v>
      </c>
      <c r="D57" s="12" t="s">
        <v>7</v>
      </c>
      <c r="E57" s="12" t="s">
        <v>11</v>
      </c>
      <c r="F57" s="12" t="s">
        <v>1201</v>
      </c>
      <c r="G57" s="12" t="s">
        <v>811</v>
      </c>
      <c r="H57" s="12" t="s">
        <v>1483</v>
      </c>
      <c r="I57" s="12" t="s">
        <v>265</v>
      </c>
      <c r="J57" s="12" t="s">
        <v>1483</v>
      </c>
      <c r="K57" s="12" t="s">
        <v>265</v>
      </c>
      <c r="L57" s="12" t="s">
        <v>3013</v>
      </c>
      <c r="M57" s="12" t="s">
        <v>3014</v>
      </c>
      <c r="N57" s="12" t="s">
        <v>3025</v>
      </c>
      <c r="O57" s="12" t="s">
        <v>3026</v>
      </c>
      <c r="P57" s="12" t="s">
        <v>1652</v>
      </c>
      <c r="Q57" s="12" t="s">
        <v>1663</v>
      </c>
      <c r="R57" s="12" t="s">
        <v>1671</v>
      </c>
      <c r="S57" s="12" t="s">
        <v>1722</v>
      </c>
      <c r="T57" s="12" t="s">
        <v>1483</v>
      </c>
    </row>
    <row r="58" spans="1:20" x14ac:dyDescent="0.25">
      <c r="A58" s="12" t="s">
        <v>1</v>
      </c>
      <c r="B58" s="12" t="s">
        <v>748</v>
      </c>
      <c r="C58" s="12" t="s">
        <v>1393</v>
      </c>
      <c r="D58" s="12" t="s">
        <v>4</v>
      </c>
      <c r="E58" s="12" t="s">
        <v>15</v>
      </c>
      <c r="F58" s="12" t="s">
        <v>1201</v>
      </c>
      <c r="G58" s="12" t="s">
        <v>811</v>
      </c>
      <c r="H58" s="12" t="s">
        <v>1483</v>
      </c>
      <c r="I58" s="12" t="s">
        <v>890</v>
      </c>
      <c r="J58" s="12" t="s">
        <v>1483</v>
      </c>
      <c r="K58" s="12" t="s">
        <v>890</v>
      </c>
      <c r="L58" s="12" t="s">
        <v>3013</v>
      </c>
      <c r="M58" s="12" t="s">
        <v>3014</v>
      </c>
      <c r="N58" s="12" t="s">
        <v>3025</v>
      </c>
      <c r="O58" s="12" t="s">
        <v>3026</v>
      </c>
      <c r="P58" s="12" t="s">
        <v>1652</v>
      </c>
      <c r="Q58" s="12" t="s">
        <v>1661</v>
      </c>
      <c r="R58" s="12" t="s">
        <v>1671</v>
      </c>
      <c r="S58" s="12" t="s">
        <v>1722</v>
      </c>
      <c r="T58" s="12" t="s">
        <v>1483</v>
      </c>
    </row>
    <row r="59" spans="1:20" x14ac:dyDescent="0.25">
      <c r="A59" s="12" t="s">
        <v>1</v>
      </c>
      <c r="B59" s="12" t="s">
        <v>805</v>
      </c>
      <c r="C59" s="12" t="s">
        <v>1394</v>
      </c>
      <c r="D59" s="12" t="s">
        <v>6</v>
      </c>
      <c r="E59" s="12" t="s">
        <v>9</v>
      </c>
      <c r="F59" s="12" t="s">
        <v>1201</v>
      </c>
      <c r="G59" s="12" t="s">
        <v>811</v>
      </c>
      <c r="H59" s="12" t="s">
        <v>1483</v>
      </c>
      <c r="I59" s="12" t="s">
        <v>961</v>
      </c>
      <c r="J59" s="12" t="s">
        <v>1483</v>
      </c>
      <c r="K59" s="12" t="s">
        <v>961</v>
      </c>
      <c r="L59" s="12" t="s">
        <v>3013</v>
      </c>
      <c r="M59" s="12" t="s">
        <v>3014</v>
      </c>
      <c r="N59" s="12" t="s">
        <v>3025</v>
      </c>
      <c r="O59" s="12" t="s">
        <v>3026</v>
      </c>
      <c r="P59" s="12" t="s">
        <v>1652</v>
      </c>
      <c r="Q59" s="12" t="s">
        <v>1662</v>
      </c>
      <c r="R59" s="12" t="s">
        <v>1671</v>
      </c>
      <c r="S59" s="12" t="s">
        <v>1722</v>
      </c>
      <c r="T59" s="12" t="s">
        <v>1483</v>
      </c>
    </row>
    <row r="60" spans="1:20" x14ac:dyDescent="0.25">
      <c r="A60" s="12" t="s">
        <v>1</v>
      </c>
      <c r="B60" s="12" t="s">
        <v>811</v>
      </c>
      <c r="C60" s="12" t="s">
        <v>1395</v>
      </c>
      <c r="D60" s="12" t="s">
        <v>7</v>
      </c>
      <c r="E60" s="12" t="s">
        <v>10</v>
      </c>
      <c r="F60" s="12" t="s">
        <v>1201</v>
      </c>
      <c r="G60" s="12" t="s">
        <v>811</v>
      </c>
      <c r="H60" s="12" t="s">
        <v>1483</v>
      </c>
      <c r="I60" s="12" t="s">
        <v>961</v>
      </c>
      <c r="J60" s="12" t="s">
        <v>1483</v>
      </c>
      <c r="K60" s="12" t="s">
        <v>961</v>
      </c>
      <c r="L60" s="12" t="s">
        <v>3013</v>
      </c>
      <c r="M60" s="12" t="s">
        <v>3014</v>
      </c>
      <c r="N60" s="12" t="s">
        <v>3025</v>
      </c>
      <c r="O60" s="12" t="s">
        <v>3026</v>
      </c>
      <c r="P60" s="12" t="s">
        <v>1652</v>
      </c>
      <c r="Q60" s="12" t="s">
        <v>1665</v>
      </c>
      <c r="R60" s="12" t="s">
        <v>1671</v>
      </c>
      <c r="S60" s="12" t="s">
        <v>1722</v>
      </c>
      <c r="T60" s="12" t="s">
        <v>1483</v>
      </c>
    </row>
    <row r="61" spans="1:20" x14ac:dyDescent="0.25">
      <c r="A61" s="12" t="s">
        <v>1</v>
      </c>
      <c r="B61" s="12" t="s">
        <v>683</v>
      </c>
      <c r="C61" s="12" t="s">
        <v>1396</v>
      </c>
      <c r="D61" s="12" t="s">
        <v>4</v>
      </c>
      <c r="E61" s="12" t="s">
        <v>15</v>
      </c>
      <c r="F61" s="12" t="s">
        <v>1201</v>
      </c>
      <c r="G61" s="12" t="s">
        <v>811</v>
      </c>
      <c r="H61" s="12" t="s">
        <v>1483</v>
      </c>
      <c r="I61" s="12" t="s">
        <v>961</v>
      </c>
      <c r="J61" s="12" t="s">
        <v>1483</v>
      </c>
      <c r="K61" s="12" t="s">
        <v>961</v>
      </c>
      <c r="L61" s="12" t="s">
        <v>3013</v>
      </c>
      <c r="M61" s="12" t="s">
        <v>3014</v>
      </c>
      <c r="N61" s="12" t="s">
        <v>3025</v>
      </c>
      <c r="O61" s="12" t="s">
        <v>3026</v>
      </c>
      <c r="P61" s="12" t="s">
        <v>1652</v>
      </c>
      <c r="Q61" s="12" t="s">
        <v>1661</v>
      </c>
      <c r="R61" s="12" t="s">
        <v>1671</v>
      </c>
      <c r="S61" s="12" t="s">
        <v>1722</v>
      </c>
      <c r="T61" s="12" t="s">
        <v>1483</v>
      </c>
    </row>
    <row r="62" spans="1:20" x14ac:dyDescent="0.25">
      <c r="A62" s="12" t="s">
        <v>1</v>
      </c>
      <c r="B62" s="12" t="s">
        <v>679</v>
      </c>
      <c r="C62" s="12" t="s">
        <v>1397</v>
      </c>
      <c r="D62" s="12" t="s">
        <v>7</v>
      </c>
      <c r="E62" s="12" t="s">
        <v>11</v>
      </c>
      <c r="F62" s="12" t="s">
        <v>1201</v>
      </c>
      <c r="G62" s="12" t="s">
        <v>811</v>
      </c>
      <c r="H62" s="12" t="s">
        <v>1483</v>
      </c>
      <c r="I62" s="12" t="s">
        <v>118</v>
      </c>
      <c r="J62" s="12" t="s">
        <v>1483</v>
      </c>
      <c r="K62" s="12" t="s">
        <v>118</v>
      </c>
      <c r="L62" s="12" t="s">
        <v>3013</v>
      </c>
      <c r="M62" s="12" t="s">
        <v>3014</v>
      </c>
      <c r="N62" s="12" t="s">
        <v>3025</v>
      </c>
      <c r="O62" s="12" t="s">
        <v>3026</v>
      </c>
      <c r="P62" s="12" t="s">
        <v>1652</v>
      </c>
      <c r="Q62" s="12" t="s">
        <v>1663</v>
      </c>
      <c r="R62" s="12" t="s">
        <v>1671</v>
      </c>
      <c r="S62" s="12" t="s">
        <v>1722</v>
      </c>
      <c r="T62" s="12" t="s">
        <v>1483</v>
      </c>
    </row>
    <row r="63" spans="1:20" x14ac:dyDescent="0.25">
      <c r="A63" s="12" t="s">
        <v>1</v>
      </c>
      <c r="B63" s="12" t="s">
        <v>399</v>
      </c>
      <c r="C63" s="12" t="s">
        <v>1398</v>
      </c>
      <c r="D63" s="12" t="s">
        <v>6</v>
      </c>
      <c r="E63" s="12" t="s">
        <v>9</v>
      </c>
      <c r="F63" s="12" t="s">
        <v>1201</v>
      </c>
      <c r="G63" s="12" t="s">
        <v>683</v>
      </c>
      <c r="H63" s="12" t="s">
        <v>1483</v>
      </c>
      <c r="I63" s="12" t="s">
        <v>116</v>
      </c>
      <c r="J63" s="12" t="s">
        <v>1483</v>
      </c>
      <c r="K63" s="12" t="s">
        <v>116</v>
      </c>
      <c r="L63" s="12" t="s">
        <v>3013</v>
      </c>
      <c r="M63" s="12" t="s">
        <v>3014</v>
      </c>
      <c r="N63" s="12" t="s">
        <v>3025</v>
      </c>
      <c r="O63" s="12" t="s">
        <v>3026</v>
      </c>
      <c r="P63" s="12" t="s">
        <v>1652</v>
      </c>
      <c r="Q63" s="12" t="s">
        <v>1662</v>
      </c>
      <c r="R63" s="12" t="s">
        <v>1671</v>
      </c>
      <c r="S63" s="12" t="s">
        <v>1722</v>
      </c>
      <c r="T63" s="12" t="s">
        <v>1483</v>
      </c>
    </row>
    <row r="64" spans="1:20" x14ac:dyDescent="0.25">
      <c r="A64" s="12" t="s">
        <v>1</v>
      </c>
      <c r="B64" s="12" t="s">
        <v>804</v>
      </c>
      <c r="C64" s="12" t="s">
        <v>1399</v>
      </c>
      <c r="D64" s="12" t="s">
        <v>6</v>
      </c>
      <c r="E64" s="12" t="s">
        <v>9</v>
      </c>
      <c r="F64" s="12" t="s">
        <v>1201</v>
      </c>
      <c r="G64" s="12" t="s">
        <v>683</v>
      </c>
      <c r="H64" s="12" t="s">
        <v>1483</v>
      </c>
      <c r="I64" s="12" t="s">
        <v>111</v>
      </c>
      <c r="J64" s="12" t="s">
        <v>1483</v>
      </c>
      <c r="K64" s="12" t="s">
        <v>111</v>
      </c>
      <c r="L64" s="12" t="s">
        <v>3013</v>
      </c>
      <c r="M64" s="12" t="s">
        <v>3014</v>
      </c>
      <c r="N64" s="12" t="s">
        <v>3025</v>
      </c>
      <c r="O64" s="12" t="s">
        <v>3026</v>
      </c>
      <c r="P64" s="12" t="s">
        <v>1652</v>
      </c>
      <c r="Q64" s="12" t="s">
        <v>1662</v>
      </c>
      <c r="R64" s="12" t="s">
        <v>1671</v>
      </c>
      <c r="S64" s="12" t="s">
        <v>1722</v>
      </c>
      <c r="T64" s="12" t="s">
        <v>1483</v>
      </c>
    </row>
    <row r="65" spans="1:20" x14ac:dyDescent="0.25">
      <c r="A65" s="12" t="s">
        <v>1</v>
      </c>
      <c r="B65" s="12" t="s">
        <v>814</v>
      </c>
      <c r="C65" s="12" t="s">
        <v>1400</v>
      </c>
      <c r="D65" s="12" t="s">
        <v>6</v>
      </c>
      <c r="E65" s="12" t="s">
        <v>9</v>
      </c>
      <c r="F65" s="12" t="s">
        <v>1201</v>
      </c>
      <c r="G65" s="12" t="s">
        <v>683</v>
      </c>
      <c r="H65" s="12" t="s">
        <v>1483</v>
      </c>
      <c r="I65" s="12" t="s">
        <v>126</v>
      </c>
      <c r="J65" s="12" t="s">
        <v>1483</v>
      </c>
      <c r="K65" s="12" t="s">
        <v>126</v>
      </c>
      <c r="L65" s="12" t="s">
        <v>3013</v>
      </c>
      <c r="M65" s="12" t="s">
        <v>3014</v>
      </c>
      <c r="N65" s="12" t="s">
        <v>3025</v>
      </c>
      <c r="O65" s="12" t="s">
        <v>3026</v>
      </c>
      <c r="P65" s="12" t="s">
        <v>1652</v>
      </c>
      <c r="Q65" s="12" t="s">
        <v>1662</v>
      </c>
      <c r="R65" s="12" t="s">
        <v>1671</v>
      </c>
      <c r="S65" s="12" t="s">
        <v>1722</v>
      </c>
      <c r="T65" s="12" t="s">
        <v>1483</v>
      </c>
    </row>
    <row r="66" spans="1:20" x14ac:dyDescent="0.25">
      <c r="A66" s="12" t="s">
        <v>1</v>
      </c>
      <c r="B66" s="12" t="s">
        <v>398</v>
      </c>
      <c r="C66" s="12" t="s">
        <v>1401</v>
      </c>
      <c r="D66" s="12" t="s">
        <v>7</v>
      </c>
      <c r="E66" s="12" t="s">
        <v>11</v>
      </c>
      <c r="F66" s="12" t="s">
        <v>1201</v>
      </c>
      <c r="G66" s="12" t="s">
        <v>683</v>
      </c>
      <c r="H66" s="12" t="s">
        <v>1483</v>
      </c>
      <c r="I66" s="12" t="s">
        <v>126</v>
      </c>
      <c r="J66" s="12" t="s">
        <v>1483</v>
      </c>
      <c r="K66" s="12" t="s">
        <v>126</v>
      </c>
      <c r="L66" s="12" t="s">
        <v>3013</v>
      </c>
      <c r="M66" s="12" t="s">
        <v>3014</v>
      </c>
      <c r="N66" s="12" t="s">
        <v>3025</v>
      </c>
      <c r="O66" s="12" t="s">
        <v>3026</v>
      </c>
      <c r="P66" s="12" t="s">
        <v>1652</v>
      </c>
      <c r="Q66" s="12" t="s">
        <v>1663</v>
      </c>
      <c r="R66" s="12" t="s">
        <v>1671</v>
      </c>
      <c r="S66" s="12" t="s">
        <v>1722</v>
      </c>
      <c r="T66" s="12" t="s">
        <v>1483</v>
      </c>
    </row>
    <row r="67" spans="1:20" x14ac:dyDescent="0.25">
      <c r="A67" s="12" t="s">
        <v>1</v>
      </c>
      <c r="B67" s="12" t="s">
        <v>397</v>
      </c>
      <c r="C67" s="12" t="s">
        <v>1402</v>
      </c>
      <c r="D67" s="12" t="s">
        <v>6</v>
      </c>
      <c r="E67" s="12" t="s">
        <v>15</v>
      </c>
      <c r="F67" s="12" t="s">
        <v>1343</v>
      </c>
      <c r="G67" s="12" t="s">
        <v>811</v>
      </c>
      <c r="H67" s="12" t="s">
        <v>1483</v>
      </c>
      <c r="I67" s="12" t="s">
        <v>924</v>
      </c>
      <c r="J67" s="12" t="s">
        <v>1483</v>
      </c>
      <c r="K67" s="12" t="s">
        <v>924</v>
      </c>
      <c r="L67" s="12" t="s">
        <v>3013</v>
      </c>
      <c r="M67" s="12" t="s">
        <v>3014</v>
      </c>
      <c r="N67" s="12" t="s">
        <v>3025</v>
      </c>
      <c r="O67" s="12" t="s">
        <v>3027</v>
      </c>
      <c r="P67" s="12" t="s">
        <v>1652</v>
      </c>
      <c r="Q67" s="12" t="s">
        <v>1661</v>
      </c>
      <c r="R67" s="12" t="s">
        <v>1671</v>
      </c>
      <c r="S67" s="12" t="s">
        <v>1722</v>
      </c>
      <c r="T67" s="12" t="s">
        <v>1483</v>
      </c>
    </row>
    <row r="68" spans="1:20" x14ac:dyDescent="0.25">
      <c r="A68" s="12" t="s">
        <v>1</v>
      </c>
      <c r="B68" s="12" t="s">
        <v>787</v>
      </c>
      <c r="C68" s="12" t="s">
        <v>1403</v>
      </c>
      <c r="D68" s="12" t="s">
        <v>7</v>
      </c>
      <c r="E68" s="12" t="s">
        <v>9</v>
      </c>
      <c r="F68" s="12" t="s">
        <v>1201</v>
      </c>
      <c r="G68" s="12" t="s">
        <v>811</v>
      </c>
      <c r="H68" s="12" t="s">
        <v>1483</v>
      </c>
      <c r="I68" s="12" t="s">
        <v>961</v>
      </c>
      <c r="J68" s="12" t="s">
        <v>1483</v>
      </c>
      <c r="K68" s="12" t="s">
        <v>961</v>
      </c>
      <c r="L68" s="12" t="s">
        <v>3013</v>
      </c>
      <c r="M68" s="12" t="s">
        <v>3014</v>
      </c>
      <c r="N68" s="12" t="s">
        <v>3025</v>
      </c>
      <c r="O68" s="12" t="s">
        <v>3027</v>
      </c>
      <c r="P68" s="12" t="s">
        <v>1652</v>
      </c>
      <c r="Q68" s="12" t="s">
        <v>1662</v>
      </c>
      <c r="R68" s="12" t="s">
        <v>1671</v>
      </c>
      <c r="S68" s="12" t="s">
        <v>1722</v>
      </c>
      <c r="T68" s="12" t="s">
        <v>1483</v>
      </c>
    </row>
    <row r="69" spans="1:20" x14ac:dyDescent="0.25">
      <c r="A69" s="12" t="s">
        <v>1</v>
      </c>
      <c r="B69" s="12" t="s">
        <v>782</v>
      </c>
      <c r="C69" s="12" t="s">
        <v>1404</v>
      </c>
      <c r="D69" s="12" t="s">
        <v>7</v>
      </c>
      <c r="E69" s="12" t="s">
        <v>9</v>
      </c>
      <c r="F69" s="12" t="s">
        <v>1201</v>
      </c>
      <c r="G69" s="12" t="s">
        <v>811</v>
      </c>
      <c r="H69" s="12" t="s">
        <v>1483</v>
      </c>
      <c r="I69" s="12" t="s">
        <v>24</v>
      </c>
      <c r="J69" s="12" t="s">
        <v>1483</v>
      </c>
      <c r="K69" s="12" t="s">
        <v>24</v>
      </c>
      <c r="L69" s="12" t="s">
        <v>3013</v>
      </c>
      <c r="M69" s="12" t="s">
        <v>3014</v>
      </c>
      <c r="N69" s="12" t="s">
        <v>3025</v>
      </c>
      <c r="O69" s="12" t="s">
        <v>3027</v>
      </c>
      <c r="P69" s="12" t="s">
        <v>1652</v>
      </c>
      <c r="Q69" s="12" t="s">
        <v>1662</v>
      </c>
      <c r="R69" s="12" t="s">
        <v>1671</v>
      </c>
      <c r="S69" s="12" t="s">
        <v>1722</v>
      </c>
      <c r="T69" s="12" t="s">
        <v>1483</v>
      </c>
    </row>
    <row r="70" spans="1:20" x14ac:dyDescent="0.25">
      <c r="A70" s="12" t="s">
        <v>1</v>
      </c>
      <c r="B70" s="12" t="s">
        <v>776</v>
      </c>
      <c r="C70" s="12" t="s">
        <v>1405</v>
      </c>
      <c r="D70" s="12" t="s">
        <v>4</v>
      </c>
      <c r="E70" s="12" t="s">
        <v>10</v>
      </c>
      <c r="F70" s="12" t="s">
        <v>1201</v>
      </c>
      <c r="G70" s="12" t="s">
        <v>811</v>
      </c>
      <c r="H70" s="12" t="s">
        <v>1483</v>
      </c>
      <c r="I70" s="12" t="s">
        <v>24</v>
      </c>
      <c r="J70" s="12" t="s">
        <v>1483</v>
      </c>
      <c r="K70" s="12" t="s">
        <v>24</v>
      </c>
      <c r="L70" s="12" t="s">
        <v>3013</v>
      </c>
      <c r="M70" s="12" t="s">
        <v>3014</v>
      </c>
      <c r="N70" s="12" t="s">
        <v>3025</v>
      </c>
      <c r="O70" s="12" t="s">
        <v>3027</v>
      </c>
      <c r="P70" s="12" t="s">
        <v>1652</v>
      </c>
      <c r="Q70" s="12" t="s">
        <v>1665</v>
      </c>
      <c r="R70" s="12" t="s">
        <v>1671</v>
      </c>
      <c r="S70" s="12" t="s">
        <v>1722</v>
      </c>
      <c r="T70" s="12" t="s">
        <v>1483</v>
      </c>
    </row>
    <row r="71" spans="1:20" x14ac:dyDescent="0.25">
      <c r="A71" s="12" t="s">
        <v>1</v>
      </c>
      <c r="B71" s="12" t="s">
        <v>775</v>
      </c>
      <c r="C71" s="12" t="s">
        <v>1406</v>
      </c>
      <c r="D71" s="12" t="s">
        <v>4</v>
      </c>
      <c r="E71" s="12" t="s">
        <v>11</v>
      </c>
      <c r="F71" s="12" t="s">
        <v>927</v>
      </c>
      <c r="G71" s="12" t="s">
        <v>811</v>
      </c>
      <c r="H71" s="12" t="s">
        <v>1483</v>
      </c>
      <c r="I71" s="12" t="s">
        <v>116</v>
      </c>
      <c r="J71" s="12" t="s">
        <v>1483</v>
      </c>
      <c r="K71" s="12" t="s">
        <v>116</v>
      </c>
      <c r="L71" s="12" t="s">
        <v>3013</v>
      </c>
      <c r="M71" s="12" t="s">
        <v>3014</v>
      </c>
      <c r="N71" s="12" t="s">
        <v>3025</v>
      </c>
      <c r="O71" s="12" t="s">
        <v>3027</v>
      </c>
      <c r="P71" s="12" t="s">
        <v>1652</v>
      </c>
      <c r="Q71" s="12" t="s">
        <v>1663</v>
      </c>
      <c r="R71" s="12" t="s">
        <v>1671</v>
      </c>
      <c r="S71" s="12" t="s">
        <v>1722</v>
      </c>
      <c r="T71" s="12" t="s">
        <v>1483</v>
      </c>
    </row>
    <row r="72" spans="1:20" x14ac:dyDescent="0.25">
      <c r="A72" s="12" t="s">
        <v>1</v>
      </c>
      <c r="B72" s="12" t="s">
        <v>774</v>
      </c>
      <c r="C72" s="12" t="s">
        <v>1407</v>
      </c>
      <c r="D72" s="12" t="s">
        <v>6</v>
      </c>
      <c r="E72" s="12" t="s">
        <v>15</v>
      </c>
      <c r="F72" s="12" t="s">
        <v>1201</v>
      </c>
      <c r="G72" s="12" t="s">
        <v>811</v>
      </c>
      <c r="H72" s="12" t="s">
        <v>1483</v>
      </c>
      <c r="I72" s="12" t="s">
        <v>283</v>
      </c>
      <c r="J72" s="12" t="s">
        <v>1483</v>
      </c>
      <c r="K72" s="12" t="s">
        <v>283</v>
      </c>
      <c r="L72" s="12" t="s">
        <v>3013</v>
      </c>
      <c r="M72" s="12" t="s">
        <v>3014</v>
      </c>
      <c r="N72" s="12" t="s">
        <v>3025</v>
      </c>
      <c r="O72" s="12" t="s">
        <v>3027</v>
      </c>
      <c r="P72" s="12" t="s">
        <v>1652</v>
      </c>
      <c r="Q72" s="12" t="s">
        <v>1661</v>
      </c>
      <c r="R72" s="12" t="s">
        <v>1671</v>
      </c>
      <c r="S72" s="12" t="s">
        <v>1722</v>
      </c>
      <c r="T72" s="12" t="s">
        <v>1483</v>
      </c>
    </row>
    <row r="73" spans="1:20" x14ac:dyDescent="0.25">
      <c r="A73" s="12" t="s">
        <v>1</v>
      </c>
      <c r="B73" s="12" t="s">
        <v>803</v>
      </c>
      <c r="C73" s="12" t="s">
        <v>1408</v>
      </c>
      <c r="D73" s="12" t="s">
        <v>7</v>
      </c>
      <c r="E73" s="12" t="s">
        <v>9</v>
      </c>
      <c r="F73" s="12" t="s">
        <v>1201</v>
      </c>
      <c r="G73" s="12" t="s">
        <v>811</v>
      </c>
      <c r="H73" s="12" t="s">
        <v>1483</v>
      </c>
      <c r="I73" s="12" t="s">
        <v>283</v>
      </c>
      <c r="J73" s="12" t="s">
        <v>1483</v>
      </c>
      <c r="K73" s="12" t="s">
        <v>283</v>
      </c>
      <c r="L73" s="12" t="s">
        <v>3013</v>
      </c>
      <c r="M73" s="12" t="s">
        <v>3014</v>
      </c>
      <c r="N73" s="12" t="s">
        <v>3025</v>
      </c>
      <c r="O73" s="12" t="s">
        <v>3027</v>
      </c>
      <c r="P73" s="12" t="s">
        <v>1652</v>
      </c>
      <c r="Q73" s="12" t="s">
        <v>1662</v>
      </c>
      <c r="R73" s="12" t="s">
        <v>1671</v>
      </c>
      <c r="S73" s="12" t="s">
        <v>1722</v>
      </c>
      <c r="T73" s="12" t="s">
        <v>1483</v>
      </c>
    </row>
    <row r="74" spans="1:20" x14ac:dyDescent="0.25">
      <c r="A74" s="12" t="s">
        <v>1</v>
      </c>
      <c r="B74" s="12" t="s">
        <v>815</v>
      </c>
      <c r="C74" s="12" t="s">
        <v>1409</v>
      </c>
      <c r="D74" s="12" t="s">
        <v>4</v>
      </c>
      <c r="E74" s="12" t="s">
        <v>10</v>
      </c>
      <c r="F74" s="12" t="s">
        <v>1201</v>
      </c>
      <c r="G74" s="12" t="s">
        <v>811</v>
      </c>
      <c r="H74" s="12" t="s">
        <v>1483</v>
      </c>
      <c r="I74" s="12" t="s">
        <v>283</v>
      </c>
      <c r="J74" s="12" t="s">
        <v>1483</v>
      </c>
      <c r="K74" s="12" t="s">
        <v>283</v>
      </c>
      <c r="L74" s="12" t="s">
        <v>3013</v>
      </c>
      <c r="M74" s="12" t="s">
        <v>3014</v>
      </c>
      <c r="N74" s="12" t="s">
        <v>3025</v>
      </c>
      <c r="O74" s="12" t="s">
        <v>3027</v>
      </c>
      <c r="P74" s="12" t="s">
        <v>1652</v>
      </c>
      <c r="Q74" s="12" t="s">
        <v>1665</v>
      </c>
      <c r="R74" s="12" t="s">
        <v>1671</v>
      </c>
      <c r="S74" s="12" t="s">
        <v>1722</v>
      </c>
      <c r="T74" s="12" t="s">
        <v>1483</v>
      </c>
    </row>
    <row r="75" spans="1:20" x14ac:dyDescent="0.25">
      <c r="A75" s="12" t="s">
        <v>1</v>
      </c>
      <c r="B75" s="12" t="s">
        <v>777</v>
      </c>
      <c r="C75" s="12" t="s">
        <v>1410</v>
      </c>
      <c r="D75" s="12" t="s">
        <v>7</v>
      </c>
      <c r="E75" s="12" t="s">
        <v>9</v>
      </c>
      <c r="F75" s="12" t="s">
        <v>966</v>
      </c>
      <c r="G75" s="12" t="s">
        <v>811</v>
      </c>
      <c r="H75" s="12" t="s">
        <v>1483</v>
      </c>
      <c r="I75" s="12" t="s">
        <v>265</v>
      </c>
      <c r="J75" s="12" t="s">
        <v>1483</v>
      </c>
      <c r="K75" s="12" t="s">
        <v>265</v>
      </c>
      <c r="L75" s="12" t="s">
        <v>3013</v>
      </c>
      <c r="M75" s="12" t="s">
        <v>3014</v>
      </c>
      <c r="N75" s="12" t="s">
        <v>3025</v>
      </c>
      <c r="O75" s="12" t="s">
        <v>3027</v>
      </c>
      <c r="P75" s="12" t="s">
        <v>1652</v>
      </c>
      <c r="Q75" s="12" t="s">
        <v>1662</v>
      </c>
      <c r="R75" s="12" t="s">
        <v>1671</v>
      </c>
      <c r="S75" s="12" t="s">
        <v>1722</v>
      </c>
      <c r="T75" s="12" t="s">
        <v>1483</v>
      </c>
    </row>
    <row r="76" spans="1:20" x14ac:dyDescent="0.25">
      <c r="A76" s="12" t="s">
        <v>1</v>
      </c>
      <c r="B76" s="12" t="s">
        <v>716</v>
      </c>
      <c r="C76" s="12" t="s">
        <v>1411</v>
      </c>
      <c r="D76" s="12" t="s">
        <v>4</v>
      </c>
      <c r="E76" s="12" t="s">
        <v>11</v>
      </c>
      <c r="F76" s="12" t="s">
        <v>927</v>
      </c>
      <c r="G76" s="12" t="s">
        <v>811</v>
      </c>
      <c r="H76" s="12" t="s">
        <v>1483</v>
      </c>
      <c r="I76" s="12" t="s">
        <v>149</v>
      </c>
      <c r="J76" s="12" t="s">
        <v>1483</v>
      </c>
      <c r="K76" s="12" t="s">
        <v>149</v>
      </c>
      <c r="L76" s="12" t="s">
        <v>3013</v>
      </c>
      <c r="M76" s="12" t="s">
        <v>3014</v>
      </c>
      <c r="N76" s="12" t="s">
        <v>3025</v>
      </c>
      <c r="O76" s="12" t="s">
        <v>3027</v>
      </c>
      <c r="P76" s="12" t="s">
        <v>1652</v>
      </c>
      <c r="Q76" s="12" t="s">
        <v>1663</v>
      </c>
      <c r="R76" s="12" t="s">
        <v>1671</v>
      </c>
      <c r="S76" s="12" t="s">
        <v>1722</v>
      </c>
      <c r="T76" s="12" t="s">
        <v>1483</v>
      </c>
    </row>
    <row r="77" spans="1:20" x14ac:dyDescent="0.25">
      <c r="A77" s="12" t="s">
        <v>1</v>
      </c>
      <c r="B77" s="12" t="s">
        <v>793</v>
      </c>
      <c r="C77" s="12" t="s">
        <v>1412</v>
      </c>
      <c r="D77" s="12" t="s">
        <v>7</v>
      </c>
      <c r="E77" s="12" t="s">
        <v>9</v>
      </c>
      <c r="F77" s="12" t="s">
        <v>1343</v>
      </c>
      <c r="G77" s="12" t="s">
        <v>679</v>
      </c>
      <c r="H77" s="12" t="s">
        <v>1483</v>
      </c>
      <c r="I77" s="12" t="s">
        <v>129</v>
      </c>
      <c r="J77" s="12" t="s">
        <v>1483</v>
      </c>
      <c r="K77" s="12" t="s">
        <v>129</v>
      </c>
      <c r="L77" s="12" t="s">
        <v>3013</v>
      </c>
      <c r="M77" s="12" t="s">
        <v>3014</v>
      </c>
      <c r="N77" s="12" t="s">
        <v>3025</v>
      </c>
      <c r="O77" s="12" t="s">
        <v>3027</v>
      </c>
      <c r="P77" s="12" t="s">
        <v>1652</v>
      </c>
      <c r="Q77" s="12" t="s">
        <v>1662</v>
      </c>
      <c r="R77" s="12" t="s">
        <v>1671</v>
      </c>
      <c r="S77" s="12" t="s">
        <v>1722</v>
      </c>
      <c r="T77" s="12" t="s">
        <v>1483</v>
      </c>
    </row>
    <row r="78" spans="1:20" x14ac:dyDescent="0.25">
      <c r="A78" s="12" t="s">
        <v>1</v>
      </c>
      <c r="B78" s="12" t="s">
        <v>642</v>
      </c>
      <c r="C78" s="12" t="s">
        <v>1413</v>
      </c>
      <c r="D78" s="12" t="s">
        <v>6</v>
      </c>
      <c r="E78" s="12" t="s">
        <v>15</v>
      </c>
      <c r="F78" s="12" t="s">
        <v>1343</v>
      </c>
      <c r="G78" s="12" t="s">
        <v>679</v>
      </c>
      <c r="H78" s="12" t="s">
        <v>1483</v>
      </c>
      <c r="I78" s="12" t="s">
        <v>261</v>
      </c>
      <c r="J78" s="12" t="s">
        <v>1483</v>
      </c>
      <c r="K78" s="12" t="s">
        <v>261</v>
      </c>
      <c r="L78" s="12" t="s">
        <v>3013</v>
      </c>
      <c r="M78" s="12" t="s">
        <v>3014</v>
      </c>
      <c r="N78" s="12" t="s">
        <v>3025</v>
      </c>
      <c r="O78" s="12" t="s">
        <v>3027</v>
      </c>
      <c r="P78" s="12" t="s">
        <v>1652</v>
      </c>
      <c r="Q78" s="12" t="s">
        <v>1661</v>
      </c>
      <c r="R78" s="12" t="s">
        <v>1671</v>
      </c>
      <c r="S78" s="12" t="s">
        <v>1722</v>
      </c>
      <c r="T78" s="12" t="s">
        <v>1483</v>
      </c>
    </row>
    <row r="79" spans="1:20" x14ac:dyDescent="0.25">
      <c r="A79" s="12" t="s">
        <v>1</v>
      </c>
      <c r="B79" s="12" t="s">
        <v>794</v>
      </c>
      <c r="C79" s="12" t="s">
        <v>1414</v>
      </c>
      <c r="D79" s="12" t="s">
        <v>4</v>
      </c>
      <c r="E79" s="12" t="s">
        <v>10</v>
      </c>
      <c r="F79" s="12" t="s">
        <v>1343</v>
      </c>
      <c r="G79" s="12" t="s">
        <v>679</v>
      </c>
      <c r="H79" s="12" t="s">
        <v>1483</v>
      </c>
      <c r="I79" s="12" t="s">
        <v>261</v>
      </c>
      <c r="J79" s="12" t="s">
        <v>1483</v>
      </c>
      <c r="K79" s="12" t="s">
        <v>261</v>
      </c>
      <c r="L79" s="12" t="s">
        <v>3013</v>
      </c>
      <c r="M79" s="12" t="s">
        <v>3014</v>
      </c>
      <c r="N79" s="12" t="s">
        <v>3025</v>
      </c>
      <c r="O79" s="12" t="s">
        <v>3027</v>
      </c>
      <c r="P79" s="12" t="s">
        <v>1652</v>
      </c>
      <c r="Q79" s="12" t="s">
        <v>1665</v>
      </c>
      <c r="R79" s="12" t="s">
        <v>1671</v>
      </c>
      <c r="S79" s="12" t="s">
        <v>1722</v>
      </c>
      <c r="T79" s="12" t="s">
        <v>1483</v>
      </c>
    </row>
    <row r="80" spans="1:20" x14ac:dyDescent="0.25">
      <c r="A80" s="12" t="s">
        <v>1</v>
      </c>
      <c r="B80" s="12" t="s">
        <v>393</v>
      </c>
      <c r="C80" s="12" t="s">
        <v>1415</v>
      </c>
      <c r="D80" s="12" t="s">
        <v>7</v>
      </c>
      <c r="E80" s="12" t="s">
        <v>9</v>
      </c>
      <c r="F80" s="12" t="s">
        <v>1201</v>
      </c>
      <c r="G80" s="12" t="s">
        <v>679</v>
      </c>
      <c r="H80" s="12" t="s">
        <v>1483</v>
      </c>
      <c r="I80" s="12" t="s">
        <v>261</v>
      </c>
      <c r="J80" s="12" t="s">
        <v>1483</v>
      </c>
      <c r="K80" s="12" t="s">
        <v>261</v>
      </c>
      <c r="L80" s="12" t="s">
        <v>3013</v>
      </c>
      <c r="M80" s="12" t="s">
        <v>3014</v>
      </c>
      <c r="N80" s="12" t="s">
        <v>3025</v>
      </c>
      <c r="O80" s="12" t="s">
        <v>3027</v>
      </c>
      <c r="P80" s="12" t="s">
        <v>1652</v>
      </c>
      <c r="Q80" s="12" t="s">
        <v>1662</v>
      </c>
      <c r="R80" s="12" t="s">
        <v>1671</v>
      </c>
      <c r="S80" s="12" t="s">
        <v>1722</v>
      </c>
      <c r="T80" s="12" t="s">
        <v>1483</v>
      </c>
    </row>
    <row r="81" spans="1:20" x14ac:dyDescent="0.25">
      <c r="A81" s="12" t="s">
        <v>1</v>
      </c>
      <c r="B81" s="12" t="s">
        <v>395</v>
      </c>
      <c r="C81" s="12" t="s">
        <v>1416</v>
      </c>
      <c r="D81" s="12" t="s">
        <v>4</v>
      </c>
      <c r="E81" s="12" t="s">
        <v>9</v>
      </c>
      <c r="F81" s="12" t="s">
        <v>1201</v>
      </c>
      <c r="G81" s="12" t="s">
        <v>679</v>
      </c>
      <c r="H81" s="12" t="s">
        <v>1483</v>
      </c>
      <c r="I81" s="12" t="s">
        <v>112</v>
      </c>
      <c r="J81" s="12" t="s">
        <v>1483</v>
      </c>
      <c r="K81" s="12" t="s">
        <v>112</v>
      </c>
      <c r="L81" s="12" t="s">
        <v>3013</v>
      </c>
      <c r="M81" s="12" t="s">
        <v>3014</v>
      </c>
      <c r="N81" s="12" t="s">
        <v>3025</v>
      </c>
      <c r="O81" s="12" t="s">
        <v>3028</v>
      </c>
      <c r="P81" s="12" t="s">
        <v>1652</v>
      </c>
      <c r="Q81" s="12" t="s">
        <v>1662</v>
      </c>
      <c r="R81" s="12" t="s">
        <v>1671</v>
      </c>
      <c r="S81" s="12" t="s">
        <v>1722</v>
      </c>
      <c r="T81" s="12" t="s">
        <v>1483</v>
      </c>
    </row>
    <row r="82" spans="1:20" x14ac:dyDescent="0.25">
      <c r="A82" s="12" t="s">
        <v>1</v>
      </c>
      <c r="B82" s="12" t="s">
        <v>396</v>
      </c>
      <c r="C82" s="12" t="s">
        <v>1417</v>
      </c>
      <c r="D82" s="12" t="s">
        <v>7</v>
      </c>
      <c r="E82" s="12" t="s">
        <v>15</v>
      </c>
      <c r="F82" s="12" t="s">
        <v>1343</v>
      </c>
      <c r="G82" s="12" t="s">
        <v>679</v>
      </c>
      <c r="H82" s="12" t="s">
        <v>1483</v>
      </c>
      <c r="I82" s="12" t="s">
        <v>88</v>
      </c>
      <c r="J82" s="12" t="s">
        <v>1483</v>
      </c>
      <c r="K82" s="12" t="s">
        <v>88</v>
      </c>
      <c r="L82" s="12" t="s">
        <v>3013</v>
      </c>
      <c r="M82" s="12" t="s">
        <v>3014</v>
      </c>
      <c r="N82" s="12" t="s">
        <v>3025</v>
      </c>
      <c r="O82" s="12" t="s">
        <v>3028</v>
      </c>
      <c r="P82" s="12" t="s">
        <v>1652</v>
      </c>
      <c r="Q82" s="12" t="s">
        <v>1661</v>
      </c>
      <c r="R82" s="12" t="s">
        <v>1671</v>
      </c>
      <c r="S82" s="12" t="s">
        <v>1722</v>
      </c>
      <c r="T82" s="12" t="s">
        <v>1483</v>
      </c>
    </row>
    <row r="83" spans="1:20" x14ac:dyDescent="0.25">
      <c r="A83" s="12" t="s">
        <v>1</v>
      </c>
      <c r="B83" s="12" t="s">
        <v>394</v>
      </c>
      <c r="C83" s="12" t="s">
        <v>1418</v>
      </c>
      <c r="D83" s="12" t="s">
        <v>4</v>
      </c>
      <c r="E83" s="12" t="s">
        <v>9</v>
      </c>
      <c r="F83" s="12" t="s">
        <v>1343</v>
      </c>
      <c r="G83" s="12" t="s">
        <v>679</v>
      </c>
      <c r="H83" s="12" t="s">
        <v>1483</v>
      </c>
      <c r="I83" s="12" t="s">
        <v>88</v>
      </c>
      <c r="J83" s="12" t="s">
        <v>1483</v>
      </c>
      <c r="K83" s="12" t="s">
        <v>88</v>
      </c>
      <c r="L83" s="12" t="s">
        <v>3013</v>
      </c>
      <c r="M83" s="12" t="s">
        <v>3014</v>
      </c>
      <c r="N83" s="12" t="s">
        <v>3025</v>
      </c>
      <c r="O83" s="12" t="s">
        <v>3028</v>
      </c>
      <c r="P83" s="12" t="s">
        <v>1652</v>
      </c>
      <c r="Q83" s="12" t="s">
        <v>1662</v>
      </c>
      <c r="R83" s="12" t="s">
        <v>1671</v>
      </c>
      <c r="S83" s="12" t="s">
        <v>1722</v>
      </c>
      <c r="T83" s="12" t="s">
        <v>1483</v>
      </c>
    </row>
    <row r="84" spans="1:20" x14ac:dyDescent="0.25">
      <c r="A84" s="12" t="s">
        <v>1</v>
      </c>
      <c r="B84" s="12" t="s">
        <v>643</v>
      </c>
      <c r="C84" s="12" t="s">
        <v>1419</v>
      </c>
      <c r="D84" s="12" t="s">
        <v>6</v>
      </c>
      <c r="E84" s="12" t="s">
        <v>10</v>
      </c>
      <c r="F84" s="12" t="s">
        <v>1343</v>
      </c>
      <c r="G84" s="12" t="s">
        <v>679</v>
      </c>
      <c r="H84" s="12" t="s">
        <v>1483</v>
      </c>
      <c r="I84" s="12" t="s">
        <v>57</v>
      </c>
      <c r="J84" s="12" t="s">
        <v>1483</v>
      </c>
      <c r="K84" s="12" t="s">
        <v>57</v>
      </c>
      <c r="L84" s="12" t="s">
        <v>3013</v>
      </c>
      <c r="M84" s="12" t="s">
        <v>3014</v>
      </c>
      <c r="N84" s="12" t="s">
        <v>3025</v>
      </c>
      <c r="O84" s="12" t="s">
        <v>3028</v>
      </c>
      <c r="P84" s="12" t="s">
        <v>1652</v>
      </c>
      <c r="Q84" s="12" t="s">
        <v>1665</v>
      </c>
      <c r="R84" s="12" t="s">
        <v>1671</v>
      </c>
      <c r="S84" s="12" t="s">
        <v>1722</v>
      </c>
      <c r="T84" s="12" t="s">
        <v>1483</v>
      </c>
    </row>
    <row r="85" spans="1:20" x14ac:dyDescent="0.25">
      <c r="A85" s="12" t="s">
        <v>1</v>
      </c>
      <c r="B85" s="12" t="s">
        <v>696</v>
      </c>
      <c r="C85" s="12" t="s">
        <v>1420</v>
      </c>
      <c r="D85" s="12" t="s">
        <v>4</v>
      </c>
      <c r="E85" s="12" t="s">
        <v>9</v>
      </c>
      <c r="F85" s="12" t="s">
        <v>1201</v>
      </c>
      <c r="G85" s="12" t="s">
        <v>679</v>
      </c>
      <c r="H85" s="12" t="s">
        <v>1483</v>
      </c>
      <c r="I85" s="12" t="s">
        <v>74</v>
      </c>
      <c r="J85" s="12" t="s">
        <v>1483</v>
      </c>
      <c r="K85" s="12" t="s">
        <v>74</v>
      </c>
      <c r="L85" s="12" t="s">
        <v>3013</v>
      </c>
      <c r="M85" s="12" t="s">
        <v>3014</v>
      </c>
      <c r="N85" s="12" t="s">
        <v>3025</v>
      </c>
      <c r="O85" s="12" t="s">
        <v>3028</v>
      </c>
      <c r="P85" s="12" t="s">
        <v>1652</v>
      </c>
      <c r="Q85" s="12" t="s">
        <v>1662</v>
      </c>
      <c r="R85" s="12" t="s">
        <v>1671</v>
      </c>
      <c r="S85" s="12" t="s">
        <v>1722</v>
      </c>
      <c r="T85" s="12" t="s">
        <v>1483</v>
      </c>
    </row>
    <row r="86" spans="1:20" x14ac:dyDescent="0.25">
      <c r="A86" s="12" t="s">
        <v>1</v>
      </c>
      <c r="B86" s="12" t="s">
        <v>750</v>
      </c>
      <c r="C86" s="12" t="s">
        <v>1421</v>
      </c>
      <c r="D86" s="12" t="s">
        <v>7</v>
      </c>
      <c r="E86" s="12" t="s">
        <v>15</v>
      </c>
      <c r="F86" s="12" t="s">
        <v>1343</v>
      </c>
      <c r="G86" s="12" t="s">
        <v>679</v>
      </c>
      <c r="H86" s="12" t="s">
        <v>1483</v>
      </c>
      <c r="I86" s="12" t="s">
        <v>88</v>
      </c>
      <c r="J86" s="12" t="s">
        <v>1483</v>
      </c>
      <c r="K86" s="12" t="s">
        <v>88</v>
      </c>
      <c r="L86" s="12" t="s">
        <v>3013</v>
      </c>
      <c r="M86" s="12" t="s">
        <v>3014</v>
      </c>
      <c r="N86" s="12" t="s">
        <v>3025</v>
      </c>
      <c r="O86" s="12" t="s">
        <v>3028</v>
      </c>
      <c r="P86" s="12" t="s">
        <v>1652</v>
      </c>
      <c r="Q86" s="12" t="s">
        <v>1661</v>
      </c>
      <c r="R86" s="12" t="s">
        <v>1671</v>
      </c>
      <c r="S86" s="12" t="s">
        <v>1722</v>
      </c>
      <c r="T86" s="12" t="s">
        <v>1483</v>
      </c>
    </row>
    <row r="87" spans="1:20" x14ac:dyDescent="0.25">
      <c r="A87" s="12" t="s">
        <v>1</v>
      </c>
      <c r="B87" s="12" t="s">
        <v>653</v>
      </c>
      <c r="C87" s="12" t="s">
        <v>1422</v>
      </c>
      <c r="D87" s="12" t="s">
        <v>4</v>
      </c>
      <c r="E87" s="12" t="s">
        <v>9</v>
      </c>
      <c r="F87" s="12" t="s">
        <v>1343</v>
      </c>
      <c r="G87" s="12" t="s">
        <v>679</v>
      </c>
      <c r="H87" s="12" t="s">
        <v>1483</v>
      </c>
      <c r="I87" s="12" t="s">
        <v>57</v>
      </c>
      <c r="J87" s="12" t="s">
        <v>1483</v>
      </c>
      <c r="K87" s="12" t="s">
        <v>57</v>
      </c>
      <c r="L87" s="12" t="s">
        <v>3013</v>
      </c>
      <c r="M87" s="12" t="s">
        <v>3014</v>
      </c>
      <c r="N87" s="12" t="s">
        <v>3025</v>
      </c>
      <c r="O87" s="12" t="s">
        <v>3028</v>
      </c>
      <c r="P87" s="12" t="s">
        <v>1652</v>
      </c>
      <c r="Q87" s="12" t="s">
        <v>1662</v>
      </c>
      <c r="R87" s="12" t="s">
        <v>1671</v>
      </c>
      <c r="S87" s="12" t="s">
        <v>1722</v>
      </c>
      <c r="T87" s="12" t="s">
        <v>1483</v>
      </c>
    </row>
    <row r="88" spans="1:20" x14ac:dyDescent="0.25">
      <c r="A88" s="12" t="s">
        <v>1</v>
      </c>
      <c r="B88" s="12" t="s">
        <v>742</v>
      </c>
      <c r="C88" s="12" t="s">
        <v>1423</v>
      </c>
      <c r="D88" s="12" t="s">
        <v>6</v>
      </c>
      <c r="E88" s="12" t="s">
        <v>11</v>
      </c>
      <c r="F88" s="12" t="s">
        <v>1424</v>
      </c>
      <c r="G88" s="12" t="s">
        <v>679</v>
      </c>
      <c r="H88" s="12" t="s">
        <v>1483</v>
      </c>
      <c r="I88" s="12" t="s">
        <v>57</v>
      </c>
      <c r="J88" s="12" t="s">
        <v>1483</v>
      </c>
      <c r="K88" s="12" t="s">
        <v>57</v>
      </c>
      <c r="L88" s="12" t="s">
        <v>3013</v>
      </c>
      <c r="M88" s="12" t="s">
        <v>3014</v>
      </c>
      <c r="N88" s="12" t="s">
        <v>3025</v>
      </c>
      <c r="O88" s="12" t="s">
        <v>3028</v>
      </c>
      <c r="P88" s="12" t="s">
        <v>1652</v>
      </c>
      <c r="Q88" s="12" t="s">
        <v>1663</v>
      </c>
      <c r="R88" s="12" t="s">
        <v>1671</v>
      </c>
      <c r="S88" s="12" t="s">
        <v>1722</v>
      </c>
      <c r="T88" s="12" t="s">
        <v>1483</v>
      </c>
    </row>
    <row r="89" spans="1:20" x14ac:dyDescent="0.25">
      <c r="A89" s="12" t="s">
        <v>1</v>
      </c>
      <c r="B89" s="12" t="s">
        <v>825</v>
      </c>
      <c r="C89" s="12" t="s">
        <v>1425</v>
      </c>
      <c r="D89" s="12" t="s">
        <v>6</v>
      </c>
      <c r="E89" s="12" t="s">
        <v>10</v>
      </c>
      <c r="F89" s="12" t="s">
        <v>1201</v>
      </c>
      <c r="G89" s="12" t="s">
        <v>679</v>
      </c>
      <c r="H89" s="12" t="s">
        <v>1483</v>
      </c>
      <c r="I89" s="12" t="s">
        <v>57</v>
      </c>
      <c r="J89" s="12" t="s">
        <v>1483</v>
      </c>
      <c r="K89" s="12" t="s">
        <v>57</v>
      </c>
      <c r="L89" s="12" t="s">
        <v>3013</v>
      </c>
      <c r="M89" s="12" t="s">
        <v>3014</v>
      </c>
      <c r="N89" s="12" t="s">
        <v>3025</v>
      </c>
      <c r="O89" s="12" t="s">
        <v>3028</v>
      </c>
      <c r="P89" s="12" t="s">
        <v>1652</v>
      </c>
      <c r="Q89" s="12" t="s">
        <v>1665</v>
      </c>
      <c r="R89" s="12" t="s">
        <v>1671</v>
      </c>
      <c r="S89" s="12" t="s">
        <v>1722</v>
      </c>
      <c r="T89" s="12" t="s">
        <v>1483</v>
      </c>
    </row>
    <row r="90" spans="1:20" x14ac:dyDescent="0.25">
      <c r="A90" s="12" t="s">
        <v>1</v>
      </c>
      <c r="B90" s="12" t="s">
        <v>726</v>
      </c>
      <c r="C90" s="12" t="s">
        <v>1426</v>
      </c>
      <c r="D90" s="12" t="s">
        <v>7</v>
      </c>
      <c r="E90" s="12" t="s">
        <v>15</v>
      </c>
      <c r="F90" s="12" t="s">
        <v>1343</v>
      </c>
      <c r="G90" s="12" t="s">
        <v>679</v>
      </c>
      <c r="H90" s="12" t="s">
        <v>1483</v>
      </c>
      <c r="I90" s="12" t="s">
        <v>968</v>
      </c>
      <c r="J90" s="12" t="s">
        <v>1483</v>
      </c>
      <c r="K90" s="12" t="s">
        <v>968</v>
      </c>
      <c r="L90" s="12" t="s">
        <v>3013</v>
      </c>
      <c r="M90" s="12" t="s">
        <v>3014</v>
      </c>
      <c r="N90" s="12" t="s">
        <v>3025</v>
      </c>
      <c r="O90" s="12" t="s">
        <v>3029</v>
      </c>
      <c r="P90" s="12" t="s">
        <v>1652</v>
      </c>
      <c r="Q90" s="12" t="s">
        <v>1661</v>
      </c>
      <c r="R90" s="12" t="s">
        <v>1671</v>
      </c>
      <c r="S90" s="12" t="s">
        <v>1722</v>
      </c>
      <c r="T90" s="12" t="s">
        <v>1483</v>
      </c>
    </row>
    <row r="91" spans="1:20" x14ac:dyDescent="0.25">
      <c r="A91" s="12" t="s">
        <v>1</v>
      </c>
      <c r="B91" s="12" t="s">
        <v>645</v>
      </c>
      <c r="C91" s="12" t="s">
        <v>1427</v>
      </c>
      <c r="D91" s="12" t="s">
        <v>4</v>
      </c>
      <c r="E91" s="12" t="s">
        <v>9</v>
      </c>
      <c r="F91" s="12" t="s">
        <v>1343</v>
      </c>
      <c r="G91" s="12" t="s">
        <v>679</v>
      </c>
      <c r="H91" s="12" t="s">
        <v>1483</v>
      </c>
      <c r="I91" s="12" t="s">
        <v>968</v>
      </c>
      <c r="J91" s="12" t="s">
        <v>1483</v>
      </c>
      <c r="K91" s="12" t="s">
        <v>968</v>
      </c>
      <c r="L91" s="12" t="s">
        <v>3013</v>
      </c>
      <c r="M91" s="12" t="s">
        <v>3014</v>
      </c>
      <c r="N91" s="12" t="s">
        <v>3025</v>
      </c>
      <c r="O91" s="12" t="s">
        <v>3028</v>
      </c>
      <c r="P91" s="12" t="s">
        <v>1652</v>
      </c>
      <c r="Q91" s="12" t="s">
        <v>1662</v>
      </c>
      <c r="R91" s="12" t="s">
        <v>1671</v>
      </c>
      <c r="S91" s="12" t="s">
        <v>1722</v>
      </c>
      <c r="T91" s="12" t="s">
        <v>1483</v>
      </c>
    </row>
    <row r="92" spans="1:20" x14ac:dyDescent="0.25">
      <c r="A92" s="12" t="s">
        <v>1</v>
      </c>
      <c r="B92" s="12" t="s">
        <v>800</v>
      </c>
      <c r="C92" s="12" t="s">
        <v>1428</v>
      </c>
      <c r="D92" s="12" t="s">
        <v>4</v>
      </c>
      <c r="E92" s="12" t="s">
        <v>9</v>
      </c>
      <c r="F92" s="12" t="s">
        <v>1201</v>
      </c>
      <c r="G92" s="12" t="s">
        <v>679</v>
      </c>
      <c r="H92" s="12" t="s">
        <v>1483</v>
      </c>
      <c r="I92" s="12" t="s">
        <v>74</v>
      </c>
      <c r="J92" s="12" t="s">
        <v>1483</v>
      </c>
      <c r="K92" s="12" t="s">
        <v>74</v>
      </c>
      <c r="L92" s="12" t="s">
        <v>3013</v>
      </c>
      <c r="M92" s="12" t="s">
        <v>3014</v>
      </c>
      <c r="N92" s="12" t="s">
        <v>3025</v>
      </c>
      <c r="O92" s="12" t="s">
        <v>3028</v>
      </c>
      <c r="P92" s="12" t="s">
        <v>1652</v>
      </c>
      <c r="Q92" s="12" t="s">
        <v>1662</v>
      </c>
      <c r="R92" s="12" t="s">
        <v>1671</v>
      </c>
      <c r="S92" s="12" t="s">
        <v>1722</v>
      </c>
      <c r="T92" s="12" t="s">
        <v>1483</v>
      </c>
    </row>
    <row r="93" spans="1:20" x14ac:dyDescent="0.25">
      <c r="A93" s="12" t="s">
        <v>1</v>
      </c>
      <c r="B93" s="12" t="s">
        <v>773</v>
      </c>
      <c r="C93" s="12" t="s">
        <v>1429</v>
      </c>
      <c r="D93" s="12" t="s">
        <v>7</v>
      </c>
      <c r="E93" s="12" t="s">
        <v>15</v>
      </c>
      <c r="F93" s="12" t="s">
        <v>1343</v>
      </c>
      <c r="G93" s="12" t="s">
        <v>679</v>
      </c>
      <c r="H93" s="12" t="s">
        <v>1483</v>
      </c>
      <c r="I93" s="12" t="s">
        <v>1021</v>
      </c>
      <c r="J93" s="12" t="s">
        <v>1483</v>
      </c>
      <c r="K93" s="12" t="s">
        <v>1021</v>
      </c>
      <c r="L93" s="12" t="s">
        <v>3013</v>
      </c>
      <c r="M93" s="12" t="s">
        <v>3014</v>
      </c>
      <c r="N93" s="12" t="s">
        <v>3030</v>
      </c>
      <c r="O93" s="12" t="s">
        <v>3029</v>
      </c>
      <c r="P93" s="12" t="s">
        <v>1652</v>
      </c>
      <c r="Q93" s="12" t="s">
        <v>1661</v>
      </c>
      <c r="R93" s="12" t="s">
        <v>1671</v>
      </c>
      <c r="S93" s="12" t="s">
        <v>1722</v>
      </c>
      <c r="T93" s="12" t="s">
        <v>1483</v>
      </c>
    </row>
    <row r="94" spans="1:20" x14ac:dyDescent="0.25">
      <c r="A94" s="12" t="s">
        <v>1</v>
      </c>
      <c r="B94" s="12" t="s">
        <v>784</v>
      </c>
      <c r="C94" s="12" t="s">
        <v>1430</v>
      </c>
      <c r="D94" s="12" t="s">
        <v>4</v>
      </c>
      <c r="E94" s="12" t="s">
        <v>9</v>
      </c>
      <c r="F94" s="12" t="s">
        <v>1343</v>
      </c>
      <c r="G94" s="12" t="s">
        <v>679</v>
      </c>
      <c r="H94" s="12" t="s">
        <v>1483</v>
      </c>
      <c r="I94" s="12" t="s">
        <v>1021</v>
      </c>
      <c r="J94" s="12" t="s">
        <v>1483</v>
      </c>
      <c r="K94" s="12" t="s">
        <v>1021</v>
      </c>
      <c r="L94" s="12" t="s">
        <v>3013</v>
      </c>
      <c r="M94" s="12" t="s">
        <v>3014</v>
      </c>
      <c r="N94" s="12" t="s">
        <v>3030</v>
      </c>
      <c r="O94" s="12" t="s">
        <v>3029</v>
      </c>
      <c r="P94" s="12" t="s">
        <v>1652</v>
      </c>
      <c r="Q94" s="12" t="s">
        <v>1662</v>
      </c>
      <c r="R94" s="12" t="s">
        <v>1671</v>
      </c>
      <c r="S94" s="12" t="s">
        <v>1722</v>
      </c>
      <c r="T94" s="12" t="s">
        <v>1483</v>
      </c>
    </row>
    <row r="95" spans="1:20" x14ac:dyDescent="0.25">
      <c r="A95" s="12" t="s">
        <v>1</v>
      </c>
      <c r="B95" s="12" t="s">
        <v>789</v>
      </c>
      <c r="C95" s="12" t="s">
        <v>1431</v>
      </c>
      <c r="D95" s="12" t="s">
        <v>6</v>
      </c>
      <c r="E95" s="12" t="s">
        <v>11</v>
      </c>
      <c r="F95" s="12" t="s">
        <v>1201</v>
      </c>
      <c r="G95" s="12" t="s">
        <v>679</v>
      </c>
      <c r="H95" s="12" t="s">
        <v>1483</v>
      </c>
      <c r="I95" s="12" t="s">
        <v>111</v>
      </c>
      <c r="J95" s="12" t="s">
        <v>1483</v>
      </c>
      <c r="K95" s="12" t="s">
        <v>111</v>
      </c>
      <c r="L95" s="12" t="s">
        <v>3013</v>
      </c>
      <c r="M95" s="12" t="s">
        <v>3014</v>
      </c>
      <c r="N95" s="12" t="s">
        <v>3030</v>
      </c>
      <c r="O95" s="12" t="s">
        <v>3029</v>
      </c>
      <c r="P95" s="12" t="s">
        <v>1652</v>
      </c>
      <c r="Q95" s="12" t="s">
        <v>1663</v>
      </c>
      <c r="R95" s="12" t="s">
        <v>1671</v>
      </c>
      <c r="S95" s="12" t="s">
        <v>1722</v>
      </c>
      <c r="T95" s="12" t="s">
        <v>1483</v>
      </c>
    </row>
    <row r="96" spans="1:20" x14ac:dyDescent="0.25">
      <c r="A96" s="12" t="s">
        <v>1</v>
      </c>
      <c r="B96" s="12" t="s">
        <v>646</v>
      </c>
      <c r="C96" s="12" t="s">
        <v>1432</v>
      </c>
      <c r="D96" s="12" t="s">
        <v>6</v>
      </c>
      <c r="E96" s="12" t="s">
        <v>11</v>
      </c>
      <c r="F96" s="12" t="s">
        <v>1201</v>
      </c>
      <c r="G96" s="12" t="s">
        <v>679</v>
      </c>
      <c r="H96" s="12" t="s">
        <v>1483</v>
      </c>
      <c r="I96" s="12" t="s">
        <v>111</v>
      </c>
      <c r="J96" s="12" t="s">
        <v>1483</v>
      </c>
      <c r="K96" s="12" t="s">
        <v>111</v>
      </c>
      <c r="L96" s="12" t="s">
        <v>3013</v>
      </c>
      <c r="M96" s="12" t="s">
        <v>3014</v>
      </c>
      <c r="N96" s="12" t="s">
        <v>3030</v>
      </c>
      <c r="O96" s="12" t="s">
        <v>3029</v>
      </c>
      <c r="P96" s="12" t="s">
        <v>1652</v>
      </c>
      <c r="Q96" s="12" t="s">
        <v>1663</v>
      </c>
      <c r="R96" s="12" t="s">
        <v>1671</v>
      </c>
      <c r="S96" s="12" t="s">
        <v>1722</v>
      </c>
      <c r="T96" s="12" t="s">
        <v>1483</v>
      </c>
    </row>
    <row r="97" spans="1:20" x14ac:dyDescent="0.25">
      <c r="A97" s="12" t="s">
        <v>1</v>
      </c>
      <c r="B97" s="12" t="s">
        <v>682</v>
      </c>
      <c r="C97" s="12" t="s">
        <v>1433</v>
      </c>
      <c r="D97" s="12" t="s">
        <v>4</v>
      </c>
      <c r="E97" s="12" t="s">
        <v>9</v>
      </c>
      <c r="F97" s="12" t="s">
        <v>1201</v>
      </c>
      <c r="G97" s="12" t="s">
        <v>679</v>
      </c>
      <c r="H97" s="12" t="s">
        <v>1483</v>
      </c>
      <c r="I97" s="12" t="s">
        <v>1021</v>
      </c>
      <c r="J97" s="12" t="s">
        <v>1483</v>
      </c>
      <c r="K97" s="12" t="s">
        <v>1021</v>
      </c>
      <c r="L97" s="12" t="s">
        <v>3013</v>
      </c>
      <c r="M97" s="12" t="s">
        <v>3014</v>
      </c>
      <c r="N97" s="12" t="s">
        <v>3030</v>
      </c>
      <c r="O97" s="12" t="s">
        <v>3029</v>
      </c>
      <c r="P97" s="12" t="s">
        <v>1652</v>
      </c>
      <c r="Q97" s="12" t="s">
        <v>1662</v>
      </c>
      <c r="R97" s="12" t="s">
        <v>1671</v>
      </c>
      <c r="S97" s="12" t="s">
        <v>1722</v>
      </c>
      <c r="T97" s="12" t="s">
        <v>1483</v>
      </c>
    </row>
    <row r="98" spans="1:20" x14ac:dyDescent="0.25">
      <c r="A98" s="12" t="s">
        <v>1</v>
      </c>
      <c r="B98" s="12" t="s">
        <v>671</v>
      </c>
      <c r="C98" s="12" t="s">
        <v>1434</v>
      </c>
      <c r="D98" s="12" t="s">
        <v>7</v>
      </c>
      <c r="E98" s="12" t="s">
        <v>15</v>
      </c>
      <c r="F98" s="12" t="s">
        <v>1201</v>
      </c>
      <c r="G98" s="12" t="s">
        <v>679</v>
      </c>
      <c r="H98" s="12" t="s">
        <v>1483</v>
      </c>
      <c r="I98" s="12" t="s">
        <v>111</v>
      </c>
      <c r="J98" s="12" t="s">
        <v>1483</v>
      </c>
      <c r="K98" s="12" t="s">
        <v>111</v>
      </c>
      <c r="L98" s="12" t="s">
        <v>3013</v>
      </c>
      <c r="M98" s="12" t="s">
        <v>3014</v>
      </c>
      <c r="N98" s="12" t="s">
        <v>3030</v>
      </c>
      <c r="O98" s="12" t="s">
        <v>3029</v>
      </c>
      <c r="P98" s="12" t="s">
        <v>1652</v>
      </c>
      <c r="Q98" s="12" t="s">
        <v>1661</v>
      </c>
      <c r="R98" s="12" t="s">
        <v>1671</v>
      </c>
      <c r="S98" s="12" t="s">
        <v>1722</v>
      </c>
      <c r="T98" s="12" t="s">
        <v>1483</v>
      </c>
    </row>
    <row r="99" spans="1:20" x14ac:dyDescent="0.25">
      <c r="A99" s="12" t="s">
        <v>1</v>
      </c>
      <c r="B99" s="12" t="s">
        <v>746</v>
      </c>
      <c r="C99" s="12" t="s">
        <v>1435</v>
      </c>
      <c r="D99" s="12" t="s">
        <v>6</v>
      </c>
      <c r="E99" s="12" t="s">
        <v>10</v>
      </c>
      <c r="F99" s="12" t="s">
        <v>1201</v>
      </c>
      <c r="G99" s="12" t="s">
        <v>679</v>
      </c>
      <c r="H99" s="12" t="s">
        <v>1483</v>
      </c>
      <c r="I99" s="12" t="s">
        <v>111</v>
      </c>
      <c r="J99" s="12" t="s">
        <v>1483</v>
      </c>
      <c r="K99" s="12" t="s">
        <v>111</v>
      </c>
      <c r="L99" s="12" t="s">
        <v>3013</v>
      </c>
      <c r="M99" s="12" t="s">
        <v>3014</v>
      </c>
      <c r="N99" s="12" t="s">
        <v>3030</v>
      </c>
      <c r="O99" s="12" t="s">
        <v>3029</v>
      </c>
      <c r="P99" s="12" t="s">
        <v>1652</v>
      </c>
      <c r="Q99" s="12" t="s">
        <v>1665</v>
      </c>
      <c r="R99" s="12" t="s">
        <v>1671</v>
      </c>
      <c r="S99" s="12" t="s">
        <v>1722</v>
      </c>
      <c r="T99" s="12" t="s">
        <v>1483</v>
      </c>
    </row>
    <row r="100" spans="1:20" x14ac:dyDescent="0.25">
      <c r="A100" s="12" t="s">
        <v>1</v>
      </c>
      <c r="B100" s="12" t="s">
        <v>813</v>
      </c>
      <c r="C100" s="12" t="s">
        <v>1436</v>
      </c>
      <c r="D100" s="12" t="s">
        <v>4</v>
      </c>
      <c r="E100" s="12" t="s">
        <v>9</v>
      </c>
      <c r="F100" s="12" t="s">
        <v>1343</v>
      </c>
      <c r="G100" s="12" t="s">
        <v>679</v>
      </c>
      <c r="H100" s="12" t="s">
        <v>1483</v>
      </c>
      <c r="I100" s="12" t="s">
        <v>149</v>
      </c>
      <c r="J100" s="12" t="s">
        <v>1483</v>
      </c>
      <c r="K100" s="12" t="s">
        <v>149</v>
      </c>
      <c r="L100" s="12" t="s">
        <v>3013</v>
      </c>
      <c r="M100" s="12" t="s">
        <v>3014</v>
      </c>
      <c r="N100" s="12" t="s">
        <v>3030</v>
      </c>
      <c r="O100" s="12" t="s">
        <v>3029</v>
      </c>
      <c r="P100" s="12" t="s">
        <v>1652</v>
      </c>
      <c r="Q100" s="12" t="s">
        <v>1662</v>
      </c>
      <c r="R100" s="12" t="s">
        <v>1671</v>
      </c>
      <c r="S100" s="12" t="s">
        <v>1722</v>
      </c>
      <c r="T100" s="12" t="s">
        <v>1483</v>
      </c>
    </row>
    <row r="101" spans="1:20" x14ac:dyDescent="0.25">
      <c r="A101" s="12" t="s">
        <v>1</v>
      </c>
      <c r="B101" s="12" t="s">
        <v>659</v>
      </c>
      <c r="C101" s="12" t="s">
        <v>1437</v>
      </c>
      <c r="D101" s="12" t="s">
        <v>7</v>
      </c>
      <c r="E101" s="12" t="s">
        <v>15</v>
      </c>
      <c r="F101" s="12" t="s">
        <v>1201</v>
      </c>
      <c r="G101" s="12" t="s">
        <v>679</v>
      </c>
      <c r="H101" s="12" t="s">
        <v>1483</v>
      </c>
      <c r="I101" s="12" t="s">
        <v>193</v>
      </c>
      <c r="J101" s="12" t="s">
        <v>1483</v>
      </c>
      <c r="K101" s="12" t="s">
        <v>193</v>
      </c>
      <c r="L101" s="12" t="s">
        <v>3013</v>
      </c>
      <c r="M101" s="12" t="s">
        <v>3014</v>
      </c>
      <c r="N101" s="12" t="s">
        <v>3030</v>
      </c>
      <c r="O101" s="12" t="s">
        <v>3029</v>
      </c>
      <c r="P101" s="12" t="s">
        <v>1652</v>
      </c>
      <c r="Q101" s="12" t="s">
        <v>1661</v>
      </c>
      <c r="R101" s="12" t="s">
        <v>1671</v>
      </c>
      <c r="S101" s="12" t="s">
        <v>1722</v>
      </c>
      <c r="T101" s="12" t="s">
        <v>1483</v>
      </c>
    </row>
    <row r="102" spans="1:20" x14ac:dyDescent="0.25">
      <c r="A102" s="12" t="s">
        <v>1</v>
      </c>
      <c r="B102" s="12" t="s">
        <v>695</v>
      </c>
      <c r="C102" s="12" t="s">
        <v>1438</v>
      </c>
      <c r="D102" s="12" t="s">
        <v>6</v>
      </c>
      <c r="E102" s="12" t="s">
        <v>11</v>
      </c>
      <c r="F102" s="12" t="s">
        <v>1201</v>
      </c>
      <c r="G102" s="12" t="s">
        <v>679</v>
      </c>
      <c r="H102" s="12" t="s">
        <v>1483</v>
      </c>
      <c r="I102" s="12" t="s">
        <v>149</v>
      </c>
      <c r="J102" s="12" t="s">
        <v>1483</v>
      </c>
      <c r="K102" s="12" t="s">
        <v>149</v>
      </c>
      <c r="L102" s="12" t="s">
        <v>3013</v>
      </c>
      <c r="M102" s="12" t="s">
        <v>3014</v>
      </c>
      <c r="N102" s="12" t="s">
        <v>3030</v>
      </c>
      <c r="O102" s="12" t="s">
        <v>3029</v>
      </c>
      <c r="P102" s="12" t="s">
        <v>1652</v>
      </c>
      <c r="Q102" s="12" t="s">
        <v>1663</v>
      </c>
      <c r="R102" s="12" t="s">
        <v>1671</v>
      </c>
      <c r="S102" s="12" t="s">
        <v>1722</v>
      </c>
      <c r="T102" s="12" t="s">
        <v>1483</v>
      </c>
    </row>
    <row r="103" spans="1:20" x14ac:dyDescent="0.25">
      <c r="A103" s="12" t="s">
        <v>1</v>
      </c>
      <c r="B103" s="12" t="s">
        <v>672</v>
      </c>
      <c r="C103" s="12" t="s">
        <v>1439</v>
      </c>
      <c r="D103" s="12" t="s">
        <v>6</v>
      </c>
      <c r="E103" s="12" t="s">
        <v>11</v>
      </c>
      <c r="F103" s="12" t="s">
        <v>1201</v>
      </c>
      <c r="G103" s="12" t="s">
        <v>399</v>
      </c>
      <c r="H103" s="12" t="s">
        <v>1483</v>
      </c>
      <c r="I103" s="12" t="s">
        <v>389</v>
      </c>
      <c r="J103" s="12" t="s">
        <v>1483</v>
      </c>
      <c r="K103" s="12" t="s">
        <v>389</v>
      </c>
      <c r="L103" s="12" t="s">
        <v>3013</v>
      </c>
      <c r="M103" s="12" t="s">
        <v>3014</v>
      </c>
      <c r="N103" s="12" t="s">
        <v>3030</v>
      </c>
      <c r="O103" s="12" t="s">
        <v>3029</v>
      </c>
      <c r="P103" s="12" t="s">
        <v>1652</v>
      </c>
      <c r="Q103" s="12" t="s">
        <v>1663</v>
      </c>
      <c r="R103" s="12" t="s">
        <v>1671</v>
      </c>
      <c r="S103" s="12" t="s">
        <v>1722</v>
      </c>
      <c r="T103" s="12" t="s">
        <v>1483</v>
      </c>
    </row>
    <row r="104" spans="1:20" x14ac:dyDescent="0.25">
      <c r="A104" s="12" t="s">
        <v>1</v>
      </c>
      <c r="B104" s="12" t="s">
        <v>799</v>
      </c>
      <c r="C104" s="12" t="s">
        <v>1440</v>
      </c>
      <c r="D104" s="12" t="s">
        <v>4</v>
      </c>
      <c r="E104" s="12" t="s">
        <v>9</v>
      </c>
      <c r="F104" s="12" t="s">
        <v>1343</v>
      </c>
      <c r="G104" s="12" t="s">
        <v>679</v>
      </c>
      <c r="H104" s="12" t="s">
        <v>1483</v>
      </c>
      <c r="I104" s="12" t="s">
        <v>193</v>
      </c>
      <c r="J104" s="12" t="s">
        <v>1483</v>
      </c>
      <c r="K104" s="12" t="s">
        <v>193</v>
      </c>
      <c r="L104" s="12" t="s">
        <v>3013</v>
      </c>
      <c r="M104" s="12" t="s">
        <v>3014</v>
      </c>
      <c r="N104" s="12" t="s">
        <v>3030</v>
      </c>
      <c r="O104" s="12" t="s">
        <v>3029</v>
      </c>
      <c r="P104" s="12" t="s">
        <v>1652</v>
      </c>
      <c r="Q104" s="12" t="s">
        <v>1662</v>
      </c>
      <c r="R104" s="12" t="s">
        <v>1671</v>
      </c>
      <c r="S104" s="12" t="s">
        <v>1722</v>
      </c>
      <c r="T104" s="12" t="s">
        <v>1483</v>
      </c>
    </row>
    <row r="105" spans="1:20" x14ac:dyDescent="0.25">
      <c r="A105" s="12" t="s">
        <v>1</v>
      </c>
      <c r="B105" s="12" t="s">
        <v>715</v>
      </c>
      <c r="C105" s="12" t="s">
        <v>1441</v>
      </c>
      <c r="D105" s="12" t="s">
        <v>7</v>
      </c>
      <c r="E105" s="12" t="s">
        <v>15</v>
      </c>
      <c r="F105" s="12" t="s">
        <v>1343</v>
      </c>
      <c r="G105" s="12" t="s">
        <v>399</v>
      </c>
      <c r="H105" s="12" t="s">
        <v>1483</v>
      </c>
      <c r="I105" s="12" t="s">
        <v>38</v>
      </c>
      <c r="J105" s="12" t="s">
        <v>1483</v>
      </c>
      <c r="K105" s="12" t="s">
        <v>38</v>
      </c>
      <c r="L105" s="12" t="s">
        <v>3013</v>
      </c>
      <c r="M105" s="12" t="s">
        <v>3014</v>
      </c>
      <c r="N105" s="12" t="s">
        <v>3030</v>
      </c>
      <c r="O105" s="12" t="s">
        <v>3029</v>
      </c>
      <c r="P105" s="12" t="s">
        <v>1652</v>
      </c>
      <c r="Q105" s="12" t="s">
        <v>1661</v>
      </c>
      <c r="R105" s="12" t="s">
        <v>1671</v>
      </c>
      <c r="S105" s="12" t="s">
        <v>1722</v>
      </c>
      <c r="T105" s="12" t="s">
        <v>1483</v>
      </c>
    </row>
    <row r="106" spans="1:20" x14ac:dyDescent="0.25">
      <c r="A106" s="12" t="s">
        <v>1</v>
      </c>
      <c r="B106" s="12" t="s">
        <v>725</v>
      </c>
      <c r="C106" s="12" t="s">
        <v>1442</v>
      </c>
      <c r="D106" s="12" t="s">
        <v>4</v>
      </c>
      <c r="E106" s="12" t="s">
        <v>9</v>
      </c>
      <c r="F106" s="12" t="s">
        <v>1343</v>
      </c>
      <c r="G106" s="12" t="s">
        <v>399</v>
      </c>
      <c r="H106" s="12" t="s">
        <v>1483</v>
      </c>
      <c r="I106" s="12" t="s">
        <v>88</v>
      </c>
      <c r="J106" s="12" t="s">
        <v>1483</v>
      </c>
      <c r="K106" s="12" t="s">
        <v>88</v>
      </c>
      <c r="L106" s="12" t="s">
        <v>3013</v>
      </c>
      <c r="M106" s="12" t="s">
        <v>3014</v>
      </c>
      <c r="N106" s="12" t="s">
        <v>3030</v>
      </c>
      <c r="O106" s="12" t="s">
        <v>3029</v>
      </c>
      <c r="P106" s="12" t="s">
        <v>1652</v>
      </c>
      <c r="Q106" s="12" t="s">
        <v>1662</v>
      </c>
      <c r="R106" s="12" t="s">
        <v>1671</v>
      </c>
      <c r="S106" s="12" t="s">
        <v>1722</v>
      </c>
      <c r="T106" s="12" t="s">
        <v>1483</v>
      </c>
    </row>
    <row r="107" spans="1:20" x14ac:dyDescent="0.25">
      <c r="A107" s="12" t="s">
        <v>1</v>
      </c>
      <c r="B107" s="12" t="s">
        <v>819</v>
      </c>
      <c r="C107" s="12" t="s">
        <v>1443</v>
      </c>
      <c r="D107" s="12" t="s">
        <v>6</v>
      </c>
      <c r="E107" s="12" t="s">
        <v>10</v>
      </c>
      <c r="F107" s="12" t="s">
        <v>1343</v>
      </c>
      <c r="G107" s="12" t="s">
        <v>399</v>
      </c>
      <c r="H107" s="12" t="s">
        <v>1483</v>
      </c>
      <c r="I107" s="12" t="s">
        <v>1366</v>
      </c>
      <c r="J107" s="12" t="s">
        <v>1483</v>
      </c>
      <c r="K107" s="12" t="s">
        <v>1366</v>
      </c>
      <c r="L107" s="12" t="s">
        <v>3013</v>
      </c>
      <c r="M107" s="12" t="s">
        <v>3014</v>
      </c>
      <c r="N107" s="12" t="s">
        <v>3030</v>
      </c>
      <c r="O107" s="12" t="s">
        <v>3029</v>
      </c>
      <c r="P107" s="12" t="s">
        <v>1652</v>
      </c>
      <c r="Q107" s="12" t="s">
        <v>1665</v>
      </c>
      <c r="R107" s="12" t="s">
        <v>1671</v>
      </c>
      <c r="S107" s="12" t="s">
        <v>1722</v>
      </c>
      <c r="T107" s="12" t="s">
        <v>1483</v>
      </c>
    </row>
    <row r="108" spans="1:20" x14ac:dyDescent="0.25">
      <c r="A108" s="12" t="s">
        <v>1</v>
      </c>
      <c r="B108" s="12" t="s">
        <v>670</v>
      </c>
      <c r="C108" s="12" t="s">
        <v>1444</v>
      </c>
      <c r="D108" s="12" t="s">
        <v>6</v>
      </c>
      <c r="E108" s="12" t="s">
        <v>11</v>
      </c>
      <c r="F108" s="12" t="s">
        <v>1343</v>
      </c>
      <c r="G108" s="12" t="s">
        <v>399</v>
      </c>
      <c r="H108" s="12" t="s">
        <v>1483</v>
      </c>
      <c r="I108" s="12" t="s">
        <v>39</v>
      </c>
      <c r="J108" s="12" t="s">
        <v>1483</v>
      </c>
      <c r="K108" s="12" t="s">
        <v>39</v>
      </c>
      <c r="L108" s="12" t="s">
        <v>3013</v>
      </c>
      <c r="M108" s="12" t="s">
        <v>3014</v>
      </c>
      <c r="N108" s="12" t="s">
        <v>3030</v>
      </c>
      <c r="O108" s="12" t="s">
        <v>3029</v>
      </c>
      <c r="P108" s="12" t="s">
        <v>1652</v>
      </c>
      <c r="Q108" s="12" t="s">
        <v>1663</v>
      </c>
      <c r="R108" s="12" t="s">
        <v>1671</v>
      </c>
      <c r="S108" s="12" t="s">
        <v>1722</v>
      </c>
      <c r="T108" s="12" t="s">
        <v>1483</v>
      </c>
    </row>
    <row r="109" spans="1:20" x14ac:dyDescent="0.25">
      <c r="A109" s="12" t="s">
        <v>1</v>
      </c>
      <c r="B109" s="12" t="s">
        <v>693</v>
      </c>
      <c r="C109" s="12" t="s">
        <v>1445</v>
      </c>
      <c r="D109" s="12" t="s">
        <v>6</v>
      </c>
      <c r="E109" s="12" t="s">
        <v>11</v>
      </c>
      <c r="F109" s="12" t="s">
        <v>1201</v>
      </c>
      <c r="G109" s="12" t="s">
        <v>399</v>
      </c>
      <c r="H109" s="12" t="s">
        <v>1483</v>
      </c>
      <c r="I109" s="12" t="s">
        <v>1446</v>
      </c>
      <c r="J109" s="12" t="s">
        <v>1483</v>
      </c>
      <c r="K109" s="12" t="s">
        <v>1446</v>
      </c>
      <c r="L109" s="12" t="s">
        <v>3013</v>
      </c>
      <c r="M109" s="12" t="s">
        <v>3014</v>
      </c>
      <c r="N109" s="12" t="s">
        <v>3030</v>
      </c>
      <c r="O109" s="12" t="s">
        <v>3029</v>
      </c>
      <c r="P109" s="12" t="s">
        <v>1652</v>
      </c>
      <c r="Q109" s="12" t="s">
        <v>1663</v>
      </c>
      <c r="R109" s="12" t="s">
        <v>1671</v>
      </c>
      <c r="S109" s="12" t="s">
        <v>1722</v>
      </c>
      <c r="T109" s="12" t="s">
        <v>1483</v>
      </c>
    </row>
    <row r="110" spans="1:20" x14ac:dyDescent="0.25">
      <c r="A110" s="12" t="s">
        <v>1</v>
      </c>
      <c r="B110" s="12" t="s">
        <v>817</v>
      </c>
      <c r="C110" s="12" t="s">
        <v>1447</v>
      </c>
      <c r="D110" s="12" t="s">
        <v>7</v>
      </c>
      <c r="E110" s="12" t="s">
        <v>15</v>
      </c>
      <c r="F110" s="12" t="s">
        <v>1343</v>
      </c>
      <c r="G110" s="12" t="s">
        <v>399</v>
      </c>
      <c r="H110" s="12" t="s">
        <v>1483</v>
      </c>
      <c r="I110" s="12" t="s">
        <v>1446</v>
      </c>
      <c r="J110" s="12" t="s">
        <v>1483</v>
      </c>
      <c r="K110" s="12" t="s">
        <v>1446</v>
      </c>
      <c r="L110" s="12" t="s">
        <v>3013</v>
      </c>
      <c r="M110" s="12" t="s">
        <v>3014</v>
      </c>
      <c r="N110" s="12" t="s">
        <v>3030</v>
      </c>
      <c r="O110" s="12" t="s">
        <v>3029</v>
      </c>
      <c r="P110" s="12" t="s">
        <v>1652</v>
      </c>
      <c r="Q110" s="12" t="s">
        <v>1661</v>
      </c>
      <c r="R110" s="12" t="s">
        <v>1671</v>
      </c>
      <c r="S110" s="12" t="s">
        <v>1722</v>
      </c>
      <c r="T110" s="12" t="s">
        <v>1483</v>
      </c>
    </row>
    <row r="111" spans="1:20" x14ac:dyDescent="0.25">
      <c r="A111" s="12" t="s">
        <v>1</v>
      </c>
      <c r="B111" s="12" t="s">
        <v>807</v>
      </c>
      <c r="C111" s="12" t="s">
        <v>1448</v>
      </c>
      <c r="D111" s="12" t="s">
        <v>6</v>
      </c>
      <c r="E111" s="12" t="s">
        <v>11</v>
      </c>
      <c r="F111" s="12" t="s">
        <v>1201</v>
      </c>
      <c r="G111" s="12" t="s">
        <v>399</v>
      </c>
      <c r="H111" s="12" t="s">
        <v>1483</v>
      </c>
      <c r="I111" s="12" t="s">
        <v>58</v>
      </c>
      <c r="J111" s="12" t="s">
        <v>1483</v>
      </c>
      <c r="K111" s="12" t="s">
        <v>58</v>
      </c>
      <c r="L111" s="12" t="s">
        <v>3013</v>
      </c>
      <c r="M111" s="12" t="s">
        <v>3014</v>
      </c>
      <c r="N111" s="12" t="s">
        <v>3030</v>
      </c>
      <c r="O111" s="12" t="s">
        <v>3029</v>
      </c>
      <c r="P111" s="12" t="s">
        <v>1652</v>
      </c>
      <c r="Q111" s="12" t="s">
        <v>1663</v>
      </c>
      <c r="R111" s="12" t="s">
        <v>1671</v>
      </c>
      <c r="S111" s="12" t="s">
        <v>1722</v>
      </c>
      <c r="T111" s="12" t="s">
        <v>1483</v>
      </c>
    </row>
    <row r="112" spans="1:20" x14ac:dyDescent="0.25">
      <c r="A112" s="12" t="s">
        <v>1</v>
      </c>
      <c r="B112" s="12" t="s">
        <v>769</v>
      </c>
      <c r="C112" s="12" t="s">
        <v>1449</v>
      </c>
      <c r="D112" s="12" t="s">
        <v>6</v>
      </c>
      <c r="E112" s="12" t="s">
        <v>11</v>
      </c>
      <c r="F112" s="12" t="s">
        <v>1201</v>
      </c>
      <c r="G112" s="12" t="s">
        <v>399</v>
      </c>
      <c r="H112" s="12" t="s">
        <v>1483</v>
      </c>
      <c r="I112" s="12" t="s">
        <v>88</v>
      </c>
      <c r="J112" s="12" t="s">
        <v>1483</v>
      </c>
      <c r="K112" s="12" t="s">
        <v>88</v>
      </c>
      <c r="L112" s="12" t="s">
        <v>3013</v>
      </c>
      <c r="M112" s="12" t="s">
        <v>3014</v>
      </c>
      <c r="N112" s="12" t="s">
        <v>3030</v>
      </c>
      <c r="O112" s="12" t="s">
        <v>3029</v>
      </c>
      <c r="P112" s="12" t="s">
        <v>1652</v>
      </c>
      <c r="Q112" s="12" t="s">
        <v>1663</v>
      </c>
      <c r="R112" s="12" t="s">
        <v>1671</v>
      </c>
      <c r="S112" s="12" t="s">
        <v>1722</v>
      </c>
      <c r="T112" s="12" t="s">
        <v>1483</v>
      </c>
    </row>
    <row r="113" spans="1:20" x14ac:dyDescent="0.25">
      <c r="A113" s="12" t="s">
        <v>1</v>
      </c>
      <c r="B113" s="12" t="s">
        <v>731</v>
      </c>
      <c r="C113" s="12" t="s">
        <v>1450</v>
      </c>
      <c r="D113" s="12" t="s">
        <v>7</v>
      </c>
      <c r="E113" s="12" t="s">
        <v>15</v>
      </c>
      <c r="F113" s="12" t="s">
        <v>140</v>
      </c>
      <c r="G113" s="12" t="s">
        <v>399</v>
      </c>
      <c r="H113" s="12" t="s">
        <v>1483</v>
      </c>
      <c r="I113" s="12" t="s">
        <v>57</v>
      </c>
      <c r="J113" s="12" t="s">
        <v>1483</v>
      </c>
      <c r="K113" s="12" t="s">
        <v>57</v>
      </c>
      <c r="L113" s="12" t="s">
        <v>3013</v>
      </c>
      <c r="M113" s="12" t="s">
        <v>3014</v>
      </c>
      <c r="N113" s="12" t="s">
        <v>3030</v>
      </c>
      <c r="O113" s="12" t="s">
        <v>3029</v>
      </c>
      <c r="P113" s="12" t="s">
        <v>1652</v>
      </c>
      <c r="Q113" s="12" t="s">
        <v>1661</v>
      </c>
      <c r="R113" s="12" t="s">
        <v>1671</v>
      </c>
      <c r="S113" s="12" t="s">
        <v>1722</v>
      </c>
      <c r="T113" s="12" t="s">
        <v>1483</v>
      </c>
    </row>
    <row r="114" spans="1:20" x14ac:dyDescent="0.25">
      <c r="A114" s="12" t="s">
        <v>1</v>
      </c>
      <c r="B114" s="12" t="s">
        <v>797</v>
      </c>
      <c r="C114" s="12" t="s">
        <v>1451</v>
      </c>
      <c r="D114" s="12" t="s">
        <v>4</v>
      </c>
      <c r="E114" s="12" t="s">
        <v>9</v>
      </c>
      <c r="F114" s="12" t="s">
        <v>1343</v>
      </c>
      <c r="G114" s="12" t="s">
        <v>399</v>
      </c>
      <c r="H114" s="12" t="s">
        <v>1483</v>
      </c>
      <c r="I114" s="12" t="s">
        <v>1452</v>
      </c>
      <c r="J114" s="12" t="s">
        <v>1483</v>
      </c>
      <c r="K114" s="12" t="s">
        <v>1452</v>
      </c>
      <c r="L114" s="12" t="s">
        <v>3013</v>
      </c>
      <c r="M114" s="12" t="s">
        <v>3014</v>
      </c>
      <c r="N114" s="12" t="s">
        <v>3030</v>
      </c>
      <c r="O114" s="12" t="s">
        <v>3029</v>
      </c>
      <c r="P114" s="12" t="s">
        <v>1652</v>
      </c>
      <c r="Q114" s="12" t="s">
        <v>1662</v>
      </c>
      <c r="R114" s="12" t="s">
        <v>1671</v>
      </c>
      <c r="S114" s="12" t="s">
        <v>1722</v>
      </c>
      <c r="T114" s="12" t="s">
        <v>1483</v>
      </c>
    </row>
    <row r="115" spans="1:20" x14ac:dyDescent="0.25">
      <c r="A115" s="12" t="s">
        <v>1</v>
      </c>
      <c r="B115" s="12" t="s">
        <v>677</v>
      </c>
      <c r="C115" s="12" t="s">
        <v>1453</v>
      </c>
      <c r="D115" s="12" t="s">
        <v>4</v>
      </c>
      <c r="E115" s="12" t="s">
        <v>9</v>
      </c>
      <c r="F115" s="12" t="s">
        <v>140</v>
      </c>
      <c r="G115" s="12" t="s">
        <v>399</v>
      </c>
      <c r="H115" s="12" t="s">
        <v>1483</v>
      </c>
      <c r="I115" s="12" t="s">
        <v>74</v>
      </c>
      <c r="J115" s="12" t="s">
        <v>1483</v>
      </c>
      <c r="K115" s="12" t="s">
        <v>74</v>
      </c>
      <c r="L115" s="12" t="s">
        <v>3013</v>
      </c>
      <c r="M115" s="12" t="s">
        <v>3014</v>
      </c>
      <c r="N115" s="12" t="s">
        <v>3031</v>
      </c>
      <c r="O115" s="12" t="s">
        <v>3032</v>
      </c>
      <c r="P115" s="12" t="s">
        <v>1652</v>
      </c>
      <c r="Q115" s="12" t="s">
        <v>1662</v>
      </c>
      <c r="R115" s="12" t="s">
        <v>1671</v>
      </c>
      <c r="S115" s="12" t="s">
        <v>1722</v>
      </c>
      <c r="T115" s="12" t="s">
        <v>1483</v>
      </c>
    </row>
    <row r="116" spans="1:20" x14ac:dyDescent="0.25">
      <c r="A116" s="12" t="s">
        <v>1</v>
      </c>
      <c r="B116" s="12" t="s">
        <v>663</v>
      </c>
      <c r="C116" s="12" t="s">
        <v>1454</v>
      </c>
      <c r="D116" s="12" t="s">
        <v>6</v>
      </c>
      <c r="E116" s="12" t="s">
        <v>11</v>
      </c>
      <c r="F116" s="12" t="s">
        <v>1201</v>
      </c>
      <c r="G116" s="12" t="s">
        <v>399</v>
      </c>
      <c r="H116" s="12" t="s">
        <v>1483</v>
      </c>
      <c r="I116" s="12" t="s">
        <v>1452</v>
      </c>
      <c r="J116" s="12" t="s">
        <v>1483</v>
      </c>
      <c r="K116" s="12" t="s">
        <v>1452</v>
      </c>
      <c r="L116" s="12" t="s">
        <v>3013</v>
      </c>
      <c r="M116" s="12" t="s">
        <v>3014</v>
      </c>
      <c r="N116" s="12" t="s">
        <v>3031</v>
      </c>
      <c r="O116" s="12" t="s">
        <v>3032</v>
      </c>
      <c r="P116" s="12" t="s">
        <v>1652</v>
      </c>
      <c r="Q116" s="12" t="s">
        <v>1663</v>
      </c>
      <c r="R116" s="12" t="s">
        <v>1671</v>
      </c>
      <c r="S116" s="12" t="s">
        <v>1722</v>
      </c>
      <c r="T116" s="12" t="s">
        <v>1483</v>
      </c>
    </row>
    <row r="117" spans="1:20" x14ac:dyDescent="0.25">
      <c r="A117" s="12" t="s">
        <v>1</v>
      </c>
      <c r="B117" s="12" t="s">
        <v>783</v>
      </c>
      <c r="C117" s="12" t="s">
        <v>1455</v>
      </c>
      <c r="D117" s="12" t="s">
        <v>7</v>
      </c>
      <c r="E117" s="12" t="s">
        <v>15</v>
      </c>
      <c r="F117" s="12" t="s">
        <v>1343</v>
      </c>
      <c r="G117" s="12" t="s">
        <v>399</v>
      </c>
      <c r="H117" s="12" t="s">
        <v>1483</v>
      </c>
      <c r="I117" s="12" t="s">
        <v>1452</v>
      </c>
      <c r="J117" s="12" t="s">
        <v>1483</v>
      </c>
      <c r="K117" s="12" t="s">
        <v>1452</v>
      </c>
      <c r="L117" s="12" t="s">
        <v>3013</v>
      </c>
      <c r="M117" s="12" t="s">
        <v>3014</v>
      </c>
      <c r="N117" s="12" t="s">
        <v>3031</v>
      </c>
      <c r="O117" s="12" t="s">
        <v>3032</v>
      </c>
      <c r="P117" s="12" t="s">
        <v>1652</v>
      </c>
      <c r="Q117" s="12" t="s">
        <v>1661</v>
      </c>
      <c r="R117" s="12" t="s">
        <v>1671</v>
      </c>
      <c r="S117" s="12" t="s">
        <v>1722</v>
      </c>
      <c r="T117" s="12" t="s">
        <v>1483</v>
      </c>
    </row>
    <row r="118" spans="1:20" x14ac:dyDescent="0.25">
      <c r="A118" s="12" t="s">
        <v>1</v>
      </c>
      <c r="B118" s="12" t="s">
        <v>763</v>
      </c>
      <c r="C118" s="12" t="s">
        <v>1456</v>
      </c>
      <c r="D118" s="12" t="s">
        <v>7</v>
      </c>
      <c r="E118" s="12" t="s">
        <v>15</v>
      </c>
      <c r="F118" s="12" t="s">
        <v>1201</v>
      </c>
      <c r="G118" s="12" t="s">
        <v>399</v>
      </c>
      <c r="H118" s="12" t="s">
        <v>1483</v>
      </c>
      <c r="I118" s="12" t="s">
        <v>297</v>
      </c>
      <c r="J118" s="12" t="s">
        <v>1483</v>
      </c>
      <c r="K118" s="12" t="s">
        <v>297</v>
      </c>
      <c r="L118" s="12" t="s">
        <v>3013</v>
      </c>
      <c r="M118" s="12" t="s">
        <v>3014</v>
      </c>
      <c r="N118" s="12" t="s">
        <v>3031</v>
      </c>
      <c r="O118" s="12" t="s">
        <v>3032</v>
      </c>
      <c r="P118" s="12" t="s">
        <v>1652</v>
      </c>
      <c r="Q118" s="12" t="s">
        <v>1661</v>
      </c>
      <c r="R118" s="12" t="s">
        <v>1671</v>
      </c>
      <c r="S118" s="12" t="s">
        <v>1722</v>
      </c>
      <c r="T118" s="12" t="s">
        <v>1483</v>
      </c>
    </row>
    <row r="119" spans="1:20" x14ac:dyDescent="0.25">
      <c r="A119" s="12" t="s">
        <v>1</v>
      </c>
      <c r="B119" s="12" t="s">
        <v>822</v>
      </c>
      <c r="C119" s="12" t="s">
        <v>1457</v>
      </c>
      <c r="D119" s="12" t="s">
        <v>7</v>
      </c>
      <c r="E119" s="12" t="s">
        <v>15</v>
      </c>
      <c r="F119" s="12" t="s">
        <v>1201</v>
      </c>
      <c r="G119" s="12" t="s">
        <v>399</v>
      </c>
      <c r="H119" s="12" t="s">
        <v>1483</v>
      </c>
      <c r="I119" s="12" t="s">
        <v>87</v>
      </c>
      <c r="J119" s="12" t="s">
        <v>1483</v>
      </c>
      <c r="K119" s="12" t="s">
        <v>87</v>
      </c>
      <c r="L119" s="12" t="s">
        <v>3013</v>
      </c>
      <c r="M119" s="12" t="s">
        <v>3014</v>
      </c>
      <c r="N119" s="12" t="s">
        <v>3031</v>
      </c>
      <c r="O119" s="12" t="s">
        <v>3032</v>
      </c>
      <c r="P119" s="12" t="s">
        <v>1652</v>
      </c>
      <c r="Q119" s="12" t="s">
        <v>1661</v>
      </c>
      <c r="R119" s="12" t="s">
        <v>1671</v>
      </c>
      <c r="S119" s="12" t="s">
        <v>1722</v>
      </c>
      <c r="T119" s="12" t="s">
        <v>1483</v>
      </c>
    </row>
    <row r="120" spans="1:20" x14ac:dyDescent="0.25">
      <c r="A120" s="12" t="s">
        <v>1</v>
      </c>
      <c r="B120" s="12" t="s">
        <v>741</v>
      </c>
      <c r="C120" s="12" t="s">
        <v>1458</v>
      </c>
      <c r="D120" s="12" t="s">
        <v>4</v>
      </c>
      <c r="E120" s="12" t="s">
        <v>9</v>
      </c>
      <c r="F120" s="12" t="s">
        <v>1343</v>
      </c>
      <c r="G120" s="12" t="s">
        <v>399</v>
      </c>
      <c r="H120" s="12" t="s">
        <v>1483</v>
      </c>
      <c r="I120" s="12" t="s">
        <v>900</v>
      </c>
      <c r="J120" s="12" t="s">
        <v>1483</v>
      </c>
      <c r="K120" s="12" t="s">
        <v>900</v>
      </c>
      <c r="L120" s="12" t="s">
        <v>3013</v>
      </c>
      <c r="M120" s="12" t="s">
        <v>3014</v>
      </c>
      <c r="N120" s="12" t="s">
        <v>3031</v>
      </c>
      <c r="O120" s="12" t="s">
        <v>3032</v>
      </c>
      <c r="P120" s="12" t="s">
        <v>1652</v>
      </c>
      <c r="Q120" s="12" t="s">
        <v>1662</v>
      </c>
      <c r="R120" s="12" t="s">
        <v>1671</v>
      </c>
      <c r="S120" s="12" t="s">
        <v>1722</v>
      </c>
      <c r="T120" s="12" t="s">
        <v>1483</v>
      </c>
    </row>
    <row r="121" spans="1:20" x14ac:dyDescent="0.25">
      <c r="A121" s="12" t="s">
        <v>1</v>
      </c>
      <c r="B121" s="12" t="s">
        <v>826</v>
      </c>
      <c r="C121" s="12" t="s">
        <v>1459</v>
      </c>
      <c r="D121" s="12" t="s">
        <v>6</v>
      </c>
      <c r="E121" s="12" t="s">
        <v>11</v>
      </c>
      <c r="F121" s="12" t="s">
        <v>1201</v>
      </c>
      <c r="G121" s="12" t="s">
        <v>399</v>
      </c>
      <c r="H121" s="12" t="s">
        <v>1483</v>
      </c>
      <c r="I121" s="12" t="s">
        <v>1460</v>
      </c>
      <c r="J121" s="12" t="s">
        <v>1483</v>
      </c>
      <c r="K121" s="12" t="s">
        <v>1460</v>
      </c>
      <c r="L121" s="12" t="s">
        <v>3013</v>
      </c>
      <c r="M121" s="12" t="s">
        <v>3014</v>
      </c>
      <c r="N121" s="12" t="s">
        <v>3031</v>
      </c>
      <c r="O121" s="12" t="s">
        <v>3032</v>
      </c>
      <c r="P121" s="12" t="s">
        <v>1652</v>
      </c>
      <c r="Q121" s="12" t="s">
        <v>1663</v>
      </c>
      <c r="R121" s="12" t="s">
        <v>1671</v>
      </c>
      <c r="S121" s="12" t="s">
        <v>1722</v>
      </c>
      <c r="T121" s="12" t="s">
        <v>1483</v>
      </c>
    </row>
    <row r="122" spans="1:20" x14ac:dyDescent="0.25">
      <c r="A122" s="12" t="s">
        <v>1</v>
      </c>
      <c r="B122" s="12" t="s">
        <v>802</v>
      </c>
      <c r="C122" s="12" t="s">
        <v>1461</v>
      </c>
      <c r="D122" s="12" t="s">
        <v>7</v>
      </c>
      <c r="E122" s="12" t="s">
        <v>15</v>
      </c>
      <c r="F122" s="12" t="s">
        <v>1201</v>
      </c>
      <c r="G122" s="12" t="s">
        <v>399</v>
      </c>
      <c r="H122" s="12" t="s">
        <v>1483</v>
      </c>
      <c r="I122" s="12" t="s">
        <v>184</v>
      </c>
      <c r="J122" s="12" t="s">
        <v>1483</v>
      </c>
      <c r="K122" s="12" t="s">
        <v>184</v>
      </c>
      <c r="L122" s="12" t="s">
        <v>3013</v>
      </c>
      <c r="M122" s="12" t="s">
        <v>3014</v>
      </c>
      <c r="N122" s="12" t="s">
        <v>3031</v>
      </c>
      <c r="O122" s="12" t="s">
        <v>3032</v>
      </c>
      <c r="P122" s="12" t="s">
        <v>1652</v>
      </c>
      <c r="Q122" s="12" t="s">
        <v>1661</v>
      </c>
      <c r="R122" s="12" t="s">
        <v>1671</v>
      </c>
      <c r="S122" s="12" t="s">
        <v>1722</v>
      </c>
      <c r="T122" s="12" t="s">
        <v>1483</v>
      </c>
    </row>
    <row r="123" spans="1:20" x14ac:dyDescent="0.25">
      <c r="A123" s="12" t="s">
        <v>1</v>
      </c>
      <c r="B123" s="12" t="s">
        <v>745</v>
      </c>
      <c r="C123" s="12" t="s">
        <v>1462</v>
      </c>
      <c r="D123" s="12" t="s">
        <v>6</v>
      </c>
      <c r="E123" s="12" t="s">
        <v>10</v>
      </c>
      <c r="F123" s="12" t="s">
        <v>1463</v>
      </c>
      <c r="G123" s="12" t="s">
        <v>399</v>
      </c>
      <c r="H123" s="12" t="s">
        <v>1483</v>
      </c>
      <c r="I123" s="12" t="s">
        <v>126</v>
      </c>
      <c r="J123" s="12" t="s">
        <v>1483</v>
      </c>
      <c r="K123" s="12" t="s">
        <v>126</v>
      </c>
      <c r="L123" s="12" t="s">
        <v>3013</v>
      </c>
      <c r="M123" s="12" t="s">
        <v>3014</v>
      </c>
      <c r="N123" s="12" t="s">
        <v>3031</v>
      </c>
      <c r="O123" s="12" t="s">
        <v>3032</v>
      </c>
      <c r="P123" s="12" t="s">
        <v>1652</v>
      </c>
      <c r="Q123" s="12" t="s">
        <v>1665</v>
      </c>
      <c r="R123" s="12" t="s">
        <v>1671</v>
      </c>
      <c r="S123" s="12" t="s">
        <v>1722</v>
      </c>
      <c r="T123" s="12" t="s">
        <v>1483</v>
      </c>
    </row>
    <row r="124" spans="1:20" x14ac:dyDescent="0.25">
      <c r="A124" s="12" t="s">
        <v>1</v>
      </c>
      <c r="B124" s="12" t="s">
        <v>786</v>
      </c>
      <c r="C124" s="12" t="s">
        <v>1464</v>
      </c>
      <c r="D124" s="12" t="s">
        <v>4</v>
      </c>
      <c r="E124" s="12" t="s">
        <v>9</v>
      </c>
      <c r="F124" s="12" t="s">
        <v>1201</v>
      </c>
      <c r="G124" s="12" t="s">
        <v>804</v>
      </c>
      <c r="H124" s="12" t="s">
        <v>1483</v>
      </c>
      <c r="I124" s="12" t="s">
        <v>261</v>
      </c>
      <c r="J124" s="12" t="s">
        <v>1483</v>
      </c>
      <c r="K124" s="12" t="s">
        <v>261</v>
      </c>
      <c r="L124" s="12" t="s">
        <v>3013</v>
      </c>
      <c r="M124" s="12" t="s">
        <v>3014</v>
      </c>
      <c r="N124" s="12" t="s">
        <v>3031</v>
      </c>
      <c r="O124" s="12" t="s">
        <v>3032</v>
      </c>
      <c r="P124" s="12" t="s">
        <v>1652</v>
      </c>
      <c r="Q124" s="12" t="s">
        <v>1662</v>
      </c>
      <c r="R124" s="12" t="s">
        <v>1671</v>
      </c>
      <c r="S124" s="12" t="s">
        <v>1722</v>
      </c>
      <c r="T124" s="12" t="s">
        <v>1483</v>
      </c>
    </row>
    <row r="125" spans="1:20" x14ac:dyDescent="0.25">
      <c r="A125" s="12" t="s">
        <v>1</v>
      </c>
      <c r="B125" s="12" t="s">
        <v>823</v>
      </c>
      <c r="C125" s="12" t="s">
        <v>1465</v>
      </c>
      <c r="D125" s="12" t="s">
        <v>7</v>
      </c>
      <c r="E125" s="12" t="s">
        <v>10</v>
      </c>
      <c r="F125" s="12" t="s">
        <v>1201</v>
      </c>
      <c r="G125" s="12" t="s">
        <v>399</v>
      </c>
      <c r="H125" s="12" t="s">
        <v>1483</v>
      </c>
      <c r="I125" s="12" t="s">
        <v>56</v>
      </c>
      <c r="J125" s="12" t="s">
        <v>1483</v>
      </c>
      <c r="K125" s="12" t="s">
        <v>56</v>
      </c>
      <c r="L125" s="12" t="s">
        <v>3013</v>
      </c>
      <c r="M125" s="12" t="s">
        <v>3014</v>
      </c>
      <c r="N125" s="12" t="s">
        <v>3031</v>
      </c>
      <c r="O125" s="12" t="s">
        <v>3032</v>
      </c>
      <c r="P125" s="12" t="s">
        <v>1652</v>
      </c>
      <c r="Q125" s="12" t="s">
        <v>1665</v>
      </c>
      <c r="R125" s="12" t="s">
        <v>1671</v>
      </c>
      <c r="S125" s="12" t="s">
        <v>1722</v>
      </c>
      <c r="T125" s="12" t="s">
        <v>1483</v>
      </c>
    </row>
    <row r="126" spans="1:20" x14ac:dyDescent="0.25">
      <c r="A126" s="12" t="s">
        <v>1</v>
      </c>
      <c r="B126" s="12" t="s">
        <v>818</v>
      </c>
      <c r="C126" s="12" t="s">
        <v>1466</v>
      </c>
      <c r="D126" s="12" t="s">
        <v>4</v>
      </c>
      <c r="E126" s="12" t="s">
        <v>9</v>
      </c>
      <c r="F126" s="12" t="s">
        <v>1201</v>
      </c>
      <c r="G126" s="12" t="s">
        <v>804</v>
      </c>
      <c r="H126" s="12" t="s">
        <v>1483</v>
      </c>
      <c r="I126" s="12" t="s">
        <v>1467</v>
      </c>
      <c r="J126" s="12" t="s">
        <v>1483</v>
      </c>
      <c r="K126" s="12" t="s">
        <v>1467</v>
      </c>
      <c r="L126" s="12" t="s">
        <v>3013</v>
      </c>
      <c r="M126" s="12" t="s">
        <v>3014</v>
      </c>
      <c r="N126" s="12" t="s">
        <v>3031</v>
      </c>
      <c r="O126" s="12" t="s">
        <v>3032</v>
      </c>
      <c r="P126" s="12" t="s">
        <v>1652</v>
      </c>
      <c r="Q126" s="12" t="s">
        <v>1662</v>
      </c>
      <c r="R126" s="12" t="s">
        <v>1671</v>
      </c>
      <c r="S126" s="12" t="s">
        <v>1722</v>
      </c>
      <c r="T126" s="12" t="s">
        <v>1483</v>
      </c>
    </row>
    <row r="127" spans="1:20" x14ac:dyDescent="0.25">
      <c r="A127" s="12" t="s">
        <v>1320</v>
      </c>
      <c r="B127" s="12" t="s">
        <v>342</v>
      </c>
      <c r="C127" s="12" t="s">
        <v>879</v>
      </c>
      <c r="D127" s="12" t="s">
        <v>4</v>
      </c>
      <c r="E127" s="12" t="s">
        <v>17</v>
      </c>
      <c r="F127" s="12" t="s">
        <v>880</v>
      </c>
      <c r="G127" s="12" t="s">
        <v>397</v>
      </c>
      <c r="H127" s="12" t="s">
        <v>698</v>
      </c>
      <c r="I127" s="12" t="s">
        <v>881</v>
      </c>
      <c r="J127" s="12" t="s">
        <v>882</v>
      </c>
      <c r="K127" s="12" t="s">
        <v>316</v>
      </c>
      <c r="L127" s="12" t="s">
        <v>2937</v>
      </c>
      <c r="M127" s="12" t="s">
        <v>2938</v>
      </c>
      <c r="N127" s="12" t="s">
        <v>2939</v>
      </c>
      <c r="O127" s="12" t="s">
        <v>2940</v>
      </c>
      <c r="P127" s="12" t="s">
        <v>1652</v>
      </c>
      <c r="Q127" s="12" t="s">
        <v>1664</v>
      </c>
      <c r="R127" s="12" t="s">
        <v>1671</v>
      </c>
      <c r="S127" s="12" t="s">
        <v>1723</v>
      </c>
      <c r="T127" s="12" t="s">
        <v>1822</v>
      </c>
    </row>
    <row r="128" spans="1:20" x14ac:dyDescent="0.25">
      <c r="A128" s="12" t="s">
        <v>1320</v>
      </c>
      <c r="B128" s="12" t="s">
        <v>233</v>
      </c>
      <c r="C128" s="12" t="s">
        <v>883</v>
      </c>
      <c r="D128" s="12" t="s">
        <v>6</v>
      </c>
      <c r="E128" s="12" t="s">
        <v>9</v>
      </c>
      <c r="F128" s="12" t="s">
        <v>880</v>
      </c>
      <c r="G128" s="12" t="s">
        <v>397</v>
      </c>
      <c r="H128" s="12" t="s">
        <v>673</v>
      </c>
      <c r="I128" s="12" t="s">
        <v>339</v>
      </c>
      <c r="J128" s="12" t="s">
        <v>884</v>
      </c>
      <c r="K128" s="12" t="s">
        <v>885</v>
      </c>
      <c r="L128" s="12" t="s">
        <v>2937</v>
      </c>
      <c r="M128" s="12" t="s">
        <v>2938</v>
      </c>
      <c r="N128" s="12" t="s">
        <v>2939</v>
      </c>
      <c r="O128" s="12" t="s">
        <v>2940</v>
      </c>
      <c r="P128" s="12" t="s">
        <v>1652</v>
      </c>
      <c r="Q128" s="12" t="s">
        <v>1662</v>
      </c>
      <c r="R128" s="12" t="s">
        <v>1671</v>
      </c>
      <c r="S128" s="12" t="s">
        <v>1723</v>
      </c>
      <c r="T128" s="12" t="s">
        <v>394</v>
      </c>
    </row>
    <row r="129" spans="1:20" x14ac:dyDescent="0.25">
      <c r="A129" s="12" t="s">
        <v>1320</v>
      </c>
      <c r="B129" s="12" t="s">
        <v>389</v>
      </c>
      <c r="C129" s="12" t="s">
        <v>886</v>
      </c>
      <c r="D129" s="12" t="s">
        <v>7</v>
      </c>
      <c r="E129" s="12" t="s">
        <v>11</v>
      </c>
      <c r="F129" s="12" t="s">
        <v>880</v>
      </c>
      <c r="G129" s="12" t="s">
        <v>787</v>
      </c>
      <c r="H129" s="12" t="s">
        <v>698</v>
      </c>
      <c r="I129" s="12" t="s">
        <v>193</v>
      </c>
      <c r="J129" s="12" t="s">
        <v>267</v>
      </c>
      <c r="K129" s="12" t="s">
        <v>77</v>
      </c>
      <c r="L129" s="12" t="s">
        <v>2937</v>
      </c>
      <c r="M129" s="12" t="s">
        <v>2938</v>
      </c>
      <c r="N129" s="12" t="s">
        <v>2939</v>
      </c>
      <c r="O129" s="12" t="s">
        <v>2940</v>
      </c>
      <c r="P129" s="12" t="s">
        <v>1652</v>
      </c>
      <c r="Q129" s="12" t="s">
        <v>1663</v>
      </c>
      <c r="R129" s="12" t="s">
        <v>1671</v>
      </c>
      <c r="S129" s="12" t="s">
        <v>1723</v>
      </c>
      <c r="T129" s="12" t="s">
        <v>1823</v>
      </c>
    </row>
    <row r="130" spans="1:20" x14ac:dyDescent="0.25">
      <c r="A130" s="12" t="s">
        <v>1320</v>
      </c>
      <c r="B130" s="12" t="s">
        <v>125</v>
      </c>
      <c r="C130" s="12" t="s">
        <v>887</v>
      </c>
      <c r="D130" s="12" t="s">
        <v>7</v>
      </c>
      <c r="E130" s="12" t="s">
        <v>11</v>
      </c>
      <c r="F130" s="12" t="s">
        <v>880</v>
      </c>
      <c r="G130" s="12" t="s">
        <v>787</v>
      </c>
      <c r="H130" s="12" t="s">
        <v>698</v>
      </c>
      <c r="I130" s="12" t="s">
        <v>193</v>
      </c>
      <c r="J130" s="12" t="s">
        <v>882</v>
      </c>
      <c r="K130" s="12" t="s">
        <v>888</v>
      </c>
      <c r="L130" s="12" t="s">
        <v>2937</v>
      </c>
      <c r="M130" s="12" t="s">
        <v>2938</v>
      </c>
      <c r="N130" s="12" t="s">
        <v>2939</v>
      </c>
      <c r="O130" s="12" t="s">
        <v>2940</v>
      </c>
      <c r="P130" s="12" t="s">
        <v>1652</v>
      </c>
      <c r="Q130" s="12" t="s">
        <v>1663</v>
      </c>
      <c r="R130" s="12" t="s">
        <v>1671</v>
      </c>
      <c r="S130" s="12" t="s">
        <v>1723</v>
      </c>
      <c r="T130" s="12" t="s">
        <v>1823</v>
      </c>
    </row>
    <row r="131" spans="1:20" x14ac:dyDescent="0.25">
      <c r="A131" s="12" t="s">
        <v>1320</v>
      </c>
      <c r="B131" s="12" t="s">
        <v>148</v>
      </c>
      <c r="C131" s="12" t="s">
        <v>889</v>
      </c>
      <c r="D131" s="12" t="s">
        <v>8</v>
      </c>
      <c r="E131" s="12" t="s">
        <v>10</v>
      </c>
      <c r="F131" s="12" t="s">
        <v>880</v>
      </c>
      <c r="G131" s="12" t="s">
        <v>397</v>
      </c>
      <c r="H131" s="12" t="s">
        <v>698</v>
      </c>
      <c r="I131" s="12" t="s">
        <v>890</v>
      </c>
      <c r="J131" s="12" t="s">
        <v>379</v>
      </c>
      <c r="K131" s="12" t="s">
        <v>891</v>
      </c>
      <c r="L131" s="12" t="s">
        <v>2937</v>
      </c>
      <c r="M131" s="12" t="s">
        <v>2938</v>
      </c>
      <c r="N131" s="12" t="s">
        <v>2939</v>
      </c>
      <c r="O131" s="12" t="s">
        <v>2940</v>
      </c>
      <c r="P131" s="12" t="s">
        <v>1652</v>
      </c>
      <c r="Q131" s="12" t="s">
        <v>1665</v>
      </c>
      <c r="R131" s="12" t="s">
        <v>1671</v>
      </c>
      <c r="S131" s="12" t="s">
        <v>1723</v>
      </c>
      <c r="T131" s="12" t="s">
        <v>1822</v>
      </c>
    </row>
    <row r="132" spans="1:20" x14ac:dyDescent="0.25">
      <c r="A132" s="12" t="s">
        <v>1320</v>
      </c>
      <c r="B132" s="12" t="s">
        <v>392</v>
      </c>
      <c r="C132" s="12" t="s">
        <v>892</v>
      </c>
      <c r="D132" s="12" t="s">
        <v>4</v>
      </c>
      <c r="E132" s="12" t="s">
        <v>17</v>
      </c>
      <c r="F132" s="12" t="s">
        <v>880</v>
      </c>
      <c r="G132" s="12" t="s">
        <v>787</v>
      </c>
      <c r="H132" s="12" t="s">
        <v>698</v>
      </c>
      <c r="I132" s="12" t="s">
        <v>265</v>
      </c>
      <c r="J132" s="12" t="s">
        <v>267</v>
      </c>
      <c r="K132" s="12" t="s">
        <v>893</v>
      </c>
      <c r="L132" s="12" t="s">
        <v>2937</v>
      </c>
      <c r="M132" s="12" t="s">
        <v>2938</v>
      </c>
      <c r="N132" s="12" t="s">
        <v>2939</v>
      </c>
      <c r="O132" s="12" t="s">
        <v>2940</v>
      </c>
      <c r="P132" s="12" t="s">
        <v>1652</v>
      </c>
      <c r="Q132" s="12" t="s">
        <v>1664</v>
      </c>
      <c r="R132" s="12" t="s">
        <v>1671</v>
      </c>
      <c r="S132" s="12" t="s">
        <v>1723</v>
      </c>
      <c r="T132" s="12" t="s">
        <v>1824</v>
      </c>
    </row>
    <row r="133" spans="1:20" x14ac:dyDescent="0.25">
      <c r="A133" s="12" t="s">
        <v>1320</v>
      </c>
      <c r="B133" s="12" t="s">
        <v>386</v>
      </c>
      <c r="C133" s="12" t="s">
        <v>894</v>
      </c>
      <c r="D133" s="12" t="s">
        <v>6</v>
      </c>
      <c r="E133" s="12" t="s">
        <v>9</v>
      </c>
      <c r="F133" s="12" t="s">
        <v>880</v>
      </c>
      <c r="G133" s="12" t="s">
        <v>397</v>
      </c>
      <c r="H133" s="12" t="s">
        <v>673</v>
      </c>
      <c r="I133" s="12" t="s">
        <v>368</v>
      </c>
      <c r="J133" s="12" t="s">
        <v>364</v>
      </c>
      <c r="K133" s="12" t="s">
        <v>895</v>
      </c>
      <c r="L133" s="12" t="s">
        <v>2937</v>
      </c>
      <c r="M133" s="12" t="s">
        <v>2938</v>
      </c>
      <c r="N133" s="12" t="s">
        <v>2939</v>
      </c>
      <c r="O133" s="12" t="s">
        <v>2940</v>
      </c>
      <c r="P133" s="12" t="s">
        <v>1652</v>
      </c>
      <c r="Q133" s="12" t="s">
        <v>1662</v>
      </c>
      <c r="R133" s="12" t="s">
        <v>1671</v>
      </c>
      <c r="S133" s="12" t="s">
        <v>1723</v>
      </c>
      <c r="T133" s="12" t="s">
        <v>1825</v>
      </c>
    </row>
    <row r="134" spans="1:20" x14ac:dyDescent="0.25">
      <c r="A134" s="12" t="s">
        <v>1320</v>
      </c>
      <c r="B134" s="12" t="s">
        <v>228</v>
      </c>
      <c r="C134" s="12" t="s">
        <v>896</v>
      </c>
      <c r="D134" s="12" t="s">
        <v>8</v>
      </c>
      <c r="E134" s="12" t="s">
        <v>15</v>
      </c>
      <c r="F134" s="12" t="s">
        <v>880</v>
      </c>
      <c r="G134" s="12" t="s">
        <v>787</v>
      </c>
      <c r="H134" s="12" t="s">
        <v>673</v>
      </c>
      <c r="I134" s="12" t="s">
        <v>149</v>
      </c>
      <c r="J134" s="12" t="s">
        <v>897</v>
      </c>
      <c r="K134" s="12" t="s">
        <v>898</v>
      </c>
      <c r="L134" s="12" t="s">
        <v>2937</v>
      </c>
      <c r="M134" s="12" t="s">
        <v>2938</v>
      </c>
      <c r="N134" s="12" t="s">
        <v>2939</v>
      </c>
      <c r="O134" s="12" t="s">
        <v>2940</v>
      </c>
      <c r="P134" s="12" t="s">
        <v>1652</v>
      </c>
      <c r="Q134" s="12" t="s">
        <v>1661</v>
      </c>
      <c r="R134" s="12" t="s">
        <v>1671</v>
      </c>
      <c r="S134" s="12" t="s">
        <v>1723</v>
      </c>
      <c r="T134" s="12" t="s">
        <v>1826</v>
      </c>
    </row>
    <row r="135" spans="1:20" x14ac:dyDescent="0.25">
      <c r="A135" s="12" t="s">
        <v>1320</v>
      </c>
      <c r="B135" s="12" t="s">
        <v>391</v>
      </c>
      <c r="C135" s="12" t="s">
        <v>899</v>
      </c>
      <c r="D135" s="12" t="s">
        <v>7</v>
      </c>
      <c r="E135" s="12" t="s">
        <v>13</v>
      </c>
      <c r="F135" s="12" t="s">
        <v>880</v>
      </c>
      <c r="G135" s="12" t="s">
        <v>787</v>
      </c>
      <c r="H135" s="12" t="s">
        <v>673</v>
      </c>
      <c r="I135" s="12" t="s">
        <v>900</v>
      </c>
      <c r="J135" s="12" t="s">
        <v>267</v>
      </c>
      <c r="K135" s="12" t="s">
        <v>881</v>
      </c>
      <c r="L135" s="12" t="s">
        <v>2937</v>
      </c>
      <c r="M135" s="12" t="s">
        <v>2938</v>
      </c>
      <c r="N135" s="12" t="s">
        <v>2939</v>
      </c>
      <c r="O135" s="12" t="s">
        <v>2940</v>
      </c>
      <c r="P135" s="12" t="s">
        <v>1652</v>
      </c>
      <c r="Q135" s="12" t="s">
        <v>1666</v>
      </c>
      <c r="R135" s="12" t="s">
        <v>1671</v>
      </c>
      <c r="S135" s="12" t="s">
        <v>1723</v>
      </c>
      <c r="T135" s="12" t="s">
        <v>1827</v>
      </c>
    </row>
    <row r="136" spans="1:20" x14ac:dyDescent="0.25">
      <c r="A136" s="12" t="s">
        <v>1320</v>
      </c>
      <c r="B136" s="12" t="s">
        <v>388</v>
      </c>
      <c r="C136" s="12" t="s">
        <v>901</v>
      </c>
      <c r="D136" s="12" t="s">
        <v>4</v>
      </c>
      <c r="E136" s="12" t="s">
        <v>17</v>
      </c>
      <c r="F136" s="12" t="s">
        <v>880</v>
      </c>
      <c r="G136" s="12" t="s">
        <v>787</v>
      </c>
      <c r="H136" s="12" t="s">
        <v>698</v>
      </c>
      <c r="I136" s="12" t="s">
        <v>56</v>
      </c>
      <c r="J136" s="12" t="s">
        <v>267</v>
      </c>
      <c r="K136" s="12" t="s">
        <v>50</v>
      </c>
      <c r="L136" s="12" t="s">
        <v>2937</v>
      </c>
      <c r="M136" s="12" t="s">
        <v>2938</v>
      </c>
      <c r="N136" s="12" t="s">
        <v>2939</v>
      </c>
      <c r="O136" s="12" t="s">
        <v>2940</v>
      </c>
      <c r="P136" s="12" t="s">
        <v>1652</v>
      </c>
      <c r="Q136" s="12" t="s">
        <v>1664</v>
      </c>
      <c r="R136" s="12" t="s">
        <v>1671</v>
      </c>
      <c r="S136" s="12" t="s">
        <v>1723</v>
      </c>
      <c r="T136" s="12" t="s">
        <v>1828</v>
      </c>
    </row>
    <row r="137" spans="1:20" x14ac:dyDescent="0.25">
      <c r="A137" s="12" t="s">
        <v>1320</v>
      </c>
      <c r="B137" s="12" t="s">
        <v>387</v>
      </c>
      <c r="C137" s="12" t="s">
        <v>902</v>
      </c>
      <c r="D137" s="12" t="s">
        <v>7</v>
      </c>
      <c r="E137" s="12" t="s">
        <v>11</v>
      </c>
      <c r="F137" s="12" t="s">
        <v>880</v>
      </c>
      <c r="G137" s="12" t="s">
        <v>787</v>
      </c>
      <c r="H137" s="12" t="s">
        <v>673</v>
      </c>
      <c r="I137" s="12" t="s">
        <v>900</v>
      </c>
      <c r="J137" s="12" t="s">
        <v>267</v>
      </c>
      <c r="K137" s="12" t="s">
        <v>881</v>
      </c>
      <c r="L137" s="12" t="s">
        <v>2937</v>
      </c>
      <c r="M137" s="12" t="s">
        <v>2938</v>
      </c>
      <c r="N137" s="12" t="s">
        <v>2939</v>
      </c>
      <c r="O137" s="12" t="s">
        <v>2940</v>
      </c>
      <c r="P137" s="12" t="s">
        <v>1652</v>
      </c>
      <c r="Q137" s="12" t="s">
        <v>1663</v>
      </c>
      <c r="R137" s="12" t="s">
        <v>1671</v>
      </c>
      <c r="S137" s="12" t="s">
        <v>1723</v>
      </c>
      <c r="T137" s="12" t="s">
        <v>1827</v>
      </c>
    </row>
    <row r="138" spans="1:20" x14ac:dyDescent="0.25">
      <c r="A138" s="12" t="s">
        <v>1320</v>
      </c>
      <c r="B138" s="12" t="s">
        <v>390</v>
      </c>
      <c r="C138" s="12" t="s">
        <v>903</v>
      </c>
      <c r="D138" s="12" t="s">
        <v>4</v>
      </c>
      <c r="E138" s="12" t="s">
        <v>17</v>
      </c>
      <c r="F138" s="12" t="s">
        <v>880</v>
      </c>
      <c r="G138" s="12" t="s">
        <v>787</v>
      </c>
      <c r="H138" s="12" t="s">
        <v>698</v>
      </c>
      <c r="I138" s="12" t="s">
        <v>222</v>
      </c>
      <c r="J138" s="12" t="s">
        <v>267</v>
      </c>
      <c r="K138" s="12" t="s">
        <v>904</v>
      </c>
      <c r="L138" s="12" t="s">
        <v>2937</v>
      </c>
      <c r="M138" s="12" t="s">
        <v>2938</v>
      </c>
      <c r="N138" s="12" t="s">
        <v>2939</v>
      </c>
      <c r="O138" s="12" t="s">
        <v>2940</v>
      </c>
      <c r="P138" s="12" t="s">
        <v>1652</v>
      </c>
      <c r="Q138" s="12" t="s">
        <v>1664</v>
      </c>
      <c r="R138" s="12" t="s">
        <v>1671</v>
      </c>
      <c r="S138" s="12" t="s">
        <v>1723</v>
      </c>
      <c r="T138" s="12" t="s">
        <v>1828</v>
      </c>
    </row>
    <row r="139" spans="1:20" x14ac:dyDescent="0.25">
      <c r="A139" s="12" t="s">
        <v>1320</v>
      </c>
      <c r="B139" s="12" t="s">
        <v>661</v>
      </c>
      <c r="C139" s="12" t="s">
        <v>905</v>
      </c>
      <c r="D139" s="12" t="s">
        <v>6</v>
      </c>
      <c r="E139" s="12" t="s">
        <v>9</v>
      </c>
      <c r="F139" s="12" t="s">
        <v>880</v>
      </c>
      <c r="G139" s="12" t="s">
        <v>397</v>
      </c>
      <c r="H139" s="12" t="s">
        <v>673</v>
      </c>
      <c r="I139" s="12" t="s">
        <v>71</v>
      </c>
      <c r="J139" s="12" t="s">
        <v>364</v>
      </c>
      <c r="K139" s="12" t="s">
        <v>906</v>
      </c>
      <c r="L139" s="12" t="s">
        <v>2937</v>
      </c>
      <c r="M139" s="12" t="s">
        <v>2938</v>
      </c>
      <c r="N139" s="12" t="s">
        <v>2939</v>
      </c>
      <c r="O139" s="12" t="s">
        <v>2940</v>
      </c>
      <c r="P139" s="12" t="s">
        <v>1652</v>
      </c>
      <c r="Q139" s="12" t="s">
        <v>1662</v>
      </c>
      <c r="R139" s="12" t="s">
        <v>1671</v>
      </c>
      <c r="S139" s="12" t="s">
        <v>1723</v>
      </c>
      <c r="T139" s="12" t="s">
        <v>1829</v>
      </c>
    </row>
    <row r="140" spans="1:20" x14ac:dyDescent="0.25">
      <c r="A140" s="12" t="s">
        <v>1320</v>
      </c>
      <c r="B140" s="12" t="s">
        <v>727</v>
      </c>
      <c r="C140" s="12" t="s">
        <v>907</v>
      </c>
      <c r="D140" s="12" t="s">
        <v>8</v>
      </c>
      <c r="E140" s="12" t="s">
        <v>15</v>
      </c>
      <c r="F140" s="12" t="s">
        <v>880</v>
      </c>
      <c r="G140" s="12" t="s">
        <v>787</v>
      </c>
      <c r="H140" s="12" t="s">
        <v>698</v>
      </c>
      <c r="I140" s="12" t="s">
        <v>149</v>
      </c>
      <c r="J140" s="12" t="s">
        <v>908</v>
      </c>
      <c r="K140" s="12" t="s">
        <v>101</v>
      </c>
      <c r="L140" s="12" t="s">
        <v>2937</v>
      </c>
      <c r="M140" s="12" t="s">
        <v>2938</v>
      </c>
      <c r="N140" s="12" t="s">
        <v>2939</v>
      </c>
      <c r="O140" s="12" t="s">
        <v>2940</v>
      </c>
      <c r="P140" s="12" t="s">
        <v>1652</v>
      </c>
      <c r="Q140" s="12" t="s">
        <v>1661</v>
      </c>
      <c r="R140" s="12" t="s">
        <v>1671</v>
      </c>
      <c r="S140" s="12" t="s">
        <v>1723</v>
      </c>
      <c r="T140" s="12" t="s">
        <v>1830</v>
      </c>
    </row>
    <row r="141" spans="1:20" x14ac:dyDescent="0.25">
      <c r="A141" s="12" t="s">
        <v>1320</v>
      </c>
      <c r="B141" s="12" t="s">
        <v>754</v>
      </c>
      <c r="C141" s="12" t="s">
        <v>909</v>
      </c>
      <c r="D141" s="12" t="s">
        <v>8</v>
      </c>
      <c r="E141" s="12" t="s">
        <v>10</v>
      </c>
      <c r="F141" s="12" t="s">
        <v>880</v>
      </c>
      <c r="G141" s="12" t="s">
        <v>787</v>
      </c>
      <c r="H141" s="12" t="s">
        <v>673</v>
      </c>
      <c r="I141" s="12" t="s">
        <v>900</v>
      </c>
      <c r="J141" s="12" t="s">
        <v>344</v>
      </c>
      <c r="K141" s="12" t="s">
        <v>71</v>
      </c>
      <c r="L141" s="12" t="s">
        <v>2937</v>
      </c>
      <c r="M141" s="12" t="s">
        <v>2938</v>
      </c>
      <c r="N141" s="12" t="s">
        <v>2939</v>
      </c>
      <c r="O141" s="12" t="s">
        <v>2940</v>
      </c>
      <c r="P141" s="12" t="s">
        <v>1652</v>
      </c>
      <c r="Q141" s="12" t="s">
        <v>1665</v>
      </c>
      <c r="R141" s="12" t="s">
        <v>1671</v>
      </c>
      <c r="S141" s="12" t="s">
        <v>1723</v>
      </c>
      <c r="T141" s="12" t="s">
        <v>1831</v>
      </c>
    </row>
    <row r="142" spans="1:20" x14ac:dyDescent="0.25">
      <c r="A142" s="12" t="s">
        <v>1320</v>
      </c>
      <c r="B142" s="12" t="s">
        <v>743</v>
      </c>
      <c r="C142" s="12" t="s">
        <v>910</v>
      </c>
      <c r="D142" s="12" t="s">
        <v>7</v>
      </c>
      <c r="E142" s="12" t="s">
        <v>11</v>
      </c>
      <c r="F142" s="12" t="s">
        <v>880</v>
      </c>
      <c r="G142" s="12" t="s">
        <v>787</v>
      </c>
      <c r="H142" s="12" t="s">
        <v>673</v>
      </c>
      <c r="I142" s="12" t="s">
        <v>900</v>
      </c>
      <c r="J142" s="12" t="s">
        <v>911</v>
      </c>
      <c r="K142" s="12" t="s">
        <v>898</v>
      </c>
      <c r="L142" s="12" t="s">
        <v>2937</v>
      </c>
      <c r="M142" s="12" t="s">
        <v>2938</v>
      </c>
      <c r="N142" s="12" t="s">
        <v>2939</v>
      </c>
      <c r="O142" s="12" t="s">
        <v>2940</v>
      </c>
      <c r="P142" s="12" t="s">
        <v>1652</v>
      </c>
      <c r="Q142" s="12" t="s">
        <v>1663</v>
      </c>
      <c r="R142" s="12" t="s">
        <v>1671</v>
      </c>
      <c r="S142" s="12" t="s">
        <v>1723</v>
      </c>
      <c r="T142" s="12" t="s">
        <v>1827</v>
      </c>
    </row>
    <row r="143" spans="1:20" x14ac:dyDescent="0.25">
      <c r="A143" s="12" t="s">
        <v>1320</v>
      </c>
      <c r="B143" s="12" t="s">
        <v>699</v>
      </c>
      <c r="C143" s="12" t="s">
        <v>912</v>
      </c>
      <c r="D143" s="12" t="s">
        <v>4</v>
      </c>
      <c r="E143" s="12" t="s">
        <v>11</v>
      </c>
      <c r="F143" s="12" t="s">
        <v>913</v>
      </c>
      <c r="G143" s="12" t="s">
        <v>787</v>
      </c>
      <c r="H143" s="12" t="s">
        <v>673</v>
      </c>
      <c r="I143" s="12" t="s">
        <v>262</v>
      </c>
      <c r="J143" s="12" t="s">
        <v>914</v>
      </c>
      <c r="K143" s="12" t="s">
        <v>904</v>
      </c>
      <c r="L143" s="12" t="s">
        <v>2937</v>
      </c>
      <c r="M143" s="12" t="s">
        <v>2938</v>
      </c>
      <c r="N143" s="12" t="s">
        <v>2941</v>
      </c>
      <c r="O143" s="12" t="s">
        <v>2942</v>
      </c>
      <c r="P143" s="12" t="s">
        <v>1652</v>
      </c>
      <c r="Q143" s="12" t="s">
        <v>1663</v>
      </c>
      <c r="R143" s="12" t="s">
        <v>1671</v>
      </c>
      <c r="S143" s="12" t="s">
        <v>1723</v>
      </c>
      <c r="T143" s="12" t="s">
        <v>1828</v>
      </c>
    </row>
    <row r="144" spans="1:20" x14ac:dyDescent="0.25">
      <c r="A144" s="12" t="s">
        <v>1320</v>
      </c>
      <c r="B144" s="12" t="s">
        <v>739</v>
      </c>
      <c r="C144" s="12" t="s">
        <v>915</v>
      </c>
      <c r="D144" s="12" t="s">
        <v>7</v>
      </c>
      <c r="E144" s="12" t="s">
        <v>15</v>
      </c>
      <c r="F144" s="12" t="s">
        <v>913</v>
      </c>
      <c r="G144" s="12" t="s">
        <v>397</v>
      </c>
      <c r="H144" s="12" t="s">
        <v>1483</v>
      </c>
      <c r="I144" s="12" t="s">
        <v>916</v>
      </c>
      <c r="J144" s="12" t="s">
        <v>1483</v>
      </c>
      <c r="K144" s="12" t="s">
        <v>916</v>
      </c>
      <c r="L144" s="12" t="s">
        <v>2937</v>
      </c>
      <c r="M144" s="12" t="s">
        <v>2938</v>
      </c>
      <c r="N144" s="12" t="s">
        <v>2941</v>
      </c>
      <c r="O144" s="12" t="s">
        <v>2942</v>
      </c>
      <c r="P144" s="12" t="s">
        <v>1652</v>
      </c>
      <c r="Q144" s="12" t="s">
        <v>1661</v>
      </c>
      <c r="R144" s="12" t="s">
        <v>1671</v>
      </c>
      <c r="S144" s="12" t="s">
        <v>1723</v>
      </c>
      <c r="T144" s="12" t="s">
        <v>1832</v>
      </c>
    </row>
    <row r="145" spans="1:20" x14ac:dyDescent="0.25">
      <c r="A145" s="12" t="s">
        <v>1320</v>
      </c>
      <c r="B145" s="12" t="s">
        <v>737</v>
      </c>
      <c r="C145" s="12" t="s">
        <v>917</v>
      </c>
      <c r="D145" s="12" t="s">
        <v>4</v>
      </c>
      <c r="E145" s="12" t="s">
        <v>11</v>
      </c>
      <c r="F145" s="12" t="s">
        <v>913</v>
      </c>
      <c r="G145" s="12" t="s">
        <v>397</v>
      </c>
      <c r="H145" s="12" t="s">
        <v>1483</v>
      </c>
      <c r="I145" s="12" t="s">
        <v>916</v>
      </c>
      <c r="J145" s="12" t="s">
        <v>1483</v>
      </c>
      <c r="K145" s="12" t="s">
        <v>916</v>
      </c>
      <c r="L145" s="12" t="s">
        <v>2937</v>
      </c>
      <c r="M145" s="12" t="s">
        <v>2938</v>
      </c>
      <c r="N145" s="12" t="s">
        <v>2941</v>
      </c>
      <c r="O145" s="12" t="s">
        <v>2942</v>
      </c>
      <c r="P145" s="12" t="s">
        <v>1652</v>
      </c>
      <c r="Q145" s="12" t="s">
        <v>1663</v>
      </c>
      <c r="R145" s="12" t="s">
        <v>1671</v>
      </c>
      <c r="S145" s="12" t="s">
        <v>1723</v>
      </c>
      <c r="T145" s="12" t="s">
        <v>1833</v>
      </c>
    </row>
    <row r="146" spans="1:20" x14ac:dyDescent="0.25">
      <c r="A146" s="12" t="s">
        <v>1320</v>
      </c>
      <c r="B146" s="12" t="s">
        <v>668</v>
      </c>
      <c r="C146" s="12" t="s">
        <v>918</v>
      </c>
      <c r="D146" s="12" t="s">
        <v>7</v>
      </c>
      <c r="E146" s="12" t="s">
        <v>15</v>
      </c>
      <c r="F146" s="12" t="s">
        <v>913</v>
      </c>
      <c r="G146" s="12" t="s">
        <v>397</v>
      </c>
      <c r="H146" s="12" t="s">
        <v>1483</v>
      </c>
      <c r="I146" s="12" t="s">
        <v>881</v>
      </c>
      <c r="J146" s="12" t="s">
        <v>1483</v>
      </c>
      <c r="K146" s="12" t="s">
        <v>881</v>
      </c>
      <c r="L146" s="12" t="s">
        <v>2937</v>
      </c>
      <c r="M146" s="12" t="s">
        <v>2938</v>
      </c>
      <c r="N146" s="12" t="s">
        <v>2941</v>
      </c>
      <c r="O146" s="12" t="s">
        <v>2942</v>
      </c>
      <c r="P146" s="12" t="s">
        <v>1652</v>
      </c>
      <c r="Q146" s="12" t="s">
        <v>1661</v>
      </c>
      <c r="R146" s="12" t="s">
        <v>1671</v>
      </c>
      <c r="S146" s="12" t="s">
        <v>1723</v>
      </c>
      <c r="T146" s="12" t="s">
        <v>1834</v>
      </c>
    </row>
    <row r="147" spans="1:20" x14ac:dyDescent="0.25">
      <c r="A147" s="12" t="s">
        <v>1320</v>
      </c>
      <c r="B147" s="12" t="s">
        <v>751</v>
      </c>
      <c r="C147" s="12" t="s">
        <v>919</v>
      </c>
      <c r="D147" s="12" t="s">
        <v>4</v>
      </c>
      <c r="E147" s="12" t="s">
        <v>13</v>
      </c>
      <c r="F147" s="12" t="s">
        <v>913</v>
      </c>
      <c r="G147" s="12" t="s">
        <v>397</v>
      </c>
      <c r="H147" s="12" t="s">
        <v>1483</v>
      </c>
      <c r="I147" s="12" t="s">
        <v>368</v>
      </c>
      <c r="J147" s="12" t="s">
        <v>1483</v>
      </c>
      <c r="K147" s="12" t="s">
        <v>368</v>
      </c>
      <c r="L147" s="12" t="s">
        <v>2937</v>
      </c>
      <c r="M147" s="12" t="s">
        <v>2938</v>
      </c>
      <c r="N147" s="12" t="s">
        <v>2941</v>
      </c>
      <c r="O147" s="12" t="s">
        <v>2942</v>
      </c>
      <c r="P147" s="12" t="s">
        <v>1652</v>
      </c>
      <c r="Q147" s="12" t="s">
        <v>1666</v>
      </c>
      <c r="R147" s="12" t="s">
        <v>1671</v>
      </c>
      <c r="S147" s="12" t="s">
        <v>1723</v>
      </c>
      <c r="T147" s="12" t="s">
        <v>1827</v>
      </c>
    </row>
    <row r="148" spans="1:20" x14ac:dyDescent="0.25">
      <c r="A148" s="12" t="s">
        <v>1320</v>
      </c>
      <c r="B148" s="12" t="s">
        <v>649</v>
      </c>
      <c r="C148" s="12" t="s">
        <v>920</v>
      </c>
      <c r="D148" s="12" t="s">
        <v>6</v>
      </c>
      <c r="E148" s="12" t="s">
        <v>12</v>
      </c>
      <c r="F148" s="12" t="s">
        <v>913</v>
      </c>
      <c r="G148" s="12" t="s">
        <v>397</v>
      </c>
      <c r="H148" s="12" t="s">
        <v>1483</v>
      </c>
      <c r="I148" s="12" t="s">
        <v>916</v>
      </c>
      <c r="J148" s="12" t="s">
        <v>1483</v>
      </c>
      <c r="K148" s="12" t="s">
        <v>916</v>
      </c>
      <c r="L148" s="12" t="s">
        <v>2937</v>
      </c>
      <c r="M148" s="12" t="s">
        <v>2938</v>
      </c>
      <c r="N148" s="12" t="s">
        <v>2941</v>
      </c>
      <c r="O148" s="12" t="s">
        <v>2942</v>
      </c>
      <c r="P148" s="12" t="s">
        <v>1652</v>
      </c>
      <c r="Q148" s="12" t="s">
        <v>1667</v>
      </c>
      <c r="R148" s="12" t="s">
        <v>1671</v>
      </c>
      <c r="S148" s="12" t="s">
        <v>1723</v>
      </c>
      <c r="T148" s="12" t="s">
        <v>1826</v>
      </c>
    </row>
    <row r="149" spans="1:20" x14ac:dyDescent="0.25">
      <c r="A149" s="12" t="s">
        <v>1320</v>
      </c>
      <c r="B149" s="12" t="s">
        <v>666</v>
      </c>
      <c r="C149" s="12" t="s">
        <v>921</v>
      </c>
      <c r="D149" s="12" t="s">
        <v>7</v>
      </c>
      <c r="E149" s="12" t="s">
        <v>15</v>
      </c>
      <c r="F149" s="12" t="s">
        <v>913</v>
      </c>
      <c r="G149" s="12" t="s">
        <v>397</v>
      </c>
      <c r="H149" s="12" t="s">
        <v>1483</v>
      </c>
      <c r="I149" s="12" t="s">
        <v>881</v>
      </c>
      <c r="J149" s="12" t="s">
        <v>1483</v>
      </c>
      <c r="K149" s="12" t="s">
        <v>881</v>
      </c>
      <c r="L149" s="12" t="s">
        <v>2937</v>
      </c>
      <c r="M149" s="12" t="s">
        <v>2938</v>
      </c>
      <c r="N149" s="12" t="s">
        <v>2941</v>
      </c>
      <c r="O149" s="12" t="s">
        <v>2942</v>
      </c>
      <c r="P149" s="12" t="s">
        <v>1652</v>
      </c>
      <c r="Q149" s="12" t="s">
        <v>1661</v>
      </c>
      <c r="R149" s="12" t="s">
        <v>1671</v>
      </c>
      <c r="S149" s="12" t="s">
        <v>1723</v>
      </c>
      <c r="T149" s="12" t="s">
        <v>1826</v>
      </c>
    </row>
    <row r="150" spans="1:20" x14ac:dyDescent="0.25">
      <c r="A150" s="12" t="s">
        <v>1320</v>
      </c>
      <c r="B150" s="12" t="s">
        <v>806</v>
      </c>
      <c r="C150" s="12" t="s">
        <v>922</v>
      </c>
      <c r="D150" s="12" t="s">
        <v>4</v>
      </c>
      <c r="E150" s="12" t="s">
        <v>11</v>
      </c>
      <c r="F150" s="12" t="s">
        <v>913</v>
      </c>
      <c r="G150" s="12" t="s">
        <v>397</v>
      </c>
      <c r="H150" s="12" t="s">
        <v>1483</v>
      </c>
      <c r="I150" s="12" t="s">
        <v>368</v>
      </c>
      <c r="J150" s="12" t="s">
        <v>1483</v>
      </c>
      <c r="K150" s="12" t="s">
        <v>368</v>
      </c>
      <c r="L150" s="12" t="s">
        <v>2937</v>
      </c>
      <c r="M150" s="12" t="s">
        <v>2938</v>
      </c>
      <c r="N150" s="12" t="s">
        <v>2941</v>
      </c>
      <c r="O150" s="12" t="s">
        <v>2942</v>
      </c>
      <c r="P150" s="12" t="s">
        <v>1652</v>
      </c>
      <c r="Q150" s="12" t="s">
        <v>1663</v>
      </c>
      <c r="R150" s="12" t="s">
        <v>1671</v>
      </c>
      <c r="S150" s="12" t="s">
        <v>1723</v>
      </c>
      <c r="T150" s="12" t="s">
        <v>1835</v>
      </c>
    </row>
    <row r="151" spans="1:20" x14ac:dyDescent="0.25">
      <c r="A151" s="12" t="s">
        <v>1320</v>
      </c>
      <c r="B151" s="12" t="s">
        <v>810</v>
      </c>
      <c r="C151" s="12" t="s">
        <v>923</v>
      </c>
      <c r="D151" s="12" t="s">
        <v>4</v>
      </c>
      <c r="E151" s="12" t="s">
        <v>13</v>
      </c>
      <c r="F151" s="12" t="s">
        <v>913</v>
      </c>
      <c r="G151" s="12" t="s">
        <v>787</v>
      </c>
      <c r="H151" s="12" t="s">
        <v>698</v>
      </c>
      <c r="I151" s="12" t="s">
        <v>924</v>
      </c>
      <c r="J151" s="12" t="s">
        <v>364</v>
      </c>
      <c r="K151" s="12" t="s">
        <v>925</v>
      </c>
      <c r="L151" s="12" t="s">
        <v>2937</v>
      </c>
      <c r="M151" s="12" t="s">
        <v>2938</v>
      </c>
      <c r="N151" s="12" t="s">
        <v>2941</v>
      </c>
      <c r="O151" s="12" t="s">
        <v>2942</v>
      </c>
      <c r="P151" s="12" t="s">
        <v>1652</v>
      </c>
      <c r="Q151" s="12" t="s">
        <v>1666</v>
      </c>
      <c r="R151" s="12" t="s">
        <v>1671</v>
      </c>
      <c r="S151" s="12" t="s">
        <v>1723</v>
      </c>
      <c r="T151" s="12" t="s">
        <v>1833</v>
      </c>
    </row>
    <row r="152" spans="1:20" x14ac:dyDescent="0.25">
      <c r="A152" s="12" t="s">
        <v>1320</v>
      </c>
      <c r="B152" s="12" t="s">
        <v>816</v>
      </c>
      <c r="C152" s="12" t="s">
        <v>926</v>
      </c>
      <c r="D152" s="12" t="s">
        <v>8</v>
      </c>
      <c r="E152" s="12" t="s">
        <v>9</v>
      </c>
      <c r="F152" s="12" t="s">
        <v>927</v>
      </c>
      <c r="G152" s="12" t="s">
        <v>397</v>
      </c>
      <c r="H152" s="12" t="s">
        <v>1483</v>
      </c>
      <c r="I152" s="12" t="s">
        <v>881</v>
      </c>
      <c r="J152" s="12" t="s">
        <v>1483</v>
      </c>
      <c r="K152" s="12" t="s">
        <v>881</v>
      </c>
      <c r="L152" s="12" t="s">
        <v>2937</v>
      </c>
      <c r="M152" s="12" t="s">
        <v>2938</v>
      </c>
      <c r="N152" s="12" t="s">
        <v>2941</v>
      </c>
      <c r="O152" s="12" t="s">
        <v>2942</v>
      </c>
      <c r="P152" s="12" t="s">
        <v>1652</v>
      </c>
      <c r="Q152" s="12" t="s">
        <v>1662</v>
      </c>
      <c r="R152" s="12" t="s">
        <v>1671</v>
      </c>
      <c r="S152" s="12" t="s">
        <v>1723</v>
      </c>
      <c r="T152" s="12" t="s">
        <v>1831</v>
      </c>
    </row>
    <row r="153" spans="1:20" x14ac:dyDescent="0.25">
      <c r="A153" s="12" t="s">
        <v>1320</v>
      </c>
      <c r="B153" s="12" t="s">
        <v>820</v>
      </c>
      <c r="C153" s="12" t="s">
        <v>928</v>
      </c>
      <c r="D153" s="12" t="s">
        <v>7</v>
      </c>
      <c r="E153" s="12" t="s">
        <v>10</v>
      </c>
      <c r="F153" s="12" t="s">
        <v>913</v>
      </c>
      <c r="G153" s="12" t="s">
        <v>397</v>
      </c>
      <c r="H153" s="12" t="s">
        <v>1483</v>
      </c>
      <c r="I153" s="12" t="s">
        <v>881</v>
      </c>
      <c r="J153" s="12" t="s">
        <v>1483</v>
      </c>
      <c r="K153" s="12" t="s">
        <v>881</v>
      </c>
      <c r="L153" s="12" t="s">
        <v>2937</v>
      </c>
      <c r="M153" s="12" t="s">
        <v>2938</v>
      </c>
      <c r="N153" s="12" t="s">
        <v>2941</v>
      </c>
      <c r="O153" s="12" t="s">
        <v>2942</v>
      </c>
      <c r="P153" s="12" t="s">
        <v>1652</v>
      </c>
      <c r="Q153" s="12" t="s">
        <v>1665</v>
      </c>
      <c r="R153" s="12" t="s">
        <v>1671</v>
      </c>
      <c r="S153" s="12" t="s">
        <v>1723</v>
      </c>
      <c r="T153" s="12" t="s">
        <v>1831</v>
      </c>
    </row>
    <row r="154" spans="1:20" x14ac:dyDescent="0.25">
      <c r="A154" s="12" t="s">
        <v>1320</v>
      </c>
      <c r="B154" s="12" t="s">
        <v>734</v>
      </c>
      <c r="C154" s="12" t="s">
        <v>929</v>
      </c>
      <c r="D154" s="12" t="s">
        <v>4</v>
      </c>
      <c r="E154" s="12" t="s">
        <v>11</v>
      </c>
      <c r="F154" s="12" t="s">
        <v>913</v>
      </c>
      <c r="G154" s="12" t="s">
        <v>787</v>
      </c>
      <c r="H154" s="12" t="s">
        <v>673</v>
      </c>
      <c r="I154" s="12" t="s">
        <v>930</v>
      </c>
      <c r="J154" s="12" t="s">
        <v>884</v>
      </c>
      <c r="K154" s="12" t="s">
        <v>931</v>
      </c>
      <c r="L154" s="12" t="s">
        <v>2937</v>
      </c>
      <c r="M154" s="12" t="s">
        <v>2938</v>
      </c>
      <c r="N154" s="12" t="s">
        <v>2941</v>
      </c>
      <c r="O154" s="12" t="s">
        <v>2942</v>
      </c>
      <c r="P154" s="12" t="s">
        <v>1652</v>
      </c>
      <c r="Q154" s="12" t="s">
        <v>1663</v>
      </c>
      <c r="R154" s="12" t="s">
        <v>1671</v>
      </c>
      <c r="S154" s="12" t="s">
        <v>1723</v>
      </c>
      <c r="T154" s="12" t="s">
        <v>1831</v>
      </c>
    </row>
    <row r="155" spans="1:20" x14ac:dyDescent="0.25">
      <c r="A155" s="12" t="s">
        <v>1320</v>
      </c>
      <c r="B155" s="12" t="s">
        <v>688</v>
      </c>
      <c r="C155" s="12" t="s">
        <v>932</v>
      </c>
      <c r="D155" s="12" t="s">
        <v>8</v>
      </c>
      <c r="E155" s="12" t="s">
        <v>9</v>
      </c>
      <c r="F155" s="12" t="s">
        <v>913</v>
      </c>
      <c r="G155" s="12" t="s">
        <v>397</v>
      </c>
      <c r="H155" s="12" t="s">
        <v>673</v>
      </c>
      <c r="I155" s="12" t="s">
        <v>881</v>
      </c>
      <c r="J155" s="12" t="s">
        <v>908</v>
      </c>
      <c r="K155" s="12" t="s">
        <v>895</v>
      </c>
      <c r="L155" s="12" t="s">
        <v>2937</v>
      </c>
      <c r="M155" s="12" t="s">
        <v>2938</v>
      </c>
      <c r="N155" s="12" t="s">
        <v>2941</v>
      </c>
      <c r="O155" s="12" t="s">
        <v>2942</v>
      </c>
      <c r="P155" s="12" t="s">
        <v>1652</v>
      </c>
      <c r="Q155" s="12" t="s">
        <v>1662</v>
      </c>
      <c r="R155" s="12" t="s">
        <v>1671</v>
      </c>
      <c r="S155" s="12" t="s">
        <v>1723</v>
      </c>
      <c r="T155" s="12" t="s">
        <v>1836</v>
      </c>
    </row>
    <row r="156" spans="1:20" x14ac:dyDescent="0.25">
      <c r="A156" s="12" t="s">
        <v>1320</v>
      </c>
      <c r="B156" s="12" t="s">
        <v>692</v>
      </c>
      <c r="C156" s="12" t="s">
        <v>933</v>
      </c>
      <c r="D156" s="12" t="s">
        <v>4</v>
      </c>
      <c r="E156" s="12" t="s">
        <v>11</v>
      </c>
      <c r="F156" s="12" t="s">
        <v>913</v>
      </c>
      <c r="G156" s="12" t="s">
        <v>397</v>
      </c>
      <c r="H156" s="12" t="s">
        <v>673</v>
      </c>
      <c r="I156" s="12" t="s">
        <v>55</v>
      </c>
      <c r="J156" s="12" t="s">
        <v>934</v>
      </c>
      <c r="K156" s="12" t="s">
        <v>895</v>
      </c>
      <c r="L156" s="12" t="s">
        <v>2937</v>
      </c>
      <c r="M156" s="12" t="s">
        <v>2938</v>
      </c>
      <c r="N156" s="12" t="s">
        <v>2941</v>
      </c>
      <c r="O156" s="12" t="s">
        <v>2942</v>
      </c>
      <c r="P156" s="12" t="s">
        <v>1652</v>
      </c>
      <c r="Q156" s="12" t="s">
        <v>1663</v>
      </c>
      <c r="R156" s="12" t="s">
        <v>1671</v>
      </c>
      <c r="S156" s="12" t="s">
        <v>1723</v>
      </c>
      <c r="T156" s="12" t="s">
        <v>1837</v>
      </c>
    </row>
    <row r="157" spans="1:20" x14ac:dyDescent="0.25">
      <c r="A157" s="12" t="s">
        <v>1320</v>
      </c>
      <c r="B157" s="12" t="s">
        <v>740</v>
      </c>
      <c r="C157" s="12" t="s">
        <v>935</v>
      </c>
      <c r="D157" s="12" t="s">
        <v>7</v>
      </c>
      <c r="E157" s="12" t="s">
        <v>10</v>
      </c>
      <c r="F157" s="12" t="s">
        <v>913</v>
      </c>
      <c r="G157" s="12" t="s">
        <v>397</v>
      </c>
      <c r="H157" s="12" t="s">
        <v>673</v>
      </c>
      <c r="I157" s="12" t="s">
        <v>339</v>
      </c>
      <c r="J157" s="12" t="s">
        <v>340</v>
      </c>
      <c r="K157" s="12" t="s">
        <v>895</v>
      </c>
      <c r="L157" s="12" t="s">
        <v>2937</v>
      </c>
      <c r="M157" s="12" t="s">
        <v>2938</v>
      </c>
      <c r="N157" s="12" t="s">
        <v>2941</v>
      </c>
      <c r="O157" s="12" t="s">
        <v>2942</v>
      </c>
      <c r="P157" s="12" t="s">
        <v>1652</v>
      </c>
      <c r="Q157" s="12" t="s">
        <v>1665</v>
      </c>
      <c r="R157" s="12" t="s">
        <v>1671</v>
      </c>
      <c r="S157" s="12" t="s">
        <v>1723</v>
      </c>
      <c r="T157" s="12" t="s">
        <v>1838</v>
      </c>
    </row>
    <row r="158" spans="1:20" x14ac:dyDescent="0.25">
      <c r="A158" s="12" t="s">
        <v>1320</v>
      </c>
      <c r="B158" s="12" t="s">
        <v>651</v>
      </c>
      <c r="C158" s="12" t="s">
        <v>936</v>
      </c>
      <c r="D158" s="12" t="s">
        <v>4</v>
      </c>
      <c r="E158" s="12" t="s">
        <v>11</v>
      </c>
      <c r="F158" s="12" t="s">
        <v>913</v>
      </c>
      <c r="G158" s="12" t="s">
        <v>397</v>
      </c>
      <c r="H158" s="12" t="s">
        <v>673</v>
      </c>
      <c r="I158" s="12" t="s">
        <v>339</v>
      </c>
      <c r="J158" s="12" t="s">
        <v>340</v>
      </c>
      <c r="K158" s="12" t="s">
        <v>895</v>
      </c>
      <c r="L158" s="12" t="s">
        <v>2937</v>
      </c>
      <c r="M158" s="12" t="s">
        <v>2938</v>
      </c>
      <c r="N158" s="12" t="s">
        <v>2941</v>
      </c>
      <c r="O158" s="12" t="s">
        <v>2942</v>
      </c>
      <c r="P158" s="12" t="s">
        <v>1652</v>
      </c>
      <c r="Q158" s="12" t="s">
        <v>1663</v>
      </c>
      <c r="R158" s="12" t="s">
        <v>1671</v>
      </c>
      <c r="S158" s="12" t="s">
        <v>1723</v>
      </c>
      <c r="T158" s="12" t="s">
        <v>1839</v>
      </c>
    </row>
    <row r="159" spans="1:20" x14ac:dyDescent="0.25">
      <c r="A159" s="12" t="s">
        <v>1320</v>
      </c>
      <c r="B159" s="12" t="s">
        <v>753</v>
      </c>
      <c r="C159" s="12" t="s">
        <v>937</v>
      </c>
      <c r="D159" s="12" t="s">
        <v>7</v>
      </c>
      <c r="E159" s="12" t="s">
        <v>15</v>
      </c>
      <c r="F159" s="12" t="s">
        <v>913</v>
      </c>
      <c r="G159" s="12" t="s">
        <v>397</v>
      </c>
      <c r="H159" s="12" t="s">
        <v>673</v>
      </c>
      <c r="I159" s="12" t="s">
        <v>368</v>
      </c>
      <c r="J159" s="12" t="s">
        <v>897</v>
      </c>
      <c r="K159" s="12" t="s">
        <v>938</v>
      </c>
      <c r="L159" s="12" t="s">
        <v>2937</v>
      </c>
      <c r="M159" s="12" t="s">
        <v>2938</v>
      </c>
      <c r="N159" s="12" t="s">
        <v>2941</v>
      </c>
      <c r="O159" s="12" t="s">
        <v>2942</v>
      </c>
      <c r="P159" s="12" t="s">
        <v>1652</v>
      </c>
      <c r="Q159" s="12" t="s">
        <v>1661</v>
      </c>
      <c r="R159" s="12" t="s">
        <v>1671</v>
      </c>
      <c r="S159" s="12" t="s">
        <v>1723</v>
      </c>
      <c r="T159" s="12" t="s">
        <v>1840</v>
      </c>
    </row>
    <row r="160" spans="1:20" x14ac:dyDescent="0.25">
      <c r="A160" s="12" t="s">
        <v>1320</v>
      </c>
      <c r="B160" s="12" t="s">
        <v>665</v>
      </c>
      <c r="C160" s="12" t="s">
        <v>939</v>
      </c>
      <c r="D160" s="12" t="s">
        <v>7</v>
      </c>
      <c r="E160" s="12" t="s">
        <v>10</v>
      </c>
      <c r="F160" s="12" t="s">
        <v>913</v>
      </c>
      <c r="G160" s="12" t="s">
        <v>397</v>
      </c>
      <c r="H160" s="12" t="s">
        <v>673</v>
      </c>
      <c r="I160" s="12" t="s">
        <v>68</v>
      </c>
      <c r="J160" s="12" t="s">
        <v>340</v>
      </c>
      <c r="K160" s="12" t="s">
        <v>885</v>
      </c>
      <c r="L160" s="12" t="s">
        <v>2937</v>
      </c>
      <c r="M160" s="12" t="s">
        <v>2938</v>
      </c>
      <c r="N160" s="12" t="s">
        <v>2941</v>
      </c>
      <c r="O160" s="12" t="s">
        <v>2942</v>
      </c>
      <c r="P160" s="12" t="s">
        <v>1652</v>
      </c>
      <c r="Q160" s="12" t="s">
        <v>1665</v>
      </c>
      <c r="R160" s="12" t="s">
        <v>1671</v>
      </c>
      <c r="S160" s="12" t="s">
        <v>1723</v>
      </c>
      <c r="T160" s="12" t="s">
        <v>1841</v>
      </c>
    </row>
    <row r="161" spans="1:20" x14ac:dyDescent="0.25">
      <c r="A161" s="12" t="s">
        <v>1320</v>
      </c>
      <c r="B161" s="12" t="s">
        <v>808</v>
      </c>
      <c r="C161" s="12" t="s">
        <v>940</v>
      </c>
      <c r="D161" s="12" t="s">
        <v>8</v>
      </c>
      <c r="E161" s="12" t="s">
        <v>9</v>
      </c>
      <c r="F161" s="12" t="s">
        <v>880</v>
      </c>
      <c r="G161" s="12" t="s">
        <v>787</v>
      </c>
      <c r="H161" s="12" t="s">
        <v>673</v>
      </c>
      <c r="I161" s="12" t="s">
        <v>24</v>
      </c>
      <c r="J161" s="12" t="s">
        <v>884</v>
      </c>
      <c r="K161" s="12" t="s">
        <v>898</v>
      </c>
      <c r="L161" s="12" t="s">
        <v>2937</v>
      </c>
      <c r="M161" s="12" t="s">
        <v>2938</v>
      </c>
      <c r="N161" s="12" t="s">
        <v>2941</v>
      </c>
      <c r="O161" s="12" t="s">
        <v>2942</v>
      </c>
      <c r="P161" s="12" t="s">
        <v>1652</v>
      </c>
      <c r="Q161" s="12" t="s">
        <v>1662</v>
      </c>
      <c r="R161" s="12" t="s">
        <v>1671</v>
      </c>
      <c r="S161" s="12" t="s">
        <v>1723</v>
      </c>
      <c r="T161" s="12" t="s">
        <v>1832</v>
      </c>
    </row>
    <row r="162" spans="1:20" x14ac:dyDescent="0.25">
      <c r="A162" s="12" t="s">
        <v>1320</v>
      </c>
      <c r="B162" s="12" t="s">
        <v>755</v>
      </c>
      <c r="C162" s="12" t="s">
        <v>941</v>
      </c>
      <c r="D162" s="12" t="s">
        <v>8</v>
      </c>
      <c r="E162" s="12" t="s">
        <v>9</v>
      </c>
      <c r="F162" s="12" t="s">
        <v>913</v>
      </c>
      <c r="G162" s="12" t="s">
        <v>787</v>
      </c>
      <c r="H162" s="12" t="s">
        <v>673</v>
      </c>
      <c r="I162" s="12" t="s">
        <v>24</v>
      </c>
      <c r="J162" s="12" t="s">
        <v>908</v>
      </c>
      <c r="K162" s="12" t="s">
        <v>881</v>
      </c>
      <c r="L162" s="12" t="s">
        <v>2937</v>
      </c>
      <c r="M162" s="12" t="s">
        <v>2938</v>
      </c>
      <c r="N162" s="12" t="s">
        <v>2941</v>
      </c>
      <c r="O162" s="12" t="s">
        <v>2942</v>
      </c>
      <c r="P162" s="12" t="s">
        <v>1652</v>
      </c>
      <c r="Q162" s="12" t="s">
        <v>1662</v>
      </c>
      <c r="R162" s="12" t="s">
        <v>1671</v>
      </c>
      <c r="S162" s="12" t="s">
        <v>1723</v>
      </c>
      <c r="T162" s="12" t="s">
        <v>1832</v>
      </c>
    </row>
    <row r="163" spans="1:20" x14ac:dyDescent="0.25">
      <c r="A163" s="12" t="s">
        <v>1320</v>
      </c>
      <c r="B163" s="12" t="s">
        <v>730</v>
      </c>
      <c r="C163" s="12" t="s">
        <v>942</v>
      </c>
      <c r="D163" s="12" t="s">
        <v>6</v>
      </c>
      <c r="E163" s="12" t="s">
        <v>12</v>
      </c>
      <c r="F163" s="12" t="s">
        <v>913</v>
      </c>
      <c r="G163" s="12" t="s">
        <v>397</v>
      </c>
      <c r="H163" s="12" t="s">
        <v>673</v>
      </c>
      <c r="I163" s="12" t="s">
        <v>55</v>
      </c>
      <c r="J163" s="12" t="s">
        <v>943</v>
      </c>
      <c r="K163" s="12" t="s">
        <v>944</v>
      </c>
      <c r="L163" s="12" t="s">
        <v>2937</v>
      </c>
      <c r="M163" s="12" t="s">
        <v>2938</v>
      </c>
      <c r="N163" s="12" t="s">
        <v>2941</v>
      </c>
      <c r="O163" s="12" t="s">
        <v>2942</v>
      </c>
      <c r="P163" s="12" t="s">
        <v>1652</v>
      </c>
      <c r="Q163" s="12" t="s">
        <v>1667</v>
      </c>
      <c r="R163" s="12" t="s">
        <v>1671</v>
      </c>
      <c r="S163" s="12" t="s">
        <v>1723</v>
      </c>
      <c r="T163" s="12" t="s">
        <v>1842</v>
      </c>
    </row>
    <row r="164" spans="1:20" x14ac:dyDescent="0.25">
      <c r="A164" s="12" t="s">
        <v>1320</v>
      </c>
      <c r="B164" s="12" t="s">
        <v>673</v>
      </c>
      <c r="C164" s="12" t="s">
        <v>945</v>
      </c>
      <c r="D164" s="12" t="s">
        <v>7</v>
      </c>
      <c r="E164" s="12" t="s">
        <v>15</v>
      </c>
      <c r="F164" s="12" t="s">
        <v>913</v>
      </c>
      <c r="G164" s="12" t="s">
        <v>787</v>
      </c>
      <c r="H164" s="12" t="s">
        <v>673</v>
      </c>
      <c r="I164" s="12" t="s">
        <v>283</v>
      </c>
      <c r="J164" s="12" t="s">
        <v>897</v>
      </c>
      <c r="K164" s="12" t="s">
        <v>881</v>
      </c>
      <c r="L164" s="12" t="s">
        <v>2937</v>
      </c>
      <c r="M164" s="12" t="s">
        <v>2938</v>
      </c>
      <c r="N164" s="12" t="s">
        <v>2941</v>
      </c>
      <c r="O164" s="12" t="s">
        <v>2942</v>
      </c>
      <c r="P164" s="12" t="s">
        <v>1652</v>
      </c>
      <c r="Q164" s="12" t="s">
        <v>1661</v>
      </c>
      <c r="R164" s="12" t="s">
        <v>1671</v>
      </c>
      <c r="S164" s="12" t="s">
        <v>1723</v>
      </c>
      <c r="T164" s="12" t="s">
        <v>1843</v>
      </c>
    </row>
    <row r="165" spans="1:20" x14ac:dyDescent="0.25">
      <c r="A165" s="12" t="s">
        <v>1320</v>
      </c>
      <c r="B165" s="12" t="s">
        <v>721</v>
      </c>
      <c r="C165" s="12" t="s">
        <v>946</v>
      </c>
      <c r="D165" s="12" t="s">
        <v>7</v>
      </c>
      <c r="E165" s="12" t="s">
        <v>10</v>
      </c>
      <c r="F165" s="12" t="s">
        <v>913</v>
      </c>
      <c r="G165" s="12" t="s">
        <v>397</v>
      </c>
      <c r="H165" s="12" t="s">
        <v>673</v>
      </c>
      <c r="I165" s="12" t="s">
        <v>947</v>
      </c>
      <c r="J165" s="12" t="s">
        <v>340</v>
      </c>
      <c r="K165" s="12" t="s">
        <v>906</v>
      </c>
      <c r="L165" s="12" t="s">
        <v>2937</v>
      </c>
      <c r="M165" s="12" t="s">
        <v>2938</v>
      </c>
      <c r="N165" s="12" t="s">
        <v>2941</v>
      </c>
      <c r="O165" s="12" t="s">
        <v>2942</v>
      </c>
      <c r="P165" s="12" t="s">
        <v>1652</v>
      </c>
      <c r="Q165" s="12" t="s">
        <v>1665</v>
      </c>
      <c r="R165" s="12" t="s">
        <v>1671</v>
      </c>
      <c r="S165" s="12" t="s">
        <v>1723</v>
      </c>
      <c r="T165" s="12" t="s">
        <v>1843</v>
      </c>
    </row>
    <row r="166" spans="1:20" x14ac:dyDescent="0.25">
      <c r="A166" s="12" t="s">
        <v>1320</v>
      </c>
      <c r="B166" s="12" t="s">
        <v>698</v>
      </c>
      <c r="C166" s="12" t="s">
        <v>948</v>
      </c>
      <c r="D166" s="12" t="s">
        <v>4</v>
      </c>
      <c r="E166" s="12" t="s">
        <v>11</v>
      </c>
      <c r="F166" s="12" t="s">
        <v>949</v>
      </c>
      <c r="G166" s="12" t="s">
        <v>397</v>
      </c>
      <c r="H166" s="12" t="s">
        <v>673</v>
      </c>
      <c r="I166" s="12" t="s">
        <v>264</v>
      </c>
      <c r="J166" s="12" t="s">
        <v>381</v>
      </c>
      <c r="K166" s="12" t="s">
        <v>906</v>
      </c>
      <c r="L166" s="12" t="s">
        <v>2937</v>
      </c>
      <c r="M166" s="12" t="s">
        <v>2938</v>
      </c>
      <c r="N166" s="12" t="s">
        <v>2941</v>
      </c>
      <c r="O166" s="12" t="s">
        <v>2942</v>
      </c>
      <c r="P166" s="12" t="s">
        <v>1652</v>
      </c>
      <c r="Q166" s="12" t="s">
        <v>1663</v>
      </c>
      <c r="R166" s="12" t="s">
        <v>1671</v>
      </c>
      <c r="S166" s="12" t="s">
        <v>1723</v>
      </c>
      <c r="T166" s="12" t="s">
        <v>1843</v>
      </c>
    </row>
    <row r="167" spans="1:20" x14ac:dyDescent="0.25">
      <c r="A167" s="12" t="s">
        <v>1320</v>
      </c>
      <c r="B167" s="12" t="s">
        <v>724</v>
      </c>
      <c r="C167" s="12" t="s">
        <v>950</v>
      </c>
      <c r="D167" s="12" t="s">
        <v>4</v>
      </c>
      <c r="E167" s="12" t="s">
        <v>15</v>
      </c>
      <c r="F167" s="12" t="s">
        <v>913</v>
      </c>
      <c r="G167" s="12" t="s">
        <v>397</v>
      </c>
      <c r="H167" s="12" t="s">
        <v>673</v>
      </c>
      <c r="I167" s="12" t="s">
        <v>264</v>
      </c>
      <c r="J167" s="12" t="s">
        <v>364</v>
      </c>
      <c r="K167" s="12" t="s">
        <v>23</v>
      </c>
      <c r="L167" s="12" t="s">
        <v>2937</v>
      </c>
      <c r="M167" s="12" t="s">
        <v>2938</v>
      </c>
      <c r="N167" s="12" t="s">
        <v>2943</v>
      </c>
      <c r="O167" s="12" t="s">
        <v>2944</v>
      </c>
      <c r="P167" s="12" t="s">
        <v>1652</v>
      </c>
      <c r="Q167" s="12" t="s">
        <v>1661</v>
      </c>
      <c r="R167" s="12" t="s">
        <v>1671</v>
      </c>
      <c r="S167" s="12" t="s">
        <v>1723</v>
      </c>
      <c r="T167" s="12" t="s">
        <v>396</v>
      </c>
    </row>
    <row r="168" spans="1:20" x14ac:dyDescent="0.25">
      <c r="A168" s="12" t="s">
        <v>1320</v>
      </c>
      <c r="B168" s="12" t="s">
        <v>700</v>
      </c>
      <c r="C168" s="12" t="s">
        <v>951</v>
      </c>
      <c r="D168" s="12" t="s">
        <v>7</v>
      </c>
      <c r="E168" s="12" t="s">
        <v>9</v>
      </c>
      <c r="F168" s="12" t="s">
        <v>913</v>
      </c>
      <c r="G168" s="12" t="s">
        <v>397</v>
      </c>
      <c r="H168" s="12" t="s">
        <v>673</v>
      </c>
      <c r="I168" s="12" t="s">
        <v>924</v>
      </c>
      <c r="J168" s="12" t="s">
        <v>908</v>
      </c>
      <c r="K168" s="12" t="s">
        <v>952</v>
      </c>
      <c r="L168" s="12" t="s">
        <v>2937</v>
      </c>
      <c r="M168" s="12" t="s">
        <v>2938</v>
      </c>
      <c r="N168" s="12" t="s">
        <v>2943</v>
      </c>
      <c r="O168" s="12" t="s">
        <v>2944</v>
      </c>
      <c r="P168" s="12" t="s">
        <v>1652</v>
      </c>
      <c r="Q168" s="12" t="s">
        <v>1662</v>
      </c>
      <c r="R168" s="12" t="s">
        <v>1671</v>
      </c>
      <c r="S168" s="12" t="s">
        <v>1723</v>
      </c>
      <c r="T168" s="12" t="s">
        <v>1844</v>
      </c>
    </row>
    <row r="169" spans="1:20" x14ac:dyDescent="0.25">
      <c r="A169" s="12" t="s">
        <v>1320</v>
      </c>
      <c r="B169" s="12" t="s">
        <v>749</v>
      </c>
      <c r="C169" s="12" t="s">
        <v>953</v>
      </c>
      <c r="D169" s="12" t="s">
        <v>8</v>
      </c>
      <c r="E169" s="12" t="s">
        <v>17</v>
      </c>
      <c r="F169" s="12" t="s">
        <v>913</v>
      </c>
      <c r="G169" s="12" t="s">
        <v>397</v>
      </c>
      <c r="H169" s="12" t="s">
        <v>673</v>
      </c>
      <c r="I169" s="12" t="s">
        <v>890</v>
      </c>
      <c r="J169" s="12" t="s">
        <v>364</v>
      </c>
      <c r="K169" s="12" t="s">
        <v>931</v>
      </c>
      <c r="L169" s="12" t="s">
        <v>2937</v>
      </c>
      <c r="M169" s="12" t="s">
        <v>2938</v>
      </c>
      <c r="N169" s="12" t="s">
        <v>2943</v>
      </c>
      <c r="O169" s="12" t="s">
        <v>2944</v>
      </c>
      <c r="P169" s="12" t="s">
        <v>1652</v>
      </c>
      <c r="Q169" s="12" t="s">
        <v>1664</v>
      </c>
      <c r="R169" s="12" t="s">
        <v>1671</v>
      </c>
      <c r="S169" s="12" t="s">
        <v>1723</v>
      </c>
      <c r="T169" s="12" t="s">
        <v>1845</v>
      </c>
    </row>
    <row r="170" spans="1:20" x14ac:dyDescent="0.25">
      <c r="A170" s="12" t="s">
        <v>1320</v>
      </c>
      <c r="B170" s="12" t="s">
        <v>796</v>
      </c>
      <c r="C170" s="12" t="s">
        <v>954</v>
      </c>
      <c r="D170" s="12" t="s">
        <v>6</v>
      </c>
      <c r="E170" s="12" t="s">
        <v>11</v>
      </c>
      <c r="F170" s="12" t="s">
        <v>913</v>
      </c>
      <c r="G170" s="12" t="s">
        <v>397</v>
      </c>
      <c r="H170" s="12" t="s">
        <v>673</v>
      </c>
      <c r="I170" s="12" t="s">
        <v>930</v>
      </c>
      <c r="J170" s="12" t="s">
        <v>340</v>
      </c>
      <c r="K170" s="12" t="s">
        <v>955</v>
      </c>
      <c r="L170" s="12" t="s">
        <v>2937</v>
      </c>
      <c r="M170" s="12" t="s">
        <v>2938</v>
      </c>
      <c r="N170" s="12" t="s">
        <v>2943</v>
      </c>
      <c r="O170" s="12" t="s">
        <v>2944</v>
      </c>
      <c r="P170" s="12" t="s">
        <v>1652</v>
      </c>
      <c r="Q170" s="12" t="s">
        <v>1663</v>
      </c>
      <c r="R170" s="12" t="s">
        <v>1671</v>
      </c>
      <c r="S170" s="12" t="s">
        <v>1723</v>
      </c>
      <c r="T170" s="12" t="s">
        <v>396</v>
      </c>
    </row>
    <row r="171" spans="1:20" x14ac:dyDescent="0.25">
      <c r="A171" s="12" t="s">
        <v>1320</v>
      </c>
      <c r="B171" s="12" t="s">
        <v>674</v>
      </c>
      <c r="C171" s="12" t="s">
        <v>956</v>
      </c>
      <c r="D171" s="12" t="s">
        <v>6</v>
      </c>
      <c r="E171" s="12" t="s">
        <v>13</v>
      </c>
      <c r="F171" s="12" t="s">
        <v>913</v>
      </c>
      <c r="G171" s="12" t="s">
        <v>397</v>
      </c>
      <c r="H171" s="12" t="s">
        <v>673</v>
      </c>
      <c r="I171" s="12" t="s">
        <v>118</v>
      </c>
      <c r="J171" s="12" t="s">
        <v>364</v>
      </c>
      <c r="K171" s="12" t="s">
        <v>952</v>
      </c>
      <c r="L171" s="12" t="s">
        <v>2937</v>
      </c>
      <c r="M171" s="12" t="s">
        <v>2938</v>
      </c>
      <c r="N171" s="12" t="s">
        <v>2943</v>
      </c>
      <c r="O171" s="12" t="s">
        <v>2944</v>
      </c>
      <c r="P171" s="12" t="s">
        <v>1652</v>
      </c>
      <c r="Q171" s="12" t="s">
        <v>1666</v>
      </c>
      <c r="R171" s="12" t="s">
        <v>1671</v>
      </c>
      <c r="S171" s="12" t="s">
        <v>1723</v>
      </c>
      <c r="T171" s="12" t="s">
        <v>1846</v>
      </c>
    </row>
    <row r="172" spans="1:20" x14ac:dyDescent="0.25">
      <c r="A172" s="12" t="s">
        <v>1320</v>
      </c>
      <c r="B172" s="12" t="s">
        <v>827</v>
      </c>
      <c r="C172" s="12" t="s">
        <v>957</v>
      </c>
      <c r="D172" s="12" t="s">
        <v>4</v>
      </c>
      <c r="E172" s="12" t="s">
        <v>10</v>
      </c>
      <c r="F172" s="12" t="s">
        <v>913</v>
      </c>
      <c r="G172" s="12" t="s">
        <v>397</v>
      </c>
      <c r="H172" s="12" t="s">
        <v>673</v>
      </c>
      <c r="I172" s="12" t="s">
        <v>930</v>
      </c>
      <c r="J172" s="12" t="s">
        <v>381</v>
      </c>
      <c r="K172" s="12" t="s">
        <v>952</v>
      </c>
      <c r="L172" s="12" t="s">
        <v>2937</v>
      </c>
      <c r="M172" s="12" t="s">
        <v>2938</v>
      </c>
      <c r="N172" s="12" t="s">
        <v>2943</v>
      </c>
      <c r="O172" s="12" t="s">
        <v>2944</v>
      </c>
      <c r="P172" s="12" t="s">
        <v>1652</v>
      </c>
      <c r="Q172" s="12" t="s">
        <v>1665</v>
      </c>
      <c r="R172" s="12" t="s">
        <v>1671</v>
      </c>
      <c r="S172" s="12" t="s">
        <v>1723</v>
      </c>
      <c r="T172" s="12" t="s">
        <v>1846</v>
      </c>
    </row>
    <row r="173" spans="1:20" x14ac:dyDescent="0.25">
      <c r="A173" s="12" t="s">
        <v>1320</v>
      </c>
      <c r="B173" s="12" t="s">
        <v>676</v>
      </c>
      <c r="C173" s="12" t="s">
        <v>958</v>
      </c>
      <c r="D173" s="12" t="s">
        <v>6</v>
      </c>
      <c r="E173" s="12" t="s">
        <v>11</v>
      </c>
      <c r="F173" s="12" t="s">
        <v>913</v>
      </c>
      <c r="G173" s="12" t="s">
        <v>397</v>
      </c>
      <c r="H173" s="12" t="s">
        <v>673</v>
      </c>
      <c r="I173" s="12" t="s">
        <v>930</v>
      </c>
      <c r="J173" s="12" t="s">
        <v>340</v>
      </c>
      <c r="K173" s="12" t="s">
        <v>955</v>
      </c>
      <c r="L173" s="12" t="s">
        <v>2937</v>
      </c>
      <c r="M173" s="12" t="s">
        <v>2938</v>
      </c>
      <c r="N173" s="12" t="s">
        <v>2943</v>
      </c>
      <c r="O173" s="12" t="s">
        <v>2944</v>
      </c>
      <c r="P173" s="12" t="s">
        <v>1652</v>
      </c>
      <c r="Q173" s="12" t="s">
        <v>1663</v>
      </c>
      <c r="R173" s="12" t="s">
        <v>1671</v>
      </c>
      <c r="S173" s="12" t="s">
        <v>1723</v>
      </c>
      <c r="T173" s="12" t="s">
        <v>1847</v>
      </c>
    </row>
    <row r="174" spans="1:20" x14ac:dyDescent="0.25">
      <c r="A174" s="12" t="s">
        <v>1320</v>
      </c>
      <c r="B174" s="12" t="s">
        <v>790</v>
      </c>
      <c r="C174" s="12" t="s">
        <v>959</v>
      </c>
      <c r="D174" s="12" t="s">
        <v>6</v>
      </c>
      <c r="E174" s="12" t="s">
        <v>11</v>
      </c>
      <c r="F174" s="12" t="s">
        <v>913</v>
      </c>
      <c r="G174" s="12" t="s">
        <v>397</v>
      </c>
      <c r="H174" s="12" t="s">
        <v>673</v>
      </c>
      <c r="I174" s="12" t="s">
        <v>930</v>
      </c>
      <c r="J174" s="12" t="s">
        <v>340</v>
      </c>
      <c r="K174" s="12" t="s">
        <v>955</v>
      </c>
      <c r="L174" s="12" t="s">
        <v>2937</v>
      </c>
      <c r="M174" s="12" t="s">
        <v>2938</v>
      </c>
      <c r="N174" s="12" t="s">
        <v>2943</v>
      </c>
      <c r="O174" s="12" t="s">
        <v>2944</v>
      </c>
      <c r="P174" s="12" t="s">
        <v>1652</v>
      </c>
      <c r="Q174" s="12" t="s">
        <v>1663</v>
      </c>
      <c r="R174" s="12" t="s">
        <v>1671</v>
      </c>
      <c r="S174" s="12" t="s">
        <v>1723</v>
      </c>
      <c r="T174" s="12" t="s">
        <v>1848</v>
      </c>
    </row>
    <row r="175" spans="1:20" x14ac:dyDescent="0.25">
      <c r="A175" s="12" t="s">
        <v>1320</v>
      </c>
      <c r="B175" s="12" t="s">
        <v>795</v>
      </c>
      <c r="C175" s="12" t="s">
        <v>960</v>
      </c>
      <c r="D175" s="12" t="s">
        <v>4</v>
      </c>
      <c r="E175" s="12" t="s">
        <v>15</v>
      </c>
      <c r="F175" s="12" t="s">
        <v>927</v>
      </c>
      <c r="G175" s="12" t="s">
        <v>397</v>
      </c>
      <c r="H175" s="12" t="s">
        <v>673</v>
      </c>
      <c r="I175" s="12" t="s">
        <v>961</v>
      </c>
      <c r="J175" s="12" t="s">
        <v>364</v>
      </c>
      <c r="K175" s="12" t="s">
        <v>955</v>
      </c>
      <c r="L175" s="12" t="s">
        <v>2937</v>
      </c>
      <c r="M175" s="12" t="s">
        <v>2938</v>
      </c>
      <c r="N175" s="12" t="s">
        <v>2943</v>
      </c>
      <c r="O175" s="12" t="s">
        <v>2944</v>
      </c>
      <c r="P175" s="12" t="s">
        <v>1652</v>
      </c>
      <c r="Q175" s="12" t="s">
        <v>1661</v>
      </c>
      <c r="R175" s="12" t="s">
        <v>1671</v>
      </c>
      <c r="S175" s="12" t="s">
        <v>1723</v>
      </c>
      <c r="T175" s="12" t="s">
        <v>1832</v>
      </c>
    </row>
    <row r="176" spans="1:20" x14ac:dyDescent="0.25">
      <c r="A176" s="12" t="s">
        <v>1320</v>
      </c>
      <c r="B176" s="12" t="s">
        <v>669</v>
      </c>
      <c r="C176" s="12" t="s">
        <v>962</v>
      </c>
      <c r="D176" s="12" t="s">
        <v>6</v>
      </c>
      <c r="E176" s="12" t="s">
        <v>11</v>
      </c>
      <c r="F176" s="12" t="s">
        <v>963</v>
      </c>
      <c r="G176" s="12" t="s">
        <v>397</v>
      </c>
      <c r="H176" s="12" t="s">
        <v>673</v>
      </c>
      <c r="I176" s="12" t="s">
        <v>961</v>
      </c>
      <c r="J176" s="12" t="s">
        <v>340</v>
      </c>
      <c r="K176" s="12" t="s">
        <v>888</v>
      </c>
      <c r="L176" s="12" t="s">
        <v>2937</v>
      </c>
      <c r="M176" s="12" t="s">
        <v>2938</v>
      </c>
      <c r="N176" s="12" t="s">
        <v>2943</v>
      </c>
      <c r="O176" s="12" t="s">
        <v>2944</v>
      </c>
      <c r="P176" s="12" t="s">
        <v>1652</v>
      </c>
      <c r="Q176" s="12" t="s">
        <v>1663</v>
      </c>
      <c r="R176" s="12" t="s">
        <v>1671</v>
      </c>
      <c r="S176" s="12" t="s">
        <v>1723</v>
      </c>
      <c r="T176" s="12" t="s">
        <v>1834</v>
      </c>
    </row>
    <row r="177" spans="1:20" x14ac:dyDescent="0.25">
      <c r="A177" s="12" t="s">
        <v>1320</v>
      </c>
      <c r="B177" s="12" t="s">
        <v>792</v>
      </c>
      <c r="C177" s="12" t="s">
        <v>964</v>
      </c>
      <c r="D177" s="12" t="s">
        <v>7</v>
      </c>
      <c r="E177" s="12" t="s">
        <v>9</v>
      </c>
      <c r="F177" s="12" t="s">
        <v>913</v>
      </c>
      <c r="G177" s="12" t="s">
        <v>397</v>
      </c>
      <c r="H177" s="12" t="s">
        <v>673</v>
      </c>
      <c r="I177" s="12" t="s">
        <v>264</v>
      </c>
      <c r="J177" s="12" t="s">
        <v>364</v>
      </c>
      <c r="K177" s="12" t="s">
        <v>23</v>
      </c>
      <c r="L177" s="12" t="s">
        <v>2937</v>
      </c>
      <c r="M177" s="12" t="s">
        <v>2938</v>
      </c>
      <c r="N177" s="12" t="s">
        <v>2943</v>
      </c>
      <c r="O177" s="12" t="s">
        <v>2944</v>
      </c>
      <c r="P177" s="12" t="s">
        <v>1652</v>
      </c>
      <c r="Q177" s="12" t="s">
        <v>1662</v>
      </c>
      <c r="R177" s="12" t="s">
        <v>1671</v>
      </c>
      <c r="S177" s="12" t="s">
        <v>1723</v>
      </c>
      <c r="T177" s="12" t="s">
        <v>1834</v>
      </c>
    </row>
    <row r="178" spans="1:20" x14ac:dyDescent="0.25">
      <c r="A178" s="12" t="s">
        <v>1320</v>
      </c>
      <c r="B178" s="12" t="s">
        <v>771</v>
      </c>
      <c r="C178" s="12" t="s">
        <v>965</v>
      </c>
      <c r="D178" s="12" t="s">
        <v>6</v>
      </c>
      <c r="E178" s="12" t="s">
        <v>11</v>
      </c>
      <c r="F178" s="12" t="s">
        <v>966</v>
      </c>
      <c r="G178" s="12" t="s">
        <v>814</v>
      </c>
      <c r="H178" s="12" t="s">
        <v>698</v>
      </c>
      <c r="I178" s="12" t="s">
        <v>94</v>
      </c>
      <c r="J178" s="12" t="s">
        <v>967</v>
      </c>
      <c r="K178" s="12" t="s">
        <v>968</v>
      </c>
      <c r="L178" s="12" t="s">
        <v>2937</v>
      </c>
      <c r="M178" s="12" t="s">
        <v>2945</v>
      </c>
      <c r="N178" s="12" t="s">
        <v>2943</v>
      </c>
      <c r="O178" s="12" t="s">
        <v>2944</v>
      </c>
      <c r="P178" s="12" t="s">
        <v>1652</v>
      </c>
      <c r="Q178" s="12" t="s">
        <v>1663</v>
      </c>
      <c r="R178" s="12" t="s">
        <v>1671</v>
      </c>
      <c r="S178" s="12" t="s">
        <v>1724</v>
      </c>
      <c r="T178" s="12" t="s">
        <v>1849</v>
      </c>
    </row>
    <row r="179" spans="1:20" x14ac:dyDescent="0.25">
      <c r="A179" s="12" t="s">
        <v>1320</v>
      </c>
      <c r="B179" s="12" t="s">
        <v>712</v>
      </c>
      <c r="C179" s="12" t="s">
        <v>969</v>
      </c>
      <c r="D179" s="12" t="s">
        <v>6</v>
      </c>
      <c r="E179" s="12" t="s">
        <v>10</v>
      </c>
      <c r="F179" s="12" t="s">
        <v>927</v>
      </c>
      <c r="G179" s="12" t="s">
        <v>814</v>
      </c>
      <c r="H179" s="12" t="s">
        <v>698</v>
      </c>
      <c r="I179" s="12" t="s">
        <v>59</v>
      </c>
      <c r="J179" s="12" t="s">
        <v>970</v>
      </c>
      <c r="K179" s="12" t="s">
        <v>971</v>
      </c>
      <c r="L179" s="12" t="s">
        <v>2937</v>
      </c>
      <c r="M179" s="12" t="s">
        <v>2945</v>
      </c>
      <c r="N179" s="12" t="s">
        <v>2946</v>
      </c>
      <c r="O179" s="12" t="s">
        <v>2947</v>
      </c>
      <c r="P179" s="12" t="s">
        <v>1652</v>
      </c>
      <c r="Q179" s="12" t="s">
        <v>1665</v>
      </c>
      <c r="R179" s="12" t="s">
        <v>1671</v>
      </c>
      <c r="S179" s="12" t="s">
        <v>1724</v>
      </c>
      <c r="T179" s="12" t="s">
        <v>1850</v>
      </c>
    </row>
    <row r="180" spans="1:20" x14ac:dyDescent="0.25">
      <c r="A180" s="12" t="s">
        <v>1320</v>
      </c>
      <c r="B180" s="12" t="s">
        <v>747</v>
      </c>
      <c r="C180" s="12" t="s">
        <v>972</v>
      </c>
      <c r="D180" s="12" t="s">
        <v>8</v>
      </c>
      <c r="E180" s="12" t="s">
        <v>13</v>
      </c>
      <c r="F180" s="12" t="s">
        <v>966</v>
      </c>
      <c r="G180" s="12" t="s">
        <v>814</v>
      </c>
      <c r="H180" s="12" t="s">
        <v>698</v>
      </c>
      <c r="I180" s="12" t="s">
        <v>231</v>
      </c>
      <c r="J180" s="12" t="s">
        <v>351</v>
      </c>
      <c r="K180" s="12" t="s">
        <v>112</v>
      </c>
      <c r="L180" s="12" t="s">
        <v>2937</v>
      </c>
      <c r="M180" s="12" t="s">
        <v>2945</v>
      </c>
      <c r="N180" s="12" t="s">
        <v>2946</v>
      </c>
      <c r="O180" s="12" t="s">
        <v>2947</v>
      </c>
      <c r="P180" s="12" t="s">
        <v>1652</v>
      </c>
      <c r="Q180" s="12" t="s">
        <v>1666</v>
      </c>
      <c r="R180" s="12" t="s">
        <v>1671</v>
      </c>
      <c r="S180" s="12" t="s">
        <v>1724</v>
      </c>
      <c r="T180" s="12" t="s">
        <v>1851</v>
      </c>
    </row>
    <row r="181" spans="1:20" x14ac:dyDescent="0.25">
      <c r="A181" s="12" t="s">
        <v>1320</v>
      </c>
      <c r="B181" s="12" t="s">
        <v>748</v>
      </c>
      <c r="C181" s="12" t="s">
        <v>973</v>
      </c>
      <c r="D181" s="12" t="s">
        <v>8</v>
      </c>
      <c r="E181" s="12" t="s">
        <v>11</v>
      </c>
      <c r="F181" s="12" t="s">
        <v>927</v>
      </c>
      <c r="G181" s="12" t="s">
        <v>814</v>
      </c>
      <c r="H181" s="12" t="s">
        <v>698</v>
      </c>
      <c r="I181" s="12" t="s">
        <v>138</v>
      </c>
      <c r="J181" s="12" t="s">
        <v>974</v>
      </c>
      <c r="K181" s="12" t="s">
        <v>57</v>
      </c>
      <c r="L181" s="12" t="s">
        <v>2937</v>
      </c>
      <c r="M181" s="12" t="s">
        <v>2945</v>
      </c>
      <c r="N181" s="12" t="s">
        <v>2946</v>
      </c>
      <c r="O181" s="12" t="s">
        <v>2947</v>
      </c>
      <c r="P181" s="12" t="s">
        <v>1652</v>
      </c>
      <c r="Q181" s="12" t="s">
        <v>1663</v>
      </c>
      <c r="R181" s="12" t="s">
        <v>1671</v>
      </c>
      <c r="S181" s="12" t="s">
        <v>1724</v>
      </c>
      <c r="T181" s="12" t="s">
        <v>1851</v>
      </c>
    </row>
    <row r="182" spans="1:20" x14ac:dyDescent="0.25">
      <c r="A182" s="12" t="s">
        <v>1320</v>
      </c>
      <c r="B182" s="12" t="s">
        <v>805</v>
      </c>
      <c r="C182" s="12" t="s">
        <v>975</v>
      </c>
      <c r="D182" s="12" t="s">
        <v>8</v>
      </c>
      <c r="E182" s="12" t="s">
        <v>11</v>
      </c>
      <c r="F182" s="12" t="s">
        <v>966</v>
      </c>
      <c r="G182" s="12" t="s">
        <v>814</v>
      </c>
      <c r="H182" s="12" t="s">
        <v>698</v>
      </c>
      <c r="I182" s="12" t="s">
        <v>976</v>
      </c>
      <c r="J182" s="12" t="s">
        <v>977</v>
      </c>
      <c r="K182" s="12" t="s">
        <v>58</v>
      </c>
      <c r="L182" s="12" t="s">
        <v>2937</v>
      </c>
      <c r="M182" s="12" t="s">
        <v>2945</v>
      </c>
      <c r="N182" s="12" t="s">
        <v>2946</v>
      </c>
      <c r="O182" s="12" t="s">
        <v>2947</v>
      </c>
      <c r="P182" s="12" t="s">
        <v>1652</v>
      </c>
      <c r="Q182" s="12" t="s">
        <v>1663</v>
      </c>
      <c r="R182" s="12" t="s">
        <v>1671</v>
      </c>
      <c r="S182" s="12" t="s">
        <v>1724</v>
      </c>
      <c r="T182" s="12" t="s">
        <v>1852</v>
      </c>
    </row>
    <row r="183" spans="1:20" x14ac:dyDescent="0.25">
      <c r="A183" s="12" t="s">
        <v>1320</v>
      </c>
      <c r="B183" s="12" t="s">
        <v>811</v>
      </c>
      <c r="C183" s="12" t="s">
        <v>978</v>
      </c>
      <c r="D183" s="12" t="s">
        <v>4</v>
      </c>
      <c r="E183" s="12" t="s">
        <v>9</v>
      </c>
      <c r="F183" s="12" t="s">
        <v>979</v>
      </c>
      <c r="G183" s="12" t="s">
        <v>814</v>
      </c>
      <c r="H183" s="12" t="s">
        <v>698</v>
      </c>
      <c r="I183" s="12" t="s">
        <v>41</v>
      </c>
      <c r="J183" s="12" t="s">
        <v>967</v>
      </c>
      <c r="K183" s="12" t="s">
        <v>58</v>
      </c>
      <c r="L183" s="12" t="s">
        <v>2937</v>
      </c>
      <c r="M183" s="12" t="s">
        <v>2945</v>
      </c>
      <c r="N183" s="12" t="s">
        <v>2946</v>
      </c>
      <c r="O183" s="12" t="s">
        <v>2947</v>
      </c>
      <c r="P183" s="12" t="s">
        <v>1652</v>
      </c>
      <c r="Q183" s="12" t="s">
        <v>1662</v>
      </c>
      <c r="R183" s="12" t="s">
        <v>1671</v>
      </c>
      <c r="S183" s="12" t="s">
        <v>1724</v>
      </c>
      <c r="T183" s="12" t="s">
        <v>1853</v>
      </c>
    </row>
    <row r="184" spans="1:20" x14ac:dyDescent="0.25">
      <c r="A184" s="12" t="s">
        <v>1320</v>
      </c>
      <c r="B184" s="12" t="s">
        <v>683</v>
      </c>
      <c r="C184" s="12" t="s">
        <v>980</v>
      </c>
      <c r="D184" s="12" t="s">
        <v>6</v>
      </c>
      <c r="E184" s="12" t="s">
        <v>15</v>
      </c>
      <c r="F184" s="12" t="s">
        <v>966</v>
      </c>
      <c r="G184" s="12" t="s">
        <v>814</v>
      </c>
      <c r="H184" s="12" t="s">
        <v>698</v>
      </c>
      <c r="I184" s="12" t="s">
        <v>92</v>
      </c>
      <c r="J184" s="12" t="s">
        <v>351</v>
      </c>
      <c r="K184" s="12" t="s">
        <v>58</v>
      </c>
      <c r="L184" s="12" t="s">
        <v>2937</v>
      </c>
      <c r="M184" s="12" t="s">
        <v>2945</v>
      </c>
      <c r="N184" s="12" t="s">
        <v>2946</v>
      </c>
      <c r="O184" s="12" t="s">
        <v>2947</v>
      </c>
      <c r="P184" s="12" t="s">
        <v>1652</v>
      </c>
      <c r="Q184" s="12" t="s">
        <v>1661</v>
      </c>
      <c r="R184" s="12" t="s">
        <v>1671</v>
      </c>
      <c r="S184" s="12" t="s">
        <v>1724</v>
      </c>
      <c r="T184" s="12" t="s">
        <v>1850</v>
      </c>
    </row>
    <row r="185" spans="1:20" x14ac:dyDescent="0.25">
      <c r="A185" s="12" t="s">
        <v>1320</v>
      </c>
      <c r="B185" s="12" t="s">
        <v>679</v>
      </c>
      <c r="C185" s="12" t="s">
        <v>981</v>
      </c>
      <c r="D185" s="12" t="s">
        <v>4</v>
      </c>
      <c r="E185" s="12" t="s">
        <v>9</v>
      </c>
      <c r="F185" s="12" t="s">
        <v>966</v>
      </c>
      <c r="G185" s="12" t="s">
        <v>814</v>
      </c>
      <c r="H185" s="12" t="s">
        <v>698</v>
      </c>
      <c r="I185" s="12" t="s">
        <v>41</v>
      </c>
      <c r="J185" s="12" t="s">
        <v>967</v>
      </c>
      <c r="K185" s="12" t="s">
        <v>58</v>
      </c>
      <c r="L185" s="12" t="s">
        <v>2937</v>
      </c>
      <c r="M185" s="12" t="s">
        <v>2945</v>
      </c>
      <c r="N185" s="12" t="s">
        <v>2946</v>
      </c>
      <c r="O185" s="12" t="s">
        <v>2947</v>
      </c>
      <c r="P185" s="12" t="s">
        <v>1652</v>
      </c>
      <c r="Q185" s="12" t="s">
        <v>1662</v>
      </c>
      <c r="R185" s="12" t="s">
        <v>1671</v>
      </c>
      <c r="S185" s="12" t="s">
        <v>1724</v>
      </c>
      <c r="T185" s="12" t="s">
        <v>1852</v>
      </c>
    </row>
    <row r="186" spans="1:20" x14ac:dyDescent="0.25">
      <c r="A186" s="12" t="s">
        <v>1320</v>
      </c>
      <c r="B186" s="12" t="s">
        <v>399</v>
      </c>
      <c r="C186" s="12" t="s">
        <v>982</v>
      </c>
      <c r="D186" s="12" t="s">
        <v>8</v>
      </c>
      <c r="E186" s="12" t="s">
        <v>11</v>
      </c>
      <c r="F186" s="12" t="s">
        <v>927</v>
      </c>
      <c r="G186" s="12" t="s">
        <v>814</v>
      </c>
      <c r="H186" s="12" t="s">
        <v>698</v>
      </c>
      <c r="I186" s="12" t="s">
        <v>976</v>
      </c>
      <c r="J186" s="12" t="s">
        <v>977</v>
      </c>
      <c r="K186" s="12" t="s">
        <v>58</v>
      </c>
      <c r="L186" s="12" t="s">
        <v>2937</v>
      </c>
      <c r="M186" s="12" t="s">
        <v>2945</v>
      </c>
      <c r="N186" s="12" t="s">
        <v>2946</v>
      </c>
      <c r="O186" s="12" t="s">
        <v>2947</v>
      </c>
      <c r="P186" s="12" t="s">
        <v>1652</v>
      </c>
      <c r="Q186" s="12" t="s">
        <v>1663</v>
      </c>
      <c r="R186" s="12" t="s">
        <v>1671</v>
      </c>
      <c r="S186" s="12" t="s">
        <v>1724</v>
      </c>
      <c r="T186" s="12" t="s">
        <v>1852</v>
      </c>
    </row>
    <row r="187" spans="1:20" x14ac:dyDescent="0.25">
      <c r="A187" s="12" t="s">
        <v>1320</v>
      </c>
      <c r="B187" s="12" t="s">
        <v>804</v>
      </c>
      <c r="C187" s="12" t="s">
        <v>983</v>
      </c>
      <c r="D187" s="12" t="s">
        <v>8</v>
      </c>
      <c r="E187" s="12" t="s">
        <v>11</v>
      </c>
      <c r="F187" s="12" t="s">
        <v>927</v>
      </c>
      <c r="G187" s="12" t="s">
        <v>814</v>
      </c>
      <c r="H187" s="12" t="s">
        <v>698</v>
      </c>
      <c r="I187" s="12" t="s">
        <v>976</v>
      </c>
      <c r="J187" s="12" t="s">
        <v>977</v>
      </c>
      <c r="K187" s="12" t="s">
        <v>58</v>
      </c>
      <c r="L187" s="12" t="s">
        <v>2937</v>
      </c>
      <c r="M187" s="12" t="s">
        <v>2945</v>
      </c>
      <c r="N187" s="12" t="s">
        <v>2946</v>
      </c>
      <c r="O187" s="12" t="s">
        <v>2947</v>
      </c>
      <c r="P187" s="12" t="s">
        <v>1652</v>
      </c>
      <c r="Q187" s="12" t="s">
        <v>1663</v>
      </c>
      <c r="R187" s="12" t="s">
        <v>1671</v>
      </c>
      <c r="S187" s="12" t="s">
        <v>1724</v>
      </c>
      <c r="T187" s="12" t="s">
        <v>1852</v>
      </c>
    </row>
    <row r="188" spans="1:20" x14ac:dyDescent="0.25">
      <c r="A188" s="12" t="s">
        <v>1320</v>
      </c>
      <c r="B188" s="12" t="s">
        <v>814</v>
      </c>
      <c r="C188" s="12" t="s">
        <v>984</v>
      </c>
      <c r="D188" s="12" t="s">
        <v>7</v>
      </c>
      <c r="E188" s="12" t="s">
        <v>12</v>
      </c>
      <c r="F188" s="12" t="s">
        <v>927</v>
      </c>
      <c r="G188" s="12" t="s">
        <v>814</v>
      </c>
      <c r="H188" s="12" t="s">
        <v>698</v>
      </c>
      <c r="I188" s="12" t="s">
        <v>976</v>
      </c>
      <c r="J188" s="12" t="s">
        <v>977</v>
      </c>
      <c r="K188" s="12" t="s">
        <v>58</v>
      </c>
      <c r="L188" s="12" t="s">
        <v>2937</v>
      </c>
      <c r="M188" s="12" t="s">
        <v>2945</v>
      </c>
      <c r="N188" s="12" t="s">
        <v>2946</v>
      </c>
      <c r="O188" s="12" t="s">
        <v>2947</v>
      </c>
      <c r="P188" s="12" t="s">
        <v>1652</v>
      </c>
      <c r="Q188" s="12" t="s">
        <v>1667</v>
      </c>
      <c r="R188" s="12" t="s">
        <v>1671</v>
      </c>
      <c r="S188" s="12" t="s">
        <v>1724</v>
      </c>
      <c r="T188" s="12" t="s">
        <v>1854</v>
      </c>
    </row>
    <row r="189" spans="1:20" x14ac:dyDescent="0.25">
      <c r="A189" s="12" t="s">
        <v>1320</v>
      </c>
      <c r="B189" s="12" t="s">
        <v>398</v>
      </c>
      <c r="C189" s="12" t="s">
        <v>985</v>
      </c>
      <c r="D189" s="12" t="s">
        <v>4</v>
      </c>
      <c r="E189" s="12" t="s">
        <v>9</v>
      </c>
      <c r="F189" s="12" t="s">
        <v>966</v>
      </c>
      <c r="G189" s="12" t="s">
        <v>814</v>
      </c>
      <c r="H189" s="12" t="s">
        <v>698</v>
      </c>
      <c r="I189" s="12" t="s">
        <v>53</v>
      </c>
      <c r="J189" s="12" t="s">
        <v>986</v>
      </c>
      <c r="K189" s="12" t="s">
        <v>88</v>
      </c>
      <c r="L189" s="12" t="s">
        <v>2937</v>
      </c>
      <c r="M189" s="12" t="s">
        <v>2945</v>
      </c>
      <c r="N189" s="12" t="s">
        <v>2946</v>
      </c>
      <c r="O189" s="12" t="s">
        <v>2947</v>
      </c>
      <c r="P189" s="12" t="s">
        <v>1652</v>
      </c>
      <c r="Q189" s="12" t="s">
        <v>1662</v>
      </c>
      <c r="R189" s="12" t="s">
        <v>1671</v>
      </c>
      <c r="S189" s="12" t="s">
        <v>1724</v>
      </c>
      <c r="T189" s="12" t="s">
        <v>1855</v>
      </c>
    </row>
    <row r="190" spans="1:20" x14ac:dyDescent="0.25">
      <c r="A190" s="12" t="s">
        <v>1320</v>
      </c>
      <c r="B190" s="12" t="s">
        <v>397</v>
      </c>
      <c r="C190" s="12" t="s">
        <v>987</v>
      </c>
      <c r="D190" s="12" t="s">
        <v>6</v>
      </c>
      <c r="E190" s="12" t="s">
        <v>15</v>
      </c>
      <c r="F190" s="12" t="s">
        <v>927</v>
      </c>
      <c r="G190" s="12" t="s">
        <v>787</v>
      </c>
      <c r="H190" s="12" t="s">
        <v>673</v>
      </c>
      <c r="I190" s="12" t="s">
        <v>368</v>
      </c>
      <c r="J190" s="12" t="s">
        <v>352</v>
      </c>
      <c r="K190" s="12" t="s">
        <v>906</v>
      </c>
      <c r="L190" s="12" t="s">
        <v>2937</v>
      </c>
      <c r="M190" s="12" t="s">
        <v>2938</v>
      </c>
      <c r="N190" s="12" t="s">
        <v>2948</v>
      </c>
      <c r="O190" s="12" t="s">
        <v>2949</v>
      </c>
      <c r="P190" s="12" t="s">
        <v>1652</v>
      </c>
      <c r="Q190" s="12" t="s">
        <v>1661</v>
      </c>
      <c r="R190" s="12" t="s">
        <v>1671</v>
      </c>
      <c r="S190" s="12" t="s">
        <v>1723</v>
      </c>
      <c r="T190" s="12" t="s">
        <v>1856</v>
      </c>
    </row>
    <row r="191" spans="1:20" x14ac:dyDescent="0.25">
      <c r="A191" s="12" t="s">
        <v>1320</v>
      </c>
      <c r="B191" s="12" t="s">
        <v>787</v>
      </c>
      <c r="C191" s="12" t="s">
        <v>988</v>
      </c>
      <c r="D191" s="12" t="s">
        <v>8</v>
      </c>
      <c r="E191" s="12" t="s">
        <v>12</v>
      </c>
      <c r="F191" s="12" t="s">
        <v>927</v>
      </c>
      <c r="G191" s="12" t="s">
        <v>787</v>
      </c>
      <c r="H191" s="12" t="s">
        <v>673</v>
      </c>
      <c r="I191" s="12" t="s">
        <v>264</v>
      </c>
      <c r="J191" s="12" t="s">
        <v>364</v>
      </c>
      <c r="K191" s="12" t="s">
        <v>23</v>
      </c>
      <c r="L191" s="12" t="s">
        <v>2937</v>
      </c>
      <c r="M191" s="12" t="s">
        <v>2938</v>
      </c>
      <c r="N191" s="12" t="s">
        <v>2948</v>
      </c>
      <c r="O191" s="12" t="s">
        <v>2949</v>
      </c>
      <c r="P191" s="12" t="s">
        <v>1652</v>
      </c>
      <c r="Q191" s="12" t="s">
        <v>1667</v>
      </c>
      <c r="R191" s="12" t="s">
        <v>1671</v>
      </c>
      <c r="S191" s="12" t="s">
        <v>1723</v>
      </c>
      <c r="T191" s="12" t="s">
        <v>1857</v>
      </c>
    </row>
    <row r="192" spans="1:20" x14ac:dyDescent="0.25">
      <c r="A192" s="12" t="s">
        <v>1320</v>
      </c>
      <c r="B192" s="12" t="s">
        <v>782</v>
      </c>
      <c r="C192" s="12" t="s">
        <v>989</v>
      </c>
      <c r="D192" s="12" t="s">
        <v>4</v>
      </c>
      <c r="E192" s="12" t="s">
        <v>9</v>
      </c>
      <c r="F192" s="12" t="s">
        <v>913</v>
      </c>
      <c r="G192" s="12" t="s">
        <v>398</v>
      </c>
      <c r="H192" s="12" t="s">
        <v>721</v>
      </c>
      <c r="I192" s="12" t="s">
        <v>990</v>
      </c>
      <c r="J192" s="12" t="s">
        <v>364</v>
      </c>
      <c r="K192" s="12" t="s">
        <v>321</v>
      </c>
      <c r="L192" s="12" t="s">
        <v>2937</v>
      </c>
      <c r="M192" s="12" t="s">
        <v>2938</v>
      </c>
      <c r="N192" s="12" t="s">
        <v>2950</v>
      </c>
      <c r="O192" s="12" t="s">
        <v>2951</v>
      </c>
      <c r="P192" s="12" t="s">
        <v>1652</v>
      </c>
      <c r="Q192" s="12" t="s">
        <v>1662</v>
      </c>
      <c r="R192" s="12" t="s">
        <v>1671</v>
      </c>
      <c r="S192" s="12" t="s">
        <v>1723</v>
      </c>
      <c r="T192" s="12" t="s">
        <v>1858</v>
      </c>
    </row>
    <row r="193" spans="1:20" x14ac:dyDescent="0.25">
      <c r="A193" s="12" t="s">
        <v>1320</v>
      </c>
      <c r="B193" s="12" t="s">
        <v>776</v>
      </c>
      <c r="C193" s="12" t="s">
        <v>991</v>
      </c>
      <c r="D193" s="12" t="s">
        <v>8</v>
      </c>
      <c r="E193" s="12" t="s">
        <v>13</v>
      </c>
      <c r="F193" s="12" t="s">
        <v>913</v>
      </c>
      <c r="G193" s="12" t="s">
        <v>398</v>
      </c>
      <c r="H193" s="12" t="s">
        <v>698</v>
      </c>
      <c r="I193" s="12" t="s">
        <v>36</v>
      </c>
      <c r="J193" s="12" t="s">
        <v>351</v>
      </c>
      <c r="K193" s="12" t="s">
        <v>72</v>
      </c>
      <c r="L193" s="12" t="s">
        <v>2937</v>
      </c>
      <c r="M193" s="12" t="s">
        <v>2945</v>
      </c>
      <c r="N193" s="12" t="s">
        <v>2950</v>
      </c>
      <c r="O193" s="12" t="s">
        <v>2951</v>
      </c>
      <c r="P193" s="12" t="s">
        <v>1652</v>
      </c>
      <c r="Q193" s="12" t="s">
        <v>1666</v>
      </c>
      <c r="R193" s="12" t="s">
        <v>1671</v>
      </c>
      <c r="S193" s="12" t="s">
        <v>1724</v>
      </c>
      <c r="T193" s="12" t="s">
        <v>1859</v>
      </c>
    </row>
    <row r="194" spans="1:20" x14ac:dyDescent="0.25">
      <c r="A194" s="12" t="s">
        <v>1320</v>
      </c>
      <c r="B194" s="12" t="s">
        <v>775</v>
      </c>
      <c r="C194" s="12" t="s">
        <v>992</v>
      </c>
      <c r="D194" s="12" t="s">
        <v>8</v>
      </c>
      <c r="E194" s="12" t="s">
        <v>13</v>
      </c>
      <c r="F194" s="12" t="s">
        <v>880</v>
      </c>
      <c r="G194" s="12" t="s">
        <v>398</v>
      </c>
      <c r="H194" s="12" t="s">
        <v>698</v>
      </c>
      <c r="I194" s="12" t="s">
        <v>891</v>
      </c>
      <c r="J194" s="12" t="s">
        <v>364</v>
      </c>
      <c r="K194" s="12" t="s">
        <v>993</v>
      </c>
      <c r="L194" s="12" t="s">
        <v>2937</v>
      </c>
      <c r="M194" s="12" t="s">
        <v>2938</v>
      </c>
      <c r="N194" s="12" t="s">
        <v>2950</v>
      </c>
      <c r="O194" s="12" t="s">
        <v>2951</v>
      </c>
      <c r="P194" s="12" t="s">
        <v>1652</v>
      </c>
      <c r="Q194" s="12" t="s">
        <v>1666</v>
      </c>
      <c r="R194" s="12" t="s">
        <v>1671</v>
      </c>
      <c r="S194" s="12" t="s">
        <v>1723</v>
      </c>
      <c r="T194" s="12" t="s">
        <v>1860</v>
      </c>
    </row>
    <row r="195" spans="1:20" x14ac:dyDescent="0.25">
      <c r="A195" s="12" t="s">
        <v>1320</v>
      </c>
      <c r="B195" s="12" t="s">
        <v>774</v>
      </c>
      <c r="C195" s="12" t="s">
        <v>994</v>
      </c>
      <c r="D195" s="12" t="s">
        <v>4</v>
      </c>
      <c r="E195" s="12" t="s">
        <v>9</v>
      </c>
      <c r="F195" s="12" t="s">
        <v>880</v>
      </c>
      <c r="G195" s="12" t="s">
        <v>398</v>
      </c>
      <c r="H195" s="12" t="s">
        <v>698</v>
      </c>
      <c r="I195" s="12" t="s">
        <v>995</v>
      </c>
      <c r="J195" s="12" t="s">
        <v>364</v>
      </c>
      <c r="K195" s="12" t="s">
        <v>309</v>
      </c>
      <c r="L195" s="12" t="s">
        <v>2937</v>
      </c>
      <c r="M195" s="12" t="s">
        <v>2938</v>
      </c>
      <c r="N195" s="12" t="s">
        <v>2950</v>
      </c>
      <c r="O195" s="12" t="s">
        <v>2951</v>
      </c>
      <c r="P195" s="12" t="s">
        <v>1652</v>
      </c>
      <c r="Q195" s="12" t="s">
        <v>1662</v>
      </c>
      <c r="R195" s="12" t="s">
        <v>1671</v>
      </c>
      <c r="S195" s="12" t="s">
        <v>1723</v>
      </c>
      <c r="T195" s="12" t="s">
        <v>1861</v>
      </c>
    </row>
    <row r="196" spans="1:20" x14ac:dyDescent="0.25">
      <c r="A196" s="12" t="s">
        <v>1320</v>
      </c>
      <c r="B196" s="12" t="s">
        <v>803</v>
      </c>
      <c r="C196" s="12" t="s">
        <v>996</v>
      </c>
      <c r="D196" s="12" t="s">
        <v>4</v>
      </c>
      <c r="E196" s="12" t="s">
        <v>9</v>
      </c>
      <c r="F196" s="12" t="s">
        <v>880</v>
      </c>
      <c r="G196" s="12" t="s">
        <v>398</v>
      </c>
      <c r="H196" s="12" t="s">
        <v>698</v>
      </c>
      <c r="I196" s="12" t="s">
        <v>30</v>
      </c>
      <c r="J196" s="12" t="s">
        <v>364</v>
      </c>
      <c r="K196" s="12" t="s">
        <v>320</v>
      </c>
      <c r="L196" s="12" t="s">
        <v>2937</v>
      </c>
      <c r="M196" s="12" t="s">
        <v>2938</v>
      </c>
      <c r="N196" s="12" t="s">
        <v>2950</v>
      </c>
      <c r="O196" s="12" t="s">
        <v>2951</v>
      </c>
      <c r="P196" s="12" t="s">
        <v>1652</v>
      </c>
      <c r="Q196" s="12" t="s">
        <v>1662</v>
      </c>
      <c r="R196" s="12" t="s">
        <v>1671</v>
      </c>
      <c r="S196" s="12" t="s">
        <v>1723</v>
      </c>
      <c r="T196" s="12" t="s">
        <v>1861</v>
      </c>
    </row>
    <row r="197" spans="1:20" x14ac:dyDescent="0.25">
      <c r="A197" s="12" t="s">
        <v>1320</v>
      </c>
      <c r="B197" s="12" t="s">
        <v>815</v>
      </c>
      <c r="C197" s="12" t="s">
        <v>997</v>
      </c>
      <c r="D197" s="12" t="s">
        <v>8</v>
      </c>
      <c r="E197" s="12" t="s">
        <v>12</v>
      </c>
      <c r="F197" s="12" t="s">
        <v>913</v>
      </c>
      <c r="G197" s="12" t="s">
        <v>398</v>
      </c>
      <c r="H197" s="12" t="s">
        <v>698</v>
      </c>
      <c r="I197" s="12" t="s">
        <v>315</v>
      </c>
      <c r="J197" s="12" t="s">
        <v>364</v>
      </c>
      <c r="K197" s="12" t="s">
        <v>998</v>
      </c>
      <c r="L197" s="12" t="s">
        <v>2937</v>
      </c>
      <c r="M197" s="12" t="s">
        <v>2938</v>
      </c>
      <c r="N197" s="12" t="s">
        <v>2950</v>
      </c>
      <c r="O197" s="12" t="s">
        <v>2951</v>
      </c>
      <c r="P197" s="12" t="s">
        <v>1652</v>
      </c>
      <c r="Q197" s="12" t="s">
        <v>1667</v>
      </c>
      <c r="R197" s="12" t="s">
        <v>1671</v>
      </c>
      <c r="S197" s="12" t="s">
        <v>1723</v>
      </c>
      <c r="T197" s="12" t="s">
        <v>643</v>
      </c>
    </row>
    <row r="198" spans="1:20" x14ac:dyDescent="0.25">
      <c r="A198" s="12" t="s">
        <v>1320</v>
      </c>
      <c r="B198" s="12" t="s">
        <v>777</v>
      </c>
      <c r="C198" s="12" t="s">
        <v>999</v>
      </c>
      <c r="D198" s="12" t="s">
        <v>4</v>
      </c>
      <c r="E198" s="12" t="s">
        <v>13</v>
      </c>
      <c r="F198" s="12" t="s">
        <v>913</v>
      </c>
      <c r="G198" s="12" t="s">
        <v>398</v>
      </c>
      <c r="H198" s="12" t="s">
        <v>721</v>
      </c>
      <c r="I198" s="12" t="s">
        <v>277</v>
      </c>
      <c r="J198" s="12" t="s">
        <v>1000</v>
      </c>
      <c r="K198" s="12" t="s">
        <v>320</v>
      </c>
      <c r="L198" s="12" t="s">
        <v>2937</v>
      </c>
      <c r="M198" s="12" t="s">
        <v>2938</v>
      </c>
      <c r="N198" s="12" t="s">
        <v>2950</v>
      </c>
      <c r="O198" s="12" t="s">
        <v>2951</v>
      </c>
      <c r="P198" s="12" t="s">
        <v>1652</v>
      </c>
      <c r="Q198" s="12" t="s">
        <v>1666</v>
      </c>
      <c r="R198" s="12" t="s">
        <v>1671</v>
      </c>
      <c r="S198" s="12" t="s">
        <v>1723</v>
      </c>
      <c r="T198" s="12" t="s">
        <v>1862</v>
      </c>
    </row>
    <row r="199" spans="1:20" x14ac:dyDescent="0.25">
      <c r="A199" s="12" t="s">
        <v>1320</v>
      </c>
      <c r="B199" s="12" t="s">
        <v>716</v>
      </c>
      <c r="C199" s="12" t="s">
        <v>1001</v>
      </c>
      <c r="D199" s="12" t="s">
        <v>6</v>
      </c>
      <c r="E199" s="12" t="s">
        <v>9</v>
      </c>
      <c r="F199" s="12" t="s">
        <v>880</v>
      </c>
      <c r="G199" s="12" t="s">
        <v>398</v>
      </c>
      <c r="H199" s="12" t="s">
        <v>673</v>
      </c>
      <c r="I199" s="12" t="s">
        <v>1002</v>
      </c>
      <c r="J199" s="12" t="s">
        <v>943</v>
      </c>
      <c r="K199" s="12" t="s">
        <v>321</v>
      </c>
      <c r="L199" s="12" t="s">
        <v>2937</v>
      </c>
      <c r="M199" s="12" t="s">
        <v>2938</v>
      </c>
      <c r="N199" s="12" t="s">
        <v>2952</v>
      </c>
      <c r="O199" s="12" t="s">
        <v>2953</v>
      </c>
      <c r="P199" s="12" t="s">
        <v>1652</v>
      </c>
      <c r="Q199" s="12" t="s">
        <v>1662</v>
      </c>
      <c r="R199" s="12" t="s">
        <v>1671</v>
      </c>
      <c r="S199" s="12" t="s">
        <v>1723</v>
      </c>
      <c r="T199" s="12" t="s">
        <v>1863</v>
      </c>
    </row>
    <row r="200" spans="1:20" x14ac:dyDescent="0.25">
      <c r="A200" s="12" t="s">
        <v>1320</v>
      </c>
      <c r="B200" s="12" t="s">
        <v>793</v>
      </c>
      <c r="C200" s="12" t="s">
        <v>1003</v>
      </c>
      <c r="D200" s="12" t="s">
        <v>7</v>
      </c>
      <c r="E200" s="12" t="s">
        <v>12</v>
      </c>
      <c r="F200" s="12" t="s">
        <v>927</v>
      </c>
      <c r="G200" s="12" t="s">
        <v>398</v>
      </c>
      <c r="H200" s="12" t="s">
        <v>698</v>
      </c>
      <c r="I200" s="12" t="s">
        <v>61</v>
      </c>
      <c r="J200" s="12" t="s">
        <v>281</v>
      </c>
      <c r="K200" s="12" t="s">
        <v>133</v>
      </c>
      <c r="L200" s="12" t="s">
        <v>2937</v>
      </c>
      <c r="M200" s="12" t="s">
        <v>2945</v>
      </c>
      <c r="N200" s="12" t="s">
        <v>2952</v>
      </c>
      <c r="O200" s="12" t="s">
        <v>2953</v>
      </c>
      <c r="P200" s="12" t="s">
        <v>1652</v>
      </c>
      <c r="Q200" s="12" t="s">
        <v>1667</v>
      </c>
      <c r="R200" s="12" t="s">
        <v>1671</v>
      </c>
      <c r="S200" s="12" t="s">
        <v>1724</v>
      </c>
      <c r="T200" s="12" t="s">
        <v>1864</v>
      </c>
    </row>
    <row r="201" spans="1:20" x14ac:dyDescent="0.25">
      <c r="A201" s="12" t="s">
        <v>1320</v>
      </c>
      <c r="B201" s="12" t="s">
        <v>642</v>
      </c>
      <c r="C201" s="12" t="s">
        <v>1004</v>
      </c>
      <c r="D201" s="12" t="s">
        <v>7</v>
      </c>
      <c r="E201" s="12" t="s">
        <v>13</v>
      </c>
      <c r="F201" s="12" t="s">
        <v>913</v>
      </c>
      <c r="G201" s="12" t="s">
        <v>398</v>
      </c>
      <c r="H201" s="12" t="s">
        <v>721</v>
      </c>
      <c r="I201" s="12" t="s">
        <v>891</v>
      </c>
      <c r="J201" s="12" t="s">
        <v>364</v>
      </c>
      <c r="K201" s="12" t="s">
        <v>993</v>
      </c>
      <c r="L201" s="12" t="s">
        <v>2937</v>
      </c>
      <c r="M201" s="12" t="s">
        <v>2938</v>
      </c>
      <c r="N201" s="12" t="s">
        <v>2952</v>
      </c>
      <c r="O201" s="12" t="s">
        <v>2953</v>
      </c>
      <c r="P201" s="12" t="s">
        <v>1652</v>
      </c>
      <c r="Q201" s="12" t="s">
        <v>1666</v>
      </c>
      <c r="R201" s="12" t="s">
        <v>1671</v>
      </c>
      <c r="S201" s="12" t="s">
        <v>1723</v>
      </c>
      <c r="T201" s="12" t="s">
        <v>1865</v>
      </c>
    </row>
    <row r="202" spans="1:20" x14ac:dyDescent="0.25">
      <c r="A202" s="12" t="s">
        <v>1320</v>
      </c>
      <c r="B202" s="12" t="s">
        <v>794</v>
      </c>
      <c r="C202" s="12" t="s">
        <v>1005</v>
      </c>
      <c r="D202" s="12" t="s">
        <v>6</v>
      </c>
      <c r="E202" s="12" t="s">
        <v>11</v>
      </c>
      <c r="F202" s="12" t="s">
        <v>880</v>
      </c>
      <c r="G202" s="12" t="s">
        <v>397</v>
      </c>
      <c r="H202" s="12" t="s">
        <v>698</v>
      </c>
      <c r="I202" s="12" t="s">
        <v>1006</v>
      </c>
      <c r="J202" s="12" t="s">
        <v>934</v>
      </c>
      <c r="K202" s="12" t="s">
        <v>277</v>
      </c>
      <c r="L202" s="12" t="s">
        <v>2937</v>
      </c>
      <c r="M202" s="12" t="s">
        <v>2938</v>
      </c>
      <c r="N202" s="12" t="s">
        <v>2952</v>
      </c>
      <c r="O202" s="12" t="s">
        <v>2953</v>
      </c>
      <c r="P202" s="12" t="s">
        <v>1652</v>
      </c>
      <c r="Q202" s="12" t="s">
        <v>1663</v>
      </c>
      <c r="R202" s="12" t="s">
        <v>1671</v>
      </c>
      <c r="S202" s="12" t="s">
        <v>1723</v>
      </c>
      <c r="T202" s="12" t="s">
        <v>1866</v>
      </c>
    </row>
    <row r="203" spans="1:20" x14ac:dyDescent="0.25">
      <c r="A203" s="12" t="s">
        <v>1320</v>
      </c>
      <c r="B203" s="12" t="s">
        <v>393</v>
      </c>
      <c r="C203" s="12" t="s">
        <v>1007</v>
      </c>
      <c r="D203" s="12" t="s">
        <v>8</v>
      </c>
      <c r="E203" s="12" t="s">
        <v>11</v>
      </c>
      <c r="F203" s="12" t="s">
        <v>1008</v>
      </c>
      <c r="G203" s="12" t="s">
        <v>397</v>
      </c>
      <c r="H203" s="12" t="s">
        <v>698</v>
      </c>
      <c r="I203" s="12" t="s">
        <v>952</v>
      </c>
      <c r="J203" s="12" t="s">
        <v>914</v>
      </c>
      <c r="K203" s="12" t="s">
        <v>128</v>
      </c>
      <c r="L203" s="12" t="s">
        <v>2937</v>
      </c>
      <c r="M203" s="12" t="s">
        <v>2938</v>
      </c>
      <c r="N203" s="12" t="s">
        <v>2952</v>
      </c>
      <c r="O203" s="12" t="s">
        <v>2953</v>
      </c>
      <c r="P203" s="12" t="s">
        <v>1652</v>
      </c>
      <c r="Q203" s="12" t="s">
        <v>1663</v>
      </c>
      <c r="R203" s="12" t="s">
        <v>1671</v>
      </c>
      <c r="S203" s="12" t="s">
        <v>1723</v>
      </c>
      <c r="T203" s="12" t="s">
        <v>1867</v>
      </c>
    </row>
    <row r="204" spans="1:20" x14ac:dyDescent="0.25">
      <c r="A204" s="12" t="s">
        <v>1320</v>
      </c>
      <c r="B204" s="12" t="s">
        <v>395</v>
      </c>
      <c r="C204" s="12" t="s">
        <v>1009</v>
      </c>
      <c r="D204" s="12" t="s">
        <v>8</v>
      </c>
      <c r="E204" s="12" t="s">
        <v>11</v>
      </c>
      <c r="F204" s="12" t="s">
        <v>880</v>
      </c>
      <c r="G204" s="12" t="s">
        <v>397</v>
      </c>
      <c r="H204" s="12" t="s">
        <v>698</v>
      </c>
      <c r="I204" s="12" t="s">
        <v>1010</v>
      </c>
      <c r="J204" s="12" t="s">
        <v>884</v>
      </c>
      <c r="K204" s="12" t="s">
        <v>315</v>
      </c>
      <c r="L204" s="12" t="s">
        <v>2937</v>
      </c>
      <c r="M204" s="12" t="s">
        <v>2938</v>
      </c>
      <c r="N204" s="12" t="s">
        <v>2952</v>
      </c>
      <c r="O204" s="12" t="s">
        <v>2953</v>
      </c>
      <c r="P204" s="12" t="s">
        <v>1652</v>
      </c>
      <c r="Q204" s="12" t="s">
        <v>1663</v>
      </c>
      <c r="R204" s="12" t="s">
        <v>1671</v>
      </c>
      <c r="S204" s="12" t="s">
        <v>1723</v>
      </c>
      <c r="T204" s="12" t="s">
        <v>1868</v>
      </c>
    </row>
    <row r="205" spans="1:20" x14ac:dyDescent="0.25">
      <c r="A205" s="12" t="s">
        <v>1320</v>
      </c>
      <c r="B205" s="12" t="s">
        <v>396</v>
      </c>
      <c r="C205" s="12" t="s">
        <v>1011</v>
      </c>
      <c r="D205" s="12" t="s">
        <v>4</v>
      </c>
      <c r="E205" s="12" t="s">
        <v>13</v>
      </c>
      <c r="F205" s="12" t="s">
        <v>880</v>
      </c>
      <c r="G205" s="12" t="s">
        <v>398</v>
      </c>
      <c r="H205" s="12" t="s">
        <v>673</v>
      </c>
      <c r="I205" s="12" t="s">
        <v>132</v>
      </c>
      <c r="J205" s="12" t="s">
        <v>1012</v>
      </c>
      <c r="K205" s="12" t="s">
        <v>1013</v>
      </c>
      <c r="L205" s="12" t="s">
        <v>2937</v>
      </c>
      <c r="M205" s="12" t="s">
        <v>2938</v>
      </c>
      <c r="N205" s="12" t="s">
        <v>2952</v>
      </c>
      <c r="O205" s="12" t="s">
        <v>2953</v>
      </c>
      <c r="P205" s="12" t="s">
        <v>1652</v>
      </c>
      <c r="Q205" s="12" t="s">
        <v>1666</v>
      </c>
      <c r="R205" s="12" t="s">
        <v>1671</v>
      </c>
      <c r="S205" s="12" t="s">
        <v>1723</v>
      </c>
      <c r="T205" s="12" t="s">
        <v>1824</v>
      </c>
    </row>
    <row r="206" spans="1:20" x14ac:dyDescent="0.25">
      <c r="A206" s="12" t="s">
        <v>1320</v>
      </c>
      <c r="B206" s="12" t="s">
        <v>394</v>
      </c>
      <c r="C206" s="12" t="s">
        <v>1014</v>
      </c>
      <c r="D206" s="12" t="s">
        <v>4</v>
      </c>
      <c r="E206" s="12" t="s">
        <v>11</v>
      </c>
      <c r="F206" s="12" t="s">
        <v>880</v>
      </c>
      <c r="G206" s="12" t="s">
        <v>398</v>
      </c>
      <c r="H206" s="12" t="s">
        <v>673</v>
      </c>
      <c r="I206" s="12" t="s">
        <v>367</v>
      </c>
      <c r="J206" s="12" t="s">
        <v>884</v>
      </c>
      <c r="K206" s="12" t="s">
        <v>1015</v>
      </c>
      <c r="L206" s="12" t="s">
        <v>2937</v>
      </c>
      <c r="M206" s="12" t="s">
        <v>2938</v>
      </c>
      <c r="N206" s="12" t="s">
        <v>2952</v>
      </c>
      <c r="O206" s="12" t="s">
        <v>2953</v>
      </c>
      <c r="P206" s="12" t="s">
        <v>1652</v>
      </c>
      <c r="Q206" s="12" t="s">
        <v>1663</v>
      </c>
      <c r="R206" s="12" t="s">
        <v>1671</v>
      </c>
      <c r="S206" s="12" t="s">
        <v>1723</v>
      </c>
      <c r="T206" s="12" t="s">
        <v>1869</v>
      </c>
    </row>
    <row r="207" spans="1:20" x14ac:dyDescent="0.25">
      <c r="A207" s="12" t="s">
        <v>1320</v>
      </c>
      <c r="B207" s="12" t="s">
        <v>643</v>
      </c>
      <c r="C207" s="12" t="s">
        <v>1016</v>
      </c>
      <c r="D207" s="12" t="s">
        <v>4</v>
      </c>
      <c r="E207" s="12" t="s">
        <v>9</v>
      </c>
      <c r="F207" s="12" t="s">
        <v>880</v>
      </c>
      <c r="G207" s="12" t="s">
        <v>398</v>
      </c>
      <c r="H207" s="12" t="s">
        <v>673</v>
      </c>
      <c r="I207" s="12" t="s">
        <v>292</v>
      </c>
      <c r="J207" s="12" t="s">
        <v>1017</v>
      </c>
      <c r="K207" s="12" t="s">
        <v>320</v>
      </c>
      <c r="L207" s="12" t="s">
        <v>2937</v>
      </c>
      <c r="M207" s="12" t="s">
        <v>2938</v>
      </c>
      <c r="N207" s="12" t="s">
        <v>2952</v>
      </c>
      <c r="O207" s="12" t="s">
        <v>2953</v>
      </c>
      <c r="P207" s="12" t="s">
        <v>1652</v>
      </c>
      <c r="Q207" s="12" t="s">
        <v>1662</v>
      </c>
      <c r="R207" s="12" t="s">
        <v>1671</v>
      </c>
      <c r="S207" s="12" t="s">
        <v>1723</v>
      </c>
      <c r="T207" s="12" t="s">
        <v>1870</v>
      </c>
    </row>
    <row r="208" spans="1:20" x14ac:dyDescent="0.25">
      <c r="A208" s="12" t="s">
        <v>1320</v>
      </c>
      <c r="B208" s="12" t="s">
        <v>696</v>
      </c>
      <c r="C208" s="12" t="s">
        <v>1018</v>
      </c>
      <c r="D208" s="12" t="s">
        <v>4</v>
      </c>
      <c r="E208" s="12" t="s">
        <v>17</v>
      </c>
      <c r="F208" s="12" t="s">
        <v>927</v>
      </c>
      <c r="G208" s="12" t="s">
        <v>814</v>
      </c>
      <c r="H208" s="12" t="s">
        <v>698</v>
      </c>
      <c r="I208" s="12" t="s">
        <v>41</v>
      </c>
      <c r="J208" s="12" t="s">
        <v>1019</v>
      </c>
      <c r="K208" s="12" t="s">
        <v>111</v>
      </c>
      <c r="L208" s="12" t="s">
        <v>2937</v>
      </c>
      <c r="M208" s="12" t="s">
        <v>2945</v>
      </c>
      <c r="N208" s="12" t="s">
        <v>2952</v>
      </c>
      <c r="O208" s="12" t="s">
        <v>2953</v>
      </c>
      <c r="P208" s="12" t="s">
        <v>1652</v>
      </c>
      <c r="Q208" s="12" t="s">
        <v>1664</v>
      </c>
      <c r="R208" s="12" t="s">
        <v>1671</v>
      </c>
      <c r="S208" s="12" t="s">
        <v>1724</v>
      </c>
      <c r="T208" s="12" t="s">
        <v>1871</v>
      </c>
    </row>
    <row r="209" spans="1:20" x14ac:dyDescent="0.25">
      <c r="A209" s="12" t="s">
        <v>1320</v>
      </c>
      <c r="B209" s="12" t="s">
        <v>750</v>
      </c>
      <c r="C209" s="12" t="s">
        <v>1020</v>
      </c>
      <c r="D209" s="12" t="s">
        <v>4</v>
      </c>
      <c r="E209" s="12" t="s">
        <v>9</v>
      </c>
      <c r="F209" s="12" t="s">
        <v>927</v>
      </c>
      <c r="G209" s="12" t="s">
        <v>814</v>
      </c>
      <c r="H209" s="12" t="s">
        <v>698</v>
      </c>
      <c r="I209" s="12" t="s">
        <v>202</v>
      </c>
      <c r="J209" s="12" t="s">
        <v>281</v>
      </c>
      <c r="K209" s="12" t="s">
        <v>1021</v>
      </c>
      <c r="L209" s="12" t="s">
        <v>2937</v>
      </c>
      <c r="M209" s="12" t="s">
        <v>2945</v>
      </c>
      <c r="N209" s="12" t="s">
        <v>2952</v>
      </c>
      <c r="O209" s="12" t="s">
        <v>2953</v>
      </c>
      <c r="P209" s="12" t="s">
        <v>1652</v>
      </c>
      <c r="Q209" s="12" t="s">
        <v>1662</v>
      </c>
      <c r="R209" s="12" t="s">
        <v>1671</v>
      </c>
      <c r="S209" s="12" t="s">
        <v>1724</v>
      </c>
      <c r="T209" s="12" t="s">
        <v>1872</v>
      </c>
    </row>
    <row r="210" spans="1:20" x14ac:dyDescent="0.25">
      <c r="A210" s="12" t="s">
        <v>1320</v>
      </c>
      <c r="B210" s="12" t="s">
        <v>653</v>
      </c>
      <c r="C210" s="12" t="s">
        <v>1022</v>
      </c>
      <c r="D210" s="12" t="s">
        <v>8</v>
      </c>
      <c r="E210" s="12" t="s">
        <v>11</v>
      </c>
      <c r="F210" s="12" t="s">
        <v>966</v>
      </c>
      <c r="G210" s="12" t="s">
        <v>814</v>
      </c>
      <c r="H210" s="12" t="s">
        <v>721</v>
      </c>
      <c r="I210" s="12" t="s">
        <v>114</v>
      </c>
      <c r="J210" s="12" t="s">
        <v>325</v>
      </c>
      <c r="K210" s="12" t="s">
        <v>222</v>
      </c>
      <c r="L210" s="12" t="s">
        <v>2937</v>
      </c>
      <c r="M210" s="12" t="s">
        <v>2945</v>
      </c>
      <c r="N210" s="12" t="s">
        <v>2952</v>
      </c>
      <c r="O210" s="12" t="s">
        <v>2953</v>
      </c>
      <c r="P210" s="12" t="s">
        <v>1652</v>
      </c>
      <c r="Q210" s="12" t="s">
        <v>1663</v>
      </c>
      <c r="R210" s="12" t="s">
        <v>1671</v>
      </c>
      <c r="S210" s="12" t="s">
        <v>1724</v>
      </c>
      <c r="T210" s="12" t="s">
        <v>1873</v>
      </c>
    </row>
    <row r="211" spans="1:20" x14ac:dyDescent="0.25">
      <c r="A211" s="12" t="s">
        <v>1320</v>
      </c>
      <c r="B211" s="12" t="s">
        <v>742</v>
      </c>
      <c r="C211" s="12" t="s">
        <v>1023</v>
      </c>
      <c r="D211" s="12" t="s">
        <v>7</v>
      </c>
      <c r="E211" s="12" t="s">
        <v>13</v>
      </c>
      <c r="F211" s="12" t="s">
        <v>880</v>
      </c>
      <c r="G211" s="12" t="s">
        <v>398</v>
      </c>
      <c r="H211" s="12" t="s">
        <v>721</v>
      </c>
      <c r="I211" s="12" t="s">
        <v>249</v>
      </c>
      <c r="J211" s="12" t="s">
        <v>1000</v>
      </c>
      <c r="K211" s="12" t="s">
        <v>275</v>
      </c>
      <c r="L211" s="12" t="s">
        <v>2937</v>
      </c>
      <c r="M211" s="12" t="s">
        <v>2938</v>
      </c>
      <c r="N211" s="12" t="s">
        <v>2954</v>
      </c>
      <c r="O211" s="12" t="s">
        <v>2955</v>
      </c>
      <c r="P211" s="12" t="s">
        <v>1652</v>
      </c>
      <c r="Q211" s="12" t="s">
        <v>1666</v>
      </c>
      <c r="R211" s="12" t="s">
        <v>1671</v>
      </c>
      <c r="S211" s="12" t="s">
        <v>1723</v>
      </c>
      <c r="T211" s="12" t="s">
        <v>1874</v>
      </c>
    </row>
    <row r="212" spans="1:20" x14ac:dyDescent="0.25">
      <c r="A212" s="12" t="s">
        <v>1320</v>
      </c>
      <c r="B212" s="12" t="s">
        <v>825</v>
      </c>
      <c r="C212" s="12" t="s">
        <v>1024</v>
      </c>
      <c r="D212" s="12" t="s">
        <v>6</v>
      </c>
      <c r="E212" s="12" t="s">
        <v>9</v>
      </c>
      <c r="F212" s="12" t="s">
        <v>927</v>
      </c>
      <c r="G212" s="12" t="s">
        <v>814</v>
      </c>
      <c r="H212" s="12" t="s">
        <v>698</v>
      </c>
      <c r="I212" s="12" t="s">
        <v>134</v>
      </c>
      <c r="J212" s="12" t="s">
        <v>281</v>
      </c>
      <c r="K212" s="12" t="s">
        <v>222</v>
      </c>
      <c r="L212" s="12" t="s">
        <v>2937</v>
      </c>
      <c r="M212" s="12" t="s">
        <v>2945</v>
      </c>
      <c r="N212" s="12" t="s">
        <v>2954</v>
      </c>
      <c r="O212" s="12" t="s">
        <v>2955</v>
      </c>
      <c r="P212" s="12" t="s">
        <v>1652</v>
      </c>
      <c r="Q212" s="12" t="s">
        <v>1662</v>
      </c>
      <c r="R212" s="12" t="s">
        <v>1671</v>
      </c>
      <c r="S212" s="12" t="s">
        <v>1724</v>
      </c>
      <c r="T212" s="12" t="s">
        <v>1875</v>
      </c>
    </row>
    <row r="213" spans="1:20" x14ac:dyDescent="0.25">
      <c r="A213" s="12" t="s">
        <v>1320</v>
      </c>
      <c r="B213" s="12" t="s">
        <v>726</v>
      </c>
      <c r="C213" s="12" t="s">
        <v>1025</v>
      </c>
      <c r="D213" s="12" t="s">
        <v>7</v>
      </c>
      <c r="E213" s="12" t="s">
        <v>10</v>
      </c>
      <c r="F213" s="12" t="s">
        <v>913</v>
      </c>
      <c r="G213" s="12" t="s">
        <v>814</v>
      </c>
      <c r="H213" s="12" t="s">
        <v>721</v>
      </c>
      <c r="I213" s="12" t="s">
        <v>308</v>
      </c>
      <c r="J213" s="12" t="s">
        <v>1026</v>
      </c>
      <c r="K213" s="12" t="s">
        <v>330</v>
      </c>
      <c r="L213" s="12" t="s">
        <v>2937</v>
      </c>
      <c r="M213" s="12" t="s">
        <v>2938</v>
      </c>
      <c r="N213" s="12" t="s">
        <v>2954</v>
      </c>
      <c r="O213" s="12" t="s">
        <v>2955</v>
      </c>
      <c r="P213" s="12" t="s">
        <v>1652</v>
      </c>
      <c r="Q213" s="12" t="s">
        <v>1665</v>
      </c>
      <c r="R213" s="12" t="s">
        <v>1671</v>
      </c>
      <c r="S213" s="12" t="s">
        <v>1723</v>
      </c>
      <c r="T213" s="12" t="s">
        <v>1876</v>
      </c>
    </row>
    <row r="214" spans="1:20" x14ac:dyDescent="0.25">
      <c r="A214" s="12" t="s">
        <v>1320</v>
      </c>
      <c r="B214" s="12" t="s">
        <v>645</v>
      </c>
      <c r="C214" s="12" t="s">
        <v>1027</v>
      </c>
      <c r="D214" s="12" t="s">
        <v>6</v>
      </c>
      <c r="E214" s="12" t="s">
        <v>11</v>
      </c>
      <c r="F214" s="12" t="s">
        <v>927</v>
      </c>
      <c r="G214" s="12" t="s">
        <v>814</v>
      </c>
      <c r="H214" s="12" t="s">
        <v>698</v>
      </c>
      <c r="I214" s="12" t="s">
        <v>134</v>
      </c>
      <c r="J214" s="12" t="s">
        <v>281</v>
      </c>
      <c r="K214" s="12" t="s">
        <v>222</v>
      </c>
      <c r="L214" s="12" t="s">
        <v>2937</v>
      </c>
      <c r="M214" s="12" t="s">
        <v>2945</v>
      </c>
      <c r="N214" s="12" t="s">
        <v>2954</v>
      </c>
      <c r="O214" s="12" t="s">
        <v>2955</v>
      </c>
      <c r="P214" s="12" t="s">
        <v>1652</v>
      </c>
      <c r="Q214" s="12" t="s">
        <v>1663</v>
      </c>
      <c r="R214" s="12" t="s">
        <v>1671</v>
      </c>
      <c r="S214" s="12" t="s">
        <v>1724</v>
      </c>
      <c r="T214" s="12" t="s">
        <v>1877</v>
      </c>
    </row>
    <row r="215" spans="1:20" x14ac:dyDescent="0.25">
      <c r="A215" s="12" t="s">
        <v>1320</v>
      </c>
      <c r="B215" s="12" t="s">
        <v>800</v>
      </c>
      <c r="C215" s="12" t="s">
        <v>1028</v>
      </c>
      <c r="D215" s="12" t="s">
        <v>6</v>
      </c>
      <c r="E215" s="12" t="s">
        <v>11</v>
      </c>
      <c r="F215" s="12" t="s">
        <v>913</v>
      </c>
      <c r="G215" s="12" t="s">
        <v>814</v>
      </c>
      <c r="H215" s="12" t="s">
        <v>698</v>
      </c>
      <c r="I215" s="12" t="s">
        <v>134</v>
      </c>
      <c r="J215" s="12" t="s">
        <v>1029</v>
      </c>
      <c r="K215" s="12" t="s">
        <v>56</v>
      </c>
      <c r="L215" s="12" t="s">
        <v>2937</v>
      </c>
      <c r="M215" s="12" t="s">
        <v>2945</v>
      </c>
      <c r="N215" s="12" t="s">
        <v>2954</v>
      </c>
      <c r="O215" s="12" t="s">
        <v>2955</v>
      </c>
      <c r="P215" s="12" t="s">
        <v>1652</v>
      </c>
      <c r="Q215" s="12" t="s">
        <v>1663</v>
      </c>
      <c r="R215" s="12" t="s">
        <v>1671</v>
      </c>
      <c r="S215" s="12" t="s">
        <v>1724</v>
      </c>
      <c r="T215" s="12" t="s">
        <v>1878</v>
      </c>
    </row>
    <row r="216" spans="1:20" x14ac:dyDescent="0.25">
      <c r="A216" s="12" t="s">
        <v>1320</v>
      </c>
      <c r="B216" s="12" t="s">
        <v>773</v>
      </c>
      <c r="C216" s="12" t="s">
        <v>1030</v>
      </c>
      <c r="D216" s="12" t="s">
        <v>7</v>
      </c>
      <c r="E216" s="12" t="s">
        <v>11</v>
      </c>
      <c r="F216" s="12" t="s">
        <v>913</v>
      </c>
      <c r="G216" s="12" t="s">
        <v>398</v>
      </c>
      <c r="H216" s="12" t="s">
        <v>698</v>
      </c>
      <c r="I216" s="12" t="s">
        <v>244</v>
      </c>
      <c r="J216" s="12" t="s">
        <v>364</v>
      </c>
      <c r="K216" s="12" t="s">
        <v>335</v>
      </c>
      <c r="L216" s="12" t="s">
        <v>2937</v>
      </c>
      <c r="M216" s="12" t="s">
        <v>2938</v>
      </c>
      <c r="N216" s="12" t="s">
        <v>2956</v>
      </c>
      <c r="O216" s="12" t="s">
        <v>2957</v>
      </c>
      <c r="P216" s="12" t="s">
        <v>1652</v>
      </c>
      <c r="Q216" s="12" t="s">
        <v>1663</v>
      </c>
      <c r="R216" s="12" t="s">
        <v>1671</v>
      </c>
      <c r="S216" s="12" t="s">
        <v>1723</v>
      </c>
      <c r="T216" s="12" t="s">
        <v>1879</v>
      </c>
    </row>
    <row r="217" spans="1:20" x14ac:dyDescent="0.25">
      <c r="A217" s="12" t="s">
        <v>1320</v>
      </c>
      <c r="B217" s="12" t="s">
        <v>784</v>
      </c>
      <c r="C217" s="12" t="s">
        <v>1031</v>
      </c>
      <c r="D217" s="12" t="s">
        <v>6</v>
      </c>
      <c r="E217" s="12" t="s">
        <v>10</v>
      </c>
      <c r="F217" s="12" t="s">
        <v>913</v>
      </c>
      <c r="G217" s="12" t="s">
        <v>398</v>
      </c>
      <c r="H217" s="12" t="s">
        <v>1483</v>
      </c>
      <c r="I217" s="12" t="s">
        <v>1032</v>
      </c>
      <c r="J217" s="12" t="s">
        <v>1483</v>
      </c>
      <c r="K217" s="12" t="s">
        <v>1032</v>
      </c>
      <c r="L217" s="12" t="s">
        <v>2937</v>
      </c>
      <c r="M217" s="12" t="s">
        <v>2938</v>
      </c>
      <c r="N217" s="12" t="s">
        <v>2956</v>
      </c>
      <c r="O217" s="12" t="s">
        <v>2957</v>
      </c>
      <c r="P217" s="12" t="s">
        <v>1652</v>
      </c>
      <c r="Q217" s="12" t="s">
        <v>1665</v>
      </c>
      <c r="R217" s="12" t="s">
        <v>1671</v>
      </c>
      <c r="S217" s="12" t="s">
        <v>1723</v>
      </c>
      <c r="T217" s="12" t="s">
        <v>1880</v>
      </c>
    </row>
    <row r="218" spans="1:20" x14ac:dyDescent="0.25">
      <c r="A218" s="12" t="s">
        <v>1320</v>
      </c>
      <c r="B218" s="12" t="s">
        <v>789</v>
      </c>
      <c r="C218" s="12" t="s">
        <v>1033</v>
      </c>
      <c r="D218" s="12" t="s">
        <v>6</v>
      </c>
      <c r="E218" s="12" t="s">
        <v>13</v>
      </c>
      <c r="F218" s="12" t="s">
        <v>880</v>
      </c>
      <c r="G218" s="12" t="s">
        <v>397</v>
      </c>
      <c r="H218" s="12" t="s">
        <v>1483</v>
      </c>
      <c r="I218" s="12" t="s">
        <v>128</v>
      </c>
      <c r="J218" s="12" t="s">
        <v>1483</v>
      </c>
      <c r="K218" s="12" t="s">
        <v>128</v>
      </c>
      <c r="L218" s="12" t="s">
        <v>2937</v>
      </c>
      <c r="M218" s="12" t="s">
        <v>2938</v>
      </c>
      <c r="N218" s="12" t="s">
        <v>2956</v>
      </c>
      <c r="O218" s="12" t="s">
        <v>2957</v>
      </c>
      <c r="P218" s="12" t="s">
        <v>1652</v>
      </c>
      <c r="Q218" s="12" t="s">
        <v>1666</v>
      </c>
      <c r="R218" s="12" t="s">
        <v>1671</v>
      </c>
      <c r="S218" s="12" t="s">
        <v>1723</v>
      </c>
      <c r="T218" s="12" t="s">
        <v>1881</v>
      </c>
    </row>
    <row r="219" spans="1:20" x14ac:dyDescent="0.25">
      <c r="A219" s="12" t="s">
        <v>1320</v>
      </c>
      <c r="B219" s="12" t="s">
        <v>646</v>
      </c>
      <c r="C219" s="12" t="s">
        <v>1034</v>
      </c>
      <c r="D219" s="12" t="s">
        <v>7</v>
      </c>
      <c r="E219" s="12" t="s">
        <v>15</v>
      </c>
      <c r="F219" s="12" t="s">
        <v>913</v>
      </c>
      <c r="G219" s="12" t="s">
        <v>397</v>
      </c>
      <c r="H219" s="12" t="s">
        <v>698</v>
      </c>
      <c r="I219" s="12" t="s">
        <v>277</v>
      </c>
      <c r="J219" s="12" t="s">
        <v>1000</v>
      </c>
      <c r="K219" s="12" t="s">
        <v>320</v>
      </c>
      <c r="L219" s="12" t="s">
        <v>2937</v>
      </c>
      <c r="M219" s="12" t="s">
        <v>2938</v>
      </c>
      <c r="N219" s="12" t="s">
        <v>2956</v>
      </c>
      <c r="O219" s="12" t="s">
        <v>2957</v>
      </c>
      <c r="P219" s="12" t="s">
        <v>1652</v>
      </c>
      <c r="Q219" s="12" t="s">
        <v>1661</v>
      </c>
      <c r="R219" s="12" t="s">
        <v>1671</v>
      </c>
      <c r="S219" s="12" t="s">
        <v>1723</v>
      </c>
      <c r="T219" s="12" t="s">
        <v>1882</v>
      </c>
    </row>
    <row r="220" spans="1:20" x14ac:dyDescent="0.25">
      <c r="A220" s="12" t="s">
        <v>1320</v>
      </c>
      <c r="B220" s="12" t="s">
        <v>682</v>
      </c>
      <c r="C220" s="12" t="s">
        <v>1035</v>
      </c>
      <c r="D220" s="12" t="s">
        <v>7</v>
      </c>
      <c r="E220" s="12" t="s">
        <v>11</v>
      </c>
      <c r="F220" s="12" t="s">
        <v>949</v>
      </c>
      <c r="G220" s="12" t="s">
        <v>397</v>
      </c>
      <c r="H220" s="12" t="s">
        <v>698</v>
      </c>
      <c r="I220" s="12" t="s">
        <v>128</v>
      </c>
      <c r="J220" s="12" t="s">
        <v>364</v>
      </c>
      <c r="K220" s="12" t="s">
        <v>244</v>
      </c>
      <c r="L220" s="12" t="s">
        <v>2937</v>
      </c>
      <c r="M220" s="12" t="s">
        <v>2938</v>
      </c>
      <c r="N220" s="12" t="s">
        <v>2956</v>
      </c>
      <c r="O220" s="12" t="s">
        <v>2957</v>
      </c>
      <c r="P220" s="12" t="s">
        <v>1652</v>
      </c>
      <c r="Q220" s="12" t="s">
        <v>1663</v>
      </c>
      <c r="R220" s="12" t="s">
        <v>1671</v>
      </c>
      <c r="S220" s="12" t="s">
        <v>1723</v>
      </c>
      <c r="T220" s="12" t="s">
        <v>1883</v>
      </c>
    </row>
    <row r="221" spans="1:20" x14ac:dyDescent="0.25">
      <c r="A221" s="12" t="s">
        <v>1320</v>
      </c>
      <c r="B221" s="12" t="s">
        <v>671</v>
      </c>
      <c r="C221" s="12" t="s">
        <v>1036</v>
      </c>
      <c r="D221" s="12" t="s">
        <v>6</v>
      </c>
      <c r="E221" s="12" t="s">
        <v>10</v>
      </c>
      <c r="F221" s="12" t="s">
        <v>913</v>
      </c>
      <c r="G221" s="12" t="s">
        <v>397</v>
      </c>
      <c r="H221" s="12" t="s">
        <v>1483</v>
      </c>
      <c r="I221" s="12" t="s">
        <v>316</v>
      </c>
      <c r="J221" s="12" t="s">
        <v>1483</v>
      </c>
      <c r="K221" s="12" t="s">
        <v>316</v>
      </c>
      <c r="L221" s="12" t="s">
        <v>2937</v>
      </c>
      <c r="M221" s="12" t="s">
        <v>2938</v>
      </c>
      <c r="N221" s="12" t="s">
        <v>2956</v>
      </c>
      <c r="O221" s="12" t="s">
        <v>2957</v>
      </c>
      <c r="P221" s="12" t="s">
        <v>1652</v>
      </c>
      <c r="Q221" s="12" t="s">
        <v>1665</v>
      </c>
      <c r="R221" s="12" t="s">
        <v>1671</v>
      </c>
      <c r="S221" s="12" t="s">
        <v>1723</v>
      </c>
      <c r="T221" s="12" t="s">
        <v>1884</v>
      </c>
    </row>
    <row r="222" spans="1:20" x14ac:dyDescent="0.25">
      <c r="A222" s="12" t="s">
        <v>1320</v>
      </c>
      <c r="B222" s="12" t="s">
        <v>746</v>
      </c>
      <c r="C222" s="12" t="s">
        <v>1037</v>
      </c>
      <c r="D222" s="12" t="s">
        <v>8</v>
      </c>
      <c r="E222" s="12" t="s">
        <v>15</v>
      </c>
      <c r="F222" s="12" t="s">
        <v>913</v>
      </c>
      <c r="G222" s="12" t="s">
        <v>398</v>
      </c>
      <c r="H222" s="12" t="s">
        <v>1483</v>
      </c>
      <c r="I222" s="12" t="s">
        <v>249</v>
      </c>
      <c r="J222" s="12" t="s">
        <v>1483</v>
      </c>
      <c r="K222" s="12" t="s">
        <v>249</v>
      </c>
      <c r="L222" s="12" t="s">
        <v>2937</v>
      </c>
      <c r="M222" s="12" t="s">
        <v>2938</v>
      </c>
      <c r="N222" s="12" t="s">
        <v>2958</v>
      </c>
      <c r="O222" s="12" t="s">
        <v>2959</v>
      </c>
      <c r="P222" s="12" t="s">
        <v>1652</v>
      </c>
      <c r="Q222" s="12" t="s">
        <v>1661</v>
      </c>
      <c r="R222" s="12" t="s">
        <v>1671</v>
      </c>
      <c r="S222" s="12" t="s">
        <v>1723</v>
      </c>
      <c r="T222" s="12" t="s">
        <v>1861</v>
      </c>
    </row>
    <row r="223" spans="1:20" x14ac:dyDescent="0.25">
      <c r="A223" s="12" t="s">
        <v>1320</v>
      </c>
      <c r="B223" s="12" t="s">
        <v>813</v>
      </c>
      <c r="C223" s="12" t="s">
        <v>1038</v>
      </c>
      <c r="D223" s="12" t="s">
        <v>4</v>
      </c>
      <c r="E223" s="12" t="s">
        <v>11</v>
      </c>
      <c r="F223" s="12" t="s">
        <v>927</v>
      </c>
      <c r="G223" s="12" t="s">
        <v>397</v>
      </c>
      <c r="H223" s="12" t="s">
        <v>1483</v>
      </c>
      <c r="I223" s="12" t="s">
        <v>30</v>
      </c>
      <c r="J223" s="12" t="s">
        <v>1483</v>
      </c>
      <c r="K223" s="12" t="s">
        <v>30</v>
      </c>
      <c r="L223" s="12" t="s">
        <v>2937</v>
      </c>
      <c r="M223" s="12" t="s">
        <v>2938</v>
      </c>
      <c r="N223" s="12" t="s">
        <v>2958</v>
      </c>
      <c r="O223" s="12" t="s">
        <v>2959</v>
      </c>
      <c r="P223" s="12" t="s">
        <v>1652</v>
      </c>
      <c r="Q223" s="12" t="s">
        <v>1663</v>
      </c>
      <c r="R223" s="12" t="s">
        <v>1671</v>
      </c>
      <c r="S223" s="12" t="s">
        <v>1723</v>
      </c>
      <c r="T223" s="12" t="s">
        <v>1885</v>
      </c>
    </row>
    <row r="224" spans="1:20" x14ac:dyDescent="0.25">
      <c r="A224" s="12" t="s">
        <v>1320</v>
      </c>
      <c r="B224" s="12" t="s">
        <v>659</v>
      </c>
      <c r="C224" s="12" t="s">
        <v>1039</v>
      </c>
      <c r="D224" s="12" t="s">
        <v>6</v>
      </c>
      <c r="E224" s="12" t="s">
        <v>10</v>
      </c>
      <c r="F224" s="12" t="s">
        <v>913</v>
      </c>
      <c r="G224" s="12" t="s">
        <v>398</v>
      </c>
      <c r="H224" s="12" t="s">
        <v>673</v>
      </c>
      <c r="I224" s="12" t="s">
        <v>233</v>
      </c>
      <c r="J224" s="12" t="s">
        <v>1000</v>
      </c>
      <c r="K224" s="12" t="s">
        <v>1040</v>
      </c>
      <c r="L224" s="12" t="s">
        <v>2937</v>
      </c>
      <c r="M224" s="12" t="s">
        <v>2938</v>
      </c>
      <c r="N224" s="12" t="s">
        <v>2958</v>
      </c>
      <c r="O224" s="12" t="s">
        <v>2959</v>
      </c>
      <c r="P224" s="12" t="s">
        <v>1652</v>
      </c>
      <c r="Q224" s="12" t="s">
        <v>1665</v>
      </c>
      <c r="R224" s="12" t="s">
        <v>1671</v>
      </c>
      <c r="S224" s="12" t="s">
        <v>1723</v>
      </c>
      <c r="T224" s="12" t="s">
        <v>1886</v>
      </c>
    </row>
    <row r="225" spans="1:20" x14ac:dyDescent="0.25">
      <c r="A225" s="12" t="s">
        <v>1320</v>
      </c>
      <c r="B225" s="12" t="s">
        <v>695</v>
      </c>
      <c r="C225" s="12" t="s">
        <v>1041</v>
      </c>
      <c r="D225" s="12" t="s">
        <v>7</v>
      </c>
      <c r="E225" s="12" t="s">
        <v>17</v>
      </c>
      <c r="F225" s="12" t="s">
        <v>880</v>
      </c>
      <c r="G225" s="12" t="s">
        <v>814</v>
      </c>
      <c r="H225" s="12" t="s">
        <v>721</v>
      </c>
      <c r="I225" s="12" t="s">
        <v>296</v>
      </c>
      <c r="J225" s="12" t="s">
        <v>1012</v>
      </c>
      <c r="K225" s="12" t="s">
        <v>294</v>
      </c>
      <c r="L225" s="12" t="s">
        <v>2937</v>
      </c>
      <c r="M225" s="12" t="s">
        <v>2938</v>
      </c>
      <c r="N225" s="12" t="s">
        <v>2958</v>
      </c>
      <c r="O225" s="12" t="s">
        <v>2959</v>
      </c>
      <c r="P225" s="12" t="s">
        <v>1652</v>
      </c>
      <c r="Q225" s="12" t="s">
        <v>1664</v>
      </c>
      <c r="R225" s="12" t="s">
        <v>1671</v>
      </c>
      <c r="S225" s="12" t="s">
        <v>1723</v>
      </c>
      <c r="T225" s="12" t="s">
        <v>1887</v>
      </c>
    </row>
    <row r="226" spans="1:20" x14ac:dyDescent="0.25">
      <c r="A226" s="12" t="s">
        <v>1320</v>
      </c>
      <c r="B226" s="12" t="s">
        <v>672</v>
      </c>
      <c r="C226" s="12" t="s">
        <v>1042</v>
      </c>
      <c r="D226" s="12" t="s">
        <v>7</v>
      </c>
      <c r="E226" s="12" t="s">
        <v>17</v>
      </c>
      <c r="F226" s="12" t="s">
        <v>880</v>
      </c>
      <c r="G226" s="12" t="s">
        <v>814</v>
      </c>
      <c r="H226" s="12" t="s">
        <v>721</v>
      </c>
      <c r="I226" s="12" t="s">
        <v>312</v>
      </c>
      <c r="J226" s="12" t="s">
        <v>1012</v>
      </c>
      <c r="K226" s="12" t="s">
        <v>291</v>
      </c>
      <c r="L226" s="12" t="s">
        <v>2937</v>
      </c>
      <c r="M226" s="12" t="s">
        <v>2938</v>
      </c>
      <c r="N226" s="12" t="s">
        <v>2958</v>
      </c>
      <c r="O226" s="12" t="s">
        <v>2959</v>
      </c>
      <c r="P226" s="12" t="s">
        <v>1652</v>
      </c>
      <c r="Q226" s="12" t="s">
        <v>1664</v>
      </c>
      <c r="R226" s="12" t="s">
        <v>1671</v>
      </c>
      <c r="S226" s="12" t="s">
        <v>1723</v>
      </c>
      <c r="T226" s="12" t="s">
        <v>643</v>
      </c>
    </row>
    <row r="227" spans="1:20" x14ac:dyDescent="0.25">
      <c r="A227" s="12" t="s">
        <v>1320</v>
      </c>
      <c r="B227" s="12" t="s">
        <v>799</v>
      </c>
      <c r="C227" s="12" t="s">
        <v>1043</v>
      </c>
      <c r="D227" s="12" t="s">
        <v>7</v>
      </c>
      <c r="E227" s="12" t="s">
        <v>9</v>
      </c>
      <c r="F227" s="12" t="s">
        <v>913</v>
      </c>
      <c r="G227" s="12" t="s">
        <v>397</v>
      </c>
      <c r="H227" s="12" t="s">
        <v>698</v>
      </c>
      <c r="I227" s="12" t="s">
        <v>1002</v>
      </c>
      <c r="J227" s="12" t="s">
        <v>364</v>
      </c>
      <c r="K227" s="12" t="s">
        <v>1032</v>
      </c>
      <c r="L227" s="12" t="s">
        <v>2937</v>
      </c>
      <c r="M227" s="12" t="s">
        <v>2938</v>
      </c>
      <c r="N227" s="12" t="s">
        <v>2958</v>
      </c>
      <c r="O227" s="12" t="s">
        <v>2959</v>
      </c>
      <c r="P227" s="12" t="s">
        <v>1652</v>
      </c>
      <c r="Q227" s="12" t="s">
        <v>1662</v>
      </c>
      <c r="R227" s="12" t="s">
        <v>1671</v>
      </c>
      <c r="S227" s="12" t="s">
        <v>1723</v>
      </c>
      <c r="T227" s="12" t="s">
        <v>1888</v>
      </c>
    </row>
    <row r="228" spans="1:20" x14ac:dyDescent="0.25">
      <c r="A228" s="12" t="s">
        <v>1320</v>
      </c>
      <c r="B228" s="12" t="s">
        <v>715</v>
      </c>
      <c r="C228" s="12" t="s">
        <v>1044</v>
      </c>
      <c r="D228" s="12" t="s">
        <v>6</v>
      </c>
      <c r="E228" s="12" t="s">
        <v>13</v>
      </c>
      <c r="F228" s="12" t="s">
        <v>913</v>
      </c>
      <c r="G228" s="12" t="s">
        <v>398</v>
      </c>
      <c r="H228" s="12" t="s">
        <v>1483</v>
      </c>
      <c r="I228" s="12" t="s">
        <v>1045</v>
      </c>
      <c r="J228" s="12" t="s">
        <v>1483</v>
      </c>
      <c r="K228" s="12" t="s">
        <v>1045</v>
      </c>
      <c r="L228" s="12" t="s">
        <v>2937</v>
      </c>
      <c r="M228" s="12" t="s">
        <v>2938</v>
      </c>
      <c r="N228" s="12" t="s">
        <v>2958</v>
      </c>
      <c r="O228" s="12" t="s">
        <v>2959</v>
      </c>
      <c r="P228" s="12" t="s">
        <v>1652</v>
      </c>
      <c r="Q228" s="12" t="s">
        <v>1666</v>
      </c>
      <c r="R228" s="12" t="s">
        <v>1671</v>
      </c>
      <c r="S228" s="12" t="s">
        <v>1723</v>
      </c>
      <c r="T228" s="12" t="s">
        <v>1888</v>
      </c>
    </row>
    <row r="229" spans="1:20" x14ac:dyDescent="0.25">
      <c r="A229" s="12" t="s">
        <v>1320</v>
      </c>
      <c r="B229" s="12" t="s">
        <v>725</v>
      </c>
      <c r="C229" s="12" t="s">
        <v>1046</v>
      </c>
      <c r="D229" s="12" t="s">
        <v>6</v>
      </c>
      <c r="E229" s="12" t="s">
        <v>10</v>
      </c>
      <c r="F229" s="12" t="s">
        <v>913</v>
      </c>
      <c r="G229" s="12" t="s">
        <v>398</v>
      </c>
      <c r="H229" s="12" t="s">
        <v>673</v>
      </c>
      <c r="I229" s="12" t="s">
        <v>1045</v>
      </c>
      <c r="J229" s="12" t="s">
        <v>1000</v>
      </c>
      <c r="K229" s="12" t="s">
        <v>115</v>
      </c>
      <c r="L229" s="12" t="s">
        <v>2937</v>
      </c>
      <c r="M229" s="12" t="s">
        <v>2938</v>
      </c>
      <c r="N229" s="12" t="s">
        <v>2958</v>
      </c>
      <c r="O229" s="12" t="s">
        <v>2959</v>
      </c>
      <c r="P229" s="12" t="s">
        <v>1652</v>
      </c>
      <c r="Q229" s="12" t="s">
        <v>1665</v>
      </c>
      <c r="R229" s="12" t="s">
        <v>1671</v>
      </c>
      <c r="S229" s="12" t="s">
        <v>1723</v>
      </c>
      <c r="T229" s="12" t="s">
        <v>1889</v>
      </c>
    </row>
    <row r="230" spans="1:20" x14ac:dyDescent="0.25">
      <c r="A230" s="12" t="s">
        <v>1320</v>
      </c>
      <c r="B230" s="12" t="s">
        <v>819</v>
      </c>
      <c r="C230" s="12" t="s">
        <v>1047</v>
      </c>
      <c r="D230" s="12" t="s">
        <v>7</v>
      </c>
      <c r="E230" s="12" t="s">
        <v>9</v>
      </c>
      <c r="F230" s="12" t="s">
        <v>913</v>
      </c>
      <c r="G230" s="12" t="s">
        <v>397</v>
      </c>
      <c r="H230" s="12" t="s">
        <v>698</v>
      </c>
      <c r="I230" s="12" t="s">
        <v>371</v>
      </c>
      <c r="J230" s="12" t="s">
        <v>364</v>
      </c>
      <c r="K230" s="12" t="s">
        <v>1048</v>
      </c>
      <c r="L230" s="12" t="s">
        <v>2937</v>
      </c>
      <c r="M230" s="12" t="s">
        <v>2938</v>
      </c>
      <c r="N230" s="12" t="s">
        <v>2958</v>
      </c>
      <c r="O230" s="12" t="s">
        <v>2959</v>
      </c>
      <c r="P230" s="12" t="s">
        <v>1652</v>
      </c>
      <c r="Q230" s="12" t="s">
        <v>1662</v>
      </c>
      <c r="R230" s="12" t="s">
        <v>1671</v>
      </c>
      <c r="S230" s="12" t="s">
        <v>1723</v>
      </c>
      <c r="T230" s="12" t="s">
        <v>1890</v>
      </c>
    </row>
    <row r="231" spans="1:20" x14ac:dyDescent="0.25">
      <c r="A231" s="12" t="s">
        <v>1320</v>
      </c>
      <c r="B231" s="12" t="s">
        <v>670</v>
      </c>
      <c r="C231" s="12" t="s">
        <v>1049</v>
      </c>
      <c r="D231" s="12" t="s">
        <v>6</v>
      </c>
      <c r="E231" s="12" t="s">
        <v>10</v>
      </c>
      <c r="F231" s="12" t="s">
        <v>913</v>
      </c>
      <c r="G231" s="12" t="s">
        <v>398</v>
      </c>
      <c r="H231" s="12" t="s">
        <v>673</v>
      </c>
      <c r="I231" s="12" t="s">
        <v>1032</v>
      </c>
      <c r="J231" s="12" t="s">
        <v>1050</v>
      </c>
      <c r="K231" s="12" t="s">
        <v>115</v>
      </c>
      <c r="L231" s="12" t="s">
        <v>2937</v>
      </c>
      <c r="M231" s="12" t="s">
        <v>2938</v>
      </c>
      <c r="N231" s="12" t="s">
        <v>2958</v>
      </c>
      <c r="O231" s="12" t="s">
        <v>2959</v>
      </c>
      <c r="P231" s="12" t="s">
        <v>1652</v>
      </c>
      <c r="Q231" s="12" t="s">
        <v>1665</v>
      </c>
      <c r="R231" s="12" t="s">
        <v>1671</v>
      </c>
      <c r="S231" s="12" t="s">
        <v>1723</v>
      </c>
      <c r="T231" s="12" t="s">
        <v>1891</v>
      </c>
    </row>
    <row r="232" spans="1:20" x14ac:dyDescent="0.25">
      <c r="A232" s="12" t="s">
        <v>1320</v>
      </c>
      <c r="B232" s="12" t="s">
        <v>693</v>
      </c>
      <c r="C232" s="12" t="s">
        <v>1051</v>
      </c>
      <c r="D232" s="12" t="s">
        <v>7</v>
      </c>
      <c r="E232" s="12" t="s">
        <v>11</v>
      </c>
      <c r="F232" s="12" t="s">
        <v>913</v>
      </c>
      <c r="G232" s="12" t="s">
        <v>397</v>
      </c>
      <c r="H232" s="12" t="s">
        <v>673</v>
      </c>
      <c r="I232" s="12" t="s">
        <v>371</v>
      </c>
      <c r="J232" s="12" t="s">
        <v>364</v>
      </c>
      <c r="K232" s="12" t="s">
        <v>1048</v>
      </c>
      <c r="L232" s="12" t="s">
        <v>2937</v>
      </c>
      <c r="M232" s="12" t="s">
        <v>2938</v>
      </c>
      <c r="N232" s="12" t="s">
        <v>2958</v>
      </c>
      <c r="O232" s="12" t="s">
        <v>2959</v>
      </c>
      <c r="P232" s="12" t="s">
        <v>1652</v>
      </c>
      <c r="Q232" s="12" t="s">
        <v>1663</v>
      </c>
      <c r="R232" s="12" t="s">
        <v>1671</v>
      </c>
      <c r="S232" s="12" t="s">
        <v>1723</v>
      </c>
      <c r="T232" s="12" t="s">
        <v>1892</v>
      </c>
    </row>
    <row r="233" spans="1:20" x14ac:dyDescent="0.25">
      <c r="A233" s="12" t="s">
        <v>1320</v>
      </c>
      <c r="B233" s="12" t="s">
        <v>817</v>
      </c>
      <c r="C233" s="12" t="s">
        <v>1052</v>
      </c>
      <c r="D233" s="12" t="s">
        <v>6</v>
      </c>
      <c r="E233" s="12" t="s">
        <v>13</v>
      </c>
      <c r="F233" s="12" t="s">
        <v>913</v>
      </c>
      <c r="G233" s="12" t="s">
        <v>398</v>
      </c>
      <c r="H233" s="12" t="s">
        <v>1483</v>
      </c>
      <c r="I233" s="12" t="s">
        <v>1032</v>
      </c>
      <c r="J233" s="12" t="s">
        <v>1483</v>
      </c>
      <c r="K233" s="12" t="s">
        <v>1032</v>
      </c>
      <c r="L233" s="12" t="s">
        <v>2937</v>
      </c>
      <c r="M233" s="12" t="s">
        <v>2938</v>
      </c>
      <c r="N233" s="12" t="s">
        <v>2958</v>
      </c>
      <c r="O233" s="12" t="s">
        <v>2959</v>
      </c>
      <c r="P233" s="12" t="s">
        <v>1652</v>
      </c>
      <c r="Q233" s="12" t="s">
        <v>1666</v>
      </c>
      <c r="R233" s="12" t="s">
        <v>1671</v>
      </c>
      <c r="S233" s="12" t="s">
        <v>1723</v>
      </c>
      <c r="T233" s="12" t="s">
        <v>1893</v>
      </c>
    </row>
    <row r="234" spans="1:20" x14ac:dyDescent="0.25">
      <c r="A234" s="12" t="s">
        <v>1320</v>
      </c>
      <c r="B234" s="12" t="s">
        <v>807</v>
      </c>
      <c r="C234" s="12" t="s">
        <v>1053</v>
      </c>
      <c r="D234" s="12" t="s">
        <v>6</v>
      </c>
      <c r="E234" s="12" t="s">
        <v>12</v>
      </c>
      <c r="F234" s="12" t="s">
        <v>880</v>
      </c>
      <c r="G234" s="12" t="s">
        <v>398</v>
      </c>
      <c r="H234" s="12" t="s">
        <v>1483</v>
      </c>
      <c r="I234" s="12" t="s">
        <v>1032</v>
      </c>
      <c r="J234" s="12" t="s">
        <v>1483</v>
      </c>
      <c r="K234" s="12" t="s">
        <v>1032</v>
      </c>
      <c r="L234" s="12" t="s">
        <v>2937</v>
      </c>
      <c r="M234" s="12" t="s">
        <v>2938</v>
      </c>
      <c r="N234" s="12" t="s">
        <v>2958</v>
      </c>
      <c r="O234" s="12" t="s">
        <v>2959</v>
      </c>
      <c r="P234" s="12" t="s">
        <v>1652</v>
      </c>
      <c r="Q234" s="12" t="s">
        <v>1667</v>
      </c>
      <c r="R234" s="12" t="s">
        <v>1671</v>
      </c>
      <c r="S234" s="12" t="s">
        <v>1723</v>
      </c>
      <c r="T234" s="12" t="s">
        <v>1894</v>
      </c>
    </row>
    <row r="235" spans="1:20" x14ac:dyDescent="0.25">
      <c r="A235" s="12" t="s">
        <v>1320</v>
      </c>
      <c r="B235" s="12" t="s">
        <v>769</v>
      </c>
      <c r="C235" s="12" t="s">
        <v>1054</v>
      </c>
      <c r="D235" s="12" t="s">
        <v>7</v>
      </c>
      <c r="E235" s="12" t="s">
        <v>9</v>
      </c>
      <c r="F235" s="12" t="s">
        <v>913</v>
      </c>
      <c r="G235" s="12" t="s">
        <v>397</v>
      </c>
      <c r="H235" s="12" t="s">
        <v>698</v>
      </c>
      <c r="I235" s="12" t="s">
        <v>128</v>
      </c>
      <c r="J235" s="12" t="s">
        <v>364</v>
      </c>
      <c r="K235" s="12" t="s">
        <v>244</v>
      </c>
      <c r="L235" s="12" t="s">
        <v>2937</v>
      </c>
      <c r="M235" s="12" t="s">
        <v>2938</v>
      </c>
      <c r="N235" s="12" t="s">
        <v>2958</v>
      </c>
      <c r="O235" s="12" t="s">
        <v>2959</v>
      </c>
      <c r="P235" s="12" t="s">
        <v>1652</v>
      </c>
      <c r="Q235" s="12" t="s">
        <v>1662</v>
      </c>
      <c r="R235" s="12" t="s">
        <v>1671</v>
      </c>
      <c r="S235" s="12" t="s">
        <v>1723</v>
      </c>
      <c r="T235" s="12" t="s">
        <v>1895</v>
      </c>
    </row>
    <row r="236" spans="1:20" x14ac:dyDescent="0.25">
      <c r="A236" s="12" t="s">
        <v>1320</v>
      </c>
      <c r="B236" s="12" t="s">
        <v>731</v>
      </c>
      <c r="C236" s="12" t="s">
        <v>1055</v>
      </c>
      <c r="D236" s="12" t="s">
        <v>6</v>
      </c>
      <c r="E236" s="12" t="s">
        <v>10</v>
      </c>
      <c r="F236" s="12" t="s">
        <v>880</v>
      </c>
      <c r="G236" s="12" t="s">
        <v>398</v>
      </c>
      <c r="H236" s="12" t="s">
        <v>673</v>
      </c>
      <c r="I236" s="12" t="s">
        <v>320</v>
      </c>
      <c r="J236" s="12" t="s">
        <v>1017</v>
      </c>
      <c r="K236" s="12" t="s">
        <v>119</v>
      </c>
      <c r="L236" s="12" t="s">
        <v>2937</v>
      </c>
      <c r="M236" s="12" t="s">
        <v>2938</v>
      </c>
      <c r="N236" s="12" t="s">
        <v>2958</v>
      </c>
      <c r="O236" s="12" t="s">
        <v>2959</v>
      </c>
      <c r="P236" s="12" t="s">
        <v>1652</v>
      </c>
      <c r="Q236" s="12" t="s">
        <v>1665</v>
      </c>
      <c r="R236" s="12" t="s">
        <v>1671</v>
      </c>
      <c r="S236" s="12" t="s">
        <v>1723</v>
      </c>
      <c r="T236" s="12" t="s">
        <v>1891</v>
      </c>
    </row>
    <row r="237" spans="1:20" x14ac:dyDescent="0.25">
      <c r="A237" s="12" t="s">
        <v>1320</v>
      </c>
      <c r="B237" s="12" t="s">
        <v>797</v>
      </c>
      <c r="C237" s="12" t="s">
        <v>1056</v>
      </c>
      <c r="D237" s="12" t="s">
        <v>7</v>
      </c>
      <c r="E237" s="12" t="s">
        <v>11</v>
      </c>
      <c r="F237" s="12" t="s">
        <v>913</v>
      </c>
      <c r="G237" s="12" t="s">
        <v>397</v>
      </c>
      <c r="H237" s="12" t="s">
        <v>673</v>
      </c>
      <c r="I237" s="12" t="s">
        <v>371</v>
      </c>
      <c r="J237" s="12" t="s">
        <v>364</v>
      </c>
      <c r="K237" s="12" t="s">
        <v>1048</v>
      </c>
      <c r="L237" s="12" t="s">
        <v>2937</v>
      </c>
      <c r="M237" s="12" t="s">
        <v>2938</v>
      </c>
      <c r="N237" s="12" t="s">
        <v>2958</v>
      </c>
      <c r="O237" s="12" t="s">
        <v>2959</v>
      </c>
      <c r="P237" s="12" t="s">
        <v>1652</v>
      </c>
      <c r="Q237" s="12" t="s">
        <v>1663</v>
      </c>
      <c r="R237" s="12" t="s">
        <v>1671</v>
      </c>
      <c r="S237" s="12" t="s">
        <v>1723</v>
      </c>
      <c r="T237" s="12" t="s">
        <v>1892</v>
      </c>
    </row>
    <row r="238" spans="1:20" x14ac:dyDescent="0.25">
      <c r="A238" s="12" t="s">
        <v>1320</v>
      </c>
      <c r="B238" s="12" t="s">
        <v>677</v>
      </c>
      <c r="C238" s="12" t="s">
        <v>1057</v>
      </c>
      <c r="D238" s="12" t="s">
        <v>8</v>
      </c>
      <c r="E238" s="12" t="s">
        <v>9</v>
      </c>
      <c r="F238" s="12" t="s">
        <v>913</v>
      </c>
      <c r="G238" s="12" t="s">
        <v>398</v>
      </c>
      <c r="H238" s="12" t="s">
        <v>1483</v>
      </c>
      <c r="I238" s="12" t="s">
        <v>336</v>
      </c>
      <c r="J238" s="12" t="s">
        <v>1483</v>
      </c>
      <c r="K238" s="12" t="s">
        <v>336</v>
      </c>
      <c r="L238" s="12" t="s">
        <v>2937</v>
      </c>
      <c r="M238" s="12" t="s">
        <v>2938</v>
      </c>
      <c r="N238" s="12" t="s">
        <v>2960</v>
      </c>
      <c r="O238" s="12" t="s">
        <v>2961</v>
      </c>
      <c r="P238" s="12" t="s">
        <v>1652</v>
      </c>
      <c r="Q238" s="12" t="s">
        <v>1662</v>
      </c>
      <c r="R238" s="12" t="s">
        <v>1671</v>
      </c>
      <c r="S238" s="12" t="s">
        <v>1723</v>
      </c>
      <c r="T238" s="12" t="s">
        <v>1896</v>
      </c>
    </row>
    <row r="239" spans="1:20" x14ac:dyDescent="0.25">
      <c r="A239" s="12" t="s">
        <v>1320</v>
      </c>
      <c r="B239" s="12" t="s">
        <v>663</v>
      </c>
      <c r="C239" s="12" t="s">
        <v>1058</v>
      </c>
      <c r="D239" s="12" t="s">
        <v>8</v>
      </c>
      <c r="E239" s="12" t="s">
        <v>9</v>
      </c>
      <c r="F239" s="12" t="s">
        <v>913</v>
      </c>
      <c r="G239" s="12" t="s">
        <v>398</v>
      </c>
      <c r="H239" s="12" t="s">
        <v>698</v>
      </c>
      <c r="I239" s="12" t="s">
        <v>336</v>
      </c>
      <c r="J239" s="12" t="s">
        <v>897</v>
      </c>
      <c r="K239" s="12" t="s">
        <v>1040</v>
      </c>
      <c r="L239" s="12" t="s">
        <v>2937</v>
      </c>
      <c r="M239" s="12" t="s">
        <v>2938</v>
      </c>
      <c r="N239" s="12" t="s">
        <v>2960</v>
      </c>
      <c r="O239" s="12" t="s">
        <v>2961</v>
      </c>
      <c r="P239" s="12" t="s">
        <v>1652</v>
      </c>
      <c r="Q239" s="12" t="s">
        <v>1662</v>
      </c>
      <c r="R239" s="12" t="s">
        <v>1671</v>
      </c>
      <c r="S239" s="12" t="s">
        <v>1723</v>
      </c>
      <c r="T239" s="12" t="s">
        <v>1896</v>
      </c>
    </row>
    <row r="240" spans="1:20" x14ac:dyDescent="0.25">
      <c r="A240" s="12" t="s">
        <v>1320</v>
      </c>
      <c r="B240" s="12" t="s">
        <v>783</v>
      </c>
      <c r="C240" s="12" t="s">
        <v>1059</v>
      </c>
      <c r="D240" s="12" t="s">
        <v>4</v>
      </c>
      <c r="E240" s="12" t="s">
        <v>17</v>
      </c>
      <c r="F240" s="12" t="s">
        <v>913</v>
      </c>
      <c r="G240" s="12" t="s">
        <v>398</v>
      </c>
      <c r="H240" s="12" t="s">
        <v>1483</v>
      </c>
      <c r="I240" s="12" t="s">
        <v>249</v>
      </c>
      <c r="J240" s="12" t="s">
        <v>1483</v>
      </c>
      <c r="K240" s="12" t="s">
        <v>249</v>
      </c>
      <c r="L240" s="12" t="s">
        <v>2937</v>
      </c>
      <c r="M240" s="12" t="s">
        <v>2938</v>
      </c>
      <c r="N240" s="12" t="s">
        <v>2960</v>
      </c>
      <c r="O240" s="12" t="s">
        <v>2961</v>
      </c>
      <c r="P240" s="12" t="s">
        <v>1652</v>
      </c>
      <c r="Q240" s="12" t="s">
        <v>1664</v>
      </c>
      <c r="R240" s="12" t="s">
        <v>1671</v>
      </c>
      <c r="S240" s="12" t="s">
        <v>1723</v>
      </c>
      <c r="T240" s="12" t="s">
        <v>1897</v>
      </c>
    </row>
    <row r="241" spans="1:20" x14ac:dyDescent="0.25">
      <c r="A241" s="12" t="s">
        <v>1320</v>
      </c>
      <c r="B241" s="12" t="s">
        <v>763</v>
      </c>
      <c r="C241" s="12" t="s">
        <v>1060</v>
      </c>
      <c r="D241" s="12" t="s">
        <v>7</v>
      </c>
      <c r="E241" s="12" t="s">
        <v>15</v>
      </c>
      <c r="F241" s="12" t="s">
        <v>913</v>
      </c>
      <c r="G241" s="12" t="s">
        <v>787</v>
      </c>
      <c r="H241" s="12" t="s">
        <v>1483</v>
      </c>
      <c r="I241" s="12" t="s">
        <v>893</v>
      </c>
      <c r="J241" s="12" t="s">
        <v>1483</v>
      </c>
      <c r="K241" s="12" t="s">
        <v>893</v>
      </c>
      <c r="L241" s="12" t="s">
        <v>2937</v>
      </c>
      <c r="M241" s="12" t="s">
        <v>2938</v>
      </c>
      <c r="N241" s="12" t="s">
        <v>2960</v>
      </c>
      <c r="O241" s="12" t="s">
        <v>2961</v>
      </c>
      <c r="P241" s="12" t="s">
        <v>1652</v>
      </c>
      <c r="Q241" s="12" t="s">
        <v>1661</v>
      </c>
      <c r="R241" s="12" t="s">
        <v>1671</v>
      </c>
      <c r="S241" s="12" t="s">
        <v>1723</v>
      </c>
      <c r="T241" s="12" t="s">
        <v>1898</v>
      </c>
    </row>
    <row r="242" spans="1:20" x14ac:dyDescent="0.25">
      <c r="A242" s="12" t="s">
        <v>1320</v>
      </c>
      <c r="B242" s="12" t="s">
        <v>822</v>
      </c>
      <c r="C242" s="12" t="s">
        <v>1061</v>
      </c>
      <c r="D242" s="12" t="s">
        <v>8</v>
      </c>
      <c r="E242" s="12" t="s">
        <v>11</v>
      </c>
      <c r="F242" s="12" t="s">
        <v>927</v>
      </c>
      <c r="G242" s="12" t="s">
        <v>397</v>
      </c>
      <c r="H242" s="12" t="s">
        <v>1483</v>
      </c>
      <c r="I242" s="12" t="s">
        <v>55</v>
      </c>
      <c r="J242" s="12" t="s">
        <v>1483</v>
      </c>
      <c r="K242" s="12" t="s">
        <v>55</v>
      </c>
      <c r="L242" s="12" t="s">
        <v>2937</v>
      </c>
      <c r="M242" s="12" t="s">
        <v>2938</v>
      </c>
      <c r="N242" s="12" t="s">
        <v>2962</v>
      </c>
      <c r="O242" s="12" t="s">
        <v>2963</v>
      </c>
      <c r="P242" s="12" t="s">
        <v>1652</v>
      </c>
      <c r="Q242" s="12" t="s">
        <v>1663</v>
      </c>
      <c r="R242" s="12" t="s">
        <v>1671</v>
      </c>
      <c r="S242" s="12" t="s">
        <v>1723</v>
      </c>
      <c r="T242" s="12" t="s">
        <v>1899</v>
      </c>
    </row>
    <row r="243" spans="1:20" x14ac:dyDescent="0.25">
      <c r="A243" s="12" t="s">
        <v>1320</v>
      </c>
      <c r="B243" s="12" t="s">
        <v>741</v>
      </c>
      <c r="C243" s="12" t="s">
        <v>1062</v>
      </c>
      <c r="D243" s="12" t="s">
        <v>4</v>
      </c>
      <c r="E243" s="12" t="s">
        <v>13</v>
      </c>
      <c r="F243" s="12" t="s">
        <v>927</v>
      </c>
      <c r="G243" s="12" t="s">
        <v>397</v>
      </c>
      <c r="H243" s="12" t="s">
        <v>1483</v>
      </c>
      <c r="I243" s="12" t="s">
        <v>55</v>
      </c>
      <c r="J243" s="12" t="s">
        <v>1483</v>
      </c>
      <c r="K243" s="12" t="s">
        <v>55</v>
      </c>
      <c r="L243" s="12" t="s">
        <v>2937</v>
      </c>
      <c r="M243" s="12" t="s">
        <v>2938</v>
      </c>
      <c r="N243" s="12" t="s">
        <v>2962</v>
      </c>
      <c r="O243" s="12" t="s">
        <v>2963</v>
      </c>
      <c r="P243" s="12" t="s">
        <v>1652</v>
      </c>
      <c r="Q243" s="12" t="s">
        <v>1666</v>
      </c>
      <c r="R243" s="12" t="s">
        <v>1671</v>
      </c>
      <c r="S243" s="12" t="s">
        <v>1723</v>
      </c>
      <c r="T243" s="12" t="s">
        <v>1900</v>
      </c>
    </row>
    <row r="244" spans="1:20" x14ac:dyDescent="0.25">
      <c r="A244" s="12" t="s">
        <v>1320</v>
      </c>
      <c r="B244" s="12" t="s">
        <v>826</v>
      </c>
      <c r="C244" s="12" t="s">
        <v>1063</v>
      </c>
      <c r="D244" s="12" t="s">
        <v>6</v>
      </c>
      <c r="E244" s="12" t="s">
        <v>13</v>
      </c>
      <c r="F244" s="12" t="s">
        <v>913</v>
      </c>
      <c r="G244" s="12" t="s">
        <v>398</v>
      </c>
      <c r="H244" s="12" t="s">
        <v>1483</v>
      </c>
      <c r="I244" s="12" t="s">
        <v>944</v>
      </c>
      <c r="J244" s="12" t="s">
        <v>1483</v>
      </c>
      <c r="K244" s="12" t="s">
        <v>944</v>
      </c>
      <c r="L244" s="12" t="s">
        <v>2937</v>
      </c>
      <c r="M244" s="12" t="s">
        <v>2938</v>
      </c>
      <c r="N244" s="12" t="s">
        <v>2962</v>
      </c>
      <c r="O244" s="12" t="s">
        <v>2963</v>
      </c>
      <c r="P244" s="12" t="s">
        <v>1652</v>
      </c>
      <c r="Q244" s="12" t="s">
        <v>1666</v>
      </c>
      <c r="R244" s="12" t="s">
        <v>1671</v>
      </c>
      <c r="S244" s="12" t="s">
        <v>1723</v>
      </c>
      <c r="T244" s="12" t="s">
        <v>396</v>
      </c>
    </row>
    <row r="245" spans="1:20" x14ac:dyDescent="0.25">
      <c r="A245" s="12" t="s">
        <v>1320</v>
      </c>
      <c r="B245" s="12" t="s">
        <v>802</v>
      </c>
      <c r="C245" s="12" t="s">
        <v>1064</v>
      </c>
      <c r="D245" s="12" t="s">
        <v>7</v>
      </c>
      <c r="E245" s="12" t="s">
        <v>11</v>
      </c>
      <c r="F245" s="12" t="s">
        <v>913</v>
      </c>
      <c r="G245" s="12" t="s">
        <v>398</v>
      </c>
      <c r="H245" s="12" t="s">
        <v>1483</v>
      </c>
      <c r="I245" s="12" t="s">
        <v>893</v>
      </c>
      <c r="J245" s="12" t="s">
        <v>1483</v>
      </c>
      <c r="K245" s="12" t="s">
        <v>893</v>
      </c>
      <c r="L245" s="12" t="s">
        <v>2937</v>
      </c>
      <c r="M245" s="12" t="s">
        <v>2938</v>
      </c>
      <c r="N245" s="12" t="s">
        <v>2962</v>
      </c>
      <c r="O245" s="12" t="s">
        <v>2963</v>
      </c>
      <c r="P245" s="12" t="s">
        <v>1652</v>
      </c>
      <c r="Q245" s="12" t="s">
        <v>1663</v>
      </c>
      <c r="R245" s="12" t="s">
        <v>1671</v>
      </c>
      <c r="S245" s="12" t="s">
        <v>1723</v>
      </c>
      <c r="T245" s="12" t="s">
        <v>1846</v>
      </c>
    </row>
    <row r="246" spans="1:20" x14ac:dyDescent="0.25">
      <c r="A246" s="12" t="s">
        <v>1320</v>
      </c>
      <c r="B246" s="12" t="s">
        <v>745</v>
      </c>
      <c r="C246" s="12" t="s">
        <v>1065</v>
      </c>
      <c r="D246" s="12" t="s">
        <v>7</v>
      </c>
      <c r="E246" s="12" t="s">
        <v>15</v>
      </c>
      <c r="F246" s="12" t="s">
        <v>913</v>
      </c>
      <c r="G246" s="12" t="s">
        <v>398</v>
      </c>
      <c r="H246" s="12" t="s">
        <v>1483</v>
      </c>
      <c r="I246" s="12" t="s">
        <v>885</v>
      </c>
      <c r="J246" s="12" t="s">
        <v>1483</v>
      </c>
      <c r="K246" s="12" t="s">
        <v>885</v>
      </c>
      <c r="L246" s="12" t="s">
        <v>2937</v>
      </c>
      <c r="M246" s="12" t="s">
        <v>2938</v>
      </c>
      <c r="N246" s="12" t="s">
        <v>2962</v>
      </c>
      <c r="O246" s="12" t="s">
        <v>2963</v>
      </c>
      <c r="P246" s="12" t="s">
        <v>1652</v>
      </c>
      <c r="Q246" s="12" t="s">
        <v>1661</v>
      </c>
      <c r="R246" s="12" t="s">
        <v>1671</v>
      </c>
      <c r="S246" s="12" t="s">
        <v>1723</v>
      </c>
      <c r="T246" s="12" t="s">
        <v>1901</v>
      </c>
    </row>
    <row r="247" spans="1:20" x14ac:dyDescent="0.25">
      <c r="A247" s="12" t="s">
        <v>1320</v>
      </c>
      <c r="B247" s="12" t="s">
        <v>786</v>
      </c>
      <c r="C247" s="12" t="s">
        <v>1066</v>
      </c>
      <c r="D247" s="12" t="s">
        <v>6</v>
      </c>
      <c r="E247" s="12" t="s">
        <v>13</v>
      </c>
      <c r="F247" s="12" t="s">
        <v>913</v>
      </c>
      <c r="G247" s="12" t="s">
        <v>398</v>
      </c>
      <c r="H247" s="12" t="s">
        <v>1483</v>
      </c>
      <c r="I247" s="12" t="s">
        <v>1010</v>
      </c>
      <c r="J247" s="12" t="s">
        <v>1483</v>
      </c>
      <c r="K247" s="12" t="s">
        <v>1010</v>
      </c>
      <c r="L247" s="12" t="s">
        <v>2937</v>
      </c>
      <c r="M247" s="12" t="s">
        <v>2938</v>
      </c>
      <c r="N247" s="12" t="s">
        <v>2962</v>
      </c>
      <c r="O247" s="12" t="s">
        <v>2963</v>
      </c>
      <c r="P247" s="12" t="s">
        <v>1652</v>
      </c>
      <c r="Q247" s="12" t="s">
        <v>1666</v>
      </c>
      <c r="R247" s="12" t="s">
        <v>1671</v>
      </c>
      <c r="S247" s="12" t="s">
        <v>1723</v>
      </c>
      <c r="T247" s="12" t="s">
        <v>1902</v>
      </c>
    </row>
    <row r="248" spans="1:20" x14ac:dyDescent="0.25">
      <c r="A248" s="12" t="s">
        <v>1320</v>
      </c>
      <c r="B248" s="12" t="s">
        <v>823</v>
      </c>
      <c r="C248" s="12" t="s">
        <v>1067</v>
      </c>
      <c r="D248" s="12" t="s">
        <v>6</v>
      </c>
      <c r="E248" s="12" t="s">
        <v>10</v>
      </c>
      <c r="F248" s="12" t="s">
        <v>913</v>
      </c>
      <c r="G248" s="12" t="s">
        <v>398</v>
      </c>
      <c r="H248" s="12" t="s">
        <v>1483</v>
      </c>
      <c r="I248" s="12" t="s">
        <v>906</v>
      </c>
      <c r="J248" s="12" t="s">
        <v>1483</v>
      </c>
      <c r="K248" s="12" t="s">
        <v>906</v>
      </c>
      <c r="L248" s="12" t="s">
        <v>2937</v>
      </c>
      <c r="M248" s="12" t="s">
        <v>2938</v>
      </c>
      <c r="N248" s="12" t="s">
        <v>2962</v>
      </c>
      <c r="O248" s="12" t="s">
        <v>2963</v>
      </c>
      <c r="P248" s="12" t="s">
        <v>1652</v>
      </c>
      <c r="Q248" s="12" t="s">
        <v>1665</v>
      </c>
      <c r="R248" s="12" t="s">
        <v>1671</v>
      </c>
      <c r="S248" s="12" t="s">
        <v>1723</v>
      </c>
      <c r="T248" s="12" t="s">
        <v>396</v>
      </c>
    </row>
    <row r="249" spans="1:20" x14ac:dyDescent="0.25">
      <c r="A249" s="12" t="s">
        <v>1320</v>
      </c>
      <c r="B249" s="12" t="s">
        <v>818</v>
      </c>
      <c r="C249" s="12" t="s">
        <v>1068</v>
      </c>
      <c r="D249" s="12" t="s">
        <v>7</v>
      </c>
      <c r="E249" s="12" t="s">
        <v>9</v>
      </c>
      <c r="F249" s="12" t="s">
        <v>913</v>
      </c>
      <c r="G249" s="12" t="s">
        <v>398</v>
      </c>
      <c r="H249" s="12" t="s">
        <v>1483</v>
      </c>
      <c r="I249" s="12" t="s">
        <v>944</v>
      </c>
      <c r="J249" s="12" t="s">
        <v>1483</v>
      </c>
      <c r="K249" s="12" t="s">
        <v>944</v>
      </c>
      <c r="L249" s="12" t="s">
        <v>2937</v>
      </c>
      <c r="M249" s="12" t="s">
        <v>2938</v>
      </c>
      <c r="N249" s="12" t="s">
        <v>2962</v>
      </c>
      <c r="O249" s="12" t="s">
        <v>2963</v>
      </c>
      <c r="P249" s="12" t="s">
        <v>1652</v>
      </c>
      <c r="Q249" s="12" t="s">
        <v>1662</v>
      </c>
      <c r="R249" s="12" t="s">
        <v>1671</v>
      </c>
      <c r="S249" s="12" t="s">
        <v>1723</v>
      </c>
      <c r="T249" s="12" t="s">
        <v>1903</v>
      </c>
    </row>
    <row r="250" spans="1:20" x14ac:dyDescent="0.25">
      <c r="A250" s="12" t="s">
        <v>1320</v>
      </c>
      <c r="B250" s="12" t="s">
        <v>735</v>
      </c>
      <c r="C250" s="12" t="s">
        <v>1069</v>
      </c>
      <c r="D250" s="12" t="s">
        <v>7</v>
      </c>
      <c r="E250" s="12" t="s">
        <v>11</v>
      </c>
      <c r="F250" s="12" t="s">
        <v>913</v>
      </c>
      <c r="G250" s="12" t="s">
        <v>398</v>
      </c>
      <c r="H250" s="12" t="s">
        <v>1483</v>
      </c>
      <c r="I250" s="12" t="s">
        <v>906</v>
      </c>
      <c r="J250" s="12" t="s">
        <v>1483</v>
      </c>
      <c r="K250" s="12" t="s">
        <v>906</v>
      </c>
      <c r="L250" s="12" t="s">
        <v>2937</v>
      </c>
      <c r="M250" s="12" t="s">
        <v>2938</v>
      </c>
      <c r="N250" s="12" t="s">
        <v>2962</v>
      </c>
      <c r="O250" s="12" t="s">
        <v>2963</v>
      </c>
      <c r="P250" s="12" t="s">
        <v>1652</v>
      </c>
      <c r="Q250" s="12" t="s">
        <v>1663</v>
      </c>
      <c r="R250" s="12" t="s">
        <v>1671</v>
      </c>
      <c r="S250" s="12" t="s">
        <v>1723</v>
      </c>
      <c r="T250" s="12" t="s">
        <v>1904</v>
      </c>
    </row>
    <row r="251" spans="1:20" x14ac:dyDescent="0.25">
      <c r="A251" s="12" t="s">
        <v>1320</v>
      </c>
      <c r="B251" s="12" t="s">
        <v>714</v>
      </c>
      <c r="C251" s="12" t="s">
        <v>1070</v>
      </c>
      <c r="D251" s="12" t="s">
        <v>6</v>
      </c>
      <c r="E251" s="12" t="s">
        <v>12</v>
      </c>
      <c r="F251" s="12" t="s">
        <v>913</v>
      </c>
      <c r="G251" s="12" t="s">
        <v>398</v>
      </c>
      <c r="H251" s="12" t="s">
        <v>1483</v>
      </c>
      <c r="I251" s="12" t="s">
        <v>906</v>
      </c>
      <c r="J251" s="12" t="s">
        <v>1483</v>
      </c>
      <c r="K251" s="12" t="s">
        <v>906</v>
      </c>
      <c r="L251" s="12" t="s">
        <v>2937</v>
      </c>
      <c r="M251" s="12" t="s">
        <v>2938</v>
      </c>
      <c r="N251" s="12" t="s">
        <v>2962</v>
      </c>
      <c r="O251" s="12" t="s">
        <v>2963</v>
      </c>
      <c r="P251" s="12" t="s">
        <v>1652</v>
      </c>
      <c r="Q251" s="12" t="s">
        <v>1667</v>
      </c>
      <c r="R251" s="12" t="s">
        <v>1671</v>
      </c>
      <c r="S251" s="12" t="s">
        <v>1723</v>
      </c>
      <c r="T251" s="12" t="s">
        <v>1905</v>
      </c>
    </row>
    <row r="252" spans="1:20" x14ac:dyDescent="0.25">
      <c r="A252" s="12" t="s">
        <v>1320</v>
      </c>
      <c r="B252" s="12" t="s">
        <v>689</v>
      </c>
      <c r="C252" s="12" t="s">
        <v>1071</v>
      </c>
      <c r="D252" s="12" t="s">
        <v>6</v>
      </c>
      <c r="E252" s="12" t="s">
        <v>13</v>
      </c>
      <c r="F252" s="12" t="s">
        <v>913</v>
      </c>
      <c r="G252" s="12" t="s">
        <v>398</v>
      </c>
      <c r="H252" s="12" t="s">
        <v>1483</v>
      </c>
      <c r="I252" s="12" t="s">
        <v>906</v>
      </c>
      <c r="J252" s="12" t="s">
        <v>1483</v>
      </c>
      <c r="K252" s="12" t="s">
        <v>906</v>
      </c>
      <c r="L252" s="12" t="s">
        <v>2937</v>
      </c>
      <c r="M252" s="12" t="s">
        <v>2938</v>
      </c>
      <c r="N252" s="12" t="s">
        <v>2962</v>
      </c>
      <c r="O252" s="12" t="s">
        <v>2963</v>
      </c>
      <c r="P252" s="12" t="s">
        <v>1652</v>
      </c>
      <c r="Q252" s="12" t="s">
        <v>1666</v>
      </c>
      <c r="R252" s="12" t="s">
        <v>1671</v>
      </c>
      <c r="S252" s="12" t="s">
        <v>1723</v>
      </c>
      <c r="T252" s="12" t="s">
        <v>1906</v>
      </c>
    </row>
    <row r="253" spans="1:20" x14ac:dyDescent="0.25">
      <c r="A253" s="12" t="s">
        <v>1320</v>
      </c>
      <c r="B253" s="12" t="s">
        <v>680</v>
      </c>
      <c r="C253" s="12" t="s">
        <v>1072</v>
      </c>
      <c r="D253" s="12" t="s">
        <v>4</v>
      </c>
      <c r="E253" s="12" t="s">
        <v>10</v>
      </c>
      <c r="F253" s="12" t="s">
        <v>1073</v>
      </c>
      <c r="G253" s="12" t="s">
        <v>398</v>
      </c>
      <c r="H253" s="12" t="s">
        <v>1483</v>
      </c>
      <c r="I253" s="12" t="s">
        <v>938</v>
      </c>
      <c r="J253" s="12" t="s">
        <v>1483</v>
      </c>
      <c r="K253" s="12" t="s">
        <v>938</v>
      </c>
      <c r="L253" s="12" t="s">
        <v>2937</v>
      </c>
      <c r="M253" s="12" t="s">
        <v>2938</v>
      </c>
      <c r="N253" s="12" t="s">
        <v>2964</v>
      </c>
      <c r="O253" s="12" t="s">
        <v>2965</v>
      </c>
      <c r="P253" s="12" t="s">
        <v>1652</v>
      </c>
      <c r="Q253" s="12" t="s">
        <v>1665</v>
      </c>
      <c r="R253" s="12" t="s">
        <v>1671</v>
      </c>
      <c r="S253" s="12" t="s">
        <v>1723</v>
      </c>
      <c r="T253" s="12" t="s">
        <v>1907</v>
      </c>
    </row>
    <row r="254" spans="1:20" x14ac:dyDescent="0.25">
      <c r="A254" s="12" t="s">
        <v>1320</v>
      </c>
      <c r="B254" s="12" t="s">
        <v>644</v>
      </c>
      <c r="C254" s="12" t="s">
        <v>1074</v>
      </c>
      <c r="D254" s="12" t="s">
        <v>4</v>
      </c>
      <c r="E254" s="12" t="s">
        <v>15</v>
      </c>
      <c r="F254" s="12" t="s">
        <v>913</v>
      </c>
      <c r="G254" s="12" t="s">
        <v>397</v>
      </c>
      <c r="H254" s="12" t="s">
        <v>1483</v>
      </c>
      <c r="I254" s="12" t="s">
        <v>361</v>
      </c>
      <c r="J254" s="12" t="s">
        <v>1483</v>
      </c>
      <c r="K254" s="12" t="s">
        <v>361</v>
      </c>
      <c r="L254" s="12" t="s">
        <v>2937</v>
      </c>
      <c r="M254" s="12" t="s">
        <v>2938</v>
      </c>
      <c r="N254" s="12" t="s">
        <v>2964</v>
      </c>
      <c r="O254" s="12" t="s">
        <v>2965</v>
      </c>
      <c r="P254" s="12" t="s">
        <v>1652</v>
      </c>
      <c r="Q254" s="12" t="s">
        <v>1661</v>
      </c>
      <c r="R254" s="12" t="s">
        <v>1671</v>
      </c>
      <c r="S254" s="12" t="s">
        <v>1723</v>
      </c>
      <c r="T254" s="12" t="s">
        <v>1834</v>
      </c>
    </row>
    <row r="255" spans="1:20" x14ac:dyDescent="0.25">
      <c r="A255" s="12" t="s">
        <v>1320</v>
      </c>
      <c r="B255" s="12" t="s">
        <v>798</v>
      </c>
      <c r="C255" s="12" t="s">
        <v>1075</v>
      </c>
      <c r="D255" s="12" t="s">
        <v>4</v>
      </c>
      <c r="E255" s="12" t="s">
        <v>15</v>
      </c>
      <c r="F255" s="12" t="s">
        <v>913</v>
      </c>
      <c r="G255" s="12" t="s">
        <v>397</v>
      </c>
      <c r="H255" s="12" t="s">
        <v>1483</v>
      </c>
      <c r="I255" s="12" t="s">
        <v>101</v>
      </c>
      <c r="J255" s="12" t="s">
        <v>1483</v>
      </c>
      <c r="K255" s="12" t="s">
        <v>101</v>
      </c>
      <c r="L255" s="12" t="s">
        <v>2937</v>
      </c>
      <c r="M255" s="12" t="s">
        <v>2938</v>
      </c>
      <c r="N255" s="12" t="s">
        <v>2964</v>
      </c>
      <c r="O255" s="12" t="s">
        <v>2965</v>
      </c>
      <c r="P255" s="12" t="s">
        <v>1652</v>
      </c>
      <c r="Q255" s="12" t="s">
        <v>1661</v>
      </c>
      <c r="R255" s="12" t="s">
        <v>1671</v>
      </c>
      <c r="S255" s="12" t="s">
        <v>1723</v>
      </c>
      <c r="T255" s="12" t="s">
        <v>1831</v>
      </c>
    </row>
    <row r="256" spans="1:20" x14ac:dyDescent="0.25">
      <c r="A256" s="12" t="s">
        <v>1320</v>
      </c>
      <c r="B256" s="12" t="s">
        <v>691</v>
      </c>
      <c r="C256" s="12" t="s">
        <v>1076</v>
      </c>
      <c r="D256" s="12" t="s">
        <v>4</v>
      </c>
      <c r="E256" s="12" t="s">
        <v>15</v>
      </c>
      <c r="F256" s="12" t="s">
        <v>913</v>
      </c>
      <c r="G256" s="12" t="s">
        <v>398</v>
      </c>
      <c r="H256" s="12" t="s">
        <v>1483</v>
      </c>
      <c r="I256" s="12" t="s">
        <v>1077</v>
      </c>
      <c r="J256" s="12" t="s">
        <v>1483</v>
      </c>
      <c r="K256" s="12" t="s">
        <v>1077</v>
      </c>
      <c r="L256" s="12" t="s">
        <v>2937</v>
      </c>
      <c r="M256" s="12" t="s">
        <v>2938</v>
      </c>
      <c r="N256" s="12" t="s">
        <v>2964</v>
      </c>
      <c r="O256" s="12" t="s">
        <v>2965</v>
      </c>
      <c r="P256" s="12" t="s">
        <v>1652</v>
      </c>
      <c r="Q256" s="12" t="s">
        <v>1661</v>
      </c>
      <c r="R256" s="12" t="s">
        <v>1671</v>
      </c>
      <c r="S256" s="12" t="s">
        <v>1723</v>
      </c>
      <c r="T256" s="12" t="s">
        <v>1831</v>
      </c>
    </row>
    <row r="257" spans="1:20" x14ac:dyDescent="0.25">
      <c r="A257" s="12" t="s">
        <v>1320</v>
      </c>
      <c r="B257" s="12" t="s">
        <v>667</v>
      </c>
      <c r="C257" s="12" t="s">
        <v>1078</v>
      </c>
      <c r="D257" s="12" t="s">
        <v>8</v>
      </c>
      <c r="E257" s="12" t="s">
        <v>9</v>
      </c>
      <c r="F257" s="12" t="s">
        <v>1079</v>
      </c>
      <c r="G257" s="12" t="s">
        <v>398</v>
      </c>
      <c r="H257" s="12" t="s">
        <v>1483</v>
      </c>
      <c r="I257" s="12" t="s">
        <v>354</v>
      </c>
      <c r="J257" s="12" t="s">
        <v>1483</v>
      </c>
      <c r="K257" s="12" t="s">
        <v>354</v>
      </c>
      <c r="L257" s="12" t="s">
        <v>2937</v>
      </c>
      <c r="M257" s="12" t="s">
        <v>2938</v>
      </c>
      <c r="N257" s="12" t="s">
        <v>2964</v>
      </c>
      <c r="O257" s="12" t="s">
        <v>2965</v>
      </c>
      <c r="P257" s="12" t="s">
        <v>1652</v>
      </c>
      <c r="Q257" s="12" t="s">
        <v>1662</v>
      </c>
      <c r="R257" s="12" t="s">
        <v>1671</v>
      </c>
      <c r="S257" s="12" t="s">
        <v>1723</v>
      </c>
      <c r="T257" s="12" t="s">
        <v>1908</v>
      </c>
    </row>
    <row r="258" spans="1:20" x14ac:dyDescent="0.25">
      <c r="A258" s="12" t="s">
        <v>1320</v>
      </c>
      <c r="B258" s="12" t="s">
        <v>736</v>
      </c>
      <c r="C258" s="12" t="s">
        <v>1080</v>
      </c>
      <c r="D258" s="12" t="s">
        <v>8</v>
      </c>
      <c r="E258" s="12" t="s">
        <v>9</v>
      </c>
      <c r="F258" s="12" t="s">
        <v>913</v>
      </c>
      <c r="G258" s="12" t="s">
        <v>397</v>
      </c>
      <c r="H258" s="12" t="s">
        <v>1483</v>
      </c>
      <c r="I258" s="12" t="s">
        <v>881</v>
      </c>
      <c r="J258" s="12" t="s">
        <v>1483</v>
      </c>
      <c r="K258" s="12" t="s">
        <v>881</v>
      </c>
      <c r="L258" s="12" t="s">
        <v>2937</v>
      </c>
      <c r="M258" s="12" t="s">
        <v>2938</v>
      </c>
      <c r="N258" s="12" t="s">
        <v>2964</v>
      </c>
      <c r="O258" s="12" t="s">
        <v>2965</v>
      </c>
      <c r="P258" s="12" t="s">
        <v>1652</v>
      </c>
      <c r="Q258" s="12" t="s">
        <v>1662</v>
      </c>
      <c r="R258" s="12" t="s">
        <v>1671</v>
      </c>
      <c r="S258" s="12" t="s">
        <v>1723</v>
      </c>
      <c r="T258" s="12" t="s">
        <v>1908</v>
      </c>
    </row>
    <row r="259" spans="1:20" x14ac:dyDescent="0.25">
      <c r="A259" s="12" t="s">
        <v>1320</v>
      </c>
      <c r="B259" s="12" t="s">
        <v>821</v>
      </c>
      <c r="C259" s="12" t="s">
        <v>1081</v>
      </c>
      <c r="D259" s="12" t="s">
        <v>7</v>
      </c>
      <c r="E259" s="12" t="s">
        <v>11</v>
      </c>
      <c r="F259" s="12" t="s">
        <v>949</v>
      </c>
      <c r="G259" s="12" t="s">
        <v>398</v>
      </c>
      <c r="H259" s="12" t="s">
        <v>1483</v>
      </c>
      <c r="I259" s="12" t="s">
        <v>944</v>
      </c>
      <c r="J259" s="12" t="s">
        <v>1483</v>
      </c>
      <c r="K259" s="12" t="s">
        <v>944</v>
      </c>
      <c r="L259" s="12" t="s">
        <v>2937</v>
      </c>
      <c r="M259" s="12" t="s">
        <v>2938</v>
      </c>
      <c r="N259" s="12" t="s">
        <v>2964</v>
      </c>
      <c r="O259" s="12" t="s">
        <v>2965</v>
      </c>
      <c r="P259" s="12" t="s">
        <v>1652</v>
      </c>
      <c r="Q259" s="12" t="s">
        <v>1663</v>
      </c>
      <c r="R259" s="12" t="s">
        <v>1671</v>
      </c>
      <c r="S259" s="12" t="s">
        <v>1723</v>
      </c>
      <c r="T259" s="12" t="s">
        <v>1909</v>
      </c>
    </row>
    <row r="260" spans="1:20" x14ac:dyDescent="0.25">
      <c r="A260" s="12" t="s">
        <v>1320</v>
      </c>
      <c r="B260" s="12" t="s">
        <v>658</v>
      </c>
      <c r="C260" s="12" t="s">
        <v>1082</v>
      </c>
      <c r="D260" s="12" t="s">
        <v>7</v>
      </c>
      <c r="E260" s="12" t="s">
        <v>11</v>
      </c>
      <c r="F260" s="12" t="s">
        <v>880</v>
      </c>
      <c r="G260" s="12" t="s">
        <v>397</v>
      </c>
      <c r="H260" s="12" t="s">
        <v>1483</v>
      </c>
      <c r="I260" s="12" t="s">
        <v>339</v>
      </c>
      <c r="J260" s="12" t="s">
        <v>1483</v>
      </c>
      <c r="K260" s="12" t="s">
        <v>339</v>
      </c>
      <c r="L260" s="12" t="s">
        <v>2937</v>
      </c>
      <c r="M260" s="12" t="s">
        <v>2938</v>
      </c>
      <c r="N260" s="12" t="s">
        <v>2964</v>
      </c>
      <c r="O260" s="12" t="s">
        <v>2965</v>
      </c>
      <c r="P260" s="12" t="s">
        <v>1652</v>
      </c>
      <c r="Q260" s="12" t="s">
        <v>1663</v>
      </c>
      <c r="R260" s="12" t="s">
        <v>1671</v>
      </c>
      <c r="S260" s="12" t="s">
        <v>1723</v>
      </c>
      <c r="T260" s="12" t="s">
        <v>1909</v>
      </c>
    </row>
    <row r="261" spans="1:20" x14ac:dyDescent="0.25">
      <c r="A261" s="12" t="s">
        <v>1320</v>
      </c>
      <c r="B261" s="12" t="s">
        <v>772</v>
      </c>
      <c r="C261" s="12" t="s">
        <v>1083</v>
      </c>
      <c r="D261" s="12" t="s">
        <v>7</v>
      </c>
      <c r="E261" s="12" t="s">
        <v>13</v>
      </c>
      <c r="F261" s="12" t="s">
        <v>927</v>
      </c>
      <c r="G261" s="12" t="s">
        <v>397</v>
      </c>
      <c r="H261" s="12" t="s">
        <v>1483</v>
      </c>
      <c r="I261" s="12" t="s">
        <v>361</v>
      </c>
      <c r="J261" s="12" t="s">
        <v>1483</v>
      </c>
      <c r="K261" s="12" t="s">
        <v>361</v>
      </c>
      <c r="L261" s="12" t="s">
        <v>2937</v>
      </c>
      <c r="M261" s="12" t="s">
        <v>2938</v>
      </c>
      <c r="N261" s="12" t="s">
        <v>2966</v>
      </c>
      <c r="O261" s="12" t="s">
        <v>2939</v>
      </c>
      <c r="P261" s="12" t="s">
        <v>1652</v>
      </c>
      <c r="Q261" s="12" t="s">
        <v>1666</v>
      </c>
      <c r="R261" s="12" t="s">
        <v>1671</v>
      </c>
      <c r="S261" s="12" t="s">
        <v>1723</v>
      </c>
      <c r="T261" s="12" t="s">
        <v>394</v>
      </c>
    </row>
    <row r="262" spans="1:20" x14ac:dyDescent="0.25">
      <c r="A262" s="12" t="s">
        <v>1320</v>
      </c>
      <c r="B262" s="12" t="s">
        <v>801</v>
      </c>
      <c r="C262" s="12" t="s">
        <v>1084</v>
      </c>
      <c r="D262" s="12" t="s">
        <v>4</v>
      </c>
      <c r="E262" s="12" t="s">
        <v>17</v>
      </c>
      <c r="F262" s="12" t="s">
        <v>927</v>
      </c>
      <c r="G262" s="12" t="s">
        <v>814</v>
      </c>
      <c r="H262" s="12" t="s">
        <v>1483</v>
      </c>
      <c r="I262" s="12" t="s">
        <v>30</v>
      </c>
      <c r="J262" s="12" t="s">
        <v>1483</v>
      </c>
      <c r="K262" s="12" t="s">
        <v>30</v>
      </c>
      <c r="L262" s="12" t="s">
        <v>2937</v>
      </c>
      <c r="M262" s="12" t="s">
        <v>2938</v>
      </c>
      <c r="N262" s="12" t="s">
        <v>2966</v>
      </c>
      <c r="O262" s="12" t="s">
        <v>2939</v>
      </c>
      <c r="P262" s="12" t="s">
        <v>1652</v>
      </c>
      <c r="Q262" s="12" t="s">
        <v>1664</v>
      </c>
      <c r="R262" s="12" t="s">
        <v>1671</v>
      </c>
      <c r="S262" s="12" t="s">
        <v>1723</v>
      </c>
      <c r="T262" s="12" t="s">
        <v>1830</v>
      </c>
    </row>
    <row r="263" spans="1:20" x14ac:dyDescent="0.25">
      <c r="A263" s="12" t="s">
        <v>1320</v>
      </c>
      <c r="B263" s="12" t="s">
        <v>785</v>
      </c>
      <c r="C263" s="12" t="s">
        <v>1085</v>
      </c>
      <c r="D263" s="12" t="s">
        <v>8</v>
      </c>
      <c r="E263" s="12" t="s">
        <v>11</v>
      </c>
      <c r="F263" s="12" t="s">
        <v>913</v>
      </c>
      <c r="G263" s="12" t="s">
        <v>397</v>
      </c>
      <c r="H263" s="12" t="s">
        <v>1483</v>
      </c>
      <c r="I263" s="12" t="s">
        <v>368</v>
      </c>
      <c r="J263" s="12" t="s">
        <v>1483</v>
      </c>
      <c r="K263" s="12" t="s">
        <v>368</v>
      </c>
      <c r="L263" s="12" t="s">
        <v>2937</v>
      </c>
      <c r="M263" s="12" t="s">
        <v>2938</v>
      </c>
      <c r="N263" s="12" t="s">
        <v>2966</v>
      </c>
      <c r="O263" s="12" t="s">
        <v>2939</v>
      </c>
      <c r="P263" s="12" t="s">
        <v>1652</v>
      </c>
      <c r="Q263" s="12" t="s">
        <v>1663</v>
      </c>
      <c r="R263" s="12" t="s">
        <v>1671</v>
      </c>
      <c r="S263" s="12" t="s">
        <v>1723</v>
      </c>
      <c r="T263" s="12" t="s">
        <v>1910</v>
      </c>
    </row>
    <row r="264" spans="1:20" x14ac:dyDescent="0.25">
      <c r="A264" s="12" t="s">
        <v>1320</v>
      </c>
      <c r="B264" s="12" t="s">
        <v>824</v>
      </c>
      <c r="C264" s="12" t="s">
        <v>1086</v>
      </c>
      <c r="D264" s="12" t="s">
        <v>7</v>
      </c>
      <c r="E264" s="12" t="s">
        <v>15</v>
      </c>
      <c r="F264" s="12" t="s">
        <v>913</v>
      </c>
      <c r="G264" s="12" t="s">
        <v>397</v>
      </c>
      <c r="H264" s="12" t="s">
        <v>1483</v>
      </c>
      <c r="I264" s="12" t="s">
        <v>361</v>
      </c>
      <c r="J264" s="12" t="s">
        <v>1483</v>
      </c>
      <c r="K264" s="12" t="s">
        <v>361</v>
      </c>
      <c r="L264" s="12" t="s">
        <v>2937</v>
      </c>
      <c r="M264" s="12" t="s">
        <v>2938</v>
      </c>
      <c r="N264" s="12" t="s">
        <v>2966</v>
      </c>
      <c r="O264" s="12" t="s">
        <v>2939</v>
      </c>
      <c r="P264" s="12" t="s">
        <v>1652</v>
      </c>
      <c r="Q264" s="12" t="s">
        <v>1661</v>
      </c>
      <c r="R264" s="12" t="s">
        <v>1671</v>
      </c>
      <c r="S264" s="12" t="s">
        <v>1723</v>
      </c>
      <c r="T264" s="12" t="s">
        <v>1911</v>
      </c>
    </row>
    <row r="265" spans="1:20" x14ac:dyDescent="0.25">
      <c r="A265" s="12" t="s">
        <v>1320</v>
      </c>
      <c r="B265" s="12" t="s">
        <v>791</v>
      </c>
      <c r="C265" s="12" t="s">
        <v>1087</v>
      </c>
      <c r="D265" s="12" t="s">
        <v>6</v>
      </c>
      <c r="E265" s="12" t="s">
        <v>10</v>
      </c>
      <c r="F265" s="12" t="s">
        <v>927</v>
      </c>
      <c r="G265" s="12" t="s">
        <v>787</v>
      </c>
      <c r="H265" s="12" t="s">
        <v>1483</v>
      </c>
      <c r="I265" s="12" t="s">
        <v>149</v>
      </c>
      <c r="J265" s="12" t="s">
        <v>1483</v>
      </c>
      <c r="K265" s="12" t="s">
        <v>149</v>
      </c>
      <c r="L265" s="12" t="s">
        <v>2937</v>
      </c>
      <c r="M265" s="12" t="s">
        <v>2938</v>
      </c>
      <c r="N265" s="12" t="s">
        <v>2966</v>
      </c>
      <c r="O265" s="12" t="s">
        <v>2939</v>
      </c>
      <c r="P265" s="12" t="s">
        <v>1652</v>
      </c>
      <c r="Q265" s="12" t="s">
        <v>1665</v>
      </c>
      <c r="R265" s="12" t="s">
        <v>1671</v>
      </c>
      <c r="S265" s="12" t="s">
        <v>1723</v>
      </c>
      <c r="T265" s="12" t="s">
        <v>1912</v>
      </c>
    </row>
    <row r="266" spans="1:20" x14ac:dyDescent="0.25">
      <c r="A266" s="12" t="s">
        <v>1320</v>
      </c>
      <c r="B266" s="12" t="s">
        <v>738</v>
      </c>
      <c r="C266" s="12" t="s">
        <v>1088</v>
      </c>
      <c r="D266" s="12" t="s">
        <v>7</v>
      </c>
      <c r="E266" s="12" t="s">
        <v>10</v>
      </c>
      <c r="F266" s="12" t="s">
        <v>1089</v>
      </c>
      <c r="G266" s="12" t="s">
        <v>398</v>
      </c>
      <c r="H266" s="12" t="s">
        <v>698</v>
      </c>
      <c r="I266" s="12" t="s">
        <v>266</v>
      </c>
      <c r="J266" s="12" t="s">
        <v>304</v>
      </c>
      <c r="K266" s="12" t="s">
        <v>27</v>
      </c>
      <c r="L266" s="12" t="s">
        <v>2967</v>
      </c>
      <c r="M266" s="12" t="s">
        <v>2968</v>
      </c>
      <c r="N266" s="12" t="s">
        <v>2969</v>
      </c>
      <c r="O266" s="12" t="s">
        <v>2941</v>
      </c>
      <c r="P266" s="12" t="s">
        <v>1652</v>
      </c>
      <c r="Q266" s="12" t="s">
        <v>1665</v>
      </c>
      <c r="R266" s="12" t="s">
        <v>1671</v>
      </c>
      <c r="S266" s="12" t="s">
        <v>1725</v>
      </c>
      <c r="T266" s="12" t="s">
        <v>1913</v>
      </c>
    </row>
    <row r="267" spans="1:20" x14ac:dyDescent="0.25">
      <c r="A267" s="12" t="s">
        <v>1320</v>
      </c>
      <c r="B267" s="12" t="s">
        <v>690</v>
      </c>
      <c r="C267" s="12" t="s">
        <v>1090</v>
      </c>
      <c r="D267" s="12" t="s">
        <v>8</v>
      </c>
      <c r="E267" s="12" t="s">
        <v>9</v>
      </c>
      <c r="F267" s="12" t="s">
        <v>927</v>
      </c>
      <c r="G267" s="12" t="s">
        <v>814</v>
      </c>
      <c r="H267" s="12" t="s">
        <v>698</v>
      </c>
      <c r="I267" s="12" t="s">
        <v>1091</v>
      </c>
      <c r="J267" s="12" t="s">
        <v>375</v>
      </c>
      <c r="K267" s="12" t="s">
        <v>93</v>
      </c>
      <c r="L267" s="12" t="s">
        <v>2967</v>
      </c>
      <c r="M267" s="12" t="s">
        <v>2970</v>
      </c>
      <c r="N267" s="12" t="s">
        <v>2969</v>
      </c>
      <c r="O267" s="12" t="s">
        <v>2941</v>
      </c>
      <c r="P267" s="12" t="s">
        <v>1652</v>
      </c>
      <c r="Q267" s="12" t="s">
        <v>1662</v>
      </c>
      <c r="R267" s="12" t="s">
        <v>1671</v>
      </c>
      <c r="S267" s="12" t="s">
        <v>1726</v>
      </c>
      <c r="T267" s="12" t="s">
        <v>1914</v>
      </c>
    </row>
    <row r="268" spans="1:20" x14ac:dyDescent="0.25">
      <c r="A268" s="12" t="s">
        <v>1320</v>
      </c>
      <c r="B268" s="12" t="s">
        <v>809</v>
      </c>
      <c r="C268" s="12" t="s">
        <v>1092</v>
      </c>
      <c r="D268" s="12" t="s">
        <v>6</v>
      </c>
      <c r="E268" s="12" t="s">
        <v>11</v>
      </c>
      <c r="F268" s="12" t="s">
        <v>1089</v>
      </c>
      <c r="G268" s="12" t="s">
        <v>398</v>
      </c>
      <c r="H268" s="12" t="s">
        <v>698</v>
      </c>
      <c r="I268" s="12" t="s">
        <v>65</v>
      </c>
      <c r="J268" s="12" t="s">
        <v>281</v>
      </c>
      <c r="K268" s="12" t="s">
        <v>92</v>
      </c>
      <c r="L268" s="12" t="s">
        <v>2967</v>
      </c>
      <c r="M268" s="12" t="s">
        <v>2968</v>
      </c>
      <c r="N268" s="12" t="s">
        <v>2969</v>
      </c>
      <c r="O268" s="12" t="s">
        <v>2941</v>
      </c>
      <c r="P268" s="12" t="s">
        <v>1652</v>
      </c>
      <c r="Q268" s="12" t="s">
        <v>1663</v>
      </c>
      <c r="R268" s="12" t="s">
        <v>1671</v>
      </c>
      <c r="S268" s="12" t="s">
        <v>1725</v>
      </c>
      <c r="T268" s="12" t="s">
        <v>1915</v>
      </c>
    </row>
    <row r="269" spans="1:20" x14ac:dyDescent="0.25">
      <c r="A269" s="12" t="s">
        <v>1320</v>
      </c>
      <c r="B269" s="12" t="s">
        <v>812</v>
      </c>
      <c r="C269" s="12" t="s">
        <v>1093</v>
      </c>
      <c r="D269" s="12" t="s">
        <v>7</v>
      </c>
      <c r="E269" s="12" t="s">
        <v>10</v>
      </c>
      <c r="F269" s="12" t="s">
        <v>1089</v>
      </c>
      <c r="G269" s="12" t="s">
        <v>398</v>
      </c>
      <c r="H269" s="12" t="s">
        <v>698</v>
      </c>
      <c r="I269" s="12" t="s">
        <v>266</v>
      </c>
      <c r="J269" s="12" t="s">
        <v>1094</v>
      </c>
      <c r="K269" s="12" t="s">
        <v>231</v>
      </c>
      <c r="L269" s="12" t="s">
        <v>2967</v>
      </c>
      <c r="M269" s="12" t="s">
        <v>2968</v>
      </c>
      <c r="N269" s="12" t="s">
        <v>2969</v>
      </c>
      <c r="O269" s="12" t="s">
        <v>2941</v>
      </c>
      <c r="P269" s="12" t="s">
        <v>1652</v>
      </c>
      <c r="Q269" s="12" t="s">
        <v>1665</v>
      </c>
      <c r="R269" s="12" t="s">
        <v>1671</v>
      </c>
      <c r="S269" s="12" t="s">
        <v>1725</v>
      </c>
      <c r="T269" s="12" t="s">
        <v>1913</v>
      </c>
    </row>
    <row r="270" spans="1:20" x14ac:dyDescent="0.25">
      <c r="A270" s="12" t="s">
        <v>1320</v>
      </c>
      <c r="B270" s="12" t="s">
        <v>744</v>
      </c>
      <c r="C270" s="12" t="s">
        <v>1095</v>
      </c>
      <c r="D270" s="12" t="s">
        <v>4</v>
      </c>
      <c r="E270" s="12" t="s">
        <v>13</v>
      </c>
      <c r="F270" s="12" t="s">
        <v>913</v>
      </c>
      <c r="G270" s="12" t="s">
        <v>814</v>
      </c>
      <c r="H270" s="12" t="s">
        <v>698</v>
      </c>
      <c r="I270" s="12" t="s">
        <v>169</v>
      </c>
      <c r="J270" s="12" t="s">
        <v>1096</v>
      </c>
      <c r="K270" s="12" t="s">
        <v>93</v>
      </c>
      <c r="L270" s="12" t="s">
        <v>2967</v>
      </c>
      <c r="M270" s="12" t="s">
        <v>2970</v>
      </c>
      <c r="N270" s="12" t="s">
        <v>2969</v>
      </c>
      <c r="O270" s="12" t="s">
        <v>2941</v>
      </c>
      <c r="P270" s="12" t="s">
        <v>1652</v>
      </c>
      <c r="Q270" s="12" t="s">
        <v>1666</v>
      </c>
      <c r="R270" s="12" t="s">
        <v>1671</v>
      </c>
      <c r="S270" s="12" t="s">
        <v>1726</v>
      </c>
      <c r="T270" s="12" t="s">
        <v>1916</v>
      </c>
    </row>
    <row r="271" spans="1:20" x14ac:dyDescent="0.25">
      <c r="A271" s="12" t="s">
        <v>1320</v>
      </c>
      <c r="B271" s="12" t="s">
        <v>697</v>
      </c>
      <c r="C271" s="12" t="s">
        <v>1097</v>
      </c>
      <c r="D271" s="12" t="s">
        <v>6</v>
      </c>
      <c r="E271" s="12" t="s">
        <v>13</v>
      </c>
      <c r="F271" s="12" t="s">
        <v>913</v>
      </c>
      <c r="G271" s="12" t="s">
        <v>814</v>
      </c>
      <c r="H271" s="12" t="s">
        <v>698</v>
      </c>
      <c r="I271" s="12" t="s">
        <v>151</v>
      </c>
      <c r="J271" s="12" t="s">
        <v>967</v>
      </c>
      <c r="K271" s="12" t="s">
        <v>19</v>
      </c>
      <c r="L271" s="12" t="s">
        <v>2971</v>
      </c>
      <c r="M271" s="12" t="s">
        <v>2972</v>
      </c>
      <c r="N271" s="12" t="s">
        <v>2973</v>
      </c>
      <c r="O271" s="12" t="s">
        <v>2974</v>
      </c>
      <c r="P271" s="12" t="s">
        <v>1652</v>
      </c>
      <c r="Q271" s="12" t="s">
        <v>1666</v>
      </c>
      <c r="R271" s="12" t="s">
        <v>1671</v>
      </c>
      <c r="S271" s="12" t="s">
        <v>1727</v>
      </c>
      <c r="T271" s="12" t="s">
        <v>1917</v>
      </c>
    </row>
    <row r="272" spans="1:20" x14ac:dyDescent="0.25">
      <c r="A272" s="12" t="s">
        <v>1320</v>
      </c>
      <c r="B272" s="12" t="s">
        <v>694</v>
      </c>
      <c r="C272" s="12" t="s">
        <v>1098</v>
      </c>
      <c r="D272" s="12" t="s">
        <v>7</v>
      </c>
      <c r="E272" s="12" t="s">
        <v>9</v>
      </c>
      <c r="F272" s="12" t="s">
        <v>913</v>
      </c>
      <c r="G272" s="12" t="s">
        <v>398</v>
      </c>
      <c r="H272" s="12" t="s">
        <v>721</v>
      </c>
      <c r="I272" s="12" t="s">
        <v>154</v>
      </c>
      <c r="J272" s="12" t="s">
        <v>342</v>
      </c>
      <c r="K272" s="12" t="s">
        <v>221</v>
      </c>
      <c r="L272" s="12" t="s">
        <v>2975</v>
      </c>
      <c r="M272" s="12" t="s">
        <v>2970</v>
      </c>
      <c r="N272" s="12" t="s">
        <v>2973</v>
      </c>
      <c r="O272" s="12" t="s">
        <v>2974</v>
      </c>
      <c r="P272" s="12" t="s">
        <v>1652</v>
      </c>
      <c r="Q272" s="12" t="s">
        <v>1662</v>
      </c>
      <c r="R272" s="12" t="s">
        <v>1671</v>
      </c>
      <c r="S272" s="12" t="s">
        <v>1728</v>
      </c>
      <c r="T272" s="12" t="s">
        <v>1918</v>
      </c>
    </row>
    <row r="273" spans="1:20" x14ac:dyDescent="0.25">
      <c r="A273" s="12" t="s">
        <v>1320</v>
      </c>
      <c r="B273" s="12" t="s">
        <v>762</v>
      </c>
      <c r="C273" s="12" t="s">
        <v>1099</v>
      </c>
      <c r="D273" s="12" t="s">
        <v>6</v>
      </c>
      <c r="E273" s="12" t="s">
        <v>15</v>
      </c>
      <c r="F273" s="12" t="s">
        <v>1100</v>
      </c>
      <c r="G273" s="12" t="s">
        <v>398</v>
      </c>
      <c r="H273" s="12" t="s">
        <v>721</v>
      </c>
      <c r="I273" s="12" t="s">
        <v>1101</v>
      </c>
      <c r="J273" s="12" t="s">
        <v>1102</v>
      </c>
      <c r="K273" s="12" t="s">
        <v>1103</v>
      </c>
      <c r="L273" s="12" t="s">
        <v>2971</v>
      </c>
      <c r="M273" s="12" t="s">
        <v>2972</v>
      </c>
      <c r="N273" s="12" t="s">
        <v>2973</v>
      </c>
      <c r="O273" s="12" t="s">
        <v>2974</v>
      </c>
      <c r="P273" s="12" t="s">
        <v>1652</v>
      </c>
      <c r="Q273" s="12" t="s">
        <v>1661</v>
      </c>
      <c r="R273" s="12" t="s">
        <v>1671</v>
      </c>
      <c r="S273" s="12" t="s">
        <v>1727</v>
      </c>
      <c r="T273" s="12" t="s">
        <v>1919</v>
      </c>
    </row>
    <row r="274" spans="1:20" x14ac:dyDescent="0.25">
      <c r="A274" s="12" t="s">
        <v>1320</v>
      </c>
      <c r="B274" s="12" t="s">
        <v>788</v>
      </c>
      <c r="C274" s="12" t="s">
        <v>1104</v>
      </c>
      <c r="D274" s="12" t="s">
        <v>8</v>
      </c>
      <c r="E274" s="12" t="s">
        <v>10</v>
      </c>
      <c r="F274" s="12" t="s">
        <v>1100</v>
      </c>
      <c r="G274" s="12" t="s">
        <v>814</v>
      </c>
      <c r="H274" s="12" t="s">
        <v>721</v>
      </c>
      <c r="I274" s="12" t="s">
        <v>48</v>
      </c>
      <c r="J274" s="12" t="s">
        <v>278</v>
      </c>
      <c r="K274" s="12" t="s">
        <v>31</v>
      </c>
      <c r="L274" s="12" t="s">
        <v>2967</v>
      </c>
      <c r="M274" s="12" t="s">
        <v>2968</v>
      </c>
      <c r="N274" s="12" t="s">
        <v>2973</v>
      </c>
      <c r="O274" s="12" t="s">
        <v>2974</v>
      </c>
      <c r="P274" s="12" t="s">
        <v>1652</v>
      </c>
      <c r="Q274" s="12" t="s">
        <v>1665</v>
      </c>
      <c r="R274" s="12" t="s">
        <v>1671</v>
      </c>
      <c r="S274" s="12" t="s">
        <v>1725</v>
      </c>
      <c r="T274" s="12" t="s">
        <v>1920</v>
      </c>
    </row>
    <row r="275" spans="1:20" x14ac:dyDescent="0.25">
      <c r="A275" s="12" t="s">
        <v>1320</v>
      </c>
      <c r="B275" s="12" t="s">
        <v>770</v>
      </c>
      <c r="C275" s="12" t="s">
        <v>1105</v>
      </c>
      <c r="D275" s="12" t="s">
        <v>4</v>
      </c>
      <c r="E275" s="12" t="s">
        <v>11</v>
      </c>
      <c r="F275" s="12" t="s">
        <v>1100</v>
      </c>
      <c r="G275" s="12" t="s">
        <v>814</v>
      </c>
      <c r="H275" s="12" t="s">
        <v>673</v>
      </c>
      <c r="I275" s="12" t="s">
        <v>29</v>
      </c>
      <c r="J275" s="12" t="s">
        <v>986</v>
      </c>
      <c r="K275" s="12" t="s">
        <v>1106</v>
      </c>
      <c r="L275" s="12" t="s">
        <v>2975</v>
      </c>
      <c r="M275" s="12" t="s">
        <v>2970</v>
      </c>
      <c r="N275" s="12" t="s">
        <v>2973</v>
      </c>
      <c r="O275" s="12" t="s">
        <v>2974</v>
      </c>
      <c r="P275" s="12" t="s">
        <v>1652</v>
      </c>
      <c r="Q275" s="12" t="s">
        <v>1663</v>
      </c>
      <c r="R275" s="12" t="s">
        <v>1671</v>
      </c>
      <c r="S275" s="12" t="s">
        <v>1728</v>
      </c>
      <c r="T275" s="12" t="s">
        <v>1921</v>
      </c>
    </row>
    <row r="276" spans="1:20" x14ac:dyDescent="0.25">
      <c r="A276" s="12" t="s">
        <v>1320</v>
      </c>
      <c r="B276" s="12" t="s">
        <v>722</v>
      </c>
      <c r="C276" s="12" t="s">
        <v>1107</v>
      </c>
      <c r="D276" s="12" t="s">
        <v>8</v>
      </c>
      <c r="E276" s="12" t="s">
        <v>15</v>
      </c>
      <c r="F276" s="12" t="s">
        <v>1008</v>
      </c>
      <c r="G276" s="12" t="s">
        <v>814</v>
      </c>
      <c r="H276" s="12" t="s">
        <v>698</v>
      </c>
      <c r="I276" s="12" t="s">
        <v>219</v>
      </c>
      <c r="J276" s="12" t="s">
        <v>268</v>
      </c>
      <c r="K276" s="12" t="s">
        <v>156</v>
      </c>
      <c r="L276" s="12" t="s">
        <v>2975</v>
      </c>
      <c r="M276" s="12" t="s">
        <v>2970</v>
      </c>
      <c r="N276" s="12" t="s">
        <v>2973</v>
      </c>
      <c r="O276" s="12" t="s">
        <v>2974</v>
      </c>
      <c r="P276" s="12" t="s">
        <v>1652</v>
      </c>
      <c r="Q276" s="12" t="s">
        <v>1661</v>
      </c>
      <c r="R276" s="12" t="s">
        <v>1671</v>
      </c>
      <c r="S276" s="12" t="s">
        <v>1728</v>
      </c>
      <c r="T276" s="12" t="s">
        <v>1922</v>
      </c>
    </row>
    <row r="277" spans="1:20" x14ac:dyDescent="0.25">
      <c r="A277" s="12" t="s">
        <v>1320</v>
      </c>
      <c r="B277" s="12" t="s">
        <v>664</v>
      </c>
      <c r="C277" s="12" t="s">
        <v>1108</v>
      </c>
      <c r="D277" s="12" t="s">
        <v>7</v>
      </c>
      <c r="E277" s="12" t="s">
        <v>9</v>
      </c>
      <c r="F277" s="12" t="s">
        <v>1008</v>
      </c>
      <c r="G277" s="12" t="s">
        <v>814</v>
      </c>
      <c r="H277" s="12" t="s">
        <v>721</v>
      </c>
      <c r="I277" s="12" t="s">
        <v>170</v>
      </c>
      <c r="J277" s="12" t="s">
        <v>1109</v>
      </c>
      <c r="K277" s="12" t="s">
        <v>1110</v>
      </c>
      <c r="L277" s="12" t="s">
        <v>2971</v>
      </c>
      <c r="M277" s="12" t="s">
        <v>2972</v>
      </c>
      <c r="N277" s="12" t="s">
        <v>2973</v>
      </c>
      <c r="O277" s="12" t="s">
        <v>2974</v>
      </c>
      <c r="P277" s="12" t="s">
        <v>1652</v>
      </c>
      <c r="Q277" s="12" t="s">
        <v>1662</v>
      </c>
      <c r="R277" s="12" t="s">
        <v>1671</v>
      </c>
      <c r="S277" s="12" t="s">
        <v>1727</v>
      </c>
      <c r="T277" s="12" t="s">
        <v>1483</v>
      </c>
    </row>
    <row r="278" spans="1:20" x14ac:dyDescent="0.25">
      <c r="A278" s="12" t="s">
        <v>1320</v>
      </c>
      <c r="B278" s="12" t="s">
        <v>656</v>
      </c>
      <c r="C278" s="12" t="s">
        <v>1111</v>
      </c>
      <c r="D278" s="12" t="s">
        <v>6</v>
      </c>
      <c r="E278" s="12" t="s">
        <v>9</v>
      </c>
      <c r="F278" s="12" t="s">
        <v>949</v>
      </c>
      <c r="G278" s="12" t="s">
        <v>814</v>
      </c>
      <c r="H278" s="12" t="s">
        <v>698</v>
      </c>
      <c r="I278" s="12" t="s">
        <v>1112</v>
      </c>
      <c r="J278" s="12" t="s">
        <v>1096</v>
      </c>
      <c r="K278" s="12" t="s">
        <v>121</v>
      </c>
      <c r="L278" s="12" t="s">
        <v>2967</v>
      </c>
      <c r="M278" s="12" t="s">
        <v>2970</v>
      </c>
      <c r="N278" s="12" t="s">
        <v>2976</v>
      </c>
      <c r="O278" s="12" t="s">
        <v>2946</v>
      </c>
      <c r="P278" s="12" t="s">
        <v>1652</v>
      </c>
      <c r="Q278" s="12" t="s">
        <v>1662</v>
      </c>
      <c r="R278" s="12" t="s">
        <v>1671</v>
      </c>
      <c r="S278" s="12" t="s">
        <v>1726</v>
      </c>
      <c r="T278" s="12" t="s">
        <v>1923</v>
      </c>
    </row>
    <row r="279" spans="1:20" x14ac:dyDescent="0.25">
      <c r="A279" s="12" t="s">
        <v>1320</v>
      </c>
      <c r="B279" s="12" t="s">
        <v>855</v>
      </c>
      <c r="C279" s="12" t="s">
        <v>1113</v>
      </c>
      <c r="D279" s="12" t="s">
        <v>7</v>
      </c>
      <c r="E279" s="12" t="s">
        <v>13</v>
      </c>
      <c r="F279" s="12" t="s">
        <v>1008</v>
      </c>
      <c r="G279" s="12" t="s">
        <v>804</v>
      </c>
      <c r="H279" s="12" t="s">
        <v>698</v>
      </c>
      <c r="I279" s="12" t="s">
        <v>1114</v>
      </c>
      <c r="J279" s="12" t="s">
        <v>1115</v>
      </c>
      <c r="K279" s="12" t="s">
        <v>1116</v>
      </c>
      <c r="L279" s="12" t="s">
        <v>2967</v>
      </c>
      <c r="M279" s="12" t="s">
        <v>2968</v>
      </c>
      <c r="N279" s="12" t="s">
        <v>2976</v>
      </c>
      <c r="O279" s="12" t="s">
        <v>2946</v>
      </c>
      <c r="P279" s="12" t="s">
        <v>1652</v>
      </c>
      <c r="Q279" s="12" t="s">
        <v>1666</v>
      </c>
      <c r="R279" s="12" t="s">
        <v>1671</v>
      </c>
      <c r="S279" s="12" t="s">
        <v>1725</v>
      </c>
      <c r="T279" s="12" t="s">
        <v>1924</v>
      </c>
    </row>
    <row r="280" spans="1:20" x14ac:dyDescent="0.25">
      <c r="A280" s="12" t="s">
        <v>1320</v>
      </c>
      <c r="B280" s="12" t="s">
        <v>848</v>
      </c>
      <c r="C280" s="12" t="s">
        <v>1117</v>
      </c>
      <c r="D280" s="12" t="s">
        <v>6</v>
      </c>
      <c r="E280" s="12" t="s">
        <v>9</v>
      </c>
      <c r="F280" s="12" t="s">
        <v>949</v>
      </c>
      <c r="G280" s="12" t="s">
        <v>814</v>
      </c>
      <c r="H280" s="12" t="s">
        <v>698</v>
      </c>
      <c r="I280" s="12" t="s">
        <v>148</v>
      </c>
      <c r="J280" s="12" t="s">
        <v>342</v>
      </c>
      <c r="K280" s="12" t="s">
        <v>125</v>
      </c>
      <c r="L280" s="12" t="s">
        <v>2967</v>
      </c>
      <c r="M280" s="12" t="s">
        <v>2970</v>
      </c>
      <c r="N280" s="12" t="s">
        <v>2976</v>
      </c>
      <c r="O280" s="12" t="s">
        <v>2946</v>
      </c>
      <c r="P280" s="12" t="s">
        <v>1652</v>
      </c>
      <c r="Q280" s="12" t="s">
        <v>1662</v>
      </c>
      <c r="R280" s="12" t="s">
        <v>1671</v>
      </c>
      <c r="S280" s="12" t="s">
        <v>1726</v>
      </c>
      <c r="T280" s="12" t="s">
        <v>1925</v>
      </c>
    </row>
    <row r="281" spans="1:20" x14ac:dyDescent="0.25">
      <c r="A281" s="12" t="s">
        <v>1320</v>
      </c>
      <c r="B281" s="12" t="s">
        <v>655</v>
      </c>
      <c r="C281" s="12" t="s">
        <v>1118</v>
      </c>
      <c r="D281" s="12" t="s">
        <v>4</v>
      </c>
      <c r="E281" s="12" t="s">
        <v>17</v>
      </c>
      <c r="F281" s="12" t="s">
        <v>143</v>
      </c>
      <c r="G281" s="12" t="s">
        <v>814</v>
      </c>
      <c r="H281" s="12" t="s">
        <v>698</v>
      </c>
      <c r="I281" s="12" t="s">
        <v>223</v>
      </c>
      <c r="J281" s="12" t="s">
        <v>375</v>
      </c>
      <c r="K281" s="12" t="s">
        <v>1119</v>
      </c>
      <c r="L281" s="12" t="s">
        <v>2967</v>
      </c>
      <c r="M281" s="12" t="s">
        <v>2970</v>
      </c>
      <c r="N281" s="12" t="s">
        <v>2976</v>
      </c>
      <c r="O281" s="12" t="s">
        <v>2946</v>
      </c>
      <c r="P281" s="12" t="s">
        <v>1652</v>
      </c>
      <c r="Q281" s="12" t="s">
        <v>1664</v>
      </c>
      <c r="R281" s="12" t="s">
        <v>1671</v>
      </c>
      <c r="S281" s="12" t="s">
        <v>1726</v>
      </c>
      <c r="T281" s="12" t="s">
        <v>1926</v>
      </c>
    </row>
    <row r="282" spans="1:20" x14ac:dyDescent="0.25">
      <c r="A282" s="12" t="s">
        <v>1320</v>
      </c>
      <c r="B282" s="12" t="s">
        <v>733</v>
      </c>
      <c r="C282" s="12" t="s">
        <v>1120</v>
      </c>
      <c r="D282" s="12" t="s">
        <v>7</v>
      </c>
      <c r="E282" s="12" t="s">
        <v>13</v>
      </c>
      <c r="F282" s="12" t="s">
        <v>143</v>
      </c>
      <c r="G282" s="12" t="s">
        <v>398</v>
      </c>
      <c r="H282" s="12" t="s">
        <v>698</v>
      </c>
      <c r="I282" s="12" t="s">
        <v>1121</v>
      </c>
      <c r="J282" s="12" t="s">
        <v>375</v>
      </c>
      <c r="K282" s="12" t="s">
        <v>1122</v>
      </c>
      <c r="L282" s="12" t="s">
        <v>2967</v>
      </c>
      <c r="M282" s="12" t="s">
        <v>2970</v>
      </c>
      <c r="N282" s="12" t="s">
        <v>2976</v>
      </c>
      <c r="O282" s="12" t="s">
        <v>2946</v>
      </c>
      <c r="P282" s="12" t="s">
        <v>1652</v>
      </c>
      <c r="Q282" s="12" t="s">
        <v>1666</v>
      </c>
      <c r="R282" s="12" t="s">
        <v>1671</v>
      </c>
      <c r="S282" s="12" t="s">
        <v>1726</v>
      </c>
      <c r="T282" s="12" t="s">
        <v>1927</v>
      </c>
    </row>
    <row r="283" spans="1:20" x14ac:dyDescent="0.25">
      <c r="A283" s="12" t="s">
        <v>1320</v>
      </c>
      <c r="B283" s="12" t="s">
        <v>760</v>
      </c>
      <c r="C283" s="12" t="s">
        <v>1123</v>
      </c>
      <c r="D283" s="12" t="s">
        <v>6</v>
      </c>
      <c r="E283" s="12" t="s">
        <v>9</v>
      </c>
      <c r="F283" s="12" t="s">
        <v>143</v>
      </c>
      <c r="G283" s="12" t="s">
        <v>804</v>
      </c>
      <c r="H283" s="12" t="s">
        <v>698</v>
      </c>
      <c r="I283" s="12" t="s">
        <v>1101</v>
      </c>
      <c r="J283" s="12" t="s">
        <v>342</v>
      </c>
      <c r="K283" s="12" t="s">
        <v>92</v>
      </c>
      <c r="L283" s="12" t="s">
        <v>2967</v>
      </c>
      <c r="M283" s="12" t="s">
        <v>2970</v>
      </c>
      <c r="N283" s="12" t="s">
        <v>2976</v>
      </c>
      <c r="O283" s="12" t="s">
        <v>2946</v>
      </c>
      <c r="P283" s="12" t="s">
        <v>1652</v>
      </c>
      <c r="Q283" s="12" t="s">
        <v>1662</v>
      </c>
      <c r="R283" s="12" t="s">
        <v>1671</v>
      </c>
      <c r="S283" s="12" t="s">
        <v>1726</v>
      </c>
      <c r="T283" s="12" t="s">
        <v>1928</v>
      </c>
    </row>
    <row r="284" spans="1:20" x14ac:dyDescent="0.25">
      <c r="A284" s="12" t="s">
        <v>1320</v>
      </c>
      <c r="B284" s="12" t="s">
        <v>732</v>
      </c>
      <c r="C284" s="12" t="s">
        <v>1124</v>
      </c>
      <c r="D284" s="12" t="s">
        <v>4</v>
      </c>
      <c r="E284" s="12" t="s">
        <v>11</v>
      </c>
      <c r="F284" s="12" t="s">
        <v>143</v>
      </c>
      <c r="G284" s="12" t="s">
        <v>814</v>
      </c>
      <c r="H284" s="12" t="s">
        <v>698</v>
      </c>
      <c r="I284" s="12" t="s">
        <v>223</v>
      </c>
      <c r="J284" s="12" t="s">
        <v>1125</v>
      </c>
      <c r="K284" s="12" t="s">
        <v>1126</v>
      </c>
      <c r="L284" s="12" t="s">
        <v>2967</v>
      </c>
      <c r="M284" s="12" t="s">
        <v>2970</v>
      </c>
      <c r="N284" s="12" t="s">
        <v>2976</v>
      </c>
      <c r="O284" s="12" t="s">
        <v>2946</v>
      </c>
      <c r="P284" s="12" t="s">
        <v>1652</v>
      </c>
      <c r="Q284" s="12" t="s">
        <v>1663</v>
      </c>
      <c r="R284" s="12" t="s">
        <v>1671</v>
      </c>
      <c r="S284" s="12" t="s">
        <v>1726</v>
      </c>
      <c r="T284" s="12" t="s">
        <v>1929</v>
      </c>
    </row>
    <row r="285" spans="1:20" x14ac:dyDescent="0.25">
      <c r="A285" s="12" t="s">
        <v>1320</v>
      </c>
      <c r="B285" s="12" t="s">
        <v>723</v>
      </c>
      <c r="C285" s="12" t="s">
        <v>1127</v>
      </c>
      <c r="D285" s="12" t="s">
        <v>8</v>
      </c>
      <c r="E285" s="12" t="s">
        <v>11</v>
      </c>
      <c r="F285" s="12" t="s">
        <v>927</v>
      </c>
      <c r="G285" s="12" t="s">
        <v>804</v>
      </c>
      <c r="H285" s="12" t="s">
        <v>698</v>
      </c>
      <c r="I285" s="12" t="s">
        <v>224</v>
      </c>
      <c r="J285" s="12" t="s">
        <v>318</v>
      </c>
      <c r="K285" s="12" t="s">
        <v>37</v>
      </c>
      <c r="L285" s="12" t="s">
        <v>2967</v>
      </c>
      <c r="M285" s="12" t="s">
        <v>2945</v>
      </c>
      <c r="N285" s="12" t="s">
        <v>2976</v>
      </c>
      <c r="O285" s="12" t="s">
        <v>2946</v>
      </c>
      <c r="P285" s="12" t="s">
        <v>1652</v>
      </c>
      <c r="Q285" s="12" t="s">
        <v>1663</v>
      </c>
      <c r="R285" s="12" t="s">
        <v>1671</v>
      </c>
      <c r="S285" s="12" t="s">
        <v>1729</v>
      </c>
      <c r="T285" s="12" t="s">
        <v>1930</v>
      </c>
    </row>
    <row r="286" spans="1:20" x14ac:dyDescent="0.25">
      <c r="A286" s="12" t="s">
        <v>1320</v>
      </c>
      <c r="B286" s="12" t="s">
        <v>717</v>
      </c>
      <c r="C286" s="12" t="s">
        <v>1128</v>
      </c>
      <c r="D286" s="12" t="s">
        <v>7</v>
      </c>
      <c r="E286" s="12" t="s">
        <v>13</v>
      </c>
      <c r="F286" s="12" t="s">
        <v>913</v>
      </c>
      <c r="G286" s="12" t="s">
        <v>814</v>
      </c>
      <c r="H286" s="12" t="s">
        <v>721</v>
      </c>
      <c r="I286" s="12" t="s">
        <v>1129</v>
      </c>
      <c r="J286" s="12" t="s">
        <v>375</v>
      </c>
      <c r="K286" s="12" t="s">
        <v>62</v>
      </c>
      <c r="L286" s="12" t="s">
        <v>2967</v>
      </c>
      <c r="M286" s="12" t="s">
        <v>2970</v>
      </c>
      <c r="N286" s="12" t="s">
        <v>2976</v>
      </c>
      <c r="O286" s="12" t="s">
        <v>2946</v>
      </c>
      <c r="P286" s="12" t="s">
        <v>1652</v>
      </c>
      <c r="Q286" s="12" t="s">
        <v>1666</v>
      </c>
      <c r="R286" s="12" t="s">
        <v>1671</v>
      </c>
      <c r="S286" s="12" t="s">
        <v>1726</v>
      </c>
      <c r="T286" s="12" t="s">
        <v>1931</v>
      </c>
    </row>
    <row r="287" spans="1:20" x14ac:dyDescent="0.25">
      <c r="A287" s="12" t="s">
        <v>1320</v>
      </c>
      <c r="B287" s="12" t="s">
        <v>759</v>
      </c>
      <c r="C287" s="12" t="s">
        <v>1130</v>
      </c>
      <c r="D287" s="12" t="s">
        <v>6</v>
      </c>
      <c r="E287" s="12" t="s">
        <v>12</v>
      </c>
      <c r="F287" s="12" t="s">
        <v>880</v>
      </c>
      <c r="G287" s="12" t="s">
        <v>814</v>
      </c>
      <c r="H287" s="12" t="s">
        <v>721</v>
      </c>
      <c r="I287" s="12" t="s">
        <v>1131</v>
      </c>
      <c r="J287" s="12" t="s">
        <v>977</v>
      </c>
      <c r="K287" s="12" t="s">
        <v>1119</v>
      </c>
      <c r="L287" s="12" t="s">
        <v>2967</v>
      </c>
      <c r="M287" s="12" t="s">
        <v>2970</v>
      </c>
      <c r="N287" s="12" t="s">
        <v>2976</v>
      </c>
      <c r="O287" s="12" t="s">
        <v>2946</v>
      </c>
      <c r="P287" s="12" t="s">
        <v>1652</v>
      </c>
      <c r="Q287" s="12" t="s">
        <v>1667</v>
      </c>
      <c r="R287" s="12" t="s">
        <v>1671</v>
      </c>
      <c r="S287" s="12" t="s">
        <v>1726</v>
      </c>
      <c r="T287" s="12" t="s">
        <v>1932</v>
      </c>
    </row>
    <row r="288" spans="1:20" x14ac:dyDescent="0.25">
      <c r="A288" s="12" t="s">
        <v>1320</v>
      </c>
      <c r="B288" s="12" t="s">
        <v>729</v>
      </c>
      <c r="C288" s="12" t="s">
        <v>1132</v>
      </c>
      <c r="D288" s="12" t="s">
        <v>4</v>
      </c>
      <c r="E288" s="12" t="s">
        <v>9</v>
      </c>
      <c r="F288" s="12" t="s">
        <v>880</v>
      </c>
      <c r="G288" s="12" t="s">
        <v>814</v>
      </c>
      <c r="H288" s="12" t="s">
        <v>721</v>
      </c>
      <c r="I288" s="12" t="s">
        <v>224</v>
      </c>
      <c r="J288" s="12" t="s">
        <v>342</v>
      </c>
      <c r="K288" s="12" t="s">
        <v>1119</v>
      </c>
      <c r="L288" s="12" t="s">
        <v>2967</v>
      </c>
      <c r="M288" s="12" t="s">
        <v>2970</v>
      </c>
      <c r="N288" s="12" t="s">
        <v>2976</v>
      </c>
      <c r="O288" s="12" t="s">
        <v>2946</v>
      </c>
      <c r="P288" s="12" t="s">
        <v>1652</v>
      </c>
      <c r="Q288" s="12" t="s">
        <v>1662</v>
      </c>
      <c r="R288" s="12" t="s">
        <v>1671</v>
      </c>
      <c r="S288" s="12" t="s">
        <v>1726</v>
      </c>
      <c r="T288" s="12" t="s">
        <v>1933</v>
      </c>
    </row>
    <row r="289" spans="1:20" x14ac:dyDescent="0.25">
      <c r="A289" s="12" t="s">
        <v>1320</v>
      </c>
      <c r="B289" s="12" t="s">
        <v>781</v>
      </c>
      <c r="C289" s="12" t="s">
        <v>1133</v>
      </c>
      <c r="D289" s="12" t="s">
        <v>6</v>
      </c>
      <c r="E289" s="12" t="s">
        <v>9</v>
      </c>
      <c r="F289" s="12" t="s">
        <v>1134</v>
      </c>
      <c r="G289" s="12" t="s">
        <v>398</v>
      </c>
      <c r="H289" s="12" t="s">
        <v>721</v>
      </c>
      <c r="I289" s="12" t="s">
        <v>1122</v>
      </c>
      <c r="J289" s="12" t="s">
        <v>319</v>
      </c>
      <c r="K289" s="12" t="s">
        <v>43</v>
      </c>
      <c r="L289" s="12" t="s">
        <v>2967</v>
      </c>
      <c r="M289" s="12" t="s">
        <v>2968</v>
      </c>
      <c r="N289" s="12" t="s">
        <v>2977</v>
      </c>
      <c r="O289" s="12" t="s">
        <v>2978</v>
      </c>
      <c r="P289" s="12" t="s">
        <v>1652</v>
      </c>
      <c r="Q289" s="12" t="s">
        <v>1662</v>
      </c>
      <c r="R289" s="12" t="s">
        <v>1671</v>
      </c>
      <c r="S289" s="12" t="s">
        <v>1725</v>
      </c>
      <c r="T289" s="12" t="s">
        <v>1934</v>
      </c>
    </row>
    <row r="290" spans="1:20" x14ac:dyDescent="0.25">
      <c r="A290" s="12" t="s">
        <v>1320</v>
      </c>
      <c r="B290" s="12" t="s">
        <v>720</v>
      </c>
      <c r="C290" s="12" t="s">
        <v>1135</v>
      </c>
      <c r="D290" s="12" t="s">
        <v>6</v>
      </c>
      <c r="E290" s="12" t="s">
        <v>13</v>
      </c>
      <c r="F290" s="12" t="s">
        <v>1134</v>
      </c>
      <c r="G290" s="12" t="s">
        <v>398</v>
      </c>
      <c r="H290" s="12" t="s">
        <v>721</v>
      </c>
      <c r="I290" s="12" t="s">
        <v>65</v>
      </c>
      <c r="J290" s="12" t="s">
        <v>374</v>
      </c>
      <c r="K290" s="12" t="s">
        <v>60</v>
      </c>
      <c r="L290" s="12" t="s">
        <v>2967</v>
      </c>
      <c r="M290" s="12" t="s">
        <v>2968</v>
      </c>
      <c r="N290" s="12" t="s">
        <v>2977</v>
      </c>
      <c r="O290" s="12" t="s">
        <v>2978</v>
      </c>
      <c r="P290" s="12" t="s">
        <v>1652</v>
      </c>
      <c r="Q290" s="12" t="s">
        <v>1666</v>
      </c>
      <c r="R290" s="12" t="s">
        <v>1671</v>
      </c>
      <c r="S290" s="12" t="s">
        <v>1725</v>
      </c>
      <c r="T290" s="12" t="s">
        <v>1935</v>
      </c>
    </row>
    <row r="291" spans="1:20" x14ac:dyDescent="0.25">
      <c r="A291" s="12" t="s">
        <v>1320</v>
      </c>
      <c r="B291" s="12" t="s">
        <v>768</v>
      </c>
      <c r="C291" s="12" t="s">
        <v>1136</v>
      </c>
      <c r="D291" s="12" t="s">
        <v>7</v>
      </c>
      <c r="E291" s="12" t="s">
        <v>10</v>
      </c>
      <c r="F291" s="12" t="s">
        <v>140</v>
      </c>
      <c r="G291" s="12" t="s">
        <v>398</v>
      </c>
      <c r="H291" s="12" t="s">
        <v>698</v>
      </c>
      <c r="I291" s="12" t="s">
        <v>1137</v>
      </c>
      <c r="J291" s="12" t="s">
        <v>1138</v>
      </c>
      <c r="K291" s="12" t="s">
        <v>41</v>
      </c>
      <c r="L291" s="12" t="s">
        <v>2967</v>
      </c>
      <c r="M291" s="12" t="s">
        <v>2968</v>
      </c>
      <c r="N291" s="12" t="s">
        <v>2977</v>
      </c>
      <c r="O291" s="12" t="s">
        <v>2978</v>
      </c>
      <c r="P291" s="12" t="s">
        <v>1652</v>
      </c>
      <c r="Q291" s="12" t="s">
        <v>1665</v>
      </c>
      <c r="R291" s="12" t="s">
        <v>1671</v>
      </c>
      <c r="S291" s="12" t="s">
        <v>1725</v>
      </c>
      <c r="T291" s="12" t="s">
        <v>1936</v>
      </c>
    </row>
    <row r="292" spans="1:20" x14ac:dyDescent="0.25">
      <c r="A292" s="12" t="s">
        <v>1320</v>
      </c>
      <c r="B292" s="12" t="s">
        <v>752</v>
      </c>
      <c r="C292" s="12" t="s">
        <v>1139</v>
      </c>
      <c r="D292" s="12" t="s">
        <v>7</v>
      </c>
      <c r="E292" s="12" t="s">
        <v>11</v>
      </c>
      <c r="F292" s="12" t="s">
        <v>1100</v>
      </c>
      <c r="G292" s="12" t="s">
        <v>398</v>
      </c>
      <c r="H292" s="12" t="s">
        <v>698</v>
      </c>
      <c r="I292" s="12" t="s">
        <v>1137</v>
      </c>
      <c r="J292" s="12" t="s">
        <v>1029</v>
      </c>
      <c r="K292" s="12" t="s">
        <v>42</v>
      </c>
      <c r="L292" s="12" t="s">
        <v>2967</v>
      </c>
      <c r="M292" s="12" t="s">
        <v>2968</v>
      </c>
      <c r="N292" s="12" t="s">
        <v>2977</v>
      </c>
      <c r="O292" s="12" t="s">
        <v>2978</v>
      </c>
      <c r="P292" s="12" t="s">
        <v>1652</v>
      </c>
      <c r="Q292" s="12" t="s">
        <v>1663</v>
      </c>
      <c r="R292" s="12" t="s">
        <v>1671</v>
      </c>
      <c r="S292" s="12" t="s">
        <v>1725</v>
      </c>
      <c r="T292" s="12" t="s">
        <v>1483</v>
      </c>
    </row>
    <row r="293" spans="1:20" x14ac:dyDescent="0.25">
      <c r="A293" s="12" t="s">
        <v>1320</v>
      </c>
      <c r="B293" s="12" t="s">
        <v>847</v>
      </c>
      <c r="C293" s="12" t="s">
        <v>1140</v>
      </c>
      <c r="D293" s="12" t="s">
        <v>8</v>
      </c>
      <c r="E293" s="12" t="s">
        <v>17</v>
      </c>
      <c r="F293" s="12" t="s">
        <v>880</v>
      </c>
      <c r="G293" s="12" t="s">
        <v>397</v>
      </c>
      <c r="H293" s="12" t="s">
        <v>698</v>
      </c>
      <c r="I293" s="12" t="s">
        <v>1141</v>
      </c>
      <c r="J293" s="12" t="s">
        <v>272</v>
      </c>
      <c r="K293" s="12" t="s">
        <v>125</v>
      </c>
      <c r="L293" s="12" t="s">
        <v>2967</v>
      </c>
      <c r="M293" s="12" t="s">
        <v>2968</v>
      </c>
      <c r="N293" s="12" t="s">
        <v>2977</v>
      </c>
      <c r="O293" s="12" t="s">
        <v>2978</v>
      </c>
      <c r="P293" s="12" t="s">
        <v>1652</v>
      </c>
      <c r="Q293" s="12" t="s">
        <v>1664</v>
      </c>
      <c r="R293" s="12" t="s">
        <v>1671</v>
      </c>
      <c r="S293" s="12" t="s">
        <v>1725</v>
      </c>
      <c r="T293" s="12" t="s">
        <v>1937</v>
      </c>
    </row>
    <row r="294" spans="1:20" x14ac:dyDescent="0.25">
      <c r="A294" s="12" t="s">
        <v>1320</v>
      </c>
      <c r="B294" s="12" t="s">
        <v>858</v>
      </c>
      <c r="C294" s="12" t="s">
        <v>1142</v>
      </c>
      <c r="D294" s="12" t="s">
        <v>4</v>
      </c>
      <c r="E294" s="12" t="s">
        <v>13</v>
      </c>
      <c r="F294" s="12" t="s">
        <v>880</v>
      </c>
      <c r="G294" s="12" t="s">
        <v>398</v>
      </c>
      <c r="H294" s="12" t="s">
        <v>721</v>
      </c>
      <c r="I294" s="12" t="s">
        <v>1143</v>
      </c>
      <c r="J294" s="12" t="s">
        <v>281</v>
      </c>
      <c r="K294" s="12" t="s">
        <v>34</v>
      </c>
      <c r="L294" s="12" t="s">
        <v>2967</v>
      </c>
      <c r="M294" s="12" t="s">
        <v>2968</v>
      </c>
      <c r="N294" s="12" t="s">
        <v>2977</v>
      </c>
      <c r="O294" s="12" t="s">
        <v>2978</v>
      </c>
      <c r="P294" s="12" t="s">
        <v>1652</v>
      </c>
      <c r="Q294" s="12" t="s">
        <v>1666</v>
      </c>
      <c r="R294" s="12" t="s">
        <v>1671</v>
      </c>
      <c r="S294" s="12" t="s">
        <v>1725</v>
      </c>
      <c r="T294" s="12" t="s">
        <v>1938</v>
      </c>
    </row>
    <row r="295" spans="1:20" x14ac:dyDescent="0.25">
      <c r="A295" s="12" t="s">
        <v>1320</v>
      </c>
      <c r="B295" s="12" t="s">
        <v>839</v>
      </c>
      <c r="C295" s="12" t="s">
        <v>1144</v>
      </c>
      <c r="D295" s="12" t="s">
        <v>8</v>
      </c>
      <c r="E295" s="12" t="s">
        <v>17</v>
      </c>
      <c r="F295" s="12" t="s">
        <v>913</v>
      </c>
      <c r="G295" s="12" t="s">
        <v>397</v>
      </c>
      <c r="H295" s="12" t="s">
        <v>698</v>
      </c>
      <c r="I295" s="12" t="s">
        <v>1101</v>
      </c>
      <c r="J295" s="12" t="s">
        <v>272</v>
      </c>
      <c r="K295" s="12" t="s">
        <v>348</v>
      </c>
      <c r="L295" s="12" t="s">
        <v>2967</v>
      </c>
      <c r="M295" s="12" t="s">
        <v>2968</v>
      </c>
      <c r="N295" s="12" t="s">
        <v>2977</v>
      </c>
      <c r="O295" s="12" t="s">
        <v>2978</v>
      </c>
      <c r="P295" s="12" t="s">
        <v>1652</v>
      </c>
      <c r="Q295" s="12" t="s">
        <v>1664</v>
      </c>
      <c r="R295" s="12" t="s">
        <v>1671</v>
      </c>
      <c r="S295" s="12" t="s">
        <v>1725</v>
      </c>
      <c r="T295" s="12" t="s">
        <v>1939</v>
      </c>
    </row>
    <row r="296" spans="1:20" x14ac:dyDescent="0.25">
      <c r="A296" s="12" t="s">
        <v>1320</v>
      </c>
      <c r="B296" s="12" t="s">
        <v>765</v>
      </c>
      <c r="C296" s="12" t="s">
        <v>1145</v>
      </c>
      <c r="D296" s="12" t="s">
        <v>4</v>
      </c>
      <c r="E296" s="12" t="s">
        <v>11</v>
      </c>
      <c r="F296" s="12" t="s">
        <v>880</v>
      </c>
      <c r="G296" s="12" t="s">
        <v>398</v>
      </c>
      <c r="H296" s="12" t="s">
        <v>721</v>
      </c>
      <c r="I296" s="12" t="s">
        <v>151</v>
      </c>
      <c r="J296" s="12" t="s">
        <v>374</v>
      </c>
      <c r="K296" s="12" t="s">
        <v>36</v>
      </c>
      <c r="L296" s="12" t="s">
        <v>2967</v>
      </c>
      <c r="M296" s="12" t="s">
        <v>2968</v>
      </c>
      <c r="N296" s="12" t="s">
        <v>2977</v>
      </c>
      <c r="O296" s="12" t="s">
        <v>2978</v>
      </c>
      <c r="P296" s="12" t="s">
        <v>1652</v>
      </c>
      <c r="Q296" s="12" t="s">
        <v>1663</v>
      </c>
      <c r="R296" s="12" t="s">
        <v>1671</v>
      </c>
      <c r="S296" s="12" t="s">
        <v>1725</v>
      </c>
      <c r="T296" s="12" t="s">
        <v>1940</v>
      </c>
    </row>
    <row r="297" spans="1:20" x14ac:dyDescent="0.25">
      <c r="A297" s="12" t="s">
        <v>1320</v>
      </c>
      <c r="B297" s="12" t="s">
        <v>850</v>
      </c>
      <c r="C297" s="12" t="s">
        <v>1146</v>
      </c>
      <c r="D297" s="12" t="s">
        <v>4</v>
      </c>
      <c r="E297" s="12" t="s">
        <v>17</v>
      </c>
      <c r="F297" s="12" t="s">
        <v>880</v>
      </c>
      <c r="G297" s="12" t="s">
        <v>398</v>
      </c>
      <c r="H297" s="12" t="s">
        <v>721</v>
      </c>
      <c r="I297" s="12" t="s">
        <v>221</v>
      </c>
      <c r="J297" s="12" t="s">
        <v>374</v>
      </c>
      <c r="K297" s="12" t="s">
        <v>46</v>
      </c>
      <c r="L297" s="12" t="s">
        <v>2967</v>
      </c>
      <c r="M297" s="12" t="s">
        <v>2968</v>
      </c>
      <c r="N297" s="12" t="s">
        <v>2977</v>
      </c>
      <c r="O297" s="12" t="s">
        <v>2978</v>
      </c>
      <c r="P297" s="12" t="s">
        <v>1652</v>
      </c>
      <c r="Q297" s="12" t="s">
        <v>1664</v>
      </c>
      <c r="R297" s="12" t="s">
        <v>1671</v>
      </c>
      <c r="S297" s="12" t="s">
        <v>1725</v>
      </c>
      <c r="T297" s="12" t="s">
        <v>1941</v>
      </c>
    </row>
    <row r="298" spans="1:20" x14ac:dyDescent="0.25">
      <c r="A298" s="12" t="s">
        <v>1320</v>
      </c>
      <c r="B298" s="12" t="s">
        <v>836</v>
      </c>
      <c r="C298" s="12" t="s">
        <v>1147</v>
      </c>
      <c r="D298" s="12" t="s">
        <v>7</v>
      </c>
      <c r="E298" s="12" t="s">
        <v>9</v>
      </c>
      <c r="F298" s="12" t="s">
        <v>1089</v>
      </c>
      <c r="G298" s="12" t="s">
        <v>398</v>
      </c>
      <c r="H298" s="12" t="s">
        <v>698</v>
      </c>
      <c r="I298" s="12" t="s">
        <v>1148</v>
      </c>
      <c r="J298" s="12" t="s">
        <v>383</v>
      </c>
      <c r="K298" s="12" t="s">
        <v>1110</v>
      </c>
      <c r="L298" s="12" t="s">
        <v>2971</v>
      </c>
      <c r="M298" s="12" t="s">
        <v>2972</v>
      </c>
      <c r="N298" s="12" t="s">
        <v>2979</v>
      </c>
      <c r="O298" s="12" t="s">
        <v>2948</v>
      </c>
      <c r="P298" s="12" t="s">
        <v>1652</v>
      </c>
      <c r="Q298" s="12" t="s">
        <v>1662</v>
      </c>
      <c r="R298" s="12" t="s">
        <v>1671</v>
      </c>
      <c r="S298" s="12" t="s">
        <v>1727</v>
      </c>
      <c r="T298" s="12" t="s">
        <v>1942</v>
      </c>
    </row>
    <row r="299" spans="1:20" x14ac:dyDescent="0.25">
      <c r="A299" s="12" t="s">
        <v>1320</v>
      </c>
      <c r="B299" s="12" t="s">
        <v>842</v>
      </c>
      <c r="C299" s="12" t="s">
        <v>1149</v>
      </c>
      <c r="D299" s="12" t="s">
        <v>6</v>
      </c>
      <c r="E299" s="12" t="s">
        <v>11</v>
      </c>
      <c r="F299" s="12" t="s">
        <v>913</v>
      </c>
      <c r="G299" s="12" t="s">
        <v>814</v>
      </c>
      <c r="H299" s="12" t="s">
        <v>721</v>
      </c>
      <c r="I299" s="12" t="s">
        <v>1150</v>
      </c>
      <c r="J299" s="12" t="s">
        <v>383</v>
      </c>
      <c r="K299" s="12" t="s">
        <v>45</v>
      </c>
      <c r="L299" s="12" t="s">
        <v>2967</v>
      </c>
      <c r="M299" s="12" t="s">
        <v>2970</v>
      </c>
      <c r="N299" s="12" t="s">
        <v>2979</v>
      </c>
      <c r="O299" s="12" t="s">
        <v>2948</v>
      </c>
      <c r="P299" s="12" t="s">
        <v>1652</v>
      </c>
      <c r="Q299" s="12" t="s">
        <v>1663</v>
      </c>
      <c r="R299" s="12" t="s">
        <v>1671</v>
      </c>
      <c r="S299" s="12" t="s">
        <v>1726</v>
      </c>
      <c r="T299" s="12" t="s">
        <v>1943</v>
      </c>
    </row>
    <row r="300" spans="1:20" x14ac:dyDescent="0.25">
      <c r="A300" s="12" t="s">
        <v>1320</v>
      </c>
      <c r="B300" s="12" t="s">
        <v>849</v>
      </c>
      <c r="C300" s="12" t="s">
        <v>1151</v>
      </c>
      <c r="D300" s="12" t="s">
        <v>7</v>
      </c>
      <c r="E300" s="12" t="s">
        <v>17</v>
      </c>
      <c r="F300" s="12" t="s">
        <v>1152</v>
      </c>
      <c r="G300" s="12" t="s">
        <v>398</v>
      </c>
      <c r="H300" s="12" t="s">
        <v>698</v>
      </c>
      <c r="I300" s="12" t="s">
        <v>1153</v>
      </c>
      <c r="J300" s="12" t="s">
        <v>378</v>
      </c>
      <c r="K300" s="12" t="s">
        <v>1154</v>
      </c>
      <c r="L300" s="12" t="s">
        <v>2971</v>
      </c>
      <c r="M300" s="12" t="s">
        <v>2972</v>
      </c>
      <c r="N300" s="12" t="s">
        <v>2979</v>
      </c>
      <c r="O300" s="12" t="s">
        <v>2948</v>
      </c>
      <c r="P300" s="12" t="s">
        <v>1652</v>
      </c>
      <c r="Q300" s="12" t="s">
        <v>1664</v>
      </c>
      <c r="R300" s="12" t="s">
        <v>1671</v>
      </c>
      <c r="S300" s="12" t="s">
        <v>1727</v>
      </c>
      <c r="T300" s="12" t="s">
        <v>393</v>
      </c>
    </row>
    <row r="301" spans="1:20" x14ac:dyDescent="0.25">
      <c r="A301" s="12" t="s">
        <v>1320</v>
      </c>
      <c r="B301" s="12" t="s">
        <v>860</v>
      </c>
      <c r="C301" s="12" t="s">
        <v>1155</v>
      </c>
      <c r="D301" s="12" t="s">
        <v>8</v>
      </c>
      <c r="E301" s="12" t="s">
        <v>11</v>
      </c>
      <c r="F301" s="12" t="s">
        <v>1089</v>
      </c>
      <c r="G301" s="12" t="s">
        <v>398</v>
      </c>
      <c r="H301" s="12" t="s">
        <v>698</v>
      </c>
      <c r="I301" s="12" t="s">
        <v>145</v>
      </c>
      <c r="J301" s="12" t="s">
        <v>1156</v>
      </c>
      <c r="K301" s="12" t="s">
        <v>63</v>
      </c>
      <c r="L301" s="12" t="s">
        <v>2971</v>
      </c>
      <c r="M301" s="12" t="s">
        <v>2972</v>
      </c>
      <c r="N301" s="12" t="s">
        <v>2979</v>
      </c>
      <c r="O301" s="12" t="s">
        <v>2948</v>
      </c>
      <c r="P301" s="12" t="s">
        <v>1652</v>
      </c>
      <c r="Q301" s="12" t="s">
        <v>1663</v>
      </c>
      <c r="R301" s="12" t="s">
        <v>1671</v>
      </c>
      <c r="S301" s="12" t="s">
        <v>1727</v>
      </c>
      <c r="T301" s="12" t="s">
        <v>1941</v>
      </c>
    </row>
    <row r="302" spans="1:20" x14ac:dyDescent="0.25">
      <c r="A302" s="12" t="s">
        <v>1320</v>
      </c>
      <c r="B302" s="12" t="s">
        <v>702</v>
      </c>
      <c r="C302" s="12" t="s">
        <v>1157</v>
      </c>
      <c r="D302" s="12" t="s">
        <v>4</v>
      </c>
      <c r="E302" s="12" t="s">
        <v>9</v>
      </c>
      <c r="F302" s="12" t="s">
        <v>880</v>
      </c>
      <c r="G302" s="12" t="s">
        <v>814</v>
      </c>
      <c r="H302" s="12" t="s">
        <v>721</v>
      </c>
      <c r="I302" s="12" t="s">
        <v>1158</v>
      </c>
      <c r="J302" s="12" t="s">
        <v>342</v>
      </c>
      <c r="K302" s="12" t="s">
        <v>44</v>
      </c>
      <c r="L302" s="12" t="s">
        <v>2967</v>
      </c>
      <c r="M302" s="12" t="s">
        <v>2970</v>
      </c>
      <c r="N302" s="12" t="s">
        <v>2979</v>
      </c>
      <c r="O302" s="12" t="s">
        <v>2948</v>
      </c>
      <c r="P302" s="12" t="s">
        <v>1652</v>
      </c>
      <c r="Q302" s="12" t="s">
        <v>1662</v>
      </c>
      <c r="R302" s="12" t="s">
        <v>1671</v>
      </c>
      <c r="S302" s="12" t="s">
        <v>1726</v>
      </c>
      <c r="T302" s="12" t="s">
        <v>1944</v>
      </c>
    </row>
    <row r="303" spans="1:20" x14ac:dyDescent="0.25">
      <c r="A303" s="12" t="s">
        <v>1320</v>
      </c>
      <c r="B303" s="12" t="s">
        <v>652</v>
      </c>
      <c r="C303" s="12" t="s">
        <v>1159</v>
      </c>
      <c r="D303" s="12" t="s">
        <v>4</v>
      </c>
      <c r="E303" s="12" t="s">
        <v>9</v>
      </c>
      <c r="F303" s="12" t="s">
        <v>880</v>
      </c>
      <c r="G303" s="12" t="s">
        <v>814</v>
      </c>
      <c r="H303" s="12" t="s">
        <v>721</v>
      </c>
      <c r="I303" s="12" t="s">
        <v>86</v>
      </c>
      <c r="J303" s="12" t="s">
        <v>342</v>
      </c>
      <c r="K303" s="12" t="s">
        <v>95</v>
      </c>
      <c r="L303" s="12" t="s">
        <v>2967</v>
      </c>
      <c r="M303" s="12" t="s">
        <v>2970</v>
      </c>
      <c r="N303" s="12" t="s">
        <v>2979</v>
      </c>
      <c r="O303" s="12" t="s">
        <v>2948</v>
      </c>
      <c r="P303" s="12" t="s">
        <v>1652</v>
      </c>
      <c r="Q303" s="12" t="s">
        <v>1662</v>
      </c>
      <c r="R303" s="12" t="s">
        <v>1671</v>
      </c>
      <c r="S303" s="12" t="s">
        <v>1726</v>
      </c>
      <c r="T303" s="12" t="s">
        <v>1945</v>
      </c>
    </row>
    <row r="304" spans="1:20" x14ac:dyDescent="0.25">
      <c r="A304" s="12" t="s">
        <v>1320</v>
      </c>
      <c r="B304" s="12" t="s">
        <v>761</v>
      </c>
      <c r="C304" s="12" t="s">
        <v>1160</v>
      </c>
      <c r="D304" s="12" t="s">
        <v>8</v>
      </c>
      <c r="E304" s="12" t="s">
        <v>13</v>
      </c>
      <c r="F304" s="12" t="s">
        <v>880</v>
      </c>
      <c r="G304" s="12" t="s">
        <v>398</v>
      </c>
      <c r="H304" s="12" t="s">
        <v>698</v>
      </c>
      <c r="I304" s="12" t="s">
        <v>1129</v>
      </c>
      <c r="J304" s="12" t="s">
        <v>977</v>
      </c>
      <c r="K304" s="12" t="s">
        <v>1103</v>
      </c>
      <c r="L304" s="12" t="s">
        <v>2971</v>
      </c>
      <c r="M304" s="12" t="s">
        <v>2972</v>
      </c>
      <c r="N304" s="12" t="s">
        <v>2979</v>
      </c>
      <c r="O304" s="12" t="s">
        <v>2948</v>
      </c>
      <c r="P304" s="12" t="s">
        <v>1652</v>
      </c>
      <c r="Q304" s="12" t="s">
        <v>1666</v>
      </c>
      <c r="R304" s="12" t="s">
        <v>1671</v>
      </c>
      <c r="S304" s="12" t="s">
        <v>1727</v>
      </c>
      <c r="T304" s="12" t="s">
        <v>1946</v>
      </c>
    </row>
    <row r="305" spans="1:20" x14ac:dyDescent="0.25">
      <c r="A305" s="12" t="s">
        <v>1320</v>
      </c>
      <c r="B305" s="12" t="s">
        <v>713</v>
      </c>
      <c r="C305" s="12" t="s">
        <v>1161</v>
      </c>
      <c r="D305" s="12" t="s">
        <v>4</v>
      </c>
      <c r="E305" s="12" t="s">
        <v>13</v>
      </c>
      <c r="F305" s="12" t="s">
        <v>880</v>
      </c>
      <c r="G305" s="12" t="s">
        <v>814</v>
      </c>
      <c r="H305" s="12" t="s">
        <v>721</v>
      </c>
      <c r="I305" s="12" t="s">
        <v>151</v>
      </c>
      <c r="J305" s="12" t="s">
        <v>281</v>
      </c>
      <c r="K305" s="12" t="s">
        <v>61</v>
      </c>
      <c r="L305" s="12" t="s">
        <v>2967</v>
      </c>
      <c r="M305" s="12" t="s">
        <v>2970</v>
      </c>
      <c r="N305" s="12" t="s">
        <v>2979</v>
      </c>
      <c r="O305" s="12" t="s">
        <v>2948</v>
      </c>
      <c r="P305" s="12" t="s">
        <v>1652</v>
      </c>
      <c r="Q305" s="12" t="s">
        <v>1666</v>
      </c>
      <c r="R305" s="12" t="s">
        <v>1671</v>
      </c>
      <c r="S305" s="12" t="s">
        <v>1726</v>
      </c>
      <c r="T305" s="12" t="s">
        <v>1947</v>
      </c>
    </row>
    <row r="306" spans="1:20" x14ac:dyDescent="0.25">
      <c r="A306" s="12" t="s">
        <v>1320</v>
      </c>
      <c r="B306" s="12" t="s">
        <v>657</v>
      </c>
      <c r="C306" s="12" t="s">
        <v>1162</v>
      </c>
      <c r="D306" s="12" t="s">
        <v>7</v>
      </c>
      <c r="E306" s="12" t="s">
        <v>9</v>
      </c>
      <c r="F306" s="12" t="s">
        <v>880</v>
      </c>
      <c r="G306" s="12" t="s">
        <v>398</v>
      </c>
      <c r="H306" s="12" t="s">
        <v>721</v>
      </c>
      <c r="I306" s="12" t="s">
        <v>1163</v>
      </c>
      <c r="J306" s="12" t="s">
        <v>281</v>
      </c>
      <c r="K306" s="12" t="s">
        <v>348</v>
      </c>
      <c r="L306" s="12" t="s">
        <v>2971</v>
      </c>
      <c r="M306" s="12" t="s">
        <v>2972</v>
      </c>
      <c r="N306" s="12" t="s">
        <v>2980</v>
      </c>
      <c r="O306" s="12" t="s">
        <v>2950</v>
      </c>
      <c r="P306" s="12" t="s">
        <v>1652</v>
      </c>
      <c r="Q306" s="12" t="s">
        <v>1662</v>
      </c>
      <c r="R306" s="12" t="s">
        <v>1671</v>
      </c>
      <c r="S306" s="12" t="s">
        <v>1727</v>
      </c>
      <c r="T306" s="12" t="s">
        <v>1948</v>
      </c>
    </row>
    <row r="307" spans="1:20" x14ac:dyDescent="0.25">
      <c r="A307" s="12" t="s">
        <v>1320</v>
      </c>
      <c r="B307" s="12" t="s">
        <v>678</v>
      </c>
      <c r="C307" s="12" t="s">
        <v>1164</v>
      </c>
      <c r="D307" s="12" t="s">
        <v>7</v>
      </c>
      <c r="E307" s="12" t="s">
        <v>9</v>
      </c>
      <c r="F307" s="12" t="s">
        <v>880</v>
      </c>
      <c r="G307" s="12" t="s">
        <v>814</v>
      </c>
      <c r="H307" s="12" t="s">
        <v>698</v>
      </c>
      <c r="I307" s="12" t="s">
        <v>145</v>
      </c>
      <c r="J307" s="12" t="s">
        <v>974</v>
      </c>
      <c r="K307" s="12" t="s">
        <v>62</v>
      </c>
      <c r="L307" s="12" t="s">
        <v>2975</v>
      </c>
      <c r="M307" s="12" t="s">
        <v>2970</v>
      </c>
      <c r="N307" s="12" t="s">
        <v>2980</v>
      </c>
      <c r="O307" s="12" t="s">
        <v>2950</v>
      </c>
      <c r="P307" s="12" t="s">
        <v>1652</v>
      </c>
      <c r="Q307" s="12" t="s">
        <v>1662</v>
      </c>
      <c r="R307" s="12" t="s">
        <v>1671</v>
      </c>
      <c r="S307" s="12" t="s">
        <v>1728</v>
      </c>
      <c r="T307" s="12" t="s">
        <v>1913</v>
      </c>
    </row>
    <row r="308" spans="1:20" x14ac:dyDescent="0.25">
      <c r="A308" s="12" t="s">
        <v>1320</v>
      </c>
      <c r="B308" s="12" t="s">
        <v>764</v>
      </c>
      <c r="C308" s="12" t="s">
        <v>1165</v>
      </c>
      <c r="D308" s="12" t="s">
        <v>7</v>
      </c>
      <c r="E308" s="12" t="s">
        <v>11</v>
      </c>
      <c r="F308" s="12" t="s">
        <v>880</v>
      </c>
      <c r="G308" s="12" t="s">
        <v>398</v>
      </c>
      <c r="H308" s="12" t="s">
        <v>721</v>
      </c>
      <c r="I308" s="12" t="s">
        <v>169</v>
      </c>
      <c r="J308" s="12" t="s">
        <v>1166</v>
      </c>
      <c r="K308" s="12" t="s">
        <v>1103</v>
      </c>
      <c r="L308" s="12" t="s">
        <v>2971</v>
      </c>
      <c r="M308" s="12" t="s">
        <v>2972</v>
      </c>
      <c r="N308" s="12" t="s">
        <v>2980</v>
      </c>
      <c r="O308" s="12" t="s">
        <v>2950</v>
      </c>
      <c r="P308" s="12" t="s">
        <v>1652</v>
      </c>
      <c r="Q308" s="12" t="s">
        <v>1663</v>
      </c>
      <c r="R308" s="12" t="s">
        <v>1671</v>
      </c>
      <c r="S308" s="12" t="s">
        <v>1727</v>
      </c>
      <c r="T308" s="12" t="s">
        <v>1949</v>
      </c>
    </row>
    <row r="309" spans="1:20" x14ac:dyDescent="0.25">
      <c r="A309" s="12" t="s">
        <v>1320</v>
      </c>
      <c r="B309" s="12" t="s">
        <v>856</v>
      </c>
      <c r="C309" s="12" t="s">
        <v>1167</v>
      </c>
      <c r="D309" s="12" t="s">
        <v>7</v>
      </c>
      <c r="E309" s="12" t="s">
        <v>11</v>
      </c>
      <c r="F309" s="12" t="s">
        <v>880</v>
      </c>
      <c r="G309" s="12" t="s">
        <v>814</v>
      </c>
      <c r="H309" s="12" t="s">
        <v>698</v>
      </c>
      <c r="I309" s="12" t="s">
        <v>145</v>
      </c>
      <c r="J309" s="12" t="s">
        <v>375</v>
      </c>
      <c r="K309" s="12" t="s">
        <v>37</v>
      </c>
      <c r="L309" s="12" t="s">
        <v>2975</v>
      </c>
      <c r="M309" s="12" t="s">
        <v>2970</v>
      </c>
      <c r="N309" s="12" t="s">
        <v>2980</v>
      </c>
      <c r="O309" s="12" t="s">
        <v>2950</v>
      </c>
      <c r="P309" s="12" t="s">
        <v>1652</v>
      </c>
      <c r="Q309" s="12" t="s">
        <v>1663</v>
      </c>
      <c r="R309" s="12" t="s">
        <v>1671</v>
      </c>
      <c r="S309" s="12" t="s">
        <v>1728</v>
      </c>
      <c r="T309" s="12" t="s">
        <v>1950</v>
      </c>
    </row>
    <row r="310" spans="1:20" x14ac:dyDescent="0.25">
      <c r="A310" s="12" t="s">
        <v>1320</v>
      </c>
      <c r="B310" s="12" t="s">
        <v>834</v>
      </c>
      <c r="C310" s="12" t="s">
        <v>1168</v>
      </c>
      <c r="D310" s="12" t="s">
        <v>4</v>
      </c>
      <c r="E310" s="12" t="s">
        <v>13</v>
      </c>
      <c r="F310" s="12" t="s">
        <v>880</v>
      </c>
      <c r="G310" s="12" t="s">
        <v>398</v>
      </c>
      <c r="H310" s="12" t="s">
        <v>721</v>
      </c>
      <c r="I310" s="12" t="s">
        <v>1169</v>
      </c>
      <c r="J310" s="12" t="s">
        <v>304</v>
      </c>
      <c r="K310" s="12" t="s">
        <v>103</v>
      </c>
      <c r="L310" s="12" t="s">
        <v>2971</v>
      </c>
      <c r="M310" s="12" t="s">
        <v>2972</v>
      </c>
      <c r="N310" s="12" t="s">
        <v>2980</v>
      </c>
      <c r="O310" s="12" t="s">
        <v>2950</v>
      </c>
      <c r="P310" s="12" t="s">
        <v>1652</v>
      </c>
      <c r="Q310" s="12" t="s">
        <v>1666</v>
      </c>
      <c r="R310" s="12" t="s">
        <v>1671</v>
      </c>
      <c r="S310" s="12" t="s">
        <v>1727</v>
      </c>
      <c r="T310" s="12" t="s">
        <v>1940</v>
      </c>
    </row>
    <row r="311" spans="1:20" x14ac:dyDescent="0.25">
      <c r="A311" s="12" t="s">
        <v>1320</v>
      </c>
      <c r="B311" s="12" t="s">
        <v>838</v>
      </c>
      <c r="C311" s="12" t="s">
        <v>1170</v>
      </c>
      <c r="D311" s="12" t="s">
        <v>4</v>
      </c>
      <c r="E311" s="12" t="s">
        <v>13</v>
      </c>
      <c r="F311" s="12" t="s">
        <v>880</v>
      </c>
      <c r="G311" s="12" t="s">
        <v>814</v>
      </c>
      <c r="H311" s="12" t="s">
        <v>698</v>
      </c>
      <c r="I311" s="12" t="s">
        <v>1169</v>
      </c>
      <c r="J311" s="12" t="s">
        <v>304</v>
      </c>
      <c r="K311" s="12" t="s">
        <v>103</v>
      </c>
      <c r="L311" s="12" t="s">
        <v>2975</v>
      </c>
      <c r="M311" s="12" t="s">
        <v>2970</v>
      </c>
      <c r="N311" s="12" t="s">
        <v>2980</v>
      </c>
      <c r="O311" s="12" t="s">
        <v>2950</v>
      </c>
      <c r="P311" s="12" t="s">
        <v>1652</v>
      </c>
      <c r="Q311" s="12" t="s">
        <v>1666</v>
      </c>
      <c r="R311" s="12" t="s">
        <v>1671</v>
      </c>
      <c r="S311" s="12" t="s">
        <v>1728</v>
      </c>
      <c r="T311" s="12" t="s">
        <v>1951</v>
      </c>
    </row>
    <row r="312" spans="1:20" x14ac:dyDescent="0.25">
      <c r="A312" s="12" t="s">
        <v>1320</v>
      </c>
      <c r="B312" s="12" t="s">
        <v>863</v>
      </c>
      <c r="C312" s="12" t="s">
        <v>1171</v>
      </c>
      <c r="D312" s="12" t="s">
        <v>8</v>
      </c>
      <c r="E312" s="12" t="s">
        <v>11</v>
      </c>
      <c r="F312" s="12" t="s">
        <v>880</v>
      </c>
      <c r="G312" s="12" t="s">
        <v>398</v>
      </c>
      <c r="H312" s="12" t="s">
        <v>721</v>
      </c>
      <c r="I312" s="12" t="s">
        <v>169</v>
      </c>
      <c r="J312" s="12" t="s">
        <v>319</v>
      </c>
      <c r="K312" s="12" t="s">
        <v>63</v>
      </c>
      <c r="L312" s="12" t="s">
        <v>2971</v>
      </c>
      <c r="M312" s="12" t="s">
        <v>2972</v>
      </c>
      <c r="N312" s="12" t="s">
        <v>2980</v>
      </c>
      <c r="O312" s="12" t="s">
        <v>2950</v>
      </c>
      <c r="P312" s="12" t="s">
        <v>1652</v>
      </c>
      <c r="Q312" s="12" t="s">
        <v>1663</v>
      </c>
      <c r="R312" s="12" t="s">
        <v>1671</v>
      </c>
      <c r="S312" s="12" t="s">
        <v>1727</v>
      </c>
      <c r="T312" s="12" t="s">
        <v>1952</v>
      </c>
    </row>
    <row r="313" spans="1:20" x14ac:dyDescent="0.25">
      <c r="A313" s="12" t="s">
        <v>1320</v>
      </c>
      <c r="B313" s="12" t="s">
        <v>843</v>
      </c>
      <c r="C313" s="12" t="s">
        <v>1172</v>
      </c>
      <c r="D313" s="12" t="s">
        <v>8</v>
      </c>
      <c r="E313" s="12" t="s">
        <v>11</v>
      </c>
      <c r="F313" s="12" t="s">
        <v>880</v>
      </c>
      <c r="G313" s="12" t="s">
        <v>814</v>
      </c>
      <c r="H313" s="12" t="s">
        <v>698</v>
      </c>
      <c r="I313" s="12" t="s">
        <v>145</v>
      </c>
      <c r="J313" s="12" t="s">
        <v>1109</v>
      </c>
      <c r="K313" s="12" t="s">
        <v>96</v>
      </c>
      <c r="L313" s="12" t="s">
        <v>2975</v>
      </c>
      <c r="M313" s="12" t="s">
        <v>2970</v>
      </c>
      <c r="N313" s="12" t="s">
        <v>2980</v>
      </c>
      <c r="O313" s="12" t="s">
        <v>2950</v>
      </c>
      <c r="P313" s="12" t="s">
        <v>1652</v>
      </c>
      <c r="Q313" s="12" t="s">
        <v>1663</v>
      </c>
      <c r="R313" s="12" t="s">
        <v>1671</v>
      </c>
      <c r="S313" s="12" t="s">
        <v>1728</v>
      </c>
      <c r="T313" s="12" t="s">
        <v>1953</v>
      </c>
    </row>
    <row r="314" spans="1:20" x14ac:dyDescent="0.25">
      <c r="A314" s="12" t="s">
        <v>1320</v>
      </c>
      <c r="B314" s="12" t="s">
        <v>830</v>
      </c>
      <c r="C314" s="12" t="s">
        <v>1173</v>
      </c>
      <c r="D314" s="12" t="s">
        <v>8</v>
      </c>
      <c r="E314" s="12" t="s">
        <v>17</v>
      </c>
      <c r="F314" s="12" t="s">
        <v>140</v>
      </c>
      <c r="G314" s="12" t="s">
        <v>814</v>
      </c>
      <c r="H314" s="12" t="s">
        <v>698</v>
      </c>
      <c r="I314" s="12" t="s">
        <v>1169</v>
      </c>
      <c r="J314" s="12" t="s">
        <v>351</v>
      </c>
      <c r="K314" s="12" t="s">
        <v>1126</v>
      </c>
      <c r="L314" s="12" t="s">
        <v>2971</v>
      </c>
      <c r="M314" s="12" t="s">
        <v>2972</v>
      </c>
      <c r="N314" s="12" t="s">
        <v>2981</v>
      </c>
      <c r="O314" s="12" t="s">
        <v>2982</v>
      </c>
      <c r="P314" s="12" t="s">
        <v>1652</v>
      </c>
      <c r="Q314" s="12" t="s">
        <v>1664</v>
      </c>
      <c r="R314" s="12" t="s">
        <v>1671</v>
      </c>
      <c r="S314" s="12" t="s">
        <v>1727</v>
      </c>
      <c r="T314" s="12" t="s">
        <v>1954</v>
      </c>
    </row>
    <row r="315" spans="1:20" x14ac:dyDescent="0.25">
      <c r="A315" s="12" t="s">
        <v>1320</v>
      </c>
      <c r="B315" s="12" t="s">
        <v>853</v>
      </c>
      <c r="C315" s="12" t="s">
        <v>1174</v>
      </c>
      <c r="D315" s="12" t="s">
        <v>8</v>
      </c>
      <c r="E315" s="12" t="s">
        <v>17</v>
      </c>
      <c r="F315" s="12" t="s">
        <v>140</v>
      </c>
      <c r="G315" s="12" t="s">
        <v>814</v>
      </c>
      <c r="H315" s="12" t="s">
        <v>721</v>
      </c>
      <c r="I315" s="12" t="s">
        <v>1175</v>
      </c>
      <c r="J315" s="12" t="s">
        <v>1029</v>
      </c>
      <c r="K315" s="12" t="s">
        <v>63</v>
      </c>
      <c r="L315" s="12" t="s">
        <v>2971</v>
      </c>
      <c r="M315" s="12" t="s">
        <v>2972</v>
      </c>
      <c r="N315" s="12" t="s">
        <v>2981</v>
      </c>
      <c r="O315" s="12" t="s">
        <v>2982</v>
      </c>
      <c r="P315" s="12" t="s">
        <v>1652</v>
      </c>
      <c r="Q315" s="12" t="s">
        <v>1664</v>
      </c>
      <c r="R315" s="12" t="s">
        <v>1671</v>
      </c>
      <c r="S315" s="12" t="s">
        <v>1727</v>
      </c>
      <c r="T315" s="12" t="s">
        <v>1954</v>
      </c>
    </row>
    <row r="316" spans="1:20" x14ac:dyDescent="0.25">
      <c r="A316" s="12" t="s">
        <v>1320</v>
      </c>
      <c r="B316" s="12" t="s">
        <v>832</v>
      </c>
      <c r="C316" s="12" t="s">
        <v>1176</v>
      </c>
      <c r="D316" s="12" t="s">
        <v>4</v>
      </c>
      <c r="E316" s="12" t="s">
        <v>17</v>
      </c>
      <c r="F316" s="12" t="s">
        <v>949</v>
      </c>
      <c r="G316" s="12" t="s">
        <v>398</v>
      </c>
      <c r="H316" s="12" t="s">
        <v>698</v>
      </c>
      <c r="I316" s="12" t="s">
        <v>86</v>
      </c>
      <c r="J316" s="12" t="s">
        <v>351</v>
      </c>
      <c r="K316" s="12" t="s">
        <v>1114</v>
      </c>
      <c r="L316" s="12" t="s">
        <v>2971</v>
      </c>
      <c r="M316" s="12" t="s">
        <v>2972</v>
      </c>
      <c r="N316" s="12" t="s">
        <v>2981</v>
      </c>
      <c r="O316" s="12" t="s">
        <v>2982</v>
      </c>
      <c r="P316" s="12" t="s">
        <v>1652</v>
      </c>
      <c r="Q316" s="12" t="s">
        <v>1664</v>
      </c>
      <c r="R316" s="12" t="s">
        <v>1671</v>
      </c>
      <c r="S316" s="12" t="s">
        <v>1727</v>
      </c>
      <c r="T316" s="12" t="s">
        <v>1955</v>
      </c>
    </row>
    <row r="317" spans="1:20" x14ac:dyDescent="0.25">
      <c r="A317" s="12" t="s">
        <v>1320</v>
      </c>
      <c r="B317" s="12" t="s">
        <v>685</v>
      </c>
      <c r="C317" s="12" t="s">
        <v>1177</v>
      </c>
      <c r="D317" s="12" t="s">
        <v>4</v>
      </c>
      <c r="E317" s="12" t="s">
        <v>11</v>
      </c>
      <c r="F317" s="12" t="s">
        <v>880</v>
      </c>
      <c r="G317" s="12" t="s">
        <v>398</v>
      </c>
      <c r="H317" s="12" t="s">
        <v>698</v>
      </c>
      <c r="I317" s="12" t="s">
        <v>66</v>
      </c>
      <c r="J317" s="12" t="s">
        <v>378</v>
      </c>
      <c r="K317" s="12" t="s">
        <v>20</v>
      </c>
      <c r="L317" s="12" t="s">
        <v>2967</v>
      </c>
      <c r="M317" s="12" t="s">
        <v>2968</v>
      </c>
      <c r="N317" s="12" t="s">
        <v>2981</v>
      </c>
      <c r="O317" s="12" t="s">
        <v>2982</v>
      </c>
      <c r="P317" s="12" t="s">
        <v>1652</v>
      </c>
      <c r="Q317" s="12" t="s">
        <v>1663</v>
      </c>
      <c r="R317" s="12" t="s">
        <v>1671</v>
      </c>
      <c r="S317" s="12" t="s">
        <v>1725</v>
      </c>
      <c r="T317" s="12" t="s">
        <v>1933</v>
      </c>
    </row>
    <row r="318" spans="1:20" x14ac:dyDescent="0.25">
      <c r="A318" s="12" t="s">
        <v>1320</v>
      </c>
      <c r="B318" s="12" t="s">
        <v>648</v>
      </c>
      <c r="C318" s="12" t="s">
        <v>1178</v>
      </c>
      <c r="D318" s="12" t="s">
        <v>4</v>
      </c>
      <c r="E318" s="12" t="s">
        <v>13</v>
      </c>
      <c r="F318" s="12" t="s">
        <v>143</v>
      </c>
      <c r="G318" s="12" t="s">
        <v>814</v>
      </c>
      <c r="H318" s="12" t="s">
        <v>698</v>
      </c>
      <c r="I318" s="12" t="s">
        <v>1101</v>
      </c>
      <c r="J318" s="12" t="s">
        <v>351</v>
      </c>
      <c r="K318" s="12" t="s">
        <v>1119</v>
      </c>
      <c r="L318" s="12" t="s">
        <v>2967</v>
      </c>
      <c r="M318" s="12" t="s">
        <v>2970</v>
      </c>
      <c r="N318" s="12" t="s">
        <v>2983</v>
      </c>
      <c r="O318" s="12" t="s">
        <v>2952</v>
      </c>
      <c r="P318" s="12" t="s">
        <v>1652</v>
      </c>
      <c r="Q318" s="12" t="s">
        <v>1666</v>
      </c>
      <c r="R318" s="12" t="s">
        <v>1671</v>
      </c>
      <c r="S318" s="12" t="s">
        <v>1726</v>
      </c>
      <c r="T318" s="12" t="s">
        <v>1930</v>
      </c>
    </row>
    <row r="319" spans="1:20" x14ac:dyDescent="0.25">
      <c r="A319" s="12" t="s">
        <v>1320</v>
      </c>
      <c r="B319" s="12" t="s">
        <v>757</v>
      </c>
      <c r="C319" s="12" t="s">
        <v>1179</v>
      </c>
      <c r="D319" s="12" t="s">
        <v>8</v>
      </c>
      <c r="E319" s="12" t="s">
        <v>11</v>
      </c>
      <c r="F319" s="12" t="s">
        <v>143</v>
      </c>
      <c r="G319" s="12" t="s">
        <v>814</v>
      </c>
      <c r="H319" s="12" t="s">
        <v>698</v>
      </c>
      <c r="I319" s="12" t="s">
        <v>1153</v>
      </c>
      <c r="J319" s="12" t="s">
        <v>304</v>
      </c>
      <c r="K319" s="12" t="s">
        <v>1119</v>
      </c>
      <c r="L319" s="12" t="s">
        <v>2967</v>
      </c>
      <c r="M319" s="12" t="s">
        <v>2970</v>
      </c>
      <c r="N319" s="12" t="s">
        <v>2983</v>
      </c>
      <c r="O319" s="12" t="s">
        <v>2952</v>
      </c>
      <c r="P319" s="12" t="s">
        <v>1652</v>
      </c>
      <c r="Q319" s="12" t="s">
        <v>1663</v>
      </c>
      <c r="R319" s="12" t="s">
        <v>1671</v>
      </c>
      <c r="S319" s="12" t="s">
        <v>1726</v>
      </c>
      <c r="T319" s="12" t="s">
        <v>1954</v>
      </c>
    </row>
    <row r="320" spans="1:20" x14ac:dyDescent="0.25">
      <c r="A320" s="12" t="s">
        <v>1320</v>
      </c>
      <c r="B320" s="12" t="s">
        <v>687</v>
      </c>
      <c r="C320" s="12" t="s">
        <v>1180</v>
      </c>
      <c r="D320" s="12" t="s">
        <v>8</v>
      </c>
      <c r="E320" s="12" t="s">
        <v>17</v>
      </c>
      <c r="F320" s="12" t="s">
        <v>143</v>
      </c>
      <c r="G320" s="12" t="s">
        <v>814</v>
      </c>
      <c r="H320" s="12" t="s">
        <v>698</v>
      </c>
      <c r="I320" s="12" t="s">
        <v>1181</v>
      </c>
      <c r="J320" s="12" t="s">
        <v>281</v>
      </c>
      <c r="K320" s="12" t="s">
        <v>103</v>
      </c>
      <c r="L320" s="12" t="s">
        <v>2967</v>
      </c>
      <c r="M320" s="12" t="s">
        <v>2970</v>
      </c>
      <c r="N320" s="12" t="s">
        <v>2983</v>
      </c>
      <c r="O320" s="12" t="s">
        <v>2952</v>
      </c>
      <c r="P320" s="12" t="s">
        <v>1652</v>
      </c>
      <c r="Q320" s="12" t="s">
        <v>1664</v>
      </c>
      <c r="R320" s="12" t="s">
        <v>1671</v>
      </c>
      <c r="S320" s="12" t="s">
        <v>1726</v>
      </c>
      <c r="T320" s="12" t="s">
        <v>1956</v>
      </c>
    </row>
    <row r="321" spans="1:20" x14ac:dyDescent="0.25">
      <c r="A321" s="12" t="s">
        <v>1320</v>
      </c>
      <c r="B321" s="12" t="s">
        <v>864</v>
      </c>
      <c r="C321" s="12" t="s">
        <v>1182</v>
      </c>
      <c r="D321" s="12" t="s">
        <v>4</v>
      </c>
      <c r="E321" s="12" t="s">
        <v>9</v>
      </c>
      <c r="F321" s="12" t="s">
        <v>143</v>
      </c>
      <c r="G321" s="12" t="s">
        <v>814</v>
      </c>
      <c r="H321" s="12" t="s">
        <v>698</v>
      </c>
      <c r="I321" s="12" t="s">
        <v>1183</v>
      </c>
      <c r="J321" s="12" t="s">
        <v>342</v>
      </c>
      <c r="K321" s="12" t="s">
        <v>103</v>
      </c>
      <c r="L321" s="12" t="s">
        <v>2967</v>
      </c>
      <c r="M321" s="12" t="s">
        <v>2970</v>
      </c>
      <c r="N321" s="12" t="s">
        <v>2983</v>
      </c>
      <c r="O321" s="12" t="s">
        <v>2952</v>
      </c>
      <c r="P321" s="12" t="s">
        <v>1652</v>
      </c>
      <c r="Q321" s="12" t="s">
        <v>1662</v>
      </c>
      <c r="R321" s="12" t="s">
        <v>1671</v>
      </c>
      <c r="S321" s="12" t="s">
        <v>1726</v>
      </c>
      <c r="T321" s="12" t="s">
        <v>1956</v>
      </c>
    </row>
    <row r="322" spans="1:20" x14ac:dyDescent="0.25">
      <c r="A322" s="12" t="s">
        <v>1320</v>
      </c>
      <c r="B322" s="12" t="s">
        <v>681</v>
      </c>
      <c r="C322" s="12" t="s">
        <v>1184</v>
      </c>
      <c r="D322" s="12" t="s">
        <v>7</v>
      </c>
      <c r="E322" s="12" t="s">
        <v>11</v>
      </c>
      <c r="F322" s="12" t="s">
        <v>143</v>
      </c>
      <c r="G322" s="12" t="s">
        <v>814</v>
      </c>
      <c r="H322" s="12" t="s">
        <v>698</v>
      </c>
      <c r="I322" s="12" t="s">
        <v>204</v>
      </c>
      <c r="J322" s="12" t="s">
        <v>304</v>
      </c>
      <c r="K322" s="12" t="s">
        <v>348</v>
      </c>
      <c r="L322" s="12" t="s">
        <v>2967</v>
      </c>
      <c r="M322" s="12" t="s">
        <v>2970</v>
      </c>
      <c r="N322" s="12" t="s">
        <v>2984</v>
      </c>
      <c r="O322" s="12" t="s">
        <v>2954</v>
      </c>
      <c r="P322" s="12" t="s">
        <v>1652</v>
      </c>
      <c r="Q322" s="12" t="s">
        <v>1663</v>
      </c>
      <c r="R322" s="12" t="s">
        <v>1671</v>
      </c>
      <c r="S322" s="12" t="s">
        <v>1726</v>
      </c>
      <c r="T322" s="12" t="s">
        <v>1957</v>
      </c>
    </row>
    <row r="323" spans="1:20" x14ac:dyDescent="0.25">
      <c r="A323" s="12" t="s">
        <v>1320</v>
      </c>
      <c r="B323" s="12" t="s">
        <v>841</v>
      </c>
      <c r="C323" s="12" t="s">
        <v>1185</v>
      </c>
      <c r="D323" s="12" t="s">
        <v>6</v>
      </c>
      <c r="E323" s="12" t="s">
        <v>13</v>
      </c>
      <c r="F323" s="12" t="s">
        <v>143</v>
      </c>
      <c r="G323" s="12" t="s">
        <v>814</v>
      </c>
      <c r="H323" s="12" t="s">
        <v>698</v>
      </c>
      <c r="I323" s="12" t="s">
        <v>1186</v>
      </c>
      <c r="J323" s="12" t="s">
        <v>351</v>
      </c>
      <c r="K323" s="12" t="s">
        <v>348</v>
      </c>
      <c r="L323" s="12" t="s">
        <v>2967</v>
      </c>
      <c r="M323" s="12" t="s">
        <v>2970</v>
      </c>
      <c r="N323" s="12" t="s">
        <v>2984</v>
      </c>
      <c r="O323" s="12" t="s">
        <v>2954</v>
      </c>
      <c r="P323" s="12" t="s">
        <v>1652</v>
      </c>
      <c r="Q323" s="12" t="s">
        <v>1666</v>
      </c>
      <c r="R323" s="12" t="s">
        <v>1671</v>
      </c>
      <c r="S323" s="12" t="s">
        <v>1726</v>
      </c>
      <c r="T323" s="12" t="s">
        <v>1958</v>
      </c>
    </row>
    <row r="324" spans="1:20" x14ac:dyDescent="0.25">
      <c r="A324" s="12" t="s">
        <v>1320</v>
      </c>
      <c r="B324" s="12" t="s">
        <v>650</v>
      </c>
      <c r="C324" s="12" t="s">
        <v>1187</v>
      </c>
      <c r="D324" s="12" t="s">
        <v>7</v>
      </c>
      <c r="E324" s="12" t="s">
        <v>10</v>
      </c>
      <c r="F324" s="12" t="s">
        <v>143</v>
      </c>
      <c r="G324" s="12" t="s">
        <v>814</v>
      </c>
      <c r="H324" s="12" t="s">
        <v>698</v>
      </c>
      <c r="I324" s="12" t="s">
        <v>48</v>
      </c>
      <c r="J324" s="12" t="s">
        <v>1188</v>
      </c>
      <c r="K324" s="12" t="s">
        <v>63</v>
      </c>
      <c r="L324" s="12" t="s">
        <v>2967</v>
      </c>
      <c r="M324" s="12" t="s">
        <v>2970</v>
      </c>
      <c r="N324" s="12" t="s">
        <v>2984</v>
      </c>
      <c r="O324" s="12" t="s">
        <v>2954</v>
      </c>
      <c r="P324" s="12" t="s">
        <v>1652</v>
      </c>
      <c r="Q324" s="12" t="s">
        <v>1665</v>
      </c>
      <c r="R324" s="12" t="s">
        <v>1671</v>
      </c>
      <c r="S324" s="12" t="s">
        <v>1726</v>
      </c>
      <c r="T324" s="12" t="s">
        <v>1959</v>
      </c>
    </row>
    <row r="325" spans="1:20" x14ac:dyDescent="0.25">
      <c r="A325" s="12" t="s">
        <v>1320</v>
      </c>
      <c r="B325" s="12" t="s">
        <v>758</v>
      </c>
      <c r="C325" s="12" t="s">
        <v>1189</v>
      </c>
      <c r="D325" s="12" t="s">
        <v>6</v>
      </c>
      <c r="E325" s="12" t="s">
        <v>9</v>
      </c>
      <c r="F325" s="12" t="s">
        <v>143</v>
      </c>
      <c r="G325" s="12" t="s">
        <v>814</v>
      </c>
      <c r="H325" s="12" t="s">
        <v>698</v>
      </c>
      <c r="I325" s="12" t="s">
        <v>1190</v>
      </c>
      <c r="J325" s="12" t="s">
        <v>342</v>
      </c>
      <c r="K325" s="12" t="s">
        <v>348</v>
      </c>
      <c r="L325" s="12" t="s">
        <v>2967</v>
      </c>
      <c r="M325" s="12" t="s">
        <v>2970</v>
      </c>
      <c r="N325" s="12" t="s">
        <v>2984</v>
      </c>
      <c r="O325" s="12" t="s">
        <v>2954</v>
      </c>
      <c r="P325" s="12" t="s">
        <v>1652</v>
      </c>
      <c r="Q325" s="12" t="s">
        <v>1662</v>
      </c>
      <c r="R325" s="12" t="s">
        <v>1671</v>
      </c>
      <c r="S325" s="12" t="s">
        <v>1726</v>
      </c>
      <c r="T325" s="12" t="s">
        <v>1960</v>
      </c>
    </row>
    <row r="326" spans="1:20" x14ac:dyDescent="0.25">
      <c r="A326" s="12" t="s">
        <v>1320</v>
      </c>
      <c r="B326" s="12" t="s">
        <v>767</v>
      </c>
      <c r="C326" s="12" t="s">
        <v>1191</v>
      </c>
      <c r="D326" s="12" t="s">
        <v>7</v>
      </c>
      <c r="E326" s="12" t="s">
        <v>9</v>
      </c>
      <c r="F326" s="12" t="s">
        <v>143</v>
      </c>
      <c r="G326" s="12" t="s">
        <v>398</v>
      </c>
      <c r="H326" s="12" t="s">
        <v>698</v>
      </c>
      <c r="I326" s="12" t="s">
        <v>232</v>
      </c>
      <c r="J326" s="12" t="s">
        <v>342</v>
      </c>
      <c r="K326" s="12" t="s">
        <v>63</v>
      </c>
      <c r="L326" s="12" t="s">
        <v>2967</v>
      </c>
      <c r="M326" s="12" t="s">
        <v>2970</v>
      </c>
      <c r="N326" s="12" t="s">
        <v>2985</v>
      </c>
      <c r="O326" s="12" t="s">
        <v>2986</v>
      </c>
      <c r="P326" s="12" t="s">
        <v>1652</v>
      </c>
      <c r="Q326" s="12" t="s">
        <v>1662</v>
      </c>
      <c r="R326" s="12" t="s">
        <v>1671</v>
      </c>
      <c r="S326" s="12" t="s">
        <v>1726</v>
      </c>
      <c r="T326" s="12" t="s">
        <v>1919</v>
      </c>
    </row>
    <row r="327" spans="1:20" x14ac:dyDescent="0.25">
      <c r="A327" s="12" t="s">
        <v>1320</v>
      </c>
      <c r="B327" s="12" t="s">
        <v>862</v>
      </c>
      <c r="C327" s="12" t="s">
        <v>1192</v>
      </c>
      <c r="D327" s="12" t="s">
        <v>7</v>
      </c>
      <c r="E327" s="12" t="s">
        <v>9</v>
      </c>
      <c r="F327" s="12" t="s">
        <v>880</v>
      </c>
      <c r="G327" s="12" t="s">
        <v>398</v>
      </c>
      <c r="H327" s="12" t="s">
        <v>698</v>
      </c>
      <c r="I327" s="12" t="s">
        <v>1193</v>
      </c>
      <c r="J327" s="12" t="s">
        <v>342</v>
      </c>
      <c r="K327" s="12" t="s">
        <v>1103</v>
      </c>
      <c r="L327" s="12" t="s">
        <v>2967</v>
      </c>
      <c r="M327" s="12" t="s">
        <v>2970</v>
      </c>
      <c r="N327" s="12" t="s">
        <v>2985</v>
      </c>
      <c r="O327" s="12" t="s">
        <v>2986</v>
      </c>
      <c r="P327" s="12" t="s">
        <v>1652</v>
      </c>
      <c r="Q327" s="12" t="s">
        <v>1662</v>
      </c>
      <c r="R327" s="12" t="s">
        <v>1671</v>
      </c>
      <c r="S327" s="12" t="s">
        <v>1726</v>
      </c>
      <c r="T327" s="12" t="s">
        <v>1955</v>
      </c>
    </row>
    <row r="328" spans="1:20" x14ac:dyDescent="0.25">
      <c r="A328" s="12" t="s">
        <v>1320</v>
      </c>
      <c r="B328" s="12" t="s">
        <v>778</v>
      </c>
      <c r="C328" s="12" t="s">
        <v>1194</v>
      </c>
      <c r="D328" s="12" t="s">
        <v>6</v>
      </c>
      <c r="E328" s="12" t="s">
        <v>9</v>
      </c>
      <c r="F328" s="12" t="s">
        <v>1195</v>
      </c>
      <c r="G328" s="12" t="s">
        <v>398</v>
      </c>
      <c r="H328" s="12" t="s">
        <v>698</v>
      </c>
      <c r="I328" s="12" t="s">
        <v>1196</v>
      </c>
      <c r="J328" s="12" t="s">
        <v>342</v>
      </c>
      <c r="K328" s="12" t="s">
        <v>1197</v>
      </c>
      <c r="L328" s="12" t="s">
        <v>2967</v>
      </c>
      <c r="M328" s="12" t="s">
        <v>2970</v>
      </c>
      <c r="N328" s="12" t="s">
        <v>2987</v>
      </c>
      <c r="O328" s="12" t="s">
        <v>2956</v>
      </c>
      <c r="P328" s="12" t="s">
        <v>1652</v>
      </c>
      <c r="Q328" s="12" t="s">
        <v>1662</v>
      </c>
      <c r="R328" s="12" t="s">
        <v>1671</v>
      </c>
      <c r="S328" s="12" t="s">
        <v>1726</v>
      </c>
      <c r="T328" s="12" t="s">
        <v>1961</v>
      </c>
    </row>
    <row r="329" spans="1:20" x14ac:dyDescent="0.25">
      <c r="A329" s="12" t="s">
        <v>1320</v>
      </c>
      <c r="B329" s="12" t="s">
        <v>828</v>
      </c>
      <c r="C329" s="12" t="s">
        <v>1198</v>
      </c>
      <c r="D329" s="12" t="s">
        <v>7</v>
      </c>
      <c r="E329" s="12" t="s">
        <v>11</v>
      </c>
      <c r="F329" s="12" t="s">
        <v>949</v>
      </c>
      <c r="G329" s="12" t="s">
        <v>398</v>
      </c>
      <c r="H329" s="12" t="s">
        <v>698</v>
      </c>
      <c r="I329" s="12" t="s">
        <v>1158</v>
      </c>
      <c r="J329" s="12" t="s">
        <v>1199</v>
      </c>
      <c r="K329" s="12" t="s">
        <v>1197</v>
      </c>
      <c r="L329" s="12" t="s">
        <v>2967</v>
      </c>
      <c r="M329" s="12" t="s">
        <v>2970</v>
      </c>
      <c r="N329" s="12" t="s">
        <v>2987</v>
      </c>
      <c r="O329" s="12" t="s">
        <v>2956</v>
      </c>
      <c r="P329" s="12" t="s">
        <v>1652</v>
      </c>
      <c r="Q329" s="12" t="s">
        <v>1663</v>
      </c>
      <c r="R329" s="12" t="s">
        <v>1671</v>
      </c>
      <c r="S329" s="12" t="s">
        <v>1726</v>
      </c>
      <c r="T329" s="12" t="s">
        <v>1962</v>
      </c>
    </row>
    <row r="330" spans="1:20" x14ac:dyDescent="0.25">
      <c r="A330" s="12" t="s">
        <v>1320</v>
      </c>
      <c r="B330" s="12" t="s">
        <v>837</v>
      </c>
      <c r="C330" s="12" t="s">
        <v>1200</v>
      </c>
      <c r="D330" s="12" t="s">
        <v>6</v>
      </c>
      <c r="E330" s="12" t="s">
        <v>9</v>
      </c>
      <c r="F330" s="12" t="s">
        <v>1201</v>
      </c>
      <c r="G330" s="12" t="s">
        <v>397</v>
      </c>
      <c r="H330" s="12" t="s">
        <v>721</v>
      </c>
      <c r="I330" s="12" t="s">
        <v>246</v>
      </c>
      <c r="J330" s="12" t="s">
        <v>342</v>
      </c>
      <c r="K330" s="12" t="s">
        <v>223</v>
      </c>
      <c r="L330" s="12" t="s">
        <v>2975</v>
      </c>
      <c r="M330" s="12" t="s">
        <v>2945</v>
      </c>
      <c r="N330" s="12" t="s">
        <v>2988</v>
      </c>
      <c r="O330" s="12" t="s">
        <v>2989</v>
      </c>
      <c r="P330" s="12" t="s">
        <v>1652</v>
      </c>
      <c r="Q330" s="12" t="s">
        <v>1662</v>
      </c>
      <c r="R330" s="12" t="s">
        <v>1671</v>
      </c>
      <c r="S330" s="12" t="s">
        <v>1730</v>
      </c>
      <c r="T330" s="12" t="s">
        <v>1963</v>
      </c>
    </row>
    <row r="331" spans="1:20" x14ac:dyDescent="0.25">
      <c r="A331" s="12" t="s">
        <v>1320</v>
      </c>
      <c r="B331" s="12" t="s">
        <v>851</v>
      </c>
      <c r="C331" s="12" t="s">
        <v>1202</v>
      </c>
      <c r="D331" s="12" t="s">
        <v>7</v>
      </c>
      <c r="E331" s="12" t="s">
        <v>13</v>
      </c>
      <c r="F331" s="12" t="s">
        <v>1100</v>
      </c>
      <c r="G331" s="12" t="s">
        <v>398</v>
      </c>
      <c r="H331" s="12" t="s">
        <v>721</v>
      </c>
      <c r="I331" s="12" t="s">
        <v>219</v>
      </c>
      <c r="J331" s="12" t="s">
        <v>375</v>
      </c>
      <c r="K331" s="12" t="s">
        <v>1203</v>
      </c>
      <c r="L331" s="12" t="s">
        <v>2975</v>
      </c>
      <c r="M331" s="12" t="s">
        <v>2945</v>
      </c>
      <c r="N331" s="12" t="s">
        <v>2988</v>
      </c>
      <c r="O331" s="12" t="s">
        <v>2989</v>
      </c>
      <c r="P331" s="12" t="s">
        <v>1652</v>
      </c>
      <c r="Q331" s="12" t="s">
        <v>1666</v>
      </c>
      <c r="R331" s="12" t="s">
        <v>1671</v>
      </c>
      <c r="S331" s="12" t="s">
        <v>1730</v>
      </c>
      <c r="T331" s="12" t="s">
        <v>1964</v>
      </c>
    </row>
    <row r="332" spans="1:20" x14ac:dyDescent="0.25">
      <c r="A332" s="12" t="s">
        <v>1320</v>
      </c>
      <c r="B332" s="12" t="s">
        <v>684</v>
      </c>
      <c r="C332" s="12" t="s">
        <v>1204</v>
      </c>
      <c r="D332" s="12" t="s">
        <v>6</v>
      </c>
      <c r="E332" s="12" t="s">
        <v>9</v>
      </c>
      <c r="F332" s="12" t="s">
        <v>1100</v>
      </c>
      <c r="G332" s="12" t="s">
        <v>787</v>
      </c>
      <c r="H332" s="12" t="s">
        <v>698</v>
      </c>
      <c r="I332" s="12" t="s">
        <v>212</v>
      </c>
      <c r="J332" s="12" t="s">
        <v>342</v>
      </c>
      <c r="K332" s="12" t="s">
        <v>232</v>
      </c>
      <c r="L332" s="12" t="s">
        <v>2975</v>
      </c>
      <c r="M332" s="12" t="s">
        <v>2945</v>
      </c>
      <c r="N332" s="12" t="s">
        <v>2988</v>
      </c>
      <c r="O332" s="12" t="s">
        <v>2989</v>
      </c>
      <c r="P332" s="12" t="s">
        <v>1652</v>
      </c>
      <c r="Q332" s="12" t="s">
        <v>1662</v>
      </c>
      <c r="R332" s="12" t="s">
        <v>1671</v>
      </c>
      <c r="S332" s="12" t="s">
        <v>1730</v>
      </c>
      <c r="T332" s="12" t="s">
        <v>1965</v>
      </c>
    </row>
    <row r="333" spans="1:20" x14ac:dyDescent="0.25">
      <c r="A333" s="12" t="s">
        <v>1320</v>
      </c>
      <c r="B333" s="12" t="s">
        <v>701</v>
      </c>
      <c r="C333" s="12" t="s">
        <v>1205</v>
      </c>
      <c r="D333" s="12" t="s">
        <v>7</v>
      </c>
      <c r="E333" s="12" t="s">
        <v>15</v>
      </c>
      <c r="F333" s="12" t="s">
        <v>1100</v>
      </c>
      <c r="G333" s="12" t="s">
        <v>398</v>
      </c>
      <c r="H333" s="12" t="s">
        <v>721</v>
      </c>
      <c r="I333" s="12" t="s">
        <v>177</v>
      </c>
      <c r="J333" s="12" t="s">
        <v>1096</v>
      </c>
      <c r="K333" s="12" t="s">
        <v>1206</v>
      </c>
      <c r="L333" s="12" t="s">
        <v>2975</v>
      </c>
      <c r="M333" s="12" t="s">
        <v>2945</v>
      </c>
      <c r="N333" s="12" t="s">
        <v>2988</v>
      </c>
      <c r="O333" s="12" t="s">
        <v>2989</v>
      </c>
      <c r="P333" s="12" t="s">
        <v>1652</v>
      </c>
      <c r="Q333" s="12" t="s">
        <v>1661</v>
      </c>
      <c r="R333" s="12" t="s">
        <v>1671</v>
      </c>
      <c r="S333" s="12" t="s">
        <v>1730</v>
      </c>
      <c r="T333" s="12" t="s">
        <v>1966</v>
      </c>
    </row>
    <row r="334" spans="1:20" x14ac:dyDescent="0.25">
      <c r="A334" s="12" t="s">
        <v>1320</v>
      </c>
      <c r="B334" s="12" t="s">
        <v>718</v>
      </c>
      <c r="C334" s="12" t="s">
        <v>1207</v>
      </c>
      <c r="D334" s="12" t="s">
        <v>6</v>
      </c>
      <c r="E334" s="12" t="s">
        <v>9</v>
      </c>
      <c r="F334" s="12" t="s">
        <v>1100</v>
      </c>
      <c r="G334" s="12" t="s">
        <v>787</v>
      </c>
      <c r="H334" s="12" t="s">
        <v>698</v>
      </c>
      <c r="I334" s="12" t="s">
        <v>1208</v>
      </c>
      <c r="J334" s="12" t="s">
        <v>342</v>
      </c>
      <c r="K334" s="12" t="s">
        <v>1193</v>
      </c>
      <c r="L334" s="12" t="s">
        <v>2975</v>
      </c>
      <c r="M334" s="12" t="s">
        <v>2945</v>
      </c>
      <c r="N334" s="12" t="s">
        <v>2988</v>
      </c>
      <c r="O334" s="12" t="s">
        <v>2989</v>
      </c>
      <c r="P334" s="12" t="s">
        <v>1652</v>
      </c>
      <c r="Q334" s="12" t="s">
        <v>1662</v>
      </c>
      <c r="R334" s="12" t="s">
        <v>1671</v>
      </c>
      <c r="S334" s="12" t="s">
        <v>1730</v>
      </c>
      <c r="T334" s="12" t="s">
        <v>1941</v>
      </c>
    </row>
    <row r="335" spans="1:20" x14ac:dyDescent="0.25">
      <c r="A335" s="12" t="s">
        <v>1320</v>
      </c>
      <c r="B335" s="12" t="s">
        <v>766</v>
      </c>
      <c r="C335" s="12" t="s">
        <v>1209</v>
      </c>
      <c r="D335" s="12" t="s">
        <v>7</v>
      </c>
      <c r="E335" s="12" t="s">
        <v>14</v>
      </c>
      <c r="F335" s="12" t="s">
        <v>1100</v>
      </c>
      <c r="G335" s="12" t="s">
        <v>397</v>
      </c>
      <c r="H335" s="12" t="s">
        <v>721</v>
      </c>
      <c r="I335" s="12" t="s">
        <v>160</v>
      </c>
      <c r="J335" s="12" t="s">
        <v>1096</v>
      </c>
      <c r="K335" s="12" t="s">
        <v>1210</v>
      </c>
      <c r="L335" s="12" t="s">
        <v>2975</v>
      </c>
      <c r="M335" s="12" t="s">
        <v>2945</v>
      </c>
      <c r="N335" s="12" t="s">
        <v>2990</v>
      </c>
      <c r="O335" s="12" t="s">
        <v>2991</v>
      </c>
      <c r="P335" s="12" t="s">
        <v>1652</v>
      </c>
      <c r="Q335" s="12" t="s">
        <v>1668</v>
      </c>
      <c r="R335" s="12" t="s">
        <v>1671</v>
      </c>
      <c r="S335" s="12" t="s">
        <v>1730</v>
      </c>
      <c r="T335" s="12" t="s">
        <v>1967</v>
      </c>
    </row>
    <row r="336" spans="1:20" x14ac:dyDescent="0.25">
      <c r="A336" s="12" t="s">
        <v>1320</v>
      </c>
      <c r="B336" s="12" t="s">
        <v>675</v>
      </c>
      <c r="C336" s="12" t="s">
        <v>1211</v>
      </c>
      <c r="D336" s="12" t="s">
        <v>7</v>
      </c>
      <c r="E336" s="12" t="s">
        <v>9</v>
      </c>
      <c r="F336" s="12" t="s">
        <v>1100</v>
      </c>
      <c r="G336" s="12" t="s">
        <v>397</v>
      </c>
      <c r="H336" s="12" t="s">
        <v>721</v>
      </c>
      <c r="I336" s="12" t="s">
        <v>166</v>
      </c>
      <c r="J336" s="12" t="s">
        <v>342</v>
      </c>
      <c r="K336" s="12" t="s">
        <v>1101</v>
      </c>
      <c r="L336" s="12" t="s">
        <v>2975</v>
      </c>
      <c r="M336" s="12" t="s">
        <v>2945</v>
      </c>
      <c r="N336" s="12" t="s">
        <v>2990</v>
      </c>
      <c r="O336" s="12" t="s">
        <v>2991</v>
      </c>
      <c r="P336" s="12" t="s">
        <v>1652</v>
      </c>
      <c r="Q336" s="12" t="s">
        <v>1662</v>
      </c>
      <c r="R336" s="12" t="s">
        <v>1671</v>
      </c>
      <c r="S336" s="12" t="s">
        <v>1730</v>
      </c>
      <c r="T336" s="12" t="s">
        <v>1967</v>
      </c>
    </row>
    <row r="337" spans="1:20" x14ac:dyDescent="0.25">
      <c r="A337" s="12" t="s">
        <v>1320</v>
      </c>
      <c r="B337" s="12" t="s">
        <v>756</v>
      </c>
      <c r="C337" s="12" t="s">
        <v>1212</v>
      </c>
      <c r="D337" s="12" t="s">
        <v>6</v>
      </c>
      <c r="E337" s="12" t="s">
        <v>11</v>
      </c>
      <c r="F337" s="12" t="s">
        <v>1100</v>
      </c>
      <c r="G337" s="12" t="s">
        <v>787</v>
      </c>
      <c r="H337" s="12" t="s">
        <v>698</v>
      </c>
      <c r="I337" s="12" t="s">
        <v>1213</v>
      </c>
      <c r="J337" s="12" t="s">
        <v>353</v>
      </c>
      <c r="K337" s="12" t="s">
        <v>203</v>
      </c>
      <c r="L337" s="12" t="s">
        <v>2975</v>
      </c>
      <c r="M337" s="12" t="s">
        <v>2945</v>
      </c>
      <c r="N337" s="12" t="s">
        <v>2990</v>
      </c>
      <c r="O337" s="12" t="s">
        <v>2991</v>
      </c>
      <c r="P337" s="12" t="s">
        <v>1652</v>
      </c>
      <c r="Q337" s="12" t="s">
        <v>1663</v>
      </c>
      <c r="R337" s="12" t="s">
        <v>1671</v>
      </c>
      <c r="S337" s="12" t="s">
        <v>1730</v>
      </c>
      <c r="T337" s="12" t="s">
        <v>1968</v>
      </c>
    </row>
    <row r="338" spans="1:20" x14ac:dyDescent="0.25">
      <c r="A338" s="12" t="s">
        <v>1320</v>
      </c>
      <c r="B338" s="12" t="s">
        <v>647</v>
      </c>
      <c r="C338" s="12" t="s">
        <v>1214</v>
      </c>
      <c r="D338" s="12" t="s">
        <v>4</v>
      </c>
      <c r="E338" s="12" t="s">
        <v>15</v>
      </c>
      <c r="F338" s="12" t="s">
        <v>1100</v>
      </c>
      <c r="G338" s="12" t="s">
        <v>398</v>
      </c>
      <c r="H338" s="12" t="s">
        <v>721</v>
      </c>
      <c r="I338" s="12" t="s">
        <v>171</v>
      </c>
      <c r="J338" s="12" t="s">
        <v>986</v>
      </c>
      <c r="K338" s="12" t="s">
        <v>66</v>
      </c>
      <c r="L338" s="12" t="s">
        <v>2975</v>
      </c>
      <c r="M338" s="12" t="s">
        <v>2945</v>
      </c>
      <c r="N338" s="12" t="s">
        <v>2990</v>
      </c>
      <c r="O338" s="12" t="s">
        <v>2991</v>
      </c>
      <c r="P338" s="12" t="s">
        <v>1652</v>
      </c>
      <c r="Q338" s="12" t="s">
        <v>1661</v>
      </c>
      <c r="R338" s="12" t="s">
        <v>1671</v>
      </c>
      <c r="S338" s="12" t="s">
        <v>1730</v>
      </c>
      <c r="T338" s="12" t="s">
        <v>1969</v>
      </c>
    </row>
    <row r="339" spans="1:20" x14ac:dyDescent="0.25">
      <c r="A339" s="12" t="s">
        <v>1320</v>
      </c>
      <c r="B339" s="12" t="s">
        <v>706</v>
      </c>
      <c r="C339" s="12" t="s">
        <v>1215</v>
      </c>
      <c r="D339" s="12" t="s">
        <v>6</v>
      </c>
      <c r="E339" s="12" t="s">
        <v>11</v>
      </c>
      <c r="F339" s="12" t="s">
        <v>1100</v>
      </c>
      <c r="G339" s="12" t="s">
        <v>787</v>
      </c>
      <c r="H339" s="12" t="s">
        <v>698</v>
      </c>
      <c r="I339" s="12" t="s">
        <v>1216</v>
      </c>
      <c r="J339" s="12" t="s">
        <v>1217</v>
      </c>
      <c r="K339" s="12" t="s">
        <v>203</v>
      </c>
      <c r="L339" s="12" t="s">
        <v>2975</v>
      </c>
      <c r="M339" s="12" t="s">
        <v>2945</v>
      </c>
      <c r="N339" s="12" t="s">
        <v>2990</v>
      </c>
      <c r="O339" s="12" t="s">
        <v>2991</v>
      </c>
      <c r="P339" s="12" t="s">
        <v>1652</v>
      </c>
      <c r="Q339" s="12" t="s">
        <v>1663</v>
      </c>
      <c r="R339" s="12" t="s">
        <v>1671</v>
      </c>
      <c r="S339" s="12" t="s">
        <v>1730</v>
      </c>
      <c r="T339" s="12" t="s">
        <v>1970</v>
      </c>
    </row>
    <row r="340" spans="1:20" x14ac:dyDescent="0.25">
      <c r="A340" s="12" t="s">
        <v>1320</v>
      </c>
      <c r="B340" s="12" t="s">
        <v>835</v>
      </c>
      <c r="C340" s="12" t="s">
        <v>1218</v>
      </c>
      <c r="D340" s="12" t="s">
        <v>6</v>
      </c>
      <c r="E340" s="12" t="s">
        <v>13</v>
      </c>
      <c r="F340" s="12" t="s">
        <v>1100</v>
      </c>
      <c r="G340" s="12" t="s">
        <v>787</v>
      </c>
      <c r="H340" s="12" t="s">
        <v>698</v>
      </c>
      <c r="I340" s="12" t="s">
        <v>166</v>
      </c>
      <c r="J340" s="12" t="s">
        <v>375</v>
      </c>
      <c r="K340" s="12" t="s">
        <v>29</v>
      </c>
      <c r="L340" s="12" t="s">
        <v>2975</v>
      </c>
      <c r="M340" s="12" t="s">
        <v>2945</v>
      </c>
      <c r="N340" s="12" t="s">
        <v>2990</v>
      </c>
      <c r="O340" s="12" t="s">
        <v>2991</v>
      </c>
      <c r="P340" s="12" t="s">
        <v>1652</v>
      </c>
      <c r="Q340" s="12" t="s">
        <v>1666</v>
      </c>
      <c r="R340" s="12" t="s">
        <v>1671</v>
      </c>
      <c r="S340" s="12" t="s">
        <v>1730</v>
      </c>
      <c r="T340" s="12" t="s">
        <v>1971</v>
      </c>
    </row>
    <row r="341" spans="1:20" x14ac:dyDescent="0.25">
      <c r="A341" s="12" t="s">
        <v>1320</v>
      </c>
      <c r="B341" s="12" t="s">
        <v>709</v>
      </c>
      <c r="C341" s="12" t="s">
        <v>1219</v>
      </c>
      <c r="D341" s="12" t="s">
        <v>7</v>
      </c>
      <c r="E341" s="12" t="s">
        <v>10</v>
      </c>
      <c r="F341" s="12" t="s">
        <v>1100</v>
      </c>
      <c r="G341" s="12" t="s">
        <v>397</v>
      </c>
      <c r="H341" s="12" t="s">
        <v>721</v>
      </c>
      <c r="I341" s="12" t="s">
        <v>162</v>
      </c>
      <c r="J341" s="12" t="s">
        <v>1109</v>
      </c>
      <c r="K341" s="12" t="s">
        <v>1148</v>
      </c>
      <c r="L341" s="12" t="s">
        <v>2975</v>
      </c>
      <c r="M341" s="12" t="s">
        <v>2945</v>
      </c>
      <c r="N341" s="12" t="s">
        <v>2990</v>
      </c>
      <c r="O341" s="12" t="s">
        <v>2991</v>
      </c>
      <c r="P341" s="12" t="s">
        <v>1652</v>
      </c>
      <c r="Q341" s="12" t="s">
        <v>1665</v>
      </c>
      <c r="R341" s="12" t="s">
        <v>1671</v>
      </c>
      <c r="S341" s="12" t="s">
        <v>1730</v>
      </c>
      <c r="T341" s="12" t="s">
        <v>1972</v>
      </c>
    </row>
    <row r="342" spans="1:20" x14ac:dyDescent="0.25">
      <c r="A342" s="12" t="s">
        <v>1320</v>
      </c>
      <c r="B342" s="12" t="s">
        <v>854</v>
      </c>
      <c r="C342" s="12" t="s">
        <v>1220</v>
      </c>
      <c r="D342" s="12" t="s">
        <v>4</v>
      </c>
      <c r="E342" s="12" t="s">
        <v>15</v>
      </c>
      <c r="F342" s="12" t="s">
        <v>1100</v>
      </c>
      <c r="G342" s="12" t="s">
        <v>398</v>
      </c>
      <c r="H342" s="12" t="s">
        <v>721</v>
      </c>
      <c r="I342" s="12" t="s">
        <v>171</v>
      </c>
      <c r="J342" s="12" t="s">
        <v>986</v>
      </c>
      <c r="K342" s="12" t="s">
        <v>66</v>
      </c>
      <c r="L342" s="12" t="s">
        <v>2975</v>
      </c>
      <c r="M342" s="12" t="s">
        <v>2945</v>
      </c>
      <c r="N342" s="12" t="s">
        <v>2990</v>
      </c>
      <c r="O342" s="12" t="s">
        <v>2991</v>
      </c>
      <c r="P342" s="12" t="s">
        <v>1652</v>
      </c>
      <c r="Q342" s="12" t="s">
        <v>1661</v>
      </c>
      <c r="R342" s="12" t="s">
        <v>1671</v>
      </c>
      <c r="S342" s="12" t="s">
        <v>1730</v>
      </c>
      <c r="T342" s="12" t="s">
        <v>1973</v>
      </c>
    </row>
    <row r="343" spans="1:20" x14ac:dyDescent="0.25">
      <c r="A343" s="12" t="s">
        <v>1320</v>
      </c>
      <c r="B343" s="12" t="s">
        <v>840</v>
      </c>
      <c r="C343" s="12" t="s">
        <v>1221</v>
      </c>
      <c r="D343" s="12" t="s">
        <v>4</v>
      </c>
      <c r="E343" s="12" t="s">
        <v>15</v>
      </c>
      <c r="F343" s="12" t="s">
        <v>1100</v>
      </c>
      <c r="G343" s="12" t="s">
        <v>398</v>
      </c>
      <c r="H343" s="12" t="s">
        <v>721</v>
      </c>
      <c r="I343" s="12" t="s">
        <v>171</v>
      </c>
      <c r="J343" s="12" t="s">
        <v>967</v>
      </c>
      <c r="K343" s="12" t="s">
        <v>151</v>
      </c>
      <c r="L343" s="12" t="s">
        <v>2975</v>
      </c>
      <c r="M343" s="12" t="s">
        <v>2945</v>
      </c>
      <c r="N343" s="12" t="s">
        <v>2990</v>
      </c>
      <c r="O343" s="12" t="s">
        <v>2991</v>
      </c>
      <c r="P343" s="12" t="s">
        <v>1652</v>
      </c>
      <c r="Q343" s="12" t="s">
        <v>1661</v>
      </c>
      <c r="R343" s="12" t="s">
        <v>1671</v>
      </c>
      <c r="S343" s="12" t="s">
        <v>1730</v>
      </c>
      <c r="T343" s="12" t="s">
        <v>1974</v>
      </c>
    </row>
    <row r="344" spans="1:20" x14ac:dyDescent="0.25">
      <c r="A344" s="12" t="s">
        <v>1320</v>
      </c>
      <c r="B344" s="12" t="s">
        <v>703</v>
      </c>
      <c r="C344" s="12" t="s">
        <v>1222</v>
      </c>
      <c r="D344" s="12" t="s">
        <v>6</v>
      </c>
      <c r="E344" s="12" t="s">
        <v>15</v>
      </c>
      <c r="F344" s="12" t="s">
        <v>1089</v>
      </c>
      <c r="G344" s="12" t="s">
        <v>787</v>
      </c>
      <c r="H344" s="12" t="s">
        <v>698</v>
      </c>
      <c r="I344" s="12" t="s">
        <v>224</v>
      </c>
      <c r="J344" s="12" t="s">
        <v>1102</v>
      </c>
      <c r="K344" s="12" t="s">
        <v>1122</v>
      </c>
      <c r="L344" s="12" t="s">
        <v>2975</v>
      </c>
      <c r="M344" s="12" t="s">
        <v>2970</v>
      </c>
      <c r="N344" s="12" t="s">
        <v>2992</v>
      </c>
      <c r="O344" s="12" t="s">
        <v>2993</v>
      </c>
      <c r="P344" s="12" t="s">
        <v>1652</v>
      </c>
      <c r="Q344" s="12" t="s">
        <v>1661</v>
      </c>
      <c r="R344" s="12" t="s">
        <v>1671</v>
      </c>
      <c r="S344" s="12" t="s">
        <v>1728</v>
      </c>
      <c r="T344" s="12" t="s">
        <v>1901</v>
      </c>
    </row>
    <row r="345" spans="1:20" x14ac:dyDescent="0.25">
      <c r="A345" s="12" t="s">
        <v>1320</v>
      </c>
      <c r="B345" s="12" t="s">
        <v>662</v>
      </c>
      <c r="C345" s="12" t="s">
        <v>1223</v>
      </c>
      <c r="D345" s="12" t="s">
        <v>7</v>
      </c>
      <c r="E345" s="12" t="s">
        <v>9</v>
      </c>
      <c r="F345" s="12" t="s">
        <v>1089</v>
      </c>
      <c r="G345" s="12" t="s">
        <v>803</v>
      </c>
      <c r="H345" s="12" t="s">
        <v>698</v>
      </c>
      <c r="I345" s="12" t="s">
        <v>1224</v>
      </c>
      <c r="J345" s="12" t="s">
        <v>342</v>
      </c>
      <c r="K345" s="12" t="s">
        <v>1225</v>
      </c>
      <c r="L345" s="12" t="s">
        <v>2975</v>
      </c>
      <c r="M345" s="12" t="s">
        <v>2970</v>
      </c>
      <c r="N345" s="12" t="s">
        <v>2994</v>
      </c>
      <c r="O345" s="12" t="s">
        <v>2995</v>
      </c>
      <c r="P345" s="12" t="s">
        <v>1652</v>
      </c>
      <c r="Q345" s="12" t="s">
        <v>1662</v>
      </c>
      <c r="R345" s="12" t="s">
        <v>1671</v>
      </c>
      <c r="S345" s="12" t="s">
        <v>1728</v>
      </c>
      <c r="T345" s="12" t="s">
        <v>1975</v>
      </c>
    </row>
    <row r="346" spans="1:20" x14ac:dyDescent="0.25">
      <c r="A346" s="12" t="s">
        <v>1320</v>
      </c>
      <c r="B346" s="12" t="s">
        <v>708</v>
      </c>
      <c r="C346" s="12" t="s">
        <v>1226</v>
      </c>
      <c r="D346" s="12" t="s">
        <v>4</v>
      </c>
      <c r="E346" s="12" t="s">
        <v>13</v>
      </c>
      <c r="F346" s="12" t="s">
        <v>1089</v>
      </c>
      <c r="G346" s="12" t="s">
        <v>398</v>
      </c>
      <c r="H346" s="12" t="s">
        <v>673</v>
      </c>
      <c r="I346" s="12" t="s">
        <v>1227</v>
      </c>
      <c r="J346" s="12" t="s">
        <v>302</v>
      </c>
      <c r="K346" s="12" t="s">
        <v>62</v>
      </c>
      <c r="L346" s="12" t="s">
        <v>2975</v>
      </c>
      <c r="M346" s="12" t="s">
        <v>2970</v>
      </c>
      <c r="N346" s="12" t="s">
        <v>2994</v>
      </c>
      <c r="O346" s="12" t="s">
        <v>2995</v>
      </c>
      <c r="P346" s="12" t="s">
        <v>1652</v>
      </c>
      <c r="Q346" s="12" t="s">
        <v>1666</v>
      </c>
      <c r="R346" s="12" t="s">
        <v>1671</v>
      </c>
      <c r="S346" s="12" t="s">
        <v>1728</v>
      </c>
      <c r="T346" s="12" t="s">
        <v>1847</v>
      </c>
    </row>
    <row r="347" spans="1:20" x14ac:dyDescent="0.25">
      <c r="A347" s="12" t="s">
        <v>1320</v>
      </c>
      <c r="B347" s="12" t="s">
        <v>719</v>
      </c>
      <c r="C347" s="12" t="s">
        <v>1228</v>
      </c>
      <c r="D347" s="12" t="s">
        <v>4</v>
      </c>
      <c r="E347" s="12" t="s">
        <v>13</v>
      </c>
      <c r="F347" s="12" t="s">
        <v>1089</v>
      </c>
      <c r="G347" s="12" t="s">
        <v>398</v>
      </c>
      <c r="H347" s="12" t="s">
        <v>673</v>
      </c>
      <c r="I347" s="12" t="s">
        <v>66</v>
      </c>
      <c r="J347" s="12" t="s">
        <v>287</v>
      </c>
      <c r="K347" s="12" t="s">
        <v>84</v>
      </c>
      <c r="L347" s="12" t="s">
        <v>2975</v>
      </c>
      <c r="M347" s="12" t="s">
        <v>2970</v>
      </c>
      <c r="N347" s="12" t="s">
        <v>2994</v>
      </c>
      <c r="O347" s="12" t="s">
        <v>2995</v>
      </c>
      <c r="P347" s="12" t="s">
        <v>1652</v>
      </c>
      <c r="Q347" s="12" t="s">
        <v>1666</v>
      </c>
      <c r="R347" s="12" t="s">
        <v>1671</v>
      </c>
      <c r="S347" s="12" t="s">
        <v>1728</v>
      </c>
      <c r="T347" s="12" t="s">
        <v>1976</v>
      </c>
    </row>
    <row r="348" spans="1:20" x14ac:dyDescent="0.25">
      <c r="A348" s="12" t="s">
        <v>1320</v>
      </c>
      <c r="B348" s="12" t="s">
        <v>705</v>
      </c>
      <c r="C348" s="12" t="s">
        <v>1229</v>
      </c>
      <c r="D348" s="12" t="s">
        <v>6</v>
      </c>
      <c r="E348" s="12" t="s">
        <v>15</v>
      </c>
      <c r="F348" s="12" t="s">
        <v>1152</v>
      </c>
      <c r="G348" s="12" t="s">
        <v>787</v>
      </c>
      <c r="H348" s="12" t="s">
        <v>698</v>
      </c>
      <c r="I348" s="12" t="s">
        <v>155</v>
      </c>
      <c r="J348" s="12" t="s">
        <v>1102</v>
      </c>
      <c r="K348" s="12" t="s">
        <v>107</v>
      </c>
      <c r="L348" s="12" t="s">
        <v>2975</v>
      </c>
      <c r="M348" s="12" t="s">
        <v>2970</v>
      </c>
      <c r="N348" s="12" t="s">
        <v>2994</v>
      </c>
      <c r="O348" s="12" t="s">
        <v>2995</v>
      </c>
      <c r="P348" s="12" t="s">
        <v>1652</v>
      </c>
      <c r="Q348" s="12" t="s">
        <v>1661</v>
      </c>
      <c r="R348" s="12" t="s">
        <v>1671</v>
      </c>
      <c r="S348" s="12" t="s">
        <v>1728</v>
      </c>
      <c r="T348" s="12" t="s">
        <v>1832</v>
      </c>
    </row>
    <row r="349" spans="1:20" x14ac:dyDescent="0.25">
      <c r="A349" s="12" t="s">
        <v>1320</v>
      </c>
      <c r="B349" s="12" t="s">
        <v>780</v>
      </c>
      <c r="C349" s="12" t="s">
        <v>1230</v>
      </c>
      <c r="D349" s="12" t="s">
        <v>7</v>
      </c>
      <c r="E349" s="12" t="s">
        <v>9</v>
      </c>
      <c r="F349" s="12" t="s">
        <v>1152</v>
      </c>
      <c r="G349" s="12" t="s">
        <v>803</v>
      </c>
      <c r="H349" s="12" t="s">
        <v>698</v>
      </c>
      <c r="I349" s="12" t="s">
        <v>1231</v>
      </c>
      <c r="J349" s="12" t="s">
        <v>377</v>
      </c>
      <c r="K349" s="12" t="s">
        <v>1213</v>
      </c>
      <c r="L349" s="12" t="s">
        <v>2975</v>
      </c>
      <c r="M349" s="12" t="s">
        <v>2970</v>
      </c>
      <c r="N349" s="12" t="s">
        <v>2994</v>
      </c>
      <c r="O349" s="12" t="s">
        <v>2995</v>
      </c>
      <c r="P349" s="12" t="s">
        <v>1652</v>
      </c>
      <c r="Q349" s="12" t="s">
        <v>1662</v>
      </c>
      <c r="R349" s="12" t="s">
        <v>1671</v>
      </c>
      <c r="S349" s="12" t="s">
        <v>1728</v>
      </c>
      <c r="T349" s="12" t="s">
        <v>1977</v>
      </c>
    </row>
    <row r="350" spans="1:20" x14ac:dyDescent="0.25">
      <c r="A350" s="12" t="s">
        <v>1320</v>
      </c>
      <c r="B350" s="12" t="s">
        <v>859</v>
      </c>
      <c r="C350" s="12" t="s">
        <v>1232</v>
      </c>
      <c r="D350" s="12" t="s">
        <v>4</v>
      </c>
      <c r="E350" s="12" t="s">
        <v>13</v>
      </c>
      <c r="F350" s="12" t="s">
        <v>1089</v>
      </c>
      <c r="G350" s="12" t="s">
        <v>397</v>
      </c>
      <c r="H350" s="12" t="s">
        <v>673</v>
      </c>
      <c r="I350" s="12" t="s">
        <v>1163</v>
      </c>
      <c r="J350" s="12" t="s">
        <v>287</v>
      </c>
      <c r="K350" s="12" t="s">
        <v>122</v>
      </c>
      <c r="L350" s="12" t="s">
        <v>2975</v>
      </c>
      <c r="M350" s="12" t="s">
        <v>2970</v>
      </c>
      <c r="N350" s="12" t="s">
        <v>2994</v>
      </c>
      <c r="O350" s="12" t="s">
        <v>2995</v>
      </c>
      <c r="P350" s="12" t="s">
        <v>1652</v>
      </c>
      <c r="Q350" s="12" t="s">
        <v>1666</v>
      </c>
      <c r="R350" s="12" t="s">
        <v>1671</v>
      </c>
      <c r="S350" s="12" t="s">
        <v>1728</v>
      </c>
      <c r="T350" s="12" t="s">
        <v>1978</v>
      </c>
    </row>
    <row r="351" spans="1:20" x14ac:dyDescent="0.25">
      <c r="A351" s="12" t="s">
        <v>1320</v>
      </c>
      <c r="B351" s="12" t="s">
        <v>831</v>
      </c>
      <c r="C351" s="12" t="s">
        <v>1233</v>
      </c>
      <c r="D351" s="12" t="s">
        <v>6</v>
      </c>
      <c r="E351" s="12" t="s">
        <v>15</v>
      </c>
      <c r="F351" s="12" t="s">
        <v>1234</v>
      </c>
      <c r="G351" s="12" t="s">
        <v>803</v>
      </c>
      <c r="H351" s="12" t="s">
        <v>698</v>
      </c>
      <c r="I351" s="12" t="s">
        <v>226</v>
      </c>
      <c r="J351" s="12" t="s">
        <v>358</v>
      </c>
      <c r="K351" s="12" t="s">
        <v>1235</v>
      </c>
      <c r="L351" s="12" t="s">
        <v>2996</v>
      </c>
      <c r="M351" s="12" t="s">
        <v>2945</v>
      </c>
      <c r="N351" s="12" t="s">
        <v>2994</v>
      </c>
      <c r="O351" s="12" t="s">
        <v>2995</v>
      </c>
      <c r="P351" s="12" t="s">
        <v>1652</v>
      </c>
      <c r="Q351" s="12" t="s">
        <v>1661</v>
      </c>
      <c r="R351" s="12" t="s">
        <v>1671</v>
      </c>
      <c r="S351" s="12" t="s">
        <v>1731</v>
      </c>
      <c r="T351" s="12" t="s">
        <v>1851</v>
      </c>
    </row>
    <row r="352" spans="1:20" x14ac:dyDescent="0.25">
      <c r="A352" s="12" t="s">
        <v>1320</v>
      </c>
      <c r="B352" s="12" t="s">
        <v>861</v>
      </c>
      <c r="C352" s="12" t="s">
        <v>1236</v>
      </c>
      <c r="D352" s="12" t="s">
        <v>6</v>
      </c>
      <c r="E352" s="12" t="s">
        <v>13</v>
      </c>
      <c r="F352" s="12" t="s">
        <v>880</v>
      </c>
      <c r="G352" s="12" t="s">
        <v>782</v>
      </c>
      <c r="H352" s="12" t="s">
        <v>698</v>
      </c>
      <c r="I352" s="12" t="s">
        <v>1237</v>
      </c>
      <c r="J352" s="12" t="s">
        <v>342</v>
      </c>
      <c r="K352" s="12" t="s">
        <v>1121</v>
      </c>
      <c r="L352" s="12" t="s">
        <v>2996</v>
      </c>
      <c r="M352" s="12" t="s">
        <v>2945</v>
      </c>
      <c r="N352" s="12" t="s">
        <v>2997</v>
      </c>
      <c r="O352" s="12" t="s">
        <v>2998</v>
      </c>
      <c r="P352" s="12" t="s">
        <v>1652</v>
      </c>
      <c r="Q352" s="12" t="s">
        <v>1666</v>
      </c>
      <c r="R352" s="12" t="s">
        <v>1671</v>
      </c>
      <c r="S352" s="12" t="s">
        <v>1731</v>
      </c>
      <c r="T352" s="12" t="s">
        <v>1978</v>
      </c>
    </row>
    <row r="353" spans="1:20" x14ac:dyDescent="0.25">
      <c r="A353" s="12" t="s">
        <v>1320</v>
      </c>
      <c r="B353" s="12" t="s">
        <v>833</v>
      </c>
      <c r="C353" s="12" t="s">
        <v>1238</v>
      </c>
      <c r="D353" s="12" t="s">
        <v>4</v>
      </c>
      <c r="E353" s="12" t="s">
        <v>9</v>
      </c>
      <c r="F353" s="12" t="s">
        <v>143</v>
      </c>
      <c r="G353" s="12" t="s">
        <v>398</v>
      </c>
      <c r="H353" s="12" t="s">
        <v>721</v>
      </c>
      <c r="I353" s="12" t="s">
        <v>154</v>
      </c>
      <c r="J353" s="12" t="s">
        <v>342</v>
      </c>
      <c r="K353" s="12" t="s">
        <v>221</v>
      </c>
      <c r="L353" s="12" t="s">
        <v>2996</v>
      </c>
      <c r="M353" s="12" t="s">
        <v>2945</v>
      </c>
      <c r="N353" s="12" t="s">
        <v>2997</v>
      </c>
      <c r="O353" s="12" t="s">
        <v>2998</v>
      </c>
      <c r="P353" s="12" t="s">
        <v>1652</v>
      </c>
      <c r="Q353" s="12" t="s">
        <v>1662</v>
      </c>
      <c r="R353" s="12" t="s">
        <v>1671</v>
      </c>
      <c r="S353" s="12" t="s">
        <v>1731</v>
      </c>
      <c r="T353" s="12" t="s">
        <v>1979</v>
      </c>
    </row>
    <row r="354" spans="1:20" x14ac:dyDescent="0.25">
      <c r="A354" s="12" t="s">
        <v>1320</v>
      </c>
      <c r="B354" s="12" t="s">
        <v>845</v>
      </c>
      <c r="C354" s="12" t="s">
        <v>1239</v>
      </c>
      <c r="D354" s="12" t="s">
        <v>7</v>
      </c>
      <c r="E354" s="12" t="s">
        <v>13</v>
      </c>
      <c r="F354" s="12" t="s">
        <v>1134</v>
      </c>
      <c r="G354" s="12" t="s">
        <v>397</v>
      </c>
      <c r="H354" s="12" t="s">
        <v>698</v>
      </c>
      <c r="I354" s="12" t="s">
        <v>1240</v>
      </c>
      <c r="J354" s="12" t="s">
        <v>342</v>
      </c>
      <c r="K354" s="12" t="s">
        <v>1143</v>
      </c>
      <c r="L354" s="12" t="s">
        <v>2996</v>
      </c>
      <c r="M354" s="12" t="s">
        <v>2945</v>
      </c>
      <c r="N354" s="12" t="s">
        <v>2997</v>
      </c>
      <c r="O354" s="12" t="s">
        <v>2998</v>
      </c>
      <c r="P354" s="12" t="s">
        <v>1652</v>
      </c>
      <c r="Q354" s="12" t="s">
        <v>1666</v>
      </c>
      <c r="R354" s="12" t="s">
        <v>1671</v>
      </c>
      <c r="S354" s="12" t="s">
        <v>1731</v>
      </c>
      <c r="T354" s="12" t="s">
        <v>1980</v>
      </c>
    </row>
    <row r="355" spans="1:20" x14ac:dyDescent="0.25">
      <c r="A355" s="12" t="s">
        <v>1320</v>
      </c>
      <c r="B355" s="12" t="s">
        <v>857</v>
      </c>
      <c r="C355" s="12" t="s">
        <v>1241</v>
      </c>
      <c r="D355" s="12" t="s">
        <v>6</v>
      </c>
      <c r="E355" s="12" t="s">
        <v>10</v>
      </c>
      <c r="F355" s="12" t="s">
        <v>913</v>
      </c>
      <c r="G355" s="12" t="s">
        <v>397</v>
      </c>
      <c r="H355" s="12" t="s">
        <v>698</v>
      </c>
      <c r="I355" s="12" t="s">
        <v>165</v>
      </c>
      <c r="J355" s="12" t="s">
        <v>974</v>
      </c>
      <c r="K355" s="12" t="s">
        <v>49</v>
      </c>
      <c r="L355" s="12" t="s">
        <v>2996</v>
      </c>
      <c r="M355" s="12" t="s">
        <v>2945</v>
      </c>
      <c r="N355" s="12" t="s">
        <v>2999</v>
      </c>
      <c r="O355" s="12" t="s">
        <v>3000</v>
      </c>
      <c r="P355" s="12" t="s">
        <v>1652</v>
      </c>
      <c r="Q355" s="12" t="s">
        <v>1665</v>
      </c>
      <c r="R355" s="12" t="s">
        <v>1671</v>
      </c>
      <c r="S355" s="12" t="s">
        <v>1731</v>
      </c>
      <c r="T355" s="12" t="s">
        <v>1896</v>
      </c>
    </row>
    <row r="356" spans="1:20" x14ac:dyDescent="0.25">
      <c r="A356" s="12" t="s">
        <v>1320</v>
      </c>
      <c r="B356" s="12" t="s">
        <v>846</v>
      </c>
      <c r="C356" s="12" t="s">
        <v>1242</v>
      </c>
      <c r="D356" s="12" t="s">
        <v>4</v>
      </c>
      <c r="E356" s="12" t="s">
        <v>15</v>
      </c>
      <c r="F356" s="12" t="s">
        <v>880</v>
      </c>
      <c r="G356" s="12" t="s">
        <v>803</v>
      </c>
      <c r="H356" s="12" t="s">
        <v>698</v>
      </c>
      <c r="I356" s="12" t="s">
        <v>1243</v>
      </c>
      <c r="J356" s="12" t="s">
        <v>351</v>
      </c>
      <c r="K356" s="12" t="s">
        <v>259</v>
      </c>
      <c r="L356" s="12" t="s">
        <v>2996</v>
      </c>
      <c r="M356" s="12" t="s">
        <v>2945</v>
      </c>
      <c r="N356" s="12" t="s">
        <v>2999</v>
      </c>
      <c r="O356" s="12" t="s">
        <v>3000</v>
      </c>
      <c r="P356" s="12" t="s">
        <v>1652</v>
      </c>
      <c r="Q356" s="12" t="s">
        <v>1661</v>
      </c>
      <c r="R356" s="12" t="s">
        <v>1671</v>
      </c>
      <c r="S356" s="12" t="s">
        <v>1731</v>
      </c>
      <c r="T356" s="12" t="s">
        <v>1874</v>
      </c>
    </row>
    <row r="357" spans="1:20" x14ac:dyDescent="0.25">
      <c r="A357" s="12" t="s">
        <v>1320</v>
      </c>
      <c r="B357" s="12" t="s">
        <v>704</v>
      </c>
      <c r="C357" s="12" t="s">
        <v>1244</v>
      </c>
      <c r="D357" s="12" t="s">
        <v>6</v>
      </c>
      <c r="E357" s="12" t="s">
        <v>9</v>
      </c>
      <c r="F357" s="12" t="s">
        <v>927</v>
      </c>
      <c r="G357" s="12" t="s">
        <v>397</v>
      </c>
      <c r="H357" s="12" t="s">
        <v>698</v>
      </c>
      <c r="I357" s="12" t="s">
        <v>1245</v>
      </c>
      <c r="J357" s="12" t="s">
        <v>1246</v>
      </c>
      <c r="K357" s="12" t="s">
        <v>1247</v>
      </c>
      <c r="L357" s="12" t="s">
        <v>2996</v>
      </c>
      <c r="M357" s="12" t="s">
        <v>2945</v>
      </c>
      <c r="N357" s="12" t="s">
        <v>2999</v>
      </c>
      <c r="O357" s="12" t="s">
        <v>3000</v>
      </c>
      <c r="P357" s="12" t="s">
        <v>1652</v>
      </c>
      <c r="Q357" s="12" t="s">
        <v>1662</v>
      </c>
      <c r="R357" s="12" t="s">
        <v>1671</v>
      </c>
      <c r="S357" s="12" t="s">
        <v>1731</v>
      </c>
      <c r="T357" s="12" t="s">
        <v>1874</v>
      </c>
    </row>
    <row r="358" spans="1:20" x14ac:dyDescent="0.25">
      <c r="A358" s="12" t="s">
        <v>1320</v>
      </c>
      <c r="B358" s="12" t="s">
        <v>710</v>
      </c>
      <c r="C358" s="12" t="s">
        <v>1248</v>
      </c>
      <c r="D358" s="12" t="s">
        <v>7</v>
      </c>
      <c r="E358" s="12" t="s">
        <v>13</v>
      </c>
      <c r="F358" s="12" t="s">
        <v>913</v>
      </c>
      <c r="G358" s="12" t="s">
        <v>782</v>
      </c>
      <c r="H358" s="12" t="s">
        <v>721</v>
      </c>
      <c r="I358" s="12" t="s">
        <v>245</v>
      </c>
      <c r="J358" s="12" t="s">
        <v>1199</v>
      </c>
      <c r="K358" s="12" t="s">
        <v>155</v>
      </c>
      <c r="L358" s="12" t="s">
        <v>2996</v>
      </c>
      <c r="M358" s="12" t="s">
        <v>2945</v>
      </c>
      <c r="N358" s="12" t="s">
        <v>2999</v>
      </c>
      <c r="O358" s="12" t="s">
        <v>3000</v>
      </c>
      <c r="P358" s="12" t="s">
        <v>1652</v>
      </c>
      <c r="Q358" s="12" t="s">
        <v>1666</v>
      </c>
      <c r="R358" s="12" t="s">
        <v>1671</v>
      </c>
      <c r="S358" s="12" t="s">
        <v>1731</v>
      </c>
      <c r="T358" s="12" t="s">
        <v>1874</v>
      </c>
    </row>
    <row r="359" spans="1:20" x14ac:dyDescent="0.25">
      <c r="A359" s="12" t="s">
        <v>1320</v>
      </c>
      <c r="B359" s="12" t="s">
        <v>844</v>
      </c>
      <c r="C359" s="12" t="s">
        <v>1249</v>
      </c>
      <c r="D359" s="12" t="s">
        <v>4</v>
      </c>
      <c r="E359" s="12" t="s">
        <v>15</v>
      </c>
      <c r="F359" s="12" t="s">
        <v>880</v>
      </c>
      <c r="G359" s="12" t="s">
        <v>803</v>
      </c>
      <c r="H359" s="12" t="s">
        <v>698</v>
      </c>
      <c r="I359" s="12" t="s">
        <v>1250</v>
      </c>
      <c r="J359" s="12" t="s">
        <v>967</v>
      </c>
      <c r="K359" s="12" t="s">
        <v>259</v>
      </c>
      <c r="L359" s="12" t="s">
        <v>2996</v>
      </c>
      <c r="M359" s="12" t="s">
        <v>2945</v>
      </c>
      <c r="N359" s="12" t="s">
        <v>2999</v>
      </c>
      <c r="O359" s="12" t="s">
        <v>3001</v>
      </c>
      <c r="P359" s="12" t="s">
        <v>1652</v>
      </c>
      <c r="Q359" s="12" t="s">
        <v>1661</v>
      </c>
      <c r="R359" s="12" t="s">
        <v>1671</v>
      </c>
      <c r="S359" s="12" t="s">
        <v>1731</v>
      </c>
      <c r="T359" s="12" t="s">
        <v>1981</v>
      </c>
    </row>
    <row r="360" spans="1:20" x14ac:dyDescent="0.25">
      <c r="A360" s="12" t="s">
        <v>1320</v>
      </c>
      <c r="B360" s="12" t="s">
        <v>711</v>
      </c>
      <c r="C360" s="12" t="s">
        <v>1251</v>
      </c>
      <c r="D360" s="12" t="s">
        <v>7</v>
      </c>
      <c r="E360" s="12" t="s">
        <v>10</v>
      </c>
      <c r="F360" s="12" t="s">
        <v>142</v>
      </c>
      <c r="G360" s="12" t="s">
        <v>397</v>
      </c>
      <c r="H360" s="12" t="s">
        <v>673</v>
      </c>
      <c r="I360" s="12" t="s">
        <v>1252</v>
      </c>
      <c r="J360" s="12" t="s">
        <v>1253</v>
      </c>
      <c r="K360" s="12" t="s">
        <v>169</v>
      </c>
      <c r="L360" s="12" t="s">
        <v>2996</v>
      </c>
      <c r="M360" s="12" t="s">
        <v>2945</v>
      </c>
      <c r="N360" s="12" t="s">
        <v>3002</v>
      </c>
      <c r="O360" s="12" t="s">
        <v>3001</v>
      </c>
      <c r="P360" s="12" t="s">
        <v>1652</v>
      </c>
      <c r="Q360" s="12" t="s">
        <v>1665</v>
      </c>
      <c r="R360" s="12" t="s">
        <v>1671</v>
      </c>
      <c r="S360" s="12" t="s">
        <v>1731</v>
      </c>
      <c r="T360" s="12" t="s">
        <v>1982</v>
      </c>
    </row>
    <row r="361" spans="1:20" x14ac:dyDescent="0.25">
      <c r="A361" s="12" t="s">
        <v>1320</v>
      </c>
      <c r="B361" s="12" t="s">
        <v>654</v>
      </c>
      <c r="C361" s="12" t="s">
        <v>1254</v>
      </c>
      <c r="D361" s="12" t="s">
        <v>4</v>
      </c>
      <c r="E361" s="12" t="s">
        <v>9</v>
      </c>
      <c r="F361" s="12" t="s">
        <v>143</v>
      </c>
      <c r="G361" s="12" t="s">
        <v>782</v>
      </c>
      <c r="H361" s="12" t="s">
        <v>721</v>
      </c>
      <c r="I361" s="12" t="s">
        <v>1255</v>
      </c>
      <c r="J361" s="12" t="s">
        <v>342</v>
      </c>
      <c r="K361" s="12" t="s">
        <v>1183</v>
      </c>
      <c r="L361" s="12" t="s">
        <v>2996</v>
      </c>
      <c r="M361" s="12" t="s">
        <v>2945</v>
      </c>
      <c r="N361" s="12" t="s">
        <v>3002</v>
      </c>
      <c r="O361" s="12" t="s">
        <v>3001</v>
      </c>
      <c r="P361" s="12" t="s">
        <v>1652</v>
      </c>
      <c r="Q361" s="12" t="s">
        <v>1662</v>
      </c>
      <c r="R361" s="12" t="s">
        <v>1671</v>
      </c>
      <c r="S361" s="12" t="s">
        <v>1731</v>
      </c>
      <c r="T361" s="12" t="s">
        <v>1981</v>
      </c>
    </row>
    <row r="362" spans="1:20" x14ac:dyDescent="0.25">
      <c r="A362" s="12" t="s">
        <v>1320</v>
      </c>
      <c r="B362" s="12" t="s">
        <v>707</v>
      </c>
      <c r="C362" s="12" t="s">
        <v>1256</v>
      </c>
      <c r="D362" s="12" t="s">
        <v>4</v>
      </c>
      <c r="E362" s="12" t="s">
        <v>9</v>
      </c>
      <c r="F362" s="12" t="s">
        <v>143</v>
      </c>
      <c r="G362" s="12" t="s">
        <v>775</v>
      </c>
      <c r="H362" s="12" t="s">
        <v>698</v>
      </c>
      <c r="I362" s="12" t="s">
        <v>1257</v>
      </c>
      <c r="J362" s="12" t="s">
        <v>342</v>
      </c>
      <c r="K362" s="12" t="s">
        <v>258</v>
      </c>
      <c r="L362" s="12" t="s">
        <v>2996</v>
      </c>
      <c r="M362" s="12" t="s">
        <v>2945</v>
      </c>
      <c r="N362" s="12" t="s">
        <v>3002</v>
      </c>
      <c r="O362" s="12" t="s">
        <v>3001</v>
      </c>
      <c r="P362" s="12" t="s">
        <v>1652</v>
      </c>
      <c r="Q362" s="12" t="s">
        <v>1662</v>
      </c>
      <c r="R362" s="12" t="s">
        <v>1671</v>
      </c>
      <c r="S362" s="12" t="s">
        <v>1731</v>
      </c>
      <c r="T362" s="12" t="s">
        <v>1983</v>
      </c>
    </row>
    <row r="363" spans="1:20" x14ac:dyDescent="0.25">
      <c r="A363" s="12" t="s">
        <v>1320</v>
      </c>
      <c r="B363" s="12" t="s">
        <v>686</v>
      </c>
      <c r="C363" s="12" t="s">
        <v>1258</v>
      </c>
      <c r="D363" s="12" t="s">
        <v>6</v>
      </c>
      <c r="E363" s="12" t="s">
        <v>15</v>
      </c>
      <c r="F363" s="12" t="s">
        <v>1259</v>
      </c>
      <c r="G363" s="12" t="s">
        <v>782</v>
      </c>
      <c r="H363" s="12" t="s">
        <v>721</v>
      </c>
      <c r="I363" s="12" t="s">
        <v>210</v>
      </c>
      <c r="J363" s="12" t="s">
        <v>1156</v>
      </c>
      <c r="K363" s="12" t="s">
        <v>198</v>
      </c>
      <c r="L363" s="12" t="s">
        <v>2996</v>
      </c>
      <c r="M363" s="12" t="s">
        <v>2945</v>
      </c>
      <c r="N363" s="12" t="s">
        <v>3003</v>
      </c>
      <c r="O363" s="12" t="s">
        <v>3004</v>
      </c>
      <c r="P363" s="12" t="s">
        <v>1652</v>
      </c>
      <c r="Q363" s="12" t="s">
        <v>1661</v>
      </c>
      <c r="R363" s="12" t="s">
        <v>1671</v>
      </c>
      <c r="S363" s="12" t="s">
        <v>1731</v>
      </c>
      <c r="T363" s="12" t="s">
        <v>1911</v>
      </c>
    </row>
    <row r="364" spans="1:20" x14ac:dyDescent="0.25">
      <c r="A364" s="12" t="s">
        <v>1320</v>
      </c>
      <c r="B364" s="12" t="s">
        <v>829</v>
      </c>
      <c r="C364" s="12" t="s">
        <v>1260</v>
      </c>
      <c r="D364" s="12" t="s">
        <v>6</v>
      </c>
      <c r="E364" s="12" t="s">
        <v>15</v>
      </c>
      <c r="F364" s="12" t="s">
        <v>1259</v>
      </c>
      <c r="G364" s="12" t="s">
        <v>775</v>
      </c>
      <c r="H364" s="12" t="s">
        <v>698</v>
      </c>
      <c r="I364" s="12" t="s">
        <v>1261</v>
      </c>
      <c r="J364" s="12" t="s">
        <v>1262</v>
      </c>
      <c r="K364" s="12" t="s">
        <v>1263</v>
      </c>
      <c r="L364" s="12" t="s">
        <v>2996</v>
      </c>
      <c r="M364" s="12" t="s">
        <v>2945</v>
      </c>
      <c r="N364" s="12" t="s">
        <v>3003</v>
      </c>
      <c r="O364" s="12" t="s">
        <v>3004</v>
      </c>
      <c r="P364" s="12" t="s">
        <v>1652</v>
      </c>
      <c r="Q364" s="12" t="s">
        <v>1661</v>
      </c>
      <c r="R364" s="12" t="s">
        <v>1671</v>
      </c>
      <c r="S364" s="12" t="s">
        <v>1731</v>
      </c>
      <c r="T364" s="12" t="s">
        <v>1856</v>
      </c>
    </row>
    <row r="365" spans="1:20" x14ac:dyDescent="0.25">
      <c r="A365" s="12" t="s">
        <v>1320</v>
      </c>
      <c r="B365" s="12" t="s">
        <v>779</v>
      </c>
      <c r="C365" s="12" t="s">
        <v>1264</v>
      </c>
      <c r="D365" s="12" t="s">
        <v>6</v>
      </c>
      <c r="E365" s="12" t="s">
        <v>9</v>
      </c>
      <c r="F365" s="12" t="s">
        <v>1265</v>
      </c>
      <c r="G365" s="12" t="s">
        <v>397</v>
      </c>
      <c r="H365" s="12" t="s">
        <v>698</v>
      </c>
      <c r="I365" s="12" t="s">
        <v>177</v>
      </c>
      <c r="J365" s="12" t="s">
        <v>355</v>
      </c>
      <c r="K365" s="12" t="s">
        <v>169</v>
      </c>
      <c r="L365" s="12" t="s">
        <v>2996</v>
      </c>
      <c r="M365" s="12" t="s">
        <v>2945</v>
      </c>
      <c r="N365" s="12" t="s">
        <v>3003</v>
      </c>
      <c r="O365" s="12" t="s">
        <v>3004</v>
      </c>
      <c r="P365" s="12" t="s">
        <v>1652</v>
      </c>
      <c r="Q365" s="12" t="s">
        <v>1662</v>
      </c>
      <c r="R365" s="12" t="s">
        <v>1671</v>
      </c>
      <c r="S365" s="12" t="s">
        <v>1731</v>
      </c>
      <c r="T365" s="12" t="s">
        <v>1869</v>
      </c>
    </row>
    <row r="366" spans="1:20" x14ac:dyDescent="0.25">
      <c r="A366" s="12" t="s">
        <v>1320</v>
      </c>
      <c r="B366" s="12" t="s">
        <v>728</v>
      </c>
      <c r="C366" s="12" t="s">
        <v>1266</v>
      </c>
      <c r="D366" s="12" t="s">
        <v>4</v>
      </c>
      <c r="E366" s="12" t="s">
        <v>17</v>
      </c>
      <c r="F366" s="12" t="s">
        <v>143</v>
      </c>
      <c r="G366" s="12" t="s">
        <v>397</v>
      </c>
      <c r="H366" s="12" t="s">
        <v>721</v>
      </c>
      <c r="I366" s="12" t="s">
        <v>209</v>
      </c>
      <c r="J366" s="12" t="s">
        <v>276</v>
      </c>
      <c r="K366" s="12" t="s">
        <v>1175</v>
      </c>
      <c r="L366" s="12" t="s">
        <v>2996</v>
      </c>
      <c r="M366" s="12" t="s">
        <v>2945</v>
      </c>
      <c r="N366" s="12" t="s">
        <v>3005</v>
      </c>
      <c r="O366" s="12" t="s">
        <v>3006</v>
      </c>
      <c r="P366" s="12" t="s">
        <v>1652</v>
      </c>
      <c r="Q366" s="12" t="s">
        <v>1664</v>
      </c>
      <c r="R366" s="12" t="s">
        <v>1671</v>
      </c>
      <c r="S366" s="12" t="s">
        <v>1731</v>
      </c>
      <c r="T366" s="12" t="s">
        <v>1838</v>
      </c>
    </row>
    <row r="367" spans="1:20" x14ac:dyDescent="0.25">
      <c r="A367" s="12" t="s">
        <v>1320</v>
      </c>
      <c r="B367" s="12" t="s">
        <v>852</v>
      </c>
      <c r="C367" s="12" t="s">
        <v>1267</v>
      </c>
      <c r="D367" s="12" t="s">
        <v>7</v>
      </c>
      <c r="E367" s="12" t="s">
        <v>14</v>
      </c>
      <c r="F367" s="12" t="s">
        <v>143</v>
      </c>
      <c r="G367" s="12" t="s">
        <v>398</v>
      </c>
      <c r="H367" s="12" t="s">
        <v>698</v>
      </c>
      <c r="I367" s="12" t="s">
        <v>1268</v>
      </c>
      <c r="J367" s="12" t="s">
        <v>353</v>
      </c>
      <c r="K367" s="12" t="s">
        <v>1269</v>
      </c>
      <c r="L367" s="12" t="s">
        <v>2996</v>
      </c>
      <c r="M367" s="12" t="s">
        <v>2945</v>
      </c>
      <c r="N367" s="12" t="s">
        <v>3007</v>
      </c>
      <c r="O367" s="12" t="s">
        <v>3008</v>
      </c>
      <c r="P367" s="12" t="s">
        <v>1652</v>
      </c>
      <c r="Q367" s="12" t="s">
        <v>1668</v>
      </c>
      <c r="R367" s="12" t="s">
        <v>1671</v>
      </c>
      <c r="S367" s="12" t="s">
        <v>1731</v>
      </c>
      <c r="T367" s="12" t="s">
        <v>1984</v>
      </c>
    </row>
    <row r="368" spans="1:20" x14ac:dyDescent="0.25">
      <c r="A368" s="12" t="s">
        <v>1320</v>
      </c>
      <c r="B368" s="12" t="s">
        <v>660</v>
      </c>
      <c r="C368" s="12" t="s">
        <v>1270</v>
      </c>
      <c r="D368" s="12" t="s">
        <v>7</v>
      </c>
      <c r="E368" s="12" t="s">
        <v>14</v>
      </c>
      <c r="F368" s="12" t="s">
        <v>143</v>
      </c>
      <c r="G368" s="12" t="s">
        <v>398</v>
      </c>
      <c r="H368" s="12" t="s">
        <v>698</v>
      </c>
      <c r="I368" s="12" t="s">
        <v>1271</v>
      </c>
      <c r="J368" s="12" t="s">
        <v>353</v>
      </c>
      <c r="K368" s="12" t="s">
        <v>1150</v>
      </c>
      <c r="L368" s="12" t="s">
        <v>2996</v>
      </c>
      <c r="M368" s="12" t="s">
        <v>2945</v>
      </c>
      <c r="N368" s="12" t="s">
        <v>3007</v>
      </c>
      <c r="O368" s="12" t="s">
        <v>3008</v>
      </c>
      <c r="P368" s="12" t="s">
        <v>1652</v>
      </c>
      <c r="Q368" s="12" t="s">
        <v>1668</v>
      </c>
      <c r="R368" s="12" t="s">
        <v>1671</v>
      </c>
      <c r="S368" s="12" t="s">
        <v>1731</v>
      </c>
      <c r="T368" s="12" t="s">
        <v>1838</v>
      </c>
    </row>
    <row r="369" spans="1:20" x14ac:dyDescent="0.25">
      <c r="A369" s="12" t="s">
        <v>1320</v>
      </c>
      <c r="B369" s="12" t="s">
        <v>1272</v>
      </c>
      <c r="C369" s="12" t="s">
        <v>1273</v>
      </c>
      <c r="D369" s="12" t="s">
        <v>7</v>
      </c>
      <c r="E369" s="12" t="s">
        <v>13</v>
      </c>
      <c r="F369" s="12" t="s">
        <v>143</v>
      </c>
      <c r="G369" s="12" t="s">
        <v>398</v>
      </c>
      <c r="H369" s="12" t="s">
        <v>698</v>
      </c>
      <c r="I369" s="12" t="s">
        <v>192</v>
      </c>
      <c r="J369" s="12" t="s">
        <v>342</v>
      </c>
      <c r="K369" s="12" t="s">
        <v>1274</v>
      </c>
      <c r="L369" s="12" t="s">
        <v>2996</v>
      </c>
      <c r="M369" s="12" t="s">
        <v>2945</v>
      </c>
      <c r="N369" s="12" t="s">
        <v>3007</v>
      </c>
      <c r="O369" s="12" t="s">
        <v>3008</v>
      </c>
      <c r="P369" s="12" t="s">
        <v>1652</v>
      </c>
      <c r="Q369" s="12" t="s">
        <v>1666</v>
      </c>
      <c r="R369" s="12" t="s">
        <v>1671</v>
      </c>
      <c r="S369" s="12" t="s">
        <v>1731</v>
      </c>
      <c r="T369" s="12" t="s">
        <v>1826</v>
      </c>
    </row>
    <row r="370" spans="1:20" x14ac:dyDescent="0.25">
      <c r="A370" s="12" t="s">
        <v>1320</v>
      </c>
      <c r="B370" s="12" t="s">
        <v>1275</v>
      </c>
      <c r="C370" s="12" t="s">
        <v>1276</v>
      </c>
      <c r="D370" s="12" t="s">
        <v>7</v>
      </c>
      <c r="E370" s="12" t="s">
        <v>14</v>
      </c>
      <c r="F370" s="12" t="s">
        <v>143</v>
      </c>
      <c r="G370" s="12" t="s">
        <v>398</v>
      </c>
      <c r="H370" s="12" t="s">
        <v>698</v>
      </c>
      <c r="I370" s="12" t="s">
        <v>1277</v>
      </c>
      <c r="J370" s="12" t="s">
        <v>353</v>
      </c>
      <c r="K370" s="12" t="s">
        <v>104</v>
      </c>
      <c r="L370" s="12" t="s">
        <v>2996</v>
      </c>
      <c r="M370" s="12" t="s">
        <v>2945</v>
      </c>
      <c r="N370" s="12" t="s">
        <v>3007</v>
      </c>
      <c r="O370" s="12" t="s">
        <v>3008</v>
      </c>
      <c r="P370" s="12" t="s">
        <v>1652</v>
      </c>
      <c r="Q370" s="12" t="s">
        <v>1668</v>
      </c>
      <c r="R370" s="12" t="s">
        <v>1671</v>
      </c>
      <c r="S370" s="12" t="s">
        <v>1731</v>
      </c>
      <c r="T370" s="12" t="s">
        <v>1911</v>
      </c>
    </row>
    <row r="371" spans="1:20" x14ac:dyDescent="0.25">
      <c r="A371" s="12" t="s">
        <v>1320</v>
      </c>
      <c r="B371" s="12" t="s">
        <v>1278</v>
      </c>
      <c r="C371" s="12" t="s">
        <v>1279</v>
      </c>
      <c r="D371" s="12" t="s">
        <v>4</v>
      </c>
      <c r="E371" s="12" t="s">
        <v>9</v>
      </c>
      <c r="F371" s="12" t="s">
        <v>927</v>
      </c>
      <c r="G371" s="12" t="s">
        <v>397</v>
      </c>
      <c r="H371" s="12" t="s">
        <v>721</v>
      </c>
      <c r="I371" s="12" t="s">
        <v>239</v>
      </c>
      <c r="J371" s="12" t="s">
        <v>1115</v>
      </c>
      <c r="K371" s="12" t="s">
        <v>145</v>
      </c>
      <c r="L371" s="12" t="s">
        <v>2996</v>
      </c>
      <c r="M371" s="12" t="s">
        <v>2945</v>
      </c>
      <c r="N371" s="12" t="s">
        <v>3007</v>
      </c>
      <c r="O371" s="12" t="s">
        <v>3008</v>
      </c>
      <c r="P371" s="12" t="s">
        <v>1652</v>
      </c>
      <c r="Q371" s="12" t="s">
        <v>1662</v>
      </c>
      <c r="R371" s="12" t="s">
        <v>1671</v>
      </c>
      <c r="S371" s="12" t="s">
        <v>1731</v>
      </c>
      <c r="T371" s="12" t="s">
        <v>1985</v>
      </c>
    </row>
    <row r="372" spans="1:20" x14ac:dyDescent="0.25">
      <c r="A372" s="12" t="s">
        <v>1320</v>
      </c>
      <c r="B372" s="12" t="s">
        <v>1280</v>
      </c>
      <c r="C372" s="12" t="s">
        <v>1281</v>
      </c>
      <c r="D372" s="12" t="s">
        <v>4</v>
      </c>
      <c r="E372" s="12" t="s">
        <v>17</v>
      </c>
      <c r="F372" s="12" t="s">
        <v>913</v>
      </c>
      <c r="G372" s="12" t="s">
        <v>397</v>
      </c>
      <c r="H372" s="12" t="s">
        <v>721</v>
      </c>
      <c r="I372" s="12" t="s">
        <v>177</v>
      </c>
      <c r="J372" s="12" t="s">
        <v>304</v>
      </c>
      <c r="K372" s="12" t="s">
        <v>145</v>
      </c>
      <c r="L372" s="12" t="s">
        <v>2996</v>
      </c>
      <c r="M372" s="12" t="s">
        <v>2945</v>
      </c>
      <c r="N372" s="12" t="s">
        <v>3007</v>
      </c>
      <c r="O372" s="12" t="s">
        <v>3008</v>
      </c>
      <c r="P372" s="12" t="s">
        <v>1652</v>
      </c>
      <c r="Q372" s="12" t="s">
        <v>1664</v>
      </c>
      <c r="R372" s="12" t="s">
        <v>1671</v>
      </c>
      <c r="S372" s="12" t="s">
        <v>1731</v>
      </c>
      <c r="T372" s="12" t="s">
        <v>1986</v>
      </c>
    </row>
    <row r="373" spans="1:20" x14ac:dyDescent="0.25">
      <c r="A373" s="12" t="s">
        <v>1320</v>
      </c>
      <c r="B373" s="12" t="s">
        <v>1282</v>
      </c>
      <c r="C373" s="12" t="s">
        <v>1283</v>
      </c>
      <c r="D373" s="12" t="s">
        <v>7</v>
      </c>
      <c r="E373" s="12" t="s">
        <v>13</v>
      </c>
      <c r="F373" s="12" t="s">
        <v>913</v>
      </c>
      <c r="G373" s="12" t="s">
        <v>782</v>
      </c>
      <c r="H373" s="12" t="s">
        <v>721</v>
      </c>
      <c r="I373" s="12" t="s">
        <v>1284</v>
      </c>
      <c r="J373" s="12" t="s">
        <v>1096</v>
      </c>
      <c r="K373" s="12" t="s">
        <v>206</v>
      </c>
      <c r="L373" s="12" t="s">
        <v>2996</v>
      </c>
      <c r="M373" s="12" t="s">
        <v>2945</v>
      </c>
      <c r="N373" s="12" t="s">
        <v>3007</v>
      </c>
      <c r="O373" s="12" t="s">
        <v>3008</v>
      </c>
      <c r="P373" s="12" t="s">
        <v>1652</v>
      </c>
      <c r="Q373" s="12" t="s">
        <v>1666</v>
      </c>
      <c r="R373" s="12" t="s">
        <v>1671</v>
      </c>
      <c r="S373" s="12" t="s">
        <v>1731</v>
      </c>
      <c r="T373" s="12" t="s">
        <v>1826</v>
      </c>
    </row>
    <row r="374" spans="1:20" x14ac:dyDescent="0.25">
      <c r="A374" s="12" t="s">
        <v>1320</v>
      </c>
      <c r="B374" s="12" t="s">
        <v>1285</v>
      </c>
      <c r="C374" s="12" t="s">
        <v>1286</v>
      </c>
      <c r="D374" s="12" t="s">
        <v>4</v>
      </c>
      <c r="E374" s="12" t="s">
        <v>9</v>
      </c>
      <c r="F374" s="12" t="s">
        <v>913</v>
      </c>
      <c r="G374" s="12" t="s">
        <v>787</v>
      </c>
      <c r="H374" s="12" t="s">
        <v>698</v>
      </c>
      <c r="I374" s="12" t="s">
        <v>1287</v>
      </c>
      <c r="J374" s="12" t="s">
        <v>1156</v>
      </c>
      <c r="K374" s="12" t="s">
        <v>99</v>
      </c>
      <c r="L374" s="12" t="s">
        <v>2996</v>
      </c>
      <c r="M374" s="12" t="s">
        <v>2945</v>
      </c>
      <c r="N374" s="12" t="s">
        <v>3007</v>
      </c>
      <c r="O374" s="12" t="s">
        <v>3008</v>
      </c>
      <c r="P374" s="12" t="s">
        <v>1652</v>
      </c>
      <c r="Q374" s="12" t="s">
        <v>1662</v>
      </c>
      <c r="R374" s="12" t="s">
        <v>1671</v>
      </c>
      <c r="S374" s="12" t="s">
        <v>1731</v>
      </c>
      <c r="T374" s="12" t="s">
        <v>1987</v>
      </c>
    </row>
    <row r="375" spans="1:20" x14ac:dyDescent="0.25">
      <c r="A375" s="12" t="s">
        <v>1320</v>
      </c>
      <c r="B375" s="12" t="s">
        <v>1288</v>
      </c>
      <c r="C375" s="12" t="s">
        <v>1289</v>
      </c>
      <c r="D375" s="12" t="s">
        <v>4</v>
      </c>
      <c r="E375" s="12" t="s">
        <v>9</v>
      </c>
      <c r="F375" s="12" t="s">
        <v>142</v>
      </c>
      <c r="G375" s="12" t="s">
        <v>398</v>
      </c>
      <c r="H375" s="12" t="s">
        <v>698</v>
      </c>
      <c r="I375" s="12" t="s">
        <v>219</v>
      </c>
      <c r="J375" s="12" t="s">
        <v>342</v>
      </c>
      <c r="K375" s="12" t="s">
        <v>65</v>
      </c>
      <c r="L375" s="12" t="s">
        <v>2996</v>
      </c>
      <c r="M375" s="12" t="s">
        <v>2945</v>
      </c>
      <c r="N375" s="12" t="s">
        <v>3009</v>
      </c>
      <c r="O375" s="12" t="s">
        <v>3010</v>
      </c>
      <c r="P375" s="12" t="s">
        <v>1652</v>
      </c>
      <c r="Q375" s="12" t="s">
        <v>1662</v>
      </c>
      <c r="R375" s="12" t="s">
        <v>1671</v>
      </c>
      <c r="S375" s="12" t="s">
        <v>1731</v>
      </c>
      <c r="T375" s="12" t="s">
        <v>1988</v>
      </c>
    </row>
    <row r="376" spans="1:20" x14ac:dyDescent="0.25">
      <c r="A376" s="12" t="s">
        <v>1320</v>
      </c>
      <c r="B376" s="12" t="s">
        <v>1290</v>
      </c>
      <c r="C376" s="12" t="s">
        <v>1291</v>
      </c>
      <c r="D376" s="12" t="s">
        <v>7</v>
      </c>
      <c r="E376" s="12" t="s">
        <v>13</v>
      </c>
      <c r="F376" s="12" t="s">
        <v>949</v>
      </c>
      <c r="G376" s="12" t="s">
        <v>397</v>
      </c>
      <c r="H376" s="12" t="s">
        <v>721</v>
      </c>
      <c r="I376" s="12" t="s">
        <v>76</v>
      </c>
      <c r="J376" s="12" t="s">
        <v>375</v>
      </c>
      <c r="K376" s="12" t="s">
        <v>1169</v>
      </c>
      <c r="L376" s="12" t="s">
        <v>2996</v>
      </c>
      <c r="M376" s="12" t="s">
        <v>2945</v>
      </c>
      <c r="N376" s="12" t="s">
        <v>3009</v>
      </c>
      <c r="O376" s="12" t="s">
        <v>3010</v>
      </c>
      <c r="P376" s="12" t="s">
        <v>1652</v>
      </c>
      <c r="Q376" s="12" t="s">
        <v>1666</v>
      </c>
      <c r="R376" s="12" t="s">
        <v>1671</v>
      </c>
      <c r="S376" s="12" t="s">
        <v>1731</v>
      </c>
      <c r="T376" s="12" t="s">
        <v>1885</v>
      </c>
    </row>
    <row r="377" spans="1:20" x14ac:dyDescent="0.25">
      <c r="A377" s="12" t="s">
        <v>1320</v>
      </c>
      <c r="B377" s="12" t="s">
        <v>1292</v>
      </c>
      <c r="C377" s="12" t="s">
        <v>1293</v>
      </c>
      <c r="D377" s="12" t="s">
        <v>7</v>
      </c>
      <c r="E377" s="12" t="s">
        <v>14</v>
      </c>
      <c r="F377" s="12" t="s">
        <v>949</v>
      </c>
      <c r="G377" s="12" t="s">
        <v>397</v>
      </c>
      <c r="H377" s="12" t="s">
        <v>721</v>
      </c>
      <c r="I377" s="12" t="s">
        <v>160</v>
      </c>
      <c r="J377" s="12" t="s">
        <v>353</v>
      </c>
      <c r="K377" s="12" t="s">
        <v>1153</v>
      </c>
      <c r="L377" s="12" t="s">
        <v>2996</v>
      </c>
      <c r="M377" s="12" t="s">
        <v>2945</v>
      </c>
      <c r="N377" s="12" t="s">
        <v>3009</v>
      </c>
      <c r="O377" s="12" t="s">
        <v>3010</v>
      </c>
      <c r="P377" s="12" t="s">
        <v>1652</v>
      </c>
      <c r="Q377" s="12" t="s">
        <v>1668</v>
      </c>
      <c r="R377" s="12" t="s">
        <v>1671</v>
      </c>
      <c r="S377" s="12" t="s">
        <v>1731</v>
      </c>
      <c r="T377" s="12" t="s">
        <v>1989</v>
      </c>
    </row>
    <row r="378" spans="1:20" x14ac:dyDescent="0.25">
      <c r="A378" s="12" t="s">
        <v>1320</v>
      </c>
      <c r="B378" s="12" t="s">
        <v>1294</v>
      </c>
      <c r="C378" s="12" t="s">
        <v>1295</v>
      </c>
      <c r="D378" s="12" t="s">
        <v>7</v>
      </c>
      <c r="E378" s="12" t="s">
        <v>13</v>
      </c>
      <c r="F378" s="12" t="s">
        <v>913</v>
      </c>
      <c r="G378" s="12" t="s">
        <v>787</v>
      </c>
      <c r="H378" s="12" t="s">
        <v>698</v>
      </c>
      <c r="I378" s="12" t="s">
        <v>209</v>
      </c>
      <c r="J378" s="12" t="s">
        <v>358</v>
      </c>
      <c r="K378" s="12" t="s">
        <v>257</v>
      </c>
      <c r="L378" s="12" t="s">
        <v>2996</v>
      </c>
      <c r="M378" s="12" t="s">
        <v>2945</v>
      </c>
      <c r="N378" s="12" t="s">
        <v>3009</v>
      </c>
      <c r="O378" s="12" t="s">
        <v>3010</v>
      </c>
      <c r="P378" s="12" t="s">
        <v>1652</v>
      </c>
      <c r="Q378" s="12" t="s">
        <v>1666</v>
      </c>
      <c r="R378" s="12" t="s">
        <v>1671</v>
      </c>
      <c r="S378" s="12" t="s">
        <v>1731</v>
      </c>
      <c r="T378" s="12" t="s">
        <v>1889</v>
      </c>
    </row>
    <row r="379" spans="1:20" x14ac:dyDescent="0.25">
      <c r="A379" s="12" t="s">
        <v>1320</v>
      </c>
      <c r="B379" s="12" t="s">
        <v>1296</v>
      </c>
      <c r="C379" s="12" t="s">
        <v>1297</v>
      </c>
      <c r="D379" s="12" t="s">
        <v>4</v>
      </c>
      <c r="E379" s="12" t="s">
        <v>9</v>
      </c>
      <c r="F379" s="12" t="s">
        <v>143</v>
      </c>
      <c r="G379" s="12" t="s">
        <v>398</v>
      </c>
      <c r="H379" s="12" t="s">
        <v>698</v>
      </c>
      <c r="I379" s="12" t="s">
        <v>29</v>
      </c>
      <c r="J379" s="12" t="s">
        <v>1115</v>
      </c>
      <c r="K379" s="12" t="s">
        <v>85</v>
      </c>
      <c r="L379" s="12" t="s">
        <v>2996</v>
      </c>
      <c r="M379" s="12" t="s">
        <v>2945</v>
      </c>
      <c r="N379" s="12" t="s">
        <v>3009</v>
      </c>
      <c r="O379" s="12" t="s">
        <v>3010</v>
      </c>
      <c r="P379" s="12" t="s">
        <v>1652</v>
      </c>
      <c r="Q379" s="12" t="s">
        <v>1662</v>
      </c>
      <c r="R379" s="12" t="s">
        <v>1671</v>
      </c>
      <c r="S379" s="12" t="s">
        <v>1731</v>
      </c>
      <c r="T379" s="12" t="s">
        <v>1990</v>
      </c>
    </row>
    <row r="380" spans="1:20" x14ac:dyDescent="0.25">
      <c r="A380" s="12" t="s">
        <v>1320</v>
      </c>
      <c r="B380" s="12" t="s">
        <v>1298</v>
      </c>
      <c r="C380" s="12" t="s">
        <v>1299</v>
      </c>
      <c r="D380" s="12" t="s">
        <v>4</v>
      </c>
      <c r="E380" s="12" t="s">
        <v>15</v>
      </c>
      <c r="F380" s="12" t="s">
        <v>143</v>
      </c>
      <c r="G380" s="12" t="s">
        <v>398</v>
      </c>
      <c r="H380" s="12" t="s">
        <v>698</v>
      </c>
      <c r="I380" s="12" t="s">
        <v>1300</v>
      </c>
      <c r="J380" s="12" t="s">
        <v>1115</v>
      </c>
      <c r="K380" s="12" t="s">
        <v>1247</v>
      </c>
      <c r="L380" s="12" t="s">
        <v>2996</v>
      </c>
      <c r="M380" s="12" t="s">
        <v>2945</v>
      </c>
      <c r="N380" s="12" t="s">
        <v>3009</v>
      </c>
      <c r="O380" s="12" t="s">
        <v>3010</v>
      </c>
      <c r="P380" s="12" t="s">
        <v>1652</v>
      </c>
      <c r="Q380" s="12" t="s">
        <v>1661</v>
      </c>
      <c r="R380" s="12" t="s">
        <v>1671</v>
      </c>
      <c r="S380" s="12" t="s">
        <v>1731</v>
      </c>
      <c r="T380" s="12" t="s">
        <v>1991</v>
      </c>
    </row>
    <row r="381" spans="1:20" x14ac:dyDescent="0.25">
      <c r="A381" s="12" t="s">
        <v>1320</v>
      </c>
      <c r="B381" s="12" t="s">
        <v>1301</v>
      </c>
      <c r="C381" s="12" t="s">
        <v>1302</v>
      </c>
      <c r="D381" s="12" t="s">
        <v>4</v>
      </c>
      <c r="E381" s="12" t="s">
        <v>9</v>
      </c>
      <c r="F381" s="12" t="s">
        <v>913</v>
      </c>
      <c r="G381" s="12" t="s">
        <v>782</v>
      </c>
      <c r="H381" s="12" t="s">
        <v>721</v>
      </c>
      <c r="I381" s="12" t="s">
        <v>161</v>
      </c>
      <c r="J381" s="12" t="s">
        <v>357</v>
      </c>
      <c r="K381" s="12" t="s">
        <v>1252</v>
      </c>
      <c r="L381" s="12" t="s">
        <v>2996</v>
      </c>
      <c r="M381" s="12" t="s">
        <v>2945</v>
      </c>
      <c r="N381" s="12" t="s">
        <v>3009</v>
      </c>
      <c r="O381" s="12" t="s">
        <v>3010</v>
      </c>
      <c r="P381" s="12" t="s">
        <v>1652</v>
      </c>
      <c r="Q381" s="12" t="s">
        <v>1662</v>
      </c>
      <c r="R381" s="12" t="s">
        <v>1671</v>
      </c>
      <c r="S381" s="12" t="s">
        <v>1731</v>
      </c>
      <c r="T381" s="12" t="s">
        <v>1992</v>
      </c>
    </row>
    <row r="382" spans="1:20" x14ac:dyDescent="0.25">
      <c r="A382" s="12" t="s">
        <v>1320</v>
      </c>
      <c r="B382" s="12" t="s">
        <v>1303</v>
      </c>
      <c r="C382" s="12" t="s">
        <v>1304</v>
      </c>
      <c r="D382" s="12" t="s">
        <v>7</v>
      </c>
      <c r="E382" s="12" t="s">
        <v>13</v>
      </c>
      <c r="F382" s="12" t="s">
        <v>949</v>
      </c>
      <c r="G382" s="12" t="s">
        <v>398</v>
      </c>
      <c r="H382" s="12" t="s">
        <v>698</v>
      </c>
      <c r="I382" s="12" t="s">
        <v>171</v>
      </c>
      <c r="J382" s="12" t="s">
        <v>1217</v>
      </c>
      <c r="K382" s="12" t="s">
        <v>85</v>
      </c>
      <c r="L382" s="12" t="s">
        <v>2996</v>
      </c>
      <c r="M382" s="12" t="s">
        <v>2945</v>
      </c>
      <c r="N382" s="12" t="s">
        <v>3011</v>
      </c>
      <c r="O382" s="12" t="s">
        <v>3012</v>
      </c>
      <c r="P382" s="12" t="s">
        <v>1652</v>
      </c>
      <c r="Q382" s="12" t="s">
        <v>1666</v>
      </c>
      <c r="R382" s="12" t="s">
        <v>1671</v>
      </c>
      <c r="S382" s="12" t="s">
        <v>1731</v>
      </c>
      <c r="T382" s="12" t="s">
        <v>1993</v>
      </c>
    </row>
    <row r="383" spans="1:20" x14ac:dyDescent="0.25">
      <c r="A383" s="12" t="s">
        <v>1320</v>
      </c>
      <c r="B383" s="12" t="s">
        <v>1305</v>
      </c>
      <c r="C383" s="12" t="s">
        <v>1306</v>
      </c>
      <c r="D383" s="12" t="s">
        <v>7</v>
      </c>
      <c r="E383" s="12" t="s">
        <v>14</v>
      </c>
      <c r="F383" s="12" t="s">
        <v>949</v>
      </c>
      <c r="G383" s="12" t="s">
        <v>398</v>
      </c>
      <c r="H383" s="12" t="s">
        <v>698</v>
      </c>
      <c r="I383" s="12" t="s">
        <v>1252</v>
      </c>
      <c r="J383" s="12" t="s">
        <v>353</v>
      </c>
      <c r="K383" s="12" t="s">
        <v>49</v>
      </c>
      <c r="L383" s="12" t="s">
        <v>2996</v>
      </c>
      <c r="M383" s="12" t="s">
        <v>2945</v>
      </c>
      <c r="N383" s="12" t="s">
        <v>3011</v>
      </c>
      <c r="O383" s="12" t="s">
        <v>3012</v>
      </c>
      <c r="P383" s="12" t="s">
        <v>1652</v>
      </c>
      <c r="Q383" s="12" t="s">
        <v>1668</v>
      </c>
      <c r="R383" s="12" t="s">
        <v>1671</v>
      </c>
      <c r="S383" s="12" t="s">
        <v>1731</v>
      </c>
      <c r="T383" s="12" t="s">
        <v>1994</v>
      </c>
    </row>
    <row r="384" spans="1:20" x14ac:dyDescent="0.25">
      <c r="A384" s="12" t="s">
        <v>1320</v>
      </c>
      <c r="B384" s="12" t="s">
        <v>1307</v>
      </c>
      <c r="C384" s="12" t="s">
        <v>1308</v>
      </c>
      <c r="D384" s="12" t="s">
        <v>7</v>
      </c>
      <c r="E384" s="12" t="s">
        <v>14</v>
      </c>
      <c r="F384" s="12" t="s">
        <v>949</v>
      </c>
      <c r="G384" s="12" t="s">
        <v>398</v>
      </c>
      <c r="H384" s="12" t="s">
        <v>698</v>
      </c>
      <c r="I384" s="12" t="s">
        <v>205</v>
      </c>
      <c r="J384" s="12" t="s">
        <v>353</v>
      </c>
      <c r="K384" s="12" t="s">
        <v>85</v>
      </c>
      <c r="L384" s="12" t="s">
        <v>2996</v>
      </c>
      <c r="M384" s="12" t="s">
        <v>2945</v>
      </c>
      <c r="N384" s="12" t="s">
        <v>3011</v>
      </c>
      <c r="O384" s="12" t="s">
        <v>3012</v>
      </c>
      <c r="P384" s="12" t="s">
        <v>1652</v>
      </c>
      <c r="Q384" s="12" t="s">
        <v>1668</v>
      </c>
      <c r="R384" s="12" t="s">
        <v>1671</v>
      </c>
      <c r="S384" s="12" t="s">
        <v>1731</v>
      </c>
      <c r="T384" s="12" t="s">
        <v>1995</v>
      </c>
    </row>
    <row r="385" spans="1:20" x14ac:dyDescent="0.25">
      <c r="A385" s="12" t="s">
        <v>1320</v>
      </c>
      <c r="B385" s="12" t="s">
        <v>1309</v>
      </c>
      <c r="C385" s="12" t="s">
        <v>1310</v>
      </c>
      <c r="D385" s="12" t="s">
        <v>7</v>
      </c>
      <c r="E385" s="12" t="s">
        <v>13</v>
      </c>
      <c r="F385" s="12" t="s">
        <v>913</v>
      </c>
      <c r="G385" s="12" t="s">
        <v>398</v>
      </c>
      <c r="H385" s="12" t="s">
        <v>698</v>
      </c>
      <c r="I385" s="12" t="s">
        <v>1245</v>
      </c>
      <c r="J385" s="12" t="s">
        <v>1246</v>
      </c>
      <c r="K385" s="12" t="s">
        <v>1247</v>
      </c>
      <c r="L385" s="12" t="s">
        <v>2996</v>
      </c>
      <c r="M385" s="12" t="s">
        <v>2945</v>
      </c>
      <c r="N385" s="12" t="s">
        <v>3011</v>
      </c>
      <c r="O385" s="12" t="s">
        <v>3012</v>
      </c>
      <c r="P385" s="12" t="s">
        <v>1652</v>
      </c>
      <c r="Q385" s="12" t="s">
        <v>1666</v>
      </c>
      <c r="R385" s="12" t="s">
        <v>1671</v>
      </c>
      <c r="S385" s="12" t="s">
        <v>1731</v>
      </c>
      <c r="T385" s="12" t="s">
        <v>1996</v>
      </c>
    </row>
    <row r="386" spans="1:20" x14ac:dyDescent="0.25">
      <c r="A386" s="12" t="s">
        <v>1320</v>
      </c>
      <c r="B386" s="12" t="s">
        <v>1311</v>
      </c>
      <c r="C386" s="12" t="s">
        <v>1312</v>
      </c>
      <c r="D386" s="12" t="s">
        <v>4</v>
      </c>
      <c r="E386" s="12" t="s">
        <v>9</v>
      </c>
      <c r="F386" s="12" t="s">
        <v>1313</v>
      </c>
      <c r="G386" s="12" t="s">
        <v>397</v>
      </c>
      <c r="H386" s="12" t="s">
        <v>721</v>
      </c>
      <c r="I386" s="12" t="s">
        <v>152</v>
      </c>
      <c r="J386" s="12" t="s">
        <v>342</v>
      </c>
      <c r="K386" s="12" t="s">
        <v>1206</v>
      </c>
      <c r="L386" s="12" t="s">
        <v>2996</v>
      </c>
      <c r="M386" s="12" t="s">
        <v>2945</v>
      </c>
      <c r="N386" s="12" t="s">
        <v>3011</v>
      </c>
      <c r="O386" s="12" t="s">
        <v>3012</v>
      </c>
      <c r="P386" s="12" t="s">
        <v>1652</v>
      </c>
      <c r="Q386" s="12" t="s">
        <v>1662</v>
      </c>
      <c r="R386" s="12" t="s">
        <v>1671</v>
      </c>
      <c r="S386" s="12" t="s">
        <v>1731</v>
      </c>
      <c r="T386" s="12" t="s">
        <v>1997</v>
      </c>
    </row>
    <row r="387" spans="1:20" x14ac:dyDescent="0.25">
      <c r="A387" s="12" t="s">
        <v>1320</v>
      </c>
      <c r="B387" s="12" t="s">
        <v>1314</v>
      </c>
      <c r="C387" s="12" t="s">
        <v>1315</v>
      </c>
      <c r="D387" s="12" t="s">
        <v>7</v>
      </c>
      <c r="E387" s="12" t="s">
        <v>11</v>
      </c>
      <c r="F387" s="12" t="s">
        <v>949</v>
      </c>
      <c r="G387" s="12" t="s">
        <v>782</v>
      </c>
      <c r="H387" s="12" t="s">
        <v>721</v>
      </c>
      <c r="I387" s="12" t="s">
        <v>1316</v>
      </c>
      <c r="J387" s="12" t="s">
        <v>1096</v>
      </c>
      <c r="K387" s="12" t="s">
        <v>1317</v>
      </c>
      <c r="L387" s="12" t="s">
        <v>2996</v>
      </c>
      <c r="M387" s="12" t="s">
        <v>2945</v>
      </c>
      <c r="N387" s="12" t="s">
        <v>3011</v>
      </c>
      <c r="O387" s="12" t="s">
        <v>3012</v>
      </c>
      <c r="P387" s="12" t="s">
        <v>1652</v>
      </c>
      <c r="Q387" s="12" t="s">
        <v>1663</v>
      </c>
      <c r="R387" s="12" t="s">
        <v>1671</v>
      </c>
      <c r="S387" s="12" t="s">
        <v>1731</v>
      </c>
      <c r="T387" s="12" t="s">
        <v>1876</v>
      </c>
    </row>
    <row r="388" spans="1:20" x14ac:dyDescent="0.25">
      <c r="A388" s="12" t="s">
        <v>1320</v>
      </c>
      <c r="B388" s="12" t="s">
        <v>1318</v>
      </c>
      <c r="C388" s="12" t="s">
        <v>1319</v>
      </c>
      <c r="D388" s="12" t="s">
        <v>4</v>
      </c>
      <c r="E388" s="12" t="s">
        <v>15</v>
      </c>
      <c r="F388" s="12" t="s">
        <v>949</v>
      </c>
      <c r="G388" s="12" t="s">
        <v>787</v>
      </c>
      <c r="H388" s="12" t="s">
        <v>698</v>
      </c>
      <c r="I388" s="12" t="s">
        <v>246</v>
      </c>
      <c r="J388" s="12" t="s">
        <v>355</v>
      </c>
      <c r="K388" s="12" t="s">
        <v>155</v>
      </c>
      <c r="L388" s="12" t="s">
        <v>2996</v>
      </c>
      <c r="M388" s="12" t="s">
        <v>2945</v>
      </c>
      <c r="N388" s="12" t="s">
        <v>3011</v>
      </c>
      <c r="O388" s="12" t="s">
        <v>3012</v>
      </c>
      <c r="P388" s="12" t="s">
        <v>1652</v>
      </c>
      <c r="Q388" s="12" t="s">
        <v>1661</v>
      </c>
      <c r="R388" s="12" t="s">
        <v>1671</v>
      </c>
      <c r="S388" s="12" t="s">
        <v>1731</v>
      </c>
      <c r="T388" s="12" t="s">
        <v>1998</v>
      </c>
    </row>
    <row r="389" spans="1:20" x14ac:dyDescent="0.25">
      <c r="A389" s="12" t="s">
        <v>2</v>
      </c>
      <c r="B389" s="12" t="s">
        <v>342</v>
      </c>
      <c r="C389" s="12" t="s">
        <v>581</v>
      </c>
      <c r="D389" s="12" t="s">
        <v>7</v>
      </c>
      <c r="E389" s="12" t="s">
        <v>13</v>
      </c>
      <c r="F389" s="21" t="s">
        <v>141</v>
      </c>
      <c r="G389" s="12" t="s">
        <v>393</v>
      </c>
      <c r="H389" s="12" t="s">
        <v>397</v>
      </c>
      <c r="I389" s="12" t="s">
        <v>252</v>
      </c>
      <c r="J389" s="12" t="s">
        <v>367</v>
      </c>
      <c r="K389" s="12" t="s">
        <v>33</v>
      </c>
      <c r="L389" s="12" t="s">
        <v>2717</v>
      </c>
      <c r="M389" s="12" t="s">
        <v>2718</v>
      </c>
      <c r="N389" s="12" t="s">
        <v>2719</v>
      </c>
      <c r="O389" s="12" t="s">
        <v>2720</v>
      </c>
      <c r="P389" s="12" t="s">
        <v>1652</v>
      </c>
      <c r="Q389" s="12" t="s">
        <v>1666</v>
      </c>
      <c r="R389" s="12" t="s">
        <v>1671</v>
      </c>
      <c r="S389" s="12" t="s">
        <v>1732</v>
      </c>
      <c r="T389" s="12" t="s">
        <v>1999</v>
      </c>
    </row>
    <row r="390" spans="1:20" x14ac:dyDescent="0.25">
      <c r="A390" s="12" t="s">
        <v>2</v>
      </c>
      <c r="B390" s="12" t="s">
        <v>233</v>
      </c>
      <c r="C390" s="12" t="s">
        <v>417</v>
      </c>
      <c r="D390" s="12" t="s">
        <v>4</v>
      </c>
      <c r="E390" s="12" t="s">
        <v>11</v>
      </c>
      <c r="F390" s="12" t="s">
        <v>141</v>
      </c>
      <c r="G390" s="12" t="s">
        <v>393</v>
      </c>
      <c r="H390" s="12" t="s">
        <v>398</v>
      </c>
      <c r="I390" s="12" t="s">
        <v>158</v>
      </c>
      <c r="J390" s="12" t="s">
        <v>74</v>
      </c>
      <c r="K390" s="12" t="s">
        <v>35</v>
      </c>
      <c r="L390" s="12" t="s">
        <v>2721</v>
      </c>
      <c r="M390" s="12" t="s">
        <v>2722</v>
      </c>
      <c r="N390" s="12" t="s">
        <v>2719</v>
      </c>
      <c r="O390" s="12" t="s">
        <v>2720</v>
      </c>
      <c r="P390" s="12" t="s">
        <v>1652</v>
      </c>
      <c r="Q390" s="12" t="s">
        <v>1663</v>
      </c>
      <c r="R390" s="12" t="s">
        <v>1671</v>
      </c>
      <c r="S390" s="12" t="s">
        <v>1733</v>
      </c>
      <c r="T390" s="12" t="s">
        <v>2000</v>
      </c>
    </row>
    <row r="391" spans="1:20" x14ac:dyDescent="0.25">
      <c r="A391" s="12" t="s">
        <v>2</v>
      </c>
      <c r="B391" s="12" t="s">
        <v>389</v>
      </c>
      <c r="C391" s="12" t="s">
        <v>479</v>
      </c>
      <c r="D391" s="12" t="s">
        <v>6</v>
      </c>
      <c r="E391" s="12" t="s">
        <v>10</v>
      </c>
      <c r="F391" s="12" t="s">
        <v>140</v>
      </c>
      <c r="G391" s="12" t="s">
        <v>395</v>
      </c>
      <c r="H391" s="12" t="s">
        <v>397</v>
      </c>
      <c r="I391" s="12" t="s">
        <v>194</v>
      </c>
      <c r="J391" s="12" t="s">
        <v>323</v>
      </c>
      <c r="K391" s="12" t="s">
        <v>78</v>
      </c>
      <c r="L391" s="12" t="s">
        <v>2723</v>
      </c>
      <c r="M391" s="12" t="s">
        <v>2724</v>
      </c>
      <c r="N391" s="12" t="s">
        <v>2719</v>
      </c>
      <c r="O391" s="12" t="s">
        <v>2720</v>
      </c>
      <c r="P391" s="12" t="s">
        <v>1652</v>
      </c>
      <c r="Q391" s="12" t="s">
        <v>1665</v>
      </c>
      <c r="R391" s="12" t="s">
        <v>1671</v>
      </c>
      <c r="S391" s="12" t="s">
        <v>1734</v>
      </c>
      <c r="T391" s="12" t="s">
        <v>2001</v>
      </c>
    </row>
    <row r="392" spans="1:20" x14ac:dyDescent="0.25">
      <c r="A392" s="12" t="s">
        <v>2</v>
      </c>
      <c r="B392" s="12" t="s">
        <v>125</v>
      </c>
      <c r="C392" s="12" t="s">
        <v>480</v>
      </c>
      <c r="D392" s="12" t="s">
        <v>6</v>
      </c>
      <c r="E392" s="12" t="s">
        <v>10</v>
      </c>
      <c r="F392" s="12" t="s">
        <v>140</v>
      </c>
      <c r="G392" s="12" t="s">
        <v>395</v>
      </c>
      <c r="H392" s="12" t="s">
        <v>397</v>
      </c>
      <c r="I392" s="12" t="s">
        <v>195</v>
      </c>
      <c r="J392" s="12" t="s">
        <v>324</v>
      </c>
      <c r="K392" s="12" t="s">
        <v>79</v>
      </c>
      <c r="L392" s="12" t="s">
        <v>2723</v>
      </c>
      <c r="M392" s="12" t="s">
        <v>2724</v>
      </c>
      <c r="N392" s="12" t="s">
        <v>2719</v>
      </c>
      <c r="O392" s="12" t="s">
        <v>2720</v>
      </c>
      <c r="P392" s="12" t="s">
        <v>1652</v>
      </c>
      <c r="Q392" s="12" t="s">
        <v>1665</v>
      </c>
      <c r="R392" s="12" t="s">
        <v>1671</v>
      </c>
      <c r="S392" s="12" t="s">
        <v>1734</v>
      </c>
      <c r="T392" s="12" t="s">
        <v>2002</v>
      </c>
    </row>
    <row r="393" spans="1:20" x14ac:dyDescent="0.25">
      <c r="A393" s="12" t="s">
        <v>2</v>
      </c>
      <c r="B393" s="12" t="s">
        <v>148</v>
      </c>
      <c r="C393" s="12" t="s">
        <v>543</v>
      </c>
      <c r="D393" s="12" t="s">
        <v>6</v>
      </c>
      <c r="E393" s="12" t="s">
        <v>15</v>
      </c>
      <c r="F393" s="12" t="s">
        <v>143</v>
      </c>
      <c r="G393" s="12" t="s">
        <v>393</v>
      </c>
      <c r="H393" s="12" t="s">
        <v>398</v>
      </c>
      <c r="I393" s="12" t="s">
        <v>229</v>
      </c>
      <c r="J393" s="12" t="s">
        <v>350</v>
      </c>
      <c r="K393" s="12" t="s">
        <v>109</v>
      </c>
      <c r="L393" s="12" t="s">
        <v>2725</v>
      </c>
      <c r="M393" s="12" t="s">
        <v>2726</v>
      </c>
      <c r="N393" s="12" t="s">
        <v>2719</v>
      </c>
      <c r="O393" s="12" t="s">
        <v>2720</v>
      </c>
      <c r="P393" s="12" t="s">
        <v>1652</v>
      </c>
      <c r="Q393" s="12" t="s">
        <v>1661</v>
      </c>
      <c r="R393" s="12" t="s">
        <v>1671</v>
      </c>
      <c r="S393" s="12" t="s">
        <v>1326</v>
      </c>
      <c r="T393" s="12" t="s">
        <v>2003</v>
      </c>
    </row>
    <row r="394" spans="1:20" x14ac:dyDescent="0.25">
      <c r="A394" s="12" t="s">
        <v>2</v>
      </c>
      <c r="B394" s="12" t="s">
        <v>392</v>
      </c>
      <c r="C394" s="12" t="s">
        <v>591</v>
      </c>
      <c r="D394" s="12" t="s">
        <v>7</v>
      </c>
      <c r="E394" s="12" t="s">
        <v>14</v>
      </c>
      <c r="F394" s="12" t="s">
        <v>140</v>
      </c>
      <c r="G394" s="12" t="s">
        <v>393</v>
      </c>
      <c r="H394" s="12" t="s">
        <v>397</v>
      </c>
      <c r="I394" s="12" t="s">
        <v>221</v>
      </c>
      <c r="J394" s="12" t="s">
        <v>331</v>
      </c>
      <c r="K394" s="12" t="s">
        <v>88</v>
      </c>
      <c r="L394" s="12" t="s">
        <v>2723</v>
      </c>
      <c r="M394" s="12" t="s">
        <v>2724</v>
      </c>
      <c r="N394" s="12" t="s">
        <v>2719</v>
      </c>
      <c r="O394" s="12" t="s">
        <v>2720</v>
      </c>
      <c r="P394" s="12" t="s">
        <v>1652</v>
      </c>
      <c r="Q394" s="12" t="s">
        <v>1668</v>
      </c>
      <c r="R394" s="12" t="s">
        <v>1671</v>
      </c>
      <c r="S394" s="12" t="s">
        <v>1734</v>
      </c>
      <c r="T394" s="12" t="s">
        <v>2004</v>
      </c>
    </row>
    <row r="395" spans="1:20" x14ac:dyDescent="0.25">
      <c r="A395" s="12" t="s">
        <v>2</v>
      </c>
      <c r="B395" s="12" t="s">
        <v>386</v>
      </c>
      <c r="C395" s="12" t="s">
        <v>590</v>
      </c>
      <c r="D395" s="12" t="s">
        <v>7</v>
      </c>
      <c r="E395" s="12" t="s">
        <v>14</v>
      </c>
      <c r="F395" s="12" t="s">
        <v>141</v>
      </c>
      <c r="G395" s="12" t="s">
        <v>393</v>
      </c>
      <c r="H395" s="12" t="s">
        <v>397</v>
      </c>
      <c r="I395" s="12" t="s">
        <v>54</v>
      </c>
      <c r="J395" s="12" t="s">
        <v>295</v>
      </c>
      <c r="K395" s="12" t="s">
        <v>74</v>
      </c>
      <c r="L395" s="12" t="s">
        <v>2723</v>
      </c>
      <c r="M395" s="12" t="s">
        <v>2724</v>
      </c>
      <c r="N395" s="12" t="s">
        <v>2719</v>
      </c>
      <c r="O395" s="12" t="s">
        <v>2720</v>
      </c>
      <c r="P395" s="12" t="s">
        <v>1652</v>
      </c>
      <c r="Q395" s="12" t="s">
        <v>1668</v>
      </c>
      <c r="R395" s="12" t="s">
        <v>1671</v>
      </c>
      <c r="S395" s="12" t="s">
        <v>1734</v>
      </c>
      <c r="T395" s="12" t="s">
        <v>2005</v>
      </c>
    </row>
    <row r="396" spans="1:20" x14ac:dyDescent="0.25">
      <c r="A396" s="12" t="s">
        <v>2</v>
      </c>
      <c r="B396" s="12" t="s">
        <v>228</v>
      </c>
      <c r="C396" s="12" t="s">
        <v>542</v>
      </c>
      <c r="D396" s="12" t="s">
        <v>6</v>
      </c>
      <c r="E396" s="12" t="s">
        <v>15</v>
      </c>
      <c r="F396" s="12" t="s">
        <v>143</v>
      </c>
      <c r="G396" s="12" t="s">
        <v>393</v>
      </c>
      <c r="H396" s="12" t="s">
        <v>397</v>
      </c>
      <c r="I396" s="12" t="s">
        <v>228</v>
      </c>
      <c r="J396" s="12" t="s">
        <v>43</v>
      </c>
      <c r="K396" s="12" t="s">
        <v>108</v>
      </c>
      <c r="L396" s="12" t="s">
        <v>2727</v>
      </c>
      <c r="M396" s="12" t="s">
        <v>2728</v>
      </c>
      <c r="N396" s="12" t="s">
        <v>2719</v>
      </c>
      <c r="O396" s="12" t="s">
        <v>2720</v>
      </c>
      <c r="P396" s="12" t="s">
        <v>1652</v>
      </c>
      <c r="Q396" s="12" t="s">
        <v>1661</v>
      </c>
      <c r="R396" s="12" t="s">
        <v>1671</v>
      </c>
      <c r="S396" s="12" t="s">
        <v>1735</v>
      </c>
      <c r="T396" s="12" t="s">
        <v>2006</v>
      </c>
    </row>
    <row r="397" spans="1:20" x14ac:dyDescent="0.25">
      <c r="A397" s="12" t="s">
        <v>2</v>
      </c>
      <c r="B397" s="12" t="s">
        <v>391</v>
      </c>
      <c r="C397" s="12" t="s">
        <v>579</v>
      </c>
      <c r="D397" s="12" t="s">
        <v>7</v>
      </c>
      <c r="E397" s="12" t="s">
        <v>13</v>
      </c>
      <c r="F397" s="12" t="s">
        <v>141</v>
      </c>
      <c r="G397" s="12" t="s">
        <v>393</v>
      </c>
      <c r="H397" s="12" t="s">
        <v>398</v>
      </c>
      <c r="I397" s="12" t="s">
        <v>147</v>
      </c>
      <c r="J397" s="12" t="s">
        <v>366</v>
      </c>
      <c r="K397" s="12" t="s">
        <v>31</v>
      </c>
      <c r="L397" s="12" t="s">
        <v>2717</v>
      </c>
      <c r="M397" s="12" t="s">
        <v>2718</v>
      </c>
      <c r="N397" s="12" t="s">
        <v>2719</v>
      </c>
      <c r="O397" s="12" t="s">
        <v>2720</v>
      </c>
      <c r="P397" s="12" t="s">
        <v>1652</v>
      </c>
      <c r="Q397" s="12" t="s">
        <v>1666</v>
      </c>
      <c r="R397" s="12" t="s">
        <v>1671</v>
      </c>
      <c r="S397" s="12" t="s">
        <v>1732</v>
      </c>
      <c r="T397" s="12" t="s">
        <v>2007</v>
      </c>
    </row>
    <row r="398" spans="1:20" x14ac:dyDescent="0.25">
      <c r="A398" s="12" t="s">
        <v>2</v>
      </c>
      <c r="B398" s="12" t="s">
        <v>388</v>
      </c>
      <c r="C398" s="12" t="s">
        <v>418</v>
      </c>
      <c r="D398" s="12" t="s">
        <v>4</v>
      </c>
      <c r="E398" s="12" t="s">
        <v>12</v>
      </c>
      <c r="F398" s="12" t="s">
        <v>141</v>
      </c>
      <c r="G398" s="12" t="s">
        <v>393</v>
      </c>
      <c r="H398" s="12" t="s">
        <v>397</v>
      </c>
      <c r="I398" s="12" t="s">
        <v>159</v>
      </c>
      <c r="J398" s="12" t="s">
        <v>283</v>
      </c>
      <c r="K398" s="12" t="s">
        <v>36</v>
      </c>
      <c r="L398" s="12" t="s">
        <v>2721</v>
      </c>
      <c r="M398" s="12" t="s">
        <v>2722</v>
      </c>
      <c r="N398" s="12" t="s">
        <v>2719</v>
      </c>
      <c r="O398" s="12" t="s">
        <v>2720</v>
      </c>
      <c r="P398" s="12" t="s">
        <v>1652</v>
      </c>
      <c r="Q398" s="12" t="s">
        <v>1667</v>
      </c>
      <c r="R398" s="12" t="s">
        <v>1671</v>
      </c>
      <c r="S398" s="12" t="s">
        <v>1733</v>
      </c>
      <c r="T398" s="12" t="s">
        <v>2008</v>
      </c>
    </row>
    <row r="399" spans="1:20" x14ac:dyDescent="0.25">
      <c r="A399" s="12" t="s">
        <v>2</v>
      </c>
      <c r="B399" s="12" t="s">
        <v>387</v>
      </c>
      <c r="C399" s="12" t="s">
        <v>489</v>
      </c>
      <c r="D399" s="12" t="s">
        <v>6</v>
      </c>
      <c r="E399" s="12" t="s">
        <v>10</v>
      </c>
      <c r="F399" s="12" t="s">
        <v>139</v>
      </c>
      <c r="G399" s="12" t="s">
        <v>393</v>
      </c>
      <c r="H399" s="12" t="s">
        <v>397</v>
      </c>
      <c r="I399" s="12" t="s">
        <v>200</v>
      </c>
      <c r="J399" s="12" t="s">
        <v>75</v>
      </c>
      <c r="K399" s="12" t="s">
        <v>85</v>
      </c>
      <c r="L399" s="12" t="s">
        <v>2727</v>
      </c>
      <c r="M399" s="12" t="s">
        <v>2728</v>
      </c>
      <c r="N399" s="12" t="s">
        <v>2719</v>
      </c>
      <c r="O399" s="12" t="s">
        <v>2720</v>
      </c>
      <c r="P399" s="12" t="s">
        <v>1652</v>
      </c>
      <c r="Q399" s="12" t="s">
        <v>1665</v>
      </c>
      <c r="R399" s="12" t="s">
        <v>1671</v>
      </c>
      <c r="S399" s="12" t="s">
        <v>1735</v>
      </c>
      <c r="T399" s="12" t="s">
        <v>2009</v>
      </c>
    </row>
    <row r="400" spans="1:20" x14ac:dyDescent="0.25">
      <c r="A400" s="12" t="s">
        <v>2</v>
      </c>
      <c r="B400" s="12" t="s">
        <v>390</v>
      </c>
      <c r="C400" s="12" t="s">
        <v>490</v>
      </c>
      <c r="D400" s="12" t="s">
        <v>6</v>
      </c>
      <c r="E400" s="12" t="s">
        <v>10</v>
      </c>
      <c r="F400" s="12" t="s">
        <v>139</v>
      </c>
      <c r="G400" s="12" t="s">
        <v>393</v>
      </c>
      <c r="H400" s="12" t="s">
        <v>398</v>
      </c>
      <c r="I400" s="12" t="s">
        <v>201</v>
      </c>
      <c r="J400" s="12" t="s">
        <v>103</v>
      </c>
      <c r="K400" s="12" t="s">
        <v>86</v>
      </c>
      <c r="L400" s="12" t="s">
        <v>2725</v>
      </c>
      <c r="M400" s="12" t="s">
        <v>2726</v>
      </c>
      <c r="N400" s="12" t="s">
        <v>2719</v>
      </c>
      <c r="O400" s="12" t="s">
        <v>2720</v>
      </c>
      <c r="P400" s="12" t="s">
        <v>1652</v>
      </c>
      <c r="Q400" s="12" t="s">
        <v>1665</v>
      </c>
      <c r="R400" s="12" t="s">
        <v>1671</v>
      </c>
      <c r="S400" s="12" t="s">
        <v>1326</v>
      </c>
      <c r="T400" s="12" t="s">
        <v>2010</v>
      </c>
    </row>
    <row r="401" spans="1:20" x14ac:dyDescent="0.25">
      <c r="A401" s="12" t="s">
        <v>2</v>
      </c>
      <c r="B401" s="12" t="s">
        <v>661</v>
      </c>
      <c r="C401" s="12" t="s">
        <v>421</v>
      </c>
      <c r="D401" s="12" t="s">
        <v>4</v>
      </c>
      <c r="E401" s="12" t="s">
        <v>13</v>
      </c>
      <c r="F401" s="12" t="s">
        <v>140</v>
      </c>
      <c r="G401" s="12" t="s">
        <v>393</v>
      </c>
      <c r="H401" s="12" t="s">
        <v>398</v>
      </c>
      <c r="I401" s="12" t="s">
        <v>64</v>
      </c>
      <c r="J401" s="12" t="s">
        <v>286</v>
      </c>
      <c r="K401" s="12" t="s">
        <v>39</v>
      </c>
      <c r="L401" s="12" t="s">
        <v>2723</v>
      </c>
      <c r="M401" s="12" t="s">
        <v>2724</v>
      </c>
      <c r="N401" s="12" t="s">
        <v>2729</v>
      </c>
      <c r="O401" s="12" t="s">
        <v>2730</v>
      </c>
      <c r="P401" s="12" t="s">
        <v>1652</v>
      </c>
      <c r="Q401" s="12" t="s">
        <v>1666</v>
      </c>
      <c r="R401" s="12" t="s">
        <v>1671</v>
      </c>
      <c r="S401" s="12" t="s">
        <v>1734</v>
      </c>
      <c r="T401" s="12" t="s">
        <v>2011</v>
      </c>
    </row>
    <row r="402" spans="1:20" x14ac:dyDescent="0.25">
      <c r="A402" s="12" t="s">
        <v>2</v>
      </c>
      <c r="B402" s="12" t="s">
        <v>727</v>
      </c>
      <c r="C402" s="12" t="s">
        <v>491</v>
      </c>
      <c r="D402" s="12" t="s">
        <v>6</v>
      </c>
      <c r="E402" s="12" t="s">
        <v>11</v>
      </c>
      <c r="F402" s="12" t="s">
        <v>140</v>
      </c>
      <c r="G402" s="12" t="s">
        <v>393</v>
      </c>
      <c r="H402" s="12" t="s">
        <v>398</v>
      </c>
      <c r="I402" s="12" t="s">
        <v>37</v>
      </c>
      <c r="J402" s="12" t="s">
        <v>318</v>
      </c>
      <c r="K402" s="12" t="s">
        <v>87</v>
      </c>
      <c r="L402" s="12" t="s">
        <v>2723</v>
      </c>
      <c r="M402" s="12" t="s">
        <v>2724</v>
      </c>
      <c r="N402" s="12" t="s">
        <v>2729</v>
      </c>
      <c r="O402" s="12" t="s">
        <v>2730</v>
      </c>
      <c r="P402" s="12" t="s">
        <v>1652</v>
      </c>
      <c r="Q402" s="12" t="s">
        <v>1663</v>
      </c>
      <c r="R402" s="12" t="s">
        <v>1671</v>
      </c>
      <c r="S402" s="12" t="s">
        <v>1734</v>
      </c>
      <c r="T402" s="12" t="s">
        <v>2012</v>
      </c>
    </row>
    <row r="403" spans="1:20" x14ac:dyDescent="0.25">
      <c r="A403" s="12" t="s">
        <v>2</v>
      </c>
      <c r="B403" s="12" t="s">
        <v>754</v>
      </c>
      <c r="C403" s="12" t="s">
        <v>518</v>
      </c>
      <c r="D403" s="12" t="s">
        <v>6</v>
      </c>
      <c r="E403" s="12" t="s">
        <v>12</v>
      </c>
      <c r="F403" s="12" t="s">
        <v>143</v>
      </c>
      <c r="G403" s="12" t="s">
        <v>393</v>
      </c>
      <c r="H403" s="12" t="s">
        <v>398</v>
      </c>
      <c r="I403" s="12" t="s">
        <v>216</v>
      </c>
      <c r="J403" s="12" t="s">
        <v>339</v>
      </c>
      <c r="K403" s="12" t="s">
        <v>65</v>
      </c>
      <c r="L403" s="12" t="s">
        <v>2721</v>
      </c>
      <c r="M403" s="12" t="s">
        <v>2722</v>
      </c>
      <c r="N403" s="12" t="s">
        <v>2729</v>
      </c>
      <c r="O403" s="12" t="s">
        <v>2730</v>
      </c>
      <c r="P403" s="12" t="s">
        <v>1652</v>
      </c>
      <c r="Q403" s="12" t="s">
        <v>1667</v>
      </c>
      <c r="R403" s="12" t="s">
        <v>1671</v>
      </c>
      <c r="S403" s="12" t="s">
        <v>1733</v>
      </c>
      <c r="T403" s="12" t="s">
        <v>2013</v>
      </c>
    </row>
    <row r="404" spans="1:20" x14ac:dyDescent="0.25">
      <c r="A404" s="12" t="s">
        <v>2</v>
      </c>
      <c r="B404" s="12" t="s">
        <v>743</v>
      </c>
      <c r="C404" s="12" t="s">
        <v>507</v>
      </c>
      <c r="D404" s="12" t="s">
        <v>6</v>
      </c>
      <c r="E404" s="12" t="s">
        <v>11</v>
      </c>
      <c r="F404" s="12" t="s">
        <v>143</v>
      </c>
      <c r="G404" s="12" t="s">
        <v>395</v>
      </c>
      <c r="H404" s="12" t="s">
        <v>397</v>
      </c>
      <c r="I404" s="12" t="s">
        <v>210</v>
      </c>
      <c r="J404" s="12" t="s">
        <v>233</v>
      </c>
      <c r="K404" s="12" t="s">
        <v>37</v>
      </c>
      <c r="L404" s="12" t="s">
        <v>2717</v>
      </c>
      <c r="M404" s="12" t="s">
        <v>2718</v>
      </c>
      <c r="N404" s="12" t="s">
        <v>2729</v>
      </c>
      <c r="O404" s="12" t="s">
        <v>2730</v>
      </c>
      <c r="P404" s="12" t="s">
        <v>1652</v>
      </c>
      <c r="Q404" s="12" t="s">
        <v>1663</v>
      </c>
      <c r="R404" s="12" t="s">
        <v>1671</v>
      </c>
      <c r="S404" s="12" t="s">
        <v>1732</v>
      </c>
      <c r="T404" s="12" t="s">
        <v>2014</v>
      </c>
    </row>
    <row r="405" spans="1:20" x14ac:dyDescent="0.25">
      <c r="A405" s="12" t="s">
        <v>2</v>
      </c>
      <c r="B405" s="12" t="s">
        <v>699</v>
      </c>
      <c r="C405" s="12" t="s">
        <v>459</v>
      </c>
      <c r="D405" s="12" t="s">
        <v>4</v>
      </c>
      <c r="E405" s="12" t="s">
        <v>15</v>
      </c>
      <c r="F405" s="12" t="s">
        <v>143</v>
      </c>
      <c r="G405" s="12" t="s">
        <v>393</v>
      </c>
      <c r="H405" s="12" t="s">
        <v>398</v>
      </c>
      <c r="I405" s="12" t="s">
        <v>182</v>
      </c>
      <c r="J405" s="12" t="s">
        <v>186</v>
      </c>
      <c r="K405" s="12" t="s">
        <v>65</v>
      </c>
      <c r="L405" s="12" t="s">
        <v>2721</v>
      </c>
      <c r="M405" s="12" t="s">
        <v>2722</v>
      </c>
      <c r="N405" s="12" t="s">
        <v>2729</v>
      </c>
      <c r="O405" s="12" t="s">
        <v>2730</v>
      </c>
      <c r="P405" s="12" t="s">
        <v>1652</v>
      </c>
      <c r="Q405" s="12" t="s">
        <v>1661</v>
      </c>
      <c r="R405" s="12" t="s">
        <v>1671</v>
      </c>
      <c r="S405" s="12" t="s">
        <v>1733</v>
      </c>
      <c r="T405" s="12" t="s">
        <v>2015</v>
      </c>
    </row>
    <row r="406" spans="1:20" x14ac:dyDescent="0.25">
      <c r="A406" s="12" t="s">
        <v>2</v>
      </c>
      <c r="B406" s="12" t="s">
        <v>739</v>
      </c>
      <c r="C406" s="12" t="s">
        <v>503</v>
      </c>
      <c r="D406" s="12" t="s">
        <v>6</v>
      </c>
      <c r="E406" s="12" t="s">
        <v>11</v>
      </c>
      <c r="F406" s="12" t="s">
        <v>143</v>
      </c>
      <c r="G406" s="12" t="s">
        <v>393</v>
      </c>
      <c r="H406" s="12" t="s">
        <v>398</v>
      </c>
      <c r="I406" s="12" t="s">
        <v>209</v>
      </c>
      <c r="J406" s="12" t="s">
        <v>115</v>
      </c>
      <c r="K406" s="12" t="s">
        <v>95</v>
      </c>
      <c r="L406" s="12" t="s">
        <v>2717</v>
      </c>
      <c r="M406" s="12" t="s">
        <v>2718</v>
      </c>
      <c r="N406" s="12" t="s">
        <v>2731</v>
      </c>
      <c r="O406" s="12" t="s">
        <v>2732</v>
      </c>
      <c r="P406" s="12" t="s">
        <v>1652</v>
      </c>
      <c r="Q406" s="12" t="s">
        <v>1663</v>
      </c>
      <c r="R406" s="12" t="s">
        <v>1671</v>
      </c>
      <c r="S406" s="12" t="s">
        <v>1732</v>
      </c>
      <c r="T406" s="12" t="s">
        <v>2016</v>
      </c>
    </row>
    <row r="407" spans="1:20" x14ac:dyDescent="0.25">
      <c r="A407" s="12" t="s">
        <v>2</v>
      </c>
      <c r="B407" s="12" t="s">
        <v>737</v>
      </c>
      <c r="C407" s="12" t="s">
        <v>501</v>
      </c>
      <c r="D407" s="12" t="s">
        <v>6</v>
      </c>
      <c r="E407" s="12" t="s">
        <v>11</v>
      </c>
      <c r="F407" s="12" t="s">
        <v>142</v>
      </c>
      <c r="G407" s="12" t="s">
        <v>393</v>
      </c>
      <c r="H407" s="12" t="s">
        <v>397</v>
      </c>
      <c r="I407" s="12" t="s">
        <v>208</v>
      </c>
      <c r="J407" s="12" t="s">
        <v>315</v>
      </c>
      <c r="K407" s="12" t="s">
        <v>94</v>
      </c>
      <c r="L407" s="12" t="s">
        <v>2723</v>
      </c>
      <c r="M407" s="12" t="s">
        <v>2722</v>
      </c>
      <c r="N407" s="12" t="s">
        <v>2731</v>
      </c>
      <c r="O407" s="12" t="s">
        <v>2732</v>
      </c>
      <c r="P407" s="12" t="s">
        <v>1652</v>
      </c>
      <c r="Q407" s="12" t="s">
        <v>1663</v>
      </c>
      <c r="R407" s="12" t="s">
        <v>1671</v>
      </c>
      <c r="S407" s="12" t="s">
        <v>1736</v>
      </c>
      <c r="T407" s="12" t="s">
        <v>2017</v>
      </c>
    </row>
    <row r="408" spans="1:20" x14ac:dyDescent="0.25">
      <c r="A408" s="12" t="s">
        <v>2</v>
      </c>
      <c r="B408" s="12" t="s">
        <v>668</v>
      </c>
      <c r="C408" s="12" t="s">
        <v>428</v>
      </c>
      <c r="D408" s="12" t="s">
        <v>4</v>
      </c>
      <c r="E408" s="12" t="s">
        <v>13</v>
      </c>
      <c r="F408" s="12" t="s">
        <v>142</v>
      </c>
      <c r="G408" s="12" t="s">
        <v>393</v>
      </c>
      <c r="H408" s="12" t="s">
        <v>397</v>
      </c>
      <c r="I408" s="12" t="s">
        <v>163</v>
      </c>
      <c r="J408" s="12" t="s">
        <v>292</v>
      </c>
      <c r="K408" s="12" t="s">
        <v>44</v>
      </c>
      <c r="L408" s="12" t="s">
        <v>2723</v>
      </c>
      <c r="M408" s="12" t="s">
        <v>2722</v>
      </c>
      <c r="N408" s="12" t="s">
        <v>2731</v>
      </c>
      <c r="O408" s="12" t="s">
        <v>2732</v>
      </c>
      <c r="P408" s="12" t="s">
        <v>1652</v>
      </c>
      <c r="Q408" s="12" t="s">
        <v>1666</v>
      </c>
      <c r="R408" s="12" t="s">
        <v>1671</v>
      </c>
      <c r="S408" s="12" t="s">
        <v>1736</v>
      </c>
      <c r="T408" s="12" t="s">
        <v>2018</v>
      </c>
    </row>
    <row r="409" spans="1:20" x14ac:dyDescent="0.25">
      <c r="A409" s="12" t="s">
        <v>2</v>
      </c>
      <c r="B409" s="12" t="s">
        <v>751</v>
      </c>
      <c r="C409" s="12" t="s">
        <v>515</v>
      </c>
      <c r="D409" s="12" t="s">
        <v>6</v>
      </c>
      <c r="E409" s="12" t="s">
        <v>12</v>
      </c>
      <c r="F409" s="12" t="s">
        <v>141</v>
      </c>
      <c r="G409" s="12" t="s">
        <v>393</v>
      </c>
      <c r="H409" s="12" t="s">
        <v>397</v>
      </c>
      <c r="I409" s="12" t="s">
        <v>136</v>
      </c>
      <c r="J409" s="12" t="s">
        <v>338</v>
      </c>
      <c r="K409" s="12" t="s">
        <v>78</v>
      </c>
      <c r="L409" s="12" t="s">
        <v>2723</v>
      </c>
      <c r="M409" s="12" t="s">
        <v>2724</v>
      </c>
      <c r="N409" s="12" t="s">
        <v>2731</v>
      </c>
      <c r="O409" s="12" t="s">
        <v>2732</v>
      </c>
      <c r="P409" s="12" t="s">
        <v>1652</v>
      </c>
      <c r="Q409" s="12" t="s">
        <v>1667</v>
      </c>
      <c r="R409" s="12" t="s">
        <v>1671</v>
      </c>
      <c r="S409" s="12" t="s">
        <v>1734</v>
      </c>
      <c r="T409" s="12" t="s">
        <v>2019</v>
      </c>
    </row>
    <row r="410" spans="1:20" x14ac:dyDescent="0.25">
      <c r="A410" s="12" t="s">
        <v>2</v>
      </c>
      <c r="B410" s="12" t="s">
        <v>649</v>
      </c>
      <c r="C410" s="12" t="s">
        <v>407</v>
      </c>
      <c r="D410" s="12" t="s">
        <v>4</v>
      </c>
      <c r="E410" s="12" t="s">
        <v>10</v>
      </c>
      <c r="F410" s="12" t="s">
        <v>141</v>
      </c>
      <c r="G410" s="12" t="s">
        <v>393</v>
      </c>
      <c r="H410" s="12" t="s">
        <v>397</v>
      </c>
      <c r="I410" s="12" t="s">
        <v>151</v>
      </c>
      <c r="J410" s="12" t="s">
        <v>273</v>
      </c>
      <c r="K410" s="12" t="s">
        <v>25</v>
      </c>
      <c r="L410" s="12" t="s">
        <v>2723</v>
      </c>
      <c r="M410" s="12" t="s">
        <v>2724</v>
      </c>
      <c r="N410" s="12" t="s">
        <v>2731</v>
      </c>
      <c r="O410" s="12" t="s">
        <v>2732</v>
      </c>
      <c r="P410" s="12" t="s">
        <v>1652</v>
      </c>
      <c r="Q410" s="12" t="s">
        <v>1665</v>
      </c>
      <c r="R410" s="12" t="s">
        <v>1671</v>
      </c>
      <c r="S410" s="12" t="s">
        <v>1734</v>
      </c>
      <c r="T410" s="12" t="s">
        <v>2020</v>
      </c>
    </row>
    <row r="411" spans="1:20" x14ac:dyDescent="0.25">
      <c r="A411" s="12" t="s">
        <v>2</v>
      </c>
      <c r="B411" s="12" t="s">
        <v>666</v>
      </c>
      <c r="C411" s="12" t="s">
        <v>426</v>
      </c>
      <c r="D411" s="12" t="s">
        <v>4</v>
      </c>
      <c r="E411" s="12" t="s">
        <v>13</v>
      </c>
      <c r="F411" s="12" t="s">
        <v>142</v>
      </c>
      <c r="G411" s="12" t="s">
        <v>393</v>
      </c>
      <c r="H411" s="12" t="s">
        <v>397</v>
      </c>
      <c r="I411" s="12" t="s">
        <v>161</v>
      </c>
      <c r="J411" s="12" t="s">
        <v>233</v>
      </c>
      <c r="K411" s="12" t="s">
        <v>42</v>
      </c>
      <c r="L411" s="12" t="s">
        <v>2723</v>
      </c>
      <c r="M411" s="12" t="s">
        <v>2722</v>
      </c>
      <c r="N411" s="12" t="s">
        <v>2731</v>
      </c>
      <c r="O411" s="12" t="s">
        <v>2732</v>
      </c>
      <c r="P411" s="12" t="s">
        <v>1652</v>
      </c>
      <c r="Q411" s="12" t="s">
        <v>1666</v>
      </c>
      <c r="R411" s="12" t="s">
        <v>1671</v>
      </c>
      <c r="S411" s="12" t="s">
        <v>1736</v>
      </c>
      <c r="T411" s="12" t="s">
        <v>2021</v>
      </c>
    </row>
    <row r="412" spans="1:20" x14ac:dyDescent="0.25">
      <c r="A412" s="12" t="s">
        <v>2</v>
      </c>
      <c r="B412" s="12" t="s">
        <v>806</v>
      </c>
      <c r="C412" s="12" t="s">
        <v>578</v>
      </c>
      <c r="D412" s="12" t="s">
        <v>7</v>
      </c>
      <c r="E412" s="12" t="s">
        <v>13</v>
      </c>
      <c r="F412" s="12" t="s">
        <v>140</v>
      </c>
      <c r="G412" s="12" t="s">
        <v>395</v>
      </c>
      <c r="H412" s="12" t="s">
        <v>397</v>
      </c>
      <c r="I412" s="12" t="s">
        <v>250</v>
      </c>
      <c r="J412" s="12" t="s">
        <v>271</v>
      </c>
      <c r="K412" s="12" t="s">
        <v>31</v>
      </c>
      <c r="L412" s="12" t="s">
        <v>2723</v>
      </c>
      <c r="M412" s="12" t="s">
        <v>2724</v>
      </c>
      <c r="N412" s="12" t="s">
        <v>2733</v>
      </c>
      <c r="O412" s="12" t="s">
        <v>2734</v>
      </c>
      <c r="P412" s="12" t="s">
        <v>1652</v>
      </c>
      <c r="Q412" s="12" t="s">
        <v>1666</v>
      </c>
      <c r="R412" s="12" t="s">
        <v>1671</v>
      </c>
      <c r="S412" s="12" t="s">
        <v>1734</v>
      </c>
      <c r="T412" s="12" t="s">
        <v>2022</v>
      </c>
    </row>
    <row r="413" spans="1:20" x14ac:dyDescent="0.25">
      <c r="A413" s="12" t="s">
        <v>2</v>
      </c>
      <c r="B413" s="12" t="s">
        <v>810</v>
      </c>
      <c r="C413" s="12" t="s">
        <v>584</v>
      </c>
      <c r="D413" s="12" t="s">
        <v>7</v>
      </c>
      <c r="E413" s="12" t="s">
        <v>13</v>
      </c>
      <c r="F413" s="12" t="s">
        <v>140</v>
      </c>
      <c r="G413" s="12" t="s">
        <v>393</v>
      </c>
      <c r="H413" s="12" t="s">
        <v>397</v>
      </c>
      <c r="I413" s="12" t="s">
        <v>163</v>
      </c>
      <c r="J413" s="12" t="s">
        <v>233</v>
      </c>
      <c r="K413" s="12" t="s">
        <v>22</v>
      </c>
      <c r="L413" s="12" t="s">
        <v>2717</v>
      </c>
      <c r="M413" s="12" t="s">
        <v>2718</v>
      </c>
      <c r="N413" s="12" t="s">
        <v>2733</v>
      </c>
      <c r="O413" s="12" t="s">
        <v>2734</v>
      </c>
      <c r="P413" s="12" t="s">
        <v>1652</v>
      </c>
      <c r="Q413" s="12" t="s">
        <v>1666</v>
      </c>
      <c r="R413" s="12" t="s">
        <v>1671</v>
      </c>
      <c r="S413" s="12" t="s">
        <v>1732</v>
      </c>
      <c r="T413" s="12" t="s">
        <v>2023</v>
      </c>
    </row>
    <row r="414" spans="1:20" x14ac:dyDescent="0.25">
      <c r="A414" s="12" t="s">
        <v>2</v>
      </c>
      <c r="B414" s="12" t="s">
        <v>816</v>
      </c>
      <c r="C414" s="12" t="s">
        <v>592</v>
      </c>
      <c r="D414" s="12" t="s">
        <v>7</v>
      </c>
      <c r="E414" s="12" t="s">
        <v>14</v>
      </c>
      <c r="F414" s="12" t="s">
        <v>140</v>
      </c>
      <c r="G414" s="12" t="s">
        <v>395</v>
      </c>
      <c r="H414" s="12" t="s">
        <v>397</v>
      </c>
      <c r="I414" s="12" t="s">
        <v>234</v>
      </c>
      <c r="J414" s="12" t="s">
        <v>233</v>
      </c>
      <c r="K414" s="12" t="s">
        <v>32</v>
      </c>
      <c r="L414" s="12" t="s">
        <v>2723</v>
      </c>
      <c r="M414" s="12" t="s">
        <v>2724</v>
      </c>
      <c r="N414" s="12" t="s">
        <v>2733</v>
      </c>
      <c r="O414" s="12" t="s">
        <v>2734</v>
      </c>
      <c r="P414" s="12" t="s">
        <v>1652</v>
      </c>
      <c r="Q414" s="12" t="s">
        <v>1668</v>
      </c>
      <c r="R414" s="12" t="s">
        <v>1671</v>
      </c>
      <c r="S414" s="12" t="s">
        <v>1734</v>
      </c>
      <c r="T414" s="12" t="s">
        <v>2022</v>
      </c>
    </row>
    <row r="415" spans="1:20" x14ac:dyDescent="0.25">
      <c r="A415" s="12" t="s">
        <v>2</v>
      </c>
      <c r="B415" s="12" t="s">
        <v>820</v>
      </c>
      <c r="C415" s="12" t="s">
        <v>596</v>
      </c>
      <c r="D415" s="12" t="s">
        <v>7</v>
      </c>
      <c r="E415" s="12" t="s">
        <v>14</v>
      </c>
      <c r="F415" s="12" t="s">
        <v>140</v>
      </c>
      <c r="G415" s="12" t="s">
        <v>393</v>
      </c>
      <c r="H415" s="12" t="s">
        <v>397</v>
      </c>
      <c r="I415" s="12" t="s">
        <v>208</v>
      </c>
      <c r="J415" s="12" t="s">
        <v>370</v>
      </c>
      <c r="K415" s="12" t="s">
        <v>36</v>
      </c>
      <c r="L415" s="12" t="s">
        <v>2717</v>
      </c>
      <c r="M415" s="12" t="s">
        <v>2718</v>
      </c>
      <c r="N415" s="12" t="s">
        <v>2733</v>
      </c>
      <c r="O415" s="12" t="s">
        <v>2734</v>
      </c>
      <c r="P415" s="12" t="s">
        <v>1652</v>
      </c>
      <c r="Q415" s="12" t="s">
        <v>1668</v>
      </c>
      <c r="R415" s="12" t="s">
        <v>1671</v>
      </c>
      <c r="S415" s="12" t="s">
        <v>1732</v>
      </c>
      <c r="T415" s="12" t="s">
        <v>2023</v>
      </c>
    </row>
    <row r="416" spans="1:20" x14ac:dyDescent="0.25">
      <c r="A416" s="12" t="s">
        <v>2</v>
      </c>
      <c r="B416" s="12" t="s">
        <v>734</v>
      </c>
      <c r="C416" s="12" t="s">
        <v>498</v>
      </c>
      <c r="D416" s="12" t="s">
        <v>6</v>
      </c>
      <c r="E416" s="12" t="s">
        <v>11</v>
      </c>
      <c r="F416" s="12" t="s">
        <v>143</v>
      </c>
      <c r="G416" s="12" t="s">
        <v>393</v>
      </c>
      <c r="H416" s="12" t="s">
        <v>397</v>
      </c>
      <c r="I416" s="12" t="s">
        <v>207</v>
      </c>
      <c r="J416" s="12" t="s">
        <v>277</v>
      </c>
      <c r="K416" s="12" t="s">
        <v>19</v>
      </c>
      <c r="L416" s="12" t="s">
        <v>2723</v>
      </c>
      <c r="M416" s="12" t="s">
        <v>2722</v>
      </c>
      <c r="N416" s="12" t="s">
        <v>2733</v>
      </c>
      <c r="O416" s="12" t="s">
        <v>2734</v>
      </c>
      <c r="P416" s="12" t="s">
        <v>1652</v>
      </c>
      <c r="Q416" s="12" t="s">
        <v>1663</v>
      </c>
      <c r="R416" s="12" t="s">
        <v>1671</v>
      </c>
      <c r="S416" s="12" t="s">
        <v>1736</v>
      </c>
      <c r="T416" s="12" t="s">
        <v>2024</v>
      </c>
    </row>
    <row r="417" spans="1:20" x14ac:dyDescent="0.25">
      <c r="A417" s="12" t="s">
        <v>2</v>
      </c>
      <c r="B417" s="12" t="s">
        <v>688</v>
      </c>
      <c r="C417" s="12" t="s">
        <v>448</v>
      </c>
      <c r="D417" s="12" t="s">
        <v>4</v>
      </c>
      <c r="E417" s="12" t="s">
        <v>15</v>
      </c>
      <c r="F417" s="12" t="s">
        <v>143</v>
      </c>
      <c r="G417" s="12" t="s">
        <v>393</v>
      </c>
      <c r="H417" s="12" t="s">
        <v>397</v>
      </c>
      <c r="I417" s="12" t="s">
        <v>176</v>
      </c>
      <c r="J417" s="12" t="s">
        <v>306</v>
      </c>
      <c r="K417" s="12" t="s">
        <v>59</v>
      </c>
      <c r="L417" s="12" t="s">
        <v>2723</v>
      </c>
      <c r="M417" s="12" t="s">
        <v>2722</v>
      </c>
      <c r="N417" s="12" t="s">
        <v>2733</v>
      </c>
      <c r="O417" s="12" t="s">
        <v>2734</v>
      </c>
      <c r="P417" s="12" t="s">
        <v>1652</v>
      </c>
      <c r="Q417" s="12" t="s">
        <v>1661</v>
      </c>
      <c r="R417" s="12" t="s">
        <v>1671</v>
      </c>
      <c r="S417" s="12" t="s">
        <v>1736</v>
      </c>
      <c r="T417" s="12" t="s">
        <v>2021</v>
      </c>
    </row>
    <row r="418" spans="1:20" x14ac:dyDescent="0.25">
      <c r="A418" s="12" t="s">
        <v>2</v>
      </c>
      <c r="B418" s="12" t="s">
        <v>692</v>
      </c>
      <c r="C418" s="12" t="s">
        <v>452</v>
      </c>
      <c r="D418" s="12" t="s">
        <v>4</v>
      </c>
      <c r="E418" s="12" t="s">
        <v>15</v>
      </c>
      <c r="F418" s="12" t="s">
        <v>143</v>
      </c>
      <c r="G418" s="12" t="s">
        <v>393</v>
      </c>
      <c r="H418" s="12" t="s">
        <v>398</v>
      </c>
      <c r="I418" s="12" t="s">
        <v>176</v>
      </c>
      <c r="J418" s="12" t="s">
        <v>309</v>
      </c>
      <c r="K418" s="12" t="s">
        <v>60</v>
      </c>
      <c r="L418" s="12" t="s">
        <v>2723</v>
      </c>
      <c r="M418" s="12" t="s">
        <v>2722</v>
      </c>
      <c r="N418" s="12" t="s">
        <v>2733</v>
      </c>
      <c r="O418" s="12" t="s">
        <v>2734</v>
      </c>
      <c r="P418" s="12" t="s">
        <v>1652</v>
      </c>
      <c r="Q418" s="12" t="s">
        <v>1661</v>
      </c>
      <c r="R418" s="12" t="s">
        <v>1671</v>
      </c>
      <c r="S418" s="12" t="s">
        <v>1736</v>
      </c>
      <c r="T418" s="12" t="s">
        <v>2021</v>
      </c>
    </row>
    <row r="419" spans="1:20" x14ac:dyDescent="0.25">
      <c r="A419" s="12" t="s">
        <v>2</v>
      </c>
      <c r="B419" s="12" t="s">
        <v>740</v>
      </c>
      <c r="C419" s="12" t="s">
        <v>504</v>
      </c>
      <c r="D419" s="12" t="s">
        <v>6</v>
      </c>
      <c r="E419" s="12" t="s">
        <v>11</v>
      </c>
      <c r="F419" s="12" t="s">
        <v>143</v>
      </c>
      <c r="G419" s="12" t="s">
        <v>393</v>
      </c>
      <c r="H419" s="12" t="s">
        <v>398</v>
      </c>
      <c r="I419" s="12" t="s">
        <v>207</v>
      </c>
      <c r="J419" s="12" t="s">
        <v>244</v>
      </c>
      <c r="K419" s="12" t="s">
        <v>95</v>
      </c>
      <c r="L419" s="12" t="s">
        <v>2723</v>
      </c>
      <c r="M419" s="12" t="s">
        <v>2722</v>
      </c>
      <c r="N419" s="12" t="s">
        <v>2733</v>
      </c>
      <c r="O419" s="12" t="s">
        <v>2734</v>
      </c>
      <c r="P419" s="12" t="s">
        <v>1652</v>
      </c>
      <c r="Q419" s="12" t="s">
        <v>1663</v>
      </c>
      <c r="R419" s="12" t="s">
        <v>1671</v>
      </c>
      <c r="S419" s="12" t="s">
        <v>1736</v>
      </c>
      <c r="T419" s="12" t="s">
        <v>2025</v>
      </c>
    </row>
    <row r="420" spans="1:20" x14ac:dyDescent="0.25">
      <c r="A420" s="12" t="s">
        <v>2</v>
      </c>
      <c r="B420" s="12" t="s">
        <v>651</v>
      </c>
      <c r="C420" s="12" t="s">
        <v>409</v>
      </c>
      <c r="D420" s="12" t="s">
        <v>4</v>
      </c>
      <c r="E420" s="12" t="s">
        <v>10</v>
      </c>
      <c r="F420" s="12" t="s">
        <v>142</v>
      </c>
      <c r="G420" s="12" t="s">
        <v>393</v>
      </c>
      <c r="H420" s="12" t="s">
        <v>397</v>
      </c>
      <c r="I420" s="12" t="s">
        <v>152</v>
      </c>
      <c r="J420" s="12" t="s">
        <v>275</v>
      </c>
      <c r="K420" s="12" t="s">
        <v>27</v>
      </c>
      <c r="L420" s="12" t="s">
        <v>2723</v>
      </c>
      <c r="M420" s="12" t="s">
        <v>2722</v>
      </c>
      <c r="N420" s="12" t="s">
        <v>2733</v>
      </c>
      <c r="O420" s="12" t="s">
        <v>2734</v>
      </c>
      <c r="P420" s="12" t="s">
        <v>1652</v>
      </c>
      <c r="Q420" s="12" t="s">
        <v>1665</v>
      </c>
      <c r="R420" s="12" t="s">
        <v>1671</v>
      </c>
      <c r="S420" s="12" t="s">
        <v>1736</v>
      </c>
      <c r="T420" s="12" t="s">
        <v>2026</v>
      </c>
    </row>
    <row r="421" spans="1:20" x14ac:dyDescent="0.25">
      <c r="A421" s="12" t="s">
        <v>2</v>
      </c>
      <c r="B421" s="12" t="s">
        <v>753</v>
      </c>
      <c r="C421" s="12" t="s">
        <v>517</v>
      </c>
      <c r="D421" s="12" t="s">
        <v>6</v>
      </c>
      <c r="E421" s="12" t="s">
        <v>12</v>
      </c>
      <c r="F421" s="12" t="s">
        <v>143</v>
      </c>
      <c r="G421" s="12" t="s">
        <v>393</v>
      </c>
      <c r="H421" s="12" t="s">
        <v>397</v>
      </c>
      <c r="I421" s="12" t="s">
        <v>166</v>
      </c>
      <c r="J421" s="12" t="s">
        <v>233</v>
      </c>
      <c r="K421" s="12" t="s">
        <v>92</v>
      </c>
      <c r="L421" s="12" t="s">
        <v>2723</v>
      </c>
      <c r="M421" s="12" t="s">
        <v>2722</v>
      </c>
      <c r="N421" s="12" t="s">
        <v>2733</v>
      </c>
      <c r="O421" s="12" t="s">
        <v>2734</v>
      </c>
      <c r="P421" s="12" t="s">
        <v>1652</v>
      </c>
      <c r="Q421" s="12" t="s">
        <v>1667</v>
      </c>
      <c r="R421" s="12" t="s">
        <v>1671</v>
      </c>
      <c r="S421" s="12" t="s">
        <v>1736</v>
      </c>
      <c r="T421" s="12" t="s">
        <v>2027</v>
      </c>
    </row>
    <row r="422" spans="1:20" x14ac:dyDescent="0.25">
      <c r="A422" s="12" t="s">
        <v>2</v>
      </c>
      <c r="B422" s="12" t="s">
        <v>665</v>
      </c>
      <c r="C422" s="12" t="s">
        <v>425</v>
      </c>
      <c r="D422" s="12" t="s">
        <v>4</v>
      </c>
      <c r="E422" s="12" t="s">
        <v>13</v>
      </c>
      <c r="F422" s="12" t="s">
        <v>143</v>
      </c>
      <c r="G422" s="12" t="s">
        <v>393</v>
      </c>
      <c r="H422" s="12" t="s">
        <v>398</v>
      </c>
      <c r="I422" s="12" t="s">
        <v>147</v>
      </c>
      <c r="J422" s="12" t="s">
        <v>290</v>
      </c>
      <c r="K422" s="12" t="s">
        <v>41</v>
      </c>
      <c r="L422" s="12" t="s">
        <v>2723</v>
      </c>
      <c r="M422" s="12" t="s">
        <v>2722</v>
      </c>
      <c r="N422" s="12" t="s">
        <v>2733</v>
      </c>
      <c r="O422" s="12" t="s">
        <v>2734</v>
      </c>
      <c r="P422" s="12" t="s">
        <v>1652</v>
      </c>
      <c r="Q422" s="12" t="s">
        <v>1666</v>
      </c>
      <c r="R422" s="12" t="s">
        <v>1671</v>
      </c>
      <c r="S422" s="12" t="s">
        <v>1736</v>
      </c>
      <c r="T422" s="12" t="s">
        <v>2028</v>
      </c>
    </row>
    <row r="423" spans="1:20" x14ac:dyDescent="0.25">
      <c r="A423" s="12" t="s">
        <v>2</v>
      </c>
      <c r="B423" s="12" t="s">
        <v>808</v>
      </c>
      <c r="C423" s="12" t="s">
        <v>582</v>
      </c>
      <c r="D423" s="12" t="s">
        <v>7</v>
      </c>
      <c r="E423" s="12" t="s">
        <v>13</v>
      </c>
      <c r="F423" s="12" t="s">
        <v>140</v>
      </c>
      <c r="G423" s="12" t="s">
        <v>395</v>
      </c>
      <c r="H423" s="12" t="s">
        <v>397</v>
      </c>
      <c r="I423" s="12" t="s">
        <v>253</v>
      </c>
      <c r="J423" s="12" t="s">
        <v>290</v>
      </c>
      <c r="K423" s="12" t="s">
        <v>53</v>
      </c>
      <c r="L423" s="12" t="s">
        <v>2717</v>
      </c>
      <c r="M423" s="12" t="s">
        <v>2718</v>
      </c>
      <c r="N423" s="12" t="s">
        <v>2735</v>
      </c>
      <c r="O423" s="12" t="s">
        <v>2736</v>
      </c>
      <c r="P423" s="12" t="s">
        <v>1652</v>
      </c>
      <c r="Q423" s="12" t="s">
        <v>1666</v>
      </c>
      <c r="R423" s="12" t="s">
        <v>1671</v>
      </c>
      <c r="S423" s="12" t="s">
        <v>1732</v>
      </c>
      <c r="T423" s="12" t="s">
        <v>726</v>
      </c>
    </row>
    <row r="424" spans="1:20" x14ac:dyDescent="0.25">
      <c r="A424" s="12" t="s">
        <v>2</v>
      </c>
      <c r="B424" s="12" t="s">
        <v>755</v>
      </c>
      <c r="C424" s="12" t="s">
        <v>519</v>
      </c>
      <c r="D424" s="12" t="s">
        <v>6</v>
      </c>
      <c r="E424" s="12" t="s">
        <v>12</v>
      </c>
      <c r="F424" s="12" t="s">
        <v>139</v>
      </c>
      <c r="G424" s="12" t="s">
        <v>395</v>
      </c>
      <c r="H424" s="12" t="s">
        <v>399</v>
      </c>
      <c r="I424" s="12" t="s">
        <v>217</v>
      </c>
      <c r="J424" s="12" t="s">
        <v>116</v>
      </c>
      <c r="K424" s="12" t="s">
        <v>100</v>
      </c>
      <c r="L424" s="12" t="s">
        <v>2725</v>
      </c>
      <c r="M424" s="12" t="s">
        <v>2726</v>
      </c>
      <c r="N424" s="12" t="s">
        <v>2735</v>
      </c>
      <c r="O424" s="12" t="s">
        <v>2736</v>
      </c>
      <c r="P424" s="12" t="s">
        <v>1652</v>
      </c>
      <c r="Q424" s="12" t="s">
        <v>1667</v>
      </c>
      <c r="R424" s="12" t="s">
        <v>1671</v>
      </c>
      <c r="S424" s="12" t="s">
        <v>1326</v>
      </c>
      <c r="T424" s="12" t="s">
        <v>2029</v>
      </c>
    </row>
    <row r="425" spans="1:20" x14ac:dyDescent="0.25">
      <c r="A425" s="12" t="s">
        <v>2</v>
      </c>
      <c r="B425" s="12" t="s">
        <v>730</v>
      </c>
      <c r="C425" s="12" t="s">
        <v>494</v>
      </c>
      <c r="D425" s="12" t="s">
        <v>6</v>
      </c>
      <c r="E425" s="12" t="s">
        <v>11</v>
      </c>
      <c r="F425" s="12" t="s">
        <v>140</v>
      </c>
      <c r="G425" s="12" t="s">
        <v>393</v>
      </c>
      <c r="H425" s="12" t="s">
        <v>397</v>
      </c>
      <c r="I425" s="12" t="s">
        <v>171</v>
      </c>
      <c r="J425" s="12" t="s">
        <v>333</v>
      </c>
      <c r="K425" s="12" t="s">
        <v>90</v>
      </c>
      <c r="L425" s="12" t="s">
        <v>2717</v>
      </c>
      <c r="M425" s="12" t="s">
        <v>2718</v>
      </c>
      <c r="N425" s="12" t="s">
        <v>2737</v>
      </c>
      <c r="O425" s="12" t="s">
        <v>2738</v>
      </c>
      <c r="P425" s="12" t="s">
        <v>1652</v>
      </c>
      <c r="Q425" s="12" t="s">
        <v>1663</v>
      </c>
      <c r="R425" s="12" t="s">
        <v>1671</v>
      </c>
      <c r="S425" s="12" t="s">
        <v>1732</v>
      </c>
      <c r="T425" s="12" t="s">
        <v>2030</v>
      </c>
    </row>
    <row r="426" spans="1:20" x14ac:dyDescent="0.25">
      <c r="A426" s="12" t="s">
        <v>2</v>
      </c>
      <c r="B426" s="12" t="s">
        <v>673</v>
      </c>
      <c r="C426" s="12" t="s">
        <v>433</v>
      </c>
      <c r="D426" s="12" t="s">
        <v>4</v>
      </c>
      <c r="E426" s="12" t="s">
        <v>13</v>
      </c>
      <c r="F426" s="12" t="s">
        <v>140</v>
      </c>
      <c r="G426" s="12" t="s">
        <v>393</v>
      </c>
      <c r="H426" s="12" t="s">
        <v>397</v>
      </c>
      <c r="I426" s="12" t="s">
        <v>167</v>
      </c>
      <c r="J426" s="12" t="s">
        <v>23</v>
      </c>
      <c r="K426" s="12" t="s">
        <v>48</v>
      </c>
      <c r="L426" s="12" t="s">
        <v>2721</v>
      </c>
      <c r="M426" s="12" t="s">
        <v>2722</v>
      </c>
      <c r="N426" s="12" t="s">
        <v>2737</v>
      </c>
      <c r="O426" s="12" t="s">
        <v>2738</v>
      </c>
      <c r="P426" s="12" t="s">
        <v>1652</v>
      </c>
      <c r="Q426" s="12" t="s">
        <v>1666</v>
      </c>
      <c r="R426" s="12" t="s">
        <v>1671</v>
      </c>
      <c r="S426" s="12" t="s">
        <v>1733</v>
      </c>
      <c r="T426" s="12" t="s">
        <v>2031</v>
      </c>
    </row>
    <row r="427" spans="1:20" x14ac:dyDescent="0.25">
      <c r="A427" s="12" t="s">
        <v>2</v>
      </c>
      <c r="B427" s="12" t="s">
        <v>721</v>
      </c>
      <c r="C427" s="12" t="s">
        <v>483</v>
      </c>
      <c r="D427" s="12" t="s">
        <v>6</v>
      </c>
      <c r="E427" s="12" t="s">
        <v>10</v>
      </c>
      <c r="F427" s="12" t="s">
        <v>140</v>
      </c>
      <c r="G427" s="12" t="s">
        <v>393</v>
      </c>
      <c r="H427" s="12" t="s">
        <v>398</v>
      </c>
      <c r="I427" s="12" t="s">
        <v>196</v>
      </c>
      <c r="J427" s="12" t="s">
        <v>327</v>
      </c>
      <c r="K427" s="12" t="s">
        <v>81</v>
      </c>
      <c r="L427" s="12" t="s">
        <v>2717</v>
      </c>
      <c r="M427" s="12" t="s">
        <v>2718</v>
      </c>
      <c r="N427" s="12" t="s">
        <v>2737</v>
      </c>
      <c r="O427" s="12" t="s">
        <v>2738</v>
      </c>
      <c r="P427" s="12" t="s">
        <v>1652</v>
      </c>
      <c r="Q427" s="12" t="s">
        <v>1665</v>
      </c>
      <c r="R427" s="12" t="s">
        <v>1671</v>
      </c>
      <c r="S427" s="12" t="s">
        <v>1732</v>
      </c>
      <c r="T427" s="12" t="s">
        <v>2032</v>
      </c>
    </row>
    <row r="428" spans="1:20" x14ac:dyDescent="0.25">
      <c r="A428" s="12" t="s">
        <v>2</v>
      </c>
      <c r="B428" s="12" t="s">
        <v>698</v>
      </c>
      <c r="C428" s="12" t="s">
        <v>458</v>
      </c>
      <c r="D428" s="12" t="s">
        <v>4</v>
      </c>
      <c r="E428" s="12" t="s">
        <v>15</v>
      </c>
      <c r="F428" s="12" t="s">
        <v>140</v>
      </c>
      <c r="G428" s="12" t="s">
        <v>393</v>
      </c>
      <c r="H428" s="12" t="s">
        <v>398</v>
      </c>
      <c r="I428" s="12" t="s">
        <v>181</v>
      </c>
      <c r="J428" s="12" t="s">
        <v>315</v>
      </c>
      <c r="K428" s="12" t="s">
        <v>64</v>
      </c>
      <c r="L428" s="12" t="s">
        <v>2721</v>
      </c>
      <c r="M428" s="12" t="s">
        <v>2722</v>
      </c>
      <c r="N428" s="12" t="s">
        <v>2737</v>
      </c>
      <c r="O428" s="12" t="s">
        <v>2738</v>
      </c>
      <c r="P428" s="12" t="s">
        <v>1652</v>
      </c>
      <c r="Q428" s="12" t="s">
        <v>1661</v>
      </c>
      <c r="R428" s="12" t="s">
        <v>1671</v>
      </c>
      <c r="S428" s="12" t="s">
        <v>1733</v>
      </c>
      <c r="T428" s="12" t="s">
        <v>2033</v>
      </c>
    </row>
    <row r="429" spans="1:20" x14ac:dyDescent="0.25">
      <c r="A429" s="12" t="s">
        <v>2</v>
      </c>
      <c r="B429" s="12" t="s">
        <v>724</v>
      </c>
      <c r="C429" s="12" t="s">
        <v>486</v>
      </c>
      <c r="D429" s="12" t="s">
        <v>6</v>
      </c>
      <c r="E429" s="12" t="s">
        <v>10</v>
      </c>
      <c r="F429" s="12" t="s">
        <v>140</v>
      </c>
      <c r="G429" s="12" t="s">
        <v>395</v>
      </c>
      <c r="H429" s="12" t="s">
        <v>397</v>
      </c>
      <c r="I429" s="12" t="s">
        <v>198</v>
      </c>
      <c r="J429" s="12" t="s">
        <v>329</v>
      </c>
      <c r="K429" s="12" t="s">
        <v>19</v>
      </c>
      <c r="L429" s="12" t="s">
        <v>2717</v>
      </c>
      <c r="M429" s="12" t="s">
        <v>2718</v>
      </c>
      <c r="N429" s="12" t="s">
        <v>2737</v>
      </c>
      <c r="O429" s="12" t="s">
        <v>2738</v>
      </c>
      <c r="P429" s="12" t="s">
        <v>1652</v>
      </c>
      <c r="Q429" s="12" t="s">
        <v>1665</v>
      </c>
      <c r="R429" s="12" t="s">
        <v>1671</v>
      </c>
      <c r="S429" s="12" t="s">
        <v>1732</v>
      </c>
      <c r="T429" s="12" t="s">
        <v>2034</v>
      </c>
    </row>
    <row r="430" spans="1:20" x14ac:dyDescent="0.25">
      <c r="A430" s="12" t="s">
        <v>2</v>
      </c>
      <c r="B430" s="12" t="s">
        <v>700</v>
      </c>
      <c r="C430" s="12" t="s">
        <v>460</v>
      </c>
      <c r="D430" s="12" t="s">
        <v>4</v>
      </c>
      <c r="E430" s="12" t="s">
        <v>15</v>
      </c>
      <c r="F430" s="12" t="s">
        <v>141</v>
      </c>
      <c r="G430" s="12" t="s">
        <v>395</v>
      </c>
      <c r="H430" s="12" t="s">
        <v>398</v>
      </c>
      <c r="I430" s="12" t="s">
        <v>183</v>
      </c>
      <c r="J430" s="12" t="s">
        <v>316</v>
      </c>
      <c r="K430" s="12" t="s">
        <v>66</v>
      </c>
      <c r="L430" s="12" t="s">
        <v>2721</v>
      </c>
      <c r="M430" s="12" t="s">
        <v>2722</v>
      </c>
      <c r="N430" s="12" t="s">
        <v>2737</v>
      </c>
      <c r="O430" s="12" t="s">
        <v>2738</v>
      </c>
      <c r="P430" s="12" t="s">
        <v>1652</v>
      </c>
      <c r="Q430" s="12" t="s">
        <v>1661</v>
      </c>
      <c r="R430" s="12" t="s">
        <v>1671</v>
      </c>
      <c r="S430" s="12" t="s">
        <v>1733</v>
      </c>
      <c r="T430" s="12" t="s">
        <v>2035</v>
      </c>
    </row>
    <row r="431" spans="1:20" x14ac:dyDescent="0.25">
      <c r="A431" s="12" t="s">
        <v>2</v>
      </c>
      <c r="B431" s="12" t="s">
        <v>749</v>
      </c>
      <c r="C431" s="12" t="s">
        <v>513</v>
      </c>
      <c r="D431" s="12" t="s">
        <v>6</v>
      </c>
      <c r="E431" s="12" t="s">
        <v>11</v>
      </c>
      <c r="F431" s="12" t="s">
        <v>141</v>
      </c>
      <c r="G431" s="12" t="s">
        <v>395</v>
      </c>
      <c r="H431" s="12" t="s">
        <v>398</v>
      </c>
      <c r="I431" s="12" t="s">
        <v>215</v>
      </c>
      <c r="J431" s="12" t="s">
        <v>128</v>
      </c>
      <c r="K431" s="12" t="s">
        <v>66</v>
      </c>
      <c r="L431" s="12" t="s">
        <v>2721</v>
      </c>
      <c r="M431" s="12" t="s">
        <v>2722</v>
      </c>
      <c r="N431" s="12" t="s">
        <v>2737</v>
      </c>
      <c r="O431" s="12" t="s">
        <v>2738</v>
      </c>
      <c r="P431" s="12" t="s">
        <v>1652</v>
      </c>
      <c r="Q431" s="12" t="s">
        <v>1663</v>
      </c>
      <c r="R431" s="12" t="s">
        <v>1671</v>
      </c>
      <c r="S431" s="12" t="s">
        <v>1733</v>
      </c>
      <c r="T431" s="12" t="s">
        <v>2036</v>
      </c>
    </row>
    <row r="432" spans="1:20" x14ac:dyDescent="0.25">
      <c r="A432" s="12" t="s">
        <v>2</v>
      </c>
      <c r="B432" s="12" t="s">
        <v>796</v>
      </c>
      <c r="C432" s="12" t="s">
        <v>565</v>
      </c>
      <c r="D432" s="12" t="s">
        <v>7</v>
      </c>
      <c r="E432" s="12" t="s">
        <v>11</v>
      </c>
      <c r="F432" s="12" t="s">
        <v>141</v>
      </c>
      <c r="G432" s="12" t="s">
        <v>395</v>
      </c>
      <c r="H432" s="12" t="s">
        <v>397</v>
      </c>
      <c r="I432" s="12" t="s">
        <v>19</v>
      </c>
      <c r="J432" s="12" t="s">
        <v>358</v>
      </c>
      <c r="K432" s="12" t="s">
        <v>111</v>
      </c>
      <c r="L432" s="12" t="s">
        <v>2723</v>
      </c>
      <c r="M432" s="12" t="s">
        <v>2724</v>
      </c>
      <c r="N432" s="12" t="s">
        <v>2739</v>
      </c>
      <c r="O432" s="12" t="s">
        <v>2740</v>
      </c>
      <c r="P432" s="12" t="s">
        <v>1652</v>
      </c>
      <c r="Q432" s="12" t="s">
        <v>1663</v>
      </c>
      <c r="R432" s="12" t="s">
        <v>1671</v>
      </c>
      <c r="S432" s="12" t="s">
        <v>1734</v>
      </c>
      <c r="T432" s="12" t="s">
        <v>2037</v>
      </c>
    </row>
    <row r="433" spans="1:20" x14ac:dyDescent="0.25">
      <c r="A433" s="12" t="s">
        <v>2</v>
      </c>
      <c r="B433" s="12" t="s">
        <v>674</v>
      </c>
      <c r="C433" s="12" t="s">
        <v>434</v>
      </c>
      <c r="D433" s="12" t="s">
        <v>4</v>
      </c>
      <c r="E433" s="12" t="s">
        <v>13</v>
      </c>
      <c r="F433" s="12" t="s">
        <v>141</v>
      </c>
      <c r="G433" s="12" t="s">
        <v>393</v>
      </c>
      <c r="H433" s="12" t="s">
        <v>397</v>
      </c>
      <c r="I433" s="12" t="s">
        <v>168</v>
      </c>
      <c r="J433" s="12" t="s">
        <v>297</v>
      </c>
      <c r="K433" s="12" t="s">
        <v>49</v>
      </c>
      <c r="L433" s="12" t="s">
        <v>2727</v>
      </c>
      <c r="M433" s="12" t="s">
        <v>2728</v>
      </c>
      <c r="N433" s="12" t="s">
        <v>2739</v>
      </c>
      <c r="O433" s="12" t="s">
        <v>2740</v>
      </c>
      <c r="P433" s="12" t="s">
        <v>1652</v>
      </c>
      <c r="Q433" s="12" t="s">
        <v>1666</v>
      </c>
      <c r="R433" s="12" t="s">
        <v>1671</v>
      </c>
      <c r="S433" s="12" t="s">
        <v>1735</v>
      </c>
      <c r="T433" s="12" t="s">
        <v>2038</v>
      </c>
    </row>
    <row r="434" spans="1:20" x14ac:dyDescent="0.25">
      <c r="A434" s="12" t="s">
        <v>2</v>
      </c>
      <c r="B434" s="12" t="s">
        <v>827</v>
      </c>
      <c r="C434" s="12" t="s">
        <v>604</v>
      </c>
      <c r="D434" s="12" t="s">
        <v>7</v>
      </c>
      <c r="E434" s="12" t="s">
        <v>15</v>
      </c>
      <c r="F434" s="12" t="s">
        <v>141</v>
      </c>
      <c r="G434" s="12" t="s">
        <v>393</v>
      </c>
      <c r="H434" s="12" t="s">
        <v>397</v>
      </c>
      <c r="I434" s="12" t="s">
        <v>168</v>
      </c>
      <c r="J434" s="12" t="s">
        <v>373</v>
      </c>
      <c r="K434" s="12" t="s">
        <v>125</v>
      </c>
      <c r="L434" s="12" t="s">
        <v>2727</v>
      </c>
      <c r="M434" s="12" t="s">
        <v>2728</v>
      </c>
      <c r="N434" s="12" t="s">
        <v>2739</v>
      </c>
      <c r="O434" s="12" t="s">
        <v>2740</v>
      </c>
      <c r="P434" s="12" t="s">
        <v>1652</v>
      </c>
      <c r="Q434" s="12" t="s">
        <v>1661</v>
      </c>
      <c r="R434" s="12" t="s">
        <v>1671</v>
      </c>
      <c r="S434" s="12" t="s">
        <v>1735</v>
      </c>
      <c r="T434" s="12" t="s">
        <v>2039</v>
      </c>
    </row>
    <row r="435" spans="1:20" x14ac:dyDescent="0.25">
      <c r="A435" s="12" t="s">
        <v>2</v>
      </c>
      <c r="B435" s="12" t="s">
        <v>676</v>
      </c>
      <c r="C435" s="12" t="s">
        <v>436</v>
      </c>
      <c r="D435" s="12" t="s">
        <v>4</v>
      </c>
      <c r="E435" s="12" t="s">
        <v>14</v>
      </c>
      <c r="F435" s="12" t="s">
        <v>141</v>
      </c>
      <c r="G435" s="12" t="s">
        <v>393</v>
      </c>
      <c r="H435" s="12" t="s">
        <v>398</v>
      </c>
      <c r="I435" s="12" t="s">
        <v>169</v>
      </c>
      <c r="J435" s="12" t="s">
        <v>299</v>
      </c>
      <c r="K435" s="12" t="s">
        <v>51</v>
      </c>
      <c r="L435" s="12" t="s">
        <v>2717</v>
      </c>
      <c r="M435" s="12" t="s">
        <v>2718</v>
      </c>
      <c r="N435" s="12" t="s">
        <v>2739</v>
      </c>
      <c r="O435" s="12" t="s">
        <v>2740</v>
      </c>
      <c r="P435" s="12" t="s">
        <v>1652</v>
      </c>
      <c r="Q435" s="12" t="s">
        <v>1668</v>
      </c>
      <c r="R435" s="12" t="s">
        <v>1671</v>
      </c>
      <c r="S435" s="12" t="s">
        <v>1732</v>
      </c>
      <c r="T435" s="12" t="s">
        <v>2034</v>
      </c>
    </row>
    <row r="436" spans="1:20" x14ac:dyDescent="0.25">
      <c r="A436" s="12" t="s">
        <v>2</v>
      </c>
      <c r="B436" s="12" t="s">
        <v>790</v>
      </c>
      <c r="C436" s="12" t="s">
        <v>559</v>
      </c>
      <c r="D436" s="12" t="s">
        <v>7</v>
      </c>
      <c r="E436" s="12" t="s">
        <v>10</v>
      </c>
      <c r="F436" s="12" t="s">
        <v>141</v>
      </c>
      <c r="G436" s="12" t="s">
        <v>393</v>
      </c>
      <c r="H436" s="12" t="s">
        <v>397</v>
      </c>
      <c r="I436" s="12" t="s">
        <v>241</v>
      </c>
      <c r="J436" s="12" t="s">
        <v>24</v>
      </c>
      <c r="K436" s="12" t="s">
        <v>62</v>
      </c>
      <c r="L436" s="12" t="s">
        <v>2727</v>
      </c>
      <c r="M436" s="12" t="s">
        <v>2728</v>
      </c>
      <c r="N436" s="12" t="s">
        <v>2739</v>
      </c>
      <c r="O436" s="12" t="s">
        <v>2740</v>
      </c>
      <c r="P436" s="12" t="s">
        <v>1652</v>
      </c>
      <c r="Q436" s="12" t="s">
        <v>1665</v>
      </c>
      <c r="R436" s="12" t="s">
        <v>1671</v>
      </c>
      <c r="S436" s="12" t="s">
        <v>1735</v>
      </c>
      <c r="T436" s="12" t="s">
        <v>2040</v>
      </c>
    </row>
    <row r="437" spans="1:20" x14ac:dyDescent="0.25">
      <c r="A437" s="12" t="s">
        <v>2</v>
      </c>
      <c r="B437" s="12" t="s">
        <v>795</v>
      </c>
      <c r="C437" s="12" t="s">
        <v>564</v>
      </c>
      <c r="D437" s="12" t="s">
        <v>7</v>
      </c>
      <c r="E437" s="12" t="s">
        <v>11</v>
      </c>
      <c r="F437" s="12" t="s">
        <v>141</v>
      </c>
      <c r="G437" s="12" t="s">
        <v>395</v>
      </c>
      <c r="H437" s="12" t="s">
        <v>398</v>
      </c>
      <c r="I437" s="12" t="s">
        <v>78</v>
      </c>
      <c r="J437" s="12" t="s">
        <v>357</v>
      </c>
      <c r="K437" s="12" t="s">
        <v>118</v>
      </c>
      <c r="L437" s="12" t="s">
        <v>2723</v>
      </c>
      <c r="M437" s="12" t="s">
        <v>2724</v>
      </c>
      <c r="N437" s="12" t="s">
        <v>2739</v>
      </c>
      <c r="O437" s="12" t="s">
        <v>2740</v>
      </c>
      <c r="P437" s="12" t="s">
        <v>1652</v>
      </c>
      <c r="Q437" s="12" t="s">
        <v>1663</v>
      </c>
      <c r="R437" s="12" t="s">
        <v>1671</v>
      </c>
      <c r="S437" s="12" t="s">
        <v>1734</v>
      </c>
      <c r="T437" s="12" t="s">
        <v>2041</v>
      </c>
    </row>
    <row r="438" spans="1:20" x14ac:dyDescent="0.25">
      <c r="A438" s="12" t="s">
        <v>2</v>
      </c>
      <c r="B438" s="12" t="s">
        <v>669</v>
      </c>
      <c r="C438" s="12" t="s">
        <v>429</v>
      </c>
      <c r="D438" s="12" t="s">
        <v>4</v>
      </c>
      <c r="E438" s="12" t="s">
        <v>13</v>
      </c>
      <c r="F438" s="12" t="s">
        <v>141</v>
      </c>
      <c r="G438" s="12" t="s">
        <v>393</v>
      </c>
      <c r="H438" s="12" t="s">
        <v>398</v>
      </c>
      <c r="I438" s="12" t="s">
        <v>164</v>
      </c>
      <c r="J438" s="12" t="s">
        <v>293</v>
      </c>
      <c r="K438" s="12" t="s">
        <v>45</v>
      </c>
      <c r="L438" s="12" t="s">
        <v>2721</v>
      </c>
      <c r="M438" s="12" t="s">
        <v>2722</v>
      </c>
      <c r="N438" s="12" t="s">
        <v>2739</v>
      </c>
      <c r="O438" s="12" t="s">
        <v>2740</v>
      </c>
      <c r="P438" s="12" t="s">
        <v>1652</v>
      </c>
      <c r="Q438" s="12" t="s">
        <v>1666</v>
      </c>
      <c r="R438" s="12" t="s">
        <v>1671</v>
      </c>
      <c r="S438" s="12" t="s">
        <v>1733</v>
      </c>
      <c r="T438" s="12" t="s">
        <v>2042</v>
      </c>
    </row>
    <row r="439" spans="1:20" x14ac:dyDescent="0.25">
      <c r="A439" s="12" t="s">
        <v>2</v>
      </c>
      <c r="B439" s="12" t="s">
        <v>792</v>
      </c>
      <c r="C439" s="12" t="s">
        <v>561</v>
      </c>
      <c r="D439" s="12" t="s">
        <v>7</v>
      </c>
      <c r="E439" s="12" t="s">
        <v>10</v>
      </c>
      <c r="F439" s="12" t="s">
        <v>141</v>
      </c>
      <c r="G439" s="12" t="s">
        <v>393</v>
      </c>
      <c r="H439" s="12" t="s">
        <v>397</v>
      </c>
      <c r="I439" s="12" t="s">
        <v>243</v>
      </c>
      <c r="J439" s="12" t="s">
        <v>222</v>
      </c>
      <c r="K439" s="12" t="s">
        <v>97</v>
      </c>
      <c r="L439" s="12" t="s">
        <v>2727</v>
      </c>
      <c r="M439" s="12" t="s">
        <v>2728</v>
      </c>
      <c r="N439" s="12" t="s">
        <v>2739</v>
      </c>
      <c r="O439" s="12" t="s">
        <v>2740</v>
      </c>
      <c r="P439" s="12" t="s">
        <v>1652</v>
      </c>
      <c r="Q439" s="12" t="s">
        <v>1665</v>
      </c>
      <c r="R439" s="12" t="s">
        <v>1671</v>
      </c>
      <c r="S439" s="12" t="s">
        <v>1735</v>
      </c>
      <c r="T439" s="12" t="s">
        <v>2040</v>
      </c>
    </row>
    <row r="440" spans="1:20" x14ac:dyDescent="0.25">
      <c r="A440" s="12" t="s">
        <v>2</v>
      </c>
      <c r="B440" s="12" t="s">
        <v>771</v>
      </c>
      <c r="C440" s="12" t="s">
        <v>536</v>
      </c>
      <c r="D440" s="12" t="s">
        <v>6</v>
      </c>
      <c r="E440" s="12" t="s">
        <v>15</v>
      </c>
      <c r="F440" s="12" t="s">
        <v>140</v>
      </c>
      <c r="G440" s="12" t="s">
        <v>393</v>
      </c>
      <c r="H440" s="12" t="s">
        <v>398</v>
      </c>
      <c r="I440" s="12" t="s">
        <v>154</v>
      </c>
      <c r="J440" s="12" t="s">
        <v>322</v>
      </c>
      <c r="K440" s="12" t="s">
        <v>33</v>
      </c>
      <c r="L440" s="12" t="s">
        <v>2721</v>
      </c>
      <c r="M440" s="12" t="s">
        <v>2722</v>
      </c>
      <c r="N440" s="12" t="s">
        <v>2741</v>
      </c>
      <c r="O440" s="12" t="s">
        <v>2742</v>
      </c>
      <c r="P440" s="12" t="s">
        <v>1652</v>
      </c>
      <c r="Q440" s="12" t="s">
        <v>1661</v>
      </c>
      <c r="R440" s="12" t="s">
        <v>1671</v>
      </c>
      <c r="S440" s="12" t="s">
        <v>1733</v>
      </c>
      <c r="T440" s="12" t="s">
        <v>2043</v>
      </c>
    </row>
    <row r="441" spans="1:20" x14ac:dyDescent="0.25">
      <c r="A441" s="12" t="s">
        <v>2</v>
      </c>
      <c r="B441" s="12" t="s">
        <v>712</v>
      </c>
      <c r="C441" s="12" t="s">
        <v>472</v>
      </c>
      <c r="D441" s="12" t="s">
        <v>6</v>
      </c>
      <c r="E441" s="12" t="s">
        <v>9</v>
      </c>
      <c r="F441" s="12" t="s">
        <v>140</v>
      </c>
      <c r="G441" s="12" t="s">
        <v>393</v>
      </c>
      <c r="H441" s="12" t="s">
        <v>397</v>
      </c>
      <c r="I441" s="12" t="s">
        <v>54</v>
      </c>
      <c r="J441" s="12" t="s">
        <v>295</v>
      </c>
      <c r="K441" s="12" t="s">
        <v>74</v>
      </c>
      <c r="L441" s="12" t="s">
        <v>2717</v>
      </c>
      <c r="M441" s="12" t="s">
        <v>2718</v>
      </c>
      <c r="N441" s="12" t="s">
        <v>2741</v>
      </c>
      <c r="O441" s="12" t="s">
        <v>2742</v>
      </c>
      <c r="P441" s="12" t="s">
        <v>1652</v>
      </c>
      <c r="Q441" s="12" t="s">
        <v>1662</v>
      </c>
      <c r="R441" s="12" t="s">
        <v>1671</v>
      </c>
      <c r="S441" s="12" t="s">
        <v>1732</v>
      </c>
      <c r="T441" s="12" t="s">
        <v>2044</v>
      </c>
    </row>
    <row r="442" spans="1:20" x14ac:dyDescent="0.25">
      <c r="A442" s="12" t="s">
        <v>2</v>
      </c>
      <c r="B442" s="12" t="s">
        <v>747</v>
      </c>
      <c r="C442" s="12" t="s">
        <v>511</v>
      </c>
      <c r="D442" s="12" t="s">
        <v>6</v>
      </c>
      <c r="E442" s="12" t="s">
        <v>11</v>
      </c>
      <c r="F442" s="12" t="s">
        <v>140</v>
      </c>
      <c r="G442" s="12" t="s">
        <v>393</v>
      </c>
      <c r="H442" s="12" t="s">
        <v>398</v>
      </c>
      <c r="I442" s="12" t="s">
        <v>213</v>
      </c>
      <c r="J442" s="12" t="s">
        <v>68</v>
      </c>
      <c r="K442" s="12" t="s">
        <v>98</v>
      </c>
      <c r="L442" s="12" t="s">
        <v>2727</v>
      </c>
      <c r="M442" s="12" t="s">
        <v>2728</v>
      </c>
      <c r="N442" s="12" t="s">
        <v>2741</v>
      </c>
      <c r="O442" s="12" t="s">
        <v>2742</v>
      </c>
      <c r="P442" s="12" t="s">
        <v>1652</v>
      </c>
      <c r="Q442" s="12" t="s">
        <v>1663</v>
      </c>
      <c r="R442" s="12" t="s">
        <v>1671</v>
      </c>
      <c r="S442" s="12" t="s">
        <v>1735</v>
      </c>
      <c r="T442" s="12" t="s">
        <v>2045</v>
      </c>
    </row>
    <row r="443" spans="1:20" x14ac:dyDescent="0.25">
      <c r="A443" s="12" t="s">
        <v>2</v>
      </c>
      <c r="B443" s="12" t="s">
        <v>748</v>
      </c>
      <c r="C443" s="12" t="s">
        <v>512</v>
      </c>
      <c r="D443" s="12" t="s">
        <v>6</v>
      </c>
      <c r="E443" s="12" t="s">
        <v>11</v>
      </c>
      <c r="F443" s="12" t="s">
        <v>140</v>
      </c>
      <c r="G443" s="12" t="s">
        <v>393</v>
      </c>
      <c r="H443" s="12" t="s">
        <v>397</v>
      </c>
      <c r="I443" s="12" t="s">
        <v>214</v>
      </c>
      <c r="J443" s="12" t="s">
        <v>82</v>
      </c>
      <c r="K443" s="12" t="s">
        <v>54</v>
      </c>
      <c r="L443" s="12" t="s">
        <v>2725</v>
      </c>
      <c r="M443" s="12" t="s">
        <v>2726</v>
      </c>
      <c r="N443" s="12" t="s">
        <v>2741</v>
      </c>
      <c r="O443" s="12" t="s">
        <v>2742</v>
      </c>
      <c r="P443" s="12" t="s">
        <v>1652</v>
      </c>
      <c r="Q443" s="12" t="s">
        <v>1663</v>
      </c>
      <c r="R443" s="12" t="s">
        <v>1671</v>
      </c>
      <c r="S443" s="12" t="s">
        <v>1326</v>
      </c>
      <c r="T443" s="12" t="s">
        <v>2023</v>
      </c>
    </row>
    <row r="444" spans="1:20" x14ac:dyDescent="0.25">
      <c r="A444" s="12" t="s">
        <v>2</v>
      </c>
      <c r="B444" s="12" t="s">
        <v>805</v>
      </c>
      <c r="C444" s="12" t="s">
        <v>577</v>
      </c>
      <c r="D444" s="12" t="s">
        <v>7</v>
      </c>
      <c r="E444" s="12" t="s">
        <v>13</v>
      </c>
      <c r="F444" s="12" t="s">
        <v>140</v>
      </c>
      <c r="G444" s="12" t="s">
        <v>395</v>
      </c>
      <c r="H444" s="12" t="s">
        <v>397</v>
      </c>
      <c r="I444" s="12" t="s">
        <v>151</v>
      </c>
      <c r="J444" s="12" t="s">
        <v>365</v>
      </c>
      <c r="K444" s="12" t="s">
        <v>120</v>
      </c>
      <c r="L444" s="12" t="s">
        <v>2717</v>
      </c>
      <c r="M444" s="12" t="s">
        <v>2718</v>
      </c>
      <c r="N444" s="12" t="s">
        <v>2741</v>
      </c>
      <c r="O444" s="12" t="s">
        <v>2742</v>
      </c>
      <c r="P444" s="12" t="s">
        <v>1652</v>
      </c>
      <c r="Q444" s="12" t="s">
        <v>1666</v>
      </c>
      <c r="R444" s="12" t="s">
        <v>1671</v>
      </c>
      <c r="S444" s="12" t="s">
        <v>1732</v>
      </c>
      <c r="T444" s="12" t="s">
        <v>2046</v>
      </c>
    </row>
    <row r="445" spans="1:20" x14ac:dyDescent="0.25">
      <c r="A445" s="12" t="s">
        <v>2</v>
      </c>
      <c r="B445" s="12" t="s">
        <v>811</v>
      </c>
      <c r="C445" s="12" t="s">
        <v>585</v>
      </c>
      <c r="D445" s="12" t="s">
        <v>7</v>
      </c>
      <c r="E445" s="12" t="s">
        <v>13</v>
      </c>
      <c r="F445" s="12" t="s">
        <v>140</v>
      </c>
      <c r="G445" s="12" t="s">
        <v>393</v>
      </c>
      <c r="H445" s="12" t="s">
        <v>397</v>
      </c>
      <c r="I445" s="12" t="s">
        <v>247</v>
      </c>
      <c r="J445" s="12" t="s">
        <v>339</v>
      </c>
      <c r="K445" s="12" t="s">
        <v>22</v>
      </c>
      <c r="L445" s="12" t="s">
        <v>2727</v>
      </c>
      <c r="M445" s="12" t="s">
        <v>2728</v>
      </c>
      <c r="N445" s="12" t="s">
        <v>2741</v>
      </c>
      <c r="O445" s="12" t="s">
        <v>2742</v>
      </c>
      <c r="P445" s="12" t="s">
        <v>1652</v>
      </c>
      <c r="Q445" s="12" t="s">
        <v>1666</v>
      </c>
      <c r="R445" s="12" t="s">
        <v>1671</v>
      </c>
      <c r="S445" s="12" t="s">
        <v>1735</v>
      </c>
      <c r="T445" s="12" t="s">
        <v>2047</v>
      </c>
    </row>
    <row r="446" spans="1:20" x14ac:dyDescent="0.25">
      <c r="A446" s="12" t="s">
        <v>2</v>
      </c>
      <c r="B446" s="12" t="s">
        <v>683</v>
      </c>
      <c r="C446" s="12" t="s">
        <v>443</v>
      </c>
      <c r="D446" s="12" t="s">
        <v>4</v>
      </c>
      <c r="E446" s="12" t="s">
        <v>14</v>
      </c>
      <c r="F446" s="12" t="s">
        <v>140</v>
      </c>
      <c r="G446" s="12" t="s">
        <v>393</v>
      </c>
      <c r="H446" s="12" t="s">
        <v>397</v>
      </c>
      <c r="I446" s="12" t="s">
        <v>174</v>
      </c>
      <c r="J446" s="12" t="s">
        <v>79</v>
      </c>
      <c r="K446" s="12" t="s">
        <v>54</v>
      </c>
      <c r="L446" s="12" t="s">
        <v>2725</v>
      </c>
      <c r="M446" s="12" t="s">
        <v>2726</v>
      </c>
      <c r="N446" s="12" t="s">
        <v>2741</v>
      </c>
      <c r="O446" s="12" t="s">
        <v>2742</v>
      </c>
      <c r="P446" s="12" t="s">
        <v>1652</v>
      </c>
      <c r="Q446" s="12" t="s">
        <v>1668</v>
      </c>
      <c r="R446" s="12" t="s">
        <v>1671</v>
      </c>
      <c r="S446" s="12" t="s">
        <v>1326</v>
      </c>
      <c r="T446" s="12" t="s">
        <v>825</v>
      </c>
    </row>
    <row r="447" spans="1:20" x14ac:dyDescent="0.25">
      <c r="A447" s="12" t="s">
        <v>2</v>
      </c>
      <c r="B447" s="12" t="s">
        <v>679</v>
      </c>
      <c r="C447" s="12" t="s">
        <v>439</v>
      </c>
      <c r="D447" s="12" t="s">
        <v>4</v>
      </c>
      <c r="E447" s="12" t="s">
        <v>14</v>
      </c>
      <c r="F447" s="12" t="s">
        <v>140</v>
      </c>
      <c r="G447" s="12" t="s">
        <v>393</v>
      </c>
      <c r="H447" s="12" t="s">
        <v>398</v>
      </c>
      <c r="I447" s="12" t="s">
        <v>171</v>
      </c>
      <c r="J447" s="12" t="s">
        <v>282</v>
      </c>
      <c r="K447" s="12" t="s">
        <v>52</v>
      </c>
      <c r="L447" s="12" t="s">
        <v>2721</v>
      </c>
      <c r="M447" s="12" t="s">
        <v>2722</v>
      </c>
      <c r="N447" s="12" t="s">
        <v>2741</v>
      </c>
      <c r="O447" s="12" t="s">
        <v>2742</v>
      </c>
      <c r="P447" s="12" t="s">
        <v>1652</v>
      </c>
      <c r="Q447" s="12" t="s">
        <v>1668</v>
      </c>
      <c r="R447" s="12" t="s">
        <v>1671</v>
      </c>
      <c r="S447" s="12" t="s">
        <v>1733</v>
      </c>
      <c r="T447" s="12" t="s">
        <v>645</v>
      </c>
    </row>
    <row r="448" spans="1:20" x14ac:dyDescent="0.25">
      <c r="A448" s="12" t="s">
        <v>2</v>
      </c>
      <c r="B448" s="12" t="s">
        <v>399</v>
      </c>
      <c r="C448" s="12" t="s">
        <v>556</v>
      </c>
      <c r="D448" s="12" t="s">
        <v>7</v>
      </c>
      <c r="E448" s="12" t="s">
        <v>10</v>
      </c>
      <c r="F448" s="12" t="s">
        <v>140</v>
      </c>
      <c r="G448" s="12" t="s">
        <v>393</v>
      </c>
      <c r="H448" s="12" t="s">
        <v>397</v>
      </c>
      <c r="I448" s="12" t="s">
        <v>238</v>
      </c>
      <c r="J448" s="12" t="s">
        <v>71</v>
      </c>
      <c r="K448" s="12" t="s">
        <v>95</v>
      </c>
      <c r="L448" s="12" t="s">
        <v>2727</v>
      </c>
      <c r="M448" s="12" t="s">
        <v>2728</v>
      </c>
      <c r="N448" s="12" t="s">
        <v>2741</v>
      </c>
      <c r="O448" s="12" t="s">
        <v>2742</v>
      </c>
      <c r="P448" s="12" t="s">
        <v>1652</v>
      </c>
      <c r="Q448" s="12" t="s">
        <v>1665</v>
      </c>
      <c r="R448" s="12" t="s">
        <v>1671</v>
      </c>
      <c r="S448" s="12" t="s">
        <v>1735</v>
      </c>
      <c r="T448" s="12" t="s">
        <v>2048</v>
      </c>
    </row>
    <row r="449" spans="1:20" x14ac:dyDescent="0.25">
      <c r="A449" s="12" t="s">
        <v>2</v>
      </c>
      <c r="B449" s="12" t="s">
        <v>804</v>
      </c>
      <c r="C449" s="12" t="s">
        <v>575</v>
      </c>
      <c r="D449" s="12" t="s">
        <v>7</v>
      </c>
      <c r="E449" s="12" t="s">
        <v>12</v>
      </c>
      <c r="F449" s="12" t="s">
        <v>140</v>
      </c>
      <c r="G449" s="12" t="s">
        <v>393</v>
      </c>
      <c r="H449" s="12" t="s">
        <v>397</v>
      </c>
      <c r="I449" s="12" t="s">
        <v>174</v>
      </c>
      <c r="J449" s="12" t="s">
        <v>51</v>
      </c>
      <c r="K449" s="12" t="s">
        <v>64</v>
      </c>
      <c r="L449" s="12" t="s">
        <v>2725</v>
      </c>
      <c r="M449" s="12" t="s">
        <v>2726</v>
      </c>
      <c r="N449" s="12" t="s">
        <v>2741</v>
      </c>
      <c r="O449" s="12" t="s">
        <v>2742</v>
      </c>
      <c r="P449" s="12" t="s">
        <v>1652</v>
      </c>
      <c r="Q449" s="12" t="s">
        <v>1667</v>
      </c>
      <c r="R449" s="12" t="s">
        <v>1671</v>
      </c>
      <c r="S449" s="12" t="s">
        <v>1326</v>
      </c>
      <c r="T449" s="12" t="s">
        <v>2049</v>
      </c>
    </row>
    <row r="450" spans="1:20" x14ac:dyDescent="0.25">
      <c r="A450" s="12" t="s">
        <v>2</v>
      </c>
      <c r="B450" s="12" t="s">
        <v>814</v>
      </c>
      <c r="C450" s="12" t="s">
        <v>588</v>
      </c>
      <c r="D450" s="12" t="s">
        <v>7</v>
      </c>
      <c r="E450" s="12" t="s">
        <v>13</v>
      </c>
      <c r="F450" s="12" t="s">
        <v>142</v>
      </c>
      <c r="G450" s="12" t="s">
        <v>395</v>
      </c>
      <c r="H450" s="12" t="s">
        <v>398</v>
      </c>
      <c r="I450" s="12" t="s">
        <v>255</v>
      </c>
      <c r="J450" s="12" t="s">
        <v>368</v>
      </c>
      <c r="K450" s="12" t="s">
        <v>122</v>
      </c>
      <c r="L450" s="12" t="s">
        <v>2727</v>
      </c>
      <c r="M450" s="12" t="s">
        <v>2743</v>
      </c>
      <c r="N450" s="12" t="s">
        <v>2744</v>
      </c>
      <c r="O450" s="12" t="s">
        <v>2745</v>
      </c>
      <c r="P450" s="12" t="s">
        <v>1652</v>
      </c>
      <c r="Q450" s="12" t="s">
        <v>1666</v>
      </c>
      <c r="R450" s="12" t="s">
        <v>1671</v>
      </c>
      <c r="S450" s="12" t="s">
        <v>1737</v>
      </c>
      <c r="T450" s="12" t="s">
        <v>2050</v>
      </c>
    </row>
    <row r="451" spans="1:20" x14ac:dyDescent="0.25">
      <c r="A451" s="12" t="s">
        <v>2</v>
      </c>
      <c r="B451" s="12" t="s">
        <v>398</v>
      </c>
      <c r="C451" s="12" t="s">
        <v>601</v>
      </c>
      <c r="D451" s="12" t="s">
        <v>7</v>
      </c>
      <c r="E451" s="12" t="s">
        <v>15</v>
      </c>
      <c r="F451" s="12" t="s">
        <v>142</v>
      </c>
      <c r="G451" s="12" t="s">
        <v>395</v>
      </c>
      <c r="H451" s="12" t="s">
        <v>398</v>
      </c>
      <c r="I451" s="12" t="s">
        <v>260</v>
      </c>
      <c r="J451" s="12" t="s">
        <v>101</v>
      </c>
      <c r="K451" s="12" t="s">
        <v>34</v>
      </c>
      <c r="L451" s="12" t="s">
        <v>2727</v>
      </c>
      <c r="M451" s="12" t="s">
        <v>2743</v>
      </c>
      <c r="N451" s="12" t="s">
        <v>2744</v>
      </c>
      <c r="O451" s="12" t="s">
        <v>2745</v>
      </c>
      <c r="P451" s="12" t="s">
        <v>1652</v>
      </c>
      <c r="Q451" s="12" t="s">
        <v>1661</v>
      </c>
      <c r="R451" s="12" t="s">
        <v>1671</v>
      </c>
      <c r="S451" s="12" t="s">
        <v>1737</v>
      </c>
      <c r="T451" s="12" t="s">
        <v>2051</v>
      </c>
    </row>
    <row r="452" spans="1:20" x14ac:dyDescent="0.25">
      <c r="A452" s="12" t="s">
        <v>2</v>
      </c>
      <c r="B452" s="12" t="s">
        <v>397</v>
      </c>
      <c r="C452" s="12" t="s">
        <v>571</v>
      </c>
      <c r="D452" s="12" t="s">
        <v>7</v>
      </c>
      <c r="E452" s="12" t="s">
        <v>11</v>
      </c>
      <c r="F452" s="12" t="s">
        <v>142</v>
      </c>
      <c r="G452" s="12" t="s">
        <v>395</v>
      </c>
      <c r="H452" s="12" t="s">
        <v>398</v>
      </c>
      <c r="I452" s="12" t="s">
        <v>247</v>
      </c>
      <c r="J452" s="12" t="s">
        <v>361</v>
      </c>
      <c r="K452" s="12" t="s">
        <v>96</v>
      </c>
      <c r="L452" s="12" t="s">
        <v>2727</v>
      </c>
      <c r="M452" s="12" t="s">
        <v>2743</v>
      </c>
      <c r="N452" s="12" t="s">
        <v>2744</v>
      </c>
      <c r="O452" s="12" t="s">
        <v>2745</v>
      </c>
      <c r="P452" s="12" t="s">
        <v>1652</v>
      </c>
      <c r="Q452" s="12" t="s">
        <v>1663</v>
      </c>
      <c r="R452" s="12" t="s">
        <v>1671</v>
      </c>
      <c r="S452" s="12" t="s">
        <v>1737</v>
      </c>
      <c r="T452" s="12" t="s">
        <v>2051</v>
      </c>
    </row>
    <row r="453" spans="1:20" x14ac:dyDescent="0.25">
      <c r="A453" s="12" t="s">
        <v>2</v>
      </c>
      <c r="B453" s="12" t="s">
        <v>787</v>
      </c>
      <c r="C453" s="12" t="s">
        <v>555</v>
      </c>
      <c r="D453" s="12" t="s">
        <v>7</v>
      </c>
      <c r="E453" s="12" t="s">
        <v>10</v>
      </c>
      <c r="F453" s="12" t="s">
        <v>142</v>
      </c>
      <c r="G453" s="12" t="s">
        <v>394</v>
      </c>
      <c r="H453" s="12" t="s">
        <v>397</v>
      </c>
      <c r="I453" s="12" t="s">
        <v>237</v>
      </c>
      <c r="J453" s="12" t="s">
        <v>355</v>
      </c>
      <c r="K453" s="12" t="s">
        <v>116</v>
      </c>
      <c r="L453" s="12" t="s">
        <v>2723</v>
      </c>
      <c r="M453" s="12" t="s">
        <v>2722</v>
      </c>
      <c r="N453" s="12" t="s">
        <v>2744</v>
      </c>
      <c r="O453" s="12" t="s">
        <v>2745</v>
      </c>
      <c r="P453" s="12" t="s">
        <v>1652</v>
      </c>
      <c r="Q453" s="12" t="s">
        <v>1665</v>
      </c>
      <c r="R453" s="12" t="s">
        <v>1671</v>
      </c>
      <c r="S453" s="12" t="s">
        <v>1736</v>
      </c>
      <c r="T453" s="12" t="s">
        <v>2052</v>
      </c>
    </row>
    <row r="454" spans="1:20" x14ac:dyDescent="0.25">
      <c r="A454" s="12" t="s">
        <v>2</v>
      </c>
      <c r="B454" s="12" t="s">
        <v>782</v>
      </c>
      <c r="C454" s="12" t="s">
        <v>550</v>
      </c>
      <c r="D454" s="12" t="s">
        <v>7</v>
      </c>
      <c r="E454" s="12" t="s">
        <v>9</v>
      </c>
      <c r="F454" s="12" t="s">
        <v>142</v>
      </c>
      <c r="G454" s="12" t="s">
        <v>394</v>
      </c>
      <c r="H454" s="12" t="s">
        <v>397</v>
      </c>
      <c r="I454" s="12" t="s">
        <v>231</v>
      </c>
      <c r="J454" s="12" t="s">
        <v>353</v>
      </c>
      <c r="K454" s="12" t="s">
        <v>116</v>
      </c>
      <c r="L454" s="12" t="s">
        <v>2723</v>
      </c>
      <c r="M454" s="12" t="s">
        <v>2722</v>
      </c>
      <c r="N454" s="12" t="s">
        <v>2744</v>
      </c>
      <c r="O454" s="12" t="s">
        <v>2745</v>
      </c>
      <c r="P454" s="12" t="s">
        <v>1652</v>
      </c>
      <c r="Q454" s="12" t="s">
        <v>1662</v>
      </c>
      <c r="R454" s="12" t="s">
        <v>1671</v>
      </c>
      <c r="S454" s="12" t="s">
        <v>1736</v>
      </c>
      <c r="T454" s="12" t="s">
        <v>2053</v>
      </c>
    </row>
    <row r="455" spans="1:20" x14ac:dyDescent="0.25">
      <c r="A455" s="12" t="s">
        <v>2</v>
      </c>
      <c r="B455" s="12" t="s">
        <v>776</v>
      </c>
      <c r="C455" s="12" t="s">
        <v>541</v>
      </c>
      <c r="D455" s="12" t="s">
        <v>6</v>
      </c>
      <c r="E455" s="12" t="s">
        <v>15</v>
      </c>
      <c r="F455" s="12" t="s">
        <v>143</v>
      </c>
      <c r="G455" s="12" t="s">
        <v>395</v>
      </c>
      <c r="H455" s="12" t="s">
        <v>398</v>
      </c>
      <c r="I455" s="12" t="s">
        <v>227</v>
      </c>
      <c r="J455" s="12" t="s">
        <v>72</v>
      </c>
      <c r="K455" s="12" t="s">
        <v>107</v>
      </c>
      <c r="L455" s="12" t="s">
        <v>2746</v>
      </c>
      <c r="M455" s="12" t="s">
        <v>2743</v>
      </c>
      <c r="N455" s="12" t="s">
        <v>2747</v>
      </c>
      <c r="O455" s="12" t="s">
        <v>2731</v>
      </c>
      <c r="P455" s="12" t="s">
        <v>1652</v>
      </c>
      <c r="Q455" s="12" t="s">
        <v>1661</v>
      </c>
      <c r="R455" s="12" t="s">
        <v>1671</v>
      </c>
      <c r="S455" s="12" t="s">
        <v>1738</v>
      </c>
      <c r="T455" s="12" t="s">
        <v>2054</v>
      </c>
    </row>
    <row r="456" spans="1:20" x14ac:dyDescent="0.25">
      <c r="A456" s="12" t="s">
        <v>2</v>
      </c>
      <c r="B456" s="12" t="s">
        <v>775</v>
      </c>
      <c r="C456" s="12" t="s">
        <v>540</v>
      </c>
      <c r="D456" s="12" t="s">
        <v>6</v>
      </c>
      <c r="E456" s="12" t="s">
        <v>15</v>
      </c>
      <c r="F456" s="12" t="s">
        <v>141</v>
      </c>
      <c r="G456" s="12" t="s">
        <v>395</v>
      </c>
      <c r="H456" s="12" t="s">
        <v>398</v>
      </c>
      <c r="I456" s="12" t="s">
        <v>226</v>
      </c>
      <c r="J456" s="12" t="s">
        <v>349</v>
      </c>
      <c r="K456" s="12" t="s">
        <v>106</v>
      </c>
      <c r="L456" s="12" t="s">
        <v>2746</v>
      </c>
      <c r="M456" s="12" t="s">
        <v>2743</v>
      </c>
      <c r="N456" s="12" t="s">
        <v>2747</v>
      </c>
      <c r="O456" s="12" t="s">
        <v>2731</v>
      </c>
      <c r="P456" s="12" t="s">
        <v>1652</v>
      </c>
      <c r="Q456" s="12" t="s">
        <v>1661</v>
      </c>
      <c r="R456" s="12" t="s">
        <v>1671</v>
      </c>
      <c r="S456" s="12" t="s">
        <v>1738</v>
      </c>
      <c r="T456" s="12" t="s">
        <v>2055</v>
      </c>
    </row>
    <row r="457" spans="1:20" x14ac:dyDescent="0.25">
      <c r="A457" s="12" t="s">
        <v>2</v>
      </c>
      <c r="B457" s="12" t="s">
        <v>774</v>
      </c>
      <c r="C457" s="12" t="s">
        <v>539</v>
      </c>
      <c r="D457" s="12" t="s">
        <v>6</v>
      </c>
      <c r="E457" s="12" t="s">
        <v>15</v>
      </c>
      <c r="F457" s="12" t="s">
        <v>141</v>
      </c>
      <c r="G457" s="12" t="s">
        <v>393</v>
      </c>
      <c r="H457" s="12" t="s">
        <v>397</v>
      </c>
      <c r="I457" s="12" t="s">
        <v>225</v>
      </c>
      <c r="J457" s="12" t="s">
        <v>348</v>
      </c>
      <c r="K457" s="12" t="s">
        <v>67</v>
      </c>
      <c r="L457" s="12" t="s">
        <v>2746</v>
      </c>
      <c r="M457" s="12" t="s">
        <v>2743</v>
      </c>
      <c r="N457" s="12" t="s">
        <v>2748</v>
      </c>
      <c r="O457" s="12" t="s">
        <v>2735</v>
      </c>
      <c r="P457" s="12" t="s">
        <v>1652</v>
      </c>
      <c r="Q457" s="12" t="s">
        <v>1661</v>
      </c>
      <c r="R457" s="12" t="s">
        <v>1671</v>
      </c>
      <c r="S457" s="12" t="s">
        <v>1738</v>
      </c>
      <c r="T457" s="12" t="s">
        <v>2056</v>
      </c>
    </row>
    <row r="458" spans="1:20" x14ac:dyDescent="0.25">
      <c r="A458" s="12" t="s">
        <v>2</v>
      </c>
      <c r="B458" s="12" t="s">
        <v>803</v>
      </c>
      <c r="C458" s="12" t="s">
        <v>574</v>
      </c>
      <c r="D458" s="12" t="s">
        <v>7</v>
      </c>
      <c r="E458" s="12" t="s">
        <v>11</v>
      </c>
      <c r="F458" s="12" t="s">
        <v>143</v>
      </c>
      <c r="G458" s="12" t="s">
        <v>395</v>
      </c>
      <c r="H458" s="12" t="s">
        <v>398</v>
      </c>
      <c r="I458" s="12" t="s">
        <v>248</v>
      </c>
      <c r="J458" s="12" t="s">
        <v>264</v>
      </c>
      <c r="K458" s="12" t="s">
        <v>85</v>
      </c>
      <c r="L458" s="12" t="s">
        <v>2725</v>
      </c>
      <c r="M458" s="12" t="s">
        <v>2726</v>
      </c>
      <c r="N458" s="12" t="s">
        <v>2749</v>
      </c>
      <c r="O458" s="12" t="s">
        <v>2750</v>
      </c>
      <c r="P458" s="12" t="s">
        <v>1652</v>
      </c>
      <c r="Q458" s="12" t="s">
        <v>1663</v>
      </c>
      <c r="R458" s="12" t="s">
        <v>1671</v>
      </c>
      <c r="S458" s="12" t="s">
        <v>1326</v>
      </c>
      <c r="T458" s="12" t="s">
        <v>2057</v>
      </c>
    </row>
    <row r="459" spans="1:20" x14ac:dyDescent="0.25">
      <c r="A459" s="12" t="s">
        <v>2</v>
      </c>
      <c r="B459" s="12" t="s">
        <v>815</v>
      </c>
      <c r="C459" s="12" t="s">
        <v>589</v>
      </c>
      <c r="D459" s="12" t="s">
        <v>7</v>
      </c>
      <c r="E459" s="12" t="s">
        <v>13</v>
      </c>
      <c r="F459" s="12" t="s">
        <v>143</v>
      </c>
      <c r="G459" s="12" t="s">
        <v>395</v>
      </c>
      <c r="H459" s="12" t="s">
        <v>398</v>
      </c>
      <c r="I459" s="12" t="s">
        <v>256</v>
      </c>
      <c r="J459" s="12" t="s">
        <v>51</v>
      </c>
      <c r="K459" s="12" t="s">
        <v>123</v>
      </c>
      <c r="L459" s="12" t="s">
        <v>2746</v>
      </c>
      <c r="M459" s="12" t="s">
        <v>2743</v>
      </c>
      <c r="N459" s="12" t="s">
        <v>2749</v>
      </c>
      <c r="O459" s="12" t="s">
        <v>2750</v>
      </c>
      <c r="P459" s="12" t="s">
        <v>1652</v>
      </c>
      <c r="Q459" s="12" t="s">
        <v>1666</v>
      </c>
      <c r="R459" s="12" t="s">
        <v>1671</v>
      </c>
      <c r="S459" s="12" t="s">
        <v>1738</v>
      </c>
      <c r="T459" s="12" t="s">
        <v>2002</v>
      </c>
    </row>
    <row r="460" spans="1:20" x14ac:dyDescent="0.25">
      <c r="A460" s="12" t="s">
        <v>2</v>
      </c>
      <c r="B460" s="12" t="s">
        <v>777</v>
      </c>
      <c r="C460" s="12" t="s">
        <v>544</v>
      </c>
      <c r="D460" s="12" t="s">
        <v>6</v>
      </c>
      <c r="E460" s="12" t="s">
        <v>15</v>
      </c>
      <c r="F460" s="12" t="s">
        <v>140</v>
      </c>
      <c r="G460" s="12" t="s">
        <v>394</v>
      </c>
      <c r="H460" s="12" t="s">
        <v>399</v>
      </c>
      <c r="I460" s="12" t="s">
        <v>230</v>
      </c>
      <c r="J460" s="12" t="s">
        <v>111</v>
      </c>
      <c r="K460" s="12" t="s">
        <v>110</v>
      </c>
      <c r="L460" s="12" t="s">
        <v>2746</v>
      </c>
      <c r="M460" s="12" t="s">
        <v>2743</v>
      </c>
      <c r="N460" s="12" t="s">
        <v>2749</v>
      </c>
      <c r="O460" s="12" t="s">
        <v>2750</v>
      </c>
      <c r="P460" s="12" t="s">
        <v>1652</v>
      </c>
      <c r="Q460" s="12" t="s">
        <v>1661</v>
      </c>
      <c r="R460" s="12" t="s">
        <v>1671</v>
      </c>
      <c r="S460" s="12" t="s">
        <v>1738</v>
      </c>
      <c r="T460" s="12" t="s">
        <v>2058</v>
      </c>
    </row>
    <row r="461" spans="1:20" x14ac:dyDescent="0.25">
      <c r="A461" s="12" t="s">
        <v>2</v>
      </c>
      <c r="B461" s="12" t="s">
        <v>716</v>
      </c>
      <c r="C461" s="12" t="s">
        <v>476</v>
      </c>
      <c r="D461" s="12" t="s">
        <v>6</v>
      </c>
      <c r="E461" s="12" t="s">
        <v>9</v>
      </c>
      <c r="F461" s="12" t="s">
        <v>140</v>
      </c>
      <c r="G461" s="12" t="s">
        <v>394</v>
      </c>
      <c r="H461" s="12" t="s">
        <v>399</v>
      </c>
      <c r="I461" s="12" t="s">
        <v>191</v>
      </c>
      <c r="J461" s="12" t="s">
        <v>321</v>
      </c>
      <c r="K461" s="12" t="s">
        <v>76</v>
      </c>
      <c r="L461" s="12" t="s">
        <v>2725</v>
      </c>
      <c r="M461" s="12" t="s">
        <v>2726</v>
      </c>
      <c r="N461" s="12" t="s">
        <v>2749</v>
      </c>
      <c r="O461" s="12" t="s">
        <v>2750</v>
      </c>
      <c r="P461" s="12" t="s">
        <v>1652</v>
      </c>
      <c r="Q461" s="12" t="s">
        <v>1662</v>
      </c>
      <c r="R461" s="12" t="s">
        <v>1671</v>
      </c>
      <c r="S461" s="12" t="s">
        <v>1326</v>
      </c>
      <c r="T461" s="12" t="s">
        <v>2059</v>
      </c>
    </row>
    <row r="462" spans="1:20" x14ac:dyDescent="0.25">
      <c r="A462" s="12" t="s">
        <v>2</v>
      </c>
      <c r="B462" s="12" t="s">
        <v>793</v>
      </c>
      <c r="C462" s="12" t="s">
        <v>562</v>
      </c>
      <c r="D462" s="12" t="s">
        <v>7</v>
      </c>
      <c r="E462" s="12" t="s">
        <v>11</v>
      </c>
      <c r="F462" s="12" t="s">
        <v>139</v>
      </c>
      <c r="G462" s="12" t="s">
        <v>393</v>
      </c>
      <c r="H462" s="12" t="s">
        <v>397</v>
      </c>
      <c r="I462" s="12" t="s">
        <v>244</v>
      </c>
      <c r="J462" s="12" t="s">
        <v>267</v>
      </c>
      <c r="K462" s="12" t="s">
        <v>117</v>
      </c>
      <c r="L462" s="12" t="s">
        <v>2723</v>
      </c>
      <c r="M462" s="12" t="s">
        <v>2724</v>
      </c>
      <c r="N462" s="12" t="s">
        <v>2751</v>
      </c>
      <c r="O462" s="12" t="s">
        <v>2747</v>
      </c>
      <c r="P462" s="12" t="s">
        <v>1652</v>
      </c>
      <c r="Q462" s="12" t="s">
        <v>1663</v>
      </c>
      <c r="R462" s="12" t="s">
        <v>1671</v>
      </c>
      <c r="S462" s="12" t="s">
        <v>1734</v>
      </c>
      <c r="T462" s="12" t="s">
        <v>2060</v>
      </c>
    </row>
    <row r="463" spans="1:20" x14ac:dyDescent="0.25">
      <c r="A463" s="12" t="s">
        <v>2</v>
      </c>
      <c r="B463" s="12" t="s">
        <v>642</v>
      </c>
      <c r="C463" s="12" t="s">
        <v>400</v>
      </c>
      <c r="D463" s="12" t="s">
        <v>4</v>
      </c>
      <c r="E463" s="12" t="s">
        <v>9</v>
      </c>
      <c r="F463" s="12" t="s">
        <v>139</v>
      </c>
      <c r="G463" s="12" t="s">
        <v>393</v>
      </c>
      <c r="H463" s="12" t="s">
        <v>397</v>
      </c>
      <c r="I463" s="12" t="s">
        <v>144</v>
      </c>
      <c r="J463" s="12" t="s">
        <v>267</v>
      </c>
      <c r="K463" s="12" t="s">
        <v>18</v>
      </c>
      <c r="L463" s="12" t="s">
        <v>2723</v>
      </c>
      <c r="M463" s="12" t="s">
        <v>2724</v>
      </c>
      <c r="N463" s="12" t="s">
        <v>2751</v>
      </c>
      <c r="O463" s="12" t="s">
        <v>2747</v>
      </c>
      <c r="P463" s="12" t="s">
        <v>1652</v>
      </c>
      <c r="Q463" s="12" t="s">
        <v>1662</v>
      </c>
      <c r="R463" s="12" t="s">
        <v>1671</v>
      </c>
      <c r="S463" s="12" t="s">
        <v>1734</v>
      </c>
      <c r="T463" s="12" t="s">
        <v>2061</v>
      </c>
    </row>
    <row r="464" spans="1:20" x14ac:dyDescent="0.25">
      <c r="A464" s="12" t="s">
        <v>2</v>
      </c>
      <c r="B464" s="12" t="s">
        <v>794</v>
      </c>
      <c r="C464" s="12" t="s">
        <v>563</v>
      </c>
      <c r="D464" s="12" t="s">
        <v>7</v>
      </c>
      <c r="E464" s="12" t="s">
        <v>11</v>
      </c>
      <c r="F464" s="12" t="s">
        <v>140</v>
      </c>
      <c r="G464" s="12" t="s">
        <v>396</v>
      </c>
      <c r="H464" s="12" t="s">
        <v>397</v>
      </c>
      <c r="I464" s="12" t="s">
        <v>233</v>
      </c>
      <c r="J464" s="12" t="s">
        <v>352</v>
      </c>
      <c r="K464" s="12" t="s">
        <v>115</v>
      </c>
      <c r="L464" s="12" t="s">
        <v>2723</v>
      </c>
      <c r="M464" s="12" t="s">
        <v>2724</v>
      </c>
      <c r="N464" s="12" t="s">
        <v>2752</v>
      </c>
      <c r="O464" s="12" t="s">
        <v>2753</v>
      </c>
      <c r="P464" s="12" t="s">
        <v>1652</v>
      </c>
      <c r="Q464" s="12" t="s">
        <v>1663</v>
      </c>
      <c r="R464" s="12" t="s">
        <v>1671</v>
      </c>
      <c r="S464" s="12" t="s">
        <v>1734</v>
      </c>
      <c r="T464" s="12" t="s">
        <v>2062</v>
      </c>
    </row>
    <row r="465" spans="1:20" x14ac:dyDescent="0.25">
      <c r="A465" s="12" t="s">
        <v>2</v>
      </c>
      <c r="B465" s="12" t="s">
        <v>393</v>
      </c>
      <c r="C465" s="12" t="s">
        <v>549</v>
      </c>
      <c r="D465" s="12" t="s">
        <v>7</v>
      </c>
      <c r="E465" s="12" t="s">
        <v>9</v>
      </c>
      <c r="F465" s="12" t="s">
        <v>140</v>
      </c>
      <c r="G465" s="12" t="s">
        <v>396</v>
      </c>
      <c r="H465" s="12" t="s">
        <v>397</v>
      </c>
      <c r="I465" s="12" t="s">
        <v>233</v>
      </c>
      <c r="J465" s="12" t="s">
        <v>352</v>
      </c>
      <c r="K465" s="12" t="s">
        <v>115</v>
      </c>
      <c r="L465" s="12" t="s">
        <v>2723</v>
      </c>
      <c r="M465" s="12" t="s">
        <v>2724</v>
      </c>
      <c r="N465" s="12" t="s">
        <v>2752</v>
      </c>
      <c r="O465" s="12" t="s">
        <v>2753</v>
      </c>
      <c r="P465" s="12" t="s">
        <v>1652</v>
      </c>
      <c r="Q465" s="12" t="s">
        <v>1662</v>
      </c>
      <c r="R465" s="12" t="s">
        <v>1671</v>
      </c>
      <c r="S465" s="12" t="s">
        <v>1734</v>
      </c>
      <c r="T465" s="12" t="s">
        <v>2063</v>
      </c>
    </row>
    <row r="466" spans="1:20" x14ac:dyDescent="0.25">
      <c r="A466" s="12" t="s">
        <v>2</v>
      </c>
      <c r="B466" s="12" t="s">
        <v>395</v>
      </c>
      <c r="C466" s="12" t="s">
        <v>576</v>
      </c>
      <c r="D466" s="12" t="s">
        <v>7</v>
      </c>
      <c r="E466" s="12" t="s">
        <v>13</v>
      </c>
      <c r="F466" s="12" t="s">
        <v>140</v>
      </c>
      <c r="G466" s="12" t="s">
        <v>396</v>
      </c>
      <c r="H466" s="12" t="s">
        <v>397</v>
      </c>
      <c r="I466" s="12" t="s">
        <v>249</v>
      </c>
      <c r="J466" s="12" t="s">
        <v>364</v>
      </c>
      <c r="K466" s="12" t="s">
        <v>119</v>
      </c>
      <c r="L466" s="12" t="s">
        <v>2723</v>
      </c>
      <c r="M466" s="12" t="s">
        <v>2724</v>
      </c>
      <c r="N466" s="12" t="s">
        <v>2752</v>
      </c>
      <c r="O466" s="12" t="s">
        <v>2753</v>
      </c>
      <c r="P466" s="12" t="s">
        <v>1652</v>
      </c>
      <c r="Q466" s="12" t="s">
        <v>1666</v>
      </c>
      <c r="R466" s="12" t="s">
        <v>1671</v>
      </c>
      <c r="S466" s="12" t="s">
        <v>1734</v>
      </c>
      <c r="T466" s="12" t="s">
        <v>2064</v>
      </c>
    </row>
    <row r="467" spans="1:20" x14ac:dyDescent="0.25">
      <c r="A467" s="12" t="s">
        <v>2</v>
      </c>
      <c r="B467" s="12" t="s">
        <v>396</v>
      </c>
      <c r="C467" s="12" t="s">
        <v>567</v>
      </c>
      <c r="D467" s="12" t="s">
        <v>7</v>
      </c>
      <c r="E467" s="12" t="s">
        <v>11</v>
      </c>
      <c r="F467" s="12" t="s">
        <v>140</v>
      </c>
      <c r="G467" s="12" t="s">
        <v>393</v>
      </c>
      <c r="H467" s="12" t="s">
        <v>397</v>
      </c>
      <c r="I467" s="12" t="s">
        <v>170</v>
      </c>
      <c r="J467" s="12" t="s">
        <v>359</v>
      </c>
      <c r="K467" s="12" t="s">
        <v>60</v>
      </c>
      <c r="L467" s="12" t="s">
        <v>2717</v>
      </c>
      <c r="M467" s="12" t="s">
        <v>2718</v>
      </c>
      <c r="N467" s="12" t="s">
        <v>2754</v>
      </c>
      <c r="O467" s="12" t="s">
        <v>2755</v>
      </c>
      <c r="P467" s="12" t="s">
        <v>1652</v>
      </c>
      <c r="Q467" s="12" t="s">
        <v>1663</v>
      </c>
      <c r="R467" s="12" t="s">
        <v>1671</v>
      </c>
      <c r="S467" s="12" t="s">
        <v>1732</v>
      </c>
      <c r="T467" s="12" t="s">
        <v>1911</v>
      </c>
    </row>
    <row r="468" spans="1:20" x14ac:dyDescent="0.25">
      <c r="A468" s="12" t="s">
        <v>2</v>
      </c>
      <c r="B468" s="12" t="s">
        <v>394</v>
      </c>
      <c r="C468" s="12" t="s">
        <v>527</v>
      </c>
      <c r="D468" s="12" t="s">
        <v>6</v>
      </c>
      <c r="E468" s="12" t="s">
        <v>13</v>
      </c>
      <c r="F468" s="12" t="s">
        <v>140</v>
      </c>
      <c r="G468" s="12" t="s">
        <v>393</v>
      </c>
      <c r="H468" s="12" t="s">
        <v>397</v>
      </c>
      <c r="I468" s="12" t="s">
        <v>170</v>
      </c>
      <c r="J468" s="12" t="s">
        <v>342</v>
      </c>
      <c r="K468" s="12" t="s">
        <v>20</v>
      </c>
      <c r="L468" s="12" t="s">
        <v>2717</v>
      </c>
      <c r="M468" s="12" t="s">
        <v>2718</v>
      </c>
      <c r="N468" s="12" t="s">
        <v>2754</v>
      </c>
      <c r="O468" s="12" t="s">
        <v>2755</v>
      </c>
      <c r="P468" s="12" t="s">
        <v>1652</v>
      </c>
      <c r="Q468" s="12" t="s">
        <v>1666</v>
      </c>
      <c r="R468" s="12" t="s">
        <v>1671</v>
      </c>
      <c r="S468" s="12" t="s">
        <v>1732</v>
      </c>
      <c r="T468" s="12" t="s">
        <v>2065</v>
      </c>
    </row>
    <row r="469" spans="1:20" x14ac:dyDescent="0.25">
      <c r="A469" s="12" t="s">
        <v>2</v>
      </c>
      <c r="B469" s="12" t="s">
        <v>643</v>
      </c>
      <c r="C469" s="12" t="s">
        <v>401</v>
      </c>
      <c r="D469" s="12" t="s">
        <v>4</v>
      </c>
      <c r="E469" s="12" t="s">
        <v>9</v>
      </c>
      <c r="F469" s="12" t="s">
        <v>140</v>
      </c>
      <c r="G469" s="12" t="s">
        <v>393</v>
      </c>
      <c r="H469" s="12" t="s">
        <v>397</v>
      </c>
      <c r="I469" s="12" t="s">
        <v>145</v>
      </c>
      <c r="J469" s="12" t="s">
        <v>268</v>
      </c>
      <c r="K469" s="12" t="s">
        <v>19</v>
      </c>
      <c r="L469" s="12" t="s">
        <v>2717</v>
      </c>
      <c r="M469" s="12" t="s">
        <v>2718</v>
      </c>
      <c r="N469" s="12" t="s">
        <v>2754</v>
      </c>
      <c r="O469" s="12" t="s">
        <v>2755</v>
      </c>
      <c r="P469" s="12" t="s">
        <v>1652</v>
      </c>
      <c r="Q469" s="12" t="s">
        <v>1662</v>
      </c>
      <c r="R469" s="12" t="s">
        <v>1671</v>
      </c>
      <c r="S469" s="12" t="s">
        <v>1732</v>
      </c>
      <c r="T469" s="12" t="s">
        <v>2066</v>
      </c>
    </row>
    <row r="470" spans="1:20" x14ac:dyDescent="0.25">
      <c r="A470" s="12" t="s">
        <v>2</v>
      </c>
      <c r="B470" s="12" t="s">
        <v>696</v>
      </c>
      <c r="C470" s="12" t="s">
        <v>456</v>
      </c>
      <c r="D470" s="12" t="s">
        <v>4</v>
      </c>
      <c r="E470" s="12" t="s">
        <v>15</v>
      </c>
      <c r="F470" s="12" t="s">
        <v>140</v>
      </c>
      <c r="G470" s="12" t="s">
        <v>393</v>
      </c>
      <c r="H470" s="12" t="s">
        <v>397</v>
      </c>
      <c r="I470" s="12" t="s">
        <v>148</v>
      </c>
      <c r="J470" s="12" t="s">
        <v>313</v>
      </c>
      <c r="K470" s="12" t="s">
        <v>62</v>
      </c>
      <c r="L470" s="12" t="s">
        <v>2717</v>
      </c>
      <c r="M470" s="12" t="s">
        <v>2718</v>
      </c>
      <c r="N470" s="12" t="s">
        <v>2756</v>
      </c>
      <c r="O470" s="12" t="s">
        <v>2757</v>
      </c>
      <c r="P470" s="12" t="s">
        <v>1652</v>
      </c>
      <c r="Q470" s="12" t="s">
        <v>1661</v>
      </c>
      <c r="R470" s="12" t="s">
        <v>1671</v>
      </c>
      <c r="S470" s="12" t="s">
        <v>1732</v>
      </c>
      <c r="T470" s="12" t="s">
        <v>1904</v>
      </c>
    </row>
    <row r="471" spans="1:20" x14ac:dyDescent="0.25">
      <c r="A471" s="12" t="s">
        <v>2</v>
      </c>
      <c r="B471" s="12" t="s">
        <v>750</v>
      </c>
      <c r="C471" s="12" t="s">
        <v>514</v>
      </c>
      <c r="D471" s="12" t="s">
        <v>6</v>
      </c>
      <c r="E471" s="12" t="s">
        <v>11</v>
      </c>
      <c r="F471" s="12" t="s">
        <v>141</v>
      </c>
      <c r="G471" s="12" t="s">
        <v>393</v>
      </c>
      <c r="H471" s="12" t="s">
        <v>397</v>
      </c>
      <c r="I471" s="12" t="s">
        <v>168</v>
      </c>
      <c r="J471" s="12" t="s">
        <v>337</v>
      </c>
      <c r="K471" s="12" t="s">
        <v>99</v>
      </c>
      <c r="L471" s="12" t="s">
        <v>2721</v>
      </c>
      <c r="M471" s="12" t="s">
        <v>2722</v>
      </c>
      <c r="N471" s="12" t="s">
        <v>2758</v>
      </c>
      <c r="O471" s="12" t="s">
        <v>2759</v>
      </c>
      <c r="P471" s="12" t="s">
        <v>1652</v>
      </c>
      <c r="Q471" s="12" t="s">
        <v>1663</v>
      </c>
      <c r="R471" s="12" t="s">
        <v>1671</v>
      </c>
      <c r="S471" s="12" t="s">
        <v>1733</v>
      </c>
      <c r="T471" s="12" t="s">
        <v>1934</v>
      </c>
    </row>
    <row r="472" spans="1:20" x14ac:dyDescent="0.25">
      <c r="A472" s="12" t="s">
        <v>2</v>
      </c>
      <c r="B472" s="12" t="s">
        <v>653</v>
      </c>
      <c r="C472" s="12" t="s">
        <v>411</v>
      </c>
      <c r="D472" s="12" t="s">
        <v>4</v>
      </c>
      <c r="E472" s="12" t="s">
        <v>10</v>
      </c>
      <c r="F472" s="12" t="s">
        <v>141</v>
      </c>
      <c r="G472" s="12" t="s">
        <v>393</v>
      </c>
      <c r="H472" s="12" t="s">
        <v>397</v>
      </c>
      <c r="I472" s="12" t="s">
        <v>153</v>
      </c>
      <c r="J472" s="12" t="s">
        <v>277</v>
      </c>
      <c r="K472" s="12" t="s">
        <v>29</v>
      </c>
      <c r="L472" s="12" t="s">
        <v>2721</v>
      </c>
      <c r="M472" s="12" t="s">
        <v>2722</v>
      </c>
      <c r="N472" s="12" t="s">
        <v>2758</v>
      </c>
      <c r="O472" s="12" t="s">
        <v>2759</v>
      </c>
      <c r="P472" s="12" t="s">
        <v>1652</v>
      </c>
      <c r="Q472" s="12" t="s">
        <v>1665</v>
      </c>
      <c r="R472" s="12" t="s">
        <v>1671</v>
      </c>
      <c r="S472" s="12" t="s">
        <v>1733</v>
      </c>
      <c r="T472" s="12" t="s">
        <v>2067</v>
      </c>
    </row>
    <row r="473" spans="1:20" x14ac:dyDescent="0.25">
      <c r="A473" s="12" t="s">
        <v>2</v>
      </c>
      <c r="B473" s="12" t="s">
        <v>742</v>
      </c>
      <c r="C473" s="12" t="s">
        <v>506</v>
      </c>
      <c r="D473" s="12" t="s">
        <v>6</v>
      </c>
      <c r="E473" s="12" t="s">
        <v>11</v>
      </c>
      <c r="F473" s="12" t="s">
        <v>140</v>
      </c>
      <c r="G473" s="12" t="s">
        <v>393</v>
      </c>
      <c r="H473" s="12" t="s">
        <v>397</v>
      </c>
      <c r="I473" s="12" t="s">
        <v>157</v>
      </c>
      <c r="J473" s="12" t="s">
        <v>282</v>
      </c>
      <c r="K473" s="12" t="s">
        <v>34</v>
      </c>
      <c r="L473" s="12" t="s">
        <v>2727</v>
      </c>
      <c r="M473" s="12" t="s">
        <v>2728</v>
      </c>
      <c r="N473" s="12" t="s">
        <v>2760</v>
      </c>
      <c r="O473" s="12" t="s">
        <v>2761</v>
      </c>
      <c r="P473" s="12" t="s">
        <v>1652</v>
      </c>
      <c r="Q473" s="12" t="s">
        <v>1663</v>
      </c>
      <c r="R473" s="12" t="s">
        <v>1671</v>
      </c>
      <c r="S473" s="12" t="s">
        <v>1735</v>
      </c>
      <c r="T473" s="12" t="s">
        <v>2068</v>
      </c>
    </row>
    <row r="474" spans="1:20" x14ac:dyDescent="0.25">
      <c r="A474" s="12" t="s">
        <v>2</v>
      </c>
      <c r="B474" s="12" t="s">
        <v>825</v>
      </c>
      <c r="C474" s="12" t="s">
        <v>602</v>
      </c>
      <c r="D474" s="12" t="s">
        <v>7</v>
      </c>
      <c r="E474" s="12" t="s">
        <v>15</v>
      </c>
      <c r="F474" s="12" t="s">
        <v>140</v>
      </c>
      <c r="G474" s="12" t="s">
        <v>393</v>
      </c>
      <c r="H474" s="12" t="s">
        <v>397</v>
      </c>
      <c r="I474" s="12" t="s">
        <v>76</v>
      </c>
      <c r="J474" s="12" t="s">
        <v>372</v>
      </c>
      <c r="K474" s="12" t="s">
        <v>124</v>
      </c>
      <c r="L474" s="12" t="s">
        <v>2727</v>
      </c>
      <c r="M474" s="12" t="s">
        <v>2728</v>
      </c>
      <c r="N474" s="12" t="s">
        <v>2760</v>
      </c>
      <c r="O474" s="12" t="s">
        <v>2761</v>
      </c>
      <c r="P474" s="12" t="s">
        <v>1652</v>
      </c>
      <c r="Q474" s="12" t="s">
        <v>1661</v>
      </c>
      <c r="R474" s="12" t="s">
        <v>1671</v>
      </c>
      <c r="S474" s="12" t="s">
        <v>1735</v>
      </c>
      <c r="T474" s="12" t="s">
        <v>2069</v>
      </c>
    </row>
    <row r="475" spans="1:20" x14ac:dyDescent="0.25">
      <c r="A475" s="12" t="s">
        <v>2</v>
      </c>
      <c r="B475" s="12" t="s">
        <v>726</v>
      </c>
      <c r="C475" s="12" t="s">
        <v>488</v>
      </c>
      <c r="D475" s="12" t="s">
        <v>6</v>
      </c>
      <c r="E475" s="12" t="s">
        <v>10</v>
      </c>
      <c r="F475" s="12" t="s">
        <v>140</v>
      </c>
      <c r="G475" s="12" t="s">
        <v>393</v>
      </c>
      <c r="H475" s="12" t="s">
        <v>397</v>
      </c>
      <c r="I475" s="12" t="s">
        <v>185</v>
      </c>
      <c r="J475" s="12" t="s">
        <v>331</v>
      </c>
      <c r="K475" s="12" t="s">
        <v>84</v>
      </c>
      <c r="L475" s="12" t="s">
        <v>2727</v>
      </c>
      <c r="M475" s="12" t="s">
        <v>2728</v>
      </c>
      <c r="N475" s="12" t="s">
        <v>2760</v>
      </c>
      <c r="O475" s="12" t="s">
        <v>2761</v>
      </c>
      <c r="P475" s="12" t="s">
        <v>1652</v>
      </c>
      <c r="Q475" s="12" t="s">
        <v>1665</v>
      </c>
      <c r="R475" s="12" t="s">
        <v>1671</v>
      </c>
      <c r="S475" s="12" t="s">
        <v>1735</v>
      </c>
      <c r="T475" s="12" t="s">
        <v>2070</v>
      </c>
    </row>
    <row r="476" spans="1:20" x14ac:dyDescent="0.25">
      <c r="A476" s="12" t="s">
        <v>2</v>
      </c>
      <c r="B476" s="12" t="s">
        <v>645</v>
      </c>
      <c r="C476" s="12" t="s">
        <v>403</v>
      </c>
      <c r="D476" s="12" t="s">
        <v>4</v>
      </c>
      <c r="E476" s="12" t="s">
        <v>9</v>
      </c>
      <c r="F476" s="12" t="s">
        <v>140</v>
      </c>
      <c r="G476" s="12" t="s">
        <v>393</v>
      </c>
      <c r="H476" s="12" t="s">
        <v>397</v>
      </c>
      <c r="I476" s="12" t="s">
        <v>147</v>
      </c>
      <c r="J476" s="12" t="s">
        <v>270</v>
      </c>
      <c r="K476" s="12" t="s">
        <v>21</v>
      </c>
      <c r="L476" s="12" t="s">
        <v>2727</v>
      </c>
      <c r="M476" s="12" t="s">
        <v>2728</v>
      </c>
      <c r="N476" s="12" t="s">
        <v>2760</v>
      </c>
      <c r="O476" s="12" t="s">
        <v>2761</v>
      </c>
      <c r="P476" s="12" t="s">
        <v>1652</v>
      </c>
      <c r="Q476" s="12" t="s">
        <v>1662</v>
      </c>
      <c r="R476" s="12" t="s">
        <v>1671</v>
      </c>
      <c r="S476" s="12" t="s">
        <v>1735</v>
      </c>
      <c r="T476" s="12" t="s">
        <v>2071</v>
      </c>
    </row>
    <row r="477" spans="1:20" x14ac:dyDescent="0.25">
      <c r="A477" s="12" t="s">
        <v>2</v>
      </c>
      <c r="B477" s="12" t="s">
        <v>800</v>
      </c>
      <c r="C477" s="12" t="s">
        <v>570</v>
      </c>
      <c r="D477" s="12" t="s">
        <v>7</v>
      </c>
      <c r="E477" s="12" t="s">
        <v>11</v>
      </c>
      <c r="F477" s="12" t="s">
        <v>140</v>
      </c>
      <c r="G477" s="12" t="s">
        <v>393</v>
      </c>
      <c r="H477" s="12" t="s">
        <v>397</v>
      </c>
      <c r="I477" s="12" t="s">
        <v>246</v>
      </c>
      <c r="J477" s="12" t="s">
        <v>360</v>
      </c>
      <c r="K477" s="12" t="s">
        <v>34</v>
      </c>
      <c r="L477" s="12" t="s">
        <v>2727</v>
      </c>
      <c r="M477" s="12" t="s">
        <v>2728</v>
      </c>
      <c r="N477" s="12" t="s">
        <v>2762</v>
      </c>
      <c r="O477" s="12" t="s">
        <v>2763</v>
      </c>
      <c r="P477" s="12" t="s">
        <v>1652</v>
      </c>
      <c r="Q477" s="12" t="s">
        <v>1663</v>
      </c>
      <c r="R477" s="12" t="s">
        <v>1671</v>
      </c>
      <c r="S477" s="12" t="s">
        <v>1735</v>
      </c>
      <c r="T477" s="12" t="s">
        <v>2072</v>
      </c>
    </row>
    <row r="478" spans="1:20" x14ac:dyDescent="0.25">
      <c r="A478" s="12" t="s">
        <v>2</v>
      </c>
      <c r="B478" s="12" t="s">
        <v>773</v>
      </c>
      <c r="C478" s="12" t="s">
        <v>538</v>
      </c>
      <c r="D478" s="12" t="s">
        <v>6</v>
      </c>
      <c r="E478" s="12" t="s">
        <v>15</v>
      </c>
      <c r="F478" s="12" t="s">
        <v>140</v>
      </c>
      <c r="G478" s="12" t="s">
        <v>393</v>
      </c>
      <c r="H478" s="12" t="s">
        <v>397</v>
      </c>
      <c r="I478" s="12" t="s">
        <v>147</v>
      </c>
      <c r="J478" s="12" t="s">
        <v>323</v>
      </c>
      <c r="K478" s="12" t="s">
        <v>34</v>
      </c>
      <c r="L478" s="12" t="s">
        <v>2727</v>
      </c>
      <c r="M478" s="12" t="s">
        <v>2728</v>
      </c>
      <c r="N478" s="12" t="s">
        <v>2762</v>
      </c>
      <c r="O478" s="12" t="s">
        <v>2763</v>
      </c>
      <c r="P478" s="12" t="s">
        <v>1652</v>
      </c>
      <c r="Q478" s="12" t="s">
        <v>1661</v>
      </c>
      <c r="R478" s="12" t="s">
        <v>1671</v>
      </c>
      <c r="S478" s="12" t="s">
        <v>1735</v>
      </c>
      <c r="T478" s="12" t="s">
        <v>2073</v>
      </c>
    </row>
    <row r="479" spans="1:20" x14ac:dyDescent="0.25">
      <c r="A479" s="12" t="s">
        <v>2</v>
      </c>
      <c r="B479" s="12" t="s">
        <v>784</v>
      </c>
      <c r="C479" s="12" t="s">
        <v>552</v>
      </c>
      <c r="D479" s="12" t="s">
        <v>7</v>
      </c>
      <c r="E479" s="12" t="s">
        <v>9</v>
      </c>
      <c r="F479" s="12" t="s">
        <v>140</v>
      </c>
      <c r="G479" s="12" t="s">
        <v>393</v>
      </c>
      <c r="H479" s="12" t="s">
        <v>397</v>
      </c>
      <c r="I479" s="12" t="s">
        <v>171</v>
      </c>
      <c r="J479" s="12" t="s">
        <v>273</v>
      </c>
      <c r="K479" s="12" t="s">
        <v>34</v>
      </c>
      <c r="L479" s="12" t="s">
        <v>2727</v>
      </c>
      <c r="M479" s="12" t="s">
        <v>2728</v>
      </c>
      <c r="N479" s="12" t="s">
        <v>2762</v>
      </c>
      <c r="O479" s="12" t="s">
        <v>2763</v>
      </c>
      <c r="P479" s="12" t="s">
        <v>1652</v>
      </c>
      <c r="Q479" s="12" t="s">
        <v>1662</v>
      </c>
      <c r="R479" s="12" t="s">
        <v>1671</v>
      </c>
      <c r="S479" s="12" t="s">
        <v>1735</v>
      </c>
      <c r="T479" s="12" t="s">
        <v>2074</v>
      </c>
    </row>
    <row r="480" spans="1:20" x14ac:dyDescent="0.25">
      <c r="A480" s="12" t="s">
        <v>2</v>
      </c>
      <c r="B480" s="12" t="s">
        <v>789</v>
      </c>
      <c r="C480" s="12" t="s">
        <v>558</v>
      </c>
      <c r="D480" s="12" t="s">
        <v>7</v>
      </c>
      <c r="E480" s="12" t="s">
        <v>10</v>
      </c>
      <c r="F480" s="12" t="s">
        <v>140</v>
      </c>
      <c r="G480" s="12" t="s">
        <v>393</v>
      </c>
      <c r="H480" s="12" t="s">
        <v>397</v>
      </c>
      <c r="I480" s="12" t="s">
        <v>240</v>
      </c>
      <c r="J480" s="12" t="s">
        <v>323</v>
      </c>
      <c r="K480" s="12" t="s">
        <v>84</v>
      </c>
      <c r="L480" s="12" t="s">
        <v>2727</v>
      </c>
      <c r="M480" s="12" t="s">
        <v>2728</v>
      </c>
      <c r="N480" s="12" t="s">
        <v>2762</v>
      </c>
      <c r="O480" s="12" t="s">
        <v>2763</v>
      </c>
      <c r="P480" s="12" t="s">
        <v>1652</v>
      </c>
      <c r="Q480" s="12" t="s">
        <v>1665</v>
      </c>
      <c r="R480" s="12" t="s">
        <v>1671</v>
      </c>
      <c r="S480" s="12" t="s">
        <v>1735</v>
      </c>
      <c r="T480" s="12" t="s">
        <v>2075</v>
      </c>
    </row>
    <row r="481" spans="1:20" x14ac:dyDescent="0.25">
      <c r="A481" s="12" t="s">
        <v>2</v>
      </c>
      <c r="B481" s="12" t="s">
        <v>646</v>
      </c>
      <c r="C481" s="12" t="s">
        <v>404</v>
      </c>
      <c r="D481" s="12" t="s">
        <v>4</v>
      </c>
      <c r="E481" s="12" t="s">
        <v>9</v>
      </c>
      <c r="F481" s="12" t="s">
        <v>141</v>
      </c>
      <c r="G481" s="12" t="s">
        <v>393</v>
      </c>
      <c r="H481" s="12" t="s">
        <v>397</v>
      </c>
      <c r="I481" s="12" t="s">
        <v>148</v>
      </c>
      <c r="J481" s="12" t="s">
        <v>271</v>
      </c>
      <c r="K481" s="12" t="s">
        <v>22</v>
      </c>
      <c r="L481" s="12" t="s">
        <v>2727</v>
      </c>
      <c r="M481" s="12" t="s">
        <v>2728</v>
      </c>
      <c r="N481" s="12" t="s">
        <v>2762</v>
      </c>
      <c r="O481" s="12" t="s">
        <v>2763</v>
      </c>
      <c r="P481" s="12" t="s">
        <v>1652</v>
      </c>
      <c r="Q481" s="12" t="s">
        <v>1662</v>
      </c>
      <c r="R481" s="12" t="s">
        <v>1671</v>
      </c>
      <c r="S481" s="12" t="s">
        <v>1735</v>
      </c>
      <c r="T481" s="12" t="s">
        <v>2074</v>
      </c>
    </row>
    <row r="482" spans="1:20" x14ac:dyDescent="0.25">
      <c r="A482" s="12" t="s">
        <v>2</v>
      </c>
      <c r="B482" s="12" t="s">
        <v>682</v>
      </c>
      <c r="C482" s="12" t="s">
        <v>442</v>
      </c>
      <c r="D482" s="12" t="s">
        <v>4</v>
      </c>
      <c r="E482" s="12" t="s">
        <v>14</v>
      </c>
      <c r="F482" s="12" t="s">
        <v>141</v>
      </c>
      <c r="G482" s="12" t="s">
        <v>393</v>
      </c>
      <c r="H482" s="12" t="s">
        <v>397</v>
      </c>
      <c r="I482" s="12" t="s">
        <v>173</v>
      </c>
      <c r="J482" s="12" t="s">
        <v>303</v>
      </c>
      <c r="K482" s="12" t="s">
        <v>22</v>
      </c>
      <c r="L482" s="12" t="s">
        <v>2727</v>
      </c>
      <c r="M482" s="12" t="s">
        <v>2728</v>
      </c>
      <c r="N482" s="12" t="s">
        <v>2762</v>
      </c>
      <c r="O482" s="12" t="s">
        <v>2763</v>
      </c>
      <c r="P482" s="12" t="s">
        <v>1652</v>
      </c>
      <c r="Q482" s="12" t="s">
        <v>1668</v>
      </c>
      <c r="R482" s="12" t="s">
        <v>1671</v>
      </c>
      <c r="S482" s="12" t="s">
        <v>1735</v>
      </c>
      <c r="T482" s="12" t="s">
        <v>643</v>
      </c>
    </row>
    <row r="483" spans="1:20" x14ac:dyDescent="0.25">
      <c r="A483" s="12" t="s">
        <v>2</v>
      </c>
      <c r="B483" s="12" t="s">
        <v>671</v>
      </c>
      <c r="C483" s="12" t="s">
        <v>431</v>
      </c>
      <c r="D483" s="12" t="s">
        <v>4</v>
      </c>
      <c r="E483" s="12" t="s">
        <v>13</v>
      </c>
      <c r="F483" s="12" t="s">
        <v>141</v>
      </c>
      <c r="G483" s="12" t="s">
        <v>393</v>
      </c>
      <c r="H483" s="12" t="s">
        <v>397</v>
      </c>
      <c r="I483" s="12" t="s">
        <v>165</v>
      </c>
      <c r="J483" s="12" t="s">
        <v>295</v>
      </c>
      <c r="K483" s="12" t="s">
        <v>47</v>
      </c>
      <c r="L483" s="12" t="s">
        <v>2727</v>
      </c>
      <c r="M483" s="12" t="s">
        <v>2728</v>
      </c>
      <c r="N483" s="12" t="s">
        <v>2762</v>
      </c>
      <c r="O483" s="12" t="s">
        <v>2763</v>
      </c>
      <c r="P483" s="12" t="s">
        <v>1652</v>
      </c>
      <c r="Q483" s="12" t="s">
        <v>1666</v>
      </c>
      <c r="R483" s="12" t="s">
        <v>1671</v>
      </c>
      <c r="S483" s="12" t="s">
        <v>1735</v>
      </c>
      <c r="T483" s="12" t="s">
        <v>1887</v>
      </c>
    </row>
    <row r="484" spans="1:20" x14ac:dyDescent="0.25">
      <c r="A484" s="12" t="s">
        <v>2</v>
      </c>
      <c r="B484" s="12" t="s">
        <v>746</v>
      </c>
      <c r="C484" s="12" t="s">
        <v>510</v>
      </c>
      <c r="D484" s="12" t="s">
        <v>6</v>
      </c>
      <c r="E484" s="12" t="s">
        <v>11</v>
      </c>
      <c r="F484" s="12" t="s">
        <v>141</v>
      </c>
      <c r="G484" s="12" t="s">
        <v>393</v>
      </c>
      <c r="H484" s="12" t="s">
        <v>397</v>
      </c>
      <c r="I484" s="12" t="s">
        <v>212</v>
      </c>
      <c r="J484" s="12" t="s">
        <v>233</v>
      </c>
      <c r="K484" s="12" t="s">
        <v>63</v>
      </c>
      <c r="L484" s="12" t="s">
        <v>2725</v>
      </c>
      <c r="M484" s="12" t="s">
        <v>2743</v>
      </c>
      <c r="N484" s="12" t="s">
        <v>2764</v>
      </c>
      <c r="O484" s="12" t="s">
        <v>2765</v>
      </c>
      <c r="P484" s="12" t="s">
        <v>1652</v>
      </c>
      <c r="Q484" s="12" t="s">
        <v>1663</v>
      </c>
      <c r="R484" s="12" t="s">
        <v>1671</v>
      </c>
      <c r="S484" s="12" t="s">
        <v>1739</v>
      </c>
      <c r="T484" s="12" t="s">
        <v>2076</v>
      </c>
    </row>
    <row r="485" spans="1:20" x14ac:dyDescent="0.25">
      <c r="A485" s="12" t="s">
        <v>2</v>
      </c>
      <c r="B485" s="12" t="s">
        <v>813</v>
      </c>
      <c r="C485" s="12" t="s">
        <v>587</v>
      </c>
      <c r="D485" s="12" t="s">
        <v>7</v>
      </c>
      <c r="E485" s="12" t="s">
        <v>13</v>
      </c>
      <c r="F485" s="12" t="s">
        <v>141</v>
      </c>
      <c r="G485" s="12" t="s">
        <v>393</v>
      </c>
      <c r="H485" s="12" t="s">
        <v>397</v>
      </c>
      <c r="I485" s="12" t="s">
        <v>254</v>
      </c>
      <c r="J485" s="12" t="s">
        <v>233</v>
      </c>
      <c r="K485" s="12" t="s">
        <v>121</v>
      </c>
      <c r="L485" s="12" t="s">
        <v>2725</v>
      </c>
      <c r="M485" s="12" t="s">
        <v>2743</v>
      </c>
      <c r="N485" s="12" t="s">
        <v>2764</v>
      </c>
      <c r="O485" s="12" t="s">
        <v>2765</v>
      </c>
      <c r="P485" s="12" t="s">
        <v>1652</v>
      </c>
      <c r="Q485" s="12" t="s">
        <v>1666</v>
      </c>
      <c r="R485" s="12" t="s">
        <v>1671</v>
      </c>
      <c r="S485" s="12" t="s">
        <v>1739</v>
      </c>
      <c r="T485" s="12" t="s">
        <v>2077</v>
      </c>
    </row>
    <row r="486" spans="1:20" x14ac:dyDescent="0.25">
      <c r="A486" s="12" t="s">
        <v>2</v>
      </c>
      <c r="B486" s="12" t="s">
        <v>659</v>
      </c>
      <c r="C486" s="12" t="s">
        <v>419</v>
      </c>
      <c r="D486" s="12" t="s">
        <v>4</v>
      </c>
      <c r="E486" s="12" t="s">
        <v>12</v>
      </c>
      <c r="F486" s="12" t="s">
        <v>141</v>
      </c>
      <c r="G486" s="12" t="s">
        <v>393</v>
      </c>
      <c r="H486" s="12" t="s">
        <v>397</v>
      </c>
      <c r="I486" s="12" t="s">
        <v>160</v>
      </c>
      <c r="J486" s="12" t="s">
        <v>284</v>
      </c>
      <c r="K486" s="12" t="s">
        <v>37</v>
      </c>
      <c r="L486" s="12" t="s">
        <v>2725</v>
      </c>
      <c r="M486" s="12" t="s">
        <v>2743</v>
      </c>
      <c r="N486" s="12" t="s">
        <v>2764</v>
      </c>
      <c r="O486" s="12" t="s">
        <v>2765</v>
      </c>
      <c r="P486" s="12" t="s">
        <v>1652</v>
      </c>
      <c r="Q486" s="12" t="s">
        <v>1667</v>
      </c>
      <c r="R486" s="12" t="s">
        <v>1671</v>
      </c>
      <c r="S486" s="12" t="s">
        <v>1739</v>
      </c>
      <c r="T486" s="12" t="s">
        <v>2078</v>
      </c>
    </row>
    <row r="487" spans="1:20" x14ac:dyDescent="0.25">
      <c r="A487" s="12" t="s">
        <v>2</v>
      </c>
      <c r="B487" s="12" t="s">
        <v>695</v>
      </c>
      <c r="C487" s="12" t="s">
        <v>455</v>
      </c>
      <c r="D487" s="12" t="s">
        <v>4</v>
      </c>
      <c r="E487" s="12" t="s">
        <v>15</v>
      </c>
      <c r="F487" s="12" t="s">
        <v>141</v>
      </c>
      <c r="G487" s="12" t="s">
        <v>393</v>
      </c>
      <c r="H487" s="12" t="s">
        <v>397</v>
      </c>
      <c r="I487" s="12" t="s">
        <v>179</v>
      </c>
      <c r="J487" s="12" t="s">
        <v>312</v>
      </c>
      <c r="K487" s="12" t="s">
        <v>34</v>
      </c>
      <c r="L487" s="12" t="s">
        <v>2725</v>
      </c>
      <c r="M487" s="12" t="s">
        <v>2743</v>
      </c>
      <c r="N487" s="12" t="s">
        <v>2764</v>
      </c>
      <c r="O487" s="12" t="s">
        <v>2765</v>
      </c>
      <c r="P487" s="12" t="s">
        <v>1652</v>
      </c>
      <c r="Q487" s="12" t="s">
        <v>1661</v>
      </c>
      <c r="R487" s="12" t="s">
        <v>1671</v>
      </c>
      <c r="S487" s="12" t="s">
        <v>1739</v>
      </c>
      <c r="T487" s="12" t="s">
        <v>2079</v>
      </c>
    </row>
    <row r="488" spans="1:20" x14ac:dyDescent="0.25">
      <c r="A488" s="12" t="s">
        <v>2</v>
      </c>
      <c r="B488" s="12" t="s">
        <v>672</v>
      </c>
      <c r="C488" s="12" t="s">
        <v>432</v>
      </c>
      <c r="D488" s="12" t="s">
        <v>4</v>
      </c>
      <c r="E488" s="12" t="s">
        <v>13</v>
      </c>
      <c r="F488" s="12" t="s">
        <v>141</v>
      </c>
      <c r="G488" s="12" t="s">
        <v>393</v>
      </c>
      <c r="H488" s="12" t="s">
        <v>397</v>
      </c>
      <c r="I488" s="12" t="s">
        <v>166</v>
      </c>
      <c r="J488" s="12" t="s">
        <v>296</v>
      </c>
      <c r="K488" s="12" t="s">
        <v>36</v>
      </c>
      <c r="L488" s="12" t="s">
        <v>2725</v>
      </c>
      <c r="M488" s="12" t="s">
        <v>2743</v>
      </c>
      <c r="N488" s="12" t="s">
        <v>2764</v>
      </c>
      <c r="O488" s="12" t="s">
        <v>2765</v>
      </c>
      <c r="P488" s="12" t="s">
        <v>1652</v>
      </c>
      <c r="Q488" s="12" t="s">
        <v>1666</v>
      </c>
      <c r="R488" s="12" t="s">
        <v>1671</v>
      </c>
      <c r="S488" s="12" t="s">
        <v>1739</v>
      </c>
      <c r="T488" s="12" t="s">
        <v>2080</v>
      </c>
    </row>
    <row r="489" spans="1:20" x14ac:dyDescent="0.25">
      <c r="A489" s="12" t="s">
        <v>2</v>
      </c>
      <c r="B489" s="12" t="s">
        <v>799</v>
      </c>
      <c r="C489" s="12" t="s">
        <v>569</v>
      </c>
      <c r="D489" s="12" t="s">
        <v>7</v>
      </c>
      <c r="E489" s="12" t="s">
        <v>11</v>
      </c>
      <c r="F489" s="12" t="s">
        <v>141</v>
      </c>
      <c r="G489" s="12" t="s">
        <v>393</v>
      </c>
      <c r="H489" s="12" t="s">
        <v>397</v>
      </c>
      <c r="I489" s="12" t="s">
        <v>245</v>
      </c>
      <c r="J489" s="12" t="s">
        <v>310</v>
      </c>
      <c r="K489" s="12" t="s">
        <v>47</v>
      </c>
      <c r="L489" s="12" t="s">
        <v>2725</v>
      </c>
      <c r="M489" s="12" t="s">
        <v>2743</v>
      </c>
      <c r="N489" s="12" t="s">
        <v>2766</v>
      </c>
      <c r="O489" s="12" t="s">
        <v>2767</v>
      </c>
      <c r="P489" s="12" t="s">
        <v>1652</v>
      </c>
      <c r="Q489" s="12" t="s">
        <v>1663</v>
      </c>
      <c r="R489" s="12" t="s">
        <v>1671</v>
      </c>
      <c r="S489" s="12" t="s">
        <v>1739</v>
      </c>
      <c r="T489" s="12" t="s">
        <v>2081</v>
      </c>
    </row>
    <row r="490" spans="1:20" x14ac:dyDescent="0.25">
      <c r="A490" s="12" t="s">
        <v>2</v>
      </c>
      <c r="B490" s="12" t="s">
        <v>715</v>
      </c>
      <c r="C490" s="12" t="s">
        <v>475</v>
      </c>
      <c r="D490" s="12" t="s">
        <v>6</v>
      </c>
      <c r="E490" s="12" t="s">
        <v>9</v>
      </c>
      <c r="F490" s="12" t="s">
        <v>141</v>
      </c>
      <c r="G490" s="12" t="s">
        <v>393</v>
      </c>
      <c r="H490" s="12" t="s">
        <v>397</v>
      </c>
      <c r="I490" s="12" t="s">
        <v>190</v>
      </c>
      <c r="J490" s="12" t="s">
        <v>233</v>
      </c>
      <c r="K490" s="12" t="s">
        <v>21</v>
      </c>
      <c r="L490" s="12" t="s">
        <v>2725</v>
      </c>
      <c r="M490" s="12" t="s">
        <v>2743</v>
      </c>
      <c r="N490" s="12" t="s">
        <v>2766</v>
      </c>
      <c r="O490" s="12" t="s">
        <v>2767</v>
      </c>
      <c r="P490" s="12" t="s">
        <v>1652</v>
      </c>
      <c r="Q490" s="12" t="s">
        <v>1662</v>
      </c>
      <c r="R490" s="12" t="s">
        <v>1671</v>
      </c>
      <c r="S490" s="12" t="s">
        <v>1739</v>
      </c>
      <c r="T490" s="12" t="s">
        <v>2082</v>
      </c>
    </row>
    <row r="491" spans="1:20" x14ac:dyDescent="0.25">
      <c r="A491" s="12" t="s">
        <v>2</v>
      </c>
      <c r="B491" s="12" t="s">
        <v>725</v>
      </c>
      <c r="C491" s="12" t="s">
        <v>487</v>
      </c>
      <c r="D491" s="12" t="s">
        <v>6</v>
      </c>
      <c r="E491" s="12" t="s">
        <v>10</v>
      </c>
      <c r="F491" s="12" t="s">
        <v>141</v>
      </c>
      <c r="G491" s="12" t="s">
        <v>393</v>
      </c>
      <c r="H491" s="12" t="s">
        <v>397</v>
      </c>
      <c r="I491" s="12" t="s">
        <v>199</v>
      </c>
      <c r="J491" s="12" t="s">
        <v>330</v>
      </c>
      <c r="K491" s="12" t="s">
        <v>83</v>
      </c>
      <c r="L491" s="12" t="s">
        <v>2725</v>
      </c>
      <c r="M491" s="12" t="s">
        <v>2743</v>
      </c>
      <c r="N491" s="12" t="s">
        <v>2766</v>
      </c>
      <c r="O491" s="12" t="s">
        <v>2767</v>
      </c>
      <c r="P491" s="12" t="s">
        <v>1652</v>
      </c>
      <c r="Q491" s="12" t="s">
        <v>1665</v>
      </c>
      <c r="R491" s="12" t="s">
        <v>1671</v>
      </c>
      <c r="S491" s="12" t="s">
        <v>1739</v>
      </c>
      <c r="T491" s="12" t="s">
        <v>2083</v>
      </c>
    </row>
    <row r="492" spans="1:20" x14ac:dyDescent="0.25">
      <c r="A492" s="12" t="s">
        <v>2</v>
      </c>
      <c r="B492" s="12" t="s">
        <v>819</v>
      </c>
      <c r="C492" s="12" t="s">
        <v>595</v>
      </c>
      <c r="D492" s="12" t="s">
        <v>7</v>
      </c>
      <c r="E492" s="12" t="s">
        <v>14</v>
      </c>
      <c r="F492" s="12" t="s">
        <v>141</v>
      </c>
      <c r="G492" s="12" t="s">
        <v>393</v>
      </c>
      <c r="H492" s="12" t="s">
        <v>397</v>
      </c>
      <c r="I492" s="12" t="s">
        <v>242</v>
      </c>
      <c r="J492" s="12" t="s">
        <v>322</v>
      </c>
      <c r="K492" s="12" t="s">
        <v>47</v>
      </c>
      <c r="L492" s="12" t="s">
        <v>2725</v>
      </c>
      <c r="M492" s="12" t="s">
        <v>2743</v>
      </c>
      <c r="N492" s="12" t="s">
        <v>2766</v>
      </c>
      <c r="O492" s="12" t="s">
        <v>2767</v>
      </c>
      <c r="P492" s="12" t="s">
        <v>1652</v>
      </c>
      <c r="Q492" s="12" t="s">
        <v>1668</v>
      </c>
      <c r="R492" s="12" t="s">
        <v>1671</v>
      </c>
      <c r="S492" s="12" t="s">
        <v>1739</v>
      </c>
      <c r="T492" s="12" t="s">
        <v>2084</v>
      </c>
    </row>
    <row r="493" spans="1:20" x14ac:dyDescent="0.25">
      <c r="A493" s="12" t="s">
        <v>2</v>
      </c>
      <c r="B493" s="12" t="s">
        <v>670</v>
      </c>
      <c r="C493" s="12" t="s">
        <v>430</v>
      </c>
      <c r="D493" s="12" t="s">
        <v>4</v>
      </c>
      <c r="E493" s="12" t="s">
        <v>13</v>
      </c>
      <c r="F493" s="12" t="s">
        <v>141</v>
      </c>
      <c r="G493" s="12" t="s">
        <v>393</v>
      </c>
      <c r="H493" s="12" t="s">
        <v>397</v>
      </c>
      <c r="I493" s="12" t="s">
        <v>160</v>
      </c>
      <c r="J493" s="12" t="s">
        <v>294</v>
      </c>
      <c r="K493" s="12" t="s">
        <v>46</v>
      </c>
      <c r="L493" s="12" t="s">
        <v>2725</v>
      </c>
      <c r="M493" s="12" t="s">
        <v>2743</v>
      </c>
      <c r="N493" s="12" t="s">
        <v>2766</v>
      </c>
      <c r="O493" s="12" t="s">
        <v>2767</v>
      </c>
      <c r="P493" s="12" t="s">
        <v>1652</v>
      </c>
      <c r="Q493" s="12" t="s">
        <v>1666</v>
      </c>
      <c r="R493" s="12" t="s">
        <v>1671</v>
      </c>
      <c r="S493" s="12" t="s">
        <v>1739</v>
      </c>
      <c r="T493" s="12" t="s">
        <v>2085</v>
      </c>
    </row>
    <row r="494" spans="1:20" x14ac:dyDescent="0.25">
      <c r="A494" s="12" t="s">
        <v>2</v>
      </c>
      <c r="B494" s="12" t="s">
        <v>693</v>
      </c>
      <c r="C494" s="12" t="s">
        <v>453</v>
      </c>
      <c r="D494" s="12" t="s">
        <v>4</v>
      </c>
      <c r="E494" s="12" t="s">
        <v>15</v>
      </c>
      <c r="F494" s="12" t="s">
        <v>141</v>
      </c>
      <c r="G494" s="12" t="s">
        <v>393</v>
      </c>
      <c r="H494" s="12" t="s">
        <v>397</v>
      </c>
      <c r="I494" s="12" t="s">
        <v>160</v>
      </c>
      <c r="J494" s="12" t="s">
        <v>310</v>
      </c>
      <c r="K494" s="12" t="s">
        <v>60</v>
      </c>
      <c r="L494" s="12" t="s">
        <v>2725</v>
      </c>
      <c r="M494" s="12" t="s">
        <v>2743</v>
      </c>
      <c r="N494" s="12" t="s">
        <v>2766</v>
      </c>
      <c r="O494" s="12" t="s">
        <v>2767</v>
      </c>
      <c r="P494" s="12" t="s">
        <v>1652</v>
      </c>
      <c r="Q494" s="12" t="s">
        <v>1661</v>
      </c>
      <c r="R494" s="12" t="s">
        <v>1671</v>
      </c>
      <c r="S494" s="12" t="s">
        <v>1739</v>
      </c>
      <c r="T494" s="12" t="s">
        <v>2086</v>
      </c>
    </row>
    <row r="495" spans="1:20" x14ac:dyDescent="0.25">
      <c r="A495" s="12" t="s">
        <v>2</v>
      </c>
      <c r="B495" s="12" t="s">
        <v>817</v>
      </c>
      <c r="C495" s="12" t="s">
        <v>593</v>
      </c>
      <c r="D495" s="12" t="s">
        <v>7</v>
      </c>
      <c r="E495" s="12" t="s">
        <v>14</v>
      </c>
      <c r="F495" s="12" t="s">
        <v>140</v>
      </c>
      <c r="G495" s="12" t="s">
        <v>393</v>
      </c>
      <c r="H495" s="12" t="s">
        <v>397</v>
      </c>
      <c r="I495" s="12" t="s">
        <v>257</v>
      </c>
      <c r="J495" s="12" t="s">
        <v>369</v>
      </c>
      <c r="K495" s="12" t="s">
        <v>81</v>
      </c>
      <c r="L495" s="12" t="s">
        <v>2725</v>
      </c>
      <c r="M495" s="12" t="s">
        <v>2726</v>
      </c>
      <c r="N495" s="12" t="s">
        <v>2768</v>
      </c>
      <c r="O495" s="12" t="s">
        <v>2769</v>
      </c>
      <c r="P495" s="12" t="s">
        <v>1652</v>
      </c>
      <c r="Q495" s="12" t="s">
        <v>1668</v>
      </c>
      <c r="R495" s="12" t="s">
        <v>1671</v>
      </c>
      <c r="S495" s="12" t="s">
        <v>1326</v>
      </c>
      <c r="T495" s="12" t="s">
        <v>2087</v>
      </c>
    </row>
    <row r="496" spans="1:20" x14ac:dyDescent="0.25">
      <c r="A496" s="12" t="s">
        <v>2</v>
      </c>
      <c r="B496" s="12" t="s">
        <v>807</v>
      </c>
      <c r="C496" s="12" t="s">
        <v>580</v>
      </c>
      <c r="D496" s="12" t="s">
        <v>7</v>
      </c>
      <c r="E496" s="12" t="s">
        <v>13</v>
      </c>
      <c r="F496" s="12" t="s">
        <v>140</v>
      </c>
      <c r="G496" s="12" t="s">
        <v>393</v>
      </c>
      <c r="H496" s="12" t="s">
        <v>397</v>
      </c>
      <c r="I496" s="12" t="s">
        <v>251</v>
      </c>
      <c r="J496" s="12" t="s">
        <v>288</v>
      </c>
      <c r="K496" s="12" t="s">
        <v>81</v>
      </c>
      <c r="L496" s="12" t="s">
        <v>2725</v>
      </c>
      <c r="M496" s="12" t="s">
        <v>2726</v>
      </c>
      <c r="N496" s="12" t="s">
        <v>2768</v>
      </c>
      <c r="O496" s="12" t="s">
        <v>2769</v>
      </c>
      <c r="P496" s="12" t="s">
        <v>1652</v>
      </c>
      <c r="Q496" s="12" t="s">
        <v>1666</v>
      </c>
      <c r="R496" s="12" t="s">
        <v>1671</v>
      </c>
      <c r="S496" s="12" t="s">
        <v>1326</v>
      </c>
      <c r="T496" s="12" t="s">
        <v>2088</v>
      </c>
    </row>
    <row r="497" spans="1:20" x14ac:dyDescent="0.25">
      <c r="A497" s="12" t="s">
        <v>2</v>
      </c>
      <c r="B497" s="12" t="s">
        <v>769</v>
      </c>
      <c r="C497" s="12" t="s">
        <v>534</v>
      </c>
      <c r="D497" s="12" t="s">
        <v>6</v>
      </c>
      <c r="E497" s="12" t="s">
        <v>15</v>
      </c>
      <c r="F497" s="12" t="s">
        <v>140</v>
      </c>
      <c r="G497" s="12" t="s">
        <v>393</v>
      </c>
      <c r="H497" s="12" t="s">
        <v>397</v>
      </c>
      <c r="I497" s="12" t="s">
        <v>223</v>
      </c>
      <c r="J497" s="12" t="s">
        <v>346</v>
      </c>
      <c r="K497" s="12" t="s">
        <v>75</v>
      </c>
      <c r="L497" s="12" t="s">
        <v>2725</v>
      </c>
      <c r="M497" s="12" t="s">
        <v>2726</v>
      </c>
      <c r="N497" s="12" t="s">
        <v>2768</v>
      </c>
      <c r="O497" s="12" t="s">
        <v>2769</v>
      </c>
      <c r="P497" s="12" t="s">
        <v>1652</v>
      </c>
      <c r="Q497" s="12" t="s">
        <v>1661</v>
      </c>
      <c r="R497" s="12" t="s">
        <v>1671</v>
      </c>
      <c r="S497" s="12" t="s">
        <v>1326</v>
      </c>
      <c r="T497" s="12" t="s">
        <v>2089</v>
      </c>
    </row>
    <row r="498" spans="1:20" x14ac:dyDescent="0.25">
      <c r="A498" s="12" t="s">
        <v>2</v>
      </c>
      <c r="B498" s="12" t="s">
        <v>731</v>
      </c>
      <c r="C498" s="12" t="s">
        <v>495</v>
      </c>
      <c r="D498" s="12" t="s">
        <v>6</v>
      </c>
      <c r="E498" s="12" t="s">
        <v>11</v>
      </c>
      <c r="F498" s="12" t="s">
        <v>140</v>
      </c>
      <c r="G498" s="12" t="s">
        <v>393</v>
      </c>
      <c r="H498" s="12" t="s">
        <v>397</v>
      </c>
      <c r="I498" s="12" t="s">
        <v>204</v>
      </c>
      <c r="J498" s="12" t="s">
        <v>295</v>
      </c>
      <c r="K498" s="12" t="s">
        <v>91</v>
      </c>
      <c r="L498" s="12" t="s">
        <v>2725</v>
      </c>
      <c r="M498" s="12" t="s">
        <v>2726</v>
      </c>
      <c r="N498" s="12" t="s">
        <v>2768</v>
      </c>
      <c r="O498" s="12" t="s">
        <v>2769</v>
      </c>
      <c r="P498" s="12" t="s">
        <v>1652</v>
      </c>
      <c r="Q498" s="12" t="s">
        <v>1663</v>
      </c>
      <c r="R498" s="12" t="s">
        <v>1671</v>
      </c>
      <c r="S498" s="12" t="s">
        <v>1326</v>
      </c>
      <c r="T498" s="12" t="s">
        <v>2090</v>
      </c>
    </row>
    <row r="499" spans="1:20" x14ac:dyDescent="0.25">
      <c r="A499" s="12" t="s">
        <v>2</v>
      </c>
      <c r="B499" s="12" t="s">
        <v>797</v>
      </c>
      <c r="C499" s="12" t="s">
        <v>566</v>
      </c>
      <c r="D499" s="12" t="s">
        <v>7</v>
      </c>
      <c r="E499" s="12" t="s">
        <v>11</v>
      </c>
      <c r="F499" s="12" t="s">
        <v>140</v>
      </c>
      <c r="G499" s="12" t="s">
        <v>393</v>
      </c>
      <c r="H499" s="12" t="s">
        <v>397</v>
      </c>
      <c r="I499" s="12" t="s">
        <v>155</v>
      </c>
      <c r="J499" s="12" t="s">
        <v>347</v>
      </c>
      <c r="K499" s="12" t="s">
        <v>75</v>
      </c>
      <c r="L499" s="12" t="s">
        <v>2725</v>
      </c>
      <c r="M499" s="12" t="s">
        <v>2726</v>
      </c>
      <c r="N499" s="12" t="s">
        <v>2770</v>
      </c>
      <c r="O499" s="12" t="s">
        <v>2771</v>
      </c>
      <c r="P499" s="12" t="s">
        <v>1652</v>
      </c>
      <c r="Q499" s="12" t="s">
        <v>1663</v>
      </c>
      <c r="R499" s="12" t="s">
        <v>1671</v>
      </c>
      <c r="S499" s="12" t="s">
        <v>1326</v>
      </c>
      <c r="T499" s="12" t="s">
        <v>2091</v>
      </c>
    </row>
    <row r="500" spans="1:20" x14ac:dyDescent="0.25">
      <c r="A500" s="12" t="s">
        <v>2</v>
      </c>
      <c r="B500" s="12" t="s">
        <v>677</v>
      </c>
      <c r="C500" s="12" t="s">
        <v>437</v>
      </c>
      <c r="D500" s="12" t="s">
        <v>4</v>
      </c>
      <c r="E500" s="12" t="s">
        <v>14</v>
      </c>
      <c r="F500" s="12" t="s">
        <v>140</v>
      </c>
      <c r="G500" s="12" t="s">
        <v>393</v>
      </c>
      <c r="H500" s="12" t="s">
        <v>397</v>
      </c>
      <c r="I500" s="12" t="s">
        <v>170</v>
      </c>
      <c r="J500" s="12" t="s">
        <v>300</v>
      </c>
      <c r="K500" s="12" t="s">
        <v>32</v>
      </c>
      <c r="L500" s="12" t="s">
        <v>2725</v>
      </c>
      <c r="M500" s="12" t="s">
        <v>2726</v>
      </c>
      <c r="N500" s="12" t="s">
        <v>2770</v>
      </c>
      <c r="O500" s="12" t="s">
        <v>2771</v>
      </c>
      <c r="P500" s="12" t="s">
        <v>1652</v>
      </c>
      <c r="Q500" s="12" t="s">
        <v>1668</v>
      </c>
      <c r="R500" s="12" t="s">
        <v>1671</v>
      </c>
      <c r="S500" s="12" t="s">
        <v>1326</v>
      </c>
      <c r="T500" s="12" t="s">
        <v>2092</v>
      </c>
    </row>
    <row r="501" spans="1:20" x14ac:dyDescent="0.25">
      <c r="A501" s="12" t="s">
        <v>2</v>
      </c>
      <c r="B501" s="12" t="s">
        <v>663</v>
      </c>
      <c r="C501" s="12" t="s">
        <v>423</v>
      </c>
      <c r="D501" s="12" t="s">
        <v>4</v>
      </c>
      <c r="E501" s="12" t="s">
        <v>13</v>
      </c>
      <c r="F501" s="12" t="s">
        <v>140</v>
      </c>
      <c r="G501" s="12" t="s">
        <v>393</v>
      </c>
      <c r="H501" s="12" t="s">
        <v>397</v>
      </c>
      <c r="I501" s="12" t="s">
        <v>99</v>
      </c>
      <c r="J501" s="12" t="s">
        <v>288</v>
      </c>
      <c r="K501" s="12" t="s">
        <v>32</v>
      </c>
      <c r="L501" s="12" t="s">
        <v>2725</v>
      </c>
      <c r="M501" s="12" t="s">
        <v>2726</v>
      </c>
      <c r="N501" s="12" t="s">
        <v>2770</v>
      </c>
      <c r="O501" s="12" t="s">
        <v>2771</v>
      </c>
      <c r="P501" s="12" t="s">
        <v>1652</v>
      </c>
      <c r="Q501" s="12" t="s">
        <v>1666</v>
      </c>
      <c r="R501" s="12" t="s">
        <v>1671</v>
      </c>
      <c r="S501" s="12" t="s">
        <v>1326</v>
      </c>
      <c r="T501" s="12" t="s">
        <v>2093</v>
      </c>
    </row>
    <row r="502" spans="1:20" x14ac:dyDescent="0.25">
      <c r="A502" s="12" t="s">
        <v>2</v>
      </c>
      <c r="B502" s="12" t="s">
        <v>783</v>
      </c>
      <c r="C502" s="12" t="s">
        <v>551</v>
      </c>
      <c r="D502" s="12" t="s">
        <v>7</v>
      </c>
      <c r="E502" s="12" t="s">
        <v>9</v>
      </c>
      <c r="F502" s="12" t="s">
        <v>140</v>
      </c>
      <c r="G502" s="12" t="s">
        <v>393</v>
      </c>
      <c r="H502" s="12" t="s">
        <v>397</v>
      </c>
      <c r="I502" s="12" t="s">
        <v>234</v>
      </c>
      <c r="J502" s="12" t="s">
        <v>233</v>
      </c>
      <c r="K502" s="12" t="s">
        <v>32</v>
      </c>
      <c r="L502" s="12" t="s">
        <v>2725</v>
      </c>
      <c r="M502" s="12" t="s">
        <v>2726</v>
      </c>
      <c r="N502" s="12" t="s">
        <v>2770</v>
      </c>
      <c r="O502" s="12" t="s">
        <v>2771</v>
      </c>
      <c r="P502" s="12" t="s">
        <v>1652</v>
      </c>
      <c r="Q502" s="12" t="s">
        <v>1662</v>
      </c>
      <c r="R502" s="12" t="s">
        <v>1671</v>
      </c>
      <c r="S502" s="12" t="s">
        <v>1326</v>
      </c>
      <c r="T502" s="12" t="s">
        <v>2094</v>
      </c>
    </row>
    <row r="503" spans="1:20" x14ac:dyDescent="0.25">
      <c r="A503" s="12" t="s">
        <v>2</v>
      </c>
      <c r="B503" s="12" t="s">
        <v>763</v>
      </c>
      <c r="C503" s="12" t="s">
        <v>528</v>
      </c>
      <c r="D503" s="12" t="s">
        <v>6</v>
      </c>
      <c r="E503" s="12" t="s">
        <v>13</v>
      </c>
      <c r="F503" s="12" t="s">
        <v>141</v>
      </c>
      <c r="G503" s="12" t="s">
        <v>395</v>
      </c>
      <c r="H503" s="12" t="s">
        <v>397</v>
      </c>
      <c r="I503" s="12" t="s">
        <v>220</v>
      </c>
      <c r="J503" s="12" t="s">
        <v>312</v>
      </c>
      <c r="K503" s="12" t="s">
        <v>103</v>
      </c>
      <c r="L503" s="12" t="s">
        <v>2746</v>
      </c>
      <c r="M503" s="12" t="s">
        <v>2743</v>
      </c>
      <c r="N503" s="12" t="s">
        <v>2772</v>
      </c>
      <c r="O503" s="12" t="s">
        <v>2773</v>
      </c>
      <c r="P503" s="12" t="s">
        <v>1652</v>
      </c>
      <c r="Q503" s="12" t="s">
        <v>1666</v>
      </c>
      <c r="R503" s="12" t="s">
        <v>1671</v>
      </c>
      <c r="S503" s="12" t="s">
        <v>1738</v>
      </c>
      <c r="T503" s="12" t="s">
        <v>2095</v>
      </c>
    </row>
    <row r="504" spans="1:20" x14ac:dyDescent="0.25">
      <c r="A504" s="12" t="s">
        <v>2</v>
      </c>
      <c r="B504" s="12" t="s">
        <v>822</v>
      </c>
      <c r="C504" s="12" t="s">
        <v>598</v>
      </c>
      <c r="D504" s="12" t="s">
        <v>7</v>
      </c>
      <c r="E504" s="12" t="s">
        <v>14</v>
      </c>
      <c r="F504" s="12" t="s">
        <v>141</v>
      </c>
      <c r="G504" s="12" t="s">
        <v>395</v>
      </c>
      <c r="H504" s="12" t="s">
        <v>397</v>
      </c>
      <c r="I504" s="12" t="s">
        <v>209</v>
      </c>
      <c r="J504" s="12" t="s">
        <v>328</v>
      </c>
      <c r="K504" s="12" t="s">
        <v>103</v>
      </c>
      <c r="L504" s="12" t="s">
        <v>2746</v>
      </c>
      <c r="M504" s="12" t="s">
        <v>2743</v>
      </c>
      <c r="N504" s="12" t="s">
        <v>2772</v>
      </c>
      <c r="O504" s="12" t="s">
        <v>2773</v>
      </c>
      <c r="P504" s="12" t="s">
        <v>1652</v>
      </c>
      <c r="Q504" s="12" t="s">
        <v>1668</v>
      </c>
      <c r="R504" s="12" t="s">
        <v>1671</v>
      </c>
      <c r="S504" s="12" t="s">
        <v>1738</v>
      </c>
      <c r="T504" s="12" t="s">
        <v>2096</v>
      </c>
    </row>
    <row r="505" spans="1:20" x14ac:dyDescent="0.25">
      <c r="A505" s="12" t="s">
        <v>2</v>
      </c>
      <c r="B505" s="12" t="s">
        <v>741</v>
      </c>
      <c r="C505" s="12" t="s">
        <v>505</v>
      </c>
      <c r="D505" s="12" t="s">
        <v>6</v>
      </c>
      <c r="E505" s="12" t="s">
        <v>11</v>
      </c>
      <c r="F505" s="12" t="s">
        <v>141</v>
      </c>
      <c r="G505" s="12" t="s">
        <v>395</v>
      </c>
      <c r="H505" s="12" t="s">
        <v>397</v>
      </c>
      <c r="I505" s="12" t="s">
        <v>210</v>
      </c>
      <c r="J505" s="12" t="s">
        <v>336</v>
      </c>
      <c r="K505" s="12" t="s">
        <v>84</v>
      </c>
      <c r="L505" s="12" t="s">
        <v>2746</v>
      </c>
      <c r="M505" s="12" t="s">
        <v>2743</v>
      </c>
      <c r="N505" s="12" t="s">
        <v>2772</v>
      </c>
      <c r="O505" s="12" t="s">
        <v>2773</v>
      </c>
      <c r="P505" s="12" t="s">
        <v>1652</v>
      </c>
      <c r="Q505" s="12" t="s">
        <v>1663</v>
      </c>
      <c r="R505" s="12" t="s">
        <v>1671</v>
      </c>
      <c r="S505" s="12" t="s">
        <v>1738</v>
      </c>
      <c r="T505" s="12" t="s">
        <v>2097</v>
      </c>
    </row>
    <row r="506" spans="1:20" x14ac:dyDescent="0.25">
      <c r="A506" s="12" t="s">
        <v>2</v>
      </c>
      <c r="B506" s="12" t="s">
        <v>826</v>
      </c>
      <c r="C506" s="12" t="s">
        <v>603</v>
      </c>
      <c r="D506" s="12" t="s">
        <v>7</v>
      </c>
      <c r="E506" s="12" t="s">
        <v>15</v>
      </c>
      <c r="F506" s="12" t="s">
        <v>141</v>
      </c>
      <c r="G506" s="12" t="s">
        <v>395</v>
      </c>
      <c r="H506" s="12" t="s">
        <v>397</v>
      </c>
      <c r="I506" s="12" t="s">
        <v>207</v>
      </c>
      <c r="J506" s="12" t="s">
        <v>310</v>
      </c>
      <c r="K506" s="12" t="s">
        <v>103</v>
      </c>
      <c r="L506" s="12" t="s">
        <v>2746</v>
      </c>
      <c r="M506" s="12" t="s">
        <v>2743</v>
      </c>
      <c r="N506" s="12" t="s">
        <v>2772</v>
      </c>
      <c r="O506" s="12" t="s">
        <v>2773</v>
      </c>
      <c r="P506" s="12" t="s">
        <v>1652</v>
      </c>
      <c r="Q506" s="12" t="s">
        <v>1661</v>
      </c>
      <c r="R506" s="12" t="s">
        <v>1671</v>
      </c>
      <c r="S506" s="12" t="s">
        <v>1738</v>
      </c>
      <c r="T506" s="12" t="s">
        <v>2098</v>
      </c>
    </row>
    <row r="507" spans="1:20" x14ac:dyDescent="0.25">
      <c r="A507" s="12" t="s">
        <v>2</v>
      </c>
      <c r="B507" s="12" t="s">
        <v>802</v>
      </c>
      <c r="C507" s="12" t="s">
        <v>573</v>
      </c>
      <c r="D507" s="12" t="s">
        <v>7</v>
      </c>
      <c r="E507" s="12" t="s">
        <v>11</v>
      </c>
      <c r="F507" s="12" t="s">
        <v>140</v>
      </c>
      <c r="G507" s="12" t="s">
        <v>395</v>
      </c>
      <c r="H507" s="12" t="s">
        <v>397</v>
      </c>
      <c r="I507" s="12" t="s">
        <v>208</v>
      </c>
      <c r="J507" s="12" t="s">
        <v>363</v>
      </c>
      <c r="K507" s="12" t="s">
        <v>103</v>
      </c>
      <c r="L507" s="12" t="s">
        <v>2774</v>
      </c>
      <c r="M507" s="12" t="s">
        <v>2775</v>
      </c>
      <c r="N507" s="12" t="s">
        <v>2776</v>
      </c>
      <c r="O507" s="12" t="s">
        <v>2777</v>
      </c>
      <c r="P507" s="12" t="s">
        <v>1652</v>
      </c>
      <c r="Q507" s="12" t="s">
        <v>1663</v>
      </c>
      <c r="R507" s="12" t="s">
        <v>1671</v>
      </c>
      <c r="S507" s="12" t="s">
        <v>1725</v>
      </c>
      <c r="T507" s="12" t="s">
        <v>2099</v>
      </c>
    </row>
    <row r="508" spans="1:20" x14ac:dyDescent="0.25">
      <c r="A508" s="12" t="s">
        <v>2</v>
      </c>
      <c r="B508" s="12" t="s">
        <v>745</v>
      </c>
      <c r="C508" s="12" t="s">
        <v>509</v>
      </c>
      <c r="D508" s="12" t="s">
        <v>6</v>
      </c>
      <c r="E508" s="12" t="s">
        <v>11</v>
      </c>
      <c r="F508" s="12" t="s">
        <v>140</v>
      </c>
      <c r="G508" s="12" t="s">
        <v>395</v>
      </c>
      <c r="H508" s="12" t="s">
        <v>397</v>
      </c>
      <c r="I508" s="12" t="s">
        <v>208</v>
      </c>
      <c r="J508" s="12" t="s">
        <v>275</v>
      </c>
      <c r="K508" s="12" t="s">
        <v>97</v>
      </c>
      <c r="L508" s="12" t="s">
        <v>2774</v>
      </c>
      <c r="M508" s="12" t="s">
        <v>2775</v>
      </c>
      <c r="N508" s="12" t="s">
        <v>2778</v>
      </c>
      <c r="O508" s="12" t="s">
        <v>2779</v>
      </c>
      <c r="P508" s="12" t="s">
        <v>1652</v>
      </c>
      <c r="Q508" s="12" t="s">
        <v>1663</v>
      </c>
      <c r="R508" s="12" t="s">
        <v>1671</v>
      </c>
      <c r="S508" s="12" t="s">
        <v>1725</v>
      </c>
      <c r="T508" s="12" t="s">
        <v>2100</v>
      </c>
    </row>
    <row r="509" spans="1:20" x14ac:dyDescent="0.25">
      <c r="A509" s="12" t="s">
        <v>2</v>
      </c>
      <c r="B509" s="12" t="s">
        <v>786</v>
      </c>
      <c r="C509" s="12" t="s">
        <v>554</v>
      </c>
      <c r="D509" s="12" t="s">
        <v>7</v>
      </c>
      <c r="E509" s="12" t="s">
        <v>17</v>
      </c>
      <c r="F509" s="12" t="s">
        <v>140</v>
      </c>
      <c r="G509" s="12" t="s">
        <v>395</v>
      </c>
      <c r="H509" s="12" t="s">
        <v>397</v>
      </c>
      <c r="I509" s="12" t="s">
        <v>236</v>
      </c>
      <c r="J509" s="12" t="s">
        <v>354</v>
      </c>
      <c r="K509" s="12" t="s">
        <v>47</v>
      </c>
      <c r="L509" s="12" t="s">
        <v>2774</v>
      </c>
      <c r="M509" s="12" t="s">
        <v>2775</v>
      </c>
      <c r="N509" s="12" t="s">
        <v>2778</v>
      </c>
      <c r="O509" s="12" t="s">
        <v>2779</v>
      </c>
      <c r="P509" s="12" t="s">
        <v>1652</v>
      </c>
      <c r="Q509" s="12" t="s">
        <v>1664</v>
      </c>
      <c r="R509" s="12" t="s">
        <v>1671</v>
      </c>
      <c r="S509" s="12" t="s">
        <v>1725</v>
      </c>
      <c r="T509" s="12" t="s">
        <v>2101</v>
      </c>
    </row>
    <row r="510" spans="1:20" x14ac:dyDescent="0.25">
      <c r="A510" s="12" t="s">
        <v>2</v>
      </c>
      <c r="B510" s="12" t="s">
        <v>823</v>
      </c>
      <c r="C510" s="12" t="s">
        <v>599</v>
      </c>
      <c r="D510" s="12" t="s">
        <v>7</v>
      </c>
      <c r="E510" s="12" t="s">
        <v>15</v>
      </c>
      <c r="F510" s="12" t="s">
        <v>140</v>
      </c>
      <c r="G510" s="12" t="s">
        <v>395</v>
      </c>
      <c r="H510" s="12" t="s">
        <v>397</v>
      </c>
      <c r="I510" s="12" t="s">
        <v>259</v>
      </c>
      <c r="J510" s="12" t="s">
        <v>371</v>
      </c>
      <c r="K510" s="12" t="s">
        <v>45</v>
      </c>
      <c r="L510" s="12" t="s">
        <v>2774</v>
      </c>
      <c r="M510" s="12" t="s">
        <v>2775</v>
      </c>
      <c r="N510" s="12" t="s">
        <v>2778</v>
      </c>
      <c r="O510" s="12" t="s">
        <v>2779</v>
      </c>
      <c r="P510" s="12" t="s">
        <v>1652</v>
      </c>
      <c r="Q510" s="12" t="s">
        <v>1661</v>
      </c>
      <c r="R510" s="12" t="s">
        <v>1671</v>
      </c>
      <c r="S510" s="12" t="s">
        <v>1725</v>
      </c>
      <c r="T510" s="12" t="s">
        <v>2102</v>
      </c>
    </row>
    <row r="511" spans="1:20" x14ac:dyDescent="0.25">
      <c r="A511" s="12" t="s">
        <v>2</v>
      </c>
      <c r="B511" s="12" t="s">
        <v>818</v>
      </c>
      <c r="C511" s="12" t="s">
        <v>594</v>
      </c>
      <c r="D511" s="12" t="s">
        <v>7</v>
      </c>
      <c r="E511" s="12" t="s">
        <v>14</v>
      </c>
      <c r="F511" s="12" t="s">
        <v>140</v>
      </c>
      <c r="G511" s="12" t="s">
        <v>395</v>
      </c>
      <c r="H511" s="12" t="s">
        <v>397</v>
      </c>
      <c r="I511" s="12" t="s">
        <v>245</v>
      </c>
      <c r="J511" s="12" t="s">
        <v>312</v>
      </c>
      <c r="K511" s="12" t="s">
        <v>45</v>
      </c>
      <c r="L511" s="12" t="s">
        <v>2774</v>
      </c>
      <c r="M511" s="12" t="s">
        <v>2775</v>
      </c>
      <c r="N511" s="12" t="s">
        <v>2778</v>
      </c>
      <c r="O511" s="12" t="s">
        <v>2779</v>
      </c>
      <c r="P511" s="12" t="s">
        <v>1652</v>
      </c>
      <c r="Q511" s="12" t="s">
        <v>1668</v>
      </c>
      <c r="R511" s="12" t="s">
        <v>1671</v>
      </c>
      <c r="S511" s="12" t="s">
        <v>1725</v>
      </c>
      <c r="T511" s="12" t="s">
        <v>2103</v>
      </c>
    </row>
    <row r="512" spans="1:20" x14ac:dyDescent="0.25">
      <c r="A512" s="12" t="s">
        <v>2</v>
      </c>
      <c r="B512" s="12" t="s">
        <v>735</v>
      </c>
      <c r="C512" s="12" t="s">
        <v>499</v>
      </c>
      <c r="D512" s="12" t="s">
        <v>6</v>
      </c>
      <c r="E512" s="12" t="s">
        <v>11</v>
      </c>
      <c r="F512" s="12" t="s">
        <v>140</v>
      </c>
      <c r="G512" s="12" t="s">
        <v>395</v>
      </c>
      <c r="H512" s="12" t="s">
        <v>397</v>
      </c>
      <c r="I512" s="12" t="s">
        <v>172</v>
      </c>
      <c r="J512" s="12" t="s">
        <v>312</v>
      </c>
      <c r="K512" s="12" t="s">
        <v>92</v>
      </c>
      <c r="L512" s="12" t="s">
        <v>2774</v>
      </c>
      <c r="M512" s="12" t="s">
        <v>2775</v>
      </c>
      <c r="N512" s="12" t="s">
        <v>2780</v>
      </c>
      <c r="O512" s="12" t="s">
        <v>2781</v>
      </c>
      <c r="P512" s="12" t="s">
        <v>1652</v>
      </c>
      <c r="Q512" s="12" t="s">
        <v>1663</v>
      </c>
      <c r="R512" s="12" t="s">
        <v>1671</v>
      </c>
      <c r="S512" s="12" t="s">
        <v>1725</v>
      </c>
      <c r="T512" s="12" t="s">
        <v>2104</v>
      </c>
    </row>
    <row r="513" spans="1:20" x14ac:dyDescent="0.25">
      <c r="A513" s="12" t="s">
        <v>2</v>
      </c>
      <c r="B513" s="12" t="s">
        <v>714</v>
      </c>
      <c r="C513" s="12" t="s">
        <v>474</v>
      </c>
      <c r="D513" s="12" t="s">
        <v>6</v>
      </c>
      <c r="E513" s="12" t="s">
        <v>9</v>
      </c>
      <c r="F513" s="12" t="s">
        <v>140</v>
      </c>
      <c r="G513" s="12" t="s">
        <v>395</v>
      </c>
      <c r="H513" s="12" t="s">
        <v>397</v>
      </c>
      <c r="I513" s="12" t="s">
        <v>189</v>
      </c>
      <c r="J513" s="12" t="s">
        <v>320</v>
      </c>
      <c r="K513" s="12" t="s">
        <v>27</v>
      </c>
      <c r="L513" s="12" t="s">
        <v>2774</v>
      </c>
      <c r="M513" s="12" t="s">
        <v>2775</v>
      </c>
      <c r="N513" s="12" t="s">
        <v>2780</v>
      </c>
      <c r="O513" s="12" t="s">
        <v>2781</v>
      </c>
      <c r="P513" s="12" t="s">
        <v>1652</v>
      </c>
      <c r="Q513" s="12" t="s">
        <v>1662</v>
      </c>
      <c r="R513" s="12" t="s">
        <v>1671</v>
      </c>
      <c r="S513" s="12" t="s">
        <v>1725</v>
      </c>
      <c r="T513" s="12" t="s">
        <v>2105</v>
      </c>
    </row>
    <row r="514" spans="1:20" x14ac:dyDescent="0.25">
      <c r="A514" s="12" t="s">
        <v>2</v>
      </c>
      <c r="B514" s="12" t="s">
        <v>689</v>
      </c>
      <c r="C514" s="12" t="s">
        <v>449</v>
      </c>
      <c r="D514" s="12" t="s">
        <v>4</v>
      </c>
      <c r="E514" s="12" t="s">
        <v>15</v>
      </c>
      <c r="F514" s="12" t="s">
        <v>140</v>
      </c>
      <c r="G514" s="12" t="s">
        <v>395</v>
      </c>
      <c r="H514" s="12" t="s">
        <v>397</v>
      </c>
      <c r="I514" s="12" t="s">
        <v>172</v>
      </c>
      <c r="J514" s="12" t="s">
        <v>296</v>
      </c>
      <c r="K514" s="12" t="s">
        <v>27</v>
      </c>
      <c r="L514" s="12" t="s">
        <v>2774</v>
      </c>
      <c r="M514" s="12" t="s">
        <v>2775</v>
      </c>
      <c r="N514" s="12" t="s">
        <v>2780</v>
      </c>
      <c r="O514" s="12" t="s">
        <v>2781</v>
      </c>
      <c r="P514" s="12" t="s">
        <v>1652</v>
      </c>
      <c r="Q514" s="12" t="s">
        <v>1661</v>
      </c>
      <c r="R514" s="12" t="s">
        <v>1671</v>
      </c>
      <c r="S514" s="12" t="s">
        <v>1725</v>
      </c>
      <c r="T514" s="12" t="s">
        <v>2028</v>
      </c>
    </row>
    <row r="515" spans="1:20" x14ac:dyDescent="0.25">
      <c r="A515" s="12" t="s">
        <v>2</v>
      </c>
      <c r="B515" s="12" t="s">
        <v>680</v>
      </c>
      <c r="C515" s="12" t="s">
        <v>440</v>
      </c>
      <c r="D515" s="12" t="s">
        <v>4</v>
      </c>
      <c r="E515" s="12" t="s">
        <v>14</v>
      </c>
      <c r="F515" s="12" t="s">
        <v>140</v>
      </c>
      <c r="G515" s="12" t="s">
        <v>395</v>
      </c>
      <c r="H515" s="12" t="s">
        <v>397</v>
      </c>
      <c r="I515" s="12" t="s">
        <v>172</v>
      </c>
      <c r="J515" s="12" t="s">
        <v>301</v>
      </c>
      <c r="K515" s="12" t="s">
        <v>53</v>
      </c>
      <c r="L515" s="12" t="s">
        <v>2774</v>
      </c>
      <c r="M515" s="12" t="s">
        <v>2775</v>
      </c>
      <c r="N515" s="12" t="s">
        <v>2780</v>
      </c>
      <c r="O515" s="12" t="s">
        <v>2781</v>
      </c>
      <c r="P515" s="12" t="s">
        <v>1652</v>
      </c>
      <c r="Q515" s="12" t="s">
        <v>1668</v>
      </c>
      <c r="R515" s="12" t="s">
        <v>1671</v>
      </c>
      <c r="S515" s="12" t="s">
        <v>1725</v>
      </c>
      <c r="T515" s="12" t="s">
        <v>2028</v>
      </c>
    </row>
    <row r="516" spans="1:20" x14ac:dyDescent="0.25">
      <c r="A516" s="12" t="s">
        <v>2</v>
      </c>
      <c r="B516" s="12" t="s">
        <v>644</v>
      </c>
      <c r="C516" s="12" t="s">
        <v>402</v>
      </c>
      <c r="D516" s="12" t="s">
        <v>4</v>
      </c>
      <c r="E516" s="12" t="s">
        <v>9</v>
      </c>
      <c r="F516" s="12" t="s">
        <v>140</v>
      </c>
      <c r="G516" s="12" t="s">
        <v>393</v>
      </c>
      <c r="H516" s="12" t="s">
        <v>397</v>
      </c>
      <c r="I516" s="12" t="s">
        <v>146</v>
      </c>
      <c r="J516" s="12" t="s">
        <v>269</v>
      </c>
      <c r="K516" s="12" t="s">
        <v>20</v>
      </c>
      <c r="L516" s="12" t="s">
        <v>2774</v>
      </c>
      <c r="M516" s="12" t="s">
        <v>2775</v>
      </c>
      <c r="N516" s="12" t="s">
        <v>2721</v>
      </c>
      <c r="O516" s="12" t="s">
        <v>2764</v>
      </c>
      <c r="P516" s="12" t="s">
        <v>1652</v>
      </c>
      <c r="Q516" s="12" t="s">
        <v>1662</v>
      </c>
      <c r="R516" s="12" t="s">
        <v>1671</v>
      </c>
      <c r="S516" s="12" t="s">
        <v>1725</v>
      </c>
      <c r="T516" s="12" t="s">
        <v>2106</v>
      </c>
    </row>
    <row r="517" spans="1:20" x14ac:dyDescent="0.25">
      <c r="A517" s="12" t="s">
        <v>2</v>
      </c>
      <c r="B517" s="12" t="s">
        <v>798</v>
      </c>
      <c r="C517" s="12" t="s">
        <v>568</v>
      </c>
      <c r="D517" s="12" t="s">
        <v>7</v>
      </c>
      <c r="E517" s="12" t="s">
        <v>11</v>
      </c>
      <c r="F517" s="12" t="s">
        <v>140</v>
      </c>
      <c r="G517" s="12" t="s">
        <v>393</v>
      </c>
      <c r="H517" s="12" t="s">
        <v>397</v>
      </c>
      <c r="I517" s="12" t="s">
        <v>208</v>
      </c>
      <c r="J517" s="12" t="s">
        <v>233</v>
      </c>
      <c r="K517" s="12" t="s">
        <v>20</v>
      </c>
      <c r="L517" s="12" t="s">
        <v>2774</v>
      </c>
      <c r="M517" s="12" t="s">
        <v>2775</v>
      </c>
      <c r="N517" s="12" t="s">
        <v>2721</v>
      </c>
      <c r="O517" s="12" t="s">
        <v>2764</v>
      </c>
      <c r="P517" s="12" t="s">
        <v>1652</v>
      </c>
      <c r="Q517" s="12" t="s">
        <v>1663</v>
      </c>
      <c r="R517" s="12" t="s">
        <v>1671</v>
      </c>
      <c r="S517" s="12" t="s">
        <v>1725</v>
      </c>
      <c r="T517" s="12" t="s">
        <v>2107</v>
      </c>
    </row>
    <row r="518" spans="1:20" x14ac:dyDescent="0.25">
      <c r="A518" s="12" t="s">
        <v>2</v>
      </c>
      <c r="B518" s="12" t="s">
        <v>691</v>
      </c>
      <c r="C518" s="12" t="s">
        <v>451</v>
      </c>
      <c r="D518" s="12" t="s">
        <v>4</v>
      </c>
      <c r="E518" s="12" t="s">
        <v>15</v>
      </c>
      <c r="F518" s="12" t="s">
        <v>141</v>
      </c>
      <c r="G518" s="12" t="s">
        <v>393</v>
      </c>
      <c r="H518" s="12" t="s">
        <v>397</v>
      </c>
      <c r="I518" s="12" t="s">
        <v>178</v>
      </c>
      <c r="J518" s="12" t="s">
        <v>308</v>
      </c>
      <c r="K518" s="12" t="s">
        <v>43</v>
      </c>
      <c r="L518" s="12" t="s">
        <v>2774</v>
      </c>
      <c r="M518" s="12" t="s">
        <v>2775</v>
      </c>
      <c r="N518" s="12" t="s">
        <v>2782</v>
      </c>
      <c r="O518" s="12" t="s">
        <v>2766</v>
      </c>
      <c r="P518" s="12" t="s">
        <v>1652</v>
      </c>
      <c r="Q518" s="12" t="s">
        <v>1661</v>
      </c>
      <c r="R518" s="12" t="s">
        <v>1671</v>
      </c>
      <c r="S518" s="12" t="s">
        <v>1725</v>
      </c>
      <c r="T518" s="12" t="s">
        <v>2108</v>
      </c>
    </row>
    <row r="519" spans="1:20" x14ac:dyDescent="0.25">
      <c r="A519" s="12" t="s">
        <v>2</v>
      </c>
      <c r="B519" s="12" t="s">
        <v>667</v>
      </c>
      <c r="C519" s="12" t="s">
        <v>427</v>
      </c>
      <c r="D519" s="12" t="s">
        <v>4</v>
      </c>
      <c r="E519" s="12" t="s">
        <v>13</v>
      </c>
      <c r="F519" s="12" t="s">
        <v>141</v>
      </c>
      <c r="G519" s="12" t="s">
        <v>393</v>
      </c>
      <c r="H519" s="12" t="s">
        <v>397</v>
      </c>
      <c r="I519" s="12" t="s">
        <v>162</v>
      </c>
      <c r="J519" s="12" t="s">
        <v>291</v>
      </c>
      <c r="K519" s="12" t="s">
        <v>43</v>
      </c>
      <c r="L519" s="12" t="s">
        <v>2774</v>
      </c>
      <c r="M519" s="12" t="s">
        <v>2775</v>
      </c>
      <c r="N519" s="12" t="s">
        <v>2782</v>
      </c>
      <c r="O519" s="12" t="s">
        <v>2766</v>
      </c>
      <c r="P519" s="12" t="s">
        <v>1652</v>
      </c>
      <c r="Q519" s="12" t="s">
        <v>1666</v>
      </c>
      <c r="R519" s="12" t="s">
        <v>1671</v>
      </c>
      <c r="S519" s="12" t="s">
        <v>1725</v>
      </c>
      <c r="T519" s="12" t="s">
        <v>2109</v>
      </c>
    </row>
    <row r="520" spans="1:20" x14ac:dyDescent="0.25">
      <c r="A520" s="12" t="s">
        <v>2</v>
      </c>
      <c r="B520" s="12" t="s">
        <v>736</v>
      </c>
      <c r="C520" s="12" t="s">
        <v>500</v>
      </c>
      <c r="D520" s="12" t="s">
        <v>6</v>
      </c>
      <c r="E520" s="12" t="s">
        <v>11</v>
      </c>
      <c r="F520" s="12" t="s">
        <v>141</v>
      </c>
      <c r="G520" s="12" t="s">
        <v>393</v>
      </c>
      <c r="H520" s="12" t="s">
        <v>397</v>
      </c>
      <c r="I520" s="12" t="s">
        <v>157</v>
      </c>
      <c r="J520" s="12" t="s">
        <v>335</v>
      </c>
      <c r="K520" s="12" t="s">
        <v>93</v>
      </c>
      <c r="L520" s="12" t="s">
        <v>2774</v>
      </c>
      <c r="M520" s="12" t="s">
        <v>2775</v>
      </c>
      <c r="N520" s="12" t="s">
        <v>2782</v>
      </c>
      <c r="O520" s="12" t="s">
        <v>2766</v>
      </c>
      <c r="P520" s="12" t="s">
        <v>1652</v>
      </c>
      <c r="Q520" s="12" t="s">
        <v>1663</v>
      </c>
      <c r="R520" s="12" t="s">
        <v>1671</v>
      </c>
      <c r="S520" s="12" t="s">
        <v>1725</v>
      </c>
      <c r="T520" s="12" t="s">
        <v>2110</v>
      </c>
    </row>
    <row r="521" spans="1:20" x14ac:dyDescent="0.25">
      <c r="A521" s="12" t="s">
        <v>2</v>
      </c>
      <c r="B521" s="12" t="s">
        <v>821</v>
      </c>
      <c r="C521" s="12" t="s">
        <v>597</v>
      </c>
      <c r="D521" s="12" t="s">
        <v>7</v>
      </c>
      <c r="E521" s="12" t="s">
        <v>14</v>
      </c>
      <c r="F521" s="12" t="s">
        <v>141</v>
      </c>
      <c r="G521" s="12" t="s">
        <v>395</v>
      </c>
      <c r="H521" s="12" t="s">
        <v>397</v>
      </c>
      <c r="I521" s="12" t="s">
        <v>258</v>
      </c>
      <c r="J521" s="12" t="s">
        <v>327</v>
      </c>
      <c r="K521" s="12" t="s">
        <v>37</v>
      </c>
      <c r="L521" s="12" t="s">
        <v>2774</v>
      </c>
      <c r="M521" s="12" t="s">
        <v>2775</v>
      </c>
      <c r="N521" s="12" t="s">
        <v>2783</v>
      </c>
      <c r="O521" s="12" t="s">
        <v>2768</v>
      </c>
      <c r="P521" s="12" t="s">
        <v>1652</v>
      </c>
      <c r="Q521" s="12" t="s">
        <v>1668</v>
      </c>
      <c r="R521" s="12" t="s">
        <v>1671</v>
      </c>
      <c r="S521" s="12" t="s">
        <v>1725</v>
      </c>
      <c r="T521" s="12" t="s">
        <v>2091</v>
      </c>
    </row>
    <row r="522" spans="1:20" x14ac:dyDescent="0.25">
      <c r="A522" s="12" t="s">
        <v>2</v>
      </c>
      <c r="B522" s="12" t="s">
        <v>658</v>
      </c>
      <c r="C522" s="12" t="s">
        <v>416</v>
      </c>
      <c r="D522" s="12" t="s">
        <v>4</v>
      </c>
      <c r="E522" s="12" t="s">
        <v>11</v>
      </c>
      <c r="F522" s="12" t="s">
        <v>141</v>
      </c>
      <c r="G522" s="12" t="s">
        <v>395</v>
      </c>
      <c r="H522" s="12" t="s">
        <v>397</v>
      </c>
      <c r="I522" s="12" t="s">
        <v>157</v>
      </c>
      <c r="J522" s="12" t="s">
        <v>282</v>
      </c>
      <c r="K522" s="12" t="s">
        <v>34</v>
      </c>
      <c r="L522" s="12" t="s">
        <v>2774</v>
      </c>
      <c r="M522" s="12" t="s">
        <v>2775</v>
      </c>
      <c r="N522" s="12" t="s">
        <v>2783</v>
      </c>
      <c r="O522" s="12" t="s">
        <v>2768</v>
      </c>
      <c r="P522" s="12" t="s">
        <v>1652</v>
      </c>
      <c r="Q522" s="12" t="s">
        <v>1663</v>
      </c>
      <c r="R522" s="12" t="s">
        <v>1671</v>
      </c>
      <c r="S522" s="12" t="s">
        <v>1725</v>
      </c>
      <c r="T522" s="12" t="s">
        <v>2111</v>
      </c>
    </row>
    <row r="523" spans="1:20" x14ac:dyDescent="0.25">
      <c r="A523" s="12" t="s">
        <v>2</v>
      </c>
      <c r="B523" s="12" t="s">
        <v>772</v>
      </c>
      <c r="C523" s="12" t="s">
        <v>537</v>
      </c>
      <c r="D523" s="12" t="s">
        <v>6</v>
      </c>
      <c r="E523" s="12" t="s">
        <v>15</v>
      </c>
      <c r="F523" s="12" t="s">
        <v>141</v>
      </c>
      <c r="G523" s="12" t="s">
        <v>395</v>
      </c>
      <c r="H523" s="12" t="s">
        <v>397</v>
      </c>
      <c r="I523" s="12" t="s">
        <v>160</v>
      </c>
      <c r="J523" s="12" t="s">
        <v>328</v>
      </c>
      <c r="K523" s="12" t="s">
        <v>36</v>
      </c>
      <c r="L523" s="12" t="s">
        <v>2774</v>
      </c>
      <c r="M523" s="12" t="s">
        <v>2775</v>
      </c>
      <c r="N523" s="12" t="s">
        <v>2783</v>
      </c>
      <c r="O523" s="12" t="s">
        <v>2768</v>
      </c>
      <c r="P523" s="12" t="s">
        <v>1652</v>
      </c>
      <c r="Q523" s="12" t="s">
        <v>1661</v>
      </c>
      <c r="R523" s="12" t="s">
        <v>1671</v>
      </c>
      <c r="S523" s="12" t="s">
        <v>1725</v>
      </c>
      <c r="T523" s="12" t="s">
        <v>2112</v>
      </c>
    </row>
    <row r="524" spans="1:20" x14ac:dyDescent="0.25">
      <c r="A524" s="12" t="s">
        <v>2</v>
      </c>
      <c r="B524" s="12" t="s">
        <v>801</v>
      </c>
      <c r="C524" s="12" t="s">
        <v>572</v>
      </c>
      <c r="D524" s="12" t="s">
        <v>7</v>
      </c>
      <c r="E524" s="12" t="s">
        <v>11</v>
      </c>
      <c r="F524" s="12" t="s">
        <v>141</v>
      </c>
      <c r="G524" s="12" t="s">
        <v>395</v>
      </c>
      <c r="H524" s="12" t="s">
        <v>397</v>
      </c>
      <c r="I524" s="12" t="s">
        <v>180</v>
      </c>
      <c r="J524" s="12" t="s">
        <v>362</v>
      </c>
      <c r="K524" s="12" t="s">
        <v>97</v>
      </c>
      <c r="L524" s="12" t="s">
        <v>2774</v>
      </c>
      <c r="M524" s="12" t="s">
        <v>2775</v>
      </c>
      <c r="N524" s="12" t="s">
        <v>2784</v>
      </c>
      <c r="O524" s="12" t="s">
        <v>2770</v>
      </c>
      <c r="P524" s="12" t="s">
        <v>1652</v>
      </c>
      <c r="Q524" s="12" t="s">
        <v>1663</v>
      </c>
      <c r="R524" s="12" t="s">
        <v>1671</v>
      </c>
      <c r="S524" s="12" t="s">
        <v>1725</v>
      </c>
      <c r="T524" s="12" t="s">
        <v>2113</v>
      </c>
    </row>
    <row r="525" spans="1:20" x14ac:dyDescent="0.25">
      <c r="A525" s="12" t="s">
        <v>2</v>
      </c>
      <c r="B525" s="12" t="s">
        <v>785</v>
      </c>
      <c r="C525" s="12" t="s">
        <v>553</v>
      </c>
      <c r="D525" s="12" t="s">
        <v>7</v>
      </c>
      <c r="E525" s="12" t="s">
        <v>9</v>
      </c>
      <c r="F525" s="12" t="s">
        <v>141</v>
      </c>
      <c r="G525" s="12" t="s">
        <v>395</v>
      </c>
      <c r="H525" s="12" t="s">
        <v>397</v>
      </c>
      <c r="I525" s="12" t="s">
        <v>235</v>
      </c>
      <c r="J525" s="12" t="s">
        <v>291</v>
      </c>
      <c r="K525" s="12" t="s">
        <v>62</v>
      </c>
      <c r="L525" s="12" t="s">
        <v>2774</v>
      </c>
      <c r="M525" s="12" t="s">
        <v>2775</v>
      </c>
      <c r="N525" s="12" t="s">
        <v>2784</v>
      </c>
      <c r="O525" s="12" t="s">
        <v>2770</v>
      </c>
      <c r="P525" s="12" t="s">
        <v>1652</v>
      </c>
      <c r="Q525" s="12" t="s">
        <v>1662</v>
      </c>
      <c r="R525" s="12" t="s">
        <v>1671</v>
      </c>
      <c r="S525" s="12" t="s">
        <v>1725</v>
      </c>
      <c r="T525" s="12" t="s">
        <v>2114</v>
      </c>
    </row>
    <row r="526" spans="1:20" x14ac:dyDescent="0.25">
      <c r="A526" s="12" t="s">
        <v>2</v>
      </c>
      <c r="B526" s="12" t="s">
        <v>824</v>
      </c>
      <c r="C526" s="12" t="s">
        <v>600</v>
      </c>
      <c r="D526" s="12" t="s">
        <v>7</v>
      </c>
      <c r="E526" s="12" t="s">
        <v>15</v>
      </c>
      <c r="F526" s="12" t="s">
        <v>141</v>
      </c>
      <c r="G526" s="12" t="s">
        <v>395</v>
      </c>
      <c r="H526" s="12" t="s">
        <v>397</v>
      </c>
      <c r="I526" s="12" t="s">
        <v>154</v>
      </c>
      <c r="J526" s="12" t="s">
        <v>372</v>
      </c>
      <c r="K526" s="12" t="s">
        <v>46</v>
      </c>
      <c r="L526" s="12" t="s">
        <v>2774</v>
      </c>
      <c r="M526" s="12" t="s">
        <v>2775</v>
      </c>
      <c r="N526" s="12" t="s">
        <v>2784</v>
      </c>
      <c r="O526" s="12" t="s">
        <v>2770</v>
      </c>
      <c r="P526" s="12" t="s">
        <v>1652</v>
      </c>
      <c r="Q526" s="12" t="s">
        <v>1661</v>
      </c>
      <c r="R526" s="12" t="s">
        <v>1671</v>
      </c>
      <c r="S526" s="12" t="s">
        <v>1725</v>
      </c>
      <c r="T526" s="12" t="s">
        <v>653</v>
      </c>
    </row>
    <row r="527" spans="1:20" x14ac:dyDescent="0.25">
      <c r="A527" s="12" t="s">
        <v>2</v>
      </c>
      <c r="B527" s="12" t="s">
        <v>791</v>
      </c>
      <c r="C527" s="12" t="s">
        <v>560</v>
      </c>
      <c r="D527" s="12" t="s">
        <v>7</v>
      </c>
      <c r="E527" s="12" t="s">
        <v>10</v>
      </c>
      <c r="F527" s="12" t="s">
        <v>140</v>
      </c>
      <c r="G527" s="12" t="s">
        <v>395</v>
      </c>
      <c r="H527" s="12" t="s">
        <v>397</v>
      </c>
      <c r="I527" s="12" t="s">
        <v>242</v>
      </c>
      <c r="J527" s="12" t="s">
        <v>117</v>
      </c>
      <c r="K527" s="12" t="s">
        <v>97</v>
      </c>
      <c r="L527" s="12" t="s">
        <v>2774</v>
      </c>
      <c r="M527" s="12" t="s">
        <v>2775</v>
      </c>
      <c r="N527" s="12" t="s">
        <v>2784</v>
      </c>
      <c r="O527" s="12" t="s">
        <v>2770</v>
      </c>
      <c r="P527" s="12" t="s">
        <v>1652</v>
      </c>
      <c r="Q527" s="12" t="s">
        <v>1665</v>
      </c>
      <c r="R527" s="12" t="s">
        <v>1671</v>
      </c>
      <c r="S527" s="12" t="s">
        <v>1725</v>
      </c>
      <c r="T527" s="12" t="s">
        <v>2115</v>
      </c>
    </row>
    <row r="528" spans="1:20" x14ac:dyDescent="0.25">
      <c r="A528" s="12" t="s">
        <v>2</v>
      </c>
      <c r="B528" s="12" t="s">
        <v>738</v>
      </c>
      <c r="C528" s="12" t="s">
        <v>502</v>
      </c>
      <c r="D528" s="12" t="s">
        <v>6</v>
      </c>
      <c r="E528" s="12" t="s">
        <v>11</v>
      </c>
      <c r="F528" s="12" t="s">
        <v>141</v>
      </c>
      <c r="G528" s="12" t="s">
        <v>393</v>
      </c>
      <c r="H528" s="12" t="s">
        <v>397</v>
      </c>
      <c r="I528" s="12" t="s">
        <v>160</v>
      </c>
      <c r="J528" s="12" t="s">
        <v>322</v>
      </c>
      <c r="K528" s="12" t="s">
        <v>61</v>
      </c>
      <c r="L528" s="12" t="s">
        <v>2785</v>
      </c>
      <c r="M528" s="12" t="s">
        <v>2786</v>
      </c>
      <c r="N528" s="12" t="s">
        <v>2787</v>
      </c>
      <c r="O528" s="12" t="s">
        <v>2782</v>
      </c>
      <c r="P528" s="12" t="s">
        <v>1652</v>
      </c>
      <c r="Q528" s="12" t="s">
        <v>1663</v>
      </c>
      <c r="R528" s="12" t="s">
        <v>1671</v>
      </c>
      <c r="S528" s="12" t="s">
        <v>1727</v>
      </c>
      <c r="T528" s="12" t="s">
        <v>2116</v>
      </c>
    </row>
    <row r="529" spans="1:20" x14ac:dyDescent="0.25">
      <c r="A529" s="12" t="s">
        <v>2</v>
      </c>
      <c r="B529" s="12" t="s">
        <v>690</v>
      </c>
      <c r="C529" s="12" t="s">
        <v>450</v>
      </c>
      <c r="D529" s="12" t="s">
        <v>4</v>
      </c>
      <c r="E529" s="12" t="s">
        <v>15</v>
      </c>
      <c r="F529" s="12" t="s">
        <v>141</v>
      </c>
      <c r="G529" s="12" t="s">
        <v>393</v>
      </c>
      <c r="H529" s="12" t="s">
        <v>397</v>
      </c>
      <c r="I529" s="12" t="s">
        <v>177</v>
      </c>
      <c r="J529" s="12" t="s">
        <v>307</v>
      </c>
      <c r="K529" s="12" t="s">
        <v>41</v>
      </c>
      <c r="L529" s="12" t="s">
        <v>2785</v>
      </c>
      <c r="M529" s="12" t="s">
        <v>2786</v>
      </c>
      <c r="N529" s="12" t="s">
        <v>2787</v>
      </c>
      <c r="O529" s="12" t="s">
        <v>2782</v>
      </c>
      <c r="P529" s="12" t="s">
        <v>1652</v>
      </c>
      <c r="Q529" s="12" t="s">
        <v>1661</v>
      </c>
      <c r="R529" s="12" t="s">
        <v>1671</v>
      </c>
      <c r="S529" s="12" t="s">
        <v>1727</v>
      </c>
      <c r="T529" s="12" t="s">
        <v>2117</v>
      </c>
    </row>
    <row r="530" spans="1:20" x14ac:dyDescent="0.25">
      <c r="A530" s="12" t="s">
        <v>2</v>
      </c>
      <c r="B530" s="12" t="s">
        <v>809</v>
      </c>
      <c r="C530" s="12" t="s">
        <v>583</v>
      </c>
      <c r="D530" s="12" t="s">
        <v>7</v>
      </c>
      <c r="E530" s="12" t="s">
        <v>13</v>
      </c>
      <c r="F530" s="12" t="s">
        <v>141</v>
      </c>
      <c r="G530" s="12" t="s">
        <v>393</v>
      </c>
      <c r="H530" s="12" t="s">
        <v>397</v>
      </c>
      <c r="I530" s="12" t="s">
        <v>207</v>
      </c>
      <c r="J530" s="12" t="s">
        <v>233</v>
      </c>
      <c r="K530" s="12" t="s">
        <v>41</v>
      </c>
      <c r="L530" s="12" t="s">
        <v>2785</v>
      </c>
      <c r="M530" s="12" t="s">
        <v>2786</v>
      </c>
      <c r="N530" s="12" t="s">
        <v>2787</v>
      </c>
      <c r="O530" s="12" t="s">
        <v>2782</v>
      </c>
      <c r="P530" s="12" t="s">
        <v>1652</v>
      </c>
      <c r="Q530" s="12" t="s">
        <v>1666</v>
      </c>
      <c r="R530" s="12" t="s">
        <v>1671</v>
      </c>
      <c r="S530" s="12" t="s">
        <v>1727</v>
      </c>
      <c r="T530" s="12" t="s">
        <v>2116</v>
      </c>
    </row>
    <row r="531" spans="1:20" x14ac:dyDescent="0.25">
      <c r="A531" s="12" t="s">
        <v>2</v>
      </c>
      <c r="B531" s="12" t="s">
        <v>812</v>
      </c>
      <c r="C531" s="12" t="s">
        <v>586</v>
      </c>
      <c r="D531" s="12" t="s">
        <v>7</v>
      </c>
      <c r="E531" s="12" t="s">
        <v>13</v>
      </c>
      <c r="F531" s="12" t="s">
        <v>141</v>
      </c>
      <c r="G531" s="12" t="s">
        <v>395</v>
      </c>
      <c r="H531" s="12" t="s">
        <v>397</v>
      </c>
      <c r="I531" s="12" t="s">
        <v>199</v>
      </c>
      <c r="J531" s="12" t="s">
        <v>284</v>
      </c>
      <c r="K531" s="12" t="s">
        <v>97</v>
      </c>
      <c r="L531" s="12" t="s">
        <v>2785</v>
      </c>
      <c r="M531" s="12" t="s">
        <v>2786</v>
      </c>
      <c r="N531" s="12" t="s">
        <v>2788</v>
      </c>
      <c r="O531" s="12" t="s">
        <v>2784</v>
      </c>
      <c r="P531" s="12" t="s">
        <v>1652</v>
      </c>
      <c r="Q531" s="12" t="s">
        <v>1666</v>
      </c>
      <c r="R531" s="12" t="s">
        <v>1671</v>
      </c>
      <c r="S531" s="12" t="s">
        <v>1727</v>
      </c>
      <c r="T531" s="12" t="s">
        <v>2118</v>
      </c>
    </row>
    <row r="532" spans="1:20" x14ac:dyDescent="0.25">
      <c r="A532" s="12" t="s">
        <v>2</v>
      </c>
      <c r="B532" s="12" t="s">
        <v>744</v>
      </c>
      <c r="C532" s="12" t="s">
        <v>508</v>
      </c>
      <c r="D532" s="12" t="s">
        <v>6</v>
      </c>
      <c r="E532" s="12" t="s">
        <v>11</v>
      </c>
      <c r="F532" s="12" t="s">
        <v>141</v>
      </c>
      <c r="G532" s="12" t="s">
        <v>395</v>
      </c>
      <c r="H532" s="12" t="s">
        <v>397</v>
      </c>
      <c r="I532" s="12" t="s">
        <v>211</v>
      </c>
      <c r="J532" s="12" t="s">
        <v>18</v>
      </c>
      <c r="K532" s="12" t="s">
        <v>96</v>
      </c>
      <c r="L532" s="12" t="s">
        <v>2785</v>
      </c>
      <c r="M532" s="12" t="s">
        <v>2786</v>
      </c>
      <c r="N532" s="12" t="s">
        <v>2788</v>
      </c>
      <c r="O532" s="12" t="s">
        <v>2784</v>
      </c>
      <c r="P532" s="12" t="s">
        <v>1652</v>
      </c>
      <c r="Q532" s="12" t="s">
        <v>1663</v>
      </c>
      <c r="R532" s="12" t="s">
        <v>1671</v>
      </c>
      <c r="S532" s="12" t="s">
        <v>1727</v>
      </c>
      <c r="T532" s="12" t="s">
        <v>2119</v>
      </c>
    </row>
    <row r="533" spans="1:20" x14ac:dyDescent="0.25">
      <c r="A533" s="12" t="s">
        <v>2</v>
      </c>
      <c r="B533" s="12" t="s">
        <v>697</v>
      </c>
      <c r="C533" s="12" t="s">
        <v>457</v>
      </c>
      <c r="D533" s="12" t="s">
        <v>4</v>
      </c>
      <c r="E533" s="12" t="s">
        <v>15</v>
      </c>
      <c r="F533" s="12" t="s">
        <v>141</v>
      </c>
      <c r="G533" s="12" t="s">
        <v>395</v>
      </c>
      <c r="H533" s="12" t="s">
        <v>397</v>
      </c>
      <c r="I533" s="12" t="s">
        <v>180</v>
      </c>
      <c r="J533" s="12" t="s">
        <v>314</v>
      </c>
      <c r="K533" s="12" t="s">
        <v>63</v>
      </c>
      <c r="L533" s="12" t="s">
        <v>2785</v>
      </c>
      <c r="M533" s="12" t="s">
        <v>2786</v>
      </c>
      <c r="N533" s="12" t="s">
        <v>2788</v>
      </c>
      <c r="O533" s="12" t="s">
        <v>2784</v>
      </c>
      <c r="P533" s="12" t="s">
        <v>1652</v>
      </c>
      <c r="Q533" s="12" t="s">
        <v>1661</v>
      </c>
      <c r="R533" s="12" t="s">
        <v>1671</v>
      </c>
      <c r="S533" s="12" t="s">
        <v>1727</v>
      </c>
      <c r="T533" s="12" t="s">
        <v>2120</v>
      </c>
    </row>
    <row r="534" spans="1:20" x14ac:dyDescent="0.25">
      <c r="A534" s="12" t="s">
        <v>2</v>
      </c>
      <c r="B534" s="12" t="s">
        <v>694</v>
      </c>
      <c r="C534" s="12" t="s">
        <v>454</v>
      </c>
      <c r="D534" s="12" t="s">
        <v>4</v>
      </c>
      <c r="E534" s="12" t="s">
        <v>15</v>
      </c>
      <c r="F534" s="12" t="s">
        <v>141</v>
      </c>
      <c r="G534" s="12" t="s">
        <v>395</v>
      </c>
      <c r="H534" s="12" t="s">
        <v>397</v>
      </c>
      <c r="I534" s="12" t="s">
        <v>154</v>
      </c>
      <c r="J534" s="12" t="s">
        <v>311</v>
      </c>
      <c r="K534" s="12" t="s">
        <v>61</v>
      </c>
      <c r="L534" s="12" t="s">
        <v>2785</v>
      </c>
      <c r="M534" s="12" t="s">
        <v>2786</v>
      </c>
      <c r="N534" s="12" t="s">
        <v>2789</v>
      </c>
      <c r="O534" s="12" t="s">
        <v>2790</v>
      </c>
      <c r="P534" s="12" t="s">
        <v>1652</v>
      </c>
      <c r="Q534" s="12" t="s">
        <v>1661</v>
      </c>
      <c r="R534" s="12" t="s">
        <v>1671</v>
      </c>
      <c r="S534" s="12" t="s">
        <v>1727</v>
      </c>
      <c r="T534" s="12" t="s">
        <v>2121</v>
      </c>
    </row>
    <row r="535" spans="1:20" x14ac:dyDescent="0.25">
      <c r="A535" s="12" t="s">
        <v>2</v>
      </c>
      <c r="B535" s="12" t="s">
        <v>762</v>
      </c>
      <c r="C535" s="12" t="s">
        <v>526</v>
      </c>
      <c r="D535" s="12" t="s">
        <v>6</v>
      </c>
      <c r="E535" s="12" t="s">
        <v>13</v>
      </c>
      <c r="F535" s="12" t="s">
        <v>141</v>
      </c>
      <c r="G535" s="12" t="s">
        <v>395</v>
      </c>
      <c r="H535" s="12" t="s">
        <v>397</v>
      </c>
      <c r="I535" s="12" t="s">
        <v>154</v>
      </c>
      <c r="J535" s="12" t="s">
        <v>311</v>
      </c>
      <c r="K535" s="12" t="s">
        <v>61</v>
      </c>
      <c r="L535" s="12" t="s">
        <v>2785</v>
      </c>
      <c r="M535" s="12" t="s">
        <v>2786</v>
      </c>
      <c r="N535" s="12" t="s">
        <v>2789</v>
      </c>
      <c r="O535" s="12" t="s">
        <v>2790</v>
      </c>
      <c r="P535" s="12" t="s">
        <v>1652</v>
      </c>
      <c r="Q535" s="12" t="s">
        <v>1666</v>
      </c>
      <c r="R535" s="12" t="s">
        <v>1671</v>
      </c>
      <c r="S535" s="12" t="s">
        <v>1727</v>
      </c>
      <c r="T535" s="12" t="s">
        <v>2122</v>
      </c>
    </row>
    <row r="536" spans="1:20" x14ac:dyDescent="0.25">
      <c r="A536" s="12" t="s">
        <v>2</v>
      </c>
      <c r="B536" s="12" t="s">
        <v>788</v>
      </c>
      <c r="C536" s="12" t="s">
        <v>557</v>
      </c>
      <c r="D536" s="12" t="s">
        <v>7</v>
      </c>
      <c r="E536" s="12" t="s">
        <v>10</v>
      </c>
      <c r="F536" s="12" t="s">
        <v>141</v>
      </c>
      <c r="G536" s="12" t="s">
        <v>395</v>
      </c>
      <c r="H536" s="12" t="s">
        <v>397</v>
      </c>
      <c r="I536" s="12" t="s">
        <v>239</v>
      </c>
      <c r="J536" s="12" t="s">
        <v>356</v>
      </c>
      <c r="K536" s="12" t="s">
        <v>95</v>
      </c>
      <c r="L536" s="12" t="s">
        <v>2785</v>
      </c>
      <c r="M536" s="12" t="s">
        <v>2786</v>
      </c>
      <c r="N536" s="12" t="s">
        <v>2789</v>
      </c>
      <c r="O536" s="12" t="s">
        <v>2790</v>
      </c>
      <c r="P536" s="12" t="s">
        <v>1652</v>
      </c>
      <c r="Q536" s="12" t="s">
        <v>1665</v>
      </c>
      <c r="R536" s="12" t="s">
        <v>1671</v>
      </c>
      <c r="S536" s="12" t="s">
        <v>1727</v>
      </c>
      <c r="T536" s="12" t="s">
        <v>2123</v>
      </c>
    </row>
    <row r="537" spans="1:20" x14ac:dyDescent="0.25">
      <c r="A537" s="12" t="s">
        <v>2</v>
      </c>
      <c r="B537" s="12" t="s">
        <v>770</v>
      </c>
      <c r="C537" s="12" t="s">
        <v>535</v>
      </c>
      <c r="D537" s="12" t="s">
        <v>6</v>
      </c>
      <c r="E537" s="12" t="s">
        <v>15</v>
      </c>
      <c r="F537" s="12" t="s">
        <v>141</v>
      </c>
      <c r="G537" s="12" t="s">
        <v>393</v>
      </c>
      <c r="H537" s="12" t="s">
        <v>397</v>
      </c>
      <c r="I537" s="12" t="s">
        <v>224</v>
      </c>
      <c r="J537" s="12" t="s">
        <v>347</v>
      </c>
      <c r="K537" s="12" t="s">
        <v>82</v>
      </c>
      <c r="L537" s="12" t="s">
        <v>2785</v>
      </c>
      <c r="M537" s="12" t="s">
        <v>2786</v>
      </c>
      <c r="N537" s="12" t="s">
        <v>2791</v>
      </c>
      <c r="O537" s="12" t="s">
        <v>2792</v>
      </c>
      <c r="P537" s="12" t="s">
        <v>1652</v>
      </c>
      <c r="Q537" s="12" t="s">
        <v>1661</v>
      </c>
      <c r="R537" s="12" t="s">
        <v>1671</v>
      </c>
      <c r="S537" s="12" t="s">
        <v>1727</v>
      </c>
      <c r="T537" s="12" t="s">
        <v>2124</v>
      </c>
    </row>
    <row r="538" spans="1:20" x14ac:dyDescent="0.25">
      <c r="A538" s="12" t="s">
        <v>2</v>
      </c>
      <c r="B538" s="12" t="s">
        <v>722</v>
      </c>
      <c r="C538" s="12" t="s">
        <v>484</v>
      </c>
      <c r="D538" s="12" t="s">
        <v>6</v>
      </c>
      <c r="E538" s="12" t="s">
        <v>10</v>
      </c>
      <c r="F538" s="12" t="s">
        <v>141</v>
      </c>
      <c r="G538" s="12" t="s">
        <v>393</v>
      </c>
      <c r="H538" s="12" t="s">
        <v>397</v>
      </c>
      <c r="I538" s="12" t="s">
        <v>197</v>
      </c>
      <c r="J538" s="12" t="s">
        <v>328</v>
      </c>
      <c r="K538" s="12" t="s">
        <v>81</v>
      </c>
      <c r="L538" s="12" t="s">
        <v>2785</v>
      </c>
      <c r="M538" s="12" t="s">
        <v>2786</v>
      </c>
      <c r="N538" s="12" t="s">
        <v>2791</v>
      </c>
      <c r="O538" s="12" t="s">
        <v>2792</v>
      </c>
      <c r="P538" s="12" t="s">
        <v>1652</v>
      </c>
      <c r="Q538" s="12" t="s">
        <v>1665</v>
      </c>
      <c r="R538" s="12" t="s">
        <v>1671</v>
      </c>
      <c r="S538" s="12" t="s">
        <v>1727</v>
      </c>
      <c r="T538" s="12" t="s">
        <v>2125</v>
      </c>
    </row>
    <row r="539" spans="1:20" x14ac:dyDescent="0.25">
      <c r="A539" s="12" t="s">
        <v>2</v>
      </c>
      <c r="B539" s="12" t="s">
        <v>664</v>
      </c>
      <c r="C539" s="12" t="s">
        <v>424</v>
      </c>
      <c r="D539" s="12" t="s">
        <v>4</v>
      </c>
      <c r="E539" s="12" t="s">
        <v>13</v>
      </c>
      <c r="F539" s="12" t="s">
        <v>141</v>
      </c>
      <c r="G539" s="12" t="s">
        <v>393</v>
      </c>
      <c r="H539" s="12" t="s">
        <v>397</v>
      </c>
      <c r="I539" s="12" t="s">
        <v>148</v>
      </c>
      <c r="J539" s="12" t="s">
        <v>289</v>
      </c>
      <c r="K539" s="12" t="s">
        <v>32</v>
      </c>
      <c r="L539" s="12" t="s">
        <v>2785</v>
      </c>
      <c r="M539" s="12" t="s">
        <v>2786</v>
      </c>
      <c r="N539" s="12" t="s">
        <v>2791</v>
      </c>
      <c r="O539" s="12" t="s">
        <v>2792</v>
      </c>
      <c r="P539" s="12" t="s">
        <v>1652</v>
      </c>
      <c r="Q539" s="12" t="s">
        <v>1666</v>
      </c>
      <c r="R539" s="12" t="s">
        <v>1671</v>
      </c>
      <c r="S539" s="12" t="s">
        <v>1727</v>
      </c>
      <c r="T539" s="12" t="s">
        <v>2077</v>
      </c>
    </row>
    <row r="540" spans="1:20" x14ac:dyDescent="0.25">
      <c r="A540" s="12" t="s">
        <v>2</v>
      </c>
      <c r="B540" s="12" t="s">
        <v>656</v>
      </c>
      <c r="C540" s="12" t="s">
        <v>414</v>
      </c>
      <c r="D540" s="12" t="s">
        <v>4</v>
      </c>
      <c r="E540" s="12" t="s">
        <v>11</v>
      </c>
      <c r="F540" s="12" t="s">
        <v>141</v>
      </c>
      <c r="G540" s="12" t="s">
        <v>393</v>
      </c>
      <c r="H540" s="12" t="s">
        <v>397</v>
      </c>
      <c r="I540" s="12" t="s">
        <v>155</v>
      </c>
      <c r="J540" s="12" t="s">
        <v>280</v>
      </c>
      <c r="K540" s="12" t="s">
        <v>32</v>
      </c>
      <c r="L540" s="12" t="s">
        <v>2785</v>
      </c>
      <c r="M540" s="12" t="s">
        <v>2786</v>
      </c>
      <c r="N540" s="12" t="s">
        <v>2791</v>
      </c>
      <c r="O540" s="12" t="s">
        <v>2792</v>
      </c>
      <c r="P540" s="12" t="s">
        <v>1652</v>
      </c>
      <c r="Q540" s="12" t="s">
        <v>1663</v>
      </c>
      <c r="R540" s="12" t="s">
        <v>1671</v>
      </c>
      <c r="S540" s="12" t="s">
        <v>1727</v>
      </c>
      <c r="T540" s="12" t="s">
        <v>1996</v>
      </c>
    </row>
    <row r="541" spans="1:20" x14ac:dyDescent="0.25">
      <c r="A541" s="12" t="s">
        <v>2</v>
      </c>
      <c r="B541" s="12" t="s">
        <v>855</v>
      </c>
      <c r="C541" s="12" t="s">
        <v>632</v>
      </c>
      <c r="D541" s="12" t="s">
        <v>8</v>
      </c>
      <c r="E541" s="12" t="s">
        <v>14</v>
      </c>
      <c r="F541" s="12" t="s">
        <v>141</v>
      </c>
      <c r="G541" s="12" t="s">
        <v>393</v>
      </c>
      <c r="H541" s="12" t="s">
        <v>397</v>
      </c>
      <c r="I541" s="12" t="s">
        <v>148</v>
      </c>
      <c r="J541" s="12" t="s">
        <v>284</v>
      </c>
      <c r="K541" s="12" t="s">
        <v>137</v>
      </c>
      <c r="L541" s="12" t="s">
        <v>2785</v>
      </c>
      <c r="M541" s="12" t="s">
        <v>2786</v>
      </c>
      <c r="N541" s="12" t="s">
        <v>2791</v>
      </c>
      <c r="O541" s="12" t="s">
        <v>2792</v>
      </c>
      <c r="P541" s="12" t="s">
        <v>1652</v>
      </c>
      <c r="Q541" s="12" t="s">
        <v>1668</v>
      </c>
      <c r="R541" s="12" t="s">
        <v>1671</v>
      </c>
      <c r="S541" s="12" t="s">
        <v>1727</v>
      </c>
      <c r="T541" s="12" t="s">
        <v>2126</v>
      </c>
    </row>
    <row r="542" spans="1:20" x14ac:dyDescent="0.25">
      <c r="A542" s="12" t="s">
        <v>2</v>
      </c>
      <c r="B542" s="12" t="s">
        <v>848</v>
      </c>
      <c r="C542" s="12" t="s">
        <v>625</v>
      </c>
      <c r="D542" s="12" t="s">
        <v>8</v>
      </c>
      <c r="E542" s="12" t="s">
        <v>13</v>
      </c>
      <c r="F542" s="12" t="s">
        <v>141</v>
      </c>
      <c r="G542" s="12" t="s">
        <v>393</v>
      </c>
      <c r="H542" s="12" t="s">
        <v>397</v>
      </c>
      <c r="I542" s="12" t="s">
        <v>223</v>
      </c>
      <c r="J542" s="12" t="s">
        <v>288</v>
      </c>
      <c r="K542" s="12" t="s">
        <v>134</v>
      </c>
      <c r="L542" s="12" t="s">
        <v>2785</v>
      </c>
      <c r="M542" s="12" t="s">
        <v>2786</v>
      </c>
      <c r="N542" s="12" t="s">
        <v>2791</v>
      </c>
      <c r="O542" s="12" t="s">
        <v>2792</v>
      </c>
      <c r="P542" s="12" t="s">
        <v>1652</v>
      </c>
      <c r="Q542" s="12" t="s">
        <v>1666</v>
      </c>
      <c r="R542" s="12" t="s">
        <v>1671</v>
      </c>
      <c r="S542" s="12" t="s">
        <v>1727</v>
      </c>
      <c r="T542" s="12" t="s">
        <v>2127</v>
      </c>
    </row>
    <row r="543" spans="1:20" x14ac:dyDescent="0.25">
      <c r="A543" s="12" t="s">
        <v>2</v>
      </c>
      <c r="B543" s="12" t="s">
        <v>655</v>
      </c>
      <c r="C543" s="12" t="s">
        <v>413</v>
      </c>
      <c r="D543" s="12" t="s">
        <v>4</v>
      </c>
      <c r="E543" s="12" t="s">
        <v>11</v>
      </c>
      <c r="F543" s="12" t="s">
        <v>141</v>
      </c>
      <c r="G543" s="12" t="s">
        <v>393</v>
      </c>
      <c r="H543" s="12" t="s">
        <v>397</v>
      </c>
      <c r="I543" s="12" t="s">
        <v>154</v>
      </c>
      <c r="J543" s="12" t="s">
        <v>279</v>
      </c>
      <c r="K543" s="12" t="s">
        <v>31</v>
      </c>
      <c r="L543" s="12" t="s">
        <v>2793</v>
      </c>
      <c r="M543" s="12" t="s">
        <v>2794</v>
      </c>
      <c r="N543" s="12" t="s">
        <v>2795</v>
      </c>
      <c r="O543" s="12" t="s">
        <v>2796</v>
      </c>
      <c r="P543" s="12" t="s">
        <v>1652</v>
      </c>
      <c r="Q543" s="12" t="s">
        <v>1663</v>
      </c>
      <c r="R543" s="12" t="s">
        <v>1671</v>
      </c>
      <c r="S543" s="12" t="s">
        <v>1728</v>
      </c>
      <c r="T543" s="12" t="s">
        <v>2081</v>
      </c>
    </row>
    <row r="544" spans="1:20" x14ac:dyDescent="0.25">
      <c r="A544" s="12" t="s">
        <v>2</v>
      </c>
      <c r="B544" s="12" t="s">
        <v>733</v>
      </c>
      <c r="C544" s="12" t="s">
        <v>497</v>
      </c>
      <c r="D544" s="12" t="s">
        <v>6</v>
      </c>
      <c r="E544" s="12" t="s">
        <v>11</v>
      </c>
      <c r="F544" s="12" t="s">
        <v>141</v>
      </c>
      <c r="G544" s="12" t="s">
        <v>393</v>
      </c>
      <c r="H544" s="12" t="s">
        <v>397</v>
      </c>
      <c r="I544" s="12" t="s">
        <v>206</v>
      </c>
      <c r="J544" s="12" t="s">
        <v>334</v>
      </c>
      <c r="K544" s="12" t="s">
        <v>81</v>
      </c>
      <c r="L544" s="12" t="s">
        <v>2793</v>
      </c>
      <c r="M544" s="12" t="s">
        <v>2794</v>
      </c>
      <c r="N544" s="12" t="s">
        <v>2797</v>
      </c>
      <c r="O544" s="12" t="s">
        <v>2798</v>
      </c>
      <c r="P544" s="12" t="s">
        <v>1652</v>
      </c>
      <c r="Q544" s="12" t="s">
        <v>1663</v>
      </c>
      <c r="R544" s="12" t="s">
        <v>1671</v>
      </c>
      <c r="S544" s="12" t="s">
        <v>1728</v>
      </c>
      <c r="T544" s="12" t="s">
        <v>2128</v>
      </c>
    </row>
    <row r="545" spans="1:20" x14ac:dyDescent="0.25">
      <c r="A545" s="12" t="s">
        <v>2</v>
      </c>
      <c r="B545" s="12" t="s">
        <v>760</v>
      </c>
      <c r="C545" s="12" t="s">
        <v>524</v>
      </c>
      <c r="D545" s="12" t="s">
        <v>6</v>
      </c>
      <c r="E545" s="12" t="s">
        <v>13</v>
      </c>
      <c r="F545" s="12" t="s">
        <v>141</v>
      </c>
      <c r="G545" s="12" t="s">
        <v>393</v>
      </c>
      <c r="H545" s="12" t="s">
        <v>397</v>
      </c>
      <c r="I545" s="12" t="s">
        <v>219</v>
      </c>
      <c r="J545" s="12" t="s">
        <v>322</v>
      </c>
      <c r="K545" s="12" t="s">
        <v>82</v>
      </c>
      <c r="L545" s="12" t="s">
        <v>2793</v>
      </c>
      <c r="M545" s="12" t="s">
        <v>2794</v>
      </c>
      <c r="N545" s="12" t="s">
        <v>2799</v>
      </c>
      <c r="O545" s="12" t="s">
        <v>2800</v>
      </c>
      <c r="P545" s="12" t="s">
        <v>1652</v>
      </c>
      <c r="Q545" s="12" t="s">
        <v>1666</v>
      </c>
      <c r="R545" s="12" t="s">
        <v>1671</v>
      </c>
      <c r="S545" s="12" t="s">
        <v>1728</v>
      </c>
      <c r="T545" s="12" t="s">
        <v>2117</v>
      </c>
    </row>
    <row r="546" spans="1:20" x14ac:dyDescent="0.25">
      <c r="A546" s="12" t="s">
        <v>2</v>
      </c>
      <c r="B546" s="12" t="s">
        <v>732</v>
      </c>
      <c r="C546" s="12" t="s">
        <v>496</v>
      </c>
      <c r="D546" s="12" t="s">
        <v>6</v>
      </c>
      <c r="E546" s="12" t="s">
        <v>11</v>
      </c>
      <c r="F546" s="12" t="s">
        <v>141</v>
      </c>
      <c r="G546" s="12" t="s">
        <v>393</v>
      </c>
      <c r="H546" s="12" t="s">
        <v>397</v>
      </c>
      <c r="I546" s="12" t="s">
        <v>205</v>
      </c>
      <c r="J546" s="12" t="s">
        <v>117</v>
      </c>
      <c r="K546" s="12" t="s">
        <v>81</v>
      </c>
      <c r="L546" s="12" t="s">
        <v>2793</v>
      </c>
      <c r="M546" s="12" t="s">
        <v>2794</v>
      </c>
      <c r="N546" s="12" t="s">
        <v>2799</v>
      </c>
      <c r="O546" s="12" t="s">
        <v>2800</v>
      </c>
      <c r="P546" s="12" t="s">
        <v>1652</v>
      </c>
      <c r="Q546" s="12" t="s">
        <v>1663</v>
      </c>
      <c r="R546" s="12" t="s">
        <v>1671</v>
      </c>
      <c r="S546" s="12" t="s">
        <v>1728</v>
      </c>
      <c r="T546" s="12" t="s">
        <v>2129</v>
      </c>
    </row>
    <row r="547" spans="1:20" x14ac:dyDescent="0.25">
      <c r="A547" s="12" t="s">
        <v>2</v>
      </c>
      <c r="B547" s="12" t="s">
        <v>723</v>
      </c>
      <c r="C547" s="12" t="s">
        <v>485</v>
      </c>
      <c r="D547" s="12" t="s">
        <v>6</v>
      </c>
      <c r="E547" s="12" t="s">
        <v>10</v>
      </c>
      <c r="F547" s="12" t="s">
        <v>141</v>
      </c>
      <c r="G547" s="12" t="s">
        <v>393</v>
      </c>
      <c r="H547" s="12" t="s">
        <v>397</v>
      </c>
      <c r="I547" s="12" t="s">
        <v>147</v>
      </c>
      <c r="J547" s="12" t="s">
        <v>291</v>
      </c>
      <c r="K547" s="12" t="s">
        <v>82</v>
      </c>
      <c r="L547" s="12" t="s">
        <v>2793</v>
      </c>
      <c r="M547" s="12" t="s">
        <v>2794</v>
      </c>
      <c r="N547" s="12" t="s">
        <v>2799</v>
      </c>
      <c r="O547" s="12" t="s">
        <v>2800</v>
      </c>
      <c r="P547" s="12" t="s">
        <v>1652</v>
      </c>
      <c r="Q547" s="12" t="s">
        <v>1665</v>
      </c>
      <c r="R547" s="12" t="s">
        <v>1671</v>
      </c>
      <c r="S547" s="12" t="s">
        <v>1728</v>
      </c>
      <c r="T547" s="12" t="s">
        <v>2130</v>
      </c>
    </row>
    <row r="548" spans="1:20" x14ac:dyDescent="0.25">
      <c r="A548" s="12" t="s">
        <v>2</v>
      </c>
      <c r="B548" s="12" t="s">
        <v>717</v>
      </c>
      <c r="C548" s="12" t="s">
        <v>477</v>
      </c>
      <c r="D548" s="12" t="s">
        <v>6</v>
      </c>
      <c r="E548" s="12" t="s">
        <v>17</v>
      </c>
      <c r="F548" s="12" t="s">
        <v>141</v>
      </c>
      <c r="G548" s="12" t="s">
        <v>393</v>
      </c>
      <c r="H548" s="12" t="s">
        <v>397</v>
      </c>
      <c r="I548" s="12" t="s">
        <v>192</v>
      </c>
      <c r="J548" s="12" t="s">
        <v>322</v>
      </c>
      <c r="K548" s="12" t="s">
        <v>59</v>
      </c>
      <c r="L548" s="12" t="s">
        <v>2793</v>
      </c>
      <c r="M548" s="12" t="s">
        <v>2794</v>
      </c>
      <c r="N548" s="12" t="s">
        <v>2799</v>
      </c>
      <c r="O548" s="12" t="s">
        <v>2800</v>
      </c>
      <c r="P548" s="12" t="s">
        <v>1652</v>
      </c>
      <c r="Q548" s="12" t="s">
        <v>1664</v>
      </c>
      <c r="R548" s="12" t="s">
        <v>1671</v>
      </c>
      <c r="S548" s="12" t="s">
        <v>1728</v>
      </c>
      <c r="T548" s="12" t="s">
        <v>2131</v>
      </c>
    </row>
    <row r="549" spans="1:20" x14ac:dyDescent="0.25">
      <c r="A549" s="12" t="s">
        <v>2</v>
      </c>
      <c r="B549" s="12" t="s">
        <v>759</v>
      </c>
      <c r="C549" s="12" t="s">
        <v>523</v>
      </c>
      <c r="D549" s="12" t="s">
        <v>6</v>
      </c>
      <c r="E549" s="12" t="s">
        <v>13</v>
      </c>
      <c r="F549" s="12" t="s">
        <v>141</v>
      </c>
      <c r="G549" s="12" t="s">
        <v>393</v>
      </c>
      <c r="H549" s="12" t="s">
        <v>397</v>
      </c>
      <c r="I549" s="12" t="s">
        <v>145</v>
      </c>
      <c r="J549" s="12" t="s">
        <v>280</v>
      </c>
      <c r="K549" s="12" t="s">
        <v>102</v>
      </c>
      <c r="L549" s="12" t="s">
        <v>2793</v>
      </c>
      <c r="M549" s="12" t="s">
        <v>2794</v>
      </c>
      <c r="N549" s="12" t="s">
        <v>2801</v>
      </c>
      <c r="O549" s="12" t="s">
        <v>2802</v>
      </c>
      <c r="P549" s="12" t="s">
        <v>1652</v>
      </c>
      <c r="Q549" s="12" t="s">
        <v>1666</v>
      </c>
      <c r="R549" s="12" t="s">
        <v>1671</v>
      </c>
      <c r="S549" s="12" t="s">
        <v>1728</v>
      </c>
      <c r="T549" s="12" t="s">
        <v>2118</v>
      </c>
    </row>
    <row r="550" spans="1:20" x14ac:dyDescent="0.25">
      <c r="A550" s="12" t="s">
        <v>2</v>
      </c>
      <c r="B550" s="12" t="s">
        <v>729</v>
      </c>
      <c r="C550" s="12" t="s">
        <v>493</v>
      </c>
      <c r="D550" s="12" t="s">
        <v>6</v>
      </c>
      <c r="E550" s="12" t="s">
        <v>11</v>
      </c>
      <c r="F550" s="12" t="s">
        <v>141</v>
      </c>
      <c r="G550" s="12" t="s">
        <v>393</v>
      </c>
      <c r="H550" s="12" t="s">
        <v>397</v>
      </c>
      <c r="I550" s="12" t="s">
        <v>203</v>
      </c>
      <c r="J550" s="12" t="s">
        <v>284</v>
      </c>
      <c r="K550" s="12" t="s">
        <v>89</v>
      </c>
      <c r="L550" s="12" t="s">
        <v>2793</v>
      </c>
      <c r="M550" s="12" t="s">
        <v>2794</v>
      </c>
      <c r="N550" s="12" t="s">
        <v>2801</v>
      </c>
      <c r="O550" s="12" t="s">
        <v>2802</v>
      </c>
      <c r="P550" s="12" t="s">
        <v>1652</v>
      </c>
      <c r="Q550" s="12" t="s">
        <v>1663</v>
      </c>
      <c r="R550" s="12" t="s">
        <v>1671</v>
      </c>
      <c r="S550" s="12" t="s">
        <v>1728</v>
      </c>
      <c r="T550" s="12" t="s">
        <v>2083</v>
      </c>
    </row>
    <row r="551" spans="1:20" x14ac:dyDescent="0.25">
      <c r="A551" s="12" t="s">
        <v>2</v>
      </c>
      <c r="B551" s="12" t="s">
        <v>781</v>
      </c>
      <c r="C551" s="12" t="s">
        <v>548</v>
      </c>
      <c r="D551" s="12" t="s">
        <v>6</v>
      </c>
      <c r="E551" s="12" t="s">
        <v>16</v>
      </c>
      <c r="F551" s="12" t="s">
        <v>141</v>
      </c>
      <c r="G551" s="12" t="s">
        <v>393</v>
      </c>
      <c r="H551" s="12" t="s">
        <v>397</v>
      </c>
      <c r="I551" s="12" t="s">
        <v>232</v>
      </c>
      <c r="J551" s="12" t="s">
        <v>291</v>
      </c>
      <c r="K551" s="12" t="s">
        <v>114</v>
      </c>
      <c r="L551" s="12" t="s">
        <v>2793</v>
      </c>
      <c r="M551" s="12" t="s">
        <v>2794</v>
      </c>
      <c r="N551" s="12" t="s">
        <v>2801</v>
      </c>
      <c r="O551" s="12" t="s">
        <v>2802</v>
      </c>
      <c r="P551" s="12" t="s">
        <v>1652</v>
      </c>
      <c r="Q551" s="12" t="s">
        <v>1669</v>
      </c>
      <c r="R551" s="12" t="s">
        <v>1671</v>
      </c>
      <c r="S551" s="12" t="s">
        <v>1728</v>
      </c>
      <c r="T551" s="12" t="s">
        <v>2132</v>
      </c>
    </row>
    <row r="552" spans="1:20" x14ac:dyDescent="0.25">
      <c r="A552" s="12" t="s">
        <v>2</v>
      </c>
      <c r="B552" s="12" t="s">
        <v>720</v>
      </c>
      <c r="C552" s="12" t="s">
        <v>482</v>
      </c>
      <c r="D552" s="12" t="s">
        <v>6</v>
      </c>
      <c r="E552" s="12" t="s">
        <v>10</v>
      </c>
      <c r="F552" s="12" t="s">
        <v>141</v>
      </c>
      <c r="G552" s="12" t="s">
        <v>393</v>
      </c>
      <c r="H552" s="12" t="s">
        <v>397</v>
      </c>
      <c r="I552" s="12" t="s">
        <v>145</v>
      </c>
      <c r="J552" s="12" t="s">
        <v>326</v>
      </c>
      <c r="K552" s="12" t="s">
        <v>80</v>
      </c>
      <c r="L552" s="12" t="s">
        <v>2793</v>
      </c>
      <c r="M552" s="12" t="s">
        <v>2794</v>
      </c>
      <c r="N552" s="12" t="s">
        <v>2801</v>
      </c>
      <c r="O552" s="12" t="s">
        <v>2802</v>
      </c>
      <c r="P552" s="12" t="s">
        <v>1652</v>
      </c>
      <c r="Q552" s="12" t="s">
        <v>1665</v>
      </c>
      <c r="R552" s="12" t="s">
        <v>1671</v>
      </c>
      <c r="S552" s="12" t="s">
        <v>1728</v>
      </c>
      <c r="T552" s="12" t="s">
        <v>2123</v>
      </c>
    </row>
    <row r="553" spans="1:20" x14ac:dyDescent="0.25">
      <c r="A553" s="12" t="s">
        <v>2</v>
      </c>
      <c r="B553" s="12" t="s">
        <v>768</v>
      </c>
      <c r="C553" s="12" t="s">
        <v>533</v>
      </c>
      <c r="D553" s="12" t="s">
        <v>6</v>
      </c>
      <c r="E553" s="12" t="s">
        <v>15</v>
      </c>
      <c r="F553" s="12" t="s">
        <v>141</v>
      </c>
      <c r="G553" s="12" t="s">
        <v>393</v>
      </c>
      <c r="H553" s="12" t="s">
        <v>397</v>
      </c>
      <c r="I553" s="12" t="s">
        <v>223</v>
      </c>
      <c r="J553" s="12" t="s">
        <v>289</v>
      </c>
      <c r="K553" s="12" t="s">
        <v>40</v>
      </c>
      <c r="L553" s="12" t="s">
        <v>2793</v>
      </c>
      <c r="M553" s="12" t="s">
        <v>2794</v>
      </c>
      <c r="N553" s="12" t="s">
        <v>2801</v>
      </c>
      <c r="O553" s="12" t="s">
        <v>2802</v>
      </c>
      <c r="P553" s="12" t="s">
        <v>1652</v>
      </c>
      <c r="Q553" s="12" t="s">
        <v>1661</v>
      </c>
      <c r="R553" s="12" t="s">
        <v>1671</v>
      </c>
      <c r="S553" s="12" t="s">
        <v>1728</v>
      </c>
      <c r="T553" s="12" t="s">
        <v>2133</v>
      </c>
    </row>
    <row r="554" spans="1:20" x14ac:dyDescent="0.25">
      <c r="A554" s="12" t="s">
        <v>2</v>
      </c>
      <c r="B554" s="12" t="s">
        <v>752</v>
      </c>
      <c r="C554" s="12" t="s">
        <v>516</v>
      </c>
      <c r="D554" s="12" t="s">
        <v>6</v>
      </c>
      <c r="E554" s="12" t="s">
        <v>12</v>
      </c>
      <c r="F554" s="12" t="s">
        <v>141</v>
      </c>
      <c r="G554" s="12" t="s">
        <v>393</v>
      </c>
      <c r="H554" s="12" t="s">
        <v>397</v>
      </c>
      <c r="I554" s="12" t="s">
        <v>170</v>
      </c>
      <c r="J554" s="12" t="s">
        <v>329</v>
      </c>
      <c r="K554" s="12" t="s">
        <v>40</v>
      </c>
      <c r="L554" s="12" t="s">
        <v>2793</v>
      </c>
      <c r="M554" s="12" t="s">
        <v>2794</v>
      </c>
      <c r="N554" s="12" t="s">
        <v>2801</v>
      </c>
      <c r="O554" s="12" t="s">
        <v>2802</v>
      </c>
      <c r="P554" s="12" t="s">
        <v>1652</v>
      </c>
      <c r="Q554" s="12" t="s">
        <v>1667</v>
      </c>
      <c r="R554" s="12" t="s">
        <v>1671</v>
      </c>
      <c r="S554" s="12" t="s">
        <v>1728</v>
      </c>
      <c r="T554" s="12" t="s">
        <v>2134</v>
      </c>
    </row>
    <row r="555" spans="1:20" x14ac:dyDescent="0.25">
      <c r="A555" s="12" t="s">
        <v>2</v>
      </c>
      <c r="B555" s="12" t="s">
        <v>847</v>
      </c>
      <c r="C555" s="12" t="s">
        <v>624</v>
      </c>
      <c r="D555" s="12" t="s">
        <v>8</v>
      </c>
      <c r="E555" s="12" t="s">
        <v>13</v>
      </c>
      <c r="F555" s="12" t="s">
        <v>141</v>
      </c>
      <c r="G555" s="12" t="s">
        <v>393</v>
      </c>
      <c r="H555" s="12" t="s">
        <v>397</v>
      </c>
      <c r="I555" s="12" t="s">
        <v>123</v>
      </c>
      <c r="J555" s="12" t="s">
        <v>288</v>
      </c>
      <c r="K555" s="12" t="s">
        <v>120</v>
      </c>
      <c r="L555" s="12" t="s">
        <v>2793</v>
      </c>
      <c r="M555" s="12" t="s">
        <v>2794</v>
      </c>
      <c r="N555" s="12" t="s">
        <v>2803</v>
      </c>
      <c r="O555" s="12" t="s">
        <v>2804</v>
      </c>
      <c r="P555" s="12" t="s">
        <v>1652</v>
      </c>
      <c r="Q555" s="12" t="s">
        <v>1666</v>
      </c>
      <c r="R555" s="12" t="s">
        <v>1671</v>
      </c>
      <c r="S555" s="12" t="s">
        <v>1728</v>
      </c>
      <c r="T555" s="12" t="s">
        <v>2135</v>
      </c>
    </row>
    <row r="556" spans="1:20" x14ac:dyDescent="0.25">
      <c r="A556" s="12" t="s">
        <v>2</v>
      </c>
      <c r="B556" s="12" t="s">
        <v>858</v>
      </c>
      <c r="C556" s="12" t="s">
        <v>635</v>
      </c>
      <c r="D556" s="12" t="s">
        <v>8</v>
      </c>
      <c r="E556" s="12" t="s">
        <v>15</v>
      </c>
      <c r="F556" s="12" t="s">
        <v>141</v>
      </c>
      <c r="G556" s="12" t="s">
        <v>393</v>
      </c>
      <c r="H556" s="12" t="s">
        <v>397</v>
      </c>
      <c r="I556" s="12" t="s">
        <v>195</v>
      </c>
      <c r="J556" s="12" t="s">
        <v>385</v>
      </c>
      <c r="K556" s="12" t="s">
        <v>120</v>
      </c>
      <c r="L556" s="12" t="s">
        <v>2793</v>
      </c>
      <c r="M556" s="12" t="s">
        <v>2794</v>
      </c>
      <c r="N556" s="12" t="s">
        <v>2803</v>
      </c>
      <c r="O556" s="12" t="s">
        <v>2804</v>
      </c>
      <c r="P556" s="12" t="s">
        <v>1652</v>
      </c>
      <c r="Q556" s="12" t="s">
        <v>1661</v>
      </c>
      <c r="R556" s="12" t="s">
        <v>1671</v>
      </c>
      <c r="S556" s="12" t="s">
        <v>1728</v>
      </c>
      <c r="T556" s="12" t="s">
        <v>2111</v>
      </c>
    </row>
    <row r="557" spans="1:20" x14ac:dyDescent="0.25">
      <c r="A557" s="12" t="s">
        <v>2</v>
      </c>
      <c r="B557" s="12" t="s">
        <v>839</v>
      </c>
      <c r="C557" s="12" t="s">
        <v>616</v>
      </c>
      <c r="D557" s="12" t="s">
        <v>8</v>
      </c>
      <c r="E557" s="12" t="s">
        <v>11</v>
      </c>
      <c r="F557" s="12" t="s">
        <v>141</v>
      </c>
      <c r="G557" s="12" t="s">
        <v>393</v>
      </c>
      <c r="H557" s="12" t="s">
        <v>397</v>
      </c>
      <c r="I557" s="12" t="s">
        <v>145</v>
      </c>
      <c r="J557" s="12" t="s">
        <v>290</v>
      </c>
      <c r="K557" s="12" t="s">
        <v>79</v>
      </c>
      <c r="L557" s="12" t="s">
        <v>2793</v>
      </c>
      <c r="M557" s="12" t="s">
        <v>2794</v>
      </c>
      <c r="N557" s="12" t="s">
        <v>2803</v>
      </c>
      <c r="O557" s="12" t="s">
        <v>2804</v>
      </c>
      <c r="P557" s="12" t="s">
        <v>1652</v>
      </c>
      <c r="Q557" s="12" t="s">
        <v>1663</v>
      </c>
      <c r="R557" s="12" t="s">
        <v>1671</v>
      </c>
      <c r="S557" s="12" t="s">
        <v>1728</v>
      </c>
      <c r="T557" s="12" t="s">
        <v>2136</v>
      </c>
    </row>
    <row r="558" spans="1:20" x14ac:dyDescent="0.25">
      <c r="A558" s="12" t="s">
        <v>2</v>
      </c>
      <c r="B558" s="12" t="s">
        <v>765</v>
      </c>
      <c r="C558" s="12" t="s">
        <v>530</v>
      </c>
      <c r="D558" s="12" t="s">
        <v>6</v>
      </c>
      <c r="E558" s="12" t="s">
        <v>14</v>
      </c>
      <c r="F558" s="12" t="s">
        <v>141</v>
      </c>
      <c r="G558" s="12" t="s">
        <v>393</v>
      </c>
      <c r="H558" s="12" t="s">
        <v>397</v>
      </c>
      <c r="I558" s="12" t="s">
        <v>160</v>
      </c>
      <c r="J558" s="12" t="s">
        <v>343</v>
      </c>
      <c r="K558" s="12" t="s">
        <v>104</v>
      </c>
      <c r="L558" s="12" t="s">
        <v>2805</v>
      </c>
      <c r="M558" s="12" t="s">
        <v>2806</v>
      </c>
      <c r="N558" s="12" t="s">
        <v>2807</v>
      </c>
      <c r="O558" s="12" t="s">
        <v>2808</v>
      </c>
      <c r="P558" s="12" t="s">
        <v>1652</v>
      </c>
      <c r="Q558" s="12" t="s">
        <v>1668</v>
      </c>
      <c r="R558" s="12" t="s">
        <v>1671</v>
      </c>
      <c r="S558" s="12" t="s">
        <v>1740</v>
      </c>
      <c r="T558" s="12" t="s">
        <v>2137</v>
      </c>
    </row>
    <row r="559" spans="1:20" x14ac:dyDescent="0.25">
      <c r="A559" s="12" t="s">
        <v>2</v>
      </c>
      <c r="B559" s="12" t="s">
        <v>850</v>
      </c>
      <c r="C559" s="12" t="s">
        <v>627</v>
      </c>
      <c r="D559" s="12" t="s">
        <v>8</v>
      </c>
      <c r="E559" s="12" t="s">
        <v>13</v>
      </c>
      <c r="F559" s="12" t="s">
        <v>141</v>
      </c>
      <c r="G559" s="12" t="s">
        <v>393</v>
      </c>
      <c r="H559" s="12" t="s">
        <v>397</v>
      </c>
      <c r="I559" s="12" t="s">
        <v>209</v>
      </c>
      <c r="J559" s="12" t="s">
        <v>295</v>
      </c>
      <c r="K559" s="12" t="s">
        <v>136</v>
      </c>
      <c r="L559" s="12" t="s">
        <v>2805</v>
      </c>
      <c r="M559" s="12" t="s">
        <v>2806</v>
      </c>
      <c r="N559" s="12" t="s">
        <v>2807</v>
      </c>
      <c r="O559" s="12" t="s">
        <v>2808</v>
      </c>
      <c r="P559" s="12" t="s">
        <v>1652</v>
      </c>
      <c r="Q559" s="12" t="s">
        <v>1666</v>
      </c>
      <c r="R559" s="12" t="s">
        <v>1671</v>
      </c>
      <c r="S559" s="12" t="s">
        <v>1740</v>
      </c>
      <c r="T559" s="12" t="s">
        <v>2138</v>
      </c>
    </row>
    <row r="560" spans="1:20" x14ac:dyDescent="0.25">
      <c r="A560" s="12" t="s">
        <v>2</v>
      </c>
      <c r="B560" s="12" t="s">
        <v>836</v>
      </c>
      <c r="C560" s="12" t="s">
        <v>613</v>
      </c>
      <c r="D560" s="12" t="s">
        <v>8</v>
      </c>
      <c r="E560" s="12" t="s">
        <v>10</v>
      </c>
      <c r="F560" s="12" t="s">
        <v>141</v>
      </c>
      <c r="G560" s="12" t="s">
        <v>393</v>
      </c>
      <c r="H560" s="12" t="s">
        <v>397</v>
      </c>
      <c r="I560" s="12" t="s">
        <v>242</v>
      </c>
      <c r="J560" s="12" t="s">
        <v>365</v>
      </c>
      <c r="K560" s="12" t="s">
        <v>104</v>
      </c>
      <c r="L560" s="12" t="s">
        <v>2805</v>
      </c>
      <c r="M560" s="12" t="s">
        <v>2806</v>
      </c>
      <c r="N560" s="12" t="s">
        <v>2807</v>
      </c>
      <c r="O560" s="12" t="s">
        <v>2808</v>
      </c>
      <c r="P560" s="12" t="s">
        <v>1652</v>
      </c>
      <c r="Q560" s="12" t="s">
        <v>1665</v>
      </c>
      <c r="R560" s="12" t="s">
        <v>1671</v>
      </c>
      <c r="S560" s="12" t="s">
        <v>1740</v>
      </c>
      <c r="T560" s="12" t="s">
        <v>2139</v>
      </c>
    </row>
    <row r="561" spans="1:20" x14ac:dyDescent="0.25">
      <c r="A561" s="12" t="s">
        <v>2</v>
      </c>
      <c r="B561" s="12" t="s">
        <v>842</v>
      </c>
      <c r="C561" s="12" t="s">
        <v>619</v>
      </c>
      <c r="D561" s="12" t="s">
        <v>8</v>
      </c>
      <c r="E561" s="12" t="s">
        <v>11</v>
      </c>
      <c r="F561" s="12" t="s">
        <v>141</v>
      </c>
      <c r="G561" s="12" t="s">
        <v>393</v>
      </c>
      <c r="H561" s="12" t="s">
        <v>397</v>
      </c>
      <c r="I561" s="12" t="s">
        <v>209</v>
      </c>
      <c r="J561" s="12" t="s">
        <v>338</v>
      </c>
      <c r="K561" s="12" t="s">
        <v>104</v>
      </c>
      <c r="L561" s="12" t="s">
        <v>2805</v>
      </c>
      <c r="M561" s="12" t="s">
        <v>2806</v>
      </c>
      <c r="N561" s="12" t="s">
        <v>2807</v>
      </c>
      <c r="O561" s="12" t="s">
        <v>2808</v>
      </c>
      <c r="P561" s="12" t="s">
        <v>1652</v>
      </c>
      <c r="Q561" s="12" t="s">
        <v>1663</v>
      </c>
      <c r="R561" s="12" t="s">
        <v>1671</v>
      </c>
      <c r="S561" s="12" t="s">
        <v>1740</v>
      </c>
      <c r="T561" s="12" t="s">
        <v>2138</v>
      </c>
    </row>
    <row r="562" spans="1:20" x14ac:dyDescent="0.25">
      <c r="A562" s="12" t="s">
        <v>2</v>
      </c>
      <c r="B562" s="12" t="s">
        <v>849</v>
      </c>
      <c r="C562" s="12" t="s">
        <v>626</v>
      </c>
      <c r="D562" s="12" t="s">
        <v>8</v>
      </c>
      <c r="E562" s="12" t="s">
        <v>13</v>
      </c>
      <c r="F562" s="12" t="s">
        <v>141</v>
      </c>
      <c r="G562" s="12" t="s">
        <v>393</v>
      </c>
      <c r="H562" s="12" t="s">
        <v>397</v>
      </c>
      <c r="I562" s="12" t="s">
        <v>154</v>
      </c>
      <c r="J562" s="12" t="s">
        <v>380</v>
      </c>
      <c r="K562" s="12" t="s">
        <v>135</v>
      </c>
      <c r="L562" s="12" t="s">
        <v>2805</v>
      </c>
      <c r="M562" s="12" t="s">
        <v>2806</v>
      </c>
      <c r="N562" s="12" t="s">
        <v>2809</v>
      </c>
      <c r="O562" s="12" t="s">
        <v>2810</v>
      </c>
      <c r="P562" s="12" t="s">
        <v>1652</v>
      </c>
      <c r="Q562" s="12" t="s">
        <v>1666</v>
      </c>
      <c r="R562" s="12" t="s">
        <v>1671</v>
      </c>
      <c r="S562" s="12" t="s">
        <v>1740</v>
      </c>
      <c r="T562" s="12" t="s">
        <v>1917</v>
      </c>
    </row>
    <row r="563" spans="1:20" x14ac:dyDescent="0.25">
      <c r="A563" s="12" t="s">
        <v>2</v>
      </c>
      <c r="B563" s="12" t="s">
        <v>860</v>
      </c>
      <c r="C563" s="12" t="s">
        <v>637</v>
      </c>
      <c r="D563" s="12" t="s">
        <v>8</v>
      </c>
      <c r="E563" s="12" t="s">
        <v>15</v>
      </c>
      <c r="F563" s="12" t="s">
        <v>141</v>
      </c>
      <c r="G563" s="12" t="s">
        <v>393</v>
      </c>
      <c r="H563" s="12" t="s">
        <v>397</v>
      </c>
      <c r="I563" s="12" t="s">
        <v>147</v>
      </c>
      <c r="J563" s="12" t="s">
        <v>276</v>
      </c>
      <c r="K563" s="12" t="s">
        <v>28</v>
      </c>
      <c r="L563" s="12" t="s">
        <v>2805</v>
      </c>
      <c r="M563" s="12" t="s">
        <v>2806</v>
      </c>
      <c r="N563" s="12" t="s">
        <v>2809</v>
      </c>
      <c r="O563" s="12" t="s">
        <v>2810</v>
      </c>
      <c r="P563" s="12" t="s">
        <v>1652</v>
      </c>
      <c r="Q563" s="12" t="s">
        <v>1661</v>
      </c>
      <c r="R563" s="12" t="s">
        <v>1671</v>
      </c>
      <c r="S563" s="12" t="s">
        <v>1740</v>
      </c>
      <c r="T563" s="12" t="s">
        <v>1964</v>
      </c>
    </row>
    <row r="564" spans="1:20" x14ac:dyDescent="0.25">
      <c r="A564" s="12" t="s">
        <v>2</v>
      </c>
      <c r="B564" s="12" t="s">
        <v>702</v>
      </c>
      <c r="C564" s="12" t="s">
        <v>462</v>
      </c>
      <c r="D564" s="12" t="s">
        <v>4</v>
      </c>
      <c r="E564" s="12" t="s">
        <v>16</v>
      </c>
      <c r="F564" s="12" t="s">
        <v>141</v>
      </c>
      <c r="G564" s="12" t="s">
        <v>393</v>
      </c>
      <c r="H564" s="12" t="s">
        <v>397</v>
      </c>
      <c r="I564" s="12" t="s">
        <v>185</v>
      </c>
      <c r="J564" s="12" t="s">
        <v>318</v>
      </c>
      <c r="K564" s="12" t="s">
        <v>67</v>
      </c>
      <c r="L564" s="12" t="s">
        <v>2805</v>
      </c>
      <c r="M564" s="12" t="s">
        <v>2806</v>
      </c>
      <c r="N564" s="12" t="s">
        <v>2809</v>
      </c>
      <c r="O564" s="12" t="s">
        <v>2811</v>
      </c>
      <c r="P564" s="12" t="s">
        <v>1652</v>
      </c>
      <c r="Q564" s="12" t="s">
        <v>1669</v>
      </c>
      <c r="R564" s="12" t="s">
        <v>1671</v>
      </c>
      <c r="S564" s="12" t="s">
        <v>1740</v>
      </c>
      <c r="T564" s="12" t="s">
        <v>2140</v>
      </c>
    </row>
    <row r="565" spans="1:20" x14ac:dyDescent="0.25">
      <c r="A565" s="12" t="s">
        <v>2</v>
      </c>
      <c r="B565" s="12" t="s">
        <v>652</v>
      </c>
      <c r="C565" s="12" t="s">
        <v>410</v>
      </c>
      <c r="D565" s="12" t="s">
        <v>4</v>
      </c>
      <c r="E565" s="12" t="s">
        <v>10</v>
      </c>
      <c r="F565" s="12" t="s">
        <v>141</v>
      </c>
      <c r="G565" s="12" t="s">
        <v>393</v>
      </c>
      <c r="H565" s="12" t="s">
        <v>397</v>
      </c>
      <c r="I565" s="12" t="s">
        <v>147</v>
      </c>
      <c r="J565" s="12" t="s">
        <v>276</v>
      </c>
      <c r="K565" s="12" t="s">
        <v>28</v>
      </c>
      <c r="L565" s="12" t="s">
        <v>2805</v>
      </c>
      <c r="M565" s="12" t="s">
        <v>2806</v>
      </c>
      <c r="N565" s="12" t="s">
        <v>2809</v>
      </c>
      <c r="O565" s="12" t="s">
        <v>2810</v>
      </c>
      <c r="P565" s="12" t="s">
        <v>1652</v>
      </c>
      <c r="Q565" s="12" t="s">
        <v>1665</v>
      </c>
      <c r="R565" s="12" t="s">
        <v>1671</v>
      </c>
      <c r="S565" s="12" t="s">
        <v>1740</v>
      </c>
      <c r="T565" s="12" t="s">
        <v>2141</v>
      </c>
    </row>
    <row r="566" spans="1:20" x14ac:dyDescent="0.25">
      <c r="A566" s="12" t="s">
        <v>2</v>
      </c>
      <c r="B566" s="12" t="s">
        <v>761</v>
      </c>
      <c r="C566" s="12" t="s">
        <v>525</v>
      </c>
      <c r="D566" s="12" t="s">
        <v>6</v>
      </c>
      <c r="E566" s="12" t="s">
        <v>13</v>
      </c>
      <c r="F566" s="12" t="s">
        <v>141</v>
      </c>
      <c r="G566" s="12" t="s">
        <v>395</v>
      </c>
      <c r="H566" s="12" t="s">
        <v>397</v>
      </c>
      <c r="I566" s="12" t="s">
        <v>125</v>
      </c>
      <c r="J566" s="12" t="s">
        <v>341</v>
      </c>
      <c r="K566" s="12" t="s">
        <v>33</v>
      </c>
      <c r="L566" s="12" t="s">
        <v>2805</v>
      </c>
      <c r="M566" s="12" t="s">
        <v>2806</v>
      </c>
      <c r="N566" s="12" t="s">
        <v>2812</v>
      </c>
      <c r="O566" s="12" t="s">
        <v>2813</v>
      </c>
      <c r="P566" s="12" t="s">
        <v>1652</v>
      </c>
      <c r="Q566" s="12" t="s">
        <v>1666</v>
      </c>
      <c r="R566" s="12" t="s">
        <v>1671</v>
      </c>
      <c r="S566" s="12" t="s">
        <v>1740</v>
      </c>
      <c r="T566" s="12" t="s">
        <v>1834</v>
      </c>
    </row>
    <row r="567" spans="1:20" x14ac:dyDescent="0.25">
      <c r="A567" s="12" t="s">
        <v>2</v>
      </c>
      <c r="B567" s="12" t="s">
        <v>713</v>
      </c>
      <c r="C567" s="12" t="s">
        <v>473</v>
      </c>
      <c r="D567" s="12" t="s">
        <v>6</v>
      </c>
      <c r="E567" s="12" t="s">
        <v>9</v>
      </c>
      <c r="F567" s="12" t="s">
        <v>141</v>
      </c>
      <c r="G567" s="12" t="s">
        <v>395</v>
      </c>
      <c r="H567" s="12" t="s">
        <v>397</v>
      </c>
      <c r="I567" s="12" t="s">
        <v>125</v>
      </c>
      <c r="J567" s="12" t="s">
        <v>278</v>
      </c>
      <c r="K567" s="12" t="s">
        <v>75</v>
      </c>
      <c r="L567" s="12" t="s">
        <v>2805</v>
      </c>
      <c r="M567" s="12" t="s">
        <v>2806</v>
      </c>
      <c r="N567" s="12" t="s">
        <v>2812</v>
      </c>
      <c r="O567" s="12" t="s">
        <v>2814</v>
      </c>
      <c r="P567" s="12" t="s">
        <v>1652</v>
      </c>
      <c r="Q567" s="12" t="s">
        <v>1662</v>
      </c>
      <c r="R567" s="12" t="s">
        <v>1671</v>
      </c>
      <c r="S567" s="12" t="s">
        <v>1740</v>
      </c>
      <c r="T567" s="12" t="s">
        <v>2142</v>
      </c>
    </row>
    <row r="568" spans="1:20" x14ac:dyDescent="0.25">
      <c r="A568" s="12" t="s">
        <v>2</v>
      </c>
      <c r="B568" s="12" t="s">
        <v>657</v>
      </c>
      <c r="C568" s="12" t="s">
        <v>415</v>
      </c>
      <c r="D568" s="12" t="s">
        <v>4</v>
      </c>
      <c r="E568" s="12" t="s">
        <v>11</v>
      </c>
      <c r="F568" s="12" t="s">
        <v>141</v>
      </c>
      <c r="G568" s="12" t="s">
        <v>395</v>
      </c>
      <c r="H568" s="12" t="s">
        <v>397</v>
      </c>
      <c r="I568" s="12" t="s">
        <v>156</v>
      </c>
      <c r="J568" s="12" t="s">
        <v>281</v>
      </c>
      <c r="K568" s="12" t="s">
        <v>33</v>
      </c>
      <c r="L568" s="12" t="s">
        <v>2805</v>
      </c>
      <c r="M568" s="12" t="s">
        <v>2806</v>
      </c>
      <c r="N568" s="12" t="s">
        <v>2812</v>
      </c>
      <c r="O568" s="12" t="s">
        <v>2815</v>
      </c>
      <c r="P568" s="12" t="s">
        <v>1652</v>
      </c>
      <c r="Q568" s="12" t="s">
        <v>1663</v>
      </c>
      <c r="R568" s="12" t="s">
        <v>1671</v>
      </c>
      <c r="S568" s="12" t="s">
        <v>1740</v>
      </c>
      <c r="T568" s="12" t="s">
        <v>2143</v>
      </c>
    </row>
    <row r="569" spans="1:20" x14ac:dyDescent="0.25">
      <c r="A569" s="12" t="s">
        <v>2</v>
      </c>
      <c r="B569" s="12" t="s">
        <v>678</v>
      </c>
      <c r="C569" s="12" t="s">
        <v>438</v>
      </c>
      <c r="D569" s="12" t="s">
        <v>4</v>
      </c>
      <c r="E569" s="12" t="s">
        <v>14</v>
      </c>
      <c r="F569" s="12" t="s">
        <v>141</v>
      </c>
      <c r="G569" s="12" t="s">
        <v>395</v>
      </c>
      <c r="H569" s="12" t="s">
        <v>397</v>
      </c>
      <c r="I569" s="12" t="s">
        <v>148</v>
      </c>
      <c r="J569" s="12" t="s">
        <v>289</v>
      </c>
      <c r="K569" s="12" t="s">
        <v>32</v>
      </c>
      <c r="L569" s="12" t="s">
        <v>2805</v>
      </c>
      <c r="M569" s="12" t="s">
        <v>2806</v>
      </c>
      <c r="N569" s="12" t="s">
        <v>2812</v>
      </c>
      <c r="O569" s="12" t="s">
        <v>2815</v>
      </c>
      <c r="P569" s="12" t="s">
        <v>1652</v>
      </c>
      <c r="Q569" s="12" t="s">
        <v>1668</v>
      </c>
      <c r="R569" s="12" t="s">
        <v>1671</v>
      </c>
      <c r="S569" s="12" t="s">
        <v>1740</v>
      </c>
      <c r="T569" s="12" t="s">
        <v>1834</v>
      </c>
    </row>
    <row r="570" spans="1:20" x14ac:dyDescent="0.25">
      <c r="A570" s="12" t="s">
        <v>2</v>
      </c>
      <c r="B570" s="12" t="s">
        <v>764</v>
      </c>
      <c r="C570" s="12" t="s">
        <v>529</v>
      </c>
      <c r="D570" s="12" t="s">
        <v>6</v>
      </c>
      <c r="E570" s="12" t="s">
        <v>14</v>
      </c>
      <c r="F570" s="12" t="s">
        <v>141</v>
      </c>
      <c r="G570" s="12" t="s">
        <v>395</v>
      </c>
      <c r="H570" s="12" t="s">
        <v>397</v>
      </c>
      <c r="I570" s="12" t="s">
        <v>221</v>
      </c>
      <c r="J570" s="12" t="s">
        <v>278</v>
      </c>
      <c r="K570" s="12" t="s">
        <v>61</v>
      </c>
      <c r="L570" s="12" t="s">
        <v>2805</v>
      </c>
      <c r="M570" s="12" t="s">
        <v>2806</v>
      </c>
      <c r="N570" s="12" t="s">
        <v>2816</v>
      </c>
      <c r="O570" s="12" t="s">
        <v>2809</v>
      </c>
      <c r="P570" s="12" t="s">
        <v>1652</v>
      </c>
      <c r="Q570" s="12" t="s">
        <v>1668</v>
      </c>
      <c r="R570" s="12" t="s">
        <v>1671</v>
      </c>
      <c r="S570" s="12" t="s">
        <v>1740</v>
      </c>
      <c r="T570" s="12" t="s">
        <v>2144</v>
      </c>
    </row>
    <row r="571" spans="1:20" x14ac:dyDescent="0.25">
      <c r="A571" s="12" t="s">
        <v>2</v>
      </c>
      <c r="B571" s="12" t="s">
        <v>856</v>
      </c>
      <c r="C571" s="12" t="s">
        <v>633</v>
      </c>
      <c r="D571" s="12" t="s">
        <v>8</v>
      </c>
      <c r="E571" s="12" t="s">
        <v>15</v>
      </c>
      <c r="F571" s="12" t="s">
        <v>140</v>
      </c>
      <c r="G571" s="12" t="s">
        <v>393</v>
      </c>
      <c r="H571" s="12" t="s">
        <v>397</v>
      </c>
      <c r="I571" s="12" t="s">
        <v>61</v>
      </c>
      <c r="J571" s="12" t="s">
        <v>383</v>
      </c>
      <c r="K571" s="12" t="s">
        <v>25</v>
      </c>
      <c r="L571" s="12" t="s">
        <v>2805</v>
      </c>
      <c r="M571" s="12" t="s">
        <v>2806</v>
      </c>
      <c r="N571" s="12" t="s">
        <v>2817</v>
      </c>
      <c r="O571" s="12" t="s">
        <v>2807</v>
      </c>
      <c r="P571" s="12" t="s">
        <v>1652</v>
      </c>
      <c r="Q571" s="12" t="s">
        <v>1661</v>
      </c>
      <c r="R571" s="12" t="s">
        <v>1671</v>
      </c>
      <c r="S571" s="12" t="s">
        <v>1740</v>
      </c>
      <c r="T571" s="12" t="s">
        <v>396</v>
      </c>
    </row>
    <row r="572" spans="1:20" x14ac:dyDescent="0.25">
      <c r="A572" s="12" t="s">
        <v>2</v>
      </c>
      <c r="B572" s="12" t="s">
        <v>834</v>
      </c>
      <c r="C572" s="12" t="s">
        <v>611</v>
      </c>
      <c r="D572" s="12" t="s">
        <v>8</v>
      </c>
      <c r="E572" s="12" t="s">
        <v>10</v>
      </c>
      <c r="F572" s="12" t="s">
        <v>140</v>
      </c>
      <c r="G572" s="12" t="s">
        <v>393</v>
      </c>
      <c r="H572" s="12" t="s">
        <v>397</v>
      </c>
      <c r="I572" s="12" t="s">
        <v>93</v>
      </c>
      <c r="J572" s="12" t="s">
        <v>278</v>
      </c>
      <c r="K572" s="12" t="s">
        <v>129</v>
      </c>
      <c r="L572" s="12" t="s">
        <v>2805</v>
      </c>
      <c r="M572" s="12" t="s">
        <v>2806</v>
      </c>
      <c r="N572" s="12" t="s">
        <v>2817</v>
      </c>
      <c r="O572" s="12" t="s">
        <v>2815</v>
      </c>
      <c r="P572" s="12" t="s">
        <v>1652</v>
      </c>
      <c r="Q572" s="12" t="s">
        <v>1665</v>
      </c>
      <c r="R572" s="12" t="s">
        <v>1671</v>
      </c>
      <c r="S572" s="12" t="s">
        <v>1740</v>
      </c>
      <c r="T572" s="12" t="s">
        <v>2145</v>
      </c>
    </row>
    <row r="573" spans="1:20" x14ac:dyDescent="0.25">
      <c r="A573" s="12" t="s">
        <v>2</v>
      </c>
      <c r="B573" s="12" t="s">
        <v>838</v>
      </c>
      <c r="C573" s="12" t="s">
        <v>615</v>
      </c>
      <c r="D573" s="12" t="s">
        <v>8</v>
      </c>
      <c r="E573" s="12" t="s">
        <v>11</v>
      </c>
      <c r="F573" s="12" t="s">
        <v>140</v>
      </c>
      <c r="G573" s="12" t="s">
        <v>393</v>
      </c>
      <c r="H573" s="12" t="s">
        <v>397</v>
      </c>
      <c r="I573" s="12" t="s">
        <v>19</v>
      </c>
      <c r="J573" s="12" t="s">
        <v>377</v>
      </c>
      <c r="K573" s="12" t="s">
        <v>130</v>
      </c>
      <c r="L573" s="12" t="s">
        <v>2805</v>
      </c>
      <c r="M573" s="12" t="s">
        <v>2806</v>
      </c>
      <c r="N573" s="12" t="s">
        <v>2817</v>
      </c>
      <c r="O573" s="12" t="s">
        <v>2818</v>
      </c>
      <c r="P573" s="12" t="s">
        <v>1652</v>
      </c>
      <c r="Q573" s="12" t="s">
        <v>1663</v>
      </c>
      <c r="R573" s="12" t="s">
        <v>1671</v>
      </c>
      <c r="S573" s="12" t="s">
        <v>1740</v>
      </c>
      <c r="T573" s="12" t="s">
        <v>1845</v>
      </c>
    </row>
    <row r="574" spans="1:20" x14ac:dyDescent="0.25">
      <c r="A574" s="12" t="s">
        <v>2</v>
      </c>
      <c r="B574" s="12" t="s">
        <v>863</v>
      </c>
      <c r="C574" s="12" t="s">
        <v>640</v>
      </c>
      <c r="D574" s="12" t="s">
        <v>8</v>
      </c>
      <c r="E574" s="12" t="s">
        <v>16</v>
      </c>
      <c r="F574" s="12" t="s">
        <v>140</v>
      </c>
      <c r="G574" s="12" t="s">
        <v>393</v>
      </c>
      <c r="H574" s="12" t="s">
        <v>397</v>
      </c>
      <c r="I574" s="12" t="s">
        <v>19</v>
      </c>
      <c r="J574" s="12" t="s">
        <v>384</v>
      </c>
      <c r="K574" s="12" t="s">
        <v>72</v>
      </c>
      <c r="L574" s="12" t="s">
        <v>2805</v>
      </c>
      <c r="M574" s="12" t="s">
        <v>2806</v>
      </c>
      <c r="N574" s="12" t="s">
        <v>2817</v>
      </c>
      <c r="O574" s="12" t="s">
        <v>2819</v>
      </c>
      <c r="P574" s="12" t="s">
        <v>1652</v>
      </c>
      <c r="Q574" s="12" t="s">
        <v>1669</v>
      </c>
      <c r="R574" s="12" t="s">
        <v>1671</v>
      </c>
      <c r="S574" s="12" t="s">
        <v>1740</v>
      </c>
      <c r="T574" s="12" t="s">
        <v>2146</v>
      </c>
    </row>
    <row r="575" spans="1:20" x14ac:dyDescent="0.25">
      <c r="A575" s="12" t="s">
        <v>2</v>
      </c>
      <c r="B575" s="12" t="s">
        <v>843</v>
      </c>
      <c r="C575" s="12" t="s">
        <v>620</v>
      </c>
      <c r="D575" s="12" t="s">
        <v>8</v>
      </c>
      <c r="E575" s="12" t="s">
        <v>12</v>
      </c>
      <c r="F575" s="12" t="s">
        <v>141</v>
      </c>
      <c r="G575" s="12" t="s">
        <v>393</v>
      </c>
      <c r="H575" s="12" t="s">
        <v>397</v>
      </c>
      <c r="I575" s="12" t="s">
        <v>263</v>
      </c>
      <c r="J575" s="12" t="s">
        <v>378</v>
      </c>
      <c r="K575" s="12" t="s">
        <v>38</v>
      </c>
      <c r="L575" s="12" t="s">
        <v>2820</v>
      </c>
      <c r="M575" s="12" t="s">
        <v>2821</v>
      </c>
      <c r="N575" s="12" t="s">
        <v>2822</v>
      </c>
      <c r="O575" s="12" t="s">
        <v>2818</v>
      </c>
      <c r="P575" s="12" t="s">
        <v>1652</v>
      </c>
      <c r="Q575" s="12" t="s">
        <v>1667</v>
      </c>
      <c r="R575" s="12" t="s">
        <v>1671</v>
      </c>
      <c r="S575" s="12" t="s">
        <v>1741</v>
      </c>
      <c r="T575" s="12" t="s">
        <v>2147</v>
      </c>
    </row>
    <row r="576" spans="1:20" x14ac:dyDescent="0.25">
      <c r="A576" s="12" t="s">
        <v>2</v>
      </c>
      <c r="B576" s="12" t="s">
        <v>830</v>
      </c>
      <c r="C576" s="12" t="s">
        <v>607</v>
      </c>
      <c r="D576" s="12" t="s">
        <v>8</v>
      </c>
      <c r="E576" s="12" t="s">
        <v>9</v>
      </c>
      <c r="F576" s="12" t="s">
        <v>141</v>
      </c>
      <c r="G576" s="12" t="s">
        <v>393</v>
      </c>
      <c r="H576" s="12" t="s">
        <v>397</v>
      </c>
      <c r="I576" s="12" t="s">
        <v>92</v>
      </c>
      <c r="J576" s="12" t="s">
        <v>351</v>
      </c>
      <c r="K576" s="12" t="s">
        <v>58</v>
      </c>
      <c r="L576" s="12" t="s">
        <v>2820</v>
      </c>
      <c r="M576" s="12" t="s">
        <v>2821</v>
      </c>
      <c r="N576" s="12" t="s">
        <v>2822</v>
      </c>
      <c r="O576" s="12" t="s">
        <v>2818</v>
      </c>
      <c r="P576" s="12" t="s">
        <v>1652</v>
      </c>
      <c r="Q576" s="12" t="s">
        <v>1662</v>
      </c>
      <c r="R576" s="12" t="s">
        <v>1671</v>
      </c>
      <c r="S576" s="12" t="s">
        <v>1741</v>
      </c>
      <c r="T576" s="12" t="s">
        <v>2148</v>
      </c>
    </row>
    <row r="577" spans="1:20" x14ac:dyDescent="0.25">
      <c r="A577" s="12" t="s">
        <v>2</v>
      </c>
      <c r="B577" s="12" t="s">
        <v>853</v>
      </c>
      <c r="C577" s="12" t="s">
        <v>630</v>
      </c>
      <c r="D577" s="12" t="s">
        <v>8</v>
      </c>
      <c r="E577" s="12" t="s">
        <v>14</v>
      </c>
      <c r="F577" s="12" t="s">
        <v>141</v>
      </c>
      <c r="G577" s="12" t="s">
        <v>393</v>
      </c>
      <c r="H577" s="12" t="s">
        <v>397</v>
      </c>
      <c r="I577" s="12" t="s">
        <v>221</v>
      </c>
      <c r="J577" s="12" t="s">
        <v>324</v>
      </c>
      <c r="K577" s="12" t="s">
        <v>58</v>
      </c>
      <c r="L577" s="12" t="s">
        <v>2820</v>
      </c>
      <c r="M577" s="12" t="s">
        <v>2821</v>
      </c>
      <c r="N577" s="12" t="s">
        <v>2822</v>
      </c>
      <c r="O577" s="12" t="s">
        <v>2818</v>
      </c>
      <c r="P577" s="12" t="s">
        <v>1652</v>
      </c>
      <c r="Q577" s="12" t="s">
        <v>1668</v>
      </c>
      <c r="R577" s="12" t="s">
        <v>1671</v>
      </c>
      <c r="S577" s="12" t="s">
        <v>1741</v>
      </c>
      <c r="T577" s="12" t="s">
        <v>1895</v>
      </c>
    </row>
    <row r="578" spans="1:20" x14ac:dyDescent="0.25">
      <c r="A578" s="12" t="s">
        <v>2</v>
      </c>
      <c r="B578" s="12" t="s">
        <v>832</v>
      </c>
      <c r="C578" s="12" t="s">
        <v>609</v>
      </c>
      <c r="D578" s="12" t="s">
        <v>8</v>
      </c>
      <c r="E578" s="12" t="s">
        <v>17</v>
      </c>
      <c r="F578" s="12" t="s">
        <v>141</v>
      </c>
      <c r="G578" s="12" t="s">
        <v>393</v>
      </c>
      <c r="H578" s="12" t="s">
        <v>397</v>
      </c>
      <c r="I578" s="12" t="s">
        <v>45</v>
      </c>
      <c r="J578" s="12" t="s">
        <v>375</v>
      </c>
      <c r="K578" s="12" t="s">
        <v>39</v>
      </c>
      <c r="L578" s="12" t="s">
        <v>2820</v>
      </c>
      <c r="M578" s="12" t="s">
        <v>2821</v>
      </c>
      <c r="N578" s="12" t="s">
        <v>2822</v>
      </c>
      <c r="O578" s="12" t="s">
        <v>2818</v>
      </c>
      <c r="P578" s="12" t="s">
        <v>1652</v>
      </c>
      <c r="Q578" s="12" t="s">
        <v>1664</v>
      </c>
      <c r="R578" s="12" t="s">
        <v>1671</v>
      </c>
      <c r="S578" s="12" t="s">
        <v>1741</v>
      </c>
      <c r="T578" s="12" t="s">
        <v>1824</v>
      </c>
    </row>
    <row r="579" spans="1:20" x14ac:dyDescent="0.25">
      <c r="A579" s="12" t="s">
        <v>2</v>
      </c>
      <c r="B579" s="12" t="s">
        <v>685</v>
      </c>
      <c r="C579" s="12" t="s">
        <v>445</v>
      </c>
      <c r="D579" s="12" t="s">
        <v>4</v>
      </c>
      <c r="E579" s="12" t="s">
        <v>15</v>
      </c>
      <c r="F579" s="12" t="s">
        <v>140</v>
      </c>
      <c r="G579" s="12" t="s">
        <v>393</v>
      </c>
      <c r="H579" s="12" t="s">
        <v>397</v>
      </c>
      <c r="I579" s="12" t="s">
        <v>150</v>
      </c>
      <c r="J579" s="12" t="s">
        <v>304</v>
      </c>
      <c r="K579" s="12" t="s">
        <v>56</v>
      </c>
      <c r="L579" s="12" t="s">
        <v>2820</v>
      </c>
      <c r="M579" s="12" t="s">
        <v>2821</v>
      </c>
      <c r="N579" s="12" t="s">
        <v>2823</v>
      </c>
      <c r="O579" s="12" t="s">
        <v>2824</v>
      </c>
      <c r="P579" s="12" t="s">
        <v>1652</v>
      </c>
      <c r="Q579" s="12" t="s">
        <v>1661</v>
      </c>
      <c r="R579" s="12" t="s">
        <v>1671</v>
      </c>
      <c r="S579" s="12" t="s">
        <v>1741</v>
      </c>
      <c r="T579" s="12" t="s">
        <v>2149</v>
      </c>
    </row>
    <row r="580" spans="1:20" x14ac:dyDescent="0.25">
      <c r="A580" s="12" t="s">
        <v>2</v>
      </c>
      <c r="B580" s="12" t="s">
        <v>648</v>
      </c>
      <c r="C580" s="12" t="s">
        <v>406</v>
      </c>
      <c r="D580" s="12" t="s">
        <v>4</v>
      </c>
      <c r="E580" s="12" t="s">
        <v>10</v>
      </c>
      <c r="F580" s="12" t="s">
        <v>140</v>
      </c>
      <c r="G580" s="12" t="s">
        <v>393</v>
      </c>
      <c r="H580" s="12" t="s">
        <v>397</v>
      </c>
      <c r="I580" s="12" t="s">
        <v>150</v>
      </c>
      <c r="J580" s="12" t="s">
        <v>272</v>
      </c>
      <c r="K580" s="12" t="s">
        <v>24</v>
      </c>
      <c r="L580" s="12" t="s">
        <v>2820</v>
      </c>
      <c r="M580" s="12" t="s">
        <v>2821</v>
      </c>
      <c r="N580" s="12" t="s">
        <v>2823</v>
      </c>
      <c r="O580" s="12" t="s">
        <v>2824</v>
      </c>
      <c r="P580" s="12" t="s">
        <v>1652</v>
      </c>
      <c r="Q580" s="12" t="s">
        <v>1665</v>
      </c>
      <c r="R580" s="12" t="s">
        <v>1671</v>
      </c>
      <c r="S580" s="12" t="s">
        <v>1741</v>
      </c>
      <c r="T580" s="12" t="s">
        <v>2150</v>
      </c>
    </row>
    <row r="581" spans="1:20" x14ac:dyDescent="0.25">
      <c r="A581" s="12" t="s">
        <v>2</v>
      </c>
      <c r="B581" s="12" t="s">
        <v>757</v>
      </c>
      <c r="C581" s="12" t="s">
        <v>521</v>
      </c>
      <c r="D581" s="12" t="s">
        <v>6</v>
      </c>
      <c r="E581" s="12" t="s">
        <v>13</v>
      </c>
      <c r="F581" s="12" t="s">
        <v>140</v>
      </c>
      <c r="G581" s="12" t="s">
        <v>395</v>
      </c>
      <c r="H581" s="12" t="s">
        <v>397</v>
      </c>
      <c r="I581" s="12" t="s">
        <v>82</v>
      </c>
      <c r="J581" s="12" t="s">
        <v>325</v>
      </c>
      <c r="K581" s="12" t="s">
        <v>39</v>
      </c>
      <c r="L581" s="12" t="s">
        <v>2820</v>
      </c>
      <c r="M581" s="12" t="s">
        <v>2821</v>
      </c>
      <c r="N581" s="12" t="s">
        <v>2825</v>
      </c>
      <c r="O581" s="12" t="s">
        <v>2807</v>
      </c>
      <c r="P581" s="12" t="s">
        <v>1652</v>
      </c>
      <c r="Q581" s="12" t="s">
        <v>1666</v>
      </c>
      <c r="R581" s="12" t="s">
        <v>1671</v>
      </c>
      <c r="S581" s="12" t="s">
        <v>1741</v>
      </c>
      <c r="T581" s="12" t="s">
        <v>696</v>
      </c>
    </row>
    <row r="582" spans="1:20" x14ac:dyDescent="0.25">
      <c r="A582" s="12" t="s">
        <v>2</v>
      </c>
      <c r="B582" s="12" t="s">
        <v>687</v>
      </c>
      <c r="C582" s="12" t="s">
        <v>447</v>
      </c>
      <c r="D582" s="12" t="s">
        <v>4</v>
      </c>
      <c r="E582" s="12" t="s">
        <v>15</v>
      </c>
      <c r="F582" s="12" t="s">
        <v>140</v>
      </c>
      <c r="G582" s="12" t="s">
        <v>395</v>
      </c>
      <c r="H582" s="12" t="s">
        <v>397</v>
      </c>
      <c r="I582" s="12" t="s">
        <v>19</v>
      </c>
      <c r="J582" s="12" t="s">
        <v>304</v>
      </c>
      <c r="K582" s="12" t="s">
        <v>58</v>
      </c>
      <c r="L582" s="12" t="s">
        <v>2820</v>
      </c>
      <c r="M582" s="12" t="s">
        <v>2821</v>
      </c>
      <c r="N582" s="12" t="s">
        <v>2825</v>
      </c>
      <c r="O582" s="12" t="s">
        <v>2809</v>
      </c>
      <c r="P582" s="12" t="s">
        <v>1652</v>
      </c>
      <c r="Q582" s="12" t="s">
        <v>1661</v>
      </c>
      <c r="R582" s="12" t="s">
        <v>1671</v>
      </c>
      <c r="S582" s="12" t="s">
        <v>1741</v>
      </c>
      <c r="T582" s="12" t="s">
        <v>2151</v>
      </c>
    </row>
    <row r="583" spans="1:20" x14ac:dyDescent="0.25">
      <c r="A583" s="12" t="s">
        <v>2</v>
      </c>
      <c r="B583" s="12" t="s">
        <v>864</v>
      </c>
      <c r="C583" s="12" t="s">
        <v>641</v>
      </c>
      <c r="D583" s="12" t="s">
        <v>8</v>
      </c>
      <c r="E583" s="12" t="s">
        <v>16</v>
      </c>
      <c r="F583" s="12" t="s">
        <v>140</v>
      </c>
      <c r="G583" s="12" t="s">
        <v>394</v>
      </c>
      <c r="H583" s="12" t="s">
        <v>397</v>
      </c>
      <c r="I583" s="12" t="s">
        <v>266</v>
      </c>
      <c r="J583" s="12" t="s">
        <v>281</v>
      </c>
      <c r="K583" s="12" t="s">
        <v>138</v>
      </c>
      <c r="L583" s="12" t="s">
        <v>2820</v>
      </c>
      <c r="M583" s="12" t="s">
        <v>2821</v>
      </c>
      <c r="N583" s="12" t="s">
        <v>2826</v>
      </c>
      <c r="O583" s="12" t="s">
        <v>2809</v>
      </c>
      <c r="P583" s="12" t="s">
        <v>1652</v>
      </c>
      <c r="Q583" s="12" t="s">
        <v>1669</v>
      </c>
      <c r="R583" s="12" t="s">
        <v>1671</v>
      </c>
      <c r="S583" s="12" t="s">
        <v>1741</v>
      </c>
      <c r="T583" s="12" t="s">
        <v>696</v>
      </c>
    </row>
    <row r="584" spans="1:20" x14ac:dyDescent="0.25">
      <c r="A584" s="12" t="s">
        <v>2</v>
      </c>
      <c r="B584" s="12" t="s">
        <v>681</v>
      </c>
      <c r="C584" s="12" t="s">
        <v>441</v>
      </c>
      <c r="D584" s="12" t="s">
        <v>4</v>
      </c>
      <c r="E584" s="12" t="s">
        <v>14</v>
      </c>
      <c r="F584" s="12" t="s">
        <v>140</v>
      </c>
      <c r="G584" s="12" t="s">
        <v>394</v>
      </c>
      <c r="H584" s="12" t="s">
        <v>397</v>
      </c>
      <c r="I584" s="12" t="s">
        <v>54</v>
      </c>
      <c r="J584" s="12" t="s">
        <v>302</v>
      </c>
      <c r="K584" s="12" t="s">
        <v>41</v>
      </c>
      <c r="L584" s="12" t="s">
        <v>2820</v>
      </c>
      <c r="M584" s="12" t="s">
        <v>2821</v>
      </c>
      <c r="N584" s="12" t="s">
        <v>2826</v>
      </c>
      <c r="O584" s="12" t="s">
        <v>2809</v>
      </c>
      <c r="P584" s="12" t="s">
        <v>1652</v>
      </c>
      <c r="Q584" s="12" t="s">
        <v>1668</v>
      </c>
      <c r="R584" s="12" t="s">
        <v>1671</v>
      </c>
      <c r="S584" s="12" t="s">
        <v>1741</v>
      </c>
      <c r="T584" s="12" t="s">
        <v>696</v>
      </c>
    </row>
    <row r="585" spans="1:20" x14ac:dyDescent="0.25">
      <c r="A585" s="12" t="s">
        <v>2</v>
      </c>
      <c r="B585" s="12" t="s">
        <v>841</v>
      </c>
      <c r="C585" s="12" t="s">
        <v>618</v>
      </c>
      <c r="D585" s="12" t="s">
        <v>8</v>
      </c>
      <c r="E585" s="12" t="s">
        <v>11</v>
      </c>
      <c r="F585" s="12" t="s">
        <v>140</v>
      </c>
      <c r="G585" s="12" t="s">
        <v>394</v>
      </c>
      <c r="H585" s="12" t="s">
        <v>397</v>
      </c>
      <c r="I585" s="12" t="s">
        <v>21</v>
      </c>
      <c r="J585" s="12" t="s">
        <v>341</v>
      </c>
      <c r="K585" s="12" t="s">
        <v>131</v>
      </c>
      <c r="L585" s="12" t="s">
        <v>2820</v>
      </c>
      <c r="M585" s="12" t="s">
        <v>2821</v>
      </c>
      <c r="N585" s="12" t="s">
        <v>2827</v>
      </c>
      <c r="O585" s="12" t="s">
        <v>2775</v>
      </c>
      <c r="P585" s="12" t="s">
        <v>1652</v>
      </c>
      <c r="Q585" s="12" t="s">
        <v>1663</v>
      </c>
      <c r="R585" s="12" t="s">
        <v>1671</v>
      </c>
      <c r="S585" s="12" t="s">
        <v>1741</v>
      </c>
      <c r="T585" s="12" t="s">
        <v>2152</v>
      </c>
    </row>
    <row r="586" spans="1:20" x14ac:dyDescent="0.25">
      <c r="A586" s="12" t="s">
        <v>2</v>
      </c>
      <c r="B586" s="12" t="s">
        <v>650</v>
      </c>
      <c r="C586" s="12" t="s">
        <v>408</v>
      </c>
      <c r="D586" s="12" t="s">
        <v>4</v>
      </c>
      <c r="E586" s="12" t="s">
        <v>10</v>
      </c>
      <c r="F586" s="12" t="s">
        <v>140</v>
      </c>
      <c r="G586" s="12" t="s">
        <v>394</v>
      </c>
      <c r="H586" s="12" t="s">
        <v>397</v>
      </c>
      <c r="I586" s="12" t="s">
        <v>47</v>
      </c>
      <c r="J586" s="12" t="s">
        <v>274</v>
      </c>
      <c r="K586" s="12" t="s">
        <v>26</v>
      </c>
      <c r="L586" s="12" t="s">
        <v>2820</v>
      </c>
      <c r="M586" s="12" t="s">
        <v>2821</v>
      </c>
      <c r="N586" s="12" t="s">
        <v>2827</v>
      </c>
      <c r="O586" s="12" t="s">
        <v>2775</v>
      </c>
      <c r="P586" s="12" t="s">
        <v>1652</v>
      </c>
      <c r="Q586" s="12" t="s">
        <v>1665</v>
      </c>
      <c r="R586" s="12" t="s">
        <v>1671</v>
      </c>
      <c r="S586" s="12" t="s">
        <v>1741</v>
      </c>
      <c r="T586" s="12" t="s">
        <v>750</v>
      </c>
    </row>
    <row r="587" spans="1:20" x14ac:dyDescent="0.25">
      <c r="A587" s="12" t="s">
        <v>2</v>
      </c>
      <c r="B587" s="12" t="s">
        <v>758</v>
      </c>
      <c r="C587" s="12" t="s">
        <v>522</v>
      </c>
      <c r="D587" s="12" t="s">
        <v>6</v>
      </c>
      <c r="E587" s="12" t="s">
        <v>13</v>
      </c>
      <c r="F587" s="12" t="s">
        <v>140</v>
      </c>
      <c r="G587" s="12" t="s">
        <v>394</v>
      </c>
      <c r="H587" s="12" t="s">
        <v>397</v>
      </c>
      <c r="I587" s="12" t="s">
        <v>218</v>
      </c>
      <c r="J587" s="12" t="s">
        <v>302</v>
      </c>
      <c r="K587" s="12" t="s">
        <v>69</v>
      </c>
      <c r="L587" s="12" t="s">
        <v>2820</v>
      </c>
      <c r="M587" s="12" t="s">
        <v>2821</v>
      </c>
      <c r="N587" s="12" t="s">
        <v>2827</v>
      </c>
      <c r="O587" s="12" t="s">
        <v>2775</v>
      </c>
      <c r="P587" s="12" t="s">
        <v>1652</v>
      </c>
      <c r="Q587" s="12" t="s">
        <v>1666</v>
      </c>
      <c r="R587" s="12" t="s">
        <v>1671</v>
      </c>
      <c r="S587" s="12" t="s">
        <v>1741</v>
      </c>
      <c r="T587" s="12" t="s">
        <v>2085</v>
      </c>
    </row>
    <row r="588" spans="1:20" x14ac:dyDescent="0.25">
      <c r="A588" s="12" t="s">
        <v>2</v>
      </c>
      <c r="B588" s="12" t="s">
        <v>767</v>
      </c>
      <c r="C588" s="12" t="s">
        <v>532</v>
      </c>
      <c r="D588" s="12" t="s">
        <v>6</v>
      </c>
      <c r="E588" s="12" t="s">
        <v>15</v>
      </c>
      <c r="F588" s="12" t="s">
        <v>140</v>
      </c>
      <c r="G588" s="12" t="s">
        <v>394</v>
      </c>
      <c r="H588" s="12" t="s">
        <v>397</v>
      </c>
      <c r="I588" s="12" t="s">
        <v>92</v>
      </c>
      <c r="J588" s="12" t="s">
        <v>345</v>
      </c>
      <c r="K588" s="12" t="s">
        <v>105</v>
      </c>
      <c r="L588" s="12" t="s">
        <v>2820</v>
      </c>
      <c r="M588" s="12" t="s">
        <v>2821</v>
      </c>
      <c r="N588" s="12" t="s">
        <v>2827</v>
      </c>
      <c r="O588" s="12" t="s">
        <v>2775</v>
      </c>
      <c r="P588" s="12" t="s">
        <v>1652</v>
      </c>
      <c r="Q588" s="12" t="s">
        <v>1661</v>
      </c>
      <c r="R588" s="12" t="s">
        <v>1671</v>
      </c>
      <c r="S588" s="12" t="s">
        <v>1741</v>
      </c>
      <c r="T588" s="12" t="s">
        <v>2153</v>
      </c>
    </row>
    <row r="589" spans="1:20" x14ac:dyDescent="0.25">
      <c r="A589" s="12" t="s">
        <v>2</v>
      </c>
      <c r="B589" s="12" t="s">
        <v>862</v>
      </c>
      <c r="C589" s="12" t="s">
        <v>639</v>
      </c>
      <c r="D589" s="12" t="s">
        <v>8</v>
      </c>
      <c r="E589" s="12" t="s">
        <v>16</v>
      </c>
      <c r="F589" s="12" t="s">
        <v>140</v>
      </c>
      <c r="G589" s="12" t="s">
        <v>394</v>
      </c>
      <c r="H589" s="12" t="s">
        <v>397</v>
      </c>
      <c r="I589" s="12" t="s">
        <v>150</v>
      </c>
      <c r="J589" s="12" t="s">
        <v>332</v>
      </c>
      <c r="K589" s="12" t="s">
        <v>39</v>
      </c>
      <c r="L589" s="12" t="s">
        <v>2820</v>
      </c>
      <c r="M589" s="12" t="s">
        <v>2821</v>
      </c>
      <c r="N589" s="12" t="s">
        <v>2828</v>
      </c>
      <c r="O589" s="12" t="s">
        <v>2785</v>
      </c>
      <c r="P589" s="12" t="s">
        <v>1652</v>
      </c>
      <c r="Q589" s="12" t="s">
        <v>1669</v>
      </c>
      <c r="R589" s="12" t="s">
        <v>1671</v>
      </c>
      <c r="S589" s="12" t="s">
        <v>1741</v>
      </c>
      <c r="T589" s="12" t="s">
        <v>2154</v>
      </c>
    </row>
    <row r="590" spans="1:20" x14ac:dyDescent="0.25">
      <c r="A590" s="12" t="s">
        <v>2</v>
      </c>
      <c r="B590" s="12" t="s">
        <v>778</v>
      </c>
      <c r="C590" s="12" t="s">
        <v>545</v>
      </c>
      <c r="D590" s="12" t="s">
        <v>6</v>
      </c>
      <c r="E590" s="12" t="s">
        <v>16</v>
      </c>
      <c r="F590" s="12" t="s">
        <v>140</v>
      </c>
      <c r="G590" s="12" t="s">
        <v>394</v>
      </c>
      <c r="H590" s="12" t="s">
        <v>397</v>
      </c>
      <c r="I590" s="12" t="s">
        <v>113</v>
      </c>
      <c r="J590" s="12" t="s">
        <v>302</v>
      </c>
      <c r="K590" s="12" t="s">
        <v>111</v>
      </c>
      <c r="L590" s="12" t="s">
        <v>2820</v>
      </c>
      <c r="M590" s="12" t="s">
        <v>2821</v>
      </c>
      <c r="N590" s="12" t="s">
        <v>2829</v>
      </c>
      <c r="O590" s="12" t="s">
        <v>2830</v>
      </c>
      <c r="P590" s="12" t="s">
        <v>1652</v>
      </c>
      <c r="Q590" s="12" t="s">
        <v>1669</v>
      </c>
      <c r="R590" s="12" t="s">
        <v>1671</v>
      </c>
      <c r="S590" s="12" t="s">
        <v>1741</v>
      </c>
      <c r="T590" s="12" t="s">
        <v>2047</v>
      </c>
    </row>
    <row r="591" spans="1:20" x14ac:dyDescent="0.25">
      <c r="A591" s="12" t="s">
        <v>2</v>
      </c>
      <c r="B591" s="12" t="s">
        <v>828</v>
      </c>
      <c r="C591" s="12" t="s">
        <v>605</v>
      </c>
      <c r="D591" s="12" t="s">
        <v>8</v>
      </c>
      <c r="E591" s="12" t="s">
        <v>9</v>
      </c>
      <c r="F591" s="12" t="s">
        <v>140</v>
      </c>
      <c r="G591" s="12" t="s">
        <v>394</v>
      </c>
      <c r="H591" s="12" t="s">
        <v>397</v>
      </c>
      <c r="I591" s="12" t="s">
        <v>261</v>
      </c>
      <c r="J591" s="12" t="s">
        <v>267</v>
      </c>
      <c r="K591" s="12" t="s">
        <v>126</v>
      </c>
      <c r="L591" s="12" t="s">
        <v>2820</v>
      </c>
      <c r="M591" s="12" t="s">
        <v>2821</v>
      </c>
      <c r="N591" s="12" t="s">
        <v>2829</v>
      </c>
      <c r="O591" s="12" t="s">
        <v>2830</v>
      </c>
      <c r="P591" s="12" t="s">
        <v>1652</v>
      </c>
      <c r="Q591" s="12" t="s">
        <v>1662</v>
      </c>
      <c r="R591" s="12" t="s">
        <v>1671</v>
      </c>
      <c r="S591" s="12" t="s">
        <v>1741</v>
      </c>
      <c r="T591" s="12" t="s">
        <v>2029</v>
      </c>
    </row>
    <row r="592" spans="1:20" x14ac:dyDescent="0.25">
      <c r="A592" s="12" t="s">
        <v>2</v>
      </c>
      <c r="B592" s="12" t="s">
        <v>837</v>
      </c>
      <c r="C592" s="12" t="s">
        <v>614</v>
      </c>
      <c r="D592" s="12" t="s">
        <v>8</v>
      </c>
      <c r="E592" s="12" t="s">
        <v>11</v>
      </c>
      <c r="F592" s="12" t="s">
        <v>140</v>
      </c>
      <c r="G592" s="12" t="s">
        <v>394</v>
      </c>
      <c r="H592" s="12" t="s">
        <v>397</v>
      </c>
      <c r="I592" s="12" t="s">
        <v>222</v>
      </c>
      <c r="J592" s="12" t="s">
        <v>376</v>
      </c>
      <c r="K592" s="12" t="s">
        <v>50</v>
      </c>
      <c r="L592" s="12" t="s">
        <v>2820</v>
      </c>
      <c r="M592" s="12" t="s">
        <v>2821</v>
      </c>
      <c r="N592" s="12" t="s">
        <v>2831</v>
      </c>
      <c r="O592" s="12" t="s">
        <v>2817</v>
      </c>
      <c r="P592" s="12" t="s">
        <v>1652</v>
      </c>
      <c r="Q592" s="12" t="s">
        <v>1663</v>
      </c>
      <c r="R592" s="12" t="s">
        <v>1671</v>
      </c>
      <c r="S592" s="12" t="s">
        <v>1741</v>
      </c>
      <c r="T592" s="12" t="s">
        <v>2102</v>
      </c>
    </row>
    <row r="593" spans="1:20" x14ac:dyDescent="0.25">
      <c r="A593" s="12" t="s">
        <v>2</v>
      </c>
      <c r="B593" s="12" t="s">
        <v>851</v>
      </c>
      <c r="C593" s="12" t="s">
        <v>628</v>
      </c>
      <c r="D593" s="12" t="s">
        <v>8</v>
      </c>
      <c r="E593" s="12" t="s">
        <v>14</v>
      </c>
      <c r="F593" s="12" t="s">
        <v>140</v>
      </c>
      <c r="G593" s="12" t="s">
        <v>394</v>
      </c>
      <c r="H593" s="12" t="s">
        <v>397</v>
      </c>
      <c r="I593" s="12" t="s">
        <v>24</v>
      </c>
      <c r="J593" s="12" t="s">
        <v>381</v>
      </c>
      <c r="K593" s="12" t="s">
        <v>101</v>
      </c>
      <c r="L593" s="12" t="s">
        <v>2820</v>
      </c>
      <c r="M593" s="12" t="s">
        <v>2821</v>
      </c>
      <c r="N593" s="12" t="s">
        <v>2831</v>
      </c>
      <c r="O593" s="12" t="s">
        <v>2817</v>
      </c>
      <c r="P593" s="12" t="s">
        <v>1652</v>
      </c>
      <c r="Q593" s="12" t="s">
        <v>1668</v>
      </c>
      <c r="R593" s="12" t="s">
        <v>1671</v>
      </c>
      <c r="S593" s="12" t="s">
        <v>1741</v>
      </c>
      <c r="T593" s="12" t="s">
        <v>2155</v>
      </c>
    </row>
    <row r="594" spans="1:20" x14ac:dyDescent="0.25">
      <c r="A594" s="12" t="s">
        <v>2</v>
      </c>
      <c r="B594" s="12" t="s">
        <v>684</v>
      </c>
      <c r="C594" s="12" t="s">
        <v>444</v>
      </c>
      <c r="D594" s="12" t="s">
        <v>4</v>
      </c>
      <c r="E594" s="12" t="s">
        <v>15</v>
      </c>
      <c r="F594" s="12" t="s">
        <v>140</v>
      </c>
      <c r="G594" s="12" t="s">
        <v>394</v>
      </c>
      <c r="H594" s="12" t="s">
        <v>397</v>
      </c>
      <c r="I594" s="12" t="s">
        <v>175</v>
      </c>
      <c r="J594" s="12" t="s">
        <v>285</v>
      </c>
      <c r="K594" s="12" t="s">
        <v>55</v>
      </c>
      <c r="L594" s="12" t="s">
        <v>2820</v>
      </c>
      <c r="M594" s="12" t="s">
        <v>2821</v>
      </c>
      <c r="N594" s="12" t="s">
        <v>2831</v>
      </c>
      <c r="O594" s="12" t="s">
        <v>2817</v>
      </c>
      <c r="P594" s="12" t="s">
        <v>1652</v>
      </c>
      <c r="Q594" s="12" t="s">
        <v>1661</v>
      </c>
      <c r="R594" s="12" t="s">
        <v>1671</v>
      </c>
      <c r="S594" s="12" t="s">
        <v>1741</v>
      </c>
      <c r="T594" s="12" t="s">
        <v>2155</v>
      </c>
    </row>
    <row r="595" spans="1:20" x14ac:dyDescent="0.25">
      <c r="A595" s="12" t="s">
        <v>2</v>
      </c>
      <c r="B595" s="12" t="s">
        <v>701</v>
      </c>
      <c r="C595" s="12" t="s">
        <v>461</v>
      </c>
      <c r="D595" s="12" t="s">
        <v>4</v>
      </c>
      <c r="E595" s="12" t="s">
        <v>16</v>
      </c>
      <c r="F595" s="12" t="s">
        <v>140</v>
      </c>
      <c r="G595" s="12" t="s">
        <v>394</v>
      </c>
      <c r="H595" s="12" t="s">
        <v>397</v>
      </c>
      <c r="I595" s="12" t="s">
        <v>184</v>
      </c>
      <c r="J595" s="12" t="s">
        <v>317</v>
      </c>
      <c r="K595" s="12" t="s">
        <v>55</v>
      </c>
      <c r="L595" s="12" t="s">
        <v>2820</v>
      </c>
      <c r="M595" s="12" t="s">
        <v>2821</v>
      </c>
      <c r="N595" s="12" t="s">
        <v>2831</v>
      </c>
      <c r="O595" s="12" t="s">
        <v>2817</v>
      </c>
      <c r="P595" s="12" t="s">
        <v>1652</v>
      </c>
      <c r="Q595" s="12" t="s">
        <v>1669</v>
      </c>
      <c r="R595" s="12" t="s">
        <v>1671</v>
      </c>
      <c r="S595" s="12" t="s">
        <v>1741</v>
      </c>
      <c r="T595" s="12" t="s">
        <v>2156</v>
      </c>
    </row>
    <row r="596" spans="1:20" x14ac:dyDescent="0.25">
      <c r="A596" s="12" t="s">
        <v>2</v>
      </c>
      <c r="B596" s="12" t="s">
        <v>718</v>
      </c>
      <c r="C596" s="12" t="s">
        <v>478</v>
      </c>
      <c r="D596" s="12" t="s">
        <v>6</v>
      </c>
      <c r="E596" s="12" t="s">
        <v>10</v>
      </c>
      <c r="F596" s="12" t="s">
        <v>140</v>
      </c>
      <c r="G596" s="12" t="s">
        <v>394</v>
      </c>
      <c r="H596" s="12" t="s">
        <v>397</v>
      </c>
      <c r="I596" s="12" t="s">
        <v>193</v>
      </c>
      <c r="J596" s="12" t="s">
        <v>267</v>
      </c>
      <c r="K596" s="12" t="s">
        <v>77</v>
      </c>
      <c r="L596" s="12" t="s">
        <v>2820</v>
      </c>
      <c r="M596" s="12" t="s">
        <v>2821</v>
      </c>
      <c r="N596" s="12" t="s">
        <v>2831</v>
      </c>
      <c r="O596" s="12" t="s">
        <v>2817</v>
      </c>
      <c r="P596" s="12" t="s">
        <v>1652</v>
      </c>
      <c r="Q596" s="12" t="s">
        <v>1665</v>
      </c>
      <c r="R596" s="12" t="s">
        <v>1671</v>
      </c>
      <c r="S596" s="12" t="s">
        <v>1741</v>
      </c>
      <c r="T596" s="12" t="s">
        <v>2157</v>
      </c>
    </row>
    <row r="597" spans="1:20" x14ac:dyDescent="0.25">
      <c r="A597" s="12" t="s">
        <v>2</v>
      </c>
      <c r="B597" s="12" t="s">
        <v>766</v>
      </c>
      <c r="C597" s="12" t="s">
        <v>531</v>
      </c>
      <c r="D597" s="12" t="s">
        <v>6</v>
      </c>
      <c r="E597" s="12" t="s">
        <v>15</v>
      </c>
      <c r="F597" s="12" t="s">
        <v>140</v>
      </c>
      <c r="G597" s="12" t="s">
        <v>394</v>
      </c>
      <c r="H597" s="12" t="s">
        <v>397</v>
      </c>
      <c r="I597" s="12" t="s">
        <v>222</v>
      </c>
      <c r="J597" s="12" t="s">
        <v>344</v>
      </c>
      <c r="K597" s="12" t="s">
        <v>55</v>
      </c>
      <c r="L597" s="12" t="s">
        <v>2820</v>
      </c>
      <c r="M597" s="12" t="s">
        <v>2821</v>
      </c>
      <c r="N597" s="12" t="s">
        <v>2832</v>
      </c>
      <c r="O597" s="12" t="s">
        <v>2828</v>
      </c>
      <c r="P597" s="12" t="s">
        <v>1652</v>
      </c>
      <c r="Q597" s="12" t="s">
        <v>1661</v>
      </c>
      <c r="R597" s="12" t="s">
        <v>1671</v>
      </c>
      <c r="S597" s="12" t="s">
        <v>1741</v>
      </c>
      <c r="T597" s="12" t="s">
        <v>2158</v>
      </c>
    </row>
    <row r="598" spans="1:20" x14ac:dyDescent="0.25">
      <c r="A598" s="12" t="s">
        <v>2</v>
      </c>
      <c r="B598" s="12" t="s">
        <v>675</v>
      </c>
      <c r="C598" s="12" t="s">
        <v>435</v>
      </c>
      <c r="D598" s="12" t="s">
        <v>4</v>
      </c>
      <c r="E598" s="12" t="s">
        <v>14</v>
      </c>
      <c r="F598" s="12" t="s">
        <v>140</v>
      </c>
      <c r="G598" s="12" t="s">
        <v>394</v>
      </c>
      <c r="H598" s="12" t="s">
        <v>397</v>
      </c>
      <c r="I598" s="12" t="s">
        <v>149</v>
      </c>
      <c r="J598" s="12" t="s">
        <v>298</v>
      </c>
      <c r="K598" s="12" t="s">
        <v>50</v>
      </c>
      <c r="L598" s="12" t="s">
        <v>2820</v>
      </c>
      <c r="M598" s="12" t="s">
        <v>2821</v>
      </c>
      <c r="N598" s="12" t="s">
        <v>2832</v>
      </c>
      <c r="O598" s="12" t="s">
        <v>2828</v>
      </c>
      <c r="P598" s="12" t="s">
        <v>1652</v>
      </c>
      <c r="Q598" s="12" t="s">
        <v>1668</v>
      </c>
      <c r="R598" s="12" t="s">
        <v>1671</v>
      </c>
      <c r="S598" s="12" t="s">
        <v>1741</v>
      </c>
      <c r="T598" s="12" t="s">
        <v>2159</v>
      </c>
    </row>
    <row r="599" spans="1:20" x14ac:dyDescent="0.25">
      <c r="A599" s="12" t="s">
        <v>2</v>
      </c>
      <c r="B599" s="12" t="s">
        <v>756</v>
      </c>
      <c r="C599" s="12" t="s">
        <v>520</v>
      </c>
      <c r="D599" s="12" t="s">
        <v>6</v>
      </c>
      <c r="E599" s="12" t="s">
        <v>13</v>
      </c>
      <c r="F599" s="12" t="s">
        <v>140</v>
      </c>
      <c r="G599" s="12" t="s">
        <v>394</v>
      </c>
      <c r="H599" s="12" t="s">
        <v>397</v>
      </c>
      <c r="I599" s="12" t="s">
        <v>116</v>
      </c>
      <c r="J599" s="12" t="s">
        <v>340</v>
      </c>
      <c r="K599" s="12" t="s">
        <v>101</v>
      </c>
      <c r="L599" s="12" t="s">
        <v>2820</v>
      </c>
      <c r="M599" s="12" t="s">
        <v>2821</v>
      </c>
      <c r="N599" s="12" t="s">
        <v>2832</v>
      </c>
      <c r="O599" s="12" t="s">
        <v>2828</v>
      </c>
      <c r="P599" s="12" t="s">
        <v>1652</v>
      </c>
      <c r="Q599" s="12" t="s">
        <v>1666</v>
      </c>
      <c r="R599" s="12" t="s">
        <v>1671</v>
      </c>
      <c r="S599" s="12" t="s">
        <v>1741</v>
      </c>
      <c r="T599" s="12" t="s">
        <v>2159</v>
      </c>
    </row>
    <row r="600" spans="1:20" x14ac:dyDescent="0.25">
      <c r="A600" s="12" t="s">
        <v>2</v>
      </c>
      <c r="B600" s="12" t="s">
        <v>647</v>
      </c>
      <c r="C600" s="12" t="s">
        <v>405</v>
      </c>
      <c r="D600" s="12" t="s">
        <v>4</v>
      </c>
      <c r="E600" s="12" t="s">
        <v>10</v>
      </c>
      <c r="F600" s="12" t="s">
        <v>140</v>
      </c>
      <c r="G600" s="12" t="s">
        <v>394</v>
      </c>
      <c r="H600" s="12" t="s">
        <v>397</v>
      </c>
      <c r="I600" s="12" t="s">
        <v>149</v>
      </c>
      <c r="J600" s="12" t="s">
        <v>267</v>
      </c>
      <c r="K600" s="12" t="s">
        <v>23</v>
      </c>
      <c r="L600" s="12" t="s">
        <v>2820</v>
      </c>
      <c r="M600" s="12" t="s">
        <v>2821</v>
      </c>
      <c r="N600" s="12" t="s">
        <v>2832</v>
      </c>
      <c r="O600" s="12" t="s">
        <v>2828</v>
      </c>
      <c r="P600" s="12" t="s">
        <v>1652</v>
      </c>
      <c r="Q600" s="12" t="s">
        <v>1665</v>
      </c>
      <c r="R600" s="12" t="s">
        <v>1671</v>
      </c>
      <c r="S600" s="12" t="s">
        <v>1741</v>
      </c>
      <c r="T600" s="12" t="s">
        <v>2160</v>
      </c>
    </row>
    <row r="601" spans="1:20" x14ac:dyDescent="0.25">
      <c r="A601" s="12" t="s">
        <v>2</v>
      </c>
      <c r="B601" s="12" t="s">
        <v>706</v>
      </c>
      <c r="C601" s="12" t="s">
        <v>466</v>
      </c>
      <c r="D601" s="12" t="s">
        <v>5</v>
      </c>
      <c r="E601" s="12" t="s">
        <v>13</v>
      </c>
      <c r="F601" s="12" t="s">
        <v>140</v>
      </c>
      <c r="G601" s="12" t="s">
        <v>395</v>
      </c>
      <c r="H601" s="12" t="s">
        <v>397</v>
      </c>
      <c r="I601" s="12" t="s">
        <v>25</v>
      </c>
      <c r="J601" s="12" t="s">
        <v>278</v>
      </c>
      <c r="K601" s="12" t="s">
        <v>68</v>
      </c>
      <c r="L601" s="12" t="s">
        <v>2833</v>
      </c>
      <c r="M601" s="12" t="s">
        <v>2834</v>
      </c>
      <c r="N601" s="12" t="s">
        <v>2835</v>
      </c>
      <c r="O601" s="12" t="s">
        <v>2836</v>
      </c>
      <c r="P601" s="12" t="s">
        <v>1652</v>
      </c>
      <c r="Q601" s="12" t="s">
        <v>1666</v>
      </c>
      <c r="R601" s="12" t="s">
        <v>1671</v>
      </c>
      <c r="S601" s="12" t="s">
        <v>1742</v>
      </c>
      <c r="T601" s="12" t="s">
        <v>2161</v>
      </c>
    </row>
    <row r="602" spans="1:20" x14ac:dyDescent="0.25">
      <c r="A602" s="12" t="s">
        <v>2</v>
      </c>
      <c r="B602" s="12" t="s">
        <v>835</v>
      </c>
      <c r="C602" s="12" t="s">
        <v>612</v>
      </c>
      <c r="D602" s="12" t="s">
        <v>8</v>
      </c>
      <c r="E602" s="12" t="s">
        <v>10</v>
      </c>
      <c r="F602" s="12" t="s">
        <v>140</v>
      </c>
      <c r="G602" s="12" t="s">
        <v>394</v>
      </c>
      <c r="H602" s="12" t="s">
        <v>397</v>
      </c>
      <c r="I602" s="12" t="s">
        <v>22</v>
      </c>
      <c r="J602" s="12" t="s">
        <v>281</v>
      </c>
      <c r="K602" s="12" t="s">
        <v>51</v>
      </c>
      <c r="L602" s="12" t="s">
        <v>2833</v>
      </c>
      <c r="M602" s="12" t="s">
        <v>2834</v>
      </c>
      <c r="N602" s="12" t="s">
        <v>2835</v>
      </c>
      <c r="O602" s="12" t="s">
        <v>2836</v>
      </c>
      <c r="P602" s="12" t="s">
        <v>1652</v>
      </c>
      <c r="Q602" s="12" t="s">
        <v>1665</v>
      </c>
      <c r="R602" s="12" t="s">
        <v>1671</v>
      </c>
      <c r="S602" s="12" t="s">
        <v>1742</v>
      </c>
      <c r="T602" s="12" t="s">
        <v>2162</v>
      </c>
    </row>
    <row r="603" spans="1:20" x14ac:dyDescent="0.25">
      <c r="A603" s="12" t="s">
        <v>2</v>
      </c>
      <c r="B603" s="12" t="s">
        <v>709</v>
      </c>
      <c r="C603" s="12" t="s">
        <v>469</v>
      </c>
      <c r="D603" s="12" t="s">
        <v>5</v>
      </c>
      <c r="E603" s="12" t="s">
        <v>15</v>
      </c>
      <c r="F603" s="12" t="s">
        <v>140</v>
      </c>
      <c r="G603" s="12" t="s">
        <v>395</v>
      </c>
      <c r="H603" s="12" t="s">
        <v>397</v>
      </c>
      <c r="I603" s="12" t="s">
        <v>187</v>
      </c>
      <c r="J603" s="12" t="s">
        <v>319</v>
      </c>
      <c r="K603" s="12" t="s">
        <v>71</v>
      </c>
      <c r="L603" s="12" t="s">
        <v>2833</v>
      </c>
      <c r="M603" s="12" t="s">
        <v>2834</v>
      </c>
      <c r="N603" s="12" t="s">
        <v>2835</v>
      </c>
      <c r="O603" s="12" t="s">
        <v>2836</v>
      </c>
      <c r="P603" s="12" t="s">
        <v>1652</v>
      </c>
      <c r="Q603" s="12" t="s">
        <v>1661</v>
      </c>
      <c r="R603" s="12" t="s">
        <v>1671</v>
      </c>
      <c r="S603" s="12" t="s">
        <v>1742</v>
      </c>
      <c r="T603" s="12" t="s">
        <v>2161</v>
      </c>
    </row>
    <row r="604" spans="1:20" x14ac:dyDescent="0.25">
      <c r="A604" s="12" t="s">
        <v>2</v>
      </c>
      <c r="B604" s="12" t="s">
        <v>854</v>
      </c>
      <c r="C604" s="12" t="s">
        <v>631</v>
      </c>
      <c r="D604" s="12" t="s">
        <v>8</v>
      </c>
      <c r="E604" s="12" t="s">
        <v>14</v>
      </c>
      <c r="F604" s="12" t="s">
        <v>140</v>
      </c>
      <c r="G604" s="12" t="s">
        <v>394</v>
      </c>
      <c r="H604" s="12" t="s">
        <v>397</v>
      </c>
      <c r="I604" s="12" t="s">
        <v>45</v>
      </c>
      <c r="J604" s="12" t="s">
        <v>374</v>
      </c>
      <c r="K604" s="12" t="s">
        <v>114</v>
      </c>
      <c r="L604" s="12" t="s">
        <v>2833</v>
      </c>
      <c r="M604" s="12" t="s">
        <v>2834</v>
      </c>
      <c r="N604" s="12" t="s">
        <v>2835</v>
      </c>
      <c r="O604" s="12" t="s">
        <v>2836</v>
      </c>
      <c r="P604" s="12" t="s">
        <v>1652</v>
      </c>
      <c r="Q604" s="12" t="s">
        <v>1668</v>
      </c>
      <c r="R604" s="12" t="s">
        <v>1671</v>
      </c>
      <c r="S604" s="12" t="s">
        <v>1742</v>
      </c>
      <c r="T604" s="12" t="s">
        <v>2120</v>
      </c>
    </row>
    <row r="605" spans="1:20" x14ac:dyDescent="0.25">
      <c r="A605" s="12" t="s">
        <v>2</v>
      </c>
      <c r="B605" s="12" t="s">
        <v>840</v>
      </c>
      <c r="C605" s="12" t="s">
        <v>617</v>
      </c>
      <c r="D605" s="12" t="s">
        <v>8</v>
      </c>
      <c r="E605" s="12" t="s">
        <v>11</v>
      </c>
      <c r="F605" s="12" t="s">
        <v>140</v>
      </c>
      <c r="G605" s="12" t="s">
        <v>394</v>
      </c>
      <c r="H605" s="12" t="s">
        <v>397</v>
      </c>
      <c r="I605" s="12" t="s">
        <v>22</v>
      </c>
      <c r="J605" s="12" t="s">
        <v>281</v>
      </c>
      <c r="K605" s="12" t="s">
        <v>51</v>
      </c>
      <c r="L605" s="12" t="s">
        <v>2833</v>
      </c>
      <c r="M605" s="12" t="s">
        <v>2834</v>
      </c>
      <c r="N605" s="12" t="s">
        <v>2835</v>
      </c>
      <c r="O605" s="12" t="s">
        <v>2836</v>
      </c>
      <c r="P605" s="12" t="s">
        <v>1652</v>
      </c>
      <c r="Q605" s="12" t="s">
        <v>1663</v>
      </c>
      <c r="R605" s="12" t="s">
        <v>1671</v>
      </c>
      <c r="S605" s="12" t="s">
        <v>1742</v>
      </c>
      <c r="T605" s="12" t="s">
        <v>2109</v>
      </c>
    </row>
    <row r="606" spans="1:20" x14ac:dyDescent="0.25">
      <c r="A606" s="12" t="s">
        <v>2</v>
      </c>
      <c r="B606" s="12" t="s">
        <v>703</v>
      </c>
      <c r="C606" s="12" t="s">
        <v>463</v>
      </c>
      <c r="D606" s="12" t="s">
        <v>5</v>
      </c>
      <c r="E606" s="12" t="s">
        <v>9</v>
      </c>
      <c r="F606" s="12" t="s">
        <v>140</v>
      </c>
      <c r="G606" s="12" t="s">
        <v>395</v>
      </c>
      <c r="H606" s="12" t="s">
        <v>397</v>
      </c>
      <c r="I606" s="12" t="s">
        <v>120</v>
      </c>
      <c r="J606" s="12" t="s">
        <v>281</v>
      </c>
      <c r="K606" s="12" t="s">
        <v>68</v>
      </c>
      <c r="L606" s="12" t="s">
        <v>2833</v>
      </c>
      <c r="M606" s="12" t="s">
        <v>2834</v>
      </c>
      <c r="N606" s="12" t="s">
        <v>2835</v>
      </c>
      <c r="O606" s="12" t="s">
        <v>2836</v>
      </c>
      <c r="P606" s="12" t="s">
        <v>1652</v>
      </c>
      <c r="Q606" s="12" t="s">
        <v>1662</v>
      </c>
      <c r="R606" s="12" t="s">
        <v>1671</v>
      </c>
      <c r="S606" s="12" t="s">
        <v>1742</v>
      </c>
      <c r="T606" s="12" t="s">
        <v>2161</v>
      </c>
    </row>
    <row r="607" spans="1:20" x14ac:dyDescent="0.25">
      <c r="A607" s="12" t="s">
        <v>2</v>
      </c>
      <c r="B607" s="12" t="s">
        <v>662</v>
      </c>
      <c r="C607" s="12" t="s">
        <v>422</v>
      </c>
      <c r="D607" s="12" t="s">
        <v>4</v>
      </c>
      <c r="E607" s="12" t="s">
        <v>13</v>
      </c>
      <c r="F607" s="12" t="s">
        <v>140</v>
      </c>
      <c r="G607" s="12" t="s">
        <v>394</v>
      </c>
      <c r="H607" s="12" t="s">
        <v>397</v>
      </c>
      <c r="I607" s="12" t="s">
        <v>43</v>
      </c>
      <c r="J607" s="12" t="s">
        <v>287</v>
      </c>
      <c r="K607" s="12" t="s">
        <v>40</v>
      </c>
      <c r="L607" s="12" t="s">
        <v>2833</v>
      </c>
      <c r="M607" s="12" t="s">
        <v>2834</v>
      </c>
      <c r="N607" s="12" t="s">
        <v>2837</v>
      </c>
      <c r="O607" s="12" t="s">
        <v>2838</v>
      </c>
      <c r="P607" s="12" t="s">
        <v>1652</v>
      </c>
      <c r="Q607" s="12" t="s">
        <v>1666</v>
      </c>
      <c r="R607" s="12" t="s">
        <v>1671</v>
      </c>
      <c r="S607" s="12" t="s">
        <v>1742</v>
      </c>
      <c r="T607" s="12" t="s">
        <v>2152</v>
      </c>
    </row>
    <row r="608" spans="1:20" x14ac:dyDescent="0.25">
      <c r="A608" s="12" t="s">
        <v>2</v>
      </c>
      <c r="B608" s="12" t="s">
        <v>708</v>
      </c>
      <c r="C608" s="12" t="s">
        <v>468</v>
      </c>
      <c r="D608" s="12" t="s">
        <v>5</v>
      </c>
      <c r="E608" s="12" t="s">
        <v>14</v>
      </c>
      <c r="F608" s="12" t="s">
        <v>140</v>
      </c>
      <c r="G608" s="12" t="s">
        <v>394</v>
      </c>
      <c r="H608" s="12" t="s">
        <v>397</v>
      </c>
      <c r="I608" s="12" t="s">
        <v>41</v>
      </c>
      <c r="J608" s="12" t="s">
        <v>302</v>
      </c>
      <c r="K608" s="12" t="s">
        <v>70</v>
      </c>
      <c r="L608" s="12" t="s">
        <v>2833</v>
      </c>
      <c r="M608" s="12" t="s">
        <v>2834</v>
      </c>
      <c r="N608" s="12" t="s">
        <v>2837</v>
      </c>
      <c r="O608" s="12" t="s">
        <v>2838</v>
      </c>
      <c r="P608" s="12" t="s">
        <v>1652</v>
      </c>
      <c r="Q608" s="12" t="s">
        <v>1668</v>
      </c>
      <c r="R608" s="12" t="s">
        <v>1671</v>
      </c>
      <c r="S608" s="12" t="s">
        <v>1742</v>
      </c>
      <c r="T608" s="12" t="s">
        <v>2163</v>
      </c>
    </row>
    <row r="609" spans="1:20" x14ac:dyDescent="0.25">
      <c r="A609" s="12" t="s">
        <v>2</v>
      </c>
      <c r="B609" s="12" t="s">
        <v>719</v>
      </c>
      <c r="C609" s="12" t="s">
        <v>481</v>
      </c>
      <c r="D609" s="12" t="s">
        <v>6</v>
      </c>
      <c r="E609" s="12" t="s">
        <v>10</v>
      </c>
      <c r="F609" s="12" t="s">
        <v>140</v>
      </c>
      <c r="G609" s="12" t="s">
        <v>394</v>
      </c>
      <c r="H609" s="12" t="s">
        <v>397</v>
      </c>
      <c r="I609" s="12" t="s">
        <v>61</v>
      </c>
      <c r="J609" s="12" t="s">
        <v>325</v>
      </c>
      <c r="K609" s="12" t="s">
        <v>40</v>
      </c>
      <c r="L609" s="12" t="s">
        <v>2833</v>
      </c>
      <c r="M609" s="12" t="s">
        <v>2834</v>
      </c>
      <c r="N609" s="12" t="s">
        <v>2837</v>
      </c>
      <c r="O609" s="12" t="s">
        <v>2838</v>
      </c>
      <c r="P609" s="12" t="s">
        <v>1652</v>
      </c>
      <c r="Q609" s="12" t="s">
        <v>1665</v>
      </c>
      <c r="R609" s="12" t="s">
        <v>1671</v>
      </c>
      <c r="S609" s="12" t="s">
        <v>1742</v>
      </c>
      <c r="T609" s="12" t="s">
        <v>2164</v>
      </c>
    </row>
    <row r="610" spans="1:20" x14ac:dyDescent="0.25">
      <c r="A610" s="12" t="s">
        <v>2</v>
      </c>
      <c r="B610" s="12" t="s">
        <v>705</v>
      </c>
      <c r="C610" s="12" t="s">
        <v>465</v>
      </c>
      <c r="D610" s="12" t="s">
        <v>5</v>
      </c>
      <c r="E610" s="12" t="s">
        <v>11</v>
      </c>
      <c r="F610" s="12" t="s">
        <v>140</v>
      </c>
      <c r="G610" s="12" t="s">
        <v>394</v>
      </c>
      <c r="H610" s="12" t="s">
        <v>397</v>
      </c>
      <c r="I610" s="12" t="s">
        <v>95</v>
      </c>
      <c r="J610" s="12" t="s">
        <v>278</v>
      </c>
      <c r="K610" s="12" t="s">
        <v>69</v>
      </c>
      <c r="L610" s="12" t="s">
        <v>2833</v>
      </c>
      <c r="M610" s="12" t="s">
        <v>2834</v>
      </c>
      <c r="N610" s="12" t="s">
        <v>2837</v>
      </c>
      <c r="O610" s="12" t="s">
        <v>2838</v>
      </c>
      <c r="P610" s="12" t="s">
        <v>1652</v>
      </c>
      <c r="Q610" s="12" t="s">
        <v>1663</v>
      </c>
      <c r="R610" s="12" t="s">
        <v>1671</v>
      </c>
      <c r="S610" s="12" t="s">
        <v>1742</v>
      </c>
      <c r="T610" s="12" t="s">
        <v>2165</v>
      </c>
    </row>
    <row r="611" spans="1:20" x14ac:dyDescent="0.25">
      <c r="A611" s="12" t="s">
        <v>2</v>
      </c>
      <c r="B611" s="12" t="s">
        <v>780</v>
      </c>
      <c r="C611" s="12" t="s">
        <v>547</v>
      </c>
      <c r="D611" s="12" t="s">
        <v>6</v>
      </c>
      <c r="E611" s="12" t="s">
        <v>16</v>
      </c>
      <c r="F611" s="12" t="s">
        <v>140</v>
      </c>
      <c r="G611" s="12" t="s">
        <v>394</v>
      </c>
      <c r="H611" s="12" t="s">
        <v>397</v>
      </c>
      <c r="I611" s="12" t="s">
        <v>124</v>
      </c>
      <c r="J611" s="12" t="s">
        <v>351</v>
      </c>
      <c r="K611" s="12" t="s">
        <v>113</v>
      </c>
      <c r="L611" s="12" t="s">
        <v>2833</v>
      </c>
      <c r="M611" s="12" t="s">
        <v>2834</v>
      </c>
      <c r="N611" s="12" t="s">
        <v>2837</v>
      </c>
      <c r="O611" s="12" t="s">
        <v>2838</v>
      </c>
      <c r="P611" s="12" t="s">
        <v>1652</v>
      </c>
      <c r="Q611" s="12" t="s">
        <v>1669</v>
      </c>
      <c r="R611" s="12" t="s">
        <v>1671</v>
      </c>
      <c r="S611" s="12" t="s">
        <v>1742</v>
      </c>
      <c r="T611" s="12" t="s">
        <v>2166</v>
      </c>
    </row>
    <row r="612" spans="1:20" x14ac:dyDescent="0.25">
      <c r="A612" s="12" t="s">
        <v>2</v>
      </c>
      <c r="B612" s="12" t="s">
        <v>859</v>
      </c>
      <c r="C612" s="12" t="s">
        <v>636</v>
      </c>
      <c r="D612" s="12" t="s">
        <v>8</v>
      </c>
      <c r="E612" s="12" t="s">
        <v>15</v>
      </c>
      <c r="F612" s="12" t="s">
        <v>140</v>
      </c>
      <c r="G612" s="12" t="s">
        <v>394</v>
      </c>
      <c r="H612" s="12" t="s">
        <v>397</v>
      </c>
      <c r="I612" s="12" t="s">
        <v>121</v>
      </c>
      <c r="J612" s="12" t="s">
        <v>375</v>
      </c>
      <c r="K612" s="12" t="s">
        <v>78</v>
      </c>
      <c r="L612" s="12" t="s">
        <v>2833</v>
      </c>
      <c r="M612" s="12" t="s">
        <v>2834</v>
      </c>
      <c r="N612" s="12" t="s">
        <v>2837</v>
      </c>
      <c r="O612" s="12" t="s">
        <v>2838</v>
      </c>
      <c r="P612" s="12" t="s">
        <v>1652</v>
      </c>
      <c r="Q612" s="12" t="s">
        <v>1661</v>
      </c>
      <c r="R612" s="12" t="s">
        <v>1671</v>
      </c>
      <c r="S612" s="12" t="s">
        <v>1742</v>
      </c>
      <c r="T612" s="12" t="s">
        <v>2167</v>
      </c>
    </row>
    <row r="613" spans="1:20" x14ac:dyDescent="0.25">
      <c r="A613" s="12" t="s">
        <v>2</v>
      </c>
      <c r="B613" s="12" t="s">
        <v>831</v>
      </c>
      <c r="C613" s="12" t="s">
        <v>608</v>
      </c>
      <c r="D613" s="12" t="s">
        <v>8</v>
      </c>
      <c r="E613" s="12" t="s">
        <v>17</v>
      </c>
      <c r="F613" s="12" t="s">
        <v>140</v>
      </c>
      <c r="G613" s="12" t="s">
        <v>393</v>
      </c>
      <c r="H613" s="12" t="s">
        <v>397</v>
      </c>
      <c r="I613" s="12" t="s">
        <v>262</v>
      </c>
      <c r="J613" s="12" t="s">
        <v>374</v>
      </c>
      <c r="K613" s="12" t="s">
        <v>127</v>
      </c>
      <c r="L613" s="12" t="s">
        <v>2833</v>
      </c>
      <c r="M613" s="12" t="s">
        <v>2834</v>
      </c>
      <c r="N613" s="12" t="s">
        <v>2837</v>
      </c>
      <c r="O613" s="12" t="s">
        <v>2838</v>
      </c>
      <c r="P613" s="12" t="s">
        <v>1652</v>
      </c>
      <c r="Q613" s="12" t="s">
        <v>1664</v>
      </c>
      <c r="R613" s="12" t="s">
        <v>1671</v>
      </c>
      <c r="S613" s="12" t="s">
        <v>1742</v>
      </c>
      <c r="T613" s="12" t="s">
        <v>2168</v>
      </c>
    </row>
    <row r="614" spans="1:20" x14ac:dyDescent="0.25">
      <c r="A614" s="12" t="s">
        <v>2</v>
      </c>
      <c r="B614" s="12" t="s">
        <v>861</v>
      </c>
      <c r="C614" s="12" t="s">
        <v>638</v>
      </c>
      <c r="D614" s="12" t="s">
        <v>8</v>
      </c>
      <c r="E614" s="12" t="s">
        <v>16</v>
      </c>
      <c r="F614" s="12" t="s">
        <v>140</v>
      </c>
      <c r="G614" s="12" t="s">
        <v>393</v>
      </c>
      <c r="H614" s="12" t="s">
        <v>397</v>
      </c>
      <c r="I614" s="12" t="s">
        <v>265</v>
      </c>
      <c r="J614" s="12" t="s">
        <v>325</v>
      </c>
      <c r="K614" s="12" t="s">
        <v>73</v>
      </c>
      <c r="L614" s="12" t="s">
        <v>2833</v>
      </c>
      <c r="M614" s="12" t="s">
        <v>2834</v>
      </c>
      <c r="N614" s="12" t="s">
        <v>2837</v>
      </c>
      <c r="O614" s="12" t="s">
        <v>2838</v>
      </c>
      <c r="P614" s="12" t="s">
        <v>1652</v>
      </c>
      <c r="Q614" s="12" t="s">
        <v>1669</v>
      </c>
      <c r="R614" s="12" t="s">
        <v>1671</v>
      </c>
      <c r="S614" s="12" t="s">
        <v>1742</v>
      </c>
      <c r="T614" s="12" t="s">
        <v>2169</v>
      </c>
    </row>
    <row r="615" spans="1:20" x14ac:dyDescent="0.25">
      <c r="A615" s="12" t="s">
        <v>2</v>
      </c>
      <c r="B615" s="12" t="s">
        <v>833</v>
      </c>
      <c r="C615" s="12" t="s">
        <v>610</v>
      </c>
      <c r="D615" s="12" t="s">
        <v>8</v>
      </c>
      <c r="E615" s="12" t="s">
        <v>10</v>
      </c>
      <c r="F615" s="12" t="s">
        <v>140</v>
      </c>
      <c r="G615" s="12" t="s">
        <v>393</v>
      </c>
      <c r="H615" s="12" t="s">
        <v>397</v>
      </c>
      <c r="I615" s="12" t="s">
        <v>193</v>
      </c>
      <c r="J615" s="12" t="s">
        <v>278</v>
      </c>
      <c r="K615" s="12" t="s">
        <v>128</v>
      </c>
      <c r="L615" s="12" t="s">
        <v>2833</v>
      </c>
      <c r="M615" s="12" t="s">
        <v>2834</v>
      </c>
      <c r="N615" s="12" t="s">
        <v>2837</v>
      </c>
      <c r="O615" s="12" t="s">
        <v>2838</v>
      </c>
      <c r="P615" s="12" t="s">
        <v>1652</v>
      </c>
      <c r="Q615" s="12" t="s">
        <v>1665</v>
      </c>
      <c r="R615" s="12" t="s">
        <v>1671</v>
      </c>
      <c r="S615" s="12" t="s">
        <v>1742</v>
      </c>
      <c r="T615" s="12" t="s">
        <v>2170</v>
      </c>
    </row>
    <row r="616" spans="1:20" x14ac:dyDescent="0.25">
      <c r="A616" s="12" t="s">
        <v>2</v>
      </c>
      <c r="B616" s="12" t="s">
        <v>845</v>
      </c>
      <c r="C616" s="12" t="s">
        <v>622</v>
      </c>
      <c r="D616" s="12" t="s">
        <v>8</v>
      </c>
      <c r="E616" s="12" t="s">
        <v>13</v>
      </c>
      <c r="F616" s="12" t="s">
        <v>140</v>
      </c>
      <c r="G616" s="12" t="s">
        <v>393</v>
      </c>
      <c r="H616" s="12" t="s">
        <v>397</v>
      </c>
      <c r="I616" s="12" t="s">
        <v>264</v>
      </c>
      <c r="J616" s="12" t="s">
        <v>379</v>
      </c>
      <c r="K616" s="12" t="s">
        <v>132</v>
      </c>
      <c r="L616" s="12" t="s">
        <v>2833</v>
      </c>
      <c r="M616" s="12" t="s">
        <v>2834</v>
      </c>
      <c r="N616" s="12" t="s">
        <v>2837</v>
      </c>
      <c r="O616" s="12" t="s">
        <v>2838</v>
      </c>
      <c r="P616" s="12" t="s">
        <v>1652</v>
      </c>
      <c r="Q616" s="12" t="s">
        <v>1666</v>
      </c>
      <c r="R616" s="12" t="s">
        <v>1671</v>
      </c>
      <c r="S616" s="12" t="s">
        <v>1742</v>
      </c>
      <c r="T616" s="12" t="s">
        <v>2118</v>
      </c>
    </row>
    <row r="617" spans="1:20" x14ac:dyDescent="0.25">
      <c r="A617" s="12" t="s">
        <v>2</v>
      </c>
      <c r="B617" s="12" t="s">
        <v>857</v>
      </c>
      <c r="C617" s="12" t="s">
        <v>634</v>
      </c>
      <c r="D617" s="12" t="s">
        <v>8</v>
      </c>
      <c r="E617" s="12" t="s">
        <v>15</v>
      </c>
      <c r="F617" s="12" t="s">
        <v>140</v>
      </c>
      <c r="G617" s="12" t="s">
        <v>394</v>
      </c>
      <c r="H617" s="12" t="s">
        <v>397</v>
      </c>
      <c r="I617" s="12" t="s">
        <v>19</v>
      </c>
      <c r="J617" s="12" t="s">
        <v>384</v>
      </c>
      <c r="K617" s="12" t="s">
        <v>72</v>
      </c>
      <c r="L617" s="12" t="s">
        <v>2833</v>
      </c>
      <c r="M617" s="12" t="s">
        <v>2834</v>
      </c>
      <c r="N617" s="12" t="s">
        <v>2839</v>
      </c>
      <c r="O617" s="12" t="s">
        <v>2831</v>
      </c>
      <c r="P617" s="12" t="s">
        <v>1652</v>
      </c>
      <c r="Q617" s="12" t="s">
        <v>1661</v>
      </c>
      <c r="R617" s="12" t="s">
        <v>1671</v>
      </c>
      <c r="S617" s="12" t="s">
        <v>1742</v>
      </c>
      <c r="T617" s="12" t="s">
        <v>2171</v>
      </c>
    </row>
    <row r="618" spans="1:20" x14ac:dyDescent="0.25">
      <c r="A618" s="12" t="s">
        <v>2</v>
      </c>
      <c r="B618" s="12" t="s">
        <v>846</v>
      </c>
      <c r="C618" s="12" t="s">
        <v>623</v>
      </c>
      <c r="D618" s="12" t="s">
        <v>8</v>
      </c>
      <c r="E618" s="12" t="s">
        <v>13</v>
      </c>
      <c r="F618" s="12" t="s">
        <v>140</v>
      </c>
      <c r="G618" s="12" t="s">
        <v>394</v>
      </c>
      <c r="H618" s="12" t="s">
        <v>397</v>
      </c>
      <c r="I618" s="12" t="s">
        <v>92</v>
      </c>
      <c r="J618" s="12" t="s">
        <v>287</v>
      </c>
      <c r="K618" s="12" t="s">
        <v>133</v>
      </c>
      <c r="L618" s="12" t="s">
        <v>2833</v>
      </c>
      <c r="M618" s="12" t="s">
        <v>2834</v>
      </c>
      <c r="N618" s="12" t="s">
        <v>2839</v>
      </c>
      <c r="O618" s="12" t="s">
        <v>2831</v>
      </c>
      <c r="P618" s="12" t="s">
        <v>1652</v>
      </c>
      <c r="Q618" s="12" t="s">
        <v>1666</v>
      </c>
      <c r="R618" s="12" t="s">
        <v>1671</v>
      </c>
      <c r="S618" s="12" t="s">
        <v>1742</v>
      </c>
      <c r="T618" s="12" t="s">
        <v>2083</v>
      </c>
    </row>
    <row r="619" spans="1:20" x14ac:dyDescent="0.25">
      <c r="A619" s="12" t="s">
        <v>2</v>
      </c>
      <c r="B619" s="12" t="s">
        <v>704</v>
      </c>
      <c r="C619" s="12" t="s">
        <v>464</v>
      </c>
      <c r="D619" s="12" t="s">
        <v>5</v>
      </c>
      <c r="E619" s="12" t="s">
        <v>10</v>
      </c>
      <c r="F619" s="12" t="s">
        <v>140</v>
      </c>
      <c r="G619" s="12" t="s">
        <v>394</v>
      </c>
      <c r="H619" s="12" t="s">
        <v>397</v>
      </c>
      <c r="I619" s="12" t="s">
        <v>94</v>
      </c>
      <c r="J619" s="12" t="s">
        <v>278</v>
      </c>
      <c r="K619" s="12" t="s">
        <v>25</v>
      </c>
      <c r="L619" s="12" t="s">
        <v>2833</v>
      </c>
      <c r="M619" s="12" t="s">
        <v>2834</v>
      </c>
      <c r="N619" s="12" t="s">
        <v>2839</v>
      </c>
      <c r="O619" s="12" t="s">
        <v>2831</v>
      </c>
      <c r="P619" s="12" t="s">
        <v>1652</v>
      </c>
      <c r="Q619" s="12" t="s">
        <v>1665</v>
      </c>
      <c r="R619" s="12" t="s">
        <v>1671</v>
      </c>
      <c r="S619" s="12" t="s">
        <v>1742</v>
      </c>
      <c r="T619" s="12" t="s">
        <v>2083</v>
      </c>
    </row>
    <row r="620" spans="1:20" x14ac:dyDescent="0.25">
      <c r="A620" s="12" t="s">
        <v>2</v>
      </c>
      <c r="B620" s="12" t="s">
        <v>710</v>
      </c>
      <c r="C620" s="12" t="s">
        <v>470</v>
      </c>
      <c r="D620" s="12" t="s">
        <v>5</v>
      </c>
      <c r="E620" s="12" t="s">
        <v>16</v>
      </c>
      <c r="F620" s="12" t="s">
        <v>140</v>
      </c>
      <c r="G620" s="12" t="s">
        <v>394</v>
      </c>
      <c r="H620" s="12" t="s">
        <v>397</v>
      </c>
      <c r="I620" s="12" t="s">
        <v>60</v>
      </c>
      <c r="J620" s="12" t="s">
        <v>281</v>
      </c>
      <c r="K620" s="12" t="s">
        <v>72</v>
      </c>
      <c r="L620" s="12" t="s">
        <v>2833</v>
      </c>
      <c r="M620" s="12" t="s">
        <v>2834</v>
      </c>
      <c r="N620" s="12" t="s">
        <v>2839</v>
      </c>
      <c r="O620" s="12" t="s">
        <v>2831</v>
      </c>
      <c r="P620" s="12" t="s">
        <v>1652</v>
      </c>
      <c r="Q620" s="12" t="s">
        <v>1669</v>
      </c>
      <c r="R620" s="12" t="s">
        <v>1671</v>
      </c>
      <c r="S620" s="12" t="s">
        <v>1742</v>
      </c>
      <c r="T620" s="12" t="s">
        <v>2172</v>
      </c>
    </row>
    <row r="621" spans="1:20" x14ac:dyDescent="0.25">
      <c r="A621" s="12" t="s">
        <v>2</v>
      </c>
      <c r="B621" s="12" t="s">
        <v>844</v>
      </c>
      <c r="C621" s="12" t="s">
        <v>621</v>
      </c>
      <c r="D621" s="12" t="s">
        <v>8</v>
      </c>
      <c r="E621" s="12" t="s">
        <v>12</v>
      </c>
      <c r="F621" s="12" t="s">
        <v>140</v>
      </c>
      <c r="G621" s="12" t="s">
        <v>394</v>
      </c>
      <c r="H621" s="12" t="s">
        <v>397</v>
      </c>
      <c r="I621" s="12" t="s">
        <v>82</v>
      </c>
      <c r="J621" s="12" t="s">
        <v>285</v>
      </c>
      <c r="K621" s="12" t="s">
        <v>120</v>
      </c>
      <c r="L621" s="12" t="s">
        <v>2833</v>
      </c>
      <c r="M621" s="12" t="s">
        <v>2834</v>
      </c>
      <c r="N621" s="12" t="s">
        <v>2839</v>
      </c>
      <c r="O621" s="12" t="s">
        <v>2831</v>
      </c>
      <c r="P621" s="12" t="s">
        <v>1652</v>
      </c>
      <c r="Q621" s="12" t="s">
        <v>1667</v>
      </c>
      <c r="R621" s="12" t="s">
        <v>1671</v>
      </c>
      <c r="S621" s="12" t="s">
        <v>1742</v>
      </c>
      <c r="T621" s="12" t="s">
        <v>2083</v>
      </c>
    </row>
    <row r="622" spans="1:20" x14ac:dyDescent="0.25">
      <c r="A622" s="12" t="s">
        <v>2</v>
      </c>
      <c r="B622" s="12" t="s">
        <v>711</v>
      </c>
      <c r="C622" s="12" t="s">
        <v>471</v>
      </c>
      <c r="D622" s="12" t="s">
        <v>6</v>
      </c>
      <c r="E622" s="12" t="s">
        <v>9</v>
      </c>
      <c r="F622" s="12" t="s">
        <v>140</v>
      </c>
      <c r="G622" s="12" t="s">
        <v>393</v>
      </c>
      <c r="H622" s="12" t="s">
        <v>397</v>
      </c>
      <c r="I622" s="12" t="s">
        <v>188</v>
      </c>
      <c r="J622" s="12" t="s">
        <v>287</v>
      </c>
      <c r="K622" s="12" t="s">
        <v>73</v>
      </c>
      <c r="L622" s="12" t="s">
        <v>2833</v>
      </c>
      <c r="M622" s="12" t="s">
        <v>2834</v>
      </c>
      <c r="N622" s="12" t="s">
        <v>2839</v>
      </c>
      <c r="O622" s="12" t="s">
        <v>2831</v>
      </c>
      <c r="P622" s="12" t="s">
        <v>1652</v>
      </c>
      <c r="Q622" s="12" t="s">
        <v>1662</v>
      </c>
      <c r="R622" s="12" t="s">
        <v>1671</v>
      </c>
      <c r="S622" s="12" t="s">
        <v>1742</v>
      </c>
      <c r="T622" s="12" t="s">
        <v>2173</v>
      </c>
    </row>
    <row r="623" spans="1:20" x14ac:dyDescent="0.25">
      <c r="A623" s="12" t="s">
        <v>2</v>
      </c>
      <c r="B623" s="12" t="s">
        <v>654</v>
      </c>
      <c r="C623" s="12" t="s">
        <v>412</v>
      </c>
      <c r="D623" s="12" t="s">
        <v>4</v>
      </c>
      <c r="E623" s="12" t="s">
        <v>11</v>
      </c>
      <c r="F623" s="12" t="s">
        <v>140</v>
      </c>
      <c r="G623" s="12" t="s">
        <v>393</v>
      </c>
      <c r="H623" s="12" t="s">
        <v>397</v>
      </c>
      <c r="I623" s="12" t="s">
        <v>149</v>
      </c>
      <c r="J623" s="12" t="s">
        <v>278</v>
      </c>
      <c r="K623" s="12" t="s">
        <v>30</v>
      </c>
      <c r="L623" s="12" t="s">
        <v>2833</v>
      </c>
      <c r="M623" s="12" t="s">
        <v>2834</v>
      </c>
      <c r="N623" s="12" t="s">
        <v>2839</v>
      </c>
      <c r="O623" s="12" t="s">
        <v>2840</v>
      </c>
      <c r="P623" s="12" t="s">
        <v>1652</v>
      </c>
      <c r="Q623" s="12" t="s">
        <v>1663</v>
      </c>
      <c r="R623" s="12" t="s">
        <v>1671</v>
      </c>
      <c r="S623" s="12" t="s">
        <v>1742</v>
      </c>
      <c r="T623" s="12" t="s">
        <v>2174</v>
      </c>
    </row>
    <row r="624" spans="1:20" x14ac:dyDescent="0.25">
      <c r="A624" s="12" t="s">
        <v>2</v>
      </c>
      <c r="B624" s="12" t="s">
        <v>707</v>
      </c>
      <c r="C624" s="12" t="s">
        <v>467</v>
      </c>
      <c r="D624" s="12" t="s">
        <v>5</v>
      </c>
      <c r="E624" s="12" t="s">
        <v>14</v>
      </c>
      <c r="F624" s="12" t="s">
        <v>140</v>
      </c>
      <c r="G624" s="12" t="s">
        <v>393</v>
      </c>
      <c r="H624" s="12" t="s">
        <v>397</v>
      </c>
      <c r="I624" s="12" t="s">
        <v>186</v>
      </c>
      <c r="J624" s="12" t="s">
        <v>287</v>
      </c>
      <c r="K624" s="12" t="s">
        <v>30</v>
      </c>
      <c r="L624" s="12" t="s">
        <v>2833</v>
      </c>
      <c r="M624" s="12" t="s">
        <v>2834</v>
      </c>
      <c r="N624" s="12" t="s">
        <v>2839</v>
      </c>
      <c r="O624" s="12" t="s">
        <v>2840</v>
      </c>
      <c r="P624" s="12" t="s">
        <v>1652</v>
      </c>
      <c r="Q624" s="12" t="s">
        <v>1668</v>
      </c>
      <c r="R624" s="12" t="s">
        <v>1671</v>
      </c>
      <c r="S624" s="12" t="s">
        <v>1742</v>
      </c>
      <c r="T624" s="12" t="s">
        <v>2175</v>
      </c>
    </row>
    <row r="625" spans="1:20" x14ac:dyDescent="0.25">
      <c r="A625" s="12" t="s">
        <v>2</v>
      </c>
      <c r="B625" s="12" t="s">
        <v>686</v>
      </c>
      <c r="C625" s="12" t="s">
        <v>446</v>
      </c>
      <c r="D625" s="12" t="s">
        <v>4</v>
      </c>
      <c r="E625" s="12" t="s">
        <v>15</v>
      </c>
      <c r="F625" s="12" t="s">
        <v>140</v>
      </c>
      <c r="G625" s="12" t="s">
        <v>394</v>
      </c>
      <c r="H625" s="12" t="s">
        <v>397</v>
      </c>
      <c r="I625" s="12" t="s">
        <v>134</v>
      </c>
      <c r="J625" s="12" t="s">
        <v>305</v>
      </c>
      <c r="K625" s="12" t="s">
        <v>57</v>
      </c>
      <c r="L625" s="12" t="s">
        <v>2833</v>
      </c>
      <c r="M625" s="12" t="s">
        <v>2834</v>
      </c>
      <c r="N625" s="12" t="s">
        <v>2841</v>
      </c>
      <c r="O625" s="12" t="s">
        <v>2840</v>
      </c>
      <c r="P625" s="12" t="s">
        <v>1652</v>
      </c>
      <c r="Q625" s="12" t="s">
        <v>1661</v>
      </c>
      <c r="R625" s="12" t="s">
        <v>1671</v>
      </c>
      <c r="S625" s="12" t="s">
        <v>1742</v>
      </c>
      <c r="T625" s="12" t="s">
        <v>2111</v>
      </c>
    </row>
    <row r="626" spans="1:20" x14ac:dyDescent="0.25">
      <c r="A626" s="12" t="s">
        <v>2</v>
      </c>
      <c r="B626" s="12" t="s">
        <v>829</v>
      </c>
      <c r="C626" s="12" t="s">
        <v>606</v>
      </c>
      <c r="D626" s="12" t="s">
        <v>8</v>
      </c>
      <c r="E626" s="12" t="s">
        <v>9</v>
      </c>
      <c r="F626" s="12" t="s">
        <v>140</v>
      </c>
      <c r="G626" s="12" t="s">
        <v>394</v>
      </c>
      <c r="H626" s="12" t="s">
        <v>397</v>
      </c>
      <c r="I626" s="12" t="s">
        <v>91</v>
      </c>
      <c r="J626" s="12" t="s">
        <v>287</v>
      </c>
      <c r="K626" s="12" t="s">
        <v>112</v>
      </c>
      <c r="L626" s="12" t="s">
        <v>2833</v>
      </c>
      <c r="M626" s="12" t="s">
        <v>2834</v>
      </c>
      <c r="N626" s="12" t="s">
        <v>2841</v>
      </c>
      <c r="O626" s="12" t="s">
        <v>2840</v>
      </c>
      <c r="P626" s="12" t="s">
        <v>1652</v>
      </c>
      <c r="Q626" s="12" t="s">
        <v>1662</v>
      </c>
      <c r="R626" s="12" t="s">
        <v>1671</v>
      </c>
      <c r="S626" s="12" t="s">
        <v>1742</v>
      </c>
      <c r="T626" s="12" t="s">
        <v>2091</v>
      </c>
    </row>
    <row r="627" spans="1:20" x14ac:dyDescent="0.25">
      <c r="A627" s="12" t="s">
        <v>2</v>
      </c>
      <c r="B627" s="12" t="s">
        <v>779</v>
      </c>
      <c r="C627" s="12" t="s">
        <v>546</v>
      </c>
      <c r="D627" s="12" t="s">
        <v>6</v>
      </c>
      <c r="E627" s="12" t="s">
        <v>16</v>
      </c>
      <c r="F627" s="12" t="s">
        <v>140</v>
      </c>
      <c r="G627" s="12" t="s">
        <v>394</v>
      </c>
      <c r="H627" s="12" t="s">
        <v>397</v>
      </c>
      <c r="I627" s="12" t="s">
        <v>231</v>
      </c>
      <c r="J627" s="12" t="s">
        <v>351</v>
      </c>
      <c r="K627" s="12" t="s">
        <v>112</v>
      </c>
      <c r="L627" s="12" t="s">
        <v>2833</v>
      </c>
      <c r="M627" s="12" t="s">
        <v>2834</v>
      </c>
      <c r="N627" s="12" t="s">
        <v>2841</v>
      </c>
      <c r="O627" s="12" t="s">
        <v>2840</v>
      </c>
      <c r="P627" s="12" t="s">
        <v>1652</v>
      </c>
      <c r="Q627" s="12" t="s">
        <v>1669</v>
      </c>
      <c r="R627" s="12" t="s">
        <v>1671</v>
      </c>
      <c r="S627" s="12" t="s">
        <v>1742</v>
      </c>
      <c r="T627" s="12" t="s">
        <v>750</v>
      </c>
    </row>
    <row r="628" spans="1:20" x14ac:dyDescent="0.25">
      <c r="A628" s="12" t="s">
        <v>2</v>
      </c>
      <c r="B628" s="12" t="s">
        <v>728</v>
      </c>
      <c r="C628" s="12" t="s">
        <v>492</v>
      </c>
      <c r="D628" s="12" t="s">
        <v>6</v>
      </c>
      <c r="E628" s="12" t="s">
        <v>11</v>
      </c>
      <c r="F628" s="12" t="s">
        <v>140</v>
      </c>
      <c r="G628" s="12" t="s">
        <v>394</v>
      </c>
      <c r="H628" s="12" t="s">
        <v>397</v>
      </c>
      <c r="I628" s="12" t="s">
        <v>202</v>
      </c>
      <c r="J628" s="12" t="s">
        <v>332</v>
      </c>
      <c r="K628" s="12" t="s">
        <v>88</v>
      </c>
      <c r="L628" s="12" t="s">
        <v>2833</v>
      </c>
      <c r="M628" s="12" t="s">
        <v>2834</v>
      </c>
      <c r="N628" s="12" t="s">
        <v>2841</v>
      </c>
      <c r="O628" s="12" t="s">
        <v>2840</v>
      </c>
      <c r="P628" s="12" t="s">
        <v>1652</v>
      </c>
      <c r="Q628" s="12" t="s">
        <v>1663</v>
      </c>
      <c r="R628" s="12" t="s">
        <v>1671</v>
      </c>
      <c r="S628" s="12" t="s">
        <v>1742</v>
      </c>
      <c r="T628" s="12" t="s">
        <v>2176</v>
      </c>
    </row>
    <row r="629" spans="1:20" x14ac:dyDescent="0.25">
      <c r="A629" s="12" t="s">
        <v>2</v>
      </c>
      <c r="B629" s="12" t="s">
        <v>852</v>
      </c>
      <c r="C629" s="12" t="s">
        <v>629</v>
      </c>
      <c r="D629" s="12" t="s">
        <v>8</v>
      </c>
      <c r="E629" s="12" t="s">
        <v>14</v>
      </c>
      <c r="F629" s="12" t="s">
        <v>140</v>
      </c>
      <c r="G629" s="12" t="s">
        <v>394</v>
      </c>
      <c r="H629" s="12" t="s">
        <v>397</v>
      </c>
      <c r="I629" s="12" t="s">
        <v>70</v>
      </c>
      <c r="J629" s="12" t="s">
        <v>382</v>
      </c>
      <c r="K629" s="12" t="s">
        <v>88</v>
      </c>
      <c r="L629" s="12" t="s">
        <v>2833</v>
      </c>
      <c r="M629" s="12" t="s">
        <v>2834</v>
      </c>
      <c r="N629" s="12" t="s">
        <v>2841</v>
      </c>
      <c r="O629" s="12" t="s">
        <v>2840</v>
      </c>
      <c r="P629" s="12" t="s">
        <v>1652</v>
      </c>
      <c r="Q629" s="12" t="s">
        <v>1668</v>
      </c>
      <c r="R629" s="12" t="s">
        <v>1671</v>
      </c>
      <c r="S629" s="12" t="s">
        <v>1742</v>
      </c>
      <c r="T629" s="12" t="s">
        <v>2154</v>
      </c>
    </row>
    <row r="630" spans="1:20" x14ac:dyDescent="0.25">
      <c r="A630" s="12" t="s">
        <v>2</v>
      </c>
      <c r="B630" s="12" t="s">
        <v>660</v>
      </c>
      <c r="C630" s="12" t="s">
        <v>420</v>
      </c>
      <c r="D630" s="12" t="s">
        <v>4</v>
      </c>
      <c r="E630" s="12" t="s">
        <v>13</v>
      </c>
      <c r="F630" s="12" t="s">
        <v>140</v>
      </c>
      <c r="G630" s="12" t="s">
        <v>394</v>
      </c>
      <c r="H630" s="12" t="s">
        <v>397</v>
      </c>
      <c r="I630" s="12" t="s">
        <v>70</v>
      </c>
      <c r="J630" s="12" t="s">
        <v>285</v>
      </c>
      <c r="K630" s="12" t="s">
        <v>38</v>
      </c>
      <c r="L630" s="12" t="s">
        <v>2833</v>
      </c>
      <c r="M630" s="12" t="s">
        <v>2834</v>
      </c>
      <c r="N630" s="12" t="s">
        <v>2841</v>
      </c>
      <c r="O630" s="12" t="s">
        <v>2840</v>
      </c>
      <c r="P630" s="12" t="s">
        <v>1652</v>
      </c>
      <c r="Q630" s="12" t="s">
        <v>1666</v>
      </c>
      <c r="R630" s="12" t="s">
        <v>1671</v>
      </c>
      <c r="S630" s="12" t="s">
        <v>1742</v>
      </c>
      <c r="T630" s="12" t="s">
        <v>2121</v>
      </c>
    </row>
    <row r="631" spans="1:20" x14ac:dyDescent="0.25">
      <c r="A631" s="12" t="s">
        <v>1484</v>
      </c>
      <c r="B631" s="12" t="s">
        <v>342</v>
      </c>
      <c r="C631" s="12" t="s">
        <v>1485</v>
      </c>
      <c r="D631" s="12" t="s">
        <v>8</v>
      </c>
      <c r="E631" s="12" t="s">
        <v>16</v>
      </c>
      <c r="F631" s="12" t="s">
        <v>140</v>
      </c>
      <c r="G631" s="12" t="s">
        <v>396</v>
      </c>
      <c r="H631" s="12" t="s">
        <v>814</v>
      </c>
      <c r="I631" s="12" t="s">
        <v>184</v>
      </c>
      <c r="J631" s="12" t="s">
        <v>281</v>
      </c>
      <c r="K631" s="12" t="s">
        <v>127</v>
      </c>
      <c r="L631" s="12" t="s">
        <v>2842</v>
      </c>
      <c r="M631" s="12" t="s">
        <v>2843</v>
      </c>
      <c r="N631" s="12" t="s">
        <v>2844</v>
      </c>
      <c r="O631" s="12" t="s">
        <v>2820</v>
      </c>
      <c r="P631" s="12" t="s">
        <v>1652</v>
      </c>
      <c r="Q631" s="12" t="s">
        <v>1669</v>
      </c>
      <c r="R631" s="12" t="s">
        <v>1671</v>
      </c>
      <c r="S631" s="12" t="s">
        <v>1734</v>
      </c>
      <c r="T631" s="12" t="s">
        <v>2177</v>
      </c>
    </row>
    <row r="632" spans="1:20" x14ac:dyDescent="0.25">
      <c r="A632" s="12" t="s">
        <v>1484</v>
      </c>
      <c r="B632" s="12" t="s">
        <v>233</v>
      </c>
      <c r="C632" s="12" t="s">
        <v>1486</v>
      </c>
      <c r="D632" s="12" t="s">
        <v>8</v>
      </c>
      <c r="E632" s="12" t="s">
        <v>10</v>
      </c>
      <c r="F632" s="12" t="s">
        <v>140</v>
      </c>
      <c r="G632" s="12" t="s">
        <v>395</v>
      </c>
      <c r="H632" s="12" t="s">
        <v>814</v>
      </c>
      <c r="I632" s="12" t="s">
        <v>895</v>
      </c>
      <c r="J632" s="12" t="s">
        <v>285</v>
      </c>
      <c r="K632" s="12" t="s">
        <v>1048</v>
      </c>
      <c r="L632" s="12" t="s">
        <v>2842</v>
      </c>
      <c r="M632" s="12" t="s">
        <v>2843</v>
      </c>
      <c r="N632" s="12" t="s">
        <v>2844</v>
      </c>
      <c r="O632" s="12" t="s">
        <v>2820</v>
      </c>
      <c r="P632" s="12" t="s">
        <v>1652</v>
      </c>
      <c r="Q632" s="12" t="s">
        <v>1665</v>
      </c>
      <c r="R632" s="12" t="s">
        <v>1671</v>
      </c>
      <c r="S632" s="12" t="s">
        <v>1734</v>
      </c>
      <c r="T632" s="12" t="s">
        <v>2030</v>
      </c>
    </row>
    <row r="633" spans="1:20" x14ac:dyDescent="0.25">
      <c r="A633" s="12" t="s">
        <v>1484</v>
      </c>
      <c r="B633" s="12" t="s">
        <v>389</v>
      </c>
      <c r="C633" s="12" t="s">
        <v>1487</v>
      </c>
      <c r="D633" s="12" t="s">
        <v>4</v>
      </c>
      <c r="E633" s="12" t="s">
        <v>15</v>
      </c>
      <c r="F633" s="12" t="s">
        <v>140</v>
      </c>
      <c r="G633" s="12" t="s">
        <v>395</v>
      </c>
      <c r="H633" s="12" t="s">
        <v>814</v>
      </c>
      <c r="I633" s="12" t="s">
        <v>68</v>
      </c>
      <c r="J633" s="12" t="s">
        <v>302</v>
      </c>
      <c r="K633" s="12" t="s">
        <v>371</v>
      </c>
      <c r="L633" s="12" t="s">
        <v>2842</v>
      </c>
      <c r="M633" s="12" t="s">
        <v>2843</v>
      </c>
      <c r="N633" s="12" t="s">
        <v>2845</v>
      </c>
      <c r="O633" s="12" t="s">
        <v>2846</v>
      </c>
      <c r="P633" s="12" t="s">
        <v>1652</v>
      </c>
      <c r="Q633" s="12" t="s">
        <v>1661</v>
      </c>
      <c r="R633" s="12" t="s">
        <v>1671</v>
      </c>
      <c r="S633" s="12" t="s">
        <v>1734</v>
      </c>
      <c r="T633" s="12" t="s">
        <v>653</v>
      </c>
    </row>
    <row r="634" spans="1:20" x14ac:dyDescent="0.25">
      <c r="A634" s="12" t="s">
        <v>1484</v>
      </c>
      <c r="B634" s="12" t="s">
        <v>125</v>
      </c>
      <c r="C634" s="12" t="s">
        <v>1498</v>
      </c>
      <c r="D634" s="12" t="s">
        <v>8</v>
      </c>
      <c r="E634" s="12" t="s">
        <v>13</v>
      </c>
      <c r="F634" s="12" t="s">
        <v>140</v>
      </c>
      <c r="G634" s="12" t="s">
        <v>395</v>
      </c>
      <c r="H634" s="12" t="s">
        <v>814</v>
      </c>
      <c r="I634" s="12" t="s">
        <v>955</v>
      </c>
      <c r="J634" s="12" t="s">
        <v>381</v>
      </c>
      <c r="K634" s="12" t="s">
        <v>73</v>
      </c>
      <c r="L634" s="12" t="s">
        <v>2842</v>
      </c>
      <c r="M634" s="12" t="s">
        <v>2843</v>
      </c>
      <c r="N634" s="12" t="s">
        <v>2845</v>
      </c>
      <c r="O634" s="12" t="s">
        <v>2846</v>
      </c>
      <c r="P634" s="12" t="s">
        <v>1652</v>
      </c>
      <c r="Q634" s="12" t="s">
        <v>1666</v>
      </c>
      <c r="R634" s="12" t="s">
        <v>1671</v>
      </c>
      <c r="S634" s="12" t="s">
        <v>1734</v>
      </c>
      <c r="T634" s="12" t="s">
        <v>2178</v>
      </c>
    </row>
    <row r="635" spans="1:20" x14ac:dyDescent="0.25">
      <c r="A635" s="12" t="s">
        <v>1484</v>
      </c>
      <c r="B635" s="12" t="s">
        <v>148</v>
      </c>
      <c r="C635" s="12" t="s">
        <v>1488</v>
      </c>
      <c r="D635" s="12" t="s">
        <v>4</v>
      </c>
      <c r="E635" s="12" t="s">
        <v>11</v>
      </c>
      <c r="F635" s="12" t="s">
        <v>140</v>
      </c>
      <c r="G635" s="12" t="s">
        <v>393</v>
      </c>
      <c r="H635" s="12" t="s">
        <v>804</v>
      </c>
      <c r="I635" s="12" t="s">
        <v>990</v>
      </c>
      <c r="J635" s="12" t="s">
        <v>302</v>
      </c>
      <c r="K635" s="12" t="s">
        <v>363</v>
      </c>
      <c r="L635" s="12" t="s">
        <v>2842</v>
      </c>
      <c r="M635" s="12" t="s">
        <v>2843</v>
      </c>
      <c r="N635" s="12" t="s">
        <v>2845</v>
      </c>
      <c r="O635" s="12" t="s">
        <v>2846</v>
      </c>
      <c r="P635" s="12" t="s">
        <v>1652</v>
      </c>
      <c r="Q635" s="12" t="s">
        <v>1663</v>
      </c>
      <c r="R635" s="12" t="s">
        <v>1671</v>
      </c>
      <c r="S635" s="12" t="s">
        <v>1734</v>
      </c>
      <c r="T635" s="12" t="s">
        <v>2039</v>
      </c>
    </row>
    <row r="636" spans="1:20" x14ac:dyDescent="0.25">
      <c r="A636" s="12" t="s">
        <v>1484</v>
      </c>
      <c r="B636" s="12" t="s">
        <v>392</v>
      </c>
      <c r="C636" s="12" t="s">
        <v>1489</v>
      </c>
      <c r="D636" s="12" t="s">
        <v>8</v>
      </c>
      <c r="E636" s="12" t="s">
        <v>16</v>
      </c>
      <c r="F636" s="12" t="s">
        <v>140</v>
      </c>
      <c r="G636" s="12" t="s">
        <v>393</v>
      </c>
      <c r="H636" s="12" t="s">
        <v>804</v>
      </c>
      <c r="I636" s="12" t="s">
        <v>315</v>
      </c>
      <c r="J636" s="12" t="s">
        <v>344</v>
      </c>
      <c r="K636" s="12" t="s">
        <v>1040</v>
      </c>
      <c r="L636" s="12" t="s">
        <v>2842</v>
      </c>
      <c r="M636" s="12" t="s">
        <v>2843</v>
      </c>
      <c r="N636" s="12" t="s">
        <v>2845</v>
      </c>
      <c r="O636" s="12" t="s">
        <v>2846</v>
      </c>
      <c r="P636" s="12" t="s">
        <v>1652</v>
      </c>
      <c r="Q636" s="12" t="s">
        <v>1669</v>
      </c>
      <c r="R636" s="12" t="s">
        <v>1671</v>
      </c>
      <c r="S636" s="12" t="s">
        <v>1734</v>
      </c>
      <c r="T636" s="12" t="s">
        <v>2179</v>
      </c>
    </row>
    <row r="637" spans="1:20" x14ac:dyDescent="0.25">
      <c r="A637" s="12" t="s">
        <v>1484</v>
      </c>
      <c r="B637" s="12" t="s">
        <v>386</v>
      </c>
      <c r="C637" s="12" t="s">
        <v>1490</v>
      </c>
      <c r="D637" s="12" t="s">
        <v>8</v>
      </c>
      <c r="E637" s="12" t="s">
        <v>15</v>
      </c>
      <c r="F637" s="12" t="s">
        <v>140</v>
      </c>
      <c r="G637" s="12" t="s">
        <v>396</v>
      </c>
      <c r="H637" s="12" t="s">
        <v>804</v>
      </c>
      <c r="I637" s="12" t="s">
        <v>339</v>
      </c>
      <c r="J637" s="12" t="s">
        <v>298</v>
      </c>
      <c r="K637" s="12" t="s">
        <v>938</v>
      </c>
      <c r="L637" s="12" t="s">
        <v>2842</v>
      </c>
      <c r="M637" s="12" t="s">
        <v>2843</v>
      </c>
      <c r="N637" s="12" t="s">
        <v>2845</v>
      </c>
      <c r="O637" s="12" t="s">
        <v>2846</v>
      </c>
      <c r="P637" s="12" t="s">
        <v>1652</v>
      </c>
      <c r="Q637" s="12" t="s">
        <v>1661</v>
      </c>
      <c r="R637" s="12" t="s">
        <v>1671</v>
      </c>
      <c r="S637" s="12" t="s">
        <v>1734</v>
      </c>
      <c r="T637" s="12" t="s">
        <v>742</v>
      </c>
    </row>
    <row r="638" spans="1:20" x14ac:dyDescent="0.25">
      <c r="A638" s="12" t="s">
        <v>1484</v>
      </c>
      <c r="B638" s="12" t="s">
        <v>228</v>
      </c>
      <c r="C638" s="12" t="s">
        <v>1491</v>
      </c>
      <c r="D638" s="12" t="s">
        <v>4</v>
      </c>
      <c r="E638" s="12" t="s">
        <v>13</v>
      </c>
      <c r="F638" s="12" t="s">
        <v>140</v>
      </c>
      <c r="G638" s="12" t="s">
        <v>395</v>
      </c>
      <c r="H638" s="12" t="s">
        <v>804</v>
      </c>
      <c r="I638" s="12" t="s">
        <v>1492</v>
      </c>
      <c r="J638" s="12" t="s">
        <v>908</v>
      </c>
      <c r="K638" s="12" t="s">
        <v>321</v>
      </c>
      <c r="L638" s="12" t="s">
        <v>2842</v>
      </c>
      <c r="M638" s="12" t="s">
        <v>2843</v>
      </c>
      <c r="N638" s="12" t="s">
        <v>2845</v>
      </c>
      <c r="O638" s="12" t="s">
        <v>2846</v>
      </c>
      <c r="P638" s="12" t="s">
        <v>1652</v>
      </c>
      <c r="Q638" s="12" t="s">
        <v>1666</v>
      </c>
      <c r="R638" s="12" t="s">
        <v>1671</v>
      </c>
      <c r="S638" s="12" t="s">
        <v>1734</v>
      </c>
      <c r="T638" s="12" t="s">
        <v>2180</v>
      </c>
    </row>
    <row r="639" spans="1:20" x14ac:dyDescent="0.25">
      <c r="A639" s="12" t="s">
        <v>1484</v>
      </c>
      <c r="B639" s="12" t="s">
        <v>391</v>
      </c>
      <c r="C639" s="12" t="s">
        <v>1493</v>
      </c>
      <c r="D639" s="12" t="s">
        <v>6</v>
      </c>
      <c r="E639" s="12" t="s">
        <v>11</v>
      </c>
      <c r="F639" s="12" t="s">
        <v>1134</v>
      </c>
      <c r="G639" s="12" t="s">
        <v>794</v>
      </c>
      <c r="H639" s="12" t="s">
        <v>804</v>
      </c>
      <c r="I639" s="12" t="s">
        <v>23</v>
      </c>
      <c r="J639" s="12" t="s">
        <v>384</v>
      </c>
      <c r="K639" s="12" t="s">
        <v>244</v>
      </c>
      <c r="L639" s="12" t="s">
        <v>2842</v>
      </c>
      <c r="M639" s="12" t="s">
        <v>2847</v>
      </c>
      <c r="N639" s="12" t="s">
        <v>2848</v>
      </c>
      <c r="O639" s="12" t="s">
        <v>2849</v>
      </c>
      <c r="P639" s="12" t="s">
        <v>1652</v>
      </c>
      <c r="Q639" s="12" t="s">
        <v>1663</v>
      </c>
      <c r="R639" s="12" t="s">
        <v>1671</v>
      </c>
      <c r="S639" s="12" t="s">
        <v>1736</v>
      </c>
      <c r="T639" s="12" t="s">
        <v>2040</v>
      </c>
    </row>
    <row r="640" spans="1:20" x14ac:dyDescent="0.25">
      <c r="A640" s="12" t="s">
        <v>1484</v>
      </c>
      <c r="B640" s="12" t="s">
        <v>388</v>
      </c>
      <c r="C640" s="12" t="s">
        <v>1494</v>
      </c>
      <c r="D640" s="12" t="s">
        <v>5</v>
      </c>
      <c r="E640" s="12" t="s">
        <v>10</v>
      </c>
      <c r="F640" s="12" t="s">
        <v>140</v>
      </c>
      <c r="G640" s="12" t="s">
        <v>396</v>
      </c>
      <c r="H640" s="12" t="s">
        <v>814</v>
      </c>
      <c r="I640" s="12" t="s">
        <v>1077</v>
      </c>
      <c r="J640" s="12" t="s">
        <v>1495</v>
      </c>
      <c r="K640" s="12" t="s">
        <v>292</v>
      </c>
      <c r="L640" s="12" t="s">
        <v>2842</v>
      </c>
      <c r="M640" s="12" t="s">
        <v>2843</v>
      </c>
      <c r="N640" s="12" t="s">
        <v>2848</v>
      </c>
      <c r="O640" s="12" t="s">
        <v>2849</v>
      </c>
      <c r="P640" s="12" t="s">
        <v>1652</v>
      </c>
      <c r="Q640" s="12" t="s">
        <v>1665</v>
      </c>
      <c r="R640" s="12" t="s">
        <v>1671</v>
      </c>
      <c r="S640" s="12" t="s">
        <v>1734</v>
      </c>
      <c r="T640" s="12" t="s">
        <v>825</v>
      </c>
    </row>
    <row r="641" spans="1:20" x14ac:dyDescent="0.25">
      <c r="A641" s="12" t="s">
        <v>1484</v>
      </c>
      <c r="B641" s="12" t="s">
        <v>387</v>
      </c>
      <c r="C641" s="12" t="s">
        <v>1496</v>
      </c>
      <c r="D641" s="12" t="s">
        <v>6</v>
      </c>
      <c r="E641" s="12" t="s">
        <v>13</v>
      </c>
      <c r="F641" s="12" t="s">
        <v>1134</v>
      </c>
      <c r="G641" s="12" t="s">
        <v>794</v>
      </c>
      <c r="H641" s="12" t="s">
        <v>804</v>
      </c>
      <c r="I641" s="12" t="s">
        <v>354</v>
      </c>
      <c r="J641" s="12" t="s">
        <v>302</v>
      </c>
      <c r="K641" s="12" t="s">
        <v>998</v>
      </c>
      <c r="L641" s="12" t="s">
        <v>2842</v>
      </c>
      <c r="M641" s="12" t="s">
        <v>2847</v>
      </c>
      <c r="N641" s="12" t="s">
        <v>2848</v>
      </c>
      <c r="O641" s="12" t="s">
        <v>2849</v>
      </c>
      <c r="P641" s="12" t="s">
        <v>1652</v>
      </c>
      <c r="Q641" s="12" t="s">
        <v>1666</v>
      </c>
      <c r="R641" s="12" t="s">
        <v>1671</v>
      </c>
      <c r="S641" s="12" t="s">
        <v>1736</v>
      </c>
      <c r="T641" s="12" t="s">
        <v>2181</v>
      </c>
    </row>
    <row r="642" spans="1:20" x14ac:dyDescent="0.25">
      <c r="A642" s="12" t="s">
        <v>1484</v>
      </c>
      <c r="B642" s="12" t="s">
        <v>390</v>
      </c>
      <c r="C642" s="12" t="s">
        <v>1499</v>
      </c>
      <c r="D642" s="12" t="s">
        <v>5</v>
      </c>
      <c r="E642" s="12" t="s">
        <v>17</v>
      </c>
      <c r="F642" s="12" t="s">
        <v>140</v>
      </c>
      <c r="G642" s="12" t="s">
        <v>396</v>
      </c>
      <c r="H642" s="12" t="s">
        <v>814</v>
      </c>
      <c r="I642" s="12" t="s">
        <v>893</v>
      </c>
      <c r="J642" s="12" t="s">
        <v>267</v>
      </c>
      <c r="K642" s="12" t="s">
        <v>292</v>
      </c>
      <c r="L642" s="12" t="s">
        <v>2842</v>
      </c>
      <c r="M642" s="12" t="s">
        <v>2843</v>
      </c>
      <c r="N642" s="12" t="s">
        <v>2848</v>
      </c>
      <c r="O642" s="12" t="s">
        <v>2849</v>
      </c>
      <c r="P642" s="12" t="s">
        <v>1652</v>
      </c>
      <c r="Q642" s="12" t="s">
        <v>1664</v>
      </c>
      <c r="R642" s="12" t="s">
        <v>1671</v>
      </c>
      <c r="S642" s="12" t="s">
        <v>1734</v>
      </c>
      <c r="T642" s="12" t="s">
        <v>2182</v>
      </c>
    </row>
    <row r="643" spans="1:20" x14ac:dyDescent="0.25">
      <c r="A643" s="12" t="s">
        <v>1484</v>
      </c>
      <c r="B643" s="12" t="s">
        <v>661</v>
      </c>
      <c r="C643" s="12" t="s">
        <v>1497</v>
      </c>
      <c r="D643" s="12" t="s">
        <v>6</v>
      </c>
      <c r="E643" s="12" t="s">
        <v>9</v>
      </c>
      <c r="F643" s="12" t="s">
        <v>949</v>
      </c>
      <c r="G643" s="12" t="s">
        <v>393</v>
      </c>
      <c r="H643" s="12" t="s">
        <v>804</v>
      </c>
      <c r="I643" s="12" t="s">
        <v>924</v>
      </c>
      <c r="J643" s="12" t="s">
        <v>287</v>
      </c>
      <c r="K643" s="12" t="s">
        <v>315</v>
      </c>
      <c r="L643" s="12" t="s">
        <v>2842</v>
      </c>
      <c r="M643" s="12" t="s">
        <v>2847</v>
      </c>
      <c r="N643" s="12" t="s">
        <v>2848</v>
      </c>
      <c r="O643" s="12" t="s">
        <v>2849</v>
      </c>
      <c r="P643" s="12" t="s">
        <v>1652</v>
      </c>
      <c r="Q643" s="12" t="s">
        <v>1662</v>
      </c>
      <c r="R643" s="12" t="s">
        <v>1671</v>
      </c>
      <c r="S643" s="12" t="s">
        <v>1736</v>
      </c>
      <c r="T643" s="12" t="s">
        <v>2183</v>
      </c>
    </row>
    <row r="644" spans="1:20" x14ac:dyDescent="0.25">
      <c r="A644" s="12" t="s">
        <v>1484</v>
      </c>
      <c r="B644" s="12" t="s">
        <v>727</v>
      </c>
      <c r="C644" s="12" t="s">
        <v>1500</v>
      </c>
      <c r="D644" s="12" t="s">
        <v>8</v>
      </c>
      <c r="E644" s="12" t="s">
        <v>9</v>
      </c>
      <c r="F644" s="12" t="s">
        <v>140</v>
      </c>
      <c r="G644" s="12" t="s">
        <v>396</v>
      </c>
      <c r="H644" s="12" t="s">
        <v>804</v>
      </c>
      <c r="I644" s="12" t="s">
        <v>938</v>
      </c>
      <c r="J644" s="12" t="s">
        <v>884</v>
      </c>
      <c r="K644" s="12" t="s">
        <v>292</v>
      </c>
      <c r="L644" s="12" t="s">
        <v>2842</v>
      </c>
      <c r="M644" s="12" t="s">
        <v>2843</v>
      </c>
      <c r="N644" s="12" t="s">
        <v>2850</v>
      </c>
      <c r="O644" s="12" t="s">
        <v>2851</v>
      </c>
      <c r="P644" s="12" t="s">
        <v>1652</v>
      </c>
      <c r="Q644" s="12" t="s">
        <v>1662</v>
      </c>
      <c r="R644" s="12" t="s">
        <v>1671</v>
      </c>
      <c r="S644" s="12" t="s">
        <v>1734</v>
      </c>
      <c r="T644" s="12" t="s">
        <v>2021</v>
      </c>
    </row>
    <row r="645" spans="1:20" x14ac:dyDescent="0.25">
      <c r="A645" s="12" t="s">
        <v>1484</v>
      </c>
      <c r="B645" s="12" t="s">
        <v>754</v>
      </c>
      <c r="C645" s="12" t="s">
        <v>1501</v>
      </c>
      <c r="D645" s="12" t="s">
        <v>6</v>
      </c>
      <c r="E645" s="12" t="s">
        <v>16</v>
      </c>
      <c r="F645" s="12" t="s">
        <v>140</v>
      </c>
      <c r="G645" s="12" t="s">
        <v>396</v>
      </c>
      <c r="H645" s="12" t="s">
        <v>804</v>
      </c>
      <c r="I645" s="12" t="s">
        <v>888</v>
      </c>
      <c r="J645" s="12" t="s">
        <v>267</v>
      </c>
      <c r="K645" s="12" t="s">
        <v>306</v>
      </c>
      <c r="L645" s="12" t="s">
        <v>2842</v>
      </c>
      <c r="M645" s="12" t="s">
        <v>2843</v>
      </c>
      <c r="N645" s="12" t="s">
        <v>2850</v>
      </c>
      <c r="O645" s="12" t="s">
        <v>2851</v>
      </c>
      <c r="P645" s="12" t="s">
        <v>1652</v>
      </c>
      <c r="Q645" s="12" t="s">
        <v>1669</v>
      </c>
      <c r="R645" s="12" t="s">
        <v>1671</v>
      </c>
      <c r="S645" s="12" t="s">
        <v>1734</v>
      </c>
      <c r="T645" s="12" t="s">
        <v>2184</v>
      </c>
    </row>
    <row r="646" spans="1:20" x14ac:dyDescent="0.25">
      <c r="A646" s="12" t="s">
        <v>1484</v>
      </c>
      <c r="B646" s="12" t="s">
        <v>743</v>
      </c>
      <c r="C646" s="12" t="s">
        <v>1504</v>
      </c>
      <c r="D646" s="12" t="s">
        <v>5</v>
      </c>
      <c r="E646" s="12" t="s">
        <v>15</v>
      </c>
      <c r="F646" s="12" t="s">
        <v>140</v>
      </c>
      <c r="G646" s="12" t="s">
        <v>396</v>
      </c>
      <c r="H646" s="12" t="s">
        <v>804</v>
      </c>
      <c r="I646" s="12" t="s">
        <v>337</v>
      </c>
      <c r="J646" s="12" t="s">
        <v>1000</v>
      </c>
      <c r="K646" s="12" t="s">
        <v>306</v>
      </c>
      <c r="L646" s="12" t="s">
        <v>2842</v>
      </c>
      <c r="M646" s="12" t="s">
        <v>2843</v>
      </c>
      <c r="N646" s="12" t="s">
        <v>2850</v>
      </c>
      <c r="O646" s="12" t="s">
        <v>2851</v>
      </c>
      <c r="P646" s="12" t="s">
        <v>1652</v>
      </c>
      <c r="Q646" s="12" t="s">
        <v>1661</v>
      </c>
      <c r="R646" s="12" t="s">
        <v>1671</v>
      </c>
      <c r="S646" s="12" t="s">
        <v>1734</v>
      </c>
      <c r="T646" s="12" t="s">
        <v>2185</v>
      </c>
    </row>
    <row r="647" spans="1:20" x14ac:dyDescent="0.25">
      <c r="A647" s="12" t="s">
        <v>1484</v>
      </c>
      <c r="B647" s="12" t="s">
        <v>699</v>
      </c>
      <c r="C647" s="12" t="s">
        <v>1505</v>
      </c>
      <c r="D647" s="12" t="s">
        <v>5</v>
      </c>
      <c r="E647" s="12" t="s">
        <v>12</v>
      </c>
      <c r="F647" s="12" t="s">
        <v>140</v>
      </c>
      <c r="G647" s="12" t="s">
        <v>395</v>
      </c>
      <c r="H647" s="12" t="s">
        <v>804</v>
      </c>
      <c r="I647" s="12" t="s">
        <v>321</v>
      </c>
      <c r="J647" s="12" t="s">
        <v>1026</v>
      </c>
      <c r="K647" s="12" t="s">
        <v>360</v>
      </c>
      <c r="L647" s="12" t="s">
        <v>2842</v>
      </c>
      <c r="M647" s="12" t="s">
        <v>2843</v>
      </c>
      <c r="N647" s="12" t="s">
        <v>2850</v>
      </c>
      <c r="O647" s="12" t="s">
        <v>2851</v>
      </c>
      <c r="P647" s="12" t="s">
        <v>1652</v>
      </c>
      <c r="Q647" s="12" t="s">
        <v>1667</v>
      </c>
      <c r="R647" s="12" t="s">
        <v>1671</v>
      </c>
      <c r="S647" s="12" t="s">
        <v>1734</v>
      </c>
      <c r="T647" s="12" t="s">
        <v>2024</v>
      </c>
    </row>
    <row r="648" spans="1:20" x14ac:dyDescent="0.25">
      <c r="A648" s="12" t="s">
        <v>1484</v>
      </c>
      <c r="B648" s="12" t="s">
        <v>739</v>
      </c>
      <c r="C648" s="12" t="s">
        <v>1502</v>
      </c>
      <c r="D648" s="12" t="s">
        <v>6</v>
      </c>
      <c r="E648" s="12" t="s">
        <v>10</v>
      </c>
      <c r="F648" s="12" t="s">
        <v>140</v>
      </c>
      <c r="G648" s="12" t="s">
        <v>395</v>
      </c>
      <c r="H648" s="12" t="s">
        <v>804</v>
      </c>
      <c r="I648" s="12" t="s">
        <v>233</v>
      </c>
      <c r="J648" s="12" t="s">
        <v>897</v>
      </c>
      <c r="K648" s="12" t="s">
        <v>296</v>
      </c>
      <c r="L648" s="12" t="s">
        <v>2842</v>
      </c>
      <c r="M648" s="12" t="s">
        <v>2843</v>
      </c>
      <c r="N648" s="12" t="s">
        <v>2850</v>
      </c>
      <c r="O648" s="12" t="s">
        <v>2851</v>
      </c>
      <c r="P648" s="12" t="s">
        <v>1652</v>
      </c>
      <c r="Q648" s="12" t="s">
        <v>1665</v>
      </c>
      <c r="R648" s="12" t="s">
        <v>1671</v>
      </c>
      <c r="S648" s="12" t="s">
        <v>1734</v>
      </c>
      <c r="T648" s="12" t="s">
        <v>2102</v>
      </c>
    </row>
    <row r="649" spans="1:20" x14ac:dyDescent="0.25">
      <c r="A649" s="12" t="s">
        <v>1484</v>
      </c>
      <c r="B649" s="12" t="s">
        <v>737</v>
      </c>
      <c r="C649" s="12" t="s">
        <v>1503</v>
      </c>
      <c r="D649" s="12" t="s">
        <v>6</v>
      </c>
      <c r="E649" s="12" t="s">
        <v>11</v>
      </c>
      <c r="F649" s="12" t="s">
        <v>140</v>
      </c>
      <c r="G649" s="12" t="s">
        <v>396</v>
      </c>
      <c r="H649" s="12" t="s">
        <v>804</v>
      </c>
      <c r="I649" s="12" t="s">
        <v>1077</v>
      </c>
      <c r="J649" s="12" t="s">
        <v>364</v>
      </c>
      <c r="K649" s="12" t="s">
        <v>1013</v>
      </c>
      <c r="L649" s="12" t="s">
        <v>2842</v>
      </c>
      <c r="M649" s="12" t="s">
        <v>2843</v>
      </c>
      <c r="N649" s="12" t="s">
        <v>2850</v>
      </c>
      <c r="O649" s="12" t="s">
        <v>2851</v>
      </c>
      <c r="P649" s="12" t="s">
        <v>1652</v>
      </c>
      <c r="Q649" s="12" t="s">
        <v>1663</v>
      </c>
      <c r="R649" s="12" t="s">
        <v>1671</v>
      </c>
      <c r="S649" s="12" t="s">
        <v>1734</v>
      </c>
      <c r="T649" s="12" t="s">
        <v>2186</v>
      </c>
    </row>
    <row r="650" spans="1:20" x14ac:dyDescent="0.25">
      <c r="A650" s="12" t="s">
        <v>1484</v>
      </c>
      <c r="B650" s="12" t="s">
        <v>668</v>
      </c>
      <c r="C650" s="12" t="s">
        <v>1506</v>
      </c>
      <c r="D650" s="12" t="s">
        <v>5</v>
      </c>
      <c r="E650" s="12" t="s">
        <v>15</v>
      </c>
      <c r="F650" s="12" t="s">
        <v>140</v>
      </c>
      <c r="G650" s="12" t="s">
        <v>794</v>
      </c>
      <c r="H650" s="12" t="s">
        <v>814</v>
      </c>
      <c r="I650" s="12" t="s">
        <v>368</v>
      </c>
      <c r="J650" s="12" t="s">
        <v>882</v>
      </c>
      <c r="K650" s="12" t="s">
        <v>1002</v>
      </c>
      <c r="L650" s="12" t="s">
        <v>2842</v>
      </c>
      <c r="M650" s="12" t="s">
        <v>2843</v>
      </c>
      <c r="N650" s="12" t="s">
        <v>2852</v>
      </c>
      <c r="O650" s="12" t="s">
        <v>2853</v>
      </c>
      <c r="P650" s="12" t="s">
        <v>1652</v>
      </c>
      <c r="Q650" s="12" t="s">
        <v>1661</v>
      </c>
      <c r="R650" s="12" t="s">
        <v>1671</v>
      </c>
      <c r="S650" s="12" t="s">
        <v>1734</v>
      </c>
      <c r="T650" s="12" t="s">
        <v>1861</v>
      </c>
    </row>
    <row r="651" spans="1:20" x14ac:dyDescent="0.25">
      <c r="A651" s="12" t="s">
        <v>1484</v>
      </c>
      <c r="B651" s="12" t="s">
        <v>751</v>
      </c>
      <c r="C651" s="12" t="s">
        <v>1507</v>
      </c>
      <c r="D651" s="12" t="s">
        <v>6</v>
      </c>
      <c r="E651" s="12" t="s">
        <v>16</v>
      </c>
      <c r="F651" s="12" t="s">
        <v>140</v>
      </c>
      <c r="G651" s="12" t="s">
        <v>794</v>
      </c>
      <c r="H651" s="12" t="s">
        <v>814</v>
      </c>
      <c r="I651" s="12" t="s">
        <v>881</v>
      </c>
      <c r="J651" s="12" t="s">
        <v>285</v>
      </c>
      <c r="K651" s="12" t="s">
        <v>132</v>
      </c>
      <c r="L651" s="12" t="s">
        <v>2842</v>
      </c>
      <c r="M651" s="12" t="s">
        <v>2843</v>
      </c>
      <c r="N651" s="12" t="s">
        <v>2852</v>
      </c>
      <c r="O651" s="12" t="s">
        <v>2853</v>
      </c>
      <c r="P651" s="12" t="s">
        <v>1652</v>
      </c>
      <c r="Q651" s="12" t="s">
        <v>1669</v>
      </c>
      <c r="R651" s="12" t="s">
        <v>1671</v>
      </c>
      <c r="S651" s="12" t="s">
        <v>1734</v>
      </c>
      <c r="T651" s="12" t="s">
        <v>2187</v>
      </c>
    </row>
    <row r="652" spans="1:20" x14ac:dyDescent="0.25">
      <c r="A652" s="12" t="s">
        <v>1484</v>
      </c>
      <c r="B652" s="12" t="s">
        <v>649</v>
      </c>
      <c r="C652" s="12" t="s">
        <v>1508</v>
      </c>
      <c r="D652" s="12" t="s">
        <v>8</v>
      </c>
      <c r="E652" s="12" t="s">
        <v>9</v>
      </c>
      <c r="F652" s="12" t="s">
        <v>140</v>
      </c>
      <c r="G652" s="12" t="s">
        <v>393</v>
      </c>
      <c r="H652" s="12" t="s">
        <v>814</v>
      </c>
      <c r="I652" s="12" t="s">
        <v>116</v>
      </c>
      <c r="J652" s="12" t="s">
        <v>351</v>
      </c>
      <c r="K652" s="12" t="s">
        <v>993</v>
      </c>
      <c r="L652" s="12" t="s">
        <v>2842</v>
      </c>
      <c r="M652" s="12" t="s">
        <v>2843</v>
      </c>
      <c r="N652" s="12" t="s">
        <v>2854</v>
      </c>
      <c r="O652" s="12" t="s">
        <v>2855</v>
      </c>
      <c r="P652" s="12" t="s">
        <v>1652</v>
      </c>
      <c r="Q652" s="12" t="s">
        <v>1662</v>
      </c>
      <c r="R652" s="12" t="s">
        <v>1671</v>
      </c>
      <c r="S652" s="12" t="s">
        <v>1734</v>
      </c>
      <c r="T652" s="12" t="s">
        <v>2188</v>
      </c>
    </row>
    <row r="653" spans="1:20" x14ac:dyDescent="0.25">
      <c r="A653" s="12" t="s">
        <v>1484</v>
      </c>
      <c r="B653" s="12" t="s">
        <v>666</v>
      </c>
      <c r="C653" s="12" t="s">
        <v>1509</v>
      </c>
      <c r="D653" s="12" t="s">
        <v>8</v>
      </c>
      <c r="E653" s="12" t="s">
        <v>14</v>
      </c>
      <c r="F653" s="12" t="s">
        <v>140</v>
      </c>
      <c r="G653" s="12" t="s">
        <v>393</v>
      </c>
      <c r="H653" s="12" t="s">
        <v>814</v>
      </c>
      <c r="I653" s="12" t="s">
        <v>316</v>
      </c>
      <c r="J653" s="12" t="s">
        <v>934</v>
      </c>
      <c r="K653" s="12" t="s">
        <v>993</v>
      </c>
      <c r="L653" s="12" t="s">
        <v>2842</v>
      </c>
      <c r="M653" s="12" t="s">
        <v>2843</v>
      </c>
      <c r="N653" s="12" t="s">
        <v>2854</v>
      </c>
      <c r="O653" s="12" t="s">
        <v>2855</v>
      </c>
      <c r="P653" s="12" t="s">
        <v>1652</v>
      </c>
      <c r="Q653" s="12" t="s">
        <v>1668</v>
      </c>
      <c r="R653" s="12" t="s">
        <v>1671</v>
      </c>
      <c r="S653" s="12" t="s">
        <v>1734</v>
      </c>
      <c r="T653" s="12" t="s">
        <v>2077</v>
      </c>
    </row>
    <row r="654" spans="1:20" x14ac:dyDescent="0.25">
      <c r="A654" s="12" t="s">
        <v>1484</v>
      </c>
      <c r="B654" s="12" t="s">
        <v>806</v>
      </c>
      <c r="C654" s="12" t="s">
        <v>1510</v>
      </c>
      <c r="D654" s="12" t="s">
        <v>4</v>
      </c>
      <c r="E654" s="12" t="s">
        <v>9</v>
      </c>
      <c r="F654" s="12" t="s">
        <v>140</v>
      </c>
      <c r="G654" s="12" t="s">
        <v>395</v>
      </c>
      <c r="H654" s="12" t="s">
        <v>814</v>
      </c>
      <c r="I654" s="12" t="s">
        <v>262</v>
      </c>
      <c r="J654" s="12" t="s">
        <v>287</v>
      </c>
      <c r="K654" s="12" t="s">
        <v>337</v>
      </c>
      <c r="L654" s="12" t="s">
        <v>2842</v>
      </c>
      <c r="M654" s="12" t="s">
        <v>2843</v>
      </c>
      <c r="N654" s="12" t="s">
        <v>2854</v>
      </c>
      <c r="O654" s="12" t="s">
        <v>2855</v>
      </c>
      <c r="P654" s="12" t="s">
        <v>1652</v>
      </c>
      <c r="Q654" s="12" t="s">
        <v>1662</v>
      </c>
      <c r="R654" s="12" t="s">
        <v>1671</v>
      </c>
      <c r="S654" s="12" t="s">
        <v>1734</v>
      </c>
      <c r="T654" s="12" t="s">
        <v>2120</v>
      </c>
    </row>
    <row r="655" spans="1:20" x14ac:dyDescent="0.25">
      <c r="A655" s="12" t="s">
        <v>1484</v>
      </c>
      <c r="B655" s="12" t="s">
        <v>810</v>
      </c>
      <c r="C655" s="12" t="s">
        <v>1511</v>
      </c>
      <c r="D655" s="12" t="s">
        <v>4</v>
      </c>
      <c r="E655" s="12" t="s">
        <v>13</v>
      </c>
      <c r="F655" s="12" t="s">
        <v>140</v>
      </c>
      <c r="G655" s="12" t="s">
        <v>395</v>
      </c>
      <c r="H655" s="12" t="s">
        <v>814</v>
      </c>
      <c r="I655" s="12" t="s">
        <v>50</v>
      </c>
      <c r="J655" s="12" t="s">
        <v>340</v>
      </c>
      <c r="K655" s="12" t="s">
        <v>127</v>
      </c>
      <c r="L655" s="12" t="s">
        <v>2842</v>
      </c>
      <c r="M655" s="12" t="s">
        <v>2843</v>
      </c>
      <c r="N655" s="12" t="s">
        <v>2854</v>
      </c>
      <c r="O655" s="12" t="s">
        <v>2855</v>
      </c>
      <c r="P655" s="12" t="s">
        <v>1652</v>
      </c>
      <c r="Q655" s="12" t="s">
        <v>1666</v>
      </c>
      <c r="R655" s="12" t="s">
        <v>1671</v>
      </c>
      <c r="S655" s="12" t="s">
        <v>1734</v>
      </c>
      <c r="T655" s="12" t="s">
        <v>2189</v>
      </c>
    </row>
    <row r="656" spans="1:20" x14ac:dyDescent="0.25">
      <c r="A656" s="12" t="s">
        <v>1484</v>
      </c>
      <c r="B656" s="12" t="s">
        <v>816</v>
      </c>
      <c r="C656" s="12" t="s">
        <v>1512</v>
      </c>
      <c r="D656" s="12" t="s">
        <v>6</v>
      </c>
      <c r="E656" s="12" t="s">
        <v>15</v>
      </c>
      <c r="F656" s="12" t="s">
        <v>140</v>
      </c>
      <c r="G656" s="12" t="s">
        <v>395</v>
      </c>
      <c r="H656" s="12" t="s">
        <v>804</v>
      </c>
      <c r="I656" s="12" t="s">
        <v>373</v>
      </c>
      <c r="J656" s="12" t="s">
        <v>911</v>
      </c>
      <c r="K656" s="12" t="s">
        <v>126</v>
      </c>
      <c r="L656" s="12" t="s">
        <v>2842</v>
      </c>
      <c r="M656" s="12" t="s">
        <v>2843</v>
      </c>
      <c r="N656" s="12" t="s">
        <v>2856</v>
      </c>
      <c r="O656" s="12" t="s">
        <v>2857</v>
      </c>
      <c r="P656" s="12" t="s">
        <v>1652</v>
      </c>
      <c r="Q656" s="12" t="s">
        <v>1661</v>
      </c>
      <c r="R656" s="12" t="s">
        <v>1671</v>
      </c>
      <c r="S656" s="12" t="s">
        <v>1734</v>
      </c>
      <c r="T656" s="12" t="s">
        <v>1998</v>
      </c>
    </row>
    <row r="657" spans="1:20" x14ac:dyDescent="0.25">
      <c r="A657" s="12" t="s">
        <v>1484</v>
      </c>
      <c r="B657" s="12" t="s">
        <v>820</v>
      </c>
      <c r="C657" s="12" t="s">
        <v>1513</v>
      </c>
      <c r="D657" s="12" t="s">
        <v>6</v>
      </c>
      <c r="E657" s="12" t="s">
        <v>9</v>
      </c>
      <c r="F657" s="12" t="s">
        <v>140</v>
      </c>
      <c r="G657" s="12" t="s">
        <v>395</v>
      </c>
      <c r="H657" s="12" t="s">
        <v>804</v>
      </c>
      <c r="I657" s="12" t="s">
        <v>261</v>
      </c>
      <c r="J657" s="12" t="s">
        <v>267</v>
      </c>
      <c r="K657" s="12" t="s">
        <v>126</v>
      </c>
      <c r="L657" s="12" t="s">
        <v>2842</v>
      </c>
      <c r="M657" s="12" t="s">
        <v>2843</v>
      </c>
      <c r="N657" s="12" t="s">
        <v>2856</v>
      </c>
      <c r="O657" s="12" t="s">
        <v>2857</v>
      </c>
      <c r="P657" s="12" t="s">
        <v>1652</v>
      </c>
      <c r="Q657" s="12" t="s">
        <v>1662</v>
      </c>
      <c r="R657" s="12" t="s">
        <v>1671</v>
      </c>
      <c r="S657" s="12" t="s">
        <v>1734</v>
      </c>
      <c r="T657" s="12" t="s">
        <v>1874</v>
      </c>
    </row>
    <row r="658" spans="1:20" x14ac:dyDescent="0.25">
      <c r="A658" s="12" t="s">
        <v>1484</v>
      </c>
      <c r="B658" s="12" t="s">
        <v>734</v>
      </c>
      <c r="C658" s="12" t="s">
        <v>1514</v>
      </c>
      <c r="D658" s="12" t="s">
        <v>8</v>
      </c>
      <c r="E658" s="12" t="s">
        <v>16</v>
      </c>
      <c r="F658" s="12" t="s">
        <v>140</v>
      </c>
      <c r="G658" s="12" t="s">
        <v>395</v>
      </c>
      <c r="H658" s="12" t="s">
        <v>804</v>
      </c>
      <c r="I658" s="12" t="s">
        <v>1515</v>
      </c>
      <c r="J658" s="12" t="s">
        <v>344</v>
      </c>
      <c r="K658" s="12" t="s">
        <v>56</v>
      </c>
      <c r="L658" s="12" t="s">
        <v>2842</v>
      </c>
      <c r="M658" s="12" t="s">
        <v>2843</v>
      </c>
      <c r="N658" s="12" t="s">
        <v>2856</v>
      </c>
      <c r="O658" s="12" t="s">
        <v>2857</v>
      </c>
      <c r="P658" s="12" t="s">
        <v>1652</v>
      </c>
      <c r="Q658" s="12" t="s">
        <v>1669</v>
      </c>
      <c r="R658" s="12" t="s">
        <v>1671</v>
      </c>
      <c r="S658" s="12" t="s">
        <v>1734</v>
      </c>
      <c r="T658" s="12" t="s">
        <v>2190</v>
      </c>
    </row>
    <row r="659" spans="1:20" x14ac:dyDescent="0.25">
      <c r="A659" s="12" t="s">
        <v>1484</v>
      </c>
      <c r="B659" s="12" t="s">
        <v>688</v>
      </c>
      <c r="C659" s="12" t="s">
        <v>1516</v>
      </c>
      <c r="D659" s="12" t="s">
        <v>5</v>
      </c>
      <c r="E659" s="12" t="s">
        <v>15</v>
      </c>
      <c r="F659" s="12" t="s">
        <v>1529</v>
      </c>
      <c r="G659" s="12" t="s">
        <v>794</v>
      </c>
      <c r="H659" s="12" t="s">
        <v>804</v>
      </c>
      <c r="I659" s="12" t="s">
        <v>106</v>
      </c>
      <c r="J659" s="12" t="s">
        <v>1517</v>
      </c>
      <c r="K659" s="12" t="s">
        <v>91</v>
      </c>
      <c r="L659" s="12" t="s">
        <v>2842</v>
      </c>
      <c r="M659" s="12" t="s">
        <v>2847</v>
      </c>
      <c r="N659" s="12" t="s">
        <v>2858</v>
      </c>
      <c r="O659" s="12" t="s">
        <v>2859</v>
      </c>
      <c r="P659" s="12" t="s">
        <v>1652</v>
      </c>
      <c r="Q659" s="12" t="s">
        <v>1661</v>
      </c>
      <c r="R659" s="12" t="s">
        <v>1671</v>
      </c>
      <c r="S659" s="12" t="s">
        <v>1736</v>
      </c>
      <c r="T659" s="12" t="s">
        <v>2191</v>
      </c>
    </row>
    <row r="660" spans="1:20" x14ac:dyDescent="0.25">
      <c r="A660" s="12" t="s">
        <v>1484</v>
      </c>
      <c r="B660" s="12" t="s">
        <v>692</v>
      </c>
      <c r="C660" s="12" t="s">
        <v>1518</v>
      </c>
      <c r="D660" s="12" t="s">
        <v>4</v>
      </c>
      <c r="E660" s="12" t="s">
        <v>9</v>
      </c>
      <c r="F660" s="12" t="s">
        <v>142</v>
      </c>
      <c r="G660" s="12" t="s">
        <v>794</v>
      </c>
      <c r="H660" s="12" t="s">
        <v>804</v>
      </c>
      <c r="I660" s="12" t="s">
        <v>1519</v>
      </c>
      <c r="J660" s="12" t="s">
        <v>351</v>
      </c>
      <c r="K660" s="12" t="s">
        <v>91</v>
      </c>
      <c r="L660" s="12" t="s">
        <v>2842</v>
      </c>
      <c r="M660" s="12" t="s">
        <v>2847</v>
      </c>
      <c r="N660" s="12" t="s">
        <v>2858</v>
      </c>
      <c r="O660" s="12" t="s">
        <v>2859</v>
      </c>
      <c r="P660" s="12" t="s">
        <v>1652</v>
      </c>
      <c r="Q660" s="12" t="s">
        <v>1662</v>
      </c>
      <c r="R660" s="12" t="s">
        <v>1671</v>
      </c>
      <c r="S660" s="12" t="s">
        <v>1736</v>
      </c>
      <c r="T660" s="12" t="s">
        <v>2191</v>
      </c>
    </row>
    <row r="661" spans="1:20" x14ac:dyDescent="0.25">
      <c r="A661" s="12" t="s">
        <v>1484</v>
      </c>
      <c r="B661" s="12" t="s">
        <v>740</v>
      </c>
      <c r="C661" s="12" t="s">
        <v>1520</v>
      </c>
      <c r="D661" s="12" t="s">
        <v>8</v>
      </c>
      <c r="E661" s="12" t="s">
        <v>13</v>
      </c>
      <c r="F661" s="12" t="s">
        <v>142</v>
      </c>
      <c r="G661" s="12" t="s">
        <v>794</v>
      </c>
      <c r="H661" s="12" t="s">
        <v>804</v>
      </c>
      <c r="I661" s="12" t="s">
        <v>1519</v>
      </c>
      <c r="J661" s="12" t="s">
        <v>970</v>
      </c>
      <c r="K661" s="12" t="s">
        <v>90</v>
      </c>
      <c r="L661" s="12" t="s">
        <v>2842</v>
      </c>
      <c r="M661" s="12" t="s">
        <v>2847</v>
      </c>
      <c r="N661" s="12" t="s">
        <v>2858</v>
      </c>
      <c r="O661" s="12" t="s">
        <v>2859</v>
      </c>
      <c r="P661" s="12" t="s">
        <v>1652</v>
      </c>
      <c r="Q661" s="12" t="s">
        <v>1666</v>
      </c>
      <c r="R661" s="12" t="s">
        <v>1671</v>
      </c>
      <c r="S661" s="12" t="s">
        <v>1736</v>
      </c>
      <c r="T661" s="12" t="s">
        <v>1864</v>
      </c>
    </row>
    <row r="662" spans="1:20" x14ac:dyDescent="0.25">
      <c r="A662" s="12" t="s">
        <v>1484</v>
      </c>
      <c r="B662" s="12" t="s">
        <v>651</v>
      </c>
      <c r="C662" s="12" t="s">
        <v>1521</v>
      </c>
      <c r="D662" s="12" t="s">
        <v>4</v>
      </c>
      <c r="E662" s="12" t="s">
        <v>16</v>
      </c>
      <c r="F662" s="12" t="s">
        <v>142</v>
      </c>
      <c r="G662" s="12" t="s">
        <v>794</v>
      </c>
      <c r="H662" s="12" t="s">
        <v>804</v>
      </c>
      <c r="I662" s="12" t="s">
        <v>1522</v>
      </c>
      <c r="J662" s="12" t="s">
        <v>1523</v>
      </c>
      <c r="K662" s="12" t="s">
        <v>137</v>
      </c>
      <c r="L662" s="12" t="s">
        <v>2842</v>
      </c>
      <c r="M662" s="12" t="s">
        <v>2847</v>
      </c>
      <c r="N662" s="12" t="s">
        <v>2858</v>
      </c>
      <c r="O662" s="12" t="s">
        <v>2859</v>
      </c>
      <c r="P662" s="12" t="s">
        <v>1652</v>
      </c>
      <c r="Q662" s="12" t="s">
        <v>1669</v>
      </c>
      <c r="R662" s="12" t="s">
        <v>1671</v>
      </c>
      <c r="S662" s="12" t="s">
        <v>1736</v>
      </c>
      <c r="T662" s="12" t="s">
        <v>2192</v>
      </c>
    </row>
    <row r="663" spans="1:20" x14ac:dyDescent="0.25">
      <c r="A663" s="12" t="s">
        <v>1484</v>
      </c>
      <c r="B663" s="12" t="s">
        <v>753</v>
      </c>
      <c r="C663" s="12" t="s">
        <v>1524</v>
      </c>
      <c r="D663" s="12" t="s">
        <v>8</v>
      </c>
      <c r="E663" s="12" t="s">
        <v>10</v>
      </c>
      <c r="F663" s="12" t="s">
        <v>142</v>
      </c>
      <c r="G663" s="12" t="s">
        <v>794</v>
      </c>
      <c r="H663" s="12" t="s">
        <v>804</v>
      </c>
      <c r="I663" s="12" t="s">
        <v>1525</v>
      </c>
      <c r="J663" s="12" t="s">
        <v>383</v>
      </c>
      <c r="K663" s="12" t="s">
        <v>1116</v>
      </c>
      <c r="L663" s="12" t="s">
        <v>2842</v>
      </c>
      <c r="M663" s="12" t="s">
        <v>2847</v>
      </c>
      <c r="N663" s="12" t="s">
        <v>2858</v>
      </c>
      <c r="O663" s="12" t="s">
        <v>2859</v>
      </c>
      <c r="P663" s="12" t="s">
        <v>1652</v>
      </c>
      <c r="Q663" s="12" t="s">
        <v>1665</v>
      </c>
      <c r="R663" s="12" t="s">
        <v>1671</v>
      </c>
      <c r="S663" s="12" t="s">
        <v>1736</v>
      </c>
      <c r="T663" s="12" t="s">
        <v>2193</v>
      </c>
    </row>
    <row r="664" spans="1:20" x14ac:dyDescent="0.25">
      <c r="A664" s="12" t="s">
        <v>1484</v>
      </c>
      <c r="B664" s="12" t="s">
        <v>665</v>
      </c>
      <c r="C664" s="12" t="s">
        <v>1526</v>
      </c>
      <c r="D664" s="12" t="s">
        <v>8</v>
      </c>
      <c r="E664" s="12" t="s">
        <v>12</v>
      </c>
      <c r="F664" s="12" t="s">
        <v>141</v>
      </c>
      <c r="G664" s="12" t="s">
        <v>794</v>
      </c>
      <c r="H664" s="12" t="s">
        <v>804</v>
      </c>
      <c r="I664" s="12" t="s">
        <v>151</v>
      </c>
      <c r="J664" s="12" t="s">
        <v>1517</v>
      </c>
      <c r="K664" s="12" t="s">
        <v>237</v>
      </c>
      <c r="L664" s="12" t="s">
        <v>2860</v>
      </c>
      <c r="M664" s="12" t="s">
        <v>2847</v>
      </c>
      <c r="N664" s="12" t="s">
        <v>2858</v>
      </c>
      <c r="O664" s="12" t="s">
        <v>2859</v>
      </c>
      <c r="P664" s="12" t="s">
        <v>1652</v>
      </c>
      <c r="Q664" s="12" t="s">
        <v>1667</v>
      </c>
      <c r="R664" s="12" t="s">
        <v>1671</v>
      </c>
      <c r="S664" s="12" t="s">
        <v>1743</v>
      </c>
      <c r="T664" s="12" t="s">
        <v>2194</v>
      </c>
    </row>
    <row r="665" spans="1:20" x14ac:dyDescent="0.25">
      <c r="A665" s="12" t="s">
        <v>1484</v>
      </c>
      <c r="B665" s="12" t="s">
        <v>808</v>
      </c>
      <c r="C665" s="12" t="s">
        <v>1527</v>
      </c>
      <c r="D665" s="12" t="s">
        <v>4</v>
      </c>
      <c r="E665" s="12" t="s">
        <v>11</v>
      </c>
      <c r="F665" s="12" t="s">
        <v>141</v>
      </c>
      <c r="G665" s="12" t="s">
        <v>794</v>
      </c>
      <c r="H665" s="12" t="s">
        <v>804</v>
      </c>
      <c r="I665" s="12" t="s">
        <v>1150</v>
      </c>
      <c r="J665" s="12" t="s">
        <v>353</v>
      </c>
      <c r="K665" s="12" t="s">
        <v>1528</v>
      </c>
      <c r="L665" s="12" t="s">
        <v>2860</v>
      </c>
      <c r="M665" s="12" t="s">
        <v>2847</v>
      </c>
      <c r="N665" s="12" t="s">
        <v>2858</v>
      </c>
      <c r="O665" s="12" t="s">
        <v>2859</v>
      </c>
      <c r="P665" s="12" t="s">
        <v>1652</v>
      </c>
      <c r="Q665" s="12" t="s">
        <v>1663</v>
      </c>
      <c r="R665" s="12" t="s">
        <v>1671</v>
      </c>
      <c r="S665" s="12" t="s">
        <v>1743</v>
      </c>
      <c r="T665" s="12" t="s">
        <v>2195</v>
      </c>
    </row>
    <row r="666" spans="1:20" x14ac:dyDescent="0.25">
      <c r="A666" s="12" t="s">
        <v>1484</v>
      </c>
      <c r="B666" s="12" t="s">
        <v>755</v>
      </c>
      <c r="C666" s="12" t="s">
        <v>1530</v>
      </c>
      <c r="D666" s="12" t="s">
        <v>8</v>
      </c>
      <c r="E666" s="12" t="s">
        <v>15</v>
      </c>
      <c r="F666" s="12" t="s">
        <v>140</v>
      </c>
      <c r="G666" s="12" t="s">
        <v>393</v>
      </c>
      <c r="H666" s="12" t="s">
        <v>804</v>
      </c>
      <c r="I666" s="12" t="s">
        <v>33</v>
      </c>
      <c r="J666" s="12" t="s">
        <v>319</v>
      </c>
      <c r="K666" s="12" t="s">
        <v>1531</v>
      </c>
      <c r="L666" s="12" t="s">
        <v>2860</v>
      </c>
      <c r="M666" s="12" t="s">
        <v>2861</v>
      </c>
      <c r="N666" s="12" t="s">
        <v>2858</v>
      </c>
      <c r="O666" s="12" t="s">
        <v>2862</v>
      </c>
      <c r="P666" s="12" t="s">
        <v>1652</v>
      </c>
      <c r="Q666" s="12" t="s">
        <v>1661</v>
      </c>
      <c r="R666" s="12" t="s">
        <v>1671</v>
      </c>
      <c r="S666" s="12" t="s">
        <v>1732</v>
      </c>
      <c r="T666" s="12" t="s">
        <v>1874</v>
      </c>
    </row>
    <row r="667" spans="1:20" x14ac:dyDescent="0.25">
      <c r="A667" s="12" t="s">
        <v>1484</v>
      </c>
      <c r="B667" s="12" t="s">
        <v>730</v>
      </c>
      <c r="C667" s="12" t="s">
        <v>1532</v>
      </c>
      <c r="D667" s="12" t="s">
        <v>8</v>
      </c>
      <c r="E667" s="12" t="s">
        <v>13</v>
      </c>
      <c r="F667" s="12" t="s">
        <v>140</v>
      </c>
      <c r="G667" s="12" t="s">
        <v>393</v>
      </c>
      <c r="H667" s="12" t="s">
        <v>804</v>
      </c>
      <c r="I667" s="12" t="s">
        <v>1533</v>
      </c>
      <c r="J667" s="12" t="s">
        <v>374</v>
      </c>
      <c r="K667" s="12" t="s">
        <v>1534</v>
      </c>
      <c r="L667" s="12" t="s">
        <v>2860</v>
      </c>
      <c r="M667" s="12" t="s">
        <v>2861</v>
      </c>
      <c r="N667" s="12" t="s">
        <v>2858</v>
      </c>
      <c r="O667" s="12" t="s">
        <v>2862</v>
      </c>
      <c r="P667" s="12" t="s">
        <v>1652</v>
      </c>
      <c r="Q667" s="12" t="s">
        <v>1666</v>
      </c>
      <c r="R667" s="12" t="s">
        <v>1671</v>
      </c>
      <c r="S667" s="12" t="s">
        <v>1732</v>
      </c>
      <c r="T667" s="12" t="s">
        <v>1884</v>
      </c>
    </row>
    <row r="668" spans="1:20" x14ac:dyDescent="0.25">
      <c r="A668" s="12" t="s">
        <v>1484</v>
      </c>
      <c r="B668" s="12" t="s">
        <v>673</v>
      </c>
      <c r="C668" s="12" t="s">
        <v>1535</v>
      </c>
      <c r="D668" s="12" t="s">
        <v>4</v>
      </c>
      <c r="E668" s="12" t="s">
        <v>11</v>
      </c>
      <c r="F668" s="12" t="s">
        <v>140</v>
      </c>
      <c r="G668" s="12" t="s">
        <v>393</v>
      </c>
      <c r="H668" s="12" t="s">
        <v>804</v>
      </c>
      <c r="I668" s="12" t="s">
        <v>1536</v>
      </c>
      <c r="J668" s="12" t="s">
        <v>287</v>
      </c>
      <c r="K668" s="12" t="s">
        <v>1531</v>
      </c>
      <c r="L668" s="12" t="s">
        <v>2860</v>
      </c>
      <c r="M668" s="12" t="s">
        <v>2861</v>
      </c>
      <c r="N668" s="12" t="s">
        <v>2858</v>
      </c>
      <c r="O668" s="12" t="s">
        <v>2862</v>
      </c>
      <c r="P668" s="12" t="s">
        <v>1652</v>
      </c>
      <c r="Q668" s="12" t="s">
        <v>1663</v>
      </c>
      <c r="R668" s="12" t="s">
        <v>1671</v>
      </c>
      <c r="S668" s="12" t="s">
        <v>1732</v>
      </c>
      <c r="T668" s="12" t="s">
        <v>1981</v>
      </c>
    </row>
    <row r="669" spans="1:20" x14ac:dyDescent="0.25">
      <c r="A669" s="12" t="s">
        <v>1484</v>
      </c>
      <c r="B669" s="12" t="s">
        <v>721</v>
      </c>
      <c r="C669" s="12" t="s">
        <v>1537</v>
      </c>
      <c r="D669" s="12" t="s">
        <v>4</v>
      </c>
      <c r="E669" s="12" t="s">
        <v>16</v>
      </c>
      <c r="F669" s="12" t="s">
        <v>140</v>
      </c>
      <c r="G669" s="12" t="s">
        <v>393</v>
      </c>
      <c r="H669" s="12" t="s">
        <v>804</v>
      </c>
      <c r="I669" s="12" t="s">
        <v>82</v>
      </c>
      <c r="J669" s="12" t="s">
        <v>332</v>
      </c>
      <c r="K669" s="12" t="s">
        <v>187</v>
      </c>
      <c r="L669" s="12" t="s">
        <v>2860</v>
      </c>
      <c r="M669" s="12" t="s">
        <v>2861</v>
      </c>
      <c r="N669" s="12" t="s">
        <v>2858</v>
      </c>
      <c r="O669" s="12" t="s">
        <v>2862</v>
      </c>
      <c r="P669" s="12" t="s">
        <v>1652</v>
      </c>
      <c r="Q669" s="12" t="s">
        <v>1669</v>
      </c>
      <c r="R669" s="12" t="s">
        <v>1671</v>
      </c>
      <c r="S669" s="12" t="s">
        <v>1732</v>
      </c>
      <c r="T669" s="12" t="s">
        <v>2196</v>
      </c>
    </row>
    <row r="670" spans="1:20" x14ac:dyDescent="0.25">
      <c r="A670" s="12" t="s">
        <v>1484</v>
      </c>
      <c r="B670" s="12" t="s">
        <v>698</v>
      </c>
      <c r="C670" s="12" t="s">
        <v>1538</v>
      </c>
      <c r="D670" s="12" t="s">
        <v>6</v>
      </c>
      <c r="E670" s="12" t="s">
        <v>9</v>
      </c>
      <c r="F670" s="12" t="s">
        <v>140</v>
      </c>
      <c r="G670" s="12" t="s">
        <v>393</v>
      </c>
      <c r="H670" s="12" t="s">
        <v>804</v>
      </c>
      <c r="I670" s="12" t="s">
        <v>102</v>
      </c>
      <c r="J670" s="12" t="s">
        <v>302</v>
      </c>
      <c r="K670" s="12" t="s">
        <v>971</v>
      </c>
      <c r="L670" s="12" t="s">
        <v>2860</v>
      </c>
      <c r="M670" s="12" t="s">
        <v>2861</v>
      </c>
      <c r="N670" s="12" t="s">
        <v>2858</v>
      </c>
      <c r="O670" s="12" t="s">
        <v>2862</v>
      </c>
      <c r="P670" s="12" t="s">
        <v>1652</v>
      </c>
      <c r="Q670" s="12" t="s">
        <v>1662</v>
      </c>
      <c r="R670" s="12" t="s">
        <v>1671</v>
      </c>
      <c r="S670" s="12" t="s">
        <v>1732</v>
      </c>
      <c r="T670" s="12" t="s">
        <v>1991</v>
      </c>
    </row>
    <row r="671" spans="1:20" x14ac:dyDescent="0.25">
      <c r="A671" s="12" t="s">
        <v>1484</v>
      </c>
      <c r="B671" s="12" t="s">
        <v>724</v>
      </c>
      <c r="C671" s="12" t="s">
        <v>1539</v>
      </c>
      <c r="D671" s="12" t="s">
        <v>6</v>
      </c>
      <c r="E671" s="12" t="s">
        <v>14</v>
      </c>
      <c r="F671" s="12" t="s">
        <v>140</v>
      </c>
      <c r="G671" s="12" t="s">
        <v>393</v>
      </c>
      <c r="H671" s="12" t="s">
        <v>804</v>
      </c>
      <c r="I671" s="12" t="s">
        <v>70</v>
      </c>
      <c r="J671" s="12" t="s">
        <v>1540</v>
      </c>
      <c r="K671" s="12" t="s">
        <v>971</v>
      </c>
      <c r="L671" s="12" t="s">
        <v>2860</v>
      </c>
      <c r="M671" s="12" t="s">
        <v>2861</v>
      </c>
      <c r="N671" s="12" t="s">
        <v>2858</v>
      </c>
      <c r="O671" s="12" t="s">
        <v>2862</v>
      </c>
      <c r="P671" s="12" t="s">
        <v>1652</v>
      </c>
      <c r="Q671" s="12" t="s">
        <v>1668</v>
      </c>
      <c r="R671" s="12" t="s">
        <v>1671</v>
      </c>
      <c r="S671" s="12" t="s">
        <v>1732</v>
      </c>
      <c r="T671" s="12" t="s">
        <v>2197</v>
      </c>
    </row>
    <row r="672" spans="1:20" x14ac:dyDescent="0.25">
      <c r="A672" s="12" t="s">
        <v>1484</v>
      </c>
      <c r="B672" s="12" t="s">
        <v>700</v>
      </c>
      <c r="C672" s="12" t="s">
        <v>1541</v>
      </c>
      <c r="D672" s="12" t="s">
        <v>6</v>
      </c>
      <c r="E672" s="12" t="s">
        <v>10</v>
      </c>
      <c r="F672" s="12" t="s">
        <v>140</v>
      </c>
      <c r="G672" s="12" t="s">
        <v>393</v>
      </c>
      <c r="H672" s="12" t="s">
        <v>804</v>
      </c>
      <c r="I672" s="12" t="s">
        <v>70</v>
      </c>
      <c r="J672" s="12" t="s">
        <v>1540</v>
      </c>
      <c r="K672" s="12" t="s">
        <v>971</v>
      </c>
      <c r="L672" s="12" t="s">
        <v>2860</v>
      </c>
      <c r="M672" s="12" t="s">
        <v>2861</v>
      </c>
      <c r="N672" s="12" t="s">
        <v>2858</v>
      </c>
      <c r="O672" s="12" t="s">
        <v>2862</v>
      </c>
      <c r="P672" s="12" t="s">
        <v>1652</v>
      </c>
      <c r="Q672" s="12" t="s">
        <v>1665</v>
      </c>
      <c r="R672" s="12" t="s">
        <v>1671</v>
      </c>
      <c r="S672" s="12" t="s">
        <v>1732</v>
      </c>
      <c r="T672" s="12" t="s">
        <v>2147</v>
      </c>
    </row>
    <row r="673" spans="1:20" x14ac:dyDescent="0.25">
      <c r="A673" s="12" t="s">
        <v>1484</v>
      </c>
      <c r="B673" s="12" t="s">
        <v>749</v>
      </c>
      <c r="C673" s="12" t="s">
        <v>1542</v>
      </c>
      <c r="D673" s="12" t="s">
        <v>5</v>
      </c>
      <c r="E673" s="12" t="s">
        <v>13</v>
      </c>
      <c r="F673" s="12" t="s">
        <v>140</v>
      </c>
      <c r="G673" s="12" t="s">
        <v>393</v>
      </c>
      <c r="H673" s="12" t="s">
        <v>804</v>
      </c>
      <c r="I673" s="12" t="s">
        <v>69</v>
      </c>
      <c r="J673" s="12" t="s">
        <v>302</v>
      </c>
      <c r="K673" s="12" t="s">
        <v>184</v>
      </c>
      <c r="L673" s="12" t="s">
        <v>2860</v>
      </c>
      <c r="M673" s="12" t="s">
        <v>2861</v>
      </c>
      <c r="N673" s="12" t="s">
        <v>2858</v>
      </c>
      <c r="O673" s="12" t="s">
        <v>2862</v>
      </c>
      <c r="P673" s="12" t="s">
        <v>1652</v>
      </c>
      <c r="Q673" s="12" t="s">
        <v>1666</v>
      </c>
      <c r="R673" s="12" t="s">
        <v>1671</v>
      </c>
      <c r="S673" s="12" t="s">
        <v>1732</v>
      </c>
      <c r="T673" s="12" t="s">
        <v>2198</v>
      </c>
    </row>
    <row r="674" spans="1:20" x14ac:dyDescent="0.25">
      <c r="A674" s="12" t="s">
        <v>1484</v>
      </c>
      <c r="B674" s="12" t="s">
        <v>796</v>
      </c>
      <c r="C674" s="12" t="s">
        <v>1543</v>
      </c>
      <c r="D674" s="12" t="s">
        <v>5</v>
      </c>
      <c r="E674" s="12" t="s">
        <v>9</v>
      </c>
      <c r="F674" s="12" t="s">
        <v>140</v>
      </c>
      <c r="G674" s="12" t="s">
        <v>393</v>
      </c>
      <c r="H674" s="12" t="s">
        <v>804</v>
      </c>
      <c r="I674" s="12" t="s">
        <v>133</v>
      </c>
      <c r="J674" s="12" t="s">
        <v>302</v>
      </c>
      <c r="K674" s="12" t="s">
        <v>222</v>
      </c>
      <c r="L674" s="12" t="s">
        <v>2860</v>
      </c>
      <c r="M674" s="12" t="s">
        <v>2861</v>
      </c>
      <c r="N674" s="12" t="s">
        <v>2858</v>
      </c>
      <c r="O674" s="12" t="s">
        <v>2862</v>
      </c>
      <c r="P674" s="12" t="s">
        <v>1652</v>
      </c>
      <c r="Q674" s="12" t="s">
        <v>1662</v>
      </c>
      <c r="R674" s="12" t="s">
        <v>1671</v>
      </c>
      <c r="S674" s="12" t="s">
        <v>1732</v>
      </c>
      <c r="T674" s="12" t="s">
        <v>1995</v>
      </c>
    </row>
    <row r="675" spans="1:20" x14ac:dyDescent="0.25">
      <c r="A675" s="12" t="s">
        <v>1484</v>
      </c>
      <c r="B675" s="12" t="s">
        <v>674</v>
      </c>
      <c r="C675" s="12" t="s">
        <v>1544</v>
      </c>
      <c r="D675" s="12" t="s">
        <v>8</v>
      </c>
      <c r="E675" s="12" t="s">
        <v>9</v>
      </c>
      <c r="F675" s="12" t="s">
        <v>140</v>
      </c>
      <c r="G675" s="12" t="s">
        <v>395</v>
      </c>
      <c r="H675" s="12" t="s">
        <v>804</v>
      </c>
      <c r="I675" s="12" t="s">
        <v>81</v>
      </c>
      <c r="J675" s="12" t="s">
        <v>287</v>
      </c>
      <c r="K675" s="12" t="s">
        <v>1366</v>
      </c>
      <c r="L675" s="12" t="s">
        <v>2860</v>
      </c>
      <c r="M675" s="12" t="s">
        <v>2861</v>
      </c>
      <c r="N675" s="12" t="s">
        <v>2863</v>
      </c>
      <c r="O675" s="12" t="s">
        <v>2864</v>
      </c>
      <c r="P675" s="12" t="s">
        <v>1652</v>
      </c>
      <c r="Q675" s="12" t="s">
        <v>1662</v>
      </c>
      <c r="R675" s="12" t="s">
        <v>1671</v>
      </c>
      <c r="S675" s="12" t="s">
        <v>1732</v>
      </c>
      <c r="T675" s="12" t="s">
        <v>2198</v>
      </c>
    </row>
    <row r="676" spans="1:20" x14ac:dyDescent="0.25">
      <c r="A676" s="12" t="s">
        <v>1484</v>
      </c>
      <c r="B676" s="12" t="s">
        <v>827</v>
      </c>
      <c r="C676" s="12" t="s">
        <v>1545</v>
      </c>
      <c r="D676" s="12" t="s">
        <v>8</v>
      </c>
      <c r="E676" s="12" t="s">
        <v>11</v>
      </c>
      <c r="F676" s="12" t="s">
        <v>140</v>
      </c>
      <c r="G676" s="12" t="s">
        <v>395</v>
      </c>
      <c r="H676" s="12" t="s">
        <v>804</v>
      </c>
      <c r="I676" s="12" t="s">
        <v>137</v>
      </c>
      <c r="J676" s="12" t="s">
        <v>1540</v>
      </c>
      <c r="K676" s="12" t="s">
        <v>39</v>
      </c>
      <c r="L676" s="12" t="s">
        <v>2860</v>
      </c>
      <c r="M676" s="12" t="s">
        <v>2861</v>
      </c>
      <c r="N676" s="12" t="s">
        <v>2863</v>
      </c>
      <c r="O676" s="12" t="s">
        <v>2864</v>
      </c>
      <c r="P676" s="12" t="s">
        <v>1652</v>
      </c>
      <c r="Q676" s="12" t="s">
        <v>1663</v>
      </c>
      <c r="R676" s="12" t="s">
        <v>1671</v>
      </c>
      <c r="S676" s="12" t="s">
        <v>1732</v>
      </c>
      <c r="T676" s="12" t="s">
        <v>1995</v>
      </c>
    </row>
    <row r="677" spans="1:20" x14ac:dyDescent="0.25">
      <c r="A677" s="12" t="s">
        <v>1484</v>
      </c>
      <c r="B677" s="12" t="s">
        <v>676</v>
      </c>
      <c r="C677" s="12" t="s">
        <v>1546</v>
      </c>
      <c r="D677" s="12" t="s">
        <v>8</v>
      </c>
      <c r="E677" s="12" t="s">
        <v>14</v>
      </c>
      <c r="F677" s="12" t="s">
        <v>140</v>
      </c>
      <c r="G677" s="12" t="s">
        <v>794</v>
      </c>
      <c r="H677" s="12" t="s">
        <v>804</v>
      </c>
      <c r="I677" s="12" t="s">
        <v>137</v>
      </c>
      <c r="J677" s="12" t="s">
        <v>1138</v>
      </c>
      <c r="K677" s="12" t="s">
        <v>126</v>
      </c>
      <c r="L677" s="12" t="s">
        <v>2865</v>
      </c>
      <c r="M677" s="12" t="s">
        <v>2847</v>
      </c>
      <c r="N677" s="12" t="s">
        <v>2863</v>
      </c>
      <c r="O677" s="12" t="s">
        <v>2864</v>
      </c>
      <c r="P677" s="12" t="s">
        <v>1652</v>
      </c>
      <c r="Q677" s="12" t="s">
        <v>1668</v>
      </c>
      <c r="R677" s="12" t="s">
        <v>1671</v>
      </c>
      <c r="S677" s="12" t="s">
        <v>1733</v>
      </c>
      <c r="T677" s="12" t="s">
        <v>2199</v>
      </c>
    </row>
    <row r="678" spans="1:20" x14ac:dyDescent="0.25">
      <c r="A678" s="12" t="s">
        <v>1484</v>
      </c>
      <c r="B678" s="12" t="s">
        <v>790</v>
      </c>
      <c r="C678" s="12" t="s">
        <v>1547</v>
      </c>
      <c r="D678" s="12" t="s">
        <v>8</v>
      </c>
      <c r="E678" s="12" t="s">
        <v>13</v>
      </c>
      <c r="F678" s="12" t="s">
        <v>140</v>
      </c>
      <c r="G678" s="12" t="s">
        <v>794</v>
      </c>
      <c r="H678" s="12" t="s">
        <v>804</v>
      </c>
      <c r="I678" s="12" t="s">
        <v>137</v>
      </c>
      <c r="J678" s="12" t="s">
        <v>281</v>
      </c>
      <c r="K678" s="12" t="s">
        <v>175</v>
      </c>
      <c r="L678" s="12" t="s">
        <v>2865</v>
      </c>
      <c r="M678" s="12" t="s">
        <v>2847</v>
      </c>
      <c r="N678" s="12" t="s">
        <v>2863</v>
      </c>
      <c r="O678" s="12" t="s">
        <v>2864</v>
      </c>
      <c r="P678" s="12" t="s">
        <v>1652</v>
      </c>
      <c r="Q678" s="12" t="s">
        <v>1666</v>
      </c>
      <c r="R678" s="12" t="s">
        <v>1671</v>
      </c>
      <c r="S678" s="12" t="s">
        <v>1733</v>
      </c>
      <c r="T678" s="12" t="s">
        <v>2200</v>
      </c>
    </row>
    <row r="679" spans="1:20" x14ac:dyDescent="0.25">
      <c r="A679" s="12" t="s">
        <v>1484</v>
      </c>
      <c r="B679" s="12" t="s">
        <v>795</v>
      </c>
      <c r="C679" s="12" t="s">
        <v>1548</v>
      </c>
      <c r="D679" s="12" t="s">
        <v>5</v>
      </c>
      <c r="E679" s="12" t="s">
        <v>15</v>
      </c>
      <c r="F679" s="12" t="s">
        <v>140</v>
      </c>
      <c r="G679" s="12" t="s">
        <v>395</v>
      </c>
      <c r="H679" s="12" t="s">
        <v>804</v>
      </c>
      <c r="I679" s="12" t="s">
        <v>54</v>
      </c>
      <c r="J679" s="12" t="s">
        <v>304</v>
      </c>
      <c r="K679" s="12" t="s">
        <v>75</v>
      </c>
      <c r="L679" s="12" t="s">
        <v>2865</v>
      </c>
      <c r="M679" s="12" t="s">
        <v>2847</v>
      </c>
      <c r="N679" s="12" t="s">
        <v>2863</v>
      </c>
      <c r="O679" s="12" t="s">
        <v>2864</v>
      </c>
      <c r="P679" s="12" t="s">
        <v>1652</v>
      </c>
      <c r="Q679" s="12" t="s">
        <v>1661</v>
      </c>
      <c r="R679" s="12" t="s">
        <v>1671</v>
      </c>
      <c r="S679" s="12" t="s">
        <v>1733</v>
      </c>
      <c r="T679" s="12" t="s">
        <v>2200</v>
      </c>
    </row>
    <row r="680" spans="1:20" x14ac:dyDescent="0.25">
      <c r="A680" s="12" t="s">
        <v>1484</v>
      </c>
      <c r="B680" s="12" t="s">
        <v>669</v>
      </c>
      <c r="C680" s="12" t="s">
        <v>1549</v>
      </c>
      <c r="D680" s="12" t="s">
        <v>5</v>
      </c>
      <c r="E680" s="12" t="s">
        <v>13</v>
      </c>
      <c r="F680" s="12" t="s">
        <v>140</v>
      </c>
      <c r="G680" s="12" t="s">
        <v>794</v>
      </c>
      <c r="H680" s="12" t="s">
        <v>804</v>
      </c>
      <c r="I680" s="12" t="s">
        <v>149</v>
      </c>
      <c r="J680" s="12" t="s">
        <v>382</v>
      </c>
      <c r="K680" s="12" t="s">
        <v>906</v>
      </c>
      <c r="L680" s="12" t="s">
        <v>2860</v>
      </c>
      <c r="M680" s="12" t="s">
        <v>2861</v>
      </c>
      <c r="N680" s="12" t="s">
        <v>2863</v>
      </c>
      <c r="O680" s="12" t="s">
        <v>2864</v>
      </c>
      <c r="P680" s="12" t="s">
        <v>1652</v>
      </c>
      <c r="Q680" s="12" t="s">
        <v>1666</v>
      </c>
      <c r="R680" s="12" t="s">
        <v>1671</v>
      </c>
      <c r="S680" s="12" t="s">
        <v>1732</v>
      </c>
      <c r="T680" s="12" t="s">
        <v>2201</v>
      </c>
    </row>
    <row r="681" spans="1:20" x14ac:dyDescent="0.25">
      <c r="A681" s="12" t="s">
        <v>1484</v>
      </c>
      <c r="B681" s="12" t="s">
        <v>792</v>
      </c>
      <c r="C681" s="12" t="s">
        <v>1550</v>
      </c>
      <c r="D681" s="12" t="s">
        <v>6</v>
      </c>
      <c r="E681" s="12" t="s">
        <v>9</v>
      </c>
      <c r="F681" s="12" t="s">
        <v>140</v>
      </c>
      <c r="G681" s="12" t="s">
        <v>393</v>
      </c>
      <c r="H681" s="12" t="s">
        <v>804</v>
      </c>
      <c r="I681" s="12" t="s">
        <v>223</v>
      </c>
      <c r="J681" s="12" t="s">
        <v>342</v>
      </c>
      <c r="K681" s="12" t="s">
        <v>61</v>
      </c>
      <c r="L681" s="12" t="s">
        <v>2865</v>
      </c>
      <c r="M681" s="12" t="s">
        <v>2847</v>
      </c>
      <c r="N681" s="12" t="s">
        <v>2866</v>
      </c>
      <c r="O681" s="12" t="s">
        <v>2848</v>
      </c>
      <c r="P681" s="12" t="s">
        <v>1652</v>
      </c>
      <c r="Q681" s="12" t="s">
        <v>1662</v>
      </c>
      <c r="R681" s="12" t="s">
        <v>1671</v>
      </c>
      <c r="S681" s="12" t="s">
        <v>1733</v>
      </c>
      <c r="T681" s="12" t="s">
        <v>2202</v>
      </c>
    </row>
    <row r="682" spans="1:20" x14ac:dyDescent="0.25">
      <c r="A682" s="12" t="s">
        <v>1484</v>
      </c>
      <c r="B682" s="12" t="s">
        <v>771</v>
      </c>
      <c r="C682" s="12" t="s">
        <v>1551</v>
      </c>
      <c r="D682" s="12" t="s">
        <v>6</v>
      </c>
      <c r="E682" s="12" t="s">
        <v>15</v>
      </c>
      <c r="F682" s="12" t="s">
        <v>140</v>
      </c>
      <c r="G682" s="12" t="s">
        <v>395</v>
      </c>
      <c r="H682" s="12" t="s">
        <v>804</v>
      </c>
      <c r="I682" s="12" t="s">
        <v>65</v>
      </c>
      <c r="J682" s="12" t="s">
        <v>1138</v>
      </c>
      <c r="K682" s="12" t="s">
        <v>27</v>
      </c>
      <c r="L682" s="12" t="s">
        <v>2860</v>
      </c>
      <c r="M682" s="12" t="s">
        <v>2861</v>
      </c>
      <c r="N682" s="12" t="s">
        <v>2866</v>
      </c>
      <c r="O682" s="12" t="s">
        <v>2848</v>
      </c>
      <c r="P682" s="12" t="s">
        <v>1652</v>
      </c>
      <c r="Q682" s="12" t="s">
        <v>1661</v>
      </c>
      <c r="R682" s="12" t="s">
        <v>1671</v>
      </c>
      <c r="S682" s="12" t="s">
        <v>1732</v>
      </c>
      <c r="T682" s="12" t="s">
        <v>1834</v>
      </c>
    </row>
    <row r="683" spans="1:20" x14ac:dyDescent="0.25">
      <c r="A683" s="12" t="s">
        <v>1484</v>
      </c>
      <c r="B683" s="12" t="s">
        <v>712</v>
      </c>
      <c r="C683" s="12" t="s">
        <v>1552</v>
      </c>
      <c r="D683" s="12" t="s">
        <v>5</v>
      </c>
      <c r="E683" s="12" t="s">
        <v>13</v>
      </c>
      <c r="F683" s="12" t="s">
        <v>140</v>
      </c>
      <c r="G683" s="12" t="s">
        <v>395</v>
      </c>
      <c r="H683" s="12" t="s">
        <v>804</v>
      </c>
      <c r="I683" s="12" t="s">
        <v>156</v>
      </c>
      <c r="J683" s="12" t="s">
        <v>287</v>
      </c>
      <c r="K683" s="12" t="s">
        <v>92</v>
      </c>
      <c r="L683" s="12" t="s">
        <v>2860</v>
      </c>
      <c r="M683" s="12" t="s">
        <v>2861</v>
      </c>
      <c r="N683" s="12" t="s">
        <v>2866</v>
      </c>
      <c r="O683" s="12" t="s">
        <v>2848</v>
      </c>
      <c r="P683" s="12" t="s">
        <v>1652</v>
      </c>
      <c r="Q683" s="12" t="s">
        <v>1666</v>
      </c>
      <c r="R683" s="12" t="s">
        <v>1671</v>
      </c>
      <c r="S683" s="12" t="s">
        <v>1732</v>
      </c>
      <c r="T683" s="12" t="s">
        <v>1833</v>
      </c>
    </row>
    <row r="684" spans="1:20" x14ac:dyDescent="0.25">
      <c r="A684" s="12" t="s">
        <v>1484</v>
      </c>
      <c r="B684" s="12" t="s">
        <v>747</v>
      </c>
      <c r="C684" s="12" t="s">
        <v>1553</v>
      </c>
      <c r="D684" s="12" t="s">
        <v>5</v>
      </c>
      <c r="E684" s="12" t="s">
        <v>14</v>
      </c>
      <c r="F684" s="12" t="s">
        <v>140</v>
      </c>
      <c r="G684" s="12" t="s">
        <v>393</v>
      </c>
      <c r="H684" s="12" t="s">
        <v>804</v>
      </c>
      <c r="I684" s="12" t="s">
        <v>1153</v>
      </c>
      <c r="J684" s="12" t="s">
        <v>1554</v>
      </c>
      <c r="K684" s="12" t="s">
        <v>42</v>
      </c>
      <c r="L684" s="12" t="s">
        <v>2865</v>
      </c>
      <c r="M684" s="12" t="s">
        <v>2847</v>
      </c>
      <c r="N684" s="12" t="s">
        <v>2866</v>
      </c>
      <c r="O684" s="12" t="s">
        <v>2848</v>
      </c>
      <c r="P684" s="12" t="s">
        <v>1652</v>
      </c>
      <c r="Q684" s="12" t="s">
        <v>1668</v>
      </c>
      <c r="R684" s="12" t="s">
        <v>1671</v>
      </c>
      <c r="S684" s="12" t="s">
        <v>1733</v>
      </c>
      <c r="T684" s="12" t="s">
        <v>1834</v>
      </c>
    </row>
    <row r="685" spans="1:20" x14ac:dyDescent="0.25">
      <c r="A685" s="12" t="s">
        <v>1484</v>
      </c>
      <c r="B685" s="12" t="s">
        <v>748</v>
      </c>
      <c r="C685" s="12" t="s">
        <v>1555</v>
      </c>
      <c r="D685" s="12" t="s">
        <v>4</v>
      </c>
      <c r="E685" s="12" t="s">
        <v>11</v>
      </c>
      <c r="F685" s="12" t="s">
        <v>140</v>
      </c>
      <c r="G685" s="12" t="s">
        <v>393</v>
      </c>
      <c r="H685" s="12" t="s">
        <v>804</v>
      </c>
      <c r="I685" s="12" t="s">
        <v>1556</v>
      </c>
      <c r="J685" s="12" t="s">
        <v>1554</v>
      </c>
      <c r="K685" s="12" t="s">
        <v>43</v>
      </c>
      <c r="L685" s="12" t="s">
        <v>2865</v>
      </c>
      <c r="M685" s="12" t="s">
        <v>2847</v>
      </c>
      <c r="N685" s="12" t="s">
        <v>2866</v>
      </c>
      <c r="O685" s="12" t="s">
        <v>2848</v>
      </c>
      <c r="P685" s="12" t="s">
        <v>1652</v>
      </c>
      <c r="Q685" s="12" t="s">
        <v>1663</v>
      </c>
      <c r="R685" s="12" t="s">
        <v>1671</v>
      </c>
      <c r="S685" s="12" t="s">
        <v>1733</v>
      </c>
      <c r="T685" s="12" t="s">
        <v>2203</v>
      </c>
    </row>
    <row r="686" spans="1:20" x14ac:dyDescent="0.25">
      <c r="A686" s="12" t="s">
        <v>1484</v>
      </c>
      <c r="B686" s="12" t="s">
        <v>805</v>
      </c>
      <c r="C686" s="12" t="s">
        <v>1557</v>
      </c>
      <c r="D686" s="12" t="s">
        <v>8</v>
      </c>
      <c r="E686" s="12" t="s">
        <v>10</v>
      </c>
      <c r="F686" s="12" t="s">
        <v>140</v>
      </c>
      <c r="G686" s="12" t="s">
        <v>393</v>
      </c>
      <c r="H686" s="12" t="s">
        <v>804</v>
      </c>
      <c r="I686" s="12" t="s">
        <v>195</v>
      </c>
      <c r="J686" s="12" t="s">
        <v>1262</v>
      </c>
      <c r="K686" s="12" t="s">
        <v>60</v>
      </c>
      <c r="L686" s="12" t="s">
        <v>2865</v>
      </c>
      <c r="M686" s="12" t="s">
        <v>2847</v>
      </c>
      <c r="N686" s="12" t="s">
        <v>2866</v>
      </c>
      <c r="O686" s="12" t="s">
        <v>2848</v>
      </c>
      <c r="P686" s="12" t="s">
        <v>1652</v>
      </c>
      <c r="Q686" s="12" t="s">
        <v>1665</v>
      </c>
      <c r="R686" s="12" t="s">
        <v>1671</v>
      </c>
      <c r="S686" s="12" t="s">
        <v>1733</v>
      </c>
      <c r="T686" s="12" t="s">
        <v>1834</v>
      </c>
    </row>
    <row r="687" spans="1:20" x14ac:dyDescent="0.25">
      <c r="A687" s="12" t="s">
        <v>1484</v>
      </c>
      <c r="B687" s="12" t="s">
        <v>811</v>
      </c>
      <c r="C687" s="12" t="s">
        <v>1558</v>
      </c>
      <c r="D687" s="12" t="s">
        <v>4</v>
      </c>
      <c r="E687" s="12" t="s">
        <v>12</v>
      </c>
      <c r="F687" s="12" t="s">
        <v>140</v>
      </c>
      <c r="G687" s="12" t="s">
        <v>395</v>
      </c>
      <c r="H687" s="12" t="s">
        <v>804</v>
      </c>
      <c r="I687" s="12" t="s">
        <v>125</v>
      </c>
      <c r="J687" s="12" t="s">
        <v>1559</v>
      </c>
      <c r="K687" s="12" t="s">
        <v>92</v>
      </c>
      <c r="L687" s="12" t="s">
        <v>2860</v>
      </c>
      <c r="M687" s="12" t="s">
        <v>2861</v>
      </c>
      <c r="N687" s="12" t="s">
        <v>2866</v>
      </c>
      <c r="O687" s="12" t="s">
        <v>2848</v>
      </c>
      <c r="P687" s="12" t="s">
        <v>1652</v>
      </c>
      <c r="Q687" s="12" t="s">
        <v>1667</v>
      </c>
      <c r="R687" s="12" t="s">
        <v>1671</v>
      </c>
      <c r="S687" s="12" t="s">
        <v>1732</v>
      </c>
      <c r="T687" s="12" t="s">
        <v>1908</v>
      </c>
    </row>
    <row r="688" spans="1:20" x14ac:dyDescent="0.25">
      <c r="A688" s="12" t="s">
        <v>1484</v>
      </c>
      <c r="B688" s="12" t="s">
        <v>683</v>
      </c>
      <c r="C688" s="12" t="s">
        <v>1560</v>
      </c>
      <c r="D688" s="12" t="s">
        <v>8</v>
      </c>
      <c r="E688" s="12" t="s">
        <v>15</v>
      </c>
      <c r="F688" s="12" t="s">
        <v>140</v>
      </c>
      <c r="G688" s="12" t="s">
        <v>395</v>
      </c>
      <c r="H688" s="12" t="s">
        <v>804</v>
      </c>
      <c r="I688" s="12" t="s">
        <v>54</v>
      </c>
      <c r="J688" s="12" t="s">
        <v>319</v>
      </c>
      <c r="K688" s="12" t="s">
        <v>52</v>
      </c>
      <c r="L688" s="12" t="s">
        <v>2860</v>
      </c>
      <c r="M688" s="12" t="s">
        <v>2861</v>
      </c>
      <c r="N688" s="12" t="s">
        <v>2866</v>
      </c>
      <c r="O688" s="12" t="s">
        <v>2848</v>
      </c>
      <c r="P688" s="12" t="s">
        <v>1652</v>
      </c>
      <c r="Q688" s="12" t="s">
        <v>1661</v>
      </c>
      <c r="R688" s="12" t="s">
        <v>1671</v>
      </c>
      <c r="S688" s="12" t="s">
        <v>1732</v>
      </c>
      <c r="T688" s="12" t="s">
        <v>1827</v>
      </c>
    </row>
    <row r="689" spans="1:20" x14ac:dyDescent="0.25">
      <c r="A689" s="12" t="s">
        <v>1484</v>
      </c>
      <c r="B689" s="12" t="s">
        <v>679</v>
      </c>
      <c r="C689" s="12" t="s">
        <v>1561</v>
      </c>
      <c r="D689" s="12" t="s">
        <v>8</v>
      </c>
      <c r="E689" s="12" t="s">
        <v>11</v>
      </c>
      <c r="F689" s="12" t="s">
        <v>140</v>
      </c>
      <c r="G689" s="12" t="s">
        <v>393</v>
      </c>
      <c r="H689" s="12" t="s">
        <v>804</v>
      </c>
      <c r="I689" s="12" t="s">
        <v>1169</v>
      </c>
      <c r="J689" s="12" t="s">
        <v>355</v>
      </c>
      <c r="K689" s="12" t="s">
        <v>60</v>
      </c>
      <c r="L689" s="12" t="s">
        <v>2865</v>
      </c>
      <c r="M689" s="12" t="s">
        <v>2847</v>
      </c>
      <c r="N689" s="12" t="s">
        <v>2866</v>
      </c>
      <c r="O689" s="12" t="s">
        <v>2848</v>
      </c>
      <c r="P689" s="12" t="s">
        <v>1652</v>
      </c>
      <c r="Q689" s="12" t="s">
        <v>1663</v>
      </c>
      <c r="R689" s="12" t="s">
        <v>1671</v>
      </c>
      <c r="S689" s="12" t="s">
        <v>1733</v>
      </c>
      <c r="T689" s="12" t="s">
        <v>1831</v>
      </c>
    </row>
    <row r="690" spans="1:20" x14ac:dyDescent="0.25">
      <c r="A690" s="12" t="s">
        <v>1484</v>
      </c>
      <c r="B690" s="12" t="s">
        <v>399</v>
      </c>
      <c r="C690" s="12" t="s">
        <v>1562</v>
      </c>
      <c r="D690" s="12" t="s">
        <v>4</v>
      </c>
      <c r="E690" s="12" t="s">
        <v>9</v>
      </c>
      <c r="F690" s="12" t="s">
        <v>141</v>
      </c>
      <c r="G690" s="12" t="s">
        <v>393</v>
      </c>
      <c r="H690" s="12" t="s">
        <v>804</v>
      </c>
      <c r="I690" s="12" t="s">
        <v>1181</v>
      </c>
      <c r="J690" s="12" t="s">
        <v>375</v>
      </c>
      <c r="K690" s="12" t="s">
        <v>60</v>
      </c>
      <c r="L690" s="12" t="s">
        <v>2865</v>
      </c>
      <c r="M690" s="12" t="s">
        <v>2847</v>
      </c>
      <c r="N690" s="12" t="s">
        <v>2866</v>
      </c>
      <c r="O690" s="12" t="s">
        <v>2848</v>
      </c>
      <c r="P690" s="12" t="s">
        <v>1652</v>
      </c>
      <c r="Q690" s="12" t="s">
        <v>1662</v>
      </c>
      <c r="R690" s="12" t="s">
        <v>1671</v>
      </c>
      <c r="S690" s="12" t="s">
        <v>1733</v>
      </c>
      <c r="T690" s="12" t="s">
        <v>1838</v>
      </c>
    </row>
    <row r="691" spans="1:20" x14ac:dyDescent="0.25">
      <c r="A691" s="12" t="s">
        <v>1484</v>
      </c>
      <c r="B691" s="12" t="s">
        <v>804</v>
      </c>
      <c r="C691" s="12" t="s">
        <v>1563</v>
      </c>
      <c r="D691" s="12" t="s">
        <v>4</v>
      </c>
      <c r="E691" s="12" t="s">
        <v>16</v>
      </c>
      <c r="F691" s="12" t="s">
        <v>141</v>
      </c>
      <c r="G691" s="12" t="s">
        <v>393</v>
      </c>
      <c r="H691" s="12" t="s">
        <v>804</v>
      </c>
      <c r="I691" s="12" t="s">
        <v>1129</v>
      </c>
      <c r="J691" s="12" t="s">
        <v>342</v>
      </c>
      <c r="K691" s="12" t="s">
        <v>42</v>
      </c>
      <c r="L691" s="12" t="s">
        <v>2865</v>
      </c>
      <c r="M691" s="12" t="s">
        <v>2847</v>
      </c>
      <c r="N691" s="12" t="s">
        <v>2866</v>
      </c>
      <c r="O691" s="12" t="s">
        <v>2848</v>
      </c>
      <c r="P691" s="12" t="s">
        <v>1652</v>
      </c>
      <c r="Q691" s="12" t="s">
        <v>1669</v>
      </c>
      <c r="R691" s="12" t="s">
        <v>1671</v>
      </c>
      <c r="S691" s="12" t="s">
        <v>1733</v>
      </c>
      <c r="T691" s="12" t="s">
        <v>1833</v>
      </c>
    </row>
    <row r="692" spans="1:20" x14ac:dyDescent="0.25">
      <c r="A692" s="12" t="s">
        <v>1484</v>
      </c>
      <c r="B692" s="12" t="s">
        <v>814</v>
      </c>
      <c r="C692" s="12" t="s">
        <v>1564</v>
      </c>
      <c r="D692" s="12" t="s">
        <v>8</v>
      </c>
      <c r="E692" s="12" t="s">
        <v>13</v>
      </c>
      <c r="F692" s="12" t="s">
        <v>141</v>
      </c>
      <c r="G692" s="12" t="s">
        <v>393</v>
      </c>
      <c r="H692" s="12" t="s">
        <v>804</v>
      </c>
      <c r="I692" s="12" t="s">
        <v>169</v>
      </c>
      <c r="J692" s="12" t="s">
        <v>1517</v>
      </c>
      <c r="K692" s="12" t="s">
        <v>43</v>
      </c>
      <c r="L692" s="12" t="s">
        <v>2865</v>
      </c>
      <c r="M692" s="12" t="s">
        <v>2847</v>
      </c>
      <c r="N692" s="12" t="s">
        <v>2866</v>
      </c>
      <c r="O692" s="12" t="s">
        <v>2848</v>
      </c>
      <c r="P692" s="12" t="s">
        <v>1652</v>
      </c>
      <c r="Q692" s="12" t="s">
        <v>1666</v>
      </c>
      <c r="R692" s="12" t="s">
        <v>1671</v>
      </c>
      <c r="S692" s="12" t="s">
        <v>1733</v>
      </c>
      <c r="T692" s="12" t="s">
        <v>1827</v>
      </c>
    </row>
    <row r="693" spans="1:20" x14ac:dyDescent="0.25">
      <c r="A693" s="12" t="s">
        <v>1484</v>
      </c>
      <c r="B693" s="12" t="s">
        <v>398</v>
      </c>
      <c r="C693" s="12" t="s">
        <v>1565</v>
      </c>
      <c r="D693" s="12" t="s">
        <v>8</v>
      </c>
      <c r="E693" s="12" t="s">
        <v>14</v>
      </c>
      <c r="F693" s="12" t="s">
        <v>141</v>
      </c>
      <c r="G693" s="12" t="s">
        <v>393</v>
      </c>
      <c r="H693" s="12" t="s">
        <v>804</v>
      </c>
      <c r="I693" s="12" t="s">
        <v>136</v>
      </c>
      <c r="J693" s="12" t="s">
        <v>272</v>
      </c>
      <c r="K693" s="12" t="s">
        <v>43</v>
      </c>
      <c r="L693" s="12" t="s">
        <v>2865</v>
      </c>
      <c r="M693" s="12" t="s">
        <v>2847</v>
      </c>
      <c r="N693" s="12" t="s">
        <v>2866</v>
      </c>
      <c r="O693" s="12" t="s">
        <v>2848</v>
      </c>
      <c r="P693" s="12" t="s">
        <v>1652</v>
      </c>
      <c r="Q693" s="12" t="s">
        <v>1668</v>
      </c>
      <c r="R693" s="12" t="s">
        <v>1671</v>
      </c>
      <c r="S693" s="12" t="s">
        <v>1733</v>
      </c>
      <c r="T693" s="12" t="s">
        <v>1830</v>
      </c>
    </row>
    <row r="694" spans="1:20" x14ac:dyDescent="0.25">
      <c r="A694" s="12" t="s">
        <v>1484</v>
      </c>
      <c r="B694" s="12" t="s">
        <v>397</v>
      </c>
      <c r="C694" s="12" t="s">
        <v>1566</v>
      </c>
      <c r="D694" s="12" t="s">
        <v>4</v>
      </c>
      <c r="E694" s="12" t="s">
        <v>15</v>
      </c>
      <c r="F694" s="12" t="s">
        <v>140</v>
      </c>
      <c r="G694" s="12" t="s">
        <v>395</v>
      </c>
      <c r="H694" s="12" t="s">
        <v>804</v>
      </c>
      <c r="I694" s="12" t="s">
        <v>389</v>
      </c>
      <c r="J694" s="12" t="s">
        <v>1567</v>
      </c>
      <c r="K694" s="12" t="s">
        <v>924</v>
      </c>
      <c r="L694" s="12" t="s">
        <v>2860</v>
      </c>
      <c r="M694" s="12" t="s">
        <v>2861</v>
      </c>
      <c r="N694" s="12" t="s">
        <v>2867</v>
      </c>
      <c r="O694" s="12" t="s">
        <v>2821</v>
      </c>
      <c r="P694" s="12" t="s">
        <v>1652</v>
      </c>
      <c r="Q694" s="12" t="s">
        <v>1661</v>
      </c>
      <c r="R694" s="12" t="s">
        <v>1671</v>
      </c>
      <c r="S694" s="12" t="s">
        <v>1732</v>
      </c>
      <c r="T694" s="12" t="s">
        <v>2204</v>
      </c>
    </row>
    <row r="695" spans="1:20" x14ac:dyDescent="0.25">
      <c r="A695" s="12" t="s">
        <v>1484</v>
      </c>
      <c r="B695" s="12" t="s">
        <v>787</v>
      </c>
      <c r="C695" s="12" t="s">
        <v>1568</v>
      </c>
      <c r="D695" s="12" t="s">
        <v>8</v>
      </c>
      <c r="E695" s="12" t="s">
        <v>10</v>
      </c>
      <c r="F695" s="12" t="s">
        <v>140</v>
      </c>
      <c r="G695" s="12" t="s">
        <v>395</v>
      </c>
      <c r="H695" s="12" t="s">
        <v>804</v>
      </c>
      <c r="I695" s="12" t="s">
        <v>22</v>
      </c>
      <c r="J695" s="12" t="s">
        <v>281</v>
      </c>
      <c r="K695" s="12" t="s">
        <v>51</v>
      </c>
      <c r="L695" s="12" t="s">
        <v>2865</v>
      </c>
      <c r="M695" s="12" t="s">
        <v>2847</v>
      </c>
      <c r="N695" s="12" t="s">
        <v>2867</v>
      </c>
      <c r="O695" s="12" t="s">
        <v>2821</v>
      </c>
      <c r="P695" s="12" t="s">
        <v>1652</v>
      </c>
      <c r="Q695" s="12" t="s">
        <v>1665</v>
      </c>
      <c r="R695" s="12" t="s">
        <v>1671</v>
      </c>
      <c r="S695" s="12" t="s">
        <v>1733</v>
      </c>
      <c r="T695" s="12" t="s">
        <v>2205</v>
      </c>
    </row>
    <row r="696" spans="1:20" x14ac:dyDescent="0.25">
      <c r="A696" s="12" t="s">
        <v>1484</v>
      </c>
      <c r="B696" s="12" t="s">
        <v>782</v>
      </c>
      <c r="C696" s="12" t="s">
        <v>1569</v>
      </c>
      <c r="D696" s="12" t="s">
        <v>8</v>
      </c>
      <c r="E696" s="12" t="s">
        <v>13</v>
      </c>
      <c r="F696" s="12" t="s">
        <v>140</v>
      </c>
      <c r="G696" s="12" t="s">
        <v>395</v>
      </c>
      <c r="H696" s="12" t="s">
        <v>804</v>
      </c>
      <c r="I696" s="12" t="s">
        <v>1366</v>
      </c>
      <c r="J696" s="12" t="s">
        <v>1567</v>
      </c>
      <c r="K696" s="12" t="s">
        <v>961</v>
      </c>
      <c r="L696" s="12" t="s">
        <v>2860</v>
      </c>
      <c r="M696" s="12" t="s">
        <v>2861</v>
      </c>
      <c r="N696" s="12" t="s">
        <v>2867</v>
      </c>
      <c r="O696" s="12" t="s">
        <v>2821</v>
      </c>
      <c r="P696" s="12" t="s">
        <v>1652</v>
      </c>
      <c r="Q696" s="12" t="s">
        <v>1666</v>
      </c>
      <c r="R696" s="12" t="s">
        <v>1671</v>
      </c>
      <c r="S696" s="12" t="s">
        <v>1732</v>
      </c>
      <c r="T696" s="12" t="s">
        <v>2206</v>
      </c>
    </row>
    <row r="697" spans="1:20" x14ac:dyDescent="0.25">
      <c r="A697" s="12" t="s">
        <v>1484</v>
      </c>
      <c r="B697" s="12" t="s">
        <v>776</v>
      </c>
      <c r="C697" s="12" t="s">
        <v>1570</v>
      </c>
      <c r="D697" s="12" t="s">
        <v>4</v>
      </c>
      <c r="E697" s="12" t="s">
        <v>9</v>
      </c>
      <c r="F697" s="12" t="s">
        <v>140</v>
      </c>
      <c r="G697" s="12" t="s">
        <v>395</v>
      </c>
      <c r="H697" s="12" t="s">
        <v>804</v>
      </c>
      <c r="I697" s="12" t="s">
        <v>34</v>
      </c>
      <c r="J697" s="12" t="s">
        <v>304</v>
      </c>
      <c r="K697" s="12" t="s">
        <v>1571</v>
      </c>
      <c r="L697" s="12" t="s">
        <v>2865</v>
      </c>
      <c r="M697" s="12" t="s">
        <v>2847</v>
      </c>
      <c r="N697" s="12" t="s">
        <v>2867</v>
      </c>
      <c r="O697" s="12" t="s">
        <v>2821</v>
      </c>
      <c r="P697" s="12" t="s">
        <v>1652</v>
      </c>
      <c r="Q697" s="12" t="s">
        <v>1662</v>
      </c>
      <c r="R697" s="12" t="s">
        <v>1671</v>
      </c>
      <c r="S697" s="12" t="s">
        <v>1733</v>
      </c>
      <c r="T697" s="12" t="s">
        <v>2207</v>
      </c>
    </row>
    <row r="698" spans="1:20" x14ac:dyDescent="0.25">
      <c r="A698" s="12" t="s">
        <v>1484</v>
      </c>
      <c r="B698" s="12" t="s">
        <v>775</v>
      </c>
      <c r="C698" s="12" t="s">
        <v>1572</v>
      </c>
      <c r="D698" s="12" t="s">
        <v>8</v>
      </c>
      <c r="E698" s="12" t="s">
        <v>11</v>
      </c>
      <c r="F698" s="12" t="s">
        <v>140</v>
      </c>
      <c r="G698" s="12" t="s">
        <v>395</v>
      </c>
      <c r="H698" s="12" t="s">
        <v>804</v>
      </c>
      <c r="I698" s="12" t="s">
        <v>37</v>
      </c>
      <c r="J698" s="12" t="s">
        <v>1156</v>
      </c>
      <c r="K698" s="12" t="s">
        <v>120</v>
      </c>
      <c r="L698" s="12" t="s">
        <v>2865</v>
      </c>
      <c r="M698" s="12" t="s">
        <v>2847</v>
      </c>
      <c r="N698" s="12" t="s">
        <v>2867</v>
      </c>
      <c r="O698" s="12" t="s">
        <v>2821</v>
      </c>
      <c r="P698" s="12" t="s">
        <v>1652</v>
      </c>
      <c r="Q698" s="12" t="s">
        <v>1663</v>
      </c>
      <c r="R698" s="12" t="s">
        <v>1671</v>
      </c>
      <c r="S698" s="12" t="s">
        <v>1733</v>
      </c>
      <c r="T698" s="12" t="s">
        <v>2208</v>
      </c>
    </row>
    <row r="699" spans="1:20" x14ac:dyDescent="0.25">
      <c r="A699" s="12" t="s">
        <v>1484</v>
      </c>
      <c r="B699" s="12" t="s">
        <v>774</v>
      </c>
      <c r="C699" s="12" t="s">
        <v>1573</v>
      </c>
      <c r="D699" s="12" t="s">
        <v>8</v>
      </c>
      <c r="E699" s="12" t="s">
        <v>16</v>
      </c>
      <c r="F699" s="12" t="s">
        <v>140</v>
      </c>
      <c r="G699" s="12" t="s">
        <v>395</v>
      </c>
      <c r="H699" s="12" t="s">
        <v>804</v>
      </c>
      <c r="I699" s="12" t="s">
        <v>900</v>
      </c>
      <c r="J699" s="12" t="s">
        <v>364</v>
      </c>
      <c r="K699" s="12" t="s">
        <v>961</v>
      </c>
      <c r="L699" s="12" t="s">
        <v>2860</v>
      </c>
      <c r="M699" s="12" t="s">
        <v>2861</v>
      </c>
      <c r="N699" s="12" t="s">
        <v>2867</v>
      </c>
      <c r="O699" s="12" t="s">
        <v>2821</v>
      </c>
      <c r="P699" s="12" t="s">
        <v>1652</v>
      </c>
      <c r="Q699" s="12" t="s">
        <v>1669</v>
      </c>
      <c r="R699" s="12" t="s">
        <v>1671</v>
      </c>
      <c r="S699" s="12" t="s">
        <v>1732</v>
      </c>
      <c r="T699" s="12" t="s">
        <v>2209</v>
      </c>
    </row>
    <row r="700" spans="1:20" x14ac:dyDescent="0.25">
      <c r="A700" s="12" t="s">
        <v>1484</v>
      </c>
      <c r="B700" s="12" t="s">
        <v>803</v>
      </c>
      <c r="C700" s="12" t="s">
        <v>1574</v>
      </c>
      <c r="D700" s="12" t="s">
        <v>5</v>
      </c>
      <c r="E700" s="12" t="s">
        <v>17</v>
      </c>
      <c r="F700" s="12" t="s">
        <v>140</v>
      </c>
      <c r="G700" s="12" t="s">
        <v>395</v>
      </c>
      <c r="H700" s="12" t="s">
        <v>804</v>
      </c>
      <c r="I700" s="12" t="s">
        <v>87</v>
      </c>
      <c r="J700" s="12" t="s">
        <v>340</v>
      </c>
      <c r="K700" s="12" t="s">
        <v>264</v>
      </c>
      <c r="L700" s="12" t="s">
        <v>2860</v>
      </c>
      <c r="M700" s="12" t="s">
        <v>2861</v>
      </c>
      <c r="N700" s="12" t="s">
        <v>2867</v>
      </c>
      <c r="O700" s="12" t="s">
        <v>2821</v>
      </c>
      <c r="P700" s="12" t="s">
        <v>1652</v>
      </c>
      <c r="Q700" s="12" t="s">
        <v>1664</v>
      </c>
      <c r="R700" s="12" t="s">
        <v>1671</v>
      </c>
      <c r="S700" s="12" t="s">
        <v>1732</v>
      </c>
      <c r="T700" s="12" t="s">
        <v>2171</v>
      </c>
    </row>
    <row r="701" spans="1:20" x14ac:dyDescent="0.25">
      <c r="A701" s="12" t="s">
        <v>1484</v>
      </c>
      <c r="B701" s="12" t="s">
        <v>815</v>
      </c>
      <c r="C701" s="12" t="s">
        <v>1575</v>
      </c>
      <c r="D701" s="12" t="s">
        <v>5</v>
      </c>
      <c r="E701" s="12" t="s">
        <v>14</v>
      </c>
      <c r="F701" s="12" t="s">
        <v>140</v>
      </c>
      <c r="G701" s="12" t="s">
        <v>395</v>
      </c>
      <c r="H701" s="12" t="s">
        <v>804</v>
      </c>
      <c r="I701" s="12" t="s">
        <v>92</v>
      </c>
      <c r="J701" s="12" t="s">
        <v>325</v>
      </c>
      <c r="K701" s="12" t="s">
        <v>130</v>
      </c>
      <c r="L701" s="12" t="s">
        <v>2865</v>
      </c>
      <c r="M701" s="12" t="s">
        <v>2847</v>
      </c>
      <c r="N701" s="12" t="s">
        <v>2867</v>
      </c>
      <c r="O701" s="12" t="s">
        <v>2821</v>
      </c>
      <c r="P701" s="12" t="s">
        <v>1652</v>
      </c>
      <c r="Q701" s="12" t="s">
        <v>1668</v>
      </c>
      <c r="R701" s="12" t="s">
        <v>1671</v>
      </c>
      <c r="S701" s="12" t="s">
        <v>1733</v>
      </c>
      <c r="T701" s="12" t="s">
        <v>2210</v>
      </c>
    </row>
    <row r="702" spans="1:20" x14ac:dyDescent="0.25">
      <c r="A702" s="12" t="s">
        <v>1484</v>
      </c>
      <c r="B702" s="12" t="s">
        <v>777</v>
      </c>
      <c r="C702" s="12" t="s">
        <v>1576</v>
      </c>
      <c r="D702" s="12" t="s">
        <v>8</v>
      </c>
      <c r="E702" s="12" t="s">
        <v>15</v>
      </c>
      <c r="F702" s="12" t="s">
        <v>141</v>
      </c>
      <c r="G702" s="12" t="s">
        <v>794</v>
      </c>
      <c r="H702" s="12" t="s">
        <v>804</v>
      </c>
      <c r="I702" s="12" t="s">
        <v>195</v>
      </c>
      <c r="J702" s="12" t="s">
        <v>974</v>
      </c>
      <c r="K702" s="12" t="s">
        <v>44</v>
      </c>
      <c r="L702" s="12" t="s">
        <v>2865</v>
      </c>
      <c r="M702" s="12" t="s">
        <v>2847</v>
      </c>
      <c r="N702" s="12" t="s">
        <v>2868</v>
      </c>
      <c r="O702" s="12" t="s">
        <v>2869</v>
      </c>
      <c r="P702" s="12" t="s">
        <v>1652</v>
      </c>
      <c r="Q702" s="12" t="s">
        <v>1661</v>
      </c>
      <c r="R702" s="12" t="s">
        <v>1671</v>
      </c>
      <c r="S702" s="12" t="s">
        <v>1733</v>
      </c>
      <c r="T702" s="12" t="s">
        <v>1938</v>
      </c>
    </row>
    <row r="703" spans="1:20" x14ac:dyDescent="0.25">
      <c r="A703" s="12" t="s">
        <v>1484</v>
      </c>
      <c r="B703" s="12" t="s">
        <v>716</v>
      </c>
      <c r="C703" s="12" t="s">
        <v>1577</v>
      </c>
      <c r="D703" s="12" t="s">
        <v>4</v>
      </c>
      <c r="E703" s="12" t="s">
        <v>13</v>
      </c>
      <c r="F703" s="12" t="s">
        <v>141</v>
      </c>
      <c r="G703" s="12" t="s">
        <v>794</v>
      </c>
      <c r="H703" s="12" t="s">
        <v>804</v>
      </c>
      <c r="I703" s="12" t="s">
        <v>20</v>
      </c>
      <c r="J703" s="12" t="s">
        <v>384</v>
      </c>
      <c r="K703" s="12" t="s">
        <v>26</v>
      </c>
      <c r="L703" s="12" t="s">
        <v>2860</v>
      </c>
      <c r="M703" s="12" t="s">
        <v>2861</v>
      </c>
      <c r="N703" s="12" t="s">
        <v>2868</v>
      </c>
      <c r="O703" s="12" t="s">
        <v>2869</v>
      </c>
      <c r="P703" s="12" t="s">
        <v>1652</v>
      </c>
      <c r="Q703" s="12" t="s">
        <v>1666</v>
      </c>
      <c r="R703" s="12" t="s">
        <v>1671</v>
      </c>
      <c r="S703" s="12" t="s">
        <v>1732</v>
      </c>
      <c r="T703" s="12" t="s">
        <v>2211</v>
      </c>
    </row>
    <row r="704" spans="1:20" x14ac:dyDescent="0.25">
      <c r="A704" s="12" t="s">
        <v>1484</v>
      </c>
      <c r="B704" s="12" t="s">
        <v>793</v>
      </c>
      <c r="C704" s="12" t="s">
        <v>1578</v>
      </c>
      <c r="D704" s="12" t="s">
        <v>5</v>
      </c>
      <c r="E704" s="12" t="s">
        <v>15</v>
      </c>
      <c r="F704" s="12" t="s">
        <v>141</v>
      </c>
      <c r="G704" s="12" t="s">
        <v>794</v>
      </c>
      <c r="H704" s="12" t="s">
        <v>804</v>
      </c>
      <c r="I704" s="12" t="s">
        <v>108</v>
      </c>
      <c r="J704" s="12" t="s">
        <v>986</v>
      </c>
      <c r="K704" s="12" t="s">
        <v>263</v>
      </c>
      <c r="L704" s="12" t="s">
        <v>2870</v>
      </c>
      <c r="M704" s="12" t="s">
        <v>2871</v>
      </c>
      <c r="N704" s="12" t="s">
        <v>2872</v>
      </c>
      <c r="O704" s="12" t="s">
        <v>2873</v>
      </c>
      <c r="P704" s="12" t="s">
        <v>1652</v>
      </c>
      <c r="Q704" s="12" t="s">
        <v>1661</v>
      </c>
      <c r="R704" s="12" t="s">
        <v>1671</v>
      </c>
      <c r="S704" s="12" t="s">
        <v>1735</v>
      </c>
      <c r="T704" s="12" t="s">
        <v>2212</v>
      </c>
    </row>
    <row r="705" spans="1:20" x14ac:dyDescent="0.25">
      <c r="A705" s="12" t="s">
        <v>1484</v>
      </c>
      <c r="B705" s="12" t="s">
        <v>642</v>
      </c>
      <c r="C705" s="12" t="s">
        <v>1579</v>
      </c>
      <c r="D705" s="12" t="s">
        <v>8</v>
      </c>
      <c r="E705" s="12" t="s">
        <v>9</v>
      </c>
      <c r="F705" s="12" t="s">
        <v>141</v>
      </c>
      <c r="G705" s="12" t="s">
        <v>794</v>
      </c>
      <c r="H705" s="12" t="s">
        <v>804</v>
      </c>
      <c r="I705" s="12" t="s">
        <v>67</v>
      </c>
      <c r="J705" s="12" t="s">
        <v>383</v>
      </c>
      <c r="K705" s="12" t="s">
        <v>1533</v>
      </c>
      <c r="L705" s="12" t="s">
        <v>2870</v>
      </c>
      <c r="M705" s="12" t="s">
        <v>2871</v>
      </c>
      <c r="N705" s="12" t="s">
        <v>2872</v>
      </c>
      <c r="O705" s="12" t="s">
        <v>2873</v>
      </c>
      <c r="P705" s="12" t="s">
        <v>1652</v>
      </c>
      <c r="Q705" s="12" t="s">
        <v>1662</v>
      </c>
      <c r="R705" s="12" t="s">
        <v>1671</v>
      </c>
      <c r="S705" s="12" t="s">
        <v>1735</v>
      </c>
      <c r="T705" s="12" t="s">
        <v>2213</v>
      </c>
    </row>
    <row r="706" spans="1:20" x14ac:dyDescent="0.25">
      <c r="A706" s="12" t="s">
        <v>1484</v>
      </c>
      <c r="B706" s="12" t="s">
        <v>794</v>
      </c>
      <c r="C706" s="12" t="s">
        <v>1580</v>
      </c>
      <c r="D706" s="12" t="s">
        <v>4</v>
      </c>
      <c r="E706" s="12" t="s">
        <v>11</v>
      </c>
      <c r="F706" s="12" t="s">
        <v>141</v>
      </c>
      <c r="G706" s="12" t="s">
        <v>794</v>
      </c>
      <c r="H706" s="12" t="s">
        <v>804</v>
      </c>
      <c r="I706" s="12" t="s">
        <v>1581</v>
      </c>
      <c r="J706" s="12" t="s">
        <v>351</v>
      </c>
      <c r="K706" s="12" t="s">
        <v>81</v>
      </c>
      <c r="L706" s="12" t="s">
        <v>2870</v>
      </c>
      <c r="M706" s="12" t="s">
        <v>2871</v>
      </c>
      <c r="N706" s="12" t="s">
        <v>2872</v>
      </c>
      <c r="O706" s="12" t="s">
        <v>2873</v>
      </c>
      <c r="P706" s="12" t="s">
        <v>1652</v>
      </c>
      <c r="Q706" s="12" t="s">
        <v>1663</v>
      </c>
      <c r="R706" s="12" t="s">
        <v>1671</v>
      </c>
      <c r="S706" s="12" t="s">
        <v>1735</v>
      </c>
      <c r="T706" s="12" t="s">
        <v>2191</v>
      </c>
    </row>
    <row r="707" spans="1:20" x14ac:dyDescent="0.25">
      <c r="A707" s="12" t="s">
        <v>1484</v>
      </c>
      <c r="B707" s="12" t="s">
        <v>393</v>
      </c>
      <c r="C707" s="12" t="s">
        <v>1582</v>
      </c>
      <c r="D707" s="12" t="s">
        <v>8</v>
      </c>
      <c r="E707" s="12" t="s">
        <v>13</v>
      </c>
      <c r="F707" s="12" t="s">
        <v>141</v>
      </c>
      <c r="G707" s="12" t="s">
        <v>794</v>
      </c>
      <c r="H707" s="12" t="s">
        <v>804</v>
      </c>
      <c r="I707" s="12" t="s">
        <v>1183</v>
      </c>
      <c r="J707" s="12" t="s">
        <v>342</v>
      </c>
      <c r="K707" s="12" t="s">
        <v>103</v>
      </c>
      <c r="L707" s="12" t="s">
        <v>2874</v>
      </c>
      <c r="M707" s="12" t="s">
        <v>2875</v>
      </c>
      <c r="N707" s="12" t="s">
        <v>2872</v>
      </c>
      <c r="O707" s="12" t="s">
        <v>2873</v>
      </c>
      <c r="P707" s="12" t="s">
        <v>1652</v>
      </c>
      <c r="Q707" s="12" t="s">
        <v>1666</v>
      </c>
      <c r="R707" s="12" t="s">
        <v>1671</v>
      </c>
      <c r="S707" s="12" t="s">
        <v>1326</v>
      </c>
      <c r="T707" s="12" t="s">
        <v>2214</v>
      </c>
    </row>
    <row r="708" spans="1:20" x14ac:dyDescent="0.25">
      <c r="A708" s="12" t="s">
        <v>1484</v>
      </c>
      <c r="B708" s="12" t="s">
        <v>395</v>
      </c>
      <c r="C708" s="12" t="s">
        <v>1583</v>
      </c>
      <c r="D708" s="12" t="s">
        <v>5</v>
      </c>
      <c r="E708" s="12" t="s">
        <v>16</v>
      </c>
      <c r="F708" s="12" t="s">
        <v>141</v>
      </c>
      <c r="G708" s="12" t="s">
        <v>794</v>
      </c>
      <c r="H708" s="12" t="s">
        <v>804</v>
      </c>
      <c r="I708" s="12" t="s">
        <v>148</v>
      </c>
      <c r="J708" s="12" t="s">
        <v>313</v>
      </c>
      <c r="K708" s="12" t="s">
        <v>62</v>
      </c>
      <c r="L708" s="12" t="s">
        <v>2874</v>
      </c>
      <c r="M708" s="12" t="s">
        <v>2875</v>
      </c>
      <c r="N708" s="12" t="s">
        <v>2872</v>
      </c>
      <c r="O708" s="12" t="s">
        <v>2873</v>
      </c>
      <c r="P708" s="12" t="s">
        <v>1652</v>
      </c>
      <c r="Q708" s="12" t="s">
        <v>1669</v>
      </c>
      <c r="R708" s="12" t="s">
        <v>1671</v>
      </c>
      <c r="S708" s="12" t="s">
        <v>1326</v>
      </c>
      <c r="T708" s="12" t="s">
        <v>2215</v>
      </c>
    </row>
    <row r="709" spans="1:20" x14ac:dyDescent="0.25">
      <c r="A709" s="12" t="s">
        <v>1484</v>
      </c>
      <c r="B709" s="12" t="s">
        <v>396</v>
      </c>
      <c r="C709" s="12" t="s">
        <v>1584</v>
      </c>
      <c r="D709" s="12" t="s">
        <v>6</v>
      </c>
      <c r="E709" s="12" t="s">
        <v>17</v>
      </c>
      <c r="F709" s="12" t="s">
        <v>141</v>
      </c>
      <c r="G709" s="12" t="s">
        <v>794</v>
      </c>
      <c r="H709" s="12" t="s">
        <v>804</v>
      </c>
      <c r="I709" s="12" t="s">
        <v>232</v>
      </c>
      <c r="J709" s="12" t="s">
        <v>1585</v>
      </c>
      <c r="K709" s="12" t="s">
        <v>103</v>
      </c>
      <c r="L709" s="12" t="s">
        <v>2874</v>
      </c>
      <c r="M709" s="12" t="s">
        <v>2875</v>
      </c>
      <c r="N709" s="12" t="s">
        <v>2872</v>
      </c>
      <c r="O709" s="12" t="s">
        <v>2873</v>
      </c>
      <c r="P709" s="12" t="s">
        <v>1652</v>
      </c>
      <c r="Q709" s="12" t="s">
        <v>1664</v>
      </c>
      <c r="R709" s="12" t="s">
        <v>1671</v>
      </c>
      <c r="S709" s="12" t="s">
        <v>1326</v>
      </c>
      <c r="T709" s="12" t="s">
        <v>2191</v>
      </c>
    </row>
    <row r="710" spans="1:20" x14ac:dyDescent="0.25">
      <c r="A710" s="12" t="s">
        <v>1484</v>
      </c>
      <c r="B710" s="12" t="s">
        <v>394</v>
      </c>
      <c r="C710" s="12" t="s">
        <v>1586</v>
      </c>
      <c r="D710" s="12" t="s">
        <v>4</v>
      </c>
      <c r="E710" s="12" t="s">
        <v>10</v>
      </c>
      <c r="F710" s="12" t="s">
        <v>141</v>
      </c>
      <c r="G710" s="12" t="s">
        <v>794</v>
      </c>
      <c r="H710" s="12" t="s">
        <v>804</v>
      </c>
      <c r="I710" s="12" t="s">
        <v>1193</v>
      </c>
      <c r="J710" s="12" t="s">
        <v>276</v>
      </c>
      <c r="K710" s="12" t="s">
        <v>62</v>
      </c>
      <c r="L710" s="12" t="s">
        <v>2874</v>
      </c>
      <c r="M710" s="12" t="s">
        <v>2875</v>
      </c>
      <c r="N710" s="12" t="s">
        <v>2872</v>
      </c>
      <c r="O710" s="12" t="s">
        <v>2873</v>
      </c>
      <c r="P710" s="12" t="s">
        <v>1652</v>
      </c>
      <c r="Q710" s="12" t="s">
        <v>1665</v>
      </c>
      <c r="R710" s="12" t="s">
        <v>1671</v>
      </c>
      <c r="S710" s="12" t="s">
        <v>1326</v>
      </c>
      <c r="T710" s="12" t="s">
        <v>2216</v>
      </c>
    </row>
    <row r="711" spans="1:20" x14ac:dyDescent="0.25">
      <c r="A711" s="12" t="s">
        <v>1484</v>
      </c>
      <c r="B711" s="12" t="s">
        <v>643</v>
      </c>
      <c r="C711" s="12" t="s">
        <v>1587</v>
      </c>
      <c r="D711" s="12" t="s">
        <v>6</v>
      </c>
      <c r="E711" s="12" t="s">
        <v>12</v>
      </c>
      <c r="F711" s="12" t="s">
        <v>141</v>
      </c>
      <c r="G711" s="12" t="s">
        <v>794</v>
      </c>
      <c r="H711" s="12" t="s">
        <v>804</v>
      </c>
      <c r="I711" s="12" t="s">
        <v>1522</v>
      </c>
      <c r="J711" s="12" t="s">
        <v>281</v>
      </c>
      <c r="K711" s="12" t="s">
        <v>1536</v>
      </c>
      <c r="L711" s="12" t="s">
        <v>2870</v>
      </c>
      <c r="M711" s="12" t="s">
        <v>2871</v>
      </c>
      <c r="N711" s="12" t="s">
        <v>2872</v>
      </c>
      <c r="O711" s="12" t="s">
        <v>2873</v>
      </c>
      <c r="P711" s="12" t="s">
        <v>1652</v>
      </c>
      <c r="Q711" s="12" t="s">
        <v>1667</v>
      </c>
      <c r="R711" s="12" t="s">
        <v>1671</v>
      </c>
      <c r="S711" s="12" t="s">
        <v>1735</v>
      </c>
      <c r="T711" s="12" t="s">
        <v>1859</v>
      </c>
    </row>
    <row r="712" spans="1:20" x14ac:dyDescent="0.25">
      <c r="A712" s="12" t="s">
        <v>1484</v>
      </c>
      <c r="B712" s="12" t="s">
        <v>696</v>
      </c>
      <c r="C712" s="12" t="s">
        <v>1588</v>
      </c>
      <c r="D712" s="12" t="s">
        <v>8</v>
      </c>
      <c r="E712" s="12" t="s">
        <v>10</v>
      </c>
      <c r="F712" s="12" t="s">
        <v>1589</v>
      </c>
      <c r="G712" s="12" t="s">
        <v>393</v>
      </c>
      <c r="H712" s="12" t="s">
        <v>804</v>
      </c>
      <c r="I712" s="12" t="s">
        <v>924</v>
      </c>
      <c r="J712" s="12" t="s">
        <v>1590</v>
      </c>
      <c r="K712" s="12" t="s">
        <v>71</v>
      </c>
      <c r="L712" s="12" t="s">
        <v>2860</v>
      </c>
      <c r="M712" s="12" t="s">
        <v>2861</v>
      </c>
      <c r="N712" s="12" t="s">
        <v>2876</v>
      </c>
      <c r="O712" s="12" t="s">
        <v>2877</v>
      </c>
      <c r="P712" s="12" t="s">
        <v>1652</v>
      </c>
      <c r="Q712" s="12" t="s">
        <v>1665</v>
      </c>
      <c r="R712" s="12" t="s">
        <v>1671</v>
      </c>
      <c r="S712" s="12" t="s">
        <v>1732</v>
      </c>
      <c r="T712" s="12" t="s">
        <v>2217</v>
      </c>
    </row>
    <row r="713" spans="1:20" x14ac:dyDescent="0.25">
      <c r="A713" s="12" t="s">
        <v>1484</v>
      </c>
      <c r="B713" s="12" t="s">
        <v>750</v>
      </c>
      <c r="C713" s="12" t="s">
        <v>1591</v>
      </c>
      <c r="D713" s="12" t="s">
        <v>5</v>
      </c>
      <c r="E713" s="12" t="s">
        <v>15</v>
      </c>
      <c r="F713" s="12" t="s">
        <v>1592</v>
      </c>
      <c r="G713" s="12" t="s">
        <v>393</v>
      </c>
      <c r="H713" s="12" t="s">
        <v>804</v>
      </c>
      <c r="I713" s="12" t="s">
        <v>92</v>
      </c>
      <c r="J713" s="12" t="s">
        <v>914</v>
      </c>
      <c r="K713" s="12" t="s">
        <v>131</v>
      </c>
      <c r="L713" s="12" t="s">
        <v>2865</v>
      </c>
      <c r="M713" s="12" t="s">
        <v>2847</v>
      </c>
      <c r="N713" s="12" t="s">
        <v>2876</v>
      </c>
      <c r="O713" s="12" t="s">
        <v>2877</v>
      </c>
      <c r="P713" s="12" t="s">
        <v>1652</v>
      </c>
      <c r="Q713" s="12" t="s">
        <v>1661</v>
      </c>
      <c r="R713" s="12" t="s">
        <v>1671</v>
      </c>
      <c r="S713" s="12" t="s">
        <v>1733</v>
      </c>
      <c r="T713" s="12" t="s">
        <v>1973</v>
      </c>
    </row>
    <row r="714" spans="1:20" x14ac:dyDescent="0.25">
      <c r="A714" s="12" t="s">
        <v>1484</v>
      </c>
      <c r="B714" s="12" t="s">
        <v>653</v>
      </c>
      <c r="C714" s="12" t="s">
        <v>1593</v>
      </c>
      <c r="D714" s="12" t="s">
        <v>4</v>
      </c>
      <c r="E714" s="12" t="s">
        <v>13</v>
      </c>
      <c r="F714" s="12" t="s">
        <v>141</v>
      </c>
      <c r="G714" s="12" t="s">
        <v>393</v>
      </c>
      <c r="H714" s="12" t="s">
        <v>804</v>
      </c>
      <c r="I714" s="12" t="s">
        <v>1594</v>
      </c>
      <c r="J714" s="12" t="s">
        <v>353</v>
      </c>
      <c r="K714" s="12" t="s">
        <v>1274</v>
      </c>
      <c r="L714" s="12" t="s">
        <v>2874</v>
      </c>
      <c r="M714" s="12" t="s">
        <v>2875</v>
      </c>
      <c r="N714" s="12" t="s">
        <v>2876</v>
      </c>
      <c r="O714" s="12" t="s">
        <v>2877</v>
      </c>
      <c r="P714" s="12" t="s">
        <v>1652</v>
      </c>
      <c r="Q714" s="12" t="s">
        <v>1666</v>
      </c>
      <c r="R714" s="12" t="s">
        <v>1671</v>
      </c>
      <c r="S714" s="12" t="s">
        <v>1326</v>
      </c>
      <c r="T714" s="12" t="s">
        <v>2218</v>
      </c>
    </row>
    <row r="715" spans="1:20" x14ac:dyDescent="0.25">
      <c r="A715" s="12" t="s">
        <v>1484</v>
      </c>
      <c r="B715" s="12" t="s">
        <v>742</v>
      </c>
      <c r="C715" s="12" t="s">
        <v>1595</v>
      </c>
      <c r="D715" s="12" t="s">
        <v>5</v>
      </c>
      <c r="E715" s="12" t="s">
        <v>17</v>
      </c>
      <c r="F715" s="12" t="s">
        <v>141</v>
      </c>
      <c r="G715" s="12" t="s">
        <v>393</v>
      </c>
      <c r="H715" s="12" t="s">
        <v>804</v>
      </c>
      <c r="I715" s="12" t="s">
        <v>1596</v>
      </c>
      <c r="J715" s="12" t="s">
        <v>359</v>
      </c>
      <c r="K715" s="12" t="s">
        <v>48</v>
      </c>
      <c r="L715" s="12" t="s">
        <v>2874</v>
      </c>
      <c r="M715" s="12" t="s">
        <v>2875</v>
      </c>
      <c r="N715" s="12" t="s">
        <v>2876</v>
      </c>
      <c r="O715" s="12" t="s">
        <v>2877</v>
      </c>
      <c r="P715" s="12" t="s">
        <v>1652</v>
      </c>
      <c r="Q715" s="12" t="s">
        <v>1664</v>
      </c>
      <c r="R715" s="12" t="s">
        <v>1671</v>
      </c>
      <c r="S715" s="12" t="s">
        <v>1326</v>
      </c>
      <c r="T715" s="12" t="s">
        <v>2219</v>
      </c>
    </row>
    <row r="716" spans="1:20" x14ac:dyDescent="0.25">
      <c r="A716" s="12" t="s">
        <v>1484</v>
      </c>
      <c r="B716" s="12" t="s">
        <v>825</v>
      </c>
      <c r="C716" s="12" t="s">
        <v>1597</v>
      </c>
      <c r="D716" s="12" t="s">
        <v>6</v>
      </c>
      <c r="E716" s="12" t="s">
        <v>15</v>
      </c>
      <c r="F716" s="12" t="s">
        <v>141</v>
      </c>
      <c r="G716" s="12" t="s">
        <v>393</v>
      </c>
      <c r="H716" s="12" t="s">
        <v>804</v>
      </c>
      <c r="I716" s="12" t="s">
        <v>147</v>
      </c>
      <c r="J716" s="12" t="s">
        <v>1019</v>
      </c>
      <c r="K716" s="12" t="s">
        <v>1598</v>
      </c>
      <c r="L716" s="12" t="s">
        <v>2874</v>
      </c>
      <c r="M716" s="12" t="s">
        <v>2875</v>
      </c>
      <c r="N716" s="12" t="s">
        <v>2876</v>
      </c>
      <c r="O716" s="12" t="s">
        <v>2877</v>
      </c>
      <c r="P716" s="12" t="s">
        <v>1652</v>
      </c>
      <c r="Q716" s="12" t="s">
        <v>1661</v>
      </c>
      <c r="R716" s="12" t="s">
        <v>1671</v>
      </c>
      <c r="S716" s="12" t="s">
        <v>1326</v>
      </c>
      <c r="T716" s="12" t="s">
        <v>2220</v>
      </c>
    </row>
    <row r="717" spans="1:20" x14ac:dyDescent="0.25">
      <c r="A717" s="12" t="s">
        <v>1484</v>
      </c>
      <c r="B717" s="12" t="s">
        <v>726</v>
      </c>
      <c r="C717" s="12" t="s">
        <v>1599</v>
      </c>
      <c r="D717" s="12" t="s">
        <v>4</v>
      </c>
      <c r="E717" s="12" t="s">
        <v>9</v>
      </c>
      <c r="F717" s="12" t="s">
        <v>141</v>
      </c>
      <c r="G717" s="12" t="s">
        <v>393</v>
      </c>
      <c r="H717" s="12" t="s">
        <v>804</v>
      </c>
      <c r="I717" s="12" t="s">
        <v>151</v>
      </c>
      <c r="J717" s="12" t="s">
        <v>287</v>
      </c>
      <c r="K717" s="12" t="s">
        <v>22</v>
      </c>
      <c r="L717" s="12" t="s">
        <v>2870</v>
      </c>
      <c r="M717" s="12" t="s">
        <v>2871</v>
      </c>
      <c r="N717" s="12" t="s">
        <v>2876</v>
      </c>
      <c r="O717" s="12" t="s">
        <v>2877</v>
      </c>
      <c r="P717" s="12" t="s">
        <v>1652</v>
      </c>
      <c r="Q717" s="12" t="s">
        <v>1662</v>
      </c>
      <c r="R717" s="12" t="s">
        <v>1671</v>
      </c>
      <c r="S717" s="12" t="s">
        <v>1735</v>
      </c>
      <c r="T717" s="12" t="s">
        <v>2221</v>
      </c>
    </row>
    <row r="718" spans="1:20" x14ac:dyDescent="0.25">
      <c r="A718" s="12" t="s">
        <v>1484</v>
      </c>
      <c r="B718" s="12" t="s">
        <v>645</v>
      </c>
      <c r="C718" s="12" t="s">
        <v>1600</v>
      </c>
      <c r="D718" s="12" t="s">
        <v>8</v>
      </c>
      <c r="E718" s="12" t="s">
        <v>11</v>
      </c>
      <c r="F718" s="12" t="s">
        <v>141</v>
      </c>
      <c r="G718" s="12" t="s">
        <v>393</v>
      </c>
      <c r="H718" s="12" t="s">
        <v>804</v>
      </c>
      <c r="I718" s="12" t="s">
        <v>1203</v>
      </c>
      <c r="J718" s="12" t="s">
        <v>281</v>
      </c>
      <c r="K718" s="12" t="s">
        <v>22</v>
      </c>
      <c r="L718" s="12" t="s">
        <v>2870</v>
      </c>
      <c r="M718" s="12" t="s">
        <v>2871</v>
      </c>
      <c r="N718" s="12" t="s">
        <v>2876</v>
      </c>
      <c r="O718" s="12" t="s">
        <v>2877</v>
      </c>
      <c r="P718" s="12" t="s">
        <v>1652</v>
      </c>
      <c r="Q718" s="12" t="s">
        <v>1663</v>
      </c>
      <c r="R718" s="12" t="s">
        <v>1671</v>
      </c>
      <c r="S718" s="12" t="s">
        <v>1735</v>
      </c>
      <c r="T718" s="12" t="s">
        <v>2221</v>
      </c>
    </row>
    <row r="719" spans="1:20" x14ac:dyDescent="0.25">
      <c r="A719" s="12" t="s">
        <v>1484</v>
      </c>
      <c r="B719" s="12" t="s">
        <v>800</v>
      </c>
      <c r="C719" s="12" t="s">
        <v>1601</v>
      </c>
      <c r="D719" s="12" t="s">
        <v>5</v>
      </c>
      <c r="E719" s="12" t="s">
        <v>16</v>
      </c>
      <c r="F719" s="12" t="s">
        <v>141</v>
      </c>
      <c r="G719" s="12" t="s">
        <v>393</v>
      </c>
      <c r="H719" s="12" t="s">
        <v>804</v>
      </c>
      <c r="I719" s="12" t="s">
        <v>350</v>
      </c>
      <c r="J719" s="12" t="s">
        <v>287</v>
      </c>
      <c r="K719" s="12" t="s">
        <v>21</v>
      </c>
      <c r="L719" s="12" t="s">
        <v>2870</v>
      </c>
      <c r="M719" s="12" t="s">
        <v>2871</v>
      </c>
      <c r="N719" s="12" t="s">
        <v>2876</v>
      </c>
      <c r="O719" s="12" t="s">
        <v>2877</v>
      </c>
      <c r="P719" s="12" t="s">
        <v>1652</v>
      </c>
      <c r="Q719" s="12" t="s">
        <v>1669</v>
      </c>
      <c r="R719" s="12" t="s">
        <v>1671</v>
      </c>
      <c r="S719" s="12" t="s">
        <v>1735</v>
      </c>
      <c r="T719" s="12" t="s">
        <v>1851</v>
      </c>
    </row>
    <row r="720" spans="1:20" x14ac:dyDescent="0.25">
      <c r="A720" s="12" t="s">
        <v>1484</v>
      </c>
      <c r="B720" s="12" t="s">
        <v>773</v>
      </c>
      <c r="C720" s="12" t="s">
        <v>1602</v>
      </c>
      <c r="D720" s="12" t="s">
        <v>8</v>
      </c>
      <c r="E720" s="12" t="s">
        <v>10</v>
      </c>
      <c r="F720" s="12" t="s">
        <v>141</v>
      </c>
      <c r="G720" s="12" t="s">
        <v>393</v>
      </c>
      <c r="H720" s="12" t="s">
        <v>804</v>
      </c>
      <c r="I720" s="12" t="s">
        <v>1203</v>
      </c>
      <c r="J720" s="12" t="s">
        <v>281</v>
      </c>
      <c r="K720" s="12" t="s">
        <v>22</v>
      </c>
      <c r="L720" s="12" t="s">
        <v>2870</v>
      </c>
      <c r="M720" s="12" t="s">
        <v>2871</v>
      </c>
      <c r="N720" s="12" t="s">
        <v>2876</v>
      </c>
      <c r="O720" s="12" t="s">
        <v>2877</v>
      </c>
      <c r="P720" s="12" t="s">
        <v>1652</v>
      </c>
      <c r="Q720" s="12" t="s">
        <v>1665</v>
      </c>
      <c r="R720" s="12" t="s">
        <v>1671</v>
      </c>
      <c r="S720" s="12" t="s">
        <v>1735</v>
      </c>
      <c r="T720" s="12" t="s">
        <v>2222</v>
      </c>
    </row>
    <row r="721" spans="1:20" x14ac:dyDescent="0.25">
      <c r="A721" s="12" t="s">
        <v>1484</v>
      </c>
      <c r="B721" s="12" t="s">
        <v>784</v>
      </c>
      <c r="C721" s="12" t="s">
        <v>1603</v>
      </c>
      <c r="D721" s="12" t="s">
        <v>6</v>
      </c>
      <c r="E721" s="12" t="s">
        <v>13</v>
      </c>
      <c r="F721" s="12" t="s">
        <v>141</v>
      </c>
      <c r="G721" s="12" t="s">
        <v>393</v>
      </c>
      <c r="H721" s="12" t="s">
        <v>804</v>
      </c>
      <c r="I721" s="12" t="s">
        <v>1604</v>
      </c>
      <c r="J721" s="12" t="s">
        <v>1138</v>
      </c>
      <c r="K721" s="12" t="s">
        <v>44</v>
      </c>
      <c r="L721" s="12" t="s">
        <v>2870</v>
      </c>
      <c r="M721" s="12" t="s">
        <v>2871</v>
      </c>
      <c r="N721" s="12" t="s">
        <v>2876</v>
      </c>
      <c r="O721" s="12" t="s">
        <v>2877</v>
      </c>
      <c r="P721" s="12" t="s">
        <v>1652</v>
      </c>
      <c r="Q721" s="12" t="s">
        <v>1666</v>
      </c>
      <c r="R721" s="12" t="s">
        <v>1671</v>
      </c>
      <c r="S721" s="12" t="s">
        <v>1735</v>
      </c>
      <c r="T721" s="12" t="s">
        <v>2144</v>
      </c>
    </row>
    <row r="722" spans="1:20" x14ac:dyDescent="0.25">
      <c r="A722" s="12" t="s">
        <v>1484</v>
      </c>
      <c r="B722" s="12" t="s">
        <v>789</v>
      </c>
      <c r="C722" s="12" t="s">
        <v>1605</v>
      </c>
      <c r="D722" s="12" t="s">
        <v>4</v>
      </c>
      <c r="E722" s="12" t="s">
        <v>15</v>
      </c>
      <c r="F722" s="12" t="s">
        <v>141</v>
      </c>
      <c r="G722" s="12" t="s">
        <v>393</v>
      </c>
      <c r="H722" s="12" t="s">
        <v>814</v>
      </c>
      <c r="I722" s="12" t="s">
        <v>65</v>
      </c>
      <c r="J722" s="12" t="s">
        <v>278</v>
      </c>
      <c r="K722" s="12" t="s">
        <v>41</v>
      </c>
      <c r="L722" s="12" t="s">
        <v>2870</v>
      </c>
      <c r="M722" s="12" t="s">
        <v>2871</v>
      </c>
      <c r="N722" s="12" t="s">
        <v>2878</v>
      </c>
      <c r="O722" s="12" t="s">
        <v>2879</v>
      </c>
      <c r="P722" s="12" t="s">
        <v>1652</v>
      </c>
      <c r="Q722" s="12" t="s">
        <v>1661</v>
      </c>
      <c r="R722" s="12" t="s">
        <v>1671</v>
      </c>
      <c r="S722" s="12" t="s">
        <v>1735</v>
      </c>
      <c r="T722" s="12" t="s">
        <v>2223</v>
      </c>
    </row>
    <row r="723" spans="1:20" x14ac:dyDescent="0.25">
      <c r="A723" s="12" t="s">
        <v>1484</v>
      </c>
      <c r="B723" s="12" t="s">
        <v>646</v>
      </c>
      <c r="C723" s="12" t="s">
        <v>1606</v>
      </c>
      <c r="D723" s="12" t="s">
        <v>8</v>
      </c>
      <c r="E723" s="12" t="s">
        <v>11</v>
      </c>
      <c r="F723" s="12" t="s">
        <v>141</v>
      </c>
      <c r="G723" s="12" t="s">
        <v>395</v>
      </c>
      <c r="H723" s="12" t="s">
        <v>814</v>
      </c>
      <c r="I723" s="12" t="s">
        <v>1183</v>
      </c>
      <c r="J723" s="12" t="s">
        <v>351</v>
      </c>
      <c r="K723" s="12" t="s">
        <v>49</v>
      </c>
      <c r="L723" s="12" t="s">
        <v>2870</v>
      </c>
      <c r="M723" s="12" t="s">
        <v>2871</v>
      </c>
      <c r="N723" s="12" t="s">
        <v>2878</v>
      </c>
      <c r="O723" s="12" t="s">
        <v>2879</v>
      </c>
      <c r="P723" s="12" t="s">
        <v>1652</v>
      </c>
      <c r="Q723" s="12" t="s">
        <v>1663</v>
      </c>
      <c r="R723" s="12" t="s">
        <v>1671</v>
      </c>
      <c r="S723" s="12" t="s">
        <v>1735</v>
      </c>
      <c r="T723" s="12" t="s">
        <v>2217</v>
      </c>
    </row>
    <row r="724" spans="1:20" x14ac:dyDescent="0.25">
      <c r="A724" s="12" t="s">
        <v>1484</v>
      </c>
      <c r="B724" s="12" t="s">
        <v>682</v>
      </c>
      <c r="C724" s="12" t="s">
        <v>1607</v>
      </c>
      <c r="D724" s="12" t="s">
        <v>4</v>
      </c>
      <c r="E724" s="12" t="s">
        <v>16</v>
      </c>
      <c r="F724" s="12" t="s">
        <v>141</v>
      </c>
      <c r="G724" s="12" t="s">
        <v>395</v>
      </c>
      <c r="H724" s="12" t="s">
        <v>814</v>
      </c>
      <c r="I724" s="12" t="s">
        <v>170</v>
      </c>
      <c r="J724" s="12" t="s">
        <v>281</v>
      </c>
      <c r="K724" s="12" t="s">
        <v>106</v>
      </c>
      <c r="L724" s="12" t="s">
        <v>2870</v>
      </c>
      <c r="M724" s="12" t="s">
        <v>2871</v>
      </c>
      <c r="N724" s="12" t="s">
        <v>2878</v>
      </c>
      <c r="O724" s="12" t="s">
        <v>2879</v>
      </c>
      <c r="P724" s="12" t="s">
        <v>1652</v>
      </c>
      <c r="Q724" s="12" t="s">
        <v>1669</v>
      </c>
      <c r="R724" s="12" t="s">
        <v>1671</v>
      </c>
      <c r="S724" s="12" t="s">
        <v>1735</v>
      </c>
      <c r="T724" s="12" t="s">
        <v>1850</v>
      </c>
    </row>
    <row r="725" spans="1:20" x14ac:dyDescent="0.25">
      <c r="A725" s="12" t="s">
        <v>1484</v>
      </c>
      <c r="B725" s="12" t="s">
        <v>671</v>
      </c>
      <c r="C725" s="12" t="s">
        <v>1608</v>
      </c>
      <c r="D725" s="12" t="s">
        <v>5</v>
      </c>
      <c r="E725" s="12" t="s">
        <v>9</v>
      </c>
      <c r="F725" s="12" t="s">
        <v>141</v>
      </c>
      <c r="G725" s="12" t="s">
        <v>393</v>
      </c>
      <c r="H725" s="12" t="s">
        <v>814</v>
      </c>
      <c r="I725" s="12" t="s">
        <v>266</v>
      </c>
      <c r="J725" s="12" t="s">
        <v>1609</v>
      </c>
      <c r="K725" s="12" t="s">
        <v>42</v>
      </c>
      <c r="L725" s="12" t="s">
        <v>2870</v>
      </c>
      <c r="M725" s="12" t="s">
        <v>2871</v>
      </c>
      <c r="N725" s="12" t="s">
        <v>2878</v>
      </c>
      <c r="O725" s="12" t="s">
        <v>2879</v>
      </c>
      <c r="P725" s="12" t="s">
        <v>1652</v>
      </c>
      <c r="Q725" s="12" t="s">
        <v>1662</v>
      </c>
      <c r="R725" s="12" t="s">
        <v>1671</v>
      </c>
      <c r="S725" s="12" t="s">
        <v>1735</v>
      </c>
      <c r="T725" s="12" t="s">
        <v>2221</v>
      </c>
    </row>
    <row r="726" spans="1:20" x14ac:dyDescent="0.25">
      <c r="A726" s="12" t="s">
        <v>1484</v>
      </c>
      <c r="B726" s="12" t="s">
        <v>746</v>
      </c>
      <c r="C726" s="12" t="s">
        <v>1610</v>
      </c>
      <c r="D726" s="12" t="s">
        <v>8</v>
      </c>
      <c r="E726" s="12" t="s">
        <v>13</v>
      </c>
      <c r="F726" s="12" t="s">
        <v>141</v>
      </c>
      <c r="G726" s="12" t="s">
        <v>393</v>
      </c>
      <c r="H726" s="12" t="s">
        <v>814</v>
      </c>
      <c r="I726" s="12" t="s">
        <v>136</v>
      </c>
      <c r="J726" s="12" t="s">
        <v>1094</v>
      </c>
      <c r="K726" s="12" t="s">
        <v>60</v>
      </c>
      <c r="L726" s="12" t="s">
        <v>2870</v>
      </c>
      <c r="M726" s="12" t="s">
        <v>2871</v>
      </c>
      <c r="N726" s="12" t="s">
        <v>2878</v>
      </c>
      <c r="O726" s="12" t="s">
        <v>2879</v>
      </c>
      <c r="P726" s="12" t="s">
        <v>1652</v>
      </c>
      <c r="Q726" s="12" t="s">
        <v>1666</v>
      </c>
      <c r="R726" s="12" t="s">
        <v>1671</v>
      </c>
      <c r="S726" s="12" t="s">
        <v>1735</v>
      </c>
      <c r="T726" s="12" t="s">
        <v>1859</v>
      </c>
    </row>
    <row r="727" spans="1:20" x14ac:dyDescent="0.25">
      <c r="A727" s="12" t="s">
        <v>1484</v>
      </c>
      <c r="B727" s="12" t="s">
        <v>813</v>
      </c>
      <c r="C727" s="12" t="s">
        <v>1611</v>
      </c>
      <c r="D727" s="12" t="s">
        <v>5</v>
      </c>
      <c r="E727" s="12" t="s">
        <v>10</v>
      </c>
      <c r="F727" s="12" t="s">
        <v>141</v>
      </c>
      <c r="G727" s="12" t="s">
        <v>395</v>
      </c>
      <c r="H727" s="12" t="s">
        <v>814</v>
      </c>
      <c r="I727" s="12" t="s">
        <v>1112</v>
      </c>
      <c r="J727" s="12" t="s">
        <v>281</v>
      </c>
      <c r="K727" s="12" t="s">
        <v>85</v>
      </c>
      <c r="L727" s="12" t="s">
        <v>2870</v>
      </c>
      <c r="M727" s="12" t="s">
        <v>2871</v>
      </c>
      <c r="N727" s="12" t="s">
        <v>2878</v>
      </c>
      <c r="O727" s="12" t="s">
        <v>2879</v>
      </c>
      <c r="P727" s="12" t="s">
        <v>1652</v>
      </c>
      <c r="Q727" s="12" t="s">
        <v>1665</v>
      </c>
      <c r="R727" s="12" t="s">
        <v>1671</v>
      </c>
      <c r="S727" s="12" t="s">
        <v>1735</v>
      </c>
      <c r="T727" s="12" t="s">
        <v>1851</v>
      </c>
    </row>
    <row r="728" spans="1:20" x14ac:dyDescent="0.25">
      <c r="A728" s="12" t="s">
        <v>1484</v>
      </c>
      <c r="B728" s="12" t="s">
        <v>659</v>
      </c>
      <c r="C728" s="12" t="s">
        <v>1612</v>
      </c>
      <c r="D728" s="12" t="s">
        <v>8</v>
      </c>
      <c r="E728" s="12" t="s">
        <v>17</v>
      </c>
      <c r="F728" s="12" t="s">
        <v>1613</v>
      </c>
      <c r="G728" s="12" t="s">
        <v>794</v>
      </c>
      <c r="H728" s="12" t="s">
        <v>814</v>
      </c>
      <c r="I728" s="12" t="s">
        <v>62</v>
      </c>
      <c r="J728" s="12" t="s">
        <v>383</v>
      </c>
      <c r="K728" s="12" t="s">
        <v>80</v>
      </c>
      <c r="L728" s="12" t="s">
        <v>2870</v>
      </c>
      <c r="M728" s="12" t="s">
        <v>2871</v>
      </c>
      <c r="N728" s="12" t="s">
        <v>2878</v>
      </c>
      <c r="O728" s="12" t="s">
        <v>2879</v>
      </c>
      <c r="P728" s="12" t="s">
        <v>1652</v>
      </c>
      <c r="Q728" s="12" t="s">
        <v>1664</v>
      </c>
      <c r="R728" s="12" t="s">
        <v>1671</v>
      </c>
      <c r="S728" s="12" t="s">
        <v>1735</v>
      </c>
      <c r="T728" s="12" t="s">
        <v>2224</v>
      </c>
    </row>
    <row r="729" spans="1:20" x14ac:dyDescent="0.25">
      <c r="A729" s="12" t="s">
        <v>1484</v>
      </c>
      <c r="B729" s="12" t="s">
        <v>695</v>
      </c>
      <c r="C729" s="12" t="s">
        <v>1614</v>
      </c>
      <c r="D729" s="12" t="s">
        <v>4</v>
      </c>
      <c r="E729" s="12" t="s">
        <v>14</v>
      </c>
      <c r="F729" s="12" t="s">
        <v>141</v>
      </c>
      <c r="G729" s="12" t="s">
        <v>794</v>
      </c>
      <c r="H729" s="12" t="s">
        <v>814</v>
      </c>
      <c r="I729" s="12" t="s">
        <v>1596</v>
      </c>
      <c r="J729" s="12" t="s">
        <v>268</v>
      </c>
      <c r="K729" s="12" t="s">
        <v>348</v>
      </c>
      <c r="L729" s="12" t="s">
        <v>2874</v>
      </c>
      <c r="M729" s="12" t="s">
        <v>2875</v>
      </c>
      <c r="N729" s="12" t="s">
        <v>2880</v>
      </c>
      <c r="O729" s="12" t="s">
        <v>2881</v>
      </c>
      <c r="P729" s="12" t="s">
        <v>1652</v>
      </c>
      <c r="Q729" s="12" t="s">
        <v>1668</v>
      </c>
      <c r="R729" s="12" t="s">
        <v>1671</v>
      </c>
      <c r="S729" s="12" t="s">
        <v>1326</v>
      </c>
      <c r="T729" s="12" t="s">
        <v>393</v>
      </c>
    </row>
    <row r="730" spans="1:20" x14ac:dyDescent="0.25">
      <c r="A730" s="12" t="s">
        <v>1484</v>
      </c>
      <c r="B730" s="12" t="s">
        <v>672</v>
      </c>
      <c r="C730" s="12" t="s">
        <v>1615</v>
      </c>
      <c r="D730" s="12" t="s">
        <v>5</v>
      </c>
      <c r="E730" s="12" t="s">
        <v>11</v>
      </c>
      <c r="F730" s="12" t="s">
        <v>140</v>
      </c>
      <c r="G730" s="12" t="s">
        <v>794</v>
      </c>
      <c r="H730" s="12" t="s">
        <v>814</v>
      </c>
      <c r="I730" s="12" t="s">
        <v>148</v>
      </c>
      <c r="J730" s="12" t="s">
        <v>276</v>
      </c>
      <c r="K730" s="12" t="s">
        <v>1103</v>
      </c>
      <c r="L730" s="12" t="s">
        <v>2874</v>
      </c>
      <c r="M730" s="12" t="s">
        <v>2875</v>
      </c>
      <c r="N730" s="12" t="s">
        <v>2880</v>
      </c>
      <c r="O730" s="12" t="s">
        <v>2881</v>
      </c>
      <c r="P730" s="12" t="s">
        <v>1652</v>
      </c>
      <c r="Q730" s="12" t="s">
        <v>1663</v>
      </c>
      <c r="R730" s="12" t="s">
        <v>1671</v>
      </c>
      <c r="S730" s="12" t="s">
        <v>1326</v>
      </c>
      <c r="T730" s="12" t="s">
        <v>2225</v>
      </c>
    </row>
    <row r="731" spans="1:20" x14ac:dyDescent="0.25">
      <c r="A731" s="12" t="s">
        <v>1484</v>
      </c>
      <c r="B731" s="12" t="s">
        <v>799</v>
      </c>
      <c r="C731" s="12" t="s">
        <v>1616</v>
      </c>
      <c r="D731" s="12" t="s">
        <v>5</v>
      </c>
      <c r="E731" s="12" t="s">
        <v>9</v>
      </c>
      <c r="F731" s="12" t="s">
        <v>140</v>
      </c>
      <c r="G731" s="12" t="s">
        <v>794</v>
      </c>
      <c r="H731" s="12" t="s">
        <v>814</v>
      </c>
      <c r="I731" s="12" t="s">
        <v>224</v>
      </c>
      <c r="J731" s="12" t="s">
        <v>342</v>
      </c>
      <c r="K731" s="12" t="s">
        <v>1119</v>
      </c>
      <c r="L731" s="12" t="s">
        <v>2874</v>
      </c>
      <c r="M731" s="12" t="s">
        <v>2875</v>
      </c>
      <c r="N731" s="12" t="s">
        <v>2880</v>
      </c>
      <c r="O731" s="12" t="s">
        <v>2881</v>
      </c>
      <c r="P731" s="12" t="s">
        <v>1652</v>
      </c>
      <c r="Q731" s="12" t="s">
        <v>1662</v>
      </c>
      <c r="R731" s="12" t="s">
        <v>1671</v>
      </c>
      <c r="S731" s="12" t="s">
        <v>1326</v>
      </c>
      <c r="T731" s="12" t="s">
        <v>2226</v>
      </c>
    </row>
    <row r="732" spans="1:20" x14ac:dyDescent="0.25">
      <c r="A732" s="12" t="s">
        <v>1484</v>
      </c>
      <c r="B732" s="12" t="s">
        <v>715</v>
      </c>
      <c r="C732" s="12" t="s">
        <v>1617</v>
      </c>
      <c r="D732" s="12" t="s">
        <v>5</v>
      </c>
      <c r="E732" s="12" t="s">
        <v>13</v>
      </c>
      <c r="F732" s="12" t="s">
        <v>140</v>
      </c>
      <c r="G732" s="12" t="s">
        <v>794</v>
      </c>
      <c r="H732" s="12" t="s">
        <v>814</v>
      </c>
      <c r="I732" s="12" t="s">
        <v>1193</v>
      </c>
      <c r="J732" s="12" t="s">
        <v>342</v>
      </c>
      <c r="K732" s="12" t="s">
        <v>1103</v>
      </c>
      <c r="L732" s="12" t="s">
        <v>2874</v>
      </c>
      <c r="M732" s="12" t="s">
        <v>2875</v>
      </c>
      <c r="N732" s="12" t="s">
        <v>2880</v>
      </c>
      <c r="O732" s="12" t="s">
        <v>2881</v>
      </c>
      <c r="P732" s="12" t="s">
        <v>1652</v>
      </c>
      <c r="Q732" s="12" t="s">
        <v>1666</v>
      </c>
      <c r="R732" s="12" t="s">
        <v>1671</v>
      </c>
      <c r="S732" s="12" t="s">
        <v>1326</v>
      </c>
      <c r="T732" s="12" t="s">
        <v>2227</v>
      </c>
    </row>
    <row r="733" spans="1:20" x14ac:dyDescent="0.25">
      <c r="A733" s="12" t="s">
        <v>1484</v>
      </c>
      <c r="B733" s="12" t="s">
        <v>725</v>
      </c>
      <c r="C733" s="12" t="s">
        <v>1618</v>
      </c>
      <c r="D733" s="12" t="s">
        <v>5</v>
      </c>
      <c r="E733" s="12" t="s">
        <v>16</v>
      </c>
      <c r="F733" s="12" t="s">
        <v>140</v>
      </c>
      <c r="G733" s="12" t="s">
        <v>794</v>
      </c>
      <c r="H733" s="12" t="s">
        <v>814</v>
      </c>
      <c r="I733" s="12" t="s">
        <v>232</v>
      </c>
      <c r="J733" s="12" t="s">
        <v>1619</v>
      </c>
      <c r="K733" s="12" t="s">
        <v>1119</v>
      </c>
      <c r="L733" s="12" t="s">
        <v>2874</v>
      </c>
      <c r="M733" s="12" t="s">
        <v>2875</v>
      </c>
      <c r="N733" s="12" t="s">
        <v>2880</v>
      </c>
      <c r="O733" s="12" t="s">
        <v>2881</v>
      </c>
      <c r="P733" s="12" t="s">
        <v>1652</v>
      </c>
      <c r="Q733" s="12" t="s">
        <v>1669</v>
      </c>
      <c r="R733" s="12" t="s">
        <v>1671</v>
      </c>
      <c r="S733" s="12" t="s">
        <v>1326</v>
      </c>
      <c r="T733" s="12" t="s">
        <v>2228</v>
      </c>
    </row>
    <row r="734" spans="1:20" x14ac:dyDescent="0.25">
      <c r="A734" s="12" t="s">
        <v>1484</v>
      </c>
      <c r="B734" s="12" t="s">
        <v>819</v>
      </c>
      <c r="C734" s="12" t="s">
        <v>1620</v>
      </c>
      <c r="D734" s="12" t="s">
        <v>8</v>
      </c>
      <c r="E734" s="12" t="s">
        <v>15</v>
      </c>
      <c r="F734" s="12" t="s">
        <v>140</v>
      </c>
      <c r="G734" s="12" t="s">
        <v>393</v>
      </c>
      <c r="H734" s="12" t="s">
        <v>814</v>
      </c>
      <c r="I734" s="12" t="s">
        <v>155</v>
      </c>
      <c r="J734" s="12" t="s">
        <v>1621</v>
      </c>
      <c r="K734" s="12" t="s">
        <v>121</v>
      </c>
      <c r="L734" s="12" t="s">
        <v>2874</v>
      </c>
      <c r="M734" s="12" t="s">
        <v>2875</v>
      </c>
      <c r="N734" s="12" t="s">
        <v>2880</v>
      </c>
      <c r="O734" s="12" t="s">
        <v>2882</v>
      </c>
      <c r="P734" s="12" t="s">
        <v>1652</v>
      </c>
      <c r="Q734" s="12" t="s">
        <v>1661</v>
      </c>
      <c r="R734" s="12" t="s">
        <v>1671</v>
      </c>
      <c r="S734" s="12" t="s">
        <v>1326</v>
      </c>
      <c r="T734" s="12" t="s">
        <v>2191</v>
      </c>
    </row>
    <row r="735" spans="1:20" x14ac:dyDescent="0.25">
      <c r="A735" s="12" t="s">
        <v>1484</v>
      </c>
      <c r="B735" s="12" t="s">
        <v>670</v>
      </c>
      <c r="C735" s="12" t="s">
        <v>1622</v>
      </c>
      <c r="D735" s="12" t="s">
        <v>8</v>
      </c>
      <c r="E735" s="12" t="s">
        <v>9</v>
      </c>
      <c r="F735" s="12" t="s">
        <v>140</v>
      </c>
      <c r="G735" s="12" t="s">
        <v>393</v>
      </c>
      <c r="H735" s="12" t="s">
        <v>814</v>
      </c>
      <c r="I735" s="12" t="s">
        <v>99</v>
      </c>
      <c r="J735" s="12" t="s">
        <v>353</v>
      </c>
      <c r="K735" s="12" t="s">
        <v>348</v>
      </c>
      <c r="L735" s="12" t="s">
        <v>2874</v>
      </c>
      <c r="M735" s="12" t="s">
        <v>2875</v>
      </c>
      <c r="N735" s="12" t="s">
        <v>2880</v>
      </c>
      <c r="O735" s="12" t="s">
        <v>2882</v>
      </c>
      <c r="P735" s="12" t="s">
        <v>1652</v>
      </c>
      <c r="Q735" s="12" t="s">
        <v>1662</v>
      </c>
      <c r="R735" s="12" t="s">
        <v>1671</v>
      </c>
      <c r="S735" s="12" t="s">
        <v>1326</v>
      </c>
      <c r="T735" s="12" t="s">
        <v>2229</v>
      </c>
    </row>
    <row r="736" spans="1:20" x14ac:dyDescent="0.25">
      <c r="A736" s="12" t="s">
        <v>1484</v>
      </c>
      <c r="B736" s="12" t="s">
        <v>693</v>
      </c>
      <c r="C736" s="12" t="s">
        <v>1623</v>
      </c>
      <c r="D736" s="12" t="s">
        <v>5</v>
      </c>
      <c r="E736" s="12" t="s">
        <v>16</v>
      </c>
      <c r="F736" s="12" t="s">
        <v>1613</v>
      </c>
      <c r="G736" s="12" t="s">
        <v>393</v>
      </c>
      <c r="H736" s="12" t="s">
        <v>804</v>
      </c>
      <c r="I736" s="12" t="s">
        <v>109</v>
      </c>
      <c r="J736" s="12" t="s">
        <v>1517</v>
      </c>
      <c r="K736" s="12" t="s">
        <v>54</v>
      </c>
      <c r="L736" s="12" t="s">
        <v>2874</v>
      </c>
      <c r="M736" s="12" t="s">
        <v>2875</v>
      </c>
      <c r="N736" s="12" t="s">
        <v>2880</v>
      </c>
      <c r="O736" s="12" t="s">
        <v>2882</v>
      </c>
      <c r="P736" s="12" t="s">
        <v>1652</v>
      </c>
      <c r="Q736" s="12" t="s">
        <v>1669</v>
      </c>
      <c r="R736" s="12" t="s">
        <v>1671</v>
      </c>
      <c r="S736" s="12" t="s">
        <v>1326</v>
      </c>
      <c r="T736" s="12" t="s">
        <v>1974</v>
      </c>
    </row>
    <row r="737" spans="1:20" x14ac:dyDescent="0.25">
      <c r="A737" s="12" t="s">
        <v>1484</v>
      </c>
      <c r="B737" s="12" t="s">
        <v>817</v>
      </c>
      <c r="C737" s="12" t="s">
        <v>1624</v>
      </c>
      <c r="D737" s="12" t="s">
        <v>6</v>
      </c>
      <c r="E737" s="12" t="s">
        <v>15</v>
      </c>
      <c r="F737" s="12" t="s">
        <v>141</v>
      </c>
      <c r="G737" s="12" t="s">
        <v>393</v>
      </c>
      <c r="H737" s="12" t="s">
        <v>814</v>
      </c>
      <c r="I737" s="12" t="s">
        <v>1158</v>
      </c>
      <c r="J737" s="12" t="s">
        <v>355</v>
      </c>
      <c r="K737" s="12" t="s">
        <v>62</v>
      </c>
      <c r="L737" s="12" t="s">
        <v>2874</v>
      </c>
      <c r="M737" s="12" t="s">
        <v>2875</v>
      </c>
      <c r="N737" s="12" t="s">
        <v>2883</v>
      </c>
      <c r="O737" s="12" t="s">
        <v>2884</v>
      </c>
      <c r="P737" s="12" t="s">
        <v>1652</v>
      </c>
      <c r="Q737" s="12" t="s">
        <v>1661</v>
      </c>
      <c r="R737" s="12" t="s">
        <v>1671</v>
      </c>
      <c r="S737" s="12" t="s">
        <v>1326</v>
      </c>
      <c r="T737" s="12" t="s">
        <v>1850</v>
      </c>
    </row>
    <row r="738" spans="1:20" x14ac:dyDescent="0.25">
      <c r="A738" s="12" t="s">
        <v>1484</v>
      </c>
      <c r="B738" s="12" t="s">
        <v>807</v>
      </c>
      <c r="C738" s="12" t="s">
        <v>1625</v>
      </c>
      <c r="D738" s="12" t="s">
        <v>6</v>
      </c>
      <c r="E738" s="12" t="s">
        <v>16</v>
      </c>
      <c r="F738" s="12" t="s">
        <v>141</v>
      </c>
      <c r="G738" s="12" t="s">
        <v>393</v>
      </c>
      <c r="H738" s="12" t="s">
        <v>814</v>
      </c>
      <c r="I738" s="12" t="s">
        <v>203</v>
      </c>
      <c r="J738" s="12" t="s">
        <v>353</v>
      </c>
      <c r="K738" s="12" t="s">
        <v>1103</v>
      </c>
      <c r="L738" s="12" t="s">
        <v>2874</v>
      </c>
      <c r="M738" s="12" t="s">
        <v>2875</v>
      </c>
      <c r="N738" s="12" t="s">
        <v>2883</v>
      </c>
      <c r="O738" s="12" t="s">
        <v>2884</v>
      </c>
      <c r="P738" s="12" t="s">
        <v>1652</v>
      </c>
      <c r="Q738" s="12" t="s">
        <v>1669</v>
      </c>
      <c r="R738" s="12" t="s">
        <v>1671</v>
      </c>
      <c r="S738" s="12" t="s">
        <v>1326</v>
      </c>
      <c r="T738" s="12" t="s">
        <v>1850</v>
      </c>
    </row>
    <row r="739" spans="1:20" x14ac:dyDescent="0.25">
      <c r="A739" s="12" t="s">
        <v>1484</v>
      </c>
      <c r="B739" s="12" t="s">
        <v>769</v>
      </c>
      <c r="C739" s="12" t="s">
        <v>1626</v>
      </c>
      <c r="D739" s="12" t="s">
        <v>6</v>
      </c>
      <c r="E739" s="12" t="s">
        <v>11</v>
      </c>
      <c r="F739" s="12" t="s">
        <v>141</v>
      </c>
      <c r="G739" s="12" t="s">
        <v>393</v>
      </c>
      <c r="H739" s="12" t="s">
        <v>814</v>
      </c>
      <c r="I739" s="12" t="s">
        <v>1627</v>
      </c>
      <c r="J739" s="12" t="s">
        <v>974</v>
      </c>
      <c r="K739" s="12" t="s">
        <v>1103</v>
      </c>
      <c r="L739" s="12" t="s">
        <v>2874</v>
      </c>
      <c r="M739" s="12" t="s">
        <v>2875</v>
      </c>
      <c r="N739" s="12" t="s">
        <v>2883</v>
      </c>
      <c r="O739" s="12" t="s">
        <v>2884</v>
      </c>
      <c r="P739" s="12" t="s">
        <v>1652</v>
      </c>
      <c r="Q739" s="12" t="s">
        <v>1663</v>
      </c>
      <c r="R739" s="12" t="s">
        <v>1671</v>
      </c>
      <c r="S739" s="12" t="s">
        <v>1326</v>
      </c>
      <c r="T739" s="12" t="s">
        <v>2230</v>
      </c>
    </row>
    <row r="740" spans="1:20" x14ac:dyDescent="0.25">
      <c r="A740" s="12" t="s">
        <v>1484</v>
      </c>
      <c r="B740" s="12" t="s">
        <v>731</v>
      </c>
      <c r="C740" s="12" t="s">
        <v>1628</v>
      </c>
      <c r="D740" s="12" t="s">
        <v>6</v>
      </c>
      <c r="E740" s="12" t="s">
        <v>13</v>
      </c>
      <c r="F740" s="12" t="s">
        <v>141</v>
      </c>
      <c r="G740" s="12" t="s">
        <v>393</v>
      </c>
      <c r="H740" s="12" t="s">
        <v>814</v>
      </c>
      <c r="I740" s="12" t="s">
        <v>1153</v>
      </c>
      <c r="J740" s="12" t="s">
        <v>304</v>
      </c>
      <c r="K740" s="12" t="s">
        <v>1119</v>
      </c>
      <c r="L740" s="12" t="s">
        <v>2874</v>
      </c>
      <c r="M740" s="12" t="s">
        <v>2875</v>
      </c>
      <c r="N740" s="12" t="s">
        <v>2883</v>
      </c>
      <c r="O740" s="12" t="s">
        <v>2884</v>
      </c>
      <c r="P740" s="12" t="s">
        <v>1652</v>
      </c>
      <c r="Q740" s="12" t="s">
        <v>1666</v>
      </c>
      <c r="R740" s="12" t="s">
        <v>1671</v>
      </c>
      <c r="S740" s="12" t="s">
        <v>1326</v>
      </c>
      <c r="T740" s="12" t="s">
        <v>2231</v>
      </c>
    </row>
    <row r="741" spans="1:20" x14ac:dyDescent="0.25">
      <c r="A741" s="12" t="s">
        <v>1484</v>
      </c>
      <c r="B741" s="12" t="s">
        <v>797</v>
      </c>
      <c r="C741" s="12" t="s">
        <v>1629</v>
      </c>
      <c r="D741" s="12" t="s">
        <v>8</v>
      </c>
      <c r="E741" s="12" t="s">
        <v>10</v>
      </c>
      <c r="F741" s="12" t="s">
        <v>141</v>
      </c>
      <c r="G741" s="12" t="s">
        <v>794</v>
      </c>
      <c r="H741" s="12" t="s">
        <v>814</v>
      </c>
      <c r="I741" s="12" t="s">
        <v>1630</v>
      </c>
      <c r="J741" s="12" t="s">
        <v>276</v>
      </c>
      <c r="K741" s="12" t="s">
        <v>45</v>
      </c>
      <c r="L741" s="12" t="s">
        <v>2885</v>
      </c>
      <c r="M741" s="12" t="s">
        <v>2886</v>
      </c>
      <c r="N741" s="12" t="s">
        <v>2887</v>
      </c>
      <c r="O741" s="12" t="s">
        <v>2888</v>
      </c>
      <c r="P741" s="12" t="s">
        <v>1652</v>
      </c>
      <c r="Q741" s="12" t="s">
        <v>1665</v>
      </c>
      <c r="R741" s="12" t="s">
        <v>1671</v>
      </c>
      <c r="S741" s="12" t="s">
        <v>1738</v>
      </c>
      <c r="T741" s="12" t="s">
        <v>2232</v>
      </c>
    </row>
    <row r="742" spans="1:20" x14ac:dyDescent="0.25">
      <c r="A742" s="12" t="s">
        <v>1484</v>
      </c>
      <c r="B742" s="12" t="s">
        <v>677</v>
      </c>
      <c r="C742" s="12" t="s">
        <v>1631</v>
      </c>
      <c r="D742" s="12" t="s">
        <v>8</v>
      </c>
      <c r="E742" s="12" t="s">
        <v>9</v>
      </c>
      <c r="F742" s="12" t="s">
        <v>141</v>
      </c>
      <c r="G742" s="12" t="s">
        <v>794</v>
      </c>
      <c r="H742" s="12" t="s">
        <v>814</v>
      </c>
      <c r="I742" s="12" t="s">
        <v>148</v>
      </c>
      <c r="J742" s="12" t="s">
        <v>303</v>
      </c>
      <c r="K742" s="12" t="s">
        <v>45</v>
      </c>
      <c r="L742" s="12" t="s">
        <v>2885</v>
      </c>
      <c r="M742" s="12" t="s">
        <v>2886</v>
      </c>
      <c r="N742" s="12" t="s">
        <v>2887</v>
      </c>
      <c r="O742" s="12" t="s">
        <v>2888</v>
      </c>
      <c r="P742" s="12" t="s">
        <v>1652</v>
      </c>
      <c r="Q742" s="12" t="s">
        <v>1662</v>
      </c>
      <c r="R742" s="12" t="s">
        <v>1671</v>
      </c>
      <c r="S742" s="12" t="s">
        <v>1738</v>
      </c>
      <c r="T742" s="12" t="s">
        <v>1859</v>
      </c>
    </row>
    <row r="743" spans="1:20" x14ac:dyDescent="0.25">
      <c r="A743" s="12" t="s">
        <v>1484</v>
      </c>
      <c r="B743" s="12" t="s">
        <v>663</v>
      </c>
      <c r="C743" s="12" t="s">
        <v>1632</v>
      </c>
      <c r="D743" s="12" t="s">
        <v>8</v>
      </c>
      <c r="E743" s="12" t="s">
        <v>13</v>
      </c>
      <c r="F743" s="12" t="s">
        <v>141</v>
      </c>
      <c r="G743" s="12" t="s">
        <v>393</v>
      </c>
      <c r="H743" s="12" t="s">
        <v>814</v>
      </c>
      <c r="I743" s="12" t="s">
        <v>148</v>
      </c>
      <c r="J743" s="12" t="s">
        <v>1633</v>
      </c>
      <c r="K743" s="12" t="s">
        <v>121</v>
      </c>
      <c r="L743" s="12" t="s">
        <v>2885</v>
      </c>
      <c r="M743" s="12" t="s">
        <v>2886</v>
      </c>
      <c r="N743" s="12" t="s">
        <v>2887</v>
      </c>
      <c r="O743" s="12" t="s">
        <v>2888</v>
      </c>
      <c r="P743" s="12" t="s">
        <v>1652</v>
      </c>
      <c r="Q743" s="12" t="s">
        <v>1666</v>
      </c>
      <c r="R743" s="12" t="s">
        <v>1671</v>
      </c>
      <c r="S743" s="12" t="s">
        <v>1738</v>
      </c>
      <c r="T743" s="12" t="s">
        <v>396</v>
      </c>
    </row>
    <row r="744" spans="1:20" x14ac:dyDescent="0.25">
      <c r="A744" s="12" t="s">
        <v>1484</v>
      </c>
      <c r="B744" s="12" t="s">
        <v>783</v>
      </c>
      <c r="C744" s="12" t="s">
        <v>1634</v>
      </c>
      <c r="D744" s="12" t="s">
        <v>8</v>
      </c>
      <c r="E744" s="12" t="s">
        <v>15</v>
      </c>
      <c r="F744" s="12" t="s">
        <v>141</v>
      </c>
      <c r="G744" s="12" t="s">
        <v>393</v>
      </c>
      <c r="H744" s="12" t="s">
        <v>814</v>
      </c>
      <c r="I744" s="12" t="s">
        <v>171</v>
      </c>
      <c r="J744" s="12" t="s">
        <v>380</v>
      </c>
      <c r="K744" s="12" t="s">
        <v>348</v>
      </c>
      <c r="L744" s="12" t="s">
        <v>2885</v>
      </c>
      <c r="M744" s="12" t="s">
        <v>2886</v>
      </c>
      <c r="N744" s="12" t="s">
        <v>2887</v>
      </c>
      <c r="O744" s="12" t="s">
        <v>2888</v>
      </c>
      <c r="P744" s="12" t="s">
        <v>1652</v>
      </c>
      <c r="Q744" s="12" t="s">
        <v>1661</v>
      </c>
      <c r="R744" s="12" t="s">
        <v>1671</v>
      </c>
      <c r="S744" s="12" t="s">
        <v>1738</v>
      </c>
      <c r="T744" s="12" t="s">
        <v>396</v>
      </c>
    </row>
    <row r="745" spans="1:20" x14ac:dyDescent="0.25">
      <c r="A745" s="12" t="s">
        <v>1484</v>
      </c>
      <c r="B745" s="12" t="s">
        <v>763</v>
      </c>
      <c r="C745" s="12" t="s">
        <v>1635</v>
      </c>
      <c r="D745" s="12" t="s">
        <v>4</v>
      </c>
      <c r="E745" s="12" t="s">
        <v>15</v>
      </c>
      <c r="F745" s="12" t="s">
        <v>141</v>
      </c>
      <c r="G745" s="12" t="s">
        <v>393</v>
      </c>
      <c r="H745" s="12" t="s">
        <v>814</v>
      </c>
      <c r="I745" s="12" t="s">
        <v>195</v>
      </c>
      <c r="J745" s="12" t="s">
        <v>1019</v>
      </c>
      <c r="K745" s="12" t="s">
        <v>231</v>
      </c>
      <c r="L745" s="12" t="s">
        <v>2885</v>
      </c>
      <c r="M745" s="12" t="s">
        <v>2886</v>
      </c>
      <c r="N745" s="12" t="s">
        <v>2889</v>
      </c>
      <c r="O745" s="12" t="s">
        <v>2876</v>
      </c>
      <c r="P745" s="12" t="s">
        <v>1652</v>
      </c>
      <c r="Q745" s="12" t="s">
        <v>1661</v>
      </c>
      <c r="R745" s="12" t="s">
        <v>1671</v>
      </c>
      <c r="S745" s="12" t="s">
        <v>1738</v>
      </c>
      <c r="T745" s="12" t="s">
        <v>2233</v>
      </c>
    </row>
    <row r="746" spans="1:20" x14ac:dyDescent="0.25">
      <c r="A746" s="12" t="s">
        <v>1484</v>
      </c>
      <c r="B746" s="12" t="s">
        <v>822</v>
      </c>
      <c r="C746" s="12" t="s">
        <v>1636</v>
      </c>
      <c r="D746" s="12" t="s">
        <v>8</v>
      </c>
      <c r="E746" s="12" t="s">
        <v>11</v>
      </c>
      <c r="F746" s="12" t="s">
        <v>141</v>
      </c>
      <c r="G746" s="12" t="s">
        <v>393</v>
      </c>
      <c r="H746" s="12" t="s">
        <v>814</v>
      </c>
      <c r="I746" s="12" t="s">
        <v>1101</v>
      </c>
      <c r="J746" s="12" t="s">
        <v>342</v>
      </c>
      <c r="K746" s="12" t="s">
        <v>92</v>
      </c>
      <c r="L746" s="12" t="s">
        <v>2885</v>
      </c>
      <c r="M746" s="12" t="s">
        <v>2886</v>
      </c>
      <c r="N746" s="12" t="s">
        <v>2889</v>
      </c>
      <c r="O746" s="12" t="s">
        <v>2876</v>
      </c>
      <c r="P746" s="12" t="s">
        <v>1652</v>
      </c>
      <c r="Q746" s="12" t="s">
        <v>1663</v>
      </c>
      <c r="R746" s="12" t="s">
        <v>1671</v>
      </c>
      <c r="S746" s="12" t="s">
        <v>1738</v>
      </c>
      <c r="T746" s="12" t="s">
        <v>1865</v>
      </c>
    </row>
    <row r="747" spans="1:20" x14ac:dyDescent="0.25">
      <c r="A747" s="12" t="s">
        <v>1484</v>
      </c>
      <c r="B747" s="12" t="s">
        <v>741</v>
      </c>
      <c r="C747" s="12" t="s">
        <v>1637</v>
      </c>
      <c r="D747" s="12" t="s">
        <v>5</v>
      </c>
      <c r="E747" s="12" t="s">
        <v>13</v>
      </c>
      <c r="F747" s="12" t="s">
        <v>141</v>
      </c>
      <c r="G747" s="12" t="s">
        <v>393</v>
      </c>
      <c r="H747" s="12" t="s">
        <v>814</v>
      </c>
      <c r="I747" s="12" t="s">
        <v>204</v>
      </c>
      <c r="J747" s="12" t="s">
        <v>342</v>
      </c>
      <c r="K747" s="12" t="s">
        <v>231</v>
      </c>
      <c r="L747" s="12" t="s">
        <v>2885</v>
      </c>
      <c r="M747" s="12" t="s">
        <v>2886</v>
      </c>
      <c r="N747" s="12" t="s">
        <v>2889</v>
      </c>
      <c r="O747" s="12" t="s">
        <v>2876</v>
      </c>
      <c r="P747" s="12" t="s">
        <v>1652</v>
      </c>
      <c r="Q747" s="12" t="s">
        <v>1666</v>
      </c>
      <c r="R747" s="12" t="s">
        <v>1671</v>
      </c>
      <c r="S747" s="12" t="s">
        <v>1738</v>
      </c>
      <c r="T747" s="12" t="s">
        <v>1865</v>
      </c>
    </row>
    <row r="748" spans="1:20" x14ac:dyDescent="0.25">
      <c r="A748" s="12" t="s">
        <v>1484</v>
      </c>
      <c r="B748" s="12" t="s">
        <v>826</v>
      </c>
      <c r="C748" s="12" t="s">
        <v>1638</v>
      </c>
      <c r="D748" s="12" t="s">
        <v>8</v>
      </c>
      <c r="E748" s="12" t="s">
        <v>9</v>
      </c>
      <c r="F748" s="12" t="s">
        <v>141</v>
      </c>
      <c r="G748" s="12" t="s">
        <v>393</v>
      </c>
      <c r="H748" s="12" t="s">
        <v>814</v>
      </c>
      <c r="I748" s="12" t="s">
        <v>1639</v>
      </c>
      <c r="J748" s="12" t="s">
        <v>318</v>
      </c>
      <c r="K748" s="12" t="s">
        <v>53</v>
      </c>
      <c r="L748" s="12" t="s">
        <v>2885</v>
      </c>
      <c r="M748" s="12" t="s">
        <v>2886</v>
      </c>
      <c r="N748" s="12" t="s">
        <v>2889</v>
      </c>
      <c r="O748" s="12" t="s">
        <v>2876</v>
      </c>
      <c r="P748" s="12" t="s">
        <v>1652</v>
      </c>
      <c r="Q748" s="12" t="s">
        <v>1662</v>
      </c>
      <c r="R748" s="12" t="s">
        <v>1671</v>
      </c>
      <c r="S748" s="12" t="s">
        <v>1738</v>
      </c>
      <c r="T748" s="12" t="s">
        <v>1830</v>
      </c>
    </row>
    <row r="749" spans="1:20" x14ac:dyDescent="0.25">
      <c r="A749" s="12" t="s">
        <v>1484</v>
      </c>
      <c r="B749" s="12" t="s">
        <v>802</v>
      </c>
      <c r="C749" s="12" t="s">
        <v>1640</v>
      </c>
      <c r="D749" s="12" t="s">
        <v>4</v>
      </c>
      <c r="E749" s="12" t="s">
        <v>10</v>
      </c>
      <c r="F749" s="12" t="s">
        <v>141</v>
      </c>
      <c r="G749" s="12" t="s">
        <v>393</v>
      </c>
      <c r="H749" s="12" t="s">
        <v>814</v>
      </c>
      <c r="I749" s="12" t="s">
        <v>1186</v>
      </c>
      <c r="J749" s="12" t="s">
        <v>342</v>
      </c>
      <c r="K749" s="12" t="s">
        <v>53</v>
      </c>
      <c r="L749" s="12" t="s">
        <v>2885</v>
      </c>
      <c r="M749" s="12" t="s">
        <v>2886</v>
      </c>
      <c r="N749" s="12" t="s">
        <v>2889</v>
      </c>
      <c r="O749" s="12" t="s">
        <v>2876</v>
      </c>
      <c r="P749" s="12" t="s">
        <v>1652</v>
      </c>
      <c r="Q749" s="12" t="s">
        <v>1665</v>
      </c>
      <c r="R749" s="12" t="s">
        <v>1671</v>
      </c>
      <c r="S749" s="12" t="s">
        <v>1738</v>
      </c>
      <c r="T749" s="12" t="s">
        <v>1830</v>
      </c>
    </row>
    <row r="750" spans="1:20" x14ac:dyDescent="0.25">
      <c r="A750" s="12" t="s">
        <v>1484</v>
      </c>
      <c r="B750" s="12" t="s">
        <v>745</v>
      </c>
      <c r="C750" s="12" t="s">
        <v>1641</v>
      </c>
      <c r="D750" s="12" t="s">
        <v>8</v>
      </c>
      <c r="E750" s="12" t="s">
        <v>14</v>
      </c>
      <c r="F750" s="12" t="s">
        <v>141</v>
      </c>
      <c r="G750" s="12" t="s">
        <v>395</v>
      </c>
      <c r="H750" s="12" t="s">
        <v>814</v>
      </c>
      <c r="I750" s="12" t="s">
        <v>1186</v>
      </c>
      <c r="J750" s="12" t="s">
        <v>342</v>
      </c>
      <c r="K750" s="12" t="s">
        <v>53</v>
      </c>
      <c r="L750" s="12" t="s">
        <v>2885</v>
      </c>
      <c r="M750" s="12" t="s">
        <v>2886</v>
      </c>
      <c r="N750" s="12" t="s">
        <v>2890</v>
      </c>
      <c r="O750" s="12" t="s">
        <v>2891</v>
      </c>
      <c r="P750" s="12" t="s">
        <v>1652</v>
      </c>
      <c r="Q750" s="12" t="s">
        <v>1668</v>
      </c>
      <c r="R750" s="12" t="s">
        <v>1671</v>
      </c>
      <c r="S750" s="12" t="s">
        <v>1738</v>
      </c>
      <c r="T750" s="12" t="s">
        <v>2234</v>
      </c>
    </row>
    <row r="751" spans="1:20" x14ac:dyDescent="0.25">
      <c r="A751" s="12" t="s">
        <v>1484</v>
      </c>
      <c r="B751" s="12" t="s">
        <v>786</v>
      </c>
      <c r="C751" s="12" t="s">
        <v>1642</v>
      </c>
      <c r="D751" s="12" t="s">
        <v>4</v>
      </c>
      <c r="E751" s="12" t="s">
        <v>15</v>
      </c>
      <c r="F751" s="12" t="s">
        <v>141</v>
      </c>
      <c r="G751" s="12" t="s">
        <v>393</v>
      </c>
      <c r="H751" s="12" t="s">
        <v>814</v>
      </c>
      <c r="I751" s="12" t="s">
        <v>136</v>
      </c>
      <c r="J751" s="12" t="s">
        <v>353</v>
      </c>
      <c r="K751" s="12" t="s">
        <v>82</v>
      </c>
      <c r="L751" s="12" t="s">
        <v>2885</v>
      </c>
      <c r="M751" s="12" t="s">
        <v>2886</v>
      </c>
      <c r="N751" s="12" t="s">
        <v>2892</v>
      </c>
      <c r="O751" s="12" t="s">
        <v>2893</v>
      </c>
      <c r="P751" s="12" t="s">
        <v>1652</v>
      </c>
      <c r="Q751" s="12" t="s">
        <v>1661</v>
      </c>
      <c r="R751" s="12" t="s">
        <v>1671</v>
      </c>
      <c r="S751" s="12" t="s">
        <v>1738</v>
      </c>
      <c r="T751" s="12" t="s">
        <v>1869</v>
      </c>
    </row>
    <row r="752" spans="1:20" x14ac:dyDescent="0.25">
      <c r="A752" s="12" t="s">
        <v>1484</v>
      </c>
      <c r="B752" s="12" t="s">
        <v>823</v>
      </c>
      <c r="C752" s="12" t="s">
        <v>1643</v>
      </c>
      <c r="D752" s="12" t="s">
        <v>8</v>
      </c>
      <c r="E752" s="12" t="s">
        <v>11</v>
      </c>
      <c r="F752" s="12" t="s">
        <v>1644</v>
      </c>
      <c r="G752" s="12" t="s">
        <v>393</v>
      </c>
      <c r="H752" s="12" t="s">
        <v>814</v>
      </c>
      <c r="I752" s="12" t="s">
        <v>1210</v>
      </c>
      <c r="J752" s="12" t="s">
        <v>342</v>
      </c>
      <c r="K752" s="12" t="s">
        <v>93</v>
      </c>
      <c r="L752" s="12" t="s">
        <v>2885</v>
      </c>
      <c r="M752" s="12" t="s">
        <v>2894</v>
      </c>
      <c r="N752" s="12" t="s">
        <v>2895</v>
      </c>
      <c r="O752" s="12" t="s">
        <v>2843</v>
      </c>
      <c r="P752" s="12" t="s">
        <v>1652</v>
      </c>
      <c r="Q752" s="12" t="s">
        <v>1663</v>
      </c>
      <c r="R752" s="12" t="s">
        <v>1671</v>
      </c>
      <c r="S752" s="12" t="s">
        <v>1744</v>
      </c>
      <c r="T752" s="12" t="s">
        <v>2235</v>
      </c>
    </row>
    <row r="753" spans="1:20" x14ac:dyDescent="0.25">
      <c r="A753" s="12" t="s">
        <v>1484</v>
      </c>
      <c r="B753" s="12" t="s">
        <v>818</v>
      </c>
      <c r="C753" s="12" t="s">
        <v>1645</v>
      </c>
      <c r="D753" s="12" t="s">
        <v>8</v>
      </c>
      <c r="E753" s="12" t="s">
        <v>9</v>
      </c>
      <c r="F753" s="12" t="s">
        <v>141</v>
      </c>
      <c r="G753" s="12" t="s">
        <v>393</v>
      </c>
      <c r="H753" s="12" t="s">
        <v>814</v>
      </c>
      <c r="I753" s="12" t="s">
        <v>1646</v>
      </c>
      <c r="J753" s="12" t="s">
        <v>342</v>
      </c>
      <c r="K753" s="12" t="s">
        <v>32</v>
      </c>
      <c r="L753" s="12" t="s">
        <v>2885</v>
      </c>
      <c r="M753" s="12" t="s">
        <v>2886</v>
      </c>
      <c r="N753" s="12" t="s">
        <v>2895</v>
      </c>
      <c r="O753" s="12" t="s">
        <v>2843</v>
      </c>
      <c r="P753" s="12" t="s">
        <v>1652</v>
      </c>
      <c r="Q753" s="12" t="s">
        <v>1662</v>
      </c>
      <c r="R753" s="12" t="s">
        <v>1671</v>
      </c>
      <c r="S753" s="12" t="s">
        <v>1738</v>
      </c>
      <c r="T753" s="12" t="s">
        <v>2236</v>
      </c>
    </row>
    <row r="754" spans="1:20" x14ac:dyDescent="0.25">
      <c r="A754" s="12" t="s">
        <v>1484</v>
      </c>
      <c r="B754" s="12" t="s">
        <v>735</v>
      </c>
      <c r="C754" s="12" t="s">
        <v>1647</v>
      </c>
      <c r="D754" s="12" t="s">
        <v>8</v>
      </c>
      <c r="E754" s="12" t="s">
        <v>14</v>
      </c>
      <c r="F754" s="12" t="s">
        <v>141</v>
      </c>
      <c r="G754" s="12" t="s">
        <v>393</v>
      </c>
      <c r="H754" s="12" t="s">
        <v>814</v>
      </c>
      <c r="I754" s="12" t="s">
        <v>266</v>
      </c>
      <c r="J754" s="12" t="s">
        <v>358</v>
      </c>
      <c r="K754" s="12" t="s">
        <v>31</v>
      </c>
      <c r="L754" s="12" t="s">
        <v>2885</v>
      </c>
      <c r="M754" s="12" t="s">
        <v>2886</v>
      </c>
      <c r="N754" s="12" t="s">
        <v>2895</v>
      </c>
      <c r="O754" s="12" t="s">
        <v>2843</v>
      </c>
      <c r="P754" s="12" t="s">
        <v>1652</v>
      </c>
      <c r="Q754" s="12" t="s">
        <v>1668</v>
      </c>
      <c r="R754" s="12" t="s">
        <v>1671</v>
      </c>
      <c r="S754" s="12" t="s">
        <v>1738</v>
      </c>
      <c r="T754" s="12" t="s">
        <v>2237</v>
      </c>
    </row>
    <row r="755" spans="1:20" x14ac:dyDescent="0.25">
      <c r="A755" s="12" t="s">
        <v>1484</v>
      </c>
      <c r="B755" s="12" t="s">
        <v>714</v>
      </c>
      <c r="C755" s="12" t="s">
        <v>1648</v>
      </c>
      <c r="D755" s="12" t="s">
        <v>8</v>
      </c>
      <c r="E755" s="12" t="s">
        <v>14</v>
      </c>
      <c r="F755" s="12" t="s">
        <v>141</v>
      </c>
      <c r="G755" s="12" t="s">
        <v>393</v>
      </c>
      <c r="H755" s="12" t="s">
        <v>814</v>
      </c>
      <c r="I755" s="12" t="s">
        <v>266</v>
      </c>
      <c r="J755" s="12" t="s">
        <v>1246</v>
      </c>
      <c r="K755" s="12" t="s">
        <v>1649</v>
      </c>
      <c r="L755" s="12" t="s">
        <v>2885</v>
      </c>
      <c r="M755" s="12" t="s">
        <v>2886</v>
      </c>
      <c r="N755" s="12" t="s">
        <v>2895</v>
      </c>
      <c r="O755" s="12" t="s">
        <v>2843</v>
      </c>
      <c r="P755" s="12" t="s">
        <v>1652</v>
      </c>
      <c r="Q755" s="12" t="s">
        <v>1668</v>
      </c>
      <c r="R755" s="12" t="s">
        <v>1671</v>
      </c>
      <c r="S755" s="12" t="s">
        <v>1738</v>
      </c>
      <c r="T755" s="12" t="s">
        <v>2236</v>
      </c>
    </row>
    <row r="756" spans="1:20" x14ac:dyDescent="0.25">
      <c r="A756" s="12" t="s">
        <v>1484</v>
      </c>
      <c r="B756" s="12" t="s">
        <v>689</v>
      </c>
      <c r="C756" s="12" t="s">
        <v>1650</v>
      </c>
      <c r="D756" s="12" t="s">
        <v>4</v>
      </c>
      <c r="E756" s="12" t="s">
        <v>17</v>
      </c>
      <c r="F756" s="12" t="s">
        <v>141</v>
      </c>
      <c r="G756" s="12" t="s">
        <v>393</v>
      </c>
      <c r="H756" s="12" t="s">
        <v>814</v>
      </c>
      <c r="I756" s="12" t="s">
        <v>221</v>
      </c>
      <c r="J756" s="12" t="s">
        <v>358</v>
      </c>
      <c r="K756" s="12" t="s">
        <v>32</v>
      </c>
      <c r="L756" s="12" t="s">
        <v>2885</v>
      </c>
      <c r="M756" s="12" t="s">
        <v>2886</v>
      </c>
      <c r="N756" s="12" t="s">
        <v>2895</v>
      </c>
      <c r="O756" s="12" t="s">
        <v>2843</v>
      </c>
      <c r="P756" s="12" t="s">
        <v>1652</v>
      </c>
      <c r="Q756" s="12" t="s">
        <v>1664</v>
      </c>
      <c r="R756" s="12" t="s">
        <v>1671</v>
      </c>
      <c r="S756" s="12" t="s">
        <v>1738</v>
      </c>
      <c r="T756" s="12" t="s">
        <v>2073</v>
      </c>
    </row>
    <row r="757" spans="1:20" x14ac:dyDescent="0.25">
      <c r="A757" s="12" t="s">
        <v>1484</v>
      </c>
      <c r="B757" s="12" t="s">
        <v>680</v>
      </c>
      <c r="C757" s="12" t="s">
        <v>1653</v>
      </c>
      <c r="D757" s="12" t="s">
        <v>6</v>
      </c>
      <c r="E757" s="12" t="s">
        <v>15</v>
      </c>
      <c r="F757" s="12" t="s">
        <v>141</v>
      </c>
      <c r="G757" s="12" t="s">
        <v>395</v>
      </c>
      <c r="H757" s="12" t="s">
        <v>814</v>
      </c>
      <c r="I757" s="12" t="s">
        <v>170</v>
      </c>
      <c r="J757" s="12" t="s">
        <v>1654</v>
      </c>
      <c r="K757" s="12" t="s">
        <v>47</v>
      </c>
      <c r="L757" s="12" t="s">
        <v>2896</v>
      </c>
      <c r="M757" s="12" t="s">
        <v>2894</v>
      </c>
      <c r="N757" s="12" t="s">
        <v>2897</v>
      </c>
      <c r="O757" s="12" t="s">
        <v>2883</v>
      </c>
      <c r="P757" s="12" t="s">
        <v>1652</v>
      </c>
      <c r="Q757" s="12" t="s">
        <v>1661</v>
      </c>
      <c r="R757" s="12" t="s">
        <v>1671</v>
      </c>
      <c r="S757" s="12" t="s">
        <v>1725</v>
      </c>
      <c r="T757" s="12" t="s">
        <v>1869</v>
      </c>
    </row>
    <row r="758" spans="1:20" x14ac:dyDescent="0.25">
      <c r="A758" s="12" t="s">
        <v>1484</v>
      </c>
      <c r="B758" s="12" t="s">
        <v>644</v>
      </c>
      <c r="C758" s="12" t="s">
        <v>1655</v>
      </c>
      <c r="D758" s="12" t="s">
        <v>6</v>
      </c>
      <c r="E758" s="12" t="s">
        <v>13</v>
      </c>
      <c r="F758" s="12" t="s">
        <v>141</v>
      </c>
      <c r="G758" s="12" t="s">
        <v>395</v>
      </c>
      <c r="H758" s="12" t="s">
        <v>814</v>
      </c>
      <c r="I758" s="12" t="s">
        <v>1639</v>
      </c>
      <c r="J758" s="12" t="s">
        <v>353</v>
      </c>
      <c r="K758" s="12" t="s">
        <v>21</v>
      </c>
      <c r="L758" s="12" t="s">
        <v>2896</v>
      </c>
      <c r="M758" s="12" t="s">
        <v>2894</v>
      </c>
      <c r="N758" s="12" t="s">
        <v>2897</v>
      </c>
      <c r="O758" s="12" t="s">
        <v>2883</v>
      </c>
      <c r="P758" s="12" t="s">
        <v>1652</v>
      </c>
      <c r="Q758" s="12" t="s">
        <v>1666</v>
      </c>
      <c r="R758" s="12" t="s">
        <v>1671</v>
      </c>
      <c r="S758" s="12" t="s">
        <v>1725</v>
      </c>
      <c r="T758" s="12" t="s">
        <v>2237</v>
      </c>
    </row>
    <row r="759" spans="1:20" x14ac:dyDescent="0.25">
      <c r="A759" s="12" t="s">
        <v>1484</v>
      </c>
      <c r="B759" s="12" t="s">
        <v>798</v>
      </c>
      <c r="C759" s="12" t="s">
        <v>1656</v>
      </c>
      <c r="D759" s="12" t="s">
        <v>6</v>
      </c>
      <c r="E759" s="12" t="s">
        <v>16</v>
      </c>
      <c r="F759" s="12" t="s">
        <v>141</v>
      </c>
      <c r="G759" s="12" t="s">
        <v>395</v>
      </c>
      <c r="H759" s="12" t="s">
        <v>814</v>
      </c>
      <c r="I759" s="12" t="s">
        <v>223</v>
      </c>
      <c r="J759" s="12" t="s">
        <v>1657</v>
      </c>
      <c r="K759" s="12" t="s">
        <v>46</v>
      </c>
      <c r="L759" s="12" t="s">
        <v>2896</v>
      </c>
      <c r="M759" s="12" t="s">
        <v>2894</v>
      </c>
      <c r="N759" s="12" t="s">
        <v>2897</v>
      </c>
      <c r="O759" s="12" t="s">
        <v>2883</v>
      </c>
      <c r="P759" s="12" t="s">
        <v>1652</v>
      </c>
      <c r="Q759" s="12" t="s">
        <v>1669</v>
      </c>
      <c r="R759" s="12" t="s">
        <v>1671</v>
      </c>
      <c r="S759" s="12" t="s">
        <v>1725</v>
      </c>
      <c r="T759" s="12" t="s">
        <v>2238</v>
      </c>
    </row>
    <row r="760" spans="1:20" x14ac:dyDescent="0.25">
      <c r="A760" s="12" t="s">
        <v>1484</v>
      </c>
      <c r="B760" s="12" t="s">
        <v>691</v>
      </c>
      <c r="C760" s="12" t="s">
        <v>1658</v>
      </c>
      <c r="D760" s="12" t="s">
        <v>6</v>
      </c>
      <c r="E760" s="12" t="s">
        <v>9</v>
      </c>
      <c r="F760" s="12" t="s">
        <v>141</v>
      </c>
      <c r="G760" s="12" t="s">
        <v>395</v>
      </c>
      <c r="H760" s="12" t="s">
        <v>814</v>
      </c>
      <c r="I760" s="12" t="s">
        <v>1186</v>
      </c>
      <c r="J760" s="12" t="s">
        <v>353</v>
      </c>
      <c r="K760" s="12" t="s">
        <v>45</v>
      </c>
      <c r="L760" s="12" t="s">
        <v>2896</v>
      </c>
      <c r="M760" s="12" t="s">
        <v>2894</v>
      </c>
      <c r="N760" s="12" t="s">
        <v>2897</v>
      </c>
      <c r="O760" s="12" t="s">
        <v>2883</v>
      </c>
      <c r="P760" s="12" t="s">
        <v>1652</v>
      </c>
      <c r="Q760" s="12" t="s">
        <v>1662</v>
      </c>
      <c r="R760" s="12" t="s">
        <v>1671</v>
      </c>
      <c r="S760" s="12" t="s">
        <v>1725</v>
      </c>
      <c r="T760" s="12" t="s">
        <v>2239</v>
      </c>
    </row>
    <row r="761" spans="1:20" x14ac:dyDescent="0.25">
      <c r="A761" s="12" t="s">
        <v>1484</v>
      </c>
      <c r="B761" s="12" t="s">
        <v>667</v>
      </c>
      <c r="C761" s="12" t="s">
        <v>1659</v>
      </c>
      <c r="D761" s="12" t="s">
        <v>8</v>
      </c>
      <c r="E761" s="12" t="s">
        <v>15</v>
      </c>
      <c r="F761" s="12" t="s">
        <v>141</v>
      </c>
      <c r="G761" s="12" t="s">
        <v>395</v>
      </c>
      <c r="H761" s="12" t="s">
        <v>814</v>
      </c>
      <c r="I761" s="12" t="s">
        <v>1186</v>
      </c>
      <c r="J761" s="12" t="s">
        <v>1246</v>
      </c>
      <c r="K761" s="12" t="s">
        <v>22</v>
      </c>
      <c r="L761" s="12" t="s">
        <v>2896</v>
      </c>
      <c r="M761" s="12" t="s">
        <v>2894</v>
      </c>
      <c r="N761" s="12" t="s">
        <v>2898</v>
      </c>
      <c r="O761" s="12" t="s">
        <v>2887</v>
      </c>
      <c r="P761" s="12" t="s">
        <v>1652</v>
      </c>
      <c r="Q761" s="12" t="s">
        <v>1661</v>
      </c>
      <c r="R761" s="12" t="s">
        <v>1671</v>
      </c>
      <c r="S761" s="12" t="s">
        <v>1725</v>
      </c>
      <c r="T761" s="12" t="s">
        <v>1822</v>
      </c>
    </row>
    <row r="762" spans="1:20" x14ac:dyDescent="0.25">
      <c r="A762" s="12" t="s">
        <v>1484</v>
      </c>
      <c r="B762" s="12" t="s">
        <v>736</v>
      </c>
      <c r="C762" s="12" t="s">
        <v>1672</v>
      </c>
      <c r="D762" s="12" t="s">
        <v>8</v>
      </c>
      <c r="E762" s="12" t="s">
        <v>14</v>
      </c>
      <c r="F762" s="12" t="s">
        <v>140</v>
      </c>
      <c r="G762" s="12" t="s">
        <v>395</v>
      </c>
      <c r="H762" s="12" t="s">
        <v>814</v>
      </c>
      <c r="I762" s="12" t="s">
        <v>1114</v>
      </c>
      <c r="J762" s="12" t="s">
        <v>357</v>
      </c>
      <c r="K762" s="12" t="s">
        <v>32</v>
      </c>
      <c r="L762" s="12" t="s">
        <v>2896</v>
      </c>
      <c r="M762" s="12" t="s">
        <v>2894</v>
      </c>
      <c r="N762" s="12" t="s">
        <v>2899</v>
      </c>
      <c r="O762" s="12" t="s">
        <v>2900</v>
      </c>
      <c r="P762" s="12" t="s">
        <v>1652</v>
      </c>
      <c r="Q762" s="12" t="s">
        <v>1668</v>
      </c>
      <c r="R762" s="12" t="s">
        <v>1671</v>
      </c>
      <c r="S762" s="12" t="s">
        <v>1725</v>
      </c>
      <c r="T762" s="12" t="s">
        <v>2240</v>
      </c>
    </row>
    <row r="763" spans="1:20" x14ac:dyDescent="0.25">
      <c r="A763" s="12" t="s">
        <v>1484</v>
      </c>
      <c r="B763" s="12" t="s">
        <v>821</v>
      </c>
      <c r="C763" s="12" t="s">
        <v>1673</v>
      </c>
      <c r="D763" s="12" t="s">
        <v>8</v>
      </c>
      <c r="E763" s="12" t="s">
        <v>15</v>
      </c>
      <c r="F763" s="12" t="s">
        <v>140</v>
      </c>
      <c r="G763" s="12" t="s">
        <v>395</v>
      </c>
      <c r="H763" s="12" t="s">
        <v>814</v>
      </c>
      <c r="I763" s="12" t="s">
        <v>64</v>
      </c>
      <c r="J763" s="12" t="s">
        <v>1029</v>
      </c>
      <c r="K763" s="12" t="s">
        <v>1649</v>
      </c>
      <c r="L763" s="12" t="s">
        <v>2896</v>
      </c>
      <c r="M763" s="12" t="s">
        <v>2894</v>
      </c>
      <c r="N763" s="12" t="s">
        <v>2899</v>
      </c>
      <c r="O763" s="12" t="s">
        <v>2900</v>
      </c>
      <c r="P763" s="12" t="s">
        <v>1652</v>
      </c>
      <c r="Q763" s="12" t="s">
        <v>1661</v>
      </c>
      <c r="R763" s="12" t="s">
        <v>1671</v>
      </c>
      <c r="S763" s="12" t="s">
        <v>1725</v>
      </c>
      <c r="T763" s="12" t="s">
        <v>2241</v>
      </c>
    </row>
    <row r="764" spans="1:20" x14ac:dyDescent="0.25">
      <c r="A764" s="12" t="s">
        <v>1484</v>
      </c>
      <c r="B764" s="12" t="s">
        <v>658</v>
      </c>
      <c r="C764" s="12" t="s">
        <v>1674</v>
      </c>
      <c r="D764" s="12" t="s">
        <v>4</v>
      </c>
      <c r="E764" s="12" t="s">
        <v>16</v>
      </c>
      <c r="F764" s="12" t="s">
        <v>140</v>
      </c>
      <c r="G764" s="12" t="s">
        <v>395</v>
      </c>
      <c r="H764" s="12" t="s">
        <v>814</v>
      </c>
      <c r="I764" s="12" t="s">
        <v>125</v>
      </c>
      <c r="J764" s="12" t="s">
        <v>1166</v>
      </c>
      <c r="K764" s="12" t="s">
        <v>1649</v>
      </c>
      <c r="L764" s="12" t="s">
        <v>2896</v>
      </c>
      <c r="M764" s="12" t="s">
        <v>2894</v>
      </c>
      <c r="N764" s="12" t="s">
        <v>2899</v>
      </c>
      <c r="O764" s="12" t="s">
        <v>2900</v>
      </c>
      <c r="P764" s="12" t="s">
        <v>1652</v>
      </c>
      <c r="Q764" s="12" t="s">
        <v>1669</v>
      </c>
      <c r="R764" s="12" t="s">
        <v>1671</v>
      </c>
      <c r="S764" s="12" t="s">
        <v>1725</v>
      </c>
      <c r="T764" s="12" t="s">
        <v>1982</v>
      </c>
    </row>
    <row r="765" spans="1:20" x14ac:dyDescent="0.25">
      <c r="A765" s="12" t="s">
        <v>1484</v>
      </c>
      <c r="B765" s="12" t="s">
        <v>772</v>
      </c>
      <c r="C765" s="12" t="s">
        <v>1675</v>
      </c>
      <c r="D765" s="12" t="s">
        <v>6</v>
      </c>
      <c r="E765" s="12" t="s">
        <v>1676</v>
      </c>
      <c r="F765" s="12" t="s">
        <v>141</v>
      </c>
      <c r="G765" s="12" t="s">
        <v>393</v>
      </c>
      <c r="H765" s="12" t="s">
        <v>814</v>
      </c>
      <c r="I765" s="12" t="s">
        <v>83</v>
      </c>
      <c r="J765" s="12" t="s">
        <v>1166</v>
      </c>
      <c r="K765" s="12" t="s">
        <v>114</v>
      </c>
      <c r="L765" s="12" t="s">
        <v>2896</v>
      </c>
      <c r="M765" s="12" t="s">
        <v>2894</v>
      </c>
      <c r="N765" s="12" t="s">
        <v>2901</v>
      </c>
      <c r="O765" s="12" t="s">
        <v>2902</v>
      </c>
      <c r="P765" s="12" t="s">
        <v>1652</v>
      </c>
      <c r="Q765" s="12" t="s">
        <v>1691</v>
      </c>
      <c r="R765" s="12" t="s">
        <v>1671</v>
      </c>
      <c r="S765" s="12" t="s">
        <v>1725</v>
      </c>
      <c r="T765" s="12" t="s">
        <v>1986</v>
      </c>
    </row>
    <row r="766" spans="1:20" x14ac:dyDescent="0.25">
      <c r="A766" s="12" t="s">
        <v>1484</v>
      </c>
      <c r="B766" s="12" t="s">
        <v>801</v>
      </c>
      <c r="C766" s="12" t="s">
        <v>1677</v>
      </c>
      <c r="D766" s="12" t="s">
        <v>6</v>
      </c>
      <c r="E766" s="12" t="s">
        <v>14</v>
      </c>
      <c r="F766" s="12" t="s">
        <v>140</v>
      </c>
      <c r="G766" s="12" t="s">
        <v>393</v>
      </c>
      <c r="H766" s="12" t="s">
        <v>814</v>
      </c>
      <c r="I766" s="12" t="s">
        <v>121</v>
      </c>
      <c r="J766" s="12" t="s">
        <v>351</v>
      </c>
      <c r="K766" s="12" t="s">
        <v>80</v>
      </c>
      <c r="L766" s="12" t="s">
        <v>2896</v>
      </c>
      <c r="M766" s="12" t="s">
        <v>2894</v>
      </c>
      <c r="N766" s="12" t="s">
        <v>2901</v>
      </c>
      <c r="O766" s="12" t="s">
        <v>2897</v>
      </c>
      <c r="P766" s="12" t="s">
        <v>1652</v>
      </c>
      <c r="Q766" s="12" t="s">
        <v>1668</v>
      </c>
      <c r="R766" s="12" t="s">
        <v>1671</v>
      </c>
      <c r="S766" s="12" t="s">
        <v>1725</v>
      </c>
      <c r="T766" s="12" t="s">
        <v>2242</v>
      </c>
    </row>
    <row r="767" spans="1:20" x14ac:dyDescent="0.25">
      <c r="A767" s="12" t="s">
        <v>1484</v>
      </c>
      <c r="B767" s="12" t="s">
        <v>785</v>
      </c>
      <c r="C767" s="12" t="s">
        <v>1678</v>
      </c>
      <c r="D767" s="12" t="s">
        <v>6</v>
      </c>
      <c r="E767" s="12" t="s">
        <v>13</v>
      </c>
      <c r="F767" s="12" t="s">
        <v>140</v>
      </c>
      <c r="G767" s="12" t="s">
        <v>393</v>
      </c>
      <c r="H767" s="12" t="s">
        <v>814</v>
      </c>
      <c r="I767" s="12" t="s">
        <v>20</v>
      </c>
      <c r="J767" s="12" t="s">
        <v>319</v>
      </c>
      <c r="K767" s="12" t="s">
        <v>114</v>
      </c>
      <c r="L767" s="12" t="s">
        <v>2896</v>
      </c>
      <c r="M767" s="12" t="s">
        <v>2894</v>
      </c>
      <c r="N767" s="12" t="s">
        <v>2901</v>
      </c>
      <c r="O767" s="12" t="s">
        <v>2897</v>
      </c>
      <c r="P767" s="12" t="s">
        <v>1652</v>
      </c>
      <c r="Q767" s="12" t="s">
        <v>1666</v>
      </c>
      <c r="R767" s="12" t="s">
        <v>1671</v>
      </c>
      <c r="S767" s="12" t="s">
        <v>1725</v>
      </c>
      <c r="T767" s="12" t="s">
        <v>1833</v>
      </c>
    </row>
    <row r="768" spans="1:20" x14ac:dyDescent="0.25">
      <c r="A768" s="12" t="s">
        <v>1484</v>
      </c>
      <c r="B768" s="12" t="s">
        <v>824</v>
      </c>
      <c r="C768" s="12" t="s">
        <v>1679</v>
      </c>
      <c r="D768" s="12" t="s">
        <v>6</v>
      </c>
      <c r="E768" s="12" t="s">
        <v>11</v>
      </c>
      <c r="F768" s="12" t="s">
        <v>140</v>
      </c>
      <c r="G768" s="12" t="s">
        <v>393</v>
      </c>
      <c r="H768" s="12" t="s">
        <v>814</v>
      </c>
      <c r="I768" s="12" t="s">
        <v>37</v>
      </c>
      <c r="J768" s="12" t="s">
        <v>1115</v>
      </c>
      <c r="K768" s="12" t="s">
        <v>102</v>
      </c>
      <c r="L768" s="12" t="s">
        <v>2896</v>
      </c>
      <c r="M768" s="12" t="s">
        <v>2894</v>
      </c>
      <c r="N768" s="12" t="s">
        <v>2901</v>
      </c>
      <c r="O768" s="12" t="s">
        <v>2897</v>
      </c>
      <c r="P768" s="12" t="s">
        <v>1652</v>
      </c>
      <c r="Q768" s="12" t="s">
        <v>1663</v>
      </c>
      <c r="R768" s="12" t="s">
        <v>1671</v>
      </c>
      <c r="S768" s="12" t="s">
        <v>1725</v>
      </c>
      <c r="T768" s="12" t="s">
        <v>1827</v>
      </c>
    </row>
    <row r="769" spans="1:20" x14ac:dyDescent="0.25">
      <c r="A769" s="12" t="s">
        <v>1484</v>
      </c>
      <c r="B769" s="12" t="s">
        <v>791</v>
      </c>
      <c r="C769" s="12" t="s">
        <v>1680</v>
      </c>
      <c r="D769" s="12" t="s">
        <v>4</v>
      </c>
      <c r="E769" s="12" t="s">
        <v>15</v>
      </c>
      <c r="F769" s="12" t="s">
        <v>140</v>
      </c>
      <c r="G769" s="12" t="s">
        <v>395</v>
      </c>
      <c r="H769" s="12" t="s">
        <v>814</v>
      </c>
      <c r="I769" s="12" t="s">
        <v>20</v>
      </c>
      <c r="J769" s="12" t="s">
        <v>287</v>
      </c>
      <c r="K769" s="12" t="s">
        <v>70</v>
      </c>
      <c r="L769" s="12" t="s">
        <v>2896</v>
      </c>
      <c r="M769" s="12" t="s">
        <v>2894</v>
      </c>
      <c r="N769" s="12" t="s">
        <v>2870</v>
      </c>
      <c r="O769" s="12" t="s">
        <v>2898</v>
      </c>
      <c r="P769" s="12" t="s">
        <v>1652</v>
      </c>
      <c r="Q769" s="12" t="s">
        <v>1661</v>
      </c>
      <c r="R769" s="12" t="s">
        <v>1671</v>
      </c>
      <c r="S769" s="12" t="s">
        <v>1725</v>
      </c>
      <c r="T769" s="12" t="s">
        <v>1998</v>
      </c>
    </row>
    <row r="770" spans="1:20" x14ac:dyDescent="0.25">
      <c r="A770" s="12" t="s">
        <v>1484</v>
      </c>
      <c r="B770" s="12" t="s">
        <v>738</v>
      </c>
      <c r="C770" s="12" t="s">
        <v>1681</v>
      </c>
      <c r="D770" s="12" t="s">
        <v>8</v>
      </c>
      <c r="E770" s="12" t="s">
        <v>14</v>
      </c>
      <c r="F770" s="12" t="s">
        <v>140</v>
      </c>
      <c r="G770" s="12" t="s">
        <v>395</v>
      </c>
      <c r="H770" s="12" t="s">
        <v>814</v>
      </c>
      <c r="I770" s="12" t="s">
        <v>21</v>
      </c>
      <c r="J770" s="12" t="s">
        <v>287</v>
      </c>
      <c r="K770" s="12" t="s">
        <v>1682</v>
      </c>
      <c r="L770" s="12" t="s">
        <v>2896</v>
      </c>
      <c r="M770" s="12" t="s">
        <v>2894</v>
      </c>
      <c r="N770" s="12" t="s">
        <v>2870</v>
      </c>
      <c r="O770" s="12" t="s">
        <v>2898</v>
      </c>
      <c r="P770" s="12" t="s">
        <v>1652</v>
      </c>
      <c r="Q770" s="12" t="s">
        <v>1668</v>
      </c>
      <c r="R770" s="12" t="s">
        <v>1671</v>
      </c>
      <c r="S770" s="12" t="s">
        <v>1725</v>
      </c>
      <c r="T770" s="12" t="s">
        <v>2243</v>
      </c>
    </row>
    <row r="771" spans="1:20" x14ac:dyDescent="0.25">
      <c r="A771" s="12" t="s">
        <v>1484</v>
      </c>
      <c r="B771" s="12" t="s">
        <v>690</v>
      </c>
      <c r="C771" s="12" t="s">
        <v>1683</v>
      </c>
      <c r="D771" s="12" t="s">
        <v>5</v>
      </c>
      <c r="E771" s="12" t="s">
        <v>1676</v>
      </c>
      <c r="F771" s="12" t="s">
        <v>140</v>
      </c>
      <c r="G771" s="12" t="s">
        <v>395</v>
      </c>
      <c r="H771" s="12" t="s">
        <v>814</v>
      </c>
      <c r="I771" s="12" t="s">
        <v>20</v>
      </c>
      <c r="J771" s="12" t="s">
        <v>274</v>
      </c>
      <c r="K771" s="12" t="s">
        <v>1684</v>
      </c>
      <c r="L771" s="12" t="s">
        <v>2896</v>
      </c>
      <c r="M771" s="12" t="s">
        <v>2894</v>
      </c>
      <c r="N771" s="12" t="s">
        <v>2870</v>
      </c>
      <c r="O771" s="12" t="s">
        <v>2898</v>
      </c>
      <c r="P771" s="12" t="s">
        <v>1652</v>
      </c>
      <c r="Q771" s="12" t="s">
        <v>1691</v>
      </c>
      <c r="R771" s="12" t="s">
        <v>1671</v>
      </c>
      <c r="S771" s="12" t="s">
        <v>1725</v>
      </c>
      <c r="T771" s="12" t="s">
        <v>2244</v>
      </c>
    </row>
    <row r="772" spans="1:20" x14ac:dyDescent="0.25">
      <c r="A772" s="12" t="s">
        <v>1484</v>
      </c>
      <c r="B772" s="12" t="s">
        <v>809</v>
      </c>
      <c r="C772" s="12" t="s">
        <v>1685</v>
      </c>
      <c r="D772" s="12" t="s">
        <v>5</v>
      </c>
      <c r="E772" s="12" t="s">
        <v>10</v>
      </c>
      <c r="F772" s="12" t="s">
        <v>140</v>
      </c>
      <c r="G772" s="12" t="s">
        <v>395</v>
      </c>
      <c r="H772" s="12" t="s">
        <v>814</v>
      </c>
      <c r="I772" s="12" t="s">
        <v>61</v>
      </c>
      <c r="J772" s="12" t="s">
        <v>341</v>
      </c>
      <c r="K772" s="12" t="s">
        <v>70</v>
      </c>
      <c r="L772" s="12" t="s">
        <v>2896</v>
      </c>
      <c r="M772" s="12" t="s">
        <v>2894</v>
      </c>
      <c r="N772" s="12" t="s">
        <v>2870</v>
      </c>
      <c r="O772" s="12" t="s">
        <v>2898</v>
      </c>
      <c r="P772" s="12" t="s">
        <v>1652</v>
      </c>
      <c r="Q772" s="12" t="s">
        <v>1665</v>
      </c>
      <c r="R772" s="12" t="s">
        <v>1671</v>
      </c>
      <c r="S772" s="12" t="s">
        <v>1725</v>
      </c>
      <c r="T772" s="12" t="s">
        <v>2245</v>
      </c>
    </row>
    <row r="773" spans="1:20" x14ac:dyDescent="0.25">
      <c r="A773" s="12" t="s">
        <v>1484</v>
      </c>
      <c r="B773" s="12" t="s">
        <v>812</v>
      </c>
      <c r="C773" s="12" t="s">
        <v>1686</v>
      </c>
      <c r="D773" s="12" t="s">
        <v>6</v>
      </c>
      <c r="E773" s="12" t="s">
        <v>10</v>
      </c>
      <c r="F773" s="12" t="s">
        <v>140</v>
      </c>
      <c r="G773" s="12" t="s">
        <v>393</v>
      </c>
      <c r="H773" s="12" t="s">
        <v>814</v>
      </c>
      <c r="I773" s="12" t="s">
        <v>1116</v>
      </c>
      <c r="J773" s="12" t="s">
        <v>384</v>
      </c>
      <c r="K773" s="12" t="s">
        <v>39</v>
      </c>
      <c r="L773" s="12" t="s">
        <v>2896</v>
      </c>
      <c r="M773" s="12" t="s">
        <v>2894</v>
      </c>
      <c r="N773" s="12" t="s">
        <v>2903</v>
      </c>
      <c r="O773" s="12" t="s">
        <v>2904</v>
      </c>
      <c r="P773" s="12" t="s">
        <v>1652</v>
      </c>
      <c r="Q773" s="12" t="s">
        <v>1665</v>
      </c>
      <c r="R773" s="12" t="s">
        <v>1671</v>
      </c>
      <c r="S773" s="12" t="s">
        <v>1725</v>
      </c>
      <c r="T773" s="12" t="s">
        <v>2246</v>
      </c>
    </row>
    <row r="774" spans="1:20" x14ac:dyDescent="0.25">
      <c r="A774" s="12" t="s">
        <v>1484</v>
      </c>
      <c r="B774" s="12" t="s">
        <v>744</v>
      </c>
      <c r="C774" s="12" t="s">
        <v>1687</v>
      </c>
      <c r="D774" s="12" t="s">
        <v>8</v>
      </c>
      <c r="E774" s="12" t="s">
        <v>15</v>
      </c>
      <c r="F774" s="12" t="s">
        <v>140</v>
      </c>
      <c r="G774" s="12" t="s">
        <v>395</v>
      </c>
      <c r="H774" s="12" t="s">
        <v>814</v>
      </c>
      <c r="I774" s="12" t="s">
        <v>1101</v>
      </c>
      <c r="J774" s="12" t="s">
        <v>358</v>
      </c>
      <c r="K774" s="12" t="s">
        <v>21</v>
      </c>
      <c r="L774" s="12" t="s">
        <v>2905</v>
      </c>
      <c r="M774" s="12" t="s">
        <v>2906</v>
      </c>
      <c r="N774" s="12" t="s">
        <v>2903</v>
      </c>
      <c r="O774" s="12" t="s">
        <v>2904</v>
      </c>
      <c r="P774" s="12" t="s">
        <v>1652</v>
      </c>
      <c r="Q774" s="12" t="s">
        <v>1661</v>
      </c>
      <c r="R774" s="12" t="s">
        <v>1671</v>
      </c>
      <c r="S774" s="12" t="s">
        <v>1727</v>
      </c>
      <c r="T774" s="12" t="s">
        <v>1833</v>
      </c>
    </row>
    <row r="775" spans="1:20" x14ac:dyDescent="0.25">
      <c r="A775" s="12" t="s">
        <v>1484</v>
      </c>
      <c r="B775" s="12" t="s">
        <v>697</v>
      </c>
      <c r="C775" s="12" t="s">
        <v>1692</v>
      </c>
      <c r="D775" s="12" t="s">
        <v>6</v>
      </c>
      <c r="E775" s="12" t="s">
        <v>16</v>
      </c>
      <c r="F775" s="12" t="s">
        <v>140</v>
      </c>
      <c r="G775" s="12" t="s">
        <v>393</v>
      </c>
      <c r="H775" s="12" t="s">
        <v>814</v>
      </c>
      <c r="I775" s="12" t="s">
        <v>1688</v>
      </c>
      <c r="J775" s="12" t="s">
        <v>302</v>
      </c>
      <c r="K775" s="12" t="s">
        <v>1446</v>
      </c>
      <c r="L775" s="12" t="s">
        <v>2896</v>
      </c>
      <c r="M775" s="12" t="s">
        <v>2894</v>
      </c>
      <c r="N775" s="12" t="s">
        <v>2903</v>
      </c>
      <c r="O775" s="12" t="s">
        <v>2904</v>
      </c>
      <c r="P775" s="12" t="s">
        <v>1652</v>
      </c>
      <c r="Q775" s="12" t="s">
        <v>1669</v>
      </c>
      <c r="R775" s="12" t="s">
        <v>1671</v>
      </c>
      <c r="S775" s="12" t="s">
        <v>1725</v>
      </c>
      <c r="T775" s="12" t="s">
        <v>2247</v>
      </c>
    </row>
    <row r="776" spans="1:20" x14ac:dyDescent="0.25">
      <c r="A776" s="12" t="s">
        <v>1484</v>
      </c>
      <c r="B776" s="12" t="s">
        <v>694</v>
      </c>
      <c r="C776" s="12" t="s">
        <v>1689</v>
      </c>
      <c r="D776" s="12" t="s">
        <v>5</v>
      </c>
      <c r="E776" s="12" t="s">
        <v>11</v>
      </c>
      <c r="F776" s="12" t="s">
        <v>140</v>
      </c>
      <c r="G776" s="12" t="s">
        <v>395</v>
      </c>
      <c r="H776" s="12" t="s">
        <v>814</v>
      </c>
      <c r="I776" s="12" t="s">
        <v>1101</v>
      </c>
      <c r="J776" s="12" t="s">
        <v>1517</v>
      </c>
      <c r="K776" s="12" t="s">
        <v>124</v>
      </c>
      <c r="L776" s="12" t="s">
        <v>2905</v>
      </c>
      <c r="M776" s="12" t="s">
        <v>2906</v>
      </c>
      <c r="N776" s="12" t="s">
        <v>2903</v>
      </c>
      <c r="O776" s="12" t="s">
        <v>2904</v>
      </c>
      <c r="P776" s="12" t="s">
        <v>1652</v>
      </c>
      <c r="Q776" s="12" t="s">
        <v>1663</v>
      </c>
      <c r="R776" s="12" t="s">
        <v>1671</v>
      </c>
      <c r="S776" s="12" t="s">
        <v>1727</v>
      </c>
      <c r="T776" s="12" t="s">
        <v>1827</v>
      </c>
    </row>
    <row r="777" spans="1:20" x14ac:dyDescent="0.25">
      <c r="A777" s="12" t="s">
        <v>1484</v>
      </c>
      <c r="B777" s="12" t="s">
        <v>762</v>
      </c>
      <c r="C777" s="12" t="s">
        <v>1690</v>
      </c>
      <c r="D777" s="12" t="s">
        <v>8</v>
      </c>
      <c r="E777" s="12" t="s">
        <v>13</v>
      </c>
      <c r="F777" s="12" t="s">
        <v>140</v>
      </c>
      <c r="G777" s="12" t="s">
        <v>395</v>
      </c>
      <c r="H777" s="12" t="s">
        <v>814</v>
      </c>
      <c r="I777" s="12" t="s">
        <v>1186</v>
      </c>
      <c r="J777" s="12" t="s">
        <v>375</v>
      </c>
      <c r="K777" s="12" t="s">
        <v>124</v>
      </c>
      <c r="L777" s="12" t="s">
        <v>2905</v>
      </c>
      <c r="M777" s="12" t="s">
        <v>2906</v>
      </c>
      <c r="N777" s="12" t="s">
        <v>2903</v>
      </c>
      <c r="O777" s="12" t="s">
        <v>2904</v>
      </c>
      <c r="P777" s="12" t="s">
        <v>1652</v>
      </c>
      <c r="Q777" s="12" t="s">
        <v>1666</v>
      </c>
      <c r="R777" s="12" t="s">
        <v>1671</v>
      </c>
      <c r="S777" s="12" t="s">
        <v>1727</v>
      </c>
      <c r="T777" s="12" t="s">
        <v>1831</v>
      </c>
    </row>
    <row r="778" spans="1:20" x14ac:dyDescent="0.25">
      <c r="A778" s="12" t="s">
        <v>1484</v>
      </c>
      <c r="B778" s="12" t="s">
        <v>788</v>
      </c>
      <c r="C778" s="12" t="s">
        <v>1693</v>
      </c>
      <c r="D778" s="12" t="s">
        <v>8</v>
      </c>
      <c r="E778" s="12" t="s">
        <v>15</v>
      </c>
      <c r="F778" s="12" t="s">
        <v>140</v>
      </c>
      <c r="G778" s="12" t="s">
        <v>395</v>
      </c>
      <c r="H778" s="12" t="s">
        <v>814</v>
      </c>
      <c r="I778" s="12" t="s">
        <v>54</v>
      </c>
      <c r="J778" s="12" t="s">
        <v>1253</v>
      </c>
      <c r="K778" s="12" t="s">
        <v>1649</v>
      </c>
      <c r="L778" s="12" t="s">
        <v>2905</v>
      </c>
      <c r="M778" s="12" t="s">
        <v>2906</v>
      </c>
      <c r="N778" s="12" t="s">
        <v>2907</v>
      </c>
      <c r="O778" s="12" t="s">
        <v>2908</v>
      </c>
      <c r="P778" s="12" t="s">
        <v>1652</v>
      </c>
      <c r="Q778" s="12" t="s">
        <v>1661</v>
      </c>
      <c r="R778" s="12" t="s">
        <v>1671</v>
      </c>
      <c r="S778" s="12" t="s">
        <v>1727</v>
      </c>
      <c r="T778" s="12" t="s">
        <v>2245</v>
      </c>
    </row>
    <row r="779" spans="1:20" x14ac:dyDescent="0.25">
      <c r="A779" s="12" t="s">
        <v>1484</v>
      </c>
      <c r="B779" s="12" t="s">
        <v>770</v>
      </c>
      <c r="C779" s="12" t="s">
        <v>1694</v>
      </c>
      <c r="D779" s="12" t="s">
        <v>8</v>
      </c>
      <c r="E779" s="12" t="s">
        <v>14</v>
      </c>
      <c r="F779" s="12" t="s">
        <v>140</v>
      </c>
      <c r="G779" s="12" t="s">
        <v>395</v>
      </c>
      <c r="H779" s="12" t="s">
        <v>814</v>
      </c>
      <c r="I779" s="12" t="s">
        <v>1581</v>
      </c>
      <c r="J779" s="12" t="s">
        <v>351</v>
      </c>
      <c r="K779" s="12" t="s">
        <v>81</v>
      </c>
      <c r="L779" s="12" t="s">
        <v>2905</v>
      </c>
      <c r="M779" s="12" t="s">
        <v>2906</v>
      </c>
      <c r="N779" s="12" t="s">
        <v>2907</v>
      </c>
      <c r="O779" s="12" t="s">
        <v>2908</v>
      </c>
      <c r="P779" s="12" t="s">
        <v>1652</v>
      </c>
      <c r="Q779" s="12" t="s">
        <v>1668</v>
      </c>
      <c r="R779" s="12" t="s">
        <v>1671</v>
      </c>
      <c r="S779" s="12" t="s">
        <v>1727</v>
      </c>
      <c r="T779" s="12" t="s">
        <v>2248</v>
      </c>
    </row>
    <row r="780" spans="1:20" x14ac:dyDescent="0.25">
      <c r="A780" s="12" t="s">
        <v>1484</v>
      </c>
      <c r="B780" s="12" t="s">
        <v>722</v>
      </c>
      <c r="C780" s="12" t="s">
        <v>1695</v>
      </c>
      <c r="D780" s="12" t="s">
        <v>8</v>
      </c>
      <c r="E780" s="12" t="s">
        <v>1676</v>
      </c>
      <c r="F780" s="12" t="s">
        <v>140</v>
      </c>
      <c r="G780" s="12" t="s">
        <v>395</v>
      </c>
      <c r="H780" s="12" t="s">
        <v>814</v>
      </c>
      <c r="I780" s="12" t="s">
        <v>107</v>
      </c>
      <c r="J780" s="12" t="s">
        <v>1523</v>
      </c>
      <c r="K780" s="12" t="s">
        <v>81</v>
      </c>
      <c r="L780" s="12" t="s">
        <v>2905</v>
      </c>
      <c r="M780" s="12" t="s">
        <v>2906</v>
      </c>
      <c r="N780" s="12" t="s">
        <v>2907</v>
      </c>
      <c r="O780" s="12" t="s">
        <v>2908</v>
      </c>
      <c r="P780" s="12" t="s">
        <v>1652</v>
      </c>
      <c r="Q780" s="12" t="s">
        <v>1691</v>
      </c>
      <c r="R780" s="12" t="s">
        <v>1671</v>
      </c>
      <c r="S780" s="12" t="s">
        <v>1727</v>
      </c>
      <c r="T780" s="12" t="s">
        <v>1862</v>
      </c>
    </row>
    <row r="781" spans="1:20" x14ac:dyDescent="0.25">
      <c r="A781" s="12" t="s">
        <v>1484</v>
      </c>
      <c r="B781" s="12" t="s">
        <v>664</v>
      </c>
      <c r="C781" s="12" t="s">
        <v>1696</v>
      </c>
      <c r="D781" s="12" t="s">
        <v>8</v>
      </c>
      <c r="E781" s="12" t="s">
        <v>13</v>
      </c>
      <c r="F781" s="12" t="s">
        <v>140</v>
      </c>
      <c r="G781" s="12" t="s">
        <v>395</v>
      </c>
      <c r="H781" s="12" t="s">
        <v>814</v>
      </c>
      <c r="I781" s="12" t="s">
        <v>122</v>
      </c>
      <c r="J781" s="12" t="s">
        <v>281</v>
      </c>
      <c r="K781" s="12" t="s">
        <v>32</v>
      </c>
      <c r="L781" s="12" t="s">
        <v>2905</v>
      </c>
      <c r="M781" s="12" t="s">
        <v>2906</v>
      </c>
      <c r="N781" s="12" t="s">
        <v>2907</v>
      </c>
      <c r="O781" s="12" t="s">
        <v>2908</v>
      </c>
      <c r="P781" s="12" t="s">
        <v>1652</v>
      </c>
      <c r="Q781" s="12" t="s">
        <v>1666</v>
      </c>
      <c r="R781" s="12" t="s">
        <v>1671</v>
      </c>
      <c r="S781" s="12" t="s">
        <v>1727</v>
      </c>
      <c r="T781" s="12" t="s">
        <v>643</v>
      </c>
    </row>
    <row r="782" spans="1:20" x14ac:dyDescent="0.25">
      <c r="A782" s="12" t="s">
        <v>1484</v>
      </c>
      <c r="B782" s="12" t="s">
        <v>656</v>
      </c>
      <c r="C782" s="12" t="s">
        <v>1697</v>
      </c>
      <c r="D782" s="12" t="s">
        <v>6</v>
      </c>
      <c r="E782" s="12" t="s">
        <v>11</v>
      </c>
      <c r="F782" s="12" t="s">
        <v>140</v>
      </c>
      <c r="G782" s="12" t="s">
        <v>395</v>
      </c>
      <c r="H782" s="12" t="s">
        <v>814</v>
      </c>
      <c r="I782" s="12" t="s">
        <v>125</v>
      </c>
      <c r="J782" s="12" t="s">
        <v>325</v>
      </c>
      <c r="K782" s="12" t="s">
        <v>32</v>
      </c>
      <c r="L782" s="12" t="s">
        <v>2905</v>
      </c>
      <c r="M782" s="12" t="s">
        <v>2906</v>
      </c>
      <c r="N782" s="12" t="s">
        <v>2907</v>
      </c>
      <c r="O782" s="12" t="s">
        <v>2908</v>
      </c>
      <c r="P782" s="12" t="s">
        <v>1652</v>
      </c>
      <c r="Q782" s="12" t="s">
        <v>1663</v>
      </c>
      <c r="R782" s="12" t="s">
        <v>1671</v>
      </c>
      <c r="S782" s="12" t="s">
        <v>1727</v>
      </c>
      <c r="T782" s="12" t="s">
        <v>2249</v>
      </c>
    </row>
    <row r="783" spans="1:20" x14ac:dyDescent="0.25">
      <c r="A783" s="12" t="s">
        <v>1484</v>
      </c>
      <c r="B783" s="12" t="s">
        <v>855</v>
      </c>
      <c r="C783" s="12" t="s">
        <v>1698</v>
      </c>
      <c r="D783" s="12" t="s">
        <v>4</v>
      </c>
      <c r="E783" s="12" t="s">
        <v>16</v>
      </c>
      <c r="F783" s="12" t="s">
        <v>140</v>
      </c>
      <c r="G783" s="12" t="s">
        <v>395</v>
      </c>
      <c r="H783" s="12" t="s">
        <v>814</v>
      </c>
      <c r="I783" s="12" t="s">
        <v>125</v>
      </c>
      <c r="J783" s="12" t="s">
        <v>319</v>
      </c>
      <c r="K783" s="12" t="s">
        <v>31</v>
      </c>
      <c r="L783" s="12" t="s">
        <v>2905</v>
      </c>
      <c r="M783" s="12" t="s">
        <v>2906</v>
      </c>
      <c r="N783" s="12" t="s">
        <v>2907</v>
      </c>
      <c r="O783" s="12" t="s">
        <v>2908</v>
      </c>
      <c r="P783" s="12" t="s">
        <v>1652</v>
      </c>
      <c r="Q783" s="12" t="s">
        <v>1669</v>
      </c>
      <c r="R783" s="12" t="s">
        <v>1671</v>
      </c>
      <c r="S783" s="12" t="s">
        <v>1727</v>
      </c>
      <c r="T783" s="12" t="s">
        <v>643</v>
      </c>
    </row>
    <row r="784" spans="1:20" x14ac:dyDescent="0.25">
      <c r="A784" s="12" t="s">
        <v>1484</v>
      </c>
      <c r="B784" s="12" t="s">
        <v>848</v>
      </c>
      <c r="C784" s="12" t="s">
        <v>1699</v>
      </c>
      <c r="D784" s="12" t="s">
        <v>4</v>
      </c>
      <c r="E784" s="12" t="s">
        <v>15</v>
      </c>
      <c r="F784" s="12" t="s">
        <v>140</v>
      </c>
      <c r="G784" s="12" t="s">
        <v>395</v>
      </c>
      <c r="H784" s="12" t="s">
        <v>814</v>
      </c>
      <c r="I784" s="12" t="s">
        <v>82</v>
      </c>
      <c r="J784" s="12" t="s">
        <v>319</v>
      </c>
      <c r="K784" s="12" t="s">
        <v>38</v>
      </c>
      <c r="L784" s="12" t="s">
        <v>2905</v>
      </c>
      <c r="M784" s="12" t="s">
        <v>2906</v>
      </c>
      <c r="N784" s="12" t="s">
        <v>2909</v>
      </c>
      <c r="O784" s="12" t="s">
        <v>2910</v>
      </c>
      <c r="P784" s="12" t="s">
        <v>1652</v>
      </c>
      <c r="Q784" s="12" t="s">
        <v>1661</v>
      </c>
      <c r="R784" s="12" t="s">
        <v>1671</v>
      </c>
      <c r="S784" s="12" t="s">
        <v>1727</v>
      </c>
      <c r="T784" s="12" t="s">
        <v>2250</v>
      </c>
    </row>
    <row r="785" spans="1:20" x14ac:dyDescent="0.25">
      <c r="A785" s="12" t="s">
        <v>1484</v>
      </c>
      <c r="B785" s="12" t="s">
        <v>655</v>
      </c>
      <c r="C785" s="12" t="s">
        <v>1700</v>
      </c>
      <c r="D785" s="12" t="s">
        <v>6</v>
      </c>
      <c r="E785" s="12" t="s">
        <v>14</v>
      </c>
      <c r="F785" s="12" t="s">
        <v>140</v>
      </c>
      <c r="G785" s="12" t="s">
        <v>395</v>
      </c>
      <c r="H785" s="12" t="s">
        <v>814</v>
      </c>
      <c r="I785" s="12" t="s">
        <v>237</v>
      </c>
      <c r="J785" s="12" t="s">
        <v>281</v>
      </c>
      <c r="K785" s="12" t="s">
        <v>39</v>
      </c>
      <c r="L785" s="12" t="s">
        <v>2905</v>
      </c>
      <c r="M785" s="12" t="s">
        <v>2906</v>
      </c>
      <c r="N785" s="12" t="s">
        <v>2909</v>
      </c>
      <c r="O785" s="12" t="s">
        <v>2910</v>
      </c>
      <c r="P785" s="12" t="s">
        <v>1652</v>
      </c>
      <c r="Q785" s="12" t="s">
        <v>1668</v>
      </c>
      <c r="R785" s="12" t="s">
        <v>1671</v>
      </c>
      <c r="S785" s="12" t="s">
        <v>1727</v>
      </c>
      <c r="T785" s="12" t="s">
        <v>2079</v>
      </c>
    </row>
    <row r="786" spans="1:20" x14ac:dyDescent="0.25">
      <c r="A786" s="12" t="s">
        <v>1484</v>
      </c>
      <c r="B786" s="12" t="s">
        <v>733</v>
      </c>
      <c r="C786" s="12" t="s">
        <v>1701</v>
      </c>
      <c r="D786" s="12" t="s">
        <v>8</v>
      </c>
      <c r="E786" s="12" t="s">
        <v>11</v>
      </c>
      <c r="F786" s="12" t="s">
        <v>140</v>
      </c>
      <c r="G786" s="12" t="s">
        <v>395</v>
      </c>
      <c r="H786" s="12" t="s">
        <v>814</v>
      </c>
      <c r="I786" s="12" t="s">
        <v>82</v>
      </c>
      <c r="J786" s="12" t="s">
        <v>325</v>
      </c>
      <c r="K786" s="12" t="s">
        <v>39</v>
      </c>
      <c r="L786" s="12" t="s">
        <v>2905</v>
      </c>
      <c r="M786" s="12" t="s">
        <v>2906</v>
      </c>
      <c r="N786" s="12" t="s">
        <v>2909</v>
      </c>
      <c r="O786" s="12" t="s">
        <v>2910</v>
      </c>
      <c r="P786" s="12" t="s">
        <v>1652</v>
      </c>
      <c r="Q786" s="12" t="s">
        <v>1663</v>
      </c>
      <c r="R786" s="12" t="s">
        <v>1671</v>
      </c>
      <c r="S786" s="12" t="s">
        <v>1727</v>
      </c>
      <c r="T786" s="12" t="s">
        <v>2251</v>
      </c>
    </row>
    <row r="787" spans="1:20" x14ac:dyDescent="0.25">
      <c r="A787" s="12" t="s">
        <v>1484</v>
      </c>
      <c r="B787" s="12" t="s">
        <v>760</v>
      </c>
      <c r="C787" s="12" t="s">
        <v>1702</v>
      </c>
      <c r="D787" s="12" t="s">
        <v>5</v>
      </c>
      <c r="E787" s="12" t="s">
        <v>9</v>
      </c>
      <c r="F787" s="12" t="s">
        <v>140</v>
      </c>
      <c r="G787" s="12" t="s">
        <v>395</v>
      </c>
      <c r="H787" s="12" t="s">
        <v>814</v>
      </c>
      <c r="I787" s="12" t="s">
        <v>32</v>
      </c>
      <c r="J787" s="12" t="s">
        <v>287</v>
      </c>
      <c r="K787" s="12" t="s">
        <v>39</v>
      </c>
      <c r="L787" s="12" t="s">
        <v>2905</v>
      </c>
      <c r="M787" s="12" t="s">
        <v>2906</v>
      </c>
      <c r="N787" s="12" t="s">
        <v>2909</v>
      </c>
      <c r="O787" s="12" t="s">
        <v>2910</v>
      </c>
      <c r="P787" s="12" t="s">
        <v>1652</v>
      </c>
      <c r="Q787" s="12" t="s">
        <v>1662</v>
      </c>
      <c r="R787" s="12" t="s">
        <v>1671</v>
      </c>
      <c r="S787" s="12" t="s">
        <v>1727</v>
      </c>
      <c r="T787" s="12" t="s">
        <v>2208</v>
      </c>
    </row>
    <row r="788" spans="1:20" x14ac:dyDescent="0.25">
      <c r="A788" s="12" t="s">
        <v>1484</v>
      </c>
      <c r="B788" s="12" t="s">
        <v>732</v>
      </c>
      <c r="C788" s="12" t="s">
        <v>1703</v>
      </c>
      <c r="D788" s="12" t="s">
        <v>5</v>
      </c>
      <c r="E788" s="12" t="s">
        <v>13</v>
      </c>
      <c r="F788" s="12" t="s">
        <v>140</v>
      </c>
      <c r="G788" s="12" t="s">
        <v>395</v>
      </c>
      <c r="H788" s="12" t="s">
        <v>814</v>
      </c>
      <c r="I788" s="12" t="s">
        <v>237</v>
      </c>
      <c r="J788" s="12" t="s">
        <v>281</v>
      </c>
      <c r="K788" s="12" t="s">
        <v>39</v>
      </c>
      <c r="L788" s="12" t="s">
        <v>2905</v>
      </c>
      <c r="M788" s="12" t="s">
        <v>2906</v>
      </c>
      <c r="N788" s="12" t="s">
        <v>2909</v>
      </c>
      <c r="O788" s="12" t="s">
        <v>2910</v>
      </c>
      <c r="P788" s="12" t="s">
        <v>1652</v>
      </c>
      <c r="Q788" s="12" t="s">
        <v>1666</v>
      </c>
      <c r="R788" s="12" t="s">
        <v>1671</v>
      </c>
      <c r="S788" s="12" t="s">
        <v>1727</v>
      </c>
      <c r="T788" s="12" t="s">
        <v>2252</v>
      </c>
    </row>
    <row r="789" spans="1:20" x14ac:dyDescent="0.25">
      <c r="A789" s="12" t="s">
        <v>1484</v>
      </c>
      <c r="B789" s="12" t="s">
        <v>723</v>
      </c>
      <c r="C789" s="12" t="s">
        <v>1716</v>
      </c>
      <c r="D789" s="12" t="s">
        <v>6</v>
      </c>
      <c r="E789" s="12" t="s">
        <v>15</v>
      </c>
      <c r="F789" s="12" t="s">
        <v>140</v>
      </c>
      <c r="G789" s="12" t="s">
        <v>396</v>
      </c>
      <c r="H789" s="12" t="s">
        <v>814</v>
      </c>
      <c r="I789" s="12" t="s">
        <v>186</v>
      </c>
      <c r="J789" s="12" t="s">
        <v>1495</v>
      </c>
      <c r="K789" s="12" t="s">
        <v>931</v>
      </c>
      <c r="L789" s="12" t="s">
        <v>2905</v>
      </c>
      <c r="M789" s="12" t="s">
        <v>2906</v>
      </c>
      <c r="N789" s="12" t="s">
        <v>2911</v>
      </c>
      <c r="O789" s="12" t="s">
        <v>2870</v>
      </c>
      <c r="P789" s="12" t="s">
        <v>1652</v>
      </c>
      <c r="Q789" s="12" t="s">
        <v>1661</v>
      </c>
      <c r="R789" s="12" t="s">
        <v>1671</v>
      </c>
      <c r="S789" s="12" t="s">
        <v>1727</v>
      </c>
      <c r="T789" s="12" t="s">
        <v>2253</v>
      </c>
    </row>
    <row r="790" spans="1:20" x14ac:dyDescent="0.25">
      <c r="A790" s="12" t="s">
        <v>1484</v>
      </c>
      <c r="B790" s="12" t="s">
        <v>717</v>
      </c>
      <c r="C790" s="12" t="s">
        <v>1717</v>
      </c>
      <c r="D790" s="12" t="s">
        <v>4</v>
      </c>
      <c r="E790" s="12" t="s">
        <v>15</v>
      </c>
      <c r="F790" s="12" t="s">
        <v>140</v>
      </c>
      <c r="G790" s="12" t="s">
        <v>396</v>
      </c>
      <c r="H790" s="12" t="s">
        <v>814</v>
      </c>
      <c r="I790" s="12" t="s">
        <v>149</v>
      </c>
      <c r="J790" s="12" t="s">
        <v>908</v>
      </c>
      <c r="K790" s="12" t="s">
        <v>101</v>
      </c>
      <c r="L790" s="12" t="s">
        <v>2905</v>
      </c>
      <c r="M790" s="12" t="s">
        <v>2912</v>
      </c>
      <c r="N790" s="12" t="s">
        <v>2913</v>
      </c>
      <c r="O790" s="12" t="s">
        <v>2914</v>
      </c>
      <c r="P790" s="12" t="s">
        <v>1652</v>
      </c>
      <c r="Q790" s="12" t="s">
        <v>1661</v>
      </c>
      <c r="R790" s="12" t="s">
        <v>1671</v>
      </c>
      <c r="S790" s="12" t="s">
        <v>1745</v>
      </c>
      <c r="T790" s="12" t="s">
        <v>2254</v>
      </c>
    </row>
    <row r="791" spans="1:20" x14ac:dyDescent="0.25">
      <c r="A791" s="12" t="s">
        <v>1484</v>
      </c>
      <c r="B791" s="12" t="s">
        <v>759</v>
      </c>
      <c r="C791" s="12" t="s">
        <v>1718</v>
      </c>
      <c r="D791" s="12" t="s">
        <v>4</v>
      </c>
      <c r="E791" s="12" t="s">
        <v>14</v>
      </c>
      <c r="F791" s="12" t="s">
        <v>140</v>
      </c>
      <c r="G791" s="12" t="s">
        <v>396</v>
      </c>
      <c r="H791" s="12" t="s">
        <v>814</v>
      </c>
      <c r="I791" s="12" t="s">
        <v>175</v>
      </c>
      <c r="J791" s="12" t="s">
        <v>911</v>
      </c>
      <c r="K791" s="12" t="s">
        <v>361</v>
      </c>
      <c r="L791" s="12" t="s">
        <v>2905</v>
      </c>
      <c r="M791" s="12" t="s">
        <v>2912</v>
      </c>
      <c r="N791" s="12" t="s">
        <v>2913</v>
      </c>
      <c r="O791" s="12" t="s">
        <v>2914</v>
      </c>
      <c r="P791" s="12" t="s">
        <v>1652</v>
      </c>
      <c r="Q791" s="12" t="s">
        <v>1668</v>
      </c>
      <c r="R791" s="12" t="s">
        <v>1671</v>
      </c>
      <c r="S791" s="12" t="s">
        <v>1745</v>
      </c>
      <c r="T791" s="12" t="s">
        <v>2255</v>
      </c>
    </row>
    <row r="792" spans="1:20" x14ac:dyDescent="0.25">
      <c r="A792" s="12" t="s">
        <v>1484</v>
      </c>
      <c r="B792" s="12" t="s">
        <v>729</v>
      </c>
      <c r="C792" s="12" t="s">
        <v>1719</v>
      </c>
      <c r="D792" s="12" t="s">
        <v>8</v>
      </c>
      <c r="E792" s="12" t="s">
        <v>9</v>
      </c>
      <c r="F792" s="12" t="s">
        <v>140</v>
      </c>
      <c r="G792" s="12" t="s">
        <v>396</v>
      </c>
      <c r="H792" s="12" t="s">
        <v>814</v>
      </c>
      <c r="I792" s="12" t="s">
        <v>126</v>
      </c>
      <c r="J792" s="12" t="s">
        <v>267</v>
      </c>
      <c r="K792" s="12" t="s">
        <v>361</v>
      </c>
      <c r="L792" s="12" t="s">
        <v>2905</v>
      </c>
      <c r="M792" s="12" t="s">
        <v>2912</v>
      </c>
      <c r="N792" s="12" t="s">
        <v>2913</v>
      </c>
      <c r="O792" s="12" t="s">
        <v>2914</v>
      </c>
      <c r="P792" s="12" t="s">
        <v>1652</v>
      </c>
      <c r="Q792" s="12" t="s">
        <v>1662</v>
      </c>
      <c r="R792" s="12" t="s">
        <v>1671</v>
      </c>
      <c r="S792" s="12" t="s">
        <v>1745</v>
      </c>
      <c r="T792" s="12" t="s">
        <v>2256</v>
      </c>
    </row>
    <row r="793" spans="1:20" x14ac:dyDescent="0.25">
      <c r="A793" s="12" t="s">
        <v>1484</v>
      </c>
      <c r="B793" s="12" t="s">
        <v>781</v>
      </c>
      <c r="C793" s="12" t="s">
        <v>1720</v>
      </c>
      <c r="D793" s="12" t="s">
        <v>6</v>
      </c>
      <c r="E793" s="12" t="s">
        <v>10</v>
      </c>
      <c r="F793" s="12" t="s">
        <v>140</v>
      </c>
      <c r="G793" s="12" t="s">
        <v>396</v>
      </c>
      <c r="H793" s="12" t="s">
        <v>814</v>
      </c>
      <c r="I793" s="12" t="s">
        <v>297</v>
      </c>
      <c r="J793" s="12" t="s">
        <v>1567</v>
      </c>
      <c r="K793" s="12" t="s">
        <v>361</v>
      </c>
      <c r="L793" s="12" t="s">
        <v>2905</v>
      </c>
      <c r="M793" s="12" t="s">
        <v>2912</v>
      </c>
      <c r="N793" s="12" t="s">
        <v>2913</v>
      </c>
      <c r="O793" s="12" t="s">
        <v>2914</v>
      </c>
      <c r="P793" s="12" t="s">
        <v>1652</v>
      </c>
      <c r="Q793" s="12" t="s">
        <v>1665</v>
      </c>
      <c r="R793" s="12" t="s">
        <v>1671</v>
      </c>
      <c r="S793" s="12" t="s">
        <v>1745</v>
      </c>
      <c r="T793" s="12" t="s">
        <v>2256</v>
      </c>
    </row>
    <row r="794" spans="1:20" x14ac:dyDescent="0.25">
      <c r="A794" s="12" t="s">
        <v>1484</v>
      </c>
      <c r="B794" s="12" t="s">
        <v>720</v>
      </c>
      <c r="C794" s="12" t="s">
        <v>1747</v>
      </c>
      <c r="D794" s="12" t="s">
        <v>4</v>
      </c>
      <c r="E794" s="12" t="s">
        <v>14</v>
      </c>
      <c r="F794" s="12" t="s">
        <v>140</v>
      </c>
      <c r="G794" s="12" t="s">
        <v>396</v>
      </c>
      <c r="H794" s="12" t="s">
        <v>814</v>
      </c>
      <c r="I794" s="12" t="s">
        <v>389</v>
      </c>
      <c r="J794" s="12" t="s">
        <v>1567</v>
      </c>
      <c r="K794" s="12" t="s">
        <v>924</v>
      </c>
      <c r="L794" s="12" t="s">
        <v>2915</v>
      </c>
      <c r="M794" s="12" t="s">
        <v>2912</v>
      </c>
      <c r="N794" s="12" t="s">
        <v>2916</v>
      </c>
      <c r="O794" s="12" t="s">
        <v>2917</v>
      </c>
      <c r="P794" s="12" t="s">
        <v>1652</v>
      </c>
      <c r="Q794" s="12" t="s">
        <v>1668</v>
      </c>
      <c r="R794" s="12" t="s">
        <v>1671</v>
      </c>
      <c r="S794" s="12" t="s">
        <v>1728</v>
      </c>
      <c r="T794" s="12" t="s">
        <v>2257</v>
      </c>
    </row>
    <row r="795" spans="1:20" x14ac:dyDescent="0.25">
      <c r="A795" s="12" t="s">
        <v>1484</v>
      </c>
      <c r="B795" s="12" t="s">
        <v>768</v>
      </c>
      <c r="C795" s="12" t="s">
        <v>1748</v>
      </c>
      <c r="D795" s="12" t="s">
        <v>5</v>
      </c>
      <c r="E795" s="12" t="s">
        <v>11</v>
      </c>
      <c r="F795" s="12" t="s">
        <v>140</v>
      </c>
      <c r="G795" s="12" t="s">
        <v>396</v>
      </c>
      <c r="H795" s="12" t="s">
        <v>814</v>
      </c>
      <c r="I795" s="12" t="s">
        <v>895</v>
      </c>
      <c r="J795" s="12" t="s">
        <v>1050</v>
      </c>
      <c r="K795" s="12" t="s">
        <v>73</v>
      </c>
      <c r="L795" s="12" t="s">
        <v>2905</v>
      </c>
      <c r="M795" s="12" t="s">
        <v>2906</v>
      </c>
      <c r="N795" s="12" t="s">
        <v>2916</v>
      </c>
      <c r="O795" s="12" t="s">
        <v>2917</v>
      </c>
      <c r="P795" s="12" t="s">
        <v>1652</v>
      </c>
      <c r="Q795" s="12" t="s">
        <v>1663</v>
      </c>
      <c r="R795" s="12" t="s">
        <v>1671</v>
      </c>
      <c r="S795" s="12" t="s">
        <v>1727</v>
      </c>
      <c r="T795" s="12" t="s">
        <v>2182</v>
      </c>
    </row>
    <row r="796" spans="1:20" x14ac:dyDescent="0.25">
      <c r="A796" s="12" t="s">
        <v>1484</v>
      </c>
      <c r="B796" s="12" t="s">
        <v>752</v>
      </c>
      <c r="C796" s="12" t="s">
        <v>1749</v>
      </c>
      <c r="D796" s="12" t="s">
        <v>6</v>
      </c>
      <c r="E796" s="12" t="s">
        <v>13</v>
      </c>
      <c r="F796" s="12" t="s">
        <v>1613</v>
      </c>
      <c r="G796" s="12" t="s">
        <v>396</v>
      </c>
      <c r="H796" s="12" t="s">
        <v>814</v>
      </c>
      <c r="I796" s="12" t="s">
        <v>1467</v>
      </c>
      <c r="J796" s="12" t="s">
        <v>302</v>
      </c>
      <c r="K796" s="12" t="s">
        <v>188</v>
      </c>
      <c r="L796" s="12" t="s">
        <v>2915</v>
      </c>
      <c r="M796" s="12" t="s">
        <v>2912</v>
      </c>
      <c r="N796" s="12" t="s">
        <v>2916</v>
      </c>
      <c r="O796" s="12" t="s">
        <v>2917</v>
      </c>
      <c r="P796" s="12" t="s">
        <v>1652</v>
      </c>
      <c r="Q796" s="12" t="s">
        <v>1666</v>
      </c>
      <c r="R796" s="12" t="s">
        <v>1671</v>
      </c>
      <c r="S796" s="12" t="s">
        <v>1728</v>
      </c>
      <c r="T796" s="12" t="s">
        <v>2021</v>
      </c>
    </row>
    <row r="797" spans="1:20" x14ac:dyDescent="0.25">
      <c r="A797" s="12" t="s">
        <v>1484</v>
      </c>
      <c r="B797" s="12" t="s">
        <v>847</v>
      </c>
      <c r="C797" s="12" t="s">
        <v>1750</v>
      </c>
      <c r="D797" s="12" t="s">
        <v>8</v>
      </c>
      <c r="E797" s="12" t="s">
        <v>10</v>
      </c>
      <c r="F797" s="12" t="s">
        <v>140</v>
      </c>
      <c r="G797" s="12" t="s">
        <v>396</v>
      </c>
      <c r="H797" s="12" t="s">
        <v>814</v>
      </c>
      <c r="I797" s="12" t="s">
        <v>23</v>
      </c>
      <c r="J797" s="12" t="s">
        <v>884</v>
      </c>
      <c r="K797" s="12" t="s">
        <v>371</v>
      </c>
      <c r="L797" s="12" t="s">
        <v>2905</v>
      </c>
      <c r="M797" s="12" t="s">
        <v>2906</v>
      </c>
      <c r="N797" s="12" t="s">
        <v>2916</v>
      </c>
      <c r="O797" s="12" t="s">
        <v>2917</v>
      </c>
      <c r="P797" s="12" t="s">
        <v>1652</v>
      </c>
      <c r="Q797" s="12" t="s">
        <v>1665</v>
      </c>
      <c r="R797" s="12" t="s">
        <v>1671</v>
      </c>
      <c r="S797" s="12" t="s">
        <v>1727</v>
      </c>
      <c r="T797" s="12" t="s">
        <v>2016</v>
      </c>
    </row>
    <row r="798" spans="1:20" x14ac:dyDescent="0.25">
      <c r="A798" s="12" t="s">
        <v>1484</v>
      </c>
      <c r="B798" s="12" t="s">
        <v>858</v>
      </c>
      <c r="C798" s="12" t="s">
        <v>1751</v>
      </c>
      <c r="D798" s="12" t="s">
        <v>8</v>
      </c>
      <c r="E798" s="12" t="s">
        <v>12</v>
      </c>
      <c r="F798" s="12" t="s">
        <v>140</v>
      </c>
      <c r="G798" s="12" t="s">
        <v>396</v>
      </c>
      <c r="H798" s="12" t="s">
        <v>814</v>
      </c>
      <c r="I798" s="12" t="s">
        <v>74</v>
      </c>
      <c r="J798" s="12" t="s">
        <v>908</v>
      </c>
      <c r="K798" s="12" t="s">
        <v>265</v>
      </c>
      <c r="L798" s="12" t="s">
        <v>2915</v>
      </c>
      <c r="M798" s="12" t="s">
        <v>2912</v>
      </c>
      <c r="N798" s="12" t="s">
        <v>2916</v>
      </c>
      <c r="O798" s="12" t="s">
        <v>2917</v>
      </c>
      <c r="P798" s="12" t="s">
        <v>1652</v>
      </c>
      <c r="Q798" s="12" t="s">
        <v>1667</v>
      </c>
      <c r="R798" s="12" t="s">
        <v>1671</v>
      </c>
      <c r="S798" s="12" t="s">
        <v>1728</v>
      </c>
      <c r="T798" s="12" t="s">
        <v>2258</v>
      </c>
    </row>
    <row r="799" spans="1:20" x14ac:dyDescent="0.25">
      <c r="A799" s="12" t="s">
        <v>1484</v>
      </c>
      <c r="B799" s="12" t="s">
        <v>839</v>
      </c>
      <c r="C799" s="12" t="s">
        <v>1752</v>
      </c>
      <c r="D799" s="12" t="s">
        <v>8</v>
      </c>
      <c r="E799" s="12" t="s">
        <v>15</v>
      </c>
      <c r="F799" s="12" t="s">
        <v>140</v>
      </c>
      <c r="G799" s="12" t="s">
        <v>396</v>
      </c>
      <c r="H799" s="12" t="s">
        <v>814</v>
      </c>
      <c r="I799" s="12" t="s">
        <v>23</v>
      </c>
      <c r="J799" s="12" t="s">
        <v>340</v>
      </c>
      <c r="K799" s="12" t="s">
        <v>30</v>
      </c>
      <c r="L799" s="12" t="s">
        <v>2905</v>
      </c>
      <c r="M799" s="12" t="s">
        <v>2906</v>
      </c>
      <c r="N799" s="12" t="s">
        <v>2916</v>
      </c>
      <c r="O799" s="12" t="s">
        <v>2917</v>
      </c>
      <c r="P799" s="12" t="s">
        <v>1652</v>
      </c>
      <c r="Q799" s="12" t="s">
        <v>1661</v>
      </c>
      <c r="R799" s="12" t="s">
        <v>1671</v>
      </c>
      <c r="S799" s="12" t="s">
        <v>1727</v>
      </c>
      <c r="T799" s="12" t="s">
        <v>2016</v>
      </c>
    </row>
    <row r="800" spans="1:20" x14ac:dyDescent="0.25">
      <c r="A800" s="12" t="s">
        <v>1484</v>
      </c>
      <c r="B800" s="12" t="s">
        <v>765</v>
      </c>
      <c r="C800" s="12" t="s">
        <v>1753</v>
      </c>
      <c r="D800" s="12" t="s">
        <v>6</v>
      </c>
      <c r="E800" s="12" t="s">
        <v>16</v>
      </c>
      <c r="F800" s="12" t="s">
        <v>1613</v>
      </c>
      <c r="G800" s="12" t="s">
        <v>396</v>
      </c>
      <c r="H800" s="12" t="s">
        <v>814</v>
      </c>
      <c r="I800" s="12" t="s">
        <v>23</v>
      </c>
      <c r="J800" s="12" t="s">
        <v>884</v>
      </c>
      <c r="K800" s="12" t="s">
        <v>371</v>
      </c>
      <c r="L800" s="12" t="s">
        <v>2905</v>
      </c>
      <c r="M800" s="12" t="s">
        <v>2906</v>
      </c>
      <c r="N800" s="12" t="s">
        <v>2916</v>
      </c>
      <c r="O800" s="12" t="s">
        <v>2917</v>
      </c>
      <c r="P800" s="12" t="s">
        <v>1652</v>
      </c>
      <c r="Q800" s="12" t="s">
        <v>1669</v>
      </c>
      <c r="R800" s="12" t="s">
        <v>1671</v>
      </c>
      <c r="S800" s="12" t="s">
        <v>1727</v>
      </c>
      <c r="T800" s="12" t="s">
        <v>2020</v>
      </c>
    </row>
    <row r="801" spans="1:20" x14ac:dyDescent="0.25">
      <c r="A801" s="12" t="s">
        <v>1484</v>
      </c>
      <c r="B801" s="12" t="s">
        <v>850</v>
      </c>
      <c r="C801" s="12" t="s">
        <v>1754</v>
      </c>
      <c r="D801" s="12" t="s">
        <v>5</v>
      </c>
      <c r="E801" s="12" t="s">
        <v>9</v>
      </c>
      <c r="F801" s="12" t="s">
        <v>140</v>
      </c>
      <c r="G801" s="12" t="s">
        <v>396</v>
      </c>
      <c r="H801" s="12" t="s">
        <v>814</v>
      </c>
      <c r="I801" s="12" t="s">
        <v>1755</v>
      </c>
      <c r="J801" s="12" t="s">
        <v>341</v>
      </c>
      <c r="K801" s="12" t="s">
        <v>924</v>
      </c>
      <c r="L801" s="12" t="s">
        <v>2915</v>
      </c>
      <c r="M801" s="12" t="s">
        <v>2912</v>
      </c>
      <c r="N801" s="12" t="s">
        <v>2916</v>
      </c>
      <c r="O801" s="12" t="s">
        <v>2917</v>
      </c>
      <c r="P801" s="12" t="s">
        <v>1652</v>
      </c>
      <c r="Q801" s="12" t="s">
        <v>1662</v>
      </c>
      <c r="R801" s="12" t="s">
        <v>1671</v>
      </c>
      <c r="S801" s="12" t="s">
        <v>1728</v>
      </c>
      <c r="T801" s="12" t="s">
        <v>2259</v>
      </c>
    </row>
    <row r="802" spans="1:20" x14ac:dyDescent="0.25">
      <c r="A802" s="12" t="s">
        <v>1484</v>
      </c>
      <c r="B802" s="12" t="s">
        <v>836</v>
      </c>
      <c r="C802" s="12" t="s">
        <v>1756</v>
      </c>
      <c r="D802" s="12" t="s">
        <v>4</v>
      </c>
      <c r="E802" s="12" t="s">
        <v>1676</v>
      </c>
      <c r="F802" s="12" t="s">
        <v>140</v>
      </c>
      <c r="G802" s="12" t="s">
        <v>396</v>
      </c>
      <c r="H802" s="12" t="s">
        <v>814</v>
      </c>
      <c r="I802" s="12" t="s">
        <v>50</v>
      </c>
      <c r="J802" s="12" t="s">
        <v>344</v>
      </c>
      <c r="K802" s="12" t="s">
        <v>1002</v>
      </c>
      <c r="L802" s="12" t="s">
        <v>2905</v>
      </c>
      <c r="M802" s="12" t="s">
        <v>2906</v>
      </c>
      <c r="N802" s="12" t="s">
        <v>2916</v>
      </c>
      <c r="O802" s="12" t="s">
        <v>2917</v>
      </c>
      <c r="P802" s="12" t="s">
        <v>1652</v>
      </c>
      <c r="Q802" s="12" t="s">
        <v>1691</v>
      </c>
      <c r="R802" s="12" t="s">
        <v>1671</v>
      </c>
      <c r="S802" s="12" t="s">
        <v>1727</v>
      </c>
      <c r="T802" s="12" t="s">
        <v>2260</v>
      </c>
    </row>
    <row r="803" spans="1:20" x14ac:dyDescent="0.25">
      <c r="A803" s="12" t="s">
        <v>1484</v>
      </c>
      <c r="B803" s="12" t="s">
        <v>842</v>
      </c>
      <c r="C803" s="12" t="s">
        <v>1757</v>
      </c>
      <c r="D803" s="12" t="s">
        <v>4</v>
      </c>
      <c r="E803" s="12" t="s">
        <v>17</v>
      </c>
      <c r="F803" s="12" t="s">
        <v>140</v>
      </c>
      <c r="G803" s="12" t="s">
        <v>396</v>
      </c>
      <c r="H803" s="12" t="s">
        <v>814</v>
      </c>
      <c r="I803" s="12" t="s">
        <v>261</v>
      </c>
      <c r="J803" s="12" t="s">
        <v>332</v>
      </c>
      <c r="K803" s="12" t="s">
        <v>188</v>
      </c>
      <c r="L803" s="12" t="s">
        <v>2915</v>
      </c>
      <c r="M803" s="12" t="s">
        <v>2912</v>
      </c>
      <c r="N803" s="12" t="s">
        <v>2916</v>
      </c>
      <c r="O803" s="12" t="s">
        <v>2917</v>
      </c>
      <c r="P803" s="12" t="s">
        <v>1652</v>
      </c>
      <c r="Q803" s="12" t="s">
        <v>1664</v>
      </c>
      <c r="R803" s="12" t="s">
        <v>1671</v>
      </c>
      <c r="S803" s="12" t="s">
        <v>1728</v>
      </c>
      <c r="T803" s="12" t="s">
        <v>2261</v>
      </c>
    </row>
    <row r="804" spans="1:20" x14ac:dyDescent="0.25">
      <c r="A804" s="12" t="s">
        <v>1484</v>
      </c>
      <c r="B804" s="12" t="s">
        <v>849</v>
      </c>
      <c r="C804" s="12" t="s">
        <v>1758</v>
      </c>
      <c r="D804" s="12" t="s">
        <v>5</v>
      </c>
      <c r="E804" s="12" t="s">
        <v>9</v>
      </c>
      <c r="F804" s="12" t="s">
        <v>140</v>
      </c>
      <c r="G804" s="12" t="s">
        <v>394</v>
      </c>
      <c r="H804" s="12" t="s">
        <v>814</v>
      </c>
      <c r="I804" s="12" t="s">
        <v>264</v>
      </c>
      <c r="J804" s="12" t="s">
        <v>381</v>
      </c>
      <c r="K804" s="12" t="s">
        <v>906</v>
      </c>
      <c r="L804" s="12" t="s">
        <v>2905</v>
      </c>
      <c r="M804" s="12" t="s">
        <v>2906</v>
      </c>
      <c r="N804" s="12" t="s">
        <v>2918</v>
      </c>
      <c r="O804" s="12" t="s">
        <v>2907</v>
      </c>
      <c r="P804" s="12" t="s">
        <v>1652</v>
      </c>
      <c r="Q804" s="12" t="s">
        <v>1662</v>
      </c>
      <c r="R804" s="12" t="s">
        <v>1671</v>
      </c>
      <c r="S804" s="12" t="s">
        <v>1727</v>
      </c>
      <c r="T804" s="12" t="s">
        <v>2262</v>
      </c>
    </row>
    <row r="805" spans="1:20" x14ac:dyDescent="0.25">
      <c r="A805" s="12" t="s">
        <v>1484</v>
      </c>
      <c r="B805" s="12" t="s">
        <v>860</v>
      </c>
      <c r="C805" s="12" t="s">
        <v>1759</v>
      </c>
      <c r="D805" s="12" t="s">
        <v>4</v>
      </c>
      <c r="E805" s="12" t="s">
        <v>15</v>
      </c>
      <c r="F805" s="12" t="s">
        <v>140</v>
      </c>
      <c r="G805" s="12" t="s">
        <v>394</v>
      </c>
      <c r="H805" s="12" t="s">
        <v>814</v>
      </c>
      <c r="I805" s="12" t="s">
        <v>339</v>
      </c>
      <c r="J805" s="12" t="s">
        <v>364</v>
      </c>
      <c r="K805" s="12" t="s">
        <v>944</v>
      </c>
      <c r="L805" s="12" t="s">
        <v>2905</v>
      </c>
      <c r="M805" s="12" t="s">
        <v>2906</v>
      </c>
      <c r="N805" s="12" t="s">
        <v>2918</v>
      </c>
      <c r="O805" s="12" t="s">
        <v>2907</v>
      </c>
      <c r="P805" s="12" t="s">
        <v>1652</v>
      </c>
      <c r="Q805" s="12" t="s">
        <v>1661</v>
      </c>
      <c r="R805" s="12" t="s">
        <v>1671</v>
      </c>
      <c r="S805" s="12" t="s">
        <v>1727</v>
      </c>
      <c r="T805" s="12" t="s">
        <v>2263</v>
      </c>
    </row>
    <row r="806" spans="1:20" x14ac:dyDescent="0.25">
      <c r="A806" s="12" t="s">
        <v>1484</v>
      </c>
      <c r="B806" s="12" t="s">
        <v>702</v>
      </c>
      <c r="C806" s="12" t="s">
        <v>1760</v>
      </c>
      <c r="D806" s="12" t="s">
        <v>8</v>
      </c>
      <c r="E806" s="12" t="s">
        <v>16</v>
      </c>
      <c r="F806" s="12" t="s">
        <v>140</v>
      </c>
      <c r="G806" s="12" t="s">
        <v>394</v>
      </c>
      <c r="H806" s="12" t="s">
        <v>814</v>
      </c>
      <c r="I806" s="12" t="s">
        <v>1761</v>
      </c>
      <c r="J806" s="12" t="s">
        <v>287</v>
      </c>
      <c r="K806" s="12" t="s">
        <v>1762</v>
      </c>
      <c r="L806" s="12" t="s">
        <v>2915</v>
      </c>
      <c r="M806" s="12" t="s">
        <v>2912</v>
      </c>
      <c r="N806" s="12" t="s">
        <v>2918</v>
      </c>
      <c r="O806" s="12" t="s">
        <v>2907</v>
      </c>
      <c r="P806" s="12" t="s">
        <v>1652</v>
      </c>
      <c r="Q806" s="12" t="s">
        <v>1669</v>
      </c>
      <c r="R806" s="12" t="s">
        <v>1671</v>
      </c>
      <c r="S806" s="12" t="s">
        <v>1728</v>
      </c>
      <c r="T806" s="12" t="s">
        <v>2016</v>
      </c>
    </row>
    <row r="807" spans="1:20" x14ac:dyDescent="0.25">
      <c r="A807" s="12" t="s">
        <v>1484</v>
      </c>
      <c r="B807" s="12" t="s">
        <v>652</v>
      </c>
      <c r="C807" s="12" t="s">
        <v>1763</v>
      </c>
      <c r="D807" s="12" t="s">
        <v>6</v>
      </c>
      <c r="E807" s="12" t="s">
        <v>11</v>
      </c>
      <c r="F807" s="12" t="s">
        <v>140</v>
      </c>
      <c r="G807" s="12" t="s">
        <v>394</v>
      </c>
      <c r="H807" s="12" t="s">
        <v>814</v>
      </c>
      <c r="I807" s="12" t="s">
        <v>264</v>
      </c>
      <c r="J807" s="12" t="s">
        <v>298</v>
      </c>
      <c r="K807" s="12" t="s">
        <v>1010</v>
      </c>
      <c r="L807" s="12" t="s">
        <v>2905</v>
      </c>
      <c r="M807" s="12" t="s">
        <v>2906</v>
      </c>
      <c r="N807" s="12" t="s">
        <v>2918</v>
      </c>
      <c r="O807" s="12" t="s">
        <v>2907</v>
      </c>
      <c r="P807" s="12" t="s">
        <v>1652</v>
      </c>
      <c r="Q807" s="12" t="s">
        <v>1663</v>
      </c>
      <c r="R807" s="12" t="s">
        <v>1671</v>
      </c>
      <c r="S807" s="12" t="s">
        <v>1727</v>
      </c>
      <c r="T807" s="12" t="s">
        <v>2264</v>
      </c>
    </row>
    <row r="808" spans="1:20" x14ac:dyDescent="0.25">
      <c r="A808" s="12" t="s">
        <v>1484</v>
      </c>
      <c r="B808" s="12" t="s">
        <v>761</v>
      </c>
      <c r="C808" s="12" t="s">
        <v>1764</v>
      </c>
      <c r="D808" s="12" t="s">
        <v>5</v>
      </c>
      <c r="E808" s="12" t="s">
        <v>10</v>
      </c>
      <c r="F808" s="12" t="s">
        <v>140</v>
      </c>
      <c r="G808" s="12" t="s">
        <v>394</v>
      </c>
      <c r="H808" s="12" t="s">
        <v>814</v>
      </c>
      <c r="I808" s="12" t="s">
        <v>1684</v>
      </c>
      <c r="J808" s="12" t="s">
        <v>332</v>
      </c>
      <c r="K808" s="12" t="s">
        <v>1762</v>
      </c>
      <c r="L808" s="12" t="s">
        <v>2915</v>
      </c>
      <c r="M808" s="12" t="s">
        <v>2912</v>
      </c>
      <c r="N808" s="12" t="s">
        <v>2918</v>
      </c>
      <c r="O808" s="12" t="s">
        <v>2907</v>
      </c>
      <c r="P808" s="12" t="s">
        <v>1652</v>
      </c>
      <c r="Q808" s="12" t="s">
        <v>1665</v>
      </c>
      <c r="R808" s="12" t="s">
        <v>1671</v>
      </c>
      <c r="S808" s="12" t="s">
        <v>1728</v>
      </c>
      <c r="T808" s="12" t="s">
        <v>2265</v>
      </c>
    </row>
    <row r="809" spans="1:20" x14ac:dyDescent="0.25">
      <c r="A809" s="12" t="s">
        <v>1484</v>
      </c>
      <c r="B809" s="12" t="s">
        <v>713</v>
      </c>
      <c r="C809" s="12" t="s">
        <v>1765</v>
      </c>
      <c r="D809" s="12" t="s">
        <v>4</v>
      </c>
      <c r="E809" s="12" t="s">
        <v>15</v>
      </c>
      <c r="F809" s="12" t="s">
        <v>140</v>
      </c>
      <c r="G809" s="12" t="s">
        <v>394</v>
      </c>
      <c r="H809" s="12" t="s">
        <v>814</v>
      </c>
      <c r="I809" s="12" t="s">
        <v>70</v>
      </c>
      <c r="J809" s="12" t="s">
        <v>1766</v>
      </c>
      <c r="K809" s="12" t="s">
        <v>57</v>
      </c>
      <c r="L809" s="12" t="s">
        <v>2915</v>
      </c>
      <c r="M809" s="12" t="s">
        <v>2912</v>
      </c>
      <c r="N809" s="12" t="s">
        <v>2918</v>
      </c>
      <c r="O809" s="12" t="s">
        <v>2907</v>
      </c>
      <c r="P809" s="12" t="s">
        <v>1652</v>
      </c>
      <c r="Q809" s="12" t="s">
        <v>1661</v>
      </c>
      <c r="R809" s="12" t="s">
        <v>1671</v>
      </c>
      <c r="S809" s="12" t="s">
        <v>1728</v>
      </c>
      <c r="T809" s="12" t="s">
        <v>2266</v>
      </c>
    </row>
    <row r="810" spans="1:20" x14ac:dyDescent="0.25">
      <c r="A810" s="12" t="s">
        <v>1484</v>
      </c>
      <c r="B810" s="12" t="s">
        <v>657</v>
      </c>
      <c r="C810" s="12" t="s">
        <v>1767</v>
      </c>
      <c r="D810" s="12" t="s">
        <v>6</v>
      </c>
      <c r="E810" s="12" t="s">
        <v>9</v>
      </c>
      <c r="F810" s="12" t="s">
        <v>140</v>
      </c>
      <c r="G810" s="12" t="s">
        <v>394</v>
      </c>
      <c r="H810" s="12" t="s">
        <v>814</v>
      </c>
      <c r="I810" s="12" t="s">
        <v>79</v>
      </c>
      <c r="J810" s="12" t="s">
        <v>911</v>
      </c>
      <c r="K810" s="12" t="s">
        <v>1762</v>
      </c>
      <c r="L810" s="12" t="s">
        <v>2915</v>
      </c>
      <c r="M810" s="12" t="s">
        <v>2912</v>
      </c>
      <c r="N810" s="12" t="s">
        <v>2918</v>
      </c>
      <c r="O810" s="12" t="s">
        <v>2907</v>
      </c>
      <c r="P810" s="12" t="s">
        <v>1652</v>
      </c>
      <c r="Q810" s="12" t="s">
        <v>1662</v>
      </c>
      <c r="R810" s="12" t="s">
        <v>1671</v>
      </c>
      <c r="S810" s="12" t="s">
        <v>1728</v>
      </c>
      <c r="T810" s="12" t="s">
        <v>2034</v>
      </c>
    </row>
    <row r="811" spans="1:20" x14ac:dyDescent="0.25">
      <c r="A811" s="12" t="s">
        <v>1484</v>
      </c>
      <c r="B811" s="12" t="s">
        <v>678</v>
      </c>
      <c r="C811" s="12" t="s">
        <v>1768</v>
      </c>
      <c r="D811" s="12" t="s">
        <v>8</v>
      </c>
      <c r="E811" s="12" t="s">
        <v>14</v>
      </c>
      <c r="F811" s="12" t="s">
        <v>140</v>
      </c>
      <c r="G811" s="12" t="s">
        <v>394</v>
      </c>
      <c r="H811" s="12" t="s">
        <v>814</v>
      </c>
      <c r="I811" s="12" t="s">
        <v>70</v>
      </c>
      <c r="J811" s="12" t="s">
        <v>1766</v>
      </c>
      <c r="K811" s="12" t="s">
        <v>57</v>
      </c>
      <c r="L811" s="12" t="s">
        <v>2915</v>
      </c>
      <c r="M811" s="12" t="s">
        <v>2912</v>
      </c>
      <c r="N811" s="12" t="s">
        <v>2918</v>
      </c>
      <c r="O811" s="12" t="s">
        <v>2907</v>
      </c>
      <c r="P811" s="12" t="s">
        <v>1652</v>
      </c>
      <c r="Q811" s="12" t="s">
        <v>1668</v>
      </c>
      <c r="R811" s="12" t="s">
        <v>1671</v>
      </c>
      <c r="S811" s="12" t="s">
        <v>1728</v>
      </c>
      <c r="T811" s="12" t="s">
        <v>2267</v>
      </c>
    </row>
    <row r="812" spans="1:20" x14ac:dyDescent="0.25">
      <c r="A812" s="12" t="s">
        <v>1484</v>
      </c>
      <c r="B812" s="12" t="s">
        <v>764</v>
      </c>
      <c r="C812" s="12" t="s">
        <v>1769</v>
      </c>
      <c r="D812" s="12" t="s">
        <v>6</v>
      </c>
      <c r="E812" s="12" t="s">
        <v>10</v>
      </c>
      <c r="F812" s="12" t="s">
        <v>140</v>
      </c>
      <c r="G812" s="12" t="s">
        <v>394</v>
      </c>
      <c r="H812" s="12" t="s">
        <v>814</v>
      </c>
      <c r="I812" s="12" t="s">
        <v>25</v>
      </c>
      <c r="J812" s="12" t="s">
        <v>1559</v>
      </c>
      <c r="K812" s="12" t="s">
        <v>1021</v>
      </c>
      <c r="L812" s="12" t="s">
        <v>2915</v>
      </c>
      <c r="M812" s="12" t="s">
        <v>2912</v>
      </c>
      <c r="N812" s="12" t="s">
        <v>2871</v>
      </c>
      <c r="O812" s="12" t="s">
        <v>2919</v>
      </c>
      <c r="P812" s="12" t="s">
        <v>1652</v>
      </c>
      <c r="Q812" s="12" t="s">
        <v>1665</v>
      </c>
      <c r="R812" s="12" t="s">
        <v>1671</v>
      </c>
      <c r="S812" s="12" t="s">
        <v>1728</v>
      </c>
      <c r="T812" s="12" t="s">
        <v>2268</v>
      </c>
    </row>
    <row r="813" spans="1:20" x14ac:dyDescent="0.25">
      <c r="A813" s="12" t="s">
        <v>1484</v>
      </c>
      <c r="B813" s="12" t="s">
        <v>856</v>
      </c>
      <c r="C813" s="12" t="s">
        <v>1770</v>
      </c>
      <c r="D813" s="12" t="s">
        <v>8</v>
      </c>
      <c r="E813" s="12" t="s">
        <v>14</v>
      </c>
      <c r="F813" s="12" t="s">
        <v>140</v>
      </c>
      <c r="G813" s="12" t="s">
        <v>394</v>
      </c>
      <c r="H813" s="12" t="s">
        <v>814</v>
      </c>
      <c r="I813" s="12" t="s">
        <v>129</v>
      </c>
      <c r="J813" s="12" t="s">
        <v>1567</v>
      </c>
      <c r="K813" s="12" t="s">
        <v>24</v>
      </c>
      <c r="L813" s="12" t="s">
        <v>2915</v>
      </c>
      <c r="M813" s="12" t="s">
        <v>2912</v>
      </c>
      <c r="N813" s="12" t="s">
        <v>2920</v>
      </c>
      <c r="O813" s="12" t="s">
        <v>2921</v>
      </c>
      <c r="P813" s="12" t="s">
        <v>1652</v>
      </c>
      <c r="Q813" s="12" t="s">
        <v>1668</v>
      </c>
      <c r="R813" s="12" t="s">
        <v>1671</v>
      </c>
      <c r="S813" s="12" t="s">
        <v>1728</v>
      </c>
      <c r="T813" s="12" t="s">
        <v>2269</v>
      </c>
    </row>
    <row r="814" spans="1:20" x14ac:dyDescent="0.25">
      <c r="A814" s="12" t="s">
        <v>1484</v>
      </c>
      <c r="B814" s="12" t="s">
        <v>834</v>
      </c>
      <c r="C814" s="12" t="s">
        <v>1771</v>
      </c>
      <c r="D814" s="12" t="s">
        <v>8</v>
      </c>
      <c r="E814" s="12" t="s">
        <v>13</v>
      </c>
      <c r="F814" s="12" t="s">
        <v>140</v>
      </c>
      <c r="G814" s="12" t="s">
        <v>394</v>
      </c>
      <c r="H814" s="12" t="s">
        <v>814</v>
      </c>
      <c r="I814" s="12" t="s">
        <v>389</v>
      </c>
      <c r="J814" s="12" t="s">
        <v>344</v>
      </c>
      <c r="K814" s="12" t="s">
        <v>262</v>
      </c>
      <c r="L814" s="12" t="s">
        <v>2915</v>
      </c>
      <c r="M814" s="12" t="s">
        <v>2912</v>
      </c>
      <c r="N814" s="12" t="s">
        <v>2920</v>
      </c>
      <c r="O814" s="12" t="s">
        <v>2921</v>
      </c>
      <c r="P814" s="12" t="s">
        <v>1652</v>
      </c>
      <c r="Q814" s="12" t="s">
        <v>1666</v>
      </c>
      <c r="R814" s="12" t="s">
        <v>1671</v>
      </c>
      <c r="S814" s="12" t="s">
        <v>1728</v>
      </c>
      <c r="T814" s="12" t="s">
        <v>2270</v>
      </c>
    </row>
    <row r="815" spans="1:20" x14ac:dyDescent="0.25">
      <c r="A815" s="12" t="s">
        <v>1484</v>
      </c>
      <c r="B815" s="12" t="s">
        <v>838</v>
      </c>
      <c r="C815" s="12" t="s">
        <v>1772</v>
      </c>
      <c r="D815" s="12" t="s">
        <v>8</v>
      </c>
      <c r="E815" s="12" t="s">
        <v>16</v>
      </c>
      <c r="F815" s="12" t="s">
        <v>140</v>
      </c>
      <c r="G815" s="12" t="s">
        <v>394</v>
      </c>
      <c r="H815" s="12" t="s">
        <v>814</v>
      </c>
      <c r="I815" s="12" t="s">
        <v>40</v>
      </c>
      <c r="J815" s="12" t="s">
        <v>287</v>
      </c>
      <c r="K815" s="12" t="s">
        <v>116</v>
      </c>
      <c r="L815" s="12" t="s">
        <v>2915</v>
      </c>
      <c r="M815" s="12" t="s">
        <v>2912</v>
      </c>
      <c r="N815" s="12" t="s">
        <v>2920</v>
      </c>
      <c r="O815" s="12" t="s">
        <v>2921</v>
      </c>
      <c r="P815" s="12" t="s">
        <v>1652</v>
      </c>
      <c r="Q815" s="12" t="s">
        <v>1669</v>
      </c>
      <c r="R815" s="12" t="s">
        <v>1671</v>
      </c>
      <c r="S815" s="12" t="s">
        <v>1728</v>
      </c>
      <c r="T815" s="12" t="s">
        <v>2270</v>
      </c>
    </row>
    <row r="816" spans="1:20" x14ac:dyDescent="0.25">
      <c r="A816" s="12" t="s">
        <v>1484</v>
      </c>
      <c r="B816" s="12" t="s">
        <v>863</v>
      </c>
      <c r="C816" s="12" t="s">
        <v>1773</v>
      </c>
      <c r="D816" s="12" t="s">
        <v>8</v>
      </c>
      <c r="E816" s="12" t="s">
        <v>10</v>
      </c>
      <c r="F816" s="12" t="s">
        <v>140</v>
      </c>
      <c r="G816" s="12" t="s">
        <v>394</v>
      </c>
      <c r="H816" s="12" t="s">
        <v>814</v>
      </c>
      <c r="I816" s="12" t="s">
        <v>130</v>
      </c>
      <c r="J816" s="12" t="s">
        <v>302</v>
      </c>
      <c r="K816" s="12" t="s">
        <v>116</v>
      </c>
      <c r="L816" s="12" t="s">
        <v>2915</v>
      </c>
      <c r="M816" s="12" t="s">
        <v>2912</v>
      </c>
      <c r="N816" s="12" t="s">
        <v>2920</v>
      </c>
      <c r="O816" s="12" t="s">
        <v>2921</v>
      </c>
      <c r="P816" s="12" t="s">
        <v>1652</v>
      </c>
      <c r="Q816" s="12" t="s">
        <v>1665</v>
      </c>
      <c r="R816" s="12" t="s">
        <v>1671</v>
      </c>
      <c r="S816" s="12" t="s">
        <v>1728</v>
      </c>
      <c r="T816" s="12" t="s">
        <v>2270</v>
      </c>
    </row>
    <row r="817" spans="1:20" x14ac:dyDescent="0.25">
      <c r="A817" s="12" t="s">
        <v>1484</v>
      </c>
      <c r="B817" s="12" t="s">
        <v>843</v>
      </c>
      <c r="C817" s="12" t="s">
        <v>1774</v>
      </c>
      <c r="D817" s="12" t="s">
        <v>4</v>
      </c>
      <c r="E817" s="12" t="s">
        <v>12</v>
      </c>
      <c r="F817" s="12" t="s">
        <v>143</v>
      </c>
      <c r="G817" s="12" t="s">
        <v>394</v>
      </c>
      <c r="H817" s="12" t="s">
        <v>814</v>
      </c>
      <c r="I817" s="12" t="s">
        <v>149</v>
      </c>
      <c r="J817" s="12" t="s">
        <v>364</v>
      </c>
      <c r="K817" s="12" t="s">
        <v>368</v>
      </c>
      <c r="L817" s="12" t="s">
        <v>2896</v>
      </c>
      <c r="M817" s="12" t="s">
        <v>2912</v>
      </c>
      <c r="N817" s="12" t="s">
        <v>2922</v>
      </c>
      <c r="O817" s="12" t="s">
        <v>2923</v>
      </c>
      <c r="P817" s="12" t="s">
        <v>1652</v>
      </c>
      <c r="Q817" s="12" t="s">
        <v>1667</v>
      </c>
      <c r="R817" s="12" t="s">
        <v>1671</v>
      </c>
      <c r="S817" s="12" t="s">
        <v>1726</v>
      </c>
      <c r="T817" s="12" t="s">
        <v>2271</v>
      </c>
    </row>
    <row r="818" spans="1:20" x14ac:dyDescent="0.25">
      <c r="A818" s="12" t="s">
        <v>1484</v>
      </c>
      <c r="B818" s="12" t="s">
        <v>830</v>
      </c>
      <c r="C818" s="12" t="s">
        <v>1775</v>
      </c>
      <c r="D818" s="12" t="s">
        <v>6</v>
      </c>
      <c r="E818" s="12" t="s">
        <v>15</v>
      </c>
      <c r="F818" s="12" t="s">
        <v>1100</v>
      </c>
      <c r="G818" s="12" t="s">
        <v>394</v>
      </c>
      <c r="H818" s="12" t="s">
        <v>814</v>
      </c>
      <c r="I818" s="12" t="s">
        <v>320</v>
      </c>
      <c r="J818" s="12" t="s">
        <v>1012</v>
      </c>
      <c r="K818" s="12" t="s">
        <v>1040</v>
      </c>
      <c r="L818" s="12" t="s">
        <v>2896</v>
      </c>
      <c r="M818" s="12" t="s">
        <v>2906</v>
      </c>
      <c r="N818" s="12" t="s">
        <v>2924</v>
      </c>
      <c r="O818" s="12" t="s">
        <v>2916</v>
      </c>
      <c r="P818" s="12" t="s">
        <v>1652</v>
      </c>
      <c r="Q818" s="12" t="s">
        <v>1661</v>
      </c>
      <c r="R818" s="12" t="s">
        <v>1671</v>
      </c>
      <c r="S818" s="12" t="s">
        <v>1784</v>
      </c>
      <c r="T818" s="12" t="s">
        <v>2272</v>
      </c>
    </row>
    <row r="819" spans="1:20" x14ac:dyDescent="0.25">
      <c r="A819" s="12" t="s">
        <v>1484</v>
      </c>
      <c r="B819" s="12" t="s">
        <v>853</v>
      </c>
      <c r="C819" s="12" t="s">
        <v>1776</v>
      </c>
      <c r="D819" s="12" t="s">
        <v>6</v>
      </c>
      <c r="E819" s="12" t="s">
        <v>12</v>
      </c>
      <c r="F819" s="12" t="s">
        <v>1152</v>
      </c>
      <c r="G819" s="12" t="s">
        <v>394</v>
      </c>
      <c r="H819" s="12" t="s">
        <v>814</v>
      </c>
      <c r="I819" s="12" t="s">
        <v>316</v>
      </c>
      <c r="J819" s="12" t="s">
        <v>911</v>
      </c>
      <c r="K819" s="12" t="s">
        <v>269</v>
      </c>
      <c r="L819" s="12" t="s">
        <v>2896</v>
      </c>
      <c r="M819" s="12" t="s">
        <v>2906</v>
      </c>
      <c r="N819" s="12" t="s">
        <v>2924</v>
      </c>
      <c r="O819" s="12" t="s">
        <v>2916</v>
      </c>
      <c r="P819" s="12" t="s">
        <v>1652</v>
      </c>
      <c r="Q819" s="12" t="s">
        <v>1667</v>
      </c>
      <c r="R819" s="12" t="s">
        <v>1671</v>
      </c>
      <c r="S819" s="12" t="s">
        <v>1784</v>
      </c>
      <c r="T819" s="12" t="s">
        <v>2273</v>
      </c>
    </row>
    <row r="820" spans="1:20" x14ac:dyDescent="0.25">
      <c r="A820" s="12" t="s">
        <v>1484</v>
      </c>
      <c r="B820" s="12" t="s">
        <v>832</v>
      </c>
      <c r="C820" s="12" t="s">
        <v>1777</v>
      </c>
      <c r="D820" s="12" t="s">
        <v>6</v>
      </c>
      <c r="E820" s="12" t="s">
        <v>12</v>
      </c>
      <c r="F820" s="12" t="s">
        <v>1152</v>
      </c>
      <c r="G820" s="12" t="s">
        <v>394</v>
      </c>
      <c r="H820" s="12" t="s">
        <v>814</v>
      </c>
      <c r="I820" s="12" t="s">
        <v>233</v>
      </c>
      <c r="J820" s="12" t="s">
        <v>364</v>
      </c>
      <c r="K820" s="12" t="s">
        <v>312</v>
      </c>
      <c r="L820" s="12" t="s">
        <v>2896</v>
      </c>
      <c r="M820" s="12" t="s">
        <v>2906</v>
      </c>
      <c r="N820" s="12" t="s">
        <v>2924</v>
      </c>
      <c r="O820" s="12" t="s">
        <v>2916</v>
      </c>
      <c r="P820" s="12" t="s">
        <v>1652</v>
      </c>
      <c r="Q820" s="12" t="s">
        <v>1667</v>
      </c>
      <c r="R820" s="12" t="s">
        <v>1671</v>
      </c>
      <c r="S820" s="12" t="s">
        <v>1784</v>
      </c>
      <c r="T820" s="12" t="s">
        <v>2042</v>
      </c>
    </row>
    <row r="821" spans="1:20" x14ac:dyDescent="0.25">
      <c r="A821" s="12" t="s">
        <v>1484</v>
      </c>
      <c r="B821" s="12" t="s">
        <v>685</v>
      </c>
      <c r="C821" s="12" t="s">
        <v>1778</v>
      </c>
      <c r="D821" s="12" t="s">
        <v>6</v>
      </c>
      <c r="E821" s="12" t="s">
        <v>15</v>
      </c>
      <c r="F821" s="12" t="s">
        <v>1100</v>
      </c>
      <c r="G821" s="12" t="s">
        <v>394</v>
      </c>
      <c r="H821" s="12" t="s">
        <v>814</v>
      </c>
      <c r="I821" s="12" t="s">
        <v>275</v>
      </c>
      <c r="J821" s="12" t="s">
        <v>1012</v>
      </c>
      <c r="K821" s="12" t="s">
        <v>301</v>
      </c>
      <c r="L821" s="12" t="s">
        <v>2896</v>
      </c>
      <c r="M821" s="12" t="s">
        <v>2906</v>
      </c>
      <c r="N821" s="12" t="s">
        <v>2924</v>
      </c>
      <c r="O821" s="12" t="s">
        <v>2916</v>
      </c>
      <c r="P821" s="12" t="s">
        <v>1652</v>
      </c>
      <c r="Q821" s="12" t="s">
        <v>1661</v>
      </c>
      <c r="R821" s="12" t="s">
        <v>1671</v>
      </c>
      <c r="S821" s="12" t="s">
        <v>1784</v>
      </c>
      <c r="T821" s="12" t="s">
        <v>2266</v>
      </c>
    </row>
    <row r="822" spans="1:20" x14ac:dyDescent="0.25">
      <c r="A822" s="12" t="s">
        <v>1484</v>
      </c>
      <c r="B822" s="12" t="s">
        <v>648</v>
      </c>
      <c r="C822" s="12" t="s">
        <v>1779</v>
      </c>
      <c r="D822" s="12" t="s">
        <v>8</v>
      </c>
      <c r="E822" s="12" t="s">
        <v>9</v>
      </c>
      <c r="F822" s="12" t="s">
        <v>1089</v>
      </c>
      <c r="G822" s="12" t="s">
        <v>394</v>
      </c>
      <c r="H822" s="12" t="s">
        <v>814</v>
      </c>
      <c r="I822" s="12" t="s">
        <v>363</v>
      </c>
      <c r="J822" s="12" t="s">
        <v>1012</v>
      </c>
      <c r="K822" s="12" t="s">
        <v>310</v>
      </c>
      <c r="L822" s="12" t="s">
        <v>2896</v>
      </c>
      <c r="M822" s="12" t="s">
        <v>2906</v>
      </c>
      <c r="N822" s="12" t="s">
        <v>2924</v>
      </c>
      <c r="O822" s="12" t="s">
        <v>2916</v>
      </c>
      <c r="P822" s="12" t="s">
        <v>1652</v>
      </c>
      <c r="Q822" s="12" t="s">
        <v>1662</v>
      </c>
      <c r="R822" s="12" t="s">
        <v>1671</v>
      </c>
      <c r="S822" s="12" t="s">
        <v>1784</v>
      </c>
      <c r="T822" s="12" t="s">
        <v>2022</v>
      </c>
    </row>
    <row r="823" spans="1:20" x14ac:dyDescent="0.25">
      <c r="A823" s="12" t="s">
        <v>1484</v>
      </c>
      <c r="B823" s="12" t="s">
        <v>757</v>
      </c>
      <c r="C823" s="12" t="s">
        <v>1780</v>
      </c>
      <c r="D823" s="12" t="s">
        <v>8</v>
      </c>
      <c r="E823" s="12" t="s">
        <v>13</v>
      </c>
      <c r="F823" s="12" t="s">
        <v>880</v>
      </c>
      <c r="G823" s="12" t="s">
        <v>394</v>
      </c>
      <c r="H823" s="12" t="s">
        <v>814</v>
      </c>
      <c r="I823" s="12" t="s">
        <v>51</v>
      </c>
      <c r="J823" s="12" t="s">
        <v>1559</v>
      </c>
      <c r="K823" s="12" t="s">
        <v>74</v>
      </c>
      <c r="L823" s="12" t="s">
        <v>2915</v>
      </c>
      <c r="M823" s="12" t="s">
        <v>2925</v>
      </c>
      <c r="N823" s="12" t="s">
        <v>2924</v>
      </c>
      <c r="O823" s="12" t="s">
        <v>2916</v>
      </c>
      <c r="P823" s="12" t="s">
        <v>1652</v>
      </c>
      <c r="Q823" s="12" t="s">
        <v>1666</v>
      </c>
      <c r="R823" s="12" t="s">
        <v>1671</v>
      </c>
      <c r="S823" s="12" t="s">
        <v>1785</v>
      </c>
      <c r="T823" s="12" t="s">
        <v>2274</v>
      </c>
    </row>
    <row r="824" spans="1:20" x14ac:dyDescent="0.25">
      <c r="A824" s="12" t="s">
        <v>1484</v>
      </c>
      <c r="B824" s="12" t="s">
        <v>687</v>
      </c>
      <c r="C824" s="12" t="s">
        <v>1781</v>
      </c>
      <c r="D824" s="12" t="s">
        <v>5</v>
      </c>
      <c r="E824" s="12" t="s">
        <v>11</v>
      </c>
      <c r="F824" s="12" t="s">
        <v>140</v>
      </c>
      <c r="G824" s="12" t="s">
        <v>394</v>
      </c>
      <c r="H824" s="12" t="s">
        <v>814</v>
      </c>
      <c r="I824" s="12" t="s">
        <v>1782</v>
      </c>
      <c r="J824" s="12" t="s">
        <v>1012</v>
      </c>
      <c r="K824" s="12" t="s">
        <v>385</v>
      </c>
      <c r="L824" s="12" t="s">
        <v>2896</v>
      </c>
      <c r="M824" s="12" t="s">
        <v>2894</v>
      </c>
      <c r="N824" s="12" t="s">
        <v>2924</v>
      </c>
      <c r="O824" s="12" t="s">
        <v>2916</v>
      </c>
      <c r="P824" s="12" t="s">
        <v>1652</v>
      </c>
      <c r="Q824" s="12" t="s">
        <v>1663</v>
      </c>
      <c r="R824" s="12" t="s">
        <v>1671</v>
      </c>
      <c r="S824" s="12" t="s">
        <v>1725</v>
      </c>
      <c r="T824" s="12" t="s">
        <v>2275</v>
      </c>
    </row>
    <row r="825" spans="1:20" x14ac:dyDescent="0.25">
      <c r="A825" s="12" t="s">
        <v>1484</v>
      </c>
      <c r="B825" s="12" t="s">
        <v>864</v>
      </c>
      <c r="C825" s="12" t="s">
        <v>1783</v>
      </c>
      <c r="D825" s="12" t="s">
        <v>5</v>
      </c>
      <c r="E825" s="12" t="s">
        <v>14</v>
      </c>
      <c r="F825" s="12" t="s">
        <v>140</v>
      </c>
      <c r="G825" s="12" t="s">
        <v>394</v>
      </c>
      <c r="H825" s="12" t="s">
        <v>814</v>
      </c>
      <c r="I825" s="12" t="s">
        <v>73</v>
      </c>
      <c r="J825" s="12" t="s">
        <v>1050</v>
      </c>
      <c r="K825" s="12" t="s">
        <v>249</v>
      </c>
      <c r="L825" s="12" t="s">
        <v>2905</v>
      </c>
      <c r="M825" s="12" t="s">
        <v>2906</v>
      </c>
      <c r="N825" s="12" t="s">
        <v>2924</v>
      </c>
      <c r="O825" s="12" t="s">
        <v>2916</v>
      </c>
      <c r="P825" s="12" t="s">
        <v>1652</v>
      </c>
      <c r="Q825" s="12" t="s">
        <v>1668</v>
      </c>
      <c r="R825" s="12" t="s">
        <v>1671</v>
      </c>
      <c r="S825" s="12" t="s">
        <v>1727</v>
      </c>
      <c r="T825" s="12" t="s">
        <v>2276</v>
      </c>
    </row>
    <row r="826" spans="1:20" x14ac:dyDescent="0.25">
      <c r="A826" s="12" t="s">
        <v>1484</v>
      </c>
      <c r="B826" s="12" t="s">
        <v>681</v>
      </c>
      <c r="C826" s="12" t="s">
        <v>1786</v>
      </c>
      <c r="D826" s="12" t="s">
        <v>6</v>
      </c>
      <c r="E826" s="12" t="s">
        <v>11</v>
      </c>
      <c r="F826" s="12" t="s">
        <v>140</v>
      </c>
      <c r="G826" s="12" t="s">
        <v>395</v>
      </c>
      <c r="H826" s="12" t="s">
        <v>814</v>
      </c>
      <c r="I826" s="12" t="s">
        <v>113</v>
      </c>
      <c r="J826" s="12" t="s">
        <v>302</v>
      </c>
      <c r="K826" s="12" t="s">
        <v>111</v>
      </c>
      <c r="L826" s="12" t="s">
        <v>2915</v>
      </c>
      <c r="M826" s="12" t="s">
        <v>2912</v>
      </c>
      <c r="N826" s="12" t="s">
        <v>2926</v>
      </c>
      <c r="O826" s="12" t="s">
        <v>2927</v>
      </c>
      <c r="P826" s="12" t="s">
        <v>1652</v>
      </c>
      <c r="Q826" s="12" t="s">
        <v>1663</v>
      </c>
      <c r="R826" s="12" t="s">
        <v>1671</v>
      </c>
      <c r="S826" s="12" t="s">
        <v>1728</v>
      </c>
      <c r="T826" s="12" t="s">
        <v>1992</v>
      </c>
    </row>
    <row r="827" spans="1:20" x14ac:dyDescent="0.25">
      <c r="A827" s="12" t="s">
        <v>1484</v>
      </c>
      <c r="B827" s="12" t="s">
        <v>841</v>
      </c>
      <c r="C827" s="12" t="s">
        <v>1787</v>
      </c>
      <c r="D827" s="12" t="s">
        <v>4</v>
      </c>
      <c r="E827" s="12" t="s">
        <v>15</v>
      </c>
      <c r="F827" s="12" t="s">
        <v>140</v>
      </c>
      <c r="G827" s="12" t="s">
        <v>395</v>
      </c>
      <c r="H827" s="12" t="s">
        <v>814</v>
      </c>
      <c r="I827" s="12" t="s">
        <v>120</v>
      </c>
      <c r="J827" s="12" t="s">
        <v>882</v>
      </c>
      <c r="K827" s="12" t="s">
        <v>87</v>
      </c>
      <c r="L827" s="12" t="s">
        <v>2915</v>
      </c>
      <c r="M827" s="12" t="s">
        <v>2912</v>
      </c>
      <c r="N827" s="12" t="s">
        <v>2928</v>
      </c>
      <c r="O827" s="12" t="s">
        <v>2929</v>
      </c>
      <c r="P827" s="12" t="s">
        <v>1652</v>
      </c>
      <c r="Q827" s="12" t="s">
        <v>1661</v>
      </c>
      <c r="R827" s="12" t="s">
        <v>1671</v>
      </c>
      <c r="S827" s="12" t="s">
        <v>1728</v>
      </c>
      <c r="T827" s="12" t="s">
        <v>1883</v>
      </c>
    </row>
    <row r="828" spans="1:20" x14ac:dyDescent="0.25">
      <c r="A828" s="12" t="s">
        <v>1484</v>
      </c>
      <c r="B828" s="12" t="s">
        <v>650</v>
      </c>
      <c r="C828" s="12" t="s">
        <v>1788</v>
      </c>
      <c r="D828" s="12" t="s">
        <v>4</v>
      </c>
      <c r="E828" s="12" t="s">
        <v>16</v>
      </c>
      <c r="F828" s="12" t="s">
        <v>140</v>
      </c>
      <c r="G828" s="12" t="s">
        <v>395</v>
      </c>
      <c r="H828" s="12" t="s">
        <v>814</v>
      </c>
      <c r="I828" s="12" t="s">
        <v>134</v>
      </c>
      <c r="J828" s="12" t="s">
        <v>287</v>
      </c>
      <c r="K828" s="12" t="s">
        <v>87</v>
      </c>
      <c r="L828" s="12" t="s">
        <v>2915</v>
      </c>
      <c r="M828" s="12" t="s">
        <v>2912</v>
      </c>
      <c r="N828" s="12" t="s">
        <v>2928</v>
      </c>
      <c r="O828" s="12" t="s">
        <v>2929</v>
      </c>
      <c r="P828" s="12" t="s">
        <v>1652</v>
      </c>
      <c r="Q828" s="12" t="s">
        <v>1669</v>
      </c>
      <c r="R828" s="12" t="s">
        <v>1671</v>
      </c>
      <c r="S828" s="12" t="s">
        <v>1728</v>
      </c>
      <c r="T828" s="12" t="s">
        <v>1862</v>
      </c>
    </row>
    <row r="829" spans="1:20" x14ac:dyDescent="0.25">
      <c r="A829" s="12" t="s">
        <v>1484</v>
      </c>
      <c r="B829" s="12" t="s">
        <v>758</v>
      </c>
      <c r="C829" s="12" t="s">
        <v>1789</v>
      </c>
      <c r="D829" s="12" t="s">
        <v>4</v>
      </c>
      <c r="E829" s="12" t="s">
        <v>12</v>
      </c>
      <c r="F829" s="12" t="s">
        <v>140</v>
      </c>
      <c r="G829" s="12" t="s">
        <v>395</v>
      </c>
      <c r="H829" s="12" t="s">
        <v>814</v>
      </c>
      <c r="I829" s="12" t="s">
        <v>373</v>
      </c>
      <c r="J829" s="12" t="s">
        <v>1559</v>
      </c>
      <c r="K829" s="12" t="s">
        <v>222</v>
      </c>
      <c r="L829" s="12" t="s">
        <v>2915</v>
      </c>
      <c r="M829" s="12" t="s">
        <v>2912</v>
      </c>
      <c r="N829" s="12" t="s">
        <v>2928</v>
      </c>
      <c r="O829" s="12" t="s">
        <v>2929</v>
      </c>
      <c r="P829" s="12" t="s">
        <v>1652</v>
      </c>
      <c r="Q829" s="12" t="s">
        <v>1667</v>
      </c>
      <c r="R829" s="12" t="s">
        <v>1671</v>
      </c>
      <c r="S829" s="12" t="s">
        <v>1728</v>
      </c>
      <c r="T829" s="12" t="s">
        <v>2277</v>
      </c>
    </row>
    <row r="830" spans="1:20" x14ac:dyDescent="0.25">
      <c r="A830" s="12" t="s">
        <v>1484</v>
      </c>
      <c r="B830" s="12" t="s">
        <v>767</v>
      </c>
      <c r="C830" s="12" t="s">
        <v>1790</v>
      </c>
      <c r="D830" s="12" t="s">
        <v>4</v>
      </c>
      <c r="E830" s="12" t="s">
        <v>9</v>
      </c>
      <c r="F830" s="12" t="s">
        <v>140</v>
      </c>
      <c r="G830" s="12" t="s">
        <v>395</v>
      </c>
      <c r="H830" s="12" t="s">
        <v>814</v>
      </c>
      <c r="I830" s="12" t="s">
        <v>389</v>
      </c>
      <c r="J830" s="12" t="s">
        <v>340</v>
      </c>
      <c r="K830" s="12" t="s">
        <v>222</v>
      </c>
      <c r="L830" s="12" t="s">
        <v>2915</v>
      </c>
      <c r="M830" s="12" t="s">
        <v>2912</v>
      </c>
      <c r="N830" s="12" t="s">
        <v>2928</v>
      </c>
      <c r="O830" s="12" t="s">
        <v>2929</v>
      </c>
      <c r="P830" s="12" t="s">
        <v>1652</v>
      </c>
      <c r="Q830" s="12" t="s">
        <v>1662</v>
      </c>
      <c r="R830" s="12" t="s">
        <v>1671</v>
      </c>
      <c r="S830" s="12" t="s">
        <v>1728</v>
      </c>
      <c r="T830" s="12" t="s">
        <v>2147</v>
      </c>
    </row>
    <row r="831" spans="1:20" x14ac:dyDescent="0.25">
      <c r="A831" s="12" t="s">
        <v>1484</v>
      </c>
      <c r="B831" s="12" t="s">
        <v>862</v>
      </c>
      <c r="C831" s="12" t="s">
        <v>1791</v>
      </c>
      <c r="D831" s="12" t="s">
        <v>6</v>
      </c>
      <c r="E831" s="12" t="s">
        <v>14</v>
      </c>
      <c r="F831" s="12" t="s">
        <v>140</v>
      </c>
      <c r="G831" s="12" t="s">
        <v>395</v>
      </c>
      <c r="H831" s="12" t="s">
        <v>814</v>
      </c>
      <c r="I831" s="12" t="s">
        <v>389</v>
      </c>
      <c r="J831" s="12" t="s">
        <v>911</v>
      </c>
      <c r="K831" s="12" t="s">
        <v>193</v>
      </c>
      <c r="L831" s="12" t="s">
        <v>2915</v>
      </c>
      <c r="M831" s="12" t="s">
        <v>2912</v>
      </c>
      <c r="N831" s="12" t="s">
        <v>2875</v>
      </c>
      <c r="O831" s="12" t="s">
        <v>2930</v>
      </c>
      <c r="P831" s="12" t="s">
        <v>1652</v>
      </c>
      <c r="Q831" s="12" t="s">
        <v>1668</v>
      </c>
      <c r="R831" s="12" t="s">
        <v>1671</v>
      </c>
      <c r="S831" s="12" t="s">
        <v>1728</v>
      </c>
      <c r="T831" s="12" t="s">
        <v>2277</v>
      </c>
    </row>
    <row r="832" spans="1:20" x14ac:dyDescent="0.25">
      <c r="A832" s="12" t="s">
        <v>1484</v>
      </c>
      <c r="B832" s="12" t="s">
        <v>778</v>
      </c>
      <c r="C832" s="12" t="s">
        <v>1792</v>
      </c>
      <c r="D832" s="12" t="s">
        <v>5</v>
      </c>
      <c r="E832" s="12" t="s">
        <v>10</v>
      </c>
      <c r="F832" s="12" t="s">
        <v>140</v>
      </c>
      <c r="G832" s="12" t="s">
        <v>395</v>
      </c>
      <c r="H832" s="12" t="s">
        <v>814</v>
      </c>
      <c r="I832" s="12" t="s">
        <v>389</v>
      </c>
      <c r="J832" s="12" t="s">
        <v>267</v>
      </c>
      <c r="K832" s="12" t="s">
        <v>149</v>
      </c>
      <c r="L832" s="12" t="s">
        <v>2915</v>
      </c>
      <c r="M832" s="12" t="s">
        <v>2912</v>
      </c>
      <c r="N832" s="12" t="s">
        <v>2875</v>
      </c>
      <c r="O832" s="12" t="s">
        <v>2930</v>
      </c>
      <c r="P832" s="12" t="s">
        <v>1652</v>
      </c>
      <c r="Q832" s="12" t="s">
        <v>1665</v>
      </c>
      <c r="R832" s="12" t="s">
        <v>1671</v>
      </c>
      <c r="S832" s="12" t="s">
        <v>1728</v>
      </c>
      <c r="T832" s="12" t="s">
        <v>2278</v>
      </c>
    </row>
    <row r="833" spans="1:20" x14ac:dyDescent="0.25">
      <c r="A833" s="12" t="s">
        <v>1484</v>
      </c>
      <c r="B833" s="12" t="s">
        <v>828</v>
      </c>
      <c r="C833" s="12" t="s">
        <v>1793</v>
      </c>
      <c r="D833" s="12" t="s">
        <v>6</v>
      </c>
      <c r="E833" s="12" t="s">
        <v>11</v>
      </c>
      <c r="F833" s="12" t="s">
        <v>140</v>
      </c>
      <c r="G833" s="12" t="s">
        <v>395</v>
      </c>
      <c r="H833" s="12" t="s">
        <v>814</v>
      </c>
      <c r="I833" s="12" t="s">
        <v>389</v>
      </c>
      <c r="J833" s="12" t="s">
        <v>911</v>
      </c>
      <c r="K833" s="12" t="s">
        <v>193</v>
      </c>
      <c r="L833" s="12" t="s">
        <v>2915</v>
      </c>
      <c r="M833" s="12" t="s">
        <v>2912</v>
      </c>
      <c r="N833" s="12" t="s">
        <v>2875</v>
      </c>
      <c r="O833" s="12" t="s">
        <v>2930</v>
      </c>
      <c r="P833" s="12" t="s">
        <v>1652</v>
      </c>
      <c r="Q833" s="12" t="s">
        <v>1663</v>
      </c>
      <c r="R833" s="12" t="s">
        <v>1671</v>
      </c>
      <c r="S833" s="12" t="s">
        <v>1728</v>
      </c>
      <c r="T833" s="12" t="s">
        <v>2279</v>
      </c>
    </row>
    <row r="834" spans="1:20" x14ac:dyDescent="0.25">
      <c r="A834" s="12" t="s">
        <v>1484</v>
      </c>
      <c r="B834" s="12" t="s">
        <v>837</v>
      </c>
      <c r="C834" s="12" t="s">
        <v>1794</v>
      </c>
      <c r="D834" s="12" t="s">
        <v>5</v>
      </c>
      <c r="E834" s="12" t="s">
        <v>13</v>
      </c>
      <c r="F834" s="12" t="s">
        <v>140</v>
      </c>
      <c r="G834" s="12" t="s">
        <v>395</v>
      </c>
      <c r="H834" s="12" t="s">
        <v>814</v>
      </c>
      <c r="I834" s="12" t="s">
        <v>389</v>
      </c>
      <c r="J834" s="12" t="s">
        <v>911</v>
      </c>
      <c r="K834" s="12" t="s">
        <v>193</v>
      </c>
      <c r="L834" s="12" t="s">
        <v>2915</v>
      </c>
      <c r="M834" s="12" t="s">
        <v>2912</v>
      </c>
      <c r="N834" s="12" t="s">
        <v>2875</v>
      </c>
      <c r="O834" s="12" t="s">
        <v>2930</v>
      </c>
      <c r="P834" s="12" t="s">
        <v>1652</v>
      </c>
      <c r="Q834" s="12" t="s">
        <v>1666</v>
      </c>
      <c r="R834" s="12" t="s">
        <v>1671</v>
      </c>
      <c r="S834" s="12" t="s">
        <v>1728</v>
      </c>
      <c r="T834" s="12" t="s">
        <v>2200</v>
      </c>
    </row>
    <row r="835" spans="1:20" x14ac:dyDescent="0.25">
      <c r="A835" s="12" t="s">
        <v>1484</v>
      </c>
      <c r="B835" s="12" t="s">
        <v>851</v>
      </c>
      <c r="C835" s="12" t="s">
        <v>1795</v>
      </c>
      <c r="D835" s="12" t="s">
        <v>5</v>
      </c>
      <c r="E835" s="12" t="s">
        <v>1676</v>
      </c>
      <c r="F835" s="12" t="s">
        <v>1134</v>
      </c>
      <c r="G835" s="12" t="s">
        <v>395</v>
      </c>
      <c r="H835" s="12" t="s">
        <v>814</v>
      </c>
      <c r="I835" s="12" t="s">
        <v>88</v>
      </c>
      <c r="J835" s="12" t="s">
        <v>1567</v>
      </c>
      <c r="K835" s="12" t="s">
        <v>68</v>
      </c>
      <c r="L835" s="12" t="s">
        <v>2915</v>
      </c>
      <c r="M835" s="12" t="s">
        <v>2912</v>
      </c>
      <c r="N835" s="12" t="s">
        <v>2931</v>
      </c>
      <c r="O835" s="12" t="s">
        <v>2932</v>
      </c>
      <c r="P835" s="12" t="s">
        <v>1652</v>
      </c>
      <c r="Q835" s="12" t="s">
        <v>1691</v>
      </c>
      <c r="R835" s="12" t="s">
        <v>1671</v>
      </c>
      <c r="S835" s="12" t="s">
        <v>1728</v>
      </c>
      <c r="T835" s="12" t="s">
        <v>2280</v>
      </c>
    </row>
    <row r="836" spans="1:20" x14ac:dyDescent="0.25">
      <c r="A836" s="12" t="s">
        <v>1484</v>
      </c>
      <c r="B836" s="12" t="s">
        <v>684</v>
      </c>
      <c r="C836" s="12" t="s">
        <v>1796</v>
      </c>
      <c r="D836" s="12" t="s">
        <v>5</v>
      </c>
      <c r="E836" s="12" t="s">
        <v>16</v>
      </c>
      <c r="F836" s="12" t="s">
        <v>1797</v>
      </c>
      <c r="G836" s="12" t="s">
        <v>396</v>
      </c>
      <c r="H836" s="12" t="s">
        <v>814</v>
      </c>
      <c r="I836" s="12" t="s">
        <v>119</v>
      </c>
      <c r="J836" s="12" t="s">
        <v>1012</v>
      </c>
      <c r="K836" s="12" t="s">
        <v>330</v>
      </c>
      <c r="L836" s="12" t="s">
        <v>2896</v>
      </c>
      <c r="M836" s="12" t="s">
        <v>2894</v>
      </c>
      <c r="N836" s="12" t="s">
        <v>2933</v>
      </c>
      <c r="O836" s="12" t="s">
        <v>2922</v>
      </c>
      <c r="P836" s="12" t="s">
        <v>1652</v>
      </c>
      <c r="Q836" s="12" t="s">
        <v>1669</v>
      </c>
      <c r="R836" s="12" t="s">
        <v>1671</v>
      </c>
      <c r="S836" s="12" t="s">
        <v>1725</v>
      </c>
      <c r="T836" s="12" t="s">
        <v>2163</v>
      </c>
    </row>
    <row r="837" spans="1:20" x14ac:dyDescent="0.25">
      <c r="A837" s="12" t="s">
        <v>1484</v>
      </c>
      <c r="B837" s="12" t="s">
        <v>701</v>
      </c>
      <c r="C837" s="12" t="s">
        <v>1798</v>
      </c>
      <c r="D837" s="12" t="s">
        <v>5</v>
      </c>
      <c r="E837" s="12" t="s">
        <v>9</v>
      </c>
      <c r="F837" s="12" t="s">
        <v>1797</v>
      </c>
      <c r="G837" s="12" t="s">
        <v>396</v>
      </c>
      <c r="H837" s="12" t="s">
        <v>814</v>
      </c>
      <c r="I837" s="12" t="s">
        <v>312</v>
      </c>
      <c r="J837" s="12" t="s">
        <v>1012</v>
      </c>
      <c r="K837" s="12" t="s">
        <v>291</v>
      </c>
      <c r="L837" s="12" t="s">
        <v>2896</v>
      </c>
      <c r="M837" s="12" t="s">
        <v>2894</v>
      </c>
      <c r="N837" s="12" t="s">
        <v>2933</v>
      </c>
      <c r="O837" s="12" t="s">
        <v>2922</v>
      </c>
      <c r="P837" s="12" t="s">
        <v>1652</v>
      </c>
      <c r="Q837" s="12" t="s">
        <v>1662</v>
      </c>
      <c r="R837" s="12" t="s">
        <v>1671</v>
      </c>
      <c r="S837" s="12" t="s">
        <v>1725</v>
      </c>
      <c r="T837" s="12" t="s">
        <v>2281</v>
      </c>
    </row>
    <row r="838" spans="1:20" x14ac:dyDescent="0.25">
      <c r="A838" s="12" t="s">
        <v>1484</v>
      </c>
      <c r="B838" s="12" t="s">
        <v>718</v>
      </c>
      <c r="C838" s="12" t="s">
        <v>1799</v>
      </c>
      <c r="D838" s="12" t="s">
        <v>5</v>
      </c>
      <c r="E838" s="12" t="s">
        <v>12</v>
      </c>
      <c r="F838" s="12" t="s">
        <v>1797</v>
      </c>
      <c r="G838" s="12" t="s">
        <v>396</v>
      </c>
      <c r="H838" s="12" t="s">
        <v>814</v>
      </c>
      <c r="I838" s="12" t="s">
        <v>312</v>
      </c>
      <c r="J838" s="12" t="s">
        <v>1590</v>
      </c>
      <c r="K838" s="12" t="s">
        <v>294</v>
      </c>
      <c r="L838" s="12" t="s">
        <v>2896</v>
      </c>
      <c r="M838" s="12" t="s">
        <v>2894</v>
      </c>
      <c r="N838" s="12" t="s">
        <v>2933</v>
      </c>
      <c r="O838" s="12" t="s">
        <v>2922</v>
      </c>
      <c r="P838" s="12" t="s">
        <v>1652</v>
      </c>
      <c r="Q838" s="12" t="s">
        <v>1667</v>
      </c>
      <c r="R838" s="12" t="s">
        <v>1671</v>
      </c>
      <c r="S838" s="12" t="s">
        <v>1725</v>
      </c>
      <c r="T838" s="12" t="s">
        <v>2282</v>
      </c>
    </row>
    <row r="839" spans="1:20" x14ac:dyDescent="0.25">
      <c r="A839" s="12" t="s">
        <v>1484</v>
      </c>
      <c r="B839" s="12" t="s">
        <v>766</v>
      </c>
      <c r="C839" s="12" t="s">
        <v>1800</v>
      </c>
      <c r="D839" s="12" t="s">
        <v>5</v>
      </c>
      <c r="E839" s="12" t="s">
        <v>14</v>
      </c>
      <c r="F839" s="12" t="s">
        <v>1797</v>
      </c>
      <c r="G839" s="12" t="s">
        <v>396</v>
      </c>
      <c r="H839" s="12" t="s">
        <v>814</v>
      </c>
      <c r="I839" s="12" t="s">
        <v>335</v>
      </c>
      <c r="J839" s="12" t="s">
        <v>1801</v>
      </c>
      <c r="K839" s="12" t="s">
        <v>1802</v>
      </c>
      <c r="L839" s="12" t="s">
        <v>2896</v>
      </c>
      <c r="M839" s="12" t="s">
        <v>2894</v>
      </c>
      <c r="N839" s="12" t="s">
        <v>2933</v>
      </c>
      <c r="O839" s="12" t="s">
        <v>2922</v>
      </c>
      <c r="P839" s="12" t="s">
        <v>1652</v>
      </c>
      <c r="Q839" s="12" t="s">
        <v>1668</v>
      </c>
      <c r="R839" s="12" t="s">
        <v>1671</v>
      </c>
      <c r="S839" s="12" t="s">
        <v>1725</v>
      </c>
      <c r="T839" s="12" t="s">
        <v>2283</v>
      </c>
    </row>
    <row r="840" spans="1:20" x14ac:dyDescent="0.25">
      <c r="A840" s="12" t="s">
        <v>1484</v>
      </c>
      <c r="B840" s="12" t="s">
        <v>675</v>
      </c>
      <c r="C840" s="12" t="s">
        <v>1803</v>
      </c>
      <c r="D840" s="12" t="s">
        <v>4</v>
      </c>
      <c r="E840" s="12" t="s">
        <v>13</v>
      </c>
      <c r="F840" s="12" t="s">
        <v>1797</v>
      </c>
      <c r="G840" s="12" t="s">
        <v>396</v>
      </c>
      <c r="H840" s="12" t="s">
        <v>814</v>
      </c>
      <c r="I840" s="12" t="s">
        <v>284</v>
      </c>
      <c r="J840" s="12" t="s">
        <v>1188</v>
      </c>
      <c r="K840" s="12" t="s">
        <v>311</v>
      </c>
      <c r="L840" s="12" t="s">
        <v>2896</v>
      </c>
      <c r="M840" s="12" t="s">
        <v>2894</v>
      </c>
      <c r="N840" s="12" t="s">
        <v>2934</v>
      </c>
      <c r="O840" s="12" t="s">
        <v>2924</v>
      </c>
      <c r="P840" s="12" t="s">
        <v>1652</v>
      </c>
      <c r="Q840" s="12" t="s">
        <v>1666</v>
      </c>
      <c r="R840" s="12" t="s">
        <v>1671</v>
      </c>
      <c r="S840" s="12" t="s">
        <v>1725</v>
      </c>
      <c r="T840" s="12" t="s">
        <v>2108</v>
      </c>
    </row>
    <row r="841" spans="1:20" x14ac:dyDescent="0.25">
      <c r="A841" s="12" t="s">
        <v>1484</v>
      </c>
      <c r="B841" s="12" t="s">
        <v>756</v>
      </c>
      <c r="C841" s="12" t="s">
        <v>1804</v>
      </c>
      <c r="D841" s="12" t="s">
        <v>6</v>
      </c>
      <c r="E841" s="12" t="s">
        <v>15</v>
      </c>
      <c r="F841" s="12" t="s">
        <v>1797</v>
      </c>
      <c r="G841" s="12" t="s">
        <v>396</v>
      </c>
      <c r="H841" s="12" t="s">
        <v>814</v>
      </c>
      <c r="I841" s="12" t="s">
        <v>329</v>
      </c>
      <c r="J841" s="12" t="s">
        <v>1805</v>
      </c>
      <c r="K841" s="12" t="s">
        <v>282</v>
      </c>
      <c r="L841" s="12" t="s">
        <v>2896</v>
      </c>
      <c r="M841" s="12" t="s">
        <v>2894</v>
      </c>
      <c r="N841" s="12" t="s">
        <v>2934</v>
      </c>
      <c r="O841" s="12" t="s">
        <v>2924</v>
      </c>
      <c r="P841" s="12" t="s">
        <v>1652</v>
      </c>
      <c r="Q841" s="12" t="s">
        <v>1661</v>
      </c>
      <c r="R841" s="12" t="s">
        <v>1671</v>
      </c>
      <c r="S841" s="12" t="s">
        <v>1725</v>
      </c>
      <c r="T841" s="12" t="s">
        <v>2120</v>
      </c>
    </row>
    <row r="842" spans="1:20" x14ac:dyDescent="0.25">
      <c r="A842" s="12" t="s">
        <v>1484</v>
      </c>
      <c r="B842" s="12" t="s">
        <v>647</v>
      </c>
      <c r="C842" s="12" t="s">
        <v>1806</v>
      </c>
      <c r="D842" s="12" t="s">
        <v>6</v>
      </c>
      <c r="E842" s="12" t="s">
        <v>10</v>
      </c>
      <c r="F842" s="12" t="s">
        <v>1797</v>
      </c>
      <c r="G842" s="12" t="s">
        <v>396</v>
      </c>
      <c r="H842" s="12" t="s">
        <v>814</v>
      </c>
      <c r="I842" s="12" t="s">
        <v>284</v>
      </c>
      <c r="J842" s="12" t="s">
        <v>1807</v>
      </c>
      <c r="K842" s="12" t="s">
        <v>327</v>
      </c>
      <c r="L842" s="12" t="s">
        <v>2896</v>
      </c>
      <c r="M842" s="12" t="s">
        <v>2894</v>
      </c>
      <c r="N842" s="12" t="s">
        <v>2934</v>
      </c>
      <c r="O842" s="12" t="s">
        <v>2924</v>
      </c>
      <c r="P842" s="12" t="s">
        <v>1652</v>
      </c>
      <c r="Q842" s="12" t="s">
        <v>1665</v>
      </c>
      <c r="R842" s="12" t="s">
        <v>1671</v>
      </c>
      <c r="S842" s="12" t="s">
        <v>1725</v>
      </c>
      <c r="T842" s="12" t="s">
        <v>2108</v>
      </c>
    </row>
    <row r="843" spans="1:20" x14ac:dyDescent="0.25">
      <c r="A843" s="12" t="s">
        <v>1484</v>
      </c>
      <c r="B843" s="12" t="s">
        <v>706</v>
      </c>
      <c r="C843" s="12" t="s">
        <v>1808</v>
      </c>
      <c r="D843" s="12" t="s">
        <v>6</v>
      </c>
      <c r="E843" s="12" t="s">
        <v>11</v>
      </c>
      <c r="F843" s="12" t="s">
        <v>1797</v>
      </c>
      <c r="G843" s="12" t="s">
        <v>396</v>
      </c>
      <c r="H843" s="12" t="s">
        <v>814</v>
      </c>
      <c r="I843" s="12" t="s">
        <v>284</v>
      </c>
      <c r="J843" s="12" t="s">
        <v>1801</v>
      </c>
      <c r="K843" s="12" t="s">
        <v>282</v>
      </c>
      <c r="L843" s="12" t="s">
        <v>2896</v>
      </c>
      <c r="M843" s="12" t="s">
        <v>2894</v>
      </c>
      <c r="N843" s="12" t="s">
        <v>2934</v>
      </c>
      <c r="O843" s="12" t="s">
        <v>2924</v>
      </c>
      <c r="P843" s="12" t="s">
        <v>1652</v>
      </c>
      <c r="Q843" s="12" t="s">
        <v>1663</v>
      </c>
      <c r="R843" s="12" t="s">
        <v>1671</v>
      </c>
      <c r="S843" s="12" t="s">
        <v>1725</v>
      </c>
      <c r="T843" s="12" t="s">
        <v>2108</v>
      </c>
    </row>
    <row r="844" spans="1:20" x14ac:dyDescent="0.25">
      <c r="A844" s="12" t="s">
        <v>1484</v>
      </c>
      <c r="B844" s="12" t="s">
        <v>835</v>
      </c>
      <c r="C844" s="12" t="s">
        <v>1809</v>
      </c>
      <c r="D844" s="12" t="s">
        <v>4</v>
      </c>
      <c r="E844" s="12" t="s">
        <v>16</v>
      </c>
      <c r="F844" s="12" t="s">
        <v>1797</v>
      </c>
      <c r="G844" s="12" t="s">
        <v>396</v>
      </c>
      <c r="H844" s="12" t="s">
        <v>814</v>
      </c>
      <c r="I844" s="12" t="s">
        <v>1810</v>
      </c>
      <c r="J844" s="12" t="s">
        <v>1012</v>
      </c>
      <c r="K844" s="12" t="s">
        <v>282</v>
      </c>
      <c r="L844" s="12" t="s">
        <v>2896</v>
      </c>
      <c r="M844" s="12" t="s">
        <v>2894</v>
      </c>
      <c r="N844" s="12" t="s">
        <v>2934</v>
      </c>
      <c r="O844" s="12" t="s">
        <v>2924</v>
      </c>
      <c r="P844" s="12" t="s">
        <v>1652</v>
      </c>
      <c r="Q844" s="12" t="s">
        <v>1669</v>
      </c>
      <c r="R844" s="12" t="s">
        <v>1671</v>
      </c>
      <c r="S844" s="12" t="s">
        <v>1725</v>
      </c>
      <c r="T844" s="12" t="s">
        <v>2204</v>
      </c>
    </row>
    <row r="845" spans="1:20" x14ac:dyDescent="0.25">
      <c r="A845" s="12" t="s">
        <v>1484</v>
      </c>
      <c r="B845" s="12" t="s">
        <v>709</v>
      </c>
      <c r="C845" s="12" t="s">
        <v>1811</v>
      </c>
      <c r="D845" s="12" t="s">
        <v>4</v>
      </c>
      <c r="E845" s="12" t="s">
        <v>17</v>
      </c>
      <c r="F845" s="12" t="s">
        <v>1797</v>
      </c>
      <c r="G845" s="12" t="s">
        <v>396</v>
      </c>
      <c r="H845" s="12" t="s">
        <v>814</v>
      </c>
      <c r="I845" s="12" t="s">
        <v>333</v>
      </c>
      <c r="J845" s="12" t="s">
        <v>1801</v>
      </c>
      <c r="K845" s="12" t="s">
        <v>18</v>
      </c>
      <c r="L845" s="12" t="s">
        <v>2896</v>
      </c>
      <c r="M845" s="12" t="s">
        <v>2894</v>
      </c>
      <c r="N845" s="12" t="s">
        <v>2934</v>
      </c>
      <c r="O845" s="12" t="s">
        <v>2924</v>
      </c>
      <c r="P845" s="12" t="s">
        <v>1652</v>
      </c>
      <c r="Q845" s="12" t="s">
        <v>1664</v>
      </c>
      <c r="R845" s="12" t="s">
        <v>1671</v>
      </c>
      <c r="S845" s="12" t="s">
        <v>1725</v>
      </c>
      <c r="T845" s="12" t="s">
        <v>2284</v>
      </c>
    </row>
    <row r="846" spans="1:20" x14ac:dyDescent="0.25">
      <c r="A846" s="12" t="s">
        <v>1484</v>
      </c>
      <c r="B846" s="12" t="s">
        <v>854</v>
      </c>
      <c r="C846" s="12" t="s">
        <v>1812</v>
      </c>
      <c r="D846" s="12" t="s">
        <v>4</v>
      </c>
      <c r="E846" s="12" t="s">
        <v>1676</v>
      </c>
      <c r="F846" s="12" t="s">
        <v>1797</v>
      </c>
      <c r="G846" s="12" t="s">
        <v>396</v>
      </c>
      <c r="H846" s="12" t="s">
        <v>814</v>
      </c>
      <c r="I846" s="12" t="s">
        <v>333</v>
      </c>
      <c r="J846" s="12" t="s">
        <v>1801</v>
      </c>
      <c r="K846" s="12" t="s">
        <v>18</v>
      </c>
      <c r="L846" s="12" t="s">
        <v>2896</v>
      </c>
      <c r="M846" s="12" t="s">
        <v>2894</v>
      </c>
      <c r="N846" s="12" t="s">
        <v>2934</v>
      </c>
      <c r="O846" s="12" t="s">
        <v>2924</v>
      </c>
      <c r="P846" s="12" t="s">
        <v>1652</v>
      </c>
      <c r="Q846" s="12" t="s">
        <v>1691</v>
      </c>
      <c r="R846" s="12" t="s">
        <v>1671</v>
      </c>
      <c r="S846" s="12" t="s">
        <v>1725</v>
      </c>
      <c r="T846" s="12" t="s">
        <v>2284</v>
      </c>
    </row>
    <row r="847" spans="1:20" x14ac:dyDescent="0.25">
      <c r="A847" s="12" t="s">
        <v>1484</v>
      </c>
      <c r="B847" s="12" t="s">
        <v>840</v>
      </c>
      <c r="C847" s="12" t="s">
        <v>1813</v>
      </c>
      <c r="D847" s="12" t="s">
        <v>6</v>
      </c>
      <c r="E847" s="12" t="s">
        <v>11</v>
      </c>
      <c r="F847" s="12" t="s">
        <v>140</v>
      </c>
      <c r="G847" s="12" t="s">
        <v>393</v>
      </c>
      <c r="H847" s="12" t="s">
        <v>814</v>
      </c>
      <c r="I847" s="12" t="s">
        <v>88</v>
      </c>
      <c r="J847" s="12" t="s">
        <v>1559</v>
      </c>
      <c r="K847" s="12" t="s">
        <v>947</v>
      </c>
      <c r="L847" s="12" t="s">
        <v>2915</v>
      </c>
      <c r="M847" s="12" t="s">
        <v>2912</v>
      </c>
      <c r="N847" s="12" t="s">
        <v>2935</v>
      </c>
      <c r="O847" s="12" t="s">
        <v>2936</v>
      </c>
      <c r="P847" s="12" t="s">
        <v>1652</v>
      </c>
      <c r="Q847" s="12" t="s">
        <v>1663</v>
      </c>
      <c r="R847" s="12" t="s">
        <v>1671</v>
      </c>
      <c r="S847" s="12" t="s">
        <v>1728</v>
      </c>
      <c r="T847" s="12" t="s">
        <v>1869</v>
      </c>
    </row>
    <row r="848" spans="1:20" x14ac:dyDescent="0.25">
      <c r="A848" s="12" t="s">
        <v>1484</v>
      </c>
      <c r="B848" s="12" t="s">
        <v>703</v>
      </c>
      <c r="C848" s="12" t="s">
        <v>1814</v>
      </c>
      <c r="D848" s="12" t="s">
        <v>6</v>
      </c>
      <c r="E848" s="12" t="s">
        <v>15</v>
      </c>
      <c r="F848" s="12" t="s">
        <v>1815</v>
      </c>
      <c r="G848" s="12" t="s">
        <v>393</v>
      </c>
      <c r="H848" s="12" t="s">
        <v>814</v>
      </c>
      <c r="I848" s="12" t="s">
        <v>74</v>
      </c>
      <c r="J848" s="12" t="s">
        <v>317</v>
      </c>
      <c r="K848" s="12" t="s">
        <v>1816</v>
      </c>
      <c r="L848" s="12" t="s">
        <v>2915</v>
      </c>
      <c r="M848" s="12" t="s">
        <v>2912</v>
      </c>
      <c r="N848" s="12" t="s">
        <v>2935</v>
      </c>
      <c r="O848" s="12" t="s">
        <v>2936</v>
      </c>
      <c r="P848" s="12" t="s">
        <v>1652</v>
      </c>
      <c r="Q848" s="12" t="s">
        <v>1661</v>
      </c>
      <c r="R848" s="12" t="s">
        <v>1671</v>
      </c>
      <c r="S848" s="12" t="s">
        <v>1728</v>
      </c>
      <c r="T848" s="12" t="s">
        <v>1824</v>
      </c>
    </row>
    <row r="849" spans="1:20" x14ac:dyDescent="0.25">
      <c r="A849" s="12" t="s">
        <v>1484</v>
      </c>
      <c r="B849" s="12" t="s">
        <v>662</v>
      </c>
      <c r="C849" s="12" t="s">
        <v>1817</v>
      </c>
      <c r="D849" s="12" t="s">
        <v>8</v>
      </c>
      <c r="E849" s="12" t="s">
        <v>16</v>
      </c>
      <c r="F849" s="12" t="s">
        <v>140</v>
      </c>
      <c r="G849" s="12" t="s">
        <v>393</v>
      </c>
      <c r="H849" s="12" t="s">
        <v>814</v>
      </c>
      <c r="I849" s="12" t="s">
        <v>127</v>
      </c>
      <c r="J849" s="12" t="s">
        <v>908</v>
      </c>
      <c r="K849" s="12" t="s">
        <v>1045</v>
      </c>
      <c r="L849" s="12" t="s">
        <v>2905</v>
      </c>
      <c r="M849" s="12" t="s">
        <v>2906</v>
      </c>
      <c r="N849" s="12" t="s">
        <v>2935</v>
      </c>
      <c r="O849" s="12" t="s">
        <v>2936</v>
      </c>
      <c r="P849" s="12" t="s">
        <v>1652</v>
      </c>
      <c r="Q849" s="12" t="s">
        <v>1669</v>
      </c>
      <c r="R849" s="12" t="s">
        <v>1671</v>
      </c>
      <c r="S849" s="12" t="s">
        <v>1727</v>
      </c>
      <c r="T849" s="12" t="s">
        <v>2196</v>
      </c>
    </row>
    <row r="850" spans="1:20" x14ac:dyDescent="0.25">
      <c r="A850" s="12" t="s">
        <v>1484</v>
      </c>
      <c r="B850" s="12" t="s">
        <v>708</v>
      </c>
      <c r="C850" s="12" t="s">
        <v>1818</v>
      </c>
      <c r="D850" s="12" t="s">
        <v>8</v>
      </c>
      <c r="E850" s="12" t="s">
        <v>10</v>
      </c>
      <c r="F850" s="12" t="s">
        <v>140</v>
      </c>
      <c r="G850" s="12" t="s">
        <v>393</v>
      </c>
      <c r="H850" s="12" t="s">
        <v>814</v>
      </c>
      <c r="I850" s="12" t="s">
        <v>371</v>
      </c>
      <c r="J850" s="12" t="s">
        <v>1026</v>
      </c>
      <c r="K850" s="12" t="s">
        <v>1045</v>
      </c>
      <c r="L850" s="12" t="s">
        <v>2905</v>
      </c>
      <c r="M850" s="12" t="s">
        <v>2906</v>
      </c>
      <c r="N850" s="12" t="s">
        <v>2935</v>
      </c>
      <c r="O850" s="12" t="s">
        <v>2936</v>
      </c>
      <c r="P850" s="12" t="s">
        <v>1652</v>
      </c>
      <c r="Q850" s="12" t="s">
        <v>1665</v>
      </c>
      <c r="R850" s="12" t="s">
        <v>1671</v>
      </c>
      <c r="S850" s="12" t="s">
        <v>1727</v>
      </c>
      <c r="T850" s="12" t="s">
        <v>2196</v>
      </c>
    </row>
    <row r="851" spans="1:20" x14ac:dyDescent="0.25">
      <c r="A851" s="12" t="s">
        <v>1484</v>
      </c>
      <c r="B851" s="12" t="s">
        <v>719</v>
      </c>
      <c r="C851" s="12" t="s">
        <v>1819</v>
      </c>
      <c r="D851" s="12" t="s">
        <v>8</v>
      </c>
      <c r="E851" s="12" t="s">
        <v>14</v>
      </c>
      <c r="F851" s="12" t="s">
        <v>1815</v>
      </c>
      <c r="G851" s="12" t="s">
        <v>393</v>
      </c>
      <c r="H851" s="12" t="s">
        <v>814</v>
      </c>
      <c r="I851" s="12" t="s">
        <v>337</v>
      </c>
      <c r="J851" s="12" t="s">
        <v>298</v>
      </c>
      <c r="K851" s="12" t="s">
        <v>1032</v>
      </c>
      <c r="L851" s="12" t="s">
        <v>2905</v>
      </c>
      <c r="M851" s="12" t="s">
        <v>2906</v>
      </c>
      <c r="N851" s="12" t="s">
        <v>2935</v>
      </c>
      <c r="O851" s="12" t="s">
        <v>2936</v>
      </c>
      <c r="P851" s="12" t="s">
        <v>1652</v>
      </c>
      <c r="Q851" s="12" t="s">
        <v>1668</v>
      </c>
      <c r="R851" s="12" t="s">
        <v>1671</v>
      </c>
      <c r="S851" s="12" t="s">
        <v>1727</v>
      </c>
      <c r="T851" s="12" t="s">
        <v>2245</v>
      </c>
    </row>
    <row r="852" spans="1:20" x14ac:dyDescent="0.25">
      <c r="A852" s="12" t="s">
        <v>1484</v>
      </c>
      <c r="B852" s="12" t="s">
        <v>705</v>
      </c>
      <c r="C852" s="12" t="s">
        <v>1820</v>
      </c>
      <c r="D852" s="12" t="s">
        <v>6</v>
      </c>
      <c r="E852" s="12" t="s">
        <v>9</v>
      </c>
      <c r="F852" s="12" t="s">
        <v>140</v>
      </c>
      <c r="G852" s="12" t="s">
        <v>393</v>
      </c>
      <c r="H852" s="12" t="s">
        <v>814</v>
      </c>
      <c r="I852" s="12" t="s">
        <v>1762</v>
      </c>
      <c r="J852" s="12" t="s">
        <v>302</v>
      </c>
      <c r="K852" s="12" t="s">
        <v>361</v>
      </c>
      <c r="L852" s="12" t="s">
        <v>2915</v>
      </c>
      <c r="M852" s="12" t="s">
        <v>2912</v>
      </c>
      <c r="N852" s="12" t="s">
        <v>2935</v>
      </c>
      <c r="O852" s="12" t="s">
        <v>2936</v>
      </c>
      <c r="P852" s="12" t="s">
        <v>1652</v>
      </c>
      <c r="Q852" s="12" t="s">
        <v>1662</v>
      </c>
      <c r="R852" s="12" t="s">
        <v>1671</v>
      </c>
      <c r="S852" s="12" t="s">
        <v>1728</v>
      </c>
      <c r="T852" s="12" t="s">
        <v>2074</v>
      </c>
    </row>
    <row r="853" spans="1:20" x14ac:dyDescent="0.25">
      <c r="A853" s="12" t="s">
        <v>2299</v>
      </c>
      <c r="B853" s="12" t="s">
        <v>342</v>
      </c>
      <c r="C853" s="12" t="s">
        <v>2285</v>
      </c>
      <c r="D853" s="12" t="s">
        <v>8</v>
      </c>
      <c r="E853" s="12" t="s">
        <v>2286</v>
      </c>
      <c r="F853" s="12" t="s">
        <v>140</v>
      </c>
      <c r="G853" s="12" t="s">
        <v>393</v>
      </c>
      <c r="H853" s="12" t="s">
        <v>397</v>
      </c>
      <c r="I853" s="12" t="s">
        <v>182</v>
      </c>
      <c r="J853" s="12" t="s">
        <v>311</v>
      </c>
      <c r="K853" s="12" t="s">
        <v>177</v>
      </c>
      <c r="L853" s="12" t="s">
        <v>2645</v>
      </c>
      <c r="M853" s="12" t="s">
        <v>2646</v>
      </c>
      <c r="N853" s="12" t="s">
        <v>2647</v>
      </c>
      <c r="O853" s="12" t="s">
        <v>2648</v>
      </c>
      <c r="P853" s="12" t="s">
        <v>1652</v>
      </c>
      <c r="Q853" s="12" t="s">
        <v>2300</v>
      </c>
      <c r="R853" s="12" t="s">
        <v>1671</v>
      </c>
      <c r="S853" s="12" t="s">
        <v>1734</v>
      </c>
      <c r="T853" s="12" t="s">
        <v>2301</v>
      </c>
    </row>
    <row r="854" spans="1:20" x14ac:dyDescent="0.25">
      <c r="A854" s="12" t="s">
        <v>2299</v>
      </c>
      <c r="B854" s="12" t="s">
        <v>233</v>
      </c>
      <c r="C854" s="12" t="s">
        <v>2287</v>
      </c>
      <c r="D854" s="12" t="s">
        <v>4</v>
      </c>
      <c r="E854" s="12" t="s">
        <v>2288</v>
      </c>
      <c r="F854" s="12" t="s">
        <v>140</v>
      </c>
      <c r="G854" s="12" t="s">
        <v>393</v>
      </c>
      <c r="H854" s="12" t="s">
        <v>397</v>
      </c>
      <c r="I854" s="12" t="s">
        <v>2289</v>
      </c>
      <c r="J854" s="12" t="s">
        <v>347</v>
      </c>
      <c r="K854" s="12" t="s">
        <v>154</v>
      </c>
      <c r="L854" s="12" t="s">
        <v>2645</v>
      </c>
      <c r="M854" s="12" t="s">
        <v>2646</v>
      </c>
      <c r="N854" s="12" t="s">
        <v>2647</v>
      </c>
      <c r="O854" s="12" t="s">
        <v>2648</v>
      </c>
      <c r="P854" s="12" t="s">
        <v>1652</v>
      </c>
      <c r="Q854" s="12" t="s">
        <v>2302</v>
      </c>
      <c r="R854" s="12" t="s">
        <v>1671</v>
      </c>
      <c r="S854" s="12" t="s">
        <v>1734</v>
      </c>
      <c r="T854" s="12" t="s">
        <v>2303</v>
      </c>
    </row>
    <row r="855" spans="1:20" x14ac:dyDescent="0.25">
      <c r="A855" s="12" t="s">
        <v>2299</v>
      </c>
      <c r="B855" s="12" t="s">
        <v>389</v>
      </c>
      <c r="C855" s="12" t="s">
        <v>2290</v>
      </c>
      <c r="D855" s="12" t="s">
        <v>4</v>
      </c>
      <c r="E855" s="12" t="s">
        <v>15</v>
      </c>
      <c r="F855" s="12" t="s">
        <v>140</v>
      </c>
      <c r="G855" s="12" t="s">
        <v>393</v>
      </c>
      <c r="H855" s="12" t="s">
        <v>397</v>
      </c>
      <c r="I855" s="12" t="s">
        <v>216</v>
      </c>
      <c r="J855" s="12" t="s">
        <v>311</v>
      </c>
      <c r="K855" s="12" t="s">
        <v>219</v>
      </c>
      <c r="L855" s="12" t="s">
        <v>2645</v>
      </c>
      <c r="M855" s="12" t="s">
        <v>2646</v>
      </c>
      <c r="N855" s="12" t="s">
        <v>2647</v>
      </c>
      <c r="O855" s="12" t="s">
        <v>2648</v>
      </c>
      <c r="P855" s="12" t="s">
        <v>1652</v>
      </c>
      <c r="Q855" s="12" t="s">
        <v>1661</v>
      </c>
      <c r="R855" s="12" t="s">
        <v>1671</v>
      </c>
      <c r="S855" s="12" t="s">
        <v>1734</v>
      </c>
      <c r="T855" s="12" t="s">
        <v>2304</v>
      </c>
    </row>
    <row r="856" spans="1:20" x14ac:dyDescent="0.25">
      <c r="A856" s="12" t="s">
        <v>2299</v>
      </c>
      <c r="B856" s="12" t="s">
        <v>125</v>
      </c>
      <c r="C856" s="12" t="s">
        <v>2291</v>
      </c>
      <c r="D856" s="12" t="s">
        <v>8</v>
      </c>
      <c r="E856" s="12" t="s">
        <v>13</v>
      </c>
      <c r="F856" s="12" t="s">
        <v>140</v>
      </c>
      <c r="G856" s="12" t="s">
        <v>393</v>
      </c>
      <c r="H856" s="12" t="s">
        <v>397</v>
      </c>
      <c r="I856" s="12" t="s">
        <v>216</v>
      </c>
      <c r="J856" s="12" t="s">
        <v>372</v>
      </c>
      <c r="K856" s="12" t="s">
        <v>1277</v>
      </c>
      <c r="L856" s="12" t="s">
        <v>2645</v>
      </c>
      <c r="M856" s="12" t="s">
        <v>2646</v>
      </c>
      <c r="N856" s="12" t="s">
        <v>2647</v>
      </c>
      <c r="O856" s="12" t="s">
        <v>2648</v>
      </c>
      <c r="P856" s="12" t="s">
        <v>1652</v>
      </c>
      <c r="Q856" s="12" t="s">
        <v>1666</v>
      </c>
      <c r="R856" s="12" t="s">
        <v>1671</v>
      </c>
      <c r="S856" s="12" t="s">
        <v>1734</v>
      </c>
      <c r="T856" s="12" t="s">
        <v>2305</v>
      </c>
    </row>
    <row r="857" spans="1:20" x14ac:dyDescent="0.25">
      <c r="A857" s="12" t="s">
        <v>2299</v>
      </c>
      <c r="B857" s="12" t="s">
        <v>148</v>
      </c>
      <c r="C857" s="12" t="s">
        <v>2292</v>
      </c>
      <c r="D857" s="12" t="s">
        <v>6</v>
      </c>
      <c r="E857" s="12" t="s">
        <v>11</v>
      </c>
      <c r="F857" s="12" t="s">
        <v>140</v>
      </c>
      <c r="G857" s="12" t="s">
        <v>393</v>
      </c>
      <c r="H857" s="12" t="s">
        <v>397</v>
      </c>
      <c r="I857" s="12" t="s">
        <v>1250</v>
      </c>
      <c r="J857" s="12" t="s">
        <v>2293</v>
      </c>
      <c r="K857" s="12" t="s">
        <v>2294</v>
      </c>
      <c r="L857" s="12" t="s">
        <v>2645</v>
      </c>
      <c r="M857" s="12" t="s">
        <v>2646</v>
      </c>
      <c r="N857" s="12" t="s">
        <v>2647</v>
      </c>
      <c r="O857" s="12" t="s">
        <v>2648</v>
      </c>
      <c r="P857" s="12" t="s">
        <v>1652</v>
      </c>
      <c r="Q857" s="12" t="s">
        <v>1663</v>
      </c>
      <c r="R857" s="12" t="s">
        <v>1671</v>
      </c>
      <c r="S857" s="12" t="s">
        <v>1734</v>
      </c>
      <c r="T857" s="12" t="s">
        <v>2306</v>
      </c>
    </row>
    <row r="858" spans="1:20" x14ac:dyDescent="0.25">
      <c r="A858" s="12" t="s">
        <v>2299</v>
      </c>
      <c r="B858" s="12" t="s">
        <v>392</v>
      </c>
      <c r="C858" s="12" t="s">
        <v>2295</v>
      </c>
      <c r="D858" s="12" t="s">
        <v>6</v>
      </c>
      <c r="E858" s="12" t="s">
        <v>16</v>
      </c>
      <c r="F858" s="12" t="s">
        <v>140</v>
      </c>
      <c r="G858" s="12" t="s">
        <v>393</v>
      </c>
      <c r="H858" s="12" t="s">
        <v>397</v>
      </c>
      <c r="I858" s="12" t="s">
        <v>2296</v>
      </c>
      <c r="J858" s="12" t="s">
        <v>290</v>
      </c>
      <c r="K858" s="12" t="s">
        <v>198</v>
      </c>
      <c r="L858" s="12" t="s">
        <v>2645</v>
      </c>
      <c r="M858" s="12" t="s">
        <v>2646</v>
      </c>
      <c r="N858" s="12" t="s">
        <v>2647</v>
      </c>
      <c r="O858" s="12" t="s">
        <v>2648</v>
      </c>
      <c r="P858" s="12" t="s">
        <v>1652</v>
      </c>
      <c r="Q858" s="12" t="s">
        <v>1669</v>
      </c>
      <c r="R858" s="12" t="s">
        <v>1671</v>
      </c>
      <c r="S858" s="12" t="s">
        <v>1734</v>
      </c>
      <c r="T858" s="12" t="s">
        <v>2307</v>
      </c>
    </row>
    <row r="859" spans="1:20" x14ac:dyDescent="0.25">
      <c r="A859" s="12" t="s">
        <v>2299</v>
      </c>
      <c r="B859" s="12" t="s">
        <v>386</v>
      </c>
      <c r="C859" s="12" t="s">
        <v>2297</v>
      </c>
      <c r="D859" s="12" t="s">
        <v>6</v>
      </c>
      <c r="E859" s="12" t="s">
        <v>14</v>
      </c>
      <c r="F859" s="12" t="s">
        <v>140</v>
      </c>
      <c r="G859" s="12" t="s">
        <v>393</v>
      </c>
      <c r="H859" s="12" t="s">
        <v>397</v>
      </c>
      <c r="I859" s="12" t="s">
        <v>213</v>
      </c>
      <c r="J859" s="12" t="s">
        <v>2298</v>
      </c>
      <c r="K859" s="12" t="s">
        <v>198</v>
      </c>
      <c r="L859" s="12" t="s">
        <v>2645</v>
      </c>
      <c r="M859" s="12" t="s">
        <v>2646</v>
      </c>
      <c r="N859" s="12" t="s">
        <v>2647</v>
      </c>
      <c r="O859" s="12" t="s">
        <v>2648</v>
      </c>
      <c r="P859" s="12" t="s">
        <v>1652</v>
      </c>
      <c r="Q859" s="12" t="s">
        <v>1668</v>
      </c>
      <c r="R859" s="12" t="s">
        <v>1671</v>
      </c>
      <c r="S859" s="12" t="s">
        <v>1734</v>
      </c>
      <c r="T859" s="12" t="s">
        <v>2308</v>
      </c>
    </row>
    <row r="860" spans="1:20" x14ac:dyDescent="0.25">
      <c r="A860" s="12" t="s">
        <v>2299</v>
      </c>
      <c r="B860" s="12" t="s">
        <v>228</v>
      </c>
      <c r="C860" s="12" t="s">
        <v>2309</v>
      </c>
      <c r="D860" s="12" t="s">
        <v>8</v>
      </c>
      <c r="E860" s="12" t="s">
        <v>9</v>
      </c>
      <c r="F860" s="12" t="s">
        <v>140</v>
      </c>
      <c r="G860" s="12" t="s">
        <v>393</v>
      </c>
      <c r="H860" s="12" t="s">
        <v>397</v>
      </c>
      <c r="I860" s="12" t="s">
        <v>1257</v>
      </c>
      <c r="J860" s="12" t="s">
        <v>288</v>
      </c>
      <c r="K860" s="12" t="s">
        <v>2310</v>
      </c>
      <c r="L860" s="12" t="s">
        <v>2645</v>
      </c>
      <c r="M860" s="12" t="s">
        <v>2646</v>
      </c>
      <c r="N860" s="12" t="s">
        <v>2649</v>
      </c>
      <c r="O860" s="12" t="s">
        <v>2650</v>
      </c>
      <c r="P860" s="12" t="s">
        <v>1652</v>
      </c>
      <c r="Q860" s="12" t="s">
        <v>1662</v>
      </c>
      <c r="R860" s="12" t="s">
        <v>1671</v>
      </c>
      <c r="S860" s="12" t="s">
        <v>1734</v>
      </c>
      <c r="T860" s="12" t="s">
        <v>2311</v>
      </c>
    </row>
    <row r="861" spans="1:20" x14ac:dyDescent="0.25">
      <c r="A861" s="12" t="s">
        <v>2299</v>
      </c>
      <c r="B861" s="12" t="s">
        <v>391</v>
      </c>
      <c r="C861" s="12" t="s">
        <v>2312</v>
      </c>
      <c r="D861" s="12" t="s">
        <v>8</v>
      </c>
      <c r="E861" s="12" t="s">
        <v>14</v>
      </c>
      <c r="F861" s="12" t="s">
        <v>140</v>
      </c>
      <c r="G861" s="12" t="s">
        <v>393</v>
      </c>
      <c r="H861" s="12" t="s">
        <v>397</v>
      </c>
      <c r="I861" s="12" t="s">
        <v>260</v>
      </c>
      <c r="J861" s="12" t="s">
        <v>369</v>
      </c>
      <c r="K861" s="12" t="s">
        <v>1121</v>
      </c>
      <c r="L861" s="12" t="s">
        <v>2645</v>
      </c>
      <c r="M861" s="12" t="s">
        <v>2646</v>
      </c>
      <c r="N861" s="12" t="s">
        <v>2649</v>
      </c>
      <c r="O861" s="12" t="s">
        <v>2650</v>
      </c>
      <c r="P861" s="12" t="s">
        <v>1652</v>
      </c>
      <c r="Q861" s="12" t="s">
        <v>1668</v>
      </c>
      <c r="R861" s="12" t="s">
        <v>1671</v>
      </c>
      <c r="S861" s="12" t="s">
        <v>1734</v>
      </c>
      <c r="T861" s="12" t="s">
        <v>2313</v>
      </c>
    </row>
    <row r="862" spans="1:20" x14ac:dyDescent="0.25">
      <c r="A862" s="12" t="s">
        <v>2299</v>
      </c>
      <c r="B862" s="12" t="s">
        <v>388</v>
      </c>
      <c r="C862" s="12" t="s">
        <v>2314</v>
      </c>
      <c r="D862" s="12" t="s">
        <v>4</v>
      </c>
      <c r="E862" s="12" t="s">
        <v>15</v>
      </c>
      <c r="F862" s="12" t="s">
        <v>140</v>
      </c>
      <c r="G862" s="12" t="s">
        <v>393</v>
      </c>
      <c r="H862" s="12" t="s">
        <v>397</v>
      </c>
      <c r="I862" s="12" t="s">
        <v>2315</v>
      </c>
      <c r="J862" s="12" t="s">
        <v>271</v>
      </c>
      <c r="K862" s="12" t="s">
        <v>224</v>
      </c>
      <c r="L862" s="12" t="s">
        <v>2645</v>
      </c>
      <c r="M862" s="12" t="s">
        <v>2646</v>
      </c>
      <c r="N862" s="12" t="s">
        <v>2649</v>
      </c>
      <c r="O862" s="12" t="s">
        <v>2650</v>
      </c>
      <c r="P862" s="12" t="s">
        <v>1652</v>
      </c>
      <c r="Q862" s="12" t="s">
        <v>1661</v>
      </c>
      <c r="R862" s="12" t="s">
        <v>1671</v>
      </c>
      <c r="S862" s="12" t="s">
        <v>1734</v>
      </c>
      <c r="T862" s="12" t="s">
        <v>2320</v>
      </c>
    </row>
    <row r="863" spans="1:20" x14ac:dyDescent="0.25">
      <c r="A863" s="12" t="s">
        <v>2299</v>
      </c>
      <c r="B863" s="12" t="s">
        <v>387</v>
      </c>
      <c r="C863" s="12" t="s">
        <v>2316</v>
      </c>
      <c r="D863" s="12" t="s">
        <v>4</v>
      </c>
      <c r="E863" s="12" t="s">
        <v>2288</v>
      </c>
      <c r="F863" s="12" t="s">
        <v>140</v>
      </c>
      <c r="G863" s="12" t="s">
        <v>393</v>
      </c>
      <c r="H863" s="12" t="s">
        <v>397</v>
      </c>
      <c r="I863" s="12" t="s">
        <v>2317</v>
      </c>
      <c r="J863" s="12" t="s">
        <v>268</v>
      </c>
      <c r="K863" s="12" t="s">
        <v>1190</v>
      </c>
      <c r="L863" s="12" t="s">
        <v>2645</v>
      </c>
      <c r="M863" s="12" t="s">
        <v>2646</v>
      </c>
      <c r="N863" s="12" t="s">
        <v>2649</v>
      </c>
      <c r="O863" s="12" t="s">
        <v>2650</v>
      </c>
      <c r="P863" s="12" t="s">
        <v>1652</v>
      </c>
      <c r="Q863" s="12" t="s">
        <v>2302</v>
      </c>
      <c r="R863" s="12" t="s">
        <v>1671</v>
      </c>
      <c r="S863" s="12" t="s">
        <v>1734</v>
      </c>
      <c r="T863" s="12" t="s">
        <v>2321</v>
      </c>
    </row>
    <row r="864" spans="1:20" x14ac:dyDescent="0.25">
      <c r="A864" s="12" t="s">
        <v>2299</v>
      </c>
      <c r="B864" s="12" t="s">
        <v>390</v>
      </c>
      <c r="C864" s="12" t="s">
        <v>2318</v>
      </c>
      <c r="D864" s="12" t="s">
        <v>6</v>
      </c>
      <c r="E864" s="12" t="s">
        <v>11</v>
      </c>
      <c r="F864" s="12" t="s">
        <v>140</v>
      </c>
      <c r="G864" s="12" t="s">
        <v>393</v>
      </c>
      <c r="H864" s="12" t="s">
        <v>397</v>
      </c>
      <c r="I864" s="12" t="s">
        <v>392</v>
      </c>
      <c r="J864" s="12" t="s">
        <v>271</v>
      </c>
      <c r="K864" s="12" t="s">
        <v>29</v>
      </c>
      <c r="L864" s="12" t="s">
        <v>2645</v>
      </c>
      <c r="M864" s="12" t="s">
        <v>2646</v>
      </c>
      <c r="N864" s="12" t="s">
        <v>2649</v>
      </c>
      <c r="O864" s="12" t="s">
        <v>2650</v>
      </c>
      <c r="P864" s="12" t="s">
        <v>1652</v>
      </c>
      <c r="Q864" s="12" t="s">
        <v>1663</v>
      </c>
      <c r="R864" s="12" t="s">
        <v>1671</v>
      </c>
      <c r="S864" s="12" t="s">
        <v>1734</v>
      </c>
      <c r="T864" s="12" t="s">
        <v>2322</v>
      </c>
    </row>
    <row r="865" spans="1:20" x14ac:dyDescent="0.25">
      <c r="A865" s="12" t="s">
        <v>2299</v>
      </c>
      <c r="B865" s="12" t="s">
        <v>661</v>
      </c>
      <c r="C865" s="12" t="s">
        <v>2319</v>
      </c>
      <c r="D865" s="12" t="s">
        <v>5</v>
      </c>
      <c r="E865" s="12" t="s">
        <v>12</v>
      </c>
      <c r="F865" s="12" t="s">
        <v>140</v>
      </c>
      <c r="G865" s="12" t="s">
        <v>393</v>
      </c>
      <c r="H865" s="12" t="s">
        <v>397</v>
      </c>
      <c r="I865" s="12" t="s">
        <v>2315</v>
      </c>
      <c r="J865" s="12" t="s">
        <v>303</v>
      </c>
      <c r="K865" s="12" t="s">
        <v>99</v>
      </c>
      <c r="L865" s="12" t="s">
        <v>2645</v>
      </c>
      <c r="M865" s="12" t="s">
        <v>2646</v>
      </c>
      <c r="N865" s="12" t="s">
        <v>2649</v>
      </c>
      <c r="O865" s="12" t="s">
        <v>2650</v>
      </c>
      <c r="P865" s="12" t="s">
        <v>1652</v>
      </c>
      <c r="Q865" s="12" t="s">
        <v>1667</v>
      </c>
      <c r="R865" s="12" t="s">
        <v>1671</v>
      </c>
      <c r="S865" s="12" t="s">
        <v>1734</v>
      </c>
      <c r="T865" s="12" t="s">
        <v>2323</v>
      </c>
    </row>
    <row r="866" spans="1:20" x14ac:dyDescent="0.25">
      <c r="A866" s="12" t="s">
        <v>2299</v>
      </c>
      <c r="B866" s="12" t="s">
        <v>727</v>
      </c>
      <c r="C866" s="12" t="s">
        <v>2324</v>
      </c>
      <c r="D866" s="12" t="s">
        <v>4</v>
      </c>
      <c r="E866" s="12" t="s">
        <v>15</v>
      </c>
      <c r="F866" s="12" t="s">
        <v>140</v>
      </c>
      <c r="G866" s="12" t="s">
        <v>393</v>
      </c>
      <c r="H866" s="12" t="s">
        <v>397</v>
      </c>
      <c r="I866" s="12" t="s">
        <v>226</v>
      </c>
      <c r="J866" s="12" t="s">
        <v>1040</v>
      </c>
      <c r="K866" s="12" t="s">
        <v>157</v>
      </c>
      <c r="L866" s="12" t="s">
        <v>2645</v>
      </c>
      <c r="M866" s="12" t="s">
        <v>2646</v>
      </c>
      <c r="N866" s="12" t="s">
        <v>2651</v>
      </c>
      <c r="O866" s="12" t="s">
        <v>2652</v>
      </c>
      <c r="P866" s="12" t="s">
        <v>1652</v>
      </c>
      <c r="Q866" s="12" t="s">
        <v>1661</v>
      </c>
      <c r="R866" s="12" t="s">
        <v>1671</v>
      </c>
      <c r="S866" s="12" t="s">
        <v>1734</v>
      </c>
      <c r="T866" s="12" t="s">
        <v>2342</v>
      </c>
    </row>
    <row r="867" spans="1:20" x14ac:dyDescent="0.25">
      <c r="A867" s="12" t="s">
        <v>2299</v>
      </c>
      <c r="B867" s="12" t="s">
        <v>754</v>
      </c>
      <c r="C867" s="12" t="s">
        <v>2325</v>
      </c>
      <c r="D867" s="12" t="s">
        <v>4</v>
      </c>
      <c r="E867" s="12" t="s">
        <v>13</v>
      </c>
      <c r="F867" s="12" t="s">
        <v>140</v>
      </c>
      <c r="G867" s="12" t="s">
        <v>393</v>
      </c>
      <c r="H867" s="12" t="s">
        <v>397</v>
      </c>
      <c r="I867" s="12" t="s">
        <v>2326</v>
      </c>
      <c r="J867" s="12" t="s">
        <v>2327</v>
      </c>
      <c r="K867" s="12" t="s">
        <v>162</v>
      </c>
      <c r="L867" s="12" t="s">
        <v>2653</v>
      </c>
      <c r="M867" s="12" t="s">
        <v>2654</v>
      </c>
      <c r="N867" s="12" t="s">
        <v>2651</v>
      </c>
      <c r="O867" s="12" t="s">
        <v>2652</v>
      </c>
      <c r="P867" s="12" t="s">
        <v>1652</v>
      </c>
      <c r="Q867" s="12" t="s">
        <v>1666</v>
      </c>
      <c r="R867" s="12" t="s">
        <v>1671</v>
      </c>
      <c r="S867" s="12" t="s">
        <v>1732</v>
      </c>
      <c r="T867" s="12" t="s">
        <v>2343</v>
      </c>
    </row>
    <row r="868" spans="1:20" x14ac:dyDescent="0.25">
      <c r="A868" s="12" t="s">
        <v>2299</v>
      </c>
      <c r="B868" s="12" t="s">
        <v>743</v>
      </c>
      <c r="C868" s="12" t="s">
        <v>2328</v>
      </c>
      <c r="D868" s="12" t="s">
        <v>4</v>
      </c>
      <c r="E868" s="12" t="s">
        <v>2286</v>
      </c>
      <c r="F868" s="12" t="s">
        <v>140</v>
      </c>
      <c r="G868" s="12" t="s">
        <v>393</v>
      </c>
      <c r="H868" s="12" t="s">
        <v>397</v>
      </c>
      <c r="I868" s="12" t="s">
        <v>226</v>
      </c>
      <c r="J868" s="12" t="s">
        <v>360</v>
      </c>
      <c r="K868" s="12" t="s">
        <v>2329</v>
      </c>
      <c r="L868" s="12" t="s">
        <v>2645</v>
      </c>
      <c r="M868" s="12" t="s">
        <v>2646</v>
      </c>
      <c r="N868" s="12" t="s">
        <v>2651</v>
      </c>
      <c r="O868" s="12" t="s">
        <v>2652</v>
      </c>
      <c r="P868" s="12" t="s">
        <v>1652</v>
      </c>
      <c r="Q868" s="12" t="s">
        <v>2300</v>
      </c>
      <c r="R868" s="12" t="s">
        <v>1671</v>
      </c>
      <c r="S868" s="12" t="s">
        <v>1734</v>
      </c>
      <c r="T868" s="12" t="s">
        <v>2344</v>
      </c>
    </row>
    <row r="869" spans="1:20" x14ac:dyDescent="0.25">
      <c r="A869" s="12" t="s">
        <v>2299</v>
      </c>
      <c r="B869" s="12" t="s">
        <v>699</v>
      </c>
      <c r="C869" s="12" t="s">
        <v>2330</v>
      </c>
      <c r="D869" s="12" t="s">
        <v>4</v>
      </c>
      <c r="E869" s="12" t="s">
        <v>11</v>
      </c>
      <c r="F869" s="12" t="s">
        <v>140</v>
      </c>
      <c r="G869" s="12" t="s">
        <v>393</v>
      </c>
      <c r="H869" s="12" t="s">
        <v>397</v>
      </c>
      <c r="I869" s="12" t="s">
        <v>2326</v>
      </c>
      <c r="J869" s="12" t="s">
        <v>233</v>
      </c>
      <c r="K869" s="12" t="s">
        <v>234</v>
      </c>
      <c r="L869" s="12" t="s">
        <v>2653</v>
      </c>
      <c r="M869" s="12" t="s">
        <v>2654</v>
      </c>
      <c r="N869" s="12" t="s">
        <v>2651</v>
      </c>
      <c r="O869" s="12" t="s">
        <v>2652</v>
      </c>
      <c r="P869" s="12" t="s">
        <v>1652</v>
      </c>
      <c r="Q869" s="12" t="s">
        <v>1663</v>
      </c>
      <c r="R869" s="12" t="s">
        <v>1671</v>
      </c>
      <c r="S869" s="12" t="s">
        <v>1732</v>
      </c>
      <c r="T869" s="12" t="s">
        <v>2345</v>
      </c>
    </row>
    <row r="870" spans="1:20" x14ac:dyDescent="0.25">
      <c r="A870" s="12" t="s">
        <v>2299</v>
      </c>
      <c r="B870" s="12" t="s">
        <v>739</v>
      </c>
      <c r="C870" s="12" t="s">
        <v>2331</v>
      </c>
      <c r="D870" s="12" t="s">
        <v>4</v>
      </c>
      <c r="E870" s="12" t="s">
        <v>10</v>
      </c>
      <c r="F870" s="12" t="s">
        <v>140</v>
      </c>
      <c r="G870" s="12" t="s">
        <v>393</v>
      </c>
      <c r="H870" s="12" t="s">
        <v>397</v>
      </c>
      <c r="I870" s="12" t="s">
        <v>2332</v>
      </c>
      <c r="J870" s="12" t="s">
        <v>2333</v>
      </c>
      <c r="K870" s="12" t="s">
        <v>2334</v>
      </c>
      <c r="L870" s="12" t="s">
        <v>2645</v>
      </c>
      <c r="M870" s="12" t="s">
        <v>2646</v>
      </c>
      <c r="N870" s="12" t="s">
        <v>2651</v>
      </c>
      <c r="O870" s="12" t="s">
        <v>2652</v>
      </c>
      <c r="P870" s="12" t="s">
        <v>1652</v>
      </c>
      <c r="Q870" s="12" t="s">
        <v>1665</v>
      </c>
      <c r="R870" s="12" t="s">
        <v>1671</v>
      </c>
      <c r="S870" s="12" t="s">
        <v>1734</v>
      </c>
      <c r="T870" s="12" t="s">
        <v>2306</v>
      </c>
    </row>
    <row r="871" spans="1:20" x14ac:dyDescent="0.25">
      <c r="A871" s="12" t="s">
        <v>2299</v>
      </c>
      <c r="B871" s="12" t="s">
        <v>737</v>
      </c>
      <c r="C871" s="12" t="s">
        <v>2335</v>
      </c>
      <c r="D871" s="12" t="s">
        <v>4</v>
      </c>
      <c r="E871" s="12" t="s">
        <v>9</v>
      </c>
      <c r="F871" s="12" t="s">
        <v>140</v>
      </c>
      <c r="G871" s="12" t="s">
        <v>393</v>
      </c>
      <c r="H871" s="12" t="s">
        <v>397</v>
      </c>
      <c r="I871" s="12" t="s">
        <v>2336</v>
      </c>
      <c r="J871" s="12" t="s">
        <v>233</v>
      </c>
      <c r="K871" s="12" t="s">
        <v>2334</v>
      </c>
      <c r="L871" s="12" t="s">
        <v>2653</v>
      </c>
      <c r="M871" s="12" t="s">
        <v>2654</v>
      </c>
      <c r="N871" s="12" t="s">
        <v>2651</v>
      </c>
      <c r="O871" s="12" t="s">
        <v>2652</v>
      </c>
      <c r="P871" s="12" t="s">
        <v>1652</v>
      </c>
      <c r="Q871" s="12" t="s">
        <v>1662</v>
      </c>
      <c r="R871" s="12" t="s">
        <v>1671</v>
      </c>
      <c r="S871" s="12" t="s">
        <v>1732</v>
      </c>
      <c r="T871" s="12" t="s">
        <v>716</v>
      </c>
    </row>
    <row r="872" spans="1:20" x14ac:dyDescent="0.25">
      <c r="A872" s="12" t="s">
        <v>2299</v>
      </c>
      <c r="B872" s="12" t="s">
        <v>668</v>
      </c>
      <c r="C872" s="12" t="s">
        <v>2337</v>
      </c>
      <c r="D872" s="12" t="s">
        <v>4</v>
      </c>
      <c r="E872" s="12" t="s">
        <v>11</v>
      </c>
      <c r="F872" s="12" t="s">
        <v>140</v>
      </c>
      <c r="G872" s="12" t="s">
        <v>393</v>
      </c>
      <c r="H872" s="12" t="s">
        <v>397</v>
      </c>
      <c r="I872" s="12" t="s">
        <v>2338</v>
      </c>
      <c r="J872" s="12" t="s">
        <v>308</v>
      </c>
      <c r="K872" s="12" t="s">
        <v>198</v>
      </c>
      <c r="L872" s="12" t="s">
        <v>2653</v>
      </c>
      <c r="M872" s="12" t="s">
        <v>2654</v>
      </c>
      <c r="N872" s="12" t="s">
        <v>2651</v>
      </c>
      <c r="O872" s="12" t="s">
        <v>2652</v>
      </c>
      <c r="P872" s="12" t="s">
        <v>1652</v>
      </c>
      <c r="Q872" s="12" t="s">
        <v>1663</v>
      </c>
      <c r="R872" s="12" t="s">
        <v>1671</v>
      </c>
      <c r="S872" s="12" t="s">
        <v>1732</v>
      </c>
      <c r="T872" s="12" t="s">
        <v>2346</v>
      </c>
    </row>
    <row r="873" spans="1:20" x14ac:dyDescent="0.25">
      <c r="A873" s="12" t="s">
        <v>2299</v>
      </c>
      <c r="B873" s="12" t="s">
        <v>751</v>
      </c>
      <c r="C873" s="12" t="s">
        <v>2339</v>
      </c>
      <c r="D873" s="12" t="s">
        <v>4</v>
      </c>
      <c r="E873" s="12" t="s">
        <v>9</v>
      </c>
      <c r="F873" s="12" t="s">
        <v>140</v>
      </c>
      <c r="G873" s="12" t="s">
        <v>393</v>
      </c>
      <c r="H873" s="12" t="s">
        <v>397</v>
      </c>
      <c r="I873" s="12" t="s">
        <v>2340</v>
      </c>
      <c r="J873" s="12" t="s">
        <v>233</v>
      </c>
      <c r="K873" s="12" t="s">
        <v>240</v>
      </c>
      <c r="L873" s="12" t="s">
        <v>2653</v>
      </c>
      <c r="M873" s="12" t="s">
        <v>2654</v>
      </c>
      <c r="N873" s="12" t="s">
        <v>2651</v>
      </c>
      <c r="O873" s="12" t="s">
        <v>2652</v>
      </c>
      <c r="P873" s="12" t="s">
        <v>1652</v>
      </c>
      <c r="Q873" s="12" t="s">
        <v>1662</v>
      </c>
      <c r="R873" s="12" t="s">
        <v>1671</v>
      </c>
      <c r="S873" s="12" t="s">
        <v>1732</v>
      </c>
      <c r="T873" s="12" t="s">
        <v>2347</v>
      </c>
    </row>
    <row r="874" spans="1:20" x14ac:dyDescent="0.25">
      <c r="A874" s="12" t="s">
        <v>2299</v>
      </c>
      <c r="B874" s="12" t="s">
        <v>649</v>
      </c>
      <c r="C874" s="12" t="s">
        <v>2341</v>
      </c>
      <c r="D874" s="12" t="s">
        <v>4</v>
      </c>
      <c r="E874" s="12" t="s">
        <v>14</v>
      </c>
      <c r="F874" s="12" t="s">
        <v>140</v>
      </c>
      <c r="G874" s="12" t="s">
        <v>393</v>
      </c>
      <c r="H874" s="12" t="s">
        <v>397</v>
      </c>
      <c r="I874" s="12" t="s">
        <v>168</v>
      </c>
      <c r="J874" s="12" t="s">
        <v>233</v>
      </c>
      <c r="K874" s="12" t="s">
        <v>171</v>
      </c>
      <c r="L874" s="12" t="s">
        <v>2653</v>
      </c>
      <c r="M874" s="12" t="s">
        <v>2654</v>
      </c>
      <c r="N874" s="12" t="s">
        <v>2651</v>
      </c>
      <c r="O874" s="12" t="s">
        <v>2652</v>
      </c>
      <c r="P874" s="12" t="s">
        <v>1652</v>
      </c>
      <c r="Q874" s="12" t="s">
        <v>1668</v>
      </c>
      <c r="R874" s="12" t="s">
        <v>1671</v>
      </c>
      <c r="S874" s="12" t="s">
        <v>1732</v>
      </c>
      <c r="T874" s="12" t="s">
        <v>2348</v>
      </c>
    </row>
    <row r="875" spans="1:20" x14ac:dyDescent="0.25">
      <c r="A875" s="12" t="s">
        <v>2299</v>
      </c>
      <c r="B875" s="12" t="s">
        <v>666</v>
      </c>
      <c r="C875" s="12" t="s">
        <v>2349</v>
      </c>
      <c r="D875" s="12" t="s">
        <v>4</v>
      </c>
      <c r="E875" s="12" t="s">
        <v>9</v>
      </c>
      <c r="F875" s="12" t="s">
        <v>140</v>
      </c>
      <c r="G875" s="12" t="s">
        <v>393</v>
      </c>
      <c r="H875" s="12" t="s">
        <v>397</v>
      </c>
      <c r="I875" s="12" t="s">
        <v>153</v>
      </c>
      <c r="J875" s="12" t="s">
        <v>233</v>
      </c>
      <c r="K875" s="12" t="s">
        <v>224</v>
      </c>
      <c r="L875" s="12" t="s">
        <v>2653</v>
      </c>
      <c r="M875" s="12" t="s">
        <v>2654</v>
      </c>
      <c r="N875" s="12" t="s">
        <v>2655</v>
      </c>
      <c r="O875" s="12" t="s">
        <v>2656</v>
      </c>
      <c r="P875" s="12" t="s">
        <v>1652</v>
      </c>
      <c r="Q875" s="12" t="s">
        <v>1662</v>
      </c>
      <c r="R875" s="12" t="s">
        <v>1671</v>
      </c>
      <c r="S875" s="12" t="s">
        <v>1732</v>
      </c>
      <c r="T875" s="12" t="s">
        <v>2350</v>
      </c>
    </row>
    <row r="876" spans="1:20" x14ac:dyDescent="0.25">
      <c r="A876" s="12" t="s">
        <v>2299</v>
      </c>
      <c r="B876" s="12" t="s">
        <v>806</v>
      </c>
      <c r="C876" s="12" t="s">
        <v>2351</v>
      </c>
      <c r="D876" s="12" t="s">
        <v>8</v>
      </c>
      <c r="E876" s="12" t="s">
        <v>11</v>
      </c>
      <c r="F876" s="12" t="s">
        <v>140</v>
      </c>
      <c r="G876" s="12" t="s">
        <v>393</v>
      </c>
      <c r="H876" s="12" t="s">
        <v>397</v>
      </c>
      <c r="I876" s="12" t="s">
        <v>153</v>
      </c>
      <c r="J876" s="12" t="s">
        <v>233</v>
      </c>
      <c r="K876" s="12" t="s">
        <v>224</v>
      </c>
      <c r="L876" s="12" t="s">
        <v>2653</v>
      </c>
      <c r="M876" s="12" t="s">
        <v>2654</v>
      </c>
      <c r="N876" s="12" t="s">
        <v>2655</v>
      </c>
      <c r="O876" s="12" t="s">
        <v>2656</v>
      </c>
      <c r="P876" s="12" t="s">
        <v>1652</v>
      </c>
      <c r="Q876" s="12" t="s">
        <v>1663</v>
      </c>
      <c r="R876" s="12" t="s">
        <v>1671</v>
      </c>
      <c r="S876" s="12" t="s">
        <v>1732</v>
      </c>
      <c r="T876" s="12" t="s">
        <v>2352</v>
      </c>
    </row>
    <row r="877" spans="1:20" x14ac:dyDescent="0.25">
      <c r="A877" s="12" t="s">
        <v>2299</v>
      </c>
      <c r="B877" s="12" t="s">
        <v>810</v>
      </c>
      <c r="C877" s="12" t="s">
        <v>2353</v>
      </c>
      <c r="D877" s="12" t="s">
        <v>6</v>
      </c>
      <c r="E877" s="12" t="s">
        <v>14</v>
      </c>
      <c r="F877" s="12" t="s">
        <v>140</v>
      </c>
      <c r="G877" s="12" t="s">
        <v>393</v>
      </c>
      <c r="H877" s="12" t="s">
        <v>397</v>
      </c>
      <c r="I877" s="12" t="s">
        <v>2354</v>
      </c>
      <c r="J877" s="12" t="s">
        <v>269</v>
      </c>
      <c r="K877" s="12" t="s">
        <v>1193</v>
      </c>
      <c r="L877" s="12" t="s">
        <v>2653</v>
      </c>
      <c r="M877" s="12" t="s">
        <v>2654</v>
      </c>
      <c r="N877" s="12" t="s">
        <v>2655</v>
      </c>
      <c r="O877" s="12" t="s">
        <v>2656</v>
      </c>
      <c r="P877" s="12" t="s">
        <v>1652</v>
      </c>
      <c r="Q877" s="12" t="s">
        <v>1668</v>
      </c>
      <c r="R877" s="12" t="s">
        <v>1671</v>
      </c>
      <c r="S877" s="12" t="s">
        <v>1732</v>
      </c>
      <c r="T877" s="12" t="s">
        <v>2355</v>
      </c>
    </row>
    <row r="878" spans="1:20" x14ac:dyDescent="0.25">
      <c r="A878" s="12" t="s">
        <v>2299</v>
      </c>
      <c r="B878" s="12" t="s">
        <v>816</v>
      </c>
      <c r="C878" s="12" t="s">
        <v>2356</v>
      </c>
      <c r="D878" s="12" t="s">
        <v>8</v>
      </c>
      <c r="E878" s="12" t="s">
        <v>15</v>
      </c>
      <c r="F878" s="12" t="s">
        <v>140</v>
      </c>
      <c r="G878" s="12" t="s">
        <v>393</v>
      </c>
      <c r="H878" s="12" t="s">
        <v>397</v>
      </c>
      <c r="I878" s="12" t="s">
        <v>2289</v>
      </c>
      <c r="J878" s="12" t="s">
        <v>312</v>
      </c>
      <c r="K878" s="12" t="s">
        <v>224</v>
      </c>
      <c r="L878" s="12" t="s">
        <v>2653</v>
      </c>
      <c r="M878" s="12" t="s">
        <v>2654</v>
      </c>
      <c r="N878" s="12" t="s">
        <v>2655</v>
      </c>
      <c r="O878" s="12" t="s">
        <v>2656</v>
      </c>
      <c r="P878" s="12" t="s">
        <v>1652</v>
      </c>
      <c r="Q878" s="12" t="s">
        <v>1661</v>
      </c>
      <c r="R878" s="12" t="s">
        <v>1671</v>
      </c>
      <c r="S878" s="12" t="s">
        <v>1732</v>
      </c>
      <c r="T878" s="12" t="s">
        <v>2357</v>
      </c>
    </row>
    <row r="879" spans="1:20" x14ac:dyDescent="0.25">
      <c r="A879" s="12" t="s">
        <v>2299</v>
      </c>
      <c r="B879" s="12" t="s">
        <v>820</v>
      </c>
      <c r="C879" s="12" t="s">
        <v>2358</v>
      </c>
      <c r="D879" s="12" t="s">
        <v>5</v>
      </c>
      <c r="E879" s="12" t="s">
        <v>13</v>
      </c>
      <c r="F879" s="12" t="s">
        <v>140</v>
      </c>
      <c r="G879" s="12" t="s">
        <v>393</v>
      </c>
      <c r="H879" s="12" t="s">
        <v>397</v>
      </c>
      <c r="I879" s="12" t="s">
        <v>2289</v>
      </c>
      <c r="J879" s="12" t="s">
        <v>312</v>
      </c>
      <c r="K879" s="12" t="s">
        <v>224</v>
      </c>
      <c r="L879" s="12" t="s">
        <v>2653</v>
      </c>
      <c r="M879" s="12" t="s">
        <v>2654</v>
      </c>
      <c r="N879" s="12" t="s">
        <v>2655</v>
      </c>
      <c r="O879" s="12" t="s">
        <v>2656</v>
      </c>
      <c r="P879" s="12" t="s">
        <v>1652</v>
      </c>
      <c r="Q879" s="12" t="s">
        <v>1666</v>
      </c>
      <c r="R879" s="12" t="s">
        <v>1671</v>
      </c>
      <c r="S879" s="12" t="s">
        <v>1732</v>
      </c>
      <c r="T879" s="12" t="s">
        <v>2359</v>
      </c>
    </row>
    <row r="880" spans="1:20" x14ac:dyDescent="0.25">
      <c r="A880" s="12" t="s">
        <v>2299</v>
      </c>
      <c r="B880" s="12" t="s">
        <v>734</v>
      </c>
      <c r="C880" s="12" t="s">
        <v>2360</v>
      </c>
      <c r="D880" s="12" t="s">
        <v>5</v>
      </c>
      <c r="E880" s="12" t="s">
        <v>10</v>
      </c>
      <c r="F880" s="12" t="s">
        <v>140</v>
      </c>
      <c r="G880" s="12" t="s">
        <v>393</v>
      </c>
      <c r="H880" s="12" t="s">
        <v>397</v>
      </c>
      <c r="I880" s="12" t="s">
        <v>2354</v>
      </c>
      <c r="J880" s="12" t="s">
        <v>144</v>
      </c>
      <c r="K880" s="12" t="s">
        <v>1183</v>
      </c>
      <c r="L880" s="12" t="s">
        <v>2653</v>
      </c>
      <c r="M880" s="12" t="s">
        <v>2654</v>
      </c>
      <c r="N880" s="12" t="s">
        <v>2655</v>
      </c>
      <c r="O880" s="12" t="s">
        <v>2656</v>
      </c>
      <c r="P880" s="12" t="s">
        <v>1652</v>
      </c>
      <c r="Q880" s="12" t="s">
        <v>1665</v>
      </c>
      <c r="R880" s="12" t="s">
        <v>1671</v>
      </c>
      <c r="S880" s="12" t="s">
        <v>1732</v>
      </c>
      <c r="T880" s="12" t="s">
        <v>2361</v>
      </c>
    </row>
    <row r="881" spans="1:20" x14ac:dyDescent="0.25">
      <c r="A881" s="12" t="s">
        <v>2299</v>
      </c>
      <c r="B881" s="12" t="s">
        <v>688</v>
      </c>
      <c r="C881" s="12" t="s">
        <v>2362</v>
      </c>
      <c r="D881" s="12" t="s">
        <v>8</v>
      </c>
      <c r="E881" s="12" t="s">
        <v>11</v>
      </c>
      <c r="F881" s="12" t="s">
        <v>140</v>
      </c>
      <c r="G881" s="12" t="s">
        <v>393</v>
      </c>
      <c r="H881" s="12" t="s">
        <v>397</v>
      </c>
      <c r="I881" s="12" t="s">
        <v>2363</v>
      </c>
      <c r="J881" s="12" t="s">
        <v>316</v>
      </c>
      <c r="K881" s="12" t="s">
        <v>147</v>
      </c>
      <c r="L881" s="12" t="s">
        <v>2657</v>
      </c>
      <c r="M881" s="12" t="s">
        <v>2658</v>
      </c>
      <c r="N881" s="12" t="s">
        <v>2659</v>
      </c>
      <c r="O881" s="12" t="s">
        <v>2660</v>
      </c>
      <c r="P881" s="12" t="s">
        <v>1652</v>
      </c>
      <c r="Q881" s="12" t="s">
        <v>1663</v>
      </c>
      <c r="R881" s="12" t="s">
        <v>1671</v>
      </c>
      <c r="S881" s="12" t="s">
        <v>1733</v>
      </c>
      <c r="T881" s="12" t="s">
        <v>2364</v>
      </c>
    </row>
    <row r="882" spans="1:20" x14ac:dyDescent="0.25">
      <c r="A882" s="12" t="s">
        <v>2299</v>
      </c>
      <c r="B882" s="12" t="s">
        <v>692</v>
      </c>
      <c r="C882" s="12" t="s">
        <v>2365</v>
      </c>
      <c r="D882" s="12" t="s">
        <v>8</v>
      </c>
      <c r="E882" s="12" t="s">
        <v>13</v>
      </c>
      <c r="F882" s="12" t="s">
        <v>140</v>
      </c>
      <c r="G882" s="12" t="s">
        <v>393</v>
      </c>
      <c r="H882" s="12" t="s">
        <v>397</v>
      </c>
      <c r="I882" s="12" t="s">
        <v>386</v>
      </c>
      <c r="J882" s="12" t="s">
        <v>1040</v>
      </c>
      <c r="K882" s="12" t="s">
        <v>197</v>
      </c>
      <c r="L882" s="12" t="s">
        <v>2653</v>
      </c>
      <c r="M882" s="12" t="s">
        <v>2654</v>
      </c>
      <c r="N882" s="12" t="s">
        <v>2659</v>
      </c>
      <c r="O882" s="12" t="s">
        <v>2660</v>
      </c>
      <c r="P882" s="12" t="s">
        <v>1652</v>
      </c>
      <c r="Q882" s="12" t="s">
        <v>1666</v>
      </c>
      <c r="R882" s="12" t="s">
        <v>1671</v>
      </c>
      <c r="S882" s="12" t="s">
        <v>1732</v>
      </c>
      <c r="T882" s="12" t="s">
        <v>2350</v>
      </c>
    </row>
    <row r="883" spans="1:20" x14ac:dyDescent="0.25">
      <c r="A883" s="12" t="s">
        <v>2299</v>
      </c>
      <c r="B883" s="12" t="s">
        <v>740</v>
      </c>
      <c r="C883" s="12" t="s">
        <v>2366</v>
      </c>
      <c r="D883" s="12" t="s">
        <v>8</v>
      </c>
      <c r="E883" s="12" t="s">
        <v>16</v>
      </c>
      <c r="F883" s="12" t="s">
        <v>140</v>
      </c>
      <c r="G883" s="12" t="s">
        <v>393</v>
      </c>
      <c r="H883" s="12" t="s">
        <v>397</v>
      </c>
      <c r="I883" s="12" t="s">
        <v>2367</v>
      </c>
      <c r="J883" s="12" t="s">
        <v>316</v>
      </c>
      <c r="K883" s="12" t="s">
        <v>185</v>
      </c>
      <c r="L883" s="12" t="s">
        <v>2657</v>
      </c>
      <c r="M883" s="12" t="s">
        <v>2658</v>
      </c>
      <c r="N883" s="12" t="s">
        <v>2659</v>
      </c>
      <c r="O883" s="12" t="s">
        <v>2660</v>
      </c>
      <c r="P883" s="12" t="s">
        <v>1652</v>
      </c>
      <c r="Q883" s="12" t="s">
        <v>1669</v>
      </c>
      <c r="R883" s="12" t="s">
        <v>1671</v>
      </c>
      <c r="S883" s="12" t="s">
        <v>1733</v>
      </c>
      <c r="T883" s="12" t="s">
        <v>2364</v>
      </c>
    </row>
    <row r="884" spans="1:20" x14ac:dyDescent="0.25">
      <c r="A884" s="12" t="s">
        <v>2299</v>
      </c>
      <c r="B884" s="12" t="s">
        <v>651</v>
      </c>
      <c r="C884" s="12" t="s">
        <v>2368</v>
      </c>
      <c r="D884" s="12" t="s">
        <v>8</v>
      </c>
      <c r="E884" s="12" t="s">
        <v>15</v>
      </c>
      <c r="F884" s="12" t="s">
        <v>140</v>
      </c>
      <c r="G884" s="12" t="s">
        <v>393</v>
      </c>
      <c r="H884" s="12" t="s">
        <v>397</v>
      </c>
      <c r="I884" s="12" t="s">
        <v>2369</v>
      </c>
      <c r="J884" s="12" t="s">
        <v>885</v>
      </c>
      <c r="K884" s="12" t="s">
        <v>219</v>
      </c>
      <c r="L884" s="12" t="s">
        <v>2657</v>
      </c>
      <c r="M884" s="12" t="s">
        <v>2658</v>
      </c>
      <c r="N884" s="12" t="s">
        <v>2659</v>
      </c>
      <c r="O884" s="12" t="s">
        <v>2660</v>
      </c>
      <c r="P884" s="12" t="s">
        <v>1652</v>
      </c>
      <c r="Q884" s="12" t="s">
        <v>1661</v>
      </c>
      <c r="R884" s="12" t="s">
        <v>1671</v>
      </c>
      <c r="S884" s="12" t="s">
        <v>1733</v>
      </c>
      <c r="T884" s="12" t="s">
        <v>2370</v>
      </c>
    </row>
    <row r="885" spans="1:20" x14ac:dyDescent="0.25">
      <c r="A885" s="12" t="s">
        <v>2299</v>
      </c>
      <c r="B885" s="12" t="s">
        <v>753</v>
      </c>
      <c r="C885" s="12" t="s">
        <v>2371</v>
      </c>
      <c r="D885" s="12" t="s">
        <v>8</v>
      </c>
      <c r="E885" s="12" t="s">
        <v>10</v>
      </c>
      <c r="F885" s="12" t="s">
        <v>140</v>
      </c>
      <c r="G885" s="12" t="s">
        <v>393</v>
      </c>
      <c r="H885" s="12" t="s">
        <v>397</v>
      </c>
      <c r="I885" s="12" t="s">
        <v>2340</v>
      </c>
      <c r="J885" s="12" t="s">
        <v>370</v>
      </c>
      <c r="K885" s="12" t="s">
        <v>2294</v>
      </c>
      <c r="L885" s="12" t="s">
        <v>2653</v>
      </c>
      <c r="M885" s="12" t="s">
        <v>2654</v>
      </c>
      <c r="N885" s="12" t="s">
        <v>2659</v>
      </c>
      <c r="O885" s="12" t="s">
        <v>2660</v>
      </c>
      <c r="P885" s="12" t="s">
        <v>1652</v>
      </c>
      <c r="Q885" s="12" t="s">
        <v>1665</v>
      </c>
      <c r="R885" s="12" t="s">
        <v>1671</v>
      </c>
      <c r="S885" s="12" t="s">
        <v>1732</v>
      </c>
      <c r="T885" s="12" t="s">
        <v>2350</v>
      </c>
    </row>
    <row r="886" spans="1:20" x14ac:dyDescent="0.25">
      <c r="A886" s="12" t="s">
        <v>2299</v>
      </c>
      <c r="B886" s="12" t="s">
        <v>665</v>
      </c>
      <c r="C886" s="12" t="s">
        <v>2372</v>
      </c>
      <c r="D886" s="12" t="s">
        <v>8</v>
      </c>
      <c r="E886" s="12" t="s">
        <v>14</v>
      </c>
      <c r="F886" s="12" t="s">
        <v>140</v>
      </c>
      <c r="G886" s="12" t="s">
        <v>393</v>
      </c>
      <c r="H886" s="12" t="s">
        <v>397</v>
      </c>
      <c r="I886" s="12" t="s">
        <v>2373</v>
      </c>
      <c r="J886" s="12" t="s">
        <v>296</v>
      </c>
      <c r="K886" s="12" t="s">
        <v>1594</v>
      </c>
      <c r="L886" s="12" t="s">
        <v>2653</v>
      </c>
      <c r="M886" s="12" t="s">
        <v>2654</v>
      </c>
      <c r="N886" s="12" t="s">
        <v>2659</v>
      </c>
      <c r="O886" s="12" t="s">
        <v>2660</v>
      </c>
      <c r="P886" s="12" t="s">
        <v>1652</v>
      </c>
      <c r="Q886" s="12" t="s">
        <v>1668</v>
      </c>
      <c r="R886" s="12" t="s">
        <v>1671</v>
      </c>
      <c r="S886" s="12" t="s">
        <v>1732</v>
      </c>
      <c r="T886" s="12" t="s">
        <v>2357</v>
      </c>
    </row>
    <row r="887" spans="1:20" x14ac:dyDescent="0.25">
      <c r="A887" s="12" t="s">
        <v>2299</v>
      </c>
      <c r="B887" s="12" t="s">
        <v>808</v>
      </c>
      <c r="C887" s="12" t="s">
        <v>2374</v>
      </c>
      <c r="D887" s="12" t="s">
        <v>8</v>
      </c>
      <c r="E887" s="12" t="s">
        <v>12</v>
      </c>
      <c r="F887" s="12" t="s">
        <v>140</v>
      </c>
      <c r="G887" s="12" t="s">
        <v>393</v>
      </c>
      <c r="H887" s="12" t="s">
        <v>397</v>
      </c>
      <c r="I887" s="12" t="s">
        <v>227</v>
      </c>
      <c r="J887" s="12" t="s">
        <v>73</v>
      </c>
      <c r="K887" s="12" t="s">
        <v>240</v>
      </c>
      <c r="L887" s="12" t="s">
        <v>2653</v>
      </c>
      <c r="M887" s="12" t="s">
        <v>2654</v>
      </c>
      <c r="N887" s="12" t="s">
        <v>2659</v>
      </c>
      <c r="O887" s="12" t="s">
        <v>2660</v>
      </c>
      <c r="P887" s="12" t="s">
        <v>1652</v>
      </c>
      <c r="Q887" s="12" t="s">
        <v>1667</v>
      </c>
      <c r="R887" s="12" t="s">
        <v>1671</v>
      </c>
      <c r="S887" s="12" t="s">
        <v>1732</v>
      </c>
      <c r="T887" s="12" t="s">
        <v>2375</v>
      </c>
    </row>
    <row r="888" spans="1:20" x14ac:dyDescent="0.25">
      <c r="A888" s="12" t="s">
        <v>2299</v>
      </c>
      <c r="B888" s="12" t="s">
        <v>755</v>
      </c>
      <c r="C888" s="12" t="s">
        <v>2376</v>
      </c>
      <c r="D888" s="12" t="s">
        <v>8</v>
      </c>
      <c r="E888" s="12" t="s">
        <v>2288</v>
      </c>
      <c r="F888" s="12" t="s">
        <v>140</v>
      </c>
      <c r="G888" s="12" t="s">
        <v>393</v>
      </c>
      <c r="H888" s="12" t="s">
        <v>397</v>
      </c>
      <c r="I888" s="12" t="s">
        <v>2377</v>
      </c>
      <c r="J888" s="12" t="s">
        <v>290</v>
      </c>
      <c r="K888" s="12" t="s">
        <v>1277</v>
      </c>
      <c r="L888" s="12" t="s">
        <v>2657</v>
      </c>
      <c r="M888" s="12" t="s">
        <v>2658</v>
      </c>
      <c r="N888" s="12" t="s">
        <v>2659</v>
      </c>
      <c r="O888" s="12" t="s">
        <v>2660</v>
      </c>
      <c r="P888" s="12" t="s">
        <v>1652</v>
      </c>
      <c r="Q888" s="12" t="s">
        <v>2302</v>
      </c>
      <c r="R888" s="12" t="s">
        <v>1671</v>
      </c>
      <c r="S888" s="12" t="s">
        <v>1733</v>
      </c>
      <c r="T888" s="12" t="s">
        <v>2357</v>
      </c>
    </row>
    <row r="889" spans="1:20" x14ac:dyDescent="0.25">
      <c r="A889" s="12" t="s">
        <v>2299</v>
      </c>
      <c r="B889" s="12" t="s">
        <v>730</v>
      </c>
      <c r="C889" s="12" t="s">
        <v>2378</v>
      </c>
      <c r="D889" s="12" t="s">
        <v>6</v>
      </c>
      <c r="E889" s="12" t="s">
        <v>11</v>
      </c>
      <c r="F889" s="12" t="s">
        <v>140</v>
      </c>
      <c r="G889" s="12" t="s">
        <v>393</v>
      </c>
      <c r="H889" s="12" t="s">
        <v>397</v>
      </c>
      <c r="I889" s="12" t="s">
        <v>182</v>
      </c>
      <c r="J889" s="12" t="s">
        <v>2298</v>
      </c>
      <c r="K889" s="12" t="s">
        <v>1240</v>
      </c>
      <c r="L889" s="12" t="s">
        <v>2657</v>
      </c>
      <c r="M889" s="12" t="s">
        <v>2658</v>
      </c>
      <c r="N889" s="12" t="s">
        <v>2661</v>
      </c>
      <c r="O889" s="12" t="s">
        <v>2662</v>
      </c>
      <c r="P889" s="12" t="s">
        <v>1652</v>
      </c>
      <c r="Q889" s="12" t="s">
        <v>1663</v>
      </c>
      <c r="R889" s="12" t="s">
        <v>1671</v>
      </c>
      <c r="S889" s="12" t="s">
        <v>1733</v>
      </c>
      <c r="T889" s="12" t="s">
        <v>2343</v>
      </c>
    </row>
    <row r="890" spans="1:20" x14ac:dyDescent="0.25">
      <c r="A890" s="12" t="s">
        <v>2299</v>
      </c>
      <c r="B890" s="12" t="s">
        <v>673</v>
      </c>
      <c r="C890" s="12" t="s">
        <v>2379</v>
      </c>
      <c r="D890" s="12" t="s">
        <v>8</v>
      </c>
      <c r="E890" s="12" t="s">
        <v>13</v>
      </c>
      <c r="F890" s="12" t="s">
        <v>140</v>
      </c>
      <c r="G890" s="12" t="s">
        <v>393</v>
      </c>
      <c r="H890" s="12" t="s">
        <v>397</v>
      </c>
      <c r="I890" s="12" t="s">
        <v>2380</v>
      </c>
      <c r="J890" s="12" t="s">
        <v>1782</v>
      </c>
      <c r="K890" s="12" t="s">
        <v>172</v>
      </c>
      <c r="L890" s="12" t="s">
        <v>2657</v>
      </c>
      <c r="M890" s="12" t="s">
        <v>2658</v>
      </c>
      <c r="N890" s="12" t="s">
        <v>2661</v>
      </c>
      <c r="O890" s="12" t="s">
        <v>2662</v>
      </c>
      <c r="P890" s="12" t="s">
        <v>1652</v>
      </c>
      <c r="Q890" s="12" t="s">
        <v>1666</v>
      </c>
      <c r="R890" s="12" t="s">
        <v>1671</v>
      </c>
      <c r="S890" s="12" t="s">
        <v>1733</v>
      </c>
      <c r="T890" s="12" t="s">
        <v>2381</v>
      </c>
    </row>
    <row r="891" spans="1:20" x14ac:dyDescent="0.25">
      <c r="A891" s="12" t="s">
        <v>2299</v>
      </c>
      <c r="B891" s="12" t="s">
        <v>721</v>
      </c>
      <c r="C891" s="12" t="s">
        <v>2382</v>
      </c>
      <c r="D891" s="12" t="s">
        <v>8</v>
      </c>
      <c r="E891" s="12" t="s">
        <v>15</v>
      </c>
      <c r="F891" s="12" t="s">
        <v>140</v>
      </c>
      <c r="G891" s="12" t="s">
        <v>393</v>
      </c>
      <c r="H891" s="12" t="s">
        <v>397</v>
      </c>
      <c r="I891" s="12" t="s">
        <v>153</v>
      </c>
      <c r="J891" s="12" t="s">
        <v>372</v>
      </c>
      <c r="K891" s="12" t="s">
        <v>258</v>
      </c>
      <c r="L891" s="12" t="s">
        <v>2657</v>
      </c>
      <c r="M891" s="12" t="s">
        <v>2658</v>
      </c>
      <c r="N891" s="12" t="s">
        <v>2661</v>
      </c>
      <c r="O891" s="12" t="s">
        <v>2662</v>
      </c>
      <c r="P891" s="12" t="s">
        <v>1652</v>
      </c>
      <c r="Q891" s="12" t="s">
        <v>1661</v>
      </c>
      <c r="R891" s="12" t="s">
        <v>1671</v>
      </c>
      <c r="S891" s="12" t="s">
        <v>1733</v>
      </c>
      <c r="T891" s="12" t="s">
        <v>716</v>
      </c>
    </row>
    <row r="892" spans="1:20" x14ac:dyDescent="0.25">
      <c r="A892" s="12" t="s">
        <v>2299</v>
      </c>
      <c r="B892" s="12" t="s">
        <v>698</v>
      </c>
      <c r="C892" s="12" t="s">
        <v>2383</v>
      </c>
      <c r="D892" s="12" t="s">
        <v>4</v>
      </c>
      <c r="E892" s="12" t="s">
        <v>16</v>
      </c>
      <c r="F892" s="12" t="s">
        <v>140</v>
      </c>
      <c r="G892" s="12" t="s">
        <v>393</v>
      </c>
      <c r="H892" s="12" t="s">
        <v>397</v>
      </c>
      <c r="I892" s="12" t="s">
        <v>227</v>
      </c>
      <c r="J892" s="12" t="s">
        <v>233</v>
      </c>
      <c r="K892" s="12" t="s">
        <v>177</v>
      </c>
      <c r="L892" s="12" t="s">
        <v>2657</v>
      </c>
      <c r="M892" s="12" t="s">
        <v>2658</v>
      </c>
      <c r="N892" s="12" t="s">
        <v>2661</v>
      </c>
      <c r="O892" s="12" t="s">
        <v>2662</v>
      </c>
      <c r="P892" s="12" t="s">
        <v>1652</v>
      </c>
      <c r="Q892" s="12" t="s">
        <v>1669</v>
      </c>
      <c r="R892" s="12" t="s">
        <v>1671</v>
      </c>
      <c r="S892" s="12" t="s">
        <v>1733</v>
      </c>
      <c r="T892" s="12" t="s">
        <v>2384</v>
      </c>
    </row>
    <row r="893" spans="1:20" x14ac:dyDescent="0.25">
      <c r="A893" s="12" t="s">
        <v>2299</v>
      </c>
      <c r="B893" s="12" t="s">
        <v>724</v>
      </c>
      <c r="C893" s="12" t="s">
        <v>2385</v>
      </c>
      <c r="D893" s="12" t="s">
        <v>4</v>
      </c>
      <c r="E893" s="12" t="s">
        <v>15</v>
      </c>
      <c r="F893" s="12" t="s">
        <v>140</v>
      </c>
      <c r="G893" s="12" t="s">
        <v>393</v>
      </c>
      <c r="H893" s="12" t="s">
        <v>397</v>
      </c>
      <c r="I893" s="12" t="s">
        <v>1243</v>
      </c>
      <c r="J893" s="12" t="s">
        <v>347</v>
      </c>
      <c r="K893" s="12" t="s">
        <v>147</v>
      </c>
      <c r="L893" s="12" t="s">
        <v>2657</v>
      </c>
      <c r="M893" s="12" t="s">
        <v>2658</v>
      </c>
      <c r="N893" s="12" t="s">
        <v>2663</v>
      </c>
      <c r="O893" s="12" t="s">
        <v>2664</v>
      </c>
      <c r="P893" s="12" t="s">
        <v>1652</v>
      </c>
      <c r="Q893" s="12" t="s">
        <v>1661</v>
      </c>
      <c r="R893" s="12" t="s">
        <v>1671</v>
      </c>
      <c r="S893" s="12" t="s">
        <v>1733</v>
      </c>
      <c r="T893" s="12" t="s">
        <v>2386</v>
      </c>
    </row>
    <row r="894" spans="1:20" x14ac:dyDescent="0.25">
      <c r="A894" s="12" t="s">
        <v>2299</v>
      </c>
      <c r="B894" s="12" t="s">
        <v>700</v>
      </c>
      <c r="C894" s="12" t="s">
        <v>2387</v>
      </c>
      <c r="D894" s="12" t="s">
        <v>4</v>
      </c>
      <c r="E894" s="12" t="s">
        <v>11</v>
      </c>
      <c r="F894" s="12" t="s">
        <v>140</v>
      </c>
      <c r="G894" s="12" t="s">
        <v>393</v>
      </c>
      <c r="H894" s="12" t="s">
        <v>397</v>
      </c>
      <c r="I894" s="12" t="s">
        <v>159</v>
      </c>
      <c r="J894" s="12" t="s">
        <v>324</v>
      </c>
      <c r="K894" s="12" t="s">
        <v>147</v>
      </c>
      <c r="L894" s="12" t="s">
        <v>2657</v>
      </c>
      <c r="M894" s="12" t="s">
        <v>2658</v>
      </c>
      <c r="N894" s="12" t="s">
        <v>2663</v>
      </c>
      <c r="O894" s="12" t="s">
        <v>2664</v>
      </c>
      <c r="P894" s="12" t="s">
        <v>1652</v>
      </c>
      <c r="Q894" s="12" t="s">
        <v>1663</v>
      </c>
      <c r="R894" s="12" t="s">
        <v>1671</v>
      </c>
      <c r="S894" s="12" t="s">
        <v>1733</v>
      </c>
      <c r="T894" s="12" t="s">
        <v>2388</v>
      </c>
    </row>
    <row r="895" spans="1:20" x14ac:dyDescent="0.25">
      <c r="A895" s="12" t="s">
        <v>2299</v>
      </c>
      <c r="B895" s="12" t="s">
        <v>749</v>
      </c>
      <c r="C895" s="12" t="s">
        <v>2392</v>
      </c>
      <c r="D895" s="12" t="s">
        <v>4</v>
      </c>
      <c r="E895" s="12" t="s">
        <v>14</v>
      </c>
      <c r="F895" s="12" t="s">
        <v>140</v>
      </c>
      <c r="G895" s="12" t="s">
        <v>393</v>
      </c>
      <c r="H895" s="12" t="s">
        <v>397</v>
      </c>
      <c r="I895" s="12" t="s">
        <v>215</v>
      </c>
      <c r="J895" s="12" t="s">
        <v>300</v>
      </c>
      <c r="K895" s="12" t="s">
        <v>253</v>
      </c>
      <c r="L895" s="12" t="s">
        <v>2657</v>
      </c>
      <c r="M895" s="12" t="s">
        <v>2658</v>
      </c>
      <c r="N895" s="12" t="s">
        <v>2665</v>
      </c>
      <c r="O895" s="12" t="s">
        <v>2666</v>
      </c>
      <c r="P895" s="12" t="s">
        <v>1652</v>
      </c>
      <c r="Q895" s="12" t="s">
        <v>1668</v>
      </c>
      <c r="R895" s="12" t="s">
        <v>1671</v>
      </c>
      <c r="S895" s="12" t="s">
        <v>1733</v>
      </c>
      <c r="T895" s="12" t="s">
        <v>2348</v>
      </c>
    </row>
    <row r="896" spans="1:20" x14ac:dyDescent="0.25">
      <c r="A896" s="12" t="s">
        <v>2299</v>
      </c>
      <c r="B896" s="12" t="s">
        <v>796</v>
      </c>
      <c r="C896" s="12" t="s">
        <v>2393</v>
      </c>
      <c r="D896" s="12" t="s">
        <v>4</v>
      </c>
      <c r="E896" s="12" t="s">
        <v>1676</v>
      </c>
      <c r="F896" s="12" t="s">
        <v>140</v>
      </c>
      <c r="G896" s="12" t="s">
        <v>393</v>
      </c>
      <c r="H896" s="12" t="s">
        <v>397</v>
      </c>
      <c r="I896" s="12" t="s">
        <v>183</v>
      </c>
      <c r="J896" s="12" t="s">
        <v>2394</v>
      </c>
      <c r="K896" s="12" t="s">
        <v>198</v>
      </c>
      <c r="L896" s="12" t="s">
        <v>2657</v>
      </c>
      <c r="M896" s="12" t="s">
        <v>2658</v>
      </c>
      <c r="N896" s="12" t="s">
        <v>2665</v>
      </c>
      <c r="O896" s="12" t="s">
        <v>2666</v>
      </c>
      <c r="P896" s="12" t="s">
        <v>1652</v>
      </c>
      <c r="Q896" s="12" t="s">
        <v>1691</v>
      </c>
      <c r="R896" s="12" t="s">
        <v>1671</v>
      </c>
      <c r="S896" s="12" t="s">
        <v>1733</v>
      </c>
      <c r="T896" s="12" t="s">
        <v>2398</v>
      </c>
    </row>
    <row r="897" spans="1:20" x14ac:dyDescent="0.25">
      <c r="A897" s="12" t="s">
        <v>2299</v>
      </c>
      <c r="B897" s="12" t="s">
        <v>674</v>
      </c>
      <c r="C897" s="12" t="s">
        <v>2395</v>
      </c>
      <c r="D897" s="12" t="s">
        <v>4</v>
      </c>
      <c r="E897" s="12" t="s">
        <v>2286</v>
      </c>
      <c r="F897" s="12" t="s">
        <v>140</v>
      </c>
      <c r="G897" s="12" t="s">
        <v>393</v>
      </c>
      <c r="H897" s="12" t="s">
        <v>397</v>
      </c>
      <c r="I897" s="12" t="s">
        <v>215</v>
      </c>
      <c r="J897" s="12" t="s">
        <v>385</v>
      </c>
      <c r="K897" s="12" t="s">
        <v>2396</v>
      </c>
      <c r="L897" s="12" t="s">
        <v>2657</v>
      </c>
      <c r="M897" s="12" t="s">
        <v>2658</v>
      </c>
      <c r="N897" s="12" t="s">
        <v>2665</v>
      </c>
      <c r="O897" s="12" t="s">
        <v>2666</v>
      </c>
      <c r="P897" s="12" t="s">
        <v>1652</v>
      </c>
      <c r="Q897" s="12" t="s">
        <v>2300</v>
      </c>
      <c r="R897" s="12" t="s">
        <v>1671</v>
      </c>
      <c r="S897" s="12" t="s">
        <v>1733</v>
      </c>
      <c r="T897" s="12" t="s">
        <v>2399</v>
      </c>
    </row>
    <row r="898" spans="1:20" x14ac:dyDescent="0.25">
      <c r="A898" s="12" t="s">
        <v>2299</v>
      </c>
      <c r="B898" s="12" t="s">
        <v>827</v>
      </c>
      <c r="C898" s="12" t="s">
        <v>2397</v>
      </c>
      <c r="D898" s="12" t="s">
        <v>4</v>
      </c>
      <c r="E898" s="12" t="s">
        <v>15</v>
      </c>
      <c r="F898" s="12" t="s">
        <v>140</v>
      </c>
      <c r="G898" s="12" t="s">
        <v>393</v>
      </c>
      <c r="H898" s="12" t="s">
        <v>397</v>
      </c>
      <c r="I898" s="12" t="s">
        <v>215</v>
      </c>
      <c r="J898" s="12" t="s">
        <v>385</v>
      </c>
      <c r="K898" s="12" t="s">
        <v>2396</v>
      </c>
      <c r="L898" s="12" t="s">
        <v>2657</v>
      </c>
      <c r="M898" s="12" t="s">
        <v>2658</v>
      </c>
      <c r="N898" s="12" t="s">
        <v>2665</v>
      </c>
      <c r="O898" s="12" t="s">
        <v>2666</v>
      </c>
      <c r="P898" s="12" t="s">
        <v>1652</v>
      </c>
      <c r="Q898" s="12" t="s">
        <v>1661</v>
      </c>
      <c r="R898" s="12" t="s">
        <v>1671</v>
      </c>
      <c r="S898" s="12" t="s">
        <v>1733</v>
      </c>
      <c r="T898" s="12" t="s">
        <v>2399</v>
      </c>
    </row>
    <row r="899" spans="1:20" x14ac:dyDescent="0.25">
      <c r="A899" s="12" t="s">
        <v>2299</v>
      </c>
      <c r="B899" s="12" t="s">
        <v>676</v>
      </c>
      <c r="C899" s="12" t="s">
        <v>2401</v>
      </c>
      <c r="D899" s="12" t="s">
        <v>6</v>
      </c>
      <c r="E899" s="12" t="s">
        <v>15</v>
      </c>
      <c r="F899" s="12" t="s">
        <v>140</v>
      </c>
      <c r="G899" s="12" t="s">
        <v>393</v>
      </c>
      <c r="H899" s="12" t="s">
        <v>397</v>
      </c>
      <c r="I899" s="12" t="s">
        <v>386</v>
      </c>
      <c r="J899" s="12" t="s">
        <v>324</v>
      </c>
      <c r="K899" s="12" t="s">
        <v>166</v>
      </c>
      <c r="L899" s="12" t="s">
        <v>2657</v>
      </c>
      <c r="M899" s="12" t="s">
        <v>2658</v>
      </c>
      <c r="N899" s="12" t="s">
        <v>2667</v>
      </c>
      <c r="O899" s="12" t="s">
        <v>2668</v>
      </c>
      <c r="P899" s="12" t="s">
        <v>1652</v>
      </c>
      <c r="Q899" s="12" t="s">
        <v>1661</v>
      </c>
      <c r="R899" s="12" t="s">
        <v>1671</v>
      </c>
      <c r="S899" s="12" t="s">
        <v>1733</v>
      </c>
      <c r="T899" s="12" t="s">
        <v>2413</v>
      </c>
    </row>
    <row r="900" spans="1:20" x14ac:dyDescent="0.25">
      <c r="A900" s="12" t="s">
        <v>2299</v>
      </c>
      <c r="B900" s="12" t="s">
        <v>790</v>
      </c>
      <c r="C900" s="12" t="s">
        <v>2402</v>
      </c>
      <c r="D900" s="12" t="s">
        <v>6</v>
      </c>
      <c r="E900" s="12" t="s">
        <v>16</v>
      </c>
      <c r="F900" s="12" t="s">
        <v>140</v>
      </c>
      <c r="G900" s="12" t="s">
        <v>393</v>
      </c>
      <c r="H900" s="12" t="s">
        <v>397</v>
      </c>
      <c r="I900" s="12" t="s">
        <v>1243</v>
      </c>
      <c r="J900" s="12" t="s">
        <v>2403</v>
      </c>
      <c r="K900" s="12" t="s">
        <v>2404</v>
      </c>
      <c r="L900" s="12" t="s">
        <v>2653</v>
      </c>
      <c r="M900" s="12" t="s">
        <v>2654</v>
      </c>
      <c r="N900" s="12" t="s">
        <v>2667</v>
      </c>
      <c r="O900" s="12" t="s">
        <v>2668</v>
      </c>
      <c r="P900" s="12" t="s">
        <v>1652</v>
      </c>
      <c r="Q900" s="12" t="s">
        <v>1669</v>
      </c>
      <c r="R900" s="12" t="s">
        <v>1671</v>
      </c>
      <c r="S900" s="12" t="s">
        <v>1732</v>
      </c>
      <c r="T900" s="12" t="s">
        <v>2414</v>
      </c>
    </row>
    <row r="901" spans="1:20" x14ac:dyDescent="0.25">
      <c r="A901" s="12" t="s">
        <v>2299</v>
      </c>
      <c r="B901" s="12" t="s">
        <v>795</v>
      </c>
      <c r="C901" s="12" t="s">
        <v>2405</v>
      </c>
      <c r="D901" s="12" t="s">
        <v>6</v>
      </c>
      <c r="E901" s="12" t="s">
        <v>13</v>
      </c>
      <c r="F901" s="12" t="s">
        <v>140</v>
      </c>
      <c r="G901" s="12" t="s">
        <v>393</v>
      </c>
      <c r="H901" s="12" t="s">
        <v>397</v>
      </c>
      <c r="I901" s="12" t="s">
        <v>172</v>
      </c>
      <c r="J901" s="12" t="s">
        <v>302</v>
      </c>
      <c r="K901" s="12" t="s">
        <v>1245</v>
      </c>
      <c r="L901" s="12" t="s">
        <v>2645</v>
      </c>
      <c r="M901" s="12" t="s">
        <v>2646</v>
      </c>
      <c r="N901" s="12" t="s">
        <v>2667</v>
      </c>
      <c r="O901" s="12" t="s">
        <v>2668</v>
      </c>
      <c r="P901" s="12" t="s">
        <v>1652</v>
      </c>
      <c r="Q901" s="12" t="s">
        <v>1666</v>
      </c>
      <c r="R901" s="12" t="s">
        <v>1671</v>
      </c>
      <c r="S901" s="12" t="s">
        <v>1734</v>
      </c>
      <c r="T901" s="12" t="s">
        <v>2342</v>
      </c>
    </row>
    <row r="902" spans="1:20" x14ac:dyDescent="0.25">
      <c r="A902" s="12" t="s">
        <v>2299</v>
      </c>
      <c r="B902" s="12" t="s">
        <v>669</v>
      </c>
      <c r="C902" s="12" t="s">
        <v>2406</v>
      </c>
      <c r="D902" s="12" t="s">
        <v>6</v>
      </c>
      <c r="E902" s="12" t="s">
        <v>2286</v>
      </c>
      <c r="F902" s="12" t="s">
        <v>140</v>
      </c>
      <c r="G902" s="12" t="s">
        <v>393</v>
      </c>
      <c r="H902" s="12" t="s">
        <v>397</v>
      </c>
      <c r="I902" s="12" t="s">
        <v>177</v>
      </c>
      <c r="J902" s="12" t="s">
        <v>1540</v>
      </c>
      <c r="K902" s="12" t="s">
        <v>2407</v>
      </c>
      <c r="L902" s="12" t="s">
        <v>2645</v>
      </c>
      <c r="M902" s="12" t="s">
        <v>2646</v>
      </c>
      <c r="N902" s="12" t="s">
        <v>2667</v>
      </c>
      <c r="O902" s="12" t="s">
        <v>2668</v>
      </c>
      <c r="P902" s="12" t="s">
        <v>1652</v>
      </c>
      <c r="Q902" s="12" t="s">
        <v>2300</v>
      </c>
      <c r="R902" s="12" t="s">
        <v>1671</v>
      </c>
      <c r="S902" s="12" t="s">
        <v>1734</v>
      </c>
      <c r="T902" s="12" t="s">
        <v>2344</v>
      </c>
    </row>
    <row r="903" spans="1:20" x14ac:dyDescent="0.25">
      <c r="A903" s="12" t="s">
        <v>2299</v>
      </c>
      <c r="B903" s="12" t="s">
        <v>792</v>
      </c>
      <c r="C903" s="12" t="s">
        <v>2408</v>
      </c>
      <c r="D903" s="12" t="s">
        <v>6</v>
      </c>
      <c r="E903" s="12" t="s">
        <v>11</v>
      </c>
      <c r="F903" s="12" t="s">
        <v>140</v>
      </c>
      <c r="G903" s="12" t="s">
        <v>393</v>
      </c>
      <c r="H903" s="12" t="s">
        <v>397</v>
      </c>
      <c r="I903" s="12" t="s">
        <v>2354</v>
      </c>
      <c r="J903" s="12" t="s">
        <v>2409</v>
      </c>
      <c r="K903" s="12" t="s">
        <v>2410</v>
      </c>
      <c r="L903" s="12" t="s">
        <v>2657</v>
      </c>
      <c r="M903" s="12" t="s">
        <v>2658</v>
      </c>
      <c r="N903" s="12" t="s">
        <v>2667</v>
      </c>
      <c r="O903" s="12" t="s">
        <v>2668</v>
      </c>
      <c r="P903" s="12" t="s">
        <v>1652</v>
      </c>
      <c r="Q903" s="12" t="s">
        <v>1663</v>
      </c>
      <c r="R903" s="12" t="s">
        <v>1671</v>
      </c>
      <c r="S903" s="12" t="s">
        <v>1733</v>
      </c>
      <c r="T903" s="12" t="s">
        <v>2415</v>
      </c>
    </row>
    <row r="904" spans="1:20" x14ac:dyDescent="0.25">
      <c r="A904" s="12" t="s">
        <v>2299</v>
      </c>
      <c r="B904" s="12" t="s">
        <v>771</v>
      </c>
      <c r="C904" s="12" t="s">
        <v>2411</v>
      </c>
      <c r="D904" s="12" t="s">
        <v>6</v>
      </c>
      <c r="E904" s="12" t="s">
        <v>14</v>
      </c>
      <c r="F904" s="12" t="s">
        <v>140</v>
      </c>
      <c r="G904" s="12" t="s">
        <v>393</v>
      </c>
      <c r="H904" s="12" t="s">
        <v>397</v>
      </c>
      <c r="I904" s="12" t="s">
        <v>2412</v>
      </c>
      <c r="J904" s="12" t="s">
        <v>1621</v>
      </c>
      <c r="K904" s="12" t="s">
        <v>192</v>
      </c>
      <c r="L904" s="12" t="s">
        <v>2653</v>
      </c>
      <c r="M904" s="12" t="s">
        <v>2654</v>
      </c>
      <c r="N904" s="12" t="s">
        <v>2667</v>
      </c>
      <c r="O904" s="12" t="s">
        <v>2668</v>
      </c>
      <c r="P904" s="12" t="s">
        <v>1652</v>
      </c>
      <c r="Q904" s="12" t="s">
        <v>1668</v>
      </c>
      <c r="R904" s="12" t="s">
        <v>1671</v>
      </c>
      <c r="S904" s="12" t="s">
        <v>1732</v>
      </c>
      <c r="T904" s="12" t="s">
        <v>2416</v>
      </c>
    </row>
    <row r="905" spans="1:20" x14ac:dyDescent="0.25">
      <c r="A905" s="12" t="s">
        <v>2299</v>
      </c>
      <c r="B905" s="12" t="s">
        <v>712</v>
      </c>
      <c r="C905" s="12" t="s">
        <v>2417</v>
      </c>
      <c r="D905" s="12" t="s">
        <v>8</v>
      </c>
      <c r="E905" s="12" t="s">
        <v>1676</v>
      </c>
      <c r="F905" s="12" t="s">
        <v>140</v>
      </c>
      <c r="G905" s="12" t="s">
        <v>393</v>
      </c>
      <c r="H905" s="12" t="s">
        <v>397</v>
      </c>
      <c r="I905" s="12" t="s">
        <v>207</v>
      </c>
      <c r="J905" s="12" t="s">
        <v>914</v>
      </c>
      <c r="K905" s="12" t="s">
        <v>162</v>
      </c>
      <c r="L905" s="12" t="s">
        <v>2645</v>
      </c>
      <c r="M905" s="12" t="s">
        <v>2646</v>
      </c>
      <c r="N905" s="12" t="s">
        <v>2669</v>
      </c>
      <c r="O905" s="12" t="s">
        <v>2670</v>
      </c>
      <c r="P905" s="12" t="s">
        <v>1652</v>
      </c>
      <c r="Q905" s="12" t="s">
        <v>1691</v>
      </c>
      <c r="R905" s="12" t="s">
        <v>1671</v>
      </c>
      <c r="S905" s="12" t="s">
        <v>1734</v>
      </c>
      <c r="T905" s="12" t="s">
        <v>2418</v>
      </c>
    </row>
    <row r="906" spans="1:20" x14ac:dyDescent="0.25">
      <c r="A906" s="12" t="s">
        <v>2299</v>
      </c>
      <c r="B906" s="12" t="s">
        <v>747</v>
      </c>
      <c r="C906" s="12" t="s">
        <v>2419</v>
      </c>
      <c r="D906" s="12" t="s">
        <v>5</v>
      </c>
      <c r="E906" s="12" t="s">
        <v>2286</v>
      </c>
      <c r="F906" s="12" t="s">
        <v>140</v>
      </c>
      <c r="G906" s="12" t="s">
        <v>393</v>
      </c>
      <c r="H906" s="12" t="s">
        <v>397</v>
      </c>
      <c r="I906" s="12" t="s">
        <v>207</v>
      </c>
      <c r="J906" s="12" t="s">
        <v>364</v>
      </c>
      <c r="K906" s="12" t="s">
        <v>160</v>
      </c>
      <c r="L906" s="12" t="s">
        <v>2645</v>
      </c>
      <c r="M906" s="12" t="s">
        <v>2646</v>
      </c>
      <c r="N906" s="12" t="s">
        <v>2669</v>
      </c>
      <c r="O906" s="12" t="s">
        <v>2670</v>
      </c>
      <c r="P906" s="12" t="s">
        <v>1652</v>
      </c>
      <c r="Q906" s="12" t="s">
        <v>2300</v>
      </c>
      <c r="R906" s="12" t="s">
        <v>1671</v>
      </c>
      <c r="S906" s="12" t="s">
        <v>1734</v>
      </c>
      <c r="T906" s="12" t="s">
        <v>2420</v>
      </c>
    </row>
    <row r="907" spans="1:20" x14ac:dyDescent="0.25">
      <c r="A907" s="12" t="s">
        <v>2299</v>
      </c>
      <c r="B907" s="12" t="s">
        <v>748</v>
      </c>
      <c r="C907" s="12" t="s">
        <v>2421</v>
      </c>
      <c r="D907" s="12" t="s">
        <v>8</v>
      </c>
      <c r="E907" s="12" t="s">
        <v>10</v>
      </c>
      <c r="F907" s="12" t="s">
        <v>140</v>
      </c>
      <c r="G907" s="12" t="s">
        <v>393</v>
      </c>
      <c r="H907" s="12" t="s">
        <v>397</v>
      </c>
      <c r="I907" s="12" t="s">
        <v>207</v>
      </c>
      <c r="J907" s="12" t="s">
        <v>287</v>
      </c>
      <c r="K907" s="12" t="s">
        <v>147</v>
      </c>
      <c r="L907" s="12" t="s">
        <v>2653</v>
      </c>
      <c r="M907" s="12" t="s">
        <v>2654</v>
      </c>
      <c r="N907" s="12" t="s">
        <v>2671</v>
      </c>
      <c r="O907" s="12" t="s">
        <v>2661</v>
      </c>
      <c r="P907" s="12" t="s">
        <v>1652</v>
      </c>
      <c r="Q907" s="12" t="s">
        <v>1665</v>
      </c>
      <c r="R907" s="12" t="s">
        <v>1671</v>
      </c>
      <c r="S907" s="12" t="s">
        <v>1732</v>
      </c>
      <c r="T907" s="12" t="s">
        <v>2342</v>
      </c>
    </row>
    <row r="908" spans="1:20" x14ac:dyDescent="0.25">
      <c r="A908" s="12" t="s">
        <v>2299</v>
      </c>
      <c r="B908" s="12" t="s">
        <v>805</v>
      </c>
      <c r="C908" s="12" t="s">
        <v>2422</v>
      </c>
      <c r="D908" s="12" t="s">
        <v>8</v>
      </c>
      <c r="E908" s="12" t="s">
        <v>2286</v>
      </c>
      <c r="F908" s="12" t="s">
        <v>140</v>
      </c>
      <c r="G908" s="12" t="s">
        <v>393</v>
      </c>
      <c r="H908" s="12" t="s">
        <v>397</v>
      </c>
      <c r="I908" s="12" t="s">
        <v>2423</v>
      </c>
      <c r="J908" s="12" t="s">
        <v>1654</v>
      </c>
      <c r="K908" s="12" t="s">
        <v>160</v>
      </c>
      <c r="L908" s="12" t="s">
        <v>2657</v>
      </c>
      <c r="M908" s="12" t="s">
        <v>2658</v>
      </c>
      <c r="N908" s="12" t="s">
        <v>2671</v>
      </c>
      <c r="O908" s="12" t="s">
        <v>2661</v>
      </c>
      <c r="P908" s="12" t="s">
        <v>1652</v>
      </c>
      <c r="Q908" s="12" t="s">
        <v>2300</v>
      </c>
      <c r="R908" s="12" t="s">
        <v>1671</v>
      </c>
      <c r="S908" s="12" t="s">
        <v>1733</v>
      </c>
      <c r="T908" s="12" t="s">
        <v>2433</v>
      </c>
    </row>
    <row r="909" spans="1:20" x14ac:dyDescent="0.25">
      <c r="A909" s="12" t="s">
        <v>2299</v>
      </c>
      <c r="B909" s="12" t="s">
        <v>811</v>
      </c>
      <c r="C909" s="12" t="s">
        <v>2424</v>
      </c>
      <c r="D909" s="12" t="s">
        <v>8</v>
      </c>
      <c r="E909" s="12" t="s">
        <v>15</v>
      </c>
      <c r="F909" s="12" t="s">
        <v>140</v>
      </c>
      <c r="G909" s="12" t="s">
        <v>393</v>
      </c>
      <c r="H909" s="12" t="s">
        <v>397</v>
      </c>
      <c r="I909" s="12" t="s">
        <v>243</v>
      </c>
      <c r="J909" s="12" t="s">
        <v>1654</v>
      </c>
      <c r="K909" s="12" t="s">
        <v>207</v>
      </c>
      <c r="L909" s="12" t="s">
        <v>2657</v>
      </c>
      <c r="M909" s="12" t="s">
        <v>2658</v>
      </c>
      <c r="N909" s="12" t="s">
        <v>2671</v>
      </c>
      <c r="O909" s="12" t="s">
        <v>2661</v>
      </c>
      <c r="P909" s="12" t="s">
        <v>1652</v>
      </c>
      <c r="Q909" s="12" t="s">
        <v>1661</v>
      </c>
      <c r="R909" s="12" t="s">
        <v>1671</v>
      </c>
      <c r="S909" s="12" t="s">
        <v>1733</v>
      </c>
      <c r="T909" s="12" t="s">
        <v>2434</v>
      </c>
    </row>
    <row r="910" spans="1:20" x14ac:dyDescent="0.25">
      <c r="A910" s="12" t="s">
        <v>2299</v>
      </c>
      <c r="B910" s="12" t="s">
        <v>683</v>
      </c>
      <c r="C910" s="12" t="s">
        <v>2425</v>
      </c>
      <c r="D910" s="12" t="s">
        <v>8</v>
      </c>
      <c r="E910" s="12" t="s">
        <v>1676</v>
      </c>
      <c r="F910" s="12" t="s">
        <v>140</v>
      </c>
      <c r="G910" s="12" t="s">
        <v>393</v>
      </c>
      <c r="H910" s="12" t="s">
        <v>397</v>
      </c>
      <c r="I910" s="12" t="s">
        <v>210</v>
      </c>
      <c r="J910" s="12" t="s">
        <v>374</v>
      </c>
      <c r="K910" s="12" t="s">
        <v>76</v>
      </c>
      <c r="L910" s="12" t="s">
        <v>2653</v>
      </c>
      <c r="M910" s="12" t="s">
        <v>2654</v>
      </c>
      <c r="N910" s="12" t="s">
        <v>2671</v>
      </c>
      <c r="O910" s="12" t="s">
        <v>2661</v>
      </c>
      <c r="P910" s="12" t="s">
        <v>1652</v>
      </c>
      <c r="Q910" s="12" t="s">
        <v>1691</v>
      </c>
      <c r="R910" s="12" t="s">
        <v>1671</v>
      </c>
      <c r="S910" s="12" t="s">
        <v>1732</v>
      </c>
      <c r="T910" s="12" t="s">
        <v>2435</v>
      </c>
    </row>
    <row r="911" spans="1:20" x14ac:dyDescent="0.25">
      <c r="A911" s="12" t="s">
        <v>2299</v>
      </c>
      <c r="B911" s="12" t="s">
        <v>679</v>
      </c>
      <c r="C911" s="12" t="s">
        <v>2426</v>
      </c>
      <c r="D911" s="12" t="s">
        <v>8</v>
      </c>
      <c r="E911" s="12" t="s">
        <v>17</v>
      </c>
      <c r="F911" s="12" t="s">
        <v>140</v>
      </c>
      <c r="G911" s="12" t="s">
        <v>393</v>
      </c>
      <c r="H911" s="12" t="s">
        <v>397</v>
      </c>
      <c r="I911" s="12" t="s">
        <v>2427</v>
      </c>
      <c r="J911" s="12" t="s">
        <v>2428</v>
      </c>
      <c r="K911" s="12" t="s">
        <v>176</v>
      </c>
      <c r="L911" s="12" t="s">
        <v>2657</v>
      </c>
      <c r="M911" s="12" t="s">
        <v>2658</v>
      </c>
      <c r="N911" s="12" t="s">
        <v>2671</v>
      </c>
      <c r="O911" s="12" t="s">
        <v>2661</v>
      </c>
      <c r="P911" s="12" t="s">
        <v>1652</v>
      </c>
      <c r="Q911" s="12" t="s">
        <v>1664</v>
      </c>
      <c r="R911" s="12" t="s">
        <v>1671</v>
      </c>
      <c r="S911" s="12" t="s">
        <v>1733</v>
      </c>
      <c r="T911" s="12" t="s">
        <v>2436</v>
      </c>
    </row>
    <row r="912" spans="1:20" x14ac:dyDescent="0.25">
      <c r="A912" s="12" t="s">
        <v>2299</v>
      </c>
      <c r="B912" s="12" t="s">
        <v>399</v>
      </c>
      <c r="C912" s="12" t="s">
        <v>2429</v>
      </c>
      <c r="D912" s="12" t="s">
        <v>8</v>
      </c>
      <c r="E912" s="12" t="s">
        <v>1676</v>
      </c>
      <c r="F912" s="12" t="s">
        <v>140</v>
      </c>
      <c r="G912" s="12" t="s">
        <v>393</v>
      </c>
      <c r="H912" s="12" t="s">
        <v>397</v>
      </c>
      <c r="I912" s="12" t="s">
        <v>2430</v>
      </c>
      <c r="J912" s="12" t="s">
        <v>2431</v>
      </c>
      <c r="K912" s="12" t="s">
        <v>2432</v>
      </c>
      <c r="L912" s="12" t="s">
        <v>2657</v>
      </c>
      <c r="M912" s="12" t="s">
        <v>2658</v>
      </c>
      <c r="N912" s="12" t="s">
        <v>2671</v>
      </c>
      <c r="O912" s="12" t="s">
        <v>2661</v>
      </c>
      <c r="P912" s="12" t="s">
        <v>1652</v>
      </c>
      <c r="Q912" s="12" t="s">
        <v>1691</v>
      </c>
      <c r="R912" s="12" t="s">
        <v>1671</v>
      </c>
      <c r="S912" s="12" t="s">
        <v>1733</v>
      </c>
      <c r="T912" s="12" t="s">
        <v>2437</v>
      </c>
    </row>
    <row r="913" spans="1:20" x14ac:dyDescent="0.25">
      <c r="A913" s="12" t="s">
        <v>2299</v>
      </c>
      <c r="B913" s="12" t="s">
        <v>804</v>
      </c>
      <c r="C913" s="12" t="s">
        <v>2442</v>
      </c>
      <c r="D913" s="12" t="s">
        <v>8</v>
      </c>
      <c r="E913" s="12" t="s">
        <v>13</v>
      </c>
      <c r="F913" s="12" t="s">
        <v>140</v>
      </c>
      <c r="G913" s="12" t="s">
        <v>393</v>
      </c>
      <c r="H913" s="12" t="s">
        <v>397</v>
      </c>
      <c r="I913" s="12" t="s">
        <v>2443</v>
      </c>
      <c r="J913" s="12" t="s">
        <v>342</v>
      </c>
      <c r="K913" s="12" t="s">
        <v>257</v>
      </c>
      <c r="L913" s="12" t="s">
        <v>2672</v>
      </c>
      <c r="M913" s="12" t="s">
        <v>2673</v>
      </c>
      <c r="N913" s="12" t="s">
        <v>2674</v>
      </c>
      <c r="O913" s="12" t="s">
        <v>2675</v>
      </c>
      <c r="P913" s="12" t="s">
        <v>1652</v>
      </c>
      <c r="Q913" s="12" t="s">
        <v>1666</v>
      </c>
      <c r="R913" s="12" t="s">
        <v>1671</v>
      </c>
      <c r="S913" s="12" t="s">
        <v>1735</v>
      </c>
      <c r="T913" s="12" t="s">
        <v>2449</v>
      </c>
    </row>
    <row r="914" spans="1:20" x14ac:dyDescent="0.25">
      <c r="A914" s="12" t="s">
        <v>2299</v>
      </c>
      <c r="B914" s="12" t="s">
        <v>814</v>
      </c>
      <c r="C914" s="12" t="s">
        <v>2444</v>
      </c>
      <c r="D914" s="12" t="s">
        <v>5</v>
      </c>
      <c r="E914" s="12" t="s">
        <v>9</v>
      </c>
      <c r="F914" s="12" t="s">
        <v>140</v>
      </c>
      <c r="G914" s="12" t="s">
        <v>393</v>
      </c>
      <c r="H914" s="12" t="s">
        <v>397</v>
      </c>
      <c r="I914" s="12" t="s">
        <v>2443</v>
      </c>
      <c r="J914" s="12" t="s">
        <v>342</v>
      </c>
      <c r="K914" s="12" t="s">
        <v>257</v>
      </c>
      <c r="L914" s="12" t="s">
        <v>2672</v>
      </c>
      <c r="M914" s="12" t="s">
        <v>2673</v>
      </c>
      <c r="N914" s="12" t="s">
        <v>2674</v>
      </c>
      <c r="O914" s="12" t="s">
        <v>2675</v>
      </c>
      <c r="P914" s="12" t="s">
        <v>1652</v>
      </c>
      <c r="Q914" s="12" t="s">
        <v>1662</v>
      </c>
      <c r="R914" s="12" t="s">
        <v>1671</v>
      </c>
      <c r="S914" s="12" t="s">
        <v>1735</v>
      </c>
      <c r="T914" s="12" t="s">
        <v>793</v>
      </c>
    </row>
    <row r="915" spans="1:20" x14ac:dyDescent="0.25">
      <c r="A915" s="12" t="s">
        <v>2299</v>
      </c>
      <c r="B915" s="12" t="s">
        <v>398</v>
      </c>
      <c r="C915" s="12" t="s">
        <v>2445</v>
      </c>
      <c r="D915" s="12" t="s">
        <v>5</v>
      </c>
      <c r="E915" s="12" t="s">
        <v>11</v>
      </c>
      <c r="F915" s="12" t="s">
        <v>140</v>
      </c>
      <c r="G915" s="12" t="s">
        <v>393</v>
      </c>
      <c r="H915" s="12" t="s">
        <v>397</v>
      </c>
      <c r="I915" s="12" t="s">
        <v>2446</v>
      </c>
      <c r="J915" s="12" t="s">
        <v>290</v>
      </c>
      <c r="K915" s="12" t="s">
        <v>173</v>
      </c>
      <c r="L915" s="12" t="s">
        <v>2676</v>
      </c>
      <c r="M915" s="12" t="s">
        <v>2677</v>
      </c>
      <c r="N915" s="12" t="s">
        <v>2674</v>
      </c>
      <c r="O915" s="12" t="s">
        <v>2675</v>
      </c>
      <c r="P915" s="12" t="s">
        <v>1652</v>
      </c>
      <c r="Q915" s="12" t="s">
        <v>1663</v>
      </c>
      <c r="R915" s="12" t="s">
        <v>1671</v>
      </c>
      <c r="S915" s="12" t="s">
        <v>1326</v>
      </c>
      <c r="T915" s="12" t="s">
        <v>2320</v>
      </c>
    </row>
    <row r="916" spans="1:20" x14ac:dyDescent="0.25">
      <c r="A916" s="12" t="s">
        <v>2299</v>
      </c>
      <c r="B916" s="12" t="s">
        <v>397</v>
      </c>
      <c r="C916" s="12" t="s">
        <v>2447</v>
      </c>
      <c r="D916" s="12" t="s">
        <v>8</v>
      </c>
      <c r="E916" s="12" t="s">
        <v>16</v>
      </c>
      <c r="F916" s="12" t="s">
        <v>140</v>
      </c>
      <c r="G916" s="12" t="s">
        <v>393</v>
      </c>
      <c r="H916" s="12" t="s">
        <v>397</v>
      </c>
      <c r="I916" s="12" t="s">
        <v>2289</v>
      </c>
      <c r="J916" s="12" t="s">
        <v>2448</v>
      </c>
      <c r="K916" s="12" t="s">
        <v>1121</v>
      </c>
      <c r="L916" s="12" t="s">
        <v>2676</v>
      </c>
      <c r="M916" s="12" t="s">
        <v>2677</v>
      </c>
      <c r="N916" s="12" t="s">
        <v>2674</v>
      </c>
      <c r="O916" s="12" t="s">
        <v>2675</v>
      </c>
      <c r="P916" s="12" t="s">
        <v>1652</v>
      </c>
      <c r="Q916" s="12" t="s">
        <v>1669</v>
      </c>
      <c r="R916" s="12" t="s">
        <v>1671</v>
      </c>
      <c r="S916" s="12" t="s">
        <v>1326</v>
      </c>
      <c r="T916" s="12" t="s">
        <v>2320</v>
      </c>
    </row>
    <row r="917" spans="1:20" x14ac:dyDescent="0.25">
      <c r="A917" s="12" t="s">
        <v>2299</v>
      </c>
      <c r="B917" s="12" t="s">
        <v>787</v>
      </c>
      <c r="C917" s="12" t="s">
        <v>2450</v>
      </c>
      <c r="D917" s="12" t="s">
        <v>5</v>
      </c>
      <c r="E917" s="12" t="s">
        <v>14</v>
      </c>
      <c r="F917" s="12" t="s">
        <v>140</v>
      </c>
      <c r="G917" s="12" t="s">
        <v>393</v>
      </c>
      <c r="H917" s="12" t="s">
        <v>397</v>
      </c>
      <c r="I917" s="12" t="s">
        <v>1153</v>
      </c>
      <c r="J917" s="12" t="s">
        <v>351</v>
      </c>
      <c r="K917" s="12" t="s">
        <v>37</v>
      </c>
      <c r="L917" s="12" t="s">
        <v>2672</v>
      </c>
      <c r="M917" s="12" t="s">
        <v>2673</v>
      </c>
      <c r="N917" s="12" t="s">
        <v>2678</v>
      </c>
      <c r="O917" s="12" t="s">
        <v>2679</v>
      </c>
      <c r="P917" s="12" t="s">
        <v>1652</v>
      </c>
      <c r="Q917" s="12" t="s">
        <v>1668</v>
      </c>
      <c r="R917" s="12" t="s">
        <v>1671</v>
      </c>
      <c r="S917" s="12" t="s">
        <v>1735</v>
      </c>
      <c r="T917" s="12" t="s">
        <v>2137</v>
      </c>
    </row>
    <row r="918" spans="1:20" x14ac:dyDescent="0.25">
      <c r="A918" s="12" t="s">
        <v>2299</v>
      </c>
      <c r="B918" s="12" t="s">
        <v>782</v>
      </c>
      <c r="C918" s="12" t="s">
        <v>2451</v>
      </c>
      <c r="D918" s="12" t="s">
        <v>8</v>
      </c>
      <c r="E918" s="12" t="s">
        <v>2286</v>
      </c>
      <c r="F918" s="12" t="s">
        <v>140</v>
      </c>
      <c r="G918" s="12" t="s">
        <v>393</v>
      </c>
      <c r="H918" s="12" t="s">
        <v>397</v>
      </c>
      <c r="I918" s="12" t="s">
        <v>195</v>
      </c>
      <c r="J918" s="12" t="s">
        <v>351</v>
      </c>
      <c r="K918" s="12" t="s">
        <v>22</v>
      </c>
      <c r="L918" s="12" t="s">
        <v>2672</v>
      </c>
      <c r="M918" s="12" t="s">
        <v>2673</v>
      </c>
      <c r="N918" s="12" t="s">
        <v>2678</v>
      </c>
      <c r="O918" s="12" t="s">
        <v>2679</v>
      </c>
      <c r="P918" s="12" t="s">
        <v>1652</v>
      </c>
      <c r="Q918" s="12" t="s">
        <v>2300</v>
      </c>
      <c r="R918" s="12" t="s">
        <v>1671</v>
      </c>
      <c r="S918" s="12" t="s">
        <v>1735</v>
      </c>
      <c r="T918" s="12" t="s">
        <v>2452</v>
      </c>
    </row>
    <row r="919" spans="1:20" x14ac:dyDescent="0.25">
      <c r="A919" s="12" t="s">
        <v>2299</v>
      </c>
      <c r="B919" s="12" t="s">
        <v>776</v>
      </c>
      <c r="C919" s="12" t="s">
        <v>2453</v>
      </c>
      <c r="D919" s="12" t="s">
        <v>8</v>
      </c>
      <c r="E919" s="12" t="s">
        <v>15</v>
      </c>
      <c r="F919" s="12" t="s">
        <v>140</v>
      </c>
      <c r="G919" s="12" t="s">
        <v>393</v>
      </c>
      <c r="H919" s="12" t="s">
        <v>397</v>
      </c>
      <c r="I919" s="12" t="s">
        <v>157</v>
      </c>
      <c r="J919" s="12" t="s">
        <v>2454</v>
      </c>
      <c r="K919" s="12" t="s">
        <v>108</v>
      </c>
      <c r="L919" s="12" t="s">
        <v>2676</v>
      </c>
      <c r="M919" s="12" t="s">
        <v>2677</v>
      </c>
      <c r="N919" s="12" t="s">
        <v>2678</v>
      </c>
      <c r="O919" s="12" t="s">
        <v>2679</v>
      </c>
      <c r="P919" s="12" t="s">
        <v>1652</v>
      </c>
      <c r="Q919" s="12" t="s">
        <v>1661</v>
      </c>
      <c r="R919" s="12" t="s">
        <v>1671</v>
      </c>
      <c r="S919" s="12" t="s">
        <v>1326</v>
      </c>
      <c r="T919" s="12" t="s">
        <v>2455</v>
      </c>
    </row>
    <row r="920" spans="1:20" x14ac:dyDescent="0.25">
      <c r="A920" s="12" t="s">
        <v>2299</v>
      </c>
      <c r="B920" s="12" t="s">
        <v>775</v>
      </c>
      <c r="C920" s="12" t="s">
        <v>2456</v>
      </c>
      <c r="D920" s="12" t="s">
        <v>5</v>
      </c>
      <c r="E920" s="12" t="s">
        <v>10</v>
      </c>
      <c r="F920" s="12" t="s">
        <v>140</v>
      </c>
      <c r="G920" s="12" t="s">
        <v>393</v>
      </c>
      <c r="H920" s="12" t="s">
        <v>397</v>
      </c>
      <c r="I920" s="12" t="s">
        <v>172</v>
      </c>
      <c r="J920" s="12" t="s">
        <v>365</v>
      </c>
      <c r="K920" s="12" t="s">
        <v>108</v>
      </c>
      <c r="L920" s="12" t="s">
        <v>2676</v>
      </c>
      <c r="M920" s="12" t="s">
        <v>2677</v>
      </c>
      <c r="N920" s="12" t="s">
        <v>2678</v>
      </c>
      <c r="O920" s="12" t="s">
        <v>2679</v>
      </c>
      <c r="P920" s="12" t="s">
        <v>1652</v>
      </c>
      <c r="Q920" s="12" t="s">
        <v>1665</v>
      </c>
      <c r="R920" s="12" t="s">
        <v>1671</v>
      </c>
      <c r="S920" s="12" t="s">
        <v>1326</v>
      </c>
      <c r="T920" s="12" t="s">
        <v>1962</v>
      </c>
    </row>
    <row r="921" spans="1:20" x14ac:dyDescent="0.25">
      <c r="A921" s="12" t="s">
        <v>2299</v>
      </c>
      <c r="B921" s="12" t="s">
        <v>774</v>
      </c>
      <c r="C921" s="12" t="s">
        <v>2457</v>
      </c>
      <c r="D921" s="12" t="s">
        <v>5</v>
      </c>
      <c r="E921" s="12" t="s">
        <v>2286</v>
      </c>
      <c r="F921" s="12" t="s">
        <v>140</v>
      </c>
      <c r="G921" s="12" t="s">
        <v>393</v>
      </c>
      <c r="H921" s="12" t="s">
        <v>397</v>
      </c>
      <c r="I921" s="12" t="s">
        <v>106</v>
      </c>
      <c r="J921" s="12" t="s">
        <v>1253</v>
      </c>
      <c r="K921" s="12" t="s">
        <v>2458</v>
      </c>
      <c r="L921" s="12" t="s">
        <v>2672</v>
      </c>
      <c r="M921" s="12" t="s">
        <v>2673</v>
      </c>
      <c r="N921" s="12" t="s">
        <v>2680</v>
      </c>
      <c r="O921" s="12" t="s">
        <v>2681</v>
      </c>
      <c r="P921" s="12" t="s">
        <v>1652</v>
      </c>
      <c r="Q921" s="12" t="s">
        <v>2300</v>
      </c>
      <c r="R921" s="12" t="s">
        <v>1671</v>
      </c>
      <c r="S921" s="12" t="s">
        <v>1735</v>
      </c>
      <c r="T921" s="12" t="s">
        <v>1939</v>
      </c>
    </row>
    <row r="922" spans="1:20" x14ac:dyDescent="0.25">
      <c r="A922" s="12" t="s">
        <v>2299</v>
      </c>
      <c r="B922" s="12" t="s">
        <v>803</v>
      </c>
      <c r="C922" s="12" t="s">
        <v>2459</v>
      </c>
      <c r="D922" s="12" t="s">
        <v>5</v>
      </c>
      <c r="E922" s="12" t="s">
        <v>15</v>
      </c>
      <c r="F922" s="12" t="s">
        <v>140</v>
      </c>
      <c r="G922" s="12" t="s">
        <v>393</v>
      </c>
      <c r="H922" s="12" t="s">
        <v>397</v>
      </c>
      <c r="I922" s="12" t="s">
        <v>1245</v>
      </c>
      <c r="J922" s="12" t="s">
        <v>1619</v>
      </c>
      <c r="K922" s="12" t="s">
        <v>98</v>
      </c>
      <c r="L922" s="12" t="s">
        <v>2676</v>
      </c>
      <c r="M922" s="12" t="s">
        <v>2677</v>
      </c>
      <c r="N922" s="12" t="s">
        <v>2680</v>
      </c>
      <c r="O922" s="12" t="s">
        <v>2681</v>
      </c>
      <c r="P922" s="12" t="s">
        <v>1652</v>
      </c>
      <c r="Q922" s="12" t="s">
        <v>1661</v>
      </c>
      <c r="R922" s="12" t="s">
        <v>1671</v>
      </c>
      <c r="S922" s="12" t="s">
        <v>1326</v>
      </c>
      <c r="T922" s="12" t="s">
        <v>1917</v>
      </c>
    </row>
    <row r="923" spans="1:20" x14ac:dyDescent="0.25">
      <c r="A923" s="12" t="s">
        <v>2299</v>
      </c>
      <c r="B923" s="12" t="s">
        <v>815</v>
      </c>
      <c r="C923" s="12" t="s">
        <v>2460</v>
      </c>
      <c r="D923" s="12" t="s">
        <v>5</v>
      </c>
      <c r="E923" s="12" t="s">
        <v>1676</v>
      </c>
      <c r="F923" s="12" t="s">
        <v>140</v>
      </c>
      <c r="G923" s="12" t="s">
        <v>393</v>
      </c>
      <c r="H923" s="12" t="s">
        <v>397</v>
      </c>
      <c r="I923" s="12" t="s">
        <v>1154</v>
      </c>
      <c r="J923" s="12" t="s">
        <v>345</v>
      </c>
      <c r="K923" s="12" t="s">
        <v>33</v>
      </c>
      <c r="L923" s="12" t="s">
        <v>2672</v>
      </c>
      <c r="M923" s="12" t="s">
        <v>2673</v>
      </c>
      <c r="N923" s="12" t="s">
        <v>2680</v>
      </c>
      <c r="O923" s="12" t="s">
        <v>2681</v>
      </c>
      <c r="P923" s="12" t="s">
        <v>1652</v>
      </c>
      <c r="Q923" s="12" t="s">
        <v>1691</v>
      </c>
      <c r="R923" s="12" t="s">
        <v>1671</v>
      </c>
      <c r="S923" s="12" t="s">
        <v>1735</v>
      </c>
      <c r="T923" s="12" t="s">
        <v>1941</v>
      </c>
    </row>
    <row r="924" spans="1:20" x14ac:dyDescent="0.25">
      <c r="A924" s="12" t="s">
        <v>2299</v>
      </c>
      <c r="B924" s="12" t="s">
        <v>777</v>
      </c>
      <c r="C924" s="12" t="s">
        <v>2461</v>
      </c>
      <c r="D924" s="12" t="s">
        <v>5</v>
      </c>
      <c r="E924" s="12" t="s">
        <v>10</v>
      </c>
      <c r="F924" s="12" t="s">
        <v>140</v>
      </c>
      <c r="G924" s="12" t="s">
        <v>393</v>
      </c>
      <c r="H924" s="12" t="s">
        <v>397</v>
      </c>
      <c r="I924" s="12" t="s">
        <v>173</v>
      </c>
      <c r="J924" s="12" t="s">
        <v>276</v>
      </c>
      <c r="K924" s="12" t="s">
        <v>98</v>
      </c>
      <c r="L924" s="12" t="s">
        <v>2676</v>
      </c>
      <c r="M924" s="12" t="s">
        <v>2677</v>
      </c>
      <c r="N924" s="12" t="s">
        <v>2680</v>
      </c>
      <c r="O924" s="12" t="s">
        <v>2681</v>
      </c>
      <c r="P924" s="12" t="s">
        <v>1652</v>
      </c>
      <c r="Q924" s="12" t="s">
        <v>1665</v>
      </c>
      <c r="R924" s="12" t="s">
        <v>1671</v>
      </c>
      <c r="S924" s="12" t="s">
        <v>1326</v>
      </c>
      <c r="T924" s="12" t="s">
        <v>2463</v>
      </c>
    </row>
    <row r="925" spans="1:20" x14ac:dyDescent="0.25">
      <c r="A925" s="12" t="s">
        <v>2299</v>
      </c>
      <c r="B925" s="12" t="s">
        <v>716</v>
      </c>
      <c r="C925" s="12" t="s">
        <v>2462</v>
      </c>
      <c r="D925" s="12" t="s">
        <v>5</v>
      </c>
      <c r="E925" s="12" t="s">
        <v>16</v>
      </c>
      <c r="F925" s="12" t="s">
        <v>140</v>
      </c>
      <c r="G925" s="12" t="s">
        <v>393</v>
      </c>
      <c r="H925" s="12" t="s">
        <v>397</v>
      </c>
      <c r="I925" s="12" t="s">
        <v>1245</v>
      </c>
      <c r="J925" s="12" t="s">
        <v>318</v>
      </c>
      <c r="K925" s="12" t="s">
        <v>125</v>
      </c>
      <c r="L925" s="12" t="s">
        <v>2676</v>
      </c>
      <c r="M925" s="12" t="s">
        <v>2677</v>
      </c>
      <c r="N925" s="12" t="s">
        <v>2680</v>
      </c>
      <c r="O925" s="12" t="s">
        <v>2681</v>
      </c>
      <c r="P925" s="12" t="s">
        <v>1652</v>
      </c>
      <c r="Q925" s="12" t="s">
        <v>1669</v>
      </c>
      <c r="R925" s="12" t="s">
        <v>1671</v>
      </c>
      <c r="S925" s="12" t="s">
        <v>1326</v>
      </c>
      <c r="T925" s="12" t="s">
        <v>393</v>
      </c>
    </row>
    <row r="926" spans="1:20" x14ac:dyDescent="0.25">
      <c r="A926" s="12" t="s">
        <v>2299</v>
      </c>
      <c r="B926" s="12" t="s">
        <v>793</v>
      </c>
      <c r="C926" s="12" t="s">
        <v>2464</v>
      </c>
      <c r="D926" s="12" t="s">
        <v>8</v>
      </c>
      <c r="E926" s="12" t="s">
        <v>2286</v>
      </c>
      <c r="F926" s="12" t="s">
        <v>140</v>
      </c>
      <c r="G926" s="12" t="s">
        <v>393</v>
      </c>
      <c r="H926" s="12" t="s">
        <v>397</v>
      </c>
      <c r="I926" s="12" t="s">
        <v>65</v>
      </c>
      <c r="J926" s="12" t="s">
        <v>382</v>
      </c>
      <c r="K926" s="12" t="s">
        <v>1126</v>
      </c>
      <c r="L926" s="12" t="s">
        <v>2672</v>
      </c>
      <c r="M926" s="12" t="s">
        <v>2673</v>
      </c>
      <c r="N926" s="12" t="s">
        <v>2682</v>
      </c>
      <c r="O926" s="12" t="s">
        <v>2683</v>
      </c>
      <c r="P926" s="12" t="s">
        <v>1652</v>
      </c>
      <c r="Q926" s="12" t="s">
        <v>2300</v>
      </c>
      <c r="R926" s="12" t="s">
        <v>1671</v>
      </c>
      <c r="S926" s="12" t="s">
        <v>1735</v>
      </c>
      <c r="T926" s="12" t="s">
        <v>1923</v>
      </c>
    </row>
    <row r="927" spans="1:20" x14ac:dyDescent="0.25">
      <c r="A927" s="12" t="s">
        <v>2299</v>
      </c>
      <c r="B927" s="12" t="s">
        <v>642</v>
      </c>
      <c r="C927" s="12" t="s">
        <v>2465</v>
      </c>
      <c r="D927" s="12" t="s">
        <v>8</v>
      </c>
      <c r="E927" s="12" t="s">
        <v>15</v>
      </c>
      <c r="F927" s="12" t="s">
        <v>140</v>
      </c>
      <c r="G927" s="12" t="s">
        <v>393</v>
      </c>
      <c r="H927" s="12" t="s">
        <v>397</v>
      </c>
      <c r="I927" s="12" t="s">
        <v>108</v>
      </c>
      <c r="J927" s="12" t="s">
        <v>285</v>
      </c>
      <c r="K927" s="12" t="s">
        <v>103</v>
      </c>
      <c r="L927" s="12" t="s">
        <v>2672</v>
      </c>
      <c r="M927" s="12" t="s">
        <v>2673</v>
      </c>
      <c r="N927" s="12" t="s">
        <v>2682</v>
      </c>
      <c r="O927" s="12" t="s">
        <v>2683</v>
      </c>
      <c r="P927" s="12" t="s">
        <v>1652</v>
      </c>
      <c r="Q927" s="12" t="s">
        <v>1661</v>
      </c>
      <c r="R927" s="12" t="s">
        <v>1671</v>
      </c>
      <c r="S927" s="12" t="s">
        <v>1735</v>
      </c>
      <c r="T927" s="12" t="s">
        <v>2466</v>
      </c>
    </row>
    <row r="928" spans="1:20" x14ac:dyDescent="0.25">
      <c r="A928" s="12" t="s">
        <v>2299</v>
      </c>
      <c r="B928" s="12" t="s">
        <v>794</v>
      </c>
      <c r="C928" s="12" t="s">
        <v>2467</v>
      </c>
      <c r="D928" s="12" t="s">
        <v>8</v>
      </c>
      <c r="E928" s="12" t="s">
        <v>11</v>
      </c>
      <c r="F928" s="12" t="s">
        <v>140</v>
      </c>
      <c r="G928" s="12" t="s">
        <v>393</v>
      </c>
      <c r="H928" s="12" t="s">
        <v>397</v>
      </c>
      <c r="I928" s="12" t="s">
        <v>197</v>
      </c>
      <c r="J928" s="12" t="s">
        <v>272</v>
      </c>
      <c r="K928" s="12" t="s">
        <v>1646</v>
      </c>
      <c r="L928" s="12" t="s">
        <v>2676</v>
      </c>
      <c r="M928" s="12" t="s">
        <v>2677</v>
      </c>
      <c r="N928" s="12" t="s">
        <v>2682</v>
      </c>
      <c r="O928" s="12" t="s">
        <v>2683</v>
      </c>
      <c r="P928" s="12" t="s">
        <v>1652</v>
      </c>
      <c r="Q928" s="12" t="s">
        <v>1663</v>
      </c>
      <c r="R928" s="12" t="s">
        <v>1671</v>
      </c>
      <c r="S928" s="12" t="s">
        <v>1326</v>
      </c>
      <c r="T928" s="12" t="s">
        <v>2468</v>
      </c>
    </row>
    <row r="929" spans="1:20" x14ac:dyDescent="0.25">
      <c r="A929" s="12" t="s">
        <v>2299</v>
      </c>
      <c r="B929" s="12" t="s">
        <v>393</v>
      </c>
      <c r="C929" s="12" t="s">
        <v>2469</v>
      </c>
      <c r="D929" s="12" t="s">
        <v>8</v>
      </c>
      <c r="E929" s="12" t="s">
        <v>16</v>
      </c>
      <c r="F929" s="12" t="s">
        <v>140</v>
      </c>
      <c r="G929" s="12" t="s">
        <v>393</v>
      </c>
      <c r="H929" s="12" t="s">
        <v>397</v>
      </c>
      <c r="I929" s="12" t="s">
        <v>1268</v>
      </c>
      <c r="J929" s="12" t="s">
        <v>375</v>
      </c>
      <c r="K929" s="12" t="s">
        <v>1143</v>
      </c>
      <c r="L929" s="12" t="s">
        <v>2676</v>
      </c>
      <c r="M929" s="12" t="s">
        <v>2677</v>
      </c>
      <c r="N929" s="12" t="s">
        <v>2682</v>
      </c>
      <c r="O929" s="12" t="s">
        <v>2683</v>
      </c>
      <c r="P929" s="12" t="s">
        <v>1652</v>
      </c>
      <c r="Q929" s="12" t="s">
        <v>1669</v>
      </c>
      <c r="R929" s="12" t="s">
        <v>1671</v>
      </c>
      <c r="S929" s="12" t="s">
        <v>1326</v>
      </c>
      <c r="T929" s="12" t="s">
        <v>2468</v>
      </c>
    </row>
    <row r="930" spans="1:20" x14ac:dyDescent="0.25">
      <c r="A930" s="12" t="s">
        <v>2299</v>
      </c>
      <c r="B930" s="12" t="s">
        <v>395</v>
      </c>
      <c r="C930" s="12" t="s">
        <v>2470</v>
      </c>
      <c r="D930" s="12" t="s">
        <v>8</v>
      </c>
      <c r="E930" s="12" t="s">
        <v>13</v>
      </c>
      <c r="F930" s="12" t="s">
        <v>140</v>
      </c>
      <c r="G930" s="12" t="s">
        <v>393</v>
      </c>
      <c r="H930" s="12" t="s">
        <v>397</v>
      </c>
      <c r="I930" s="12" t="s">
        <v>205</v>
      </c>
      <c r="J930" s="12" t="s">
        <v>304</v>
      </c>
      <c r="K930" s="12" t="s">
        <v>1646</v>
      </c>
      <c r="L930" s="12" t="s">
        <v>2676</v>
      </c>
      <c r="M930" s="12" t="s">
        <v>2677</v>
      </c>
      <c r="N930" s="12" t="s">
        <v>2682</v>
      </c>
      <c r="O930" s="12" t="s">
        <v>2683</v>
      </c>
      <c r="P930" s="12" t="s">
        <v>1652</v>
      </c>
      <c r="Q930" s="12" t="s">
        <v>1666</v>
      </c>
      <c r="R930" s="12" t="s">
        <v>1671</v>
      </c>
      <c r="S930" s="12" t="s">
        <v>1326</v>
      </c>
      <c r="T930" s="12" t="s">
        <v>2471</v>
      </c>
    </row>
    <row r="931" spans="1:20" x14ac:dyDescent="0.25">
      <c r="A931" s="12" t="s">
        <v>2299</v>
      </c>
      <c r="B931" s="12" t="s">
        <v>396</v>
      </c>
      <c r="C931" s="12" t="s">
        <v>2472</v>
      </c>
      <c r="D931" s="12" t="s">
        <v>8</v>
      </c>
      <c r="E931" s="12" t="s">
        <v>10</v>
      </c>
      <c r="F931" s="12" t="s">
        <v>140</v>
      </c>
      <c r="G931" s="12" t="s">
        <v>393</v>
      </c>
      <c r="H931" s="12" t="s">
        <v>397</v>
      </c>
      <c r="I931" s="12" t="s">
        <v>1227</v>
      </c>
      <c r="J931" s="12" t="s">
        <v>1567</v>
      </c>
      <c r="K931" s="12" t="s">
        <v>1119</v>
      </c>
      <c r="L931" s="12" t="s">
        <v>2672</v>
      </c>
      <c r="M931" s="12" t="s">
        <v>2673</v>
      </c>
      <c r="N931" s="12" t="s">
        <v>2682</v>
      </c>
      <c r="O931" s="12" t="s">
        <v>2683</v>
      </c>
      <c r="P931" s="12" t="s">
        <v>1652</v>
      </c>
      <c r="Q931" s="12" t="s">
        <v>1665</v>
      </c>
      <c r="R931" s="12" t="s">
        <v>1671</v>
      </c>
      <c r="S931" s="12" t="s">
        <v>1735</v>
      </c>
      <c r="T931" s="12" t="s">
        <v>2473</v>
      </c>
    </row>
    <row r="932" spans="1:20" x14ac:dyDescent="0.25">
      <c r="A932" s="12" t="s">
        <v>2299</v>
      </c>
      <c r="B932" s="12" t="s">
        <v>394</v>
      </c>
      <c r="C932" s="12" t="s">
        <v>2474</v>
      </c>
      <c r="D932" s="12" t="s">
        <v>8</v>
      </c>
      <c r="E932" s="12" t="s">
        <v>12</v>
      </c>
      <c r="F932" s="12" t="s">
        <v>140</v>
      </c>
      <c r="G932" s="12" t="s">
        <v>393</v>
      </c>
      <c r="H932" s="12" t="s">
        <v>397</v>
      </c>
      <c r="I932" s="12" t="s">
        <v>151</v>
      </c>
      <c r="J932" s="12" t="s">
        <v>2475</v>
      </c>
      <c r="K932" s="12" t="s">
        <v>63</v>
      </c>
      <c r="L932" s="12" t="s">
        <v>2672</v>
      </c>
      <c r="M932" s="12" t="s">
        <v>2673</v>
      </c>
      <c r="N932" s="12" t="s">
        <v>2682</v>
      </c>
      <c r="O932" s="12" t="s">
        <v>2683</v>
      </c>
      <c r="P932" s="12" t="s">
        <v>1652</v>
      </c>
      <c r="Q932" s="12" t="s">
        <v>1667</v>
      </c>
      <c r="R932" s="12" t="s">
        <v>1671</v>
      </c>
      <c r="S932" s="12" t="s">
        <v>1735</v>
      </c>
      <c r="T932" s="12" t="s">
        <v>2476</v>
      </c>
    </row>
    <row r="933" spans="1:20" x14ac:dyDescent="0.25">
      <c r="A933" s="12" t="s">
        <v>2299</v>
      </c>
      <c r="B933" s="12" t="s">
        <v>643</v>
      </c>
      <c r="C933" s="12" t="s">
        <v>2477</v>
      </c>
      <c r="D933" s="12" t="s">
        <v>8</v>
      </c>
      <c r="E933" s="12" t="s">
        <v>1676</v>
      </c>
      <c r="F933" s="12" t="s">
        <v>140</v>
      </c>
      <c r="G933" s="12" t="s">
        <v>393</v>
      </c>
      <c r="H933" s="12" t="s">
        <v>397</v>
      </c>
      <c r="I933" s="12" t="s">
        <v>242</v>
      </c>
      <c r="J933" s="12" t="s">
        <v>342</v>
      </c>
      <c r="K933" s="12" t="s">
        <v>123</v>
      </c>
      <c r="L933" s="12" t="s">
        <v>2684</v>
      </c>
      <c r="M933" s="12" t="s">
        <v>2685</v>
      </c>
      <c r="N933" s="12" t="s">
        <v>2686</v>
      </c>
      <c r="O933" s="12" t="s">
        <v>2687</v>
      </c>
      <c r="P933" s="12" t="s">
        <v>1652</v>
      </c>
      <c r="Q933" s="12" t="s">
        <v>1691</v>
      </c>
      <c r="R933" s="12" t="s">
        <v>1671</v>
      </c>
      <c r="S933" s="12" t="s">
        <v>1738</v>
      </c>
      <c r="T933" s="12" t="s">
        <v>2481</v>
      </c>
    </row>
    <row r="934" spans="1:20" x14ac:dyDescent="0.25">
      <c r="A934" s="12" t="s">
        <v>2299</v>
      </c>
      <c r="B934" s="12" t="s">
        <v>696</v>
      </c>
      <c r="C934" s="12" t="s">
        <v>2478</v>
      </c>
      <c r="D934" s="12" t="s">
        <v>8</v>
      </c>
      <c r="E934" s="12" t="s">
        <v>14</v>
      </c>
      <c r="F934" s="12" t="s">
        <v>140</v>
      </c>
      <c r="G934" s="12" t="s">
        <v>393</v>
      </c>
      <c r="H934" s="12" t="s">
        <v>397</v>
      </c>
      <c r="I934" s="12" t="s">
        <v>209</v>
      </c>
      <c r="J934" s="12" t="s">
        <v>1619</v>
      </c>
      <c r="K934" s="12" t="s">
        <v>1163</v>
      </c>
      <c r="L934" s="12" t="s">
        <v>2684</v>
      </c>
      <c r="M934" s="12" t="s">
        <v>2685</v>
      </c>
      <c r="N934" s="12" t="s">
        <v>2686</v>
      </c>
      <c r="O934" s="12" t="s">
        <v>2687</v>
      </c>
      <c r="P934" s="12" t="s">
        <v>1652</v>
      </c>
      <c r="Q934" s="12" t="s">
        <v>1668</v>
      </c>
      <c r="R934" s="12" t="s">
        <v>1671</v>
      </c>
      <c r="S934" s="12" t="s">
        <v>1738</v>
      </c>
      <c r="T934" s="12" t="s">
        <v>2482</v>
      </c>
    </row>
    <row r="935" spans="1:20" x14ac:dyDescent="0.25">
      <c r="A935" s="12" t="s">
        <v>2299</v>
      </c>
      <c r="B935" s="12" t="s">
        <v>750</v>
      </c>
      <c r="C935" s="12" t="s">
        <v>2479</v>
      </c>
      <c r="D935" s="12" t="s">
        <v>5</v>
      </c>
      <c r="E935" s="12" t="s">
        <v>2286</v>
      </c>
      <c r="F935" s="12" t="s">
        <v>140</v>
      </c>
      <c r="G935" s="12" t="s">
        <v>393</v>
      </c>
      <c r="H935" s="12" t="s">
        <v>397</v>
      </c>
      <c r="I935" s="12" t="s">
        <v>180</v>
      </c>
      <c r="J935" s="12" t="s">
        <v>342</v>
      </c>
      <c r="K935" s="12" t="s">
        <v>195</v>
      </c>
      <c r="L935" s="12" t="s">
        <v>2684</v>
      </c>
      <c r="M935" s="12" t="s">
        <v>2685</v>
      </c>
      <c r="N935" s="12" t="s">
        <v>2686</v>
      </c>
      <c r="O935" s="12" t="s">
        <v>2687</v>
      </c>
      <c r="P935" s="12" t="s">
        <v>1652</v>
      </c>
      <c r="Q935" s="12" t="s">
        <v>2300</v>
      </c>
      <c r="R935" s="12" t="s">
        <v>1671</v>
      </c>
      <c r="S935" s="12" t="s">
        <v>1738</v>
      </c>
      <c r="T935" s="12" t="s">
        <v>2483</v>
      </c>
    </row>
    <row r="936" spans="1:20" x14ac:dyDescent="0.25">
      <c r="A936" s="12" t="s">
        <v>2299</v>
      </c>
      <c r="B936" s="12" t="s">
        <v>653</v>
      </c>
      <c r="C936" s="12" t="s">
        <v>2480</v>
      </c>
      <c r="D936" s="12" t="s">
        <v>5</v>
      </c>
      <c r="E936" s="12" t="s">
        <v>12</v>
      </c>
      <c r="F936" s="12" t="s">
        <v>140</v>
      </c>
      <c r="G936" s="12" t="s">
        <v>393</v>
      </c>
      <c r="H936" s="12" t="s">
        <v>397</v>
      </c>
      <c r="I936" s="12" t="s">
        <v>199</v>
      </c>
      <c r="J936" s="12" t="s">
        <v>1654</v>
      </c>
      <c r="K936" s="12" t="s">
        <v>195</v>
      </c>
      <c r="L936" s="12" t="s">
        <v>2684</v>
      </c>
      <c r="M936" s="12" t="s">
        <v>2685</v>
      </c>
      <c r="N936" s="12" t="s">
        <v>2686</v>
      </c>
      <c r="O936" s="12" t="s">
        <v>2687</v>
      </c>
      <c r="P936" s="12" t="s">
        <v>1652</v>
      </c>
      <c r="Q936" s="12" t="s">
        <v>1667</v>
      </c>
      <c r="R936" s="12" t="s">
        <v>1671</v>
      </c>
      <c r="S936" s="12" t="s">
        <v>1738</v>
      </c>
      <c r="T936" s="12" t="s">
        <v>2484</v>
      </c>
    </row>
    <row r="937" spans="1:20" x14ac:dyDescent="0.25">
      <c r="A937" s="12" t="s">
        <v>2299</v>
      </c>
      <c r="B937" s="12" t="s">
        <v>742</v>
      </c>
      <c r="C937" s="12" t="s">
        <v>2485</v>
      </c>
      <c r="D937" s="12" t="s">
        <v>6</v>
      </c>
      <c r="E937" s="12" t="s">
        <v>2288</v>
      </c>
      <c r="F937" s="12" t="s">
        <v>140</v>
      </c>
      <c r="G937" s="12" t="s">
        <v>393</v>
      </c>
      <c r="H937" s="12" t="s">
        <v>397</v>
      </c>
      <c r="I937" s="12" t="s">
        <v>259</v>
      </c>
      <c r="J937" s="12" t="s">
        <v>342</v>
      </c>
      <c r="K937" s="12" t="s">
        <v>224</v>
      </c>
      <c r="L937" s="12" t="s">
        <v>2684</v>
      </c>
      <c r="M937" s="12" t="s">
        <v>2685</v>
      </c>
      <c r="N937" s="12" t="s">
        <v>2688</v>
      </c>
      <c r="O937" s="12" t="s">
        <v>2689</v>
      </c>
      <c r="P937" s="12" t="s">
        <v>1652</v>
      </c>
      <c r="Q937" s="12" t="s">
        <v>2302</v>
      </c>
      <c r="R937" s="12" t="s">
        <v>1671</v>
      </c>
      <c r="S937" s="12" t="s">
        <v>1738</v>
      </c>
      <c r="T937" s="12" t="s">
        <v>2486</v>
      </c>
    </row>
    <row r="938" spans="1:20" x14ac:dyDescent="0.25">
      <c r="A938" s="12" t="s">
        <v>2299</v>
      </c>
      <c r="B938" s="12" t="s">
        <v>825</v>
      </c>
      <c r="C938" s="12" t="s">
        <v>2487</v>
      </c>
      <c r="D938" s="12" t="s">
        <v>8</v>
      </c>
      <c r="E938" s="12" t="s">
        <v>2286</v>
      </c>
      <c r="F938" s="12" t="s">
        <v>140</v>
      </c>
      <c r="G938" s="12" t="s">
        <v>393</v>
      </c>
      <c r="H938" s="12" t="s">
        <v>397</v>
      </c>
      <c r="I938" s="12" t="s">
        <v>210</v>
      </c>
      <c r="J938" s="12" t="s">
        <v>342</v>
      </c>
      <c r="K938" s="12" t="s">
        <v>155</v>
      </c>
      <c r="L938" s="12" t="s">
        <v>2684</v>
      </c>
      <c r="M938" s="12" t="s">
        <v>2685</v>
      </c>
      <c r="N938" s="12" t="s">
        <v>2688</v>
      </c>
      <c r="O938" s="12" t="s">
        <v>2689</v>
      </c>
      <c r="P938" s="12" t="s">
        <v>1652</v>
      </c>
      <c r="Q938" s="12" t="s">
        <v>2300</v>
      </c>
      <c r="R938" s="12" t="s">
        <v>1671</v>
      </c>
      <c r="S938" s="12" t="s">
        <v>1738</v>
      </c>
      <c r="T938" s="12" t="s">
        <v>2488</v>
      </c>
    </row>
    <row r="939" spans="1:20" x14ac:dyDescent="0.25">
      <c r="A939" s="12" t="s">
        <v>2299</v>
      </c>
      <c r="B939" s="12" t="s">
        <v>726</v>
      </c>
      <c r="C939" s="12" t="s">
        <v>2489</v>
      </c>
      <c r="D939" s="12" t="s">
        <v>6</v>
      </c>
      <c r="E939" s="12" t="s">
        <v>11</v>
      </c>
      <c r="F939" s="12" t="s">
        <v>140</v>
      </c>
      <c r="G939" s="12" t="s">
        <v>393</v>
      </c>
      <c r="H939" s="12" t="s">
        <v>397</v>
      </c>
      <c r="I939" s="12" t="s">
        <v>392</v>
      </c>
      <c r="J939" s="12" t="s">
        <v>286</v>
      </c>
      <c r="K939" s="12" t="s">
        <v>2407</v>
      </c>
      <c r="L939" s="12" t="s">
        <v>2684</v>
      </c>
      <c r="M939" s="12" t="s">
        <v>2685</v>
      </c>
      <c r="N939" s="12" t="s">
        <v>2688</v>
      </c>
      <c r="O939" s="12" t="s">
        <v>2689</v>
      </c>
      <c r="P939" s="12" t="s">
        <v>1652</v>
      </c>
      <c r="Q939" s="12" t="s">
        <v>1663</v>
      </c>
      <c r="R939" s="12" t="s">
        <v>1671</v>
      </c>
      <c r="S939" s="12" t="s">
        <v>1738</v>
      </c>
      <c r="T939" s="12" t="s">
        <v>2488</v>
      </c>
    </row>
    <row r="940" spans="1:20" x14ac:dyDescent="0.25">
      <c r="A940" s="12" t="s">
        <v>2299</v>
      </c>
      <c r="B940" s="12" t="s">
        <v>645</v>
      </c>
      <c r="C940" s="12" t="s">
        <v>2490</v>
      </c>
      <c r="D940" s="12" t="s">
        <v>8</v>
      </c>
      <c r="E940" s="12" t="s">
        <v>12</v>
      </c>
      <c r="F940" s="12" t="s">
        <v>140</v>
      </c>
      <c r="G940" s="12" t="s">
        <v>393</v>
      </c>
      <c r="H940" s="12" t="s">
        <v>397</v>
      </c>
      <c r="I940" s="12" t="s">
        <v>2491</v>
      </c>
      <c r="J940" s="12" t="s">
        <v>313</v>
      </c>
      <c r="K940" s="12" t="s">
        <v>1183</v>
      </c>
      <c r="L940" s="12" t="s">
        <v>2684</v>
      </c>
      <c r="M940" s="12" t="s">
        <v>2685</v>
      </c>
      <c r="N940" s="12" t="s">
        <v>2688</v>
      </c>
      <c r="O940" s="12" t="s">
        <v>2689</v>
      </c>
      <c r="P940" s="12" t="s">
        <v>1652</v>
      </c>
      <c r="Q940" s="12" t="s">
        <v>1667</v>
      </c>
      <c r="R940" s="12" t="s">
        <v>1671</v>
      </c>
      <c r="S940" s="12" t="s">
        <v>1738</v>
      </c>
      <c r="T940" s="12" t="s">
        <v>2492</v>
      </c>
    </row>
    <row r="941" spans="1:20" x14ac:dyDescent="0.25">
      <c r="A941" s="12" t="s">
        <v>2299</v>
      </c>
      <c r="B941" s="12" t="s">
        <v>800</v>
      </c>
      <c r="C941" s="12" t="s">
        <v>2493</v>
      </c>
      <c r="D941" s="12" t="s">
        <v>5</v>
      </c>
      <c r="E941" s="12" t="s">
        <v>14</v>
      </c>
      <c r="F941" s="12" t="s">
        <v>140</v>
      </c>
      <c r="G941" s="12" t="s">
        <v>393</v>
      </c>
      <c r="H941" s="12" t="s">
        <v>397</v>
      </c>
      <c r="I941" s="12" t="s">
        <v>2494</v>
      </c>
      <c r="J941" s="12" t="s">
        <v>318</v>
      </c>
      <c r="K941" s="12" t="s">
        <v>1300</v>
      </c>
      <c r="L941" s="12" t="s">
        <v>2684</v>
      </c>
      <c r="M941" s="12" t="s">
        <v>2685</v>
      </c>
      <c r="N941" s="12" t="s">
        <v>2688</v>
      </c>
      <c r="O941" s="12" t="s">
        <v>2689</v>
      </c>
      <c r="P941" s="12" t="s">
        <v>1652</v>
      </c>
      <c r="Q941" s="12" t="s">
        <v>1668</v>
      </c>
      <c r="R941" s="12" t="s">
        <v>1671</v>
      </c>
      <c r="S941" s="12" t="s">
        <v>1738</v>
      </c>
      <c r="T941" s="12" t="s">
        <v>2495</v>
      </c>
    </row>
    <row r="942" spans="1:20" x14ac:dyDescent="0.25">
      <c r="A942" s="12" t="s">
        <v>2299</v>
      </c>
      <c r="B942" s="12" t="s">
        <v>773</v>
      </c>
      <c r="C942" s="12" t="s">
        <v>2496</v>
      </c>
      <c r="D942" s="12" t="s">
        <v>5</v>
      </c>
      <c r="E942" s="12" t="s">
        <v>2286</v>
      </c>
      <c r="F942" s="12" t="s">
        <v>140</v>
      </c>
      <c r="G942" s="12" t="s">
        <v>393</v>
      </c>
      <c r="H942" s="12" t="s">
        <v>397</v>
      </c>
      <c r="I942" s="12" t="s">
        <v>2315</v>
      </c>
      <c r="J942" s="12" t="s">
        <v>295</v>
      </c>
      <c r="K942" s="12" t="s">
        <v>155</v>
      </c>
      <c r="L942" s="12" t="s">
        <v>2690</v>
      </c>
      <c r="M942" s="12" t="s">
        <v>2691</v>
      </c>
      <c r="N942" s="12" t="s">
        <v>2692</v>
      </c>
      <c r="O942" s="12" t="s">
        <v>2693</v>
      </c>
      <c r="P942" s="12" t="s">
        <v>1652</v>
      </c>
      <c r="Q942" s="12" t="s">
        <v>2300</v>
      </c>
      <c r="R942" s="12" t="s">
        <v>1671</v>
      </c>
      <c r="S942" s="12" t="s">
        <v>1725</v>
      </c>
      <c r="T942" s="12" t="s">
        <v>2501</v>
      </c>
    </row>
    <row r="943" spans="1:20" x14ac:dyDescent="0.25">
      <c r="A943" s="12" t="s">
        <v>2299</v>
      </c>
      <c r="B943" s="12" t="s">
        <v>784</v>
      </c>
      <c r="C943" s="12" t="s">
        <v>2497</v>
      </c>
      <c r="D943" s="12" t="s">
        <v>8</v>
      </c>
      <c r="E943" s="12" t="s">
        <v>1676</v>
      </c>
      <c r="F943" s="12" t="s">
        <v>140</v>
      </c>
      <c r="G943" s="12" t="s">
        <v>393</v>
      </c>
      <c r="H943" s="12" t="s">
        <v>397</v>
      </c>
      <c r="I943" s="12" t="s">
        <v>235</v>
      </c>
      <c r="J943" s="12" t="s">
        <v>342</v>
      </c>
      <c r="K943" s="12" t="s">
        <v>250</v>
      </c>
      <c r="L943" s="12" t="s">
        <v>2684</v>
      </c>
      <c r="M943" s="12" t="s">
        <v>2685</v>
      </c>
      <c r="N943" s="12" t="s">
        <v>2692</v>
      </c>
      <c r="O943" s="12" t="s">
        <v>2693</v>
      </c>
      <c r="P943" s="12" t="s">
        <v>1652</v>
      </c>
      <c r="Q943" s="12" t="s">
        <v>1691</v>
      </c>
      <c r="R943" s="12" t="s">
        <v>1671</v>
      </c>
      <c r="S943" s="12" t="s">
        <v>1738</v>
      </c>
      <c r="T943" s="12" t="s">
        <v>2502</v>
      </c>
    </row>
    <row r="944" spans="1:20" x14ac:dyDescent="0.25">
      <c r="A944" s="12" t="s">
        <v>2299</v>
      </c>
      <c r="B944" s="12" t="s">
        <v>789</v>
      </c>
      <c r="C944" s="12" t="s">
        <v>2498</v>
      </c>
      <c r="D944" s="12" t="s">
        <v>5</v>
      </c>
      <c r="E944" s="12" t="s">
        <v>15</v>
      </c>
      <c r="F944" s="12" t="s">
        <v>140</v>
      </c>
      <c r="G944" s="12" t="s">
        <v>393</v>
      </c>
      <c r="H944" s="12" t="s">
        <v>397</v>
      </c>
      <c r="I944" s="12" t="s">
        <v>2315</v>
      </c>
      <c r="J944" s="12" t="s">
        <v>295</v>
      </c>
      <c r="K944" s="12" t="s">
        <v>155</v>
      </c>
      <c r="L944" s="12" t="s">
        <v>2690</v>
      </c>
      <c r="M944" s="12" t="s">
        <v>2691</v>
      </c>
      <c r="N944" s="12" t="s">
        <v>2692</v>
      </c>
      <c r="O944" s="12" t="s">
        <v>2693</v>
      </c>
      <c r="P944" s="12" t="s">
        <v>1652</v>
      </c>
      <c r="Q944" s="12" t="s">
        <v>1661</v>
      </c>
      <c r="R944" s="12" t="s">
        <v>1671</v>
      </c>
      <c r="S944" s="12" t="s">
        <v>1725</v>
      </c>
      <c r="T944" s="12" t="s">
        <v>2503</v>
      </c>
    </row>
    <row r="945" spans="1:20" x14ac:dyDescent="0.25">
      <c r="A945" s="12" t="s">
        <v>2299</v>
      </c>
      <c r="B945" s="12" t="s">
        <v>646</v>
      </c>
      <c r="C945" s="12" t="s">
        <v>2499</v>
      </c>
      <c r="D945" s="12" t="s">
        <v>8</v>
      </c>
      <c r="E945" s="12" t="s">
        <v>17</v>
      </c>
      <c r="F945" s="12" t="s">
        <v>140</v>
      </c>
      <c r="G945" s="12" t="s">
        <v>393</v>
      </c>
      <c r="H945" s="12" t="s">
        <v>397</v>
      </c>
      <c r="I945" s="12" t="s">
        <v>236</v>
      </c>
      <c r="J945" s="12" t="s">
        <v>295</v>
      </c>
      <c r="K945" s="12" t="s">
        <v>224</v>
      </c>
      <c r="L945" s="12" t="s">
        <v>2690</v>
      </c>
      <c r="M945" s="12" t="s">
        <v>2691</v>
      </c>
      <c r="N945" s="12" t="s">
        <v>2692</v>
      </c>
      <c r="O945" s="12" t="s">
        <v>2693</v>
      </c>
      <c r="P945" s="12" t="s">
        <v>1652</v>
      </c>
      <c r="Q945" s="12" t="s">
        <v>1664</v>
      </c>
      <c r="R945" s="12" t="s">
        <v>1671</v>
      </c>
      <c r="S945" s="12" t="s">
        <v>1725</v>
      </c>
      <c r="T945" s="12" t="s">
        <v>2504</v>
      </c>
    </row>
    <row r="946" spans="1:20" x14ac:dyDescent="0.25">
      <c r="A946" s="12" t="s">
        <v>2299</v>
      </c>
      <c r="B946" s="12" t="s">
        <v>682</v>
      </c>
      <c r="C946" s="12" t="s">
        <v>2507</v>
      </c>
      <c r="D946" s="12" t="s">
        <v>8</v>
      </c>
      <c r="E946" s="12" t="s">
        <v>13</v>
      </c>
      <c r="F946" s="12" t="s">
        <v>140</v>
      </c>
      <c r="G946" s="12" t="s">
        <v>393</v>
      </c>
      <c r="H946" s="12" t="s">
        <v>397</v>
      </c>
      <c r="I946" s="12" t="s">
        <v>2412</v>
      </c>
      <c r="J946" s="12" t="s">
        <v>346</v>
      </c>
      <c r="K946" s="12" t="s">
        <v>224</v>
      </c>
      <c r="L946" s="12" t="s">
        <v>2690</v>
      </c>
      <c r="M946" s="12" t="s">
        <v>2691</v>
      </c>
      <c r="N946" s="12" t="s">
        <v>2692</v>
      </c>
      <c r="O946" s="12" t="s">
        <v>2693</v>
      </c>
      <c r="P946" s="12" t="s">
        <v>1652</v>
      </c>
      <c r="Q946" s="12" t="s">
        <v>1666</v>
      </c>
      <c r="R946" s="12" t="s">
        <v>1671</v>
      </c>
      <c r="S946" s="12" t="s">
        <v>1725</v>
      </c>
      <c r="T946" s="12" t="s">
        <v>2505</v>
      </c>
    </row>
    <row r="947" spans="1:20" x14ac:dyDescent="0.25">
      <c r="A947" s="12" t="s">
        <v>2299</v>
      </c>
      <c r="B947" s="12" t="s">
        <v>671</v>
      </c>
      <c r="C947" s="12" t="s">
        <v>2500</v>
      </c>
      <c r="D947" s="12" t="s">
        <v>5</v>
      </c>
      <c r="E947" s="12" t="s">
        <v>16</v>
      </c>
      <c r="F947" s="12" t="s">
        <v>140</v>
      </c>
      <c r="G947" s="12" t="s">
        <v>393</v>
      </c>
      <c r="H947" s="12" t="s">
        <v>397</v>
      </c>
      <c r="I947" s="12" t="s">
        <v>259</v>
      </c>
      <c r="J947" s="12" t="s">
        <v>342</v>
      </c>
      <c r="K947" s="12" t="s">
        <v>224</v>
      </c>
      <c r="L947" s="12" t="s">
        <v>2690</v>
      </c>
      <c r="M947" s="12" t="s">
        <v>2691</v>
      </c>
      <c r="N947" s="12" t="s">
        <v>2692</v>
      </c>
      <c r="O947" s="12" t="s">
        <v>2693</v>
      </c>
      <c r="P947" s="12" t="s">
        <v>1652</v>
      </c>
      <c r="Q947" s="12" t="s">
        <v>1669</v>
      </c>
      <c r="R947" s="12" t="s">
        <v>1671</v>
      </c>
      <c r="S947" s="12" t="s">
        <v>1725</v>
      </c>
      <c r="T947" s="12" t="s">
        <v>2504</v>
      </c>
    </row>
    <row r="948" spans="1:20" x14ac:dyDescent="0.25">
      <c r="A948" s="12" t="s">
        <v>2299</v>
      </c>
      <c r="B948" s="12" t="s">
        <v>746</v>
      </c>
      <c r="C948" s="12" t="s">
        <v>2508</v>
      </c>
      <c r="D948" s="12" t="s">
        <v>6</v>
      </c>
      <c r="E948" s="12" t="s">
        <v>9</v>
      </c>
      <c r="F948" s="12" t="s">
        <v>140</v>
      </c>
      <c r="G948" s="12" t="s">
        <v>393</v>
      </c>
      <c r="H948" s="12" t="s">
        <v>397</v>
      </c>
      <c r="I948" s="12" t="s">
        <v>1252</v>
      </c>
      <c r="J948" s="12" t="s">
        <v>1559</v>
      </c>
      <c r="K948" s="12" t="s">
        <v>2509</v>
      </c>
      <c r="L948" s="12" t="s">
        <v>2672</v>
      </c>
      <c r="M948" s="12" t="s">
        <v>2673</v>
      </c>
      <c r="N948" s="12" t="s">
        <v>2694</v>
      </c>
      <c r="O948" s="12" t="s">
        <v>2695</v>
      </c>
      <c r="P948" s="12" t="s">
        <v>1652</v>
      </c>
      <c r="Q948" s="12" t="s">
        <v>1662</v>
      </c>
      <c r="R948" s="12" t="s">
        <v>1671</v>
      </c>
      <c r="S948" s="12" t="s">
        <v>1735</v>
      </c>
      <c r="T948" s="12" t="s">
        <v>2304</v>
      </c>
    </row>
    <row r="949" spans="1:20" x14ac:dyDescent="0.25">
      <c r="A949" s="12" t="s">
        <v>2299</v>
      </c>
      <c r="B949" s="12" t="s">
        <v>813</v>
      </c>
      <c r="C949" s="12" t="s">
        <v>2510</v>
      </c>
      <c r="D949" s="12" t="s">
        <v>6</v>
      </c>
      <c r="E949" s="12" t="s">
        <v>15</v>
      </c>
      <c r="F949" s="12" t="s">
        <v>140</v>
      </c>
      <c r="G949" s="12" t="s">
        <v>393</v>
      </c>
      <c r="H949" s="12" t="s">
        <v>397</v>
      </c>
      <c r="I949" s="12" t="s">
        <v>171</v>
      </c>
      <c r="J949" s="12" t="s">
        <v>344</v>
      </c>
      <c r="K949" s="12" t="s">
        <v>1630</v>
      </c>
      <c r="L949" s="12" t="s">
        <v>2672</v>
      </c>
      <c r="M949" s="12" t="s">
        <v>2673</v>
      </c>
      <c r="N949" s="12" t="s">
        <v>2694</v>
      </c>
      <c r="O949" s="12" t="s">
        <v>2695</v>
      </c>
      <c r="P949" s="12" t="s">
        <v>1652</v>
      </c>
      <c r="Q949" s="12" t="s">
        <v>1661</v>
      </c>
      <c r="R949" s="12" t="s">
        <v>1671</v>
      </c>
      <c r="S949" s="12" t="s">
        <v>1735</v>
      </c>
      <c r="T949" s="12" t="s">
        <v>2514</v>
      </c>
    </row>
    <row r="950" spans="1:20" x14ac:dyDescent="0.25">
      <c r="A950" s="12" t="s">
        <v>2299</v>
      </c>
      <c r="B950" s="12" t="s">
        <v>659</v>
      </c>
      <c r="C950" s="12" t="s">
        <v>2511</v>
      </c>
      <c r="D950" s="12" t="s">
        <v>6</v>
      </c>
      <c r="E950" s="12" t="s">
        <v>2286</v>
      </c>
      <c r="F950" s="12" t="s">
        <v>140</v>
      </c>
      <c r="G950" s="12" t="s">
        <v>393</v>
      </c>
      <c r="H950" s="12" t="s">
        <v>397</v>
      </c>
      <c r="I950" s="12" t="s">
        <v>205</v>
      </c>
      <c r="J950" s="12" t="s">
        <v>344</v>
      </c>
      <c r="K950" s="12" t="s">
        <v>29</v>
      </c>
      <c r="L950" s="12" t="s">
        <v>2672</v>
      </c>
      <c r="M950" s="12" t="s">
        <v>2673</v>
      </c>
      <c r="N950" s="12" t="s">
        <v>2694</v>
      </c>
      <c r="O950" s="12" t="s">
        <v>2695</v>
      </c>
      <c r="P950" s="12" t="s">
        <v>1652</v>
      </c>
      <c r="Q950" s="12" t="s">
        <v>2300</v>
      </c>
      <c r="R950" s="12" t="s">
        <v>1671</v>
      </c>
      <c r="S950" s="12" t="s">
        <v>1735</v>
      </c>
      <c r="T950" s="12" t="s">
        <v>2342</v>
      </c>
    </row>
    <row r="951" spans="1:20" x14ac:dyDescent="0.25">
      <c r="A951" s="12" t="s">
        <v>2299</v>
      </c>
      <c r="B951" s="12" t="s">
        <v>695</v>
      </c>
      <c r="C951" s="12" t="s">
        <v>2512</v>
      </c>
      <c r="D951" s="12" t="s">
        <v>6</v>
      </c>
      <c r="E951" s="12" t="s">
        <v>16</v>
      </c>
      <c r="F951" s="12" t="s">
        <v>140</v>
      </c>
      <c r="G951" s="12" t="s">
        <v>393</v>
      </c>
      <c r="H951" s="12" t="s">
        <v>397</v>
      </c>
      <c r="I951" s="12" t="s">
        <v>171</v>
      </c>
      <c r="J951" s="12" t="s">
        <v>267</v>
      </c>
      <c r="K951" s="12" t="s">
        <v>170</v>
      </c>
      <c r="L951" s="12" t="s">
        <v>2672</v>
      </c>
      <c r="M951" s="12" t="s">
        <v>2673</v>
      </c>
      <c r="N951" s="12" t="s">
        <v>2694</v>
      </c>
      <c r="O951" s="12" t="s">
        <v>2695</v>
      </c>
      <c r="P951" s="12" t="s">
        <v>1652</v>
      </c>
      <c r="Q951" s="12" t="s">
        <v>1669</v>
      </c>
      <c r="R951" s="12" t="s">
        <v>1671</v>
      </c>
      <c r="S951" s="12" t="s">
        <v>1735</v>
      </c>
      <c r="T951" s="12" t="s">
        <v>2305</v>
      </c>
    </row>
    <row r="952" spans="1:20" x14ac:dyDescent="0.25">
      <c r="A952" s="12" t="s">
        <v>2299</v>
      </c>
      <c r="B952" s="12" t="s">
        <v>672</v>
      </c>
      <c r="C952" s="12" t="s">
        <v>2513</v>
      </c>
      <c r="D952" s="12" t="s">
        <v>6</v>
      </c>
      <c r="E952" s="12" t="s">
        <v>13</v>
      </c>
      <c r="F952" s="12" t="s">
        <v>140</v>
      </c>
      <c r="G952" s="12" t="s">
        <v>393</v>
      </c>
      <c r="H952" s="12" t="s">
        <v>397</v>
      </c>
      <c r="I952" s="12" t="s">
        <v>173</v>
      </c>
      <c r="J952" s="12" t="s">
        <v>344</v>
      </c>
      <c r="K952" s="12" t="s">
        <v>2509</v>
      </c>
      <c r="L952" s="12" t="s">
        <v>2672</v>
      </c>
      <c r="M952" s="12" t="s">
        <v>2673</v>
      </c>
      <c r="N952" s="12" t="s">
        <v>2694</v>
      </c>
      <c r="O952" s="12" t="s">
        <v>2695</v>
      </c>
      <c r="P952" s="12" t="s">
        <v>1652</v>
      </c>
      <c r="Q952" s="12" t="s">
        <v>1666</v>
      </c>
      <c r="R952" s="12" t="s">
        <v>1671</v>
      </c>
      <c r="S952" s="12" t="s">
        <v>1735</v>
      </c>
      <c r="T952" s="12" t="s">
        <v>2515</v>
      </c>
    </row>
    <row r="953" spans="1:20" x14ac:dyDescent="0.25">
      <c r="A953" s="12" t="s">
        <v>2299</v>
      </c>
      <c r="B953" s="12" t="s">
        <v>799</v>
      </c>
      <c r="C953" s="12" t="s">
        <v>2516</v>
      </c>
      <c r="D953" s="12" t="s">
        <v>6</v>
      </c>
      <c r="E953" s="12" t="s">
        <v>11</v>
      </c>
      <c r="F953" s="12" t="s">
        <v>140</v>
      </c>
      <c r="G953" s="12" t="s">
        <v>393</v>
      </c>
      <c r="H953" s="12" t="s">
        <v>397</v>
      </c>
      <c r="I953" s="12" t="s">
        <v>2517</v>
      </c>
      <c r="J953" s="12" t="s">
        <v>1115</v>
      </c>
      <c r="K953" s="12" t="s">
        <v>2518</v>
      </c>
      <c r="L953" s="12" t="s">
        <v>2672</v>
      </c>
      <c r="M953" s="12" t="s">
        <v>2673</v>
      </c>
      <c r="N953" s="12" t="s">
        <v>2696</v>
      </c>
      <c r="O953" s="12" t="s">
        <v>2697</v>
      </c>
      <c r="P953" s="12" t="s">
        <v>1652</v>
      </c>
      <c r="Q953" s="12" t="s">
        <v>1663</v>
      </c>
      <c r="R953" s="12" t="s">
        <v>1671</v>
      </c>
      <c r="S953" s="12" t="s">
        <v>1735</v>
      </c>
      <c r="T953" s="12" t="s">
        <v>2519</v>
      </c>
    </row>
    <row r="954" spans="1:20" x14ac:dyDescent="0.25">
      <c r="A954" s="12" t="s">
        <v>2299</v>
      </c>
      <c r="B954" s="12" t="s">
        <v>715</v>
      </c>
      <c r="C954" s="12" t="s">
        <v>2520</v>
      </c>
      <c r="D954" s="12" t="s">
        <v>8</v>
      </c>
      <c r="E954" s="12" t="s">
        <v>1676</v>
      </c>
      <c r="F954" s="12" t="s">
        <v>140</v>
      </c>
      <c r="G954" s="12" t="s">
        <v>393</v>
      </c>
      <c r="H954" s="12" t="s">
        <v>397</v>
      </c>
      <c r="I954" s="12" t="s">
        <v>2521</v>
      </c>
      <c r="J954" s="12" t="s">
        <v>304</v>
      </c>
      <c r="K954" s="12" t="s">
        <v>2522</v>
      </c>
      <c r="L954" s="12" t="s">
        <v>2672</v>
      </c>
      <c r="M954" s="12" t="s">
        <v>2673</v>
      </c>
      <c r="N954" s="12" t="s">
        <v>2696</v>
      </c>
      <c r="O954" s="12" t="s">
        <v>2697</v>
      </c>
      <c r="P954" s="12" t="s">
        <v>1652</v>
      </c>
      <c r="Q954" s="12" t="s">
        <v>1691</v>
      </c>
      <c r="R954" s="12" t="s">
        <v>1671</v>
      </c>
      <c r="S954" s="12" t="s">
        <v>1735</v>
      </c>
      <c r="T954" s="12" t="s">
        <v>2523</v>
      </c>
    </row>
    <row r="955" spans="1:20" x14ac:dyDescent="0.25">
      <c r="A955" s="12" t="s">
        <v>2299</v>
      </c>
      <c r="B955" s="12" t="s">
        <v>725</v>
      </c>
      <c r="C955" s="12" t="s">
        <v>2524</v>
      </c>
      <c r="D955" s="12" t="s">
        <v>5</v>
      </c>
      <c r="E955" s="12" t="s">
        <v>15</v>
      </c>
      <c r="F955" s="12" t="s">
        <v>140</v>
      </c>
      <c r="G955" s="12" t="s">
        <v>393</v>
      </c>
      <c r="H955" s="12" t="s">
        <v>397</v>
      </c>
      <c r="I955" s="12" t="s">
        <v>2517</v>
      </c>
      <c r="J955" s="12" t="s">
        <v>383</v>
      </c>
      <c r="K955" s="12" t="s">
        <v>2522</v>
      </c>
      <c r="L955" s="12" t="s">
        <v>2672</v>
      </c>
      <c r="M955" s="12" t="s">
        <v>2673</v>
      </c>
      <c r="N955" s="12" t="s">
        <v>2696</v>
      </c>
      <c r="O955" s="12" t="s">
        <v>2697</v>
      </c>
      <c r="P955" s="12" t="s">
        <v>1652</v>
      </c>
      <c r="Q955" s="12" t="s">
        <v>1661</v>
      </c>
      <c r="R955" s="12" t="s">
        <v>1671</v>
      </c>
      <c r="S955" s="12" t="s">
        <v>1735</v>
      </c>
      <c r="T955" s="12" t="s">
        <v>2525</v>
      </c>
    </row>
    <row r="956" spans="1:20" x14ac:dyDescent="0.25">
      <c r="A956" s="12" t="s">
        <v>2299</v>
      </c>
      <c r="B956" s="12" t="s">
        <v>819</v>
      </c>
      <c r="C956" s="12" t="s">
        <v>2526</v>
      </c>
      <c r="D956" s="12" t="s">
        <v>5</v>
      </c>
      <c r="E956" s="12" t="s">
        <v>14</v>
      </c>
      <c r="F956" s="12" t="s">
        <v>140</v>
      </c>
      <c r="G956" s="12" t="s">
        <v>393</v>
      </c>
      <c r="H956" s="12" t="s">
        <v>397</v>
      </c>
      <c r="I956" s="12" t="s">
        <v>2517</v>
      </c>
      <c r="J956" s="12" t="s">
        <v>1138</v>
      </c>
      <c r="K956" s="12" t="s">
        <v>2527</v>
      </c>
      <c r="L956" s="12" t="s">
        <v>2672</v>
      </c>
      <c r="M956" s="12" t="s">
        <v>2673</v>
      </c>
      <c r="N956" s="12" t="s">
        <v>2696</v>
      </c>
      <c r="O956" s="12" t="s">
        <v>2697</v>
      </c>
      <c r="P956" s="12" t="s">
        <v>1652</v>
      </c>
      <c r="Q956" s="12" t="s">
        <v>1668</v>
      </c>
      <c r="R956" s="12" t="s">
        <v>1671</v>
      </c>
      <c r="S956" s="12" t="s">
        <v>1735</v>
      </c>
      <c r="T956" s="12" t="s">
        <v>2528</v>
      </c>
    </row>
    <row r="957" spans="1:20" x14ac:dyDescent="0.25">
      <c r="A957" s="12" t="s">
        <v>2299</v>
      </c>
      <c r="B957" s="12" t="s">
        <v>670</v>
      </c>
      <c r="C957" s="12" t="s">
        <v>2529</v>
      </c>
      <c r="D957" s="12" t="s">
        <v>8</v>
      </c>
      <c r="E957" s="12" t="s">
        <v>15</v>
      </c>
      <c r="F957" s="12" t="s">
        <v>140</v>
      </c>
      <c r="G957" s="12" t="s">
        <v>393</v>
      </c>
      <c r="H957" s="12" t="s">
        <v>397</v>
      </c>
      <c r="I957" s="12" t="s">
        <v>2530</v>
      </c>
      <c r="J957" s="12" t="s">
        <v>1115</v>
      </c>
      <c r="K957" s="12" t="s">
        <v>2531</v>
      </c>
      <c r="L957" s="12" t="s">
        <v>2672</v>
      </c>
      <c r="M957" s="12" t="s">
        <v>2673</v>
      </c>
      <c r="N957" s="12" t="s">
        <v>2696</v>
      </c>
      <c r="O957" s="12" t="s">
        <v>2697</v>
      </c>
      <c r="P957" s="12" t="s">
        <v>1652</v>
      </c>
      <c r="Q957" s="12" t="s">
        <v>1661</v>
      </c>
      <c r="R957" s="12" t="s">
        <v>1671</v>
      </c>
      <c r="S957" s="12" t="s">
        <v>1735</v>
      </c>
      <c r="T957" s="12" t="s">
        <v>2532</v>
      </c>
    </row>
    <row r="958" spans="1:20" x14ac:dyDescent="0.25">
      <c r="A958" s="12" t="s">
        <v>2299</v>
      </c>
      <c r="B958" s="12" t="s">
        <v>693</v>
      </c>
      <c r="C958" s="12" t="s">
        <v>2533</v>
      </c>
      <c r="D958" s="12" t="s">
        <v>5</v>
      </c>
      <c r="E958" s="12" t="s">
        <v>13</v>
      </c>
      <c r="F958" s="12" t="s">
        <v>140</v>
      </c>
      <c r="G958" s="12" t="s">
        <v>393</v>
      </c>
      <c r="H958" s="12" t="s">
        <v>397</v>
      </c>
      <c r="I958" s="12" t="s">
        <v>2534</v>
      </c>
      <c r="J958" s="12" t="s">
        <v>329</v>
      </c>
      <c r="K958" s="12" t="s">
        <v>2535</v>
      </c>
      <c r="L958" s="12" t="s">
        <v>2684</v>
      </c>
      <c r="M958" s="12" t="s">
        <v>2685</v>
      </c>
      <c r="N958" s="12" t="s">
        <v>2698</v>
      </c>
      <c r="O958" s="12" t="s">
        <v>2688</v>
      </c>
      <c r="P958" s="12" t="s">
        <v>1652</v>
      </c>
      <c r="Q958" s="12" t="s">
        <v>1666</v>
      </c>
      <c r="R958" s="12" t="s">
        <v>1671</v>
      </c>
      <c r="S958" s="12" t="s">
        <v>1738</v>
      </c>
      <c r="T958" s="12" t="s">
        <v>2536</v>
      </c>
    </row>
    <row r="959" spans="1:20" x14ac:dyDescent="0.25">
      <c r="A959" s="12" t="s">
        <v>2299</v>
      </c>
      <c r="B959" s="12" t="s">
        <v>817</v>
      </c>
      <c r="C959" s="12" t="s">
        <v>2537</v>
      </c>
      <c r="D959" s="12" t="s">
        <v>5</v>
      </c>
      <c r="E959" s="12" t="s">
        <v>15</v>
      </c>
      <c r="F959" s="12" t="s">
        <v>140</v>
      </c>
      <c r="G959" s="12" t="s">
        <v>393</v>
      </c>
      <c r="H959" s="12" t="s">
        <v>397</v>
      </c>
      <c r="I959" s="12" t="s">
        <v>2538</v>
      </c>
      <c r="J959" s="12" t="s">
        <v>2428</v>
      </c>
      <c r="K959" s="12" t="s">
        <v>159</v>
      </c>
      <c r="L959" s="12" t="s">
        <v>2676</v>
      </c>
      <c r="M959" s="12" t="s">
        <v>2677</v>
      </c>
      <c r="N959" s="12" t="s">
        <v>2698</v>
      </c>
      <c r="O959" s="12" t="s">
        <v>2688</v>
      </c>
      <c r="P959" s="12" t="s">
        <v>1652</v>
      </c>
      <c r="Q959" s="12" t="s">
        <v>1661</v>
      </c>
      <c r="R959" s="12" t="s">
        <v>1671</v>
      </c>
      <c r="S959" s="12" t="s">
        <v>1326</v>
      </c>
      <c r="T959" s="12" t="s">
        <v>2539</v>
      </c>
    </row>
    <row r="960" spans="1:20" x14ac:dyDescent="0.25">
      <c r="A960" s="12" t="s">
        <v>2299</v>
      </c>
      <c r="B960" s="12" t="s">
        <v>807</v>
      </c>
      <c r="C960" s="12" t="s">
        <v>2540</v>
      </c>
      <c r="D960" s="12" t="s">
        <v>6</v>
      </c>
      <c r="E960" s="12" t="s">
        <v>9</v>
      </c>
      <c r="F960" s="12" t="s">
        <v>140</v>
      </c>
      <c r="G960" s="12" t="s">
        <v>393</v>
      </c>
      <c r="H960" s="12" t="s">
        <v>397</v>
      </c>
      <c r="I960" s="12" t="s">
        <v>2541</v>
      </c>
      <c r="J960" s="12" t="s">
        <v>268</v>
      </c>
      <c r="K960" s="12" t="s">
        <v>168</v>
      </c>
      <c r="L960" s="12" t="s">
        <v>2676</v>
      </c>
      <c r="M960" s="12" t="s">
        <v>2677</v>
      </c>
      <c r="N960" s="12" t="s">
        <v>2699</v>
      </c>
      <c r="O960" s="12" t="s">
        <v>2700</v>
      </c>
      <c r="P960" s="12" t="s">
        <v>1652</v>
      </c>
      <c r="Q960" s="12" t="s">
        <v>1662</v>
      </c>
      <c r="R960" s="12" t="s">
        <v>1671</v>
      </c>
      <c r="S960" s="12" t="s">
        <v>1326</v>
      </c>
      <c r="T960" s="12" t="s">
        <v>2566</v>
      </c>
    </row>
    <row r="961" spans="1:20" x14ac:dyDescent="0.25">
      <c r="A961" s="12" t="s">
        <v>2299</v>
      </c>
      <c r="B961" s="12" t="s">
        <v>769</v>
      </c>
      <c r="C961" s="12" t="s">
        <v>2542</v>
      </c>
      <c r="D961" s="12" t="s">
        <v>6</v>
      </c>
      <c r="E961" s="12" t="s">
        <v>15</v>
      </c>
      <c r="F961" s="12" t="s">
        <v>140</v>
      </c>
      <c r="G961" s="12" t="s">
        <v>393</v>
      </c>
      <c r="H961" s="12" t="s">
        <v>397</v>
      </c>
      <c r="I961" s="12" t="s">
        <v>225</v>
      </c>
      <c r="J961" s="12" t="s">
        <v>276</v>
      </c>
      <c r="K961" s="12" t="s">
        <v>2543</v>
      </c>
      <c r="L961" s="12" t="s">
        <v>2676</v>
      </c>
      <c r="M961" s="12" t="s">
        <v>2677</v>
      </c>
      <c r="N961" s="12" t="s">
        <v>2699</v>
      </c>
      <c r="O961" s="12" t="s">
        <v>2700</v>
      </c>
      <c r="P961" s="12" t="s">
        <v>1652</v>
      </c>
      <c r="Q961" s="12" t="s">
        <v>1661</v>
      </c>
      <c r="R961" s="12" t="s">
        <v>1671</v>
      </c>
      <c r="S961" s="12" t="s">
        <v>1326</v>
      </c>
      <c r="T961" s="12" t="s">
        <v>2567</v>
      </c>
    </row>
    <row r="962" spans="1:20" x14ac:dyDescent="0.25">
      <c r="A962" s="12" t="s">
        <v>2299</v>
      </c>
      <c r="B962" s="12" t="s">
        <v>731</v>
      </c>
      <c r="C962" s="12" t="s">
        <v>2544</v>
      </c>
      <c r="D962" s="12" t="s">
        <v>6</v>
      </c>
      <c r="E962" s="12" t="s">
        <v>13</v>
      </c>
      <c r="F962" s="12" t="s">
        <v>140</v>
      </c>
      <c r="G962" s="12" t="s">
        <v>393</v>
      </c>
      <c r="H962" s="12" t="s">
        <v>397</v>
      </c>
      <c r="I962" s="12" t="s">
        <v>225</v>
      </c>
      <c r="J962" s="12" t="s">
        <v>276</v>
      </c>
      <c r="K962" s="12" t="s">
        <v>2543</v>
      </c>
      <c r="L962" s="12" t="s">
        <v>2676</v>
      </c>
      <c r="M962" s="12" t="s">
        <v>2677</v>
      </c>
      <c r="N962" s="12" t="s">
        <v>2699</v>
      </c>
      <c r="O962" s="12" t="s">
        <v>2700</v>
      </c>
      <c r="P962" s="12" t="s">
        <v>1652</v>
      </c>
      <c r="Q962" s="12" t="s">
        <v>1666</v>
      </c>
      <c r="R962" s="12" t="s">
        <v>1671</v>
      </c>
      <c r="S962" s="12" t="s">
        <v>1326</v>
      </c>
      <c r="T962" s="12" t="s">
        <v>2566</v>
      </c>
    </row>
    <row r="963" spans="1:20" x14ac:dyDescent="0.25">
      <c r="A963" s="12" t="s">
        <v>2299</v>
      </c>
      <c r="B963" s="12" t="s">
        <v>797</v>
      </c>
      <c r="C963" s="12" t="s">
        <v>2545</v>
      </c>
      <c r="D963" s="12" t="s">
        <v>8</v>
      </c>
      <c r="E963" s="12" t="s">
        <v>11</v>
      </c>
      <c r="F963" s="12" t="s">
        <v>140</v>
      </c>
      <c r="G963" s="12" t="s">
        <v>393</v>
      </c>
      <c r="H963" s="12" t="s">
        <v>397</v>
      </c>
      <c r="I963" s="12" t="s">
        <v>2546</v>
      </c>
      <c r="J963" s="12" t="s">
        <v>342</v>
      </c>
      <c r="K963" s="12" t="s">
        <v>2547</v>
      </c>
      <c r="L963" s="12" t="s">
        <v>2676</v>
      </c>
      <c r="M963" s="12" t="s">
        <v>2677</v>
      </c>
      <c r="N963" s="12" t="s">
        <v>2699</v>
      </c>
      <c r="O963" s="12" t="s">
        <v>2700</v>
      </c>
      <c r="P963" s="12" t="s">
        <v>1652</v>
      </c>
      <c r="Q963" s="12" t="s">
        <v>1663</v>
      </c>
      <c r="R963" s="12" t="s">
        <v>1671</v>
      </c>
      <c r="S963" s="12" t="s">
        <v>1326</v>
      </c>
      <c r="T963" s="12" t="s">
        <v>2568</v>
      </c>
    </row>
    <row r="964" spans="1:20" x14ac:dyDescent="0.25">
      <c r="A964" s="12" t="s">
        <v>2299</v>
      </c>
      <c r="B964" s="12" t="s">
        <v>677</v>
      </c>
      <c r="C964" s="12" t="s">
        <v>2548</v>
      </c>
      <c r="D964" s="12" t="s">
        <v>8</v>
      </c>
      <c r="E964" s="12" t="s">
        <v>14</v>
      </c>
      <c r="F964" s="12" t="s">
        <v>140</v>
      </c>
      <c r="G964" s="12" t="s">
        <v>393</v>
      </c>
      <c r="H964" s="12" t="s">
        <v>397</v>
      </c>
      <c r="I964" s="12" t="s">
        <v>2549</v>
      </c>
      <c r="J964" s="12" t="s">
        <v>1633</v>
      </c>
      <c r="K964" s="12" t="s">
        <v>2550</v>
      </c>
      <c r="L964" s="12" t="s">
        <v>2676</v>
      </c>
      <c r="M964" s="12" t="s">
        <v>2677</v>
      </c>
      <c r="N964" s="12" t="s">
        <v>2699</v>
      </c>
      <c r="O964" s="12" t="s">
        <v>2700</v>
      </c>
      <c r="P964" s="12" t="s">
        <v>1652</v>
      </c>
      <c r="Q964" s="12" t="s">
        <v>1668</v>
      </c>
      <c r="R964" s="12" t="s">
        <v>1671</v>
      </c>
      <c r="S964" s="12" t="s">
        <v>1326</v>
      </c>
      <c r="T964" s="12" t="s">
        <v>2569</v>
      </c>
    </row>
    <row r="965" spans="1:20" x14ac:dyDescent="0.25">
      <c r="A965" s="12" t="s">
        <v>2299</v>
      </c>
      <c r="B965" s="12" t="s">
        <v>663</v>
      </c>
      <c r="C965" s="12" t="s">
        <v>2551</v>
      </c>
      <c r="D965" s="12" t="s">
        <v>5</v>
      </c>
      <c r="E965" s="12" t="s">
        <v>10</v>
      </c>
      <c r="F965" s="12" t="s">
        <v>140</v>
      </c>
      <c r="G965" s="12" t="s">
        <v>393</v>
      </c>
      <c r="H965" s="12" t="s">
        <v>397</v>
      </c>
      <c r="I965" s="12" t="s">
        <v>2552</v>
      </c>
      <c r="J965" s="12" t="s">
        <v>318</v>
      </c>
      <c r="K965" s="12" t="s">
        <v>2547</v>
      </c>
      <c r="L965" s="12" t="s">
        <v>2676</v>
      </c>
      <c r="M965" s="12" t="s">
        <v>2677</v>
      </c>
      <c r="N965" s="12" t="s">
        <v>2699</v>
      </c>
      <c r="O965" s="12" t="s">
        <v>2700</v>
      </c>
      <c r="P965" s="12" t="s">
        <v>1652</v>
      </c>
      <c r="Q965" s="12" t="s">
        <v>1665</v>
      </c>
      <c r="R965" s="12" t="s">
        <v>1671</v>
      </c>
      <c r="S965" s="12" t="s">
        <v>1326</v>
      </c>
      <c r="T965" s="12" t="s">
        <v>2570</v>
      </c>
    </row>
    <row r="966" spans="1:20" x14ac:dyDescent="0.25">
      <c r="A966" s="12" t="s">
        <v>2299</v>
      </c>
      <c r="B966" s="12" t="s">
        <v>783</v>
      </c>
      <c r="C966" s="12" t="s">
        <v>2553</v>
      </c>
      <c r="D966" s="12" t="s">
        <v>8</v>
      </c>
      <c r="E966" s="12" t="s">
        <v>17</v>
      </c>
      <c r="F966" s="12" t="s">
        <v>140</v>
      </c>
      <c r="G966" s="12" t="s">
        <v>393</v>
      </c>
      <c r="H966" s="12" t="s">
        <v>397</v>
      </c>
      <c r="I966" s="12" t="s">
        <v>2554</v>
      </c>
      <c r="J966" s="12" t="s">
        <v>342</v>
      </c>
      <c r="K966" s="12" t="s">
        <v>2550</v>
      </c>
      <c r="L966" s="12" t="s">
        <v>2676</v>
      </c>
      <c r="M966" s="12" t="s">
        <v>2677</v>
      </c>
      <c r="N966" s="12" t="s">
        <v>2699</v>
      </c>
      <c r="O966" s="12" t="s">
        <v>2700</v>
      </c>
      <c r="P966" s="12" t="s">
        <v>1652</v>
      </c>
      <c r="Q966" s="12" t="s">
        <v>1664</v>
      </c>
      <c r="R966" s="12" t="s">
        <v>1671</v>
      </c>
      <c r="S966" s="12" t="s">
        <v>1326</v>
      </c>
      <c r="T966" s="12" t="s">
        <v>2569</v>
      </c>
    </row>
    <row r="967" spans="1:20" x14ac:dyDescent="0.25">
      <c r="A967" s="12" t="s">
        <v>2299</v>
      </c>
      <c r="B967" s="12" t="s">
        <v>763</v>
      </c>
      <c r="C967" s="12" t="s">
        <v>2555</v>
      </c>
      <c r="D967" s="12" t="s">
        <v>5</v>
      </c>
      <c r="E967" s="12" t="s">
        <v>2286</v>
      </c>
      <c r="F967" s="12" t="s">
        <v>140</v>
      </c>
      <c r="G967" s="12" t="s">
        <v>393</v>
      </c>
      <c r="H967" s="12" t="s">
        <v>397</v>
      </c>
      <c r="I967" s="12" t="s">
        <v>228</v>
      </c>
      <c r="J967" s="12" t="s">
        <v>342</v>
      </c>
      <c r="K967" s="12" t="s">
        <v>386</v>
      </c>
      <c r="L967" s="12" t="s">
        <v>2676</v>
      </c>
      <c r="M967" s="12" t="s">
        <v>2677</v>
      </c>
      <c r="N967" s="12" t="s">
        <v>2699</v>
      </c>
      <c r="O967" s="12" t="s">
        <v>2700</v>
      </c>
      <c r="P967" s="12" t="s">
        <v>1652</v>
      </c>
      <c r="Q967" s="12" t="s">
        <v>2300</v>
      </c>
      <c r="R967" s="12" t="s">
        <v>1671</v>
      </c>
      <c r="S967" s="12" t="s">
        <v>1326</v>
      </c>
      <c r="T967" s="12" t="s">
        <v>2571</v>
      </c>
    </row>
    <row r="968" spans="1:20" x14ac:dyDescent="0.25">
      <c r="A968" s="12" t="s">
        <v>2299</v>
      </c>
      <c r="B968" s="12" t="s">
        <v>822</v>
      </c>
      <c r="C968" s="12" t="s">
        <v>2556</v>
      </c>
      <c r="D968" s="12" t="s">
        <v>5</v>
      </c>
      <c r="E968" s="12" t="s">
        <v>1676</v>
      </c>
      <c r="F968" s="12" t="s">
        <v>140</v>
      </c>
      <c r="G968" s="12" t="s">
        <v>393</v>
      </c>
      <c r="H968" s="12" t="s">
        <v>397</v>
      </c>
      <c r="I968" s="12" t="s">
        <v>2554</v>
      </c>
      <c r="J968" s="12" t="s">
        <v>342</v>
      </c>
      <c r="K968" s="12" t="s">
        <v>2550</v>
      </c>
      <c r="L968" s="12" t="s">
        <v>2676</v>
      </c>
      <c r="M968" s="12" t="s">
        <v>2677</v>
      </c>
      <c r="N968" s="12" t="s">
        <v>2699</v>
      </c>
      <c r="O968" s="12" t="s">
        <v>2700</v>
      </c>
      <c r="P968" s="12" t="s">
        <v>1652</v>
      </c>
      <c r="Q968" s="12" t="s">
        <v>1691</v>
      </c>
      <c r="R968" s="12" t="s">
        <v>1671</v>
      </c>
      <c r="S968" s="12" t="s">
        <v>1326</v>
      </c>
      <c r="T968" s="12" t="s">
        <v>2569</v>
      </c>
    </row>
    <row r="969" spans="1:20" x14ac:dyDescent="0.25">
      <c r="A969" s="12" t="s">
        <v>2299</v>
      </c>
      <c r="B969" s="12" t="s">
        <v>741</v>
      </c>
      <c r="C969" s="12" t="s">
        <v>2557</v>
      </c>
      <c r="D969" s="12" t="s">
        <v>6</v>
      </c>
      <c r="E969" s="12" t="s">
        <v>14</v>
      </c>
      <c r="F969" s="12" t="s">
        <v>141</v>
      </c>
      <c r="G969" s="12" t="s">
        <v>393</v>
      </c>
      <c r="H969" s="12" t="s">
        <v>397</v>
      </c>
      <c r="I969" s="12" t="s">
        <v>2558</v>
      </c>
      <c r="J969" s="12" t="s">
        <v>290</v>
      </c>
      <c r="K969" s="12" t="s">
        <v>182</v>
      </c>
      <c r="L969" s="12" t="s">
        <v>2684</v>
      </c>
      <c r="M969" s="12" t="s">
        <v>2685</v>
      </c>
      <c r="N969" s="12" t="s">
        <v>2701</v>
      </c>
      <c r="O969" s="12" t="s">
        <v>2702</v>
      </c>
      <c r="P969" s="12" t="s">
        <v>1652</v>
      </c>
      <c r="Q969" s="12" t="s">
        <v>1668</v>
      </c>
      <c r="R969" s="12" t="s">
        <v>1671</v>
      </c>
      <c r="S969" s="12" t="s">
        <v>1738</v>
      </c>
      <c r="T969" s="12" t="s">
        <v>2569</v>
      </c>
    </row>
    <row r="970" spans="1:20" x14ac:dyDescent="0.25">
      <c r="A970" s="12" t="s">
        <v>2299</v>
      </c>
      <c r="B970" s="12" t="s">
        <v>826</v>
      </c>
      <c r="C970" s="12" t="s">
        <v>2559</v>
      </c>
      <c r="D970" s="12" t="s">
        <v>6</v>
      </c>
      <c r="E970" s="12" t="s">
        <v>11</v>
      </c>
      <c r="F970" s="12" t="s">
        <v>140</v>
      </c>
      <c r="G970" s="12" t="s">
        <v>393</v>
      </c>
      <c r="H970" s="12" t="s">
        <v>397</v>
      </c>
      <c r="I970" s="12" t="s">
        <v>2560</v>
      </c>
      <c r="J970" s="12" t="s">
        <v>311</v>
      </c>
      <c r="K970" s="12" t="s">
        <v>182</v>
      </c>
      <c r="L970" s="12" t="s">
        <v>2684</v>
      </c>
      <c r="M970" s="12" t="s">
        <v>2685</v>
      </c>
      <c r="N970" s="12" t="s">
        <v>2701</v>
      </c>
      <c r="O970" s="12" t="s">
        <v>2702</v>
      </c>
      <c r="P970" s="12" t="s">
        <v>1652</v>
      </c>
      <c r="Q970" s="12" t="s">
        <v>1663</v>
      </c>
      <c r="R970" s="12" t="s">
        <v>1671</v>
      </c>
      <c r="S970" s="12" t="s">
        <v>1738</v>
      </c>
      <c r="T970" s="12" t="s">
        <v>2572</v>
      </c>
    </row>
    <row r="971" spans="1:20" x14ac:dyDescent="0.25">
      <c r="A971" s="12" t="s">
        <v>2299</v>
      </c>
      <c r="B971" s="12" t="s">
        <v>802</v>
      </c>
      <c r="C971" s="12" t="s">
        <v>2574</v>
      </c>
      <c r="D971" s="12" t="s">
        <v>6</v>
      </c>
      <c r="E971" s="12" t="s">
        <v>15</v>
      </c>
      <c r="F971" s="12" t="s">
        <v>141</v>
      </c>
      <c r="G971" s="12" t="s">
        <v>393</v>
      </c>
      <c r="H971" s="12" t="s">
        <v>397</v>
      </c>
      <c r="I971" s="12" t="s">
        <v>2561</v>
      </c>
      <c r="J971" s="12" t="s">
        <v>2333</v>
      </c>
      <c r="K971" s="12" t="s">
        <v>2562</v>
      </c>
      <c r="L971" s="12" t="s">
        <v>2684</v>
      </c>
      <c r="M971" s="12" t="s">
        <v>2685</v>
      </c>
      <c r="N971" s="12" t="s">
        <v>2701</v>
      </c>
      <c r="O971" s="12" t="s">
        <v>2702</v>
      </c>
      <c r="P971" s="12" t="s">
        <v>1652</v>
      </c>
      <c r="Q971" s="12" t="s">
        <v>1661</v>
      </c>
      <c r="R971" s="12" t="s">
        <v>1671</v>
      </c>
      <c r="S971" s="12" t="s">
        <v>1738</v>
      </c>
      <c r="T971" s="12" t="s">
        <v>2573</v>
      </c>
    </row>
    <row r="972" spans="1:20" x14ac:dyDescent="0.25">
      <c r="A972" s="12" t="s">
        <v>2299</v>
      </c>
      <c r="B972" s="12" t="s">
        <v>745</v>
      </c>
      <c r="C972" s="12" t="s">
        <v>2563</v>
      </c>
      <c r="D972" s="12" t="s">
        <v>6</v>
      </c>
      <c r="E972" s="12" t="s">
        <v>10</v>
      </c>
      <c r="F972" s="12" t="s">
        <v>141</v>
      </c>
      <c r="G972" s="12" t="s">
        <v>393</v>
      </c>
      <c r="H972" s="12" t="s">
        <v>397</v>
      </c>
      <c r="I972" s="12" t="s">
        <v>2561</v>
      </c>
      <c r="J972" s="12" t="s">
        <v>347</v>
      </c>
      <c r="K972" s="12" t="s">
        <v>182</v>
      </c>
      <c r="L972" s="12" t="s">
        <v>2684</v>
      </c>
      <c r="M972" s="12" t="s">
        <v>2685</v>
      </c>
      <c r="N972" s="12" t="s">
        <v>2701</v>
      </c>
      <c r="O972" s="12" t="s">
        <v>2702</v>
      </c>
      <c r="P972" s="12" t="s">
        <v>1652</v>
      </c>
      <c r="Q972" s="12" t="s">
        <v>1665</v>
      </c>
      <c r="R972" s="12" t="s">
        <v>1671</v>
      </c>
      <c r="S972" s="12" t="s">
        <v>1738</v>
      </c>
      <c r="T972" s="12" t="s">
        <v>2573</v>
      </c>
    </row>
    <row r="973" spans="1:20" x14ac:dyDescent="0.25">
      <c r="A973" s="12" t="s">
        <v>2299</v>
      </c>
      <c r="B973" s="12" t="s">
        <v>786</v>
      </c>
      <c r="C973" s="12" t="s">
        <v>2564</v>
      </c>
      <c r="D973" s="12" t="s">
        <v>6</v>
      </c>
      <c r="E973" s="12" t="s">
        <v>9</v>
      </c>
      <c r="F973" s="12" t="s">
        <v>141</v>
      </c>
      <c r="G973" s="12" t="s">
        <v>393</v>
      </c>
      <c r="H973" s="12" t="s">
        <v>397</v>
      </c>
      <c r="I973" s="12" t="s">
        <v>2565</v>
      </c>
      <c r="J973" s="12" t="s">
        <v>284</v>
      </c>
      <c r="K973" s="12" t="s">
        <v>2562</v>
      </c>
      <c r="L973" s="12" t="s">
        <v>2684</v>
      </c>
      <c r="M973" s="12" t="s">
        <v>2685</v>
      </c>
      <c r="N973" s="12" t="s">
        <v>2701</v>
      </c>
      <c r="O973" s="12" t="s">
        <v>2702</v>
      </c>
      <c r="P973" s="12" t="s">
        <v>1652</v>
      </c>
      <c r="Q973" s="12" t="s">
        <v>1662</v>
      </c>
      <c r="R973" s="12" t="s">
        <v>1671</v>
      </c>
      <c r="S973" s="12" t="s">
        <v>1738</v>
      </c>
      <c r="T973" s="12" t="s">
        <v>2573</v>
      </c>
    </row>
    <row r="974" spans="1:20" x14ac:dyDescent="0.25">
      <c r="A974" s="12" t="s">
        <v>2299</v>
      </c>
      <c r="B974" s="12" t="s">
        <v>823</v>
      </c>
      <c r="C974" s="12" t="s">
        <v>2575</v>
      </c>
      <c r="D974" s="12" t="s">
        <v>8</v>
      </c>
      <c r="E974" s="12" t="s">
        <v>13</v>
      </c>
      <c r="F974" s="12" t="s">
        <v>140</v>
      </c>
      <c r="G974" s="12" t="s">
        <v>393</v>
      </c>
      <c r="H974" s="12" t="s">
        <v>397</v>
      </c>
      <c r="I974" s="12" t="s">
        <v>2576</v>
      </c>
      <c r="J974" s="12" t="s">
        <v>895</v>
      </c>
      <c r="K974" s="12" t="s">
        <v>2577</v>
      </c>
      <c r="L974" s="12" t="s">
        <v>2703</v>
      </c>
      <c r="M974" s="12" t="s">
        <v>2704</v>
      </c>
      <c r="N974" s="12" t="s">
        <v>2705</v>
      </c>
      <c r="O974" s="12" t="s">
        <v>2706</v>
      </c>
      <c r="P974" s="12" t="s">
        <v>1652</v>
      </c>
      <c r="Q974" s="12" t="s">
        <v>1666</v>
      </c>
      <c r="R974" s="12" t="s">
        <v>1671</v>
      </c>
      <c r="S974" s="12" t="s">
        <v>1727</v>
      </c>
      <c r="T974" s="12" t="s">
        <v>2578</v>
      </c>
    </row>
    <row r="975" spans="1:20" x14ac:dyDescent="0.25">
      <c r="A975" s="12" t="s">
        <v>2299</v>
      </c>
      <c r="B975" s="12" t="s">
        <v>818</v>
      </c>
      <c r="C975" s="12" t="s">
        <v>2579</v>
      </c>
      <c r="D975" s="12" t="s">
        <v>8</v>
      </c>
      <c r="E975" s="12" t="s">
        <v>11</v>
      </c>
      <c r="F975" s="12" t="s">
        <v>140</v>
      </c>
      <c r="G975" s="12" t="s">
        <v>393</v>
      </c>
      <c r="H975" s="12" t="s">
        <v>397</v>
      </c>
      <c r="I975" s="12" t="s">
        <v>2580</v>
      </c>
      <c r="J975" s="12" t="s">
        <v>222</v>
      </c>
      <c r="K975" s="12" t="s">
        <v>182</v>
      </c>
      <c r="L975" s="12" t="s">
        <v>2707</v>
      </c>
      <c r="M975" s="12" t="s">
        <v>2708</v>
      </c>
      <c r="N975" s="12" t="s">
        <v>2705</v>
      </c>
      <c r="O975" s="12" t="s">
        <v>2706</v>
      </c>
      <c r="P975" s="12" t="s">
        <v>1652</v>
      </c>
      <c r="Q975" s="12" t="s">
        <v>1663</v>
      </c>
      <c r="R975" s="12" t="s">
        <v>1671</v>
      </c>
      <c r="S975" s="12" t="s">
        <v>1728</v>
      </c>
      <c r="T975" s="12" t="s">
        <v>2581</v>
      </c>
    </row>
    <row r="976" spans="1:20" x14ac:dyDescent="0.25">
      <c r="A976" s="12" t="s">
        <v>2299</v>
      </c>
      <c r="B976" s="12" t="s">
        <v>735</v>
      </c>
      <c r="C976" s="12" t="s">
        <v>2582</v>
      </c>
      <c r="D976" s="12" t="s">
        <v>6</v>
      </c>
      <c r="E976" s="12" t="s">
        <v>9</v>
      </c>
      <c r="F976" s="12" t="s">
        <v>140</v>
      </c>
      <c r="G976" s="12" t="s">
        <v>393</v>
      </c>
      <c r="H976" s="12" t="s">
        <v>397</v>
      </c>
      <c r="I976" s="12" t="s">
        <v>2583</v>
      </c>
      <c r="J976" s="12" t="s">
        <v>2584</v>
      </c>
      <c r="K976" s="12" t="s">
        <v>2354</v>
      </c>
      <c r="L976" s="12" t="s">
        <v>2703</v>
      </c>
      <c r="M976" s="12" t="s">
        <v>2704</v>
      </c>
      <c r="N976" s="12" t="s">
        <v>2705</v>
      </c>
      <c r="O976" s="12" t="s">
        <v>2706</v>
      </c>
      <c r="P976" s="12" t="s">
        <v>1652</v>
      </c>
      <c r="Q976" s="12" t="s">
        <v>1662</v>
      </c>
      <c r="R976" s="12" t="s">
        <v>1671</v>
      </c>
      <c r="S976" s="12" t="s">
        <v>1727</v>
      </c>
      <c r="T976" s="12" t="s">
        <v>2585</v>
      </c>
    </row>
    <row r="977" spans="1:20" x14ac:dyDescent="0.25">
      <c r="A977" s="12" t="s">
        <v>2299</v>
      </c>
      <c r="B977" s="12" t="s">
        <v>714</v>
      </c>
      <c r="C977" s="12" t="s">
        <v>2586</v>
      </c>
      <c r="D977" s="12" t="s">
        <v>6</v>
      </c>
      <c r="E977" s="12" t="s">
        <v>1676</v>
      </c>
      <c r="F977" s="12" t="s">
        <v>140</v>
      </c>
      <c r="G977" s="12" t="s">
        <v>393</v>
      </c>
      <c r="H977" s="12" t="s">
        <v>397</v>
      </c>
      <c r="I977" s="12" t="s">
        <v>2587</v>
      </c>
      <c r="J977" s="12" t="s">
        <v>116</v>
      </c>
      <c r="K977" s="12" t="s">
        <v>2380</v>
      </c>
      <c r="L977" s="12" t="s">
        <v>2707</v>
      </c>
      <c r="M977" s="12" t="s">
        <v>2708</v>
      </c>
      <c r="N977" s="12" t="s">
        <v>2705</v>
      </c>
      <c r="O977" s="12" t="s">
        <v>2706</v>
      </c>
      <c r="P977" s="12" t="s">
        <v>1652</v>
      </c>
      <c r="Q977" s="12" t="s">
        <v>1691</v>
      </c>
      <c r="R977" s="12" t="s">
        <v>1671</v>
      </c>
      <c r="S977" s="12" t="s">
        <v>1728</v>
      </c>
      <c r="T977" s="12" t="s">
        <v>2588</v>
      </c>
    </row>
    <row r="978" spans="1:20" x14ac:dyDescent="0.25">
      <c r="A978" s="12" t="s">
        <v>2299</v>
      </c>
      <c r="B978" s="12" t="s">
        <v>689</v>
      </c>
      <c r="C978" s="12" t="s">
        <v>2589</v>
      </c>
      <c r="D978" s="12" t="s">
        <v>6</v>
      </c>
      <c r="E978" s="12" t="s">
        <v>16</v>
      </c>
      <c r="F978" s="12" t="s">
        <v>140</v>
      </c>
      <c r="G978" s="12" t="s">
        <v>393</v>
      </c>
      <c r="H978" s="12" t="s">
        <v>397</v>
      </c>
      <c r="I978" s="12" t="s">
        <v>2590</v>
      </c>
      <c r="J978" s="12" t="s">
        <v>938</v>
      </c>
      <c r="K978" s="12" t="s">
        <v>248</v>
      </c>
      <c r="L978" s="12" t="s">
        <v>2703</v>
      </c>
      <c r="M978" s="12" t="s">
        <v>2704</v>
      </c>
      <c r="N978" s="12" t="s">
        <v>2705</v>
      </c>
      <c r="O978" s="12" t="s">
        <v>2706</v>
      </c>
      <c r="P978" s="12" t="s">
        <v>1652</v>
      </c>
      <c r="Q978" s="12" t="s">
        <v>1669</v>
      </c>
      <c r="R978" s="12" t="s">
        <v>1671</v>
      </c>
      <c r="S978" s="12" t="s">
        <v>1727</v>
      </c>
      <c r="T978" s="12" t="s">
        <v>2591</v>
      </c>
    </row>
    <row r="979" spans="1:20" x14ac:dyDescent="0.25">
      <c r="A979" s="12" t="s">
        <v>2299</v>
      </c>
      <c r="B979" s="12" t="s">
        <v>680</v>
      </c>
      <c r="C979" s="12" t="s">
        <v>2592</v>
      </c>
      <c r="D979" s="12" t="s">
        <v>6</v>
      </c>
      <c r="E979" s="12" t="s">
        <v>14</v>
      </c>
      <c r="F979" s="12" t="s">
        <v>140</v>
      </c>
      <c r="G979" s="12" t="s">
        <v>393</v>
      </c>
      <c r="H979" s="12" t="s">
        <v>397</v>
      </c>
      <c r="I979" s="12" t="s">
        <v>2587</v>
      </c>
      <c r="J979" s="12" t="s">
        <v>116</v>
      </c>
      <c r="K979" s="12" t="s">
        <v>2380</v>
      </c>
      <c r="L979" s="12" t="s">
        <v>2707</v>
      </c>
      <c r="M979" s="12" t="s">
        <v>2708</v>
      </c>
      <c r="N979" s="12" t="s">
        <v>2705</v>
      </c>
      <c r="O979" s="12" t="s">
        <v>2706</v>
      </c>
      <c r="P979" s="12" t="s">
        <v>1652</v>
      </c>
      <c r="Q979" s="12" t="s">
        <v>1668</v>
      </c>
      <c r="R979" s="12" t="s">
        <v>1671</v>
      </c>
      <c r="S979" s="12" t="s">
        <v>1728</v>
      </c>
      <c r="T979" s="12" t="s">
        <v>2593</v>
      </c>
    </row>
    <row r="980" spans="1:20" x14ac:dyDescent="0.25">
      <c r="A980" s="12" t="s">
        <v>2299</v>
      </c>
      <c r="B980" s="12" t="s">
        <v>644</v>
      </c>
      <c r="C980" s="12" t="s">
        <v>2594</v>
      </c>
      <c r="D980" s="12" t="s">
        <v>6</v>
      </c>
      <c r="E980" s="12" t="s">
        <v>10</v>
      </c>
      <c r="F980" s="12" t="s">
        <v>140</v>
      </c>
      <c r="G980" s="12" t="s">
        <v>393</v>
      </c>
      <c r="H980" s="12" t="s">
        <v>397</v>
      </c>
      <c r="I980" s="12" t="s">
        <v>2583</v>
      </c>
      <c r="J980" s="12" t="s">
        <v>2584</v>
      </c>
      <c r="K980" s="12" t="s">
        <v>2354</v>
      </c>
      <c r="L980" s="12" t="s">
        <v>2703</v>
      </c>
      <c r="M980" s="12" t="s">
        <v>2704</v>
      </c>
      <c r="N980" s="12" t="s">
        <v>2705</v>
      </c>
      <c r="O980" s="12" t="s">
        <v>2706</v>
      </c>
      <c r="P980" s="12" t="s">
        <v>1652</v>
      </c>
      <c r="Q980" s="12" t="s">
        <v>1665</v>
      </c>
      <c r="R980" s="12" t="s">
        <v>1671</v>
      </c>
      <c r="S980" s="12" t="s">
        <v>1727</v>
      </c>
      <c r="T980" s="12" t="s">
        <v>2572</v>
      </c>
    </row>
    <row r="981" spans="1:20" x14ac:dyDescent="0.25">
      <c r="A981" s="12" t="s">
        <v>2299</v>
      </c>
      <c r="B981" s="12" t="s">
        <v>798</v>
      </c>
      <c r="C981" s="12" t="s">
        <v>2595</v>
      </c>
      <c r="D981" s="12" t="s">
        <v>6</v>
      </c>
      <c r="E981" s="12" t="s">
        <v>15</v>
      </c>
      <c r="F981" s="12" t="s">
        <v>140</v>
      </c>
      <c r="G981" s="12" t="s">
        <v>393</v>
      </c>
      <c r="H981" s="12" t="s">
        <v>397</v>
      </c>
      <c r="I981" s="12" t="s">
        <v>2580</v>
      </c>
      <c r="J981" s="12" t="s">
        <v>262</v>
      </c>
      <c r="K981" s="12" t="s">
        <v>2380</v>
      </c>
      <c r="L981" s="12" t="s">
        <v>2707</v>
      </c>
      <c r="M981" s="12" t="s">
        <v>2708</v>
      </c>
      <c r="N981" s="12" t="s">
        <v>2705</v>
      </c>
      <c r="O981" s="12" t="s">
        <v>2706</v>
      </c>
      <c r="P981" s="12" t="s">
        <v>1652</v>
      </c>
      <c r="Q981" s="12" t="s">
        <v>1661</v>
      </c>
      <c r="R981" s="12" t="s">
        <v>1671</v>
      </c>
      <c r="S981" s="12" t="s">
        <v>1728</v>
      </c>
      <c r="T981" s="12" t="s">
        <v>2593</v>
      </c>
    </row>
    <row r="982" spans="1:20" x14ac:dyDescent="0.25">
      <c r="A982" s="12" t="s">
        <v>2299</v>
      </c>
      <c r="B982" s="12" t="s">
        <v>691</v>
      </c>
      <c r="C982" s="12" t="s">
        <v>2596</v>
      </c>
      <c r="D982" s="12" t="s">
        <v>6</v>
      </c>
      <c r="E982" s="12" t="s">
        <v>17</v>
      </c>
      <c r="F982" s="12" t="s">
        <v>140</v>
      </c>
      <c r="G982" s="12" t="s">
        <v>393</v>
      </c>
      <c r="H982" s="12" t="s">
        <v>397</v>
      </c>
      <c r="I982" s="12" t="s">
        <v>2597</v>
      </c>
      <c r="J982" s="12" t="s">
        <v>149</v>
      </c>
      <c r="K982" s="12" t="s">
        <v>2380</v>
      </c>
      <c r="L982" s="12" t="s">
        <v>2707</v>
      </c>
      <c r="M982" s="12" t="s">
        <v>2708</v>
      </c>
      <c r="N982" s="12" t="s">
        <v>2705</v>
      </c>
      <c r="O982" s="12" t="s">
        <v>2706</v>
      </c>
      <c r="P982" s="12" t="s">
        <v>1652</v>
      </c>
      <c r="Q982" s="12" t="s">
        <v>1664</v>
      </c>
      <c r="R982" s="12" t="s">
        <v>1671</v>
      </c>
      <c r="S982" s="12" t="s">
        <v>1728</v>
      </c>
      <c r="T982" s="12" t="s">
        <v>2598</v>
      </c>
    </row>
    <row r="983" spans="1:20" x14ac:dyDescent="0.25">
      <c r="A983" s="12" t="s">
        <v>2299</v>
      </c>
      <c r="B983" s="12" t="s">
        <v>667</v>
      </c>
      <c r="C983" s="12" t="s">
        <v>2599</v>
      </c>
      <c r="D983" s="12" t="s">
        <v>6</v>
      </c>
      <c r="E983" s="12" t="s">
        <v>2286</v>
      </c>
      <c r="F983" s="12" t="s">
        <v>140</v>
      </c>
      <c r="G983" s="12" t="s">
        <v>393</v>
      </c>
      <c r="H983" s="12" t="s">
        <v>397</v>
      </c>
      <c r="I983" s="12" t="s">
        <v>2600</v>
      </c>
      <c r="J983" s="12" t="s">
        <v>337</v>
      </c>
      <c r="K983" s="12" t="s">
        <v>248</v>
      </c>
      <c r="L983" s="12" t="s">
        <v>2703</v>
      </c>
      <c r="M983" s="12" t="s">
        <v>2704</v>
      </c>
      <c r="N983" s="12" t="s">
        <v>2705</v>
      </c>
      <c r="O983" s="12" t="s">
        <v>2706</v>
      </c>
      <c r="P983" s="12" t="s">
        <v>1652</v>
      </c>
      <c r="Q983" s="12" t="s">
        <v>2300</v>
      </c>
      <c r="R983" s="12" t="s">
        <v>1671</v>
      </c>
      <c r="S983" s="12" t="s">
        <v>1727</v>
      </c>
      <c r="T983" s="12" t="s">
        <v>2601</v>
      </c>
    </row>
    <row r="984" spans="1:20" x14ac:dyDescent="0.25">
      <c r="A984" s="12" t="s">
        <v>2299</v>
      </c>
      <c r="B984" s="12" t="s">
        <v>736</v>
      </c>
      <c r="C984" s="12" t="s">
        <v>2602</v>
      </c>
      <c r="D984" s="12" t="s">
        <v>5</v>
      </c>
      <c r="E984" s="12" t="s">
        <v>15</v>
      </c>
      <c r="F984" s="12" t="s">
        <v>140</v>
      </c>
      <c r="G984" s="12" t="s">
        <v>393</v>
      </c>
      <c r="H984" s="12" t="s">
        <v>397</v>
      </c>
      <c r="I984" s="12" t="s">
        <v>2603</v>
      </c>
      <c r="J984" s="12" t="s">
        <v>297</v>
      </c>
      <c r="K984" s="12" t="s">
        <v>2604</v>
      </c>
      <c r="L984" s="12" t="s">
        <v>2690</v>
      </c>
      <c r="M984" s="12" t="s">
        <v>2691</v>
      </c>
      <c r="N984" s="12" t="s">
        <v>2709</v>
      </c>
      <c r="O984" s="12" t="s">
        <v>2694</v>
      </c>
      <c r="P984" s="12" t="s">
        <v>1652</v>
      </c>
      <c r="Q984" s="12" t="s">
        <v>1661</v>
      </c>
      <c r="R984" s="12" t="s">
        <v>1671</v>
      </c>
      <c r="S984" s="12" t="s">
        <v>1725</v>
      </c>
      <c r="T984" s="12" t="s">
        <v>2614</v>
      </c>
    </row>
    <row r="985" spans="1:20" x14ac:dyDescent="0.25">
      <c r="A985" s="12" t="s">
        <v>2299</v>
      </c>
      <c r="B985" s="12" t="s">
        <v>821</v>
      </c>
      <c r="C985" s="12" t="s">
        <v>2605</v>
      </c>
      <c r="D985" s="12" t="s">
        <v>5</v>
      </c>
      <c r="E985" s="12" t="s">
        <v>9</v>
      </c>
      <c r="F985" s="12" t="s">
        <v>140</v>
      </c>
      <c r="G985" s="12" t="s">
        <v>393</v>
      </c>
      <c r="H985" s="12" t="s">
        <v>397</v>
      </c>
      <c r="I985" s="12" t="s">
        <v>2606</v>
      </c>
      <c r="J985" s="12" t="s">
        <v>290</v>
      </c>
      <c r="K985" s="12" t="s">
        <v>238</v>
      </c>
      <c r="L985" s="12" t="s">
        <v>2690</v>
      </c>
      <c r="M985" s="12" t="s">
        <v>2691</v>
      </c>
      <c r="N985" s="12" t="s">
        <v>2709</v>
      </c>
      <c r="O985" s="12" t="s">
        <v>2694</v>
      </c>
      <c r="P985" s="12" t="s">
        <v>1652</v>
      </c>
      <c r="Q985" s="12" t="s">
        <v>1662</v>
      </c>
      <c r="R985" s="12" t="s">
        <v>1671</v>
      </c>
      <c r="S985" s="12" t="s">
        <v>1725</v>
      </c>
      <c r="T985" s="12" t="s">
        <v>2615</v>
      </c>
    </row>
    <row r="986" spans="1:20" x14ac:dyDescent="0.25">
      <c r="A986" s="12" t="s">
        <v>2299</v>
      </c>
      <c r="B986" s="12" t="s">
        <v>658</v>
      </c>
      <c r="C986" s="12" t="s">
        <v>2607</v>
      </c>
      <c r="D986" s="12" t="s">
        <v>6</v>
      </c>
      <c r="E986" s="12" t="s">
        <v>13</v>
      </c>
      <c r="F986" s="12" t="s">
        <v>140</v>
      </c>
      <c r="G986" s="12" t="s">
        <v>393</v>
      </c>
      <c r="H986" s="12" t="s">
        <v>397</v>
      </c>
      <c r="I986" s="12" t="s">
        <v>2608</v>
      </c>
      <c r="J986" s="12" t="s">
        <v>290</v>
      </c>
      <c r="K986" s="12" t="s">
        <v>2609</v>
      </c>
      <c r="L986" s="12" t="s">
        <v>2690</v>
      </c>
      <c r="M986" s="12" t="s">
        <v>2691</v>
      </c>
      <c r="N986" s="12" t="s">
        <v>2710</v>
      </c>
      <c r="O986" s="12" t="s">
        <v>2711</v>
      </c>
      <c r="P986" s="12" t="s">
        <v>1652</v>
      </c>
      <c r="Q986" s="12" t="s">
        <v>1666</v>
      </c>
      <c r="R986" s="12" t="s">
        <v>1671</v>
      </c>
      <c r="S986" s="12" t="s">
        <v>1725</v>
      </c>
      <c r="T986" s="12" t="s">
        <v>2616</v>
      </c>
    </row>
    <row r="987" spans="1:20" x14ac:dyDescent="0.25">
      <c r="A987" s="12" t="s">
        <v>2299</v>
      </c>
      <c r="B987" s="12" t="s">
        <v>772</v>
      </c>
      <c r="C987" s="12" t="s">
        <v>2610</v>
      </c>
      <c r="D987" s="12" t="s">
        <v>8</v>
      </c>
      <c r="E987" s="12" t="s">
        <v>16</v>
      </c>
      <c r="F987" s="12" t="s">
        <v>140</v>
      </c>
      <c r="G987" s="12" t="s">
        <v>393</v>
      </c>
      <c r="H987" s="12" t="s">
        <v>397</v>
      </c>
      <c r="I987" s="12" t="s">
        <v>2518</v>
      </c>
      <c r="J987" s="12" t="s">
        <v>342</v>
      </c>
      <c r="K987" s="12" t="s">
        <v>2609</v>
      </c>
      <c r="L987" s="12" t="s">
        <v>2690</v>
      </c>
      <c r="M987" s="12" t="s">
        <v>2691</v>
      </c>
      <c r="N987" s="12" t="s">
        <v>2710</v>
      </c>
      <c r="O987" s="12" t="s">
        <v>2711</v>
      </c>
      <c r="P987" s="12" t="s">
        <v>1652</v>
      </c>
      <c r="Q987" s="12" t="s">
        <v>1669</v>
      </c>
      <c r="R987" s="12" t="s">
        <v>1671</v>
      </c>
      <c r="S987" s="12" t="s">
        <v>1725</v>
      </c>
      <c r="T987" s="12" t="s">
        <v>815</v>
      </c>
    </row>
    <row r="988" spans="1:20" x14ac:dyDescent="0.25">
      <c r="A988" s="12" t="s">
        <v>2299</v>
      </c>
      <c r="B988" s="12" t="s">
        <v>801</v>
      </c>
      <c r="C988" s="12" t="s">
        <v>2611</v>
      </c>
      <c r="D988" s="12" t="s">
        <v>8</v>
      </c>
      <c r="E988" s="12" t="s">
        <v>14</v>
      </c>
      <c r="F988" s="12" t="s">
        <v>140</v>
      </c>
      <c r="G988" s="12" t="s">
        <v>393</v>
      </c>
      <c r="H988" s="12" t="s">
        <v>397</v>
      </c>
      <c r="I988" s="12" t="s">
        <v>2612</v>
      </c>
      <c r="J988" s="12" t="s">
        <v>2394</v>
      </c>
      <c r="K988" s="12" t="s">
        <v>2613</v>
      </c>
      <c r="L988" s="12" t="s">
        <v>2690</v>
      </c>
      <c r="M988" s="12" t="s">
        <v>2691</v>
      </c>
      <c r="N988" s="12" t="s">
        <v>2710</v>
      </c>
      <c r="O988" s="12" t="s">
        <v>2711</v>
      </c>
      <c r="P988" s="12" t="s">
        <v>1652</v>
      </c>
      <c r="Q988" s="12" t="s">
        <v>1668</v>
      </c>
      <c r="R988" s="12" t="s">
        <v>1671</v>
      </c>
      <c r="S988" s="12" t="s">
        <v>1725</v>
      </c>
      <c r="T988" s="12" t="s">
        <v>815</v>
      </c>
    </row>
    <row r="989" spans="1:20" x14ac:dyDescent="0.25">
      <c r="A989" s="12" t="s">
        <v>2299</v>
      </c>
      <c r="B989" s="12" t="s">
        <v>785</v>
      </c>
      <c r="C989" s="12" t="s">
        <v>2618</v>
      </c>
      <c r="D989" s="12" t="s">
        <v>8</v>
      </c>
      <c r="E989" s="12" t="s">
        <v>14</v>
      </c>
      <c r="F989" s="12" t="s">
        <v>140</v>
      </c>
      <c r="G989" s="12" t="s">
        <v>393</v>
      </c>
      <c r="H989" s="12" t="s">
        <v>397</v>
      </c>
      <c r="I989" s="12" t="s">
        <v>2619</v>
      </c>
      <c r="J989" s="12" t="s">
        <v>2620</v>
      </c>
      <c r="K989" s="12" t="s">
        <v>1208</v>
      </c>
      <c r="L989" s="12" t="s">
        <v>2690</v>
      </c>
      <c r="M989" s="12" t="s">
        <v>2691</v>
      </c>
      <c r="N989" s="12" t="s">
        <v>2712</v>
      </c>
      <c r="O989" s="12" t="s">
        <v>2698</v>
      </c>
      <c r="P989" s="12" t="s">
        <v>1652</v>
      </c>
      <c r="Q989" s="12" t="s">
        <v>1668</v>
      </c>
      <c r="R989" s="12" t="s">
        <v>1671</v>
      </c>
      <c r="S989" s="12" t="s">
        <v>1725</v>
      </c>
      <c r="T989" s="12" t="s">
        <v>2621</v>
      </c>
    </row>
    <row r="990" spans="1:20" x14ac:dyDescent="0.25">
      <c r="A990" s="12" t="s">
        <v>2299</v>
      </c>
      <c r="B990" s="12" t="s">
        <v>824</v>
      </c>
      <c r="C990" s="12" t="s">
        <v>2622</v>
      </c>
      <c r="D990" s="12" t="s">
        <v>6</v>
      </c>
      <c r="E990" s="12" t="s">
        <v>15</v>
      </c>
      <c r="F990" s="12" t="s">
        <v>140</v>
      </c>
      <c r="G990" s="12" t="s">
        <v>393</v>
      </c>
      <c r="H990" s="12" t="s">
        <v>397</v>
      </c>
      <c r="I990" s="12" t="s">
        <v>2619</v>
      </c>
      <c r="J990" s="12" t="s">
        <v>2620</v>
      </c>
      <c r="K990" s="12" t="s">
        <v>1208</v>
      </c>
      <c r="L990" s="12" t="s">
        <v>2690</v>
      </c>
      <c r="M990" s="12" t="s">
        <v>2691</v>
      </c>
      <c r="N990" s="12" t="s">
        <v>2712</v>
      </c>
      <c r="O990" s="12" t="s">
        <v>2698</v>
      </c>
      <c r="P990" s="12" t="s">
        <v>1652</v>
      </c>
      <c r="Q990" s="12" t="s">
        <v>1661</v>
      </c>
      <c r="R990" s="12" t="s">
        <v>1671</v>
      </c>
      <c r="S990" s="12" t="s">
        <v>1725</v>
      </c>
      <c r="T990" s="12" t="s">
        <v>2623</v>
      </c>
    </row>
    <row r="991" spans="1:20" x14ac:dyDescent="0.25">
      <c r="A991" s="12" t="s">
        <v>2299</v>
      </c>
      <c r="B991" s="12" t="s">
        <v>791</v>
      </c>
      <c r="C991" s="12" t="s">
        <v>2624</v>
      </c>
      <c r="D991" s="12" t="s">
        <v>6</v>
      </c>
      <c r="E991" s="12" t="s">
        <v>2288</v>
      </c>
      <c r="F991" s="12" t="s">
        <v>140</v>
      </c>
      <c r="G991" s="12" t="s">
        <v>393</v>
      </c>
      <c r="H991" s="12" t="s">
        <v>397</v>
      </c>
      <c r="I991" s="12" t="s">
        <v>2518</v>
      </c>
      <c r="J991" s="12" t="s">
        <v>346</v>
      </c>
      <c r="K991" s="12" t="s">
        <v>2625</v>
      </c>
      <c r="L991" s="12" t="s">
        <v>2690</v>
      </c>
      <c r="M991" s="12" t="s">
        <v>2691</v>
      </c>
      <c r="N991" s="12" t="s">
        <v>2712</v>
      </c>
      <c r="O991" s="12" t="s">
        <v>2698</v>
      </c>
      <c r="P991" s="12" t="s">
        <v>1652</v>
      </c>
      <c r="Q991" s="12" t="s">
        <v>2302</v>
      </c>
      <c r="R991" s="12" t="s">
        <v>1671</v>
      </c>
      <c r="S991" s="12" t="s">
        <v>1725</v>
      </c>
      <c r="T991" s="12" t="s">
        <v>2623</v>
      </c>
    </row>
    <row r="992" spans="1:20" x14ac:dyDescent="0.25">
      <c r="A992" s="12" t="s">
        <v>2299</v>
      </c>
      <c r="B992" s="12" t="s">
        <v>738</v>
      </c>
      <c r="C992" s="12" t="s">
        <v>2626</v>
      </c>
      <c r="D992" s="12" t="s">
        <v>5</v>
      </c>
      <c r="E992" s="12" t="s">
        <v>9</v>
      </c>
      <c r="F992" s="12" t="s">
        <v>140</v>
      </c>
      <c r="G992" s="12" t="s">
        <v>393</v>
      </c>
      <c r="H992" s="12" t="s">
        <v>397</v>
      </c>
      <c r="I992" s="12" t="s">
        <v>2518</v>
      </c>
      <c r="J992" s="12" t="s">
        <v>346</v>
      </c>
      <c r="K992" s="12" t="s">
        <v>2625</v>
      </c>
      <c r="L992" s="12" t="s">
        <v>2690</v>
      </c>
      <c r="M992" s="12" t="s">
        <v>2691</v>
      </c>
      <c r="N992" s="12" t="s">
        <v>2712</v>
      </c>
      <c r="O992" s="12" t="s">
        <v>2698</v>
      </c>
      <c r="P992" s="12" t="s">
        <v>1652</v>
      </c>
      <c r="Q992" s="12" t="s">
        <v>1662</v>
      </c>
      <c r="R992" s="12" t="s">
        <v>1671</v>
      </c>
      <c r="S992" s="12" t="s">
        <v>1725</v>
      </c>
      <c r="T992" s="12" t="s">
        <v>2627</v>
      </c>
    </row>
    <row r="993" spans="1:20" x14ac:dyDescent="0.25">
      <c r="A993" s="12" t="s">
        <v>2299</v>
      </c>
      <c r="B993" s="12" t="s">
        <v>690</v>
      </c>
      <c r="C993" s="12" t="s">
        <v>2628</v>
      </c>
      <c r="D993" s="12" t="s">
        <v>8</v>
      </c>
      <c r="E993" s="12" t="s">
        <v>12</v>
      </c>
      <c r="F993" s="12" t="s">
        <v>140</v>
      </c>
      <c r="G993" s="12" t="s">
        <v>393</v>
      </c>
      <c r="H993" s="12" t="s">
        <v>397</v>
      </c>
      <c r="I993" s="12" t="s">
        <v>2527</v>
      </c>
      <c r="J993" s="12" t="s">
        <v>346</v>
      </c>
      <c r="K993" s="12" t="s">
        <v>254</v>
      </c>
      <c r="L993" s="12" t="s">
        <v>2690</v>
      </c>
      <c r="M993" s="12" t="s">
        <v>2691</v>
      </c>
      <c r="N993" s="12" t="s">
        <v>2712</v>
      </c>
      <c r="O993" s="12" t="s">
        <v>2698</v>
      </c>
      <c r="P993" s="12" t="s">
        <v>1652</v>
      </c>
      <c r="Q993" s="12" t="s">
        <v>1667</v>
      </c>
      <c r="R993" s="12" t="s">
        <v>1671</v>
      </c>
      <c r="S993" s="12" t="s">
        <v>1725</v>
      </c>
      <c r="T993" s="12" t="s">
        <v>2621</v>
      </c>
    </row>
    <row r="994" spans="1:20" x14ac:dyDescent="0.25">
      <c r="A994" s="12" t="s">
        <v>2299</v>
      </c>
      <c r="B994" s="12" t="s">
        <v>809</v>
      </c>
      <c r="C994" s="12" t="s">
        <v>2629</v>
      </c>
      <c r="D994" s="12" t="s">
        <v>8</v>
      </c>
      <c r="E994" s="12" t="s">
        <v>1676</v>
      </c>
      <c r="F994" s="12" t="s">
        <v>140</v>
      </c>
      <c r="G994" s="12" t="s">
        <v>393</v>
      </c>
      <c r="H994" s="12" t="s">
        <v>397</v>
      </c>
      <c r="I994" s="12" t="s">
        <v>2522</v>
      </c>
      <c r="J994" s="12" t="s">
        <v>369</v>
      </c>
      <c r="K994" s="12" t="s">
        <v>2625</v>
      </c>
      <c r="L994" s="12" t="s">
        <v>2690</v>
      </c>
      <c r="M994" s="12" t="s">
        <v>2691</v>
      </c>
      <c r="N994" s="12" t="s">
        <v>2712</v>
      </c>
      <c r="O994" s="12" t="s">
        <v>2698</v>
      </c>
      <c r="P994" s="12" t="s">
        <v>1652</v>
      </c>
      <c r="Q994" s="12" t="s">
        <v>1691</v>
      </c>
      <c r="R994" s="12" t="s">
        <v>1671</v>
      </c>
      <c r="S994" s="12" t="s">
        <v>1725</v>
      </c>
      <c r="T994" s="12" t="s">
        <v>2623</v>
      </c>
    </row>
    <row r="995" spans="1:20" x14ac:dyDescent="0.25">
      <c r="A995" s="12" t="s">
        <v>2299</v>
      </c>
      <c r="B995" s="12" t="s">
        <v>812</v>
      </c>
      <c r="C995" s="12" t="s">
        <v>2630</v>
      </c>
      <c r="D995" s="12" t="s">
        <v>6</v>
      </c>
      <c r="E995" s="12" t="s">
        <v>13</v>
      </c>
      <c r="F995" s="12" t="s">
        <v>142</v>
      </c>
      <c r="G995" s="12" t="s">
        <v>393</v>
      </c>
      <c r="H995" s="12" t="s">
        <v>397</v>
      </c>
      <c r="I995" s="12" t="s">
        <v>2631</v>
      </c>
      <c r="J995" s="12" t="s">
        <v>392</v>
      </c>
      <c r="K995" s="12" t="s">
        <v>2632</v>
      </c>
      <c r="L995" s="12" t="s">
        <v>2713</v>
      </c>
      <c r="M995" s="12" t="s">
        <v>2714</v>
      </c>
      <c r="N995" s="12" t="s">
        <v>2715</v>
      </c>
      <c r="O995" s="12" t="s">
        <v>2709</v>
      </c>
      <c r="P995" s="12" t="s">
        <v>1652</v>
      </c>
      <c r="Q995" s="12" t="s">
        <v>1666</v>
      </c>
      <c r="R995" s="12" t="s">
        <v>1671</v>
      </c>
      <c r="S995" s="12" t="s">
        <v>1731</v>
      </c>
      <c r="T995" s="12" t="s">
        <v>2633</v>
      </c>
    </row>
    <row r="996" spans="1:20" x14ac:dyDescent="0.25">
      <c r="A996" s="12" t="s">
        <v>2299</v>
      </c>
      <c r="B996" s="12" t="s">
        <v>744</v>
      </c>
      <c r="C996" s="12" t="s">
        <v>2634</v>
      </c>
      <c r="D996" s="12" t="s">
        <v>6</v>
      </c>
      <c r="E996" s="12" t="s">
        <v>15</v>
      </c>
      <c r="F996" s="12" t="s">
        <v>142</v>
      </c>
      <c r="G996" s="12" t="s">
        <v>393</v>
      </c>
      <c r="H996" s="12" t="s">
        <v>397</v>
      </c>
      <c r="I996" s="12" t="s">
        <v>754</v>
      </c>
      <c r="J996" s="12" t="s">
        <v>2635</v>
      </c>
      <c r="K996" s="12" t="s">
        <v>2632</v>
      </c>
      <c r="L996" s="12" t="s">
        <v>2713</v>
      </c>
      <c r="M996" s="12" t="s">
        <v>2714</v>
      </c>
      <c r="N996" s="12" t="s">
        <v>2715</v>
      </c>
      <c r="O996" s="12" t="s">
        <v>2709</v>
      </c>
      <c r="P996" s="12" t="s">
        <v>1652</v>
      </c>
      <c r="Q996" s="12" t="s">
        <v>1661</v>
      </c>
      <c r="R996" s="12" t="s">
        <v>1671</v>
      </c>
      <c r="S996" s="12" t="s">
        <v>1731</v>
      </c>
      <c r="T996" s="12" t="s">
        <v>2633</v>
      </c>
    </row>
    <row r="997" spans="1:20" x14ac:dyDescent="0.25">
      <c r="A997" s="12" t="s">
        <v>2299</v>
      </c>
      <c r="B997" s="12" t="s">
        <v>697</v>
      </c>
      <c r="C997" s="12" t="s">
        <v>2636</v>
      </c>
      <c r="D997" s="12" t="s">
        <v>6</v>
      </c>
      <c r="E997" s="12" t="s">
        <v>2286</v>
      </c>
      <c r="F997" s="12" t="s">
        <v>142</v>
      </c>
      <c r="G997" s="12" t="s">
        <v>393</v>
      </c>
      <c r="H997" s="12" t="s">
        <v>397</v>
      </c>
      <c r="I997" s="12" t="s">
        <v>754</v>
      </c>
      <c r="J997" s="12" t="s">
        <v>2635</v>
      </c>
      <c r="K997" s="12" t="s">
        <v>2632</v>
      </c>
      <c r="L997" s="12" t="s">
        <v>2713</v>
      </c>
      <c r="M997" s="12" t="s">
        <v>2714</v>
      </c>
      <c r="N997" s="12" t="s">
        <v>2715</v>
      </c>
      <c r="O997" s="12" t="s">
        <v>2709</v>
      </c>
      <c r="P997" s="12" t="s">
        <v>1652</v>
      </c>
      <c r="Q997" s="12" t="s">
        <v>2300</v>
      </c>
      <c r="R997" s="12" t="s">
        <v>1671</v>
      </c>
      <c r="S997" s="12" t="s">
        <v>1731</v>
      </c>
      <c r="T997" s="12" t="s">
        <v>2633</v>
      </c>
    </row>
    <row r="998" spans="1:20" x14ac:dyDescent="0.25">
      <c r="A998" s="12" t="s">
        <v>2299</v>
      </c>
      <c r="B998" s="12" t="s">
        <v>694</v>
      </c>
      <c r="C998" s="12" t="s">
        <v>2637</v>
      </c>
      <c r="D998" s="12" t="s">
        <v>8</v>
      </c>
      <c r="E998" s="12" t="s">
        <v>14</v>
      </c>
      <c r="F998" s="12" t="s">
        <v>142</v>
      </c>
      <c r="G998" s="12" t="s">
        <v>393</v>
      </c>
      <c r="H998" s="12" t="s">
        <v>397</v>
      </c>
      <c r="I998" s="12" t="s">
        <v>2638</v>
      </c>
      <c r="J998" s="12" t="s">
        <v>392</v>
      </c>
      <c r="K998" s="12" t="s">
        <v>2639</v>
      </c>
      <c r="L998" s="12" t="s">
        <v>2713</v>
      </c>
      <c r="M998" s="12" t="s">
        <v>2714</v>
      </c>
      <c r="N998" s="12" t="s">
        <v>2716</v>
      </c>
      <c r="O998" s="12" t="s">
        <v>2710</v>
      </c>
      <c r="P998" s="12" t="s">
        <v>1652</v>
      </c>
      <c r="Q998" s="12" t="s">
        <v>1668</v>
      </c>
      <c r="R998" s="12" t="s">
        <v>1671</v>
      </c>
      <c r="S998" s="12" t="s">
        <v>1731</v>
      </c>
      <c r="T998" s="12" t="s">
        <v>2640</v>
      </c>
    </row>
    <row r="999" spans="1:20" x14ac:dyDescent="0.25">
      <c r="A999" s="12" t="s">
        <v>2299</v>
      </c>
      <c r="B999" s="12" t="s">
        <v>762</v>
      </c>
      <c r="C999" s="12" t="s">
        <v>2641</v>
      </c>
      <c r="D999" s="12" t="s">
        <v>5</v>
      </c>
      <c r="E999" s="12" t="s">
        <v>13</v>
      </c>
      <c r="F999" s="12" t="s">
        <v>142</v>
      </c>
      <c r="G999" s="12" t="s">
        <v>393</v>
      </c>
      <c r="H999" s="12" t="s">
        <v>397</v>
      </c>
      <c r="I999" s="12" t="s">
        <v>754</v>
      </c>
      <c r="J999" s="12" t="s">
        <v>2642</v>
      </c>
      <c r="K999" s="12" t="s">
        <v>2643</v>
      </c>
      <c r="L999" s="12" t="s">
        <v>2713</v>
      </c>
      <c r="M999" s="12" t="s">
        <v>2714</v>
      </c>
      <c r="N999" s="12" t="s">
        <v>2716</v>
      </c>
      <c r="O999" s="12" t="s">
        <v>2710</v>
      </c>
      <c r="P999" s="12" t="s">
        <v>1652</v>
      </c>
      <c r="Q999" s="12" t="s">
        <v>1666</v>
      </c>
      <c r="R999" s="12" t="s">
        <v>1671</v>
      </c>
      <c r="S999" s="12" t="s">
        <v>1731</v>
      </c>
      <c r="T999" s="12" t="s">
        <v>2644</v>
      </c>
    </row>
    <row r="1000" spans="1:20" x14ac:dyDescent="0.25">
      <c r="A1000" s="12" t="s">
        <v>2299</v>
      </c>
      <c r="B1000" s="12" t="s">
        <v>788</v>
      </c>
      <c r="C1000" s="12" t="s">
        <v>3046</v>
      </c>
      <c r="D1000" s="12" t="s">
        <v>8</v>
      </c>
      <c r="E1000" s="12" t="s">
        <v>11</v>
      </c>
      <c r="F1000" s="12" t="s">
        <v>140</v>
      </c>
      <c r="G1000" s="12" t="s">
        <v>399</v>
      </c>
      <c r="H1000" s="12" t="s">
        <v>669</v>
      </c>
      <c r="I1000" s="12" t="s">
        <v>2584</v>
      </c>
      <c r="J1000" s="12" t="s">
        <v>287</v>
      </c>
      <c r="K1000" s="12" t="s">
        <v>322</v>
      </c>
      <c r="L1000" s="12" t="s">
        <v>2707</v>
      </c>
      <c r="M1000" s="12" t="s">
        <v>2708</v>
      </c>
      <c r="N1000" s="12" t="s">
        <v>3047</v>
      </c>
      <c r="O1000" s="12" t="s">
        <v>3048</v>
      </c>
      <c r="P1000" s="12" t="s">
        <v>1652</v>
      </c>
      <c r="Q1000" s="12" t="s">
        <v>1663</v>
      </c>
      <c r="R1000" s="12" t="s">
        <v>1671</v>
      </c>
      <c r="S1000" s="12" t="s">
        <v>1728</v>
      </c>
      <c r="T1000" s="12" t="s">
        <v>3053</v>
      </c>
    </row>
    <row r="1001" spans="1:20" x14ac:dyDescent="0.25">
      <c r="A1001" s="12" t="s">
        <v>2299</v>
      </c>
      <c r="B1001" s="12" t="s">
        <v>770</v>
      </c>
      <c r="C1001" s="12" t="s">
        <v>3049</v>
      </c>
      <c r="D1001" s="12" t="s">
        <v>8</v>
      </c>
      <c r="E1001" s="12" t="s">
        <v>13</v>
      </c>
      <c r="F1001" s="12" t="s">
        <v>140</v>
      </c>
      <c r="G1001" s="12" t="s">
        <v>399</v>
      </c>
      <c r="H1001" s="12" t="s">
        <v>669</v>
      </c>
      <c r="I1001" s="12" t="s">
        <v>2448</v>
      </c>
      <c r="J1001" s="12" t="s">
        <v>267</v>
      </c>
      <c r="K1001" s="12" t="s">
        <v>2394</v>
      </c>
      <c r="L1001" s="12" t="s">
        <v>2703</v>
      </c>
      <c r="M1001" s="12" t="s">
        <v>2704</v>
      </c>
      <c r="N1001" s="12" t="s">
        <v>3047</v>
      </c>
      <c r="O1001" s="12" t="s">
        <v>3048</v>
      </c>
      <c r="P1001" s="12" t="s">
        <v>1652</v>
      </c>
      <c r="Q1001" s="12" t="s">
        <v>1666</v>
      </c>
      <c r="R1001" s="12" t="s">
        <v>1671</v>
      </c>
      <c r="S1001" s="12" t="s">
        <v>1727</v>
      </c>
      <c r="T1001" s="12" t="s">
        <v>3054</v>
      </c>
    </row>
    <row r="1002" spans="1:20" x14ac:dyDescent="0.25">
      <c r="A1002" s="12" t="s">
        <v>2299</v>
      </c>
      <c r="B1002" s="12" t="s">
        <v>722</v>
      </c>
      <c r="C1002" s="12" t="s">
        <v>3057</v>
      </c>
      <c r="D1002" s="12" t="s">
        <v>5</v>
      </c>
      <c r="E1002" s="12" t="s">
        <v>16</v>
      </c>
      <c r="F1002" s="12" t="s">
        <v>140</v>
      </c>
      <c r="G1002" s="12" t="s">
        <v>399</v>
      </c>
      <c r="H1002" s="12" t="s">
        <v>669</v>
      </c>
      <c r="I1002" s="12" t="s">
        <v>329</v>
      </c>
      <c r="J1002" s="12" t="s">
        <v>364</v>
      </c>
      <c r="K1002" s="12" t="s">
        <v>270</v>
      </c>
      <c r="L1002" s="12" t="s">
        <v>2703</v>
      </c>
      <c r="M1002" s="12" t="s">
        <v>2704</v>
      </c>
      <c r="N1002" s="12" t="s">
        <v>3050</v>
      </c>
      <c r="O1002" s="12" t="s">
        <v>3052</v>
      </c>
      <c r="P1002" s="12" t="s">
        <v>1652</v>
      </c>
      <c r="Q1002" s="12" t="s">
        <v>1669</v>
      </c>
      <c r="R1002" s="12" t="s">
        <v>1671</v>
      </c>
      <c r="S1002" s="12" t="s">
        <v>1727</v>
      </c>
      <c r="T1002" s="12" t="s">
        <v>3055</v>
      </c>
    </row>
    <row r="1003" spans="1:20" x14ac:dyDescent="0.25">
      <c r="A1003" s="12" t="s">
        <v>2299</v>
      </c>
      <c r="B1003" s="12" t="s">
        <v>664</v>
      </c>
      <c r="C1003" s="12" t="s">
        <v>3051</v>
      </c>
      <c r="D1003" s="12" t="s">
        <v>5</v>
      </c>
      <c r="E1003" s="12" t="s">
        <v>1676</v>
      </c>
      <c r="F1003" s="12" t="s">
        <v>140</v>
      </c>
      <c r="G1003" s="12" t="s">
        <v>399</v>
      </c>
      <c r="H1003" s="12" t="s">
        <v>669</v>
      </c>
      <c r="I1003" s="12" t="s">
        <v>1802</v>
      </c>
      <c r="J1003" s="12" t="s">
        <v>267</v>
      </c>
      <c r="K1003" s="12" t="s">
        <v>270</v>
      </c>
      <c r="L1003" s="12" t="s">
        <v>2703</v>
      </c>
      <c r="M1003" s="12" t="s">
        <v>2704</v>
      </c>
      <c r="N1003" s="12" t="s">
        <v>3050</v>
      </c>
      <c r="O1003" s="12" t="s">
        <v>3052</v>
      </c>
      <c r="P1003" s="12" t="s">
        <v>1652</v>
      </c>
      <c r="Q1003" s="12" t="s">
        <v>1691</v>
      </c>
      <c r="R1003" s="12" t="s">
        <v>1671</v>
      </c>
      <c r="S1003" s="12" t="s">
        <v>1727</v>
      </c>
      <c r="T1003" s="12" t="s">
        <v>3056</v>
      </c>
    </row>
    <row r="1004" spans="1:20" x14ac:dyDescent="0.25">
      <c r="A1004" s="12" t="s">
        <v>2299</v>
      </c>
      <c r="B1004" s="12" t="s">
        <v>656</v>
      </c>
      <c r="C1004" s="12" t="s">
        <v>3058</v>
      </c>
      <c r="D1004" s="12" t="s">
        <v>5</v>
      </c>
      <c r="E1004" s="12" t="s">
        <v>15</v>
      </c>
      <c r="F1004" s="12" t="s">
        <v>140</v>
      </c>
      <c r="G1004" s="12" t="s">
        <v>399</v>
      </c>
      <c r="H1004" s="12" t="s">
        <v>669</v>
      </c>
      <c r="I1004" s="12" t="s">
        <v>302</v>
      </c>
      <c r="J1004" s="12" t="s">
        <v>3059</v>
      </c>
      <c r="K1004" s="12" t="s">
        <v>2475</v>
      </c>
      <c r="L1004" s="12" t="s">
        <v>2690</v>
      </c>
      <c r="M1004" s="12" t="s">
        <v>2691</v>
      </c>
      <c r="N1004" s="12" t="s">
        <v>3060</v>
      </c>
      <c r="O1004" s="12" t="s">
        <v>3061</v>
      </c>
      <c r="P1004" s="12" t="s">
        <v>1652</v>
      </c>
      <c r="Q1004" s="12" t="s">
        <v>1661</v>
      </c>
      <c r="R1004" s="12" t="s">
        <v>1671</v>
      </c>
      <c r="S1004" s="12" t="s">
        <v>1725</v>
      </c>
      <c r="T1004" s="12" t="s">
        <v>3062</v>
      </c>
    </row>
    <row r="1005" spans="1:20" x14ac:dyDescent="0.25">
      <c r="A1005" s="12" t="s">
        <v>2299</v>
      </c>
      <c r="B1005" s="12" t="s">
        <v>855</v>
      </c>
      <c r="C1005" s="12" t="s">
        <v>3063</v>
      </c>
      <c r="D1005" s="12" t="s">
        <v>5</v>
      </c>
      <c r="E1005" s="12" t="s">
        <v>2288</v>
      </c>
      <c r="F1005" s="12" t="s">
        <v>140</v>
      </c>
      <c r="G1005" s="12" t="s">
        <v>399</v>
      </c>
      <c r="H1005" s="12" t="s">
        <v>669</v>
      </c>
      <c r="I1005" s="12" t="s">
        <v>1766</v>
      </c>
      <c r="J1005" s="12" t="s">
        <v>3064</v>
      </c>
      <c r="K1005" s="12" t="s">
        <v>382</v>
      </c>
      <c r="L1005" s="12" t="s">
        <v>2690</v>
      </c>
      <c r="M1005" s="12" t="s">
        <v>2691</v>
      </c>
      <c r="N1005" s="12" t="s">
        <v>3060</v>
      </c>
      <c r="O1005" s="12" t="s">
        <v>3061</v>
      </c>
      <c r="P1005" s="12" t="s">
        <v>1652</v>
      </c>
      <c r="Q1005" s="12" t="s">
        <v>2302</v>
      </c>
      <c r="R1005" s="12" t="s">
        <v>1671</v>
      </c>
      <c r="S1005" s="12" t="s">
        <v>1725</v>
      </c>
      <c r="T1005" s="12" t="s">
        <v>3065</v>
      </c>
    </row>
    <row r="1006" spans="1:20" x14ac:dyDescent="0.25">
      <c r="A1006" s="12" t="s">
        <v>2299</v>
      </c>
      <c r="B1006" s="12" t="s">
        <v>848</v>
      </c>
      <c r="C1006" s="12" t="s">
        <v>3066</v>
      </c>
      <c r="D1006" s="12" t="s">
        <v>5</v>
      </c>
      <c r="E1006" s="12" t="s">
        <v>10</v>
      </c>
      <c r="F1006" s="12" t="s">
        <v>140</v>
      </c>
      <c r="G1006" s="12" t="s">
        <v>399</v>
      </c>
      <c r="H1006" s="12" t="s">
        <v>669</v>
      </c>
      <c r="I1006" s="12" t="s">
        <v>318</v>
      </c>
      <c r="J1006" s="12" t="s">
        <v>1050</v>
      </c>
      <c r="K1006" s="12" t="s">
        <v>1621</v>
      </c>
      <c r="L1006" s="12" t="s">
        <v>2703</v>
      </c>
      <c r="M1006" s="12" t="s">
        <v>2704</v>
      </c>
      <c r="N1006" s="12" t="s">
        <v>3060</v>
      </c>
      <c r="O1006" s="12" t="s">
        <v>3061</v>
      </c>
      <c r="P1006" s="12" t="s">
        <v>1652</v>
      </c>
      <c r="Q1006" s="12" t="s">
        <v>1665</v>
      </c>
      <c r="R1006" s="12" t="s">
        <v>1671</v>
      </c>
      <c r="S1006" s="12" t="s">
        <v>1727</v>
      </c>
      <c r="T1006" s="12" t="s">
        <v>3067</v>
      </c>
    </row>
    <row r="1007" spans="1:20" x14ac:dyDescent="0.25">
      <c r="A1007" s="12" t="s">
        <v>2299</v>
      </c>
      <c r="B1007" s="12" t="s">
        <v>655</v>
      </c>
      <c r="C1007" s="12" t="s">
        <v>3068</v>
      </c>
      <c r="D1007" s="12" t="s">
        <v>5</v>
      </c>
      <c r="E1007" s="12" t="s">
        <v>11</v>
      </c>
      <c r="F1007" s="12" t="s">
        <v>140</v>
      </c>
      <c r="G1007" s="12" t="s">
        <v>399</v>
      </c>
      <c r="H1007" s="12" t="s">
        <v>669</v>
      </c>
      <c r="I1007" s="12" t="s">
        <v>342</v>
      </c>
      <c r="J1007" s="12" t="s">
        <v>1012</v>
      </c>
      <c r="K1007" s="12" t="s">
        <v>353</v>
      </c>
      <c r="L1007" s="12" t="s">
        <v>2703</v>
      </c>
      <c r="M1007" s="12" t="s">
        <v>2704</v>
      </c>
      <c r="N1007" s="12" t="s">
        <v>3060</v>
      </c>
      <c r="O1007" s="12" t="s">
        <v>3061</v>
      </c>
      <c r="P1007" s="12" t="s">
        <v>1652</v>
      </c>
      <c r="Q1007" s="12" t="s">
        <v>1663</v>
      </c>
      <c r="R1007" s="12" t="s">
        <v>1671</v>
      </c>
      <c r="S1007" s="12" t="s">
        <v>1727</v>
      </c>
      <c r="T1007" s="12" t="s">
        <v>3069</v>
      </c>
    </row>
    <row r="1008" spans="1:20" x14ac:dyDescent="0.25">
      <c r="A1008" s="12" t="s">
        <v>2299</v>
      </c>
      <c r="B1008" s="12" t="s">
        <v>733</v>
      </c>
      <c r="C1008" s="12" t="s">
        <v>3070</v>
      </c>
      <c r="D1008" s="12" t="s">
        <v>5</v>
      </c>
      <c r="E1008" s="12" t="s">
        <v>1676</v>
      </c>
      <c r="F1008" s="12" t="s">
        <v>140</v>
      </c>
      <c r="G1008" s="12" t="s">
        <v>399</v>
      </c>
      <c r="H1008" s="12" t="s">
        <v>669</v>
      </c>
      <c r="I1008" s="12" t="s">
        <v>1585</v>
      </c>
      <c r="J1008" s="12" t="s">
        <v>1017</v>
      </c>
      <c r="K1008" s="12" t="s">
        <v>353</v>
      </c>
      <c r="L1008" s="12" t="s">
        <v>2703</v>
      </c>
      <c r="M1008" s="12" t="s">
        <v>2704</v>
      </c>
      <c r="N1008" s="12" t="s">
        <v>3060</v>
      </c>
      <c r="O1008" s="12" t="s">
        <v>3061</v>
      </c>
      <c r="P1008" s="12" t="s">
        <v>1652</v>
      </c>
      <c r="Q1008" s="12" t="s">
        <v>1691</v>
      </c>
      <c r="R1008" s="12" t="s">
        <v>1671</v>
      </c>
      <c r="S1008" s="12" t="s">
        <v>1727</v>
      </c>
      <c r="T1008" s="12" t="s">
        <v>3071</v>
      </c>
    </row>
    <row r="1009" spans="1:20" x14ac:dyDescent="0.25">
      <c r="A1009" s="12" t="s">
        <v>2299</v>
      </c>
      <c r="B1009" s="12" t="s">
        <v>760</v>
      </c>
      <c r="C1009" s="12" t="s">
        <v>3072</v>
      </c>
      <c r="D1009" s="12" t="s">
        <v>5</v>
      </c>
      <c r="E1009" s="12" t="s">
        <v>13</v>
      </c>
      <c r="F1009" s="12" t="s">
        <v>140</v>
      </c>
      <c r="G1009" s="12" t="s">
        <v>399</v>
      </c>
      <c r="H1009" s="12" t="s">
        <v>669</v>
      </c>
      <c r="I1009" s="12" t="s">
        <v>342</v>
      </c>
      <c r="J1009" s="12" t="s">
        <v>3073</v>
      </c>
      <c r="K1009" s="12" t="s">
        <v>1019</v>
      </c>
      <c r="L1009" s="12" t="s">
        <v>2703</v>
      </c>
      <c r="M1009" s="12" t="s">
        <v>2704</v>
      </c>
      <c r="N1009" s="12" t="s">
        <v>3060</v>
      </c>
      <c r="O1009" s="12" t="s">
        <v>3061</v>
      </c>
      <c r="P1009" s="12" t="s">
        <v>1652</v>
      </c>
      <c r="Q1009" s="12" t="s">
        <v>1666</v>
      </c>
      <c r="R1009" s="12" t="s">
        <v>1671</v>
      </c>
      <c r="S1009" s="12" t="s">
        <v>1727</v>
      </c>
      <c r="T1009" s="12" t="s">
        <v>3074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T1208"/>
  <sheetViews>
    <sheetView tabSelected="1" topLeftCell="A963" zoomScale="55" zoomScaleNormal="55" workbookViewId="0">
      <selection activeCell="AH936" sqref="AH936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140625" customWidth="1"/>
    <col min="15" max="15" width="22.42578125" bestFit="1" customWidth="1"/>
    <col min="16" max="16" width="20.7109375" bestFit="1" customWidth="1"/>
    <col min="17" max="17" width="20.7109375" customWidth="1"/>
    <col min="18" max="18" width="27.140625" bestFit="1" customWidth="1"/>
    <col min="19" max="19" width="22.42578125" customWidth="1"/>
    <col min="20" max="20" width="14.7109375" bestFit="1" customWidth="1"/>
    <col min="21" max="21" width="12" bestFit="1" customWidth="1"/>
    <col min="22" max="22" width="13" customWidth="1"/>
    <col min="23" max="24" width="11.7109375" customWidth="1"/>
    <col min="25" max="25" width="12.28515625" customWidth="1"/>
    <col min="26" max="27" width="12" bestFit="1" customWidth="1"/>
    <col min="28" max="28" width="15.140625" customWidth="1"/>
    <col min="29" max="29" width="15.140625" bestFit="1" customWidth="1"/>
    <col min="30" max="30" width="12.85546875" bestFit="1" customWidth="1"/>
    <col min="31" max="31" width="14.7109375" bestFit="1" customWidth="1"/>
    <col min="32" max="32" width="14.42578125" bestFit="1" customWidth="1"/>
    <col min="33" max="33" width="13.140625" customWidth="1"/>
    <col min="34" max="34" width="14" bestFit="1" customWidth="1"/>
    <col min="35" max="35" width="15.140625" customWidth="1"/>
    <col min="36" max="36" width="12.28515625" bestFit="1" customWidth="1"/>
    <col min="37" max="37" width="12" bestFit="1" customWidth="1"/>
    <col min="38" max="38" width="10.85546875" bestFit="1" customWidth="1"/>
    <col min="39" max="39" width="12" bestFit="1" customWidth="1"/>
    <col min="40" max="40" width="12.85546875" bestFit="1" customWidth="1"/>
    <col min="41" max="41" width="13.28515625" bestFit="1" customWidth="1"/>
    <col min="42" max="42" width="17.85546875" bestFit="1" customWidth="1"/>
    <col min="43" max="43" width="14.42578125" bestFit="1" customWidth="1"/>
    <col min="44" max="44" width="17.28515625" bestFit="1" customWidth="1"/>
    <col min="45" max="45" width="17.140625" bestFit="1" customWidth="1"/>
    <col min="46" max="46" width="24.5703125" bestFit="1" customWidth="1"/>
  </cols>
  <sheetData>
    <row r="1" spans="1:46" x14ac:dyDescent="0.25">
      <c r="A1" s="4" t="s">
        <v>1469</v>
      </c>
      <c r="B1" s="4" t="s">
        <v>3</v>
      </c>
      <c r="C1" s="4" t="s">
        <v>870</v>
      </c>
      <c r="D1" s="4" t="s">
        <v>865</v>
      </c>
      <c r="E1" s="4" t="s">
        <v>1660</v>
      </c>
      <c r="F1" s="4" t="s">
        <v>866</v>
      </c>
      <c r="G1" s="4" t="s">
        <v>1670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1821</v>
      </c>
      <c r="O1" s="4" t="s">
        <v>874</v>
      </c>
      <c r="P1" s="4" t="s">
        <v>878</v>
      </c>
      <c r="Q1" s="4" t="s">
        <v>1746</v>
      </c>
      <c r="R1" s="4" t="s">
        <v>875</v>
      </c>
      <c r="S1" s="4" t="s">
        <v>876</v>
      </c>
      <c r="T1" s="9" t="s">
        <v>1321</v>
      </c>
      <c r="U1" s="9" t="s">
        <v>1322</v>
      </c>
      <c r="V1" s="9" t="s">
        <v>1323</v>
      </c>
      <c r="W1" s="9" t="s">
        <v>1324</v>
      </c>
      <c r="X1" s="9" t="s">
        <v>1325</v>
      </c>
      <c r="Y1" s="9" t="s">
        <v>1326</v>
      </c>
      <c r="Z1" s="9" t="s">
        <v>1327</v>
      </c>
      <c r="AA1" s="9" t="s">
        <v>1328</v>
      </c>
      <c r="AB1" s="9" t="s">
        <v>1329</v>
      </c>
      <c r="AC1" s="9" t="s">
        <v>1330</v>
      </c>
      <c r="AD1" s="9" t="s">
        <v>1331</v>
      </c>
      <c r="AE1" s="9" t="s">
        <v>1332</v>
      </c>
      <c r="AF1" s="9" t="s">
        <v>1333</v>
      </c>
      <c r="AG1" s="9"/>
      <c r="AH1" s="20" t="s">
        <v>1704</v>
      </c>
      <c r="AI1" s="9" t="s">
        <v>1705</v>
      </c>
      <c r="AJ1" s="9" t="s">
        <v>1706</v>
      </c>
      <c r="AK1" s="9" t="s">
        <v>1707</v>
      </c>
      <c r="AL1" s="9" t="s">
        <v>1708</v>
      </c>
      <c r="AM1" s="9" t="s">
        <v>1709</v>
      </c>
      <c r="AN1" s="9" t="s">
        <v>1710</v>
      </c>
      <c r="AO1" s="9" t="s">
        <v>1711</v>
      </c>
      <c r="AP1" s="9" t="s">
        <v>1712</v>
      </c>
      <c r="AQ1" s="9" t="s">
        <v>1713</v>
      </c>
      <c r="AR1" s="9" t="s">
        <v>1714</v>
      </c>
      <c r="AS1" s="9" t="s">
        <v>1715</v>
      </c>
      <c r="AT1" s="9" t="s">
        <v>1479</v>
      </c>
    </row>
    <row r="2" spans="1:46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6">
        <f>IF(Overall!T4&lt;&gt;"",VALUE(Overall!T4),"")</f>
        <v>0</v>
      </c>
      <c r="O2" s="7">
        <f>IF(Overall!L4&lt;&gt;"", DATEVALUE(Overall!L4), "")</f>
        <v>44317</v>
      </c>
      <c r="P2" s="7">
        <f>IF(Overall!M4&lt;&gt;"", DATEVALUE(Overall!M4), "")</f>
        <v>44561</v>
      </c>
      <c r="Q2" s="7" t="str">
        <f>IF(Overall!S4&lt;&gt;"",_xlfn.VALUETOTEXT(Overall!S4),"")</f>
        <v>May-Dec</v>
      </c>
      <c r="R2" s="7">
        <f>IF(Overall!O4&lt;&gt;"", DATEVALUE(Overall!O4), "")</f>
        <v>44301</v>
      </c>
      <c r="S2" s="7">
        <f>IF(Overall!O4&lt;&gt;"", DATEVALUE(Overall!O4), "")</f>
        <v>44301</v>
      </c>
      <c r="T2" s="5">
        <f>IF(AND(O2&lt;&gt;"", P2&lt;&gt;""), DATEDIF(O2, P2, "M") + 1, "")</f>
        <v>8</v>
      </c>
      <c r="U2" s="10" t="str">
        <f>IF(Overall!$A4&lt;&gt;"",IF(AND(MONTH($O2) &lt;= 1, MONTH($P2) &gt;= 1), IF($T2 &lt;&gt; "", $H2/$T2, ""), ""),"")</f>
        <v/>
      </c>
      <c r="V2" s="10" t="str">
        <f>IF(Overall!$A4&lt;&gt;"",IF(AND(MONTH($O2) &lt;= 2, MONTH($P2) &gt;= 2), IF($T2 &lt;&gt; "", $H2/$T2, ""), ""),"")</f>
        <v/>
      </c>
      <c r="W2" s="10" t="str">
        <f>IF(Overall!$A4&lt;&gt;"",IF(AND(MONTH($O2) &lt;= 3, MONTH($P2) &gt;= 3), IF($T2 &lt;&gt; "", $H2/$T2, ""), ""),"")</f>
        <v/>
      </c>
      <c r="X2" s="10" t="str">
        <f>IF(Overall!$A4&lt;&gt;"",IF(AND(MONTH($O2) &lt;= 4, MONTH($P2) &gt;= 4), IF($T2 &lt;&gt; "", $H2/$T2, ""), ""),"")</f>
        <v/>
      </c>
      <c r="Y2" s="10">
        <f>IF(Overall!$A4&lt;&gt;"",IF(AND(MONTH($O2) &lt;= 5, MONTH($P2) &gt;= 5), IF($T2 &lt;&gt; "", $H2/$T2, ""), ""),"")</f>
        <v>100000</v>
      </c>
      <c r="Z2" s="10">
        <f>IF(Overall!$A4&lt;&gt;"",IF(AND(MONTH($O2) &lt;= 6, MONTH($P2) &gt;= 6), IF($T2 &lt;&gt; "", $H2/$T2, ""), ""),"")</f>
        <v>100000</v>
      </c>
      <c r="AA2" s="10">
        <f>IF(Overall!$A4&lt;&gt;"",IF(AND(MONTH($O2) &lt;= 7, MONTH($P2) &gt;= 7 ), IF($T2 &lt;&gt; "", $H2/$T2, ""), ""),"")</f>
        <v>100000</v>
      </c>
      <c r="AB2" s="10">
        <f>IF(Overall!$A4&lt;&gt;"",IF(AND(MONTH($O2) &lt;= 8, MONTH($P2) &gt;= 8), IF($T2 &lt;&gt; "", $H2/$T2, ""), ""),"")</f>
        <v>100000</v>
      </c>
      <c r="AC2" s="10">
        <f>IF(Overall!$A4&lt;&gt;"",IF(AND(MONTH($O2) &lt;= 9, MONTH($P2) &gt;= 9), IF($T2 &lt;&gt; "", $H2/$T2, ""), ""),"")</f>
        <v>100000</v>
      </c>
      <c r="AD2" s="10">
        <f>IF(Overall!$A4&lt;&gt;"",IF(AND(MONTH($O2) &lt;= 10, MONTH($P2) &gt;= 10), IF($T2 &lt;&gt; "", $H2/$T2, ""), ""),"")</f>
        <v>100000</v>
      </c>
      <c r="AE2" s="10">
        <f>IF(Overall!$A4&lt;&gt;"",IF(AND(MONTH($O2) &lt;= 11, MONTH($P2) &gt;= 11), IF($T2 &lt;&gt; "", $H2/$T2, ""), ""),"")</f>
        <v>100000</v>
      </c>
      <c r="AF2" s="10">
        <f>IF(Overall!$A4&lt;&gt;"",IF(AND(MONTH($O2) &lt;= 12, MONTH($P2) &gt;= 12), IF($T2 &lt;&gt; "", $H2/$T2, ""), ""),"")</f>
        <v>100000</v>
      </c>
      <c r="AG2" s="5"/>
      <c r="AH2" s="10" t="str">
        <f ca="1">IFERROR(IF(AND(NOW()&lt;= EOMONTH(DATE(YEAR($P2),1, 1), 0), Overall!$A4&lt;&gt;"", MONTH($O2) &lt;= 1, MONTH($P2) &gt;= 1), IF($T2 &lt;&gt; "", $H2/$T2, ""), ""), "")</f>
        <v/>
      </c>
      <c r="AI2" s="10" t="str">
        <f ca="1">IFERROR(IF(AND(NOW()&lt;= EOMONTH(DATE(YEAR($P2),2, 1), 0), Overall!$A4&lt;&gt;"", MONTH($O2) &lt;= 2, MONTH($P2) &gt;= 2), IF($T2 &lt;&gt; "", $H2/$T2, ""), ""), "")</f>
        <v/>
      </c>
      <c r="AJ2" s="10" t="str">
        <f ca="1">IFERROR(IF(AND(NOW()&lt;= EOMONTH(DATE(YEAR($P2),3, 1), 0), Overall!$A4&lt;&gt;"", MONTH($O2) &lt;= 3, MONTH($P2) &gt;= 3), IF($T2 &lt;&gt; "", $H2/$T2, ""), ""), "")</f>
        <v/>
      </c>
      <c r="AK2" s="10" t="str">
        <f ca="1">IFERROR(IF(AND(NOW()&lt;= EOMONTH(DATE(YEAR($P2),4, 1), 0), Overall!$A4&lt;&gt;"", MONTH($O2) &lt;= 4, MONTH($P2) &gt;= 4), IF($T2 &lt;&gt; "", $H2/$T2, ""), ""), "")</f>
        <v/>
      </c>
      <c r="AL2" s="10" t="str">
        <f ca="1">IFERROR(IF(AND(NOW()&lt;= EOMONTH(DATE(YEAR($P2),5, 1), 0), Overall!$A4&lt;&gt;"", MONTH($O2) &lt;= 5, MONTH($P2) &gt;= 5), IF($T2 &lt;&gt; "", $H2/$T2, ""), ""), "")</f>
        <v/>
      </c>
      <c r="AM2" s="10" t="str">
        <f ca="1">IFERROR(IF(AND(NOW()&lt;= EOMONTH(DATE(YEAR($P2),6, 1), 0), Overall!$A4&lt;&gt;"", MONTH($O2) &lt;= 6, MONTH($P2) &gt;= 6), IF($T2 &lt;&gt; "", $H2/$T2, ""), ""), "")</f>
        <v/>
      </c>
      <c r="AN2" s="10" t="str">
        <f ca="1">IFERROR(IF(AND(NOW()&lt;= EOMONTH(DATE(YEAR($P2),7, 1), 0), Overall!$A4&lt;&gt;"", MONTH($O2) &lt;= 7, MONTH($P2) &gt;= 7), IF($T2 &lt;&gt; "", $H2/$T2, ""), ""), "")</f>
        <v/>
      </c>
      <c r="AO2" s="10" t="str">
        <f ca="1">IFERROR(IF(AND(NOW()&lt;= EOMONTH(DATE(YEAR($P2),8, 1), 0), Overall!$A4&lt;&gt;"", MONTH($O2) &lt;= 8, MONTH($P2) &gt;= 8), IF($T2 &lt;&gt; "", $H2/$T2, ""), ""), "")</f>
        <v/>
      </c>
      <c r="AP2" s="10" t="str">
        <f ca="1">IFERROR(IF(AND(NOW()&lt;= EOMONTH(DATE(YEAR($P2),9, 1), 0), Overall!$A4&lt;&gt;"", MONTH($O2) &lt;= 9, MONTH($P2) &gt;= 9), IF($T2 &lt;&gt; "", $H2/$T2, ""), ""), "")</f>
        <v/>
      </c>
      <c r="AQ2" s="10" t="str">
        <f ca="1">IFERROR(IF(AND(NOW()&lt;= EOMONTH(DATE(YEAR($P2),10, 1), 0), Overall!$A4&lt;&gt;"", MONTH($O2) &lt;= 10, MONTH($P2) &gt;= 10), IF($T2 &lt;&gt; "", $H2/$T2, ""), ""), "")</f>
        <v/>
      </c>
      <c r="AR2" s="10" t="str">
        <f ca="1">IFERROR(IF(AND(NOW()&lt;= EOMONTH(DATE(YEAR($P2),11, 1), 0), Overall!$A4&lt;&gt;"", MONTH($O2) &lt;=11, MONTH($P2) &gt;= 11), IF($T2 &lt;&gt; "", $H2/$T2, ""), ""), "")</f>
        <v/>
      </c>
      <c r="AS2" s="10" t="str">
        <f ca="1">IFERROR(IF(AND(NOW()&lt;= EOMONTH(DATE(YEAR($P2),12, 1), 0), Overall!$A4&lt;&gt;"", MONTH($O2) &lt;= 12, MONTH($P2) &gt;= 12), IF($T2 &lt;&gt; "", $H2/$T2, ""), ""), "")</f>
        <v/>
      </c>
      <c r="AT2" s="16">
        <f ca="1">SUM(AH2:AS2)</f>
        <v>0</v>
      </c>
    </row>
    <row r="3" spans="1:46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6">
        <f>IF(Overall!T5&lt;&gt;"",VALUE(Overall!T5),"")</f>
        <v>0</v>
      </c>
      <c r="O3" s="7">
        <f>IF(Overall!L5&lt;&gt;"", DATEVALUE(Overall!L5), "")</f>
        <v>44317</v>
      </c>
      <c r="P3" s="7">
        <f>IF(Overall!M5&lt;&gt;"", DATEVALUE(Overall!M5), "")</f>
        <v>44561</v>
      </c>
      <c r="Q3" s="7" t="str">
        <f>IF(Overall!S5&lt;&gt;"",_xlfn.VALUETOTEXT(Overall!S5),"")</f>
        <v>May-Dec</v>
      </c>
      <c r="R3" s="7">
        <f>IF(Overall!O5&lt;&gt;"", DATEVALUE(Overall!O5), "")</f>
        <v>44301</v>
      </c>
      <c r="S3" s="7">
        <f>IF(Overall!O5&lt;&gt;"", DATEVALUE(Overall!O5), "")</f>
        <v>44301</v>
      </c>
      <c r="T3" s="5">
        <f t="shared" ref="T3:T65" si="0">IF(AND(O3&lt;&gt;"", P3&lt;&gt;""), DATEDIF(O3, P3, "M") + 1, "")</f>
        <v>8</v>
      </c>
      <c r="U3" s="10" t="str">
        <f>IF(Overall!$A5&lt;&gt;"",IF(AND(MONTH($O3) &lt;= 1, MONTH($P3) &gt;= 1), IF($T3 &lt;&gt; "", $H3/$T3, ""), ""),"")</f>
        <v/>
      </c>
      <c r="V3" s="10" t="str">
        <f>IF(Overall!$A5&lt;&gt;"",IF(AND(MONTH($O3) &lt;= 2, MONTH($P3) &gt;= 2), IF($T3 &lt;&gt; "", $H3/$T3, ""), ""),"")</f>
        <v/>
      </c>
      <c r="W3" s="10" t="str">
        <f>IF(Overall!$A5&lt;&gt;"",IF(AND(MONTH($O3) &lt;= 3, MONTH($P3) &gt;= 3), IF($T3 &lt;&gt; "", $H3/$T3, ""), ""),"")</f>
        <v/>
      </c>
      <c r="X3" s="10" t="str">
        <f>IF(Overall!$A5&lt;&gt;"",IF(AND(MONTH($O3) &lt;= 4, MONTH($P3) &gt;= 4), IF($T3 &lt;&gt; "", $H3/$T3, ""), ""),"")</f>
        <v/>
      </c>
      <c r="Y3" s="10">
        <f>IF(Overall!$A5&lt;&gt;"",IF(AND(MONTH($O3) &lt;= 5, MONTH($P3) &gt;= 5), IF($T3 &lt;&gt; "", $H3/$T3, ""), ""),"")</f>
        <v>100000</v>
      </c>
      <c r="Z3" s="10">
        <f>IF(Overall!$A5&lt;&gt;"",IF(AND(MONTH($O3) &lt;= 6, MONTH($P3) &gt;= 6), IF($T3 &lt;&gt; "", $H3/$T3, ""), ""),"")</f>
        <v>100000</v>
      </c>
      <c r="AA3" s="10">
        <f>IF(Overall!$A5&lt;&gt;"",IF(AND(MONTH($O3) &lt;= 7, MONTH($P3) &gt;= 7 ), IF($T3 &lt;&gt; "", $H3/$T3, ""), ""),"")</f>
        <v>100000</v>
      </c>
      <c r="AB3" s="10">
        <f>IF(Overall!$A5&lt;&gt;"",IF(AND(MONTH($O3) &lt;= 8, MONTH($P3) &gt;= 8), IF($T3 &lt;&gt; "", $H3/$T3, ""), ""),"")</f>
        <v>100000</v>
      </c>
      <c r="AC3" s="10">
        <f>IF(Overall!$A5&lt;&gt;"",IF(AND(MONTH($O3) &lt;= 9, MONTH($P3) &gt;= 9), IF($T3 &lt;&gt; "", $H3/$T3, ""), ""),"")</f>
        <v>100000</v>
      </c>
      <c r="AD3" s="10">
        <f>IF(Overall!$A5&lt;&gt;"",IF(AND(MONTH($O3) &lt;= 10, MONTH($P3) &gt;= 10), IF($T3 &lt;&gt; "", $H3/$T3, ""), ""),"")</f>
        <v>100000</v>
      </c>
      <c r="AE3" s="10">
        <f>IF(Overall!$A5&lt;&gt;"",IF(AND(MONTH($O3) &lt;= 11, MONTH($P3) &gt;= 11), IF($T3 &lt;&gt; "", $H3/$T3, ""), ""),"")</f>
        <v>100000</v>
      </c>
      <c r="AF3" s="10">
        <f>IF(Overall!$A5&lt;&gt;"",IF(AND(MONTH($O3) &lt;= 12, MONTH($P3) &gt;= 12), IF($T3 &lt;&gt; "", $H3/$T3, ""), ""),"")</f>
        <v>100000</v>
      </c>
      <c r="AH3" s="10" t="str">
        <f ca="1">IFERROR(IF(AND(NOW()&lt;= EOMONTH(DATE(YEAR($P3),1, 1), 0), Overall!$A5&lt;&gt;"", MONTH($O3) &lt;= 1, MONTH($P3) &gt;= 1), IF($T3 &lt;&gt; "", $H3/$T3, ""), ""), "")</f>
        <v/>
      </c>
      <c r="AI3" s="10" t="str">
        <f ca="1">IFERROR(IF(AND(NOW()&lt;= EOMONTH(DATE(YEAR($P3),2, 1), 0), Overall!$A5&lt;&gt;"", MONTH($O3) &lt;= 2, MONTH($P3) &gt;= 2), IF($T3 &lt;&gt; "", $H3/$T3, ""), ""), "")</f>
        <v/>
      </c>
      <c r="AJ3" s="10" t="str">
        <f ca="1">IFERROR(IF(AND(NOW()&lt;= EOMONTH(DATE(YEAR($P3),3, 1), 0), Overall!$A5&lt;&gt;"", MONTH($O3) &lt;= 3, MONTH($P3) &gt;= 3), IF($T3 &lt;&gt; "", $H3/$T3, ""), ""), "")</f>
        <v/>
      </c>
      <c r="AK3" s="10" t="str">
        <f ca="1">IFERROR(IF(AND(NOW()&lt;= EOMONTH(DATE(YEAR($P3),4, 1), 0), Overall!$A5&lt;&gt;"", MONTH($O3) &lt;= 4, MONTH($P3) &gt;= 4), IF($T3 &lt;&gt; "", $H3/$T3, ""), ""), "")</f>
        <v/>
      </c>
      <c r="AL3" s="10" t="str">
        <f ca="1">IFERROR(IF(AND(NOW()&lt;= EOMONTH(DATE(YEAR($P3),5, 1), 0), Overall!$A5&lt;&gt;"", MONTH($O3) &lt;= 5, MONTH($P3) &gt;= 5), IF($T3 &lt;&gt; "", $H3/$T3, ""), ""), "")</f>
        <v/>
      </c>
      <c r="AM3" s="10" t="str">
        <f ca="1">IFERROR(IF(AND(NOW()&lt;= EOMONTH(DATE(YEAR($P3),6, 1), 0), Overall!$A5&lt;&gt;"", MONTH($O3) &lt;= 6, MONTH($P3) &gt;= 6), IF($T3 &lt;&gt; "", $H3/$T3, ""), ""), "")</f>
        <v/>
      </c>
      <c r="AN3" s="10" t="str">
        <f ca="1">IFERROR(IF(AND(NOW()&lt;= EOMONTH(DATE(YEAR($P3),7, 1), 0), Overall!$A5&lt;&gt;"", MONTH($O3) &lt;= 7, MONTH($P3) &gt;= 7), IF($T3 &lt;&gt; "", $H3/$T3, ""), ""), "")</f>
        <v/>
      </c>
      <c r="AO3" s="10" t="str">
        <f ca="1">IFERROR(IF(AND(NOW()&lt;= EOMONTH(DATE(YEAR($P3),8, 1), 0), Overall!$A5&lt;&gt;"", MONTH($O3) &lt;= 8, MONTH($P3) &gt;= 8), IF($T3 &lt;&gt; "", $H3/$T3, ""), ""), "")</f>
        <v/>
      </c>
      <c r="AP3" s="10" t="str">
        <f ca="1">IFERROR(IF(AND(NOW()&lt;= EOMONTH(DATE(YEAR($P3),9, 1), 0), Overall!$A5&lt;&gt;"", MONTH($O3) &lt;= 9, MONTH($P3) &gt;= 9), IF($T3 &lt;&gt; "", $H3/$T3, ""), ""), "")</f>
        <v/>
      </c>
      <c r="AQ3" s="10" t="str">
        <f ca="1">IFERROR(IF(AND(NOW()&lt;= EOMONTH(DATE(YEAR($P3),10, 1), 0), Overall!$A5&lt;&gt;"", MONTH($O3) &lt;= 10, MONTH($P3) &gt;= 10), IF($T3 &lt;&gt; "", $H3/$T3, ""), ""), "")</f>
        <v/>
      </c>
      <c r="AR3" s="10" t="str">
        <f ca="1">IFERROR(IF(AND(NOW()&lt;= EOMONTH(DATE(YEAR($P3),11, 1), 0), Overall!$A5&lt;&gt;"", MONTH($O3) &lt;=11, MONTH($P3) &gt;= 11), IF($T3 &lt;&gt; "", $H3/$T3, ""), ""), "")</f>
        <v/>
      </c>
      <c r="AS3" s="10" t="str">
        <f ca="1">IFERROR(IF(AND(NOW()&lt;= EOMONTH(DATE(YEAR($P3),12, 1), 0), Overall!$A5&lt;&gt;"", MONTH($O3) &lt;= 12, MONTH($P3) &gt;= 12), IF($T3 &lt;&gt; "", $H3/$T3, ""), ""), "")</f>
        <v/>
      </c>
      <c r="AT3" s="16">
        <f t="shared" ref="AT3:AT66" ca="1" si="1">SUM(AH3:AS3)</f>
        <v>0</v>
      </c>
    </row>
    <row r="4" spans="1:46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6">
        <f>IF(Overall!T6&lt;&gt;"",VALUE(Overall!T6),"")</f>
        <v>0</v>
      </c>
      <c r="O4" s="7">
        <f>IF(Overall!L6&lt;&gt;"", DATEVALUE(Overall!L6), "")</f>
        <v>44317</v>
      </c>
      <c r="P4" s="7">
        <f>IF(Overall!M6&lt;&gt;"", DATEVALUE(Overall!M6), "")</f>
        <v>44561</v>
      </c>
      <c r="Q4" s="7" t="str">
        <f>IF(Overall!S6&lt;&gt;"",_xlfn.VALUETOTEXT(Overall!S6),"")</f>
        <v>May-Dec</v>
      </c>
      <c r="R4" s="7">
        <f>IF(Overall!O6&lt;&gt;"", DATEVALUE(Overall!O6), "")</f>
        <v>44301</v>
      </c>
      <c r="S4" s="7">
        <f>IF(Overall!O6&lt;&gt;"", DATEVALUE(Overall!O6), "")</f>
        <v>44301</v>
      </c>
      <c r="T4" s="5">
        <f t="shared" si="0"/>
        <v>8</v>
      </c>
      <c r="U4" s="10" t="str">
        <f>IF(Overall!$A6&lt;&gt;"",IF(AND(MONTH($O4) &lt;= 1, MONTH($P4) &gt;= 1), IF($T4 &lt;&gt; "", $H4/$T4, ""), ""),"")</f>
        <v/>
      </c>
      <c r="V4" s="10" t="str">
        <f>IF(Overall!$A6&lt;&gt;"",IF(AND(MONTH($O4) &lt;= 2, MONTH($P4) &gt;= 2), IF($T4 &lt;&gt; "", $H4/$T4, ""), ""),"")</f>
        <v/>
      </c>
      <c r="W4" s="10" t="str">
        <f>IF(Overall!$A6&lt;&gt;"",IF(AND(MONTH($O4) &lt;= 3, MONTH($P4) &gt;= 3), IF($T4 &lt;&gt; "", $H4/$T4, ""), ""),"")</f>
        <v/>
      </c>
      <c r="X4" s="10" t="str">
        <f>IF(Overall!$A6&lt;&gt;"",IF(AND(MONTH($O4) &lt;= 4, MONTH($P4) &gt;= 4), IF($T4 &lt;&gt; "", $H4/$T4, ""), ""),"")</f>
        <v/>
      </c>
      <c r="Y4" s="10">
        <f>IF(Overall!$A6&lt;&gt;"",IF(AND(MONTH($O4) &lt;= 5, MONTH($P4) &gt;= 5), IF($T4 &lt;&gt; "", $H4/$T4, ""), ""),"")</f>
        <v>100000</v>
      </c>
      <c r="Z4" s="10">
        <f>IF(Overall!$A6&lt;&gt;"",IF(AND(MONTH($O4) &lt;= 6, MONTH($P4) &gt;= 6), IF($T4 &lt;&gt; "", $H4/$T4, ""), ""),"")</f>
        <v>100000</v>
      </c>
      <c r="AA4" s="10">
        <f>IF(Overall!$A6&lt;&gt;"",IF(AND(MONTH($O4) &lt;= 7, MONTH($P4) &gt;= 7 ), IF($T4 &lt;&gt; "", $H4/$T4, ""), ""),"")</f>
        <v>100000</v>
      </c>
      <c r="AB4" s="10">
        <f>IF(Overall!$A6&lt;&gt;"",IF(AND(MONTH($O4) &lt;= 8, MONTH($P4) &gt;= 8), IF($T4 &lt;&gt; "", $H4/$T4, ""), ""),"")</f>
        <v>100000</v>
      </c>
      <c r="AC4" s="10">
        <f>IF(Overall!$A6&lt;&gt;"",IF(AND(MONTH($O4) &lt;= 9, MONTH($P4) &gt;= 9), IF($T4 &lt;&gt; "", $H4/$T4, ""), ""),"")</f>
        <v>100000</v>
      </c>
      <c r="AD4" s="10">
        <f>IF(Overall!$A6&lt;&gt;"",IF(AND(MONTH($O4) &lt;= 10, MONTH($P4) &gt;= 10), IF($T4 &lt;&gt; "", $H4/$T4, ""), ""),"")</f>
        <v>100000</v>
      </c>
      <c r="AE4" s="10">
        <f>IF(Overall!$A6&lt;&gt;"",IF(AND(MONTH($O4) &lt;= 11, MONTH($P4) &gt;= 11), IF($T4 &lt;&gt; "", $H4/$T4, ""), ""),"")</f>
        <v>100000</v>
      </c>
      <c r="AF4" s="10">
        <f>IF(Overall!$A6&lt;&gt;"",IF(AND(MONTH($O4) &lt;= 12, MONTH($P4) &gt;= 12), IF($T4 &lt;&gt; "", $H4/$T4, ""), ""),"")</f>
        <v>100000</v>
      </c>
      <c r="AH4" s="10" t="str">
        <f ca="1">IFERROR(IF(AND(NOW()&lt;= EOMONTH(DATE(YEAR($P4),1, 1), 0), Overall!$A6&lt;&gt;"", MONTH($O4) &lt;= 1, MONTH($P4) &gt;= 1), IF($T4 &lt;&gt; "", $H4/$T4, ""), ""), "")</f>
        <v/>
      </c>
      <c r="AI4" s="10" t="str">
        <f ca="1">IFERROR(IF(AND(NOW()&lt;= EOMONTH(DATE(YEAR($P4),2, 1), 0), Overall!$A6&lt;&gt;"", MONTH($O4) &lt;= 2, MONTH($P4) &gt;= 2), IF($T4 &lt;&gt; "", $H4/$T4, ""), ""), "")</f>
        <v/>
      </c>
      <c r="AJ4" s="10" t="str">
        <f ca="1">IFERROR(IF(AND(NOW()&lt;= EOMONTH(DATE(YEAR($P4),3, 1), 0), Overall!$A6&lt;&gt;"", MONTH($O4) &lt;= 3, MONTH($P4) &gt;= 3), IF($T4 &lt;&gt; "", $H4/$T4, ""), ""), "")</f>
        <v/>
      </c>
      <c r="AK4" s="10" t="str">
        <f ca="1">IFERROR(IF(AND(NOW()&lt;= EOMONTH(DATE(YEAR($P4),4, 1), 0), Overall!$A6&lt;&gt;"", MONTH($O4) &lt;= 4, MONTH($P4) &gt;= 4), IF($T4 &lt;&gt; "", $H4/$T4, ""), ""), "")</f>
        <v/>
      </c>
      <c r="AL4" s="10" t="str">
        <f ca="1">IFERROR(IF(AND(NOW()&lt;= EOMONTH(DATE(YEAR($P4),5, 1), 0), Overall!$A6&lt;&gt;"", MONTH($O4) &lt;= 5, MONTH($P4) &gt;= 5), IF($T4 &lt;&gt; "", $H4/$T4, ""), ""), "")</f>
        <v/>
      </c>
      <c r="AM4" s="10" t="str">
        <f ca="1">IFERROR(IF(AND(NOW()&lt;= EOMONTH(DATE(YEAR($P4),6, 1), 0), Overall!$A6&lt;&gt;"", MONTH($O4) &lt;= 6, MONTH($P4) &gt;= 6), IF($T4 &lt;&gt; "", $H4/$T4, ""), ""), "")</f>
        <v/>
      </c>
      <c r="AN4" s="10" t="str">
        <f ca="1">IFERROR(IF(AND(NOW()&lt;= EOMONTH(DATE(YEAR($P4),7, 1), 0), Overall!$A6&lt;&gt;"", MONTH($O4) &lt;= 7, MONTH($P4) &gt;= 7), IF($T4 &lt;&gt; "", $H4/$T4, ""), ""), "")</f>
        <v/>
      </c>
      <c r="AO4" s="10" t="str">
        <f ca="1">IFERROR(IF(AND(NOW()&lt;= EOMONTH(DATE(YEAR($P4),8, 1), 0), Overall!$A6&lt;&gt;"", MONTH($O4) &lt;= 8, MONTH($P4) &gt;= 8), IF($T4 &lt;&gt; "", $H4/$T4, ""), ""), "")</f>
        <v/>
      </c>
      <c r="AP4" s="10" t="str">
        <f ca="1">IFERROR(IF(AND(NOW()&lt;= EOMONTH(DATE(YEAR($P4),9, 1), 0), Overall!$A6&lt;&gt;"", MONTH($O4) &lt;= 9, MONTH($P4) &gt;= 9), IF($T4 &lt;&gt; "", $H4/$T4, ""), ""), "")</f>
        <v/>
      </c>
      <c r="AQ4" s="10" t="str">
        <f ca="1">IFERROR(IF(AND(NOW()&lt;= EOMONTH(DATE(YEAR($P4),10, 1), 0), Overall!$A6&lt;&gt;"", MONTH($O4) &lt;= 10, MONTH($P4) &gt;= 10), IF($T4 &lt;&gt; "", $H4/$T4, ""), ""), "")</f>
        <v/>
      </c>
      <c r="AR4" s="10" t="str">
        <f ca="1">IFERROR(IF(AND(NOW()&lt;= EOMONTH(DATE(YEAR($P4),11, 1), 0), Overall!$A6&lt;&gt;"", MONTH($O4) &lt;=11, MONTH($P4) &gt;= 11), IF($T4 &lt;&gt; "", $H4/$T4, ""), ""), "")</f>
        <v/>
      </c>
      <c r="AS4" s="10" t="str">
        <f ca="1">IFERROR(IF(AND(NOW()&lt;= EOMONTH(DATE(YEAR($P4),12, 1), 0), Overall!$A6&lt;&gt;"", MONTH($O4) &lt;= 12, MONTH($P4) &gt;= 12), IF($T4 &lt;&gt; "", $H4/$T4, ""), ""), "")</f>
        <v/>
      </c>
      <c r="AT4" s="16">
        <f t="shared" ca="1" si="1"/>
        <v>0</v>
      </c>
    </row>
    <row r="5" spans="1:46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6">
        <f>IF(Overall!T7&lt;&gt;"",VALUE(Overall!T7),"")</f>
        <v>0</v>
      </c>
      <c r="O5" s="7">
        <f>IF(Overall!L7&lt;&gt;"", DATEVALUE(Overall!L7), "")</f>
        <v>44317</v>
      </c>
      <c r="P5" s="7">
        <f>IF(Overall!M7&lt;&gt;"", DATEVALUE(Overall!M7), "")</f>
        <v>44561</v>
      </c>
      <c r="Q5" s="7" t="str">
        <f>IF(Overall!S7&lt;&gt;"",_xlfn.VALUETOTEXT(Overall!S7),"")</f>
        <v>May-Dec</v>
      </c>
      <c r="R5" s="7">
        <f>IF(Overall!O7&lt;&gt;"", DATEVALUE(Overall!O7), "")</f>
        <v>44301</v>
      </c>
      <c r="S5" s="7">
        <f>IF(Overall!O7&lt;&gt;"", DATEVALUE(Overall!O7), "")</f>
        <v>44301</v>
      </c>
      <c r="T5" s="5">
        <f t="shared" si="0"/>
        <v>8</v>
      </c>
      <c r="U5" s="10" t="str">
        <f>IF(Overall!$A7&lt;&gt;"",IF(AND(MONTH($O5) &lt;= 1, MONTH($P5) &gt;= 1), IF($T5 &lt;&gt; "", $H5/$T5, ""), ""),"")</f>
        <v/>
      </c>
      <c r="V5" s="10" t="str">
        <f>IF(Overall!$A7&lt;&gt;"",IF(AND(MONTH($O5) &lt;= 2, MONTH($P5) &gt;= 2), IF($T5 &lt;&gt; "", $H5/$T5, ""), ""),"")</f>
        <v/>
      </c>
      <c r="W5" s="10" t="str">
        <f>IF(Overall!$A7&lt;&gt;"",IF(AND(MONTH($O5) &lt;= 3, MONTH($P5) &gt;= 3), IF($T5 &lt;&gt; "", $H5/$T5, ""), ""),"")</f>
        <v/>
      </c>
      <c r="X5" s="10" t="str">
        <f>IF(Overall!$A7&lt;&gt;"",IF(AND(MONTH($O5) &lt;= 4, MONTH($P5) &gt;= 4), IF($T5 &lt;&gt; "", $H5/$T5, ""), ""),"")</f>
        <v/>
      </c>
      <c r="Y5" s="10">
        <f>IF(Overall!$A7&lt;&gt;"",IF(AND(MONTH($O5) &lt;= 5, MONTH($P5) &gt;= 5), IF($T5 &lt;&gt; "", $H5/$T5, ""), ""),"")</f>
        <v>100000</v>
      </c>
      <c r="Z5" s="10">
        <f>IF(Overall!$A7&lt;&gt;"",IF(AND(MONTH($O5) &lt;= 6, MONTH($P5) &gt;= 6), IF($T5 &lt;&gt; "", $H5/$T5, ""), ""),"")</f>
        <v>100000</v>
      </c>
      <c r="AA5" s="10">
        <f>IF(Overall!$A7&lt;&gt;"",IF(AND(MONTH($O5) &lt;= 7, MONTH($P5) &gt;= 7 ), IF($T5 &lt;&gt; "", $H5/$T5, ""), ""),"")</f>
        <v>100000</v>
      </c>
      <c r="AB5" s="10">
        <f>IF(Overall!$A7&lt;&gt;"",IF(AND(MONTH($O5) &lt;= 8, MONTH($P5) &gt;= 8), IF($T5 &lt;&gt; "", $H5/$T5, ""), ""),"")</f>
        <v>100000</v>
      </c>
      <c r="AC5" s="10">
        <f>IF(Overall!$A7&lt;&gt;"",IF(AND(MONTH($O5) &lt;= 9, MONTH($P5) &gt;= 9), IF($T5 &lt;&gt; "", $H5/$T5, ""), ""),"")</f>
        <v>100000</v>
      </c>
      <c r="AD5" s="10">
        <f>IF(Overall!$A7&lt;&gt;"",IF(AND(MONTH($O5) &lt;= 10, MONTH($P5) &gt;= 10), IF($T5 &lt;&gt; "", $H5/$T5, ""), ""),"")</f>
        <v>100000</v>
      </c>
      <c r="AE5" s="10">
        <f>IF(Overall!$A7&lt;&gt;"",IF(AND(MONTH($O5) &lt;= 11, MONTH($P5) &gt;= 11), IF($T5 &lt;&gt; "", $H5/$T5, ""), ""),"")</f>
        <v>100000</v>
      </c>
      <c r="AF5" s="10">
        <f>IF(Overall!$A7&lt;&gt;"",IF(AND(MONTH($O5) &lt;= 12, MONTH($P5) &gt;= 12), IF($T5 &lt;&gt; "", $H5/$T5, ""), ""),"")</f>
        <v>100000</v>
      </c>
      <c r="AG5" s="11"/>
      <c r="AH5" s="10" t="str">
        <f ca="1">IFERROR(IF(AND(NOW()&lt;= EOMONTH(DATE(YEAR($P5),1, 1), 0), Overall!$A7&lt;&gt;"", MONTH($O5) &lt;= 1, MONTH($P5) &gt;= 1), IF($T5 &lt;&gt; "", $H5/$T5, ""), ""), "")</f>
        <v/>
      </c>
      <c r="AI5" s="10" t="str">
        <f ca="1">IFERROR(IF(AND(NOW()&lt;= EOMONTH(DATE(YEAR($P5),2, 1), 0), Overall!$A7&lt;&gt;"", MONTH($O5) &lt;= 2, MONTH($P5) &gt;= 2), IF($T5 &lt;&gt; "", $H5/$T5, ""), ""), "")</f>
        <v/>
      </c>
      <c r="AJ5" s="10" t="str">
        <f ca="1">IFERROR(IF(AND(NOW()&lt;= EOMONTH(DATE(YEAR($P5),3, 1), 0), Overall!$A7&lt;&gt;"", MONTH($O5) &lt;= 3, MONTH($P5) &gt;= 3), IF($T5 &lt;&gt; "", $H5/$T5, ""), ""), "")</f>
        <v/>
      </c>
      <c r="AK5" s="10" t="str">
        <f ca="1">IFERROR(IF(AND(NOW()&lt;= EOMONTH(DATE(YEAR($P5),4, 1), 0), Overall!$A7&lt;&gt;"", MONTH($O5) &lt;= 4, MONTH($P5) &gt;= 4), IF($T5 &lt;&gt; "", $H5/$T5, ""), ""), "")</f>
        <v/>
      </c>
      <c r="AL5" s="10" t="str">
        <f ca="1">IFERROR(IF(AND(NOW()&lt;= EOMONTH(DATE(YEAR($P5),5, 1), 0), Overall!$A7&lt;&gt;"", MONTH($O5) &lt;= 5, MONTH($P5) &gt;= 5), IF($T5 &lt;&gt; "", $H5/$T5, ""), ""), "")</f>
        <v/>
      </c>
      <c r="AM5" s="10" t="str">
        <f ca="1">IFERROR(IF(AND(NOW()&lt;= EOMONTH(DATE(YEAR($P5),6, 1), 0), Overall!$A7&lt;&gt;"", MONTH($O5) &lt;= 6, MONTH($P5) &gt;= 6), IF($T5 &lt;&gt; "", $H5/$T5, ""), ""), "")</f>
        <v/>
      </c>
      <c r="AN5" s="10" t="str">
        <f ca="1">IFERROR(IF(AND(NOW()&lt;= EOMONTH(DATE(YEAR($P5),7, 1), 0), Overall!$A7&lt;&gt;"", MONTH($O5) &lt;= 7, MONTH($P5) &gt;= 7), IF($T5 &lt;&gt; "", $H5/$T5, ""), ""), "")</f>
        <v/>
      </c>
      <c r="AO5" s="10" t="str">
        <f ca="1">IFERROR(IF(AND(NOW()&lt;= EOMONTH(DATE(YEAR($P5),8, 1), 0), Overall!$A7&lt;&gt;"", MONTH($O5) &lt;= 8, MONTH($P5) &gt;= 8), IF($T5 &lt;&gt; "", $H5/$T5, ""), ""), "")</f>
        <v/>
      </c>
      <c r="AP5" s="10" t="str">
        <f ca="1">IFERROR(IF(AND(NOW()&lt;= EOMONTH(DATE(YEAR($P5),9, 1), 0), Overall!$A7&lt;&gt;"", MONTH($O5) &lt;= 9, MONTH($P5) &gt;= 9), IF($T5 &lt;&gt; "", $H5/$T5, ""), ""), "")</f>
        <v/>
      </c>
      <c r="AQ5" s="10" t="str">
        <f ca="1">IFERROR(IF(AND(NOW()&lt;= EOMONTH(DATE(YEAR($P5),10, 1), 0), Overall!$A7&lt;&gt;"", MONTH($O5) &lt;= 10, MONTH($P5) &gt;= 10), IF($T5 &lt;&gt; "", $H5/$T5, ""), ""), "")</f>
        <v/>
      </c>
      <c r="AR5" s="10" t="str">
        <f ca="1">IFERROR(IF(AND(NOW()&lt;= EOMONTH(DATE(YEAR($P5),11, 1), 0), Overall!$A7&lt;&gt;"", MONTH($O5) &lt;=11, MONTH($P5) &gt;= 11), IF($T5 &lt;&gt; "", $H5/$T5, ""), ""), "")</f>
        <v/>
      </c>
      <c r="AS5" s="10" t="str">
        <f ca="1">IFERROR(IF(AND(NOW()&lt;= EOMONTH(DATE(YEAR($P5),12, 1), 0), Overall!$A7&lt;&gt;"", MONTH($O5) &lt;= 12, MONTH($P5) &gt;= 12), IF($T5 &lt;&gt; "", $H5/$T5, ""), ""), "")</f>
        <v/>
      </c>
      <c r="AT5" s="16">
        <f t="shared" ca="1" si="1"/>
        <v>0</v>
      </c>
    </row>
    <row r="6" spans="1:46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6">
        <f>IF(Overall!T8&lt;&gt;"",VALUE(Overall!T8),"")</f>
        <v>0</v>
      </c>
      <c r="O6" s="7">
        <f>IF(Overall!L8&lt;&gt;"", DATEVALUE(Overall!L8), "")</f>
        <v>44317</v>
      </c>
      <c r="P6" s="7">
        <f>IF(Overall!M8&lt;&gt;"", DATEVALUE(Overall!M8), "")</f>
        <v>44561</v>
      </c>
      <c r="Q6" s="7" t="str">
        <f>IF(Overall!S8&lt;&gt;"",_xlfn.VALUETOTEXT(Overall!S8),"")</f>
        <v>May-Dec</v>
      </c>
      <c r="R6" s="7">
        <f>IF(Overall!O8&lt;&gt;"", DATEVALUE(Overall!O8), "")</f>
        <v>44301</v>
      </c>
      <c r="S6" s="7">
        <f>IF(Overall!O8&lt;&gt;"", DATEVALUE(Overall!O8), "")</f>
        <v>44301</v>
      </c>
      <c r="T6" s="5">
        <f t="shared" si="0"/>
        <v>8</v>
      </c>
      <c r="U6" s="10" t="str">
        <f>IF(Overall!$A8&lt;&gt;"",IF(AND(MONTH($O6) &lt;= 1, MONTH($P6) &gt;= 1), IF($T6 &lt;&gt; "", $H6/$T6, ""), ""),"")</f>
        <v/>
      </c>
      <c r="V6" s="10" t="str">
        <f>IF(Overall!$A8&lt;&gt;"",IF(AND(MONTH($O6) &lt;= 2, MONTH($P6) &gt;= 2), IF($T6 &lt;&gt; "", $H6/$T6, ""), ""),"")</f>
        <v/>
      </c>
      <c r="W6" s="10" t="str">
        <f>IF(Overall!$A8&lt;&gt;"",IF(AND(MONTH($O6) &lt;= 3, MONTH($P6) &gt;= 3), IF($T6 &lt;&gt; "", $H6/$T6, ""), ""),"")</f>
        <v/>
      </c>
      <c r="X6" s="10" t="str">
        <f>IF(Overall!$A8&lt;&gt;"",IF(AND(MONTH($O6) &lt;= 4, MONTH($P6) &gt;= 4), IF($T6 &lt;&gt; "", $H6/$T6, ""), ""),"")</f>
        <v/>
      </c>
      <c r="Y6" s="10">
        <f>IF(Overall!$A8&lt;&gt;"",IF(AND(MONTH($O6) &lt;= 5, MONTH($P6) &gt;= 5), IF($T6 &lt;&gt; "", $H6/$T6, ""), ""),"")</f>
        <v>100000</v>
      </c>
      <c r="Z6" s="10">
        <f>IF(Overall!$A8&lt;&gt;"",IF(AND(MONTH($O6) &lt;= 6, MONTH($P6) &gt;= 6), IF($T6 &lt;&gt; "", $H6/$T6, ""), ""),"")</f>
        <v>100000</v>
      </c>
      <c r="AA6" s="10">
        <f>IF(Overall!$A8&lt;&gt;"",IF(AND(MONTH($O6) &lt;= 7, MONTH($P6) &gt;= 7 ), IF($T6 &lt;&gt; "", $H6/$T6, ""), ""),"")</f>
        <v>100000</v>
      </c>
      <c r="AB6" s="10">
        <f>IF(Overall!$A8&lt;&gt;"",IF(AND(MONTH($O6) &lt;= 8, MONTH($P6) &gt;= 8), IF($T6 &lt;&gt; "", $H6/$T6, ""), ""),"")</f>
        <v>100000</v>
      </c>
      <c r="AC6" s="10">
        <f>IF(Overall!$A8&lt;&gt;"",IF(AND(MONTH($O6) &lt;= 9, MONTH($P6) &gt;= 9), IF($T6 &lt;&gt; "", $H6/$T6, ""), ""),"")</f>
        <v>100000</v>
      </c>
      <c r="AD6" s="10">
        <f>IF(Overall!$A8&lt;&gt;"",IF(AND(MONTH($O6) &lt;= 10, MONTH($P6) &gt;= 10), IF($T6 &lt;&gt; "", $H6/$T6, ""), ""),"")</f>
        <v>100000</v>
      </c>
      <c r="AE6" s="10">
        <f>IF(Overall!$A8&lt;&gt;"",IF(AND(MONTH($O6) &lt;= 11, MONTH($P6) &gt;= 11), IF($T6 &lt;&gt; "", $H6/$T6, ""), ""),"")</f>
        <v>100000</v>
      </c>
      <c r="AF6" s="10">
        <f>IF(Overall!$A8&lt;&gt;"",IF(AND(MONTH($O6) &lt;= 12, MONTH($P6) &gt;= 12), IF($T6 &lt;&gt; "", $H6/$T6, ""), ""),"")</f>
        <v>100000</v>
      </c>
      <c r="AH6" s="10" t="str">
        <f ca="1">IFERROR(IF(AND(NOW()&lt;= EOMONTH(DATE(YEAR($P6),1, 1), 0), Overall!$A8&lt;&gt;"", MONTH($O6) &lt;= 1, MONTH($P6) &gt;= 1), IF($T6 &lt;&gt; "", $H6/$T6, ""), ""), "")</f>
        <v/>
      </c>
      <c r="AI6" s="10" t="str">
        <f ca="1">IFERROR(IF(AND(NOW()&lt;= EOMONTH(DATE(YEAR($P6),2, 1), 0), Overall!$A8&lt;&gt;"", MONTH($O6) &lt;= 2, MONTH($P6) &gt;= 2), IF($T6 &lt;&gt; "", $H6/$T6, ""), ""), "")</f>
        <v/>
      </c>
      <c r="AJ6" s="10" t="str">
        <f ca="1">IFERROR(IF(AND(NOW()&lt;= EOMONTH(DATE(YEAR($P6),3, 1), 0), Overall!$A8&lt;&gt;"", MONTH($O6) &lt;= 3, MONTH($P6) &gt;= 3), IF($T6 &lt;&gt; "", $H6/$T6, ""), ""), "")</f>
        <v/>
      </c>
      <c r="AK6" s="10" t="str">
        <f ca="1">IFERROR(IF(AND(NOW()&lt;= EOMONTH(DATE(YEAR($P6),4, 1), 0), Overall!$A8&lt;&gt;"", MONTH($O6) &lt;= 4, MONTH($P6) &gt;= 4), IF($T6 &lt;&gt; "", $H6/$T6, ""), ""), "")</f>
        <v/>
      </c>
      <c r="AL6" s="10" t="str">
        <f ca="1">IFERROR(IF(AND(NOW()&lt;= EOMONTH(DATE(YEAR($P6),5, 1), 0), Overall!$A8&lt;&gt;"", MONTH($O6) &lt;= 5, MONTH($P6) &gt;= 5), IF($T6 &lt;&gt; "", $H6/$T6, ""), ""), "")</f>
        <v/>
      </c>
      <c r="AM6" s="10" t="str">
        <f ca="1">IFERROR(IF(AND(NOW()&lt;= EOMONTH(DATE(YEAR($P6),6, 1), 0), Overall!$A8&lt;&gt;"", MONTH($O6) &lt;= 6, MONTH($P6) &gt;= 6), IF($T6 &lt;&gt; "", $H6/$T6, ""), ""), "")</f>
        <v/>
      </c>
      <c r="AN6" s="10" t="str">
        <f ca="1">IFERROR(IF(AND(NOW()&lt;= EOMONTH(DATE(YEAR($P6),7, 1), 0), Overall!$A8&lt;&gt;"", MONTH($O6) &lt;= 7, MONTH($P6) &gt;= 7), IF($T6 &lt;&gt; "", $H6/$T6, ""), ""), "")</f>
        <v/>
      </c>
      <c r="AO6" s="10" t="str">
        <f ca="1">IFERROR(IF(AND(NOW()&lt;= EOMONTH(DATE(YEAR($P6),8, 1), 0), Overall!$A8&lt;&gt;"", MONTH($O6) &lt;= 8, MONTH($P6) &gt;= 8), IF($T6 &lt;&gt; "", $H6/$T6, ""), ""), "")</f>
        <v/>
      </c>
      <c r="AP6" s="10" t="str">
        <f ca="1">IFERROR(IF(AND(NOW()&lt;= EOMONTH(DATE(YEAR($P6),9, 1), 0), Overall!$A8&lt;&gt;"", MONTH($O6) &lt;= 9, MONTH($P6) &gt;= 9), IF($T6 &lt;&gt; "", $H6/$T6, ""), ""), "")</f>
        <v/>
      </c>
      <c r="AQ6" s="10" t="str">
        <f ca="1">IFERROR(IF(AND(NOW()&lt;= EOMONTH(DATE(YEAR($P6),10, 1), 0), Overall!$A8&lt;&gt;"", MONTH($O6) &lt;= 10, MONTH($P6) &gt;= 10), IF($T6 &lt;&gt; "", $H6/$T6, ""), ""), "")</f>
        <v/>
      </c>
      <c r="AR6" s="10" t="str">
        <f ca="1">IFERROR(IF(AND(NOW()&lt;= EOMONTH(DATE(YEAR($P6),11, 1), 0), Overall!$A8&lt;&gt;"", MONTH($O6) &lt;=11, MONTH($P6) &gt;= 11), IF($T6 &lt;&gt; "", $H6/$T6, ""), ""), "")</f>
        <v/>
      </c>
      <c r="AS6" s="10" t="str">
        <f ca="1">IFERROR(IF(AND(NOW()&lt;= EOMONTH(DATE(YEAR($P6),12, 1), 0), Overall!$A8&lt;&gt;"", MONTH($O6) &lt;= 12, MONTH($P6) &gt;= 12), IF($T6 &lt;&gt; "", $H6/$T6, ""), ""), "")</f>
        <v/>
      </c>
      <c r="AT6" s="16">
        <f t="shared" ca="1" si="1"/>
        <v>0</v>
      </c>
    </row>
    <row r="7" spans="1:46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6">
        <f>IF(Overall!T9&lt;&gt;"",VALUE(Overall!T9),"")</f>
        <v>0</v>
      </c>
      <c r="O7" s="7">
        <f>IF(Overall!L9&lt;&gt;"", DATEVALUE(Overall!L9), "")</f>
        <v>44317</v>
      </c>
      <c r="P7" s="7">
        <f>IF(Overall!M9&lt;&gt;"", DATEVALUE(Overall!M9), "")</f>
        <v>44561</v>
      </c>
      <c r="Q7" s="7" t="str">
        <f>IF(Overall!S9&lt;&gt;"",_xlfn.VALUETOTEXT(Overall!S9),"")</f>
        <v>May-Dec</v>
      </c>
      <c r="R7" s="7">
        <f>IF(Overall!O9&lt;&gt;"", DATEVALUE(Overall!O9), "")</f>
        <v>44301</v>
      </c>
      <c r="S7" s="7">
        <f>IF(Overall!O9&lt;&gt;"", DATEVALUE(Overall!O9), "")</f>
        <v>44301</v>
      </c>
      <c r="T7" s="5">
        <f t="shared" si="0"/>
        <v>8</v>
      </c>
      <c r="U7" s="10" t="str">
        <f>IF(Overall!$A9&lt;&gt;"",IF(AND(MONTH($O7) &lt;= 1, MONTH($P7) &gt;= 1), IF($T7 &lt;&gt; "", $H7/$T7, ""), ""),"")</f>
        <v/>
      </c>
      <c r="V7" s="10" t="str">
        <f>IF(Overall!$A9&lt;&gt;"",IF(AND(MONTH($O7) &lt;= 2, MONTH($P7) &gt;= 2), IF($T7 &lt;&gt; "", $H7/$T7, ""), ""),"")</f>
        <v/>
      </c>
      <c r="W7" s="10" t="str">
        <f>IF(Overall!$A9&lt;&gt;"",IF(AND(MONTH($O7) &lt;= 3, MONTH($P7) &gt;= 3), IF($T7 &lt;&gt; "", $H7/$T7, ""), ""),"")</f>
        <v/>
      </c>
      <c r="X7" s="10" t="str">
        <f>IF(Overall!$A9&lt;&gt;"",IF(AND(MONTH($O7) &lt;= 4, MONTH($P7) &gt;= 4), IF($T7 &lt;&gt; "", $H7/$T7, ""), ""),"")</f>
        <v/>
      </c>
      <c r="Y7" s="10">
        <f>IF(Overall!$A9&lt;&gt;"",IF(AND(MONTH($O7) &lt;= 5, MONTH($P7) &gt;= 5), IF($T7 &lt;&gt; "", $H7/$T7, ""), ""),"")</f>
        <v>100000</v>
      </c>
      <c r="Z7" s="10">
        <f>IF(Overall!$A9&lt;&gt;"",IF(AND(MONTH($O7) &lt;= 6, MONTH($P7) &gt;= 6), IF($T7 &lt;&gt; "", $H7/$T7, ""), ""),"")</f>
        <v>100000</v>
      </c>
      <c r="AA7" s="10">
        <f>IF(Overall!$A9&lt;&gt;"",IF(AND(MONTH($O7) &lt;= 7, MONTH($P7) &gt;= 7 ), IF($T7 &lt;&gt; "", $H7/$T7, ""), ""),"")</f>
        <v>100000</v>
      </c>
      <c r="AB7" s="10">
        <f>IF(Overall!$A9&lt;&gt;"",IF(AND(MONTH($O7) &lt;= 8, MONTH($P7) &gt;= 8), IF($T7 &lt;&gt; "", $H7/$T7, ""), ""),"")</f>
        <v>100000</v>
      </c>
      <c r="AC7" s="10">
        <f>IF(Overall!$A9&lt;&gt;"",IF(AND(MONTH($O7) &lt;= 9, MONTH($P7) &gt;= 9), IF($T7 &lt;&gt; "", $H7/$T7, ""), ""),"")</f>
        <v>100000</v>
      </c>
      <c r="AD7" s="10">
        <f>IF(Overall!$A9&lt;&gt;"",IF(AND(MONTH($O7) &lt;= 10, MONTH($P7) &gt;= 10), IF($T7 &lt;&gt; "", $H7/$T7, ""), ""),"")</f>
        <v>100000</v>
      </c>
      <c r="AE7" s="10">
        <f>IF(Overall!$A9&lt;&gt;"",IF(AND(MONTH($O7) &lt;= 11, MONTH($P7) &gt;= 11), IF($T7 &lt;&gt; "", $H7/$T7, ""), ""),"")</f>
        <v>100000</v>
      </c>
      <c r="AF7" s="10">
        <f>IF(Overall!$A9&lt;&gt;"",IF(AND(MONTH($O7) &lt;= 12, MONTH($P7) &gt;= 12), IF($T7 &lt;&gt; "", $H7/$T7, ""), ""),"")</f>
        <v>100000</v>
      </c>
      <c r="AH7" s="10" t="str">
        <f ca="1">IFERROR(IF(AND(NOW()&lt;= EOMONTH(DATE(YEAR($P7),1, 1), 0), Overall!$A9&lt;&gt;"", MONTH($O7) &lt;= 1, MONTH($P7) &gt;= 1), IF($T7 &lt;&gt; "", $H7/$T7, ""), ""), "")</f>
        <v/>
      </c>
      <c r="AI7" s="10" t="str">
        <f ca="1">IFERROR(IF(AND(NOW()&lt;= EOMONTH(DATE(YEAR($P7),2, 1), 0), Overall!$A9&lt;&gt;"", MONTH($O7) &lt;= 2, MONTH($P7) &gt;= 2), IF($T7 &lt;&gt; "", $H7/$T7, ""), ""), "")</f>
        <v/>
      </c>
      <c r="AJ7" s="10" t="str">
        <f ca="1">IFERROR(IF(AND(NOW()&lt;= EOMONTH(DATE(YEAR($P7),3, 1), 0), Overall!$A9&lt;&gt;"", MONTH($O7) &lt;= 3, MONTH($P7) &gt;= 3), IF($T7 &lt;&gt; "", $H7/$T7, ""), ""), "")</f>
        <v/>
      </c>
      <c r="AK7" s="10" t="str">
        <f ca="1">IFERROR(IF(AND(NOW()&lt;= EOMONTH(DATE(YEAR($P7),4, 1), 0), Overall!$A9&lt;&gt;"", MONTH($O7) &lt;= 4, MONTH($P7) &gt;= 4), IF($T7 &lt;&gt; "", $H7/$T7, ""), ""), "")</f>
        <v/>
      </c>
      <c r="AL7" s="10" t="str">
        <f ca="1">IFERROR(IF(AND(NOW()&lt;= EOMONTH(DATE(YEAR($P7),5, 1), 0), Overall!$A9&lt;&gt;"", MONTH($O7) &lt;= 5, MONTH($P7) &gt;= 5), IF($T7 &lt;&gt; "", $H7/$T7, ""), ""), "")</f>
        <v/>
      </c>
      <c r="AM7" s="10" t="str">
        <f ca="1">IFERROR(IF(AND(NOW()&lt;= EOMONTH(DATE(YEAR($P7),6, 1), 0), Overall!$A9&lt;&gt;"", MONTH($O7) &lt;= 6, MONTH($P7) &gt;= 6), IF($T7 &lt;&gt; "", $H7/$T7, ""), ""), "")</f>
        <v/>
      </c>
      <c r="AN7" s="10" t="str">
        <f ca="1">IFERROR(IF(AND(NOW()&lt;= EOMONTH(DATE(YEAR($P7),7, 1), 0), Overall!$A9&lt;&gt;"", MONTH($O7) &lt;= 7, MONTH($P7) &gt;= 7), IF($T7 &lt;&gt; "", $H7/$T7, ""), ""), "")</f>
        <v/>
      </c>
      <c r="AO7" s="10" t="str">
        <f ca="1">IFERROR(IF(AND(NOW()&lt;= EOMONTH(DATE(YEAR($P7),8, 1), 0), Overall!$A9&lt;&gt;"", MONTH($O7) &lt;= 8, MONTH($P7) &gt;= 8), IF($T7 &lt;&gt; "", $H7/$T7, ""), ""), "")</f>
        <v/>
      </c>
      <c r="AP7" s="10" t="str">
        <f ca="1">IFERROR(IF(AND(NOW()&lt;= EOMONTH(DATE(YEAR($P7),9, 1), 0), Overall!$A9&lt;&gt;"", MONTH($O7) &lt;= 9, MONTH($P7) &gt;= 9), IF($T7 &lt;&gt; "", $H7/$T7, ""), ""), "")</f>
        <v/>
      </c>
      <c r="AQ7" s="10" t="str">
        <f ca="1">IFERROR(IF(AND(NOW()&lt;= EOMONTH(DATE(YEAR($P7),10, 1), 0), Overall!$A9&lt;&gt;"", MONTH($O7) &lt;= 10, MONTH($P7) &gt;= 10), IF($T7 &lt;&gt; "", $H7/$T7, ""), ""), "")</f>
        <v/>
      </c>
      <c r="AR7" s="10" t="str">
        <f ca="1">IFERROR(IF(AND(NOW()&lt;= EOMONTH(DATE(YEAR($P7),11, 1), 0), Overall!$A9&lt;&gt;"", MONTH($O7) &lt;=11, MONTH($P7) &gt;= 11), IF($T7 &lt;&gt; "", $H7/$T7, ""), ""), "")</f>
        <v/>
      </c>
      <c r="AS7" s="10" t="str">
        <f ca="1">IFERROR(IF(AND(NOW()&lt;= EOMONTH(DATE(YEAR($P7),12, 1), 0), Overall!$A9&lt;&gt;"", MONTH($O7) &lt;= 12, MONTH($P7) &gt;= 12), IF($T7 &lt;&gt; "", $H7/$T7, ""), ""), "")</f>
        <v/>
      </c>
      <c r="AT7" s="16">
        <f t="shared" ca="1" si="1"/>
        <v>0</v>
      </c>
    </row>
    <row r="8" spans="1:46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6">
        <f>IF(Overall!T10&lt;&gt;"",VALUE(Overall!T10),"")</f>
        <v>0</v>
      </c>
      <c r="O8" s="7">
        <f>IF(Overall!L10&lt;&gt;"", DATEVALUE(Overall!L10), "")</f>
        <v>44317</v>
      </c>
      <c r="P8" s="7">
        <f>IF(Overall!M10&lt;&gt;"", DATEVALUE(Overall!M10), "")</f>
        <v>44561</v>
      </c>
      <c r="Q8" s="7" t="str">
        <f>IF(Overall!S10&lt;&gt;"",_xlfn.VALUETOTEXT(Overall!S10),"")</f>
        <v>May-Dec</v>
      </c>
      <c r="R8" s="7">
        <f>IF(Overall!O10&lt;&gt;"", DATEVALUE(Overall!O10), "")</f>
        <v>44301</v>
      </c>
      <c r="S8" s="7">
        <f>IF(Overall!O10&lt;&gt;"", DATEVALUE(Overall!O10), "")</f>
        <v>44301</v>
      </c>
      <c r="T8" s="5">
        <f t="shared" si="0"/>
        <v>8</v>
      </c>
      <c r="U8" s="10" t="str">
        <f>IF(Overall!$A10&lt;&gt;"",IF(AND(MONTH($O8) &lt;= 1, MONTH($P8) &gt;= 1), IF($T8 &lt;&gt; "", $H8/$T8, ""), ""),"")</f>
        <v/>
      </c>
      <c r="V8" s="10" t="str">
        <f>IF(Overall!$A10&lt;&gt;"",IF(AND(MONTH($O8) &lt;= 2, MONTH($P8) &gt;= 2), IF($T8 &lt;&gt; "", $H8/$T8, ""), ""),"")</f>
        <v/>
      </c>
      <c r="W8" s="10" t="str">
        <f>IF(Overall!$A10&lt;&gt;"",IF(AND(MONTH($O8) &lt;= 3, MONTH($P8) &gt;= 3), IF($T8 &lt;&gt; "", $H8/$T8, ""), ""),"")</f>
        <v/>
      </c>
      <c r="X8" s="10" t="str">
        <f>IF(Overall!$A10&lt;&gt;"",IF(AND(MONTH($O8) &lt;= 4, MONTH($P8) &gt;= 4), IF($T8 &lt;&gt; "", $H8/$T8, ""), ""),"")</f>
        <v/>
      </c>
      <c r="Y8" s="10">
        <f>IF(Overall!$A10&lt;&gt;"",IF(AND(MONTH($O8) &lt;= 5, MONTH($P8) &gt;= 5), IF($T8 &lt;&gt; "", $H8/$T8, ""), ""),"")</f>
        <v>100000</v>
      </c>
      <c r="Z8" s="10">
        <f>IF(Overall!$A10&lt;&gt;"",IF(AND(MONTH($O8) &lt;= 6, MONTH($P8) &gt;= 6), IF($T8 &lt;&gt; "", $H8/$T8, ""), ""),"")</f>
        <v>100000</v>
      </c>
      <c r="AA8" s="10">
        <f>IF(Overall!$A10&lt;&gt;"",IF(AND(MONTH($O8) &lt;= 7, MONTH($P8) &gt;= 7 ), IF($T8 &lt;&gt; "", $H8/$T8, ""), ""),"")</f>
        <v>100000</v>
      </c>
      <c r="AB8" s="10">
        <f>IF(Overall!$A10&lt;&gt;"",IF(AND(MONTH($O8) &lt;= 8, MONTH($P8) &gt;= 8), IF($T8 &lt;&gt; "", $H8/$T8, ""), ""),"")</f>
        <v>100000</v>
      </c>
      <c r="AC8" s="10">
        <f>IF(Overall!$A10&lt;&gt;"",IF(AND(MONTH($O8) &lt;= 9, MONTH($P8) &gt;= 9), IF($T8 &lt;&gt; "", $H8/$T8, ""), ""),"")</f>
        <v>100000</v>
      </c>
      <c r="AD8" s="10">
        <f>IF(Overall!$A10&lt;&gt;"",IF(AND(MONTH($O8) &lt;= 10, MONTH($P8) &gt;= 10), IF($T8 &lt;&gt; "", $H8/$T8, ""), ""),"")</f>
        <v>100000</v>
      </c>
      <c r="AE8" s="10">
        <f>IF(Overall!$A10&lt;&gt;"",IF(AND(MONTH($O8) &lt;= 11, MONTH($P8) &gt;= 11), IF($T8 &lt;&gt; "", $H8/$T8, ""), ""),"")</f>
        <v>100000</v>
      </c>
      <c r="AF8" s="10">
        <f>IF(Overall!$A10&lt;&gt;"",IF(AND(MONTH($O8) &lt;= 12, MONTH($P8) &gt;= 12), IF($T8 &lt;&gt; "", $H8/$T8, ""), ""),"")</f>
        <v>100000</v>
      </c>
      <c r="AH8" s="10" t="str">
        <f ca="1">IFERROR(IF(AND(NOW()&lt;= EOMONTH(DATE(YEAR($P8),1, 1), 0), Overall!$A10&lt;&gt;"", MONTH($O8) &lt;= 1, MONTH($P8) &gt;= 1), IF($T8 &lt;&gt; "", $H8/$T8, ""), ""), "")</f>
        <v/>
      </c>
      <c r="AI8" s="10" t="str">
        <f ca="1">IFERROR(IF(AND(NOW()&lt;= EOMONTH(DATE(YEAR($P8),2, 1), 0), Overall!$A10&lt;&gt;"", MONTH($O8) &lt;= 2, MONTH($P8) &gt;= 2), IF($T8 &lt;&gt; "", $H8/$T8, ""), ""), "")</f>
        <v/>
      </c>
      <c r="AJ8" s="10" t="str">
        <f ca="1">IFERROR(IF(AND(NOW()&lt;= EOMONTH(DATE(YEAR($P8),3, 1), 0), Overall!$A10&lt;&gt;"", MONTH($O8) &lt;= 3, MONTH($P8) &gt;= 3), IF($T8 &lt;&gt; "", $H8/$T8, ""), ""), "")</f>
        <v/>
      </c>
      <c r="AK8" s="10" t="str">
        <f ca="1">IFERROR(IF(AND(NOW()&lt;= EOMONTH(DATE(YEAR($P8),4, 1), 0), Overall!$A10&lt;&gt;"", MONTH($O8) &lt;= 4, MONTH($P8) &gt;= 4), IF($T8 &lt;&gt; "", $H8/$T8, ""), ""), "")</f>
        <v/>
      </c>
      <c r="AL8" s="10" t="str">
        <f ca="1">IFERROR(IF(AND(NOW()&lt;= EOMONTH(DATE(YEAR($P8),5, 1), 0), Overall!$A10&lt;&gt;"", MONTH($O8) &lt;= 5, MONTH($P8) &gt;= 5), IF($T8 &lt;&gt; "", $H8/$T8, ""), ""), "")</f>
        <v/>
      </c>
      <c r="AM8" s="10" t="str">
        <f ca="1">IFERROR(IF(AND(NOW()&lt;= EOMONTH(DATE(YEAR($P8),6, 1), 0), Overall!$A10&lt;&gt;"", MONTH($O8) &lt;= 6, MONTH($P8) &gt;= 6), IF($T8 &lt;&gt; "", $H8/$T8, ""), ""), "")</f>
        <v/>
      </c>
      <c r="AN8" s="10" t="str">
        <f ca="1">IFERROR(IF(AND(NOW()&lt;= EOMONTH(DATE(YEAR($P8),7, 1), 0), Overall!$A10&lt;&gt;"", MONTH($O8) &lt;= 7, MONTH($P8) &gt;= 7), IF($T8 &lt;&gt; "", $H8/$T8, ""), ""), "")</f>
        <v/>
      </c>
      <c r="AO8" s="10" t="str">
        <f ca="1">IFERROR(IF(AND(NOW()&lt;= EOMONTH(DATE(YEAR($P8),8, 1), 0), Overall!$A10&lt;&gt;"", MONTH($O8) &lt;= 8, MONTH($P8) &gt;= 8), IF($T8 &lt;&gt; "", $H8/$T8, ""), ""), "")</f>
        <v/>
      </c>
      <c r="AP8" s="10" t="str">
        <f ca="1">IFERROR(IF(AND(NOW()&lt;= EOMONTH(DATE(YEAR($P8),9, 1), 0), Overall!$A10&lt;&gt;"", MONTH($O8) &lt;= 9, MONTH($P8) &gt;= 9), IF($T8 &lt;&gt; "", $H8/$T8, ""), ""), "")</f>
        <v/>
      </c>
      <c r="AQ8" s="10" t="str">
        <f ca="1">IFERROR(IF(AND(NOW()&lt;= EOMONTH(DATE(YEAR($P8),10, 1), 0), Overall!$A10&lt;&gt;"", MONTH($O8) &lt;= 10, MONTH($P8) &gt;= 10), IF($T8 &lt;&gt; "", $H8/$T8, ""), ""), "")</f>
        <v/>
      </c>
      <c r="AR8" s="10" t="str">
        <f ca="1">IFERROR(IF(AND(NOW()&lt;= EOMONTH(DATE(YEAR($P8),11, 1), 0), Overall!$A10&lt;&gt;"", MONTH($O8) &lt;=11, MONTH($P8) &gt;= 11), IF($T8 &lt;&gt; "", $H8/$T8, ""), ""), "")</f>
        <v/>
      </c>
      <c r="AS8" s="10" t="str">
        <f ca="1">IFERROR(IF(AND(NOW()&lt;= EOMONTH(DATE(YEAR($P8),12, 1), 0), Overall!$A10&lt;&gt;"", MONTH($O8) &lt;= 12, MONTH($P8) &gt;= 12), IF($T8 &lt;&gt; "", $H8/$T8, ""), ""), "")</f>
        <v/>
      </c>
      <c r="AT8" s="16">
        <f t="shared" ca="1" si="1"/>
        <v>0</v>
      </c>
    </row>
    <row r="9" spans="1:46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6">
        <f>IF(Overall!T11&lt;&gt;"",VALUE(Overall!T11),"")</f>
        <v>0</v>
      </c>
      <c r="O9" s="7">
        <f>IF(Overall!L11&lt;&gt;"", DATEVALUE(Overall!L11), "")</f>
        <v>44317</v>
      </c>
      <c r="P9" s="7">
        <f>IF(Overall!M11&lt;&gt;"", DATEVALUE(Overall!M11), "")</f>
        <v>44561</v>
      </c>
      <c r="Q9" s="7" t="str">
        <f>IF(Overall!S11&lt;&gt;"",_xlfn.VALUETOTEXT(Overall!S11),"")</f>
        <v>May-Dec</v>
      </c>
      <c r="R9" s="7">
        <f>IF(Overall!O11&lt;&gt;"", DATEVALUE(Overall!O11), "")</f>
        <v>44302</v>
      </c>
      <c r="S9" s="7">
        <f>IF(Overall!O11&lt;&gt;"", DATEVALUE(Overall!O11), "")</f>
        <v>44302</v>
      </c>
      <c r="T9" s="5">
        <f t="shared" si="0"/>
        <v>8</v>
      </c>
      <c r="U9" s="10" t="str">
        <f>IF(Overall!$A11&lt;&gt;"",IF(AND(MONTH($O9) &lt;= 1, MONTH($P9) &gt;= 1), IF($T9 &lt;&gt; "", $H9/$T9, ""), ""),"")</f>
        <v/>
      </c>
      <c r="V9" s="10" t="str">
        <f>IF(Overall!$A11&lt;&gt;"",IF(AND(MONTH($O9) &lt;= 2, MONTH($P9) &gt;= 2), IF($T9 &lt;&gt; "", $H9/$T9, ""), ""),"")</f>
        <v/>
      </c>
      <c r="W9" s="10" t="str">
        <f>IF(Overall!$A11&lt;&gt;"",IF(AND(MONTH($O9) &lt;= 3, MONTH($P9) &gt;= 3), IF($T9 &lt;&gt; "", $H9/$T9, ""), ""),"")</f>
        <v/>
      </c>
      <c r="X9" s="10" t="str">
        <f>IF(Overall!$A11&lt;&gt;"",IF(AND(MONTH($O9) &lt;= 4, MONTH($P9) &gt;= 4), IF($T9 &lt;&gt; "", $H9/$T9, ""), ""),"")</f>
        <v/>
      </c>
      <c r="Y9" s="10">
        <f>IF(Overall!$A11&lt;&gt;"",IF(AND(MONTH($O9) &lt;= 5, MONTH($P9) &gt;= 5), IF($T9 &lt;&gt; "", $H9/$T9, ""), ""),"")</f>
        <v>100000</v>
      </c>
      <c r="Z9" s="10">
        <f>IF(Overall!$A11&lt;&gt;"",IF(AND(MONTH($O9) &lt;= 6, MONTH($P9) &gt;= 6), IF($T9 &lt;&gt; "", $H9/$T9, ""), ""),"")</f>
        <v>100000</v>
      </c>
      <c r="AA9" s="10">
        <f>IF(Overall!$A11&lt;&gt;"",IF(AND(MONTH($O9) &lt;= 7, MONTH($P9) &gt;= 7 ), IF($T9 &lt;&gt; "", $H9/$T9, ""), ""),"")</f>
        <v>100000</v>
      </c>
      <c r="AB9" s="10">
        <f>IF(Overall!$A11&lt;&gt;"",IF(AND(MONTH($O9) &lt;= 8, MONTH($P9) &gt;= 8), IF($T9 &lt;&gt; "", $H9/$T9, ""), ""),"")</f>
        <v>100000</v>
      </c>
      <c r="AC9" s="10">
        <f>IF(Overall!$A11&lt;&gt;"",IF(AND(MONTH($O9) &lt;= 9, MONTH($P9) &gt;= 9), IF($T9 &lt;&gt; "", $H9/$T9, ""), ""),"")</f>
        <v>100000</v>
      </c>
      <c r="AD9" s="10">
        <f>IF(Overall!$A11&lt;&gt;"",IF(AND(MONTH($O9) &lt;= 10, MONTH($P9) &gt;= 10), IF($T9 &lt;&gt; "", $H9/$T9, ""), ""),"")</f>
        <v>100000</v>
      </c>
      <c r="AE9" s="10">
        <f>IF(Overall!$A11&lt;&gt;"",IF(AND(MONTH($O9) &lt;= 11, MONTH($P9) &gt;= 11), IF($T9 &lt;&gt; "", $H9/$T9, ""), ""),"")</f>
        <v>100000</v>
      </c>
      <c r="AF9" s="10">
        <f>IF(Overall!$A11&lt;&gt;"",IF(AND(MONTH($O9) &lt;= 12, MONTH($P9) &gt;= 12), IF($T9 &lt;&gt; "", $H9/$T9, ""), ""),"")</f>
        <v>100000</v>
      </c>
      <c r="AH9" s="10" t="str">
        <f ca="1">IFERROR(IF(AND(NOW()&lt;= EOMONTH(DATE(YEAR($P9),1, 1), 0), Overall!$A11&lt;&gt;"", MONTH($O9) &lt;= 1, MONTH($P9) &gt;= 1), IF($T9 &lt;&gt; "", $H9/$T9, ""), ""), "")</f>
        <v/>
      </c>
      <c r="AI9" s="10" t="str">
        <f ca="1">IFERROR(IF(AND(NOW()&lt;= EOMONTH(DATE(YEAR($P9),2, 1), 0), Overall!$A11&lt;&gt;"", MONTH($O9) &lt;= 2, MONTH($P9) &gt;= 2), IF($T9 &lt;&gt; "", $H9/$T9, ""), ""), "")</f>
        <v/>
      </c>
      <c r="AJ9" s="10" t="str">
        <f ca="1">IFERROR(IF(AND(NOW()&lt;= EOMONTH(DATE(YEAR($P9),3, 1), 0), Overall!$A11&lt;&gt;"", MONTH($O9) &lt;= 3, MONTH($P9) &gt;= 3), IF($T9 &lt;&gt; "", $H9/$T9, ""), ""), "")</f>
        <v/>
      </c>
      <c r="AK9" s="10" t="str">
        <f ca="1">IFERROR(IF(AND(NOW()&lt;= EOMONTH(DATE(YEAR($P9),4, 1), 0), Overall!$A11&lt;&gt;"", MONTH($O9) &lt;= 4, MONTH($P9) &gt;= 4), IF($T9 &lt;&gt; "", $H9/$T9, ""), ""), "")</f>
        <v/>
      </c>
      <c r="AL9" s="10" t="str">
        <f ca="1">IFERROR(IF(AND(NOW()&lt;= EOMONTH(DATE(YEAR($P9),5, 1), 0), Overall!$A11&lt;&gt;"", MONTH($O9) &lt;= 5, MONTH($P9) &gt;= 5), IF($T9 &lt;&gt; "", $H9/$T9, ""), ""), "")</f>
        <v/>
      </c>
      <c r="AM9" s="10" t="str">
        <f ca="1">IFERROR(IF(AND(NOW()&lt;= EOMONTH(DATE(YEAR($P9),6, 1), 0), Overall!$A11&lt;&gt;"", MONTH($O9) &lt;= 6, MONTH($P9) &gt;= 6), IF($T9 &lt;&gt; "", $H9/$T9, ""), ""), "")</f>
        <v/>
      </c>
      <c r="AN9" s="10" t="str">
        <f ca="1">IFERROR(IF(AND(NOW()&lt;= EOMONTH(DATE(YEAR($P9),7, 1), 0), Overall!$A11&lt;&gt;"", MONTH($O9) &lt;= 7, MONTH($P9) &gt;= 7), IF($T9 &lt;&gt; "", $H9/$T9, ""), ""), "")</f>
        <v/>
      </c>
      <c r="AO9" s="10" t="str">
        <f ca="1">IFERROR(IF(AND(NOW()&lt;= EOMONTH(DATE(YEAR($P9),8, 1), 0), Overall!$A11&lt;&gt;"", MONTH($O9) &lt;= 8, MONTH($P9) &gt;= 8), IF($T9 &lt;&gt; "", $H9/$T9, ""), ""), "")</f>
        <v/>
      </c>
      <c r="AP9" s="10" t="str">
        <f ca="1">IFERROR(IF(AND(NOW()&lt;= EOMONTH(DATE(YEAR($P9),9, 1), 0), Overall!$A11&lt;&gt;"", MONTH($O9) &lt;= 9, MONTH($P9) &gt;= 9), IF($T9 &lt;&gt; "", $H9/$T9, ""), ""), "")</f>
        <v/>
      </c>
      <c r="AQ9" s="10" t="str">
        <f ca="1">IFERROR(IF(AND(NOW()&lt;= EOMONTH(DATE(YEAR($P9),10, 1), 0), Overall!$A11&lt;&gt;"", MONTH($O9) &lt;= 10, MONTH($P9) &gt;= 10), IF($T9 &lt;&gt; "", $H9/$T9, ""), ""), "")</f>
        <v/>
      </c>
      <c r="AR9" s="10" t="str">
        <f ca="1">IFERROR(IF(AND(NOW()&lt;= EOMONTH(DATE(YEAR($P9),11, 1), 0), Overall!$A11&lt;&gt;"", MONTH($O9) &lt;=11, MONTH($P9) &gt;= 11), IF($T9 &lt;&gt; "", $H9/$T9, ""), ""), "")</f>
        <v/>
      </c>
      <c r="AS9" s="10" t="str">
        <f ca="1">IFERROR(IF(AND(NOW()&lt;= EOMONTH(DATE(YEAR($P9),12, 1), 0), Overall!$A11&lt;&gt;"", MONTH($O9) &lt;= 12, MONTH($P9) &gt;= 12), IF($T9 &lt;&gt; "", $H9/$T9, ""), ""), "")</f>
        <v/>
      </c>
      <c r="AT9" s="16">
        <f t="shared" ca="1" si="1"/>
        <v>0</v>
      </c>
    </row>
    <row r="10" spans="1:46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6">
        <f>IF(Overall!T12&lt;&gt;"",VALUE(Overall!T12),"")</f>
        <v>0</v>
      </c>
      <c r="O10" s="7">
        <f>IF(Overall!L12&lt;&gt;"", DATEVALUE(Overall!L12), "")</f>
        <v>44317</v>
      </c>
      <c r="P10" s="7">
        <f>IF(Overall!M12&lt;&gt;"", DATEVALUE(Overall!M12), "")</f>
        <v>44561</v>
      </c>
      <c r="Q10" s="7" t="str">
        <f>IF(Overall!S12&lt;&gt;"",_xlfn.VALUETOTEXT(Overall!S12),"")</f>
        <v>May-Dec</v>
      </c>
      <c r="R10" s="7">
        <f>IF(Overall!O12&lt;&gt;"", DATEVALUE(Overall!O12), "")</f>
        <v>44301</v>
      </c>
      <c r="S10" s="7">
        <f>IF(Overall!O12&lt;&gt;"", DATEVALUE(Overall!O12), "")</f>
        <v>44301</v>
      </c>
      <c r="T10" s="5">
        <f t="shared" si="0"/>
        <v>8</v>
      </c>
      <c r="U10" s="10" t="str">
        <f>IF(Overall!$A12&lt;&gt;"",IF(AND(MONTH($O10) &lt;= 1, MONTH($P10) &gt;= 1), IF($T10 &lt;&gt; "", $H10/$T10, ""), ""),"")</f>
        <v/>
      </c>
      <c r="V10" s="10" t="str">
        <f>IF(Overall!$A12&lt;&gt;"",IF(AND(MONTH($O10) &lt;= 2, MONTH($P10) &gt;= 2), IF($T10 &lt;&gt; "", $H10/$T10, ""), ""),"")</f>
        <v/>
      </c>
      <c r="W10" s="10" t="str">
        <f>IF(Overall!$A12&lt;&gt;"",IF(AND(MONTH($O10) &lt;= 3, MONTH($P10) &gt;= 3), IF($T10 &lt;&gt; "", $H10/$T10, ""), ""),"")</f>
        <v/>
      </c>
      <c r="X10" s="10" t="str">
        <f>IF(Overall!$A12&lt;&gt;"",IF(AND(MONTH($O10) &lt;= 4, MONTH($P10) &gt;= 4), IF($T10 &lt;&gt; "", $H10/$T10, ""), ""),"")</f>
        <v/>
      </c>
      <c r="Y10" s="10">
        <f>IF(Overall!$A12&lt;&gt;"",IF(AND(MONTH($O10) &lt;= 5, MONTH($P10) &gt;= 5), IF($T10 &lt;&gt; "", $H10/$T10, ""), ""),"")</f>
        <v>200000</v>
      </c>
      <c r="Z10" s="10">
        <f>IF(Overall!$A12&lt;&gt;"",IF(AND(MONTH($O10) &lt;= 6, MONTH($P10) &gt;= 6), IF($T10 &lt;&gt; "", $H10/$T10, ""), ""),"")</f>
        <v>200000</v>
      </c>
      <c r="AA10" s="10">
        <f>IF(Overall!$A12&lt;&gt;"",IF(AND(MONTH($O10) &lt;= 7, MONTH($P10) &gt;= 7 ), IF($T10 &lt;&gt; "", $H10/$T10, ""), ""),"")</f>
        <v>200000</v>
      </c>
      <c r="AB10" s="10">
        <f>IF(Overall!$A12&lt;&gt;"",IF(AND(MONTH($O10) &lt;= 8, MONTH($P10) &gt;= 8), IF($T10 &lt;&gt; "", $H10/$T10, ""), ""),"")</f>
        <v>200000</v>
      </c>
      <c r="AC10" s="10">
        <f>IF(Overall!$A12&lt;&gt;"",IF(AND(MONTH($O10) &lt;= 9, MONTH($P10) &gt;= 9), IF($T10 &lt;&gt; "", $H10/$T10, ""), ""),"")</f>
        <v>200000</v>
      </c>
      <c r="AD10" s="10">
        <f>IF(Overall!$A12&lt;&gt;"",IF(AND(MONTH($O10) &lt;= 10, MONTH($P10) &gt;= 10), IF($T10 &lt;&gt; "", $H10/$T10, ""), ""),"")</f>
        <v>200000</v>
      </c>
      <c r="AE10" s="10">
        <f>IF(Overall!$A12&lt;&gt;"",IF(AND(MONTH($O10) &lt;= 11, MONTH($P10) &gt;= 11), IF($T10 &lt;&gt; "", $H10/$T10, ""), ""),"")</f>
        <v>200000</v>
      </c>
      <c r="AF10" s="10">
        <f>IF(Overall!$A12&lt;&gt;"",IF(AND(MONTH($O10) &lt;= 12, MONTH($P10) &gt;= 12), IF($T10 &lt;&gt; "", $H10/$T10, ""), ""),"")</f>
        <v>200000</v>
      </c>
      <c r="AH10" s="10" t="str">
        <f ca="1">IFERROR(IF(AND(NOW()&lt;= EOMONTH(DATE(YEAR($P10),1, 1), 0), Overall!$A12&lt;&gt;"", MONTH($O10) &lt;= 1, MONTH($P10) &gt;= 1), IF($T10 &lt;&gt; "", $H10/$T10, ""), ""), "")</f>
        <v/>
      </c>
      <c r="AI10" s="10" t="str">
        <f ca="1">IFERROR(IF(AND(NOW()&lt;= EOMONTH(DATE(YEAR($P10),2, 1), 0), Overall!$A12&lt;&gt;"", MONTH($O10) &lt;= 2, MONTH($P10) &gt;= 2), IF($T10 &lt;&gt; "", $H10/$T10, ""), ""), "")</f>
        <v/>
      </c>
      <c r="AJ10" s="10" t="str">
        <f ca="1">IFERROR(IF(AND(NOW()&lt;= EOMONTH(DATE(YEAR($P10),3, 1), 0), Overall!$A12&lt;&gt;"", MONTH($O10) &lt;= 3, MONTH($P10) &gt;= 3), IF($T10 &lt;&gt; "", $H10/$T10, ""), ""), "")</f>
        <v/>
      </c>
      <c r="AK10" s="10" t="str">
        <f ca="1">IFERROR(IF(AND(NOW()&lt;= EOMONTH(DATE(YEAR($P10),4, 1), 0), Overall!$A12&lt;&gt;"", MONTH($O10) &lt;= 4, MONTH($P10) &gt;= 4), IF($T10 &lt;&gt; "", $H10/$T10, ""), ""), "")</f>
        <v/>
      </c>
      <c r="AL10" s="10" t="str">
        <f ca="1">IFERROR(IF(AND(NOW()&lt;= EOMONTH(DATE(YEAR($P10),5, 1), 0), Overall!$A12&lt;&gt;"", MONTH($O10) &lt;= 5, MONTH($P10) &gt;= 5), IF($T10 &lt;&gt; "", $H10/$T10, ""), ""), "")</f>
        <v/>
      </c>
      <c r="AM10" s="10" t="str">
        <f ca="1">IFERROR(IF(AND(NOW()&lt;= EOMONTH(DATE(YEAR($P10),6, 1), 0), Overall!$A12&lt;&gt;"", MONTH($O10) &lt;= 6, MONTH($P10) &gt;= 6), IF($T10 &lt;&gt; "", $H10/$T10, ""), ""), "")</f>
        <v/>
      </c>
      <c r="AN10" s="10" t="str">
        <f ca="1">IFERROR(IF(AND(NOW()&lt;= EOMONTH(DATE(YEAR($P10),7, 1), 0), Overall!$A12&lt;&gt;"", MONTH($O10) &lt;= 7, MONTH($P10) &gt;= 7), IF($T10 &lt;&gt; "", $H10/$T10, ""), ""), "")</f>
        <v/>
      </c>
      <c r="AO10" s="10" t="str">
        <f ca="1">IFERROR(IF(AND(NOW()&lt;= EOMONTH(DATE(YEAR($P10),8, 1), 0), Overall!$A12&lt;&gt;"", MONTH($O10) &lt;= 8, MONTH($P10) &gt;= 8), IF($T10 &lt;&gt; "", $H10/$T10, ""), ""), "")</f>
        <v/>
      </c>
      <c r="AP10" s="10" t="str">
        <f ca="1">IFERROR(IF(AND(NOW()&lt;= EOMONTH(DATE(YEAR($P10),9, 1), 0), Overall!$A12&lt;&gt;"", MONTH($O10) &lt;= 9, MONTH($P10) &gt;= 9), IF($T10 &lt;&gt; "", $H10/$T10, ""), ""), "")</f>
        <v/>
      </c>
      <c r="AQ10" s="10" t="str">
        <f ca="1">IFERROR(IF(AND(NOW()&lt;= EOMONTH(DATE(YEAR($P10),10, 1), 0), Overall!$A12&lt;&gt;"", MONTH($O10) &lt;= 10, MONTH($P10) &gt;= 10), IF($T10 &lt;&gt; "", $H10/$T10, ""), ""), "")</f>
        <v/>
      </c>
      <c r="AR10" s="10" t="str">
        <f ca="1">IFERROR(IF(AND(NOW()&lt;= EOMONTH(DATE(YEAR($P10),11, 1), 0), Overall!$A12&lt;&gt;"", MONTH($O10) &lt;=11, MONTH($P10) &gt;= 11), IF($T10 &lt;&gt; "", $H10/$T10, ""), ""), "")</f>
        <v/>
      </c>
      <c r="AS10" s="10" t="str">
        <f ca="1">IFERROR(IF(AND(NOW()&lt;= EOMONTH(DATE(YEAR($P10),12, 1), 0), Overall!$A12&lt;&gt;"", MONTH($O10) &lt;= 12, MONTH($P10) &gt;= 12), IF($T10 &lt;&gt; "", $H10/$T10, ""), ""), "")</f>
        <v/>
      </c>
      <c r="AT10" s="16">
        <f t="shared" ca="1" si="1"/>
        <v>0</v>
      </c>
    </row>
    <row r="11" spans="1:46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6">
        <f>IF(Overall!T13&lt;&gt;"",VALUE(Overall!T13),"")</f>
        <v>0</v>
      </c>
      <c r="O11" s="7">
        <f>IF(Overall!L13&lt;&gt;"", DATEVALUE(Overall!L13), "")</f>
        <v>44317</v>
      </c>
      <c r="P11" s="7">
        <f>IF(Overall!M13&lt;&gt;"", DATEVALUE(Overall!M13), "")</f>
        <v>44561</v>
      </c>
      <c r="Q11" s="7" t="str">
        <f>IF(Overall!S13&lt;&gt;"",_xlfn.VALUETOTEXT(Overall!S13),"")</f>
        <v>May-Dec</v>
      </c>
      <c r="R11" s="7">
        <f>IF(Overall!O13&lt;&gt;"", DATEVALUE(Overall!O13), "")</f>
        <v>44302</v>
      </c>
      <c r="S11" s="7">
        <f>IF(Overall!O13&lt;&gt;"", DATEVALUE(Overall!O13), "")</f>
        <v>44302</v>
      </c>
      <c r="T11" s="5">
        <f t="shared" si="0"/>
        <v>8</v>
      </c>
      <c r="U11" s="10" t="str">
        <f>IF(Overall!$A13&lt;&gt;"",IF(AND(MONTH($O11) &lt;= 1, MONTH($P11) &gt;= 1), IF($T11 &lt;&gt; "", $H11/$T11, ""), ""),"")</f>
        <v/>
      </c>
      <c r="V11" s="10" t="str">
        <f>IF(Overall!$A13&lt;&gt;"",IF(AND(MONTH($O11) &lt;= 2, MONTH($P11) &gt;= 2), IF($T11 &lt;&gt; "", $H11/$T11, ""), ""),"")</f>
        <v/>
      </c>
      <c r="W11" s="10" t="str">
        <f>IF(Overall!$A13&lt;&gt;"",IF(AND(MONTH($O11) &lt;= 3, MONTH($P11) &gt;= 3), IF($T11 &lt;&gt; "", $H11/$T11, ""), ""),"")</f>
        <v/>
      </c>
      <c r="X11" s="10" t="str">
        <f>IF(Overall!$A13&lt;&gt;"",IF(AND(MONTH($O11) &lt;= 4, MONTH($P11) &gt;= 4), IF($T11 &lt;&gt; "", $H11/$T11, ""), ""),"")</f>
        <v/>
      </c>
      <c r="Y11" s="10">
        <f>IF(Overall!$A13&lt;&gt;"",IF(AND(MONTH($O11) &lt;= 5, MONTH($P11) &gt;= 5), IF($T11 &lt;&gt; "", $H11/$T11, ""), ""),"")</f>
        <v>100000</v>
      </c>
      <c r="Z11" s="10">
        <f>IF(Overall!$A13&lt;&gt;"",IF(AND(MONTH($O11) &lt;= 6, MONTH($P11) &gt;= 6), IF($T11 &lt;&gt; "", $H11/$T11, ""), ""),"")</f>
        <v>100000</v>
      </c>
      <c r="AA11" s="10">
        <f>IF(Overall!$A13&lt;&gt;"",IF(AND(MONTH($O11) &lt;= 7, MONTH($P11) &gt;= 7 ), IF($T11 &lt;&gt; "", $H11/$T11, ""), ""),"")</f>
        <v>100000</v>
      </c>
      <c r="AB11" s="10">
        <f>IF(Overall!$A13&lt;&gt;"",IF(AND(MONTH($O11) &lt;= 8, MONTH($P11) &gt;= 8), IF($T11 &lt;&gt; "", $H11/$T11, ""), ""),"")</f>
        <v>100000</v>
      </c>
      <c r="AC11" s="10">
        <f>IF(Overall!$A13&lt;&gt;"",IF(AND(MONTH($O11) &lt;= 9, MONTH($P11) &gt;= 9), IF($T11 &lt;&gt; "", $H11/$T11, ""), ""),"")</f>
        <v>100000</v>
      </c>
      <c r="AD11" s="10">
        <f>IF(Overall!$A13&lt;&gt;"",IF(AND(MONTH($O11) &lt;= 10, MONTH($P11) &gt;= 10), IF($T11 &lt;&gt; "", $H11/$T11, ""), ""),"")</f>
        <v>100000</v>
      </c>
      <c r="AE11" s="10">
        <f>IF(Overall!$A13&lt;&gt;"",IF(AND(MONTH($O11) &lt;= 11, MONTH($P11) &gt;= 11), IF($T11 &lt;&gt; "", $H11/$T11, ""), ""),"")</f>
        <v>100000</v>
      </c>
      <c r="AF11" s="10">
        <f>IF(Overall!$A13&lt;&gt;"",IF(AND(MONTH($O11) &lt;= 12, MONTH($P11) &gt;= 12), IF($T11 &lt;&gt; "", $H11/$T11, ""), ""),"")</f>
        <v>100000</v>
      </c>
      <c r="AH11" s="10" t="str">
        <f ca="1">IFERROR(IF(AND(NOW()&lt;= EOMONTH(DATE(YEAR($P11),1, 1), 0), Overall!$A13&lt;&gt;"", MONTH($O11) &lt;= 1, MONTH($P11) &gt;= 1), IF($T11 &lt;&gt; "", $H11/$T11, ""), ""), "")</f>
        <v/>
      </c>
      <c r="AI11" s="10" t="str">
        <f ca="1">IFERROR(IF(AND(NOW()&lt;= EOMONTH(DATE(YEAR($P11),2, 1), 0), Overall!$A13&lt;&gt;"", MONTH($O11) &lt;= 2, MONTH($P11) &gt;= 2), IF($T11 &lt;&gt; "", $H11/$T11, ""), ""), "")</f>
        <v/>
      </c>
      <c r="AJ11" s="10" t="str">
        <f ca="1">IFERROR(IF(AND(NOW()&lt;= EOMONTH(DATE(YEAR($P11),3, 1), 0), Overall!$A13&lt;&gt;"", MONTH($O11) &lt;= 3, MONTH($P11) &gt;= 3), IF($T11 &lt;&gt; "", $H11/$T11, ""), ""), "")</f>
        <v/>
      </c>
      <c r="AK11" s="10" t="str">
        <f ca="1">IFERROR(IF(AND(NOW()&lt;= EOMONTH(DATE(YEAR($P11),4, 1), 0), Overall!$A13&lt;&gt;"", MONTH($O11) &lt;= 4, MONTH($P11) &gt;= 4), IF($T11 &lt;&gt; "", $H11/$T11, ""), ""), "")</f>
        <v/>
      </c>
      <c r="AL11" s="10" t="str">
        <f ca="1">IFERROR(IF(AND(NOW()&lt;= EOMONTH(DATE(YEAR($P11),5, 1), 0), Overall!$A13&lt;&gt;"", MONTH($O11) &lt;= 5, MONTH($P11) &gt;= 5), IF($T11 &lt;&gt; "", $H11/$T11, ""), ""), "")</f>
        <v/>
      </c>
      <c r="AM11" s="10" t="str">
        <f ca="1">IFERROR(IF(AND(NOW()&lt;= EOMONTH(DATE(YEAR($P11),6, 1), 0), Overall!$A13&lt;&gt;"", MONTH($O11) &lt;= 6, MONTH($P11) &gt;= 6), IF($T11 &lt;&gt; "", $H11/$T11, ""), ""), "")</f>
        <v/>
      </c>
      <c r="AN11" s="10" t="str">
        <f ca="1">IFERROR(IF(AND(NOW()&lt;= EOMONTH(DATE(YEAR($P11),7, 1), 0), Overall!$A13&lt;&gt;"", MONTH($O11) &lt;= 7, MONTH($P11) &gt;= 7), IF($T11 &lt;&gt; "", $H11/$T11, ""), ""), "")</f>
        <v/>
      </c>
      <c r="AO11" s="10" t="str">
        <f ca="1">IFERROR(IF(AND(NOW()&lt;= EOMONTH(DATE(YEAR($P11),8, 1), 0), Overall!$A13&lt;&gt;"", MONTH($O11) &lt;= 8, MONTH($P11) &gt;= 8), IF($T11 &lt;&gt; "", $H11/$T11, ""), ""), "")</f>
        <v/>
      </c>
      <c r="AP11" s="10" t="str">
        <f ca="1">IFERROR(IF(AND(NOW()&lt;= EOMONTH(DATE(YEAR($P11),9, 1), 0), Overall!$A13&lt;&gt;"", MONTH($O11) &lt;= 9, MONTH($P11) &gt;= 9), IF($T11 &lt;&gt; "", $H11/$T11, ""), ""), "")</f>
        <v/>
      </c>
      <c r="AQ11" s="10" t="str">
        <f ca="1">IFERROR(IF(AND(NOW()&lt;= EOMONTH(DATE(YEAR($P11),10, 1), 0), Overall!$A13&lt;&gt;"", MONTH($O11) &lt;= 10, MONTH($P11) &gt;= 10), IF($T11 &lt;&gt; "", $H11/$T11, ""), ""), "")</f>
        <v/>
      </c>
      <c r="AR11" s="10" t="str">
        <f ca="1">IFERROR(IF(AND(NOW()&lt;= EOMONTH(DATE(YEAR($P11),11, 1), 0), Overall!$A13&lt;&gt;"", MONTH($O11) &lt;=11, MONTH($P11) &gt;= 11), IF($T11 &lt;&gt; "", $H11/$T11, ""), ""), "")</f>
        <v/>
      </c>
      <c r="AS11" s="10" t="str">
        <f ca="1">IFERROR(IF(AND(NOW()&lt;= EOMONTH(DATE(YEAR($P11),12, 1), 0), Overall!$A13&lt;&gt;"", MONTH($O11) &lt;= 12, MONTH($P11) &gt;= 12), IF($T11 &lt;&gt; "", $H11/$T11, ""), ""), "")</f>
        <v/>
      </c>
      <c r="AT11" s="16">
        <f t="shared" ca="1" si="1"/>
        <v>0</v>
      </c>
    </row>
    <row r="12" spans="1:46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6">
        <f>IF(Overall!T14&lt;&gt;"",VALUE(Overall!T14),"")</f>
        <v>0</v>
      </c>
      <c r="O12" s="7">
        <f>IF(Overall!L14&lt;&gt;"", DATEVALUE(Overall!L14), "")</f>
        <v>44317</v>
      </c>
      <c r="P12" s="7">
        <f>IF(Overall!M14&lt;&gt;"", DATEVALUE(Overall!M14), "")</f>
        <v>44561</v>
      </c>
      <c r="Q12" s="7" t="str">
        <f>IF(Overall!S14&lt;&gt;"",_xlfn.VALUETOTEXT(Overall!S14),"")</f>
        <v>May-Dec</v>
      </c>
      <c r="R12" s="7">
        <f>IF(Overall!O14&lt;&gt;"", DATEVALUE(Overall!O14), "")</f>
        <v>44302</v>
      </c>
      <c r="S12" s="7">
        <f>IF(Overall!O14&lt;&gt;"", DATEVALUE(Overall!O14), "")</f>
        <v>44302</v>
      </c>
      <c r="T12" s="5">
        <f t="shared" si="0"/>
        <v>8</v>
      </c>
      <c r="U12" s="10" t="str">
        <f>IF(Overall!$A14&lt;&gt;"",IF(AND(MONTH($O12) &lt;= 1, MONTH($P12) &gt;= 1), IF($T12 &lt;&gt; "", $H12/$T12, ""), ""),"")</f>
        <v/>
      </c>
      <c r="V12" s="10" t="str">
        <f>IF(Overall!$A14&lt;&gt;"",IF(AND(MONTH($O12) &lt;= 2, MONTH($P12) &gt;= 2), IF($T12 &lt;&gt; "", $H12/$T12, ""), ""),"")</f>
        <v/>
      </c>
      <c r="W12" s="10" t="str">
        <f>IF(Overall!$A14&lt;&gt;"",IF(AND(MONTH($O12) &lt;= 3, MONTH($P12) &gt;= 3), IF($T12 &lt;&gt; "", $H12/$T12, ""), ""),"")</f>
        <v/>
      </c>
      <c r="X12" s="10" t="str">
        <f>IF(Overall!$A14&lt;&gt;"",IF(AND(MONTH($O12) &lt;= 4, MONTH($P12) &gt;= 4), IF($T12 &lt;&gt; "", $H12/$T12, ""), ""),"")</f>
        <v/>
      </c>
      <c r="Y12" s="10">
        <f>IF(Overall!$A14&lt;&gt;"",IF(AND(MONTH($O12) &lt;= 5, MONTH($P12) &gt;= 5), IF($T12 &lt;&gt; "", $H12/$T12, ""), ""),"")</f>
        <v>100000</v>
      </c>
      <c r="Z12" s="10">
        <f>IF(Overall!$A14&lt;&gt;"",IF(AND(MONTH($O12) &lt;= 6, MONTH($P12) &gt;= 6), IF($T12 &lt;&gt; "", $H12/$T12, ""), ""),"")</f>
        <v>100000</v>
      </c>
      <c r="AA12" s="10">
        <f>IF(Overall!$A14&lt;&gt;"",IF(AND(MONTH($O12) &lt;= 7, MONTH($P12) &gt;= 7 ), IF($T12 &lt;&gt; "", $H12/$T12, ""), ""),"")</f>
        <v>100000</v>
      </c>
      <c r="AB12" s="10">
        <f>IF(Overall!$A14&lt;&gt;"",IF(AND(MONTH($O12) &lt;= 8, MONTH($P12) &gt;= 8), IF($T12 &lt;&gt; "", $H12/$T12, ""), ""),"")</f>
        <v>100000</v>
      </c>
      <c r="AC12" s="10">
        <f>IF(Overall!$A14&lt;&gt;"",IF(AND(MONTH($O12) &lt;= 9, MONTH($P12) &gt;= 9), IF($T12 &lt;&gt; "", $H12/$T12, ""), ""),"")</f>
        <v>100000</v>
      </c>
      <c r="AD12" s="10">
        <f>IF(Overall!$A14&lt;&gt;"",IF(AND(MONTH($O12) &lt;= 10, MONTH($P12) &gt;= 10), IF($T12 &lt;&gt; "", $H12/$T12, ""), ""),"")</f>
        <v>100000</v>
      </c>
      <c r="AE12" s="10">
        <f>IF(Overall!$A14&lt;&gt;"",IF(AND(MONTH($O12) &lt;= 11, MONTH($P12) &gt;= 11), IF($T12 &lt;&gt; "", $H12/$T12, ""), ""),"")</f>
        <v>100000</v>
      </c>
      <c r="AF12" s="10">
        <f>IF(Overall!$A14&lt;&gt;"",IF(AND(MONTH($O12) &lt;= 12, MONTH($P12) &gt;= 12), IF($T12 &lt;&gt; "", $H12/$T12, ""), ""),"")</f>
        <v>100000</v>
      </c>
      <c r="AH12" s="10" t="str">
        <f ca="1">IFERROR(IF(AND(NOW()&lt;= EOMONTH(DATE(YEAR($P12),1, 1), 0), Overall!$A14&lt;&gt;"", MONTH($O12) &lt;= 1, MONTH($P12) &gt;= 1), IF($T12 &lt;&gt; "", $H12/$T12, ""), ""), "")</f>
        <v/>
      </c>
      <c r="AI12" s="10" t="str">
        <f ca="1">IFERROR(IF(AND(NOW()&lt;= EOMONTH(DATE(YEAR($P12),2, 1), 0), Overall!$A14&lt;&gt;"", MONTH($O12) &lt;= 2, MONTH($P12) &gt;= 2), IF($T12 &lt;&gt; "", $H12/$T12, ""), ""), "")</f>
        <v/>
      </c>
      <c r="AJ12" s="10" t="str">
        <f ca="1">IFERROR(IF(AND(NOW()&lt;= EOMONTH(DATE(YEAR($P12),3, 1), 0), Overall!$A14&lt;&gt;"", MONTH($O12) &lt;= 3, MONTH($P12) &gt;= 3), IF($T12 &lt;&gt; "", $H12/$T12, ""), ""), "")</f>
        <v/>
      </c>
      <c r="AK12" s="10" t="str">
        <f ca="1">IFERROR(IF(AND(NOW()&lt;= EOMONTH(DATE(YEAR($P12),4, 1), 0), Overall!$A14&lt;&gt;"", MONTH($O12) &lt;= 4, MONTH($P12) &gt;= 4), IF($T12 &lt;&gt; "", $H12/$T12, ""), ""), "")</f>
        <v/>
      </c>
      <c r="AL12" s="10" t="str">
        <f ca="1">IFERROR(IF(AND(NOW()&lt;= EOMONTH(DATE(YEAR($P12),5, 1), 0), Overall!$A14&lt;&gt;"", MONTH($O12) &lt;= 5, MONTH($P12) &gt;= 5), IF($T12 &lt;&gt; "", $H12/$T12, ""), ""), "")</f>
        <v/>
      </c>
      <c r="AM12" s="10" t="str">
        <f ca="1">IFERROR(IF(AND(NOW()&lt;= EOMONTH(DATE(YEAR($P12),6, 1), 0), Overall!$A14&lt;&gt;"", MONTH($O12) &lt;= 6, MONTH($P12) &gt;= 6), IF($T12 &lt;&gt; "", $H12/$T12, ""), ""), "")</f>
        <v/>
      </c>
      <c r="AN12" s="10" t="str">
        <f ca="1">IFERROR(IF(AND(NOW()&lt;= EOMONTH(DATE(YEAR($P12),7, 1), 0), Overall!$A14&lt;&gt;"", MONTH($O12) &lt;= 7, MONTH($P12) &gt;= 7), IF($T12 &lt;&gt; "", $H12/$T12, ""), ""), "")</f>
        <v/>
      </c>
      <c r="AO12" s="10" t="str">
        <f ca="1">IFERROR(IF(AND(NOW()&lt;= EOMONTH(DATE(YEAR($P12),8, 1), 0), Overall!$A14&lt;&gt;"", MONTH($O12) &lt;= 8, MONTH($P12) &gt;= 8), IF($T12 &lt;&gt; "", $H12/$T12, ""), ""), "")</f>
        <v/>
      </c>
      <c r="AP12" s="10" t="str">
        <f ca="1">IFERROR(IF(AND(NOW()&lt;= EOMONTH(DATE(YEAR($P12),9, 1), 0), Overall!$A14&lt;&gt;"", MONTH($O12) &lt;= 9, MONTH($P12) &gt;= 9), IF($T12 &lt;&gt; "", $H12/$T12, ""), ""), "")</f>
        <v/>
      </c>
      <c r="AQ12" s="10" t="str">
        <f ca="1">IFERROR(IF(AND(NOW()&lt;= EOMONTH(DATE(YEAR($P12),10, 1), 0), Overall!$A14&lt;&gt;"", MONTH($O12) &lt;= 10, MONTH($P12) &gt;= 10), IF($T12 &lt;&gt; "", $H12/$T12, ""), ""), "")</f>
        <v/>
      </c>
      <c r="AR12" s="10" t="str">
        <f ca="1">IFERROR(IF(AND(NOW()&lt;= EOMONTH(DATE(YEAR($P12),11, 1), 0), Overall!$A14&lt;&gt;"", MONTH($O12) &lt;=11, MONTH($P12) &gt;= 11), IF($T12 &lt;&gt; "", $H12/$T12, ""), ""), "")</f>
        <v/>
      </c>
      <c r="AS12" s="10" t="str">
        <f ca="1">IFERROR(IF(AND(NOW()&lt;= EOMONTH(DATE(YEAR($P12),12, 1), 0), Overall!$A14&lt;&gt;"", MONTH($O12) &lt;= 12, MONTH($P12) &gt;= 12), IF($T12 &lt;&gt; "", $H12/$T12, ""), ""), "")</f>
        <v/>
      </c>
      <c r="AT12" s="16">
        <f t="shared" ca="1" si="1"/>
        <v>0</v>
      </c>
    </row>
    <row r="13" spans="1:46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6">
        <f>IF(Overall!T15&lt;&gt;"",VALUE(Overall!T15),"")</f>
        <v>0</v>
      </c>
      <c r="O13" s="7">
        <f>IF(Overall!L15&lt;&gt;"", DATEVALUE(Overall!L15), "")</f>
        <v>44317</v>
      </c>
      <c r="P13" s="7">
        <f>IF(Overall!M15&lt;&gt;"", DATEVALUE(Overall!M15), "")</f>
        <v>44561</v>
      </c>
      <c r="Q13" s="7" t="str">
        <f>IF(Overall!S15&lt;&gt;"",_xlfn.VALUETOTEXT(Overall!S15),"")</f>
        <v>May-Dec</v>
      </c>
      <c r="R13" s="7">
        <f>IF(Overall!O15&lt;&gt;"", DATEVALUE(Overall!O15), "")</f>
        <v>44302</v>
      </c>
      <c r="S13" s="7">
        <f>IF(Overall!O15&lt;&gt;"", DATEVALUE(Overall!O15), "")</f>
        <v>44302</v>
      </c>
      <c r="T13" s="5">
        <f t="shared" si="0"/>
        <v>8</v>
      </c>
      <c r="U13" s="10" t="str">
        <f>IF(Overall!$A15&lt;&gt;"",IF(AND(MONTH($O13) &lt;= 1, MONTH($P13) &gt;= 1), IF($T13 &lt;&gt; "", $H13/$T13, ""), ""),"")</f>
        <v/>
      </c>
      <c r="V13" s="10" t="str">
        <f>IF(Overall!$A15&lt;&gt;"",IF(AND(MONTH($O13) &lt;= 2, MONTH($P13) &gt;= 2), IF($T13 &lt;&gt; "", $H13/$T13, ""), ""),"")</f>
        <v/>
      </c>
      <c r="W13" s="10" t="str">
        <f>IF(Overall!$A15&lt;&gt;"",IF(AND(MONTH($O13) &lt;= 3, MONTH($P13) &gt;= 3), IF($T13 &lt;&gt; "", $H13/$T13, ""), ""),"")</f>
        <v/>
      </c>
      <c r="X13" s="10" t="str">
        <f>IF(Overall!$A15&lt;&gt;"",IF(AND(MONTH($O13) &lt;= 4, MONTH($P13) &gt;= 4), IF($T13 &lt;&gt; "", $H13/$T13, ""), ""),"")</f>
        <v/>
      </c>
      <c r="Y13" s="10">
        <f>IF(Overall!$A15&lt;&gt;"",IF(AND(MONTH($O13) &lt;= 5, MONTH($P13) &gt;= 5), IF($T13 &lt;&gt; "", $H13/$T13, ""), ""),"")</f>
        <v>200000</v>
      </c>
      <c r="Z13" s="10">
        <f>IF(Overall!$A15&lt;&gt;"",IF(AND(MONTH($O13) &lt;= 6, MONTH($P13) &gt;= 6), IF($T13 &lt;&gt; "", $H13/$T13, ""), ""),"")</f>
        <v>200000</v>
      </c>
      <c r="AA13" s="10">
        <f>IF(Overall!$A15&lt;&gt;"",IF(AND(MONTH($O13) &lt;= 7, MONTH($P13) &gt;= 7 ), IF($T13 &lt;&gt; "", $H13/$T13, ""), ""),"")</f>
        <v>200000</v>
      </c>
      <c r="AB13" s="10">
        <f>IF(Overall!$A15&lt;&gt;"",IF(AND(MONTH($O13) &lt;= 8, MONTH($P13) &gt;= 8), IF($T13 &lt;&gt; "", $H13/$T13, ""), ""),"")</f>
        <v>200000</v>
      </c>
      <c r="AC13" s="10">
        <f>IF(Overall!$A15&lt;&gt;"",IF(AND(MONTH($O13) &lt;= 9, MONTH($P13) &gt;= 9), IF($T13 &lt;&gt; "", $H13/$T13, ""), ""),"")</f>
        <v>200000</v>
      </c>
      <c r="AD13" s="10">
        <f>IF(Overall!$A15&lt;&gt;"",IF(AND(MONTH($O13) &lt;= 10, MONTH($P13) &gt;= 10), IF($T13 &lt;&gt; "", $H13/$T13, ""), ""),"")</f>
        <v>200000</v>
      </c>
      <c r="AE13" s="10">
        <f>IF(Overall!$A15&lt;&gt;"",IF(AND(MONTH($O13) &lt;= 11, MONTH($P13) &gt;= 11), IF($T13 &lt;&gt; "", $H13/$T13, ""), ""),"")</f>
        <v>200000</v>
      </c>
      <c r="AF13" s="10">
        <f>IF(Overall!$A15&lt;&gt;"",IF(AND(MONTH($O13) &lt;= 12, MONTH($P13) &gt;= 12), IF($T13 &lt;&gt; "", $H13/$T13, ""), ""),"")</f>
        <v>200000</v>
      </c>
      <c r="AH13" s="10" t="str">
        <f ca="1">IFERROR(IF(AND(NOW()&lt;= EOMONTH(DATE(YEAR($P13),1, 1), 0), Overall!$A15&lt;&gt;"", MONTH($O13) &lt;= 1, MONTH($P13) &gt;= 1), IF($T13 &lt;&gt; "", $H13/$T13, ""), ""), "")</f>
        <v/>
      </c>
      <c r="AI13" s="10" t="str">
        <f ca="1">IFERROR(IF(AND(NOW()&lt;= EOMONTH(DATE(YEAR($P13),2, 1), 0), Overall!$A15&lt;&gt;"", MONTH($O13) &lt;= 2, MONTH($P13) &gt;= 2), IF($T13 &lt;&gt; "", $H13/$T13, ""), ""), "")</f>
        <v/>
      </c>
      <c r="AJ13" s="10" t="str">
        <f ca="1">IFERROR(IF(AND(NOW()&lt;= EOMONTH(DATE(YEAR($P13),3, 1), 0), Overall!$A15&lt;&gt;"", MONTH($O13) &lt;= 3, MONTH($P13) &gt;= 3), IF($T13 &lt;&gt; "", $H13/$T13, ""), ""), "")</f>
        <v/>
      </c>
      <c r="AK13" s="10" t="str">
        <f ca="1">IFERROR(IF(AND(NOW()&lt;= EOMONTH(DATE(YEAR($P13),4, 1), 0), Overall!$A15&lt;&gt;"", MONTH($O13) &lt;= 4, MONTH($P13) &gt;= 4), IF($T13 &lt;&gt; "", $H13/$T13, ""), ""), "")</f>
        <v/>
      </c>
      <c r="AL13" s="10" t="str">
        <f ca="1">IFERROR(IF(AND(NOW()&lt;= EOMONTH(DATE(YEAR($P13),5, 1), 0), Overall!$A15&lt;&gt;"", MONTH($O13) &lt;= 5, MONTH($P13) &gt;= 5), IF($T13 &lt;&gt; "", $H13/$T13, ""), ""), "")</f>
        <v/>
      </c>
      <c r="AM13" s="10" t="str">
        <f ca="1">IFERROR(IF(AND(NOW()&lt;= EOMONTH(DATE(YEAR($P13),6, 1), 0), Overall!$A15&lt;&gt;"", MONTH($O13) &lt;= 6, MONTH($P13) &gt;= 6), IF($T13 &lt;&gt; "", $H13/$T13, ""), ""), "")</f>
        <v/>
      </c>
      <c r="AN13" s="10" t="str">
        <f ca="1">IFERROR(IF(AND(NOW()&lt;= EOMONTH(DATE(YEAR($P13),7, 1), 0), Overall!$A15&lt;&gt;"", MONTH($O13) &lt;= 7, MONTH($P13) &gt;= 7), IF($T13 &lt;&gt; "", $H13/$T13, ""), ""), "")</f>
        <v/>
      </c>
      <c r="AO13" s="10" t="str">
        <f ca="1">IFERROR(IF(AND(NOW()&lt;= EOMONTH(DATE(YEAR($P13),8, 1), 0), Overall!$A15&lt;&gt;"", MONTH($O13) &lt;= 8, MONTH($P13) &gt;= 8), IF($T13 &lt;&gt; "", $H13/$T13, ""), ""), "")</f>
        <v/>
      </c>
      <c r="AP13" s="10" t="str">
        <f ca="1">IFERROR(IF(AND(NOW()&lt;= EOMONTH(DATE(YEAR($P13),9, 1), 0), Overall!$A15&lt;&gt;"", MONTH($O13) &lt;= 9, MONTH($P13) &gt;= 9), IF($T13 &lt;&gt; "", $H13/$T13, ""), ""), "")</f>
        <v/>
      </c>
      <c r="AQ13" s="10" t="str">
        <f ca="1">IFERROR(IF(AND(NOW()&lt;= EOMONTH(DATE(YEAR($P13),10, 1), 0), Overall!$A15&lt;&gt;"", MONTH($O13) &lt;= 10, MONTH($P13) &gt;= 10), IF($T13 &lt;&gt; "", $H13/$T13, ""), ""), "")</f>
        <v/>
      </c>
      <c r="AR13" s="10" t="str">
        <f ca="1">IFERROR(IF(AND(NOW()&lt;= EOMONTH(DATE(YEAR($P13),11, 1), 0), Overall!$A15&lt;&gt;"", MONTH($O13) &lt;=11, MONTH($P13) &gt;= 11), IF($T13 &lt;&gt; "", $H13/$T13, ""), ""), "")</f>
        <v/>
      </c>
      <c r="AS13" s="10" t="str">
        <f ca="1">IFERROR(IF(AND(NOW()&lt;= EOMONTH(DATE(YEAR($P13),12, 1), 0), Overall!$A15&lt;&gt;"", MONTH($O13) &lt;= 12, MONTH($P13) &gt;= 12), IF($T13 &lt;&gt; "", $H13/$T13, ""), ""), "")</f>
        <v/>
      </c>
      <c r="AT13" s="16">
        <f t="shared" ca="1" si="1"/>
        <v>0</v>
      </c>
    </row>
    <row r="14" spans="1:46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6">
        <f>IF(Overall!T16&lt;&gt;"",VALUE(Overall!T16),"")</f>
        <v>0</v>
      </c>
      <c r="O14" s="7">
        <f>IF(Overall!L16&lt;&gt;"", DATEVALUE(Overall!L16), "")</f>
        <v>44317</v>
      </c>
      <c r="P14" s="7">
        <f>IF(Overall!M16&lt;&gt;"", DATEVALUE(Overall!M16), "")</f>
        <v>44561</v>
      </c>
      <c r="Q14" s="7" t="str">
        <f>IF(Overall!S16&lt;&gt;"",_xlfn.VALUETOTEXT(Overall!S16),"")</f>
        <v>May-Dec</v>
      </c>
      <c r="R14" s="7">
        <f>IF(Overall!O16&lt;&gt;"", DATEVALUE(Overall!O16), "")</f>
        <v>44305</v>
      </c>
      <c r="S14" s="7">
        <f>IF(Overall!O16&lt;&gt;"", DATEVALUE(Overall!O16), "")</f>
        <v>44305</v>
      </c>
      <c r="T14" s="5">
        <f t="shared" si="0"/>
        <v>8</v>
      </c>
      <c r="U14" s="10" t="str">
        <f>IF(Overall!$A16&lt;&gt;"",IF(AND(MONTH($O14) &lt;= 1, MONTH($P14) &gt;= 1), IF($T14 &lt;&gt; "", $H14/$T14, ""), ""),"")</f>
        <v/>
      </c>
      <c r="V14" s="10" t="str">
        <f>IF(Overall!$A16&lt;&gt;"",IF(AND(MONTH($O14) &lt;= 2, MONTH($P14) &gt;= 2), IF($T14 &lt;&gt; "", $H14/$T14, ""), ""),"")</f>
        <v/>
      </c>
      <c r="W14" s="10" t="str">
        <f>IF(Overall!$A16&lt;&gt;"",IF(AND(MONTH($O14) &lt;= 3, MONTH($P14) &gt;= 3), IF($T14 &lt;&gt; "", $H14/$T14, ""), ""),"")</f>
        <v/>
      </c>
      <c r="X14" s="10" t="str">
        <f>IF(Overall!$A16&lt;&gt;"",IF(AND(MONTH($O14) &lt;= 4, MONTH($P14) &gt;= 4), IF($T14 &lt;&gt; "", $H14/$T14, ""), ""),"")</f>
        <v/>
      </c>
      <c r="Y14" s="10">
        <f>IF(Overall!$A16&lt;&gt;"",IF(AND(MONTH($O14) &lt;= 5, MONTH($P14) &gt;= 5), IF($T14 &lt;&gt; "", $H14/$T14, ""), ""),"")</f>
        <v>100000</v>
      </c>
      <c r="Z14" s="10">
        <f>IF(Overall!$A16&lt;&gt;"",IF(AND(MONTH($O14) &lt;= 6, MONTH($P14) &gt;= 6), IF($T14 &lt;&gt; "", $H14/$T14, ""), ""),"")</f>
        <v>100000</v>
      </c>
      <c r="AA14" s="10">
        <f>IF(Overall!$A16&lt;&gt;"",IF(AND(MONTH($O14) &lt;= 7, MONTH($P14) &gt;= 7 ), IF($T14 &lt;&gt; "", $H14/$T14, ""), ""),"")</f>
        <v>100000</v>
      </c>
      <c r="AB14" s="10">
        <f>IF(Overall!$A16&lt;&gt;"",IF(AND(MONTH($O14) &lt;= 8, MONTH($P14) &gt;= 8), IF($T14 &lt;&gt; "", $H14/$T14, ""), ""),"")</f>
        <v>100000</v>
      </c>
      <c r="AC14" s="10">
        <f>IF(Overall!$A16&lt;&gt;"",IF(AND(MONTH($O14) &lt;= 9, MONTH($P14) &gt;= 9), IF($T14 &lt;&gt; "", $H14/$T14, ""), ""),"")</f>
        <v>100000</v>
      </c>
      <c r="AD14" s="10">
        <f>IF(Overall!$A16&lt;&gt;"",IF(AND(MONTH($O14) &lt;= 10, MONTH($P14) &gt;= 10), IF($T14 &lt;&gt; "", $H14/$T14, ""), ""),"")</f>
        <v>100000</v>
      </c>
      <c r="AE14" s="10">
        <f>IF(Overall!$A16&lt;&gt;"",IF(AND(MONTH($O14) &lt;= 11, MONTH($P14) &gt;= 11), IF($T14 &lt;&gt; "", $H14/$T14, ""), ""),"")</f>
        <v>100000</v>
      </c>
      <c r="AF14" s="10">
        <f>IF(Overall!$A16&lt;&gt;"",IF(AND(MONTH($O14) &lt;= 12, MONTH($P14) &gt;= 12), IF($T14 &lt;&gt; "", $H14/$T14, ""), ""),"")</f>
        <v>100000</v>
      </c>
      <c r="AH14" s="10" t="str">
        <f ca="1">IFERROR(IF(AND(NOW()&lt;= EOMONTH(DATE(YEAR($P14),1, 1), 0), Overall!$A16&lt;&gt;"", MONTH($O14) &lt;= 1, MONTH($P14) &gt;= 1), IF($T14 &lt;&gt; "", $H14/$T14, ""), ""), "")</f>
        <v/>
      </c>
      <c r="AI14" s="10" t="str">
        <f ca="1">IFERROR(IF(AND(NOW()&lt;= EOMONTH(DATE(YEAR($P14),2, 1), 0), Overall!$A16&lt;&gt;"", MONTH($O14) &lt;= 2, MONTH($P14) &gt;= 2), IF($T14 &lt;&gt; "", $H14/$T14, ""), ""), "")</f>
        <v/>
      </c>
      <c r="AJ14" s="10" t="str">
        <f ca="1">IFERROR(IF(AND(NOW()&lt;= EOMONTH(DATE(YEAR($P14),3, 1), 0), Overall!$A16&lt;&gt;"", MONTH($O14) &lt;= 3, MONTH($P14) &gt;= 3), IF($T14 &lt;&gt; "", $H14/$T14, ""), ""), "")</f>
        <v/>
      </c>
      <c r="AK14" s="10" t="str">
        <f ca="1">IFERROR(IF(AND(NOW()&lt;= EOMONTH(DATE(YEAR($P14),4, 1), 0), Overall!$A16&lt;&gt;"", MONTH($O14) &lt;= 4, MONTH($P14) &gt;= 4), IF($T14 &lt;&gt; "", $H14/$T14, ""), ""), "")</f>
        <v/>
      </c>
      <c r="AL14" s="10" t="str">
        <f ca="1">IFERROR(IF(AND(NOW()&lt;= EOMONTH(DATE(YEAR($P14),5, 1), 0), Overall!$A16&lt;&gt;"", MONTH($O14) &lt;= 5, MONTH($P14) &gt;= 5), IF($T14 &lt;&gt; "", $H14/$T14, ""), ""), "")</f>
        <v/>
      </c>
      <c r="AM14" s="10" t="str">
        <f ca="1">IFERROR(IF(AND(NOW()&lt;= EOMONTH(DATE(YEAR($P14),6, 1), 0), Overall!$A16&lt;&gt;"", MONTH($O14) &lt;= 6, MONTH($P14) &gt;= 6), IF($T14 &lt;&gt; "", $H14/$T14, ""), ""), "")</f>
        <v/>
      </c>
      <c r="AN14" s="10" t="str">
        <f ca="1">IFERROR(IF(AND(NOW()&lt;= EOMONTH(DATE(YEAR($P14),7, 1), 0), Overall!$A16&lt;&gt;"", MONTH($O14) &lt;= 7, MONTH($P14) &gt;= 7), IF($T14 &lt;&gt; "", $H14/$T14, ""), ""), "")</f>
        <v/>
      </c>
      <c r="AO14" s="10" t="str">
        <f ca="1">IFERROR(IF(AND(NOW()&lt;= EOMONTH(DATE(YEAR($P14),8, 1), 0), Overall!$A16&lt;&gt;"", MONTH($O14) &lt;= 8, MONTH($P14) &gt;= 8), IF($T14 &lt;&gt; "", $H14/$T14, ""), ""), "")</f>
        <v/>
      </c>
      <c r="AP14" s="10" t="str">
        <f ca="1">IFERROR(IF(AND(NOW()&lt;= EOMONTH(DATE(YEAR($P14),9, 1), 0), Overall!$A16&lt;&gt;"", MONTH($O14) &lt;= 9, MONTH($P14) &gt;= 9), IF($T14 &lt;&gt; "", $H14/$T14, ""), ""), "")</f>
        <v/>
      </c>
      <c r="AQ14" s="10" t="str">
        <f ca="1">IFERROR(IF(AND(NOW()&lt;= EOMONTH(DATE(YEAR($P14),10, 1), 0), Overall!$A16&lt;&gt;"", MONTH($O14) &lt;= 10, MONTH($P14) &gt;= 10), IF($T14 &lt;&gt; "", $H14/$T14, ""), ""), "")</f>
        <v/>
      </c>
      <c r="AR14" s="10" t="str">
        <f ca="1">IFERROR(IF(AND(NOW()&lt;= EOMONTH(DATE(YEAR($P14),11, 1), 0), Overall!$A16&lt;&gt;"", MONTH($O14) &lt;=11, MONTH($P14) &gt;= 11), IF($T14 &lt;&gt; "", $H14/$T14, ""), ""), "")</f>
        <v/>
      </c>
      <c r="AS14" s="10" t="str">
        <f ca="1">IFERROR(IF(AND(NOW()&lt;= EOMONTH(DATE(YEAR($P14),12, 1), 0), Overall!$A16&lt;&gt;"", MONTH($O14) &lt;= 12, MONTH($P14) &gt;= 12), IF($T14 &lt;&gt; "", $H14/$T14, ""), ""), "")</f>
        <v/>
      </c>
      <c r="AT14" s="16">
        <f t="shared" ca="1" si="1"/>
        <v>0</v>
      </c>
    </row>
    <row r="15" spans="1:46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6">
        <f>IF(Overall!T17&lt;&gt;"",VALUE(Overall!T17),"")</f>
        <v>0</v>
      </c>
      <c r="O15" s="7">
        <f>IF(Overall!L17&lt;&gt;"", DATEVALUE(Overall!L17), "")</f>
        <v>44317</v>
      </c>
      <c r="P15" s="7">
        <f>IF(Overall!M17&lt;&gt;"", DATEVALUE(Overall!M17), "")</f>
        <v>44561</v>
      </c>
      <c r="Q15" s="7" t="str">
        <f>IF(Overall!S17&lt;&gt;"",_xlfn.VALUETOTEXT(Overall!S17),"")</f>
        <v>May-Dec</v>
      </c>
      <c r="R15" s="7">
        <f>IF(Overall!O17&lt;&gt;"", DATEVALUE(Overall!O17), "")</f>
        <v>44305</v>
      </c>
      <c r="S15" s="7">
        <f>IF(Overall!O17&lt;&gt;"", DATEVALUE(Overall!O17), "")</f>
        <v>44305</v>
      </c>
      <c r="T15" s="5">
        <f t="shared" si="0"/>
        <v>8</v>
      </c>
      <c r="U15" s="10" t="str">
        <f>IF(Overall!$A17&lt;&gt;"",IF(AND(MONTH($O15) &lt;= 1, MONTH($P15) &gt;= 1), IF($T15 &lt;&gt; "", $H15/$T15, ""), ""),"")</f>
        <v/>
      </c>
      <c r="V15" s="10" t="str">
        <f>IF(Overall!$A17&lt;&gt;"",IF(AND(MONTH($O15) &lt;= 2, MONTH($P15) &gt;= 2), IF($T15 &lt;&gt; "", $H15/$T15, ""), ""),"")</f>
        <v/>
      </c>
      <c r="W15" s="10" t="str">
        <f>IF(Overall!$A17&lt;&gt;"",IF(AND(MONTH($O15) &lt;= 3, MONTH($P15) &gt;= 3), IF($T15 &lt;&gt; "", $H15/$T15, ""), ""),"")</f>
        <v/>
      </c>
      <c r="X15" s="10" t="str">
        <f>IF(Overall!$A17&lt;&gt;"",IF(AND(MONTH($O15) &lt;= 4, MONTH($P15) &gt;= 4), IF($T15 &lt;&gt; "", $H15/$T15, ""), ""),"")</f>
        <v/>
      </c>
      <c r="Y15" s="10">
        <f>IF(Overall!$A17&lt;&gt;"",IF(AND(MONTH($O15) &lt;= 5, MONTH($P15) &gt;= 5), IF($T15 &lt;&gt; "", $H15/$T15, ""), ""),"")</f>
        <v>100000</v>
      </c>
      <c r="Z15" s="10">
        <f>IF(Overall!$A17&lt;&gt;"",IF(AND(MONTH($O15) &lt;= 6, MONTH($P15) &gt;= 6), IF($T15 &lt;&gt; "", $H15/$T15, ""), ""),"")</f>
        <v>100000</v>
      </c>
      <c r="AA15" s="10">
        <f>IF(Overall!$A17&lt;&gt;"",IF(AND(MONTH($O15) &lt;= 7, MONTH($P15) &gt;= 7 ), IF($T15 &lt;&gt; "", $H15/$T15, ""), ""),"")</f>
        <v>100000</v>
      </c>
      <c r="AB15" s="10">
        <f>IF(Overall!$A17&lt;&gt;"",IF(AND(MONTH($O15) &lt;= 8, MONTH($P15) &gt;= 8), IF($T15 &lt;&gt; "", $H15/$T15, ""), ""),"")</f>
        <v>100000</v>
      </c>
      <c r="AC15" s="10">
        <f>IF(Overall!$A17&lt;&gt;"",IF(AND(MONTH($O15) &lt;= 9, MONTH($P15) &gt;= 9), IF($T15 &lt;&gt; "", $H15/$T15, ""), ""),"")</f>
        <v>100000</v>
      </c>
      <c r="AD15" s="10">
        <f>IF(Overall!$A17&lt;&gt;"",IF(AND(MONTH($O15) &lt;= 10, MONTH($P15) &gt;= 10), IF($T15 &lt;&gt; "", $H15/$T15, ""), ""),"")</f>
        <v>100000</v>
      </c>
      <c r="AE15" s="10">
        <f>IF(Overall!$A17&lt;&gt;"",IF(AND(MONTH($O15) &lt;= 11, MONTH($P15) &gt;= 11), IF($T15 &lt;&gt; "", $H15/$T15, ""), ""),"")</f>
        <v>100000</v>
      </c>
      <c r="AF15" s="10">
        <f>IF(Overall!$A17&lt;&gt;"",IF(AND(MONTH($O15) &lt;= 12, MONTH($P15) &gt;= 12), IF($T15 &lt;&gt; "", $H15/$T15, ""), ""),"")</f>
        <v>100000</v>
      </c>
      <c r="AH15" s="10" t="str">
        <f ca="1">IFERROR(IF(AND(NOW()&lt;= EOMONTH(DATE(YEAR($P15),1, 1), 0), Overall!$A17&lt;&gt;"", MONTH($O15) &lt;= 1, MONTH($P15) &gt;= 1), IF($T15 &lt;&gt; "", $H15/$T15, ""), ""), "")</f>
        <v/>
      </c>
      <c r="AI15" s="10" t="str">
        <f ca="1">IFERROR(IF(AND(NOW()&lt;= EOMONTH(DATE(YEAR($P15),2, 1), 0), Overall!$A17&lt;&gt;"", MONTH($O15) &lt;= 2, MONTH($P15) &gt;= 2), IF($T15 &lt;&gt; "", $H15/$T15, ""), ""), "")</f>
        <v/>
      </c>
      <c r="AJ15" s="10" t="str">
        <f ca="1">IFERROR(IF(AND(NOW()&lt;= EOMONTH(DATE(YEAR($P15),3, 1), 0), Overall!$A17&lt;&gt;"", MONTH($O15) &lt;= 3, MONTH($P15) &gt;= 3), IF($T15 &lt;&gt; "", $H15/$T15, ""), ""), "")</f>
        <v/>
      </c>
      <c r="AK15" s="10" t="str">
        <f ca="1">IFERROR(IF(AND(NOW()&lt;= EOMONTH(DATE(YEAR($P15),4, 1), 0), Overall!$A17&lt;&gt;"", MONTH($O15) &lt;= 4, MONTH($P15) &gt;= 4), IF($T15 &lt;&gt; "", $H15/$T15, ""), ""), "")</f>
        <v/>
      </c>
      <c r="AL15" s="10" t="str">
        <f ca="1">IFERROR(IF(AND(NOW()&lt;= EOMONTH(DATE(YEAR($P15),5, 1), 0), Overall!$A17&lt;&gt;"", MONTH($O15) &lt;= 5, MONTH($P15) &gt;= 5), IF($T15 &lt;&gt; "", $H15/$T15, ""), ""), "")</f>
        <v/>
      </c>
      <c r="AM15" s="10" t="str">
        <f ca="1">IFERROR(IF(AND(NOW()&lt;= EOMONTH(DATE(YEAR($P15),6, 1), 0), Overall!$A17&lt;&gt;"", MONTH($O15) &lt;= 6, MONTH($P15) &gt;= 6), IF($T15 &lt;&gt; "", $H15/$T15, ""), ""), "")</f>
        <v/>
      </c>
      <c r="AN15" s="10" t="str">
        <f ca="1">IFERROR(IF(AND(NOW()&lt;= EOMONTH(DATE(YEAR($P15),7, 1), 0), Overall!$A17&lt;&gt;"", MONTH($O15) &lt;= 7, MONTH($P15) &gt;= 7), IF($T15 &lt;&gt; "", $H15/$T15, ""), ""), "")</f>
        <v/>
      </c>
      <c r="AO15" s="10" t="str">
        <f ca="1">IFERROR(IF(AND(NOW()&lt;= EOMONTH(DATE(YEAR($P15),8, 1), 0), Overall!$A17&lt;&gt;"", MONTH($O15) &lt;= 8, MONTH($P15) &gt;= 8), IF($T15 &lt;&gt; "", $H15/$T15, ""), ""), "")</f>
        <v/>
      </c>
      <c r="AP15" s="10" t="str">
        <f ca="1">IFERROR(IF(AND(NOW()&lt;= EOMONTH(DATE(YEAR($P15),9, 1), 0), Overall!$A17&lt;&gt;"", MONTH($O15) &lt;= 9, MONTH($P15) &gt;= 9), IF($T15 &lt;&gt; "", $H15/$T15, ""), ""), "")</f>
        <v/>
      </c>
      <c r="AQ15" s="10" t="str">
        <f ca="1">IFERROR(IF(AND(NOW()&lt;= EOMONTH(DATE(YEAR($P15),10, 1), 0), Overall!$A17&lt;&gt;"", MONTH($O15) &lt;= 10, MONTH($P15) &gt;= 10), IF($T15 &lt;&gt; "", $H15/$T15, ""), ""), "")</f>
        <v/>
      </c>
      <c r="AR15" s="10" t="str">
        <f ca="1">IFERROR(IF(AND(NOW()&lt;= EOMONTH(DATE(YEAR($P15),11, 1), 0), Overall!$A17&lt;&gt;"", MONTH($O15) &lt;=11, MONTH($P15) &gt;= 11), IF($T15 &lt;&gt; "", $H15/$T15, ""), ""), "")</f>
        <v/>
      </c>
      <c r="AS15" s="10" t="str">
        <f ca="1">IFERROR(IF(AND(NOW()&lt;= EOMONTH(DATE(YEAR($P15),12, 1), 0), Overall!$A17&lt;&gt;"", MONTH($O15) &lt;= 12, MONTH($P15) &gt;= 12), IF($T15 &lt;&gt; "", $H15/$T15, ""), ""), "")</f>
        <v/>
      </c>
      <c r="AT15" s="16">
        <f t="shared" ca="1" si="1"/>
        <v>0</v>
      </c>
    </row>
    <row r="16" spans="1:46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6">
        <f>IF(Overall!T18&lt;&gt;"",VALUE(Overall!T18),"")</f>
        <v>0</v>
      </c>
      <c r="O16" s="7">
        <f>IF(Overall!L18&lt;&gt;"", DATEVALUE(Overall!L18), "")</f>
        <v>44317</v>
      </c>
      <c r="P16" s="7">
        <f>IF(Overall!M18&lt;&gt;"", DATEVALUE(Overall!M18), "")</f>
        <v>44561</v>
      </c>
      <c r="Q16" s="7" t="str">
        <f>IF(Overall!S18&lt;&gt;"",_xlfn.VALUETOTEXT(Overall!S18),"")</f>
        <v>May-Dec</v>
      </c>
      <c r="R16" s="7">
        <f>IF(Overall!O18&lt;&gt;"", DATEVALUE(Overall!O18), "")</f>
        <v>44305</v>
      </c>
      <c r="S16" s="7">
        <f>IF(Overall!O18&lt;&gt;"", DATEVALUE(Overall!O18), "")</f>
        <v>44305</v>
      </c>
      <c r="T16" s="5">
        <f t="shared" si="0"/>
        <v>8</v>
      </c>
      <c r="U16" s="10" t="str">
        <f>IF(Overall!$A18&lt;&gt;"",IF(AND(MONTH($O16) &lt;= 1, MONTH($P16) &gt;= 1), IF($T16 &lt;&gt; "", $H16/$T16, ""), ""),"")</f>
        <v/>
      </c>
      <c r="V16" s="10" t="str">
        <f>IF(Overall!$A18&lt;&gt;"",IF(AND(MONTH($O16) &lt;= 2, MONTH($P16) &gt;= 2), IF($T16 &lt;&gt; "", $H16/$T16, ""), ""),"")</f>
        <v/>
      </c>
      <c r="W16" s="10" t="str">
        <f>IF(Overall!$A18&lt;&gt;"",IF(AND(MONTH($O16) &lt;= 3, MONTH($P16) &gt;= 3), IF($T16 &lt;&gt; "", $H16/$T16, ""), ""),"")</f>
        <v/>
      </c>
      <c r="X16" s="10" t="str">
        <f>IF(Overall!$A18&lt;&gt;"",IF(AND(MONTH($O16) &lt;= 4, MONTH($P16) &gt;= 4), IF($T16 &lt;&gt; "", $H16/$T16, ""), ""),"")</f>
        <v/>
      </c>
      <c r="Y16" s="10">
        <f>IF(Overall!$A18&lt;&gt;"",IF(AND(MONTH($O16) &lt;= 5, MONTH($P16) &gt;= 5), IF($T16 &lt;&gt; "", $H16/$T16, ""), ""),"")</f>
        <v>100000</v>
      </c>
      <c r="Z16" s="10">
        <f>IF(Overall!$A18&lt;&gt;"",IF(AND(MONTH($O16) &lt;= 6, MONTH($P16) &gt;= 6), IF($T16 &lt;&gt; "", $H16/$T16, ""), ""),"")</f>
        <v>100000</v>
      </c>
      <c r="AA16" s="10">
        <f>IF(Overall!$A18&lt;&gt;"",IF(AND(MONTH($O16) &lt;= 7, MONTH($P16) &gt;= 7 ), IF($T16 &lt;&gt; "", $H16/$T16, ""), ""),"")</f>
        <v>100000</v>
      </c>
      <c r="AB16" s="10">
        <f>IF(Overall!$A18&lt;&gt;"",IF(AND(MONTH($O16) &lt;= 8, MONTH($P16) &gt;= 8), IF($T16 &lt;&gt; "", $H16/$T16, ""), ""),"")</f>
        <v>100000</v>
      </c>
      <c r="AC16" s="10">
        <f>IF(Overall!$A18&lt;&gt;"",IF(AND(MONTH($O16) &lt;= 9, MONTH($P16) &gt;= 9), IF($T16 &lt;&gt; "", $H16/$T16, ""), ""),"")</f>
        <v>100000</v>
      </c>
      <c r="AD16" s="10">
        <f>IF(Overall!$A18&lt;&gt;"",IF(AND(MONTH($O16) &lt;= 10, MONTH($P16) &gt;= 10), IF($T16 &lt;&gt; "", $H16/$T16, ""), ""),"")</f>
        <v>100000</v>
      </c>
      <c r="AE16" s="10">
        <f>IF(Overall!$A18&lt;&gt;"",IF(AND(MONTH($O16) &lt;= 11, MONTH($P16) &gt;= 11), IF($T16 &lt;&gt; "", $H16/$T16, ""), ""),"")</f>
        <v>100000</v>
      </c>
      <c r="AF16" s="10">
        <f>IF(Overall!$A18&lt;&gt;"",IF(AND(MONTH($O16) &lt;= 12, MONTH($P16) &gt;= 12), IF($T16 &lt;&gt; "", $H16/$T16, ""), ""),"")</f>
        <v>100000</v>
      </c>
      <c r="AH16" s="10" t="str">
        <f ca="1">IFERROR(IF(AND(NOW()&lt;= EOMONTH(DATE(YEAR($P16),1, 1), 0), Overall!$A18&lt;&gt;"", MONTH($O16) &lt;= 1, MONTH($P16) &gt;= 1), IF($T16 &lt;&gt; "", $H16/$T16, ""), ""), "")</f>
        <v/>
      </c>
      <c r="AI16" s="10" t="str">
        <f ca="1">IFERROR(IF(AND(NOW()&lt;= EOMONTH(DATE(YEAR($P16),2, 1), 0), Overall!$A18&lt;&gt;"", MONTH($O16) &lt;= 2, MONTH($P16) &gt;= 2), IF($T16 &lt;&gt; "", $H16/$T16, ""), ""), "")</f>
        <v/>
      </c>
      <c r="AJ16" s="10" t="str">
        <f ca="1">IFERROR(IF(AND(NOW()&lt;= EOMONTH(DATE(YEAR($P16),3, 1), 0), Overall!$A18&lt;&gt;"", MONTH($O16) &lt;= 3, MONTH($P16) &gt;= 3), IF($T16 &lt;&gt; "", $H16/$T16, ""), ""), "")</f>
        <v/>
      </c>
      <c r="AK16" s="10" t="str">
        <f ca="1">IFERROR(IF(AND(NOW()&lt;= EOMONTH(DATE(YEAR($P16),4, 1), 0), Overall!$A18&lt;&gt;"", MONTH($O16) &lt;= 4, MONTH($P16) &gt;= 4), IF($T16 &lt;&gt; "", $H16/$T16, ""), ""), "")</f>
        <v/>
      </c>
      <c r="AL16" s="10" t="str">
        <f ca="1">IFERROR(IF(AND(NOW()&lt;= EOMONTH(DATE(YEAR($P16),5, 1), 0), Overall!$A18&lt;&gt;"", MONTH($O16) &lt;= 5, MONTH($P16) &gt;= 5), IF($T16 &lt;&gt; "", $H16/$T16, ""), ""), "")</f>
        <v/>
      </c>
      <c r="AM16" s="10" t="str">
        <f ca="1">IFERROR(IF(AND(NOW()&lt;= EOMONTH(DATE(YEAR($P16),6, 1), 0), Overall!$A18&lt;&gt;"", MONTH($O16) &lt;= 6, MONTH($P16) &gt;= 6), IF($T16 &lt;&gt; "", $H16/$T16, ""), ""), "")</f>
        <v/>
      </c>
      <c r="AN16" s="10" t="str">
        <f ca="1">IFERROR(IF(AND(NOW()&lt;= EOMONTH(DATE(YEAR($P16),7, 1), 0), Overall!$A18&lt;&gt;"", MONTH($O16) &lt;= 7, MONTH($P16) &gt;= 7), IF($T16 &lt;&gt; "", $H16/$T16, ""), ""), "")</f>
        <v/>
      </c>
      <c r="AO16" s="10" t="str">
        <f ca="1">IFERROR(IF(AND(NOW()&lt;= EOMONTH(DATE(YEAR($P16),8, 1), 0), Overall!$A18&lt;&gt;"", MONTH($O16) &lt;= 8, MONTH($P16) &gt;= 8), IF($T16 &lt;&gt; "", $H16/$T16, ""), ""), "")</f>
        <v/>
      </c>
      <c r="AP16" s="10" t="str">
        <f ca="1">IFERROR(IF(AND(NOW()&lt;= EOMONTH(DATE(YEAR($P16),9, 1), 0), Overall!$A18&lt;&gt;"", MONTH($O16) &lt;= 9, MONTH($P16) &gt;= 9), IF($T16 &lt;&gt; "", $H16/$T16, ""), ""), "")</f>
        <v/>
      </c>
      <c r="AQ16" s="10" t="str">
        <f ca="1">IFERROR(IF(AND(NOW()&lt;= EOMONTH(DATE(YEAR($P16),10, 1), 0), Overall!$A18&lt;&gt;"", MONTH($O16) &lt;= 10, MONTH($P16) &gt;= 10), IF($T16 &lt;&gt; "", $H16/$T16, ""), ""), "")</f>
        <v/>
      </c>
      <c r="AR16" s="10" t="str">
        <f ca="1">IFERROR(IF(AND(NOW()&lt;= EOMONTH(DATE(YEAR($P16),11, 1), 0), Overall!$A18&lt;&gt;"", MONTH($O16) &lt;=11, MONTH($P16) &gt;= 11), IF($T16 &lt;&gt; "", $H16/$T16, ""), ""), "")</f>
        <v/>
      </c>
      <c r="AS16" s="10" t="str">
        <f ca="1">IFERROR(IF(AND(NOW()&lt;= EOMONTH(DATE(YEAR($P16),12, 1), 0), Overall!$A18&lt;&gt;"", MONTH($O16) &lt;= 12, MONTH($P16) &gt;= 12), IF($T16 &lt;&gt; "", $H16/$T16, ""), ""), "")</f>
        <v/>
      </c>
      <c r="AT16" s="16">
        <f t="shared" ca="1" si="1"/>
        <v>0</v>
      </c>
    </row>
    <row r="17" spans="1:46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6">
        <f>IF(Overall!T19&lt;&gt;"",VALUE(Overall!T19),"")</f>
        <v>0</v>
      </c>
      <c r="O17" s="7">
        <f>IF(Overall!L19&lt;&gt;"", DATEVALUE(Overall!L19), "")</f>
        <v>44317</v>
      </c>
      <c r="P17" s="7">
        <f>IF(Overall!M19&lt;&gt;"", DATEVALUE(Overall!M19), "")</f>
        <v>44561</v>
      </c>
      <c r="Q17" s="7" t="str">
        <f>IF(Overall!S19&lt;&gt;"",_xlfn.VALUETOTEXT(Overall!S19),"")</f>
        <v>May-Dec</v>
      </c>
      <c r="R17" s="7">
        <f>IF(Overall!O19&lt;&gt;"", DATEVALUE(Overall!O19), "")</f>
        <v>44305</v>
      </c>
      <c r="S17" s="7">
        <f>IF(Overall!O19&lt;&gt;"", DATEVALUE(Overall!O19), "")</f>
        <v>44305</v>
      </c>
      <c r="T17" s="5">
        <f t="shared" si="0"/>
        <v>8</v>
      </c>
      <c r="U17" s="10" t="str">
        <f>IF(Overall!$A19&lt;&gt;"",IF(AND(MONTH($O17) &lt;= 1, MONTH($P17) &gt;= 1), IF($T17 &lt;&gt; "", $H17/$T17, ""), ""),"")</f>
        <v/>
      </c>
      <c r="V17" s="10" t="str">
        <f>IF(Overall!$A19&lt;&gt;"",IF(AND(MONTH($O17) &lt;= 2, MONTH($P17) &gt;= 2), IF($T17 &lt;&gt; "", $H17/$T17, ""), ""),"")</f>
        <v/>
      </c>
      <c r="W17" s="10" t="str">
        <f>IF(Overall!$A19&lt;&gt;"",IF(AND(MONTH($O17) &lt;= 3, MONTH($P17) &gt;= 3), IF($T17 &lt;&gt; "", $H17/$T17, ""), ""),"")</f>
        <v/>
      </c>
      <c r="X17" s="10" t="str">
        <f>IF(Overall!$A19&lt;&gt;"",IF(AND(MONTH($O17) &lt;= 4, MONTH($P17) &gt;= 4), IF($T17 &lt;&gt; "", $H17/$T17, ""), ""),"")</f>
        <v/>
      </c>
      <c r="Y17" s="10">
        <f>IF(Overall!$A19&lt;&gt;"",IF(AND(MONTH($O17) &lt;= 5, MONTH($P17) &gt;= 5), IF($T17 &lt;&gt; "", $H17/$T17, ""), ""),"")</f>
        <v>100000</v>
      </c>
      <c r="Z17" s="10">
        <f>IF(Overall!$A19&lt;&gt;"",IF(AND(MONTH($O17) &lt;= 6, MONTH($P17) &gt;= 6), IF($T17 &lt;&gt; "", $H17/$T17, ""), ""),"")</f>
        <v>100000</v>
      </c>
      <c r="AA17" s="10">
        <f>IF(Overall!$A19&lt;&gt;"",IF(AND(MONTH($O17) &lt;= 7, MONTH($P17) &gt;= 7 ), IF($T17 &lt;&gt; "", $H17/$T17, ""), ""),"")</f>
        <v>100000</v>
      </c>
      <c r="AB17" s="10">
        <f>IF(Overall!$A19&lt;&gt;"",IF(AND(MONTH($O17) &lt;= 8, MONTH($P17) &gt;= 8), IF($T17 &lt;&gt; "", $H17/$T17, ""), ""),"")</f>
        <v>100000</v>
      </c>
      <c r="AC17" s="10">
        <f>IF(Overall!$A19&lt;&gt;"",IF(AND(MONTH($O17) &lt;= 9, MONTH($P17) &gt;= 9), IF($T17 &lt;&gt; "", $H17/$T17, ""), ""),"")</f>
        <v>100000</v>
      </c>
      <c r="AD17" s="10">
        <f>IF(Overall!$A19&lt;&gt;"",IF(AND(MONTH($O17) &lt;= 10, MONTH($P17) &gt;= 10), IF($T17 &lt;&gt; "", $H17/$T17, ""), ""),"")</f>
        <v>100000</v>
      </c>
      <c r="AE17" s="10">
        <f>IF(Overall!$A19&lt;&gt;"",IF(AND(MONTH($O17) &lt;= 11, MONTH($P17) &gt;= 11), IF($T17 &lt;&gt; "", $H17/$T17, ""), ""),"")</f>
        <v>100000</v>
      </c>
      <c r="AF17" s="10">
        <f>IF(Overall!$A19&lt;&gt;"",IF(AND(MONTH($O17) &lt;= 12, MONTH($P17) &gt;= 12), IF($T17 &lt;&gt; "", $H17/$T17, ""), ""),"")</f>
        <v>100000</v>
      </c>
      <c r="AH17" s="10" t="str">
        <f ca="1">IFERROR(IF(AND(NOW()&lt;= EOMONTH(DATE(YEAR($P17),1, 1), 0), Overall!$A19&lt;&gt;"", MONTH($O17) &lt;= 1, MONTH($P17) &gt;= 1), IF($T17 &lt;&gt; "", $H17/$T17, ""), ""), "")</f>
        <v/>
      </c>
      <c r="AI17" s="10" t="str">
        <f ca="1">IFERROR(IF(AND(NOW()&lt;= EOMONTH(DATE(YEAR($P17),2, 1), 0), Overall!$A19&lt;&gt;"", MONTH($O17) &lt;= 2, MONTH($P17) &gt;= 2), IF($T17 &lt;&gt; "", $H17/$T17, ""), ""), "")</f>
        <v/>
      </c>
      <c r="AJ17" s="10" t="str">
        <f ca="1">IFERROR(IF(AND(NOW()&lt;= EOMONTH(DATE(YEAR($P17),3, 1), 0), Overall!$A19&lt;&gt;"", MONTH($O17) &lt;= 3, MONTH($P17) &gt;= 3), IF($T17 &lt;&gt; "", $H17/$T17, ""), ""), "")</f>
        <v/>
      </c>
      <c r="AK17" s="10" t="str">
        <f ca="1">IFERROR(IF(AND(NOW()&lt;= EOMONTH(DATE(YEAR($P17),4, 1), 0), Overall!$A19&lt;&gt;"", MONTH($O17) &lt;= 4, MONTH($P17) &gt;= 4), IF($T17 &lt;&gt; "", $H17/$T17, ""), ""), "")</f>
        <v/>
      </c>
      <c r="AL17" s="10" t="str">
        <f ca="1">IFERROR(IF(AND(NOW()&lt;= EOMONTH(DATE(YEAR($P17),5, 1), 0), Overall!$A19&lt;&gt;"", MONTH($O17) &lt;= 5, MONTH($P17) &gt;= 5), IF($T17 &lt;&gt; "", $H17/$T17, ""), ""), "")</f>
        <v/>
      </c>
      <c r="AM17" s="10" t="str">
        <f ca="1">IFERROR(IF(AND(NOW()&lt;= EOMONTH(DATE(YEAR($P17),6, 1), 0), Overall!$A19&lt;&gt;"", MONTH($O17) &lt;= 6, MONTH($P17) &gt;= 6), IF($T17 &lt;&gt; "", $H17/$T17, ""), ""), "")</f>
        <v/>
      </c>
      <c r="AN17" s="10" t="str">
        <f ca="1">IFERROR(IF(AND(NOW()&lt;= EOMONTH(DATE(YEAR($P17),7, 1), 0), Overall!$A19&lt;&gt;"", MONTH($O17) &lt;= 7, MONTH($P17) &gt;= 7), IF($T17 &lt;&gt; "", $H17/$T17, ""), ""), "")</f>
        <v/>
      </c>
      <c r="AO17" s="10" t="str">
        <f ca="1">IFERROR(IF(AND(NOW()&lt;= EOMONTH(DATE(YEAR($P17),8, 1), 0), Overall!$A19&lt;&gt;"", MONTH($O17) &lt;= 8, MONTH($P17) &gt;= 8), IF($T17 &lt;&gt; "", $H17/$T17, ""), ""), "")</f>
        <v/>
      </c>
      <c r="AP17" s="10" t="str">
        <f ca="1">IFERROR(IF(AND(NOW()&lt;= EOMONTH(DATE(YEAR($P17),9, 1), 0), Overall!$A19&lt;&gt;"", MONTH($O17) &lt;= 9, MONTH($P17) &gt;= 9), IF($T17 &lt;&gt; "", $H17/$T17, ""), ""), "")</f>
        <v/>
      </c>
      <c r="AQ17" s="10" t="str">
        <f ca="1">IFERROR(IF(AND(NOW()&lt;= EOMONTH(DATE(YEAR($P17),10, 1), 0), Overall!$A19&lt;&gt;"", MONTH($O17) &lt;= 10, MONTH($P17) &gt;= 10), IF($T17 &lt;&gt; "", $H17/$T17, ""), ""), "")</f>
        <v/>
      </c>
      <c r="AR17" s="10" t="str">
        <f ca="1">IFERROR(IF(AND(NOW()&lt;= EOMONTH(DATE(YEAR($P17),11, 1), 0), Overall!$A19&lt;&gt;"", MONTH($O17) &lt;=11, MONTH($P17) &gt;= 11), IF($T17 &lt;&gt; "", $H17/$T17, ""), ""), "")</f>
        <v/>
      </c>
      <c r="AS17" s="10" t="str">
        <f ca="1">IFERROR(IF(AND(NOW()&lt;= EOMONTH(DATE(YEAR($P17),12, 1), 0), Overall!$A19&lt;&gt;"", MONTH($O17) &lt;= 12, MONTH($P17) &gt;= 12), IF($T17 &lt;&gt; "", $H17/$T17, ""), ""), "")</f>
        <v/>
      </c>
      <c r="AT17" s="16">
        <f t="shared" ca="1" si="1"/>
        <v>0</v>
      </c>
    </row>
    <row r="18" spans="1:46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6">
        <f>IF(Overall!T20&lt;&gt;"",VALUE(Overall!T20),"")</f>
        <v>0</v>
      </c>
      <c r="O18" s="7">
        <f>IF(Overall!L20&lt;&gt;"", DATEVALUE(Overall!L20), "")</f>
        <v>44317</v>
      </c>
      <c r="P18" s="7">
        <f>IF(Overall!M20&lt;&gt;"", DATEVALUE(Overall!M20), "")</f>
        <v>44561</v>
      </c>
      <c r="Q18" s="7" t="str">
        <f>IF(Overall!S20&lt;&gt;"",_xlfn.VALUETOTEXT(Overall!S20),"")</f>
        <v>May-Dec</v>
      </c>
      <c r="R18" s="7">
        <f>IF(Overall!O20&lt;&gt;"", DATEVALUE(Overall!O20), "")</f>
        <v>44305</v>
      </c>
      <c r="S18" s="7">
        <f>IF(Overall!O20&lt;&gt;"", DATEVALUE(Overall!O20), "")</f>
        <v>44305</v>
      </c>
      <c r="T18" s="5">
        <f t="shared" si="0"/>
        <v>8</v>
      </c>
      <c r="U18" s="10" t="str">
        <f>IF(Overall!$A20&lt;&gt;"",IF(AND(MONTH($O18) &lt;= 1, MONTH($P18) &gt;= 1), IF($T18 &lt;&gt; "", $H18/$T18, ""), ""),"")</f>
        <v/>
      </c>
      <c r="V18" s="10" t="str">
        <f>IF(Overall!$A20&lt;&gt;"",IF(AND(MONTH($O18) &lt;= 2, MONTH($P18) &gt;= 2), IF($T18 &lt;&gt; "", $H18/$T18, ""), ""),"")</f>
        <v/>
      </c>
      <c r="W18" s="10" t="str">
        <f>IF(Overall!$A20&lt;&gt;"",IF(AND(MONTH($O18) &lt;= 3, MONTH($P18) &gt;= 3), IF($T18 &lt;&gt; "", $H18/$T18, ""), ""),"")</f>
        <v/>
      </c>
      <c r="X18" s="10" t="str">
        <f>IF(Overall!$A20&lt;&gt;"",IF(AND(MONTH($O18) &lt;= 4, MONTH($P18) &gt;= 4), IF($T18 &lt;&gt; "", $H18/$T18, ""), ""),"")</f>
        <v/>
      </c>
      <c r="Y18" s="10">
        <f>IF(Overall!$A20&lt;&gt;"",IF(AND(MONTH($O18) &lt;= 5, MONTH($P18) &gt;= 5), IF($T18 &lt;&gt; "", $H18/$T18, ""), ""),"")</f>
        <v>100000</v>
      </c>
      <c r="Z18" s="10">
        <f>IF(Overall!$A20&lt;&gt;"",IF(AND(MONTH($O18) &lt;= 6, MONTH($P18) &gt;= 6), IF($T18 &lt;&gt; "", $H18/$T18, ""), ""),"")</f>
        <v>100000</v>
      </c>
      <c r="AA18" s="10">
        <f>IF(Overall!$A20&lt;&gt;"",IF(AND(MONTH($O18) &lt;= 7, MONTH($P18) &gt;= 7 ), IF($T18 &lt;&gt; "", $H18/$T18, ""), ""),"")</f>
        <v>100000</v>
      </c>
      <c r="AB18" s="10">
        <f>IF(Overall!$A20&lt;&gt;"",IF(AND(MONTH($O18) &lt;= 8, MONTH($P18) &gt;= 8), IF($T18 &lt;&gt; "", $H18/$T18, ""), ""),"")</f>
        <v>100000</v>
      </c>
      <c r="AC18" s="10">
        <f>IF(Overall!$A20&lt;&gt;"",IF(AND(MONTH($O18) &lt;= 9, MONTH($P18) &gt;= 9), IF($T18 &lt;&gt; "", $H18/$T18, ""), ""),"")</f>
        <v>100000</v>
      </c>
      <c r="AD18" s="10">
        <f>IF(Overall!$A20&lt;&gt;"",IF(AND(MONTH($O18) &lt;= 10, MONTH($P18) &gt;= 10), IF($T18 &lt;&gt; "", $H18/$T18, ""), ""),"")</f>
        <v>100000</v>
      </c>
      <c r="AE18" s="10">
        <f>IF(Overall!$A20&lt;&gt;"",IF(AND(MONTH($O18) &lt;= 11, MONTH($P18) &gt;= 11), IF($T18 &lt;&gt; "", $H18/$T18, ""), ""),"")</f>
        <v>100000</v>
      </c>
      <c r="AF18" s="10">
        <f>IF(Overall!$A20&lt;&gt;"",IF(AND(MONTH($O18) &lt;= 12, MONTH($P18) &gt;= 12), IF($T18 &lt;&gt; "", $H18/$T18, ""), ""),"")</f>
        <v>100000</v>
      </c>
      <c r="AH18" s="10" t="str">
        <f ca="1">IFERROR(IF(AND(NOW()&lt;= EOMONTH(DATE(YEAR($P18),1, 1), 0), Overall!$A20&lt;&gt;"", MONTH($O18) &lt;= 1, MONTH($P18) &gt;= 1), IF($T18 &lt;&gt; "", $H18/$T18, ""), ""), "")</f>
        <v/>
      </c>
      <c r="AI18" s="10" t="str">
        <f ca="1">IFERROR(IF(AND(NOW()&lt;= EOMONTH(DATE(YEAR($P18),2, 1), 0), Overall!$A20&lt;&gt;"", MONTH($O18) &lt;= 2, MONTH($P18) &gt;= 2), IF($T18 &lt;&gt; "", $H18/$T18, ""), ""), "")</f>
        <v/>
      </c>
      <c r="AJ18" s="10" t="str">
        <f ca="1">IFERROR(IF(AND(NOW()&lt;= EOMONTH(DATE(YEAR($P18),3, 1), 0), Overall!$A20&lt;&gt;"", MONTH($O18) &lt;= 3, MONTH($P18) &gt;= 3), IF($T18 &lt;&gt; "", $H18/$T18, ""), ""), "")</f>
        <v/>
      </c>
      <c r="AK18" s="10" t="str">
        <f ca="1">IFERROR(IF(AND(NOW()&lt;= EOMONTH(DATE(YEAR($P18),4, 1), 0), Overall!$A20&lt;&gt;"", MONTH($O18) &lt;= 4, MONTH($P18) &gt;= 4), IF($T18 &lt;&gt; "", $H18/$T18, ""), ""), "")</f>
        <v/>
      </c>
      <c r="AL18" s="10" t="str">
        <f ca="1">IFERROR(IF(AND(NOW()&lt;= EOMONTH(DATE(YEAR($P18),5, 1), 0), Overall!$A20&lt;&gt;"", MONTH($O18) &lt;= 5, MONTH($P18) &gt;= 5), IF($T18 &lt;&gt; "", $H18/$T18, ""), ""), "")</f>
        <v/>
      </c>
      <c r="AM18" s="10" t="str">
        <f ca="1">IFERROR(IF(AND(NOW()&lt;= EOMONTH(DATE(YEAR($P18),6, 1), 0), Overall!$A20&lt;&gt;"", MONTH($O18) &lt;= 6, MONTH($P18) &gt;= 6), IF($T18 &lt;&gt; "", $H18/$T18, ""), ""), "")</f>
        <v/>
      </c>
      <c r="AN18" s="10" t="str">
        <f ca="1">IFERROR(IF(AND(NOW()&lt;= EOMONTH(DATE(YEAR($P18),7, 1), 0), Overall!$A20&lt;&gt;"", MONTH($O18) &lt;= 7, MONTH($P18) &gt;= 7), IF($T18 &lt;&gt; "", $H18/$T18, ""), ""), "")</f>
        <v/>
      </c>
      <c r="AO18" s="10" t="str">
        <f ca="1">IFERROR(IF(AND(NOW()&lt;= EOMONTH(DATE(YEAR($P18),8, 1), 0), Overall!$A20&lt;&gt;"", MONTH($O18) &lt;= 8, MONTH($P18) &gt;= 8), IF($T18 &lt;&gt; "", $H18/$T18, ""), ""), "")</f>
        <v/>
      </c>
      <c r="AP18" s="10" t="str">
        <f ca="1">IFERROR(IF(AND(NOW()&lt;= EOMONTH(DATE(YEAR($P18),9, 1), 0), Overall!$A20&lt;&gt;"", MONTH($O18) &lt;= 9, MONTH($P18) &gt;= 9), IF($T18 &lt;&gt; "", $H18/$T18, ""), ""), "")</f>
        <v/>
      </c>
      <c r="AQ18" s="10" t="str">
        <f ca="1">IFERROR(IF(AND(NOW()&lt;= EOMONTH(DATE(YEAR($P18),10, 1), 0), Overall!$A20&lt;&gt;"", MONTH($O18) &lt;= 10, MONTH($P18) &gt;= 10), IF($T18 &lt;&gt; "", $H18/$T18, ""), ""), "")</f>
        <v/>
      </c>
      <c r="AR18" s="10" t="str">
        <f ca="1">IFERROR(IF(AND(NOW()&lt;= EOMONTH(DATE(YEAR($P18),11, 1), 0), Overall!$A20&lt;&gt;"", MONTH($O18) &lt;=11, MONTH($P18) &gt;= 11), IF($T18 &lt;&gt; "", $H18/$T18, ""), ""), "")</f>
        <v/>
      </c>
      <c r="AS18" s="10" t="str">
        <f ca="1">IFERROR(IF(AND(NOW()&lt;= EOMONTH(DATE(YEAR($P18),12, 1), 0), Overall!$A20&lt;&gt;"", MONTH($O18) &lt;= 12, MONTH($P18) &gt;= 12), IF($T18 &lt;&gt; "", $H18/$T18, ""), ""), "")</f>
        <v/>
      </c>
      <c r="AT18" s="16">
        <f t="shared" ca="1" si="1"/>
        <v>0</v>
      </c>
    </row>
    <row r="19" spans="1:46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6">
        <f>IF(Overall!T21&lt;&gt;"",VALUE(Overall!T21),"")</f>
        <v>0</v>
      </c>
      <c r="O19" s="7">
        <f>IF(Overall!L21&lt;&gt;"", DATEVALUE(Overall!L21), "")</f>
        <v>44317</v>
      </c>
      <c r="P19" s="7">
        <f>IF(Overall!M21&lt;&gt;"", DATEVALUE(Overall!M21), "")</f>
        <v>44561</v>
      </c>
      <c r="Q19" s="7" t="str">
        <f>IF(Overall!S21&lt;&gt;"",_xlfn.VALUETOTEXT(Overall!S21),"")</f>
        <v>May-Dec</v>
      </c>
      <c r="R19" s="7">
        <f>IF(Overall!O21&lt;&gt;"", DATEVALUE(Overall!O21), "")</f>
        <v>44305</v>
      </c>
      <c r="S19" s="7">
        <f>IF(Overall!O21&lt;&gt;"", DATEVALUE(Overall!O21), "")</f>
        <v>44305</v>
      </c>
      <c r="T19" s="5">
        <f t="shared" si="0"/>
        <v>8</v>
      </c>
      <c r="U19" s="10" t="str">
        <f>IF(Overall!$A21&lt;&gt;"",IF(AND(MONTH($O19) &lt;= 1, MONTH($P19) &gt;= 1), IF($T19 &lt;&gt; "", $H19/$T19, ""), ""),"")</f>
        <v/>
      </c>
      <c r="V19" s="10" t="str">
        <f>IF(Overall!$A21&lt;&gt;"",IF(AND(MONTH($O19) &lt;= 2, MONTH($P19) &gt;= 2), IF($T19 &lt;&gt; "", $H19/$T19, ""), ""),"")</f>
        <v/>
      </c>
      <c r="W19" s="10" t="str">
        <f>IF(Overall!$A21&lt;&gt;"",IF(AND(MONTH($O19) &lt;= 3, MONTH($P19) &gt;= 3), IF($T19 &lt;&gt; "", $H19/$T19, ""), ""),"")</f>
        <v/>
      </c>
      <c r="X19" s="10" t="str">
        <f>IF(Overall!$A21&lt;&gt;"",IF(AND(MONTH($O19) &lt;= 4, MONTH($P19) &gt;= 4), IF($T19 &lt;&gt; "", $H19/$T19, ""), ""),"")</f>
        <v/>
      </c>
      <c r="Y19" s="10">
        <f>IF(Overall!$A21&lt;&gt;"",IF(AND(MONTH($O19) &lt;= 5, MONTH($P19) &gt;= 5), IF($T19 &lt;&gt; "", $H19/$T19, ""), ""),"")</f>
        <v>200000</v>
      </c>
      <c r="Z19" s="10">
        <f>IF(Overall!$A21&lt;&gt;"",IF(AND(MONTH($O19) &lt;= 6, MONTH($P19) &gt;= 6), IF($T19 &lt;&gt; "", $H19/$T19, ""), ""),"")</f>
        <v>200000</v>
      </c>
      <c r="AA19" s="10">
        <f>IF(Overall!$A21&lt;&gt;"",IF(AND(MONTH($O19) &lt;= 7, MONTH($P19) &gt;= 7 ), IF($T19 &lt;&gt; "", $H19/$T19, ""), ""),"")</f>
        <v>200000</v>
      </c>
      <c r="AB19" s="10">
        <f>IF(Overall!$A21&lt;&gt;"",IF(AND(MONTH($O19) &lt;= 8, MONTH($P19) &gt;= 8), IF($T19 &lt;&gt; "", $H19/$T19, ""), ""),"")</f>
        <v>200000</v>
      </c>
      <c r="AC19" s="10">
        <f>IF(Overall!$A21&lt;&gt;"",IF(AND(MONTH($O19) &lt;= 9, MONTH($P19) &gt;= 9), IF($T19 &lt;&gt; "", $H19/$T19, ""), ""),"")</f>
        <v>200000</v>
      </c>
      <c r="AD19" s="10">
        <f>IF(Overall!$A21&lt;&gt;"",IF(AND(MONTH($O19) &lt;= 10, MONTH($P19) &gt;= 10), IF($T19 &lt;&gt; "", $H19/$T19, ""), ""),"")</f>
        <v>200000</v>
      </c>
      <c r="AE19" s="10">
        <f>IF(Overall!$A21&lt;&gt;"",IF(AND(MONTH($O19) &lt;= 11, MONTH($P19) &gt;= 11), IF($T19 &lt;&gt; "", $H19/$T19, ""), ""),"")</f>
        <v>200000</v>
      </c>
      <c r="AF19" s="10">
        <f>IF(Overall!$A21&lt;&gt;"",IF(AND(MONTH($O19) &lt;= 12, MONTH($P19) &gt;= 12), IF($T19 &lt;&gt; "", $H19/$T19, ""), ""),"")</f>
        <v>200000</v>
      </c>
      <c r="AH19" s="10" t="str">
        <f ca="1">IFERROR(IF(AND(NOW()&lt;= EOMONTH(DATE(YEAR($P19),1, 1), 0), Overall!$A21&lt;&gt;"", MONTH($O19) &lt;= 1, MONTH($P19) &gt;= 1), IF($T19 &lt;&gt; "", $H19/$T19, ""), ""), "")</f>
        <v/>
      </c>
      <c r="AI19" s="10" t="str">
        <f ca="1">IFERROR(IF(AND(NOW()&lt;= EOMONTH(DATE(YEAR($P19),2, 1), 0), Overall!$A21&lt;&gt;"", MONTH($O19) &lt;= 2, MONTH($P19) &gt;= 2), IF($T19 &lt;&gt; "", $H19/$T19, ""), ""), "")</f>
        <v/>
      </c>
      <c r="AJ19" s="10" t="str">
        <f ca="1">IFERROR(IF(AND(NOW()&lt;= EOMONTH(DATE(YEAR($P19),3, 1), 0), Overall!$A21&lt;&gt;"", MONTH($O19) &lt;= 3, MONTH($P19) &gt;= 3), IF($T19 &lt;&gt; "", $H19/$T19, ""), ""), "")</f>
        <v/>
      </c>
      <c r="AK19" s="10" t="str">
        <f ca="1">IFERROR(IF(AND(NOW()&lt;= EOMONTH(DATE(YEAR($P19),4, 1), 0), Overall!$A21&lt;&gt;"", MONTH($O19) &lt;= 4, MONTH($P19) &gt;= 4), IF($T19 &lt;&gt; "", $H19/$T19, ""), ""), "")</f>
        <v/>
      </c>
      <c r="AL19" s="10" t="str">
        <f ca="1">IFERROR(IF(AND(NOW()&lt;= EOMONTH(DATE(YEAR($P19),5, 1), 0), Overall!$A21&lt;&gt;"", MONTH($O19) &lt;= 5, MONTH($P19) &gt;= 5), IF($T19 &lt;&gt; "", $H19/$T19, ""), ""), "")</f>
        <v/>
      </c>
      <c r="AM19" s="10" t="str">
        <f ca="1">IFERROR(IF(AND(NOW()&lt;= EOMONTH(DATE(YEAR($P19),6, 1), 0), Overall!$A21&lt;&gt;"", MONTH($O19) &lt;= 6, MONTH($P19) &gt;= 6), IF($T19 &lt;&gt; "", $H19/$T19, ""), ""), "")</f>
        <v/>
      </c>
      <c r="AN19" s="10" t="str">
        <f ca="1">IFERROR(IF(AND(NOW()&lt;= EOMONTH(DATE(YEAR($P19),7, 1), 0), Overall!$A21&lt;&gt;"", MONTH($O19) &lt;= 7, MONTH($P19) &gt;= 7), IF($T19 &lt;&gt; "", $H19/$T19, ""), ""), "")</f>
        <v/>
      </c>
      <c r="AO19" s="10" t="str">
        <f ca="1">IFERROR(IF(AND(NOW()&lt;= EOMONTH(DATE(YEAR($P19),8, 1), 0), Overall!$A21&lt;&gt;"", MONTH($O19) &lt;= 8, MONTH($P19) &gt;= 8), IF($T19 &lt;&gt; "", $H19/$T19, ""), ""), "")</f>
        <v/>
      </c>
      <c r="AP19" s="10" t="str">
        <f ca="1">IFERROR(IF(AND(NOW()&lt;= EOMONTH(DATE(YEAR($P19),9, 1), 0), Overall!$A21&lt;&gt;"", MONTH($O19) &lt;= 9, MONTH($P19) &gt;= 9), IF($T19 &lt;&gt; "", $H19/$T19, ""), ""), "")</f>
        <v/>
      </c>
      <c r="AQ19" s="10" t="str">
        <f ca="1">IFERROR(IF(AND(NOW()&lt;= EOMONTH(DATE(YEAR($P19),10, 1), 0), Overall!$A21&lt;&gt;"", MONTH($O19) &lt;= 10, MONTH($P19) &gt;= 10), IF($T19 &lt;&gt; "", $H19/$T19, ""), ""), "")</f>
        <v/>
      </c>
      <c r="AR19" s="10" t="str">
        <f ca="1">IFERROR(IF(AND(NOW()&lt;= EOMONTH(DATE(YEAR($P19),11, 1), 0), Overall!$A21&lt;&gt;"", MONTH($O19) &lt;=11, MONTH($P19) &gt;= 11), IF($T19 &lt;&gt; "", $H19/$T19, ""), ""), "")</f>
        <v/>
      </c>
      <c r="AS19" s="10" t="str">
        <f ca="1">IFERROR(IF(AND(NOW()&lt;= EOMONTH(DATE(YEAR($P19),12, 1), 0), Overall!$A21&lt;&gt;"", MONTH($O19) &lt;= 12, MONTH($P19) &gt;= 12), IF($T19 &lt;&gt; "", $H19/$T19, ""), ""), "")</f>
        <v/>
      </c>
      <c r="AT19" s="16">
        <f t="shared" ca="1" si="1"/>
        <v>0</v>
      </c>
    </row>
    <row r="20" spans="1:46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6">
        <f>IF(Overall!T22&lt;&gt;"",VALUE(Overall!T22),"")</f>
        <v>0</v>
      </c>
      <c r="O20" s="7">
        <f>IF(Overall!L22&lt;&gt;"", DATEVALUE(Overall!L22), "")</f>
        <v>44317</v>
      </c>
      <c r="P20" s="7">
        <f>IF(Overall!M22&lt;&gt;"", DATEVALUE(Overall!M22), "")</f>
        <v>44561</v>
      </c>
      <c r="Q20" s="7" t="str">
        <f>IF(Overall!S22&lt;&gt;"",_xlfn.VALUETOTEXT(Overall!S22),"")</f>
        <v>May-Dec</v>
      </c>
      <c r="R20" s="7">
        <f>IF(Overall!O22&lt;&gt;"", DATEVALUE(Overall!O22), "")</f>
        <v>44306</v>
      </c>
      <c r="S20" s="7">
        <f>IF(Overall!O22&lt;&gt;"", DATEVALUE(Overall!O22), "")</f>
        <v>44306</v>
      </c>
      <c r="T20" s="5">
        <f t="shared" si="0"/>
        <v>8</v>
      </c>
      <c r="U20" s="10" t="str">
        <f>IF(Overall!$A22&lt;&gt;"",IF(AND(MONTH($O20) &lt;= 1, MONTH($P20) &gt;= 1), IF($T20 &lt;&gt; "", $H20/$T20, ""), ""),"")</f>
        <v/>
      </c>
      <c r="V20" s="10" t="str">
        <f>IF(Overall!$A22&lt;&gt;"",IF(AND(MONTH($O20) &lt;= 2, MONTH($P20) &gt;= 2), IF($T20 &lt;&gt; "", $H20/$T20, ""), ""),"")</f>
        <v/>
      </c>
      <c r="W20" s="10" t="str">
        <f>IF(Overall!$A22&lt;&gt;"",IF(AND(MONTH($O20) &lt;= 3, MONTH($P20) &gt;= 3), IF($T20 &lt;&gt; "", $H20/$T20, ""), ""),"")</f>
        <v/>
      </c>
      <c r="X20" s="10" t="str">
        <f>IF(Overall!$A22&lt;&gt;"",IF(AND(MONTH($O20) &lt;= 4, MONTH($P20) &gt;= 4), IF($T20 &lt;&gt; "", $H20/$T20, ""), ""),"")</f>
        <v/>
      </c>
      <c r="Y20" s="10">
        <f>IF(Overall!$A22&lt;&gt;"",IF(AND(MONTH($O20) &lt;= 5, MONTH($P20) &gt;= 5), IF($T20 &lt;&gt; "", $H20/$T20, ""), ""),"")</f>
        <v>150000</v>
      </c>
      <c r="Z20" s="10">
        <f>IF(Overall!$A22&lt;&gt;"",IF(AND(MONTH($O20) &lt;= 6, MONTH($P20) &gt;= 6), IF($T20 &lt;&gt; "", $H20/$T20, ""), ""),"")</f>
        <v>150000</v>
      </c>
      <c r="AA20" s="10">
        <f>IF(Overall!$A22&lt;&gt;"",IF(AND(MONTH($O20) &lt;= 7, MONTH($P20) &gt;= 7 ), IF($T20 &lt;&gt; "", $H20/$T20, ""), ""),"")</f>
        <v>150000</v>
      </c>
      <c r="AB20" s="10">
        <f>IF(Overall!$A22&lt;&gt;"",IF(AND(MONTH($O20) &lt;= 8, MONTH($P20) &gt;= 8), IF($T20 &lt;&gt; "", $H20/$T20, ""), ""),"")</f>
        <v>150000</v>
      </c>
      <c r="AC20" s="10">
        <f>IF(Overall!$A22&lt;&gt;"",IF(AND(MONTH($O20) &lt;= 9, MONTH($P20) &gt;= 9), IF($T20 &lt;&gt; "", $H20/$T20, ""), ""),"")</f>
        <v>150000</v>
      </c>
      <c r="AD20" s="10">
        <f>IF(Overall!$A22&lt;&gt;"",IF(AND(MONTH($O20) &lt;= 10, MONTH($P20) &gt;= 10), IF($T20 &lt;&gt; "", $H20/$T20, ""), ""),"")</f>
        <v>150000</v>
      </c>
      <c r="AE20" s="10">
        <f>IF(Overall!$A22&lt;&gt;"",IF(AND(MONTH($O20) &lt;= 11, MONTH($P20) &gt;= 11), IF($T20 &lt;&gt; "", $H20/$T20, ""), ""),"")</f>
        <v>150000</v>
      </c>
      <c r="AF20" s="10">
        <f>IF(Overall!$A22&lt;&gt;"",IF(AND(MONTH($O20) &lt;= 12, MONTH($P20) &gt;= 12), IF($T20 &lt;&gt; "", $H20/$T20, ""), ""),"")</f>
        <v>150000</v>
      </c>
      <c r="AH20" s="10" t="str">
        <f ca="1">IFERROR(IF(AND(NOW()&lt;= EOMONTH(DATE(YEAR($P20),1, 1), 0), Overall!$A22&lt;&gt;"", MONTH($O20) &lt;= 1, MONTH($P20) &gt;= 1), IF($T20 &lt;&gt; "", $H20/$T20, ""), ""), "")</f>
        <v/>
      </c>
      <c r="AI20" s="10" t="str">
        <f ca="1">IFERROR(IF(AND(NOW()&lt;= EOMONTH(DATE(YEAR($P20),2, 1), 0), Overall!$A22&lt;&gt;"", MONTH($O20) &lt;= 2, MONTH($P20) &gt;= 2), IF($T20 &lt;&gt; "", $H20/$T20, ""), ""), "")</f>
        <v/>
      </c>
      <c r="AJ20" s="10" t="str">
        <f ca="1">IFERROR(IF(AND(NOW()&lt;= EOMONTH(DATE(YEAR($P20),3, 1), 0), Overall!$A22&lt;&gt;"", MONTH($O20) &lt;= 3, MONTH($P20) &gt;= 3), IF($T20 &lt;&gt; "", $H20/$T20, ""), ""), "")</f>
        <v/>
      </c>
      <c r="AK20" s="10" t="str">
        <f ca="1">IFERROR(IF(AND(NOW()&lt;= EOMONTH(DATE(YEAR($P20),4, 1), 0), Overall!$A22&lt;&gt;"", MONTH($O20) &lt;= 4, MONTH($P20) &gt;= 4), IF($T20 &lt;&gt; "", $H20/$T20, ""), ""), "")</f>
        <v/>
      </c>
      <c r="AL20" s="10" t="str">
        <f ca="1">IFERROR(IF(AND(NOW()&lt;= EOMONTH(DATE(YEAR($P20),5, 1), 0), Overall!$A22&lt;&gt;"", MONTH($O20) &lt;= 5, MONTH($P20) &gt;= 5), IF($T20 &lt;&gt; "", $H20/$T20, ""), ""), "")</f>
        <v/>
      </c>
      <c r="AM20" s="10" t="str">
        <f ca="1">IFERROR(IF(AND(NOW()&lt;= EOMONTH(DATE(YEAR($P20),6, 1), 0), Overall!$A22&lt;&gt;"", MONTH($O20) &lt;= 6, MONTH($P20) &gt;= 6), IF($T20 &lt;&gt; "", $H20/$T20, ""), ""), "")</f>
        <v/>
      </c>
      <c r="AN20" s="10" t="str">
        <f ca="1">IFERROR(IF(AND(NOW()&lt;= EOMONTH(DATE(YEAR($P20),7, 1), 0), Overall!$A22&lt;&gt;"", MONTH($O20) &lt;= 7, MONTH($P20) &gt;= 7), IF($T20 &lt;&gt; "", $H20/$T20, ""), ""), "")</f>
        <v/>
      </c>
      <c r="AO20" s="10" t="str">
        <f ca="1">IFERROR(IF(AND(NOW()&lt;= EOMONTH(DATE(YEAR($P20),8, 1), 0), Overall!$A22&lt;&gt;"", MONTH($O20) &lt;= 8, MONTH($P20) &gt;= 8), IF($T20 &lt;&gt; "", $H20/$T20, ""), ""), "")</f>
        <v/>
      </c>
      <c r="AP20" s="10" t="str">
        <f ca="1">IFERROR(IF(AND(NOW()&lt;= EOMONTH(DATE(YEAR($P20),9, 1), 0), Overall!$A22&lt;&gt;"", MONTH($O20) &lt;= 9, MONTH($P20) &gt;= 9), IF($T20 &lt;&gt; "", $H20/$T20, ""), ""), "")</f>
        <v/>
      </c>
      <c r="AQ20" s="10" t="str">
        <f ca="1">IFERROR(IF(AND(NOW()&lt;= EOMONTH(DATE(YEAR($P20),10, 1), 0), Overall!$A22&lt;&gt;"", MONTH($O20) &lt;= 10, MONTH($P20) &gt;= 10), IF($T20 &lt;&gt; "", $H20/$T20, ""), ""), "")</f>
        <v/>
      </c>
      <c r="AR20" s="10" t="str">
        <f ca="1">IFERROR(IF(AND(NOW()&lt;= EOMONTH(DATE(YEAR($P20),11, 1), 0), Overall!$A22&lt;&gt;"", MONTH($O20) &lt;=11, MONTH($P20) &gt;= 11), IF($T20 &lt;&gt; "", $H20/$T20, ""), ""), "")</f>
        <v/>
      </c>
      <c r="AS20" s="10" t="str">
        <f ca="1">IFERROR(IF(AND(NOW()&lt;= EOMONTH(DATE(YEAR($P20),12, 1), 0), Overall!$A22&lt;&gt;"", MONTH($O20) &lt;= 12, MONTH($P20) &gt;= 12), IF($T20 &lt;&gt; "", $H20/$T20, ""), ""), "")</f>
        <v/>
      </c>
      <c r="AT20" s="16">
        <f t="shared" ca="1" si="1"/>
        <v>0</v>
      </c>
    </row>
    <row r="21" spans="1:46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6">
        <f>IF(Overall!T23&lt;&gt;"",VALUE(Overall!T23),"")</f>
        <v>0</v>
      </c>
      <c r="O21" s="7">
        <f>IF(Overall!L23&lt;&gt;"", DATEVALUE(Overall!L23), "")</f>
        <v>44317</v>
      </c>
      <c r="P21" s="7">
        <f>IF(Overall!M23&lt;&gt;"", DATEVALUE(Overall!M23), "")</f>
        <v>44561</v>
      </c>
      <c r="Q21" s="7" t="str">
        <f>IF(Overall!S23&lt;&gt;"",_xlfn.VALUETOTEXT(Overall!S23),"")</f>
        <v>May-Dec</v>
      </c>
      <c r="R21" s="7">
        <f>IF(Overall!O23&lt;&gt;"", DATEVALUE(Overall!O23), "")</f>
        <v>44305</v>
      </c>
      <c r="S21" s="7">
        <f>IF(Overall!O23&lt;&gt;"", DATEVALUE(Overall!O23), "")</f>
        <v>44305</v>
      </c>
      <c r="T21" s="5">
        <f t="shared" si="0"/>
        <v>8</v>
      </c>
      <c r="U21" s="10" t="str">
        <f>IF(Overall!$A23&lt;&gt;"",IF(AND(MONTH($O21) &lt;= 1, MONTH($P21) &gt;= 1), IF($T21 &lt;&gt; "", $H21/$T21, ""), ""),"")</f>
        <v/>
      </c>
      <c r="V21" s="10" t="str">
        <f>IF(Overall!$A23&lt;&gt;"",IF(AND(MONTH($O21) &lt;= 2, MONTH($P21) &gt;= 2), IF($T21 &lt;&gt; "", $H21/$T21, ""), ""),"")</f>
        <v/>
      </c>
      <c r="W21" s="10" t="str">
        <f>IF(Overall!$A23&lt;&gt;"",IF(AND(MONTH($O21) &lt;= 3, MONTH($P21) &gt;= 3), IF($T21 &lt;&gt; "", $H21/$T21, ""), ""),"")</f>
        <v/>
      </c>
      <c r="X21" s="10" t="str">
        <f>IF(Overall!$A23&lt;&gt;"",IF(AND(MONTH($O21) &lt;= 4, MONTH($P21) &gt;= 4), IF($T21 &lt;&gt; "", $H21/$T21, ""), ""),"")</f>
        <v/>
      </c>
      <c r="Y21" s="10">
        <f>IF(Overall!$A23&lt;&gt;"",IF(AND(MONTH($O21) &lt;= 5, MONTH($P21) &gt;= 5), IF($T21 &lt;&gt; "", $H21/$T21, ""), ""),"")</f>
        <v>100000</v>
      </c>
      <c r="Z21" s="10">
        <f>IF(Overall!$A23&lt;&gt;"",IF(AND(MONTH($O21) &lt;= 6, MONTH($P21) &gt;= 6), IF($T21 &lt;&gt; "", $H21/$T21, ""), ""),"")</f>
        <v>100000</v>
      </c>
      <c r="AA21" s="10">
        <f>IF(Overall!$A23&lt;&gt;"",IF(AND(MONTH($O21) &lt;= 7, MONTH($P21) &gt;= 7 ), IF($T21 &lt;&gt; "", $H21/$T21, ""), ""),"")</f>
        <v>100000</v>
      </c>
      <c r="AB21" s="10">
        <f>IF(Overall!$A23&lt;&gt;"",IF(AND(MONTH($O21) &lt;= 8, MONTH($P21) &gt;= 8), IF($T21 &lt;&gt; "", $H21/$T21, ""), ""),"")</f>
        <v>100000</v>
      </c>
      <c r="AC21" s="10">
        <f>IF(Overall!$A23&lt;&gt;"",IF(AND(MONTH($O21) &lt;= 9, MONTH($P21) &gt;= 9), IF($T21 &lt;&gt; "", $H21/$T21, ""), ""),"")</f>
        <v>100000</v>
      </c>
      <c r="AD21" s="10">
        <f>IF(Overall!$A23&lt;&gt;"",IF(AND(MONTH($O21) &lt;= 10, MONTH($P21) &gt;= 10), IF($T21 &lt;&gt; "", $H21/$T21, ""), ""),"")</f>
        <v>100000</v>
      </c>
      <c r="AE21" s="10">
        <f>IF(Overall!$A23&lt;&gt;"",IF(AND(MONTH($O21) &lt;= 11, MONTH($P21) &gt;= 11), IF($T21 &lt;&gt; "", $H21/$T21, ""), ""),"")</f>
        <v>100000</v>
      </c>
      <c r="AF21" s="10">
        <f>IF(Overall!$A23&lt;&gt;"",IF(AND(MONTH($O21) &lt;= 12, MONTH($P21) &gt;= 12), IF($T21 &lt;&gt; "", $H21/$T21, ""), ""),"")</f>
        <v>100000</v>
      </c>
      <c r="AH21" s="10" t="str">
        <f ca="1">IFERROR(IF(AND(NOW()&lt;= EOMONTH(DATE(YEAR($P21),1, 1), 0), Overall!$A23&lt;&gt;"", MONTH($O21) &lt;= 1, MONTH($P21) &gt;= 1), IF($T21 &lt;&gt; "", $H21/$T21, ""), ""), "")</f>
        <v/>
      </c>
      <c r="AI21" s="10" t="str">
        <f ca="1">IFERROR(IF(AND(NOW()&lt;= EOMONTH(DATE(YEAR($P21),2, 1), 0), Overall!$A23&lt;&gt;"", MONTH($O21) &lt;= 2, MONTH($P21) &gt;= 2), IF($T21 &lt;&gt; "", $H21/$T21, ""), ""), "")</f>
        <v/>
      </c>
      <c r="AJ21" s="10" t="str">
        <f ca="1">IFERROR(IF(AND(NOW()&lt;= EOMONTH(DATE(YEAR($P21),3, 1), 0), Overall!$A23&lt;&gt;"", MONTH($O21) &lt;= 3, MONTH($P21) &gt;= 3), IF($T21 &lt;&gt; "", $H21/$T21, ""), ""), "")</f>
        <v/>
      </c>
      <c r="AK21" s="10" t="str">
        <f ca="1">IFERROR(IF(AND(NOW()&lt;= EOMONTH(DATE(YEAR($P21),4, 1), 0), Overall!$A23&lt;&gt;"", MONTH($O21) &lt;= 4, MONTH($P21) &gt;= 4), IF($T21 &lt;&gt; "", $H21/$T21, ""), ""), "")</f>
        <v/>
      </c>
      <c r="AL21" s="10" t="str">
        <f ca="1">IFERROR(IF(AND(NOW()&lt;= EOMONTH(DATE(YEAR($P21),5, 1), 0), Overall!$A23&lt;&gt;"", MONTH($O21) &lt;= 5, MONTH($P21) &gt;= 5), IF($T21 &lt;&gt; "", $H21/$T21, ""), ""), "")</f>
        <v/>
      </c>
      <c r="AM21" s="10" t="str">
        <f ca="1">IFERROR(IF(AND(NOW()&lt;= EOMONTH(DATE(YEAR($P21),6, 1), 0), Overall!$A23&lt;&gt;"", MONTH($O21) &lt;= 6, MONTH($P21) &gt;= 6), IF($T21 &lt;&gt; "", $H21/$T21, ""), ""), "")</f>
        <v/>
      </c>
      <c r="AN21" s="10" t="str">
        <f ca="1">IFERROR(IF(AND(NOW()&lt;= EOMONTH(DATE(YEAR($P21),7, 1), 0), Overall!$A23&lt;&gt;"", MONTH($O21) &lt;= 7, MONTH($P21) &gt;= 7), IF($T21 &lt;&gt; "", $H21/$T21, ""), ""), "")</f>
        <v/>
      </c>
      <c r="AO21" s="10" t="str">
        <f ca="1">IFERROR(IF(AND(NOW()&lt;= EOMONTH(DATE(YEAR($P21),8, 1), 0), Overall!$A23&lt;&gt;"", MONTH($O21) &lt;= 8, MONTH($P21) &gt;= 8), IF($T21 &lt;&gt; "", $H21/$T21, ""), ""), "")</f>
        <v/>
      </c>
      <c r="AP21" s="10" t="str">
        <f ca="1">IFERROR(IF(AND(NOW()&lt;= EOMONTH(DATE(YEAR($P21),9, 1), 0), Overall!$A23&lt;&gt;"", MONTH($O21) &lt;= 9, MONTH($P21) &gt;= 9), IF($T21 &lt;&gt; "", $H21/$T21, ""), ""), "")</f>
        <v/>
      </c>
      <c r="AQ21" s="10" t="str">
        <f ca="1">IFERROR(IF(AND(NOW()&lt;= EOMONTH(DATE(YEAR($P21),10, 1), 0), Overall!$A23&lt;&gt;"", MONTH($O21) &lt;= 10, MONTH($P21) &gt;= 10), IF($T21 &lt;&gt; "", $H21/$T21, ""), ""), "")</f>
        <v/>
      </c>
      <c r="AR21" s="10" t="str">
        <f ca="1">IFERROR(IF(AND(NOW()&lt;= EOMONTH(DATE(YEAR($P21),11, 1), 0), Overall!$A23&lt;&gt;"", MONTH($O21) &lt;=11, MONTH($P21) &gt;= 11), IF($T21 &lt;&gt; "", $H21/$T21, ""), ""), "")</f>
        <v/>
      </c>
      <c r="AS21" s="10" t="str">
        <f ca="1">IFERROR(IF(AND(NOW()&lt;= EOMONTH(DATE(YEAR($P21),12, 1), 0), Overall!$A23&lt;&gt;"", MONTH($O21) &lt;= 12, MONTH($P21) &gt;= 12), IF($T21 &lt;&gt; "", $H21/$T21, ""), ""), "")</f>
        <v/>
      </c>
      <c r="AT21" s="16">
        <f t="shared" ca="1" si="1"/>
        <v>0</v>
      </c>
    </row>
    <row r="22" spans="1:46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6">
        <f>IF(Overall!T24&lt;&gt;"",VALUE(Overall!T24),"")</f>
        <v>0</v>
      </c>
      <c r="O22" s="7">
        <f>IF(Overall!L24&lt;&gt;"", DATEVALUE(Overall!L24), "")</f>
        <v>44317</v>
      </c>
      <c r="P22" s="7">
        <f>IF(Overall!M24&lt;&gt;"", DATEVALUE(Overall!M24), "")</f>
        <v>44561</v>
      </c>
      <c r="Q22" s="7" t="str">
        <f>IF(Overall!S24&lt;&gt;"",_xlfn.VALUETOTEXT(Overall!S24),"")</f>
        <v>May-Dec</v>
      </c>
      <c r="R22" s="7">
        <f>IF(Overall!O24&lt;&gt;"", DATEVALUE(Overall!O24), "")</f>
        <v>44306</v>
      </c>
      <c r="S22" s="7">
        <f>IF(Overall!O24&lt;&gt;"", DATEVALUE(Overall!O24), "")</f>
        <v>44306</v>
      </c>
      <c r="T22" s="5">
        <f t="shared" si="0"/>
        <v>8</v>
      </c>
      <c r="U22" s="10" t="str">
        <f>IF(Overall!$A24&lt;&gt;"",IF(AND(MONTH($O22) &lt;= 1, MONTH($P22) &gt;= 1), IF($T22 &lt;&gt; "", $H22/$T22, ""), ""),"")</f>
        <v/>
      </c>
      <c r="V22" s="10" t="str">
        <f>IF(Overall!$A24&lt;&gt;"",IF(AND(MONTH($O22) &lt;= 2, MONTH($P22) &gt;= 2), IF($T22 &lt;&gt; "", $H22/$T22, ""), ""),"")</f>
        <v/>
      </c>
      <c r="W22" s="10" t="str">
        <f>IF(Overall!$A24&lt;&gt;"",IF(AND(MONTH($O22) &lt;= 3, MONTH($P22) &gt;= 3), IF($T22 &lt;&gt; "", $H22/$T22, ""), ""),"")</f>
        <v/>
      </c>
      <c r="X22" s="10" t="str">
        <f>IF(Overall!$A24&lt;&gt;"",IF(AND(MONTH($O22) &lt;= 4, MONTH($P22) &gt;= 4), IF($T22 &lt;&gt; "", $H22/$T22, ""), ""),"")</f>
        <v/>
      </c>
      <c r="Y22" s="10">
        <f>IF(Overall!$A24&lt;&gt;"",IF(AND(MONTH($O22) &lt;= 5, MONTH($P22) &gt;= 5), IF($T22 &lt;&gt; "", $H22/$T22, ""), ""),"")</f>
        <v>100000</v>
      </c>
      <c r="Z22" s="10">
        <f>IF(Overall!$A24&lt;&gt;"",IF(AND(MONTH($O22) &lt;= 6, MONTH($P22) &gt;= 6), IF($T22 &lt;&gt; "", $H22/$T22, ""), ""),"")</f>
        <v>100000</v>
      </c>
      <c r="AA22" s="10">
        <f>IF(Overall!$A24&lt;&gt;"",IF(AND(MONTH($O22) &lt;= 7, MONTH($P22) &gt;= 7 ), IF($T22 &lt;&gt; "", $H22/$T22, ""), ""),"")</f>
        <v>100000</v>
      </c>
      <c r="AB22" s="10">
        <f>IF(Overall!$A24&lt;&gt;"",IF(AND(MONTH($O22) &lt;= 8, MONTH($P22) &gt;= 8), IF($T22 &lt;&gt; "", $H22/$T22, ""), ""),"")</f>
        <v>100000</v>
      </c>
      <c r="AC22" s="10">
        <f>IF(Overall!$A24&lt;&gt;"",IF(AND(MONTH($O22) &lt;= 9, MONTH($P22) &gt;= 9), IF($T22 &lt;&gt; "", $H22/$T22, ""), ""),"")</f>
        <v>100000</v>
      </c>
      <c r="AD22" s="10">
        <f>IF(Overall!$A24&lt;&gt;"",IF(AND(MONTH($O22) &lt;= 10, MONTH($P22) &gt;= 10), IF($T22 &lt;&gt; "", $H22/$T22, ""), ""),"")</f>
        <v>100000</v>
      </c>
      <c r="AE22" s="10">
        <f>IF(Overall!$A24&lt;&gt;"",IF(AND(MONTH($O22) &lt;= 11, MONTH($P22) &gt;= 11), IF($T22 &lt;&gt; "", $H22/$T22, ""), ""),"")</f>
        <v>100000</v>
      </c>
      <c r="AF22" s="10">
        <f>IF(Overall!$A24&lt;&gt;"",IF(AND(MONTH($O22) &lt;= 12, MONTH($P22) &gt;= 12), IF($T22 &lt;&gt; "", $H22/$T22, ""), ""),"")</f>
        <v>100000</v>
      </c>
      <c r="AH22" s="10" t="str">
        <f ca="1">IFERROR(IF(AND(NOW()&lt;= EOMONTH(DATE(YEAR($P22),1, 1), 0), Overall!$A24&lt;&gt;"", MONTH($O22) &lt;= 1, MONTH($P22) &gt;= 1), IF($T22 &lt;&gt; "", $H22/$T22, ""), ""), "")</f>
        <v/>
      </c>
      <c r="AI22" s="10" t="str">
        <f ca="1">IFERROR(IF(AND(NOW()&lt;= EOMONTH(DATE(YEAR($P22),2, 1), 0), Overall!$A24&lt;&gt;"", MONTH($O22) &lt;= 2, MONTH($P22) &gt;= 2), IF($T22 &lt;&gt; "", $H22/$T22, ""), ""), "")</f>
        <v/>
      </c>
      <c r="AJ22" s="10" t="str">
        <f ca="1">IFERROR(IF(AND(NOW()&lt;= EOMONTH(DATE(YEAR($P22),3, 1), 0), Overall!$A24&lt;&gt;"", MONTH($O22) &lt;= 3, MONTH($P22) &gt;= 3), IF($T22 &lt;&gt; "", $H22/$T22, ""), ""), "")</f>
        <v/>
      </c>
      <c r="AK22" s="10" t="str">
        <f ca="1">IFERROR(IF(AND(NOW()&lt;= EOMONTH(DATE(YEAR($P22),4, 1), 0), Overall!$A24&lt;&gt;"", MONTH($O22) &lt;= 4, MONTH($P22) &gt;= 4), IF($T22 &lt;&gt; "", $H22/$T22, ""), ""), "")</f>
        <v/>
      </c>
      <c r="AL22" s="10" t="str">
        <f ca="1">IFERROR(IF(AND(NOW()&lt;= EOMONTH(DATE(YEAR($P22),5, 1), 0), Overall!$A24&lt;&gt;"", MONTH($O22) &lt;= 5, MONTH($P22) &gt;= 5), IF($T22 &lt;&gt; "", $H22/$T22, ""), ""), "")</f>
        <v/>
      </c>
      <c r="AM22" s="10" t="str">
        <f ca="1">IFERROR(IF(AND(NOW()&lt;= EOMONTH(DATE(YEAR($P22),6, 1), 0), Overall!$A24&lt;&gt;"", MONTH($O22) &lt;= 6, MONTH($P22) &gt;= 6), IF($T22 &lt;&gt; "", $H22/$T22, ""), ""), "")</f>
        <v/>
      </c>
      <c r="AN22" s="10" t="str">
        <f ca="1">IFERROR(IF(AND(NOW()&lt;= EOMONTH(DATE(YEAR($P22),7, 1), 0), Overall!$A24&lt;&gt;"", MONTH($O22) &lt;= 7, MONTH($P22) &gt;= 7), IF($T22 &lt;&gt; "", $H22/$T22, ""), ""), "")</f>
        <v/>
      </c>
      <c r="AO22" s="10" t="str">
        <f ca="1">IFERROR(IF(AND(NOW()&lt;= EOMONTH(DATE(YEAR($P22),8, 1), 0), Overall!$A24&lt;&gt;"", MONTH($O22) &lt;= 8, MONTH($P22) &gt;= 8), IF($T22 &lt;&gt; "", $H22/$T22, ""), ""), "")</f>
        <v/>
      </c>
      <c r="AP22" s="10" t="str">
        <f ca="1">IFERROR(IF(AND(NOW()&lt;= EOMONTH(DATE(YEAR($P22),9, 1), 0), Overall!$A24&lt;&gt;"", MONTH($O22) &lt;= 9, MONTH($P22) &gt;= 9), IF($T22 &lt;&gt; "", $H22/$T22, ""), ""), "")</f>
        <v/>
      </c>
      <c r="AQ22" s="10" t="str">
        <f ca="1">IFERROR(IF(AND(NOW()&lt;= EOMONTH(DATE(YEAR($P22),10, 1), 0), Overall!$A24&lt;&gt;"", MONTH($O22) &lt;= 10, MONTH($P22) &gt;= 10), IF($T22 &lt;&gt; "", $H22/$T22, ""), ""), "")</f>
        <v/>
      </c>
      <c r="AR22" s="10" t="str">
        <f ca="1">IFERROR(IF(AND(NOW()&lt;= EOMONTH(DATE(YEAR($P22),11, 1), 0), Overall!$A24&lt;&gt;"", MONTH($O22) &lt;=11, MONTH($P22) &gt;= 11), IF($T22 &lt;&gt; "", $H22/$T22, ""), ""), "")</f>
        <v/>
      </c>
      <c r="AS22" s="10" t="str">
        <f ca="1">IFERROR(IF(AND(NOW()&lt;= EOMONTH(DATE(YEAR($P22),12, 1), 0), Overall!$A24&lt;&gt;"", MONTH($O22) &lt;= 12, MONTH($P22) &gt;= 12), IF($T22 &lt;&gt; "", $H22/$T22, ""), ""), "")</f>
        <v/>
      </c>
      <c r="AT22" s="16">
        <f t="shared" ca="1" si="1"/>
        <v>0</v>
      </c>
    </row>
    <row r="23" spans="1:46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6">
        <f>IF(Overall!T25&lt;&gt;"",VALUE(Overall!T25),"")</f>
        <v>0</v>
      </c>
      <c r="O23" s="7">
        <f>IF(Overall!L25&lt;&gt;"", DATEVALUE(Overall!L25), "")</f>
        <v>44317</v>
      </c>
      <c r="P23" s="7">
        <f>IF(Overall!M25&lt;&gt;"", DATEVALUE(Overall!M25), "")</f>
        <v>44561</v>
      </c>
      <c r="Q23" s="7" t="str">
        <f>IF(Overall!S25&lt;&gt;"",_xlfn.VALUETOTEXT(Overall!S25),"")</f>
        <v>May-Dec</v>
      </c>
      <c r="R23" s="7">
        <f>IF(Overall!O25&lt;&gt;"", DATEVALUE(Overall!O25), "")</f>
        <v>44306</v>
      </c>
      <c r="S23" s="7">
        <f>IF(Overall!O25&lt;&gt;"", DATEVALUE(Overall!O25), "")</f>
        <v>44306</v>
      </c>
      <c r="T23" s="5">
        <f t="shared" si="0"/>
        <v>8</v>
      </c>
      <c r="U23" s="10" t="str">
        <f>IF(Overall!$A25&lt;&gt;"",IF(AND(MONTH($O23) &lt;= 1, MONTH($P23) &gt;= 1), IF($T23 &lt;&gt; "", $H23/$T23, ""), ""),"")</f>
        <v/>
      </c>
      <c r="V23" s="10" t="str">
        <f>IF(Overall!$A25&lt;&gt;"",IF(AND(MONTH($O23) &lt;= 2, MONTH($P23) &gt;= 2), IF($T23 &lt;&gt; "", $H23/$T23, ""), ""),"")</f>
        <v/>
      </c>
      <c r="W23" s="10" t="str">
        <f>IF(Overall!$A25&lt;&gt;"",IF(AND(MONTH($O23) &lt;= 3, MONTH($P23) &gt;= 3), IF($T23 &lt;&gt; "", $H23/$T23, ""), ""),"")</f>
        <v/>
      </c>
      <c r="X23" s="10" t="str">
        <f>IF(Overall!$A25&lt;&gt;"",IF(AND(MONTH($O23) &lt;= 4, MONTH($P23) &gt;= 4), IF($T23 &lt;&gt; "", $H23/$T23, ""), ""),"")</f>
        <v/>
      </c>
      <c r="Y23" s="10">
        <f>IF(Overall!$A25&lt;&gt;"",IF(AND(MONTH($O23) &lt;= 5, MONTH($P23) &gt;= 5), IF($T23 &lt;&gt; "", $H23/$T23, ""), ""),"")</f>
        <v>100000</v>
      </c>
      <c r="Z23" s="10">
        <f>IF(Overall!$A25&lt;&gt;"",IF(AND(MONTH($O23) &lt;= 6, MONTH($P23) &gt;= 6), IF($T23 &lt;&gt; "", $H23/$T23, ""), ""),"")</f>
        <v>100000</v>
      </c>
      <c r="AA23" s="10">
        <f>IF(Overall!$A25&lt;&gt;"",IF(AND(MONTH($O23) &lt;= 7, MONTH($P23) &gt;= 7 ), IF($T23 &lt;&gt; "", $H23/$T23, ""), ""),"")</f>
        <v>100000</v>
      </c>
      <c r="AB23" s="10">
        <f>IF(Overall!$A25&lt;&gt;"",IF(AND(MONTH($O23) &lt;= 8, MONTH($P23) &gt;= 8), IF($T23 &lt;&gt; "", $H23/$T23, ""), ""),"")</f>
        <v>100000</v>
      </c>
      <c r="AC23" s="10">
        <f>IF(Overall!$A25&lt;&gt;"",IF(AND(MONTH($O23) &lt;= 9, MONTH($P23) &gt;= 9), IF($T23 &lt;&gt; "", $H23/$T23, ""), ""),"")</f>
        <v>100000</v>
      </c>
      <c r="AD23" s="10">
        <f>IF(Overall!$A25&lt;&gt;"",IF(AND(MONTH($O23) &lt;= 10, MONTH($P23) &gt;= 10), IF($T23 &lt;&gt; "", $H23/$T23, ""), ""),"")</f>
        <v>100000</v>
      </c>
      <c r="AE23" s="10">
        <f>IF(Overall!$A25&lt;&gt;"",IF(AND(MONTH($O23) &lt;= 11, MONTH($P23) &gt;= 11), IF($T23 &lt;&gt; "", $H23/$T23, ""), ""),"")</f>
        <v>100000</v>
      </c>
      <c r="AF23" s="10">
        <f>IF(Overall!$A25&lt;&gt;"",IF(AND(MONTH($O23) &lt;= 12, MONTH($P23) &gt;= 12), IF($T23 &lt;&gt; "", $H23/$T23, ""), ""),"")</f>
        <v>100000</v>
      </c>
      <c r="AH23" s="10" t="str">
        <f ca="1">IFERROR(IF(AND(NOW()&lt;= EOMONTH(DATE(YEAR($P23),1, 1), 0), Overall!$A25&lt;&gt;"", MONTH($O23) &lt;= 1, MONTH($P23) &gt;= 1), IF($T23 &lt;&gt; "", $H23/$T23, ""), ""), "")</f>
        <v/>
      </c>
      <c r="AI23" s="10" t="str">
        <f ca="1">IFERROR(IF(AND(NOW()&lt;= EOMONTH(DATE(YEAR($P23),2, 1), 0), Overall!$A25&lt;&gt;"", MONTH($O23) &lt;= 2, MONTH($P23) &gt;= 2), IF($T23 &lt;&gt; "", $H23/$T23, ""), ""), "")</f>
        <v/>
      </c>
      <c r="AJ23" s="10" t="str">
        <f ca="1">IFERROR(IF(AND(NOW()&lt;= EOMONTH(DATE(YEAR($P23),3, 1), 0), Overall!$A25&lt;&gt;"", MONTH($O23) &lt;= 3, MONTH($P23) &gt;= 3), IF($T23 &lt;&gt; "", $H23/$T23, ""), ""), "")</f>
        <v/>
      </c>
      <c r="AK23" s="10" t="str">
        <f ca="1">IFERROR(IF(AND(NOW()&lt;= EOMONTH(DATE(YEAR($P23),4, 1), 0), Overall!$A25&lt;&gt;"", MONTH($O23) &lt;= 4, MONTH($P23) &gt;= 4), IF($T23 &lt;&gt; "", $H23/$T23, ""), ""), "")</f>
        <v/>
      </c>
      <c r="AL23" s="10" t="str">
        <f ca="1">IFERROR(IF(AND(NOW()&lt;= EOMONTH(DATE(YEAR($P23),5, 1), 0), Overall!$A25&lt;&gt;"", MONTH($O23) &lt;= 5, MONTH($P23) &gt;= 5), IF($T23 &lt;&gt; "", $H23/$T23, ""), ""), "")</f>
        <v/>
      </c>
      <c r="AM23" s="10" t="str">
        <f ca="1">IFERROR(IF(AND(NOW()&lt;= EOMONTH(DATE(YEAR($P23),6, 1), 0), Overall!$A25&lt;&gt;"", MONTH($O23) &lt;= 6, MONTH($P23) &gt;= 6), IF($T23 &lt;&gt; "", $H23/$T23, ""), ""), "")</f>
        <v/>
      </c>
      <c r="AN23" s="10" t="str">
        <f ca="1">IFERROR(IF(AND(NOW()&lt;= EOMONTH(DATE(YEAR($P23),7, 1), 0), Overall!$A25&lt;&gt;"", MONTH($O23) &lt;= 7, MONTH($P23) &gt;= 7), IF($T23 &lt;&gt; "", $H23/$T23, ""), ""), "")</f>
        <v/>
      </c>
      <c r="AO23" s="10" t="str">
        <f ca="1">IFERROR(IF(AND(NOW()&lt;= EOMONTH(DATE(YEAR($P23),8, 1), 0), Overall!$A25&lt;&gt;"", MONTH($O23) &lt;= 8, MONTH($P23) &gt;= 8), IF($T23 &lt;&gt; "", $H23/$T23, ""), ""), "")</f>
        <v/>
      </c>
      <c r="AP23" s="10" t="str">
        <f ca="1">IFERROR(IF(AND(NOW()&lt;= EOMONTH(DATE(YEAR($P23),9, 1), 0), Overall!$A25&lt;&gt;"", MONTH($O23) &lt;= 9, MONTH($P23) &gt;= 9), IF($T23 &lt;&gt; "", $H23/$T23, ""), ""), "")</f>
        <v/>
      </c>
      <c r="AQ23" s="10" t="str">
        <f ca="1">IFERROR(IF(AND(NOW()&lt;= EOMONTH(DATE(YEAR($P23),10, 1), 0), Overall!$A25&lt;&gt;"", MONTH($O23) &lt;= 10, MONTH($P23) &gt;= 10), IF($T23 &lt;&gt; "", $H23/$T23, ""), ""), "")</f>
        <v/>
      </c>
      <c r="AR23" s="10" t="str">
        <f ca="1">IFERROR(IF(AND(NOW()&lt;= EOMONTH(DATE(YEAR($P23),11, 1), 0), Overall!$A25&lt;&gt;"", MONTH($O23) &lt;=11, MONTH($P23) &gt;= 11), IF($T23 &lt;&gt; "", $H23/$T23, ""), ""), "")</f>
        <v/>
      </c>
      <c r="AS23" s="10" t="str">
        <f ca="1">IFERROR(IF(AND(NOW()&lt;= EOMONTH(DATE(YEAR($P23),12, 1), 0), Overall!$A25&lt;&gt;"", MONTH($O23) &lt;= 12, MONTH($P23) &gt;= 12), IF($T23 &lt;&gt; "", $H23/$T23, ""), ""), "")</f>
        <v/>
      </c>
      <c r="AT23" s="16">
        <f t="shared" ca="1" si="1"/>
        <v>0</v>
      </c>
    </row>
    <row r="24" spans="1:46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6">
        <f>IF(Overall!T26&lt;&gt;"",VALUE(Overall!T26),"")</f>
        <v>0</v>
      </c>
      <c r="O24" s="7">
        <f>IF(Overall!L26&lt;&gt;"", DATEVALUE(Overall!L26), "")</f>
        <v>44317</v>
      </c>
      <c r="P24" s="7">
        <f>IF(Overall!M26&lt;&gt;"", DATEVALUE(Overall!M26), "")</f>
        <v>44561</v>
      </c>
      <c r="Q24" s="7" t="str">
        <f>IF(Overall!S26&lt;&gt;"",_xlfn.VALUETOTEXT(Overall!S26),"")</f>
        <v>May-Dec</v>
      </c>
      <c r="R24" s="7">
        <f>IF(Overall!O26&lt;&gt;"", DATEVALUE(Overall!O26), "")</f>
        <v>44306</v>
      </c>
      <c r="S24" s="7">
        <f>IF(Overall!O26&lt;&gt;"", DATEVALUE(Overall!O26), "")</f>
        <v>44306</v>
      </c>
      <c r="T24" s="5">
        <f t="shared" si="0"/>
        <v>8</v>
      </c>
      <c r="U24" s="10" t="str">
        <f>IF(Overall!$A26&lt;&gt;"",IF(AND(MONTH($O24) &lt;= 1, MONTH($P24) &gt;= 1), IF($T24 &lt;&gt; "", $H24/$T24, ""), ""),"")</f>
        <v/>
      </c>
      <c r="V24" s="10" t="str">
        <f>IF(Overall!$A26&lt;&gt;"",IF(AND(MONTH($O24) &lt;= 2, MONTH($P24) &gt;= 2), IF($T24 &lt;&gt; "", $H24/$T24, ""), ""),"")</f>
        <v/>
      </c>
      <c r="W24" s="10" t="str">
        <f>IF(Overall!$A26&lt;&gt;"",IF(AND(MONTH($O24) &lt;= 3, MONTH($P24) &gt;= 3), IF($T24 &lt;&gt; "", $H24/$T24, ""), ""),"")</f>
        <v/>
      </c>
      <c r="X24" s="10" t="str">
        <f>IF(Overall!$A26&lt;&gt;"",IF(AND(MONTH($O24) &lt;= 4, MONTH($P24) &gt;= 4), IF($T24 &lt;&gt; "", $H24/$T24, ""), ""),"")</f>
        <v/>
      </c>
      <c r="Y24" s="10">
        <f>IF(Overall!$A26&lt;&gt;"",IF(AND(MONTH($O24) &lt;= 5, MONTH($P24) &gt;= 5), IF($T24 &lt;&gt; "", $H24/$T24, ""), ""),"")</f>
        <v>200000</v>
      </c>
      <c r="Z24" s="10">
        <f>IF(Overall!$A26&lt;&gt;"",IF(AND(MONTH($O24) &lt;= 6, MONTH($P24) &gt;= 6), IF($T24 &lt;&gt; "", $H24/$T24, ""), ""),"")</f>
        <v>200000</v>
      </c>
      <c r="AA24" s="10">
        <f>IF(Overall!$A26&lt;&gt;"",IF(AND(MONTH($O24) &lt;= 7, MONTH($P24) &gt;= 7 ), IF($T24 &lt;&gt; "", $H24/$T24, ""), ""),"")</f>
        <v>200000</v>
      </c>
      <c r="AB24" s="10">
        <f>IF(Overall!$A26&lt;&gt;"",IF(AND(MONTH($O24) &lt;= 8, MONTH($P24) &gt;= 8), IF($T24 &lt;&gt; "", $H24/$T24, ""), ""),"")</f>
        <v>200000</v>
      </c>
      <c r="AC24" s="10">
        <f>IF(Overall!$A26&lt;&gt;"",IF(AND(MONTH($O24) &lt;= 9, MONTH($P24) &gt;= 9), IF($T24 &lt;&gt; "", $H24/$T24, ""), ""),"")</f>
        <v>200000</v>
      </c>
      <c r="AD24" s="10">
        <f>IF(Overall!$A26&lt;&gt;"",IF(AND(MONTH($O24) &lt;= 10, MONTH($P24) &gt;= 10), IF($T24 &lt;&gt; "", $H24/$T24, ""), ""),"")</f>
        <v>200000</v>
      </c>
      <c r="AE24" s="10">
        <f>IF(Overall!$A26&lt;&gt;"",IF(AND(MONTH($O24) &lt;= 11, MONTH($P24) &gt;= 11), IF($T24 &lt;&gt; "", $H24/$T24, ""), ""),"")</f>
        <v>200000</v>
      </c>
      <c r="AF24" s="10">
        <f>IF(Overall!$A26&lt;&gt;"",IF(AND(MONTH($O24) &lt;= 12, MONTH($P24) &gt;= 12), IF($T24 &lt;&gt; "", $H24/$T24, ""), ""),"")</f>
        <v>200000</v>
      </c>
      <c r="AH24" s="10" t="str">
        <f ca="1">IFERROR(IF(AND(NOW()&lt;= EOMONTH(DATE(YEAR($P24),1, 1), 0), Overall!$A26&lt;&gt;"", MONTH($O24) &lt;= 1, MONTH($P24) &gt;= 1), IF($T24 &lt;&gt; "", $H24/$T24, ""), ""), "")</f>
        <v/>
      </c>
      <c r="AI24" s="10" t="str">
        <f ca="1">IFERROR(IF(AND(NOW()&lt;= EOMONTH(DATE(YEAR($P24),2, 1), 0), Overall!$A26&lt;&gt;"", MONTH($O24) &lt;= 2, MONTH($P24) &gt;= 2), IF($T24 &lt;&gt; "", $H24/$T24, ""), ""), "")</f>
        <v/>
      </c>
      <c r="AJ24" s="10" t="str">
        <f ca="1">IFERROR(IF(AND(NOW()&lt;= EOMONTH(DATE(YEAR($P24),3, 1), 0), Overall!$A26&lt;&gt;"", MONTH($O24) &lt;= 3, MONTH($P24) &gt;= 3), IF($T24 &lt;&gt; "", $H24/$T24, ""), ""), "")</f>
        <v/>
      </c>
      <c r="AK24" s="10" t="str">
        <f ca="1">IFERROR(IF(AND(NOW()&lt;= EOMONTH(DATE(YEAR($P24),4, 1), 0), Overall!$A26&lt;&gt;"", MONTH($O24) &lt;= 4, MONTH($P24) &gt;= 4), IF($T24 &lt;&gt; "", $H24/$T24, ""), ""), "")</f>
        <v/>
      </c>
      <c r="AL24" s="10" t="str">
        <f ca="1">IFERROR(IF(AND(NOW()&lt;= EOMONTH(DATE(YEAR($P24),5, 1), 0), Overall!$A26&lt;&gt;"", MONTH($O24) &lt;= 5, MONTH($P24) &gt;= 5), IF($T24 &lt;&gt; "", $H24/$T24, ""), ""), "")</f>
        <v/>
      </c>
      <c r="AM24" s="10" t="str">
        <f ca="1">IFERROR(IF(AND(NOW()&lt;= EOMONTH(DATE(YEAR($P24),6, 1), 0), Overall!$A26&lt;&gt;"", MONTH($O24) &lt;= 6, MONTH($P24) &gt;= 6), IF($T24 &lt;&gt; "", $H24/$T24, ""), ""), "")</f>
        <v/>
      </c>
      <c r="AN24" s="10" t="str">
        <f ca="1">IFERROR(IF(AND(NOW()&lt;= EOMONTH(DATE(YEAR($P24),7, 1), 0), Overall!$A26&lt;&gt;"", MONTH($O24) &lt;= 7, MONTH($P24) &gt;= 7), IF($T24 &lt;&gt; "", $H24/$T24, ""), ""), "")</f>
        <v/>
      </c>
      <c r="AO24" s="10" t="str">
        <f ca="1">IFERROR(IF(AND(NOW()&lt;= EOMONTH(DATE(YEAR($P24),8, 1), 0), Overall!$A26&lt;&gt;"", MONTH($O24) &lt;= 8, MONTH($P24) &gt;= 8), IF($T24 &lt;&gt; "", $H24/$T24, ""), ""), "")</f>
        <v/>
      </c>
      <c r="AP24" s="10" t="str">
        <f ca="1">IFERROR(IF(AND(NOW()&lt;= EOMONTH(DATE(YEAR($P24),9, 1), 0), Overall!$A26&lt;&gt;"", MONTH($O24) &lt;= 9, MONTH($P24) &gt;= 9), IF($T24 &lt;&gt; "", $H24/$T24, ""), ""), "")</f>
        <v/>
      </c>
      <c r="AQ24" s="10" t="str">
        <f ca="1">IFERROR(IF(AND(NOW()&lt;= EOMONTH(DATE(YEAR($P24),10, 1), 0), Overall!$A26&lt;&gt;"", MONTH($O24) &lt;= 10, MONTH($P24) &gt;= 10), IF($T24 &lt;&gt; "", $H24/$T24, ""), ""), "")</f>
        <v/>
      </c>
      <c r="AR24" s="10" t="str">
        <f ca="1">IFERROR(IF(AND(NOW()&lt;= EOMONTH(DATE(YEAR($P24),11, 1), 0), Overall!$A26&lt;&gt;"", MONTH($O24) &lt;=11, MONTH($P24) &gt;= 11), IF($T24 &lt;&gt; "", $H24/$T24, ""), ""), "")</f>
        <v/>
      </c>
      <c r="AS24" s="10" t="str">
        <f ca="1">IFERROR(IF(AND(NOW()&lt;= EOMONTH(DATE(YEAR($P24),12, 1), 0), Overall!$A26&lt;&gt;"", MONTH($O24) &lt;= 12, MONTH($P24) &gt;= 12), IF($T24 &lt;&gt; "", $H24/$T24, ""), ""), "")</f>
        <v/>
      </c>
      <c r="AT24" s="16">
        <f t="shared" ca="1" si="1"/>
        <v>0</v>
      </c>
    </row>
    <row r="25" spans="1:46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6">
        <f>IF(Overall!T27&lt;&gt;"",VALUE(Overall!T27),"")</f>
        <v>0</v>
      </c>
      <c r="O25" s="7">
        <f>IF(Overall!L27&lt;&gt;"", DATEVALUE(Overall!L27), "")</f>
        <v>44317</v>
      </c>
      <c r="P25" s="7">
        <f>IF(Overall!M27&lt;&gt;"", DATEVALUE(Overall!M27), "")</f>
        <v>44561</v>
      </c>
      <c r="Q25" s="7" t="str">
        <f>IF(Overall!S27&lt;&gt;"",_xlfn.VALUETOTEXT(Overall!S27),"")</f>
        <v>May-Dec</v>
      </c>
      <c r="R25" s="7">
        <f>IF(Overall!O27&lt;&gt;"", DATEVALUE(Overall!O27), "")</f>
        <v>44306</v>
      </c>
      <c r="S25" s="7">
        <f>IF(Overall!O27&lt;&gt;"", DATEVALUE(Overall!O27), "")</f>
        <v>44306</v>
      </c>
      <c r="T25" s="5">
        <f t="shared" si="0"/>
        <v>8</v>
      </c>
      <c r="U25" s="10" t="str">
        <f>IF(Overall!$A27&lt;&gt;"",IF(AND(MONTH($O25) &lt;= 1, MONTH($P25) &gt;= 1), IF($T25 &lt;&gt; "", $H25/$T25, ""), ""),"")</f>
        <v/>
      </c>
      <c r="V25" s="10" t="str">
        <f>IF(Overall!$A27&lt;&gt;"",IF(AND(MONTH($O25) &lt;= 2, MONTH($P25) &gt;= 2), IF($T25 &lt;&gt; "", $H25/$T25, ""), ""),"")</f>
        <v/>
      </c>
      <c r="W25" s="10" t="str">
        <f>IF(Overall!$A27&lt;&gt;"",IF(AND(MONTH($O25) &lt;= 3, MONTH($P25) &gt;= 3), IF($T25 &lt;&gt; "", $H25/$T25, ""), ""),"")</f>
        <v/>
      </c>
      <c r="X25" s="10" t="str">
        <f>IF(Overall!$A27&lt;&gt;"",IF(AND(MONTH($O25) &lt;= 4, MONTH($P25) &gt;= 4), IF($T25 &lt;&gt; "", $H25/$T25, ""), ""),"")</f>
        <v/>
      </c>
      <c r="Y25" s="10">
        <f>IF(Overall!$A27&lt;&gt;"",IF(AND(MONTH($O25) &lt;= 5, MONTH($P25) &gt;= 5), IF($T25 &lt;&gt; "", $H25/$T25, ""), ""),"")</f>
        <v>100000</v>
      </c>
      <c r="Z25" s="10">
        <f>IF(Overall!$A27&lt;&gt;"",IF(AND(MONTH($O25) &lt;= 6, MONTH($P25) &gt;= 6), IF($T25 &lt;&gt; "", $H25/$T25, ""), ""),"")</f>
        <v>100000</v>
      </c>
      <c r="AA25" s="10">
        <f>IF(Overall!$A27&lt;&gt;"",IF(AND(MONTH($O25) &lt;= 7, MONTH($P25) &gt;= 7 ), IF($T25 &lt;&gt; "", $H25/$T25, ""), ""),"")</f>
        <v>100000</v>
      </c>
      <c r="AB25" s="10">
        <f>IF(Overall!$A27&lt;&gt;"",IF(AND(MONTH($O25) &lt;= 8, MONTH($P25) &gt;= 8), IF($T25 &lt;&gt; "", $H25/$T25, ""), ""),"")</f>
        <v>100000</v>
      </c>
      <c r="AC25" s="10">
        <f>IF(Overall!$A27&lt;&gt;"",IF(AND(MONTH($O25) &lt;= 9, MONTH($P25) &gt;= 9), IF($T25 &lt;&gt; "", $H25/$T25, ""), ""),"")</f>
        <v>100000</v>
      </c>
      <c r="AD25" s="10">
        <f>IF(Overall!$A27&lt;&gt;"",IF(AND(MONTH($O25) &lt;= 10, MONTH($P25) &gt;= 10), IF($T25 &lt;&gt; "", $H25/$T25, ""), ""),"")</f>
        <v>100000</v>
      </c>
      <c r="AE25" s="10">
        <f>IF(Overall!$A27&lt;&gt;"",IF(AND(MONTH($O25) &lt;= 11, MONTH($P25) &gt;= 11), IF($T25 &lt;&gt; "", $H25/$T25, ""), ""),"")</f>
        <v>100000</v>
      </c>
      <c r="AF25" s="10">
        <f>IF(Overall!$A27&lt;&gt;"",IF(AND(MONTH($O25) &lt;= 12, MONTH($P25) &gt;= 12), IF($T25 &lt;&gt; "", $H25/$T25, ""), ""),"")</f>
        <v>100000</v>
      </c>
      <c r="AH25" s="10" t="str">
        <f ca="1">IFERROR(IF(AND(NOW()&lt;= EOMONTH(DATE(YEAR($P25),1, 1), 0), Overall!$A27&lt;&gt;"", MONTH($O25) &lt;= 1, MONTH($P25) &gt;= 1), IF($T25 &lt;&gt; "", $H25/$T25, ""), ""), "")</f>
        <v/>
      </c>
      <c r="AI25" s="10" t="str">
        <f ca="1">IFERROR(IF(AND(NOW()&lt;= EOMONTH(DATE(YEAR($P25),2, 1), 0), Overall!$A27&lt;&gt;"", MONTH($O25) &lt;= 2, MONTH($P25) &gt;= 2), IF($T25 &lt;&gt; "", $H25/$T25, ""), ""), "")</f>
        <v/>
      </c>
      <c r="AJ25" s="10" t="str">
        <f ca="1">IFERROR(IF(AND(NOW()&lt;= EOMONTH(DATE(YEAR($P25),3, 1), 0), Overall!$A27&lt;&gt;"", MONTH($O25) &lt;= 3, MONTH($P25) &gt;= 3), IF($T25 &lt;&gt; "", $H25/$T25, ""), ""), "")</f>
        <v/>
      </c>
      <c r="AK25" s="10" t="str">
        <f ca="1">IFERROR(IF(AND(NOW()&lt;= EOMONTH(DATE(YEAR($P25),4, 1), 0), Overall!$A27&lt;&gt;"", MONTH($O25) &lt;= 4, MONTH($P25) &gt;= 4), IF($T25 &lt;&gt; "", $H25/$T25, ""), ""), "")</f>
        <v/>
      </c>
      <c r="AL25" s="10" t="str">
        <f ca="1">IFERROR(IF(AND(NOW()&lt;= EOMONTH(DATE(YEAR($P25),5, 1), 0), Overall!$A27&lt;&gt;"", MONTH($O25) &lt;= 5, MONTH($P25) &gt;= 5), IF($T25 &lt;&gt; "", $H25/$T25, ""), ""), "")</f>
        <v/>
      </c>
      <c r="AM25" s="10" t="str">
        <f ca="1">IFERROR(IF(AND(NOW()&lt;= EOMONTH(DATE(YEAR($P25),6, 1), 0), Overall!$A27&lt;&gt;"", MONTH($O25) &lt;= 6, MONTH($P25) &gt;= 6), IF($T25 &lt;&gt; "", $H25/$T25, ""), ""), "")</f>
        <v/>
      </c>
      <c r="AN25" s="10" t="str">
        <f ca="1">IFERROR(IF(AND(NOW()&lt;= EOMONTH(DATE(YEAR($P25),7, 1), 0), Overall!$A27&lt;&gt;"", MONTH($O25) &lt;= 7, MONTH($P25) &gt;= 7), IF($T25 &lt;&gt; "", $H25/$T25, ""), ""), "")</f>
        <v/>
      </c>
      <c r="AO25" s="10" t="str">
        <f ca="1">IFERROR(IF(AND(NOW()&lt;= EOMONTH(DATE(YEAR($P25),8, 1), 0), Overall!$A27&lt;&gt;"", MONTH($O25) &lt;= 8, MONTH($P25) &gt;= 8), IF($T25 &lt;&gt; "", $H25/$T25, ""), ""), "")</f>
        <v/>
      </c>
      <c r="AP25" s="10" t="str">
        <f ca="1">IFERROR(IF(AND(NOW()&lt;= EOMONTH(DATE(YEAR($P25),9, 1), 0), Overall!$A27&lt;&gt;"", MONTH($O25) &lt;= 9, MONTH($P25) &gt;= 9), IF($T25 &lt;&gt; "", $H25/$T25, ""), ""), "")</f>
        <v/>
      </c>
      <c r="AQ25" s="10" t="str">
        <f ca="1">IFERROR(IF(AND(NOW()&lt;= EOMONTH(DATE(YEAR($P25),10, 1), 0), Overall!$A27&lt;&gt;"", MONTH($O25) &lt;= 10, MONTH($P25) &gt;= 10), IF($T25 &lt;&gt; "", $H25/$T25, ""), ""), "")</f>
        <v/>
      </c>
      <c r="AR25" s="10" t="str">
        <f ca="1">IFERROR(IF(AND(NOW()&lt;= EOMONTH(DATE(YEAR($P25),11, 1), 0), Overall!$A27&lt;&gt;"", MONTH($O25) &lt;=11, MONTH($P25) &gt;= 11), IF($T25 &lt;&gt; "", $H25/$T25, ""), ""), "")</f>
        <v/>
      </c>
      <c r="AS25" s="10" t="str">
        <f ca="1">IFERROR(IF(AND(NOW()&lt;= EOMONTH(DATE(YEAR($P25),12, 1), 0), Overall!$A27&lt;&gt;"", MONTH($O25) &lt;= 12, MONTH($P25) &gt;= 12), IF($T25 &lt;&gt; "", $H25/$T25, ""), ""), "")</f>
        <v/>
      </c>
      <c r="AT25" s="16">
        <f t="shared" ca="1" si="1"/>
        <v>0</v>
      </c>
    </row>
    <row r="26" spans="1:46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6">
        <f>IF(Overall!T28&lt;&gt;"",VALUE(Overall!T28),"")</f>
        <v>0</v>
      </c>
      <c r="O26" s="7">
        <f>IF(Overall!L28&lt;&gt;"", DATEVALUE(Overall!L28), "")</f>
        <v>44317</v>
      </c>
      <c r="P26" s="7">
        <f>IF(Overall!M28&lt;&gt;"", DATEVALUE(Overall!M28), "")</f>
        <v>44561</v>
      </c>
      <c r="Q26" s="7" t="str">
        <f>IF(Overall!S28&lt;&gt;"",_xlfn.VALUETOTEXT(Overall!S28),"")</f>
        <v>May-Dec</v>
      </c>
      <c r="R26" s="7">
        <f>IF(Overall!O28&lt;&gt;"", DATEVALUE(Overall!O28), "")</f>
        <v>44306</v>
      </c>
      <c r="S26" s="7">
        <f>IF(Overall!O28&lt;&gt;"", DATEVALUE(Overall!O28), "")</f>
        <v>44306</v>
      </c>
      <c r="T26" s="5">
        <f t="shared" si="0"/>
        <v>8</v>
      </c>
      <c r="U26" s="10" t="str">
        <f>IF(Overall!$A28&lt;&gt;"",IF(AND(MONTH($O26) &lt;= 1, MONTH($P26) &gt;= 1), IF($T26 &lt;&gt; "", $H26/$T26, ""), ""),"")</f>
        <v/>
      </c>
      <c r="V26" s="10" t="str">
        <f>IF(Overall!$A28&lt;&gt;"",IF(AND(MONTH($O26) &lt;= 2, MONTH($P26) &gt;= 2), IF($T26 &lt;&gt; "", $H26/$T26, ""), ""),"")</f>
        <v/>
      </c>
      <c r="W26" s="10" t="str">
        <f>IF(Overall!$A28&lt;&gt;"",IF(AND(MONTH($O26) &lt;= 3, MONTH($P26) &gt;= 3), IF($T26 &lt;&gt; "", $H26/$T26, ""), ""),"")</f>
        <v/>
      </c>
      <c r="X26" s="10" t="str">
        <f>IF(Overall!$A28&lt;&gt;"",IF(AND(MONTH($O26) &lt;= 4, MONTH($P26) &gt;= 4), IF($T26 &lt;&gt; "", $H26/$T26, ""), ""),"")</f>
        <v/>
      </c>
      <c r="Y26" s="10">
        <f>IF(Overall!$A28&lt;&gt;"",IF(AND(MONTH($O26) &lt;= 5, MONTH($P26) &gt;= 5), IF($T26 &lt;&gt; "", $H26/$T26, ""), ""),"")</f>
        <v>100000</v>
      </c>
      <c r="Z26" s="10">
        <f>IF(Overall!$A28&lt;&gt;"",IF(AND(MONTH($O26) &lt;= 6, MONTH($P26) &gt;= 6), IF($T26 &lt;&gt; "", $H26/$T26, ""), ""),"")</f>
        <v>100000</v>
      </c>
      <c r="AA26" s="10">
        <f>IF(Overall!$A28&lt;&gt;"",IF(AND(MONTH($O26) &lt;= 7, MONTH($P26) &gt;= 7 ), IF($T26 &lt;&gt; "", $H26/$T26, ""), ""),"")</f>
        <v>100000</v>
      </c>
      <c r="AB26" s="10">
        <f>IF(Overall!$A28&lt;&gt;"",IF(AND(MONTH($O26) &lt;= 8, MONTH($P26) &gt;= 8), IF($T26 &lt;&gt; "", $H26/$T26, ""), ""),"")</f>
        <v>100000</v>
      </c>
      <c r="AC26" s="10">
        <f>IF(Overall!$A28&lt;&gt;"",IF(AND(MONTH($O26) &lt;= 9, MONTH($P26) &gt;= 9), IF($T26 &lt;&gt; "", $H26/$T26, ""), ""),"")</f>
        <v>100000</v>
      </c>
      <c r="AD26" s="10">
        <f>IF(Overall!$A28&lt;&gt;"",IF(AND(MONTH($O26) &lt;= 10, MONTH($P26) &gt;= 10), IF($T26 &lt;&gt; "", $H26/$T26, ""), ""),"")</f>
        <v>100000</v>
      </c>
      <c r="AE26" s="10">
        <f>IF(Overall!$A28&lt;&gt;"",IF(AND(MONTH($O26) &lt;= 11, MONTH($P26) &gt;= 11), IF($T26 &lt;&gt; "", $H26/$T26, ""), ""),"")</f>
        <v>100000</v>
      </c>
      <c r="AF26" s="10">
        <f>IF(Overall!$A28&lt;&gt;"",IF(AND(MONTH($O26) &lt;= 12, MONTH($P26) &gt;= 12), IF($T26 &lt;&gt; "", $H26/$T26, ""), ""),"")</f>
        <v>100000</v>
      </c>
      <c r="AH26" s="10" t="str">
        <f ca="1">IFERROR(IF(AND(NOW()&lt;= EOMONTH(DATE(YEAR($P26),1, 1), 0), Overall!$A28&lt;&gt;"", MONTH($O26) &lt;= 1, MONTH($P26) &gt;= 1), IF($T26 &lt;&gt; "", $H26/$T26, ""), ""), "")</f>
        <v/>
      </c>
      <c r="AI26" s="10" t="str">
        <f ca="1">IFERROR(IF(AND(NOW()&lt;= EOMONTH(DATE(YEAR($P26),2, 1), 0), Overall!$A28&lt;&gt;"", MONTH($O26) &lt;= 2, MONTH($P26) &gt;= 2), IF($T26 &lt;&gt; "", $H26/$T26, ""), ""), "")</f>
        <v/>
      </c>
      <c r="AJ26" s="10" t="str">
        <f ca="1">IFERROR(IF(AND(NOW()&lt;= EOMONTH(DATE(YEAR($P26),3, 1), 0), Overall!$A28&lt;&gt;"", MONTH($O26) &lt;= 3, MONTH($P26) &gt;= 3), IF($T26 &lt;&gt; "", $H26/$T26, ""), ""), "")</f>
        <v/>
      </c>
      <c r="AK26" s="10" t="str">
        <f ca="1">IFERROR(IF(AND(NOW()&lt;= EOMONTH(DATE(YEAR($P26),4, 1), 0), Overall!$A28&lt;&gt;"", MONTH($O26) &lt;= 4, MONTH($P26) &gt;= 4), IF($T26 &lt;&gt; "", $H26/$T26, ""), ""), "")</f>
        <v/>
      </c>
      <c r="AL26" s="10" t="str">
        <f ca="1">IFERROR(IF(AND(NOW()&lt;= EOMONTH(DATE(YEAR($P26),5, 1), 0), Overall!$A28&lt;&gt;"", MONTH($O26) &lt;= 5, MONTH($P26) &gt;= 5), IF($T26 &lt;&gt; "", $H26/$T26, ""), ""), "")</f>
        <v/>
      </c>
      <c r="AM26" s="10" t="str">
        <f ca="1">IFERROR(IF(AND(NOW()&lt;= EOMONTH(DATE(YEAR($P26),6, 1), 0), Overall!$A28&lt;&gt;"", MONTH($O26) &lt;= 6, MONTH($P26) &gt;= 6), IF($T26 &lt;&gt; "", $H26/$T26, ""), ""), "")</f>
        <v/>
      </c>
      <c r="AN26" s="10" t="str">
        <f ca="1">IFERROR(IF(AND(NOW()&lt;= EOMONTH(DATE(YEAR($P26),7, 1), 0), Overall!$A28&lt;&gt;"", MONTH($O26) &lt;= 7, MONTH($P26) &gt;= 7), IF($T26 &lt;&gt; "", $H26/$T26, ""), ""), "")</f>
        <v/>
      </c>
      <c r="AO26" s="10" t="str">
        <f ca="1">IFERROR(IF(AND(NOW()&lt;= EOMONTH(DATE(YEAR($P26),8, 1), 0), Overall!$A28&lt;&gt;"", MONTH($O26) &lt;= 8, MONTH($P26) &gt;= 8), IF($T26 &lt;&gt; "", $H26/$T26, ""), ""), "")</f>
        <v/>
      </c>
      <c r="AP26" s="10" t="str">
        <f ca="1">IFERROR(IF(AND(NOW()&lt;= EOMONTH(DATE(YEAR($P26),9, 1), 0), Overall!$A28&lt;&gt;"", MONTH($O26) &lt;= 9, MONTH($P26) &gt;= 9), IF($T26 &lt;&gt; "", $H26/$T26, ""), ""), "")</f>
        <v/>
      </c>
      <c r="AQ26" s="10" t="str">
        <f ca="1">IFERROR(IF(AND(NOW()&lt;= EOMONTH(DATE(YEAR($P26),10, 1), 0), Overall!$A28&lt;&gt;"", MONTH($O26) &lt;= 10, MONTH($P26) &gt;= 10), IF($T26 &lt;&gt; "", $H26/$T26, ""), ""), "")</f>
        <v/>
      </c>
      <c r="AR26" s="10" t="str">
        <f ca="1">IFERROR(IF(AND(NOW()&lt;= EOMONTH(DATE(YEAR($P26),11, 1), 0), Overall!$A28&lt;&gt;"", MONTH($O26) &lt;=11, MONTH($P26) &gt;= 11), IF($T26 &lt;&gt; "", $H26/$T26, ""), ""), "")</f>
        <v/>
      </c>
      <c r="AS26" s="10" t="str">
        <f ca="1">IFERROR(IF(AND(NOW()&lt;= EOMONTH(DATE(YEAR($P26),12, 1), 0), Overall!$A28&lt;&gt;"", MONTH($O26) &lt;= 12, MONTH($P26) &gt;= 12), IF($T26 &lt;&gt; "", $H26/$T26, ""), ""), "")</f>
        <v/>
      </c>
      <c r="AT26" s="16">
        <f t="shared" ca="1" si="1"/>
        <v>0</v>
      </c>
    </row>
    <row r="27" spans="1:46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6">
        <f>IF(Overall!T29&lt;&gt;"",VALUE(Overall!T29),"")</f>
        <v>0</v>
      </c>
      <c r="O27" s="7">
        <f>IF(Overall!L29&lt;&gt;"", DATEVALUE(Overall!L29), "")</f>
        <v>44317</v>
      </c>
      <c r="P27" s="7">
        <f>IF(Overall!M29&lt;&gt;"", DATEVALUE(Overall!M29), "")</f>
        <v>44561</v>
      </c>
      <c r="Q27" s="7" t="str">
        <f>IF(Overall!S29&lt;&gt;"",_xlfn.VALUETOTEXT(Overall!S29),"")</f>
        <v>May-Dec</v>
      </c>
      <c r="R27" s="7">
        <f>IF(Overall!O29&lt;&gt;"", DATEVALUE(Overall!O29), "")</f>
        <v>44306</v>
      </c>
      <c r="S27" s="7">
        <f>IF(Overall!O29&lt;&gt;"", DATEVALUE(Overall!O29), "")</f>
        <v>44306</v>
      </c>
      <c r="T27" s="5">
        <f t="shared" si="0"/>
        <v>8</v>
      </c>
      <c r="U27" s="10" t="str">
        <f>IF(Overall!$A29&lt;&gt;"",IF(AND(MONTH($O27) &lt;= 1, MONTH($P27) &gt;= 1), IF($T27 &lt;&gt; "", $H27/$T27, ""), ""),"")</f>
        <v/>
      </c>
      <c r="V27" s="10" t="str">
        <f>IF(Overall!$A29&lt;&gt;"",IF(AND(MONTH($O27) &lt;= 2, MONTH($P27) &gt;= 2), IF($T27 &lt;&gt; "", $H27/$T27, ""), ""),"")</f>
        <v/>
      </c>
      <c r="W27" s="10" t="str">
        <f>IF(Overall!$A29&lt;&gt;"",IF(AND(MONTH($O27) &lt;= 3, MONTH($P27) &gt;= 3), IF($T27 &lt;&gt; "", $H27/$T27, ""), ""),"")</f>
        <v/>
      </c>
      <c r="X27" s="10" t="str">
        <f>IF(Overall!$A29&lt;&gt;"",IF(AND(MONTH($O27) &lt;= 4, MONTH($P27) &gt;= 4), IF($T27 &lt;&gt; "", $H27/$T27, ""), ""),"")</f>
        <v/>
      </c>
      <c r="Y27" s="10">
        <f>IF(Overall!$A29&lt;&gt;"",IF(AND(MONTH($O27) &lt;= 5, MONTH($P27) &gt;= 5), IF($T27 &lt;&gt; "", $H27/$T27, ""), ""),"")</f>
        <v>100000</v>
      </c>
      <c r="Z27" s="10">
        <f>IF(Overall!$A29&lt;&gt;"",IF(AND(MONTH($O27) &lt;= 6, MONTH($P27) &gt;= 6), IF($T27 &lt;&gt; "", $H27/$T27, ""), ""),"")</f>
        <v>100000</v>
      </c>
      <c r="AA27" s="10">
        <f>IF(Overall!$A29&lt;&gt;"",IF(AND(MONTH($O27) &lt;= 7, MONTH($P27) &gt;= 7 ), IF($T27 &lt;&gt; "", $H27/$T27, ""), ""),"")</f>
        <v>100000</v>
      </c>
      <c r="AB27" s="10">
        <f>IF(Overall!$A29&lt;&gt;"",IF(AND(MONTH($O27) &lt;= 8, MONTH($P27) &gt;= 8), IF($T27 &lt;&gt; "", $H27/$T27, ""), ""),"")</f>
        <v>100000</v>
      </c>
      <c r="AC27" s="10">
        <f>IF(Overall!$A29&lt;&gt;"",IF(AND(MONTH($O27) &lt;= 9, MONTH($P27) &gt;= 9), IF($T27 &lt;&gt; "", $H27/$T27, ""), ""),"")</f>
        <v>100000</v>
      </c>
      <c r="AD27" s="10">
        <f>IF(Overall!$A29&lt;&gt;"",IF(AND(MONTH($O27) &lt;= 10, MONTH($P27) &gt;= 10), IF($T27 &lt;&gt; "", $H27/$T27, ""), ""),"")</f>
        <v>100000</v>
      </c>
      <c r="AE27" s="10">
        <f>IF(Overall!$A29&lt;&gt;"",IF(AND(MONTH($O27) &lt;= 11, MONTH($P27) &gt;= 11), IF($T27 &lt;&gt; "", $H27/$T27, ""), ""),"")</f>
        <v>100000</v>
      </c>
      <c r="AF27" s="10">
        <f>IF(Overall!$A29&lt;&gt;"",IF(AND(MONTH($O27) &lt;= 12, MONTH($P27) &gt;= 12), IF($T27 &lt;&gt; "", $H27/$T27, ""), ""),"")</f>
        <v>100000</v>
      </c>
      <c r="AH27" s="10" t="str">
        <f ca="1">IFERROR(IF(AND(NOW()&lt;= EOMONTH(DATE(YEAR($P27),1, 1), 0), Overall!$A29&lt;&gt;"", MONTH($O27) &lt;= 1, MONTH($P27) &gt;= 1), IF($T27 &lt;&gt; "", $H27/$T27, ""), ""), "")</f>
        <v/>
      </c>
      <c r="AI27" s="10" t="str">
        <f ca="1">IFERROR(IF(AND(NOW()&lt;= EOMONTH(DATE(YEAR($P27),2, 1), 0), Overall!$A29&lt;&gt;"", MONTH($O27) &lt;= 2, MONTH($P27) &gt;= 2), IF($T27 &lt;&gt; "", $H27/$T27, ""), ""), "")</f>
        <v/>
      </c>
      <c r="AJ27" s="10" t="str">
        <f ca="1">IFERROR(IF(AND(NOW()&lt;= EOMONTH(DATE(YEAR($P27),3, 1), 0), Overall!$A29&lt;&gt;"", MONTH($O27) &lt;= 3, MONTH($P27) &gt;= 3), IF($T27 &lt;&gt; "", $H27/$T27, ""), ""), "")</f>
        <v/>
      </c>
      <c r="AK27" s="10" t="str">
        <f ca="1">IFERROR(IF(AND(NOW()&lt;= EOMONTH(DATE(YEAR($P27),4, 1), 0), Overall!$A29&lt;&gt;"", MONTH($O27) &lt;= 4, MONTH($P27) &gt;= 4), IF($T27 &lt;&gt; "", $H27/$T27, ""), ""), "")</f>
        <v/>
      </c>
      <c r="AL27" s="10" t="str">
        <f ca="1">IFERROR(IF(AND(NOW()&lt;= EOMONTH(DATE(YEAR($P27),5, 1), 0), Overall!$A29&lt;&gt;"", MONTH($O27) &lt;= 5, MONTH($P27) &gt;= 5), IF($T27 &lt;&gt; "", $H27/$T27, ""), ""), "")</f>
        <v/>
      </c>
      <c r="AM27" s="10" t="str">
        <f ca="1">IFERROR(IF(AND(NOW()&lt;= EOMONTH(DATE(YEAR($P27),6, 1), 0), Overall!$A29&lt;&gt;"", MONTH($O27) &lt;= 6, MONTH($P27) &gt;= 6), IF($T27 &lt;&gt; "", $H27/$T27, ""), ""), "")</f>
        <v/>
      </c>
      <c r="AN27" s="10" t="str">
        <f ca="1">IFERROR(IF(AND(NOW()&lt;= EOMONTH(DATE(YEAR($P27),7, 1), 0), Overall!$A29&lt;&gt;"", MONTH($O27) &lt;= 7, MONTH($P27) &gt;= 7), IF($T27 &lt;&gt; "", $H27/$T27, ""), ""), "")</f>
        <v/>
      </c>
      <c r="AO27" s="10" t="str">
        <f ca="1">IFERROR(IF(AND(NOW()&lt;= EOMONTH(DATE(YEAR($P27),8, 1), 0), Overall!$A29&lt;&gt;"", MONTH($O27) &lt;= 8, MONTH($P27) &gt;= 8), IF($T27 &lt;&gt; "", $H27/$T27, ""), ""), "")</f>
        <v/>
      </c>
      <c r="AP27" s="10" t="str">
        <f ca="1">IFERROR(IF(AND(NOW()&lt;= EOMONTH(DATE(YEAR($P27),9, 1), 0), Overall!$A29&lt;&gt;"", MONTH($O27) &lt;= 9, MONTH($P27) &gt;= 9), IF($T27 &lt;&gt; "", $H27/$T27, ""), ""), "")</f>
        <v/>
      </c>
      <c r="AQ27" s="10" t="str">
        <f ca="1">IFERROR(IF(AND(NOW()&lt;= EOMONTH(DATE(YEAR($P27),10, 1), 0), Overall!$A29&lt;&gt;"", MONTH($O27) &lt;= 10, MONTH($P27) &gt;= 10), IF($T27 &lt;&gt; "", $H27/$T27, ""), ""), "")</f>
        <v/>
      </c>
      <c r="AR27" s="10" t="str">
        <f ca="1">IFERROR(IF(AND(NOW()&lt;= EOMONTH(DATE(YEAR($P27),11, 1), 0), Overall!$A29&lt;&gt;"", MONTH($O27) &lt;=11, MONTH($P27) &gt;= 11), IF($T27 &lt;&gt; "", $H27/$T27, ""), ""), "")</f>
        <v/>
      </c>
      <c r="AS27" s="10" t="str">
        <f ca="1">IFERROR(IF(AND(NOW()&lt;= EOMONTH(DATE(YEAR($P27),12, 1), 0), Overall!$A29&lt;&gt;"", MONTH($O27) &lt;= 12, MONTH($P27) &gt;= 12), IF($T27 &lt;&gt; "", $H27/$T27, ""), ""), "")</f>
        <v/>
      </c>
      <c r="AT27" s="16">
        <f t="shared" ca="1" si="1"/>
        <v>0</v>
      </c>
    </row>
    <row r="28" spans="1:46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6">
        <f>IF(Overall!T30&lt;&gt;"",VALUE(Overall!T30),"")</f>
        <v>0</v>
      </c>
      <c r="O28" s="7">
        <f>IF(Overall!L30&lt;&gt;"", DATEVALUE(Overall!L30), "")</f>
        <v>44317</v>
      </c>
      <c r="P28" s="7">
        <f>IF(Overall!M30&lt;&gt;"", DATEVALUE(Overall!M30), "")</f>
        <v>44561</v>
      </c>
      <c r="Q28" s="7" t="str">
        <f>IF(Overall!S30&lt;&gt;"",_xlfn.VALUETOTEXT(Overall!S30),"")</f>
        <v>May-Dec</v>
      </c>
      <c r="R28" s="7">
        <f>IF(Overall!O30&lt;&gt;"", DATEVALUE(Overall!O30), "")</f>
        <v>44306</v>
      </c>
      <c r="S28" s="7">
        <f>IF(Overall!O30&lt;&gt;"", DATEVALUE(Overall!O30), "")</f>
        <v>44306</v>
      </c>
      <c r="T28" s="5">
        <f t="shared" si="0"/>
        <v>8</v>
      </c>
      <c r="U28" s="10" t="str">
        <f>IF(Overall!$A30&lt;&gt;"",IF(AND(MONTH($O28) &lt;= 1, MONTH($P28) &gt;= 1), IF($T28 &lt;&gt; "", $H28/$T28, ""), ""),"")</f>
        <v/>
      </c>
      <c r="V28" s="10" t="str">
        <f>IF(Overall!$A30&lt;&gt;"",IF(AND(MONTH($O28) &lt;= 2, MONTH($P28) &gt;= 2), IF($T28 &lt;&gt; "", $H28/$T28, ""), ""),"")</f>
        <v/>
      </c>
      <c r="W28" s="10" t="str">
        <f>IF(Overall!$A30&lt;&gt;"",IF(AND(MONTH($O28) &lt;= 3, MONTH($P28) &gt;= 3), IF($T28 &lt;&gt; "", $H28/$T28, ""), ""),"")</f>
        <v/>
      </c>
      <c r="X28" s="10" t="str">
        <f>IF(Overall!$A30&lt;&gt;"",IF(AND(MONTH($O28) &lt;= 4, MONTH($P28) &gt;= 4), IF($T28 &lt;&gt; "", $H28/$T28, ""), ""),"")</f>
        <v/>
      </c>
      <c r="Y28" s="10">
        <f>IF(Overall!$A30&lt;&gt;"",IF(AND(MONTH($O28) &lt;= 5, MONTH($P28) &gt;= 5), IF($T28 &lt;&gt; "", $H28/$T28, ""), ""),"")</f>
        <v>100000</v>
      </c>
      <c r="Z28" s="10">
        <f>IF(Overall!$A30&lt;&gt;"",IF(AND(MONTH($O28) &lt;= 6, MONTH($P28) &gt;= 6), IF($T28 &lt;&gt; "", $H28/$T28, ""), ""),"")</f>
        <v>100000</v>
      </c>
      <c r="AA28" s="10">
        <f>IF(Overall!$A30&lt;&gt;"",IF(AND(MONTH($O28) &lt;= 7, MONTH($P28) &gt;= 7 ), IF($T28 &lt;&gt; "", $H28/$T28, ""), ""),"")</f>
        <v>100000</v>
      </c>
      <c r="AB28" s="10">
        <f>IF(Overall!$A30&lt;&gt;"",IF(AND(MONTH($O28) &lt;= 8, MONTH($P28) &gt;= 8), IF($T28 &lt;&gt; "", $H28/$T28, ""), ""),"")</f>
        <v>100000</v>
      </c>
      <c r="AC28" s="10">
        <f>IF(Overall!$A30&lt;&gt;"",IF(AND(MONTH($O28) &lt;= 9, MONTH($P28) &gt;= 9), IF($T28 &lt;&gt; "", $H28/$T28, ""), ""),"")</f>
        <v>100000</v>
      </c>
      <c r="AD28" s="10">
        <f>IF(Overall!$A30&lt;&gt;"",IF(AND(MONTH($O28) &lt;= 10, MONTH($P28) &gt;= 10), IF($T28 &lt;&gt; "", $H28/$T28, ""), ""),"")</f>
        <v>100000</v>
      </c>
      <c r="AE28" s="10">
        <f>IF(Overall!$A30&lt;&gt;"",IF(AND(MONTH($O28) &lt;= 11, MONTH($P28) &gt;= 11), IF($T28 &lt;&gt; "", $H28/$T28, ""), ""),"")</f>
        <v>100000</v>
      </c>
      <c r="AF28" s="10">
        <f>IF(Overall!$A30&lt;&gt;"",IF(AND(MONTH($O28) &lt;= 12, MONTH($P28) &gt;= 12), IF($T28 &lt;&gt; "", $H28/$T28, ""), ""),"")</f>
        <v>100000</v>
      </c>
      <c r="AH28" s="10" t="str">
        <f ca="1">IFERROR(IF(AND(NOW()&lt;= EOMONTH(DATE(YEAR($P28),1, 1), 0), Overall!$A30&lt;&gt;"", MONTH($O28) &lt;= 1, MONTH($P28) &gt;= 1), IF($T28 &lt;&gt; "", $H28/$T28, ""), ""), "")</f>
        <v/>
      </c>
      <c r="AI28" s="10" t="str">
        <f ca="1">IFERROR(IF(AND(NOW()&lt;= EOMONTH(DATE(YEAR($P28),2, 1), 0), Overall!$A30&lt;&gt;"", MONTH($O28) &lt;= 2, MONTH($P28) &gt;= 2), IF($T28 &lt;&gt; "", $H28/$T28, ""), ""), "")</f>
        <v/>
      </c>
      <c r="AJ28" s="10" t="str">
        <f ca="1">IFERROR(IF(AND(NOW()&lt;= EOMONTH(DATE(YEAR($P28),3, 1), 0), Overall!$A30&lt;&gt;"", MONTH($O28) &lt;= 3, MONTH($P28) &gt;= 3), IF($T28 &lt;&gt; "", $H28/$T28, ""), ""), "")</f>
        <v/>
      </c>
      <c r="AK28" s="10" t="str">
        <f ca="1">IFERROR(IF(AND(NOW()&lt;= EOMONTH(DATE(YEAR($P28),4, 1), 0), Overall!$A30&lt;&gt;"", MONTH($O28) &lt;= 4, MONTH($P28) &gt;= 4), IF($T28 &lt;&gt; "", $H28/$T28, ""), ""), "")</f>
        <v/>
      </c>
      <c r="AL28" s="10" t="str">
        <f ca="1">IFERROR(IF(AND(NOW()&lt;= EOMONTH(DATE(YEAR($P28),5, 1), 0), Overall!$A30&lt;&gt;"", MONTH($O28) &lt;= 5, MONTH($P28) &gt;= 5), IF($T28 &lt;&gt; "", $H28/$T28, ""), ""), "")</f>
        <v/>
      </c>
      <c r="AM28" s="10" t="str">
        <f ca="1">IFERROR(IF(AND(NOW()&lt;= EOMONTH(DATE(YEAR($P28),6, 1), 0), Overall!$A30&lt;&gt;"", MONTH($O28) &lt;= 6, MONTH($P28) &gt;= 6), IF($T28 &lt;&gt; "", $H28/$T28, ""), ""), "")</f>
        <v/>
      </c>
      <c r="AN28" s="10" t="str">
        <f ca="1">IFERROR(IF(AND(NOW()&lt;= EOMONTH(DATE(YEAR($P28),7, 1), 0), Overall!$A30&lt;&gt;"", MONTH($O28) &lt;= 7, MONTH($P28) &gt;= 7), IF($T28 &lt;&gt; "", $H28/$T28, ""), ""), "")</f>
        <v/>
      </c>
      <c r="AO28" s="10" t="str">
        <f ca="1">IFERROR(IF(AND(NOW()&lt;= EOMONTH(DATE(YEAR($P28),8, 1), 0), Overall!$A30&lt;&gt;"", MONTH($O28) &lt;= 8, MONTH($P28) &gt;= 8), IF($T28 &lt;&gt; "", $H28/$T28, ""), ""), "")</f>
        <v/>
      </c>
      <c r="AP28" s="10" t="str">
        <f ca="1">IFERROR(IF(AND(NOW()&lt;= EOMONTH(DATE(YEAR($P28),9, 1), 0), Overall!$A30&lt;&gt;"", MONTH($O28) &lt;= 9, MONTH($P28) &gt;= 9), IF($T28 &lt;&gt; "", $H28/$T28, ""), ""), "")</f>
        <v/>
      </c>
      <c r="AQ28" s="10" t="str">
        <f ca="1">IFERROR(IF(AND(NOW()&lt;= EOMONTH(DATE(YEAR($P28),10, 1), 0), Overall!$A30&lt;&gt;"", MONTH($O28) &lt;= 10, MONTH($P28) &gt;= 10), IF($T28 &lt;&gt; "", $H28/$T28, ""), ""), "")</f>
        <v/>
      </c>
      <c r="AR28" s="10" t="str">
        <f ca="1">IFERROR(IF(AND(NOW()&lt;= EOMONTH(DATE(YEAR($P28),11, 1), 0), Overall!$A30&lt;&gt;"", MONTH($O28) &lt;=11, MONTH($P28) &gt;= 11), IF($T28 &lt;&gt; "", $H28/$T28, ""), ""), "")</f>
        <v/>
      </c>
      <c r="AS28" s="10" t="str">
        <f ca="1">IFERROR(IF(AND(NOW()&lt;= EOMONTH(DATE(YEAR($P28),12, 1), 0), Overall!$A30&lt;&gt;"", MONTH($O28) &lt;= 12, MONTH($P28) &gt;= 12), IF($T28 &lt;&gt; "", $H28/$T28, ""), ""), "")</f>
        <v/>
      </c>
      <c r="AT28" s="16">
        <f t="shared" ca="1" si="1"/>
        <v>0</v>
      </c>
    </row>
    <row r="29" spans="1:46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6">
        <f>IF(Overall!T31&lt;&gt;"",VALUE(Overall!T31),"")</f>
        <v>0</v>
      </c>
      <c r="O29" s="7">
        <f>IF(Overall!L31&lt;&gt;"", DATEVALUE(Overall!L31), "")</f>
        <v>44317</v>
      </c>
      <c r="P29" s="7">
        <f>IF(Overall!M31&lt;&gt;"", DATEVALUE(Overall!M31), "")</f>
        <v>44561</v>
      </c>
      <c r="Q29" s="7" t="str">
        <f>IF(Overall!S31&lt;&gt;"",_xlfn.VALUETOTEXT(Overall!S31),"")</f>
        <v>May-Dec</v>
      </c>
      <c r="R29" s="7">
        <f>IF(Overall!O31&lt;&gt;"", DATEVALUE(Overall!O31), "")</f>
        <v>44306</v>
      </c>
      <c r="S29" s="7">
        <f>IF(Overall!O31&lt;&gt;"", DATEVALUE(Overall!O31), "")</f>
        <v>44306</v>
      </c>
      <c r="T29" s="5">
        <f t="shared" si="0"/>
        <v>8</v>
      </c>
      <c r="U29" s="10" t="str">
        <f>IF(Overall!$A31&lt;&gt;"",IF(AND(MONTH($O29) &lt;= 1, MONTH($P29) &gt;= 1), IF($T29 &lt;&gt; "", $H29/$T29, ""), ""),"")</f>
        <v/>
      </c>
      <c r="V29" s="10" t="str">
        <f>IF(Overall!$A31&lt;&gt;"",IF(AND(MONTH($O29) &lt;= 2, MONTH($P29) &gt;= 2), IF($T29 &lt;&gt; "", $H29/$T29, ""), ""),"")</f>
        <v/>
      </c>
      <c r="W29" s="10" t="str">
        <f>IF(Overall!$A31&lt;&gt;"",IF(AND(MONTH($O29) &lt;= 3, MONTH($P29) &gt;= 3), IF($T29 &lt;&gt; "", $H29/$T29, ""), ""),"")</f>
        <v/>
      </c>
      <c r="X29" s="10" t="str">
        <f>IF(Overall!$A31&lt;&gt;"",IF(AND(MONTH($O29) &lt;= 4, MONTH($P29) &gt;= 4), IF($T29 &lt;&gt; "", $H29/$T29, ""), ""),"")</f>
        <v/>
      </c>
      <c r="Y29" s="10">
        <f>IF(Overall!$A31&lt;&gt;"",IF(AND(MONTH($O29) &lt;= 5, MONTH($P29) &gt;= 5), IF($T29 &lt;&gt; "", $H29/$T29, ""), ""),"")</f>
        <v>100000</v>
      </c>
      <c r="Z29" s="10">
        <f>IF(Overall!$A31&lt;&gt;"",IF(AND(MONTH($O29) &lt;= 6, MONTH($P29) &gt;= 6), IF($T29 &lt;&gt; "", $H29/$T29, ""), ""),"")</f>
        <v>100000</v>
      </c>
      <c r="AA29" s="10">
        <f>IF(Overall!$A31&lt;&gt;"",IF(AND(MONTH($O29) &lt;= 7, MONTH($P29) &gt;= 7 ), IF($T29 &lt;&gt; "", $H29/$T29, ""), ""),"")</f>
        <v>100000</v>
      </c>
      <c r="AB29" s="10">
        <f>IF(Overall!$A31&lt;&gt;"",IF(AND(MONTH($O29) &lt;= 8, MONTH($P29) &gt;= 8), IF($T29 &lt;&gt; "", $H29/$T29, ""), ""),"")</f>
        <v>100000</v>
      </c>
      <c r="AC29" s="10">
        <f>IF(Overall!$A31&lt;&gt;"",IF(AND(MONTH($O29) &lt;= 9, MONTH($P29) &gt;= 9), IF($T29 &lt;&gt; "", $H29/$T29, ""), ""),"")</f>
        <v>100000</v>
      </c>
      <c r="AD29" s="10">
        <f>IF(Overall!$A31&lt;&gt;"",IF(AND(MONTH($O29) &lt;= 10, MONTH($P29) &gt;= 10), IF($T29 &lt;&gt; "", $H29/$T29, ""), ""),"")</f>
        <v>100000</v>
      </c>
      <c r="AE29" s="10">
        <f>IF(Overall!$A31&lt;&gt;"",IF(AND(MONTH($O29) &lt;= 11, MONTH($P29) &gt;= 11), IF($T29 &lt;&gt; "", $H29/$T29, ""), ""),"")</f>
        <v>100000</v>
      </c>
      <c r="AF29" s="10">
        <f>IF(Overall!$A31&lt;&gt;"",IF(AND(MONTH($O29) &lt;= 12, MONTH($P29) &gt;= 12), IF($T29 &lt;&gt; "", $H29/$T29, ""), ""),"")</f>
        <v>100000</v>
      </c>
      <c r="AH29" s="10" t="str">
        <f ca="1">IFERROR(IF(AND(NOW()&lt;= EOMONTH(DATE(YEAR($P29),1, 1), 0), Overall!$A31&lt;&gt;"", MONTH($O29) &lt;= 1, MONTH($P29) &gt;= 1), IF($T29 &lt;&gt; "", $H29/$T29, ""), ""), "")</f>
        <v/>
      </c>
      <c r="AI29" s="10" t="str">
        <f ca="1">IFERROR(IF(AND(NOW()&lt;= EOMONTH(DATE(YEAR($P29),2, 1), 0), Overall!$A31&lt;&gt;"", MONTH($O29) &lt;= 2, MONTH($P29) &gt;= 2), IF($T29 &lt;&gt; "", $H29/$T29, ""), ""), "")</f>
        <v/>
      </c>
      <c r="AJ29" s="10" t="str">
        <f ca="1">IFERROR(IF(AND(NOW()&lt;= EOMONTH(DATE(YEAR($P29),3, 1), 0), Overall!$A31&lt;&gt;"", MONTH($O29) &lt;= 3, MONTH($P29) &gt;= 3), IF($T29 &lt;&gt; "", $H29/$T29, ""), ""), "")</f>
        <v/>
      </c>
      <c r="AK29" s="10" t="str">
        <f ca="1">IFERROR(IF(AND(NOW()&lt;= EOMONTH(DATE(YEAR($P29),4, 1), 0), Overall!$A31&lt;&gt;"", MONTH($O29) &lt;= 4, MONTH($P29) &gt;= 4), IF($T29 &lt;&gt; "", $H29/$T29, ""), ""), "")</f>
        <v/>
      </c>
      <c r="AL29" s="10" t="str">
        <f ca="1">IFERROR(IF(AND(NOW()&lt;= EOMONTH(DATE(YEAR($P29),5, 1), 0), Overall!$A31&lt;&gt;"", MONTH($O29) &lt;= 5, MONTH($P29) &gt;= 5), IF($T29 &lt;&gt; "", $H29/$T29, ""), ""), "")</f>
        <v/>
      </c>
      <c r="AM29" s="10" t="str">
        <f ca="1">IFERROR(IF(AND(NOW()&lt;= EOMONTH(DATE(YEAR($P29),6, 1), 0), Overall!$A31&lt;&gt;"", MONTH($O29) &lt;= 6, MONTH($P29) &gt;= 6), IF($T29 &lt;&gt; "", $H29/$T29, ""), ""), "")</f>
        <v/>
      </c>
      <c r="AN29" s="10" t="str">
        <f ca="1">IFERROR(IF(AND(NOW()&lt;= EOMONTH(DATE(YEAR($P29),7, 1), 0), Overall!$A31&lt;&gt;"", MONTH($O29) &lt;= 7, MONTH($P29) &gt;= 7), IF($T29 &lt;&gt; "", $H29/$T29, ""), ""), "")</f>
        <v/>
      </c>
      <c r="AO29" s="10" t="str">
        <f ca="1">IFERROR(IF(AND(NOW()&lt;= EOMONTH(DATE(YEAR($P29),8, 1), 0), Overall!$A31&lt;&gt;"", MONTH($O29) &lt;= 8, MONTH($P29) &gt;= 8), IF($T29 &lt;&gt; "", $H29/$T29, ""), ""), "")</f>
        <v/>
      </c>
      <c r="AP29" s="10" t="str">
        <f ca="1">IFERROR(IF(AND(NOW()&lt;= EOMONTH(DATE(YEAR($P29),9, 1), 0), Overall!$A31&lt;&gt;"", MONTH($O29) &lt;= 9, MONTH($P29) &gt;= 9), IF($T29 &lt;&gt; "", $H29/$T29, ""), ""), "")</f>
        <v/>
      </c>
      <c r="AQ29" s="10" t="str">
        <f ca="1">IFERROR(IF(AND(NOW()&lt;= EOMONTH(DATE(YEAR($P29),10, 1), 0), Overall!$A31&lt;&gt;"", MONTH($O29) &lt;= 10, MONTH($P29) &gt;= 10), IF($T29 &lt;&gt; "", $H29/$T29, ""), ""), "")</f>
        <v/>
      </c>
      <c r="AR29" s="10" t="str">
        <f ca="1">IFERROR(IF(AND(NOW()&lt;= EOMONTH(DATE(YEAR($P29),11, 1), 0), Overall!$A31&lt;&gt;"", MONTH($O29) &lt;=11, MONTH($P29) &gt;= 11), IF($T29 &lt;&gt; "", $H29/$T29, ""), ""), "")</f>
        <v/>
      </c>
      <c r="AS29" s="10" t="str">
        <f ca="1">IFERROR(IF(AND(NOW()&lt;= EOMONTH(DATE(YEAR($P29),12, 1), 0), Overall!$A31&lt;&gt;"", MONTH($O29) &lt;= 12, MONTH($P29) &gt;= 12), IF($T29 &lt;&gt; "", $H29/$T29, ""), ""), "")</f>
        <v/>
      </c>
      <c r="AT29" s="16">
        <f t="shared" ca="1" si="1"/>
        <v>0</v>
      </c>
    </row>
    <row r="30" spans="1:46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6">
        <f>IF(Overall!T32&lt;&gt;"",VALUE(Overall!T32),"")</f>
        <v>0</v>
      </c>
      <c r="O30" s="7">
        <f>IF(Overall!L32&lt;&gt;"", DATEVALUE(Overall!L32), "")</f>
        <v>44317</v>
      </c>
      <c r="P30" s="7">
        <f>IF(Overall!M32&lt;&gt;"", DATEVALUE(Overall!M32), "")</f>
        <v>44561</v>
      </c>
      <c r="Q30" s="7" t="str">
        <f>IF(Overall!S32&lt;&gt;"",_xlfn.VALUETOTEXT(Overall!S32),"")</f>
        <v>May-Dec</v>
      </c>
      <c r="R30" s="7">
        <f>IF(Overall!O32&lt;&gt;"", DATEVALUE(Overall!O32), "")</f>
        <v>44306</v>
      </c>
      <c r="S30" s="7">
        <f>IF(Overall!O32&lt;&gt;"", DATEVALUE(Overall!O32), "")</f>
        <v>44306</v>
      </c>
      <c r="T30" s="5">
        <f t="shared" si="0"/>
        <v>8</v>
      </c>
      <c r="U30" s="10" t="str">
        <f>IF(Overall!$A32&lt;&gt;"",IF(AND(MONTH($O30) &lt;= 1, MONTH($P30) &gt;= 1), IF($T30 &lt;&gt; "", $H30/$T30, ""), ""),"")</f>
        <v/>
      </c>
      <c r="V30" s="10" t="str">
        <f>IF(Overall!$A32&lt;&gt;"",IF(AND(MONTH($O30) &lt;= 2, MONTH($P30) &gt;= 2), IF($T30 &lt;&gt; "", $H30/$T30, ""), ""),"")</f>
        <v/>
      </c>
      <c r="W30" s="10" t="str">
        <f>IF(Overall!$A32&lt;&gt;"",IF(AND(MONTH($O30) &lt;= 3, MONTH($P30) &gt;= 3), IF($T30 &lt;&gt; "", $H30/$T30, ""), ""),"")</f>
        <v/>
      </c>
      <c r="X30" s="10" t="str">
        <f>IF(Overall!$A32&lt;&gt;"",IF(AND(MONTH($O30) &lt;= 4, MONTH($P30) &gt;= 4), IF($T30 &lt;&gt; "", $H30/$T30, ""), ""),"")</f>
        <v/>
      </c>
      <c r="Y30" s="10">
        <f>IF(Overall!$A32&lt;&gt;"",IF(AND(MONTH($O30) &lt;= 5, MONTH($P30) &gt;= 5), IF($T30 &lt;&gt; "", $H30/$T30, ""), ""),"")</f>
        <v>200000</v>
      </c>
      <c r="Z30" s="10">
        <f>IF(Overall!$A32&lt;&gt;"",IF(AND(MONTH($O30) &lt;= 6, MONTH($P30) &gt;= 6), IF($T30 &lt;&gt; "", $H30/$T30, ""), ""),"")</f>
        <v>200000</v>
      </c>
      <c r="AA30" s="10">
        <f>IF(Overall!$A32&lt;&gt;"",IF(AND(MONTH($O30) &lt;= 7, MONTH($P30) &gt;= 7 ), IF($T30 &lt;&gt; "", $H30/$T30, ""), ""),"")</f>
        <v>200000</v>
      </c>
      <c r="AB30" s="10">
        <f>IF(Overall!$A32&lt;&gt;"",IF(AND(MONTH($O30) &lt;= 8, MONTH($P30) &gt;= 8), IF($T30 &lt;&gt; "", $H30/$T30, ""), ""),"")</f>
        <v>200000</v>
      </c>
      <c r="AC30" s="10">
        <f>IF(Overall!$A32&lt;&gt;"",IF(AND(MONTH($O30) &lt;= 9, MONTH($P30) &gt;= 9), IF($T30 &lt;&gt; "", $H30/$T30, ""), ""),"")</f>
        <v>200000</v>
      </c>
      <c r="AD30" s="10">
        <f>IF(Overall!$A32&lt;&gt;"",IF(AND(MONTH($O30) &lt;= 10, MONTH($P30) &gt;= 10), IF($T30 &lt;&gt; "", $H30/$T30, ""), ""),"")</f>
        <v>200000</v>
      </c>
      <c r="AE30" s="10">
        <f>IF(Overall!$A32&lt;&gt;"",IF(AND(MONTH($O30) &lt;= 11, MONTH($P30) &gt;= 11), IF($T30 &lt;&gt; "", $H30/$T30, ""), ""),"")</f>
        <v>200000</v>
      </c>
      <c r="AF30" s="10">
        <f>IF(Overall!$A32&lt;&gt;"",IF(AND(MONTH($O30) &lt;= 12, MONTH($P30) &gt;= 12), IF($T30 &lt;&gt; "", $H30/$T30, ""), ""),"")</f>
        <v>200000</v>
      </c>
      <c r="AH30" s="10" t="str">
        <f ca="1">IFERROR(IF(AND(NOW()&lt;= EOMONTH(DATE(YEAR($P30),1, 1), 0), Overall!$A32&lt;&gt;"", MONTH($O30) &lt;= 1, MONTH($P30) &gt;= 1), IF($T30 &lt;&gt; "", $H30/$T30, ""), ""), "")</f>
        <v/>
      </c>
      <c r="AI30" s="10" t="str">
        <f ca="1">IFERROR(IF(AND(NOW()&lt;= EOMONTH(DATE(YEAR($P30),2, 1), 0), Overall!$A32&lt;&gt;"", MONTH($O30) &lt;= 2, MONTH($P30) &gt;= 2), IF($T30 &lt;&gt; "", $H30/$T30, ""), ""), "")</f>
        <v/>
      </c>
      <c r="AJ30" s="10" t="str">
        <f ca="1">IFERROR(IF(AND(NOW()&lt;= EOMONTH(DATE(YEAR($P30),3, 1), 0), Overall!$A32&lt;&gt;"", MONTH($O30) &lt;= 3, MONTH($P30) &gt;= 3), IF($T30 &lt;&gt; "", $H30/$T30, ""), ""), "")</f>
        <v/>
      </c>
      <c r="AK30" s="10" t="str">
        <f ca="1">IFERROR(IF(AND(NOW()&lt;= EOMONTH(DATE(YEAR($P30),4, 1), 0), Overall!$A32&lt;&gt;"", MONTH($O30) &lt;= 4, MONTH($P30) &gt;= 4), IF($T30 &lt;&gt; "", $H30/$T30, ""), ""), "")</f>
        <v/>
      </c>
      <c r="AL30" s="10" t="str">
        <f ca="1">IFERROR(IF(AND(NOW()&lt;= EOMONTH(DATE(YEAR($P30),5, 1), 0), Overall!$A32&lt;&gt;"", MONTH($O30) &lt;= 5, MONTH($P30) &gt;= 5), IF($T30 &lt;&gt; "", $H30/$T30, ""), ""), "")</f>
        <v/>
      </c>
      <c r="AM30" s="10" t="str">
        <f ca="1">IFERROR(IF(AND(NOW()&lt;= EOMONTH(DATE(YEAR($P30),6, 1), 0), Overall!$A32&lt;&gt;"", MONTH($O30) &lt;= 6, MONTH($P30) &gt;= 6), IF($T30 &lt;&gt; "", $H30/$T30, ""), ""), "")</f>
        <v/>
      </c>
      <c r="AN30" s="10" t="str">
        <f ca="1">IFERROR(IF(AND(NOW()&lt;= EOMONTH(DATE(YEAR($P30),7, 1), 0), Overall!$A32&lt;&gt;"", MONTH($O30) &lt;= 7, MONTH($P30) &gt;= 7), IF($T30 &lt;&gt; "", $H30/$T30, ""), ""), "")</f>
        <v/>
      </c>
      <c r="AO30" s="10" t="str">
        <f ca="1">IFERROR(IF(AND(NOW()&lt;= EOMONTH(DATE(YEAR($P30),8, 1), 0), Overall!$A32&lt;&gt;"", MONTH($O30) &lt;= 8, MONTH($P30) &gt;= 8), IF($T30 &lt;&gt; "", $H30/$T30, ""), ""), "")</f>
        <v/>
      </c>
      <c r="AP30" s="10" t="str">
        <f ca="1">IFERROR(IF(AND(NOW()&lt;= EOMONTH(DATE(YEAR($P30),9, 1), 0), Overall!$A32&lt;&gt;"", MONTH($O30) &lt;= 9, MONTH($P30) &gt;= 9), IF($T30 &lt;&gt; "", $H30/$T30, ""), ""), "")</f>
        <v/>
      </c>
      <c r="AQ30" s="10" t="str">
        <f ca="1">IFERROR(IF(AND(NOW()&lt;= EOMONTH(DATE(YEAR($P30),10, 1), 0), Overall!$A32&lt;&gt;"", MONTH($O30) &lt;= 10, MONTH($P30) &gt;= 10), IF($T30 &lt;&gt; "", $H30/$T30, ""), ""), "")</f>
        <v/>
      </c>
      <c r="AR30" s="10" t="str">
        <f ca="1">IFERROR(IF(AND(NOW()&lt;= EOMONTH(DATE(YEAR($P30),11, 1), 0), Overall!$A32&lt;&gt;"", MONTH($O30) &lt;=11, MONTH($P30) &gt;= 11), IF($T30 &lt;&gt; "", $H30/$T30, ""), ""), "")</f>
        <v/>
      </c>
      <c r="AS30" s="10" t="str">
        <f ca="1">IFERROR(IF(AND(NOW()&lt;= EOMONTH(DATE(YEAR($P30),12, 1), 0), Overall!$A32&lt;&gt;"", MONTH($O30) &lt;= 12, MONTH($P30) &gt;= 12), IF($T30 &lt;&gt; "", $H30/$T30, ""), ""), "")</f>
        <v/>
      </c>
      <c r="AT30" s="16">
        <f t="shared" ca="1" si="1"/>
        <v>0</v>
      </c>
    </row>
    <row r="31" spans="1:46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6">
        <f>IF(Overall!T33&lt;&gt;"",VALUE(Overall!T33),"")</f>
        <v>0</v>
      </c>
      <c r="O31" s="7">
        <f>IF(Overall!L33&lt;&gt;"", DATEVALUE(Overall!L33), "")</f>
        <v>44317</v>
      </c>
      <c r="P31" s="7">
        <f>IF(Overall!M33&lt;&gt;"", DATEVALUE(Overall!M33), "")</f>
        <v>44561</v>
      </c>
      <c r="Q31" s="7" t="str">
        <f>IF(Overall!S33&lt;&gt;"",_xlfn.VALUETOTEXT(Overall!S33),"")</f>
        <v>May-Dec</v>
      </c>
      <c r="R31" s="7">
        <f>IF(Overall!O33&lt;&gt;"", DATEVALUE(Overall!O33), "")</f>
        <v>44306</v>
      </c>
      <c r="S31" s="7">
        <f>IF(Overall!O33&lt;&gt;"", DATEVALUE(Overall!O33), "")</f>
        <v>44306</v>
      </c>
      <c r="T31" s="5">
        <f t="shared" si="0"/>
        <v>8</v>
      </c>
      <c r="U31" s="10" t="str">
        <f>IF(Overall!$A33&lt;&gt;"",IF(AND(MONTH($O31) &lt;= 1, MONTH($P31) &gt;= 1), IF($T31 &lt;&gt; "", $H31/$T31, ""), ""),"")</f>
        <v/>
      </c>
      <c r="V31" s="10" t="str">
        <f>IF(Overall!$A33&lt;&gt;"",IF(AND(MONTH($O31) &lt;= 2, MONTH($P31) &gt;= 2), IF($T31 &lt;&gt; "", $H31/$T31, ""), ""),"")</f>
        <v/>
      </c>
      <c r="W31" s="10" t="str">
        <f>IF(Overall!$A33&lt;&gt;"",IF(AND(MONTH($O31) &lt;= 3, MONTH($P31) &gt;= 3), IF($T31 &lt;&gt; "", $H31/$T31, ""), ""),"")</f>
        <v/>
      </c>
      <c r="X31" s="10" t="str">
        <f>IF(Overall!$A33&lt;&gt;"",IF(AND(MONTH($O31) &lt;= 4, MONTH($P31) &gt;= 4), IF($T31 &lt;&gt; "", $H31/$T31, ""), ""),"")</f>
        <v/>
      </c>
      <c r="Y31" s="10">
        <f>IF(Overall!$A33&lt;&gt;"",IF(AND(MONTH($O31) &lt;= 5, MONTH($P31) &gt;= 5), IF($T31 &lt;&gt; "", $H31/$T31, ""), ""),"")</f>
        <v>100000</v>
      </c>
      <c r="Z31" s="10">
        <f>IF(Overall!$A33&lt;&gt;"",IF(AND(MONTH($O31) &lt;= 6, MONTH($P31) &gt;= 6), IF($T31 &lt;&gt; "", $H31/$T31, ""), ""),"")</f>
        <v>100000</v>
      </c>
      <c r="AA31" s="10">
        <f>IF(Overall!$A33&lt;&gt;"",IF(AND(MONTH($O31) &lt;= 7, MONTH($P31) &gt;= 7 ), IF($T31 &lt;&gt; "", $H31/$T31, ""), ""),"")</f>
        <v>100000</v>
      </c>
      <c r="AB31" s="10">
        <f>IF(Overall!$A33&lt;&gt;"",IF(AND(MONTH($O31) &lt;= 8, MONTH($P31) &gt;= 8), IF($T31 &lt;&gt; "", $H31/$T31, ""), ""),"")</f>
        <v>100000</v>
      </c>
      <c r="AC31" s="10">
        <f>IF(Overall!$A33&lt;&gt;"",IF(AND(MONTH($O31) &lt;= 9, MONTH($P31) &gt;= 9), IF($T31 &lt;&gt; "", $H31/$T31, ""), ""),"")</f>
        <v>100000</v>
      </c>
      <c r="AD31" s="10">
        <f>IF(Overall!$A33&lt;&gt;"",IF(AND(MONTH($O31) &lt;= 10, MONTH($P31) &gt;= 10), IF($T31 &lt;&gt; "", $H31/$T31, ""), ""),"")</f>
        <v>100000</v>
      </c>
      <c r="AE31" s="10">
        <f>IF(Overall!$A33&lt;&gt;"",IF(AND(MONTH($O31) &lt;= 11, MONTH($P31) &gt;= 11), IF($T31 &lt;&gt; "", $H31/$T31, ""), ""),"")</f>
        <v>100000</v>
      </c>
      <c r="AF31" s="10">
        <f>IF(Overall!$A33&lt;&gt;"",IF(AND(MONTH($O31) &lt;= 12, MONTH($P31) &gt;= 12), IF($T31 &lt;&gt; "", $H31/$T31, ""), ""),"")</f>
        <v>100000</v>
      </c>
      <c r="AH31" s="10" t="str">
        <f ca="1">IFERROR(IF(AND(NOW()&lt;= EOMONTH(DATE(YEAR($P31),1, 1), 0), Overall!$A33&lt;&gt;"", MONTH($O31) &lt;= 1, MONTH($P31) &gt;= 1), IF($T31 &lt;&gt; "", $H31/$T31, ""), ""), "")</f>
        <v/>
      </c>
      <c r="AI31" s="10" t="str">
        <f ca="1">IFERROR(IF(AND(NOW()&lt;= EOMONTH(DATE(YEAR($P31),2, 1), 0), Overall!$A33&lt;&gt;"", MONTH($O31) &lt;= 2, MONTH($P31) &gt;= 2), IF($T31 &lt;&gt; "", $H31/$T31, ""), ""), "")</f>
        <v/>
      </c>
      <c r="AJ31" s="10" t="str">
        <f ca="1">IFERROR(IF(AND(NOW()&lt;= EOMONTH(DATE(YEAR($P31),3, 1), 0), Overall!$A33&lt;&gt;"", MONTH($O31) &lt;= 3, MONTH($P31) &gt;= 3), IF($T31 &lt;&gt; "", $H31/$T31, ""), ""), "")</f>
        <v/>
      </c>
      <c r="AK31" s="10" t="str">
        <f ca="1">IFERROR(IF(AND(NOW()&lt;= EOMONTH(DATE(YEAR($P31),4, 1), 0), Overall!$A33&lt;&gt;"", MONTH($O31) &lt;= 4, MONTH($P31) &gt;= 4), IF($T31 &lt;&gt; "", $H31/$T31, ""), ""), "")</f>
        <v/>
      </c>
      <c r="AL31" s="10" t="str">
        <f ca="1">IFERROR(IF(AND(NOW()&lt;= EOMONTH(DATE(YEAR($P31),5, 1), 0), Overall!$A33&lt;&gt;"", MONTH($O31) &lt;= 5, MONTH($P31) &gt;= 5), IF($T31 &lt;&gt; "", $H31/$T31, ""), ""), "")</f>
        <v/>
      </c>
      <c r="AM31" s="10" t="str">
        <f ca="1">IFERROR(IF(AND(NOW()&lt;= EOMONTH(DATE(YEAR($P31),6, 1), 0), Overall!$A33&lt;&gt;"", MONTH($O31) &lt;= 6, MONTH($P31) &gt;= 6), IF($T31 &lt;&gt; "", $H31/$T31, ""), ""), "")</f>
        <v/>
      </c>
      <c r="AN31" s="10" t="str">
        <f ca="1">IFERROR(IF(AND(NOW()&lt;= EOMONTH(DATE(YEAR($P31),7, 1), 0), Overall!$A33&lt;&gt;"", MONTH($O31) &lt;= 7, MONTH($P31) &gt;= 7), IF($T31 &lt;&gt; "", $H31/$T31, ""), ""), "")</f>
        <v/>
      </c>
      <c r="AO31" s="10" t="str">
        <f ca="1">IFERROR(IF(AND(NOW()&lt;= EOMONTH(DATE(YEAR($P31),8, 1), 0), Overall!$A33&lt;&gt;"", MONTH($O31) &lt;= 8, MONTH($P31) &gt;= 8), IF($T31 &lt;&gt; "", $H31/$T31, ""), ""), "")</f>
        <v/>
      </c>
      <c r="AP31" s="10" t="str">
        <f ca="1">IFERROR(IF(AND(NOW()&lt;= EOMONTH(DATE(YEAR($P31),9, 1), 0), Overall!$A33&lt;&gt;"", MONTH($O31) &lt;= 9, MONTH($P31) &gt;= 9), IF($T31 &lt;&gt; "", $H31/$T31, ""), ""), "")</f>
        <v/>
      </c>
      <c r="AQ31" s="10" t="str">
        <f ca="1">IFERROR(IF(AND(NOW()&lt;= EOMONTH(DATE(YEAR($P31),10, 1), 0), Overall!$A33&lt;&gt;"", MONTH($O31) &lt;= 10, MONTH($P31) &gt;= 10), IF($T31 &lt;&gt; "", $H31/$T31, ""), ""), "")</f>
        <v/>
      </c>
      <c r="AR31" s="10" t="str">
        <f ca="1">IFERROR(IF(AND(NOW()&lt;= EOMONTH(DATE(YEAR($P31),11, 1), 0), Overall!$A33&lt;&gt;"", MONTH($O31) &lt;=11, MONTH($P31) &gt;= 11), IF($T31 &lt;&gt; "", $H31/$T31, ""), ""), "")</f>
        <v/>
      </c>
      <c r="AS31" s="10" t="str">
        <f ca="1">IFERROR(IF(AND(NOW()&lt;= EOMONTH(DATE(YEAR($P31),12, 1), 0), Overall!$A33&lt;&gt;"", MONTH($O31) &lt;= 12, MONTH($P31) &gt;= 12), IF($T31 &lt;&gt; "", $H31/$T31, ""), ""), "")</f>
        <v/>
      </c>
      <c r="AT31" s="16">
        <f t="shared" ca="1" si="1"/>
        <v>0</v>
      </c>
    </row>
    <row r="32" spans="1:46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6">
        <f>IF(Overall!T34&lt;&gt;"",VALUE(Overall!T34),"")</f>
        <v>0</v>
      </c>
      <c r="O32" s="7">
        <f>IF(Overall!L34&lt;&gt;"", DATEVALUE(Overall!L34), "")</f>
        <v>44317</v>
      </c>
      <c r="P32" s="7">
        <f>IF(Overall!M34&lt;&gt;"", DATEVALUE(Overall!M34), "")</f>
        <v>44561</v>
      </c>
      <c r="Q32" s="7" t="str">
        <f>IF(Overall!S34&lt;&gt;"",_xlfn.VALUETOTEXT(Overall!S34),"")</f>
        <v>May-Dec</v>
      </c>
      <c r="R32" s="7">
        <f>IF(Overall!O34&lt;&gt;"", DATEVALUE(Overall!O34), "")</f>
        <v>44306</v>
      </c>
      <c r="S32" s="7">
        <f>IF(Overall!O34&lt;&gt;"", DATEVALUE(Overall!O34), "")</f>
        <v>44306</v>
      </c>
      <c r="T32" s="5">
        <f t="shared" si="0"/>
        <v>8</v>
      </c>
      <c r="U32" s="10" t="str">
        <f>IF(Overall!$A34&lt;&gt;"",IF(AND(MONTH($O32) &lt;= 1, MONTH($P32) &gt;= 1), IF($T32 &lt;&gt; "", $H32/$T32, ""), ""),"")</f>
        <v/>
      </c>
      <c r="V32" s="10" t="str">
        <f>IF(Overall!$A34&lt;&gt;"",IF(AND(MONTH($O32) &lt;= 2, MONTH($P32) &gt;= 2), IF($T32 &lt;&gt; "", $H32/$T32, ""), ""),"")</f>
        <v/>
      </c>
      <c r="W32" s="10" t="str">
        <f>IF(Overall!$A34&lt;&gt;"",IF(AND(MONTH($O32) &lt;= 3, MONTH($P32) &gt;= 3), IF($T32 &lt;&gt; "", $H32/$T32, ""), ""),"")</f>
        <v/>
      </c>
      <c r="X32" s="10" t="str">
        <f>IF(Overall!$A34&lt;&gt;"",IF(AND(MONTH($O32) &lt;= 4, MONTH($P32) &gt;= 4), IF($T32 &lt;&gt; "", $H32/$T32, ""), ""),"")</f>
        <v/>
      </c>
      <c r="Y32" s="10">
        <f>IF(Overall!$A34&lt;&gt;"",IF(AND(MONTH($O32) &lt;= 5, MONTH($P32) &gt;= 5), IF($T32 &lt;&gt; "", $H32/$T32, ""), ""),"")</f>
        <v>100000</v>
      </c>
      <c r="Z32" s="10">
        <f>IF(Overall!$A34&lt;&gt;"",IF(AND(MONTH($O32) &lt;= 6, MONTH($P32) &gt;= 6), IF($T32 &lt;&gt; "", $H32/$T32, ""), ""),"")</f>
        <v>100000</v>
      </c>
      <c r="AA32" s="10">
        <f>IF(Overall!$A34&lt;&gt;"",IF(AND(MONTH($O32) &lt;= 7, MONTH($P32) &gt;= 7 ), IF($T32 &lt;&gt; "", $H32/$T32, ""), ""),"")</f>
        <v>100000</v>
      </c>
      <c r="AB32" s="10">
        <f>IF(Overall!$A34&lt;&gt;"",IF(AND(MONTH($O32) &lt;= 8, MONTH($P32) &gt;= 8), IF($T32 &lt;&gt; "", $H32/$T32, ""), ""),"")</f>
        <v>100000</v>
      </c>
      <c r="AC32" s="10">
        <f>IF(Overall!$A34&lt;&gt;"",IF(AND(MONTH($O32) &lt;= 9, MONTH($P32) &gt;= 9), IF($T32 &lt;&gt; "", $H32/$T32, ""), ""),"")</f>
        <v>100000</v>
      </c>
      <c r="AD32" s="10">
        <f>IF(Overall!$A34&lt;&gt;"",IF(AND(MONTH($O32) &lt;= 10, MONTH($P32) &gt;= 10), IF($T32 &lt;&gt; "", $H32/$T32, ""), ""),"")</f>
        <v>100000</v>
      </c>
      <c r="AE32" s="10">
        <f>IF(Overall!$A34&lt;&gt;"",IF(AND(MONTH($O32) &lt;= 11, MONTH($P32) &gt;= 11), IF($T32 &lt;&gt; "", $H32/$T32, ""), ""),"")</f>
        <v>100000</v>
      </c>
      <c r="AF32" s="10">
        <f>IF(Overall!$A34&lt;&gt;"",IF(AND(MONTH($O32) &lt;= 12, MONTH($P32) &gt;= 12), IF($T32 &lt;&gt; "", $H32/$T32, ""), ""),"")</f>
        <v>100000</v>
      </c>
      <c r="AH32" s="10" t="str">
        <f ca="1">IFERROR(IF(AND(NOW()&lt;= EOMONTH(DATE(YEAR($P32),1, 1), 0), Overall!$A34&lt;&gt;"", MONTH($O32) &lt;= 1, MONTH($P32) &gt;= 1), IF($T32 &lt;&gt; "", $H32/$T32, ""), ""), "")</f>
        <v/>
      </c>
      <c r="AI32" s="10" t="str">
        <f ca="1">IFERROR(IF(AND(NOW()&lt;= EOMONTH(DATE(YEAR($P32),2, 1), 0), Overall!$A34&lt;&gt;"", MONTH($O32) &lt;= 2, MONTH($P32) &gt;= 2), IF($T32 &lt;&gt; "", $H32/$T32, ""), ""), "")</f>
        <v/>
      </c>
      <c r="AJ32" s="10" t="str">
        <f ca="1">IFERROR(IF(AND(NOW()&lt;= EOMONTH(DATE(YEAR($P32),3, 1), 0), Overall!$A34&lt;&gt;"", MONTH($O32) &lt;= 3, MONTH($P32) &gt;= 3), IF($T32 &lt;&gt; "", $H32/$T32, ""), ""), "")</f>
        <v/>
      </c>
      <c r="AK32" s="10" t="str">
        <f ca="1">IFERROR(IF(AND(NOW()&lt;= EOMONTH(DATE(YEAR($P32),4, 1), 0), Overall!$A34&lt;&gt;"", MONTH($O32) &lt;= 4, MONTH($P32) &gt;= 4), IF($T32 &lt;&gt; "", $H32/$T32, ""), ""), "")</f>
        <v/>
      </c>
      <c r="AL32" s="10" t="str">
        <f ca="1">IFERROR(IF(AND(NOW()&lt;= EOMONTH(DATE(YEAR($P32),5, 1), 0), Overall!$A34&lt;&gt;"", MONTH($O32) &lt;= 5, MONTH($P32) &gt;= 5), IF($T32 &lt;&gt; "", $H32/$T32, ""), ""), "")</f>
        <v/>
      </c>
      <c r="AM32" s="10" t="str">
        <f ca="1">IFERROR(IF(AND(NOW()&lt;= EOMONTH(DATE(YEAR($P32),6, 1), 0), Overall!$A34&lt;&gt;"", MONTH($O32) &lt;= 6, MONTH($P32) &gt;= 6), IF($T32 &lt;&gt; "", $H32/$T32, ""), ""), "")</f>
        <v/>
      </c>
      <c r="AN32" s="10" t="str">
        <f ca="1">IFERROR(IF(AND(NOW()&lt;= EOMONTH(DATE(YEAR($P32),7, 1), 0), Overall!$A34&lt;&gt;"", MONTH($O32) &lt;= 7, MONTH($P32) &gt;= 7), IF($T32 &lt;&gt; "", $H32/$T32, ""), ""), "")</f>
        <v/>
      </c>
      <c r="AO32" s="10" t="str">
        <f ca="1">IFERROR(IF(AND(NOW()&lt;= EOMONTH(DATE(YEAR($P32),8, 1), 0), Overall!$A34&lt;&gt;"", MONTH($O32) &lt;= 8, MONTH($P32) &gt;= 8), IF($T32 &lt;&gt; "", $H32/$T32, ""), ""), "")</f>
        <v/>
      </c>
      <c r="AP32" s="10" t="str">
        <f ca="1">IFERROR(IF(AND(NOW()&lt;= EOMONTH(DATE(YEAR($P32),9, 1), 0), Overall!$A34&lt;&gt;"", MONTH($O32) &lt;= 9, MONTH($P32) &gt;= 9), IF($T32 &lt;&gt; "", $H32/$T32, ""), ""), "")</f>
        <v/>
      </c>
      <c r="AQ32" s="10" t="str">
        <f ca="1">IFERROR(IF(AND(NOW()&lt;= EOMONTH(DATE(YEAR($P32),10, 1), 0), Overall!$A34&lt;&gt;"", MONTH($O32) &lt;= 10, MONTH($P32) &gt;= 10), IF($T32 &lt;&gt; "", $H32/$T32, ""), ""), "")</f>
        <v/>
      </c>
      <c r="AR32" s="10" t="str">
        <f ca="1">IFERROR(IF(AND(NOW()&lt;= EOMONTH(DATE(YEAR($P32),11, 1), 0), Overall!$A34&lt;&gt;"", MONTH($O32) &lt;=11, MONTH($P32) &gt;= 11), IF($T32 &lt;&gt; "", $H32/$T32, ""), ""), "")</f>
        <v/>
      </c>
      <c r="AS32" s="10" t="str">
        <f ca="1">IFERROR(IF(AND(NOW()&lt;= EOMONTH(DATE(YEAR($P32),12, 1), 0), Overall!$A34&lt;&gt;"", MONTH($O32) &lt;= 12, MONTH($P32) &gt;= 12), IF($T32 &lt;&gt; "", $H32/$T32, ""), ""), "")</f>
        <v/>
      </c>
      <c r="AT32" s="16">
        <f t="shared" ca="1" si="1"/>
        <v>0</v>
      </c>
    </row>
    <row r="33" spans="1:46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6">
        <f>IF(Overall!T35&lt;&gt;"",VALUE(Overall!T35),"")</f>
        <v>0</v>
      </c>
      <c r="O33" s="7">
        <f>IF(Overall!L35&lt;&gt;"", DATEVALUE(Overall!L35), "")</f>
        <v>44317</v>
      </c>
      <c r="P33" s="7">
        <f>IF(Overall!M35&lt;&gt;"", DATEVALUE(Overall!M35), "")</f>
        <v>44561</v>
      </c>
      <c r="Q33" s="7" t="str">
        <f>IF(Overall!S35&lt;&gt;"",_xlfn.VALUETOTEXT(Overall!S35),"")</f>
        <v>May-Dec</v>
      </c>
      <c r="R33" s="7">
        <f>IF(Overall!O35&lt;&gt;"", DATEVALUE(Overall!O35), "")</f>
        <v>44306</v>
      </c>
      <c r="S33" s="7">
        <f>IF(Overall!O35&lt;&gt;"", DATEVALUE(Overall!O35), "")</f>
        <v>44306</v>
      </c>
      <c r="T33" s="5">
        <f t="shared" si="0"/>
        <v>8</v>
      </c>
      <c r="U33" s="10" t="str">
        <f>IF(Overall!$A35&lt;&gt;"",IF(AND(MONTH($O33) &lt;= 1, MONTH($P33) &gt;= 1), IF($T33 &lt;&gt; "", $H33/$T33, ""), ""),"")</f>
        <v/>
      </c>
      <c r="V33" s="10" t="str">
        <f>IF(Overall!$A35&lt;&gt;"",IF(AND(MONTH($O33) &lt;= 2, MONTH($P33) &gt;= 2), IF($T33 &lt;&gt; "", $H33/$T33, ""), ""),"")</f>
        <v/>
      </c>
      <c r="W33" s="10" t="str">
        <f>IF(Overall!$A35&lt;&gt;"",IF(AND(MONTH($O33) &lt;= 3, MONTH($P33) &gt;= 3), IF($T33 &lt;&gt; "", $H33/$T33, ""), ""),"")</f>
        <v/>
      </c>
      <c r="X33" s="10" t="str">
        <f>IF(Overall!$A35&lt;&gt;"",IF(AND(MONTH($O33) &lt;= 4, MONTH($P33) &gt;= 4), IF($T33 &lt;&gt; "", $H33/$T33, ""), ""),"")</f>
        <v/>
      </c>
      <c r="Y33" s="10">
        <f>IF(Overall!$A35&lt;&gt;"",IF(AND(MONTH($O33) &lt;= 5, MONTH($P33) &gt;= 5), IF($T33 &lt;&gt; "", $H33/$T33, ""), ""),"")</f>
        <v>32000</v>
      </c>
      <c r="Z33" s="10">
        <f>IF(Overall!$A35&lt;&gt;"",IF(AND(MONTH($O33) &lt;= 6, MONTH($P33) &gt;= 6), IF($T33 &lt;&gt; "", $H33/$T33, ""), ""),"")</f>
        <v>32000</v>
      </c>
      <c r="AA33" s="10">
        <f>IF(Overall!$A35&lt;&gt;"",IF(AND(MONTH($O33) &lt;= 7, MONTH($P33) &gt;= 7 ), IF($T33 &lt;&gt; "", $H33/$T33, ""), ""),"")</f>
        <v>32000</v>
      </c>
      <c r="AB33" s="10">
        <f>IF(Overall!$A35&lt;&gt;"",IF(AND(MONTH($O33) &lt;= 8, MONTH($P33) &gt;= 8), IF($T33 &lt;&gt; "", $H33/$T33, ""), ""),"")</f>
        <v>32000</v>
      </c>
      <c r="AC33" s="10">
        <f>IF(Overall!$A35&lt;&gt;"",IF(AND(MONTH($O33) &lt;= 9, MONTH($P33) &gt;= 9), IF($T33 &lt;&gt; "", $H33/$T33, ""), ""),"")</f>
        <v>32000</v>
      </c>
      <c r="AD33" s="10">
        <f>IF(Overall!$A35&lt;&gt;"",IF(AND(MONTH($O33) &lt;= 10, MONTH($P33) &gt;= 10), IF($T33 &lt;&gt; "", $H33/$T33, ""), ""),"")</f>
        <v>32000</v>
      </c>
      <c r="AE33" s="10">
        <f>IF(Overall!$A35&lt;&gt;"",IF(AND(MONTH($O33) &lt;= 11, MONTH($P33) &gt;= 11), IF($T33 &lt;&gt; "", $H33/$T33, ""), ""),"")</f>
        <v>32000</v>
      </c>
      <c r="AF33" s="10">
        <f>IF(Overall!$A35&lt;&gt;"",IF(AND(MONTH($O33) &lt;= 12, MONTH($P33) &gt;= 12), IF($T33 &lt;&gt; "", $H33/$T33, ""), ""),"")</f>
        <v>32000</v>
      </c>
      <c r="AH33" s="10" t="str">
        <f ca="1">IFERROR(IF(AND(NOW()&lt;= EOMONTH(DATE(YEAR($P33),1, 1), 0), Overall!$A35&lt;&gt;"", MONTH($O33) &lt;= 1, MONTH($P33) &gt;= 1), IF($T33 &lt;&gt; "", $H33/$T33, ""), ""), "")</f>
        <v/>
      </c>
      <c r="AI33" s="10" t="str">
        <f ca="1">IFERROR(IF(AND(NOW()&lt;= EOMONTH(DATE(YEAR($P33),2, 1), 0), Overall!$A35&lt;&gt;"", MONTH($O33) &lt;= 2, MONTH($P33) &gt;= 2), IF($T33 &lt;&gt; "", $H33/$T33, ""), ""), "")</f>
        <v/>
      </c>
      <c r="AJ33" s="10" t="str">
        <f ca="1">IFERROR(IF(AND(NOW()&lt;= EOMONTH(DATE(YEAR($P33),3, 1), 0), Overall!$A35&lt;&gt;"", MONTH($O33) &lt;= 3, MONTH($P33) &gt;= 3), IF($T33 &lt;&gt; "", $H33/$T33, ""), ""), "")</f>
        <v/>
      </c>
      <c r="AK33" s="10" t="str">
        <f ca="1">IFERROR(IF(AND(NOW()&lt;= EOMONTH(DATE(YEAR($P33),4, 1), 0), Overall!$A35&lt;&gt;"", MONTH($O33) &lt;= 4, MONTH($P33) &gt;= 4), IF($T33 &lt;&gt; "", $H33/$T33, ""), ""), "")</f>
        <v/>
      </c>
      <c r="AL33" s="10" t="str">
        <f ca="1">IFERROR(IF(AND(NOW()&lt;= EOMONTH(DATE(YEAR($P33),5, 1), 0), Overall!$A35&lt;&gt;"", MONTH($O33) &lt;= 5, MONTH($P33) &gt;= 5), IF($T33 &lt;&gt; "", $H33/$T33, ""), ""), "")</f>
        <v/>
      </c>
      <c r="AM33" s="10" t="str">
        <f ca="1">IFERROR(IF(AND(NOW()&lt;= EOMONTH(DATE(YEAR($P33),6, 1), 0), Overall!$A35&lt;&gt;"", MONTH($O33) &lt;= 6, MONTH($P33) &gt;= 6), IF($T33 &lt;&gt; "", $H33/$T33, ""), ""), "")</f>
        <v/>
      </c>
      <c r="AN33" s="10" t="str">
        <f ca="1">IFERROR(IF(AND(NOW()&lt;= EOMONTH(DATE(YEAR($P33),7, 1), 0), Overall!$A35&lt;&gt;"", MONTH($O33) &lt;= 7, MONTH($P33) &gt;= 7), IF($T33 &lt;&gt; "", $H33/$T33, ""), ""), "")</f>
        <v/>
      </c>
      <c r="AO33" s="10" t="str">
        <f ca="1">IFERROR(IF(AND(NOW()&lt;= EOMONTH(DATE(YEAR($P33),8, 1), 0), Overall!$A35&lt;&gt;"", MONTH($O33) &lt;= 8, MONTH($P33) &gt;= 8), IF($T33 &lt;&gt; "", $H33/$T33, ""), ""), "")</f>
        <v/>
      </c>
      <c r="AP33" s="10" t="str">
        <f ca="1">IFERROR(IF(AND(NOW()&lt;= EOMONTH(DATE(YEAR($P33),9, 1), 0), Overall!$A35&lt;&gt;"", MONTH($O33) &lt;= 9, MONTH($P33) &gt;= 9), IF($T33 &lt;&gt; "", $H33/$T33, ""), ""), "")</f>
        <v/>
      </c>
      <c r="AQ33" s="10" t="str">
        <f ca="1">IFERROR(IF(AND(NOW()&lt;= EOMONTH(DATE(YEAR($P33),10, 1), 0), Overall!$A35&lt;&gt;"", MONTH($O33) &lt;= 10, MONTH($P33) &gt;= 10), IF($T33 &lt;&gt; "", $H33/$T33, ""), ""), "")</f>
        <v/>
      </c>
      <c r="AR33" s="10" t="str">
        <f ca="1">IFERROR(IF(AND(NOW()&lt;= EOMONTH(DATE(YEAR($P33),11, 1), 0), Overall!$A35&lt;&gt;"", MONTH($O33) &lt;=11, MONTH($P33) &gt;= 11), IF($T33 &lt;&gt; "", $H33/$T33, ""), ""), "")</f>
        <v/>
      </c>
      <c r="AS33" s="10" t="str">
        <f ca="1">IFERROR(IF(AND(NOW()&lt;= EOMONTH(DATE(YEAR($P33),12, 1), 0), Overall!$A35&lt;&gt;"", MONTH($O33) &lt;= 12, MONTH($P33) &gt;= 12), IF($T33 &lt;&gt; "", $H33/$T33, ""), ""), "")</f>
        <v/>
      </c>
      <c r="AT33" s="16">
        <f t="shared" ca="1" si="1"/>
        <v>0</v>
      </c>
    </row>
    <row r="34" spans="1:46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6">
        <f>IF(Overall!T36&lt;&gt;"",VALUE(Overall!T36),"")</f>
        <v>0</v>
      </c>
      <c r="O34" s="7">
        <f>IF(Overall!L36&lt;&gt;"", DATEVALUE(Overall!L36), "")</f>
        <v>44317</v>
      </c>
      <c r="P34" s="7">
        <f>IF(Overall!M36&lt;&gt;"", DATEVALUE(Overall!M36), "")</f>
        <v>44561</v>
      </c>
      <c r="Q34" s="7" t="str">
        <f>IF(Overall!S36&lt;&gt;"",_xlfn.VALUETOTEXT(Overall!S36),"")</f>
        <v>May-Dec</v>
      </c>
      <c r="R34" s="7">
        <f>IF(Overall!O36&lt;&gt;"", DATEVALUE(Overall!O36), "")</f>
        <v>44308</v>
      </c>
      <c r="S34" s="7">
        <f>IF(Overall!O36&lt;&gt;"", DATEVALUE(Overall!O36), "")</f>
        <v>44308</v>
      </c>
      <c r="T34" s="5">
        <f t="shared" si="0"/>
        <v>8</v>
      </c>
      <c r="U34" s="10" t="str">
        <f>IF(Overall!$A36&lt;&gt;"",IF(AND(MONTH($O34) &lt;= 1, MONTH($P34) &gt;= 1), IF($T34 &lt;&gt; "", $H34/$T34, ""), ""),"")</f>
        <v/>
      </c>
      <c r="V34" s="10" t="str">
        <f>IF(Overall!$A36&lt;&gt;"",IF(AND(MONTH($O34) &lt;= 2, MONTH($P34) &gt;= 2), IF($T34 &lt;&gt; "", $H34/$T34, ""), ""),"")</f>
        <v/>
      </c>
      <c r="W34" s="10" t="str">
        <f>IF(Overall!$A36&lt;&gt;"",IF(AND(MONTH($O34) &lt;= 3, MONTH($P34) &gt;= 3), IF($T34 &lt;&gt; "", $H34/$T34, ""), ""),"")</f>
        <v/>
      </c>
      <c r="X34" s="10" t="str">
        <f>IF(Overall!$A36&lt;&gt;"",IF(AND(MONTH($O34) &lt;= 4, MONTH($P34) &gt;= 4), IF($T34 &lt;&gt; "", $H34/$T34, ""), ""),"")</f>
        <v/>
      </c>
      <c r="Y34" s="10">
        <f>IF(Overall!$A36&lt;&gt;"",IF(AND(MONTH($O34) &lt;= 5, MONTH($P34) &gt;= 5), IF($T34 &lt;&gt; "", $H34/$T34, ""), ""),"")</f>
        <v>14000</v>
      </c>
      <c r="Z34" s="10">
        <f>IF(Overall!$A36&lt;&gt;"",IF(AND(MONTH($O34) &lt;= 6, MONTH($P34) &gt;= 6), IF($T34 &lt;&gt; "", $H34/$T34, ""), ""),"")</f>
        <v>14000</v>
      </c>
      <c r="AA34" s="10">
        <f>IF(Overall!$A36&lt;&gt;"",IF(AND(MONTH($O34) &lt;= 7, MONTH($P34) &gt;= 7 ), IF($T34 &lt;&gt; "", $H34/$T34, ""), ""),"")</f>
        <v>14000</v>
      </c>
      <c r="AB34" s="10">
        <f>IF(Overall!$A36&lt;&gt;"",IF(AND(MONTH($O34) &lt;= 8, MONTH($P34) &gt;= 8), IF($T34 &lt;&gt; "", $H34/$T34, ""), ""),"")</f>
        <v>14000</v>
      </c>
      <c r="AC34" s="10">
        <f>IF(Overall!$A36&lt;&gt;"",IF(AND(MONTH($O34) &lt;= 9, MONTH($P34) &gt;= 9), IF($T34 &lt;&gt; "", $H34/$T34, ""), ""),"")</f>
        <v>14000</v>
      </c>
      <c r="AD34" s="10">
        <f>IF(Overall!$A36&lt;&gt;"",IF(AND(MONTH($O34) &lt;= 10, MONTH($P34) &gt;= 10), IF($T34 &lt;&gt; "", $H34/$T34, ""), ""),"")</f>
        <v>14000</v>
      </c>
      <c r="AE34" s="10">
        <f>IF(Overall!$A36&lt;&gt;"",IF(AND(MONTH($O34) &lt;= 11, MONTH($P34) &gt;= 11), IF($T34 &lt;&gt; "", $H34/$T34, ""), ""),"")</f>
        <v>14000</v>
      </c>
      <c r="AF34" s="10">
        <f>IF(Overall!$A36&lt;&gt;"",IF(AND(MONTH($O34) &lt;= 12, MONTH($P34) &gt;= 12), IF($T34 &lt;&gt; "", $H34/$T34, ""), ""),"")</f>
        <v>14000</v>
      </c>
      <c r="AH34" s="10" t="str">
        <f ca="1">IFERROR(IF(AND(NOW()&lt;= EOMONTH(DATE(YEAR($P34),1, 1), 0), Overall!$A36&lt;&gt;"", MONTH($O34) &lt;= 1, MONTH($P34) &gt;= 1), IF($T34 &lt;&gt; "", $H34/$T34, ""), ""), "")</f>
        <v/>
      </c>
      <c r="AI34" s="10" t="str">
        <f ca="1">IFERROR(IF(AND(NOW()&lt;= EOMONTH(DATE(YEAR($P34),2, 1), 0), Overall!$A36&lt;&gt;"", MONTH($O34) &lt;= 2, MONTH($P34) &gt;= 2), IF($T34 &lt;&gt; "", $H34/$T34, ""), ""), "")</f>
        <v/>
      </c>
      <c r="AJ34" s="10" t="str">
        <f ca="1">IFERROR(IF(AND(NOW()&lt;= EOMONTH(DATE(YEAR($P34),3, 1), 0), Overall!$A36&lt;&gt;"", MONTH($O34) &lt;= 3, MONTH($P34) &gt;= 3), IF($T34 &lt;&gt; "", $H34/$T34, ""), ""), "")</f>
        <v/>
      </c>
      <c r="AK34" s="10" t="str">
        <f ca="1">IFERROR(IF(AND(NOW()&lt;= EOMONTH(DATE(YEAR($P34),4, 1), 0), Overall!$A36&lt;&gt;"", MONTH($O34) &lt;= 4, MONTH($P34) &gt;= 4), IF($T34 &lt;&gt; "", $H34/$T34, ""), ""), "")</f>
        <v/>
      </c>
      <c r="AL34" s="10" t="str">
        <f ca="1">IFERROR(IF(AND(NOW()&lt;= EOMONTH(DATE(YEAR($P34),5, 1), 0), Overall!$A36&lt;&gt;"", MONTH($O34) &lt;= 5, MONTH($P34) &gt;= 5), IF($T34 &lt;&gt; "", $H34/$T34, ""), ""), "")</f>
        <v/>
      </c>
      <c r="AM34" s="10" t="str">
        <f ca="1">IFERROR(IF(AND(NOW()&lt;= EOMONTH(DATE(YEAR($P34),6, 1), 0), Overall!$A36&lt;&gt;"", MONTH($O34) &lt;= 6, MONTH($P34) &gt;= 6), IF($T34 &lt;&gt; "", $H34/$T34, ""), ""), "")</f>
        <v/>
      </c>
      <c r="AN34" s="10" t="str">
        <f ca="1">IFERROR(IF(AND(NOW()&lt;= EOMONTH(DATE(YEAR($P34),7, 1), 0), Overall!$A36&lt;&gt;"", MONTH($O34) &lt;= 7, MONTH($P34) &gt;= 7), IF($T34 &lt;&gt; "", $H34/$T34, ""), ""), "")</f>
        <v/>
      </c>
      <c r="AO34" s="10" t="str">
        <f ca="1">IFERROR(IF(AND(NOW()&lt;= EOMONTH(DATE(YEAR($P34),8, 1), 0), Overall!$A36&lt;&gt;"", MONTH($O34) &lt;= 8, MONTH($P34) &gt;= 8), IF($T34 &lt;&gt; "", $H34/$T34, ""), ""), "")</f>
        <v/>
      </c>
      <c r="AP34" s="10" t="str">
        <f ca="1">IFERROR(IF(AND(NOW()&lt;= EOMONTH(DATE(YEAR($P34),9, 1), 0), Overall!$A36&lt;&gt;"", MONTH($O34) &lt;= 9, MONTH($P34) &gt;= 9), IF($T34 &lt;&gt; "", $H34/$T34, ""), ""), "")</f>
        <v/>
      </c>
      <c r="AQ34" s="10" t="str">
        <f ca="1">IFERROR(IF(AND(NOW()&lt;= EOMONTH(DATE(YEAR($P34),10, 1), 0), Overall!$A36&lt;&gt;"", MONTH($O34) &lt;= 10, MONTH($P34) &gt;= 10), IF($T34 &lt;&gt; "", $H34/$T34, ""), ""), "")</f>
        <v/>
      </c>
      <c r="AR34" s="10" t="str">
        <f ca="1">IFERROR(IF(AND(NOW()&lt;= EOMONTH(DATE(YEAR($P34),11, 1), 0), Overall!$A36&lt;&gt;"", MONTH($O34) &lt;=11, MONTH($P34) &gt;= 11), IF($T34 &lt;&gt; "", $H34/$T34, ""), ""), "")</f>
        <v/>
      </c>
      <c r="AS34" s="10" t="str">
        <f ca="1">IFERROR(IF(AND(NOW()&lt;= EOMONTH(DATE(YEAR($P34),12, 1), 0), Overall!$A36&lt;&gt;"", MONTH($O34) &lt;= 12, MONTH($P34) &gt;= 12), IF($T34 &lt;&gt; "", $H34/$T34, ""), ""), "")</f>
        <v/>
      </c>
      <c r="AT34" s="16">
        <f t="shared" ca="1" si="1"/>
        <v>0</v>
      </c>
    </row>
    <row r="35" spans="1:46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6">
        <f>IF(Overall!T37&lt;&gt;"",VALUE(Overall!T37),"")</f>
        <v>0</v>
      </c>
      <c r="O35" s="7">
        <f>IF(Overall!L37&lt;&gt;"", DATEVALUE(Overall!L37), "")</f>
        <v>44317</v>
      </c>
      <c r="P35" s="7">
        <f>IF(Overall!M37&lt;&gt;"", DATEVALUE(Overall!M37), "")</f>
        <v>44561</v>
      </c>
      <c r="Q35" s="7" t="str">
        <f>IF(Overall!S37&lt;&gt;"",_xlfn.VALUETOTEXT(Overall!S37),"")</f>
        <v>May-Dec</v>
      </c>
      <c r="R35" s="7">
        <f>IF(Overall!O37&lt;&gt;"", DATEVALUE(Overall!O37), "")</f>
        <v>44308</v>
      </c>
      <c r="S35" s="7">
        <f>IF(Overall!O37&lt;&gt;"", DATEVALUE(Overall!O37), "")</f>
        <v>44308</v>
      </c>
      <c r="T35" s="5">
        <f t="shared" si="0"/>
        <v>8</v>
      </c>
      <c r="U35" s="10" t="str">
        <f>IF(Overall!$A37&lt;&gt;"",IF(AND(MONTH($O35) &lt;= 1, MONTH($P35) &gt;= 1), IF($T35 &lt;&gt; "", $H35/$T35, ""), ""),"")</f>
        <v/>
      </c>
      <c r="V35" s="10" t="str">
        <f>IF(Overall!$A37&lt;&gt;"",IF(AND(MONTH($O35) &lt;= 2, MONTH($P35) &gt;= 2), IF($T35 &lt;&gt; "", $H35/$T35, ""), ""),"")</f>
        <v/>
      </c>
      <c r="W35" s="10" t="str">
        <f>IF(Overall!$A37&lt;&gt;"",IF(AND(MONTH($O35) &lt;= 3, MONTH($P35) &gt;= 3), IF($T35 &lt;&gt; "", $H35/$T35, ""), ""),"")</f>
        <v/>
      </c>
      <c r="X35" s="10" t="str">
        <f>IF(Overall!$A37&lt;&gt;"",IF(AND(MONTH($O35) &lt;= 4, MONTH($P35) &gt;= 4), IF($T35 &lt;&gt; "", $H35/$T35, ""), ""),"")</f>
        <v/>
      </c>
      <c r="Y35" s="10">
        <f>IF(Overall!$A37&lt;&gt;"",IF(AND(MONTH($O35) &lt;= 5, MONTH($P35) &gt;= 5), IF($T35 &lt;&gt; "", $H35/$T35, ""), ""),"")</f>
        <v>100000</v>
      </c>
      <c r="Z35" s="10">
        <f>IF(Overall!$A37&lt;&gt;"",IF(AND(MONTH($O35) &lt;= 6, MONTH($P35) &gt;= 6), IF($T35 &lt;&gt; "", $H35/$T35, ""), ""),"")</f>
        <v>100000</v>
      </c>
      <c r="AA35" s="10">
        <f>IF(Overall!$A37&lt;&gt;"",IF(AND(MONTH($O35) &lt;= 7, MONTH($P35) &gt;= 7 ), IF($T35 &lt;&gt; "", $H35/$T35, ""), ""),"")</f>
        <v>100000</v>
      </c>
      <c r="AB35" s="10">
        <f>IF(Overall!$A37&lt;&gt;"",IF(AND(MONTH($O35) &lt;= 8, MONTH($P35) &gt;= 8), IF($T35 &lt;&gt; "", $H35/$T35, ""), ""),"")</f>
        <v>100000</v>
      </c>
      <c r="AC35" s="10">
        <f>IF(Overall!$A37&lt;&gt;"",IF(AND(MONTH($O35) &lt;= 9, MONTH($P35) &gt;= 9), IF($T35 &lt;&gt; "", $H35/$T35, ""), ""),"")</f>
        <v>100000</v>
      </c>
      <c r="AD35" s="10">
        <f>IF(Overall!$A37&lt;&gt;"",IF(AND(MONTH($O35) &lt;= 10, MONTH($P35) &gt;= 10), IF($T35 &lt;&gt; "", $H35/$T35, ""), ""),"")</f>
        <v>100000</v>
      </c>
      <c r="AE35" s="10">
        <f>IF(Overall!$A37&lt;&gt;"",IF(AND(MONTH($O35) &lt;= 11, MONTH($P35) &gt;= 11), IF($T35 &lt;&gt; "", $H35/$T35, ""), ""),"")</f>
        <v>100000</v>
      </c>
      <c r="AF35" s="10">
        <f>IF(Overall!$A37&lt;&gt;"",IF(AND(MONTH($O35) &lt;= 12, MONTH($P35) &gt;= 12), IF($T35 &lt;&gt; "", $H35/$T35, ""), ""),"")</f>
        <v>100000</v>
      </c>
      <c r="AH35" s="10" t="str">
        <f ca="1">IFERROR(IF(AND(NOW()&lt;= EOMONTH(DATE(YEAR($P35),1, 1), 0), Overall!$A37&lt;&gt;"", MONTH($O35) &lt;= 1, MONTH($P35) &gt;= 1), IF($T35 &lt;&gt; "", $H35/$T35, ""), ""), "")</f>
        <v/>
      </c>
      <c r="AI35" s="10" t="str">
        <f ca="1">IFERROR(IF(AND(NOW()&lt;= EOMONTH(DATE(YEAR($P35),2, 1), 0), Overall!$A37&lt;&gt;"", MONTH($O35) &lt;= 2, MONTH($P35) &gt;= 2), IF($T35 &lt;&gt; "", $H35/$T35, ""), ""), "")</f>
        <v/>
      </c>
      <c r="AJ35" s="10" t="str">
        <f ca="1">IFERROR(IF(AND(NOW()&lt;= EOMONTH(DATE(YEAR($P35),3, 1), 0), Overall!$A37&lt;&gt;"", MONTH($O35) &lt;= 3, MONTH($P35) &gt;= 3), IF($T35 &lt;&gt; "", $H35/$T35, ""), ""), "")</f>
        <v/>
      </c>
      <c r="AK35" s="10" t="str">
        <f ca="1">IFERROR(IF(AND(NOW()&lt;= EOMONTH(DATE(YEAR($P35),4, 1), 0), Overall!$A37&lt;&gt;"", MONTH($O35) &lt;= 4, MONTH($P35) &gt;= 4), IF($T35 &lt;&gt; "", $H35/$T35, ""), ""), "")</f>
        <v/>
      </c>
      <c r="AL35" s="10" t="str">
        <f ca="1">IFERROR(IF(AND(NOW()&lt;= EOMONTH(DATE(YEAR($P35),5, 1), 0), Overall!$A37&lt;&gt;"", MONTH($O35) &lt;= 5, MONTH($P35) &gt;= 5), IF($T35 &lt;&gt; "", $H35/$T35, ""), ""), "")</f>
        <v/>
      </c>
      <c r="AM35" s="10" t="str">
        <f ca="1">IFERROR(IF(AND(NOW()&lt;= EOMONTH(DATE(YEAR($P35),6, 1), 0), Overall!$A37&lt;&gt;"", MONTH($O35) &lt;= 6, MONTH($P35) &gt;= 6), IF($T35 &lt;&gt; "", $H35/$T35, ""), ""), "")</f>
        <v/>
      </c>
      <c r="AN35" s="10" t="str">
        <f ca="1">IFERROR(IF(AND(NOW()&lt;= EOMONTH(DATE(YEAR($P35),7, 1), 0), Overall!$A37&lt;&gt;"", MONTH($O35) &lt;= 7, MONTH($P35) &gt;= 7), IF($T35 &lt;&gt; "", $H35/$T35, ""), ""), "")</f>
        <v/>
      </c>
      <c r="AO35" s="10" t="str">
        <f ca="1">IFERROR(IF(AND(NOW()&lt;= EOMONTH(DATE(YEAR($P35),8, 1), 0), Overall!$A37&lt;&gt;"", MONTH($O35) &lt;= 8, MONTH($P35) &gt;= 8), IF($T35 &lt;&gt; "", $H35/$T35, ""), ""), "")</f>
        <v/>
      </c>
      <c r="AP35" s="10" t="str">
        <f ca="1">IFERROR(IF(AND(NOW()&lt;= EOMONTH(DATE(YEAR($P35),9, 1), 0), Overall!$A37&lt;&gt;"", MONTH($O35) &lt;= 9, MONTH($P35) &gt;= 9), IF($T35 &lt;&gt; "", $H35/$T35, ""), ""), "")</f>
        <v/>
      </c>
      <c r="AQ35" s="10" t="str">
        <f ca="1">IFERROR(IF(AND(NOW()&lt;= EOMONTH(DATE(YEAR($P35),10, 1), 0), Overall!$A37&lt;&gt;"", MONTH($O35) &lt;= 10, MONTH($P35) &gt;= 10), IF($T35 &lt;&gt; "", $H35/$T35, ""), ""), "")</f>
        <v/>
      </c>
      <c r="AR35" s="10" t="str">
        <f ca="1">IFERROR(IF(AND(NOW()&lt;= EOMONTH(DATE(YEAR($P35),11, 1), 0), Overall!$A37&lt;&gt;"", MONTH($O35) &lt;=11, MONTH($P35) &gt;= 11), IF($T35 &lt;&gt; "", $H35/$T35, ""), ""), "")</f>
        <v/>
      </c>
      <c r="AS35" s="10" t="str">
        <f ca="1">IFERROR(IF(AND(NOW()&lt;= EOMONTH(DATE(YEAR($P35),12, 1), 0), Overall!$A37&lt;&gt;"", MONTH($O35) &lt;= 12, MONTH($P35) &gt;= 12), IF($T35 &lt;&gt; "", $H35/$T35, ""), ""), "")</f>
        <v/>
      </c>
      <c r="AT35" s="16">
        <f t="shared" ca="1" si="1"/>
        <v>0</v>
      </c>
    </row>
    <row r="36" spans="1:46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6">
        <f>IF(Overall!T38&lt;&gt;"",VALUE(Overall!T38),"")</f>
        <v>0</v>
      </c>
      <c r="O36" s="7">
        <f>IF(Overall!L38&lt;&gt;"", DATEVALUE(Overall!L38), "")</f>
        <v>44317</v>
      </c>
      <c r="P36" s="7">
        <f>IF(Overall!M38&lt;&gt;"", DATEVALUE(Overall!M38), "")</f>
        <v>44561</v>
      </c>
      <c r="Q36" s="7" t="str">
        <f>IF(Overall!S38&lt;&gt;"",_xlfn.VALUETOTEXT(Overall!S38),"")</f>
        <v>May-Dec</v>
      </c>
      <c r="R36" s="7">
        <f>IF(Overall!O38&lt;&gt;"", DATEVALUE(Overall!O38), "")</f>
        <v>44308</v>
      </c>
      <c r="S36" s="7">
        <f>IF(Overall!O38&lt;&gt;"", DATEVALUE(Overall!O38), "")</f>
        <v>44308</v>
      </c>
      <c r="T36" s="5">
        <f t="shared" si="0"/>
        <v>8</v>
      </c>
      <c r="U36" s="10" t="str">
        <f>IF(Overall!$A38&lt;&gt;"",IF(AND(MONTH($O36) &lt;= 1, MONTH($P36) &gt;= 1), IF($T36 &lt;&gt; "", $H36/$T36, ""), ""),"")</f>
        <v/>
      </c>
      <c r="V36" s="10" t="str">
        <f>IF(Overall!$A38&lt;&gt;"",IF(AND(MONTH($O36) &lt;= 2, MONTH($P36) &gt;= 2), IF($T36 &lt;&gt; "", $H36/$T36, ""), ""),"")</f>
        <v/>
      </c>
      <c r="W36" s="10" t="str">
        <f>IF(Overall!$A38&lt;&gt;"",IF(AND(MONTH($O36) &lt;= 3, MONTH($P36) &gt;= 3), IF($T36 &lt;&gt; "", $H36/$T36, ""), ""),"")</f>
        <v/>
      </c>
      <c r="X36" s="10" t="str">
        <f>IF(Overall!$A38&lt;&gt;"",IF(AND(MONTH($O36) &lt;= 4, MONTH($P36) &gt;= 4), IF($T36 &lt;&gt; "", $H36/$T36, ""), ""),"")</f>
        <v/>
      </c>
      <c r="Y36" s="10">
        <f>IF(Overall!$A38&lt;&gt;"",IF(AND(MONTH($O36) &lt;= 5, MONTH($P36) &gt;= 5), IF($T36 &lt;&gt; "", $H36/$T36, ""), ""),"")</f>
        <v>50000</v>
      </c>
      <c r="Z36" s="10">
        <f>IF(Overall!$A38&lt;&gt;"",IF(AND(MONTH($O36) &lt;= 6, MONTH($P36) &gt;= 6), IF($T36 &lt;&gt; "", $H36/$T36, ""), ""),"")</f>
        <v>50000</v>
      </c>
      <c r="AA36" s="10">
        <f>IF(Overall!$A38&lt;&gt;"",IF(AND(MONTH($O36) &lt;= 7, MONTH($P36) &gt;= 7 ), IF($T36 &lt;&gt; "", $H36/$T36, ""), ""),"")</f>
        <v>50000</v>
      </c>
      <c r="AB36" s="10">
        <f>IF(Overall!$A38&lt;&gt;"",IF(AND(MONTH($O36) &lt;= 8, MONTH($P36) &gt;= 8), IF($T36 &lt;&gt; "", $H36/$T36, ""), ""),"")</f>
        <v>50000</v>
      </c>
      <c r="AC36" s="10">
        <f>IF(Overall!$A38&lt;&gt;"",IF(AND(MONTH($O36) &lt;= 9, MONTH($P36) &gt;= 9), IF($T36 &lt;&gt; "", $H36/$T36, ""), ""),"")</f>
        <v>50000</v>
      </c>
      <c r="AD36" s="10">
        <f>IF(Overall!$A38&lt;&gt;"",IF(AND(MONTH($O36) &lt;= 10, MONTH($P36) &gt;= 10), IF($T36 &lt;&gt; "", $H36/$T36, ""), ""),"")</f>
        <v>50000</v>
      </c>
      <c r="AE36" s="10">
        <f>IF(Overall!$A38&lt;&gt;"",IF(AND(MONTH($O36) &lt;= 11, MONTH($P36) &gt;= 11), IF($T36 &lt;&gt; "", $H36/$T36, ""), ""),"")</f>
        <v>50000</v>
      </c>
      <c r="AF36" s="10">
        <f>IF(Overall!$A38&lt;&gt;"",IF(AND(MONTH($O36) &lt;= 12, MONTH($P36) &gt;= 12), IF($T36 &lt;&gt; "", $H36/$T36, ""), ""),"")</f>
        <v>50000</v>
      </c>
      <c r="AH36" s="10" t="str">
        <f ca="1">IFERROR(IF(AND(NOW()&lt;= EOMONTH(DATE(YEAR($P36),1, 1), 0), Overall!$A38&lt;&gt;"", MONTH($O36) &lt;= 1, MONTH($P36) &gt;= 1), IF($T36 &lt;&gt; "", $H36/$T36, ""), ""), "")</f>
        <v/>
      </c>
      <c r="AI36" s="10" t="str">
        <f ca="1">IFERROR(IF(AND(NOW()&lt;= EOMONTH(DATE(YEAR($P36),2, 1), 0), Overall!$A38&lt;&gt;"", MONTH($O36) &lt;= 2, MONTH($P36) &gt;= 2), IF($T36 &lt;&gt; "", $H36/$T36, ""), ""), "")</f>
        <v/>
      </c>
      <c r="AJ36" s="10" t="str">
        <f ca="1">IFERROR(IF(AND(NOW()&lt;= EOMONTH(DATE(YEAR($P36),3, 1), 0), Overall!$A38&lt;&gt;"", MONTH($O36) &lt;= 3, MONTH($P36) &gt;= 3), IF($T36 &lt;&gt; "", $H36/$T36, ""), ""), "")</f>
        <v/>
      </c>
      <c r="AK36" s="10" t="str">
        <f ca="1">IFERROR(IF(AND(NOW()&lt;= EOMONTH(DATE(YEAR($P36),4, 1), 0), Overall!$A38&lt;&gt;"", MONTH($O36) &lt;= 4, MONTH($P36) &gt;= 4), IF($T36 &lt;&gt; "", $H36/$T36, ""), ""), "")</f>
        <v/>
      </c>
      <c r="AL36" s="10" t="str">
        <f ca="1">IFERROR(IF(AND(NOW()&lt;= EOMONTH(DATE(YEAR($P36),5, 1), 0), Overall!$A38&lt;&gt;"", MONTH($O36) &lt;= 5, MONTH($P36) &gt;= 5), IF($T36 &lt;&gt; "", $H36/$T36, ""), ""), "")</f>
        <v/>
      </c>
      <c r="AM36" s="10" t="str">
        <f ca="1">IFERROR(IF(AND(NOW()&lt;= EOMONTH(DATE(YEAR($P36),6, 1), 0), Overall!$A38&lt;&gt;"", MONTH($O36) &lt;= 6, MONTH($P36) &gt;= 6), IF($T36 &lt;&gt; "", $H36/$T36, ""), ""), "")</f>
        <v/>
      </c>
      <c r="AN36" s="10" t="str">
        <f ca="1">IFERROR(IF(AND(NOW()&lt;= EOMONTH(DATE(YEAR($P36),7, 1), 0), Overall!$A38&lt;&gt;"", MONTH($O36) &lt;= 7, MONTH($P36) &gt;= 7), IF($T36 &lt;&gt; "", $H36/$T36, ""), ""), "")</f>
        <v/>
      </c>
      <c r="AO36" s="10" t="str">
        <f ca="1">IFERROR(IF(AND(NOW()&lt;= EOMONTH(DATE(YEAR($P36),8, 1), 0), Overall!$A38&lt;&gt;"", MONTH($O36) &lt;= 8, MONTH($P36) &gt;= 8), IF($T36 &lt;&gt; "", $H36/$T36, ""), ""), "")</f>
        <v/>
      </c>
      <c r="AP36" s="10" t="str">
        <f ca="1">IFERROR(IF(AND(NOW()&lt;= EOMONTH(DATE(YEAR($P36),9, 1), 0), Overall!$A38&lt;&gt;"", MONTH($O36) &lt;= 9, MONTH($P36) &gt;= 9), IF($T36 &lt;&gt; "", $H36/$T36, ""), ""), "")</f>
        <v/>
      </c>
      <c r="AQ36" s="10" t="str">
        <f ca="1">IFERROR(IF(AND(NOW()&lt;= EOMONTH(DATE(YEAR($P36),10, 1), 0), Overall!$A38&lt;&gt;"", MONTH($O36) &lt;= 10, MONTH($P36) &gt;= 10), IF($T36 &lt;&gt; "", $H36/$T36, ""), ""), "")</f>
        <v/>
      </c>
      <c r="AR36" s="10" t="str">
        <f ca="1">IFERROR(IF(AND(NOW()&lt;= EOMONTH(DATE(YEAR($P36),11, 1), 0), Overall!$A38&lt;&gt;"", MONTH($O36) &lt;=11, MONTH($P36) &gt;= 11), IF($T36 &lt;&gt; "", $H36/$T36, ""), ""), "")</f>
        <v/>
      </c>
      <c r="AS36" s="10" t="str">
        <f ca="1">IFERROR(IF(AND(NOW()&lt;= EOMONTH(DATE(YEAR($P36),12, 1), 0), Overall!$A38&lt;&gt;"", MONTH($O36) &lt;= 12, MONTH($P36) &gt;= 12), IF($T36 &lt;&gt; "", $H36/$T36, ""), ""), "")</f>
        <v/>
      </c>
      <c r="AT36" s="16">
        <f t="shared" ca="1" si="1"/>
        <v>0</v>
      </c>
    </row>
    <row r="37" spans="1:46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6">
        <f>IF(Overall!T39&lt;&gt;"",VALUE(Overall!T39),"")</f>
        <v>0</v>
      </c>
      <c r="O37" s="7">
        <f>IF(Overall!L39&lt;&gt;"", DATEVALUE(Overall!L39), "")</f>
        <v>44317</v>
      </c>
      <c r="P37" s="7">
        <f>IF(Overall!M39&lt;&gt;"", DATEVALUE(Overall!M39), "")</f>
        <v>44561</v>
      </c>
      <c r="Q37" s="7" t="str">
        <f>IF(Overall!S39&lt;&gt;"",_xlfn.VALUETOTEXT(Overall!S39),"")</f>
        <v>May-Dec</v>
      </c>
      <c r="R37" s="7">
        <f>IF(Overall!O39&lt;&gt;"", DATEVALUE(Overall!O39), "")</f>
        <v>44308</v>
      </c>
      <c r="S37" s="7">
        <f>IF(Overall!O39&lt;&gt;"", DATEVALUE(Overall!O39), "")</f>
        <v>44308</v>
      </c>
      <c r="T37" s="5">
        <f t="shared" si="0"/>
        <v>8</v>
      </c>
      <c r="U37" s="10" t="str">
        <f>IF(Overall!$A39&lt;&gt;"",IF(AND(MONTH($O37) &lt;= 1, MONTH($P37) &gt;= 1), IF($T37 &lt;&gt; "", $H37/$T37, ""), ""),"")</f>
        <v/>
      </c>
      <c r="V37" s="10" t="str">
        <f>IF(Overall!$A39&lt;&gt;"",IF(AND(MONTH($O37) &lt;= 2, MONTH($P37) &gt;= 2), IF($T37 &lt;&gt; "", $H37/$T37, ""), ""),"")</f>
        <v/>
      </c>
      <c r="W37" s="10" t="str">
        <f>IF(Overall!$A39&lt;&gt;"",IF(AND(MONTH($O37) &lt;= 3, MONTH($P37) &gt;= 3), IF($T37 &lt;&gt; "", $H37/$T37, ""), ""),"")</f>
        <v/>
      </c>
      <c r="X37" s="10" t="str">
        <f>IF(Overall!$A39&lt;&gt;"",IF(AND(MONTH($O37) &lt;= 4, MONTH($P37) &gt;= 4), IF($T37 &lt;&gt; "", $H37/$T37, ""), ""),"")</f>
        <v/>
      </c>
      <c r="Y37" s="10">
        <f>IF(Overall!$A39&lt;&gt;"",IF(AND(MONTH($O37) &lt;= 5, MONTH($P37) &gt;= 5), IF($T37 &lt;&gt; "", $H37/$T37, ""), ""),"")</f>
        <v>100000</v>
      </c>
      <c r="Z37" s="10">
        <f>IF(Overall!$A39&lt;&gt;"",IF(AND(MONTH($O37) &lt;= 6, MONTH($P37) &gt;= 6), IF($T37 &lt;&gt; "", $H37/$T37, ""), ""),"")</f>
        <v>100000</v>
      </c>
      <c r="AA37" s="10">
        <f>IF(Overall!$A39&lt;&gt;"",IF(AND(MONTH($O37) &lt;= 7, MONTH($P37) &gt;= 7 ), IF($T37 &lt;&gt; "", $H37/$T37, ""), ""),"")</f>
        <v>100000</v>
      </c>
      <c r="AB37" s="10">
        <f>IF(Overall!$A39&lt;&gt;"",IF(AND(MONTH($O37) &lt;= 8, MONTH($P37) &gt;= 8), IF($T37 &lt;&gt; "", $H37/$T37, ""), ""),"")</f>
        <v>100000</v>
      </c>
      <c r="AC37" s="10">
        <f>IF(Overall!$A39&lt;&gt;"",IF(AND(MONTH($O37) &lt;= 9, MONTH($P37) &gt;= 9), IF($T37 &lt;&gt; "", $H37/$T37, ""), ""),"")</f>
        <v>100000</v>
      </c>
      <c r="AD37" s="10">
        <f>IF(Overall!$A39&lt;&gt;"",IF(AND(MONTH($O37) &lt;= 10, MONTH($P37) &gt;= 10), IF($T37 &lt;&gt; "", $H37/$T37, ""), ""),"")</f>
        <v>100000</v>
      </c>
      <c r="AE37" s="10">
        <f>IF(Overall!$A39&lt;&gt;"",IF(AND(MONTH($O37) &lt;= 11, MONTH($P37) &gt;= 11), IF($T37 &lt;&gt; "", $H37/$T37, ""), ""),"")</f>
        <v>100000</v>
      </c>
      <c r="AF37" s="10">
        <f>IF(Overall!$A39&lt;&gt;"",IF(AND(MONTH($O37) &lt;= 12, MONTH($P37) &gt;= 12), IF($T37 &lt;&gt; "", $H37/$T37, ""), ""),"")</f>
        <v>100000</v>
      </c>
      <c r="AH37" s="10" t="str">
        <f ca="1">IFERROR(IF(AND(NOW()&lt;= EOMONTH(DATE(YEAR($P37),1, 1), 0), Overall!$A39&lt;&gt;"", MONTH($O37) &lt;= 1, MONTH($P37) &gt;= 1), IF($T37 &lt;&gt; "", $H37/$T37, ""), ""), "")</f>
        <v/>
      </c>
      <c r="AI37" s="10" t="str">
        <f ca="1">IFERROR(IF(AND(NOW()&lt;= EOMONTH(DATE(YEAR($P37),2, 1), 0), Overall!$A39&lt;&gt;"", MONTH($O37) &lt;= 2, MONTH($P37) &gt;= 2), IF($T37 &lt;&gt; "", $H37/$T37, ""), ""), "")</f>
        <v/>
      </c>
      <c r="AJ37" s="10" t="str">
        <f ca="1">IFERROR(IF(AND(NOW()&lt;= EOMONTH(DATE(YEAR($P37),3, 1), 0), Overall!$A39&lt;&gt;"", MONTH($O37) &lt;= 3, MONTH($P37) &gt;= 3), IF($T37 &lt;&gt; "", $H37/$T37, ""), ""), "")</f>
        <v/>
      </c>
      <c r="AK37" s="10" t="str">
        <f ca="1">IFERROR(IF(AND(NOW()&lt;= EOMONTH(DATE(YEAR($P37),4, 1), 0), Overall!$A39&lt;&gt;"", MONTH($O37) &lt;= 4, MONTH($P37) &gt;= 4), IF($T37 &lt;&gt; "", $H37/$T37, ""), ""), "")</f>
        <v/>
      </c>
      <c r="AL37" s="10" t="str">
        <f ca="1">IFERROR(IF(AND(NOW()&lt;= EOMONTH(DATE(YEAR($P37),5, 1), 0), Overall!$A39&lt;&gt;"", MONTH($O37) &lt;= 5, MONTH($P37) &gt;= 5), IF($T37 &lt;&gt; "", $H37/$T37, ""), ""), "")</f>
        <v/>
      </c>
      <c r="AM37" s="10" t="str">
        <f ca="1">IFERROR(IF(AND(NOW()&lt;= EOMONTH(DATE(YEAR($P37),6, 1), 0), Overall!$A39&lt;&gt;"", MONTH($O37) &lt;= 6, MONTH($P37) &gt;= 6), IF($T37 &lt;&gt; "", $H37/$T37, ""), ""), "")</f>
        <v/>
      </c>
      <c r="AN37" s="10" t="str">
        <f ca="1">IFERROR(IF(AND(NOW()&lt;= EOMONTH(DATE(YEAR($P37),7, 1), 0), Overall!$A39&lt;&gt;"", MONTH($O37) &lt;= 7, MONTH($P37) &gt;= 7), IF($T37 &lt;&gt; "", $H37/$T37, ""), ""), "")</f>
        <v/>
      </c>
      <c r="AO37" s="10" t="str">
        <f ca="1">IFERROR(IF(AND(NOW()&lt;= EOMONTH(DATE(YEAR($P37),8, 1), 0), Overall!$A39&lt;&gt;"", MONTH($O37) &lt;= 8, MONTH($P37) &gt;= 8), IF($T37 &lt;&gt; "", $H37/$T37, ""), ""), "")</f>
        <v/>
      </c>
      <c r="AP37" s="10" t="str">
        <f ca="1">IFERROR(IF(AND(NOW()&lt;= EOMONTH(DATE(YEAR($P37),9, 1), 0), Overall!$A39&lt;&gt;"", MONTH($O37) &lt;= 9, MONTH($P37) &gt;= 9), IF($T37 &lt;&gt; "", $H37/$T37, ""), ""), "")</f>
        <v/>
      </c>
      <c r="AQ37" s="10" t="str">
        <f ca="1">IFERROR(IF(AND(NOW()&lt;= EOMONTH(DATE(YEAR($P37),10, 1), 0), Overall!$A39&lt;&gt;"", MONTH($O37) &lt;= 10, MONTH($P37) &gt;= 10), IF($T37 &lt;&gt; "", $H37/$T37, ""), ""), "")</f>
        <v/>
      </c>
      <c r="AR37" s="10" t="str">
        <f ca="1">IFERROR(IF(AND(NOW()&lt;= EOMONTH(DATE(YEAR($P37),11, 1), 0), Overall!$A39&lt;&gt;"", MONTH($O37) &lt;=11, MONTH($P37) &gt;= 11), IF($T37 &lt;&gt; "", $H37/$T37, ""), ""), "")</f>
        <v/>
      </c>
      <c r="AS37" s="10" t="str">
        <f ca="1">IFERROR(IF(AND(NOW()&lt;= EOMONTH(DATE(YEAR($P37),12, 1), 0), Overall!$A39&lt;&gt;"", MONTH($O37) &lt;= 12, MONTH($P37) &gt;= 12), IF($T37 &lt;&gt; "", $H37/$T37, ""), ""), "")</f>
        <v/>
      </c>
      <c r="AT37" s="16">
        <f t="shared" ca="1" si="1"/>
        <v>0</v>
      </c>
    </row>
    <row r="38" spans="1:46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6">
        <f>IF(Overall!T40&lt;&gt;"",VALUE(Overall!T40),"")</f>
        <v>0</v>
      </c>
      <c r="O38" s="7">
        <f>IF(Overall!L40&lt;&gt;"", DATEVALUE(Overall!L40), "")</f>
        <v>44317</v>
      </c>
      <c r="P38" s="7">
        <f>IF(Overall!M40&lt;&gt;"", DATEVALUE(Overall!M40), "")</f>
        <v>44561</v>
      </c>
      <c r="Q38" s="7" t="str">
        <f>IF(Overall!S40&lt;&gt;"",_xlfn.VALUETOTEXT(Overall!S40),"")</f>
        <v>May-Dec</v>
      </c>
      <c r="R38" s="7">
        <f>IF(Overall!O40&lt;&gt;"", DATEVALUE(Overall!O40), "")</f>
        <v>44308</v>
      </c>
      <c r="S38" s="7">
        <f>IF(Overall!O40&lt;&gt;"", DATEVALUE(Overall!O40), "")</f>
        <v>44308</v>
      </c>
      <c r="T38" s="5">
        <f t="shared" si="0"/>
        <v>8</v>
      </c>
      <c r="U38" s="10" t="str">
        <f>IF(Overall!$A40&lt;&gt;"",IF(AND(MONTH($O38) &lt;= 1, MONTH($P38) &gt;= 1), IF($T38 &lt;&gt; "", $H38/$T38, ""), ""),"")</f>
        <v/>
      </c>
      <c r="V38" s="10" t="str">
        <f>IF(Overall!$A40&lt;&gt;"",IF(AND(MONTH($O38) &lt;= 2, MONTH($P38) &gt;= 2), IF($T38 &lt;&gt; "", $H38/$T38, ""), ""),"")</f>
        <v/>
      </c>
      <c r="W38" s="10" t="str">
        <f>IF(Overall!$A40&lt;&gt;"",IF(AND(MONTH($O38) &lt;= 3, MONTH($P38) &gt;= 3), IF($T38 &lt;&gt; "", $H38/$T38, ""), ""),"")</f>
        <v/>
      </c>
      <c r="X38" s="10" t="str">
        <f>IF(Overall!$A40&lt;&gt;"",IF(AND(MONTH($O38) &lt;= 4, MONTH($P38) &gt;= 4), IF($T38 &lt;&gt; "", $H38/$T38, ""), ""),"")</f>
        <v/>
      </c>
      <c r="Y38" s="10">
        <f>IF(Overall!$A40&lt;&gt;"",IF(AND(MONTH($O38) &lt;= 5, MONTH($P38) &gt;= 5), IF($T38 &lt;&gt; "", $H38/$T38, ""), ""),"")</f>
        <v>100000</v>
      </c>
      <c r="Z38" s="10">
        <f>IF(Overall!$A40&lt;&gt;"",IF(AND(MONTH($O38) &lt;= 6, MONTH($P38) &gt;= 6), IF($T38 &lt;&gt; "", $H38/$T38, ""), ""),"")</f>
        <v>100000</v>
      </c>
      <c r="AA38" s="10">
        <f>IF(Overall!$A40&lt;&gt;"",IF(AND(MONTH($O38) &lt;= 7, MONTH($P38) &gt;= 7 ), IF($T38 &lt;&gt; "", $H38/$T38, ""), ""),"")</f>
        <v>100000</v>
      </c>
      <c r="AB38" s="10">
        <f>IF(Overall!$A40&lt;&gt;"",IF(AND(MONTH($O38) &lt;= 8, MONTH($P38) &gt;= 8), IF($T38 &lt;&gt; "", $H38/$T38, ""), ""),"")</f>
        <v>100000</v>
      </c>
      <c r="AC38" s="10">
        <f>IF(Overall!$A40&lt;&gt;"",IF(AND(MONTH($O38) &lt;= 9, MONTH($P38) &gt;= 9), IF($T38 &lt;&gt; "", $H38/$T38, ""), ""),"")</f>
        <v>100000</v>
      </c>
      <c r="AD38" s="10">
        <f>IF(Overall!$A40&lt;&gt;"",IF(AND(MONTH($O38) &lt;= 10, MONTH($P38) &gt;= 10), IF($T38 &lt;&gt; "", $H38/$T38, ""), ""),"")</f>
        <v>100000</v>
      </c>
      <c r="AE38" s="10">
        <f>IF(Overall!$A40&lt;&gt;"",IF(AND(MONTH($O38) &lt;= 11, MONTH($P38) &gt;= 11), IF($T38 &lt;&gt; "", $H38/$T38, ""), ""),"")</f>
        <v>100000</v>
      </c>
      <c r="AF38" s="10">
        <f>IF(Overall!$A40&lt;&gt;"",IF(AND(MONTH($O38) &lt;= 12, MONTH($P38) &gt;= 12), IF($T38 &lt;&gt; "", $H38/$T38, ""), ""),"")</f>
        <v>100000</v>
      </c>
      <c r="AH38" s="10" t="str">
        <f ca="1">IFERROR(IF(AND(NOW()&lt;= EOMONTH(DATE(YEAR($P38),1, 1), 0), Overall!$A40&lt;&gt;"", MONTH($O38) &lt;= 1, MONTH($P38) &gt;= 1), IF($T38 &lt;&gt; "", $H38/$T38, ""), ""), "")</f>
        <v/>
      </c>
      <c r="AI38" s="10" t="str">
        <f ca="1">IFERROR(IF(AND(NOW()&lt;= EOMONTH(DATE(YEAR($P38),2, 1), 0), Overall!$A40&lt;&gt;"", MONTH($O38) &lt;= 2, MONTH($P38) &gt;= 2), IF($T38 &lt;&gt; "", $H38/$T38, ""), ""), "")</f>
        <v/>
      </c>
      <c r="AJ38" s="10" t="str">
        <f ca="1">IFERROR(IF(AND(NOW()&lt;= EOMONTH(DATE(YEAR($P38),3, 1), 0), Overall!$A40&lt;&gt;"", MONTH($O38) &lt;= 3, MONTH($P38) &gt;= 3), IF($T38 &lt;&gt; "", $H38/$T38, ""), ""), "")</f>
        <v/>
      </c>
      <c r="AK38" s="10" t="str">
        <f ca="1">IFERROR(IF(AND(NOW()&lt;= EOMONTH(DATE(YEAR($P38),4, 1), 0), Overall!$A40&lt;&gt;"", MONTH($O38) &lt;= 4, MONTH($P38) &gt;= 4), IF($T38 &lt;&gt; "", $H38/$T38, ""), ""), "")</f>
        <v/>
      </c>
      <c r="AL38" s="10" t="str">
        <f ca="1">IFERROR(IF(AND(NOW()&lt;= EOMONTH(DATE(YEAR($P38),5, 1), 0), Overall!$A40&lt;&gt;"", MONTH($O38) &lt;= 5, MONTH($P38) &gt;= 5), IF($T38 &lt;&gt; "", $H38/$T38, ""), ""), "")</f>
        <v/>
      </c>
      <c r="AM38" s="10" t="str">
        <f ca="1">IFERROR(IF(AND(NOW()&lt;= EOMONTH(DATE(YEAR($P38),6, 1), 0), Overall!$A40&lt;&gt;"", MONTH($O38) &lt;= 6, MONTH($P38) &gt;= 6), IF($T38 &lt;&gt; "", $H38/$T38, ""), ""), "")</f>
        <v/>
      </c>
      <c r="AN38" s="10" t="str">
        <f ca="1">IFERROR(IF(AND(NOW()&lt;= EOMONTH(DATE(YEAR($P38),7, 1), 0), Overall!$A40&lt;&gt;"", MONTH($O38) &lt;= 7, MONTH($P38) &gt;= 7), IF($T38 &lt;&gt; "", $H38/$T38, ""), ""), "")</f>
        <v/>
      </c>
      <c r="AO38" s="10" t="str">
        <f ca="1">IFERROR(IF(AND(NOW()&lt;= EOMONTH(DATE(YEAR($P38),8, 1), 0), Overall!$A40&lt;&gt;"", MONTH($O38) &lt;= 8, MONTH($P38) &gt;= 8), IF($T38 &lt;&gt; "", $H38/$T38, ""), ""), "")</f>
        <v/>
      </c>
      <c r="AP38" s="10" t="str">
        <f ca="1">IFERROR(IF(AND(NOW()&lt;= EOMONTH(DATE(YEAR($P38),9, 1), 0), Overall!$A40&lt;&gt;"", MONTH($O38) &lt;= 9, MONTH($P38) &gt;= 9), IF($T38 &lt;&gt; "", $H38/$T38, ""), ""), "")</f>
        <v/>
      </c>
      <c r="AQ38" s="10" t="str">
        <f ca="1">IFERROR(IF(AND(NOW()&lt;= EOMONTH(DATE(YEAR($P38),10, 1), 0), Overall!$A40&lt;&gt;"", MONTH($O38) &lt;= 10, MONTH($P38) &gt;= 10), IF($T38 &lt;&gt; "", $H38/$T38, ""), ""), "")</f>
        <v/>
      </c>
      <c r="AR38" s="10" t="str">
        <f ca="1">IFERROR(IF(AND(NOW()&lt;= EOMONTH(DATE(YEAR($P38),11, 1), 0), Overall!$A40&lt;&gt;"", MONTH($O38) &lt;=11, MONTH($P38) &gt;= 11), IF($T38 &lt;&gt; "", $H38/$T38, ""), ""), "")</f>
        <v/>
      </c>
      <c r="AS38" s="10" t="str">
        <f ca="1">IFERROR(IF(AND(NOW()&lt;= EOMONTH(DATE(YEAR($P38),12, 1), 0), Overall!$A40&lt;&gt;"", MONTH($O38) &lt;= 12, MONTH($P38) &gt;= 12), IF($T38 &lt;&gt; "", $H38/$T38, ""), ""), "")</f>
        <v/>
      </c>
      <c r="AT38" s="16">
        <f t="shared" ca="1" si="1"/>
        <v>0</v>
      </c>
    </row>
    <row r="39" spans="1:46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6">
        <f>IF(Overall!T41&lt;&gt;"",VALUE(Overall!T41),"")</f>
        <v>0</v>
      </c>
      <c r="O39" s="7">
        <f>IF(Overall!L41&lt;&gt;"", DATEVALUE(Overall!L41), "")</f>
        <v>44317</v>
      </c>
      <c r="P39" s="7">
        <f>IF(Overall!M41&lt;&gt;"", DATEVALUE(Overall!M41), "")</f>
        <v>44561</v>
      </c>
      <c r="Q39" s="7" t="str">
        <f>IF(Overall!S41&lt;&gt;"",_xlfn.VALUETOTEXT(Overall!S41),"")</f>
        <v>May-Dec</v>
      </c>
      <c r="R39" s="7">
        <f>IF(Overall!O41&lt;&gt;"", DATEVALUE(Overall!O41), "")</f>
        <v>44308</v>
      </c>
      <c r="S39" s="7">
        <f>IF(Overall!O41&lt;&gt;"", DATEVALUE(Overall!O41), "")</f>
        <v>44308</v>
      </c>
      <c r="T39" s="5">
        <f t="shared" si="0"/>
        <v>8</v>
      </c>
      <c r="U39" s="10" t="str">
        <f>IF(Overall!$A41&lt;&gt;"",IF(AND(MONTH($O39) &lt;= 1, MONTH($P39) &gt;= 1), IF($T39 &lt;&gt; "", $H39/$T39, ""), ""),"")</f>
        <v/>
      </c>
      <c r="V39" s="10" t="str">
        <f>IF(Overall!$A41&lt;&gt;"",IF(AND(MONTH($O39) &lt;= 2, MONTH($P39) &gt;= 2), IF($T39 &lt;&gt; "", $H39/$T39, ""), ""),"")</f>
        <v/>
      </c>
      <c r="W39" s="10" t="str">
        <f>IF(Overall!$A41&lt;&gt;"",IF(AND(MONTH($O39) &lt;= 3, MONTH($P39) &gt;= 3), IF($T39 &lt;&gt; "", $H39/$T39, ""), ""),"")</f>
        <v/>
      </c>
      <c r="X39" s="10" t="str">
        <f>IF(Overall!$A41&lt;&gt;"",IF(AND(MONTH($O39) &lt;= 4, MONTH($P39) &gt;= 4), IF($T39 &lt;&gt; "", $H39/$T39, ""), ""),"")</f>
        <v/>
      </c>
      <c r="Y39" s="10">
        <f>IF(Overall!$A41&lt;&gt;"",IF(AND(MONTH($O39) &lt;= 5, MONTH($P39) &gt;= 5), IF($T39 &lt;&gt; "", $H39/$T39, ""), ""),"")</f>
        <v>100000</v>
      </c>
      <c r="Z39" s="10">
        <f>IF(Overall!$A41&lt;&gt;"",IF(AND(MONTH($O39) &lt;= 6, MONTH($P39) &gt;= 6), IF($T39 &lt;&gt; "", $H39/$T39, ""), ""),"")</f>
        <v>100000</v>
      </c>
      <c r="AA39" s="10">
        <f>IF(Overall!$A41&lt;&gt;"",IF(AND(MONTH($O39) &lt;= 7, MONTH($P39) &gt;= 7 ), IF($T39 &lt;&gt; "", $H39/$T39, ""), ""),"")</f>
        <v>100000</v>
      </c>
      <c r="AB39" s="10">
        <f>IF(Overall!$A41&lt;&gt;"",IF(AND(MONTH($O39) &lt;= 8, MONTH($P39) &gt;= 8), IF($T39 &lt;&gt; "", $H39/$T39, ""), ""),"")</f>
        <v>100000</v>
      </c>
      <c r="AC39" s="10">
        <f>IF(Overall!$A41&lt;&gt;"",IF(AND(MONTH($O39) &lt;= 9, MONTH($P39) &gt;= 9), IF($T39 &lt;&gt; "", $H39/$T39, ""), ""),"")</f>
        <v>100000</v>
      </c>
      <c r="AD39" s="10">
        <f>IF(Overall!$A41&lt;&gt;"",IF(AND(MONTH($O39) &lt;= 10, MONTH($P39) &gt;= 10), IF($T39 &lt;&gt; "", $H39/$T39, ""), ""),"")</f>
        <v>100000</v>
      </c>
      <c r="AE39" s="10">
        <f>IF(Overall!$A41&lt;&gt;"",IF(AND(MONTH($O39) &lt;= 11, MONTH($P39) &gt;= 11), IF($T39 &lt;&gt; "", $H39/$T39, ""), ""),"")</f>
        <v>100000</v>
      </c>
      <c r="AF39" s="10">
        <f>IF(Overall!$A41&lt;&gt;"",IF(AND(MONTH($O39) &lt;= 12, MONTH($P39) &gt;= 12), IF($T39 &lt;&gt; "", $H39/$T39, ""), ""),"")</f>
        <v>100000</v>
      </c>
      <c r="AH39" s="10" t="str">
        <f ca="1">IFERROR(IF(AND(NOW()&lt;= EOMONTH(DATE(YEAR($P39),1, 1), 0), Overall!$A41&lt;&gt;"", MONTH($O39) &lt;= 1, MONTH($P39) &gt;= 1), IF($T39 &lt;&gt; "", $H39/$T39, ""), ""), "")</f>
        <v/>
      </c>
      <c r="AI39" s="10" t="str">
        <f ca="1">IFERROR(IF(AND(NOW()&lt;= EOMONTH(DATE(YEAR($P39),2, 1), 0), Overall!$A41&lt;&gt;"", MONTH($O39) &lt;= 2, MONTH($P39) &gt;= 2), IF($T39 &lt;&gt; "", $H39/$T39, ""), ""), "")</f>
        <v/>
      </c>
      <c r="AJ39" s="10" t="str">
        <f ca="1">IFERROR(IF(AND(NOW()&lt;= EOMONTH(DATE(YEAR($P39),3, 1), 0), Overall!$A41&lt;&gt;"", MONTH($O39) &lt;= 3, MONTH($P39) &gt;= 3), IF($T39 &lt;&gt; "", $H39/$T39, ""), ""), "")</f>
        <v/>
      </c>
      <c r="AK39" s="10" t="str">
        <f ca="1">IFERROR(IF(AND(NOW()&lt;= EOMONTH(DATE(YEAR($P39),4, 1), 0), Overall!$A41&lt;&gt;"", MONTH($O39) &lt;= 4, MONTH($P39) &gt;= 4), IF($T39 &lt;&gt; "", $H39/$T39, ""), ""), "")</f>
        <v/>
      </c>
      <c r="AL39" s="10" t="str">
        <f ca="1">IFERROR(IF(AND(NOW()&lt;= EOMONTH(DATE(YEAR($P39),5, 1), 0), Overall!$A41&lt;&gt;"", MONTH($O39) &lt;= 5, MONTH($P39) &gt;= 5), IF($T39 &lt;&gt; "", $H39/$T39, ""), ""), "")</f>
        <v/>
      </c>
      <c r="AM39" s="10" t="str">
        <f ca="1">IFERROR(IF(AND(NOW()&lt;= EOMONTH(DATE(YEAR($P39),6, 1), 0), Overall!$A41&lt;&gt;"", MONTH($O39) &lt;= 6, MONTH($P39) &gt;= 6), IF($T39 &lt;&gt; "", $H39/$T39, ""), ""), "")</f>
        <v/>
      </c>
      <c r="AN39" s="10" t="str">
        <f ca="1">IFERROR(IF(AND(NOW()&lt;= EOMONTH(DATE(YEAR($P39),7, 1), 0), Overall!$A41&lt;&gt;"", MONTH($O39) &lt;= 7, MONTH($P39) &gt;= 7), IF($T39 &lt;&gt; "", $H39/$T39, ""), ""), "")</f>
        <v/>
      </c>
      <c r="AO39" s="10" t="str">
        <f ca="1">IFERROR(IF(AND(NOW()&lt;= EOMONTH(DATE(YEAR($P39),8, 1), 0), Overall!$A41&lt;&gt;"", MONTH($O39) &lt;= 8, MONTH($P39) &gt;= 8), IF($T39 &lt;&gt; "", $H39/$T39, ""), ""), "")</f>
        <v/>
      </c>
      <c r="AP39" s="10" t="str">
        <f ca="1">IFERROR(IF(AND(NOW()&lt;= EOMONTH(DATE(YEAR($P39),9, 1), 0), Overall!$A41&lt;&gt;"", MONTH($O39) &lt;= 9, MONTH($P39) &gt;= 9), IF($T39 &lt;&gt; "", $H39/$T39, ""), ""), "")</f>
        <v/>
      </c>
      <c r="AQ39" s="10" t="str">
        <f ca="1">IFERROR(IF(AND(NOW()&lt;= EOMONTH(DATE(YEAR($P39),10, 1), 0), Overall!$A41&lt;&gt;"", MONTH($O39) &lt;= 10, MONTH($P39) &gt;= 10), IF($T39 &lt;&gt; "", $H39/$T39, ""), ""), "")</f>
        <v/>
      </c>
      <c r="AR39" s="10" t="str">
        <f ca="1">IFERROR(IF(AND(NOW()&lt;= EOMONTH(DATE(YEAR($P39),11, 1), 0), Overall!$A41&lt;&gt;"", MONTH($O39) &lt;=11, MONTH($P39) &gt;= 11), IF($T39 &lt;&gt; "", $H39/$T39, ""), ""), "")</f>
        <v/>
      </c>
      <c r="AS39" s="10" t="str">
        <f ca="1">IFERROR(IF(AND(NOW()&lt;= EOMONTH(DATE(YEAR($P39),12, 1), 0), Overall!$A41&lt;&gt;"", MONTH($O39) &lt;= 12, MONTH($P39) &gt;= 12), IF($T39 &lt;&gt; "", $H39/$T39, ""), ""), "")</f>
        <v/>
      </c>
      <c r="AT39" s="16">
        <f t="shared" ca="1" si="1"/>
        <v>0</v>
      </c>
    </row>
    <row r="40" spans="1:46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6">
        <f>IF(Overall!T42&lt;&gt;"",VALUE(Overall!T42),"")</f>
        <v>0</v>
      </c>
      <c r="O40" s="7">
        <f>IF(Overall!L42&lt;&gt;"", DATEVALUE(Overall!L42), "")</f>
        <v>44317</v>
      </c>
      <c r="P40" s="7">
        <f>IF(Overall!M42&lt;&gt;"", DATEVALUE(Overall!M42), "")</f>
        <v>44561</v>
      </c>
      <c r="Q40" s="7" t="str">
        <f>IF(Overall!S42&lt;&gt;"",_xlfn.VALUETOTEXT(Overall!S42),"")</f>
        <v>May-Dec</v>
      </c>
      <c r="R40" s="7">
        <f>IF(Overall!O42&lt;&gt;"", DATEVALUE(Overall!O42), "")</f>
        <v>44308</v>
      </c>
      <c r="S40" s="7">
        <f>IF(Overall!O42&lt;&gt;"", DATEVALUE(Overall!O42), "")</f>
        <v>44308</v>
      </c>
      <c r="T40" s="5">
        <f t="shared" si="0"/>
        <v>8</v>
      </c>
      <c r="U40" s="10" t="str">
        <f>IF(Overall!$A42&lt;&gt;"",IF(AND(MONTH($O40) &lt;= 1, MONTH($P40) &gt;= 1), IF($T40 &lt;&gt; "", $H40/$T40, ""), ""),"")</f>
        <v/>
      </c>
      <c r="V40" s="10" t="str">
        <f>IF(Overall!$A42&lt;&gt;"",IF(AND(MONTH($O40) &lt;= 2, MONTH($P40) &gt;= 2), IF($T40 &lt;&gt; "", $H40/$T40, ""), ""),"")</f>
        <v/>
      </c>
      <c r="W40" s="10" t="str">
        <f>IF(Overall!$A42&lt;&gt;"",IF(AND(MONTH($O40) &lt;= 3, MONTH($P40) &gt;= 3), IF($T40 &lt;&gt; "", $H40/$T40, ""), ""),"")</f>
        <v/>
      </c>
      <c r="X40" s="10" t="str">
        <f>IF(Overall!$A42&lt;&gt;"",IF(AND(MONTH($O40) &lt;= 4, MONTH($P40) &gt;= 4), IF($T40 &lt;&gt; "", $H40/$T40, ""), ""),"")</f>
        <v/>
      </c>
      <c r="Y40" s="10">
        <f>IF(Overall!$A42&lt;&gt;"",IF(AND(MONTH($O40) &lt;= 5, MONTH($P40) &gt;= 5), IF($T40 &lt;&gt; "", $H40/$T40, ""), ""),"")</f>
        <v>200000</v>
      </c>
      <c r="Z40" s="10">
        <f>IF(Overall!$A42&lt;&gt;"",IF(AND(MONTH($O40) &lt;= 6, MONTH($P40) &gt;= 6), IF($T40 &lt;&gt; "", $H40/$T40, ""), ""),"")</f>
        <v>200000</v>
      </c>
      <c r="AA40" s="10">
        <f>IF(Overall!$A42&lt;&gt;"",IF(AND(MONTH($O40) &lt;= 7, MONTH($P40) &gt;= 7 ), IF($T40 &lt;&gt; "", $H40/$T40, ""), ""),"")</f>
        <v>200000</v>
      </c>
      <c r="AB40" s="10">
        <f>IF(Overall!$A42&lt;&gt;"",IF(AND(MONTH($O40) &lt;= 8, MONTH($P40) &gt;= 8), IF($T40 &lt;&gt; "", $H40/$T40, ""), ""),"")</f>
        <v>200000</v>
      </c>
      <c r="AC40" s="10">
        <f>IF(Overall!$A42&lt;&gt;"",IF(AND(MONTH($O40) &lt;= 9, MONTH($P40) &gt;= 9), IF($T40 &lt;&gt; "", $H40/$T40, ""), ""),"")</f>
        <v>200000</v>
      </c>
      <c r="AD40" s="10">
        <f>IF(Overall!$A42&lt;&gt;"",IF(AND(MONTH($O40) &lt;= 10, MONTH($P40) &gt;= 10), IF($T40 &lt;&gt; "", $H40/$T40, ""), ""),"")</f>
        <v>200000</v>
      </c>
      <c r="AE40" s="10">
        <f>IF(Overall!$A42&lt;&gt;"",IF(AND(MONTH($O40) &lt;= 11, MONTH($P40) &gt;= 11), IF($T40 &lt;&gt; "", $H40/$T40, ""), ""),"")</f>
        <v>200000</v>
      </c>
      <c r="AF40" s="10">
        <f>IF(Overall!$A42&lt;&gt;"",IF(AND(MONTH($O40) &lt;= 12, MONTH($P40) &gt;= 12), IF($T40 &lt;&gt; "", $H40/$T40, ""), ""),"")</f>
        <v>200000</v>
      </c>
      <c r="AH40" s="10" t="str">
        <f ca="1">IFERROR(IF(AND(NOW()&lt;= EOMONTH(DATE(YEAR($P40),1, 1), 0), Overall!$A42&lt;&gt;"", MONTH($O40) &lt;= 1, MONTH($P40) &gt;= 1), IF($T40 &lt;&gt; "", $H40/$T40, ""), ""), "")</f>
        <v/>
      </c>
      <c r="AI40" s="10" t="str">
        <f ca="1">IFERROR(IF(AND(NOW()&lt;= EOMONTH(DATE(YEAR($P40),2, 1), 0), Overall!$A42&lt;&gt;"", MONTH($O40) &lt;= 2, MONTH($P40) &gt;= 2), IF($T40 &lt;&gt; "", $H40/$T40, ""), ""), "")</f>
        <v/>
      </c>
      <c r="AJ40" s="10" t="str">
        <f ca="1">IFERROR(IF(AND(NOW()&lt;= EOMONTH(DATE(YEAR($P40),3, 1), 0), Overall!$A42&lt;&gt;"", MONTH($O40) &lt;= 3, MONTH($P40) &gt;= 3), IF($T40 &lt;&gt; "", $H40/$T40, ""), ""), "")</f>
        <v/>
      </c>
      <c r="AK40" s="10" t="str">
        <f ca="1">IFERROR(IF(AND(NOW()&lt;= EOMONTH(DATE(YEAR($P40),4, 1), 0), Overall!$A42&lt;&gt;"", MONTH($O40) &lt;= 4, MONTH($P40) &gt;= 4), IF($T40 &lt;&gt; "", $H40/$T40, ""), ""), "")</f>
        <v/>
      </c>
      <c r="AL40" s="10" t="str">
        <f ca="1">IFERROR(IF(AND(NOW()&lt;= EOMONTH(DATE(YEAR($P40),5, 1), 0), Overall!$A42&lt;&gt;"", MONTH($O40) &lt;= 5, MONTH($P40) &gt;= 5), IF($T40 &lt;&gt; "", $H40/$T40, ""), ""), "")</f>
        <v/>
      </c>
      <c r="AM40" s="10" t="str">
        <f ca="1">IFERROR(IF(AND(NOW()&lt;= EOMONTH(DATE(YEAR($P40),6, 1), 0), Overall!$A42&lt;&gt;"", MONTH($O40) &lt;= 6, MONTH($P40) &gt;= 6), IF($T40 &lt;&gt; "", $H40/$T40, ""), ""), "")</f>
        <v/>
      </c>
      <c r="AN40" s="10" t="str">
        <f ca="1">IFERROR(IF(AND(NOW()&lt;= EOMONTH(DATE(YEAR($P40),7, 1), 0), Overall!$A42&lt;&gt;"", MONTH($O40) &lt;= 7, MONTH($P40) &gt;= 7), IF($T40 &lt;&gt; "", $H40/$T40, ""), ""), "")</f>
        <v/>
      </c>
      <c r="AO40" s="10" t="str">
        <f ca="1">IFERROR(IF(AND(NOW()&lt;= EOMONTH(DATE(YEAR($P40),8, 1), 0), Overall!$A42&lt;&gt;"", MONTH($O40) &lt;= 8, MONTH($P40) &gt;= 8), IF($T40 &lt;&gt; "", $H40/$T40, ""), ""), "")</f>
        <v/>
      </c>
      <c r="AP40" s="10" t="str">
        <f ca="1">IFERROR(IF(AND(NOW()&lt;= EOMONTH(DATE(YEAR($P40),9, 1), 0), Overall!$A42&lt;&gt;"", MONTH($O40) &lt;= 9, MONTH($P40) &gt;= 9), IF($T40 &lt;&gt; "", $H40/$T40, ""), ""), "")</f>
        <v/>
      </c>
      <c r="AQ40" s="10" t="str">
        <f ca="1">IFERROR(IF(AND(NOW()&lt;= EOMONTH(DATE(YEAR($P40),10, 1), 0), Overall!$A42&lt;&gt;"", MONTH($O40) &lt;= 10, MONTH($P40) &gt;= 10), IF($T40 &lt;&gt; "", $H40/$T40, ""), ""), "")</f>
        <v/>
      </c>
      <c r="AR40" s="10" t="str">
        <f ca="1">IFERROR(IF(AND(NOW()&lt;= EOMONTH(DATE(YEAR($P40),11, 1), 0), Overall!$A42&lt;&gt;"", MONTH($O40) &lt;=11, MONTH($P40) &gt;= 11), IF($T40 &lt;&gt; "", $H40/$T40, ""), ""), "")</f>
        <v/>
      </c>
      <c r="AS40" s="10" t="str">
        <f ca="1">IFERROR(IF(AND(NOW()&lt;= EOMONTH(DATE(YEAR($P40),12, 1), 0), Overall!$A42&lt;&gt;"", MONTH($O40) &lt;= 12, MONTH($P40) &gt;= 12), IF($T40 &lt;&gt; "", $H40/$T40, ""), ""), "")</f>
        <v/>
      </c>
      <c r="AT40" s="16">
        <f t="shared" ca="1" si="1"/>
        <v>0</v>
      </c>
    </row>
    <row r="41" spans="1:46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6">
        <f>IF(Overall!T43&lt;&gt;"",VALUE(Overall!T43),"")</f>
        <v>0</v>
      </c>
      <c r="O41" s="7">
        <f>IF(Overall!L43&lt;&gt;"", DATEVALUE(Overall!L43), "")</f>
        <v>44317</v>
      </c>
      <c r="P41" s="7">
        <f>IF(Overall!M43&lt;&gt;"", DATEVALUE(Overall!M43), "")</f>
        <v>44561</v>
      </c>
      <c r="Q41" s="7" t="str">
        <f>IF(Overall!S43&lt;&gt;"",_xlfn.VALUETOTEXT(Overall!S43),"")</f>
        <v>May-Dec</v>
      </c>
      <c r="R41" s="7">
        <f>IF(Overall!O43&lt;&gt;"", DATEVALUE(Overall!O43), "")</f>
        <v>44308</v>
      </c>
      <c r="S41" s="7">
        <f>IF(Overall!O43&lt;&gt;"", DATEVALUE(Overall!O43), "")</f>
        <v>44308</v>
      </c>
      <c r="T41" s="5">
        <f t="shared" si="0"/>
        <v>8</v>
      </c>
      <c r="U41" s="10" t="str">
        <f>IF(Overall!$A43&lt;&gt;"",IF(AND(MONTH($O41) &lt;= 1, MONTH($P41) &gt;= 1), IF($T41 &lt;&gt; "", $H41/$T41, ""), ""),"")</f>
        <v/>
      </c>
      <c r="V41" s="10" t="str">
        <f>IF(Overall!$A43&lt;&gt;"",IF(AND(MONTH($O41) &lt;= 2, MONTH($P41) &gt;= 2), IF($T41 &lt;&gt; "", $H41/$T41, ""), ""),"")</f>
        <v/>
      </c>
      <c r="W41" s="10" t="str">
        <f>IF(Overall!$A43&lt;&gt;"",IF(AND(MONTH($O41) &lt;= 3, MONTH($P41) &gt;= 3), IF($T41 &lt;&gt; "", $H41/$T41, ""), ""),"")</f>
        <v/>
      </c>
      <c r="X41" s="10" t="str">
        <f>IF(Overall!$A43&lt;&gt;"",IF(AND(MONTH($O41) &lt;= 4, MONTH($P41) &gt;= 4), IF($T41 &lt;&gt; "", $H41/$T41, ""), ""),"")</f>
        <v/>
      </c>
      <c r="Y41" s="10">
        <f>IF(Overall!$A43&lt;&gt;"",IF(AND(MONTH($O41) &lt;= 5, MONTH($P41) &gt;= 5), IF($T41 &lt;&gt; "", $H41/$T41, ""), ""),"")</f>
        <v>154000</v>
      </c>
      <c r="Z41" s="10">
        <f>IF(Overall!$A43&lt;&gt;"",IF(AND(MONTH($O41) &lt;= 6, MONTH($P41) &gt;= 6), IF($T41 &lt;&gt; "", $H41/$T41, ""), ""),"")</f>
        <v>154000</v>
      </c>
      <c r="AA41" s="10">
        <f>IF(Overall!$A43&lt;&gt;"",IF(AND(MONTH($O41) &lt;= 7, MONTH($P41) &gt;= 7 ), IF($T41 &lt;&gt; "", $H41/$T41, ""), ""),"")</f>
        <v>154000</v>
      </c>
      <c r="AB41" s="10">
        <f>IF(Overall!$A43&lt;&gt;"",IF(AND(MONTH($O41) &lt;= 8, MONTH($P41) &gt;= 8), IF($T41 &lt;&gt; "", $H41/$T41, ""), ""),"")</f>
        <v>154000</v>
      </c>
      <c r="AC41" s="10">
        <f>IF(Overall!$A43&lt;&gt;"",IF(AND(MONTH($O41) &lt;= 9, MONTH($P41) &gt;= 9), IF($T41 &lt;&gt; "", $H41/$T41, ""), ""),"")</f>
        <v>154000</v>
      </c>
      <c r="AD41" s="10">
        <f>IF(Overall!$A43&lt;&gt;"",IF(AND(MONTH($O41) &lt;= 10, MONTH($P41) &gt;= 10), IF($T41 &lt;&gt; "", $H41/$T41, ""), ""),"")</f>
        <v>154000</v>
      </c>
      <c r="AE41" s="10">
        <f>IF(Overall!$A43&lt;&gt;"",IF(AND(MONTH($O41) &lt;= 11, MONTH($P41) &gt;= 11), IF($T41 &lt;&gt; "", $H41/$T41, ""), ""),"")</f>
        <v>154000</v>
      </c>
      <c r="AF41" s="10">
        <f>IF(Overall!$A43&lt;&gt;"",IF(AND(MONTH($O41) &lt;= 12, MONTH($P41) &gt;= 12), IF($T41 &lt;&gt; "", $H41/$T41, ""), ""),"")</f>
        <v>154000</v>
      </c>
      <c r="AH41" s="10" t="str">
        <f ca="1">IFERROR(IF(AND(NOW()&lt;= EOMONTH(DATE(YEAR($P41),1, 1), 0), Overall!$A43&lt;&gt;"", MONTH($O41) &lt;= 1, MONTH($P41) &gt;= 1), IF($T41 &lt;&gt; "", $H41/$T41, ""), ""), "")</f>
        <v/>
      </c>
      <c r="AI41" s="10" t="str">
        <f ca="1">IFERROR(IF(AND(NOW()&lt;= EOMONTH(DATE(YEAR($P41),2, 1), 0), Overall!$A43&lt;&gt;"", MONTH($O41) &lt;= 2, MONTH($P41) &gt;= 2), IF($T41 &lt;&gt; "", $H41/$T41, ""), ""), "")</f>
        <v/>
      </c>
      <c r="AJ41" s="10" t="str">
        <f ca="1">IFERROR(IF(AND(NOW()&lt;= EOMONTH(DATE(YEAR($P41),3, 1), 0), Overall!$A43&lt;&gt;"", MONTH($O41) &lt;= 3, MONTH($P41) &gt;= 3), IF($T41 &lt;&gt; "", $H41/$T41, ""), ""), "")</f>
        <v/>
      </c>
      <c r="AK41" s="10" t="str">
        <f ca="1">IFERROR(IF(AND(NOW()&lt;= EOMONTH(DATE(YEAR($P41),4, 1), 0), Overall!$A43&lt;&gt;"", MONTH($O41) &lt;= 4, MONTH($P41) &gt;= 4), IF($T41 &lt;&gt; "", $H41/$T41, ""), ""), "")</f>
        <v/>
      </c>
      <c r="AL41" s="10" t="str">
        <f ca="1">IFERROR(IF(AND(NOW()&lt;= EOMONTH(DATE(YEAR($P41),5, 1), 0), Overall!$A43&lt;&gt;"", MONTH($O41) &lt;= 5, MONTH($P41) &gt;= 5), IF($T41 &lt;&gt; "", $H41/$T41, ""), ""), "")</f>
        <v/>
      </c>
      <c r="AM41" s="10" t="str">
        <f ca="1">IFERROR(IF(AND(NOW()&lt;= EOMONTH(DATE(YEAR($P41),6, 1), 0), Overall!$A43&lt;&gt;"", MONTH($O41) &lt;= 6, MONTH($P41) &gt;= 6), IF($T41 &lt;&gt; "", $H41/$T41, ""), ""), "")</f>
        <v/>
      </c>
      <c r="AN41" s="10" t="str">
        <f ca="1">IFERROR(IF(AND(NOW()&lt;= EOMONTH(DATE(YEAR($P41),7, 1), 0), Overall!$A43&lt;&gt;"", MONTH($O41) &lt;= 7, MONTH($P41) &gt;= 7), IF($T41 &lt;&gt; "", $H41/$T41, ""), ""), "")</f>
        <v/>
      </c>
      <c r="AO41" s="10" t="str">
        <f ca="1">IFERROR(IF(AND(NOW()&lt;= EOMONTH(DATE(YEAR($P41),8, 1), 0), Overall!$A43&lt;&gt;"", MONTH($O41) &lt;= 8, MONTH($P41) &gt;= 8), IF($T41 &lt;&gt; "", $H41/$T41, ""), ""), "")</f>
        <v/>
      </c>
      <c r="AP41" s="10" t="str">
        <f ca="1">IFERROR(IF(AND(NOW()&lt;= EOMONTH(DATE(YEAR($P41),9, 1), 0), Overall!$A43&lt;&gt;"", MONTH($O41) &lt;= 9, MONTH($P41) &gt;= 9), IF($T41 &lt;&gt; "", $H41/$T41, ""), ""), "")</f>
        <v/>
      </c>
      <c r="AQ41" s="10" t="str">
        <f ca="1">IFERROR(IF(AND(NOW()&lt;= EOMONTH(DATE(YEAR($P41),10, 1), 0), Overall!$A43&lt;&gt;"", MONTH($O41) &lt;= 10, MONTH($P41) &gt;= 10), IF($T41 &lt;&gt; "", $H41/$T41, ""), ""), "")</f>
        <v/>
      </c>
      <c r="AR41" s="10" t="str">
        <f ca="1">IFERROR(IF(AND(NOW()&lt;= EOMONTH(DATE(YEAR($P41),11, 1), 0), Overall!$A43&lt;&gt;"", MONTH($O41) &lt;=11, MONTH($P41) &gt;= 11), IF($T41 &lt;&gt; "", $H41/$T41, ""), ""), "")</f>
        <v/>
      </c>
      <c r="AS41" s="10" t="str">
        <f ca="1">IFERROR(IF(AND(NOW()&lt;= EOMONTH(DATE(YEAR($P41),12, 1), 0), Overall!$A43&lt;&gt;"", MONTH($O41) &lt;= 12, MONTH($P41) &gt;= 12), IF($T41 &lt;&gt; "", $H41/$T41, ""), ""), "")</f>
        <v/>
      </c>
      <c r="AT41" s="16">
        <f t="shared" ca="1" si="1"/>
        <v>0</v>
      </c>
    </row>
    <row r="42" spans="1:46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6">
        <f>IF(Overall!T44&lt;&gt;"",VALUE(Overall!T44),"")</f>
        <v>0</v>
      </c>
      <c r="O42" s="7">
        <f>IF(Overall!L44&lt;&gt;"", DATEVALUE(Overall!L44), "")</f>
        <v>44317</v>
      </c>
      <c r="P42" s="7">
        <f>IF(Overall!M44&lt;&gt;"", DATEVALUE(Overall!M44), "")</f>
        <v>44561</v>
      </c>
      <c r="Q42" s="7" t="str">
        <f>IF(Overall!S44&lt;&gt;"",_xlfn.VALUETOTEXT(Overall!S44),"")</f>
        <v>May-Dec</v>
      </c>
      <c r="R42" s="7">
        <f>IF(Overall!O44&lt;&gt;"", DATEVALUE(Overall!O44), "")</f>
        <v>44308</v>
      </c>
      <c r="S42" s="7">
        <f>IF(Overall!O44&lt;&gt;"", DATEVALUE(Overall!O44), "")</f>
        <v>44308</v>
      </c>
      <c r="T42" s="5">
        <f t="shared" si="0"/>
        <v>8</v>
      </c>
      <c r="U42" s="10" t="str">
        <f>IF(Overall!$A44&lt;&gt;"",IF(AND(MONTH($O42) &lt;= 1, MONTH($P42) &gt;= 1), IF($T42 &lt;&gt; "", $H42/$T42, ""), ""),"")</f>
        <v/>
      </c>
      <c r="V42" s="10" t="str">
        <f>IF(Overall!$A44&lt;&gt;"",IF(AND(MONTH($O42) &lt;= 2, MONTH($P42) &gt;= 2), IF($T42 &lt;&gt; "", $H42/$T42, ""), ""),"")</f>
        <v/>
      </c>
      <c r="W42" s="10" t="str">
        <f>IF(Overall!$A44&lt;&gt;"",IF(AND(MONTH($O42) &lt;= 3, MONTH($P42) &gt;= 3), IF($T42 &lt;&gt; "", $H42/$T42, ""), ""),"")</f>
        <v/>
      </c>
      <c r="X42" s="10" t="str">
        <f>IF(Overall!$A44&lt;&gt;"",IF(AND(MONTH($O42) &lt;= 4, MONTH($P42) &gt;= 4), IF($T42 &lt;&gt; "", $H42/$T42, ""), ""),"")</f>
        <v/>
      </c>
      <c r="Y42" s="10">
        <f>IF(Overall!$A44&lt;&gt;"",IF(AND(MONTH($O42) &lt;= 5, MONTH($P42) &gt;= 5), IF($T42 &lt;&gt; "", $H42/$T42, ""), ""),"")</f>
        <v>100000</v>
      </c>
      <c r="Z42" s="10">
        <f>IF(Overall!$A44&lt;&gt;"",IF(AND(MONTH($O42) &lt;= 6, MONTH($P42) &gt;= 6), IF($T42 &lt;&gt; "", $H42/$T42, ""), ""),"")</f>
        <v>100000</v>
      </c>
      <c r="AA42" s="10">
        <f>IF(Overall!$A44&lt;&gt;"",IF(AND(MONTH($O42) &lt;= 7, MONTH($P42) &gt;= 7 ), IF($T42 &lt;&gt; "", $H42/$T42, ""), ""),"")</f>
        <v>100000</v>
      </c>
      <c r="AB42" s="10">
        <f>IF(Overall!$A44&lt;&gt;"",IF(AND(MONTH($O42) &lt;= 8, MONTH($P42) &gt;= 8), IF($T42 &lt;&gt; "", $H42/$T42, ""), ""),"")</f>
        <v>100000</v>
      </c>
      <c r="AC42" s="10">
        <f>IF(Overall!$A44&lt;&gt;"",IF(AND(MONTH($O42) &lt;= 9, MONTH($P42) &gt;= 9), IF($T42 &lt;&gt; "", $H42/$T42, ""), ""),"")</f>
        <v>100000</v>
      </c>
      <c r="AD42" s="10">
        <f>IF(Overall!$A44&lt;&gt;"",IF(AND(MONTH($O42) &lt;= 10, MONTH($P42) &gt;= 10), IF($T42 &lt;&gt; "", $H42/$T42, ""), ""),"")</f>
        <v>100000</v>
      </c>
      <c r="AE42" s="10">
        <f>IF(Overall!$A44&lt;&gt;"",IF(AND(MONTH($O42) &lt;= 11, MONTH($P42) &gt;= 11), IF($T42 &lt;&gt; "", $H42/$T42, ""), ""),"")</f>
        <v>100000</v>
      </c>
      <c r="AF42" s="10">
        <f>IF(Overall!$A44&lt;&gt;"",IF(AND(MONTH($O42) &lt;= 12, MONTH($P42) &gt;= 12), IF($T42 &lt;&gt; "", $H42/$T42, ""), ""),"")</f>
        <v>100000</v>
      </c>
      <c r="AH42" s="10" t="str">
        <f ca="1">IFERROR(IF(AND(NOW()&lt;= EOMONTH(DATE(YEAR($P42),1, 1), 0), Overall!$A44&lt;&gt;"", MONTH($O42) &lt;= 1, MONTH($P42) &gt;= 1), IF($T42 &lt;&gt; "", $H42/$T42, ""), ""), "")</f>
        <v/>
      </c>
      <c r="AI42" s="10" t="str">
        <f ca="1">IFERROR(IF(AND(NOW()&lt;= EOMONTH(DATE(YEAR($P42),2, 1), 0), Overall!$A44&lt;&gt;"", MONTH($O42) &lt;= 2, MONTH($P42) &gt;= 2), IF($T42 &lt;&gt; "", $H42/$T42, ""), ""), "")</f>
        <v/>
      </c>
      <c r="AJ42" s="10" t="str">
        <f ca="1">IFERROR(IF(AND(NOW()&lt;= EOMONTH(DATE(YEAR($P42),3, 1), 0), Overall!$A44&lt;&gt;"", MONTH($O42) &lt;= 3, MONTH($P42) &gt;= 3), IF($T42 &lt;&gt; "", $H42/$T42, ""), ""), "")</f>
        <v/>
      </c>
      <c r="AK42" s="10" t="str">
        <f ca="1">IFERROR(IF(AND(NOW()&lt;= EOMONTH(DATE(YEAR($P42),4, 1), 0), Overall!$A44&lt;&gt;"", MONTH($O42) &lt;= 4, MONTH($P42) &gt;= 4), IF($T42 &lt;&gt; "", $H42/$T42, ""), ""), "")</f>
        <v/>
      </c>
      <c r="AL42" s="10" t="str">
        <f ca="1">IFERROR(IF(AND(NOW()&lt;= EOMONTH(DATE(YEAR($P42),5, 1), 0), Overall!$A44&lt;&gt;"", MONTH($O42) &lt;= 5, MONTH($P42) &gt;= 5), IF($T42 &lt;&gt; "", $H42/$T42, ""), ""), "")</f>
        <v/>
      </c>
      <c r="AM42" s="10" t="str">
        <f ca="1">IFERROR(IF(AND(NOW()&lt;= EOMONTH(DATE(YEAR($P42),6, 1), 0), Overall!$A44&lt;&gt;"", MONTH($O42) &lt;= 6, MONTH($P42) &gt;= 6), IF($T42 &lt;&gt; "", $H42/$T42, ""), ""), "")</f>
        <v/>
      </c>
      <c r="AN42" s="10" t="str">
        <f ca="1">IFERROR(IF(AND(NOW()&lt;= EOMONTH(DATE(YEAR($P42),7, 1), 0), Overall!$A44&lt;&gt;"", MONTH($O42) &lt;= 7, MONTH($P42) &gt;= 7), IF($T42 &lt;&gt; "", $H42/$T42, ""), ""), "")</f>
        <v/>
      </c>
      <c r="AO42" s="10" t="str">
        <f ca="1">IFERROR(IF(AND(NOW()&lt;= EOMONTH(DATE(YEAR($P42),8, 1), 0), Overall!$A44&lt;&gt;"", MONTH($O42) &lt;= 8, MONTH($P42) &gt;= 8), IF($T42 &lt;&gt; "", $H42/$T42, ""), ""), "")</f>
        <v/>
      </c>
      <c r="AP42" s="10" t="str">
        <f ca="1">IFERROR(IF(AND(NOW()&lt;= EOMONTH(DATE(YEAR($P42),9, 1), 0), Overall!$A44&lt;&gt;"", MONTH($O42) &lt;= 9, MONTH($P42) &gt;= 9), IF($T42 &lt;&gt; "", $H42/$T42, ""), ""), "")</f>
        <v/>
      </c>
      <c r="AQ42" s="10" t="str">
        <f ca="1">IFERROR(IF(AND(NOW()&lt;= EOMONTH(DATE(YEAR($P42),10, 1), 0), Overall!$A44&lt;&gt;"", MONTH($O42) &lt;= 10, MONTH($P42) &gt;= 10), IF($T42 &lt;&gt; "", $H42/$T42, ""), ""), "")</f>
        <v/>
      </c>
      <c r="AR42" s="10" t="str">
        <f ca="1">IFERROR(IF(AND(NOW()&lt;= EOMONTH(DATE(YEAR($P42),11, 1), 0), Overall!$A44&lt;&gt;"", MONTH($O42) &lt;=11, MONTH($P42) &gt;= 11), IF($T42 &lt;&gt; "", $H42/$T42, ""), ""), "")</f>
        <v/>
      </c>
      <c r="AS42" s="10" t="str">
        <f ca="1">IFERROR(IF(AND(NOW()&lt;= EOMONTH(DATE(YEAR($P42),12, 1), 0), Overall!$A44&lt;&gt;"", MONTH($O42) &lt;= 12, MONTH($P42) &gt;= 12), IF($T42 &lt;&gt; "", $H42/$T42, ""), ""), "")</f>
        <v/>
      </c>
      <c r="AT42" s="16">
        <f t="shared" ca="1" si="1"/>
        <v>0</v>
      </c>
    </row>
    <row r="43" spans="1:46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6">
        <f>IF(Overall!T45&lt;&gt;"",VALUE(Overall!T45),"")</f>
        <v>0</v>
      </c>
      <c r="O43" s="7">
        <f>IF(Overall!L45&lt;&gt;"", DATEVALUE(Overall!L45), "")</f>
        <v>44317</v>
      </c>
      <c r="P43" s="7">
        <f>IF(Overall!M45&lt;&gt;"", DATEVALUE(Overall!M45), "")</f>
        <v>44561</v>
      </c>
      <c r="Q43" s="7" t="str">
        <f>IF(Overall!S45&lt;&gt;"",_xlfn.VALUETOTEXT(Overall!S45),"")</f>
        <v>May-Dec</v>
      </c>
      <c r="R43" s="7">
        <f>IF(Overall!O45&lt;&gt;"", DATEVALUE(Overall!O45), "")</f>
        <v>44308</v>
      </c>
      <c r="S43" s="7">
        <f>IF(Overall!O45&lt;&gt;"", DATEVALUE(Overall!O45), "")</f>
        <v>44308</v>
      </c>
      <c r="T43" s="5">
        <f t="shared" si="0"/>
        <v>8</v>
      </c>
      <c r="U43" s="10" t="str">
        <f>IF(Overall!$A45&lt;&gt;"",IF(AND(MONTH($O43) &lt;= 1, MONTH($P43) &gt;= 1), IF($T43 &lt;&gt; "", $H43/$T43, ""), ""),"")</f>
        <v/>
      </c>
      <c r="V43" s="10" t="str">
        <f>IF(Overall!$A45&lt;&gt;"",IF(AND(MONTH($O43) &lt;= 2, MONTH($P43) &gt;= 2), IF($T43 &lt;&gt; "", $H43/$T43, ""), ""),"")</f>
        <v/>
      </c>
      <c r="W43" s="10" t="str">
        <f>IF(Overall!$A45&lt;&gt;"",IF(AND(MONTH($O43) &lt;= 3, MONTH($P43) &gt;= 3), IF($T43 &lt;&gt; "", $H43/$T43, ""), ""),"")</f>
        <v/>
      </c>
      <c r="X43" s="10" t="str">
        <f>IF(Overall!$A45&lt;&gt;"",IF(AND(MONTH($O43) &lt;= 4, MONTH($P43) &gt;= 4), IF($T43 &lt;&gt; "", $H43/$T43, ""), ""),"")</f>
        <v/>
      </c>
      <c r="Y43" s="10">
        <f>IF(Overall!$A45&lt;&gt;"",IF(AND(MONTH($O43) &lt;= 5, MONTH($P43) &gt;= 5), IF($T43 &lt;&gt; "", $H43/$T43, ""), ""),"")</f>
        <v>100000</v>
      </c>
      <c r="Z43" s="10">
        <f>IF(Overall!$A45&lt;&gt;"",IF(AND(MONTH($O43) &lt;= 6, MONTH($P43) &gt;= 6), IF($T43 &lt;&gt; "", $H43/$T43, ""), ""),"")</f>
        <v>100000</v>
      </c>
      <c r="AA43" s="10">
        <f>IF(Overall!$A45&lt;&gt;"",IF(AND(MONTH($O43) &lt;= 7, MONTH($P43) &gt;= 7 ), IF($T43 &lt;&gt; "", $H43/$T43, ""), ""),"")</f>
        <v>100000</v>
      </c>
      <c r="AB43" s="10">
        <f>IF(Overall!$A45&lt;&gt;"",IF(AND(MONTH($O43) &lt;= 8, MONTH($P43) &gt;= 8), IF($T43 &lt;&gt; "", $H43/$T43, ""), ""),"")</f>
        <v>100000</v>
      </c>
      <c r="AC43" s="10">
        <f>IF(Overall!$A45&lt;&gt;"",IF(AND(MONTH($O43) &lt;= 9, MONTH($P43) &gt;= 9), IF($T43 &lt;&gt; "", $H43/$T43, ""), ""),"")</f>
        <v>100000</v>
      </c>
      <c r="AD43" s="10">
        <f>IF(Overall!$A45&lt;&gt;"",IF(AND(MONTH($O43) &lt;= 10, MONTH($P43) &gt;= 10), IF($T43 &lt;&gt; "", $H43/$T43, ""), ""),"")</f>
        <v>100000</v>
      </c>
      <c r="AE43" s="10">
        <f>IF(Overall!$A45&lt;&gt;"",IF(AND(MONTH($O43) &lt;= 11, MONTH($P43) &gt;= 11), IF($T43 &lt;&gt; "", $H43/$T43, ""), ""),"")</f>
        <v>100000</v>
      </c>
      <c r="AF43" s="10">
        <f>IF(Overall!$A45&lt;&gt;"",IF(AND(MONTH($O43) &lt;= 12, MONTH($P43) &gt;= 12), IF($T43 &lt;&gt; "", $H43/$T43, ""), ""),"")</f>
        <v>100000</v>
      </c>
      <c r="AH43" s="10" t="str">
        <f ca="1">IFERROR(IF(AND(NOW()&lt;= EOMONTH(DATE(YEAR($P43),1, 1), 0), Overall!$A45&lt;&gt;"", MONTH($O43) &lt;= 1, MONTH($P43) &gt;= 1), IF($T43 &lt;&gt; "", $H43/$T43, ""), ""), "")</f>
        <v/>
      </c>
      <c r="AI43" s="10" t="str">
        <f ca="1">IFERROR(IF(AND(NOW()&lt;= EOMONTH(DATE(YEAR($P43),2, 1), 0), Overall!$A45&lt;&gt;"", MONTH($O43) &lt;= 2, MONTH($P43) &gt;= 2), IF($T43 &lt;&gt; "", $H43/$T43, ""), ""), "")</f>
        <v/>
      </c>
      <c r="AJ43" s="10" t="str">
        <f ca="1">IFERROR(IF(AND(NOW()&lt;= EOMONTH(DATE(YEAR($P43),3, 1), 0), Overall!$A45&lt;&gt;"", MONTH($O43) &lt;= 3, MONTH($P43) &gt;= 3), IF($T43 &lt;&gt; "", $H43/$T43, ""), ""), "")</f>
        <v/>
      </c>
      <c r="AK43" s="10" t="str">
        <f ca="1">IFERROR(IF(AND(NOW()&lt;= EOMONTH(DATE(YEAR($P43),4, 1), 0), Overall!$A45&lt;&gt;"", MONTH($O43) &lt;= 4, MONTH($P43) &gt;= 4), IF($T43 &lt;&gt; "", $H43/$T43, ""), ""), "")</f>
        <v/>
      </c>
      <c r="AL43" s="10" t="str">
        <f ca="1">IFERROR(IF(AND(NOW()&lt;= EOMONTH(DATE(YEAR($P43),5, 1), 0), Overall!$A45&lt;&gt;"", MONTH($O43) &lt;= 5, MONTH($P43) &gt;= 5), IF($T43 &lt;&gt; "", $H43/$T43, ""), ""), "")</f>
        <v/>
      </c>
      <c r="AM43" s="10" t="str">
        <f ca="1">IFERROR(IF(AND(NOW()&lt;= EOMONTH(DATE(YEAR($P43),6, 1), 0), Overall!$A45&lt;&gt;"", MONTH($O43) &lt;= 6, MONTH($P43) &gt;= 6), IF($T43 &lt;&gt; "", $H43/$T43, ""), ""), "")</f>
        <v/>
      </c>
      <c r="AN43" s="10" t="str">
        <f ca="1">IFERROR(IF(AND(NOW()&lt;= EOMONTH(DATE(YEAR($P43),7, 1), 0), Overall!$A45&lt;&gt;"", MONTH($O43) &lt;= 7, MONTH($P43) &gt;= 7), IF($T43 &lt;&gt; "", $H43/$T43, ""), ""), "")</f>
        <v/>
      </c>
      <c r="AO43" s="10" t="str">
        <f ca="1">IFERROR(IF(AND(NOW()&lt;= EOMONTH(DATE(YEAR($P43),8, 1), 0), Overall!$A45&lt;&gt;"", MONTH($O43) &lt;= 8, MONTH($P43) &gt;= 8), IF($T43 &lt;&gt; "", $H43/$T43, ""), ""), "")</f>
        <v/>
      </c>
      <c r="AP43" s="10" t="str">
        <f ca="1">IFERROR(IF(AND(NOW()&lt;= EOMONTH(DATE(YEAR($P43),9, 1), 0), Overall!$A45&lt;&gt;"", MONTH($O43) &lt;= 9, MONTH($P43) &gt;= 9), IF($T43 &lt;&gt; "", $H43/$T43, ""), ""), "")</f>
        <v/>
      </c>
      <c r="AQ43" s="10" t="str">
        <f ca="1">IFERROR(IF(AND(NOW()&lt;= EOMONTH(DATE(YEAR($P43),10, 1), 0), Overall!$A45&lt;&gt;"", MONTH($O43) &lt;= 10, MONTH($P43) &gt;= 10), IF($T43 &lt;&gt; "", $H43/$T43, ""), ""), "")</f>
        <v/>
      </c>
      <c r="AR43" s="10" t="str">
        <f ca="1">IFERROR(IF(AND(NOW()&lt;= EOMONTH(DATE(YEAR($P43),11, 1), 0), Overall!$A45&lt;&gt;"", MONTH($O43) &lt;=11, MONTH($P43) &gt;= 11), IF($T43 &lt;&gt; "", $H43/$T43, ""), ""), "")</f>
        <v/>
      </c>
      <c r="AS43" s="10" t="str">
        <f ca="1">IFERROR(IF(AND(NOW()&lt;= EOMONTH(DATE(YEAR($P43),12, 1), 0), Overall!$A45&lt;&gt;"", MONTH($O43) &lt;= 12, MONTH($P43) &gt;= 12), IF($T43 &lt;&gt; "", $H43/$T43, ""), ""), "")</f>
        <v/>
      </c>
      <c r="AT43" s="16">
        <f t="shared" ca="1" si="1"/>
        <v>0</v>
      </c>
    </row>
    <row r="44" spans="1:46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6">
        <f>IF(Overall!T46&lt;&gt;"",VALUE(Overall!T46),"")</f>
        <v>0</v>
      </c>
      <c r="O44" s="7">
        <f>IF(Overall!L46&lt;&gt;"", DATEVALUE(Overall!L46), "")</f>
        <v>44317</v>
      </c>
      <c r="P44" s="7">
        <f>IF(Overall!M46&lt;&gt;"", DATEVALUE(Overall!M46), "")</f>
        <v>44561</v>
      </c>
      <c r="Q44" s="7" t="str">
        <f>IF(Overall!S46&lt;&gt;"",_xlfn.VALUETOTEXT(Overall!S46),"")</f>
        <v>May-Dec</v>
      </c>
      <c r="R44" s="7">
        <f>IF(Overall!O46&lt;&gt;"", DATEVALUE(Overall!O46), "")</f>
        <v>44308</v>
      </c>
      <c r="S44" s="7">
        <f>IF(Overall!O46&lt;&gt;"", DATEVALUE(Overall!O46), "")</f>
        <v>44308</v>
      </c>
      <c r="T44" s="5">
        <f t="shared" si="0"/>
        <v>8</v>
      </c>
      <c r="U44" s="10" t="str">
        <f>IF(Overall!$A46&lt;&gt;"",IF(AND(MONTH($O44) &lt;= 1, MONTH($P44) &gt;= 1), IF($T44 &lt;&gt; "", $H44/$T44, ""), ""),"")</f>
        <v/>
      </c>
      <c r="V44" s="10" t="str">
        <f>IF(Overall!$A46&lt;&gt;"",IF(AND(MONTH($O44) &lt;= 2, MONTH($P44) &gt;= 2), IF($T44 &lt;&gt; "", $H44/$T44, ""), ""),"")</f>
        <v/>
      </c>
      <c r="W44" s="10" t="str">
        <f>IF(Overall!$A46&lt;&gt;"",IF(AND(MONTH($O44) &lt;= 3, MONTH($P44) &gt;= 3), IF($T44 &lt;&gt; "", $H44/$T44, ""), ""),"")</f>
        <v/>
      </c>
      <c r="X44" s="10" t="str">
        <f>IF(Overall!$A46&lt;&gt;"",IF(AND(MONTH($O44) &lt;= 4, MONTH($P44) &gt;= 4), IF($T44 &lt;&gt; "", $H44/$T44, ""), ""),"")</f>
        <v/>
      </c>
      <c r="Y44" s="10">
        <f>IF(Overall!$A46&lt;&gt;"",IF(AND(MONTH($O44) &lt;= 5, MONTH($P44) &gt;= 5), IF($T44 &lt;&gt; "", $H44/$T44, ""), ""),"")</f>
        <v>100000</v>
      </c>
      <c r="Z44" s="10">
        <f>IF(Overall!$A46&lt;&gt;"",IF(AND(MONTH($O44) &lt;= 6, MONTH($P44) &gt;= 6), IF($T44 &lt;&gt; "", $H44/$T44, ""), ""),"")</f>
        <v>100000</v>
      </c>
      <c r="AA44" s="10">
        <f>IF(Overall!$A46&lt;&gt;"",IF(AND(MONTH($O44) &lt;= 7, MONTH($P44) &gt;= 7 ), IF($T44 &lt;&gt; "", $H44/$T44, ""), ""),"")</f>
        <v>100000</v>
      </c>
      <c r="AB44" s="10">
        <f>IF(Overall!$A46&lt;&gt;"",IF(AND(MONTH($O44) &lt;= 8, MONTH($P44) &gt;= 8), IF($T44 &lt;&gt; "", $H44/$T44, ""), ""),"")</f>
        <v>100000</v>
      </c>
      <c r="AC44" s="10">
        <f>IF(Overall!$A46&lt;&gt;"",IF(AND(MONTH($O44) &lt;= 9, MONTH($P44) &gt;= 9), IF($T44 &lt;&gt; "", $H44/$T44, ""), ""),"")</f>
        <v>100000</v>
      </c>
      <c r="AD44" s="10">
        <f>IF(Overall!$A46&lt;&gt;"",IF(AND(MONTH($O44) &lt;= 10, MONTH($P44) &gt;= 10), IF($T44 &lt;&gt; "", $H44/$T44, ""), ""),"")</f>
        <v>100000</v>
      </c>
      <c r="AE44" s="10">
        <f>IF(Overall!$A46&lt;&gt;"",IF(AND(MONTH($O44) &lt;= 11, MONTH($P44) &gt;= 11), IF($T44 &lt;&gt; "", $H44/$T44, ""), ""),"")</f>
        <v>100000</v>
      </c>
      <c r="AF44" s="10">
        <f>IF(Overall!$A46&lt;&gt;"",IF(AND(MONTH($O44) &lt;= 12, MONTH($P44) &gt;= 12), IF($T44 &lt;&gt; "", $H44/$T44, ""), ""),"")</f>
        <v>100000</v>
      </c>
      <c r="AH44" s="10" t="str">
        <f ca="1">IFERROR(IF(AND(NOW()&lt;= EOMONTH(DATE(YEAR($P44),1, 1), 0), Overall!$A46&lt;&gt;"", MONTH($O44) &lt;= 1, MONTH($P44) &gt;= 1), IF($T44 &lt;&gt; "", $H44/$T44, ""), ""), "")</f>
        <v/>
      </c>
      <c r="AI44" s="10" t="str">
        <f ca="1">IFERROR(IF(AND(NOW()&lt;= EOMONTH(DATE(YEAR($P44),2, 1), 0), Overall!$A46&lt;&gt;"", MONTH($O44) &lt;= 2, MONTH($P44) &gt;= 2), IF($T44 &lt;&gt; "", $H44/$T44, ""), ""), "")</f>
        <v/>
      </c>
      <c r="AJ44" s="10" t="str">
        <f ca="1">IFERROR(IF(AND(NOW()&lt;= EOMONTH(DATE(YEAR($P44),3, 1), 0), Overall!$A46&lt;&gt;"", MONTH($O44) &lt;= 3, MONTH($P44) &gt;= 3), IF($T44 &lt;&gt; "", $H44/$T44, ""), ""), "")</f>
        <v/>
      </c>
      <c r="AK44" s="10" t="str">
        <f ca="1">IFERROR(IF(AND(NOW()&lt;= EOMONTH(DATE(YEAR($P44),4, 1), 0), Overall!$A46&lt;&gt;"", MONTH($O44) &lt;= 4, MONTH($P44) &gt;= 4), IF($T44 &lt;&gt; "", $H44/$T44, ""), ""), "")</f>
        <v/>
      </c>
      <c r="AL44" s="10" t="str">
        <f ca="1">IFERROR(IF(AND(NOW()&lt;= EOMONTH(DATE(YEAR($P44),5, 1), 0), Overall!$A46&lt;&gt;"", MONTH($O44) &lt;= 5, MONTH($P44) &gt;= 5), IF($T44 &lt;&gt; "", $H44/$T44, ""), ""), "")</f>
        <v/>
      </c>
      <c r="AM44" s="10" t="str">
        <f ca="1">IFERROR(IF(AND(NOW()&lt;= EOMONTH(DATE(YEAR($P44),6, 1), 0), Overall!$A46&lt;&gt;"", MONTH($O44) &lt;= 6, MONTH($P44) &gt;= 6), IF($T44 &lt;&gt; "", $H44/$T44, ""), ""), "")</f>
        <v/>
      </c>
      <c r="AN44" s="10" t="str">
        <f ca="1">IFERROR(IF(AND(NOW()&lt;= EOMONTH(DATE(YEAR($P44),7, 1), 0), Overall!$A46&lt;&gt;"", MONTH($O44) &lt;= 7, MONTH($P44) &gt;= 7), IF($T44 &lt;&gt; "", $H44/$T44, ""), ""), "")</f>
        <v/>
      </c>
      <c r="AO44" s="10" t="str">
        <f ca="1">IFERROR(IF(AND(NOW()&lt;= EOMONTH(DATE(YEAR($P44),8, 1), 0), Overall!$A46&lt;&gt;"", MONTH($O44) &lt;= 8, MONTH($P44) &gt;= 8), IF($T44 &lt;&gt; "", $H44/$T44, ""), ""), "")</f>
        <v/>
      </c>
      <c r="AP44" s="10" t="str">
        <f ca="1">IFERROR(IF(AND(NOW()&lt;= EOMONTH(DATE(YEAR($P44),9, 1), 0), Overall!$A46&lt;&gt;"", MONTH($O44) &lt;= 9, MONTH($P44) &gt;= 9), IF($T44 &lt;&gt; "", $H44/$T44, ""), ""), "")</f>
        <v/>
      </c>
      <c r="AQ44" s="10" t="str">
        <f ca="1">IFERROR(IF(AND(NOW()&lt;= EOMONTH(DATE(YEAR($P44),10, 1), 0), Overall!$A46&lt;&gt;"", MONTH($O44) &lt;= 10, MONTH($P44) &gt;= 10), IF($T44 &lt;&gt; "", $H44/$T44, ""), ""), "")</f>
        <v/>
      </c>
      <c r="AR44" s="10" t="str">
        <f ca="1">IFERROR(IF(AND(NOW()&lt;= EOMONTH(DATE(YEAR($P44),11, 1), 0), Overall!$A46&lt;&gt;"", MONTH($O44) &lt;=11, MONTH($P44) &gt;= 11), IF($T44 &lt;&gt; "", $H44/$T44, ""), ""), "")</f>
        <v/>
      </c>
      <c r="AS44" s="10" t="str">
        <f ca="1">IFERROR(IF(AND(NOW()&lt;= EOMONTH(DATE(YEAR($P44),12, 1), 0), Overall!$A46&lt;&gt;"", MONTH($O44) &lt;= 12, MONTH($P44) &gt;= 12), IF($T44 &lt;&gt; "", $H44/$T44, ""), ""), "")</f>
        <v/>
      </c>
      <c r="AT44" s="16">
        <f t="shared" ca="1" si="1"/>
        <v>0</v>
      </c>
    </row>
    <row r="45" spans="1:46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6">
        <f>IF(Overall!T47&lt;&gt;"",VALUE(Overall!T47),"")</f>
        <v>0</v>
      </c>
      <c r="O45" s="7">
        <f>IF(Overall!L47&lt;&gt;"", DATEVALUE(Overall!L47), "")</f>
        <v>44317</v>
      </c>
      <c r="P45" s="7">
        <f>IF(Overall!M47&lt;&gt;"", DATEVALUE(Overall!M47), "")</f>
        <v>44561</v>
      </c>
      <c r="Q45" s="7" t="str">
        <f>IF(Overall!S47&lt;&gt;"",_xlfn.VALUETOTEXT(Overall!S47),"")</f>
        <v>May-Dec</v>
      </c>
      <c r="R45" s="7">
        <f>IF(Overall!O47&lt;&gt;"", DATEVALUE(Overall!O47), "")</f>
        <v>44308</v>
      </c>
      <c r="S45" s="7">
        <f>IF(Overall!O47&lt;&gt;"", DATEVALUE(Overall!O47), "")</f>
        <v>44308</v>
      </c>
      <c r="T45" s="5">
        <f t="shared" si="0"/>
        <v>8</v>
      </c>
      <c r="U45" s="10" t="str">
        <f>IF(Overall!$A47&lt;&gt;"",IF(AND(MONTH($O45) &lt;= 1, MONTH($P45) &gt;= 1), IF($T45 &lt;&gt; "", $H45/$T45, ""), ""),"")</f>
        <v/>
      </c>
      <c r="V45" s="10" t="str">
        <f>IF(Overall!$A47&lt;&gt;"",IF(AND(MONTH($O45) &lt;= 2, MONTH($P45) &gt;= 2), IF($T45 &lt;&gt; "", $H45/$T45, ""), ""),"")</f>
        <v/>
      </c>
      <c r="W45" s="10" t="str">
        <f>IF(Overall!$A47&lt;&gt;"",IF(AND(MONTH($O45) &lt;= 3, MONTH($P45) &gt;= 3), IF($T45 &lt;&gt; "", $H45/$T45, ""), ""),"")</f>
        <v/>
      </c>
      <c r="X45" s="10" t="str">
        <f>IF(Overall!$A47&lt;&gt;"",IF(AND(MONTH($O45) &lt;= 4, MONTH($P45) &gt;= 4), IF($T45 &lt;&gt; "", $H45/$T45, ""), ""),"")</f>
        <v/>
      </c>
      <c r="Y45" s="10">
        <f>IF(Overall!$A47&lt;&gt;"",IF(AND(MONTH($O45) &lt;= 5, MONTH($P45) &gt;= 5), IF($T45 &lt;&gt; "", $H45/$T45, ""), ""),"")</f>
        <v>100000</v>
      </c>
      <c r="Z45" s="10">
        <f>IF(Overall!$A47&lt;&gt;"",IF(AND(MONTH($O45) &lt;= 6, MONTH($P45) &gt;= 6), IF($T45 &lt;&gt; "", $H45/$T45, ""), ""),"")</f>
        <v>100000</v>
      </c>
      <c r="AA45" s="10">
        <f>IF(Overall!$A47&lt;&gt;"",IF(AND(MONTH($O45) &lt;= 7, MONTH($P45) &gt;= 7 ), IF($T45 &lt;&gt; "", $H45/$T45, ""), ""),"")</f>
        <v>100000</v>
      </c>
      <c r="AB45" s="10">
        <f>IF(Overall!$A47&lt;&gt;"",IF(AND(MONTH($O45) &lt;= 8, MONTH($P45) &gt;= 8), IF($T45 &lt;&gt; "", $H45/$T45, ""), ""),"")</f>
        <v>100000</v>
      </c>
      <c r="AC45" s="10">
        <f>IF(Overall!$A47&lt;&gt;"",IF(AND(MONTH($O45) &lt;= 9, MONTH($P45) &gt;= 9), IF($T45 &lt;&gt; "", $H45/$T45, ""), ""),"")</f>
        <v>100000</v>
      </c>
      <c r="AD45" s="10">
        <f>IF(Overall!$A47&lt;&gt;"",IF(AND(MONTH($O45) &lt;= 10, MONTH($P45) &gt;= 10), IF($T45 &lt;&gt; "", $H45/$T45, ""), ""),"")</f>
        <v>100000</v>
      </c>
      <c r="AE45" s="10">
        <f>IF(Overall!$A47&lt;&gt;"",IF(AND(MONTH($O45) &lt;= 11, MONTH($P45) &gt;= 11), IF($T45 &lt;&gt; "", $H45/$T45, ""), ""),"")</f>
        <v>100000</v>
      </c>
      <c r="AF45" s="10">
        <f>IF(Overall!$A47&lt;&gt;"",IF(AND(MONTH($O45) &lt;= 12, MONTH($P45) &gt;= 12), IF($T45 &lt;&gt; "", $H45/$T45, ""), ""),"")</f>
        <v>100000</v>
      </c>
      <c r="AH45" s="10" t="str">
        <f ca="1">IFERROR(IF(AND(NOW()&lt;= EOMONTH(DATE(YEAR($P45),1, 1), 0), Overall!$A47&lt;&gt;"", MONTH($O45) &lt;= 1, MONTH($P45) &gt;= 1), IF($T45 &lt;&gt; "", $H45/$T45, ""), ""), "")</f>
        <v/>
      </c>
      <c r="AI45" s="10" t="str">
        <f ca="1">IFERROR(IF(AND(NOW()&lt;= EOMONTH(DATE(YEAR($P45),2, 1), 0), Overall!$A47&lt;&gt;"", MONTH($O45) &lt;= 2, MONTH($P45) &gt;= 2), IF($T45 &lt;&gt; "", $H45/$T45, ""), ""), "")</f>
        <v/>
      </c>
      <c r="AJ45" s="10" t="str">
        <f ca="1">IFERROR(IF(AND(NOW()&lt;= EOMONTH(DATE(YEAR($P45),3, 1), 0), Overall!$A47&lt;&gt;"", MONTH($O45) &lt;= 3, MONTH($P45) &gt;= 3), IF($T45 &lt;&gt; "", $H45/$T45, ""), ""), "")</f>
        <v/>
      </c>
      <c r="AK45" s="10" t="str">
        <f ca="1">IFERROR(IF(AND(NOW()&lt;= EOMONTH(DATE(YEAR($P45),4, 1), 0), Overall!$A47&lt;&gt;"", MONTH($O45) &lt;= 4, MONTH($P45) &gt;= 4), IF($T45 &lt;&gt; "", $H45/$T45, ""), ""), "")</f>
        <v/>
      </c>
      <c r="AL45" s="10" t="str">
        <f ca="1">IFERROR(IF(AND(NOW()&lt;= EOMONTH(DATE(YEAR($P45),5, 1), 0), Overall!$A47&lt;&gt;"", MONTH($O45) &lt;= 5, MONTH($P45) &gt;= 5), IF($T45 &lt;&gt; "", $H45/$T45, ""), ""), "")</f>
        <v/>
      </c>
      <c r="AM45" s="10" t="str">
        <f ca="1">IFERROR(IF(AND(NOW()&lt;= EOMONTH(DATE(YEAR($P45),6, 1), 0), Overall!$A47&lt;&gt;"", MONTH($O45) &lt;= 6, MONTH($P45) &gt;= 6), IF($T45 &lt;&gt; "", $H45/$T45, ""), ""), "")</f>
        <v/>
      </c>
      <c r="AN45" s="10" t="str">
        <f ca="1">IFERROR(IF(AND(NOW()&lt;= EOMONTH(DATE(YEAR($P45),7, 1), 0), Overall!$A47&lt;&gt;"", MONTH($O45) &lt;= 7, MONTH($P45) &gt;= 7), IF($T45 &lt;&gt; "", $H45/$T45, ""), ""), "")</f>
        <v/>
      </c>
      <c r="AO45" s="10" t="str">
        <f ca="1">IFERROR(IF(AND(NOW()&lt;= EOMONTH(DATE(YEAR($P45),8, 1), 0), Overall!$A47&lt;&gt;"", MONTH($O45) &lt;= 8, MONTH($P45) &gt;= 8), IF($T45 &lt;&gt; "", $H45/$T45, ""), ""), "")</f>
        <v/>
      </c>
      <c r="AP45" s="10" t="str">
        <f ca="1">IFERROR(IF(AND(NOW()&lt;= EOMONTH(DATE(YEAR($P45),9, 1), 0), Overall!$A47&lt;&gt;"", MONTH($O45) &lt;= 9, MONTH($P45) &gt;= 9), IF($T45 &lt;&gt; "", $H45/$T45, ""), ""), "")</f>
        <v/>
      </c>
      <c r="AQ45" s="10" t="str">
        <f ca="1">IFERROR(IF(AND(NOW()&lt;= EOMONTH(DATE(YEAR($P45),10, 1), 0), Overall!$A47&lt;&gt;"", MONTH($O45) &lt;= 10, MONTH($P45) &gt;= 10), IF($T45 &lt;&gt; "", $H45/$T45, ""), ""), "")</f>
        <v/>
      </c>
      <c r="AR45" s="10" t="str">
        <f ca="1">IFERROR(IF(AND(NOW()&lt;= EOMONTH(DATE(YEAR($P45),11, 1), 0), Overall!$A47&lt;&gt;"", MONTH($O45) &lt;=11, MONTH($P45) &gt;= 11), IF($T45 &lt;&gt; "", $H45/$T45, ""), ""), "")</f>
        <v/>
      </c>
      <c r="AS45" s="10" t="str">
        <f ca="1">IFERROR(IF(AND(NOW()&lt;= EOMONTH(DATE(YEAR($P45),12, 1), 0), Overall!$A47&lt;&gt;"", MONTH($O45) &lt;= 12, MONTH($P45) &gt;= 12), IF($T45 &lt;&gt; "", $H45/$T45, ""), ""), "")</f>
        <v/>
      </c>
      <c r="AT45" s="16">
        <f t="shared" ca="1" si="1"/>
        <v>0</v>
      </c>
    </row>
    <row r="46" spans="1:46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6">
        <f>IF(Overall!T48&lt;&gt;"",VALUE(Overall!T48),"")</f>
        <v>0</v>
      </c>
      <c r="O46" s="7">
        <f>IF(Overall!L48&lt;&gt;"", DATEVALUE(Overall!L48), "")</f>
        <v>44317</v>
      </c>
      <c r="P46" s="7">
        <f>IF(Overall!M48&lt;&gt;"", DATEVALUE(Overall!M48), "")</f>
        <v>44561</v>
      </c>
      <c r="Q46" s="7" t="str">
        <f>IF(Overall!S48&lt;&gt;"",_xlfn.VALUETOTEXT(Overall!S48),"")</f>
        <v>May-Dec</v>
      </c>
      <c r="R46" s="7">
        <f>IF(Overall!O48&lt;&gt;"", DATEVALUE(Overall!O48), "")</f>
        <v>44308</v>
      </c>
      <c r="S46" s="7">
        <f>IF(Overall!O48&lt;&gt;"", DATEVALUE(Overall!O48), "")</f>
        <v>44308</v>
      </c>
      <c r="T46" s="5">
        <f t="shared" si="0"/>
        <v>8</v>
      </c>
      <c r="U46" s="10" t="str">
        <f>IF(Overall!$A48&lt;&gt;"",IF(AND(MONTH($O46) &lt;= 1, MONTH($P46) &gt;= 1), IF($T46 &lt;&gt; "", $H46/$T46, ""), ""),"")</f>
        <v/>
      </c>
      <c r="V46" s="10" t="str">
        <f>IF(Overall!$A48&lt;&gt;"",IF(AND(MONTH($O46) &lt;= 2, MONTH($P46) &gt;= 2), IF($T46 &lt;&gt; "", $H46/$T46, ""), ""),"")</f>
        <v/>
      </c>
      <c r="W46" s="10" t="str">
        <f>IF(Overall!$A48&lt;&gt;"",IF(AND(MONTH($O46) &lt;= 3, MONTH($P46) &gt;= 3), IF($T46 &lt;&gt; "", $H46/$T46, ""), ""),"")</f>
        <v/>
      </c>
      <c r="X46" s="10" t="str">
        <f>IF(Overall!$A48&lt;&gt;"",IF(AND(MONTH($O46) &lt;= 4, MONTH($P46) &gt;= 4), IF($T46 &lt;&gt; "", $H46/$T46, ""), ""),"")</f>
        <v/>
      </c>
      <c r="Y46" s="10">
        <f>IF(Overall!$A48&lt;&gt;"",IF(AND(MONTH($O46) &lt;= 5, MONTH($P46) &gt;= 5), IF($T46 &lt;&gt; "", $H46/$T46, ""), ""),"")</f>
        <v>100000</v>
      </c>
      <c r="Z46" s="10">
        <f>IF(Overall!$A48&lt;&gt;"",IF(AND(MONTH($O46) &lt;= 6, MONTH($P46) &gt;= 6), IF($T46 &lt;&gt; "", $H46/$T46, ""), ""),"")</f>
        <v>100000</v>
      </c>
      <c r="AA46" s="10">
        <f>IF(Overall!$A48&lt;&gt;"",IF(AND(MONTH($O46) &lt;= 7, MONTH($P46) &gt;= 7 ), IF($T46 &lt;&gt; "", $H46/$T46, ""), ""),"")</f>
        <v>100000</v>
      </c>
      <c r="AB46" s="10">
        <f>IF(Overall!$A48&lt;&gt;"",IF(AND(MONTH($O46) &lt;= 8, MONTH($P46) &gt;= 8), IF($T46 &lt;&gt; "", $H46/$T46, ""), ""),"")</f>
        <v>100000</v>
      </c>
      <c r="AC46" s="10">
        <f>IF(Overall!$A48&lt;&gt;"",IF(AND(MONTH($O46) &lt;= 9, MONTH($P46) &gt;= 9), IF($T46 &lt;&gt; "", $H46/$T46, ""), ""),"")</f>
        <v>100000</v>
      </c>
      <c r="AD46" s="10">
        <f>IF(Overall!$A48&lt;&gt;"",IF(AND(MONTH($O46) &lt;= 10, MONTH($P46) &gt;= 10), IF($T46 &lt;&gt; "", $H46/$T46, ""), ""),"")</f>
        <v>100000</v>
      </c>
      <c r="AE46" s="10">
        <f>IF(Overall!$A48&lt;&gt;"",IF(AND(MONTH($O46) &lt;= 11, MONTH($P46) &gt;= 11), IF($T46 &lt;&gt; "", $H46/$T46, ""), ""),"")</f>
        <v>100000</v>
      </c>
      <c r="AF46" s="10">
        <f>IF(Overall!$A48&lt;&gt;"",IF(AND(MONTH($O46) &lt;= 12, MONTH($P46) &gt;= 12), IF($T46 &lt;&gt; "", $H46/$T46, ""), ""),"")</f>
        <v>100000</v>
      </c>
      <c r="AH46" s="10" t="str">
        <f ca="1">IFERROR(IF(AND(NOW()&lt;= EOMONTH(DATE(YEAR($P46),1, 1), 0), Overall!$A48&lt;&gt;"", MONTH($O46) &lt;= 1, MONTH($P46) &gt;= 1), IF($T46 &lt;&gt; "", $H46/$T46, ""), ""), "")</f>
        <v/>
      </c>
      <c r="AI46" s="10" t="str">
        <f ca="1">IFERROR(IF(AND(NOW()&lt;= EOMONTH(DATE(YEAR($P46),2, 1), 0), Overall!$A48&lt;&gt;"", MONTH($O46) &lt;= 2, MONTH($P46) &gt;= 2), IF($T46 &lt;&gt; "", $H46/$T46, ""), ""), "")</f>
        <v/>
      </c>
      <c r="AJ46" s="10" t="str">
        <f ca="1">IFERROR(IF(AND(NOW()&lt;= EOMONTH(DATE(YEAR($P46),3, 1), 0), Overall!$A48&lt;&gt;"", MONTH($O46) &lt;= 3, MONTH($P46) &gt;= 3), IF($T46 &lt;&gt; "", $H46/$T46, ""), ""), "")</f>
        <v/>
      </c>
      <c r="AK46" s="10" t="str">
        <f ca="1">IFERROR(IF(AND(NOW()&lt;= EOMONTH(DATE(YEAR($P46),4, 1), 0), Overall!$A48&lt;&gt;"", MONTH($O46) &lt;= 4, MONTH($P46) &gt;= 4), IF($T46 &lt;&gt; "", $H46/$T46, ""), ""), "")</f>
        <v/>
      </c>
      <c r="AL46" s="10" t="str">
        <f ca="1">IFERROR(IF(AND(NOW()&lt;= EOMONTH(DATE(YEAR($P46),5, 1), 0), Overall!$A48&lt;&gt;"", MONTH($O46) &lt;= 5, MONTH($P46) &gt;= 5), IF($T46 &lt;&gt; "", $H46/$T46, ""), ""), "")</f>
        <v/>
      </c>
      <c r="AM46" s="10" t="str">
        <f ca="1">IFERROR(IF(AND(NOW()&lt;= EOMONTH(DATE(YEAR($P46),6, 1), 0), Overall!$A48&lt;&gt;"", MONTH($O46) &lt;= 6, MONTH($P46) &gt;= 6), IF($T46 &lt;&gt; "", $H46/$T46, ""), ""), "")</f>
        <v/>
      </c>
      <c r="AN46" s="10" t="str">
        <f ca="1">IFERROR(IF(AND(NOW()&lt;= EOMONTH(DATE(YEAR($P46),7, 1), 0), Overall!$A48&lt;&gt;"", MONTH($O46) &lt;= 7, MONTH($P46) &gt;= 7), IF($T46 &lt;&gt; "", $H46/$T46, ""), ""), "")</f>
        <v/>
      </c>
      <c r="AO46" s="10" t="str">
        <f ca="1">IFERROR(IF(AND(NOW()&lt;= EOMONTH(DATE(YEAR($P46),8, 1), 0), Overall!$A48&lt;&gt;"", MONTH($O46) &lt;= 8, MONTH($P46) &gt;= 8), IF($T46 &lt;&gt; "", $H46/$T46, ""), ""), "")</f>
        <v/>
      </c>
      <c r="AP46" s="10" t="str">
        <f ca="1">IFERROR(IF(AND(NOW()&lt;= EOMONTH(DATE(YEAR($P46),9, 1), 0), Overall!$A48&lt;&gt;"", MONTH($O46) &lt;= 9, MONTH($P46) &gt;= 9), IF($T46 &lt;&gt; "", $H46/$T46, ""), ""), "")</f>
        <v/>
      </c>
      <c r="AQ46" s="10" t="str">
        <f ca="1">IFERROR(IF(AND(NOW()&lt;= EOMONTH(DATE(YEAR($P46),10, 1), 0), Overall!$A48&lt;&gt;"", MONTH($O46) &lt;= 10, MONTH($P46) &gt;= 10), IF($T46 &lt;&gt; "", $H46/$T46, ""), ""), "")</f>
        <v/>
      </c>
      <c r="AR46" s="10" t="str">
        <f ca="1">IFERROR(IF(AND(NOW()&lt;= EOMONTH(DATE(YEAR($P46),11, 1), 0), Overall!$A48&lt;&gt;"", MONTH($O46) &lt;=11, MONTH($P46) &gt;= 11), IF($T46 &lt;&gt; "", $H46/$T46, ""), ""), "")</f>
        <v/>
      </c>
      <c r="AS46" s="10" t="str">
        <f ca="1">IFERROR(IF(AND(NOW()&lt;= EOMONTH(DATE(YEAR($P46),12, 1), 0), Overall!$A48&lt;&gt;"", MONTH($O46) &lt;= 12, MONTH($P46) &gt;= 12), IF($T46 &lt;&gt; "", $H46/$T46, ""), ""), "")</f>
        <v/>
      </c>
      <c r="AT46" s="16">
        <f t="shared" ca="1" si="1"/>
        <v>0</v>
      </c>
    </row>
    <row r="47" spans="1:46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6">
        <f>IF(Overall!T49&lt;&gt;"",VALUE(Overall!T49),"")</f>
        <v>0</v>
      </c>
      <c r="O47" s="7">
        <f>IF(Overall!L49&lt;&gt;"", DATEVALUE(Overall!L49), "")</f>
        <v>44317</v>
      </c>
      <c r="P47" s="7">
        <f>IF(Overall!M49&lt;&gt;"", DATEVALUE(Overall!M49), "")</f>
        <v>44561</v>
      </c>
      <c r="Q47" s="7" t="str">
        <f>IF(Overall!S49&lt;&gt;"",_xlfn.VALUETOTEXT(Overall!S49),"")</f>
        <v>May-Dec</v>
      </c>
      <c r="R47" s="7">
        <f>IF(Overall!O49&lt;&gt;"", DATEVALUE(Overall!O49), "")</f>
        <v>44308</v>
      </c>
      <c r="S47" s="7">
        <f>IF(Overall!O49&lt;&gt;"", DATEVALUE(Overall!O49), "")</f>
        <v>44308</v>
      </c>
      <c r="T47" s="5">
        <f t="shared" si="0"/>
        <v>8</v>
      </c>
      <c r="U47" s="10" t="str">
        <f>IF(Overall!$A49&lt;&gt;"",IF(AND(MONTH($O47) &lt;= 1, MONTH($P47) &gt;= 1), IF($T47 &lt;&gt; "", $H47/$T47, ""), ""),"")</f>
        <v/>
      </c>
      <c r="V47" s="10" t="str">
        <f>IF(Overall!$A49&lt;&gt;"",IF(AND(MONTH($O47) &lt;= 2, MONTH($P47) &gt;= 2), IF($T47 &lt;&gt; "", $H47/$T47, ""), ""),"")</f>
        <v/>
      </c>
      <c r="W47" s="10" t="str">
        <f>IF(Overall!$A49&lt;&gt;"",IF(AND(MONTH($O47) &lt;= 3, MONTH($P47) &gt;= 3), IF($T47 &lt;&gt; "", $H47/$T47, ""), ""),"")</f>
        <v/>
      </c>
      <c r="X47" s="10" t="str">
        <f>IF(Overall!$A49&lt;&gt;"",IF(AND(MONTH($O47) &lt;= 4, MONTH($P47) &gt;= 4), IF($T47 &lt;&gt; "", $H47/$T47, ""), ""),"")</f>
        <v/>
      </c>
      <c r="Y47" s="10">
        <f>IF(Overall!$A49&lt;&gt;"",IF(AND(MONTH($O47) &lt;= 5, MONTH($P47) &gt;= 5), IF($T47 &lt;&gt; "", $H47/$T47, ""), ""),"")</f>
        <v>100000</v>
      </c>
      <c r="Z47" s="10">
        <f>IF(Overall!$A49&lt;&gt;"",IF(AND(MONTH($O47) &lt;= 6, MONTH($P47) &gt;= 6), IF($T47 &lt;&gt; "", $H47/$T47, ""), ""),"")</f>
        <v>100000</v>
      </c>
      <c r="AA47" s="10">
        <f>IF(Overall!$A49&lt;&gt;"",IF(AND(MONTH($O47) &lt;= 7, MONTH($P47) &gt;= 7 ), IF($T47 &lt;&gt; "", $H47/$T47, ""), ""),"")</f>
        <v>100000</v>
      </c>
      <c r="AB47" s="10">
        <f>IF(Overall!$A49&lt;&gt;"",IF(AND(MONTH($O47) &lt;= 8, MONTH($P47) &gt;= 8), IF($T47 &lt;&gt; "", $H47/$T47, ""), ""),"")</f>
        <v>100000</v>
      </c>
      <c r="AC47" s="10">
        <f>IF(Overall!$A49&lt;&gt;"",IF(AND(MONTH($O47) &lt;= 9, MONTH($P47) &gt;= 9), IF($T47 &lt;&gt; "", $H47/$T47, ""), ""),"")</f>
        <v>100000</v>
      </c>
      <c r="AD47" s="10">
        <f>IF(Overall!$A49&lt;&gt;"",IF(AND(MONTH($O47) &lt;= 10, MONTH($P47) &gt;= 10), IF($T47 &lt;&gt; "", $H47/$T47, ""), ""),"")</f>
        <v>100000</v>
      </c>
      <c r="AE47" s="10">
        <f>IF(Overall!$A49&lt;&gt;"",IF(AND(MONTH($O47) &lt;= 11, MONTH($P47) &gt;= 11), IF($T47 &lt;&gt; "", $H47/$T47, ""), ""),"")</f>
        <v>100000</v>
      </c>
      <c r="AF47" s="10">
        <f>IF(Overall!$A49&lt;&gt;"",IF(AND(MONTH($O47) &lt;= 12, MONTH($P47) &gt;= 12), IF($T47 &lt;&gt; "", $H47/$T47, ""), ""),"")</f>
        <v>100000</v>
      </c>
      <c r="AH47" s="10" t="str">
        <f ca="1">IFERROR(IF(AND(NOW()&lt;= EOMONTH(DATE(YEAR($P47),1, 1), 0), Overall!$A49&lt;&gt;"", MONTH($O47) &lt;= 1, MONTH($P47) &gt;= 1), IF($T47 &lt;&gt; "", $H47/$T47, ""), ""), "")</f>
        <v/>
      </c>
      <c r="AI47" s="10" t="str">
        <f ca="1">IFERROR(IF(AND(NOW()&lt;= EOMONTH(DATE(YEAR($P47),2, 1), 0), Overall!$A49&lt;&gt;"", MONTH($O47) &lt;= 2, MONTH($P47) &gt;= 2), IF($T47 &lt;&gt; "", $H47/$T47, ""), ""), "")</f>
        <v/>
      </c>
      <c r="AJ47" s="10" t="str">
        <f ca="1">IFERROR(IF(AND(NOW()&lt;= EOMONTH(DATE(YEAR($P47),3, 1), 0), Overall!$A49&lt;&gt;"", MONTH($O47) &lt;= 3, MONTH($P47) &gt;= 3), IF($T47 &lt;&gt; "", $H47/$T47, ""), ""), "")</f>
        <v/>
      </c>
      <c r="AK47" s="10" t="str">
        <f ca="1">IFERROR(IF(AND(NOW()&lt;= EOMONTH(DATE(YEAR($P47),4, 1), 0), Overall!$A49&lt;&gt;"", MONTH($O47) &lt;= 4, MONTH($P47) &gt;= 4), IF($T47 &lt;&gt; "", $H47/$T47, ""), ""), "")</f>
        <v/>
      </c>
      <c r="AL47" s="10" t="str">
        <f ca="1">IFERROR(IF(AND(NOW()&lt;= EOMONTH(DATE(YEAR($P47),5, 1), 0), Overall!$A49&lt;&gt;"", MONTH($O47) &lt;= 5, MONTH($P47) &gt;= 5), IF($T47 &lt;&gt; "", $H47/$T47, ""), ""), "")</f>
        <v/>
      </c>
      <c r="AM47" s="10" t="str">
        <f ca="1">IFERROR(IF(AND(NOW()&lt;= EOMONTH(DATE(YEAR($P47),6, 1), 0), Overall!$A49&lt;&gt;"", MONTH($O47) &lt;= 6, MONTH($P47) &gt;= 6), IF($T47 &lt;&gt; "", $H47/$T47, ""), ""), "")</f>
        <v/>
      </c>
      <c r="AN47" s="10" t="str">
        <f ca="1">IFERROR(IF(AND(NOW()&lt;= EOMONTH(DATE(YEAR($P47),7, 1), 0), Overall!$A49&lt;&gt;"", MONTH($O47) &lt;= 7, MONTH($P47) &gt;= 7), IF($T47 &lt;&gt; "", $H47/$T47, ""), ""), "")</f>
        <v/>
      </c>
      <c r="AO47" s="10" t="str">
        <f ca="1">IFERROR(IF(AND(NOW()&lt;= EOMONTH(DATE(YEAR($P47),8, 1), 0), Overall!$A49&lt;&gt;"", MONTH($O47) &lt;= 8, MONTH($P47) &gt;= 8), IF($T47 &lt;&gt; "", $H47/$T47, ""), ""), "")</f>
        <v/>
      </c>
      <c r="AP47" s="10" t="str">
        <f ca="1">IFERROR(IF(AND(NOW()&lt;= EOMONTH(DATE(YEAR($P47),9, 1), 0), Overall!$A49&lt;&gt;"", MONTH($O47) &lt;= 9, MONTH($P47) &gt;= 9), IF($T47 &lt;&gt; "", $H47/$T47, ""), ""), "")</f>
        <v/>
      </c>
      <c r="AQ47" s="10" t="str">
        <f ca="1">IFERROR(IF(AND(NOW()&lt;= EOMONTH(DATE(YEAR($P47),10, 1), 0), Overall!$A49&lt;&gt;"", MONTH($O47) &lt;= 10, MONTH($P47) &gt;= 10), IF($T47 &lt;&gt; "", $H47/$T47, ""), ""), "")</f>
        <v/>
      </c>
      <c r="AR47" s="10" t="str">
        <f ca="1">IFERROR(IF(AND(NOW()&lt;= EOMONTH(DATE(YEAR($P47),11, 1), 0), Overall!$A49&lt;&gt;"", MONTH($O47) &lt;=11, MONTH($P47) &gt;= 11), IF($T47 &lt;&gt; "", $H47/$T47, ""), ""), "")</f>
        <v/>
      </c>
      <c r="AS47" s="10" t="str">
        <f ca="1">IFERROR(IF(AND(NOW()&lt;= EOMONTH(DATE(YEAR($P47),12, 1), 0), Overall!$A49&lt;&gt;"", MONTH($O47) &lt;= 12, MONTH($P47) &gt;= 12), IF($T47 &lt;&gt; "", $H47/$T47, ""), ""), "")</f>
        <v/>
      </c>
      <c r="AT47" s="16">
        <f t="shared" ca="1" si="1"/>
        <v>0</v>
      </c>
    </row>
    <row r="48" spans="1:46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6">
        <f>IF(Overall!T50&lt;&gt;"",VALUE(Overall!T50),"")</f>
        <v>0</v>
      </c>
      <c r="O48" s="7">
        <f>IF(Overall!L50&lt;&gt;"", DATEVALUE(Overall!L50), "")</f>
        <v>44317</v>
      </c>
      <c r="P48" s="7">
        <f>IF(Overall!M50&lt;&gt;"", DATEVALUE(Overall!M50), "")</f>
        <v>44561</v>
      </c>
      <c r="Q48" s="7" t="str">
        <f>IF(Overall!S50&lt;&gt;"",_xlfn.VALUETOTEXT(Overall!S50),"")</f>
        <v>May-Dec</v>
      </c>
      <c r="R48" s="7">
        <f>IF(Overall!O50&lt;&gt;"", DATEVALUE(Overall!O50), "")</f>
        <v>44308</v>
      </c>
      <c r="S48" s="7">
        <f>IF(Overall!O50&lt;&gt;"", DATEVALUE(Overall!O50), "")</f>
        <v>44308</v>
      </c>
      <c r="T48" s="5">
        <f t="shared" si="0"/>
        <v>8</v>
      </c>
      <c r="U48" s="10" t="str">
        <f>IF(Overall!$A50&lt;&gt;"",IF(AND(MONTH($O48) &lt;= 1, MONTH($P48) &gt;= 1), IF($T48 &lt;&gt; "", $H48/$T48, ""), ""),"")</f>
        <v/>
      </c>
      <c r="V48" s="10" t="str">
        <f>IF(Overall!$A50&lt;&gt;"",IF(AND(MONTH($O48) &lt;= 2, MONTH($P48) &gt;= 2), IF($T48 &lt;&gt; "", $H48/$T48, ""), ""),"")</f>
        <v/>
      </c>
      <c r="W48" s="10" t="str">
        <f>IF(Overall!$A50&lt;&gt;"",IF(AND(MONTH($O48) &lt;= 3, MONTH($P48) &gt;= 3), IF($T48 &lt;&gt; "", $H48/$T48, ""), ""),"")</f>
        <v/>
      </c>
      <c r="X48" s="10" t="str">
        <f>IF(Overall!$A50&lt;&gt;"",IF(AND(MONTH($O48) &lt;= 4, MONTH($P48) &gt;= 4), IF($T48 &lt;&gt; "", $H48/$T48, ""), ""),"")</f>
        <v/>
      </c>
      <c r="Y48" s="10">
        <f>IF(Overall!$A50&lt;&gt;"",IF(AND(MONTH($O48) &lt;= 5, MONTH($P48) &gt;= 5), IF($T48 &lt;&gt; "", $H48/$T48, ""), ""),"")</f>
        <v>100000</v>
      </c>
      <c r="Z48" s="10">
        <f>IF(Overall!$A50&lt;&gt;"",IF(AND(MONTH($O48) &lt;= 6, MONTH($P48) &gt;= 6), IF($T48 &lt;&gt; "", $H48/$T48, ""), ""),"")</f>
        <v>100000</v>
      </c>
      <c r="AA48" s="10">
        <f>IF(Overall!$A50&lt;&gt;"",IF(AND(MONTH($O48) &lt;= 7, MONTH($P48) &gt;= 7 ), IF($T48 &lt;&gt; "", $H48/$T48, ""), ""),"")</f>
        <v>100000</v>
      </c>
      <c r="AB48" s="10">
        <f>IF(Overall!$A50&lt;&gt;"",IF(AND(MONTH($O48) &lt;= 8, MONTH($P48) &gt;= 8), IF($T48 &lt;&gt; "", $H48/$T48, ""), ""),"")</f>
        <v>100000</v>
      </c>
      <c r="AC48" s="10">
        <f>IF(Overall!$A50&lt;&gt;"",IF(AND(MONTH($O48) &lt;= 9, MONTH($P48) &gt;= 9), IF($T48 &lt;&gt; "", $H48/$T48, ""), ""),"")</f>
        <v>100000</v>
      </c>
      <c r="AD48" s="10">
        <f>IF(Overall!$A50&lt;&gt;"",IF(AND(MONTH($O48) &lt;= 10, MONTH($P48) &gt;= 10), IF($T48 &lt;&gt; "", $H48/$T48, ""), ""),"")</f>
        <v>100000</v>
      </c>
      <c r="AE48" s="10">
        <f>IF(Overall!$A50&lt;&gt;"",IF(AND(MONTH($O48) &lt;= 11, MONTH($P48) &gt;= 11), IF($T48 &lt;&gt; "", $H48/$T48, ""), ""),"")</f>
        <v>100000</v>
      </c>
      <c r="AF48" s="10">
        <f>IF(Overall!$A50&lt;&gt;"",IF(AND(MONTH($O48) &lt;= 12, MONTH($P48) &gt;= 12), IF($T48 &lt;&gt; "", $H48/$T48, ""), ""),"")</f>
        <v>100000</v>
      </c>
      <c r="AH48" s="10" t="str">
        <f ca="1">IFERROR(IF(AND(NOW()&lt;= EOMONTH(DATE(YEAR($P48),1, 1), 0), Overall!$A50&lt;&gt;"", MONTH($O48) &lt;= 1, MONTH($P48) &gt;= 1), IF($T48 &lt;&gt; "", $H48/$T48, ""), ""), "")</f>
        <v/>
      </c>
      <c r="AI48" s="10" t="str">
        <f ca="1">IFERROR(IF(AND(NOW()&lt;= EOMONTH(DATE(YEAR($P48),2, 1), 0), Overall!$A50&lt;&gt;"", MONTH($O48) &lt;= 2, MONTH($P48) &gt;= 2), IF($T48 &lt;&gt; "", $H48/$T48, ""), ""), "")</f>
        <v/>
      </c>
      <c r="AJ48" s="10" t="str">
        <f ca="1">IFERROR(IF(AND(NOW()&lt;= EOMONTH(DATE(YEAR($P48),3, 1), 0), Overall!$A50&lt;&gt;"", MONTH($O48) &lt;= 3, MONTH($P48) &gt;= 3), IF($T48 &lt;&gt; "", $H48/$T48, ""), ""), "")</f>
        <v/>
      </c>
      <c r="AK48" s="10" t="str">
        <f ca="1">IFERROR(IF(AND(NOW()&lt;= EOMONTH(DATE(YEAR($P48),4, 1), 0), Overall!$A50&lt;&gt;"", MONTH($O48) &lt;= 4, MONTH($P48) &gt;= 4), IF($T48 &lt;&gt; "", $H48/$T48, ""), ""), "")</f>
        <v/>
      </c>
      <c r="AL48" s="10" t="str">
        <f ca="1">IFERROR(IF(AND(NOW()&lt;= EOMONTH(DATE(YEAR($P48),5, 1), 0), Overall!$A50&lt;&gt;"", MONTH($O48) &lt;= 5, MONTH($P48) &gt;= 5), IF($T48 &lt;&gt; "", $H48/$T48, ""), ""), "")</f>
        <v/>
      </c>
      <c r="AM48" s="10" t="str">
        <f ca="1">IFERROR(IF(AND(NOW()&lt;= EOMONTH(DATE(YEAR($P48),6, 1), 0), Overall!$A50&lt;&gt;"", MONTH($O48) &lt;= 6, MONTH($P48) &gt;= 6), IF($T48 &lt;&gt; "", $H48/$T48, ""), ""), "")</f>
        <v/>
      </c>
      <c r="AN48" s="10" t="str">
        <f ca="1">IFERROR(IF(AND(NOW()&lt;= EOMONTH(DATE(YEAR($P48),7, 1), 0), Overall!$A50&lt;&gt;"", MONTH($O48) &lt;= 7, MONTH($P48) &gt;= 7), IF($T48 &lt;&gt; "", $H48/$T48, ""), ""), "")</f>
        <v/>
      </c>
      <c r="AO48" s="10" t="str">
        <f ca="1">IFERROR(IF(AND(NOW()&lt;= EOMONTH(DATE(YEAR($P48),8, 1), 0), Overall!$A50&lt;&gt;"", MONTH($O48) &lt;= 8, MONTH($P48) &gt;= 8), IF($T48 &lt;&gt; "", $H48/$T48, ""), ""), "")</f>
        <v/>
      </c>
      <c r="AP48" s="10" t="str">
        <f ca="1">IFERROR(IF(AND(NOW()&lt;= EOMONTH(DATE(YEAR($P48),9, 1), 0), Overall!$A50&lt;&gt;"", MONTH($O48) &lt;= 9, MONTH($P48) &gt;= 9), IF($T48 &lt;&gt; "", $H48/$T48, ""), ""), "")</f>
        <v/>
      </c>
      <c r="AQ48" s="10" t="str">
        <f ca="1">IFERROR(IF(AND(NOW()&lt;= EOMONTH(DATE(YEAR($P48),10, 1), 0), Overall!$A50&lt;&gt;"", MONTH($O48) &lt;= 10, MONTH($P48) &gt;= 10), IF($T48 &lt;&gt; "", $H48/$T48, ""), ""), "")</f>
        <v/>
      </c>
      <c r="AR48" s="10" t="str">
        <f ca="1">IFERROR(IF(AND(NOW()&lt;= EOMONTH(DATE(YEAR($P48),11, 1), 0), Overall!$A50&lt;&gt;"", MONTH($O48) &lt;=11, MONTH($P48) &gt;= 11), IF($T48 &lt;&gt; "", $H48/$T48, ""), ""), "")</f>
        <v/>
      </c>
      <c r="AS48" s="10" t="str">
        <f ca="1">IFERROR(IF(AND(NOW()&lt;= EOMONTH(DATE(YEAR($P48),12, 1), 0), Overall!$A50&lt;&gt;"", MONTH($O48) &lt;= 12, MONTH($P48) &gt;= 12), IF($T48 &lt;&gt; "", $H48/$T48, ""), ""), "")</f>
        <v/>
      </c>
      <c r="AT48" s="16">
        <f t="shared" ca="1" si="1"/>
        <v>0</v>
      </c>
    </row>
    <row r="49" spans="1:46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6">
        <f>IF(Overall!T51&lt;&gt;"",VALUE(Overall!T51),"")</f>
        <v>0</v>
      </c>
      <c r="O49" s="7">
        <f>IF(Overall!L51&lt;&gt;"", DATEVALUE(Overall!L51), "")</f>
        <v>44317</v>
      </c>
      <c r="P49" s="7">
        <f>IF(Overall!M51&lt;&gt;"", DATEVALUE(Overall!M51), "")</f>
        <v>44561</v>
      </c>
      <c r="Q49" s="7" t="str">
        <f>IF(Overall!S51&lt;&gt;"",_xlfn.VALUETOTEXT(Overall!S51),"")</f>
        <v>May-Dec</v>
      </c>
      <c r="R49" s="7">
        <f>IF(Overall!O51&lt;&gt;"", DATEVALUE(Overall!O51), "")</f>
        <v>44308</v>
      </c>
      <c r="S49" s="7">
        <f>IF(Overall!O51&lt;&gt;"", DATEVALUE(Overall!O51), "")</f>
        <v>44308</v>
      </c>
      <c r="T49" s="5">
        <f t="shared" si="0"/>
        <v>8</v>
      </c>
      <c r="U49" s="10" t="str">
        <f>IF(Overall!$A51&lt;&gt;"",IF(AND(MONTH($O49) &lt;= 1, MONTH($P49) &gt;= 1), IF($T49 &lt;&gt; "", $H49/$T49, ""), ""),"")</f>
        <v/>
      </c>
      <c r="V49" s="10" t="str">
        <f>IF(Overall!$A51&lt;&gt;"",IF(AND(MONTH($O49) &lt;= 2, MONTH($P49) &gt;= 2), IF($T49 &lt;&gt; "", $H49/$T49, ""), ""),"")</f>
        <v/>
      </c>
      <c r="W49" s="10" t="str">
        <f>IF(Overall!$A51&lt;&gt;"",IF(AND(MONTH($O49) &lt;= 3, MONTH($P49) &gt;= 3), IF($T49 &lt;&gt; "", $H49/$T49, ""), ""),"")</f>
        <v/>
      </c>
      <c r="X49" s="10" t="str">
        <f>IF(Overall!$A51&lt;&gt;"",IF(AND(MONTH($O49) &lt;= 4, MONTH($P49) &gt;= 4), IF($T49 &lt;&gt; "", $H49/$T49, ""), ""),"")</f>
        <v/>
      </c>
      <c r="Y49" s="10">
        <f>IF(Overall!$A51&lt;&gt;"",IF(AND(MONTH($O49) &lt;= 5, MONTH($P49) &gt;= 5), IF($T49 &lt;&gt; "", $H49/$T49, ""), ""),"")</f>
        <v>100000</v>
      </c>
      <c r="Z49" s="10">
        <f>IF(Overall!$A51&lt;&gt;"",IF(AND(MONTH($O49) &lt;= 6, MONTH($P49) &gt;= 6), IF($T49 &lt;&gt; "", $H49/$T49, ""), ""),"")</f>
        <v>100000</v>
      </c>
      <c r="AA49" s="10">
        <f>IF(Overall!$A51&lt;&gt;"",IF(AND(MONTH($O49) &lt;= 7, MONTH($P49) &gt;= 7 ), IF($T49 &lt;&gt; "", $H49/$T49, ""), ""),"")</f>
        <v>100000</v>
      </c>
      <c r="AB49" s="10">
        <f>IF(Overall!$A51&lt;&gt;"",IF(AND(MONTH($O49) &lt;= 8, MONTH($P49) &gt;= 8), IF($T49 &lt;&gt; "", $H49/$T49, ""), ""),"")</f>
        <v>100000</v>
      </c>
      <c r="AC49" s="10">
        <f>IF(Overall!$A51&lt;&gt;"",IF(AND(MONTH($O49) &lt;= 9, MONTH($P49) &gt;= 9), IF($T49 &lt;&gt; "", $H49/$T49, ""), ""),"")</f>
        <v>100000</v>
      </c>
      <c r="AD49" s="10">
        <f>IF(Overall!$A51&lt;&gt;"",IF(AND(MONTH($O49) &lt;= 10, MONTH($P49) &gt;= 10), IF($T49 &lt;&gt; "", $H49/$T49, ""), ""),"")</f>
        <v>100000</v>
      </c>
      <c r="AE49" s="10">
        <f>IF(Overall!$A51&lt;&gt;"",IF(AND(MONTH($O49) &lt;= 11, MONTH($P49) &gt;= 11), IF($T49 &lt;&gt; "", $H49/$T49, ""), ""),"")</f>
        <v>100000</v>
      </c>
      <c r="AF49" s="10">
        <f>IF(Overall!$A51&lt;&gt;"",IF(AND(MONTH($O49) &lt;= 12, MONTH($P49) &gt;= 12), IF($T49 &lt;&gt; "", $H49/$T49, ""), ""),"")</f>
        <v>100000</v>
      </c>
      <c r="AH49" s="10" t="str">
        <f ca="1">IFERROR(IF(AND(NOW()&lt;= EOMONTH(DATE(YEAR($P49),1, 1), 0), Overall!$A51&lt;&gt;"", MONTH($O49) &lt;= 1, MONTH($P49) &gt;= 1), IF($T49 &lt;&gt; "", $H49/$T49, ""), ""), "")</f>
        <v/>
      </c>
      <c r="AI49" s="10" t="str">
        <f ca="1">IFERROR(IF(AND(NOW()&lt;= EOMONTH(DATE(YEAR($P49),2, 1), 0), Overall!$A51&lt;&gt;"", MONTH($O49) &lt;= 2, MONTH($P49) &gt;= 2), IF($T49 &lt;&gt; "", $H49/$T49, ""), ""), "")</f>
        <v/>
      </c>
      <c r="AJ49" s="10" t="str">
        <f ca="1">IFERROR(IF(AND(NOW()&lt;= EOMONTH(DATE(YEAR($P49),3, 1), 0), Overall!$A51&lt;&gt;"", MONTH($O49) &lt;= 3, MONTH($P49) &gt;= 3), IF($T49 &lt;&gt; "", $H49/$T49, ""), ""), "")</f>
        <v/>
      </c>
      <c r="AK49" s="10" t="str">
        <f ca="1">IFERROR(IF(AND(NOW()&lt;= EOMONTH(DATE(YEAR($P49),4, 1), 0), Overall!$A51&lt;&gt;"", MONTH($O49) &lt;= 4, MONTH($P49) &gt;= 4), IF($T49 &lt;&gt; "", $H49/$T49, ""), ""), "")</f>
        <v/>
      </c>
      <c r="AL49" s="10" t="str">
        <f ca="1">IFERROR(IF(AND(NOW()&lt;= EOMONTH(DATE(YEAR($P49),5, 1), 0), Overall!$A51&lt;&gt;"", MONTH($O49) &lt;= 5, MONTH($P49) &gt;= 5), IF($T49 &lt;&gt; "", $H49/$T49, ""), ""), "")</f>
        <v/>
      </c>
      <c r="AM49" s="10" t="str">
        <f ca="1">IFERROR(IF(AND(NOW()&lt;= EOMONTH(DATE(YEAR($P49),6, 1), 0), Overall!$A51&lt;&gt;"", MONTH($O49) &lt;= 6, MONTH($P49) &gt;= 6), IF($T49 &lt;&gt; "", $H49/$T49, ""), ""), "")</f>
        <v/>
      </c>
      <c r="AN49" s="10" t="str">
        <f ca="1">IFERROR(IF(AND(NOW()&lt;= EOMONTH(DATE(YEAR($P49),7, 1), 0), Overall!$A51&lt;&gt;"", MONTH($O49) &lt;= 7, MONTH($P49) &gt;= 7), IF($T49 &lt;&gt; "", $H49/$T49, ""), ""), "")</f>
        <v/>
      </c>
      <c r="AO49" s="10" t="str">
        <f ca="1">IFERROR(IF(AND(NOW()&lt;= EOMONTH(DATE(YEAR($P49),8, 1), 0), Overall!$A51&lt;&gt;"", MONTH($O49) &lt;= 8, MONTH($P49) &gt;= 8), IF($T49 &lt;&gt; "", $H49/$T49, ""), ""), "")</f>
        <v/>
      </c>
      <c r="AP49" s="10" t="str">
        <f ca="1">IFERROR(IF(AND(NOW()&lt;= EOMONTH(DATE(YEAR($P49),9, 1), 0), Overall!$A51&lt;&gt;"", MONTH($O49) &lt;= 9, MONTH($P49) &gt;= 9), IF($T49 &lt;&gt; "", $H49/$T49, ""), ""), "")</f>
        <v/>
      </c>
      <c r="AQ49" s="10" t="str">
        <f ca="1">IFERROR(IF(AND(NOW()&lt;= EOMONTH(DATE(YEAR($P49),10, 1), 0), Overall!$A51&lt;&gt;"", MONTH($O49) &lt;= 10, MONTH($P49) &gt;= 10), IF($T49 &lt;&gt; "", $H49/$T49, ""), ""), "")</f>
        <v/>
      </c>
      <c r="AR49" s="10" t="str">
        <f ca="1">IFERROR(IF(AND(NOW()&lt;= EOMONTH(DATE(YEAR($P49),11, 1), 0), Overall!$A51&lt;&gt;"", MONTH($O49) &lt;=11, MONTH($P49) &gt;= 11), IF($T49 &lt;&gt; "", $H49/$T49, ""), ""), "")</f>
        <v/>
      </c>
      <c r="AS49" s="10" t="str">
        <f ca="1">IFERROR(IF(AND(NOW()&lt;= EOMONTH(DATE(YEAR($P49),12, 1), 0), Overall!$A51&lt;&gt;"", MONTH($O49) &lt;= 12, MONTH($P49) &gt;= 12), IF($T49 &lt;&gt; "", $H49/$T49, ""), ""), "")</f>
        <v/>
      </c>
      <c r="AT49" s="16">
        <f t="shared" ca="1" si="1"/>
        <v>0</v>
      </c>
    </row>
    <row r="50" spans="1:46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6">
        <f>IF(Overall!T52&lt;&gt;"",VALUE(Overall!T52),"")</f>
        <v>0</v>
      </c>
      <c r="O50" s="7">
        <f>IF(Overall!L52&lt;&gt;"", DATEVALUE(Overall!L52), "")</f>
        <v>44317</v>
      </c>
      <c r="P50" s="7">
        <f>IF(Overall!M52&lt;&gt;"", DATEVALUE(Overall!M52), "")</f>
        <v>44561</v>
      </c>
      <c r="Q50" s="7" t="str">
        <f>IF(Overall!S52&lt;&gt;"",_xlfn.VALUETOTEXT(Overall!S52),"")</f>
        <v>May-Dec</v>
      </c>
      <c r="R50" s="7">
        <f>IF(Overall!O52&lt;&gt;"", DATEVALUE(Overall!O52), "")</f>
        <v>44309</v>
      </c>
      <c r="S50" s="7">
        <f>IF(Overall!O52&lt;&gt;"", DATEVALUE(Overall!O52), "")</f>
        <v>44309</v>
      </c>
      <c r="T50" s="5">
        <f t="shared" si="0"/>
        <v>8</v>
      </c>
      <c r="U50" s="10" t="str">
        <f>IF(Overall!$A52&lt;&gt;"",IF(AND(MONTH($O50) &lt;= 1, MONTH($P50) &gt;= 1), IF($T50 &lt;&gt; "", $H50/$T50, ""), ""),"")</f>
        <v/>
      </c>
      <c r="V50" s="10" t="str">
        <f>IF(Overall!$A52&lt;&gt;"",IF(AND(MONTH($O50) &lt;= 2, MONTH($P50) &gt;= 2), IF($T50 &lt;&gt; "", $H50/$T50, ""), ""),"")</f>
        <v/>
      </c>
      <c r="W50" s="10" t="str">
        <f>IF(Overall!$A52&lt;&gt;"",IF(AND(MONTH($O50) &lt;= 3, MONTH($P50) &gt;= 3), IF($T50 &lt;&gt; "", $H50/$T50, ""), ""),"")</f>
        <v/>
      </c>
      <c r="X50" s="10" t="str">
        <f>IF(Overall!$A52&lt;&gt;"",IF(AND(MONTH($O50) &lt;= 4, MONTH($P50) &gt;= 4), IF($T50 &lt;&gt; "", $H50/$T50, ""), ""),"")</f>
        <v/>
      </c>
      <c r="Y50" s="10">
        <f>IF(Overall!$A52&lt;&gt;"",IF(AND(MONTH($O50) &lt;= 5, MONTH($P50) &gt;= 5), IF($T50 &lt;&gt; "", $H50/$T50, ""), ""),"")</f>
        <v>100000</v>
      </c>
      <c r="Z50" s="10">
        <f>IF(Overall!$A52&lt;&gt;"",IF(AND(MONTH($O50) &lt;= 6, MONTH($P50) &gt;= 6), IF($T50 &lt;&gt; "", $H50/$T50, ""), ""),"")</f>
        <v>100000</v>
      </c>
      <c r="AA50" s="10">
        <f>IF(Overall!$A52&lt;&gt;"",IF(AND(MONTH($O50) &lt;= 7, MONTH($P50) &gt;= 7 ), IF($T50 &lt;&gt; "", $H50/$T50, ""), ""),"")</f>
        <v>100000</v>
      </c>
      <c r="AB50" s="10">
        <f>IF(Overall!$A52&lt;&gt;"",IF(AND(MONTH($O50) &lt;= 8, MONTH($P50) &gt;= 8), IF($T50 &lt;&gt; "", $H50/$T50, ""), ""),"")</f>
        <v>100000</v>
      </c>
      <c r="AC50" s="10">
        <f>IF(Overall!$A52&lt;&gt;"",IF(AND(MONTH($O50) &lt;= 9, MONTH($P50) &gt;= 9), IF($T50 &lt;&gt; "", $H50/$T50, ""), ""),"")</f>
        <v>100000</v>
      </c>
      <c r="AD50" s="10">
        <f>IF(Overall!$A52&lt;&gt;"",IF(AND(MONTH($O50) &lt;= 10, MONTH($P50) &gt;= 10), IF($T50 &lt;&gt; "", $H50/$T50, ""), ""),"")</f>
        <v>100000</v>
      </c>
      <c r="AE50" s="10">
        <f>IF(Overall!$A52&lt;&gt;"",IF(AND(MONTH($O50) &lt;= 11, MONTH($P50) &gt;= 11), IF($T50 &lt;&gt; "", $H50/$T50, ""), ""),"")</f>
        <v>100000</v>
      </c>
      <c r="AF50" s="10">
        <f>IF(Overall!$A52&lt;&gt;"",IF(AND(MONTH($O50) &lt;= 12, MONTH($P50) &gt;= 12), IF($T50 &lt;&gt; "", $H50/$T50, ""), ""),"")</f>
        <v>100000</v>
      </c>
      <c r="AH50" s="10" t="str">
        <f ca="1">IFERROR(IF(AND(NOW()&lt;= EOMONTH(DATE(YEAR($P50),1, 1), 0), Overall!$A52&lt;&gt;"", MONTH($O50) &lt;= 1, MONTH($P50) &gt;= 1), IF($T50 &lt;&gt; "", $H50/$T50, ""), ""), "")</f>
        <v/>
      </c>
      <c r="AI50" s="10" t="str">
        <f ca="1">IFERROR(IF(AND(NOW()&lt;= EOMONTH(DATE(YEAR($P50),2, 1), 0), Overall!$A52&lt;&gt;"", MONTH($O50) &lt;= 2, MONTH($P50) &gt;= 2), IF($T50 &lt;&gt; "", $H50/$T50, ""), ""), "")</f>
        <v/>
      </c>
      <c r="AJ50" s="10" t="str">
        <f ca="1">IFERROR(IF(AND(NOW()&lt;= EOMONTH(DATE(YEAR($P50),3, 1), 0), Overall!$A52&lt;&gt;"", MONTH($O50) &lt;= 3, MONTH($P50) &gt;= 3), IF($T50 &lt;&gt; "", $H50/$T50, ""), ""), "")</f>
        <v/>
      </c>
      <c r="AK50" s="10" t="str">
        <f ca="1">IFERROR(IF(AND(NOW()&lt;= EOMONTH(DATE(YEAR($P50),4, 1), 0), Overall!$A52&lt;&gt;"", MONTH($O50) &lt;= 4, MONTH($P50) &gt;= 4), IF($T50 &lt;&gt; "", $H50/$T50, ""), ""), "")</f>
        <v/>
      </c>
      <c r="AL50" s="10" t="str">
        <f ca="1">IFERROR(IF(AND(NOW()&lt;= EOMONTH(DATE(YEAR($P50),5, 1), 0), Overall!$A52&lt;&gt;"", MONTH($O50) &lt;= 5, MONTH($P50) &gt;= 5), IF($T50 &lt;&gt; "", $H50/$T50, ""), ""), "")</f>
        <v/>
      </c>
      <c r="AM50" s="10" t="str">
        <f ca="1">IFERROR(IF(AND(NOW()&lt;= EOMONTH(DATE(YEAR($P50),6, 1), 0), Overall!$A52&lt;&gt;"", MONTH($O50) &lt;= 6, MONTH($P50) &gt;= 6), IF($T50 &lt;&gt; "", $H50/$T50, ""), ""), "")</f>
        <v/>
      </c>
      <c r="AN50" s="10" t="str">
        <f ca="1">IFERROR(IF(AND(NOW()&lt;= EOMONTH(DATE(YEAR($P50),7, 1), 0), Overall!$A52&lt;&gt;"", MONTH($O50) &lt;= 7, MONTH($P50) &gt;= 7), IF($T50 &lt;&gt; "", $H50/$T50, ""), ""), "")</f>
        <v/>
      </c>
      <c r="AO50" s="10" t="str">
        <f ca="1">IFERROR(IF(AND(NOW()&lt;= EOMONTH(DATE(YEAR($P50),8, 1), 0), Overall!$A52&lt;&gt;"", MONTH($O50) &lt;= 8, MONTH($P50) &gt;= 8), IF($T50 &lt;&gt; "", $H50/$T50, ""), ""), "")</f>
        <v/>
      </c>
      <c r="AP50" s="10" t="str">
        <f ca="1">IFERROR(IF(AND(NOW()&lt;= EOMONTH(DATE(YEAR($P50),9, 1), 0), Overall!$A52&lt;&gt;"", MONTH($O50) &lt;= 9, MONTH($P50) &gt;= 9), IF($T50 &lt;&gt; "", $H50/$T50, ""), ""), "")</f>
        <v/>
      </c>
      <c r="AQ50" s="10" t="str">
        <f ca="1">IFERROR(IF(AND(NOW()&lt;= EOMONTH(DATE(YEAR($P50),10, 1), 0), Overall!$A52&lt;&gt;"", MONTH($O50) &lt;= 10, MONTH($P50) &gt;= 10), IF($T50 &lt;&gt; "", $H50/$T50, ""), ""), "")</f>
        <v/>
      </c>
      <c r="AR50" s="10" t="str">
        <f ca="1">IFERROR(IF(AND(NOW()&lt;= EOMONTH(DATE(YEAR($P50),11, 1), 0), Overall!$A52&lt;&gt;"", MONTH($O50) &lt;=11, MONTH($P50) &gt;= 11), IF($T50 &lt;&gt; "", $H50/$T50, ""), ""), "")</f>
        <v/>
      </c>
      <c r="AS50" s="10" t="str">
        <f ca="1">IFERROR(IF(AND(NOW()&lt;= EOMONTH(DATE(YEAR($P50),12, 1), 0), Overall!$A52&lt;&gt;"", MONTH($O50) &lt;= 12, MONTH($P50) &gt;= 12), IF($T50 &lt;&gt; "", $H50/$T50, ""), ""), "")</f>
        <v/>
      </c>
      <c r="AT50" s="16">
        <f t="shared" ca="1" si="1"/>
        <v>0</v>
      </c>
    </row>
    <row r="51" spans="1:46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6">
        <f>IF(Overall!T53&lt;&gt;"",VALUE(Overall!T53),"")</f>
        <v>0</v>
      </c>
      <c r="O51" s="7">
        <f>IF(Overall!L53&lt;&gt;"", DATEVALUE(Overall!L53), "")</f>
        <v>44317</v>
      </c>
      <c r="P51" s="7">
        <f>IF(Overall!M53&lt;&gt;"", DATEVALUE(Overall!M53), "")</f>
        <v>44561</v>
      </c>
      <c r="Q51" s="7" t="str">
        <f>IF(Overall!S53&lt;&gt;"",_xlfn.VALUETOTEXT(Overall!S53),"")</f>
        <v>May-Dec</v>
      </c>
      <c r="R51" s="7">
        <f>IF(Overall!O53&lt;&gt;"", DATEVALUE(Overall!O53), "")</f>
        <v>44309</v>
      </c>
      <c r="S51" s="7">
        <f>IF(Overall!O53&lt;&gt;"", DATEVALUE(Overall!O53), "")</f>
        <v>44309</v>
      </c>
      <c r="T51" s="5">
        <f t="shared" si="0"/>
        <v>8</v>
      </c>
      <c r="U51" s="10" t="str">
        <f>IF(Overall!$A53&lt;&gt;"",IF(AND(MONTH($O51) &lt;= 1, MONTH($P51) &gt;= 1), IF($T51 &lt;&gt; "", $H51/$T51, ""), ""),"")</f>
        <v/>
      </c>
      <c r="V51" s="10" t="str">
        <f>IF(Overall!$A53&lt;&gt;"",IF(AND(MONTH($O51) &lt;= 2, MONTH($P51) &gt;= 2), IF($T51 &lt;&gt; "", $H51/$T51, ""), ""),"")</f>
        <v/>
      </c>
      <c r="W51" s="10" t="str">
        <f>IF(Overall!$A53&lt;&gt;"",IF(AND(MONTH($O51) &lt;= 3, MONTH($P51) &gt;= 3), IF($T51 &lt;&gt; "", $H51/$T51, ""), ""),"")</f>
        <v/>
      </c>
      <c r="X51" s="10" t="str">
        <f>IF(Overall!$A53&lt;&gt;"",IF(AND(MONTH($O51) &lt;= 4, MONTH($P51) &gt;= 4), IF($T51 &lt;&gt; "", $H51/$T51, ""), ""),"")</f>
        <v/>
      </c>
      <c r="Y51" s="10">
        <f>IF(Overall!$A53&lt;&gt;"",IF(AND(MONTH($O51) &lt;= 5, MONTH($P51) &gt;= 5), IF($T51 &lt;&gt; "", $H51/$T51, ""), ""),"")</f>
        <v>100000</v>
      </c>
      <c r="Z51" s="10">
        <f>IF(Overall!$A53&lt;&gt;"",IF(AND(MONTH($O51) &lt;= 6, MONTH($P51) &gt;= 6), IF($T51 &lt;&gt; "", $H51/$T51, ""), ""),"")</f>
        <v>100000</v>
      </c>
      <c r="AA51" s="10">
        <f>IF(Overall!$A53&lt;&gt;"",IF(AND(MONTH($O51) &lt;= 7, MONTH($P51) &gt;= 7 ), IF($T51 &lt;&gt; "", $H51/$T51, ""), ""),"")</f>
        <v>100000</v>
      </c>
      <c r="AB51" s="10">
        <f>IF(Overall!$A53&lt;&gt;"",IF(AND(MONTH($O51) &lt;= 8, MONTH($P51) &gt;= 8), IF($T51 &lt;&gt; "", $H51/$T51, ""), ""),"")</f>
        <v>100000</v>
      </c>
      <c r="AC51" s="10">
        <f>IF(Overall!$A53&lt;&gt;"",IF(AND(MONTH($O51) &lt;= 9, MONTH($P51) &gt;= 9), IF($T51 &lt;&gt; "", $H51/$T51, ""), ""),"")</f>
        <v>100000</v>
      </c>
      <c r="AD51" s="10">
        <f>IF(Overall!$A53&lt;&gt;"",IF(AND(MONTH($O51) &lt;= 10, MONTH($P51) &gt;= 10), IF($T51 &lt;&gt; "", $H51/$T51, ""), ""),"")</f>
        <v>100000</v>
      </c>
      <c r="AE51" s="10">
        <f>IF(Overall!$A53&lt;&gt;"",IF(AND(MONTH($O51) &lt;= 11, MONTH($P51) &gt;= 11), IF($T51 &lt;&gt; "", $H51/$T51, ""), ""),"")</f>
        <v>100000</v>
      </c>
      <c r="AF51" s="10">
        <f>IF(Overall!$A53&lt;&gt;"",IF(AND(MONTH($O51) &lt;= 12, MONTH($P51) &gt;= 12), IF($T51 &lt;&gt; "", $H51/$T51, ""), ""),"")</f>
        <v>100000</v>
      </c>
      <c r="AH51" s="10" t="str">
        <f ca="1">IFERROR(IF(AND(NOW()&lt;= EOMONTH(DATE(YEAR($P51),1, 1), 0), Overall!$A53&lt;&gt;"", MONTH($O51) &lt;= 1, MONTH($P51) &gt;= 1), IF($T51 &lt;&gt; "", $H51/$T51, ""), ""), "")</f>
        <v/>
      </c>
      <c r="AI51" s="10" t="str">
        <f ca="1">IFERROR(IF(AND(NOW()&lt;= EOMONTH(DATE(YEAR($P51),2, 1), 0), Overall!$A53&lt;&gt;"", MONTH($O51) &lt;= 2, MONTH($P51) &gt;= 2), IF($T51 &lt;&gt; "", $H51/$T51, ""), ""), "")</f>
        <v/>
      </c>
      <c r="AJ51" s="10" t="str">
        <f ca="1">IFERROR(IF(AND(NOW()&lt;= EOMONTH(DATE(YEAR($P51),3, 1), 0), Overall!$A53&lt;&gt;"", MONTH($O51) &lt;= 3, MONTH($P51) &gt;= 3), IF($T51 &lt;&gt; "", $H51/$T51, ""), ""), "")</f>
        <v/>
      </c>
      <c r="AK51" s="10" t="str">
        <f ca="1">IFERROR(IF(AND(NOW()&lt;= EOMONTH(DATE(YEAR($P51),4, 1), 0), Overall!$A53&lt;&gt;"", MONTH($O51) &lt;= 4, MONTH($P51) &gt;= 4), IF($T51 &lt;&gt; "", $H51/$T51, ""), ""), "")</f>
        <v/>
      </c>
      <c r="AL51" s="10" t="str">
        <f ca="1">IFERROR(IF(AND(NOW()&lt;= EOMONTH(DATE(YEAR($P51),5, 1), 0), Overall!$A53&lt;&gt;"", MONTH($O51) &lt;= 5, MONTH($P51) &gt;= 5), IF($T51 &lt;&gt; "", $H51/$T51, ""), ""), "")</f>
        <v/>
      </c>
      <c r="AM51" s="10" t="str">
        <f ca="1">IFERROR(IF(AND(NOW()&lt;= EOMONTH(DATE(YEAR($P51),6, 1), 0), Overall!$A53&lt;&gt;"", MONTH($O51) &lt;= 6, MONTH($P51) &gt;= 6), IF($T51 &lt;&gt; "", $H51/$T51, ""), ""), "")</f>
        <v/>
      </c>
      <c r="AN51" s="10" t="str">
        <f ca="1">IFERROR(IF(AND(NOW()&lt;= EOMONTH(DATE(YEAR($P51),7, 1), 0), Overall!$A53&lt;&gt;"", MONTH($O51) &lt;= 7, MONTH($P51) &gt;= 7), IF($T51 &lt;&gt; "", $H51/$T51, ""), ""), "")</f>
        <v/>
      </c>
      <c r="AO51" s="10" t="str">
        <f ca="1">IFERROR(IF(AND(NOW()&lt;= EOMONTH(DATE(YEAR($P51),8, 1), 0), Overall!$A53&lt;&gt;"", MONTH($O51) &lt;= 8, MONTH($P51) &gt;= 8), IF($T51 &lt;&gt; "", $H51/$T51, ""), ""), "")</f>
        <v/>
      </c>
      <c r="AP51" s="10" t="str">
        <f ca="1">IFERROR(IF(AND(NOW()&lt;= EOMONTH(DATE(YEAR($P51),9, 1), 0), Overall!$A53&lt;&gt;"", MONTH($O51) &lt;= 9, MONTH($P51) &gt;= 9), IF($T51 &lt;&gt; "", $H51/$T51, ""), ""), "")</f>
        <v/>
      </c>
      <c r="AQ51" s="10" t="str">
        <f ca="1">IFERROR(IF(AND(NOW()&lt;= EOMONTH(DATE(YEAR($P51),10, 1), 0), Overall!$A53&lt;&gt;"", MONTH($O51) &lt;= 10, MONTH($P51) &gt;= 10), IF($T51 &lt;&gt; "", $H51/$T51, ""), ""), "")</f>
        <v/>
      </c>
      <c r="AR51" s="10" t="str">
        <f ca="1">IFERROR(IF(AND(NOW()&lt;= EOMONTH(DATE(YEAR($P51),11, 1), 0), Overall!$A53&lt;&gt;"", MONTH($O51) &lt;=11, MONTH($P51) &gt;= 11), IF($T51 &lt;&gt; "", $H51/$T51, ""), ""), "")</f>
        <v/>
      </c>
      <c r="AS51" s="10" t="str">
        <f ca="1">IFERROR(IF(AND(NOW()&lt;= EOMONTH(DATE(YEAR($P51),12, 1), 0), Overall!$A53&lt;&gt;"", MONTH($O51) &lt;= 12, MONTH($P51) &gt;= 12), IF($T51 &lt;&gt; "", $H51/$T51, ""), ""), "")</f>
        <v/>
      </c>
      <c r="AT51" s="16">
        <f t="shared" ca="1" si="1"/>
        <v>0</v>
      </c>
    </row>
    <row r="52" spans="1:46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6">
        <f>IF(Overall!T54&lt;&gt;"",VALUE(Overall!T54),"")</f>
        <v>0</v>
      </c>
      <c r="O52" s="7">
        <f>IF(Overall!L54&lt;&gt;"", DATEVALUE(Overall!L54), "")</f>
        <v>44317</v>
      </c>
      <c r="P52" s="7">
        <f>IF(Overall!M54&lt;&gt;"", DATEVALUE(Overall!M54), "")</f>
        <v>44561</v>
      </c>
      <c r="Q52" s="7" t="str">
        <f>IF(Overall!S54&lt;&gt;"",_xlfn.VALUETOTEXT(Overall!S54),"")</f>
        <v>May-Dec</v>
      </c>
      <c r="R52" s="7">
        <f>IF(Overall!O54&lt;&gt;"", DATEVALUE(Overall!O54), "")</f>
        <v>44309</v>
      </c>
      <c r="S52" s="7">
        <f>IF(Overall!O54&lt;&gt;"", DATEVALUE(Overall!O54), "")</f>
        <v>44309</v>
      </c>
      <c r="T52" s="5">
        <f t="shared" si="0"/>
        <v>8</v>
      </c>
      <c r="U52" s="10" t="str">
        <f>IF(Overall!$A54&lt;&gt;"",IF(AND(MONTH($O52) &lt;= 1, MONTH($P52) &gt;= 1), IF($T52 &lt;&gt; "", $H52/$T52, ""), ""),"")</f>
        <v/>
      </c>
      <c r="V52" s="10" t="str">
        <f>IF(Overall!$A54&lt;&gt;"",IF(AND(MONTH($O52) &lt;= 2, MONTH($P52) &gt;= 2), IF($T52 &lt;&gt; "", $H52/$T52, ""), ""),"")</f>
        <v/>
      </c>
      <c r="W52" s="10" t="str">
        <f>IF(Overall!$A54&lt;&gt;"",IF(AND(MONTH($O52) &lt;= 3, MONTH($P52) &gt;= 3), IF($T52 &lt;&gt; "", $H52/$T52, ""), ""),"")</f>
        <v/>
      </c>
      <c r="X52" s="10" t="str">
        <f>IF(Overall!$A54&lt;&gt;"",IF(AND(MONTH($O52) &lt;= 4, MONTH($P52) &gt;= 4), IF($T52 &lt;&gt; "", $H52/$T52, ""), ""),"")</f>
        <v/>
      </c>
      <c r="Y52" s="10">
        <f>IF(Overall!$A54&lt;&gt;"",IF(AND(MONTH($O52) &lt;= 5, MONTH($P52) &gt;= 5), IF($T52 &lt;&gt; "", $H52/$T52, ""), ""),"")</f>
        <v>100000</v>
      </c>
      <c r="Z52" s="10">
        <f>IF(Overall!$A54&lt;&gt;"",IF(AND(MONTH($O52) &lt;= 6, MONTH($P52) &gt;= 6), IF($T52 &lt;&gt; "", $H52/$T52, ""), ""),"")</f>
        <v>100000</v>
      </c>
      <c r="AA52" s="10">
        <f>IF(Overall!$A54&lt;&gt;"",IF(AND(MONTH($O52) &lt;= 7, MONTH($P52) &gt;= 7 ), IF($T52 &lt;&gt; "", $H52/$T52, ""), ""),"")</f>
        <v>100000</v>
      </c>
      <c r="AB52" s="10">
        <f>IF(Overall!$A54&lt;&gt;"",IF(AND(MONTH($O52) &lt;= 8, MONTH($P52) &gt;= 8), IF($T52 &lt;&gt; "", $H52/$T52, ""), ""),"")</f>
        <v>100000</v>
      </c>
      <c r="AC52" s="10">
        <f>IF(Overall!$A54&lt;&gt;"",IF(AND(MONTH($O52) &lt;= 9, MONTH($P52) &gt;= 9), IF($T52 &lt;&gt; "", $H52/$T52, ""), ""),"")</f>
        <v>100000</v>
      </c>
      <c r="AD52" s="10">
        <f>IF(Overall!$A54&lt;&gt;"",IF(AND(MONTH($O52) &lt;= 10, MONTH($P52) &gt;= 10), IF($T52 &lt;&gt; "", $H52/$T52, ""), ""),"")</f>
        <v>100000</v>
      </c>
      <c r="AE52" s="10">
        <f>IF(Overall!$A54&lt;&gt;"",IF(AND(MONTH($O52) &lt;= 11, MONTH($P52) &gt;= 11), IF($T52 &lt;&gt; "", $H52/$T52, ""), ""),"")</f>
        <v>100000</v>
      </c>
      <c r="AF52" s="10">
        <f>IF(Overall!$A54&lt;&gt;"",IF(AND(MONTH($O52) &lt;= 12, MONTH($P52) &gt;= 12), IF($T52 &lt;&gt; "", $H52/$T52, ""), ""),"")</f>
        <v>100000</v>
      </c>
      <c r="AH52" s="10" t="str">
        <f ca="1">IFERROR(IF(AND(NOW()&lt;= EOMONTH(DATE(YEAR($P52),1, 1), 0), Overall!$A54&lt;&gt;"", MONTH($O52) &lt;= 1, MONTH($P52) &gt;= 1), IF($T52 &lt;&gt; "", $H52/$T52, ""), ""), "")</f>
        <v/>
      </c>
      <c r="AI52" s="10" t="str">
        <f ca="1">IFERROR(IF(AND(NOW()&lt;= EOMONTH(DATE(YEAR($P52),2, 1), 0), Overall!$A54&lt;&gt;"", MONTH($O52) &lt;= 2, MONTH($P52) &gt;= 2), IF($T52 &lt;&gt; "", $H52/$T52, ""), ""), "")</f>
        <v/>
      </c>
      <c r="AJ52" s="10" t="str">
        <f ca="1">IFERROR(IF(AND(NOW()&lt;= EOMONTH(DATE(YEAR($P52),3, 1), 0), Overall!$A54&lt;&gt;"", MONTH($O52) &lt;= 3, MONTH($P52) &gt;= 3), IF($T52 &lt;&gt; "", $H52/$T52, ""), ""), "")</f>
        <v/>
      </c>
      <c r="AK52" s="10" t="str">
        <f ca="1">IFERROR(IF(AND(NOW()&lt;= EOMONTH(DATE(YEAR($P52),4, 1), 0), Overall!$A54&lt;&gt;"", MONTH($O52) &lt;= 4, MONTH($P52) &gt;= 4), IF($T52 &lt;&gt; "", $H52/$T52, ""), ""), "")</f>
        <v/>
      </c>
      <c r="AL52" s="10" t="str">
        <f ca="1">IFERROR(IF(AND(NOW()&lt;= EOMONTH(DATE(YEAR($P52),5, 1), 0), Overall!$A54&lt;&gt;"", MONTH($O52) &lt;= 5, MONTH($P52) &gt;= 5), IF($T52 &lt;&gt; "", $H52/$T52, ""), ""), "")</f>
        <v/>
      </c>
      <c r="AM52" s="10" t="str">
        <f ca="1">IFERROR(IF(AND(NOW()&lt;= EOMONTH(DATE(YEAR($P52),6, 1), 0), Overall!$A54&lt;&gt;"", MONTH($O52) &lt;= 6, MONTH($P52) &gt;= 6), IF($T52 &lt;&gt; "", $H52/$T52, ""), ""), "")</f>
        <v/>
      </c>
      <c r="AN52" s="10" t="str">
        <f ca="1">IFERROR(IF(AND(NOW()&lt;= EOMONTH(DATE(YEAR($P52),7, 1), 0), Overall!$A54&lt;&gt;"", MONTH($O52) &lt;= 7, MONTH($P52) &gt;= 7), IF($T52 &lt;&gt; "", $H52/$T52, ""), ""), "")</f>
        <v/>
      </c>
      <c r="AO52" s="10" t="str">
        <f ca="1">IFERROR(IF(AND(NOW()&lt;= EOMONTH(DATE(YEAR($P52),8, 1), 0), Overall!$A54&lt;&gt;"", MONTH($O52) &lt;= 8, MONTH($P52) &gt;= 8), IF($T52 &lt;&gt; "", $H52/$T52, ""), ""), "")</f>
        <v/>
      </c>
      <c r="AP52" s="10" t="str">
        <f ca="1">IFERROR(IF(AND(NOW()&lt;= EOMONTH(DATE(YEAR($P52),9, 1), 0), Overall!$A54&lt;&gt;"", MONTH($O52) &lt;= 9, MONTH($P52) &gt;= 9), IF($T52 &lt;&gt; "", $H52/$T52, ""), ""), "")</f>
        <v/>
      </c>
      <c r="AQ52" s="10" t="str">
        <f ca="1">IFERROR(IF(AND(NOW()&lt;= EOMONTH(DATE(YEAR($P52),10, 1), 0), Overall!$A54&lt;&gt;"", MONTH($O52) &lt;= 10, MONTH($P52) &gt;= 10), IF($T52 &lt;&gt; "", $H52/$T52, ""), ""), "")</f>
        <v/>
      </c>
      <c r="AR52" s="10" t="str">
        <f ca="1">IFERROR(IF(AND(NOW()&lt;= EOMONTH(DATE(YEAR($P52),11, 1), 0), Overall!$A54&lt;&gt;"", MONTH($O52) &lt;=11, MONTH($P52) &gt;= 11), IF($T52 &lt;&gt; "", $H52/$T52, ""), ""), "")</f>
        <v/>
      </c>
      <c r="AS52" s="10" t="str">
        <f ca="1">IFERROR(IF(AND(NOW()&lt;= EOMONTH(DATE(YEAR($P52),12, 1), 0), Overall!$A54&lt;&gt;"", MONTH($O52) &lt;= 12, MONTH($P52) &gt;= 12), IF($T52 &lt;&gt; "", $H52/$T52, ""), ""), "")</f>
        <v/>
      </c>
      <c r="AT52" s="16">
        <f t="shared" ca="1" si="1"/>
        <v>0</v>
      </c>
    </row>
    <row r="53" spans="1:46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6">
        <f>IF(Overall!T55&lt;&gt;"",VALUE(Overall!T55),"")</f>
        <v>0</v>
      </c>
      <c r="O53" s="7">
        <f>IF(Overall!L55&lt;&gt;"", DATEVALUE(Overall!L55), "")</f>
        <v>44317</v>
      </c>
      <c r="P53" s="7">
        <f>IF(Overall!M55&lt;&gt;"", DATEVALUE(Overall!M55), "")</f>
        <v>44561</v>
      </c>
      <c r="Q53" s="7" t="str">
        <f>IF(Overall!S55&lt;&gt;"",_xlfn.VALUETOTEXT(Overall!S55),"")</f>
        <v>May-Dec</v>
      </c>
      <c r="R53" s="7">
        <f>IF(Overall!O55&lt;&gt;"", DATEVALUE(Overall!O55), "")</f>
        <v>44309</v>
      </c>
      <c r="S53" s="7">
        <f>IF(Overall!O55&lt;&gt;"", DATEVALUE(Overall!O55), "")</f>
        <v>44309</v>
      </c>
      <c r="T53" s="5">
        <f t="shared" si="0"/>
        <v>8</v>
      </c>
      <c r="U53" s="10" t="str">
        <f>IF(Overall!$A55&lt;&gt;"",IF(AND(MONTH($O53) &lt;= 1, MONTH($P53) &gt;= 1), IF($T53 &lt;&gt; "", $H53/$T53, ""), ""),"")</f>
        <v/>
      </c>
      <c r="V53" s="10" t="str">
        <f>IF(Overall!$A55&lt;&gt;"",IF(AND(MONTH($O53) &lt;= 2, MONTH($P53) &gt;= 2), IF($T53 &lt;&gt; "", $H53/$T53, ""), ""),"")</f>
        <v/>
      </c>
      <c r="W53" s="10" t="str">
        <f>IF(Overall!$A55&lt;&gt;"",IF(AND(MONTH($O53) &lt;= 3, MONTH($P53) &gt;= 3), IF($T53 &lt;&gt; "", $H53/$T53, ""), ""),"")</f>
        <v/>
      </c>
      <c r="X53" s="10" t="str">
        <f>IF(Overall!$A55&lt;&gt;"",IF(AND(MONTH($O53) &lt;= 4, MONTH($P53) &gt;= 4), IF($T53 &lt;&gt; "", $H53/$T53, ""), ""),"")</f>
        <v/>
      </c>
      <c r="Y53" s="10">
        <f>IF(Overall!$A55&lt;&gt;"",IF(AND(MONTH($O53) &lt;= 5, MONTH($P53) &gt;= 5), IF($T53 &lt;&gt; "", $H53/$T53, ""), ""),"")</f>
        <v>100000</v>
      </c>
      <c r="Z53" s="10">
        <f>IF(Overall!$A55&lt;&gt;"",IF(AND(MONTH($O53) &lt;= 6, MONTH($P53) &gt;= 6), IF($T53 &lt;&gt; "", $H53/$T53, ""), ""),"")</f>
        <v>100000</v>
      </c>
      <c r="AA53" s="10">
        <f>IF(Overall!$A55&lt;&gt;"",IF(AND(MONTH($O53) &lt;= 7, MONTH($P53) &gt;= 7 ), IF($T53 &lt;&gt; "", $H53/$T53, ""), ""),"")</f>
        <v>100000</v>
      </c>
      <c r="AB53" s="10">
        <f>IF(Overall!$A55&lt;&gt;"",IF(AND(MONTH($O53) &lt;= 8, MONTH($P53) &gt;= 8), IF($T53 &lt;&gt; "", $H53/$T53, ""), ""),"")</f>
        <v>100000</v>
      </c>
      <c r="AC53" s="10">
        <f>IF(Overall!$A55&lt;&gt;"",IF(AND(MONTH($O53) &lt;= 9, MONTH($P53) &gt;= 9), IF($T53 &lt;&gt; "", $H53/$T53, ""), ""),"")</f>
        <v>100000</v>
      </c>
      <c r="AD53" s="10">
        <f>IF(Overall!$A55&lt;&gt;"",IF(AND(MONTH($O53) &lt;= 10, MONTH($P53) &gt;= 10), IF($T53 &lt;&gt; "", $H53/$T53, ""), ""),"")</f>
        <v>100000</v>
      </c>
      <c r="AE53" s="10">
        <f>IF(Overall!$A55&lt;&gt;"",IF(AND(MONTH($O53) &lt;= 11, MONTH($P53) &gt;= 11), IF($T53 &lt;&gt; "", $H53/$T53, ""), ""),"")</f>
        <v>100000</v>
      </c>
      <c r="AF53" s="10">
        <f>IF(Overall!$A55&lt;&gt;"",IF(AND(MONTH($O53) &lt;= 12, MONTH($P53) &gt;= 12), IF($T53 &lt;&gt; "", $H53/$T53, ""), ""),"")</f>
        <v>100000</v>
      </c>
      <c r="AH53" s="10" t="str">
        <f ca="1">IFERROR(IF(AND(NOW()&lt;= EOMONTH(DATE(YEAR($P53),1, 1), 0), Overall!$A55&lt;&gt;"", MONTH($O53) &lt;= 1, MONTH($P53) &gt;= 1), IF($T53 &lt;&gt; "", $H53/$T53, ""), ""), "")</f>
        <v/>
      </c>
      <c r="AI53" s="10" t="str">
        <f ca="1">IFERROR(IF(AND(NOW()&lt;= EOMONTH(DATE(YEAR($P53),2, 1), 0), Overall!$A55&lt;&gt;"", MONTH($O53) &lt;= 2, MONTH($P53) &gt;= 2), IF($T53 &lt;&gt; "", $H53/$T53, ""), ""), "")</f>
        <v/>
      </c>
      <c r="AJ53" s="10" t="str">
        <f ca="1">IFERROR(IF(AND(NOW()&lt;= EOMONTH(DATE(YEAR($P53),3, 1), 0), Overall!$A55&lt;&gt;"", MONTH($O53) &lt;= 3, MONTH($P53) &gt;= 3), IF($T53 &lt;&gt; "", $H53/$T53, ""), ""), "")</f>
        <v/>
      </c>
      <c r="AK53" s="10" t="str">
        <f ca="1">IFERROR(IF(AND(NOW()&lt;= EOMONTH(DATE(YEAR($P53),4, 1), 0), Overall!$A55&lt;&gt;"", MONTH($O53) &lt;= 4, MONTH($P53) &gt;= 4), IF($T53 &lt;&gt; "", $H53/$T53, ""), ""), "")</f>
        <v/>
      </c>
      <c r="AL53" s="10" t="str">
        <f ca="1">IFERROR(IF(AND(NOW()&lt;= EOMONTH(DATE(YEAR($P53),5, 1), 0), Overall!$A55&lt;&gt;"", MONTH($O53) &lt;= 5, MONTH($P53) &gt;= 5), IF($T53 &lt;&gt; "", $H53/$T53, ""), ""), "")</f>
        <v/>
      </c>
      <c r="AM53" s="10" t="str">
        <f ca="1">IFERROR(IF(AND(NOW()&lt;= EOMONTH(DATE(YEAR($P53),6, 1), 0), Overall!$A55&lt;&gt;"", MONTH($O53) &lt;= 6, MONTH($P53) &gt;= 6), IF($T53 &lt;&gt; "", $H53/$T53, ""), ""), "")</f>
        <v/>
      </c>
      <c r="AN53" s="10" t="str">
        <f ca="1">IFERROR(IF(AND(NOW()&lt;= EOMONTH(DATE(YEAR($P53),7, 1), 0), Overall!$A55&lt;&gt;"", MONTH($O53) &lt;= 7, MONTH($P53) &gt;= 7), IF($T53 &lt;&gt; "", $H53/$T53, ""), ""), "")</f>
        <v/>
      </c>
      <c r="AO53" s="10" t="str">
        <f ca="1">IFERROR(IF(AND(NOW()&lt;= EOMONTH(DATE(YEAR($P53),8, 1), 0), Overall!$A55&lt;&gt;"", MONTH($O53) &lt;= 8, MONTH($P53) &gt;= 8), IF($T53 &lt;&gt; "", $H53/$T53, ""), ""), "")</f>
        <v/>
      </c>
      <c r="AP53" s="10" t="str">
        <f ca="1">IFERROR(IF(AND(NOW()&lt;= EOMONTH(DATE(YEAR($P53),9, 1), 0), Overall!$A55&lt;&gt;"", MONTH($O53) &lt;= 9, MONTH($P53) &gt;= 9), IF($T53 &lt;&gt; "", $H53/$T53, ""), ""), "")</f>
        <v/>
      </c>
      <c r="AQ53" s="10" t="str">
        <f ca="1">IFERROR(IF(AND(NOW()&lt;= EOMONTH(DATE(YEAR($P53),10, 1), 0), Overall!$A55&lt;&gt;"", MONTH($O53) &lt;= 10, MONTH($P53) &gt;= 10), IF($T53 &lt;&gt; "", $H53/$T53, ""), ""), "")</f>
        <v/>
      </c>
      <c r="AR53" s="10" t="str">
        <f ca="1">IFERROR(IF(AND(NOW()&lt;= EOMONTH(DATE(YEAR($P53),11, 1), 0), Overall!$A55&lt;&gt;"", MONTH($O53) &lt;=11, MONTH($P53) &gt;= 11), IF($T53 &lt;&gt; "", $H53/$T53, ""), ""), "")</f>
        <v/>
      </c>
      <c r="AS53" s="10" t="str">
        <f ca="1">IFERROR(IF(AND(NOW()&lt;= EOMONTH(DATE(YEAR($P53),12, 1), 0), Overall!$A55&lt;&gt;"", MONTH($O53) &lt;= 12, MONTH($P53) &gt;= 12), IF($T53 &lt;&gt; "", $H53/$T53, ""), ""), "")</f>
        <v/>
      </c>
      <c r="AT53" s="16">
        <f t="shared" ca="1" si="1"/>
        <v>0</v>
      </c>
    </row>
    <row r="54" spans="1:46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6">
        <f>IF(Overall!T56&lt;&gt;"",VALUE(Overall!T56),"")</f>
        <v>0</v>
      </c>
      <c r="O54" s="7">
        <f>IF(Overall!L56&lt;&gt;"", DATEVALUE(Overall!L56), "")</f>
        <v>44317</v>
      </c>
      <c r="P54" s="7">
        <f>IF(Overall!M56&lt;&gt;"", DATEVALUE(Overall!M56), "")</f>
        <v>44561</v>
      </c>
      <c r="Q54" s="7" t="str">
        <f>IF(Overall!S56&lt;&gt;"",_xlfn.VALUETOTEXT(Overall!S56),"")</f>
        <v>May-Dec</v>
      </c>
      <c r="R54" s="7">
        <f>IF(Overall!O56&lt;&gt;"", DATEVALUE(Overall!O56), "")</f>
        <v>44309</v>
      </c>
      <c r="S54" s="7">
        <f>IF(Overall!O56&lt;&gt;"", DATEVALUE(Overall!O56), "")</f>
        <v>44309</v>
      </c>
      <c r="T54" s="5">
        <f t="shared" si="0"/>
        <v>8</v>
      </c>
      <c r="U54" s="10" t="str">
        <f>IF(Overall!$A56&lt;&gt;"",IF(AND(MONTH($O54) &lt;= 1, MONTH($P54) &gt;= 1), IF($T54 &lt;&gt; "", $H54/$T54, ""), ""),"")</f>
        <v/>
      </c>
      <c r="V54" s="10" t="str">
        <f>IF(Overall!$A56&lt;&gt;"",IF(AND(MONTH($O54) &lt;= 2, MONTH($P54) &gt;= 2), IF($T54 &lt;&gt; "", $H54/$T54, ""), ""),"")</f>
        <v/>
      </c>
      <c r="W54" s="10" t="str">
        <f>IF(Overall!$A56&lt;&gt;"",IF(AND(MONTH($O54) &lt;= 3, MONTH($P54) &gt;= 3), IF($T54 &lt;&gt; "", $H54/$T54, ""), ""),"")</f>
        <v/>
      </c>
      <c r="X54" s="10" t="str">
        <f>IF(Overall!$A56&lt;&gt;"",IF(AND(MONTH($O54) &lt;= 4, MONTH($P54) &gt;= 4), IF($T54 &lt;&gt; "", $H54/$T54, ""), ""),"")</f>
        <v/>
      </c>
      <c r="Y54" s="10">
        <f>IF(Overall!$A56&lt;&gt;"",IF(AND(MONTH($O54) &lt;= 5, MONTH($P54) &gt;= 5), IF($T54 &lt;&gt; "", $H54/$T54, ""), ""),"")</f>
        <v>100000</v>
      </c>
      <c r="Z54" s="10">
        <f>IF(Overall!$A56&lt;&gt;"",IF(AND(MONTH($O54) &lt;= 6, MONTH($P54) &gt;= 6), IF($T54 &lt;&gt; "", $H54/$T54, ""), ""),"")</f>
        <v>100000</v>
      </c>
      <c r="AA54" s="10">
        <f>IF(Overall!$A56&lt;&gt;"",IF(AND(MONTH($O54) &lt;= 7, MONTH($P54) &gt;= 7 ), IF($T54 &lt;&gt; "", $H54/$T54, ""), ""),"")</f>
        <v>100000</v>
      </c>
      <c r="AB54" s="10">
        <f>IF(Overall!$A56&lt;&gt;"",IF(AND(MONTH($O54) &lt;= 8, MONTH($P54) &gt;= 8), IF($T54 &lt;&gt; "", $H54/$T54, ""), ""),"")</f>
        <v>100000</v>
      </c>
      <c r="AC54" s="10">
        <f>IF(Overall!$A56&lt;&gt;"",IF(AND(MONTH($O54) &lt;= 9, MONTH($P54) &gt;= 9), IF($T54 &lt;&gt; "", $H54/$T54, ""), ""),"")</f>
        <v>100000</v>
      </c>
      <c r="AD54" s="10">
        <f>IF(Overall!$A56&lt;&gt;"",IF(AND(MONTH($O54) &lt;= 10, MONTH($P54) &gt;= 10), IF($T54 &lt;&gt; "", $H54/$T54, ""), ""),"")</f>
        <v>100000</v>
      </c>
      <c r="AE54" s="10">
        <f>IF(Overall!$A56&lt;&gt;"",IF(AND(MONTH($O54) &lt;= 11, MONTH($P54) &gt;= 11), IF($T54 &lt;&gt; "", $H54/$T54, ""), ""),"")</f>
        <v>100000</v>
      </c>
      <c r="AF54" s="10">
        <f>IF(Overall!$A56&lt;&gt;"",IF(AND(MONTH($O54) &lt;= 12, MONTH($P54) &gt;= 12), IF($T54 &lt;&gt; "", $H54/$T54, ""), ""),"")</f>
        <v>100000</v>
      </c>
      <c r="AH54" s="10" t="str">
        <f ca="1">IFERROR(IF(AND(NOW()&lt;= EOMONTH(DATE(YEAR($P54),1, 1), 0), Overall!$A56&lt;&gt;"", MONTH($O54) &lt;= 1, MONTH($P54) &gt;= 1), IF($T54 &lt;&gt; "", $H54/$T54, ""), ""), "")</f>
        <v/>
      </c>
      <c r="AI54" s="10" t="str">
        <f ca="1">IFERROR(IF(AND(NOW()&lt;= EOMONTH(DATE(YEAR($P54),2, 1), 0), Overall!$A56&lt;&gt;"", MONTH($O54) &lt;= 2, MONTH($P54) &gt;= 2), IF($T54 &lt;&gt; "", $H54/$T54, ""), ""), "")</f>
        <v/>
      </c>
      <c r="AJ54" s="10" t="str">
        <f ca="1">IFERROR(IF(AND(NOW()&lt;= EOMONTH(DATE(YEAR($P54),3, 1), 0), Overall!$A56&lt;&gt;"", MONTH($O54) &lt;= 3, MONTH($P54) &gt;= 3), IF($T54 &lt;&gt; "", $H54/$T54, ""), ""), "")</f>
        <v/>
      </c>
      <c r="AK54" s="10" t="str">
        <f ca="1">IFERROR(IF(AND(NOW()&lt;= EOMONTH(DATE(YEAR($P54),4, 1), 0), Overall!$A56&lt;&gt;"", MONTH($O54) &lt;= 4, MONTH($P54) &gt;= 4), IF($T54 &lt;&gt; "", $H54/$T54, ""), ""), "")</f>
        <v/>
      </c>
      <c r="AL54" s="10" t="str">
        <f ca="1">IFERROR(IF(AND(NOW()&lt;= EOMONTH(DATE(YEAR($P54),5, 1), 0), Overall!$A56&lt;&gt;"", MONTH($O54) &lt;= 5, MONTH($P54) &gt;= 5), IF($T54 &lt;&gt; "", $H54/$T54, ""), ""), "")</f>
        <v/>
      </c>
      <c r="AM54" s="10" t="str">
        <f ca="1">IFERROR(IF(AND(NOW()&lt;= EOMONTH(DATE(YEAR($P54),6, 1), 0), Overall!$A56&lt;&gt;"", MONTH($O54) &lt;= 6, MONTH($P54) &gt;= 6), IF($T54 &lt;&gt; "", $H54/$T54, ""), ""), "")</f>
        <v/>
      </c>
      <c r="AN54" s="10" t="str">
        <f ca="1">IFERROR(IF(AND(NOW()&lt;= EOMONTH(DATE(YEAR($P54),7, 1), 0), Overall!$A56&lt;&gt;"", MONTH($O54) &lt;= 7, MONTH($P54) &gt;= 7), IF($T54 &lt;&gt; "", $H54/$T54, ""), ""), "")</f>
        <v/>
      </c>
      <c r="AO54" s="10" t="str">
        <f ca="1">IFERROR(IF(AND(NOW()&lt;= EOMONTH(DATE(YEAR($P54),8, 1), 0), Overall!$A56&lt;&gt;"", MONTH($O54) &lt;= 8, MONTH($P54) &gt;= 8), IF($T54 &lt;&gt; "", $H54/$T54, ""), ""), "")</f>
        <v/>
      </c>
      <c r="AP54" s="10" t="str">
        <f ca="1">IFERROR(IF(AND(NOW()&lt;= EOMONTH(DATE(YEAR($P54),9, 1), 0), Overall!$A56&lt;&gt;"", MONTH($O54) &lt;= 9, MONTH($P54) &gt;= 9), IF($T54 &lt;&gt; "", $H54/$T54, ""), ""), "")</f>
        <v/>
      </c>
      <c r="AQ54" s="10" t="str">
        <f ca="1">IFERROR(IF(AND(NOW()&lt;= EOMONTH(DATE(YEAR($P54),10, 1), 0), Overall!$A56&lt;&gt;"", MONTH($O54) &lt;= 10, MONTH($P54) &gt;= 10), IF($T54 &lt;&gt; "", $H54/$T54, ""), ""), "")</f>
        <v/>
      </c>
      <c r="AR54" s="10" t="str">
        <f ca="1">IFERROR(IF(AND(NOW()&lt;= EOMONTH(DATE(YEAR($P54),11, 1), 0), Overall!$A56&lt;&gt;"", MONTH($O54) &lt;=11, MONTH($P54) &gt;= 11), IF($T54 &lt;&gt; "", $H54/$T54, ""), ""), "")</f>
        <v/>
      </c>
      <c r="AS54" s="10" t="str">
        <f ca="1">IFERROR(IF(AND(NOW()&lt;= EOMONTH(DATE(YEAR($P54),12, 1), 0), Overall!$A56&lt;&gt;"", MONTH($O54) &lt;= 12, MONTH($P54) &gt;= 12), IF($T54 &lt;&gt; "", $H54/$T54, ""), ""), "")</f>
        <v/>
      </c>
      <c r="AT54" s="16">
        <f t="shared" ca="1" si="1"/>
        <v>0</v>
      </c>
    </row>
    <row r="55" spans="1:46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6">
        <f>IF(Overall!T57&lt;&gt;"",VALUE(Overall!T57),"")</f>
        <v>0</v>
      </c>
      <c r="O55" s="7">
        <f>IF(Overall!L57&lt;&gt;"", DATEVALUE(Overall!L57), "")</f>
        <v>44317</v>
      </c>
      <c r="P55" s="7">
        <f>IF(Overall!M57&lt;&gt;"", DATEVALUE(Overall!M57), "")</f>
        <v>44561</v>
      </c>
      <c r="Q55" s="7" t="str">
        <f>IF(Overall!S57&lt;&gt;"",_xlfn.VALUETOTEXT(Overall!S57),"")</f>
        <v>May-Dec</v>
      </c>
      <c r="R55" s="7">
        <f>IF(Overall!O57&lt;&gt;"", DATEVALUE(Overall!O57), "")</f>
        <v>44309</v>
      </c>
      <c r="S55" s="7">
        <f>IF(Overall!O57&lt;&gt;"", DATEVALUE(Overall!O57), "")</f>
        <v>44309</v>
      </c>
      <c r="T55" s="5">
        <f t="shared" si="0"/>
        <v>8</v>
      </c>
      <c r="U55" s="10" t="str">
        <f>IF(Overall!$A57&lt;&gt;"",IF(AND(MONTH($O55) &lt;= 1, MONTH($P55) &gt;= 1), IF($T55 &lt;&gt; "", $H55/$T55, ""), ""),"")</f>
        <v/>
      </c>
      <c r="V55" s="10" t="str">
        <f>IF(Overall!$A57&lt;&gt;"",IF(AND(MONTH($O55) &lt;= 2, MONTH($P55) &gt;= 2), IF($T55 &lt;&gt; "", $H55/$T55, ""), ""),"")</f>
        <v/>
      </c>
      <c r="W55" s="10" t="str">
        <f>IF(Overall!$A57&lt;&gt;"",IF(AND(MONTH($O55) &lt;= 3, MONTH($P55) &gt;= 3), IF($T55 &lt;&gt; "", $H55/$T55, ""), ""),"")</f>
        <v/>
      </c>
      <c r="X55" s="10" t="str">
        <f>IF(Overall!$A57&lt;&gt;"",IF(AND(MONTH($O55) &lt;= 4, MONTH($P55) &gt;= 4), IF($T55 &lt;&gt; "", $H55/$T55, ""), ""),"")</f>
        <v/>
      </c>
      <c r="Y55" s="10">
        <f>IF(Overall!$A57&lt;&gt;"",IF(AND(MONTH($O55) &lt;= 5, MONTH($P55) &gt;= 5), IF($T55 &lt;&gt; "", $H55/$T55, ""), ""),"")</f>
        <v>100000</v>
      </c>
      <c r="Z55" s="10">
        <f>IF(Overall!$A57&lt;&gt;"",IF(AND(MONTH($O55) &lt;= 6, MONTH($P55) &gt;= 6), IF($T55 &lt;&gt; "", $H55/$T55, ""), ""),"")</f>
        <v>100000</v>
      </c>
      <c r="AA55" s="10">
        <f>IF(Overall!$A57&lt;&gt;"",IF(AND(MONTH($O55) &lt;= 7, MONTH($P55) &gt;= 7 ), IF($T55 &lt;&gt; "", $H55/$T55, ""), ""),"")</f>
        <v>100000</v>
      </c>
      <c r="AB55" s="10">
        <f>IF(Overall!$A57&lt;&gt;"",IF(AND(MONTH($O55) &lt;= 8, MONTH($P55) &gt;= 8), IF($T55 &lt;&gt; "", $H55/$T55, ""), ""),"")</f>
        <v>100000</v>
      </c>
      <c r="AC55" s="10">
        <f>IF(Overall!$A57&lt;&gt;"",IF(AND(MONTH($O55) &lt;= 9, MONTH($P55) &gt;= 9), IF($T55 &lt;&gt; "", $H55/$T55, ""), ""),"")</f>
        <v>100000</v>
      </c>
      <c r="AD55" s="10">
        <f>IF(Overall!$A57&lt;&gt;"",IF(AND(MONTH($O55) &lt;= 10, MONTH($P55) &gt;= 10), IF($T55 &lt;&gt; "", $H55/$T55, ""), ""),"")</f>
        <v>100000</v>
      </c>
      <c r="AE55" s="10">
        <f>IF(Overall!$A57&lt;&gt;"",IF(AND(MONTH($O55) &lt;= 11, MONTH($P55) &gt;= 11), IF($T55 &lt;&gt; "", $H55/$T55, ""), ""),"")</f>
        <v>100000</v>
      </c>
      <c r="AF55" s="10">
        <f>IF(Overall!$A57&lt;&gt;"",IF(AND(MONTH($O55) &lt;= 12, MONTH($P55) &gt;= 12), IF($T55 &lt;&gt; "", $H55/$T55, ""), ""),"")</f>
        <v>100000</v>
      </c>
      <c r="AH55" s="10" t="str">
        <f ca="1">IFERROR(IF(AND(NOW()&lt;= EOMONTH(DATE(YEAR($P55),1, 1), 0), Overall!$A57&lt;&gt;"", MONTH($O55) &lt;= 1, MONTH($P55) &gt;= 1), IF($T55 &lt;&gt; "", $H55/$T55, ""), ""), "")</f>
        <v/>
      </c>
      <c r="AI55" s="10" t="str">
        <f ca="1">IFERROR(IF(AND(NOW()&lt;= EOMONTH(DATE(YEAR($P55),2, 1), 0), Overall!$A57&lt;&gt;"", MONTH($O55) &lt;= 2, MONTH($P55) &gt;= 2), IF($T55 &lt;&gt; "", $H55/$T55, ""), ""), "")</f>
        <v/>
      </c>
      <c r="AJ55" s="10" t="str">
        <f ca="1">IFERROR(IF(AND(NOW()&lt;= EOMONTH(DATE(YEAR($P55),3, 1), 0), Overall!$A57&lt;&gt;"", MONTH($O55) &lt;= 3, MONTH($P55) &gt;= 3), IF($T55 &lt;&gt; "", $H55/$T55, ""), ""), "")</f>
        <v/>
      </c>
      <c r="AK55" s="10" t="str">
        <f ca="1">IFERROR(IF(AND(NOW()&lt;= EOMONTH(DATE(YEAR($P55),4, 1), 0), Overall!$A57&lt;&gt;"", MONTH($O55) &lt;= 4, MONTH($P55) &gt;= 4), IF($T55 &lt;&gt; "", $H55/$T55, ""), ""), "")</f>
        <v/>
      </c>
      <c r="AL55" s="10" t="str">
        <f ca="1">IFERROR(IF(AND(NOW()&lt;= EOMONTH(DATE(YEAR($P55),5, 1), 0), Overall!$A57&lt;&gt;"", MONTH($O55) &lt;= 5, MONTH($P55) &gt;= 5), IF($T55 &lt;&gt; "", $H55/$T55, ""), ""), "")</f>
        <v/>
      </c>
      <c r="AM55" s="10" t="str">
        <f ca="1">IFERROR(IF(AND(NOW()&lt;= EOMONTH(DATE(YEAR($P55),6, 1), 0), Overall!$A57&lt;&gt;"", MONTH($O55) &lt;= 6, MONTH($P55) &gt;= 6), IF($T55 &lt;&gt; "", $H55/$T55, ""), ""), "")</f>
        <v/>
      </c>
      <c r="AN55" s="10" t="str">
        <f ca="1">IFERROR(IF(AND(NOW()&lt;= EOMONTH(DATE(YEAR($P55),7, 1), 0), Overall!$A57&lt;&gt;"", MONTH($O55) &lt;= 7, MONTH($P55) &gt;= 7), IF($T55 &lt;&gt; "", $H55/$T55, ""), ""), "")</f>
        <v/>
      </c>
      <c r="AO55" s="10" t="str">
        <f ca="1">IFERROR(IF(AND(NOW()&lt;= EOMONTH(DATE(YEAR($P55),8, 1), 0), Overall!$A57&lt;&gt;"", MONTH($O55) &lt;= 8, MONTH($P55) &gt;= 8), IF($T55 &lt;&gt; "", $H55/$T55, ""), ""), "")</f>
        <v/>
      </c>
      <c r="AP55" s="10" t="str">
        <f ca="1">IFERROR(IF(AND(NOW()&lt;= EOMONTH(DATE(YEAR($P55),9, 1), 0), Overall!$A57&lt;&gt;"", MONTH($O55) &lt;= 9, MONTH($P55) &gt;= 9), IF($T55 &lt;&gt; "", $H55/$T55, ""), ""), "")</f>
        <v/>
      </c>
      <c r="AQ55" s="10" t="str">
        <f ca="1">IFERROR(IF(AND(NOW()&lt;= EOMONTH(DATE(YEAR($P55),10, 1), 0), Overall!$A57&lt;&gt;"", MONTH($O55) &lt;= 10, MONTH($P55) &gt;= 10), IF($T55 &lt;&gt; "", $H55/$T55, ""), ""), "")</f>
        <v/>
      </c>
      <c r="AR55" s="10" t="str">
        <f ca="1">IFERROR(IF(AND(NOW()&lt;= EOMONTH(DATE(YEAR($P55),11, 1), 0), Overall!$A57&lt;&gt;"", MONTH($O55) &lt;=11, MONTH($P55) &gt;= 11), IF($T55 &lt;&gt; "", $H55/$T55, ""), ""), "")</f>
        <v/>
      </c>
      <c r="AS55" s="10" t="str">
        <f ca="1">IFERROR(IF(AND(NOW()&lt;= EOMONTH(DATE(YEAR($P55),12, 1), 0), Overall!$A57&lt;&gt;"", MONTH($O55) &lt;= 12, MONTH($P55) &gt;= 12), IF($T55 &lt;&gt; "", $H55/$T55, ""), ""), "")</f>
        <v/>
      </c>
      <c r="AT55" s="16">
        <f t="shared" ca="1" si="1"/>
        <v>0</v>
      </c>
    </row>
    <row r="56" spans="1:46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6">
        <f>IF(Overall!T58&lt;&gt;"",VALUE(Overall!T58),"")</f>
        <v>0</v>
      </c>
      <c r="O56" s="7">
        <f>IF(Overall!L58&lt;&gt;"", DATEVALUE(Overall!L58), "")</f>
        <v>44317</v>
      </c>
      <c r="P56" s="7">
        <f>IF(Overall!M58&lt;&gt;"", DATEVALUE(Overall!M58), "")</f>
        <v>44561</v>
      </c>
      <c r="Q56" s="7" t="str">
        <f>IF(Overall!S58&lt;&gt;"",_xlfn.VALUETOTEXT(Overall!S58),"")</f>
        <v>May-Dec</v>
      </c>
      <c r="R56" s="7">
        <f>IF(Overall!O58&lt;&gt;"", DATEVALUE(Overall!O58), "")</f>
        <v>44309</v>
      </c>
      <c r="S56" s="7">
        <f>IF(Overall!O58&lt;&gt;"", DATEVALUE(Overall!O58), "")</f>
        <v>44309</v>
      </c>
      <c r="T56" s="5">
        <f t="shared" si="0"/>
        <v>8</v>
      </c>
      <c r="U56" s="10" t="str">
        <f>IF(Overall!$A58&lt;&gt;"",IF(AND(MONTH($O56) &lt;= 1, MONTH($P56) &gt;= 1), IF($T56 &lt;&gt; "", $H56/$T56, ""), ""),"")</f>
        <v/>
      </c>
      <c r="V56" s="10" t="str">
        <f>IF(Overall!$A58&lt;&gt;"",IF(AND(MONTH($O56) &lt;= 2, MONTH($P56) &gt;= 2), IF($T56 &lt;&gt; "", $H56/$T56, ""), ""),"")</f>
        <v/>
      </c>
      <c r="W56" s="10" t="str">
        <f>IF(Overall!$A58&lt;&gt;"",IF(AND(MONTH($O56) &lt;= 3, MONTH($P56) &gt;= 3), IF($T56 &lt;&gt; "", $H56/$T56, ""), ""),"")</f>
        <v/>
      </c>
      <c r="X56" s="10" t="str">
        <f>IF(Overall!$A58&lt;&gt;"",IF(AND(MONTH($O56) &lt;= 4, MONTH($P56) &gt;= 4), IF($T56 &lt;&gt; "", $H56/$T56, ""), ""),"")</f>
        <v/>
      </c>
      <c r="Y56" s="10">
        <f>IF(Overall!$A58&lt;&gt;"",IF(AND(MONTH($O56) &lt;= 5, MONTH($P56) &gt;= 5), IF($T56 &lt;&gt; "", $H56/$T56, ""), ""),"")</f>
        <v>100000</v>
      </c>
      <c r="Z56" s="10">
        <f>IF(Overall!$A58&lt;&gt;"",IF(AND(MONTH($O56) &lt;= 6, MONTH($P56) &gt;= 6), IF($T56 &lt;&gt; "", $H56/$T56, ""), ""),"")</f>
        <v>100000</v>
      </c>
      <c r="AA56" s="10">
        <f>IF(Overall!$A58&lt;&gt;"",IF(AND(MONTH($O56) &lt;= 7, MONTH($P56) &gt;= 7 ), IF($T56 &lt;&gt; "", $H56/$T56, ""), ""),"")</f>
        <v>100000</v>
      </c>
      <c r="AB56" s="10">
        <f>IF(Overall!$A58&lt;&gt;"",IF(AND(MONTH($O56) &lt;= 8, MONTH($P56) &gt;= 8), IF($T56 &lt;&gt; "", $H56/$T56, ""), ""),"")</f>
        <v>100000</v>
      </c>
      <c r="AC56" s="10">
        <f>IF(Overall!$A58&lt;&gt;"",IF(AND(MONTH($O56) &lt;= 9, MONTH($P56) &gt;= 9), IF($T56 &lt;&gt; "", $H56/$T56, ""), ""),"")</f>
        <v>100000</v>
      </c>
      <c r="AD56" s="10">
        <f>IF(Overall!$A58&lt;&gt;"",IF(AND(MONTH($O56) &lt;= 10, MONTH($P56) &gt;= 10), IF($T56 &lt;&gt; "", $H56/$T56, ""), ""),"")</f>
        <v>100000</v>
      </c>
      <c r="AE56" s="10">
        <f>IF(Overall!$A58&lt;&gt;"",IF(AND(MONTH($O56) &lt;= 11, MONTH($P56) &gt;= 11), IF($T56 &lt;&gt; "", $H56/$T56, ""), ""),"")</f>
        <v>100000</v>
      </c>
      <c r="AF56" s="10">
        <f>IF(Overall!$A58&lt;&gt;"",IF(AND(MONTH($O56) &lt;= 12, MONTH($P56) &gt;= 12), IF($T56 &lt;&gt; "", $H56/$T56, ""), ""),"")</f>
        <v>100000</v>
      </c>
      <c r="AH56" s="10" t="str">
        <f ca="1">IFERROR(IF(AND(NOW()&lt;= EOMONTH(DATE(YEAR($P56),1, 1), 0), Overall!$A58&lt;&gt;"", MONTH($O56) &lt;= 1, MONTH($P56) &gt;= 1), IF($T56 &lt;&gt; "", $H56/$T56, ""), ""), "")</f>
        <v/>
      </c>
      <c r="AI56" s="10" t="str">
        <f ca="1">IFERROR(IF(AND(NOW()&lt;= EOMONTH(DATE(YEAR($P56),2, 1), 0), Overall!$A58&lt;&gt;"", MONTH($O56) &lt;= 2, MONTH($P56) &gt;= 2), IF($T56 &lt;&gt; "", $H56/$T56, ""), ""), "")</f>
        <v/>
      </c>
      <c r="AJ56" s="10" t="str">
        <f ca="1">IFERROR(IF(AND(NOW()&lt;= EOMONTH(DATE(YEAR($P56),3, 1), 0), Overall!$A58&lt;&gt;"", MONTH($O56) &lt;= 3, MONTH($P56) &gt;= 3), IF($T56 &lt;&gt; "", $H56/$T56, ""), ""), "")</f>
        <v/>
      </c>
      <c r="AK56" s="10" t="str">
        <f ca="1">IFERROR(IF(AND(NOW()&lt;= EOMONTH(DATE(YEAR($P56),4, 1), 0), Overall!$A58&lt;&gt;"", MONTH($O56) &lt;= 4, MONTH($P56) &gt;= 4), IF($T56 &lt;&gt; "", $H56/$T56, ""), ""), "")</f>
        <v/>
      </c>
      <c r="AL56" s="10" t="str">
        <f ca="1">IFERROR(IF(AND(NOW()&lt;= EOMONTH(DATE(YEAR($P56),5, 1), 0), Overall!$A58&lt;&gt;"", MONTH($O56) &lt;= 5, MONTH($P56) &gt;= 5), IF($T56 &lt;&gt; "", $H56/$T56, ""), ""), "")</f>
        <v/>
      </c>
      <c r="AM56" s="10" t="str">
        <f ca="1">IFERROR(IF(AND(NOW()&lt;= EOMONTH(DATE(YEAR($P56),6, 1), 0), Overall!$A58&lt;&gt;"", MONTH($O56) &lt;= 6, MONTH($P56) &gt;= 6), IF($T56 &lt;&gt; "", $H56/$T56, ""), ""), "")</f>
        <v/>
      </c>
      <c r="AN56" s="10" t="str">
        <f ca="1">IFERROR(IF(AND(NOW()&lt;= EOMONTH(DATE(YEAR($P56),7, 1), 0), Overall!$A58&lt;&gt;"", MONTH($O56) &lt;= 7, MONTH($P56) &gt;= 7), IF($T56 &lt;&gt; "", $H56/$T56, ""), ""), "")</f>
        <v/>
      </c>
      <c r="AO56" s="10" t="str">
        <f ca="1">IFERROR(IF(AND(NOW()&lt;= EOMONTH(DATE(YEAR($P56),8, 1), 0), Overall!$A58&lt;&gt;"", MONTH($O56) &lt;= 8, MONTH($P56) &gt;= 8), IF($T56 &lt;&gt; "", $H56/$T56, ""), ""), "")</f>
        <v/>
      </c>
      <c r="AP56" s="10" t="str">
        <f ca="1">IFERROR(IF(AND(NOW()&lt;= EOMONTH(DATE(YEAR($P56),9, 1), 0), Overall!$A58&lt;&gt;"", MONTH($O56) &lt;= 9, MONTH($P56) &gt;= 9), IF($T56 &lt;&gt; "", $H56/$T56, ""), ""), "")</f>
        <v/>
      </c>
      <c r="AQ56" s="10" t="str">
        <f ca="1">IFERROR(IF(AND(NOW()&lt;= EOMONTH(DATE(YEAR($P56),10, 1), 0), Overall!$A58&lt;&gt;"", MONTH($O56) &lt;= 10, MONTH($P56) &gt;= 10), IF($T56 &lt;&gt; "", $H56/$T56, ""), ""), "")</f>
        <v/>
      </c>
      <c r="AR56" s="10" t="str">
        <f ca="1">IFERROR(IF(AND(NOW()&lt;= EOMONTH(DATE(YEAR($P56),11, 1), 0), Overall!$A58&lt;&gt;"", MONTH($O56) &lt;=11, MONTH($P56) &gt;= 11), IF($T56 &lt;&gt; "", $H56/$T56, ""), ""), "")</f>
        <v/>
      </c>
      <c r="AS56" s="10" t="str">
        <f ca="1">IFERROR(IF(AND(NOW()&lt;= EOMONTH(DATE(YEAR($P56),12, 1), 0), Overall!$A58&lt;&gt;"", MONTH($O56) &lt;= 12, MONTH($P56) &gt;= 12), IF($T56 &lt;&gt; "", $H56/$T56, ""), ""), "")</f>
        <v/>
      </c>
      <c r="AT56" s="16">
        <f t="shared" ca="1" si="1"/>
        <v>0</v>
      </c>
    </row>
    <row r="57" spans="1:46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6">
        <f>IF(Overall!T59&lt;&gt;"",VALUE(Overall!T59),"")</f>
        <v>0</v>
      </c>
      <c r="O57" s="7">
        <f>IF(Overall!L59&lt;&gt;"", DATEVALUE(Overall!L59), "")</f>
        <v>44317</v>
      </c>
      <c r="P57" s="7">
        <f>IF(Overall!M59&lt;&gt;"", DATEVALUE(Overall!M59), "")</f>
        <v>44561</v>
      </c>
      <c r="Q57" s="7" t="str">
        <f>IF(Overall!S59&lt;&gt;"",_xlfn.VALUETOTEXT(Overall!S59),"")</f>
        <v>May-Dec</v>
      </c>
      <c r="R57" s="7">
        <f>IF(Overall!O59&lt;&gt;"", DATEVALUE(Overall!O59), "")</f>
        <v>44309</v>
      </c>
      <c r="S57" s="7">
        <f>IF(Overall!O59&lt;&gt;"", DATEVALUE(Overall!O59), "")</f>
        <v>44309</v>
      </c>
      <c r="T57" s="5">
        <f t="shared" si="0"/>
        <v>8</v>
      </c>
      <c r="U57" s="10" t="str">
        <f>IF(Overall!$A59&lt;&gt;"",IF(AND(MONTH($O57) &lt;= 1, MONTH($P57) &gt;= 1), IF($T57 &lt;&gt; "", $H57/$T57, ""), ""),"")</f>
        <v/>
      </c>
      <c r="V57" s="10" t="str">
        <f>IF(Overall!$A59&lt;&gt;"",IF(AND(MONTH($O57) &lt;= 2, MONTH($P57) &gt;= 2), IF($T57 &lt;&gt; "", $H57/$T57, ""), ""),"")</f>
        <v/>
      </c>
      <c r="W57" s="10" t="str">
        <f>IF(Overall!$A59&lt;&gt;"",IF(AND(MONTH($O57) &lt;= 3, MONTH($P57) &gt;= 3), IF($T57 &lt;&gt; "", $H57/$T57, ""), ""),"")</f>
        <v/>
      </c>
      <c r="X57" s="10" t="str">
        <f>IF(Overall!$A59&lt;&gt;"",IF(AND(MONTH($O57) &lt;= 4, MONTH($P57) &gt;= 4), IF($T57 &lt;&gt; "", $H57/$T57, ""), ""),"")</f>
        <v/>
      </c>
      <c r="Y57" s="10">
        <f>IF(Overall!$A59&lt;&gt;"",IF(AND(MONTH($O57) &lt;= 5, MONTH($P57) &gt;= 5), IF($T57 &lt;&gt; "", $H57/$T57, ""), ""),"")</f>
        <v>100000</v>
      </c>
      <c r="Z57" s="10">
        <f>IF(Overall!$A59&lt;&gt;"",IF(AND(MONTH($O57) &lt;= 6, MONTH($P57) &gt;= 6), IF($T57 &lt;&gt; "", $H57/$T57, ""), ""),"")</f>
        <v>100000</v>
      </c>
      <c r="AA57" s="10">
        <f>IF(Overall!$A59&lt;&gt;"",IF(AND(MONTH($O57) &lt;= 7, MONTH($P57) &gt;= 7 ), IF($T57 &lt;&gt; "", $H57/$T57, ""), ""),"")</f>
        <v>100000</v>
      </c>
      <c r="AB57" s="10">
        <f>IF(Overall!$A59&lt;&gt;"",IF(AND(MONTH($O57) &lt;= 8, MONTH($P57) &gt;= 8), IF($T57 &lt;&gt; "", $H57/$T57, ""), ""),"")</f>
        <v>100000</v>
      </c>
      <c r="AC57" s="10">
        <f>IF(Overall!$A59&lt;&gt;"",IF(AND(MONTH($O57) &lt;= 9, MONTH($P57) &gt;= 9), IF($T57 &lt;&gt; "", $H57/$T57, ""), ""),"")</f>
        <v>100000</v>
      </c>
      <c r="AD57" s="10">
        <f>IF(Overall!$A59&lt;&gt;"",IF(AND(MONTH($O57) &lt;= 10, MONTH($P57) &gt;= 10), IF($T57 &lt;&gt; "", $H57/$T57, ""), ""),"")</f>
        <v>100000</v>
      </c>
      <c r="AE57" s="10">
        <f>IF(Overall!$A59&lt;&gt;"",IF(AND(MONTH($O57) &lt;= 11, MONTH($P57) &gt;= 11), IF($T57 &lt;&gt; "", $H57/$T57, ""), ""),"")</f>
        <v>100000</v>
      </c>
      <c r="AF57" s="10">
        <f>IF(Overall!$A59&lt;&gt;"",IF(AND(MONTH($O57) &lt;= 12, MONTH($P57) &gt;= 12), IF($T57 &lt;&gt; "", $H57/$T57, ""), ""),"")</f>
        <v>100000</v>
      </c>
      <c r="AH57" s="10" t="str">
        <f ca="1">IFERROR(IF(AND(NOW()&lt;= EOMONTH(DATE(YEAR($P57),1, 1), 0), Overall!$A59&lt;&gt;"", MONTH($O57) &lt;= 1, MONTH($P57) &gt;= 1), IF($T57 &lt;&gt; "", $H57/$T57, ""), ""), "")</f>
        <v/>
      </c>
      <c r="AI57" s="10" t="str">
        <f ca="1">IFERROR(IF(AND(NOW()&lt;= EOMONTH(DATE(YEAR($P57),2, 1), 0), Overall!$A59&lt;&gt;"", MONTH($O57) &lt;= 2, MONTH($P57) &gt;= 2), IF($T57 &lt;&gt; "", $H57/$T57, ""), ""), "")</f>
        <v/>
      </c>
      <c r="AJ57" s="10" t="str">
        <f ca="1">IFERROR(IF(AND(NOW()&lt;= EOMONTH(DATE(YEAR($P57),3, 1), 0), Overall!$A59&lt;&gt;"", MONTH($O57) &lt;= 3, MONTH($P57) &gt;= 3), IF($T57 &lt;&gt; "", $H57/$T57, ""), ""), "")</f>
        <v/>
      </c>
      <c r="AK57" s="10" t="str">
        <f ca="1">IFERROR(IF(AND(NOW()&lt;= EOMONTH(DATE(YEAR($P57),4, 1), 0), Overall!$A59&lt;&gt;"", MONTH($O57) &lt;= 4, MONTH($P57) &gt;= 4), IF($T57 &lt;&gt; "", $H57/$T57, ""), ""), "")</f>
        <v/>
      </c>
      <c r="AL57" s="10" t="str">
        <f ca="1">IFERROR(IF(AND(NOW()&lt;= EOMONTH(DATE(YEAR($P57),5, 1), 0), Overall!$A59&lt;&gt;"", MONTH($O57) &lt;= 5, MONTH($P57) &gt;= 5), IF($T57 &lt;&gt; "", $H57/$T57, ""), ""), "")</f>
        <v/>
      </c>
      <c r="AM57" s="10" t="str">
        <f ca="1">IFERROR(IF(AND(NOW()&lt;= EOMONTH(DATE(YEAR($P57),6, 1), 0), Overall!$A59&lt;&gt;"", MONTH($O57) &lt;= 6, MONTH($P57) &gt;= 6), IF($T57 &lt;&gt; "", $H57/$T57, ""), ""), "")</f>
        <v/>
      </c>
      <c r="AN57" s="10" t="str">
        <f ca="1">IFERROR(IF(AND(NOW()&lt;= EOMONTH(DATE(YEAR($P57),7, 1), 0), Overall!$A59&lt;&gt;"", MONTH($O57) &lt;= 7, MONTH($P57) &gt;= 7), IF($T57 &lt;&gt; "", $H57/$T57, ""), ""), "")</f>
        <v/>
      </c>
      <c r="AO57" s="10" t="str">
        <f ca="1">IFERROR(IF(AND(NOW()&lt;= EOMONTH(DATE(YEAR($P57),8, 1), 0), Overall!$A59&lt;&gt;"", MONTH($O57) &lt;= 8, MONTH($P57) &gt;= 8), IF($T57 &lt;&gt; "", $H57/$T57, ""), ""), "")</f>
        <v/>
      </c>
      <c r="AP57" s="10" t="str">
        <f ca="1">IFERROR(IF(AND(NOW()&lt;= EOMONTH(DATE(YEAR($P57),9, 1), 0), Overall!$A59&lt;&gt;"", MONTH($O57) &lt;= 9, MONTH($P57) &gt;= 9), IF($T57 &lt;&gt; "", $H57/$T57, ""), ""), "")</f>
        <v/>
      </c>
      <c r="AQ57" s="10" t="str">
        <f ca="1">IFERROR(IF(AND(NOW()&lt;= EOMONTH(DATE(YEAR($P57),10, 1), 0), Overall!$A59&lt;&gt;"", MONTH($O57) &lt;= 10, MONTH($P57) &gt;= 10), IF($T57 &lt;&gt; "", $H57/$T57, ""), ""), "")</f>
        <v/>
      </c>
      <c r="AR57" s="10" t="str">
        <f ca="1">IFERROR(IF(AND(NOW()&lt;= EOMONTH(DATE(YEAR($P57),11, 1), 0), Overall!$A59&lt;&gt;"", MONTH($O57) &lt;=11, MONTH($P57) &gt;= 11), IF($T57 &lt;&gt; "", $H57/$T57, ""), ""), "")</f>
        <v/>
      </c>
      <c r="AS57" s="10" t="str">
        <f ca="1">IFERROR(IF(AND(NOW()&lt;= EOMONTH(DATE(YEAR($P57),12, 1), 0), Overall!$A59&lt;&gt;"", MONTH($O57) &lt;= 12, MONTH($P57) &gt;= 12), IF($T57 &lt;&gt; "", $H57/$T57, ""), ""), "")</f>
        <v/>
      </c>
      <c r="AT57" s="16">
        <f t="shared" ca="1" si="1"/>
        <v>0</v>
      </c>
    </row>
    <row r="58" spans="1:46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6">
        <f>IF(Overall!T60&lt;&gt;"",VALUE(Overall!T60),"")</f>
        <v>0</v>
      </c>
      <c r="O58" s="7">
        <f>IF(Overall!L60&lt;&gt;"", DATEVALUE(Overall!L60), "")</f>
        <v>44317</v>
      </c>
      <c r="P58" s="7">
        <f>IF(Overall!M60&lt;&gt;"", DATEVALUE(Overall!M60), "")</f>
        <v>44561</v>
      </c>
      <c r="Q58" s="7" t="str">
        <f>IF(Overall!S60&lt;&gt;"",_xlfn.VALUETOTEXT(Overall!S60),"")</f>
        <v>May-Dec</v>
      </c>
      <c r="R58" s="7">
        <f>IF(Overall!O60&lt;&gt;"", DATEVALUE(Overall!O60), "")</f>
        <v>44309</v>
      </c>
      <c r="S58" s="7">
        <f>IF(Overall!O60&lt;&gt;"", DATEVALUE(Overall!O60), "")</f>
        <v>44309</v>
      </c>
      <c r="T58" s="5">
        <f t="shared" si="0"/>
        <v>8</v>
      </c>
      <c r="U58" s="10" t="str">
        <f>IF(Overall!$A60&lt;&gt;"",IF(AND(MONTH($O58) &lt;= 1, MONTH($P58) &gt;= 1), IF($T58 &lt;&gt; "", $H58/$T58, ""), ""),"")</f>
        <v/>
      </c>
      <c r="V58" s="10" t="str">
        <f>IF(Overall!$A60&lt;&gt;"",IF(AND(MONTH($O58) &lt;= 2, MONTH($P58) &gt;= 2), IF($T58 &lt;&gt; "", $H58/$T58, ""), ""),"")</f>
        <v/>
      </c>
      <c r="W58" s="10" t="str">
        <f>IF(Overall!$A60&lt;&gt;"",IF(AND(MONTH($O58) &lt;= 3, MONTH($P58) &gt;= 3), IF($T58 &lt;&gt; "", $H58/$T58, ""), ""),"")</f>
        <v/>
      </c>
      <c r="X58" s="10" t="str">
        <f>IF(Overall!$A60&lt;&gt;"",IF(AND(MONTH($O58) &lt;= 4, MONTH($P58) &gt;= 4), IF($T58 &lt;&gt; "", $H58/$T58, ""), ""),"")</f>
        <v/>
      </c>
      <c r="Y58" s="10">
        <f>IF(Overall!$A60&lt;&gt;"",IF(AND(MONTH($O58) &lt;= 5, MONTH($P58) &gt;= 5), IF($T58 &lt;&gt; "", $H58/$T58, ""), ""),"")</f>
        <v>100000</v>
      </c>
      <c r="Z58" s="10">
        <f>IF(Overall!$A60&lt;&gt;"",IF(AND(MONTH($O58) &lt;= 6, MONTH($P58) &gt;= 6), IF($T58 &lt;&gt; "", $H58/$T58, ""), ""),"")</f>
        <v>100000</v>
      </c>
      <c r="AA58" s="10">
        <f>IF(Overall!$A60&lt;&gt;"",IF(AND(MONTH($O58) &lt;= 7, MONTH($P58) &gt;= 7 ), IF($T58 &lt;&gt; "", $H58/$T58, ""), ""),"")</f>
        <v>100000</v>
      </c>
      <c r="AB58" s="10">
        <f>IF(Overall!$A60&lt;&gt;"",IF(AND(MONTH($O58) &lt;= 8, MONTH($P58) &gt;= 8), IF($T58 &lt;&gt; "", $H58/$T58, ""), ""),"")</f>
        <v>100000</v>
      </c>
      <c r="AC58" s="10">
        <f>IF(Overall!$A60&lt;&gt;"",IF(AND(MONTH($O58) &lt;= 9, MONTH($P58) &gt;= 9), IF($T58 &lt;&gt; "", $H58/$T58, ""), ""),"")</f>
        <v>100000</v>
      </c>
      <c r="AD58" s="10">
        <f>IF(Overall!$A60&lt;&gt;"",IF(AND(MONTH($O58) &lt;= 10, MONTH($P58) &gt;= 10), IF($T58 &lt;&gt; "", $H58/$T58, ""), ""),"")</f>
        <v>100000</v>
      </c>
      <c r="AE58" s="10">
        <f>IF(Overall!$A60&lt;&gt;"",IF(AND(MONTH($O58) &lt;= 11, MONTH($P58) &gt;= 11), IF($T58 &lt;&gt; "", $H58/$T58, ""), ""),"")</f>
        <v>100000</v>
      </c>
      <c r="AF58" s="10">
        <f>IF(Overall!$A60&lt;&gt;"",IF(AND(MONTH($O58) &lt;= 12, MONTH($P58) &gt;= 12), IF($T58 &lt;&gt; "", $H58/$T58, ""), ""),"")</f>
        <v>100000</v>
      </c>
      <c r="AH58" s="10" t="str">
        <f ca="1">IFERROR(IF(AND(NOW()&lt;= EOMONTH(DATE(YEAR($P58),1, 1), 0), Overall!$A60&lt;&gt;"", MONTH($O58) &lt;= 1, MONTH($P58) &gt;= 1), IF($T58 &lt;&gt; "", $H58/$T58, ""), ""), "")</f>
        <v/>
      </c>
      <c r="AI58" s="10" t="str">
        <f ca="1">IFERROR(IF(AND(NOW()&lt;= EOMONTH(DATE(YEAR($P58),2, 1), 0), Overall!$A60&lt;&gt;"", MONTH($O58) &lt;= 2, MONTH($P58) &gt;= 2), IF($T58 &lt;&gt; "", $H58/$T58, ""), ""), "")</f>
        <v/>
      </c>
      <c r="AJ58" s="10" t="str">
        <f ca="1">IFERROR(IF(AND(NOW()&lt;= EOMONTH(DATE(YEAR($P58),3, 1), 0), Overall!$A60&lt;&gt;"", MONTH($O58) &lt;= 3, MONTH($P58) &gt;= 3), IF($T58 &lt;&gt; "", $H58/$T58, ""), ""), "")</f>
        <v/>
      </c>
      <c r="AK58" s="10" t="str">
        <f ca="1">IFERROR(IF(AND(NOW()&lt;= EOMONTH(DATE(YEAR($P58),4, 1), 0), Overall!$A60&lt;&gt;"", MONTH($O58) &lt;= 4, MONTH($P58) &gt;= 4), IF($T58 &lt;&gt; "", $H58/$T58, ""), ""), "")</f>
        <v/>
      </c>
      <c r="AL58" s="10" t="str">
        <f ca="1">IFERROR(IF(AND(NOW()&lt;= EOMONTH(DATE(YEAR($P58),5, 1), 0), Overall!$A60&lt;&gt;"", MONTH($O58) &lt;= 5, MONTH($P58) &gt;= 5), IF($T58 &lt;&gt; "", $H58/$T58, ""), ""), "")</f>
        <v/>
      </c>
      <c r="AM58" s="10" t="str">
        <f ca="1">IFERROR(IF(AND(NOW()&lt;= EOMONTH(DATE(YEAR($P58),6, 1), 0), Overall!$A60&lt;&gt;"", MONTH($O58) &lt;= 6, MONTH($P58) &gt;= 6), IF($T58 &lt;&gt; "", $H58/$T58, ""), ""), "")</f>
        <v/>
      </c>
      <c r="AN58" s="10" t="str">
        <f ca="1">IFERROR(IF(AND(NOW()&lt;= EOMONTH(DATE(YEAR($P58),7, 1), 0), Overall!$A60&lt;&gt;"", MONTH($O58) &lt;= 7, MONTH($P58) &gt;= 7), IF($T58 &lt;&gt; "", $H58/$T58, ""), ""), "")</f>
        <v/>
      </c>
      <c r="AO58" s="10" t="str">
        <f ca="1">IFERROR(IF(AND(NOW()&lt;= EOMONTH(DATE(YEAR($P58),8, 1), 0), Overall!$A60&lt;&gt;"", MONTH($O58) &lt;= 8, MONTH($P58) &gt;= 8), IF($T58 &lt;&gt; "", $H58/$T58, ""), ""), "")</f>
        <v/>
      </c>
      <c r="AP58" s="10" t="str">
        <f ca="1">IFERROR(IF(AND(NOW()&lt;= EOMONTH(DATE(YEAR($P58),9, 1), 0), Overall!$A60&lt;&gt;"", MONTH($O58) &lt;= 9, MONTH($P58) &gt;= 9), IF($T58 &lt;&gt; "", $H58/$T58, ""), ""), "")</f>
        <v/>
      </c>
      <c r="AQ58" s="10" t="str">
        <f ca="1">IFERROR(IF(AND(NOW()&lt;= EOMONTH(DATE(YEAR($P58),10, 1), 0), Overall!$A60&lt;&gt;"", MONTH($O58) &lt;= 10, MONTH($P58) &gt;= 10), IF($T58 &lt;&gt; "", $H58/$T58, ""), ""), "")</f>
        <v/>
      </c>
      <c r="AR58" s="10" t="str">
        <f ca="1">IFERROR(IF(AND(NOW()&lt;= EOMONTH(DATE(YEAR($P58),11, 1), 0), Overall!$A60&lt;&gt;"", MONTH($O58) &lt;=11, MONTH($P58) &gt;= 11), IF($T58 &lt;&gt; "", $H58/$T58, ""), ""), "")</f>
        <v/>
      </c>
      <c r="AS58" s="10" t="str">
        <f ca="1">IFERROR(IF(AND(NOW()&lt;= EOMONTH(DATE(YEAR($P58),12, 1), 0), Overall!$A60&lt;&gt;"", MONTH($O58) &lt;= 12, MONTH($P58) &gt;= 12), IF($T58 &lt;&gt; "", $H58/$T58, ""), ""), "")</f>
        <v/>
      </c>
      <c r="AT58" s="16">
        <f t="shared" ca="1" si="1"/>
        <v>0</v>
      </c>
    </row>
    <row r="59" spans="1:46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6">
        <f>IF(Overall!T61&lt;&gt;"",VALUE(Overall!T61),"")</f>
        <v>0</v>
      </c>
      <c r="O59" s="7">
        <f>IF(Overall!L61&lt;&gt;"", DATEVALUE(Overall!L61), "")</f>
        <v>44317</v>
      </c>
      <c r="P59" s="7">
        <f>IF(Overall!M61&lt;&gt;"", DATEVALUE(Overall!M61), "")</f>
        <v>44561</v>
      </c>
      <c r="Q59" s="7" t="str">
        <f>IF(Overall!S61&lt;&gt;"",_xlfn.VALUETOTEXT(Overall!S61),"")</f>
        <v>May-Dec</v>
      </c>
      <c r="R59" s="7">
        <f>IF(Overall!O61&lt;&gt;"", DATEVALUE(Overall!O61), "")</f>
        <v>44309</v>
      </c>
      <c r="S59" s="7">
        <f>IF(Overall!O61&lt;&gt;"", DATEVALUE(Overall!O61), "")</f>
        <v>44309</v>
      </c>
      <c r="T59" s="5">
        <f t="shared" si="0"/>
        <v>8</v>
      </c>
      <c r="U59" s="10" t="str">
        <f>IF(Overall!$A61&lt;&gt;"",IF(AND(MONTH($O59) &lt;= 1, MONTH($P59) &gt;= 1), IF($T59 &lt;&gt; "", $H59/$T59, ""), ""),"")</f>
        <v/>
      </c>
      <c r="V59" s="10" t="str">
        <f>IF(Overall!$A61&lt;&gt;"",IF(AND(MONTH($O59) &lt;= 2, MONTH($P59) &gt;= 2), IF($T59 &lt;&gt; "", $H59/$T59, ""), ""),"")</f>
        <v/>
      </c>
      <c r="W59" s="10" t="str">
        <f>IF(Overall!$A61&lt;&gt;"",IF(AND(MONTH($O59) &lt;= 3, MONTH($P59) &gt;= 3), IF($T59 &lt;&gt; "", $H59/$T59, ""), ""),"")</f>
        <v/>
      </c>
      <c r="X59" s="10" t="str">
        <f>IF(Overall!$A61&lt;&gt;"",IF(AND(MONTH($O59) &lt;= 4, MONTH($P59) &gt;= 4), IF($T59 &lt;&gt; "", $H59/$T59, ""), ""),"")</f>
        <v/>
      </c>
      <c r="Y59" s="10">
        <f>IF(Overall!$A61&lt;&gt;"",IF(AND(MONTH($O59) &lt;= 5, MONTH($P59) &gt;= 5), IF($T59 &lt;&gt; "", $H59/$T59, ""), ""),"")</f>
        <v>100000</v>
      </c>
      <c r="Z59" s="10">
        <f>IF(Overall!$A61&lt;&gt;"",IF(AND(MONTH($O59) &lt;= 6, MONTH($P59) &gt;= 6), IF($T59 &lt;&gt; "", $H59/$T59, ""), ""),"")</f>
        <v>100000</v>
      </c>
      <c r="AA59" s="10">
        <f>IF(Overall!$A61&lt;&gt;"",IF(AND(MONTH($O59) &lt;= 7, MONTH($P59) &gt;= 7 ), IF($T59 &lt;&gt; "", $H59/$T59, ""), ""),"")</f>
        <v>100000</v>
      </c>
      <c r="AB59" s="10">
        <f>IF(Overall!$A61&lt;&gt;"",IF(AND(MONTH($O59) &lt;= 8, MONTH($P59) &gt;= 8), IF($T59 &lt;&gt; "", $H59/$T59, ""), ""),"")</f>
        <v>100000</v>
      </c>
      <c r="AC59" s="10">
        <f>IF(Overall!$A61&lt;&gt;"",IF(AND(MONTH($O59) &lt;= 9, MONTH($P59) &gt;= 9), IF($T59 &lt;&gt; "", $H59/$T59, ""), ""),"")</f>
        <v>100000</v>
      </c>
      <c r="AD59" s="10">
        <f>IF(Overall!$A61&lt;&gt;"",IF(AND(MONTH($O59) &lt;= 10, MONTH($P59) &gt;= 10), IF($T59 &lt;&gt; "", $H59/$T59, ""), ""),"")</f>
        <v>100000</v>
      </c>
      <c r="AE59" s="10">
        <f>IF(Overall!$A61&lt;&gt;"",IF(AND(MONTH($O59) &lt;= 11, MONTH($P59) &gt;= 11), IF($T59 &lt;&gt; "", $H59/$T59, ""), ""),"")</f>
        <v>100000</v>
      </c>
      <c r="AF59" s="10">
        <f>IF(Overall!$A61&lt;&gt;"",IF(AND(MONTH($O59) &lt;= 12, MONTH($P59) &gt;= 12), IF($T59 &lt;&gt; "", $H59/$T59, ""), ""),"")</f>
        <v>100000</v>
      </c>
      <c r="AH59" s="10" t="str">
        <f ca="1">IFERROR(IF(AND(NOW()&lt;= EOMONTH(DATE(YEAR($P59),1, 1), 0), Overall!$A61&lt;&gt;"", MONTH($O59) &lt;= 1, MONTH($P59) &gt;= 1), IF($T59 &lt;&gt; "", $H59/$T59, ""), ""), "")</f>
        <v/>
      </c>
      <c r="AI59" s="10" t="str">
        <f ca="1">IFERROR(IF(AND(NOW()&lt;= EOMONTH(DATE(YEAR($P59),2, 1), 0), Overall!$A61&lt;&gt;"", MONTH($O59) &lt;= 2, MONTH($P59) &gt;= 2), IF($T59 &lt;&gt; "", $H59/$T59, ""), ""), "")</f>
        <v/>
      </c>
      <c r="AJ59" s="10" t="str">
        <f ca="1">IFERROR(IF(AND(NOW()&lt;= EOMONTH(DATE(YEAR($P59),3, 1), 0), Overall!$A61&lt;&gt;"", MONTH($O59) &lt;= 3, MONTH($P59) &gt;= 3), IF($T59 &lt;&gt; "", $H59/$T59, ""), ""), "")</f>
        <v/>
      </c>
      <c r="AK59" s="10" t="str">
        <f ca="1">IFERROR(IF(AND(NOW()&lt;= EOMONTH(DATE(YEAR($P59),4, 1), 0), Overall!$A61&lt;&gt;"", MONTH($O59) &lt;= 4, MONTH($P59) &gt;= 4), IF($T59 &lt;&gt; "", $H59/$T59, ""), ""), "")</f>
        <v/>
      </c>
      <c r="AL59" s="10" t="str">
        <f ca="1">IFERROR(IF(AND(NOW()&lt;= EOMONTH(DATE(YEAR($P59),5, 1), 0), Overall!$A61&lt;&gt;"", MONTH($O59) &lt;= 5, MONTH($P59) &gt;= 5), IF($T59 &lt;&gt; "", $H59/$T59, ""), ""), "")</f>
        <v/>
      </c>
      <c r="AM59" s="10" t="str">
        <f ca="1">IFERROR(IF(AND(NOW()&lt;= EOMONTH(DATE(YEAR($P59),6, 1), 0), Overall!$A61&lt;&gt;"", MONTH($O59) &lt;= 6, MONTH($P59) &gt;= 6), IF($T59 &lt;&gt; "", $H59/$T59, ""), ""), "")</f>
        <v/>
      </c>
      <c r="AN59" s="10" t="str">
        <f ca="1">IFERROR(IF(AND(NOW()&lt;= EOMONTH(DATE(YEAR($P59),7, 1), 0), Overall!$A61&lt;&gt;"", MONTH($O59) &lt;= 7, MONTH($P59) &gt;= 7), IF($T59 &lt;&gt; "", $H59/$T59, ""), ""), "")</f>
        <v/>
      </c>
      <c r="AO59" s="10" t="str">
        <f ca="1">IFERROR(IF(AND(NOW()&lt;= EOMONTH(DATE(YEAR($P59),8, 1), 0), Overall!$A61&lt;&gt;"", MONTH($O59) &lt;= 8, MONTH($P59) &gt;= 8), IF($T59 &lt;&gt; "", $H59/$T59, ""), ""), "")</f>
        <v/>
      </c>
      <c r="AP59" s="10" t="str">
        <f ca="1">IFERROR(IF(AND(NOW()&lt;= EOMONTH(DATE(YEAR($P59),9, 1), 0), Overall!$A61&lt;&gt;"", MONTH($O59) &lt;= 9, MONTH($P59) &gt;= 9), IF($T59 &lt;&gt; "", $H59/$T59, ""), ""), "")</f>
        <v/>
      </c>
      <c r="AQ59" s="10" t="str">
        <f ca="1">IFERROR(IF(AND(NOW()&lt;= EOMONTH(DATE(YEAR($P59),10, 1), 0), Overall!$A61&lt;&gt;"", MONTH($O59) &lt;= 10, MONTH($P59) &gt;= 10), IF($T59 &lt;&gt; "", $H59/$T59, ""), ""), "")</f>
        <v/>
      </c>
      <c r="AR59" s="10" t="str">
        <f ca="1">IFERROR(IF(AND(NOW()&lt;= EOMONTH(DATE(YEAR($P59),11, 1), 0), Overall!$A61&lt;&gt;"", MONTH($O59) &lt;=11, MONTH($P59) &gt;= 11), IF($T59 &lt;&gt; "", $H59/$T59, ""), ""), "")</f>
        <v/>
      </c>
      <c r="AS59" s="10" t="str">
        <f ca="1">IFERROR(IF(AND(NOW()&lt;= EOMONTH(DATE(YEAR($P59),12, 1), 0), Overall!$A61&lt;&gt;"", MONTH($O59) &lt;= 12, MONTH($P59) &gt;= 12), IF($T59 &lt;&gt; "", $H59/$T59, ""), ""), "")</f>
        <v/>
      </c>
      <c r="AT59" s="16">
        <f t="shared" ca="1" si="1"/>
        <v>0</v>
      </c>
    </row>
    <row r="60" spans="1:46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6">
        <f>IF(Overall!T62&lt;&gt;"",VALUE(Overall!T62),"")</f>
        <v>0</v>
      </c>
      <c r="O60" s="7">
        <f>IF(Overall!L62&lt;&gt;"", DATEVALUE(Overall!L62), "")</f>
        <v>44317</v>
      </c>
      <c r="P60" s="7">
        <f>IF(Overall!M62&lt;&gt;"", DATEVALUE(Overall!M62), "")</f>
        <v>44561</v>
      </c>
      <c r="Q60" s="7" t="str">
        <f>IF(Overall!S62&lt;&gt;"",_xlfn.VALUETOTEXT(Overall!S62),"")</f>
        <v>May-Dec</v>
      </c>
      <c r="R60" s="7">
        <f>IF(Overall!O62&lt;&gt;"", DATEVALUE(Overall!O62), "")</f>
        <v>44309</v>
      </c>
      <c r="S60" s="7">
        <f>IF(Overall!O62&lt;&gt;"", DATEVALUE(Overall!O62), "")</f>
        <v>44309</v>
      </c>
      <c r="T60" s="5">
        <f t="shared" si="0"/>
        <v>8</v>
      </c>
      <c r="U60" s="10" t="str">
        <f>IF(Overall!$A62&lt;&gt;"",IF(AND(MONTH($O60) &lt;= 1, MONTH($P60) &gt;= 1), IF($T60 &lt;&gt; "", $H60/$T60, ""), ""),"")</f>
        <v/>
      </c>
      <c r="V60" s="10" t="str">
        <f>IF(Overall!$A62&lt;&gt;"",IF(AND(MONTH($O60) &lt;= 2, MONTH($P60) &gt;= 2), IF($T60 &lt;&gt; "", $H60/$T60, ""), ""),"")</f>
        <v/>
      </c>
      <c r="W60" s="10" t="str">
        <f>IF(Overall!$A62&lt;&gt;"",IF(AND(MONTH($O60) &lt;= 3, MONTH($P60) &gt;= 3), IF($T60 &lt;&gt; "", $H60/$T60, ""), ""),"")</f>
        <v/>
      </c>
      <c r="X60" s="10" t="str">
        <f>IF(Overall!$A62&lt;&gt;"",IF(AND(MONTH($O60) &lt;= 4, MONTH($P60) &gt;= 4), IF($T60 &lt;&gt; "", $H60/$T60, ""), ""),"")</f>
        <v/>
      </c>
      <c r="Y60" s="10">
        <f>IF(Overall!$A62&lt;&gt;"",IF(AND(MONTH($O60) &lt;= 5, MONTH($P60) &gt;= 5), IF($T60 &lt;&gt; "", $H60/$T60, ""), ""),"")</f>
        <v>100000</v>
      </c>
      <c r="Z60" s="10">
        <f>IF(Overall!$A62&lt;&gt;"",IF(AND(MONTH($O60) &lt;= 6, MONTH($P60) &gt;= 6), IF($T60 &lt;&gt; "", $H60/$T60, ""), ""),"")</f>
        <v>100000</v>
      </c>
      <c r="AA60" s="10">
        <f>IF(Overall!$A62&lt;&gt;"",IF(AND(MONTH($O60) &lt;= 7, MONTH($P60) &gt;= 7 ), IF($T60 &lt;&gt; "", $H60/$T60, ""), ""),"")</f>
        <v>100000</v>
      </c>
      <c r="AB60" s="10">
        <f>IF(Overall!$A62&lt;&gt;"",IF(AND(MONTH($O60) &lt;= 8, MONTH($P60) &gt;= 8), IF($T60 &lt;&gt; "", $H60/$T60, ""), ""),"")</f>
        <v>100000</v>
      </c>
      <c r="AC60" s="10">
        <f>IF(Overall!$A62&lt;&gt;"",IF(AND(MONTH($O60) &lt;= 9, MONTH($P60) &gt;= 9), IF($T60 &lt;&gt; "", $H60/$T60, ""), ""),"")</f>
        <v>100000</v>
      </c>
      <c r="AD60" s="10">
        <f>IF(Overall!$A62&lt;&gt;"",IF(AND(MONTH($O60) &lt;= 10, MONTH($P60) &gt;= 10), IF($T60 &lt;&gt; "", $H60/$T60, ""), ""),"")</f>
        <v>100000</v>
      </c>
      <c r="AE60" s="10">
        <f>IF(Overall!$A62&lt;&gt;"",IF(AND(MONTH($O60) &lt;= 11, MONTH($P60) &gt;= 11), IF($T60 &lt;&gt; "", $H60/$T60, ""), ""),"")</f>
        <v>100000</v>
      </c>
      <c r="AF60" s="10">
        <f>IF(Overall!$A62&lt;&gt;"",IF(AND(MONTH($O60) &lt;= 12, MONTH($P60) &gt;= 12), IF($T60 &lt;&gt; "", $H60/$T60, ""), ""),"")</f>
        <v>100000</v>
      </c>
      <c r="AH60" s="10" t="str">
        <f ca="1">IFERROR(IF(AND(NOW()&lt;= EOMONTH(DATE(YEAR($P60),1, 1), 0), Overall!$A62&lt;&gt;"", MONTH($O60) &lt;= 1, MONTH($P60) &gt;= 1), IF($T60 &lt;&gt; "", $H60/$T60, ""), ""), "")</f>
        <v/>
      </c>
      <c r="AI60" s="10" t="str">
        <f ca="1">IFERROR(IF(AND(NOW()&lt;= EOMONTH(DATE(YEAR($P60),2, 1), 0), Overall!$A62&lt;&gt;"", MONTH($O60) &lt;= 2, MONTH($P60) &gt;= 2), IF($T60 &lt;&gt; "", $H60/$T60, ""), ""), "")</f>
        <v/>
      </c>
      <c r="AJ60" s="10" t="str">
        <f ca="1">IFERROR(IF(AND(NOW()&lt;= EOMONTH(DATE(YEAR($P60),3, 1), 0), Overall!$A62&lt;&gt;"", MONTH($O60) &lt;= 3, MONTH($P60) &gt;= 3), IF($T60 &lt;&gt; "", $H60/$T60, ""), ""), "")</f>
        <v/>
      </c>
      <c r="AK60" s="10" t="str">
        <f ca="1">IFERROR(IF(AND(NOW()&lt;= EOMONTH(DATE(YEAR($P60),4, 1), 0), Overall!$A62&lt;&gt;"", MONTH($O60) &lt;= 4, MONTH($P60) &gt;= 4), IF($T60 &lt;&gt; "", $H60/$T60, ""), ""), "")</f>
        <v/>
      </c>
      <c r="AL60" s="10" t="str">
        <f ca="1">IFERROR(IF(AND(NOW()&lt;= EOMONTH(DATE(YEAR($P60),5, 1), 0), Overall!$A62&lt;&gt;"", MONTH($O60) &lt;= 5, MONTH($P60) &gt;= 5), IF($T60 &lt;&gt; "", $H60/$T60, ""), ""), "")</f>
        <v/>
      </c>
      <c r="AM60" s="10" t="str">
        <f ca="1">IFERROR(IF(AND(NOW()&lt;= EOMONTH(DATE(YEAR($P60),6, 1), 0), Overall!$A62&lt;&gt;"", MONTH($O60) &lt;= 6, MONTH($P60) &gt;= 6), IF($T60 &lt;&gt; "", $H60/$T60, ""), ""), "")</f>
        <v/>
      </c>
      <c r="AN60" s="10" t="str">
        <f ca="1">IFERROR(IF(AND(NOW()&lt;= EOMONTH(DATE(YEAR($P60),7, 1), 0), Overall!$A62&lt;&gt;"", MONTH($O60) &lt;= 7, MONTH($P60) &gt;= 7), IF($T60 &lt;&gt; "", $H60/$T60, ""), ""), "")</f>
        <v/>
      </c>
      <c r="AO60" s="10" t="str">
        <f ca="1">IFERROR(IF(AND(NOW()&lt;= EOMONTH(DATE(YEAR($P60),8, 1), 0), Overall!$A62&lt;&gt;"", MONTH($O60) &lt;= 8, MONTH($P60) &gt;= 8), IF($T60 &lt;&gt; "", $H60/$T60, ""), ""), "")</f>
        <v/>
      </c>
      <c r="AP60" s="10" t="str">
        <f ca="1">IFERROR(IF(AND(NOW()&lt;= EOMONTH(DATE(YEAR($P60),9, 1), 0), Overall!$A62&lt;&gt;"", MONTH($O60) &lt;= 9, MONTH($P60) &gt;= 9), IF($T60 &lt;&gt; "", $H60/$T60, ""), ""), "")</f>
        <v/>
      </c>
      <c r="AQ60" s="10" t="str">
        <f ca="1">IFERROR(IF(AND(NOW()&lt;= EOMONTH(DATE(YEAR($P60),10, 1), 0), Overall!$A62&lt;&gt;"", MONTH($O60) &lt;= 10, MONTH($P60) &gt;= 10), IF($T60 &lt;&gt; "", $H60/$T60, ""), ""), "")</f>
        <v/>
      </c>
      <c r="AR60" s="10" t="str">
        <f ca="1">IFERROR(IF(AND(NOW()&lt;= EOMONTH(DATE(YEAR($P60),11, 1), 0), Overall!$A62&lt;&gt;"", MONTH($O60) &lt;=11, MONTH($P60) &gt;= 11), IF($T60 &lt;&gt; "", $H60/$T60, ""), ""), "")</f>
        <v/>
      </c>
      <c r="AS60" s="10" t="str">
        <f ca="1">IFERROR(IF(AND(NOW()&lt;= EOMONTH(DATE(YEAR($P60),12, 1), 0), Overall!$A62&lt;&gt;"", MONTH($O60) &lt;= 12, MONTH($P60) &gt;= 12), IF($T60 &lt;&gt; "", $H60/$T60, ""), ""), "")</f>
        <v/>
      </c>
      <c r="AT60" s="16">
        <f t="shared" ca="1" si="1"/>
        <v>0</v>
      </c>
    </row>
    <row r="61" spans="1:46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6">
        <f>IF(Overall!T63&lt;&gt;"",VALUE(Overall!T63),"")</f>
        <v>0</v>
      </c>
      <c r="O61" s="7">
        <f>IF(Overall!L63&lt;&gt;"", DATEVALUE(Overall!L63), "")</f>
        <v>44317</v>
      </c>
      <c r="P61" s="7">
        <f>IF(Overall!M63&lt;&gt;"", DATEVALUE(Overall!M63), "")</f>
        <v>44561</v>
      </c>
      <c r="Q61" s="7" t="str">
        <f>IF(Overall!S63&lt;&gt;"",_xlfn.VALUETOTEXT(Overall!S63),"")</f>
        <v>May-Dec</v>
      </c>
      <c r="R61" s="7">
        <f>IF(Overall!O63&lt;&gt;"", DATEVALUE(Overall!O63), "")</f>
        <v>44309</v>
      </c>
      <c r="S61" s="7">
        <f>IF(Overall!O63&lt;&gt;"", DATEVALUE(Overall!O63), "")</f>
        <v>44309</v>
      </c>
      <c r="T61" s="5">
        <f t="shared" si="0"/>
        <v>8</v>
      </c>
      <c r="U61" s="10" t="str">
        <f>IF(Overall!$A63&lt;&gt;"",IF(AND(MONTH($O61) &lt;= 1, MONTH($P61) &gt;= 1), IF($T61 &lt;&gt; "", $H61/$T61, ""), ""),"")</f>
        <v/>
      </c>
      <c r="V61" s="10" t="str">
        <f>IF(Overall!$A63&lt;&gt;"",IF(AND(MONTH($O61) &lt;= 2, MONTH($P61) &gt;= 2), IF($T61 &lt;&gt; "", $H61/$T61, ""), ""),"")</f>
        <v/>
      </c>
      <c r="W61" s="10" t="str">
        <f>IF(Overall!$A63&lt;&gt;"",IF(AND(MONTH($O61) &lt;= 3, MONTH($P61) &gt;= 3), IF($T61 &lt;&gt; "", $H61/$T61, ""), ""),"")</f>
        <v/>
      </c>
      <c r="X61" s="10" t="str">
        <f>IF(Overall!$A63&lt;&gt;"",IF(AND(MONTH($O61) &lt;= 4, MONTH($P61) &gt;= 4), IF($T61 &lt;&gt; "", $H61/$T61, ""), ""),"")</f>
        <v/>
      </c>
      <c r="Y61" s="10">
        <f>IF(Overall!$A63&lt;&gt;"",IF(AND(MONTH($O61) &lt;= 5, MONTH($P61) &gt;= 5), IF($T61 &lt;&gt; "", $H61/$T61, ""), ""),"")</f>
        <v>100000</v>
      </c>
      <c r="Z61" s="10">
        <f>IF(Overall!$A63&lt;&gt;"",IF(AND(MONTH($O61) &lt;= 6, MONTH($P61) &gt;= 6), IF($T61 &lt;&gt; "", $H61/$T61, ""), ""),"")</f>
        <v>100000</v>
      </c>
      <c r="AA61" s="10">
        <f>IF(Overall!$A63&lt;&gt;"",IF(AND(MONTH($O61) &lt;= 7, MONTH($P61) &gt;= 7 ), IF($T61 &lt;&gt; "", $H61/$T61, ""), ""),"")</f>
        <v>100000</v>
      </c>
      <c r="AB61" s="10">
        <f>IF(Overall!$A63&lt;&gt;"",IF(AND(MONTH($O61) &lt;= 8, MONTH($P61) &gt;= 8), IF($T61 &lt;&gt; "", $H61/$T61, ""), ""),"")</f>
        <v>100000</v>
      </c>
      <c r="AC61" s="10">
        <f>IF(Overall!$A63&lt;&gt;"",IF(AND(MONTH($O61) &lt;= 9, MONTH($P61) &gt;= 9), IF($T61 &lt;&gt; "", $H61/$T61, ""), ""),"")</f>
        <v>100000</v>
      </c>
      <c r="AD61" s="10">
        <f>IF(Overall!$A63&lt;&gt;"",IF(AND(MONTH($O61) &lt;= 10, MONTH($P61) &gt;= 10), IF($T61 &lt;&gt; "", $H61/$T61, ""), ""),"")</f>
        <v>100000</v>
      </c>
      <c r="AE61" s="10">
        <f>IF(Overall!$A63&lt;&gt;"",IF(AND(MONTH($O61) &lt;= 11, MONTH($P61) &gt;= 11), IF($T61 &lt;&gt; "", $H61/$T61, ""), ""),"")</f>
        <v>100000</v>
      </c>
      <c r="AF61" s="10">
        <f>IF(Overall!$A63&lt;&gt;"",IF(AND(MONTH($O61) &lt;= 12, MONTH($P61) &gt;= 12), IF($T61 &lt;&gt; "", $H61/$T61, ""), ""),"")</f>
        <v>100000</v>
      </c>
      <c r="AH61" s="10" t="str">
        <f ca="1">IFERROR(IF(AND(NOW()&lt;= EOMONTH(DATE(YEAR($P61),1, 1), 0), Overall!$A63&lt;&gt;"", MONTH($O61) &lt;= 1, MONTH($P61) &gt;= 1), IF($T61 &lt;&gt; "", $H61/$T61, ""), ""), "")</f>
        <v/>
      </c>
      <c r="AI61" s="10" t="str">
        <f ca="1">IFERROR(IF(AND(NOW()&lt;= EOMONTH(DATE(YEAR($P61),2, 1), 0), Overall!$A63&lt;&gt;"", MONTH($O61) &lt;= 2, MONTH($P61) &gt;= 2), IF($T61 &lt;&gt; "", $H61/$T61, ""), ""), "")</f>
        <v/>
      </c>
      <c r="AJ61" s="10" t="str">
        <f ca="1">IFERROR(IF(AND(NOW()&lt;= EOMONTH(DATE(YEAR($P61),3, 1), 0), Overall!$A63&lt;&gt;"", MONTH($O61) &lt;= 3, MONTH($P61) &gt;= 3), IF($T61 &lt;&gt; "", $H61/$T61, ""), ""), "")</f>
        <v/>
      </c>
      <c r="AK61" s="10" t="str">
        <f ca="1">IFERROR(IF(AND(NOW()&lt;= EOMONTH(DATE(YEAR($P61),4, 1), 0), Overall!$A63&lt;&gt;"", MONTH($O61) &lt;= 4, MONTH($P61) &gt;= 4), IF($T61 &lt;&gt; "", $H61/$T61, ""), ""), "")</f>
        <v/>
      </c>
      <c r="AL61" s="10" t="str">
        <f ca="1">IFERROR(IF(AND(NOW()&lt;= EOMONTH(DATE(YEAR($P61),5, 1), 0), Overall!$A63&lt;&gt;"", MONTH($O61) &lt;= 5, MONTH($P61) &gt;= 5), IF($T61 &lt;&gt; "", $H61/$T61, ""), ""), "")</f>
        <v/>
      </c>
      <c r="AM61" s="10" t="str">
        <f ca="1">IFERROR(IF(AND(NOW()&lt;= EOMONTH(DATE(YEAR($P61),6, 1), 0), Overall!$A63&lt;&gt;"", MONTH($O61) &lt;= 6, MONTH($P61) &gt;= 6), IF($T61 &lt;&gt; "", $H61/$T61, ""), ""), "")</f>
        <v/>
      </c>
      <c r="AN61" s="10" t="str">
        <f ca="1">IFERROR(IF(AND(NOW()&lt;= EOMONTH(DATE(YEAR($P61),7, 1), 0), Overall!$A63&lt;&gt;"", MONTH($O61) &lt;= 7, MONTH($P61) &gt;= 7), IF($T61 &lt;&gt; "", $H61/$T61, ""), ""), "")</f>
        <v/>
      </c>
      <c r="AO61" s="10" t="str">
        <f ca="1">IFERROR(IF(AND(NOW()&lt;= EOMONTH(DATE(YEAR($P61),8, 1), 0), Overall!$A63&lt;&gt;"", MONTH($O61) &lt;= 8, MONTH($P61) &gt;= 8), IF($T61 &lt;&gt; "", $H61/$T61, ""), ""), "")</f>
        <v/>
      </c>
      <c r="AP61" s="10" t="str">
        <f ca="1">IFERROR(IF(AND(NOW()&lt;= EOMONTH(DATE(YEAR($P61),9, 1), 0), Overall!$A63&lt;&gt;"", MONTH($O61) &lt;= 9, MONTH($P61) &gt;= 9), IF($T61 &lt;&gt; "", $H61/$T61, ""), ""), "")</f>
        <v/>
      </c>
      <c r="AQ61" s="10" t="str">
        <f ca="1">IFERROR(IF(AND(NOW()&lt;= EOMONTH(DATE(YEAR($P61),10, 1), 0), Overall!$A63&lt;&gt;"", MONTH($O61) &lt;= 10, MONTH($P61) &gt;= 10), IF($T61 &lt;&gt; "", $H61/$T61, ""), ""), "")</f>
        <v/>
      </c>
      <c r="AR61" s="10" t="str">
        <f ca="1">IFERROR(IF(AND(NOW()&lt;= EOMONTH(DATE(YEAR($P61),11, 1), 0), Overall!$A63&lt;&gt;"", MONTH($O61) &lt;=11, MONTH($P61) &gt;= 11), IF($T61 &lt;&gt; "", $H61/$T61, ""), ""), "")</f>
        <v/>
      </c>
      <c r="AS61" s="10" t="str">
        <f ca="1">IFERROR(IF(AND(NOW()&lt;= EOMONTH(DATE(YEAR($P61),12, 1), 0), Overall!$A63&lt;&gt;"", MONTH($O61) &lt;= 12, MONTH($P61) &gt;= 12), IF($T61 &lt;&gt; "", $H61/$T61, ""), ""), "")</f>
        <v/>
      </c>
      <c r="AT61" s="16">
        <f t="shared" ca="1" si="1"/>
        <v>0</v>
      </c>
    </row>
    <row r="62" spans="1:46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6">
        <f>IF(Overall!T64&lt;&gt;"",VALUE(Overall!T64),"")</f>
        <v>0</v>
      </c>
      <c r="O62" s="7">
        <f>IF(Overall!L64&lt;&gt;"", DATEVALUE(Overall!L64), "")</f>
        <v>44317</v>
      </c>
      <c r="P62" s="7">
        <f>IF(Overall!M64&lt;&gt;"", DATEVALUE(Overall!M64), "")</f>
        <v>44561</v>
      </c>
      <c r="Q62" s="7" t="str">
        <f>IF(Overall!S64&lt;&gt;"",_xlfn.VALUETOTEXT(Overall!S64),"")</f>
        <v>May-Dec</v>
      </c>
      <c r="R62" s="7">
        <f>IF(Overall!O64&lt;&gt;"", DATEVALUE(Overall!O64), "")</f>
        <v>44309</v>
      </c>
      <c r="S62" s="7">
        <f>IF(Overall!O64&lt;&gt;"", DATEVALUE(Overall!O64), "")</f>
        <v>44309</v>
      </c>
      <c r="T62" s="5">
        <f t="shared" si="0"/>
        <v>8</v>
      </c>
      <c r="U62" s="10" t="str">
        <f>IF(Overall!$A64&lt;&gt;"",IF(AND(MONTH($O62) &lt;= 1, MONTH($P62) &gt;= 1), IF($T62 &lt;&gt; "", $H62/$T62, ""), ""),"")</f>
        <v/>
      </c>
      <c r="V62" s="10" t="str">
        <f>IF(Overall!$A64&lt;&gt;"",IF(AND(MONTH($O62) &lt;= 2, MONTH($P62) &gt;= 2), IF($T62 &lt;&gt; "", $H62/$T62, ""), ""),"")</f>
        <v/>
      </c>
      <c r="W62" s="10" t="str">
        <f>IF(Overall!$A64&lt;&gt;"",IF(AND(MONTH($O62) &lt;= 3, MONTH($P62) &gt;= 3), IF($T62 &lt;&gt; "", $H62/$T62, ""), ""),"")</f>
        <v/>
      </c>
      <c r="X62" s="10" t="str">
        <f>IF(Overall!$A64&lt;&gt;"",IF(AND(MONTH($O62) &lt;= 4, MONTH($P62) &gt;= 4), IF($T62 &lt;&gt; "", $H62/$T62, ""), ""),"")</f>
        <v/>
      </c>
      <c r="Y62" s="10">
        <f>IF(Overall!$A64&lt;&gt;"",IF(AND(MONTH($O62) &lt;= 5, MONTH($P62) &gt;= 5), IF($T62 &lt;&gt; "", $H62/$T62, ""), ""),"")</f>
        <v>100000</v>
      </c>
      <c r="Z62" s="10">
        <f>IF(Overall!$A64&lt;&gt;"",IF(AND(MONTH($O62) &lt;= 6, MONTH($P62) &gt;= 6), IF($T62 &lt;&gt; "", $H62/$T62, ""), ""),"")</f>
        <v>100000</v>
      </c>
      <c r="AA62" s="10">
        <f>IF(Overall!$A64&lt;&gt;"",IF(AND(MONTH($O62) &lt;= 7, MONTH($P62) &gt;= 7 ), IF($T62 &lt;&gt; "", $H62/$T62, ""), ""),"")</f>
        <v>100000</v>
      </c>
      <c r="AB62" s="10">
        <f>IF(Overall!$A64&lt;&gt;"",IF(AND(MONTH($O62) &lt;= 8, MONTH($P62) &gt;= 8), IF($T62 &lt;&gt; "", $H62/$T62, ""), ""),"")</f>
        <v>100000</v>
      </c>
      <c r="AC62" s="10">
        <f>IF(Overall!$A64&lt;&gt;"",IF(AND(MONTH($O62) &lt;= 9, MONTH($P62) &gt;= 9), IF($T62 &lt;&gt; "", $H62/$T62, ""), ""),"")</f>
        <v>100000</v>
      </c>
      <c r="AD62" s="10">
        <f>IF(Overall!$A64&lt;&gt;"",IF(AND(MONTH($O62) &lt;= 10, MONTH($P62) &gt;= 10), IF($T62 &lt;&gt; "", $H62/$T62, ""), ""),"")</f>
        <v>100000</v>
      </c>
      <c r="AE62" s="10">
        <f>IF(Overall!$A64&lt;&gt;"",IF(AND(MONTH($O62) &lt;= 11, MONTH($P62) &gt;= 11), IF($T62 &lt;&gt; "", $H62/$T62, ""), ""),"")</f>
        <v>100000</v>
      </c>
      <c r="AF62" s="10">
        <f>IF(Overall!$A64&lt;&gt;"",IF(AND(MONTH($O62) &lt;= 12, MONTH($P62) &gt;= 12), IF($T62 &lt;&gt; "", $H62/$T62, ""), ""),"")</f>
        <v>100000</v>
      </c>
      <c r="AH62" s="10" t="str">
        <f ca="1">IFERROR(IF(AND(NOW()&lt;= EOMONTH(DATE(YEAR($P62),1, 1), 0), Overall!$A64&lt;&gt;"", MONTH($O62) &lt;= 1, MONTH($P62) &gt;= 1), IF($T62 &lt;&gt; "", $H62/$T62, ""), ""), "")</f>
        <v/>
      </c>
      <c r="AI62" s="10" t="str">
        <f ca="1">IFERROR(IF(AND(NOW()&lt;= EOMONTH(DATE(YEAR($P62),2, 1), 0), Overall!$A64&lt;&gt;"", MONTH($O62) &lt;= 2, MONTH($P62) &gt;= 2), IF($T62 &lt;&gt; "", $H62/$T62, ""), ""), "")</f>
        <v/>
      </c>
      <c r="AJ62" s="10" t="str">
        <f ca="1">IFERROR(IF(AND(NOW()&lt;= EOMONTH(DATE(YEAR($P62),3, 1), 0), Overall!$A64&lt;&gt;"", MONTH($O62) &lt;= 3, MONTH($P62) &gt;= 3), IF($T62 &lt;&gt; "", $H62/$T62, ""), ""), "")</f>
        <v/>
      </c>
      <c r="AK62" s="10" t="str">
        <f ca="1">IFERROR(IF(AND(NOW()&lt;= EOMONTH(DATE(YEAR($P62),4, 1), 0), Overall!$A64&lt;&gt;"", MONTH($O62) &lt;= 4, MONTH($P62) &gt;= 4), IF($T62 &lt;&gt; "", $H62/$T62, ""), ""), "")</f>
        <v/>
      </c>
      <c r="AL62" s="10" t="str">
        <f ca="1">IFERROR(IF(AND(NOW()&lt;= EOMONTH(DATE(YEAR($P62),5, 1), 0), Overall!$A64&lt;&gt;"", MONTH($O62) &lt;= 5, MONTH($P62) &gt;= 5), IF($T62 &lt;&gt; "", $H62/$T62, ""), ""), "")</f>
        <v/>
      </c>
      <c r="AM62" s="10" t="str">
        <f ca="1">IFERROR(IF(AND(NOW()&lt;= EOMONTH(DATE(YEAR($P62),6, 1), 0), Overall!$A64&lt;&gt;"", MONTH($O62) &lt;= 6, MONTH($P62) &gt;= 6), IF($T62 &lt;&gt; "", $H62/$T62, ""), ""), "")</f>
        <v/>
      </c>
      <c r="AN62" s="10" t="str">
        <f ca="1">IFERROR(IF(AND(NOW()&lt;= EOMONTH(DATE(YEAR($P62),7, 1), 0), Overall!$A64&lt;&gt;"", MONTH($O62) &lt;= 7, MONTH($P62) &gt;= 7), IF($T62 &lt;&gt; "", $H62/$T62, ""), ""), "")</f>
        <v/>
      </c>
      <c r="AO62" s="10" t="str">
        <f ca="1">IFERROR(IF(AND(NOW()&lt;= EOMONTH(DATE(YEAR($P62),8, 1), 0), Overall!$A64&lt;&gt;"", MONTH($O62) &lt;= 8, MONTH($P62) &gt;= 8), IF($T62 &lt;&gt; "", $H62/$T62, ""), ""), "")</f>
        <v/>
      </c>
      <c r="AP62" s="10" t="str">
        <f ca="1">IFERROR(IF(AND(NOW()&lt;= EOMONTH(DATE(YEAR($P62),9, 1), 0), Overall!$A64&lt;&gt;"", MONTH($O62) &lt;= 9, MONTH($P62) &gt;= 9), IF($T62 &lt;&gt; "", $H62/$T62, ""), ""), "")</f>
        <v/>
      </c>
      <c r="AQ62" s="10" t="str">
        <f ca="1">IFERROR(IF(AND(NOW()&lt;= EOMONTH(DATE(YEAR($P62),10, 1), 0), Overall!$A64&lt;&gt;"", MONTH($O62) &lt;= 10, MONTH($P62) &gt;= 10), IF($T62 &lt;&gt; "", $H62/$T62, ""), ""), "")</f>
        <v/>
      </c>
      <c r="AR62" s="10" t="str">
        <f ca="1">IFERROR(IF(AND(NOW()&lt;= EOMONTH(DATE(YEAR($P62),11, 1), 0), Overall!$A64&lt;&gt;"", MONTH($O62) &lt;=11, MONTH($P62) &gt;= 11), IF($T62 &lt;&gt; "", $H62/$T62, ""), ""), "")</f>
        <v/>
      </c>
      <c r="AS62" s="10" t="str">
        <f ca="1">IFERROR(IF(AND(NOW()&lt;= EOMONTH(DATE(YEAR($P62),12, 1), 0), Overall!$A64&lt;&gt;"", MONTH($O62) &lt;= 12, MONTH($P62) &gt;= 12), IF($T62 &lt;&gt; "", $H62/$T62, ""), ""), "")</f>
        <v/>
      </c>
      <c r="AT62" s="16">
        <f t="shared" ca="1" si="1"/>
        <v>0</v>
      </c>
    </row>
    <row r="63" spans="1:46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6">
        <f>IF(Overall!T65&lt;&gt;"",VALUE(Overall!T65),"")</f>
        <v>0</v>
      </c>
      <c r="O63" s="7">
        <f>IF(Overall!L65&lt;&gt;"", DATEVALUE(Overall!L65), "")</f>
        <v>44317</v>
      </c>
      <c r="P63" s="7">
        <f>IF(Overall!M65&lt;&gt;"", DATEVALUE(Overall!M65), "")</f>
        <v>44561</v>
      </c>
      <c r="Q63" s="7" t="str">
        <f>IF(Overall!S65&lt;&gt;"",_xlfn.VALUETOTEXT(Overall!S65),"")</f>
        <v>May-Dec</v>
      </c>
      <c r="R63" s="7">
        <f>IF(Overall!O65&lt;&gt;"", DATEVALUE(Overall!O65), "")</f>
        <v>44309</v>
      </c>
      <c r="S63" s="7">
        <f>IF(Overall!O65&lt;&gt;"", DATEVALUE(Overall!O65), "")</f>
        <v>44309</v>
      </c>
      <c r="T63" s="5">
        <f t="shared" si="0"/>
        <v>8</v>
      </c>
      <c r="U63" s="10" t="str">
        <f>IF(Overall!$A65&lt;&gt;"",IF(AND(MONTH($O63) &lt;= 1, MONTH($P63) &gt;= 1), IF($T63 &lt;&gt; "", $H63/$T63, ""), ""),"")</f>
        <v/>
      </c>
      <c r="V63" s="10" t="str">
        <f>IF(Overall!$A65&lt;&gt;"",IF(AND(MONTH($O63) &lt;= 2, MONTH($P63) &gt;= 2), IF($T63 &lt;&gt; "", $H63/$T63, ""), ""),"")</f>
        <v/>
      </c>
      <c r="W63" s="10" t="str">
        <f>IF(Overall!$A65&lt;&gt;"",IF(AND(MONTH($O63) &lt;= 3, MONTH($P63) &gt;= 3), IF($T63 &lt;&gt; "", $H63/$T63, ""), ""),"")</f>
        <v/>
      </c>
      <c r="X63" s="10" t="str">
        <f>IF(Overall!$A65&lt;&gt;"",IF(AND(MONTH($O63) &lt;= 4, MONTH($P63) &gt;= 4), IF($T63 &lt;&gt; "", $H63/$T63, ""), ""),"")</f>
        <v/>
      </c>
      <c r="Y63" s="10">
        <f>IF(Overall!$A65&lt;&gt;"",IF(AND(MONTH($O63) &lt;= 5, MONTH($P63) &gt;= 5), IF($T63 &lt;&gt; "", $H63/$T63, ""), ""),"")</f>
        <v>100000</v>
      </c>
      <c r="Z63" s="10">
        <f>IF(Overall!$A65&lt;&gt;"",IF(AND(MONTH($O63) &lt;= 6, MONTH($P63) &gt;= 6), IF($T63 &lt;&gt; "", $H63/$T63, ""), ""),"")</f>
        <v>100000</v>
      </c>
      <c r="AA63" s="10">
        <f>IF(Overall!$A65&lt;&gt;"",IF(AND(MONTH($O63) &lt;= 7, MONTH($P63) &gt;= 7 ), IF($T63 &lt;&gt; "", $H63/$T63, ""), ""),"")</f>
        <v>100000</v>
      </c>
      <c r="AB63" s="10">
        <f>IF(Overall!$A65&lt;&gt;"",IF(AND(MONTH($O63) &lt;= 8, MONTH($P63) &gt;= 8), IF($T63 &lt;&gt; "", $H63/$T63, ""), ""),"")</f>
        <v>100000</v>
      </c>
      <c r="AC63" s="10">
        <f>IF(Overall!$A65&lt;&gt;"",IF(AND(MONTH($O63) &lt;= 9, MONTH($P63) &gt;= 9), IF($T63 &lt;&gt; "", $H63/$T63, ""), ""),"")</f>
        <v>100000</v>
      </c>
      <c r="AD63" s="10">
        <f>IF(Overall!$A65&lt;&gt;"",IF(AND(MONTH($O63) &lt;= 10, MONTH($P63) &gt;= 10), IF($T63 &lt;&gt; "", $H63/$T63, ""), ""),"")</f>
        <v>100000</v>
      </c>
      <c r="AE63" s="10">
        <f>IF(Overall!$A65&lt;&gt;"",IF(AND(MONTH($O63) &lt;= 11, MONTH($P63) &gt;= 11), IF($T63 &lt;&gt; "", $H63/$T63, ""), ""),"")</f>
        <v>100000</v>
      </c>
      <c r="AF63" s="10">
        <f>IF(Overall!$A65&lt;&gt;"",IF(AND(MONTH($O63) &lt;= 12, MONTH($P63) &gt;= 12), IF($T63 &lt;&gt; "", $H63/$T63, ""), ""),"")</f>
        <v>100000</v>
      </c>
      <c r="AH63" s="10" t="str">
        <f ca="1">IFERROR(IF(AND(NOW()&lt;= EOMONTH(DATE(YEAR($P63),1, 1), 0), Overall!$A65&lt;&gt;"", MONTH($O63) &lt;= 1, MONTH($P63) &gt;= 1), IF($T63 &lt;&gt; "", $H63/$T63, ""), ""), "")</f>
        <v/>
      </c>
      <c r="AI63" s="10" t="str">
        <f ca="1">IFERROR(IF(AND(NOW()&lt;= EOMONTH(DATE(YEAR($P63),2, 1), 0), Overall!$A65&lt;&gt;"", MONTH($O63) &lt;= 2, MONTH($P63) &gt;= 2), IF($T63 &lt;&gt; "", $H63/$T63, ""), ""), "")</f>
        <v/>
      </c>
      <c r="AJ63" s="10" t="str">
        <f ca="1">IFERROR(IF(AND(NOW()&lt;= EOMONTH(DATE(YEAR($P63),3, 1), 0), Overall!$A65&lt;&gt;"", MONTH($O63) &lt;= 3, MONTH($P63) &gt;= 3), IF($T63 &lt;&gt; "", $H63/$T63, ""), ""), "")</f>
        <v/>
      </c>
      <c r="AK63" s="10" t="str">
        <f ca="1">IFERROR(IF(AND(NOW()&lt;= EOMONTH(DATE(YEAR($P63),4, 1), 0), Overall!$A65&lt;&gt;"", MONTH($O63) &lt;= 4, MONTH($P63) &gt;= 4), IF($T63 &lt;&gt; "", $H63/$T63, ""), ""), "")</f>
        <v/>
      </c>
      <c r="AL63" s="10" t="str">
        <f ca="1">IFERROR(IF(AND(NOW()&lt;= EOMONTH(DATE(YEAR($P63),5, 1), 0), Overall!$A65&lt;&gt;"", MONTH($O63) &lt;= 5, MONTH($P63) &gt;= 5), IF($T63 &lt;&gt; "", $H63/$T63, ""), ""), "")</f>
        <v/>
      </c>
      <c r="AM63" s="10" t="str">
        <f ca="1">IFERROR(IF(AND(NOW()&lt;= EOMONTH(DATE(YEAR($P63),6, 1), 0), Overall!$A65&lt;&gt;"", MONTH($O63) &lt;= 6, MONTH($P63) &gt;= 6), IF($T63 &lt;&gt; "", $H63/$T63, ""), ""), "")</f>
        <v/>
      </c>
      <c r="AN63" s="10" t="str">
        <f ca="1">IFERROR(IF(AND(NOW()&lt;= EOMONTH(DATE(YEAR($P63),7, 1), 0), Overall!$A65&lt;&gt;"", MONTH($O63) &lt;= 7, MONTH($P63) &gt;= 7), IF($T63 &lt;&gt; "", $H63/$T63, ""), ""), "")</f>
        <v/>
      </c>
      <c r="AO63" s="10" t="str">
        <f ca="1">IFERROR(IF(AND(NOW()&lt;= EOMONTH(DATE(YEAR($P63),8, 1), 0), Overall!$A65&lt;&gt;"", MONTH($O63) &lt;= 8, MONTH($P63) &gt;= 8), IF($T63 &lt;&gt; "", $H63/$T63, ""), ""), "")</f>
        <v/>
      </c>
      <c r="AP63" s="10" t="str">
        <f ca="1">IFERROR(IF(AND(NOW()&lt;= EOMONTH(DATE(YEAR($P63),9, 1), 0), Overall!$A65&lt;&gt;"", MONTH($O63) &lt;= 9, MONTH($P63) &gt;= 9), IF($T63 &lt;&gt; "", $H63/$T63, ""), ""), "")</f>
        <v/>
      </c>
      <c r="AQ63" s="10" t="str">
        <f ca="1">IFERROR(IF(AND(NOW()&lt;= EOMONTH(DATE(YEAR($P63),10, 1), 0), Overall!$A65&lt;&gt;"", MONTH($O63) &lt;= 10, MONTH($P63) &gt;= 10), IF($T63 &lt;&gt; "", $H63/$T63, ""), ""), "")</f>
        <v/>
      </c>
      <c r="AR63" s="10" t="str">
        <f ca="1">IFERROR(IF(AND(NOW()&lt;= EOMONTH(DATE(YEAR($P63),11, 1), 0), Overall!$A65&lt;&gt;"", MONTH($O63) &lt;=11, MONTH($P63) &gt;= 11), IF($T63 &lt;&gt; "", $H63/$T63, ""), ""), "")</f>
        <v/>
      </c>
      <c r="AS63" s="10" t="str">
        <f ca="1">IFERROR(IF(AND(NOW()&lt;= EOMONTH(DATE(YEAR($P63),12, 1), 0), Overall!$A65&lt;&gt;"", MONTH($O63) &lt;= 12, MONTH($P63) &gt;= 12), IF($T63 &lt;&gt; "", $H63/$T63, ""), ""), "")</f>
        <v/>
      </c>
      <c r="AT63" s="16">
        <f t="shared" ca="1" si="1"/>
        <v>0</v>
      </c>
    </row>
    <row r="64" spans="1:46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6">
        <f>IF(Overall!T66&lt;&gt;"",VALUE(Overall!T66),"")</f>
        <v>0</v>
      </c>
      <c r="O64" s="7">
        <f>IF(Overall!L66&lt;&gt;"", DATEVALUE(Overall!L66), "")</f>
        <v>44317</v>
      </c>
      <c r="P64" s="7">
        <f>IF(Overall!M66&lt;&gt;"", DATEVALUE(Overall!M66), "")</f>
        <v>44561</v>
      </c>
      <c r="Q64" s="7" t="str">
        <f>IF(Overall!S66&lt;&gt;"",_xlfn.VALUETOTEXT(Overall!S66),"")</f>
        <v>May-Dec</v>
      </c>
      <c r="R64" s="7">
        <f>IF(Overall!O66&lt;&gt;"", DATEVALUE(Overall!O66), "")</f>
        <v>44309</v>
      </c>
      <c r="S64" s="7">
        <f>IF(Overall!O66&lt;&gt;"", DATEVALUE(Overall!O66), "")</f>
        <v>44309</v>
      </c>
      <c r="T64" s="5">
        <f t="shared" si="0"/>
        <v>8</v>
      </c>
      <c r="U64" s="10" t="str">
        <f>IF(Overall!$A66&lt;&gt;"",IF(AND(MONTH($O64) &lt;= 1, MONTH($P64) &gt;= 1), IF($T64 &lt;&gt; "", $H64/$T64, ""), ""),"")</f>
        <v/>
      </c>
      <c r="V64" s="10" t="str">
        <f>IF(Overall!$A66&lt;&gt;"",IF(AND(MONTH($O64) &lt;= 2, MONTH($P64) &gt;= 2), IF($T64 &lt;&gt; "", $H64/$T64, ""), ""),"")</f>
        <v/>
      </c>
      <c r="W64" s="10" t="str">
        <f>IF(Overall!$A66&lt;&gt;"",IF(AND(MONTH($O64) &lt;= 3, MONTH($P64) &gt;= 3), IF($T64 &lt;&gt; "", $H64/$T64, ""), ""),"")</f>
        <v/>
      </c>
      <c r="X64" s="10" t="str">
        <f>IF(Overall!$A66&lt;&gt;"",IF(AND(MONTH($O64) &lt;= 4, MONTH($P64) &gt;= 4), IF($T64 &lt;&gt; "", $H64/$T64, ""), ""),"")</f>
        <v/>
      </c>
      <c r="Y64" s="10">
        <f>IF(Overall!$A66&lt;&gt;"",IF(AND(MONTH($O64) &lt;= 5, MONTH($P64) &gt;= 5), IF($T64 &lt;&gt; "", $H64/$T64, ""), ""),"")</f>
        <v>100000</v>
      </c>
      <c r="Z64" s="10">
        <f>IF(Overall!$A66&lt;&gt;"",IF(AND(MONTH($O64) &lt;= 6, MONTH($P64) &gt;= 6), IF($T64 &lt;&gt; "", $H64/$T64, ""), ""),"")</f>
        <v>100000</v>
      </c>
      <c r="AA64" s="10">
        <f>IF(Overall!$A66&lt;&gt;"",IF(AND(MONTH($O64) &lt;= 7, MONTH($P64) &gt;= 7 ), IF($T64 &lt;&gt; "", $H64/$T64, ""), ""),"")</f>
        <v>100000</v>
      </c>
      <c r="AB64" s="10">
        <f>IF(Overall!$A66&lt;&gt;"",IF(AND(MONTH($O64) &lt;= 8, MONTH($P64) &gt;= 8), IF($T64 &lt;&gt; "", $H64/$T64, ""), ""),"")</f>
        <v>100000</v>
      </c>
      <c r="AC64" s="10">
        <f>IF(Overall!$A66&lt;&gt;"",IF(AND(MONTH($O64) &lt;= 9, MONTH($P64) &gt;= 9), IF($T64 &lt;&gt; "", $H64/$T64, ""), ""),"")</f>
        <v>100000</v>
      </c>
      <c r="AD64" s="10">
        <f>IF(Overall!$A66&lt;&gt;"",IF(AND(MONTH($O64) &lt;= 10, MONTH($P64) &gt;= 10), IF($T64 &lt;&gt; "", $H64/$T64, ""), ""),"")</f>
        <v>100000</v>
      </c>
      <c r="AE64" s="10">
        <f>IF(Overall!$A66&lt;&gt;"",IF(AND(MONTH($O64) &lt;= 11, MONTH($P64) &gt;= 11), IF($T64 &lt;&gt; "", $H64/$T64, ""), ""),"")</f>
        <v>100000</v>
      </c>
      <c r="AF64" s="10">
        <f>IF(Overall!$A66&lt;&gt;"",IF(AND(MONTH($O64) &lt;= 12, MONTH($P64) &gt;= 12), IF($T64 &lt;&gt; "", $H64/$T64, ""), ""),"")</f>
        <v>100000</v>
      </c>
      <c r="AH64" s="10" t="str">
        <f ca="1">IFERROR(IF(AND(NOW()&lt;= EOMONTH(DATE(YEAR($P64),1, 1), 0), Overall!$A66&lt;&gt;"", MONTH($O64) &lt;= 1, MONTH($P64) &gt;= 1), IF($T64 &lt;&gt; "", $H64/$T64, ""), ""), "")</f>
        <v/>
      </c>
      <c r="AI64" s="10" t="str">
        <f ca="1">IFERROR(IF(AND(NOW()&lt;= EOMONTH(DATE(YEAR($P64),2, 1), 0), Overall!$A66&lt;&gt;"", MONTH($O64) &lt;= 2, MONTH($P64) &gt;= 2), IF($T64 &lt;&gt; "", $H64/$T64, ""), ""), "")</f>
        <v/>
      </c>
      <c r="AJ64" s="10" t="str">
        <f ca="1">IFERROR(IF(AND(NOW()&lt;= EOMONTH(DATE(YEAR($P64),3, 1), 0), Overall!$A66&lt;&gt;"", MONTH($O64) &lt;= 3, MONTH($P64) &gt;= 3), IF($T64 &lt;&gt; "", $H64/$T64, ""), ""), "")</f>
        <v/>
      </c>
      <c r="AK64" s="10" t="str">
        <f ca="1">IFERROR(IF(AND(NOW()&lt;= EOMONTH(DATE(YEAR($P64),4, 1), 0), Overall!$A66&lt;&gt;"", MONTH($O64) &lt;= 4, MONTH($P64) &gt;= 4), IF($T64 &lt;&gt; "", $H64/$T64, ""), ""), "")</f>
        <v/>
      </c>
      <c r="AL64" s="10" t="str">
        <f ca="1">IFERROR(IF(AND(NOW()&lt;= EOMONTH(DATE(YEAR($P64),5, 1), 0), Overall!$A66&lt;&gt;"", MONTH($O64) &lt;= 5, MONTH($P64) &gt;= 5), IF($T64 &lt;&gt; "", $H64/$T64, ""), ""), "")</f>
        <v/>
      </c>
      <c r="AM64" s="10" t="str">
        <f ca="1">IFERROR(IF(AND(NOW()&lt;= EOMONTH(DATE(YEAR($P64),6, 1), 0), Overall!$A66&lt;&gt;"", MONTH($O64) &lt;= 6, MONTH($P64) &gt;= 6), IF($T64 &lt;&gt; "", $H64/$T64, ""), ""), "")</f>
        <v/>
      </c>
      <c r="AN64" s="10" t="str">
        <f ca="1">IFERROR(IF(AND(NOW()&lt;= EOMONTH(DATE(YEAR($P64),7, 1), 0), Overall!$A66&lt;&gt;"", MONTH($O64) &lt;= 7, MONTH($P64) &gt;= 7), IF($T64 &lt;&gt; "", $H64/$T64, ""), ""), "")</f>
        <v/>
      </c>
      <c r="AO64" s="10" t="str">
        <f ca="1">IFERROR(IF(AND(NOW()&lt;= EOMONTH(DATE(YEAR($P64),8, 1), 0), Overall!$A66&lt;&gt;"", MONTH($O64) &lt;= 8, MONTH($P64) &gt;= 8), IF($T64 &lt;&gt; "", $H64/$T64, ""), ""), "")</f>
        <v/>
      </c>
      <c r="AP64" s="10" t="str">
        <f ca="1">IFERROR(IF(AND(NOW()&lt;= EOMONTH(DATE(YEAR($P64),9, 1), 0), Overall!$A66&lt;&gt;"", MONTH($O64) &lt;= 9, MONTH($P64) &gt;= 9), IF($T64 &lt;&gt; "", $H64/$T64, ""), ""), "")</f>
        <v/>
      </c>
      <c r="AQ64" s="10" t="str">
        <f ca="1">IFERROR(IF(AND(NOW()&lt;= EOMONTH(DATE(YEAR($P64),10, 1), 0), Overall!$A66&lt;&gt;"", MONTH($O64) &lt;= 10, MONTH($P64) &gt;= 10), IF($T64 &lt;&gt; "", $H64/$T64, ""), ""), "")</f>
        <v/>
      </c>
      <c r="AR64" s="10" t="str">
        <f ca="1">IFERROR(IF(AND(NOW()&lt;= EOMONTH(DATE(YEAR($P64),11, 1), 0), Overall!$A66&lt;&gt;"", MONTH($O64) &lt;=11, MONTH($P64) &gt;= 11), IF($T64 &lt;&gt; "", $H64/$T64, ""), ""), "")</f>
        <v/>
      </c>
      <c r="AS64" s="10" t="str">
        <f ca="1">IFERROR(IF(AND(NOW()&lt;= EOMONTH(DATE(YEAR($P64),12, 1), 0), Overall!$A66&lt;&gt;"", MONTH($O64) &lt;= 12, MONTH($P64) &gt;= 12), IF($T64 &lt;&gt; "", $H64/$T64, ""), ""), "")</f>
        <v/>
      </c>
      <c r="AT64" s="16">
        <f t="shared" ca="1" si="1"/>
        <v>0</v>
      </c>
    </row>
    <row r="65" spans="1:46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6">
        <f>IF(Overall!T67&lt;&gt;"",VALUE(Overall!T67),"")</f>
        <v>0</v>
      </c>
      <c r="O65" s="7">
        <f>IF(Overall!L67&lt;&gt;"", DATEVALUE(Overall!L67), "")</f>
        <v>44317</v>
      </c>
      <c r="P65" s="7">
        <f>IF(Overall!M67&lt;&gt;"", DATEVALUE(Overall!M67), "")</f>
        <v>44561</v>
      </c>
      <c r="Q65" s="7" t="str">
        <f>IF(Overall!S67&lt;&gt;"",_xlfn.VALUETOTEXT(Overall!S67),"")</f>
        <v>May-Dec</v>
      </c>
      <c r="R65" s="7">
        <f>IF(Overall!O67&lt;&gt;"", DATEVALUE(Overall!O67), "")</f>
        <v>44312</v>
      </c>
      <c r="S65" s="7">
        <f>IF(Overall!O67&lt;&gt;"", DATEVALUE(Overall!O67), "")</f>
        <v>44312</v>
      </c>
      <c r="T65" s="5">
        <f t="shared" si="0"/>
        <v>8</v>
      </c>
      <c r="U65" s="10" t="str">
        <f>IF(Overall!$A67&lt;&gt;"",IF(AND(MONTH($O65) &lt;= 1, MONTH($P65) &gt;= 1), IF($T65 &lt;&gt; "", $H65/$T65, ""), ""),"")</f>
        <v/>
      </c>
      <c r="V65" s="10" t="str">
        <f>IF(Overall!$A67&lt;&gt;"",IF(AND(MONTH($O65) &lt;= 2, MONTH($P65) &gt;= 2), IF($T65 &lt;&gt; "", $H65/$T65, ""), ""),"")</f>
        <v/>
      </c>
      <c r="W65" s="10" t="str">
        <f>IF(Overall!$A67&lt;&gt;"",IF(AND(MONTH($O65) &lt;= 3, MONTH($P65) &gt;= 3), IF($T65 &lt;&gt; "", $H65/$T65, ""), ""),"")</f>
        <v/>
      </c>
      <c r="X65" s="10" t="str">
        <f>IF(Overall!$A67&lt;&gt;"",IF(AND(MONTH($O65) &lt;= 4, MONTH($P65) &gt;= 4), IF($T65 &lt;&gt; "", $H65/$T65, ""), ""),"")</f>
        <v/>
      </c>
      <c r="Y65" s="10">
        <f>IF(Overall!$A67&lt;&gt;"",IF(AND(MONTH($O65) &lt;= 5, MONTH($P65) &gt;= 5), IF($T65 &lt;&gt; "", $H65/$T65, ""), ""),"")</f>
        <v>200000</v>
      </c>
      <c r="Z65" s="10">
        <f>IF(Overall!$A67&lt;&gt;"",IF(AND(MONTH($O65) &lt;= 6, MONTH($P65) &gt;= 6), IF($T65 &lt;&gt; "", $H65/$T65, ""), ""),"")</f>
        <v>200000</v>
      </c>
      <c r="AA65" s="10">
        <f>IF(Overall!$A67&lt;&gt;"",IF(AND(MONTH($O65) &lt;= 7, MONTH($P65) &gt;= 7 ), IF($T65 &lt;&gt; "", $H65/$T65, ""), ""),"")</f>
        <v>200000</v>
      </c>
      <c r="AB65" s="10">
        <f>IF(Overall!$A67&lt;&gt;"",IF(AND(MONTH($O65) &lt;= 8, MONTH($P65) &gt;= 8), IF($T65 &lt;&gt; "", $H65/$T65, ""), ""),"")</f>
        <v>200000</v>
      </c>
      <c r="AC65" s="10">
        <f>IF(Overall!$A67&lt;&gt;"",IF(AND(MONTH($O65) &lt;= 9, MONTH($P65) &gt;= 9), IF($T65 &lt;&gt; "", $H65/$T65, ""), ""),"")</f>
        <v>200000</v>
      </c>
      <c r="AD65" s="10">
        <f>IF(Overall!$A67&lt;&gt;"",IF(AND(MONTH($O65) &lt;= 10, MONTH($P65) &gt;= 10), IF($T65 &lt;&gt; "", $H65/$T65, ""), ""),"")</f>
        <v>200000</v>
      </c>
      <c r="AE65" s="10">
        <f>IF(Overall!$A67&lt;&gt;"",IF(AND(MONTH($O65) &lt;= 11, MONTH($P65) &gt;= 11), IF($T65 &lt;&gt; "", $H65/$T65, ""), ""),"")</f>
        <v>200000</v>
      </c>
      <c r="AF65" s="10">
        <f>IF(Overall!$A67&lt;&gt;"",IF(AND(MONTH($O65) &lt;= 12, MONTH($P65) &gt;= 12), IF($T65 &lt;&gt; "", $H65/$T65, ""), ""),"")</f>
        <v>200000</v>
      </c>
      <c r="AH65" s="10" t="str">
        <f ca="1">IFERROR(IF(AND(NOW()&lt;= EOMONTH(DATE(YEAR($P65),1, 1), 0), Overall!$A67&lt;&gt;"", MONTH($O65) &lt;= 1, MONTH($P65) &gt;= 1), IF($T65 &lt;&gt; "", $H65/$T65, ""), ""), "")</f>
        <v/>
      </c>
      <c r="AI65" s="10" t="str">
        <f ca="1">IFERROR(IF(AND(NOW()&lt;= EOMONTH(DATE(YEAR($P65),2, 1), 0), Overall!$A67&lt;&gt;"", MONTH($O65) &lt;= 2, MONTH($P65) &gt;= 2), IF($T65 &lt;&gt; "", $H65/$T65, ""), ""), "")</f>
        <v/>
      </c>
      <c r="AJ65" s="10" t="str">
        <f ca="1">IFERROR(IF(AND(NOW()&lt;= EOMONTH(DATE(YEAR($P65),3, 1), 0), Overall!$A67&lt;&gt;"", MONTH($O65) &lt;= 3, MONTH($P65) &gt;= 3), IF($T65 &lt;&gt; "", $H65/$T65, ""), ""), "")</f>
        <v/>
      </c>
      <c r="AK65" s="10" t="str">
        <f ca="1">IFERROR(IF(AND(NOW()&lt;= EOMONTH(DATE(YEAR($P65),4, 1), 0), Overall!$A67&lt;&gt;"", MONTH($O65) &lt;= 4, MONTH($P65) &gt;= 4), IF($T65 &lt;&gt; "", $H65/$T65, ""), ""), "")</f>
        <v/>
      </c>
      <c r="AL65" s="10" t="str">
        <f ca="1">IFERROR(IF(AND(NOW()&lt;= EOMONTH(DATE(YEAR($P65),5, 1), 0), Overall!$A67&lt;&gt;"", MONTH($O65) &lt;= 5, MONTH($P65) &gt;= 5), IF($T65 &lt;&gt; "", $H65/$T65, ""), ""), "")</f>
        <v/>
      </c>
      <c r="AM65" s="10" t="str">
        <f ca="1">IFERROR(IF(AND(NOW()&lt;= EOMONTH(DATE(YEAR($P65),6, 1), 0), Overall!$A67&lt;&gt;"", MONTH($O65) &lt;= 6, MONTH($P65) &gt;= 6), IF($T65 &lt;&gt; "", $H65/$T65, ""), ""), "")</f>
        <v/>
      </c>
      <c r="AN65" s="10" t="str">
        <f ca="1">IFERROR(IF(AND(NOW()&lt;= EOMONTH(DATE(YEAR($P65),7, 1), 0), Overall!$A67&lt;&gt;"", MONTH($O65) &lt;= 7, MONTH($P65) &gt;= 7), IF($T65 &lt;&gt; "", $H65/$T65, ""), ""), "")</f>
        <v/>
      </c>
      <c r="AO65" s="10" t="str">
        <f ca="1">IFERROR(IF(AND(NOW()&lt;= EOMONTH(DATE(YEAR($P65),8, 1), 0), Overall!$A67&lt;&gt;"", MONTH($O65) &lt;= 8, MONTH($P65) &gt;= 8), IF($T65 &lt;&gt; "", $H65/$T65, ""), ""), "")</f>
        <v/>
      </c>
      <c r="AP65" s="10" t="str">
        <f ca="1">IFERROR(IF(AND(NOW()&lt;= EOMONTH(DATE(YEAR($P65),9, 1), 0), Overall!$A67&lt;&gt;"", MONTH($O65) &lt;= 9, MONTH($P65) &gt;= 9), IF($T65 &lt;&gt; "", $H65/$T65, ""), ""), "")</f>
        <v/>
      </c>
      <c r="AQ65" s="10" t="str">
        <f ca="1">IFERROR(IF(AND(NOW()&lt;= EOMONTH(DATE(YEAR($P65),10, 1), 0), Overall!$A67&lt;&gt;"", MONTH($O65) &lt;= 10, MONTH($P65) &gt;= 10), IF($T65 &lt;&gt; "", $H65/$T65, ""), ""), "")</f>
        <v/>
      </c>
      <c r="AR65" s="10" t="str">
        <f ca="1">IFERROR(IF(AND(NOW()&lt;= EOMONTH(DATE(YEAR($P65),11, 1), 0), Overall!$A67&lt;&gt;"", MONTH($O65) &lt;=11, MONTH($P65) &gt;= 11), IF($T65 &lt;&gt; "", $H65/$T65, ""), ""), "")</f>
        <v/>
      </c>
      <c r="AS65" s="10" t="str">
        <f ca="1">IFERROR(IF(AND(NOW()&lt;= EOMONTH(DATE(YEAR($P65),12, 1), 0), Overall!$A67&lt;&gt;"", MONTH($O65) &lt;= 12, MONTH($P65) &gt;= 12), IF($T65 &lt;&gt; "", $H65/$T65, ""), ""), "")</f>
        <v/>
      </c>
      <c r="AT65" s="16">
        <f t="shared" ca="1" si="1"/>
        <v>0</v>
      </c>
    </row>
    <row r="66" spans="1:46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6">
        <f>IF(Overall!T68&lt;&gt;"",VALUE(Overall!T68),"")</f>
        <v>0</v>
      </c>
      <c r="O66" s="7">
        <f>IF(Overall!L68&lt;&gt;"", DATEVALUE(Overall!L68), "")</f>
        <v>44317</v>
      </c>
      <c r="P66" s="7">
        <f>IF(Overall!M68&lt;&gt;"", DATEVALUE(Overall!M68), "")</f>
        <v>44561</v>
      </c>
      <c r="Q66" s="7" t="str">
        <f>IF(Overall!S68&lt;&gt;"",_xlfn.VALUETOTEXT(Overall!S68),"")</f>
        <v>May-Dec</v>
      </c>
      <c r="R66" s="7">
        <f>IF(Overall!O68&lt;&gt;"", DATEVALUE(Overall!O68), "")</f>
        <v>44312</v>
      </c>
      <c r="S66" s="7">
        <f>IF(Overall!O68&lt;&gt;"", DATEVALUE(Overall!O68), "")</f>
        <v>44312</v>
      </c>
      <c r="T66" s="5">
        <f t="shared" ref="T66:T129" si="2">IF(AND(O66&lt;&gt;"", P66&lt;&gt;""), DATEDIF(O66, P66, "M") + 1, "")</f>
        <v>8</v>
      </c>
      <c r="U66" s="10" t="str">
        <f>IF(Overall!$A68&lt;&gt;"",IF(AND(MONTH($O66) &lt;= 1, MONTH($P66) &gt;= 1), IF($T66 &lt;&gt; "", $H66/$T66, ""), ""),"")</f>
        <v/>
      </c>
      <c r="V66" s="10" t="str">
        <f>IF(Overall!$A68&lt;&gt;"",IF(AND(MONTH($O66) &lt;= 2, MONTH($P66) &gt;= 2), IF($T66 &lt;&gt; "", $H66/$T66, ""), ""),"")</f>
        <v/>
      </c>
      <c r="W66" s="10" t="str">
        <f>IF(Overall!$A68&lt;&gt;"",IF(AND(MONTH($O66) &lt;= 3, MONTH($P66) &gt;= 3), IF($T66 &lt;&gt; "", $H66/$T66, ""), ""),"")</f>
        <v/>
      </c>
      <c r="X66" s="10" t="str">
        <f>IF(Overall!$A68&lt;&gt;"",IF(AND(MONTH($O66) &lt;= 4, MONTH($P66) &gt;= 4), IF($T66 &lt;&gt; "", $H66/$T66, ""), ""),"")</f>
        <v/>
      </c>
      <c r="Y66" s="10">
        <f>IF(Overall!$A68&lt;&gt;"",IF(AND(MONTH($O66) &lt;= 5, MONTH($P66) &gt;= 5), IF($T66 &lt;&gt; "", $H66/$T66, ""), ""),"")</f>
        <v>100000</v>
      </c>
      <c r="Z66" s="10">
        <f>IF(Overall!$A68&lt;&gt;"",IF(AND(MONTH($O66) &lt;= 6, MONTH($P66) &gt;= 6), IF($T66 &lt;&gt; "", $H66/$T66, ""), ""),"")</f>
        <v>100000</v>
      </c>
      <c r="AA66" s="10">
        <f>IF(Overall!$A68&lt;&gt;"",IF(AND(MONTH($O66) &lt;= 7, MONTH($P66) &gt;= 7 ), IF($T66 &lt;&gt; "", $H66/$T66, ""), ""),"")</f>
        <v>100000</v>
      </c>
      <c r="AB66" s="10">
        <f>IF(Overall!$A68&lt;&gt;"",IF(AND(MONTH($O66) &lt;= 8, MONTH($P66) &gt;= 8), IF($T66 &lt;&gt; "", $H66/$T66, ""), ""),"")</f>
        <v>100000</v>
      </c>
      <c r="AC66" s="10">
        <f>IF(Overall!$A68&lt;&gt;"",IF(AND(MONTH($O66) &lt;= 9, MONTH($P66) &gt;= 9), IF($T66 &lt;&gt; "", $H66/$T66, ""), ""),"")</f>
        <v>100000</v>
      </c>
      <c r="AD66" s="10">
        <f>IF(Overall!$A68&lt;&gt;"",IF(AND(MONTH($O66) &lt;= 10, MONTH($P66) &gt;= 10), IF($T66 &lt;&gt; "", $H66/$T66, ""), ""),"")</f>
        <v>100000</v>
      </c>
      <c r="AE66" s="10">
        <f>IF(Overall!$A68&lt;&gt;"",IF(AND(MONTH($O66) &lt;= 11, MONTH($P66) &gt;= 11), IF($T66 &lt;&gt; "", $H66/$T66, ""), ""),"")</f>
        <v>100000</v>
      </c>
      <c r="AF66" s="10">
        <f>IF(Overall!$A68&lt;&gt;"",IF(AND(MONTH($O66) &lt;= 12, MONTH($P66) &gt;= 12), IF($T66 &lt;&gt; "", $H66/$T66, ""), ""),"")</f>
        <v>100000</v>
      </c>
      <c r="AH66" s="10" t="str">
        <f ca="1">IFERROR(IF(AND(NOW()&lt;= EOMONTH(DATE(YEAR($P66),1, 1), 0), Overall!$A68&lt;&gt;"", MONTH($O66) &lt;= 1, MONTH($P66) &gt;= 1), IF($T66 &lt;&gt; "", $H66/$T66, ""), ""), "")</f>
        <v/>
      </c>
      <c r="AI66" s="10" t="str">
        <f ca="1">IFERROR(IF(AND(NOW()&lt;= EOMONTH(DATE(YEAR($P66),2, 1), 0), Overall!$A68&lt;&gt;"", MONTH($O66) &lt;= 2, MONTH($P66) &gt;= 2), IF($T66 &lt;&gt; "", $H66/$T66, ""), ""), "")</f>
        <v/>
      </c>
      <c r="AJ66" s="10" t="str">
        <f ca="1">IFERROR(IF(AND(NOW()&lt;= EOMONTH(DATE(YEAR($P66),3, 1), 0), Overall!$A68&lt;&gt;"", MONTH($O66) &lt;= 3, MONTH($P66) &gt;= 3), IF($T66 &lt;&gt; "", $H66/$T66, ""), ""), "")</f>
        <v/>
      </c>
      <c r="AK66" s="10" t="str">
        <f ca="1">IFERROR(IF(AND(NOW()&lt;= EOMONTH(DATE(YEAR($P66),4, 1), 0), Overall!$A68&lt;&gt;"", MONTH($O66) &lt;= 4, MONTH($P66) &gt;= 4), IF($T66 &lt;&gt; "", $H66/$T66, ""), ""), "")</f>
        <v/>
      </c>
      <c r="AL66" s="10" t="str">
        <f ca="1">IFERROR(IF(AND(NOW()&lt;= EOMONTH(DATE(YEAR($P66),5, 1), 0), Overall!$A68&lt;&gt;"", MONTH($O66) &lt;= 5, MONTH($P66) &gt;= 5), IF($T66 &lt;&gt; "", $H66/$T66, ""), ""), "")</f>
        <v/>
      </c>
      <c r="AM66" s="10" t="str">
        <f ca="1">IFERROR(IF(AND(NOW()&lt;= EOMONTH(DATE(YEAR($P66),6, 1), 0), Overall!$A68&lt;&gt;"", MONTH($O66) &lt;= 6, MONTH($P66) &gt;= 6), IF($T66 &lt;&gt; "", $H66/$T66, ""), ""), "")</f>
        <v/>
      </c>
      <c r="AN66" s="10" t="str">
        <f ca="1">IFERROR(IF(AND(NOW()&lt;= EOMONTH(DATE(YEAR($P66),7, 1), 0), Overall!$A68&lt;&gt;"", MONTH($O66) &lt;= 7, MONTH($P66) &gt;= 7), IF($T66 &lt;&gt; "", $H66/$T66, ""), ""), "")</f>
        <v/>
      </c>
      <c r="AO66" s="10" t="str">
        <f ca="1">IFERROR(IF(AND(NOW()&lt;= EOMONTH(DATE(YEAR($P66),8, 1), 0), Overall!$A68&lt;&gt;"", MONTH($O66) &lt;= 8, MONTH($P66) &gt;= 8), IF($T66 &lt;&gt; "", $H66/$T66, ""), ""), "")</f>
        <v/>
      </c>
      <c r="AP66" s="10" t="str">
        <f ca="1">IFERROR(IF(AND(NOW()&lt;= EOMONTH(DATE(YEAR($P66),9, 1), 0), Overall!$A68&lt;&gt;"", MONTH($O66) &lt;= 9, MONTH($P66) &gt;= 9), IF($T66 &lt;&gt; "", $H66/$T66, ""), ""), "")</f>
        <v/>
      </c>
      <c r="AQ66" s="10" t="str">
        <f ca="1">IFERROR(IF(AND(NOW()&lt;= EOMONTH(DATE(YEAR($P66),10, 1), 0), Overall!$A68&lt;&gt;"", MONTH($O66) &lt;= 10, MONTH($P66) &gt;= 10), IF($T66 &lt;&gt; "", $H66/$T66, ""), ""), "")</f>
        <v/>
      </c>
      <c r="AR66" s="10" t="str">
        <f ca="1">IFERROR(IF(AND(NOW()&lt;= EOMONTH(DATE(YEAR($P66),11, 1), 0), Overall!$A68&lt;&gt;"", MONTH($O66) &lt;=11, MONTH($P66) &gt;= 11), IF($T66 &lt;&gt; "", $H66/$T66, ""), ""), "")</f>
        <v/>
      </c>
      <c r="AS66" s="10" t="str">
        <f ca="1">IFERROR(IF(AND(NOW()&lt;= EOMONTH(DATE(YEAR($P66),12, 1), 0), Overall!$A68&lt;&gt;"", MONTH($O66) &lt;= 12, MONTH($P66) &gt;= 12), IF($T66 &lt;&gt; "", $H66/$T66, ""), ""), "")</f>
        <v/>
      </c>
      <c r="AT66" s="16">
        <f t="shared" ca="1" si="1"/>
        <v>0</v>
      </c>
    </row>
    <row r="67" spans="1:46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6">
        <f>IF(Overall!T69&lt;&gt;"",VALUE(Overall!T69),"")</f>
        <v>0</v>
      </c>
      <c r="O67" s="7">
        <f>IF(Overall!L69&lt;&gt;"", DATEVALUE(Overall!L69), "")</f>
        <v>44317</v>
      </c>
      <c r="P67" s="7">
        <f>IF(Overall!M69&lt;&gt;"", DATEVALUE(Overall!M69), "")</f>
        <v>44561</v>
      </c>
      <c r="Q67" s="7" t="str">
        <f>IF(Overall!S69&lt;&gt;"",_xlfn.VALUETOTEXT(Overall!S69),"")</f>
        <v>May-Dec</v>
      </c>
      <c r="R67" s="7">
        <f>IF(Overall!O69&lt;&gt;"", DATEVALUE(Overall!O69), "")</f>
        <v>44312</v>
      </c>
      <c r="S67" s="7">
        <f>IF(Overall!O69&lt;&gt;"", DATEVALUE(Overall!O69), "")</f>
        <v>44312</v>
      </c>
      <c r="T67" s="5">
        <f t="shared" si="2"/>
        <v>8</v>
      </c>
      <c r="U67" s="10" t="str">
        <f>IF(Overall!$A69&lt;&gt;"",IF(AND(MONTH($O67) &lt;= 1, MONTH($P67) &gt;= 1), IF($T67 &lt;&gt; "", $H67/$T67, ""), ""),"")</f>
        <v/>
      </c>
      <c r="V67" s="10" t="str">
        <f>IF(Overall!$A69&lt;&gt;"",IF(AND(MONTH($O67) &lt;= 2, MONTH($P67) &gt;= 2), IF($T67 &lt;&gt; "", $H67/$T67, ""), ""),"")</f>
        <v/>
      </c>
      <c r="W67" s="10" t="str">
        <f>IF(Overall!$A69&lt;&gt;"",IF(AND(MONTH($O67) &lt;= 3, MONTH($P67) &gt;= 3), IF($T67 &lt;&gt; "", $H67/$T67, ""), ""),"")</f>
        <v/>
      </c>
      <c r="X67" s="10" t="str">
        <f>IF(Overall!$A69&lt;&gt;"",IF(AND(MONTH($O67) &lt;= 4, MONTH($P67) &gt;= 4), IF($T67 &lt;&gt; "", $H67/$T67, ""), ""),"")</f>
        <v/>
      </c>
      <c r="Y67" s="10">
        <f>IF(Overall!$A69&lt;&gt;"",IF(AND(MONTH($O67) &lt;= 5, MONTH($P67) &gt;= 5), IF($T67 &lt;&gt; "", $H67/$T67, ""), ""),"")</f>
        <v>100000</v>
      </c>
      <c r="Z67" s="10">
        <f>IF(Overall!$A69&lt;&gt;"",IF(AND(MONTH($O67) &lt;= 6, MONTH($P67) &gt;= 6), IF($T67 &lt;&gt; "", $H67/$T67, ""), ""),"")</f>
        <v>100000</v>
      </c>
      <c r="AA67" s="10">
        <f>IF(Overall!$A69&lt;&gt;"",IF(AND(MONTH($O67) &lt;= 7, MONTH($P67) &gt;= 7 ), IF($T67 &lt;&gt; "", $H67/$T67, ""), ""),"")</f>
        <v>100000</v>
      </c>
      <c r="AB67" s="10">
        <f>IF(Overall!$A69&lt;&gt;"",IF(AND(MONTH($O67) &lt;= 8, MONTH($P67) &gt;= 8), IF($T67 &lt;&gt; "", $H67/$T67, ""), ""),"")</f>
        <v>100000</v>
      </c>
      <c r="AC67" s="10">
        <f>IF(Overall!$A69&lt;&gt;"",IF(AND(MONTH($O67) &lt;= 9, MONTH($P67) &gt;= 9), IF($T67 &lt;&gt; "", $H67/$T67, ""), ""),"")</f>
        <v>100000</v>
      </c>
      <c r="AD67" s="10">
        <f>IF(Overall!$A69&lt;&gt;"",IF(AND(MONTH($O67) &lt;= 10, MONTH($P67) &gt;= 10), IF($T67 &lt;&gt; "", $H67/$T67, ""), ""),"")</f>
        <v>100000</v>
      </c>
      <c r="AE67" s="10">
        <f>IF(Overall!$A69&lt;&gt;"",IF(AND(MONTH($O67) &lt;= 11, MONTH($P67) &gt;= 11), IF($T67 &lt;&gt; "", $H67/$T67, ""), ""),"")</f>
        <v>100000</v>
      </c>
      <c r="AF67" s="10">
        <f>IF(Overall!$A69&lt;&gt;"",IF(AND(MONTH($O67) &lt;= 12, MONTH($P67) &gt;= 12), IF($T67 &lt;&gt; "", $H67/$T67, ""), ""),"")</f>
        <v>100000</v>
      </c>
      <c r="AH67" s="10" t="str">
        <f ca="1">IFERROR(IF(AND(NOW()&lt;= EOMONTH(DATE(YEAR($P67),1, 1), 0), Overall!$A69&lt;&gt;"", MONTH($O67) &lt;= 1, MONTH($P67) &gt;= 1), IF($T67 &lt;&gt; "", $H67/$T67, ""), ""), "")</f>
        <v/>
      </c>
      <c r="AI67" s="10" t="str">
        <f ca="1">IFERROR(IF(AND(NOW()&lt;= EOMONTH(DATE(YEAR($P67),2, 1), 0), Overall!$A69&lt;&gt;"", MONTH($O67) &lt;= 2, MONTH($P67) &gt;= 2), IF($T67 &lt;&gt; "", $H67/$T67, ""), ""), "")</f>
        <v/>
      </c>
      <c r="AJ67" s="10" t="str">
        <f ca="1">IFERROR(IF(AND(NOW()&lt;= EOMONTH(DATE(YEAR($P67),3, 1), 0), Overall!$A69&lt;&gt;"", MONTH($O67) &lt;= 3, MONTH($P67) &gt;= 3), IF($T67 &lt;&gt; "", $H67/$T67, ""), ""), "")</f>
        <v/>
      </c>
      <c r="AK67" s="10" t="str">
        <f ca="1">IFERROR(IF(AND(NOW()&lt;= EOMONTH(DATE(YEAR($P67),4, 1), 0), Overall!$A69&lt;&gt;"", MONTH($O67) &lt;= 4, MONTH($P67) &gt;= 4), IF($T67 &lt;&gt; "", $H67/$T67, ""), ""), "")</f>
        <v/>
      </c>
      <c r="AL67" s="10" t="str">
        <f ca="1">IFERROR(IF(AND(NOW()&lt;= EOMONTH(DATE(YEAR($P67),5, 1), 0), Overall!$A69&lt;&gt;"", MONTH($O67) &lt;= 5, MONTH($P67) &gt;= 5), IF($T67 &lt;&gt; "", $H67/$T67, ""), ""), "")</f>
        <v/>
      </c>
      <c r="AM67" s="10" t="str">
        <f ca="1">IFERROR(IF(AND(NOW()&lt;= EOMONTH(DATE(YEAR($P67),6, 1), 0), Overall!$A69&lt;&gt;"", MONTH($O67) &lt;= 6, MONTH($P67) &gt;= 6), IF($T67 &lt;&gt; "", $H67/$T67, ""), ""), "")</f>
        <v/>
      </c>
      <c r="AN67" s="10" t="str">
        <f ca="1">IFERROR(IF(AND(NOW()&lt;= EOMONTH(DATE(YEAR($P67),7, 1), 0), Overall!$A69&lt;&gt;"", MONTH($O67) &lt;= 7, MONTH($P67) &gt;= 7), IF($T67 &lt;&gt; "", $H67/$T67, ""), ""), "")</f>
        <v/>
      </c>
      <c r="AO67" s="10" t="str">
        <f ca="1">IFERROR(IF(AND(NOW()&lt;= EOMONTH(DATE(YEAR($P67),8, 1), 0), Overall!$A69&lt;&gt;"", MONTH($O67) &lt;= 8, MONTH($P67) &gt;= 8), IF($T67 &lt;&gt; "", $H67/$T67, ""), ""), "")</f>
        <v/>
      </c>
      <c r="AP67" s="10" t="str">
        <f ca="1">IFERROR(IF(AND(NOW()&lt;= EOMONTH(DATE(YEAR($P67),9, 1), 0), Overall!$A69&lt;&gt;"", MONTH($O67) &lt;= 9, MONTH($P67) &gt;= 9), IF($T67 &lt;&gt; "", $H67/$T67, ""), ""), "")</f>
        <v/>
      </c>
      <c r="AQ67" s="10" t="str">
        <f ca="1">IFERROR(IF(AND(NOW()&lt;= EOMONTH(DATE(YEAR($P67),10, 1), 0), Overall!$A69&lt;&gt;"", MONTH($O67) &lt;= 10, MONTH($P67) &gt;= 10), IF($T67 &lt;&gt; "", $H67/$T67, ""), ""), "")</f>
        <v/>
      </c>
      <c r="AR67" s="10" t="str">
        <f ca="1">IFERROR(IF(AND(NOW()&lt;= EOMONTH(DATE(YEAR($P67),11, 1), 0), Overall!$A69&lt;&gt;"", MONTH($O67) &lt;=11, MONTH($P67) &gt;= 11), IF($T67 &lt;&gt; "", $H67/$T67, ""), ""), "")</f>
        <v/>
      </c>
      <c r="AS67" s="10" t="str">
        <f ca="1">IFERROR(IF(AND(NOW()&lt;= EOMONTH(DATE(YEAR($P67),12, 1), 0), Overall!$A69&lt;&gt;"", MONTH($O67) &lt;= 12, MONTH($P67) &gt;= 12), IF($T67 &lt;&gt; "", $H67/$T67, ""), ""), "")</f>
        <v/>
      </c>
      <c r="AT67" s="16">
        <f t="shared" ref="AT67:AT130" ca="1" si="3">SUM(AH67:AS67)</f>
        <v>0</v>
      </c>
    </row>
    <row r="68" spans="1:46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6">
        <f>IF(Overall!T70&lt;&gt;"",VALUE(Overall!T70),"")</f>
        <v>0</v>
      </c>
      <c r="O68" s="7">
        <f>IF(Overall!L70&lt;&gt;"", DATEVALUE(Overall!L70), "")</f>
        <v>44317</v>
      </c>
      <c r="P68" s="7">
        <f>IF(Overall!M70&lt;&gt;"", DATEVALUE(Overall!M70), "")</f>
        <v>44561</v>
      </c>
      <c r="Q68" s="7" t="str">
        <f>IF(Overall!S70&lt;&gt;"",_xlfn.VALUETOTEXT(Overall!S70),"")</f>
        <v>May-Dec</v>
      </c>
      <c r="R68" s="7">
        <f>IF(Overall!O70&lt;&gt;"", DATEVALUE(Overall!O70), "")</f>
        <v>44312</v>
      </c>
      <c r="S68" s="7">
        <f>IF(Overall!O70&lt;&gt;"", DATEVALUE(Overall!O70), "")</f>
        <v>44312</v>
      </c>
      <c r="T68" s="5">
        <f t="shared" si="2"/>
        <v>8</v>
      </c>
      <c r="U68" s="10" t="str">
        <f>IF(Overall!$A70&lt;&gt;"",IF(AND(MONTH($O68) &lt;= 1, MONTH($P68) &gt;= 1), IF($T68 &lt;&gt; "", $H68/$T68, ""), ""),"")</f>
        <v/>
      </c>
      <c r="V68" s="10" t="str">
        <f>IF(Overall!$A70&lt;&gt;"",IF(AND(MONTH($O68) &lt;= 2, MONTH($P68) &gt;= 2), IF($T68 &lt;&gt; "", $H68/$T68, ""), ""),"")</f>
        <v/>
      </c>
      <c r="W68" s="10" t="str">
        <f>IF(Overall!$A70&lt;&gt;"",IF(AND(MONTH($O68) &lt;= 3, MONTH($P68) &gt;= 3), IF($T68 &lt;&gt; "", $H68/$T68, ""), ""),"")</f>
        <v/>
      </c>
      <c r="X68" s="10" t="str">
        <f>IF(Overall!$A70&lt;&gt;"",IF(AND(MONTH($O68) &lt;= 4, MONTH($P68) &gt;= 4), IF($T68 &lt;&gt; "", $H68/$T68, ""), ""),"")</f>
        <v/>
      </c>
      <c r="Y68" s="10">
        <f>IF(Overall!$A70&lt;&gt;"",IF(AND(MONTH($O68) &lt;= 5, MONTH($P68) &gt;= 5), IF($T68 &lt;&gt; "", $H68/$T68, ""), ""),"")</f>
        <v>100000</v>
      </c>
      <c r="Z68" s="10">
        <f>IF(Overall!$A70&lt;&gt;"",IF(AND(MONTH($O68) &lt;= 6, MONTH($P68) &gt;= 6), IF($T68 &lt;&gt; "", $H68/$T68, ""), ""),"")</f>
        <v>100000</v>
      </c>
      <c r="AA68" s="10">
        <f>IF(Overall!$A70&lt;&gt;"",IF(AND(MONTH($O68) &lt;= 7, MONTH($P68) &gt;= 7 ), IF($T68 &lt;&gt; "", $H68/$T68, ""), ""),"")</f>
        <v>100000</v>
      </c>
      <c r="AB68" s="10">
        <f>IF(Overall!$A70&lt;&gt;"",IF(AND(MONTH($O68) &lt;= 8, MONTH($P68) &gt;= 8), IF($T68 &lt;&gt; "", $H68/$T68, ""), ""),"")</f>
        <v>100000</v>
      </c>
      <c r="AC68" s="10">
        <f>IF(Overall!$A70&lt;&gt;"",IF(AND(MONTH($O68) &lt;= 9, MONTH($P68) &gt;= 9), IF($T68 &lt;&gt; "", $H68/$T68, ""), ""),"")</f>
        <v>100000</v>
      </c>
      <c r="AD68" s="10">
        <f>IF(Overall!$A70&lt;&gt;"",IF(AND(MONTH($O68) &lt;= 10, MONTH($P68) &gt;= 10), IF($T68 &lt;&gt; "", $H68/$T68, ""), ""),"")</f>
        <v>100000</v>
      </c>
      <c r="AE68" s="10">
        <f>IF(Overall!$A70&lt;&gt;"",IF(AND(MONTH($O68) &lt;= 11, MONTH($P68) &gt;= 11), IF($T68 &lt;&gt; "", $H68/$T68, ""), ""),"")</f>
        <v>100000</v>
      </c>
      <c r="AF68" s="10">
        <f>IF(Overall!$A70&lt;&gt;"",IF(AND(MONTH($O68) &lt;= 12, MONTH($P68) &gt;= 12), IF($T68 &lt;&gt; "", $H68/$T68, ""), ""),"")</f>
        <v>100000</v>
      </c>
      <c r="AH68" s="10" t="str">
        <f ca="1">IFERROR(IF(AND(NOW()&lt;= EOMONTH(DATE(YEAR($P68),1, 1), 0), Overall!$A70&lt;&gt;"", MONTH($O68) &lt;= 1, MONTH($P68) &gt;= 1), IF($T68 &lt;&gt; "", $H68/$T68, ""), ""), "")</f>
        <v/>
      </c>
      <c r="AI68" s="10" t="str">
        <f ca="1">IFERROR(IF(AND(NOW()&lt;= EOMONTH(DATE(YEAR($P68),2, 1), 0), Overall!$A70&lt;&gt;"", MONTH($O68) &lt;= 2, MONTH($P68) &gt;= 2), IF($T68 &lt;&gt; "", $H68/$T68, ""), ""), "")</f>
        <v/>
      </c>
      <c r="AJ68" s="10" t="str">
        <f ca="1">IFERROR(IF(AND(NOW()&lt;= EOMONTH(DATE(YEAR($P68),3, 1), 0), Overall!$A70&lt;&gt;"", MONTH($O68) &lt;= 3, MONTH($P68) &gt;= 3), IF($T68 &lt;&gt; "", $H68/$T68, ""), ""), "")</f>
        <v/>
      </c>
      <c r="AK68" s="10" t="str">
        <f ca="1">IFERROR(IF(AND(NOW()&lt;= EOMONTH(DATE(YEAR($P68),4, 1), 0), Overall!$A70&lt;&gt;"", MONTH($O68) &lt;= 4, MONTH($P68) &gt;= 4), IF($T68 &lt;&gt; "", $H68/$T68, ""), ""), "")</f>
        <v/>
      </c>
      <c r="AL68" s="10" t="str">
        <f ca="1">IFERROR(IF(AND(NOW()&lt;= EOMONTH(DATE(YEAR($P68),5, 1), 0), Overall!$A70&lt;&gt;"", MONTH($O68) &lt;= 5, MONTH($P68) &gt;= 5), IF($T68 &lt;&gt; "", $H68/$T68, ""), ""), "")</f>
        <v/>
      </c>
      <c r="AM68" s="10" t="str">
        <f ca="1">IFERROR(IF(AND(NOW()&lt;= EOMONTH(DATE(YEAR($P68),6, 1), 0), Overall!$A70&lt;&gt;"", MONTH($O68) &lt;= 6, MONTH($P68) &gt;= 6), IF($T68 &lt;&gt; "", $H68/$T68, ""), ""), "")</f>
        <v/>
      </c>
      <c r="AN68" s="10" t="str">
        <f ca="1">IFERROR(IF(AND(NOW()&lt;= EOMONTH(DATE(YEAR($P68),7, 1), 0), Overall!$A70&lt;&gt;"", MONTH($O68) &lt;= 7, MONTH($P68) &gt;= 7), IF($T68 &lt;&gt; "", $H68/$T68, ""), ""), "")</f>
        <v/>
      </c>
      <c r="AO68" s="10" t="str">
        <f ca="1">IFERROR(IF(AND(NOW()&lt;= EOMONTH(DATE(YEAR($P68),8, 1), 0), Overall!$A70&lt;&gt;"", MONTH($O68) &lt;= 8, MONTH($P68) &gt;= 8), IF($T68 &lt;&gt; "", $H68/$T68, ""), ""), "")</f>
        <v/>
      </c>
      <c r="AP68" s="10" t="str">
        <f ca="1">IFERROR(IF(AND(NOW()&lt;= EOMONTH(DATE(YEAR($P68),9, 1), 0), Overall!$A70&lt;&gt;"", MONTH($O68) &lt;= 9, MONTH($P68) &gt;= 9), IF($T68 &lt;&gt; "", $H68/$T68, ""), ""), "")</f>
        <v/>
      </c>
      <c r="AQ68" s="10" t="str">
        <f ca="1">IFERROR(IF(AND(NOW()&lt;= EOMONTH(DATE(YEAR($P68),10, 1), 0), Overall!$A70&lt;&gt;"", MONTH($O68) &lt;= 10, MONTH($P68) &gt;= 10), IF($T68 &lt;&gt; "", $H68/$T68, ""), ""), "")</f>
        <v/>
      </c>
      <c r="AR68" s="10" t="str">
        <f ca="1">IFERROR(IF(AND(NOW()&lt;= EOMONTH(DATE(YEAR($P68),11, 1), 0), Overall!$A70&lt;&gt;"", MONTH($O68) &lt;=11, MONTH($P68) &gt;= 11), IF($T68 &lt;&gt; "", $H68/$T68, ""), ""), "")</f>
        <v/>
      </c>
      <c r="AS68" s="10" t="str">
        <f ca="1">IFERROR(IF(AND(NOW()&lt;= EOMONTH(DATE(YEAR($P68),12, 1), 0), Overall!$A70&lt;&gt;"", MONTH($O68) &lt;= 12, MONTH($P68) &gt;= 12), IF($T68 &lt;&gt; "", $H68/$T68, ""), ""), "")</f>
        <v/>
      </c>
      <c r="AT68" s="16">
        <f t="shared" ca="1" si="3"/>
        <v>0</v>
      </c>
    </row>
    <row r="69" spans="1:46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6">
        <f>IF(Overall!T71&lt;&gt;"",VALUE(Overall!T71),"")</f>
        <v>0</v>
      </c>
      <c r="O69" s="7">
        <f>IF(Overall!L71&lt;&gt;"", DATEVALUE(Overall!L71), "")</f>
        <v>44317</v>
      </c>
      <c r="P69" s="7">
        <f>IF(Overall!M71&lt;&gt;"", DATEVALUE(Overall!M71), "")</f>
        <v>44561</v>
      </c>
      <c r="Q69" s="7" t="str">
        <f>IF(Overall!S71&lt;&gt;"",_xlfn.VALUETOTEXT(Overall!S71),"")</f>
        <v>May-Dec</v>
      </c>
      <c r="R69" s="7">
        <f>IF(Overall!O71&lt;&gt;"", DATEVALUE(Overall!O71), "")</f>
        <v>44312</v>
      </c>
      <c r="S69" s="7">
        <f>IF(Overall!O71&lt;&gt;"", DATEVALUE(Overall!O71), "")</f>
        <v>44312</v>
      </c>
      <c r="T69" s="5">
        <f t="shared" si="2"/>
        <v>8</v>
      </c>
      <c r="U69" s="10" t="str">
        <f>IF(Overall!$A71&lt;&gt;"",IF(AND(MONTH($O69) &lt;= 1, MONTH($P69) &gt;= 1), IF($T69 &lt;&gt; "", $H69/$T69, ""), ""),"")</f>
        <v/>
      </c>
      <c r="V69" s="10" t="str">
        <f>IF(Overall!$A71&lt;&gt;"",IF(AND(MONTH($O69) &lt;= 2, MONTH($P69) &gt;= 2), IF($T69 &lt;&gt; "", $H69/$T69, ""), ""),"")</f>
        <v/>
      </c>
      <c r="W69" s="10" t="str">
        <f>IF(Overall!$A71&lt;&gt;"",IF(AND(MONTH($O69) &lt;= 3, MONTH($P69) &gt;= 3), IF($T69 &lt;&gt; "", $H69/$T69, ""), ""),"")</f>
        <v/>
      </c>
      <c r="X69" s="10" t="str">
        <f>IF(Overall!$A71&lt;&gt;"",IF(AND(MONTH($O69) &lt;= 4, MONTH($P69) &gt;= 4), IF($T69 &lt;&gt; "", $H69/$T69, ""), ""),"")</f>
        <v/>
      </c>
      <c r="Y69" s="10">
        <f>IF(Overall!$A71&lt;&gt;"",IF(AND(MONTH($O69) &lt;= 5, MONTH($P69) &gt;= 5), IF($T69 &lt;&gt; "", $H69/$T69, ""), ""),"")</f>
        <v>150000</v>
      </c>
      <c r="Z69" s="10">
        <f>IF(Overall!$A71&lt;&gt;"",IF(AND(MONTH($O69) &lt;= 6, MONTH($P69) &gt;= 6), IF($T69 &lt;&gt; "", $H69/$T69, ""), ""),"")</f>
        <v>150000</v>
      </c>
      <c r="AA69" s="10">
        <f>IF(Overall!$A71&lt;&gt;"",IF(AND(MONTH($O69) &lt;= 7, MONTH($P69) &gt;= 7 ), IF($T69 &lt;&gt; "", $H69/$T69, ""), ""),"")</f>
        <v>150000</v>
      </c>
      <c r="AB69" s="10">
        <f>IF(Overall!$A71&lt;&gt;"",IF(AND(MONTH($O69) &lt;= 8, MONTH($P69) &gt;= 8), IF($T69 &lt;&gt; "", $H69/$T69, ""), ""),"")</f>
        <v>150000</v>
      </c>
      <c r="AC69" s="10">
        <f>IF(Overall!$A71&lt;&gt;"",IF(AND(MONTH($O69) &lt;= 9, MONTH($P69) &gt;= 9), IF($T69 &lt;&gt; "", $H69/$T69, ""), ""),"")</f>
        <v>150000</v>
      </c>
      <c r="AD69" s="10">
        <f>IF(Overall!$A71&lt;&gt;"",IF(AND(MONTH($O69) &lt;= 10, MONTH($P69) &gt;= 10), IF($T69 &lt;&gt; "", $H69/$T69, ""), ""),"")</f>
        <v>150000</v>
      </c>
      <c r="AE69" s="10">
        <f>IF(Overall!$A71&lt;&gt;"",IF(AND(MONTH($O69) &lt;= 11, MONTH($P69) &gt;= 11), IF($T69 &lt;&gt; "", $H69/$T69, ""), ""),"")</f>
        <v>150000</v>
      </c>
      <c r="AF69" s="10">
        <f>IF(Overall!$A71&lt;&gt;"",IF(AND(MONTH($O69) &lt;= 12, MONTH($P69) &gt;= 12), IF($T69 &lt;&gt; "", $H69/$T69, ""), ""),"")</f>
        <v>150000</v>
      </c>
      <c r="AH69" s="10" t="str">
        <f ca="1">IFERROR(IF(AND(NOW()&lt;= EOMONTH(DATE(YEAR($P69),1, 1), 0), Overall!$A71&lt;&gt;"", MONTH($O69) &lt;= 1, MONTH($P69) &gt;= 1), IF($T69 &lt;&gt; "", $H69/$T69, ""), ""), "")</f>
        <v/>
      </c>
      <c r="AI69" s="10" t="str">
        <f ca="1">IFERROR(IF(AND(NOW()&lt;= EOMONTH(DATE(YEAR($P69),2, 1), 0), Overall!$A71&lt;&gt;"", MONTH($O69) &lt;= 2, MONTH($P69) &gt;= 2), IF($T69 &lt;&gt; "", $H69/$T69, ""), ""), "")</f>
        <v/>
      </c>
      <c r="AJ69" s="10" t="str">
        <f ca="1">IFERROR(IF(AND(NOW()&lt;= EOMONTH(DATE(YEAR($P69),3, 1), 0), Overall!$A71&lt;&gt;"", MONTH($O69) &lt;= 3, MONTH($P69) &gt;= 3), IF($T69 &lt;&gt; "", $H69/$T69, ""), ""), "")</f>
        <v/>
      </c>
      <c r="AK69" s="10" t="str">
        <f ca="1">IFERROR(IF(AND(NOW()&lt;= EOMONTH(DATE(YEAR($P69),4, 1), 0), Overall!$A71&lt;&gt;"", MONTH($O69) &lt;= 4, MONTH($P69) &gt;= 4), IF($T69 &lt;&gt; "", $H69/$T69, ""), ""), "")</f>
        <v/>
      </c>
      <c r="AL69" s="10" t="str">
        <f ca="1">IFERROR(IF(AND(NOW()&lt;= EOMONTH(DATE(YEAR($P69),5, 1), 0), Overall!$A71&lt;&gt;"", MONTH($O69) &lt;= 5, MONTH($P69) &gt;= 5), IF($T69 &lt;&gt; "", $H69/$T69, ""), ""), "")</f>
        <v/>
      </c>
      <c r="AM69" s="10" t="str">
        <f ca="1">IFERROR(IF(AND(NOW()&lt;= EOMONTH(DATE(YEAR($P69),6, 1), 0), Overall!$A71&lt;&gt;"", MONTH($O69) &lt;= 6, MONTH($P69) &gt;= 6), IF($T69 &lt;&gt; "", $H69/$T69, ""), ""), "")</f>
        <v/>
      </c>
      <c r="AN69" s="10" t="str">
        <f ca="1">IFERROR(IF(AND(NOW()&lt;= EOMONTH(DATE(YEAR($P69),7, 1), 0), Overall!$A71&lt;&gt;"", MONTH($O69) &lt;= 7, MONTH($P69) &gt;= 7), IF($T69 &lt;&gt; "", $H69/$T69, ""), ""), "")</f>
        <v/>
      </c>
      <c r="AO69" s="10" t="str">
        <f ca="1">IFERROR(IF(AND(NOW()&lt;= EOMONTH(DATE(YEAR($P69),8, 1), 0), Overall!$A71&lt;&gt;"", MONTH($O69) &lt;= 8, MONTH($P69) &gt;= 8), IF($T69 &lt;&gt; "", $H69/$T69, ""), ""), "")</f>
        <v/>
      </c>
      <c r="AP69" s="10" t="str">
        <f ca="1">IFERROR(IF(AND(NOW()&lt;= EOMONTH(DATE(YEAR($P69),9, 1), 0), Overall!$A71&lt;&gt;"", MONTH($O69) &lt;= 9, MONTH($P69) &gt;= 9), IF($T69 &lt;&gt; "", $H69/$T69, ""), ""), "")</f>
        <v/>
      </c>
      <c r="AQ69" s="10" t="str">
        <f ca="1">IFERROR(IF(AND(NOW()&lt;= EOMONTH(DATE(YEAR($P69),10, 1), 0), Overall!$A71&lt;&gt;"", MONTH($O69) &lt;= 10, MONTH($P69) &gt;= 10), IF($T69 &lt;&gt; "", $H69/$T69, ""), ""), "")</f>
        <v/>
      </c>
      <c r="AR69" s="10" t="str">
        <f ca="1">IFERROR(IF(AND(NOW()&lt;= EOMONTH(DATE(YEAR($P69),11, 1), 0), Overall!$A71&lt;&gt;"", MONTH($O69) &lt;=11, MONTH($P69) &gt;= 11), IF($T69 &lt;&gt; "", $H69/$T69, ""), ""), "")</f>
        <v/>
      </c>
      <c r="AS69" s="10" t="str">
        <f ca="1">IFERROR(IF(AND(NOW()&lt;= EOMONTH(DATE(YEAR($P69),12, 1), 0), Overall!$A71&lt;&gt;"", MONTH($O69) &lt;= 12, MONTH($P69) &gt;= 12), IF($T69 &lt;&gt; "", $H69/$T69, ""), ""), "")</f>
        <v/>
      </c>
      <c r="AT69" s="16">
        <f t="shared" ca="1" si="3"/>
        <v>0</v>
      </c>
    </row>
    <row r="70" spans="1:46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6">
        <f>IF(Overall!T72&lt;&gt;"",VALUE(Overall!T72),"")</f>
        <v>0</v>
      </c>
      <c r="O70" s="7">
        <f>IF(Overall!L72&lt;&gt;"", DATEVALUE(Overall!L72), "")</f>
        <v>44317</v>
      </c>
      <c r="P70" s="7">
        <f>IF(Overall!M72&lt;&gt;"", DATEVALUE(Overall!M72), "")</f>
        <v>44561</v>
      </c>
      <c r="Q70" s="7" t="str">
        <f>IF(Overall!S72&lt;&gt;"",_xlfn.VALUETOTEXT(Overall!S72),"")</f>
        <v>May-Dec</v>
      </c>
      <c r="R70" s="7">
        <f>IF(Overall!O72&lt;&gt;"", DATEVALUE(Overall!O72), "")</f>
        <v>44312</v>
      </c>
      <c r="S70" s="7">
        <f>IF(Overall!O72&lt;&gt;"", DATEVALUE(Overall!O72), "")</f>
        <v>44312</v>
      </c>
      <c r="T70" s="5">
        <f t="shared" si="2"/>
        <v>8</v>
      </c>
      <c r="U70" s="10" t="str">
        <f>IF(Overall!$A72&lt;&gt;"",IF(AND(MONTH($O70) &lt;= 1, MONTH($P70) &gt;= 1), IF($T70 &lt;&gt; "", $H70/$T70, ""), ""),"")</f>
        <v/>
      </c>
      <c r="V70" s="10" t="str">
        <f>IF(Overall!$A72&lt;&gt;"",IF(AND(MONTH($O70) &lt;= 2, MONTH($P70) &gt;= 2), IF($T70 &lt;&gt; "", $H70/$T70, ""), ""),"")</f>
        <v/>
      </c>
      <c r="W70" s="10" t="str">
        <f>IF(Overall!$A72&lt;&gt;"",IF(AND(MONTH($O70) &lt;= 3, MONTH($P70) &gt;= 3), IF($T70 &lt;&gt; "", $H70/$T70, ""), ""),"")</f>
        <v/>
      </c>
      <c r="X70" s="10" t="str">
        <f>IF(Overall!$A72&lt;&gt;"",IF(AND(MONTH($O70) &lt;= 4, MONTH($P70) &gt;= 4), IF($T70 &lt;&gt; "", $H70/$T70, ""), ""),"")</f>
        <v/>
      </c>
      <c r="Y70" s="10">
        <f>IF(Overall!$A72&lt;&gt;"",IF(AND(MONTH($O70) &lt;= 5, MONTH($P70) &gt;= 5), IF($T70 &lt;&gt; "", $H70/$T70, ""), ""),"")</f>
        <v>100000</v>
      </c>
      <c r="Z70" s="10">
        <f>IF(Overall!$A72&lt;&gt;"",IF(AND(MONTH($O70) &lt;= 6, MONTH($P70) &gt;= 6), IF($T70 &lt;&gt; "", $H70/$T70, ""), ""),"")</f>
        <v>100000</v>
      </c>
      <c r="AA70" s="10">
        <f>IF(Overall!$A72&lt;&gt;"",IF(AND(MONTH($O70) &lt;= 7, MONTH($P70) &gt;= 7 ), IF($T70 &lt;&gt; "", $H70/$T70, ""), ""),"")</f>
        <v>100000</v>
      </c>
      <c r="AB70" s="10">
        <f>IF(Overall!$A72&lt;&gt;"",IF(AND(MONTH($O70) &lt;= 8, MONTH($P70) &gt;= 8), IF($T70 &lt;&gt; "", $H70/$T70, ""), ""),"")</f>
        <v>100000</v>
      </c>
      <c r="AC70" s="10">
        <f>IF(Overall!$A72&lt;&gt;"",IF(AND(MONTH($O70) &lt;= 9, MONTH($P70) &gt;= 9), IF($T70 &lt;&gt; "", $H70/$T70, ""), ""),"")</f>
        <v>100000</v>
      </c>
      <c r="AD70" s="10">
        <f>IF(Overall!$A72&lt;&gt;"",IF(AND(MONTH($O70) &lt;= 10, MONTH($P70) &gt;= 10), IF($T70 &lt;&gt; "", $H70/$T70, ""), ""),"")</f>
        <v>100000</v>
      </c>
      <c r="AE70" s="10">
        <f>IF(Overall!$A72&lt;&gt;"",IF(AND(MONTH($O70) &lt;= 11, MONTH($P70) &gt;= 11), IF($T70 &lt;&gt; "", $H70/$T70, ""), ""),"")</f>
        <v>100000</v>
      </c>
      <c r="AF70" s="10">
        <f>IF(Overall!$A72&lt;&gt;"",IF(AND(MONTH($O70) &lt;= 12, MONTH($P70) &gt;= 12), IF($T70 &lt;&gt; "", $H70/$T70, ""), ""),"")</f>
        <v>100000</v>
      </c>
      <c r="AH70" s="10" t="str">
        <f ca="1">IFERROR(IF(AND(NOW()&lt;= EOMONTH(DATE(YEAR($P70),1, 1), 0), Overall!$A72&lt;&gt;"", MONTH($O70) &lt;= 1, MONTH($P70) &gt;= 1), IF($T70 &lt;&gt; "", $H70/$T70, ""), ""), "")</f>
        <v/>
      </c>
      <c r="AI70" s="10" t="str">
        <f ca="1">IFERROR(IF(AND(NOW()&lt;= EOMONTH(DATE(YEAR($P70),2, 1), 0), Overall!$A72&lt;&gt;"", MONTH($O70) &lt;= 2, MONTH($P70) &gt;= 2), IF($T70 &lt;&gt; "", $H70/$T70, ""), ""), "")</f>
        <v/>
      </c>
      <c r="AJ70" s="10" t="str">
        <f ca="1">IFERROR(IF(AND(NOW()&lt;= EOMONTH(DATE(YEAR($P70),3, 1), 0), Overall!$A72&lt;&gt;"", MONTH($O70) &lt;= 3, MONTH($P70) &gt;= 3), IF($T70 &lt;&gt; "", $H70/$T70, ""), ""), "")</f>
        <v/>
      </c>
      <c r="AK70" s="10" t="str">
        <f ca="1">IFERROR(IF(AND(NOW()&lt;= EOMONTH(DATE(YEAR($P70),4, 1), 0), Overall!$A72&lt;&gt;"", MONTH($O70) &lt;= 4, MONTH($P70) &gt;= 4), IF($T70 &lt;&gt; "", $H70/$T70, ""), ""), "")</f>
        <v/>
      </c>
      <c r="AL70" s="10" t="str">
        <f ca="1">IFERROR(IF(AND(NOW()&lt;= EOMONTH(DATE(YEAR($P70),5, 1), 0), Overall!$A72&lt;&gt;"", MONTH($O70) &lt;= 5, MONTH($P70) &gt;= 5), IF($T70 &lt;&gt; "", $H70/$T70, ""), ""), "")</f>
        <v/>
      </c>
      <c r="AM70" s="10" t="str">
        <f ca="1">IFERROR(IF(AND(NOW()&lt;= EOMONTH(DATE(YEAR($P70),6, 1), 0), Overall!$A72&lt;&gt;"", MONTH($O70) &lt;= 6, MONTH($P70) &gt;= 6), IF($T70 &lt;&gt; "", $H70/$T70, ""), ""), "")</f>
        <v/>
      </c>
      <c r="AN70" s="10" t="str">
        <f ca="1">IFERROR(IF(AND(NOW()&lt;= EOMONTH(DATE(YEAR($P70),7, 1), 0), Overall!$A72&lt;&gt;"", MONTH($O70) &lt;= 7, MONTH($P70) &gt;= 7), IF($T70 &lt;&gt; "", $H70/$T70, ""), ""), "")</f>
        <v/>
      </c>
      <c r="AO70" s="10" t="str">
        <f ca="1">IFERROR(IF(AND(NOW()&lt;= EOMONTH(DATE(YEAR($P70),8, 1), 0), Overall!$A72&lt;&gt;"", MONTH($O70) &lt;= 8, MONTH($P70) &gt;= 8), IF($T70 &lt;&gt; "", $H70/$T70, ""), ""), "")</f>
        <v/>
      </c>
      <c r="AP70" s="10" t="str">
        <f ca="1">IFERROR(IF(AND(NOW()&lt;= EOMONTH(DATE(YEAR($P70),9, 1), 0), Overall!$A72&lt;&gt;"", MONTH($O70) &lt;= 9, MONTH($P70) &gt;= 9), IF($T70 &lt;&gt; "", $H70/$T70, ""), ""), "")</f>
        <v/>
      </c>
      <c r="AQ70" s="10" t="str">
        <f ca="1">IFERROR(IF(AND(NOW()&lt;= EOMONTH(DATE(YEAR($P70),10, 1), 0), Overall!$A72&lt;&gt;"", MONTH($O70) &lt;= 10, MONTH($P70) &gt;= 10), IF($T70 &lt;&gt; "", $H70/$T70, ""), ""), "")</f>
        <v/>
      </c>
      <c r="AR70" s="10" t="str">
        <f ca="1">IFERROR(IF(AND(NOW()&lt;= EOMONTH(DATE(YEAR($P70),11, 1), 0), Overall!$A72&lt;&gt;"", MONTH($O70) &lt;=11, MONTH($P70) &gt;= 11), IF($T70 &lt;&gt; "", $H70/$T70, ""), ""), "")</f>
        <v/>
      </c>
      <c r="AS70" s="10" t="str">
        <f ca="1">IFERROR(IF(AND(NOW()&lt;= EOMONTH(DATE(YEAR($P70),12, 1), 0), Overall!$A72&lt;&gt;"", MONTH($O70) &lt;= 12, MONTH($P70) &gt;= 12), IF($T70 &lt;&gt; "", $H70/$T70, ""), ""), "")</f>
        <v/>
      </c>
      <c r="AT70" s="16">
        <f t="shared" ca="1" si="3"/>
        <v>0</v>
      </c>
    </row>
    <row r="71" spans="1:46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6">
        <f>IF(Overall!T73&lt;&gt;"",VALUE(Overall!T73),"")</f>
        <v>0</v>
      </c>
      <c r="O71" s="7">
        <f>IF(Overall!L73&lt;&gt;"", DATEVALUE(Overall!L73), "")</f>
        <v>44317</v>
      </c>
      <c r="P71" s="7">
        <f>IF(Overall!M73&lt;&gt;"", DATEVALUE(Overall!M73), "")</f>
        <v>44561</v>
      </c>
      <c r="Q71" s="7" t="str">
        <f>IF(Overall!S73&lt;&gt;"",_xlfn.VALUETOTEXT(Overall!S73),"")</f>
        <v>May-Dec</v>
      </c>
      <c r="R71" s="7">
        <f>IF(Overall!O73&lt;&gt;"", DATEVALUE(Overall!O73), "")</f>
        <v>44312</v>
      </c>
      <c r="S71" s="7">
        <f>IF(Overall!O73&lt;&gt;"", DATEVALUE(Overall!O73), "")</f>
        <v>44312</v>
      </c>
      <c r="T71" s="5">
        <f t="shared" si="2"/>
        <v>8</v>
      </c>
      <c r="U71" s="10" t="str">
        <f>IF(Overall!$A73&lt;&gt;"",IF(AND(MONTH($O71) &lt;= 1, MONTH($P71) &gt;= 1), IF($T71 &lt;&gt; "", $H71/$T71, ""), ""),"")</f>
        <v/>
      </c>
      <c r="V71" s="10" t="str">
        <f>IF(Overall!$A73&lt;&gt;"",IF(AND(MONTH($O71) &lt;= 2, MONTH($P71) &gt;= 2), IF($T71 &lt;&gt; "", $H71/$T71, ""), ""),"")</f>
        <v/>
      </c>
      <c r="W71" s="10" t="str">
        <f>IF(Overall!$A73&lt;&gt;"",IF(AND(MONTH($O71) &lt;= 3, MONTH($P71) &gt;= 3), IF($T71 &lt;&gt; "", $H71/$T71, ""), ""),"")</f>
        <v/>
      </c>
      <c r="X71" s="10" t="str">
        <f>IF(Overall!$A73&lt;&gt;"",IF(AND(MONTH($O71) &lt;= 4, MONTH($P71) &gt;= 4), IF($T71 &lt;&gt; "", $H71/$T71, ""), ""),"")</f>
        <v/>
      </c>
      <c r="Y71" s="10">
        <f>IF(Overall!$A73&lt;&gt;"",IF(AND(MONTH($O71) &lt;= 5, MONTH($P71) &gt;= 5), IF($T71 &lt;&gt; "", $H71/$T71, ""), ""),"")</f>
        <v>100000</v>
      </c>
      <c r="Z71" s="10">
        <f>IF(Overall!$A73&lt;&gt;"",IF(AND(MONTH($O71) &lt;= 6, MONTH($P71) &gt;= 6), IF($T71 &lt;&gt; "", $H71/$T71, ""), ""),"")</f>
        <v>100000</v>
      </c>
      <c r="AA71" s="10">
        <f>IF(Overall!$A73&lt;&gt;"",IF(AND(MONTH($O71) &lt;= 7, MONTH($P71) &gt;= 7 ), IF($T71 &lt;&gt; "", $H71/$T71, ""), ""),"")</f>
        <v>100000</v>
      </c>
      <c r="AB71" s="10">
        <f>IF(Overall!$A73&lt;&gt;"",IF(AND(MONTH($O71) &lt;= 8, MONTH($P71) &gt;= 8), IF($T71 &lt;&gt; "", $H71/$T71, ""), ""),"")</f>
        <v>100000</v>
      </c>
      <c r="AC71" s="10">
        <f>IF(Overall!$A73&lt;&gt;"",IF(AND(MONTH($O71) &lt;= 9, MONTH($P71) &gt;= 9), IF($T71 &lt;&gt; "", $H71/$T71, ""), ""),"")</f>
        <v>100000</v>
      </c>
      <c r="AD71" s="10">
        <f>IF(Overall!$A73&lt;&gt;"",IF(AND(MONTH($O71) &lt;= 10, MONTH($P71) &gt;= 10), IF($T71 &lt;&gt; "", $H71/$T71, ""), ""),"")</f>
        <v>100000</v>
      </c>
      <c r="AE71" s="10">
        <f>IF(Overall!$A73&lt;&gt;"",IF(AND(MONTH($O71) &lt;= 11, MONTH($P71) &gt;= 11), IF($T71 &lt;&gt; "", $H71/$T71, ""), ""),"")</f>
        <v>100000</v>
      </c>
      <c r="AF71" s="10">
        <f>IF(Overall!$A73&lt;&gt;"",IF(AND(MONTH($O71) &lt;= 12, MONTH($P71) &gt;= 12), IF($T71 &lt;&gt; "", $H71/$T71, ""), ""),"")</f>
        <v>100000</v>
      </c>
      <c r="AH71" s="10" t="str">
        <f ca="1">IFERROR(IF(AND(NOW()&lt;= EOMONTH(DATE(YEAR($P71),1, 1), 0), Overall!$A73&lt;&gt;"", MONTH($O71) &lt;= 1, MONTH($P71) &gt;= 1), IF($T71 &lt;&gt; "", $H71/$T71, ""), ""), "")</f>
        <v/>
      </c>
      <c r="AI71" s="10" t="str">
        <f ca="1">IFERROR(IF(AND(NOW()&lt;= EOMONTH(DATE(YEAR($P71),2, 1), 0), Overall!$A73&lt;&gt;"", MONTH($O71) &lt;= 2, MONTH($P71) &gt;= 2), IF($T71 &lt;&gt; "", $H71/$T71, ""), ""), "")</f>
        <v/>
      </c>
      <c r="AJ71" s="10" t="str">
        <f ca="1">IFERROR(IF(AND(NOW()&lt;= EOMONTH(DATE(YEAR($P71),3, 1), 0), Overall!$A73&lt;&gt;"", MONTH($O71) &lt;= 3, MONTH($P71) &gt;= 3), IF($T71 &lt;&gt; "", $H71/$T71, ""), ""), "")</f>
        <v/>
      </c>
      <c r="AK71" s="10" t="str">
        <f ca="1">IFERROR(IF(AND(NOW()&lt;= EOMONTH(DATE(YEAR($P71),4, 1), 0), Overall!$A73&lt;&gt;"", MONTH($O71) &lt;= 4, MONTH($P71) &gt;= 4), IF($T71 &lt;&gt; "", $H71/$T71, ""), ""), "")</f>
        <v/>
      </c>
      <c r="AL71" s="10" t="str">
        <f ca="1">IFERROR(IF(AND(NOW()&lt;= EOMONTH(DATE(YEAR($P71),5, 1), 0), Overall!$A73&lt;&gt;"", MONTH($O71) &lt;= 5, MONTH($P71) &gt;= 5), IF($T71 &lt;&gt; "", $H71/$T71, ""), ""), "")</f>
        <v/>
      </c>
      <c r="AM71" s="10" t="str">
        <f ca="1">IFERROR(IF(AND(NOW()&lt;= EOMONTH(DATE(YEAR($P71),6, 1), 0), Overall!$A73&lt;&gt;"", MONTH($O71) &lt;= 6, MONTH($P71) &gt;= 6), IF($T71 &lt;&gt; "", $H71/$T71, ""), ""), "")</f>
        <v/>
      </c>
      <c r="AN71" s="10" t="str">
        <f ca="1">IFERROR(IF(AND(NOW()&lt;= EOMONTH(DATE(YEAR($P71),7, 1), 0), Overall!$A73&lt;&gt;"", MONTH($O71) &lt;= 7, MONTH($P71) &gt;= 7), IF($T71 &lt;&gt; "", $H71/$T71, ""), ""), "")</f>
        <v/>
      </c>
      <c r="AO71" s="10" t="str">
        <f ca="1">IFERROR(IF(AND(NOW()&lt;= EOMONTH(DATE(YEAR($P71),8, 1), 0), Overall!$A73&lt;&gt;"", MONTH($O71) &lt;= 8, MONTH($P71) &gt;= 8), IF($T71 &lt;&gt; "", $H71/$T71, ""), ""), "")</f>
        <v/>
      </c>
      <c r="AP71" s="10" t="str">
        <f ca="1">IFERROR(IF(AND(NOW()&lt;= EOMONTH(DATE(YEAR($P71),9, 1), 0), Overall!$A73&lt;&gt;"", MONTH($O71) &lt;= 9, MONTH($P71) &gt;= 9), IF($T71 &lt;&gt; "", $H71/$T71, ""), ""), "")</f>
        <v/>
      </c>
      <c r="AQ71" s="10" t="str">
        <f ca="1">IFERROR(IF(AND(NOW()&lt;= EOMONTH(DATE(YEAR($P71),10, 1), 0), Overall!$A73&lt;&gt;"", MONTH($O71) &lt;= 10, MONTH($P71) &gt;= 10), IF($T71 &lt;&gt; "", $H71/$T71, ""), ""), "")</f>
        <v/>
      </c>
      <c r="AR71" s="10" t="str">
        <f ca="1">IFERROR(IF(AND(NOW()&lt;= EOMONTH(DATE(YEAR($P71),11, 1), 0), Overall!$A73&lt;&gt;"", MONTH($O71) &lt;=11, MONTH($P71) &gt;= 11), IF($T71 &lt;&gt; "", $H71/$T71, ""), ""), "")</f>
        <v/>
      </c>
      <c r="AS71" s="10" t="str">
        <f ca="1">IFERROR(IF(AND(NOW()&lt;= EOMONTH(DATE(YEAR($P71),12, 1), 0), Overall!$A73&lt;&gt;"", MONTH($O71) &lt;= 12, MONTH($P71) &gt;= 12), IF($T71 &lt;&gt; "", $H71/$T71, ""), ""), "")</f>
        <v/>
      </c>
      <c r="AT71" s="16">
        <f t="shared" ca="1" si="3"/>
        <v>0</v>
      </c>
    </row>
    <row r="72" spans="1:46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6">
        <f>IF(Overall!T74&lt;&gt;"",VALUE(Overall!T74),"")</f>
        <v>0</v>
      </c>
      <c r="O72" s="7">
        <f>IF(Overall!L74&lt;&gt;"", DATEVALUE(Overall!L74), "")</f>
        <v>44317</v>
      </c>
      <c r="P72" s="7">
        <f>IF(Overall!M74&lt;&gt;"", DATEVALUE(Overall!M74), "")</f>
        <v>44561</v>
      </c>
      <c r="Q72" s="7" t="str">
        <f>IF(Overall!S74&lt;&gt;"",_xlfn.VALUETOTEXT(Overall!S74),"")</f>
        <v>May-Dec</v>
      </c>
      <c r="R72" s="7">
        <f>IF(Overall!O74&lt;&gt;"", DATEVALUE(Overall!O74), "")</f>
        <v>44312</v>
      </c>
      <c r="S72" s="7">
        <f>IF(Overall!O74&lt;&gt;"", DATEVALUE(Overall!O74), "")</f>
        <v>44312</v>
      </c>
      <c r="T72" s="5">
        <f t="shared" si="2"/>
        <v>8</v>
      </c>
      <c r="U72" s="10" t="str">
        <f>IF(Overall!$A74&lt;&gt;"",IF(AND(MONTH($O72) &lt;= 1, MONTH($P72) &gt;= 1), IF($T72 &lt;&gt; "", $H72/$T72, ""), ""),"")</f>
        <v/>
      </c>
      <c r="V72" s="10" t="str">
        <f>IF(Overall!$A74&lt;&gt;"",IF(AND(MONTH($O72) &lt;= 2, MONTH($P72) &gt;= 2), IF($T72 &lt;&gt; "", $H72/$T72, ""), ""),"")</f>
        <v/>
      </c>
      <c r="W72" s="10" t="str">
        <f>IF(Overall!$A74&lt;&gt;"",IF(AND(MONTH($O72) &lt;= 3, MONTH($P72) &gt;= 3), IF($T72 &lt;&gt; "", $H72/$T72, ""), ""),"")</f>
        <v/>
      </c>
      <c r="X72" s="10" t="str">
        <f>IF(Overall!$A74&lt;&gt;"",IF(AND(MONTH($O72) &lt;= 4, MONTH($P72) &gt;= 4), IF($T72 &lt;&gt; "", $H72/$T72, ""), ""),"")</f>
        <v/>
      </c>
      <c r="Y72" s="10">
        <f>IF(Overall!$A74&lt;&gt;"",IF(AND(MONTH($O72) &lt;= 5, MONTH($P72) &gt;= 5), IF($T72 &lt;&gt; "", $H72/$T72, ""), ""),"")</f>
        <v>100000</v>
      </c>
      <c r="Z72" s="10">
        <f>IF(Overall!$A74&lt;&gt;"",IF(AND(MONTH($O72) &lt;= 6, MONTH($P72) &gt;= 6), IF($T72 &lt;&gt; "", $H72/$T72, ""), ""),"")</f>
        <v>100000</v>
      </c>
      <c r="AA72" s="10">
        <f>IF(Overall!$A74&lt;&gt;"",IF(AND(MONTH($O72) &lt;= 7, MONTH($P72) &gt;= 7 ), IF($T72 &lt;&gt; "", $H72/$T72, ""), ""),"")</f>
        <v>100000</v>
      </c>
      <c r="AB72" s="10">
        <f>IF(Overall!$A74&lt;&gt;"",IF(AND(MONTH($O72) &lt;= 8, MONTH($P72) &gt;= 8), IF($T72 &lt;&gt; "", $H72/$T72, ""), ""),"")</f>
        <v>100000</v>
      </c>
      <c r="AC72" s="10">
        <f>IF(Overall!$A74&lt;&gt;"",IF(AND(MONTH($O72) &lt;= 9, MONTH($P72) &gt;= 9), IF($T72 &lt;&gt; "", $H72/$T72, ""), ""),"")</f>
        <v>100000</v>
      </c>
      <c r="AD72" s="10">
        <f>IF(Overall!$A74&lt;&gt;"",IF(AND(MONTH($O72) &lt;= 10, MONTH($P72) &gt;= 10), IF($T72 &lt;&gt; "", $H72/$T72, ""), ""),"")</f>
        <v>100000</v>
      </c>
      <c r="AE72" s="10">
        <f>IF(Overall!$A74&lt;&gt;"",IF(AND(MONTH($O72) &lt;= 11, MONTH($P72) &gt;= 11), IF($T72 &lt;&gt; "", $H72/$T72, ""), ""),"")</f>
        <v>100000</v>
      </c>
      <c r="AF72" s="10">
        <f>IF(Overall!$A74&lt;&gt;"",IF(AND(MONTH($O72) &lt;= 12, MONTH($P72) &gt;= 12), IF($T72 &lt;&gt; "", $H72/$T72, ""), ""),"")</f>
        <v>100000</v>
      </c>
      <c r="AH72" s="10" t="str">
        <f ca="1">IFERROR(IF(AND(NOW()&lt;= EOMONTH(DATE(YEAR($P72),1, 1), 0), Overall!$A74&lt;&gt;"", MONTH($O72) &lt;= 1, MONTH($P72) &gt;= 1), IF($T72 &lt;&gt; "", $H72/$T72, ""), ""), "")</f>
        <v/>
      </c>
      <c r="AI72" s="10" t="str">
        <f ca="1">IFERROR(IF(AND(NOW()&lt;= EOMONTH(DATE(YEAR($P72),2, 1), 0), Overall!$A74&lt;&gt;"", MONTH($O72) &lt;= 2, MONTH($P72) &gt;= 2), IF($T72 &lt;&gt; "", $H72/$T72, ""), ""), "")</f>
        <v/>
      </c>
      <c r="AJ72" s="10" t="str">
        <f ca="1">IFERROR(IF(AND(NOW()&lt;= EOMONTH(DATE(YEAR($P72),3, 1), 0), Overall!$A74&lt;&gt;"", MONTH($O72) &lt;= 3, MONTH($P72) &gt;= 3), IF($T72 &lt;&gt; "", $H72/$T72, ""), ""), "")</f>
        <v/>
      </c>
      <c r="AK72" s="10" t="str">
        <f ca="1">IFERROR(IF(AND(NOW()&lt;= EOMONTH(DATE(YEAR($P72),4, 1), 0), Overall!$A74&lt;&gt;"", MONTH($O72) &lt;= 4, MONTH($P72) &gt;= 4), IF($T72 &lt;&gt; "", $H72/$T72, ""), ""), "")</f>
        <v/>
      </c>
      <c r="AL72" s="10" t="str">
        <f ca="1">IFERROR(IF(AND(NOW()&lt;= EOMONTH(DATE(YEAR($P72),5, 1), 0), Overall!$A74&lt;&gt;"", MONTH($O72) &lt;= 5, MONTH($P72) &gt;= 5), IF($T72 &lt;&gt; "", $H72/$T72, ""), ""), "")</f>
        <v/>
      </c>
      <c r="AM72" s="10" t="str">
        <f ca="1">IFERROR(IF(AND(NOW()&lt;= EOMONTH(DATE(YEAR($P72),6, 1), 0), Overall!$A74&lt;&gt;"", MONTH($O72) &lt;= 6, MONTH($P72) &gt;= 6), IF($T72 &lt;&gt; "", $H72/$T72, ""), ""), "")</f>
        <v/>
      </c>
      <c r="AN72" s="10" t="str">
        <f ca="1">IFERROR(IF(AND(NOW()&lt;= EOMONTH(DATE(YEAR($P72),7, 1), 0), Overall!$A74&lt;&gt;"", MONTH($O72) &lt;= 7, MONTH($P72) &gt;= 7), IF($T72 &lt;&gt; "", $H72/$T72, ""), ""), "")</f>
        <v/>
      </c>
      <c r="AO72" s="10" t="str">
        <f ca="1">IFERROR(IF(AND(NOW()&lt;= EOMONTH(DATE(YEAR($P72),8, 1), 0), Overall!$A74&lt;&gt;"", MONTH($O72) &lt;= 8, MONTH($P72) &gt;= 8), IF($T72 &lt;&gt; "", $H72/$T72, ""), ""), "")</f>
        <v/>
      </c>
      <c r="AP72" s="10" t="str">
        <f ca="1">IFERROR(IF(AND(NOW()&lt;= EOMONTH(DATE(YEAR($P72),9, 1), 0), Overall!$A74&lt;&gt;"", MONTH($O72) &lt;= 9, MONTH($P72) &gt;= 9), IF($T72 &lt;&gt; "", $H72/$T72, ""), ""), "")</f>
        <v/>
      </c>
      <c r="AQ72" s="10" t="str">
        <f ca="1">IFERROR(IF(AND(NOW()&lt;= EOMONTH(DATE(YEAR($P72),10, 1), 0), Overall!$A74&lt;&gt;"", MONTH($O72) &lt;= 10, MONTH($P72) &gt;= 10), IF($T72 &lt;&gt; "", $H72/$T72, ""), ""), "")</f>
        <v/>
      </c>
      <c r="AR72" s="10" t="str">
        <f ca="1">IFERROR(IF(AND(NOW()&lt;= EOMONTH(DATE(YEAR($P72),11, 1), 0), Overall!$A74&lt;&gt;"", MONTH($O72) &lt;=11, MONTH($P72) &gt;= 11), IF($T72 &lt;&gt; "", $H72/$T72, ""), ""), "")</f>
        <v/>
      </c>
      <c r="AS72" s="10" t="str">
        <f ca="1">IFERROR(IF(AND(NOW()&lt;= EOMONTH(DATE(YEAR($P72),12, 1), 0), Overall!$A74&lt;&gt;"", MONTH($O72) &lt;= 12, MONTH($P72) &gt;= 12), IF($T72 &lt;&gt; "", $H72/$T72, ""), ""), "")</f>
        <v/>
      </c>
      <c r="AT72" s="16">
        <f t="shared" ca="1" si="3"/>
        <v>0</v>
      </c>
    </row>
    <row r="73" spans="1:46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6">
        <f>IF(Overall!T75&lt;&gt;"",VALUE(Overall!T75),"")</f>
        <v>0</v>
      </c>
      <c r="O73" s="7">
        <f>IF(Overall!L75&lt;&gt;"", DATEVALUE(Overall!L75), "")</f>
        <v>44317</v>
      </c>
      <c r="P73" s="7">
        <f>IF(Overall!M75&lt;&gt;"", DATEVALUE(Overall!M75), "")</f>
        <v>44561</v>
      </c>
      <c r="Q73" s="7" t="str">
        <f>IF(Overall!S75&lt;&gt;"",_xlfn.VALUETOTEXT(Overall!S75),"")</f>
        <v>May-Dec</v>
      </c>
      <c r="R73" s="7">
        <f>IF(Overall!O75&lt;&gt;"", DATEVALUE(Overall!O75), "")</f>
        <v>44312</v>
      </c>
      <c r="S73" s="7">
        <f>IF(Overall!O75&lt;&gt;"", DATEVALUE(Overall!O75), "")</f>
        <v>44312</v>
      </c>
      <c r="T73" s="5">
        <f t="shared" si="2"/>
        <v>8</v>
      </c>
      <c r="U73" s="10" t="str">
        <f>IF(Overall!$A75&lt;&gt;"",IF(AND(MONTH($O73) &lt;= 1, MONTH($P73) &gt;= 1), IF($T73 &lt;&gt; "", $H73/$T73, ""), ""),"")</f>
        <v/>
      </c>
      <c r="V73" s="10" t="str">
        <f>IF(Overall!$A75&lt;&gt;"",IF(AND(MONTH($O73) &lt;= 2, MONTH($P73) &gt;= 2), IF($T73 &lt;&gt; "", $H73/$T73, ""), ""),"")</f>
        <v/>
      </c>
      <c r="W73" s="10" t="str">
        <f>IF(Overall!$A75&lt;&gt;"",IF(AND(MONTH($O73) &lt;= 3, MONTH($P73) &gt;= 3), IF($T73 &lt;&gt; "", $H73/$T73, ""), ""),"")</f>
        <v/>
      </c>
      <c r="X73" s="10" t="str">
        <f>IF(Overall!$A75&lt;&gt;"",IF(AND(MONTH($O73) &lt;= 4, MONTH($P73) &gt;= 4), IF($T73 &lt;&gt; "", $H73/$T73, ""), ""),"")</f>
        <v/>
      </c>
      <c r="Y73" s="10">
        <f>IF(Overall!$A75&lt;&gt;"",IF(AND(MONTH($O73) &lt;= 5, MONTH($P73) &gt;= 5), IF($T73 &lt;&gt; "", $H73/$T73, ""), ""),"")</f>
        <v>300000</v>
      </c>
      <c r="Z73" s="10">
        <f>IF(Overall!$A75&lt;&gt;"",IF(AND(MONTH($O73) &lt;= 6, MONTH($P73) &gt;= 6), IF($T73 &lt;&gt; "", $H73/$T73, ""), ""),"")</f>
        <v>300000</v>
      </c>
      <c r="AA73" s="10">
        <f>IF(Overall!$A75&lt;&gt;"",IF(AND(MONTH($O73) &lt;= 7, MONTH($P73) &gt;= 7 ), IF($T73 &lt;&gt; "", $H73/$T73, ""), ""),"")</f>
        <v>300000</v>
      </c>
      <c r="AB73" s="10">
        <f>IF(Overall!$A75&lt;&gt;"",IF(AND(MONTH($O73) &lt;= 8, MONTH($P73) &gt;= 8), IF($T73 &lt;&gt; "", $H73/$T73, ""), ""),"")</f>
        <v>300000</v>
      </c>
      <c r="AC73" s="10">
        <f>IF(Overall!$A75&lt;&gt;"",IF(AND(MONTH($O73) &lt;= 9, MONTH($P73) &gt;= 9), IF($T73 &lt;&gt; "", $H73/$T73, ""), ""),"")</f>
        <v>300000</v>
      </c>
      <c r="AD73" s="10">
        <f>IF(Overall!$A75&lt;&gt;"",IF(AND(MONTH($O73) &lt;= 10, MONTH($P73) &gt;= 10), IF($T73 &lt;&gt; "", $H73/$T73, ""), ""),"")</f>
        <v>300000</v>
      </c>
      <c r="AE73" s="10">
        <f>IF(Overall!$A75&lt;&gt;"",IF(AND(MONTH($O73) &lt;= 11, MONTH($P73) &gt;= 11), IF($T73 &lt;&gt; "", $H73/$T73, ""), ""),"")</f>
        <v>300000</v>
      </c>
      <c r="AF73" s="10">
        <f>IF(Overall!$A75&lt;&gt;"",IF(AND(MONTH($O73) &lt;= 12, MONTH($P73) &gt;= 12), IF($T73 &lt;&gt; "", $H73/$T73, ""), ""),"")</f>
        <v>300000</v>
      </c>
      <c r="AH73" s="10" t="str">
        <f ca="1">IFERROR(IF(AND(NOW()&lt;= EOMONTH(DATE(YEAR($P73),1, 1), 0), Overall!$A75&lt;&gt;"", MONTH($O73) &lt;= 1, MONTH($P73) &gt;= 1), IF($T73 &lt;&gt; "", $H73/$T73, ""), ""), "")</f>
        <v/>
      </c>
      <c r="AI73" s="10" t="str">
        <f ca="1">IFERROR(IF(AND(NOW()&lt;= EOMONTH(DATE(YEAR($P73),2, 1), 0), Overall!$A75&lt;&gt;"", MONTH($O73) &lt;= 2, MONTH($P73) &gt;= 2), IF($T73 &lt;&gt; "", $H73/$T73, ""), ""), "")</f>
        <v/>
      </c>
      <c r="AJ73" s="10" t="str">
        <f ca="1">IFERROR(IF(AND(NOW()&lt;= EOMONTH(DATE(YEAR($P73),3, 1), 0), Overall!$A75&lt;&gt;"", MONTH($O73) &lt;= 3, MONTH($P73) &gt;= 3), IF($T73 &lt;&gt; "", $H73/$T73, ""), ""), "")</f>
        <v/>
      </c>
      <c r="AK73" s="10" t="str">
        <f ca="1">IFERROR(IF(AND(NOW()&lt;= EOMONTH(DATE(YEAR($P73),4, 1), 0), Overall!$A75&lt;&gt;"", MONTH($O73) &lt;= 4, MONTH($P73) &gt;= 4), IF($T73 &lt;&gt; "", $H73/$T73, ""), ""), "")</f>
        <v/>
      </c>
      <c r="AL73" s="10" t="str">
        <f ca="1">IFERROR(IF(AND(NOW()&lt;= EOMONTH(DATE(YEAR($P73),5, 1), 0), Overall!$A75&lt;&gt;"", MONTH($O73) &lt;= 5, MONTH($P73) &gt;= 5), IF($T73 &lt;&gt; "", $H73/$T73, ""), ""), "")</f>
        <v/>
      </c>
      <c r="AM73" s="10" t="str">
        <f ca="1">IFERROR(IF(AND(NOW()&lt;= EOMONTH(DATE(YEAR($P73),6, 1), 0), Overall!$A75&lt;&gt;"", MONTH($O73) &lt;= 6, MONTH($P73) &gt;= 6), IF($T73 &lt;&gt; "", $H73/$T73, ""), ""), "")</f>
        <v/>
      </c>
      <c r="AN73" s="10" t="str">
        <f ca="1">IFERROR(IF(AND(NOW()&lt;= EOMONTH(DATE(YEAR($P73),7, 1), 0), Overall!$A75&lt;&gt;"", MONTH($O73) &lt;= 7, MONTH($P73) &gt;= 7), IF($T73 &lt;&gt; "", $H73/$T73, ""), ""), "")</f>
        <v/>
      </c>
      <c r="AO73" s="10" t="str">
        <f ca="1">IFERROR(IF(AND(NOW()&lt;= EOMONTH(DATE(YEAR($P73),8, 1), 0), Overall!$A75&lt;&gt;"", MONTH($O73) &lt;= 8, MONTH($P73) &gt;= 8), IF($T73 &lt;&gt; "", $H73/$T73, ""), ""), "")</f>
        <v/>
      </c>
      <c r="AP73" s="10" t="str">
        <f ca="1">IFERROR(IF(AND(NOW()&lt;= EOMONTH(DATE(YEAR($P73),9, 1), 0), Overall!$A75&lt;&gt;"", MONTH($O73) &lt;= 9, MONTH($P73) &gt;= 9), IF($T73 &lt;&gt; "", $H73/$T73, ""), ""), "")</f>
        <v/>
      </c>
      <c r="AQ73" s="10" t="str">
        <f ca="1">IFERROR(IF(AND(NOW()&lt;= EOMONTH(DATE(YEAR($P73),10, 1), 0), Overall!$A75&lt;&gt;"", MONTH($O73) &lt;= 10, MONTH($P73) &gt;= 10), IF($T73 &lt;&gt; "", $H73/$T73, ""), ""), "")</f>
        <v/>
      </c>
      <c r="AR73" s="10" t="str">
        <f ca="1">IFERROR(IF(AND(NOW()&lt;= EOMONTH(DATE(YEAR($P73),11, 1), 0), Overall!$A75&lt;&gt;"", MONTH($O73) &lt;=11, MONTH($P73) &gt;= 11), IF($T73 &lt;&gt; "", $H73/$T73, ""), ""), "")</f>
        <v/>
      </c>
      <c r="AS73" s="10" t="str">
        <f ca="1">IFERROR(IF(AND(NOW()&lt;= EOMONTH(DATE(YEAR($P73),12, 1), 0), Overall!$A75&lt;&gt;"", MONTH($O73) &lt;= 12, MONTH($P73) &gt;= 12), IF($T73 &lt;&gt; "", $H73/$T73, ""), ""), "")</f>
        <v/>
      </c>
      <c r="AT73" s="16">
        <f t="shared" ca="1" si="3"/>
        <v>0</v>
      </c>
    </row>
    <row r="74" spans="1:46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6">
        <f>IF(Overall!T76&lt;&gt;"",VALUE(Overall!T76),"")</f>
        <v>0</v>
      </c>
      <c r="O74" s="7">
        <f>IF(Overall!L76&lt;&gt;"", DATEVALUE(Overall!L76), "")</f>
        <v>44317</v>
      </c>
      <c r="P74" s="7">
        <f>IF(Overall!M76&lt;&gt;"", DATEVALUE(Overall!M76), "")</f>
        <v>44561</v>
      </c>
      <c r="Q74" s="7" t="str">
        <f>IF(Overall!S76&lt;&gt;"",_xlfn.VALUETOTEXT(Overall!S76),"")</f>
        <v>May-Dec</v>
      </c>
      <c r="R74" s="7">
        <f>IF(Overall!O76&lt;&gt;"", DATEVALUE(Overall!O76), "")</f>
        <v>44312</v>
      </c>
      <c r="S74" s="7">
        <f>IF(Overall!O76&lt;&gt;"", DATEVALUE(Overall!O76), "")</f>
        <v>44312</v>
      </c>
      <c r="T74" s="5">
        <f t="shared" si="2"/>
        <v>8</v>
      </c>
      <c r="U74" s="10" t="str">
        <f>IF(Overall!$A76&lt;&gt;"",IF(AND(MONTH($O74) &lt;= 1, MONTH($P74) &gt;= 1), IF($T74 &lt;&gt; "", $H74/$T74, ""), ""),"")</f>
        <v/>
      </c>
      <c r="V74" s="10" t="str">
        <f>IF(Overall!$A76&lt;&gt;"",IF(AND(MONTH($O74) &lt;= 2, MONTH($P74) &gt;= 2), IF($T74 &lt;&gt; "", $H74/$T74, ""), ""),"")</f>
        <v/>
      </c>
      <c r="W74" s="10" t="str">
        <f>IF(Overall!$A76&lt;&gt;"",IF(AND(MONTH($O74) &lt;= 3, MONTH($P74) &gt;= 3), IF($T74 &lt;&gt; "", $H74/$T74, ""), ""),"")</f>
        <v/>
      </c>
      <c r="X74" s="10" t="str">
        <f>IF(Overall!$A76&lt;&gt;"",IF(AND(MONTH($O74) &lt;= 4, MONTH($P74) &gt;= 4), IF($T74 &lt;&gt; "", $H74/$T74, ""), ""),"")</f>
        <v/>
      </c>
      <c r="Y74" s="10">
        <f>IF(Overall!$A76&lt;&gt;"",IF(AND(MONTH($O74) &lt;= 5, MONTH($P74) &gt;= 5), IF($T74 &lt;&gt; "", $H74/$T74, ""), ""),"")</f>
        <v>150000</v>
      </c>
      <c r="Z74" s="10">
        <f>IF(Overall!$A76&lt;&gt;"",IF(AND(MONTH($O74) &lt;= 6, MONTH($P74) &gt;= 6), IF($T74 &lt;&gt; "", $H74/$T74, ""), ""),"")</f>
        <v>150000</v>
      </c>
      <c r="AA74" s="10">
        <f>IF(Overall!$A76&lt;&gt;"",IF(AND(MONTH($O74) &lt;= 7, MONTH($P74) &gt;= 7 ), IF($T74 &lt;&gt; "", $H74/$T74, ""), ""),"")</f>
        <v>150000</v>
      </c>
      <c r="AB74" s="10">
        <f>IF(Overall!$A76&lt;&gt;"",IF(AND(MONTH($O74) &lt;= 8, MONTH($P74) &gt;= 8), IF($T74 &lt;&gt; "", $H74/$T74, ""), ""),"")</f>
        <v>150000</v>
      </c>
      <c r="AC74" s="10">
        <f>IF(Overall!$A76&lt;&gt;"",IF(AND(MONTH($O74) &lt;= 9, MONTH($P74) &gt;= 9), IF($T74 &lt;&gt; "", $H74/$T74, ""), ""),"")</f>
        <v>150000</v>
      </c>
      <c r="AD74" s="10">
        <f>IF(Overall!$A76&lt;&gt;"",IF(AND(MONTH($O74) &lt;= 10, MONTH($P74) &gt;= 10), IF($T74 &lt;&gt; "", $H74/$T74, ""), ""),"")</f>
        <v>150000</v>
      </c>
      <c r="AE74" s="10">
        <f>IF(Overall!$A76&lt;&gt;"",IF(AND(MONTH($O74) &lt;= 11, MONTH($P74) &gt;= 11), IF($T74 &lt;&gt; "", $H74/$T74, ""), ""),"")</f>
        <v>150000</v>
      </c>
      <c r="AF74" s="10">
        <f>IF(Overall!$A76&lt;&gt;"",IF(AND(MONTH($O74) &lt;= 12, MONTH($P74) &gt;= 12), IF($T74 &lt;&gt; "", $H74/$T74, ""), ""),"")</f>
        <v>150000</v>
      </c>
      <c r="AH74" s="10" t="str">
        <f ca="1">IFERROR(IF(AND(NOW()&lt;= EOMONTH(DATE(YEAR($P74),1, 1), 0), Overall!$A76&lt;&gt;"", MONTH($O74) &lt;= 1, MONTH($P74) &gt;= 1), IF($T74 &lt;&gt; "", $H74/$T74, ""), ""), "")</f>
        <v/>
      </c>
      <c r="AI74" s="10" t="str">
        <f ca="1">IFERROR(IF(AND(NOW()&lt;= EOMONTH(DATE(YEAR($P74),2, 1), 0), Overall!$A76&lt;&gt;"", MONTH($O74) &lt;= 2, MONTH($P74) &gt;= 2), IF($T74 &lt;&gt; "", $H74/$T74, ""), ""), "")</f>
        <v/>
      </c>
      <c r="AJ74" s="10" t="str">
        <f ca="1">IFERROR(IF(AND(NOW()&lt;= EOMONTH(DATE(YEAR($P74),3, 1), 0), Overall!$A76&lt;&gt;"", MONTH($O74) &lt;= 3, MONTH($P74) &gt;= 3), IF($T74 &lt;&gt; "", $H74/$T74, ""), ""), "")</f>
        <v/>
      </c>
      <c r="AK74" s="10" t="str">
        <f ca="1">IFERROR(IF(AND(NOW()&lt;= EOMONTH(DATE(YEAR($P74),4, 1), 0), Overall!$A76&lt;&gt;"", MONTH($O74) &lt;= 4, MONTH($P74) &gt;= 4), IF($T74 &lt;&gt; "", $H74/$T74, ""), ""), "")</f>
        <v/>
      </c>
      <c r="AL74" s="10" t="str">
        <f ca="1">IFERROR(IF(AND(NOW()&lt;= EOMONTH(DATE(YEAR($P74),5, 1), 0), Overall!$A76&lt;&gt;"", MONTH($O74) &lt;= 5, MONTH($P74) &gt;= 5), IF($T74 &lt;&gt; "", $H74/$T74, ""), ""), "")</f>
        <v/>
      </c>
      <c r="AM74" s="10" t="str">
        <f ca="1">IFERROR(IF(AND(NOW()&lt;= EOMONTH(DATE(YEAR($P74),6, 1), 0), Overall!$A76&lt;&gt;"", MONTH($O74) &lt;= 6, MONTH($P74) &gt;= 6), IF($T74 &lt;&gt; "", $H74/$T74, ""), ""), "")</f>
        <v/>
      </c>
      <c r="AN74" s="10" t="str">
        <f ca="1">IFERROR(IF(AND(NOW()&lt;= EOMONTH(DATE(YEAR($P74),7, 1), 0), Overall!$A76&lt;&gt;"", MONTH($O74) &lt;= 7, MONTH($P74) &gt;= 7), IF($T74 &lt;&gt; "", $H74/$T74, ""), ""), "")</f>
        <v/>
      </c>
      <c r="AO74" s="10" t="str">
        <f ca="1">IFERROR(IF(AND(NOW()&lt;= EOMONTH(DATE(YEAR($P74),8, 1), 0), Overall!$A76&lt;&gt;"", MONTH($O74) &lt;= 8, MONTH($P74) &gt;= 8), IF($T74 &lt;&gt; "", $H74/$T74, ""), ""), "")</f>
        <v/>
      </c>
      <c r="AP74" s="10" t="str">
        <f ca="1">IFERROR(IF(AND(NOW()&lt;= EOMONTH(DATE(YEAR($P74),9, 1), 0), Overall!$A76&lt;&gt;"", MONTH($O74) &lt;= 9, MONTH($P74) &gt;= 9), IF($T74 &lt;&gt; "", $H74/$T74, ""), ""), "")</f>
        <v/>
      </c>
      <c r="AQ74" s="10" t="str">
        <f ca="1">IFERROR(IF(AND(NOW()&lt;= EOMONTH(DATE(YEAR($P74),10, 1), 0), Overall!$A76&lt;&gt;"", MONTH($O74) &lt;= 10, MONTH($P74) &gt;= 10), IF($T74 &lt;&gt; "", $H74/$T74, ""), ""), "")</f>
        <v/>
      </c>
      <c r="AR74" s="10" t="str">
        <f ca="1">IFERROR(IF(AND(NOW()&lt;= EOMONTH(DATE(YEAR($P74),11, 1), 0), Overall!$A76&lt;&gt;"", MONTH($O74) &lt;=11, MONTH($P74) &gt;= 11), IF($T74 &lt;&gt; "", $H74/$T74, ""), ""), "")</f>
        <v/>
      </c>
      <c r="AS74" s="10" t="str">
        <f ca="1">IFERROR(IF(AND(NOW()&lt;= EOMONTH(DATE(YEAR($P74),12, 1), 0), Overall!$A76&lt;&gt;"", MONTH($O74) &lt;= 12, MONTH($P74) &gt;= 12), IF($T74 &lt;&gt; "", $H74/$T74, ""), ""), "")</f>
        <v/>
      </c>
      <c r="AT74" s="16">
        <f t="shared" ca="1" si="3"/>
        <v>0</v>
      </c>
    </row>
    <row r="75" spans="1:46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6">
        <f>IF(Overall!T77&lt;&gt;"",VALUE(Overall!T77),"")</f>
        <v>0</v>
      </c>
      <c r="O75" s="7">
        <f>IF(Overall!L77&lt;&gt;"", DATEVALUE(Overall!L77), "")</f>
        <v>44317</v>
      </c>
      <c r="P75" s="7">
        <f>IF(Overall!M77&lt;&gt;"", DATEVALUE(Overall!M77), "")</f>
        <v>44561</v>
      </c>
      <c r="Q75" s="7" t="str">
        <f>IF(Overall!S77&lt;&gt;"",_xlfn.VALUETOTEXT(Overall!S77),"")</f>
        <v>May-Dec</v>
      </c>
      <c r="R75" s="7">
        <f>IF(Overall!O77&lt;&gt;"", DATEVALUE(Overall!O77), "")</f>
        <v>44312</v>
      </c>
      <c r="S75" s="7">
        <f>IF(Overall!O77&lt;&gt;"", DATEVALUE(Overall!O77), "")</f>
        <v>44312</v>
      </c>
      <c r="T75" s="5">
        <f t="shared" si="2"/>
        <v>8</v>
      </c>
      <c r="U75" s="10" t="str">
        <f>IF(Overall!$A77&lt;&gt;"",IF(AND(MONTH($O75) &lt;= 1, MONTH($P75) &gt;= 1), IF($T75 &lt;&gt; "", $H75/$T75, ""), ""),"")</f>
        <v/>
      </c>
      <c r="V75" s="10" t="str">
        <f>IF(Overall!$A77&lt;&gt;"",IF(AND(MONTH($O75) &lt;= 2, MONTH($P75) &gt;= 2), IF($T75 &lt;&gt; "", $H75/$T75, ""), ""),"")</f>
        <v/>
      </c>
      <c r="W75" s="10" t="str">
        <f>IF(Overall!$A77&lt;&gt;"",IF(AND(MONTH($O75) &lt;= 3, MONTH($P75) &gt;= 3), IF($T75 &lt;&gt; "", $H75/$T75, ""), ""),"")</f>
        <v/>
      </c>
      <c r="X75" s="10" t="str">
        <f>IF(Overall!$A77&lt;&gt;"",IF(AND(MONTH($O75) &lt;= 4, MONTH($P75) &gt;= 4), IF($T75 &lt;&gt; "", $H75/$T75, ""), ""),"")</f>
        <v/>
      </c>
      <c r="Y75" s="10">
        <f>IF(Overall!$A77&lt;&gt;"",IF(AND(MONTH($O75) &lt;= 5, MONTH($P75) &gt;= 5), IF($T75 &lt;&gt; "", $H75/$T75, ""), ""),"")</f>
        <v>200000</v>
      </c>
      <c r="Z75" s="10">
        <f>IF(Overall!$A77&lt;&gt;"",IF(AND(MONTH($O75) &lt;= 6, MONTH($P75) &gt;= 6), IF($T75 &lt;&gt; "", $H75/$T75, ""), ""),"")</f>
        <v>200000</v>
      </c>
      <c r="AA75" s="10">
        <f>IF(Overall!$A77&lt;&gt;"",IF(AND(MONTH($O75) &lt;= 7, MONTH($P75) &gt;= 7 ), IF($T75 &lt;&gt; "", $H75/$T75, ""), ""),"")</f>
        <v>200000</v>
      </c>
      <c r="AB75" s="10">
        <f>IF(Overall!$A77&lt;&gt;"",IF(AND(MONTH($O75) &lt;= 8, MONTH($P75) &gt;= 8), IF($T75 &lt;&gt; "", $H75/$T75, ""), ""),"")</f>
        <v>200000</v>
      </c>
      <c r="AC75" s="10">
        <f>IF(Overall!$A77&lt;&gt;"",IF(AND(MONTH($O75) &lt;= 9, MONTH($P75) &gt;= 9), IF($T75 &lt;&gt; "", $H75/$T75, ""), ""),"")</f>
        <v>200000</v>
      </c>
      <c r="AD75" s="10">
        <f>IF(Overall!$A77&lt;&gt;"",IF(AND(MONTH($O75) &lt;= 10, MONTH($P75) &gt;= 10), IF($T75 &lt;&gt; "", $H75/$T75, ""), ""),"")</f>
        <v>200000</v>
      </c>
      <c r="AE75" s="10">
        <f>IF(Overall!$A77&lt;&gt;"",IF(AND(MONTH($O75) &lt;= 11, MONTH($P75) &gt;= 11), IF($T75 &lt;&gt; "", $H75/$T75, ""), ""),"")</f>
        <v>200000</v>
      </c>
      <c r="AF75" s="10">
        <f>IF(Overall!$A77&lt;&gt;"",IF(AND(MONTH($O75) &lt;= 12, MONTH($P75) &gt;= 12), IF($T75 &lt;&gt; "", $H75/$T75, ""), ""),"")</f>
        <v>200000</v>
      </c>
      <c r="AH75" s="10" t="str">
        <f ca="1">IFERROR(IF(AND(NOW()&lt;= EOMONTH(DATE(YEAR($P75),1, 1), 0), Overall!$A77&lt;&gt;"", MONTH($O75) &lt;= 1, MONTH($P75) &gt;= 1), IF($T75 &lt;&gt; "", $H75/$T75, ""), ""), "")</f>
        <v/>
      </c>
      <c r="AI75" s="10" t="str">
        <f ca="1">IFERROR(IF(AND(NOW()&lt;= EOMONTH(DATE(YEAR($P75),2, 1), 0), Overall!$A77&lt;&gt;"", MONTH($O75) &lt;= 2, MONTH($P75) &gt;= 2), IF($T75 &lt;&gt; "", $H75/$T75, ""), ""), "")</f>
        <v/>
      </c>
      <c r="AJ75" s="10" t="str">
        <f ca="1">IFERROR(IF(AND(NOW()&lt;= EOMONTH(DATE(YEAR($P75),3, 1), 0), Overall!$A77&lt;&gt;"", MONTH($O75) &lt;= 3, MONTH($P75) &gt;= 3), IF($T75 &lt;&gt; "", $H75/$T75, ""), ""), "")</f>
        <v/>
      </c>
      <c r="AK75" s="10" t="str">
        <f ca="1">IFERROR(IF(AND(NOW()&lt;= EOMONTH(DATE(YEAR($P75),4, 1), 0), Overall!$A77&lt;&gt;"", MONTH($O75) &lt;= 4, MONTH($P75) &gt;= 4), IF($T75 &lt;&gt; "", $H75/$T75, ""), ""), "")</f>
        <v/>
      </c>
      <c r="AL75" s="10" t="str">
        <f ca="1">IFERROR(IF(AND(NOW()&lt;= EOMONTH(DATE(YEAR($P75),5, 1), 0), Overall!$A77&lt;&gt;"", MONTH($O75) &lt;= 5, MONTH($P75) &gt;= 5), IF($T75 &lt;&gt; "", $H75/$T75, ""), ""), "")</f>
        <v/>
      </c>
      <c r="AM75" s="10" t="str">
        <f ca="1">IFERROR(IF(AND(NOW()&lt;= EOMONTH(DATE(YEAR($P75),6, 1), 0), Overall!$A77&lt;&gt;"", MONTH($O75) &lt;= 6, MONTH($P75) &gt;= 6), IF($T75 &lt;&gt; "", $H75/$T75, ""), ""), "")</f>
        <v/>
      </c>
      <c r="AN75" s="10" t="str">
        <f ca="1">IFERROR(IF(AND(NOW()&lt;= EOMONTH(DATE(YEAR($P75),7, 1), 0), Overall!$A77&lt;&gt;"", MONTH($O75) &lt;= 7, MONTH($P75) &gt;= 7), IF($T75 &lt;&gt; "", $H75/$T75, ""), ""), "")</f>
        <v/>
      </c>
      <c r="AO75" s="10" t="str">
        <f ca="1">IFERROR(IF(AND(NOW()&lt;= EOMONTH(DATE(YEAR($P75),8, 1), 0), Overall!$A77&lt;&gt;"", MONTH($O75) &lt;= 8, MONTH($P75) &gt;= 8), IF($T75 &lt;&gt; "", $H75/$T75, ""), ""), "")</f>
        <v/>
      </c>
      <c r="AP75" s="10" t="str">
        <f ca="1">IFERROR(IF(AND(NOW()&lt;= EOMONTH(DATE(YEAR($P75),9, 1), 0), Overall!$A77&lt;&gt;"", MONTH($O75) &lt;= 9, MONTH($P75) &gt;= 9), IF($T75 &lt;&gt; "", $H75/$T75, ""), ""), "")</f>
        <v/>
      </c>
      <c r="AQ75" s="10" t="str">
        <f ca="1">IFERROR(IF(AND(NOW()&lt;= EOMONTH(DATE(YEAR($P75),10, 1), 0), Overall!$A77&lt;&gt;"", MONTH($O75) &lt;= 10, MONTH($P75) &gt;= 10), IF($T75 &lt;&gt; "", $H75/$T75, ""), ""), "")</f>
        <v/>
      </c>
      <c r="AR75" s="10" t="str">
        <f ca="1">IFERROR(IF(AND(NOW()&lt;= EOMONTH(DATE(YEAR($P75),11, 1), 0), Overall!$A77&lt;&gt;"", MONTH($O75) &lt;=11, MONTH($P75) &gt;= 11), IF($T75 &lt;&gt; "", $H75/$T75, ""), ""), "")</f>
        <v/>
      </c>
      <c r="AS75" s="10" t="str">
        <f ca="1">IFERROR(IF(AND(NOW()&lt;= EOMONTH(DATE(YEAR($P75),12, 1), 0), Overall!$A77&lt;&gt;"", MONTH($O75) &lt;= 12, MONTH($P75) &gt;= 12), IF($T75 &lt;&gt; "", $H75/$T75, ""), ""), "")</f>
        <v/>
      </c>
      <c r="AT75" s="16">
        <f t="shared" ca="1" si="3"/>
        <v>0</v>
      </c>
    </row>
    <row r="76" spans="1:46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6">
        <f>IF(Overall!T78&lt;&gt;"",VALUE(Overall!T78),"")</f>
        <v>0</v>
      </c>
      <c r="O76" s="7">
        <f>IF(Overall!L78&lt;&gt;"", DATEVALUE(Overall!L78), "")</f>
        <v>44317</v>
      </c>
      <c r="P76" s="7">
        <f>IF(Overall!M78&lt;&gt;"", DATEVALUE(Overall!M78), "")</f>
        <v>44561</v>
      </c>
      <c r="Q76" s="7" t="str">
        <f>IF(Overall!S78&lt;&gt;"",_xlfn.VALUETOTEXT(Overall!S78),"")</f>
        <v>May-Dec</v>
      </c>
      <c r="R76" s="7">
        <f>IF(Overall!O78&lt;&gt;"", DATEVALUE(Overall!O78), "")</f>
        <v>44312</v>
      </c>
      <c r="S76" s="7">
        <f>IF(Overall!O78&lt;&gt;"", DATEVALUE(Overall!O78), "")</f>
        <v>44312</v>
      </c>
      <c r="T76" s="5">
        <f t="shared" si="2"/>
        <v>8</v>
      </c>
      <c r="U76" s="10" t="str">
        <f>IF(Overall!$A78&lt;&gt;"",IF(AND(MONTH($O76) &lt;= 1, MONTH($P76) &gt;= 1), IF($T76 &lt;&gt; "", $H76/$T76, ""), ""),"")</f>
        <v/>
      </c>
      <c r="V76" s="10" t="str">
        <f>IF(Overall!$A78&lt;&gt;"",IF(AND(MONTH($O76) &lt;= 2, MONTH($P76) &gt;= 2), IF($T76 &lt;&gt; "", $H76/$T76, ""), ""),"")</f>
        <v/>
      </c>
      <c r="W76" s="10" t="str">
        <f>IF(Overall!$A78&lt;&gt;"",IF(AND(MONTH($O76) &lt;= 3, MONTH($P76) &gt;= 3), IF($T76 &lt;&gt; "", $H76/$T76, ""), ""),"")</f>
        <v/>
      </c>
      <c r="X76" s="10" t="str">
        <f>IF(Overall!$A78&lt;&gt;"",IF(AND(MONTH($O76) &lt;= 4, MONTH($P76) &gt;= 4), IF($T76 &lt;&gt; "", $H76/$T76, ""), ""),"")</f>
        <v/>
      </c>
      <c r="Y76" s="10">
        <f>IF(Overall!$A78&lt;&gt;"",IF(AND(MONTH($O76) &lt;= 5, MONTH($P76) &gt;= 5), IF($T76 &lt;&gt; "", $H76/$T76, ""), ""),"")</f>
        <v>200000</v>
      </c>
      <c r="Z76" s="10">
        <f>IF(Overall!$A78&lt;&gt;"",IF(AND(MONTH($O76) &lt;= 6, MONTH($P76) &gt;= 6), IF($T76 &lt;&gt; "", $H76/$T76, ""), ""),"")</f>
        <v>200000</v>
      </c>
      <c r="AA76" s="10">
        <f>IF(Overall!$A78&lt;&gt;"",IF(AND(MONTH($O76) &lt;= 7, MONTH($P76) &gt;= 7 ), IF($T76 &lt;&gt; "", $H76/$T76, ""), ""),"")</f>
        <v>200000</v>
      </c>
      <c r="AB76" s="10">
        <f>IF(Overall!$A78&lt;&gt;"",IF(AND(MONTH($O76) &lt;= 8, MONTH($P76) &gt;= 8), IF($T76 &lt;&gt; "", $H76/$T76, ""), ""),"")</f>
        <v>200000</v>
      </c>
      <c r="AC76" s="10">
        <f>IF(Overall!$A78&lt;&gt;"",IF(AND(MONTH($O76) &lt;= 9, MONTH($P76) &gt;= 9), IF($T76 &lt;&gt; "", $H76/$T76, ""), ""),"")</f>
        <v>200000</v>
      </c>
      <c r="AD76" s="10">
        <f>IF(Overall!$A78&lt;&gt;"",IF(AND(MONTH($O76) &lt;= 10, MONTH($P76) &gt;= 10), IF($T76 &lt;&gt; "", $H76/$T76, ""), ""),"")</f>
        <v>200000</v>
      </c>
      <c r="AE76" s="10">
        <f>IF(Overall!$A78&lt;&gt;"",IF(AND(MONTH($O76) &lt;= 11, MONTH($P76) &gt;= 11), IF($T76 &lt;&gt; "", $H76/$T76, ""), ""),"")</f>
        <v>200000</v>
      </c>
      <c r="AF76" s="10">
        <f>IF(Overall!$A78&lt;&gt;"",IF(AND(MONTH($O76) &lt;= 12, MONTH($P76) &gt;= 12), IF($T76 &lt;&gt; "", $H76/$T76, ""), ""),"")</f>
        <v>200000</v>
      </c>
      <c r="AH76" s="10" t="str">
        <f ca="1">IFERROR(IF(AND(NOW()&lt;= EOMONTH(DATE(YEAR($P76),1, 1), 0), Overall!$A78&lt;&gt;"", MONTH($O76) &lt;= 1, MONTH($P76) &gt;= 1), IF($T76 &lt;&gt; "", $H76/$T76, ""), ""), "")</f>
        <v/>
      </c>
      <c r="AI76" s="10" t="str">
        <f ca="1">IFERROR(IF(AND(NOW()&lt;= EOMONTH(DATE(YEAR($P76),2, 1), 0), Overall!$A78&lt;&gt;"", MONTH($O76) &lt;= 2, MONTH($P76) &gt;= 2), IF($T76 &lt;&gt; "", $H76/$T76, ""), ""), "")</f>
        <v/>
      </c>
      <c r="AJ76" s="10" t="str">
        <f ca="1">IFERROR(IF(AND(NOW()&lt;= EOMONTH(DATE(YEAR($P76),3, 1), 0), Overall!$A78&lt;&gt;"", MONTH($O76) &lt;= 3, MONTH($P76) &gt;= 3), IF($T76 &lt;&gt; "", $H76/$T76, ""), ""), "")</f>
        <v/>
      </c>
      <c r="AK76" s="10" t="str">
        <f ca="1">IFERROR(IF(AND(NOW()&lt;= EOMONTH(DATE(YEAR($P76),4, 1), 0), Overall!$A78&lt;&gt;"", MONTH($O76) &lt;= 4, MONTH($P76) &gt;= 4), IF($T76 &lt;&gt; "", $H76/$T76, ""), ""), "")</f>
        <v/>
      </c>
      <c r="AL76" s="10" t="str">
        <f ca="1">IFERROR(IF(AND(NOW()&lt;= EOMONTH(DATE(YEAR($P76),5, 1), 0), Overall!$A78&lt;&gt;"", MONTH($O76) &lt;= 5, MONTH($P76) &gt;= 5), IF($T76 &lt;&gt; "", $H76/$T76, ""), ""), "")</f>
        <v/>
      </c>
      <c r="AM76" s="10" t="str">
        <f ca="1">IFERROR(IF(AND(NOW()&lt;= EOMONTH(DATE(YEAR($P76),6, 1), 0), Overall!$A78&lt;&gt;"", MONTH($O76) &lt;= 6, MONTH($P76) &gt;= 6), IF($T76 &lt;&gt; "", $H76/$T76, ""), ""), "")</f>
        <v/>
      </c>
      <c r="AN76" s="10" t="str">
        <f ca="1">IFERROR(IF(AND(NOW()&lt;= EOMONTH(DATE(YEAR($P76),7, 1), 0), Overall!$A78&lt;&gt;"", MONTH($O76) &lt;= 7, MONTH($P76) &gt;= 7), IF($T76 &lt;&gt; "", $H76/$T76, ""), ""), "")</f>
        <v/>
      </c>
      <c r="AO76" s="10" t="str">
        <f ca="1">IFERROR(IF(AND(NOW()&lt;= EOMONTH(DATE(YEAR($P76),8, 1), 0), Overall!$A78&lt;&gt;"", MONTH($O76) &lt;= 8, MONTH($P76) &gt;= 8), IF($T76 &lt;&gt; "", $H76/$T76, ""), ""), "")</f>
        <v/>
      </c>
      <c r="AP76" s="10" t="str">
        <f ca="1">IFERROR(IF(AND(NOW()&lt;= EOMONTH(DATE(YEAR($P76),9, 1), 0), Overall!$A78&lt;&gt;"", MONTH($O76) &lt;= 9, MONTH($P76) &gt;= 9), IF($T76 &lt;&gt; "", $H76/$T76, ""), ""), "")</f>
        <v/>
      </c>
      <c r="AQ76" s="10" t="str">
        <f ca="1">IFERROR(IF(AND(NOW()&lt;= EOMONTH(DATE(YEAR($P76),10, 1), 0), Overall!$A78&lt;&gt;"", MONTH($O76) &lt;= 10, MONTH($P76) &gt;= 10), IF($T76 &lt;&gt; "", $H76/$T76, ""), ""), "")</f>
        <v/>
      </c>
      <c r="AR76" s="10" t="str">
        <f ca="1">IFERROR(IF(AND(NOW()&lt;= EOMONTH(DATE(YEAR($P76),11, 1), 0), Overall!$A78&lt;&gt;"", MONTH($O76) &lt;=11, MONTH($P76) &gt;= 11), IF($T76 &lt;&gt; "", $H76/$T76, ""), ""), "")</f>
        <v/>
      </c>
      <c r="AS76" s="10" t="str">
        <f ca="1">IFERROR(IF(AND(NOW()&lt;= EOMONTH(DATE(YEAR($P76),12, 1), 0), Overall!$A78&lt;&gt;"", MONTH($O76) &lt;= 12, MONTH($P76) &gt;= 12), IF($T76 &lt;&gt; "", $H76/$T76, ""), ""), "")</f>
        <v/>
      </c>
      <c r="AT76" s="16">
        <f t="shared" ca="1" si="3"/>
        <v>0</v>
      </c>
    </row>
    <row r="77" spans="1:46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6">
        <f>IF(Overall!T79&lt;&gt;"",VALUE(Overall!T79),"")</f>
        <v>0</v>
      </c>
      <c r="O77" s="7">
        <f>IF(Overall!L79&lt;&gt;"", DATEVALUE(Overall!L79), "")</f>
        <v>44317</v>
      </c>
      <c r="P77" s="7">
        <f>IF(Overall!M79&lt;&gt;"", DATEVALUE(Overall!M79), "")</f>
        <v>44561</v>
      </c>
      <c r="Q77" s="7" t="str">
        <f>IF(Overall!S79&lt;&gt;"",_xlfn.VALUETOTEXT(Overall!S79),"")</f>
        <v>May-Dec</v>
      </c>
      <c r="R77" s="7">
        <f>IF(Overall!O79&lt;&gt;"", DATEVALUE(Overall!O79), "")</f>
        <v>44312</v>
      </c>
      <c r="S77" s="7">
        <f>IF(Overall!O79&lt;&gt;"", DATEVALUE(Overall!O79), "")</f>
        <v>44312</v>
      </c>
      <c r="T77" s="5">
        <f t="shared" si="2"/>
        <v>8</v>
      </c>
      <c r="U77" s="10" t="str">
        <f>IF(Overall!$A79&lt;&gt;"",IF(AND(MONTH($O77) &lt;= 1, MONTH($P77) &gt;= 1), IF($T77 &lt;&gt; "", $H77/$T77, ""), ""),"")</f>
        <v/>
      </c>
      <c r="V77" s="10" t="str">
        <f>IF(Overall!$A79&lt;&gt;"",IF(AND(MONTH($O77) &lt;= 2, MONTH($P77) &gt;= 2), IF($T77 &lt;&gt; "", $H77/$T77, ""), ""),"")</f>
        <v/>
      </c>
      <c r="W77" s="10" t="str">
        <f>IF(Overall!$A79&lt;&gt;"",IF(AND(MONTH($O77) &lt;= 3, MONTH($P77) &gt;= 3), IF($T77 &lt;&gt; "", $H77/$T77, ""), ""),"")</f>
        <v/>
      </c>
      <c r="X77" s="10" t="str">
        <f>IF(Overall!$A79&lt;&gt;"",IF(AND(MONTH($O77) &lt;= 4, MONTH($P77) &gt;= 4), IF($T77 &lt;&gt; "", $H77/$T77, ""), ""),"")</f>
        <v/>
      </c>
      <c r="Y77" s="10">
        <f>IF(Overall!$A79&lt;&gt;"",IF(AND(MONTH($O77) &lt;= 5, MONTH($P77) &gt;= 5), IF($T77 &lt;&gt; "", $H77/$T77, ""), ""),"")</f>
        <v>200000</v>
      </c>
      <c r="Z77" s="10">
        <f>IF(Overall!$A79&lt;&gt;"",IF(AND(MONTH($O77) &lt;= 6, MONTH($P77) &gt;= 6), IF($T77 &lt;&gt; "", $H77/$T77, ""), ""),"")</f>
        <v>200000</v>
      </c>
      <c r="AA77" s="10">
        <f>IF(Overall!$A79&lt;&gt;"",IF(AND(MONTH($O77) &lt;= 7, MONTH($P77) &gt;= 7 ), IF($T77 &lt;&gt; "", $H77/$T77, ""), ""),"")</f>
        <v>200000</v>
      </c>
      <c r="AB77" s="10">
        <f>IF(Overall!$A79&lt;&gt;"",IF(AND(MONTH($O77) &lt;= 8, MONTH($P77) &gt;= 8), IF($T77 &lt;&gt; "", $H77/$T77, ""), ""),"")</f>
        <v>200000</v>
      </c>
      <c r="AC77" s="10">
        <f>IF(Overall!$A79&lt;&gt;"",IF(AND(MONTH($O77) &lt;= 9, MONTH($P77) &gt;= 9), IF($T77 &lt;&gt; "", $H77/$T77, ""), ""),"")</f>
        <v>200000</v>
      </c>
      <c r="AD77" s="10">
        <f>IF(Overall!$A79&lt;&gt;"",IF(AND(MONTH($O77) &lt;= 10, MONTH($P77) &gt;= 10), IF($T77 &lt;&gt; "", $H77/$T77, ""), ""),"")</f>
        <v>200000</v>
      </c>
      <c r="AE77" s="10">
        <f>IF(Overall!$A79&lt;&gt;"",IF(AND(MONTH($O77) &lt;= 11, MONTH($P77) &gt;= 11), IF($T77 &lt;&gt; "", $H77/$T77, ""), ""),"")</f>
        <v>200000</v>
      </c>
      <c r="AF77" s="10">
        <f>IF(Overall!$A79&lt;&gt;"",IF(AND(MONTH($O77) &lt;= 12, MONTH($P77) &gt;= 12), IF($T77 &lt;&gt; "", $H77/$T77, ""), ""),"")</f>
        <v>200000</v>
      </c>
      <c r="AH77" s="10" t="str">
        <f ca="1">IFERROR(IF(AND(NOW()&lt;= EOMONTH(DATE(YEAR($P77),1, 1), 0), Overall!$A79&lt;&gt;"", MONTH($O77) &lt;= 1, MONTH($P77) &gt;= 1), IF($T77 &lt;&gt; "", $H77/$T77, ""), ""), "")</f>
        <v/>
      </c>
      <c r="AI77" s="10" t="str">
        <f ca="1">IFERROR(IF(AND(NOW()&lt;= EOMONTH(DATE(YEAR($P77),2, 1), 0), Overall!$A79&lt;&gt;"", MONTH($O77) &lt;= 2, MONTH($P77) &gt;= 2), IF($T77 &lt;&gt; "", $H77/$T77, ""), ""), "")</f>
        <v/>
      </c>
      <c r="AJ77" s="10" t="str">
        <f ca="1">IFERROR(IF(AND(NOW()&lt;= EOMONTH(DATE(YEAR($P77),3, 1), 0), Overall!$A79&lt;&gt;"", MONTH($O77) &lt;= 3, MONTH($P77) &gt;= 3), IF($T77 &lt;&gt; "", $H77/$T77, ""), ""), "")</f>
        <v/>
      </c>
      <c r="AK77" s="10" t="str">
        <f ca="1">IFERROR(IF(AND(NOW()&lt;= EOMONTH(DATE(YEAR($P77),4, 1), 0), Overall!$A79&lt;&gt;"", MONTH($O77) &lt;= 4, MONTH($P77) &gt;= 4), IF($T77 &lt;&gt; "", $H77/$T77, ""), ""), "")</f>
        <v/>
      </c>
      <c r="AL77" s="10" t="str">
        <f ca="1">IFERROR(IF(AND(NOW()&lt;= EOMONTH(DATE(YEAR($P77),5, 1), 0), Overall!$A79&lt;&gt;"", MONTH($O77) &lt;= 5, MONTH($P77) &gt;= 5), IF($T77 &lt;&gt; "", $H77/$T77, ""), ""), "")</f>
        <v/>
      </c>
      <c r="AM77" s="10" t="str">
        <f ca="1">IFERROR(IF(AND(NOW()&lt;= EOMONTH(DATE(YEAR($P77),6, 1), 0), Overall!$A79&lt;&gt;"", MONTH($O77) &lt;= 6, MONTH($P77) &gt;= 6), IF($T77 &lt;&gt; "", $H77/$T77, ""), ""), "")</f>
        <v/>
      </c>
      <c r="AN77" s="10" t="str">
        <f ca="1">IFERROR(IF(AND(NOW()&lt;= EOMONTH(DATE(YEAR($P77),7, 1), 0), Overall!$A79&lt;&gt;"", MONTH($O77) &lt;= 7, MONTH($P77) &gt;= 7), IF($T77 &lt;&gt; "", $H77/$T77, ""), ""), "")</f>
        <v/>
      </c>
      <c r="AO77" s="10" t="str">
        <f ca="1">IFERROR(IF(AND(NOW()&lt;= EOMONTH(DATE(YEAR($P77),8, 1), 0), Overall!$A79&lt;&gt;"", MONTH($O77) &lt;= 8, MONTH($P77) &gt;= 8), IF($T77 &lt;&gt; "", $H77/$T77, ""), ""), "")</f>
        <v/>
      </c>
      <c r="AP77" s="10" t="str">
        <f ca="1">IFERROR(IF(AND(NOW()&lt;= EOMONTH(DATE(YEAR($P77),9, 1), 0), Overall!$A79&lt;&gt;"", MONTH($O77) &lt;= 9, MONTH($P77) &gt;= 9), IF($T77 &lt;&gt; "", $H77/$T77, ""), ""), "")</f>
        <v/>
      </c>
      <c r="AQ77" s="10" t="str">
        <f ca="1">IFERROR(IF(AND(NOW()&lt;= EOMONTH(DATE(YEAR($P77),10, 1), 0), Overall!$A79&lt;&gt;"", MONTH($O77) &lt;= 10, MONTH($P77) &gt;= 10), IF($T77 &lt;&gt; "", $H77/$T77, ""), ""), "")</f>
        <v/>
      </c>
      <c r="AR77" s="10" t="str">
        <f ca="1">IFERROR(IF(AND(NOW()&lt;= EOMONTH(DATE(YEAR($P77),11, 1), 0), Overall!$A79&lt;&gt;"", MONTH($O77) &lt;=11, MONTH($P77) &gt;= 11), IF($T77 &lt;&gt; "", $H77/$T77, ""), ""), "")</f>
        <v/>
      </c>
      <c r="AS77" s="10" t="str">
        <f ca="1">IFERROR(IF(AND(NOW()&lt;= EOMONTH(DATE(YEAR($P77),12, 1), 0), Overall!$A79&lt;&gt;"", MONTH($O77) &lt;= 12, MONTH($P77) &gt;= 12), IF($T77 &lt;&gt; "", $H77/$T77, ""), ""), "")</f>
        <v/>
      </c>
      <c r="AT77" s="16">
        <f t="shared" ca="1" si="3"/>
        <v>0</v>
      </c>
    </row>
    <row r="78" spans="1:46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6">
        <f>IF(Overall!T80&lt;&gt;"",VALUE(Overall!T80),"")</f>
        <v>0</v>
      </c>
      <c r="O78" s="7">
        <f>IF(Overall!L80&lt;&gt;"", DATEVALUE(Overall!L80), "")</f>
        <v>44317</v>
      </c>
      <c r="P78" s="7">
        <f>IF(Overall!M80&lt;&gt;"", DATEVALUE(Overall!M80), "")</f>
        <v>44561</v>
      </c>
      <c r="Q78" s="7" t="str">
        <f>IF(Overall!S80&lt;&gt;"",_xlfn.VALUETOTEXT(Overall!S80),"")</f>
        <v>May-Dec</v>
      </c>
      <c r="R78" s="7">
        <f>IF(Overall!O80&lt;&gt;"", DATEVALUE(Overall!O80), "")</f>
        <v>44312</v>
      </c>
      <c r="S78" s="7">
        <f>IF(Overall!O80&lt;&gt;"", DATEVALUE(Overall!O80), "")</f>
        <v>44312</v>
      </c>
      <c r="T78" s="5">
        <f t="shared" si="2"/>
        <v>8</v>
      </c>
      <c r="U78" s="10" t="str">
        <f>IF(Overall!$A80&lt;&gt;"",IF(AND(MONTH($O78) &lt;= 1, MONTH($P78) &gt;= 1), IF($T78 &lt;&gt; "", $H78/$T78, ""), ""),"")</f>
        <v/>
      </c>
      <c r="V78" s="10" t="str">
        <f>IF(Overall!$A80&lt;&gt;"",IF(AND(MONTH($O78) &lt;= 2, MONTH($P78) &gt;= 2), IF($T78 &lt;&gt; "", $H78/$T78, ""), ""),"")</f>
        <v/>
      </c>
      <c r="W78" s="10" t="str">
        <f>IF(Overall!$A80&lt;&gt;"",IF(AND(MONTH($O78) &lt;= 3, MONTH($P78) &gt;= 3), IF($T78 &lt;&gt; "", $H78/$T78, ""), ""),"")</f>
        <v/>
      </c>
      <c r="X78" s="10" t="str">
        <f>IF(Overall!$A80&lt;&gt;"",IF(AND(MONTH($O78) &lt;= 4, MONTH($P78) &gt;= 4), IF($T78 &lt;&gt; "", $H78/$T78, ""), ""),"")</f>
        <v/>
      </c>
      <c r="Y78" s="10">
        <f>IF(Overall!$A80&lt;&gt;"",IF(AND(MONTH($O78) &lt;= 5, MONTH($P78) &gt;= 5), IF($T78 &lt;&gt; "", $H78/$T78, ""), ""),"")</f>
        <v>100000</v>
      </c>
      <c r="Z78" s="10">
        <f>IF(Overall!$A80&lt;&gt;"",IF(AND(MONTH($O78) &lt;= 6, MONTH($P78) &gt;= 6), IF($T78 &lt;&gt; "", $H78/$T78, ""), ""),"")</f>
        <v>100000</v>
      </c>
      <c r="AA78" s="10">
        <f>IF(Overall!$A80&lt;&gt;"",IF(AND(MONTH($O78) &lt;= 7, MONTH($P78) &gt;= 7 ), IF($T78 &lt;&gt; "", $H78/$T78, ""), ""),"")</f>
        <v>100000</v>
      </c>
      <c r="AB78" s="10">
        <f>IF(Overall!$A80&lt;&gt;"",IF(AND(MONTH($O78) &lt;= 8, MONTH($P78) &gt;= 8), IF($T78 &lt;&gt; "", $H78/$T78, ""), ""),"")</f>
        <v>100000</v>
      </c>
      <c r="AC78" s="10">
        <f>IF(Overall!$A80&lt;&gt;"",IF(AND(MONTH($O78) &lt;= 9, MONTH($P78) &gt;= 9), IF($T78 &lt;&gt; "", $H78/$T78, ""), ""),"")</f>
        <v>100000</v>
      </c>
      <c r="AD78" s="10">
        <f>IF(Overall!$A80&lt;&gt;"",IF(AND(MONTH($O78) &lt;= 10, MONTH($P78) &gt;= 10), IF($T78 &lt;&gt; "", $H78/$T78, ""), ""),"")</f>
        <v>100000</v>
      </c>
      <c r="AE78" s="10">
        <f>IF(Overall!$A80&lt;&gt;"",IF(AND(MONTH($O78) &lt;= 11, MONTH($P78) &gt;= 11), IF($T78 &lt;&gt; "", $H78/$T78, ""), ""),"")</f>
        <v>100000</v>
      </c>
      <c r="AF78" s="10">
        <f>IF(Overall!$A80&lt;&gt;"",IF(AND(MONTH($O78) &lt;= 12, MONTH($P78) &gt;= 12), IF($T78 &lt;&gt; "", $H78/$T78, ""), ""),"")</f>
        <v>100000</v>
      </c>
      <c r="AH78" s="10" t="str">
        <f ca="1">IFERROR(IF(AND(NOW()&lt;= EOMONTH(DATE(YEAR($P78),1, 1), 0), Overall!$A80&lt;&gt;"", MONTH($O78) &lt;= 1, MONTH($P78) &gt;= 1), IF($T78 &lt;&gt; "", $H78/$T78, ""), ""), "")</f>
        <v/>
      </c>
      <c r="AI78" s="10" t="str">
        <f ca="1">IFERROR(IF(AND(NOW()&lt;= EOMONTH(DATE(YEAR($P78),2, 1), 0), Overall!$A80&lt;&gt;"", MONTH($O78) &lt;= 2, MONTH($P78) &gt;= 2), IF($T78 &lt;&gt; "", $H78/$T78, ""), ""), "")</f>
        <v/>
      </c>
      <c r="AJ78" s="10" t="str">
        <f ca="1">IFERROR(IF(AND(NOW()&lt;= EOMONTH(DATE(YEAR($P78),3, 1), 0), Overall!$A80&lt;&gt;"", MONTH($O78) &lt;= 3, MONTH($P78) &gt;= 3), IF($T78 &lt;&gt; "", $H78/$T78, ""), ""), "")</f>
        <v/>
      </c>
      <c r="AK78" s="10" t="str">
        <f ca="1">IFERROR(IF(AND(NOW()&lt;= EOMONTH(DATE(YEAR($P78),4, 1), 0), Overall!$A80&lt;&gt;"", MONTH($O78) &lt;= 4, MONTH($P78) &gt;= 4), IF($T78 &lt;&gt; "", $H78/$T78, ""), ""), "")</f>
        <v/>
      </c>
      <c r="AL78" s="10" t="str">
        <f ca="1">IFERROR(IF(AND(NOW()&lt;= EOMONTH(DATE(YEAR($P78),5, 1), 0), Overall!$A80&lt;&gt;"", MONTH($O78) &lt;= 5, MONTH($P78) &gt;= 5), IF($T78 &lt;&gt; "", $H78/$T78, ""), ""), "")</f>
        <v/>
      </c>
      <c r="AM78" s="10" t="str">
        <f ca="1">IFERROR(IF(AND(NOW()&lt;= EOMONTH(DATE(YEAR($P78),6, 1), 0), Overall!$A80&lt;&gt;"", MONTH($O78) &lt;= 6, MONTH($P78) &gt;= 6), IF($T78 &lt;&gt; "", $H78/$T78, ""), ""), "")</f>
        <v/>
      </c>
      <c r="AN78" s="10" t="str">
        <f ca="1">IFERROR(IF(AND(NOW()&lt;= EOMONTH(DATE(YEAR($P78),7, 1), 0), Overall!$A80&lt;&gt;"", MONTH($O78) &lt;= 7, MONTH($P78) &gt;= 7), IF($T78 &lt;&gt; "", $H78/$T78, ""), ""), "")</f>
        <v/>
      </c>
      <c r="AO78" s="10" t="str">
        <f ca="1">IFERROR(IF(AND(NOW()&lt;= EOMONTH(DATE(YEAR($P78),8, 1), 0), Overall!$A80&lt;&gt;"", MONTH($O78) &lt;= 8, MONTH($P78) &gt;= 8), IF($T78 &lt;&gt; "", $H78/$T78, ""), ""), "")</f>
        <v/>
      </c>
      <c r="AP78" s="10" t="str">
        <f ca="1">IFERROR(IF(AND(NOW()&lt;= EOMONTH(DATE(YEAR($P78),9, 1), 0), Overall!$A80&lt;&gt;"", MONTH($O78) &lt;= 9, MONTH($P78) &gt;= 9), IF($T78 &lt;&gt; "", $H78/$T78, ""), ""), "")</f>
        <v/>
      </c>
      <c r="AQ78" s="10" t="str">
        <f ca="1">IFERROR(IF(AND(NOW()&lt;= EOMONTH(DATE(YEAR($P78),10, 1), 0), Overall!$A80&lt;&gt;"", MONTH($O78) &lt;= 10, MONTH($P78) &gt;= 10), IF($T78 &lt;&gt; "", $H78/$T78, ""), ""), "")</f>
        <v/>
      </c>
      <c r="AR78" s="10" t="str">
        <f ca="1">IFERROR(IF(AND(NOW()&lt;= EOMONTH(DATE(YEAR($P78),11, 1), 0), Overall!$A80&lt;&gt;"", MONTH($O78) &lt;=11, MONTH($P78) &gt;= 11), IF($T78 &lt;&gt; "", $H78/$T78, ""), ""), "")</f>
        <v/>
      </c>
      <c r="AS78" s="10" t="str">
        <f ca="1">IFERROR(IF(AND(NOW()&lt;= EOMONTH(DATE(YEAR($P78),12, 1), 0), Overall!$A80&lt;&gt;"", MONTH($O78) &lt;= 12, MONTH($P78) &gt;= 12), IF($T78 &lt;&gt; "", $H78/$T78, ""), ""), "")</f>
        <v/>
      </c>
      <c r="AT78" s="16">
        <f t="shared" ca="1" si="3"/>
        <v>0</v>
      </c>
    </row>
    <row r="79" spans="1:46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6">
        <f>IF(Overall!T81&lt;&gt;"",VALUE(Overall!T81),"")</f>
        <v>0</v>
      </c>
      <c r="O79" s="7">
        <f>IF(Overall!L81&lt;&gt;"", DATEVALUE(Overall!L81), "")</f>
        <v>44317</v>
      </c>
      <c r="P79" s="7">
        <f>IF(Overall!M81&lt;&gt;"", DATEVALUE(Overall!M81), "")</f>
        <v>44561</v>
      </c>
      <c r="Q79" s="7" t="str">
        <f>IF(Overall!S81&lt;&gt;"",_xlfn.VALUETOTEXT(Overall!S81),"")</f>
        <v>May-Dec</v>
      </c>
      <c r="R79" s="7">
        <f>IF(Overall!O81&lt;&gt;"", DATEVALUE(Overall!O81), "")</f>
        <v>44313</v>
      </c>
      <c r="S79" s="7">
        <f>IF(Overall!O81&lt;&gt;"", DATEVALUE(Overall!O81), "")</f>
        <v>44313</v>
      </c>
      <c r="T79" s="5">
        <f t="shared" si="2"/>
        <v>8</v>
      </c>
      <c r="U79" s="10" t="str">
        <f>IF(Overall!$A81&lt;&gt;"",IF(AND(MONTH($O79) &lt;= 1, MONTH($P79) &gt;= 1), IF($T79 &lt;&gt; "", $H79/$T79, ""), ""),"")</f>
        <v/>
      </c>
      <c r="V79" s="10" t="str">
        <f>IF(Overall!$A81&lt;&gt;"",IF(AND(MONTH($O79) &lt;= 2, MONTH($P79) &gt;= 2), IF($T79 &lt;&gt; "", $H79/$T79, ""), ""),"")</f>
        <v/>
      </c>
      <c r="W79" s="10" t="str">
        <f>IF(Overall!$A81&lt;&gt;"",IF(AND(MONTH($O79) &lt;= 3, MONTH($P79) &gt;= 3), IF($T79 &lt;&gt; "", $H79/$T79, ""), ""),"")</f>
        <v/>
      </c>
      <c r="X79" s="10" t="str">
        <f>IF(Overall!$A81&lt;&gt;"",IF(AND(MONTH($O79) &lt;= 4, MONTH($P79) &gt;= 4), IF($T79 &lt;&gt; "", $H79/$T79, ""), ""),"")</f>
        <v/>
      </c>
      <c r="Y79" s="10">
        <f>IF(Overall!$A81&lt;&gt;"",IF(AND(MONTH($O79) &lt;= 5, MONTH($P79) &gt;= 5), IF($T79 &lt;&gt; "", $H79/$T79, ""), ""),"")</f>
        <v>100000</v>
      </c>
      <c r="Z79" s="10">
        <f>IF(Overall!$A81&lt;&gt;"",IF(AND(MONTH($O79) &lt;= 6, MONTH($P79) &gt;= 6), IF($T79 &lt;&gt; "", $H79/$T79, ""), ""),"")</f>
        <v>100000</v>
      </c>
      <c r="AA79" s="10">
        <f>IF(Overall!$A81&lt;&gt;"",IF(AND(MONTH($O79) &lt;= 7, MONTH($P79) &gt;= 7 ), IF($T79 &lt;&gt; "", $H79/$T79, ""), ""),"")</f>
        <v>100000</v>
      </c>
      <c r="AB79" s="10">
        <f>IF(Overall!$A81&lt;&gt;"",IF(AND(MONTH($O79) &lt;= 8, MONTH($P79) &gt;= 8), IF($T79 &lt;&gt; "", $H79/$T79, ""), ""),"")</f>
        <v>100000</v>
      </c>
      <c r="AC79" s="10">
        <f>IF(Overall!$A81&lt;&gt;"",IF(AND(MONTH($O79) &lt;= 9, MONTH($P79) &gt;= 9), IF($T79 &lt;&gt; "", $H79/$T79, ""), ""),"")</f>
        <v>100000</v>
      </c>
      <c r="AD79" s="10">
        <f>IF(Overall!$A81&lt;&gt;"",IF(AND(MONTH($O79) &lt;= 10, MONTH($P79) &gt;= 10), IF($T79 &lt;&gt; "", $H79/$T79, ""), ""),"")</f>
        <v>100000</v>
      </c>
      <c r="AE79" s="10">
        <f>IF(Overall!$A81&lt;&gt;"",IF(AND(MONTH($O79) &lt;= 11, MONTH($P79) &gt;= 11), IF($T79 &lt;&gt; "", $H79/$T79, ""), ""),"")</f>
        <v>100000</v>
      </c>
      <c r="AF79" s="10">
        <f>IF(Overall!$A81&lt;&gt;"",IF(AND(MONTH($O79) &lt;= 12, MONTH($P79) &gt;= 12), IF($T79 &lt;&gt; "", $H79/$T79, ""), ""),"")</f>
        <v>100000</v>
      </c>
      <c r="AH79" s="10" t="str">
        <f ca="1">IFERROR(IF(AND(NOW()&lt;= EOMONTH(DATE(YEAR($P79),1, 1), 0), Overall!$A81&lt;&gt;"", MONTH($O79) &lt;= 1, MONTH($P79) &gt;= 1), IF($T79 &lt;&gt; "", $H79/$T79, ""), ""), "")</f>
        <v/>
      </c>
      <c r="AI79" s="10" t="str">
        <f ca="1">IFERROR(IF(AND(NOW()&lt;= EOMONTH(DATE(YEAR($P79),2, 1), 0), Overall!$A81&lt;&gt;"", MONTH($O79) &lt;= 2, MONTH($P79) &gt;= 2), IF($T79 &lt;&gt; "", $H79/$T79, ""), ""), "")</f>
        <v/>
      </c>
      <c r="AJ79" s="10" t="str">
        <f ca="1">IFERROR(IF(AND(NOW()&lt;= EOMONTH(DATE(YEAR($P79),3, 1), 0), Overall!$A81&lt;&gt;"", MONTH($O79) &lt;= 3, MONTH($P79) &gt;= 3), IF($T79 &lt;&gt; "", $H79/$T79, ""), ""), "")</f>
        <v/>
      </c>
      <c r="AK79" s="10" t="str">
        <f ca="1">IFERROR(IF(AND(NOW()&lt;= EOMONTH(DATE(YEAR($P79),4, 1), 0), Overall!$A81&lt;&gt;"", MONTH($O79) &lt;= 4, MONTH($P79) &gt;= 4), IF($T79 &lt;&gt; "", $H79/$T79, ""), ""), "")</f>
        <v/>
      </c>
      <c r="AL79" s="10" t="str">
        <f ca="1">IFERROR(IF(AND(NOW()&lt;= EOMONTH(DATE(YEAR($P79),5, 1), 0), Overall!$A81&lt;&gt;"", MONTH($O79) &lt;= 5, MONTH($P79) &gt;= 5), IF($T79 &lt;&gt; "", $H79/$T79, ""), ""), "")</f>
        <v/>
      </c>
      <c r="AM79" s="10" t="str">
        <f ca="1">IFERROR(IF(AND(NOW()&lt;= EOMONTH(DATE(YEAR($P79),6, 1), 0), Overall!$A81&lt;&gt;"", MONTH($O79) &lt;= 6, MONTH($P79) &gt;= 6), IF($T79 &lt;&gt; "", $H79/$T79, ""), ""), "")</f>
        <v/>
      </c>
      <c r="AN79" s="10" t="str">
        <f ca="1">IFERROR(IF(AND(NOW()&lt;= EOMONTH(DATE(YEAR($P79),7, 1), 0), Overall!$A81&lt;&gt;"", MONTH($O79) &lt;= 7, MONTH($P79) &gt;= 7), IF($T79 &lt;&gt; "", $H79/$T79, ""), ""), "")</f>
        <v/>
      </c>
      <c r="AO79" s="10" t="str">
        <f ca="1">IFERROR(IF(AND(NOW()&lt;= EOMONTH(DATE(YEAR($P79),8, 1), 0), Overall!$A81&lt;&gt;"", MONTH($O79) &lt;= 8, MONTH($P79) &gt;= 8), IF($T79 &lt;&gt; "", $H79/$T79, ""), ""), "")</f>
        <v/>
      </c>
      <c r="AP79" s="10" t="str">
        <f ca="1">IFERROR(IF(AND(NOW()&lt;= EOMONTH(DATE(YEAR($P79),9, 1), 0), Overall!$A81&lt;&gt;"", MONTH($O79) &lt;= 9, MONTH($P79) &gt;= 9), IF($T79 &lt;&gt; "", $H79/$T79, ""), ""), "")</f>
        <v/>
      </c>
      <c r="AQ79" s="10" t="str">
        <f ca="1">IFERROR(IF(AND(NOW()&lt;= EOMONTH(DATE(YEAR($P79),10, 1), 0), Overall!$A81&lt;&gt;"", MONTH($O79) &lt;= 10, MONTH($P79) &gt;= 10), IF($T79 &lt;&gt; "", $H79/$T79, ""), ""), "")</f>
        <v/>
      </c>
      <c r="AR79" s="10" t="str">
        <f ca="1">IFERROR(IF(AND(NOW()&lt;= EOMONTH(DATE(YEAR($P79),11, 1), 0), Overall!$A81&lt;&gt;"", MONTH($O79) &lt;=11, MONTH($P79) &gt;= 11), IF($T79 &lt;&gt; "", $H79/$T79, ""), ""), "")</f>
        <v/>
      </c>
      <c r="AS79" s="10" t="str">
        <f ca="1">IFERROR(IF(AND(NOW()&lt;= EOMONTH(DATE(YEAR($P79),12, 1), 0), Overall!$A81&lt;&gt;"", MONTH($O79) &lt;= 12, MONTH($P79) &gt;= 12), IF($T79 &lt;&gt; "", $H79/$T79, ""), ""), "")</f>
        <v/>
      </c>
      <c r="AT79" s="16">
        <f t="shared" ca="1" si="3"/>
        <v>0</v>
      </c>
    </row>
    <row r="80" spans="1:46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6">
        <f>IF(Overall!T82&lt;&gt;"",VALUE(Overall!T82),"")</f>
        <v>0</v>
      </c>
      <c r="O80" s="7">
        <f>IF(Overall!L82&lt;&gt;"", DATEVALUE(Overall!L82), "")</f>
        <v>44317</v>
      </c>
      <c r="P80" s="7">
        <f>IF(Overall!M82&lt;&gt;"", DATEVALUE(Overall!M82), "")</f>
        <v>44561</v>
      </c>
      <c r="Q80" s="7" t="str">
        <f>IF(Overall!S82&lt;&gt;"",_xlfn.VALUETOTEXT(Overall!S82),"")</f>
        <v>May-Dec</v>
      </c>
      <c r="R80" s="7">
        <f>IF(Overall!O82&lt;&gt;"", DATEVALUE(Overall!O82), "")</f>
        <v>44313</v>
      </c>
      <c r="S80" s="7">
        <f>IF(Overall!O82&lt;&gt;"", DATEVALUE(Overall!O82), "")</f>
        <v>44313</v>
      </c>
      <c r="T80" s="5">
        <f t="shared" si="2"/>
        <v>8</v>
      </c>
      <c r="U80" s="10" t="str">
        <f>IF(Overall!$A82&lt;&gt;"",IF(AND(MONTH($O80) &lt;= 1, MONTH($P80) &gt;= 1), IF($T80 &lt;&gt; "", $H80/$T80, ""), ""),"")</f>
        <v/>
      </c>
      <c r="V80" s="10" t="str">
        <f>IF(Overall!$A82&lt;&gt;"",IF(AND(MONTH($O80) &lt;= 2, MONTH($P80) &gt;= 2), IF($T80 &lt;&gt; "", $H80/$T80, ""), ""),"")</f>
        <v/>
      </c>
      <c r="W80" s="10" t="str">
        <f>IF(Overall!$A82&lt;&gt;"",IF(AND(MONTH($O80) &lt;= 3, MONTH($P80) &gt;= 3), IF($T80 &lt;&gt; "", $H80/$T80, ""), ""),"")</f>
        <v/>
      </c>
      <c r="X80" s="10" t="str">
        <f>IF(Overall!$A82&lt;&gt;"",IF(AND(MONTH($O80) &lt;= 4, MONTH($P80) &gt;= 4), IF($T80 &lt;&gt; "", $H80/$T80, ""), ""),"")</f>
        <v/>
      </c>
      <c r="Y80" s="10">
        <f>IF(Overall!$A82&lt;&gt;"",IF(AND(MONTH($O80) &lt;= 5, MONTH($P80) &gt;= 5), IF($T80 &lt;&gt; "", $H80/$T80, ""), ""),"")</f>
        <v>200000</v>
      </c>
      <c r="Z80" s="10">
        <f>IF(Overall!$A82&lt;&gt;"",IF(AND(MONTH($O80) &lt;= 6, MONTH($P80) &gt;= 6), IF($T80 &lt;&gt; "", $H80/$T80, ""), ""),"")</f>
        <v>200000</v>
      </c>
      <c r="AA80" s="10">
        <f>IF(Overall!$A82&lt;&gt;"",IF(AND(MONTH($O80) &lt;= 7, MONTH($P80) &gt;= 7 ), IF($T80 &lt;&gt; "", $H80/$T80, ""), ""),"")</f>
        <v>200000</v>
      </c>
      <c r="AB80" s="10">
        <f>IF(Overall!$A82&lt;&gt;"",IF(AND(MONTH($O80) &lt;= 8, MONTH($P80) &gt;= 8), IF($T80 &lt;&gt; "", $H80/$T80, ""), ""),"")</f>
        <v>200000</v>
      </c>
      <c r="AC80" s="10">
        <f>IF(Overall!$A82&lt;&gt;"",IF(AND(MONTH($O80) &lt;= 9, MONTH($P80) &gt;= 9), IF($T80 &lt;&gt; "", $H80/$T80, ""), ""),"")</f>
        <v>200000</v>
      </c>
      <c r="AD80" s="10">
        <f>IF(Overall!$A82&lt;&gt;"",IF(AND(MONTH($O80) &lt;= 10, MONTH($P80) &gt;= 10), IF($T80 &lt;&gt; "", $H80/$T80, ""), ""),"")</f>
        <v>200000</v>
      </c>
      <c r="AE80" s="10">
        <f>IF(Overall!$A82&lt;&gt;"",IF(AND(MONTH($O80) &lt;= 11, MONTH($P80) &gt;= 11), IF($T80 &lt;&gt; "", $H80/$T80, ""), ""),"")</f>
        <v>200000</v>
      </c>
      <c r="AF80" s="10">
        <f>IF(Overall!$A82&lt;&gt;"",IF(AND(MONTH($O80) &lt;= 12, MONTH($P80) &gt;= 12), IF($T80 &lt;&gt; "", $H80/$T80, ""), ""),"")</f>
        <v>200000</v>
      </c>
      <c r="AH80" s="10" t="str">
        <f ca="1">IFERROR(IF(AND(NOW()&lt;= EOMONTH(DATE(YEAR($P80),1, 1), 0), Overall!$A82&lt;&gt;"", MONTH($O80) &lt;= 1, MONTH($P80) &gt;= 1), IF($T80 &lt;&gt; "", $H80/$T80, ""), ""), "")</f>
        <v/>
      </c>
      <c r="AI80" s="10" t="str">
        <f ca="1">IFERROR(IF(AND(NOW()&lt;= EOMONTH(DATE(YEAR($P80),2, 1), 0), Overall!$A82&lt;&gt;"", MONTH($O80) &lt;= 2, MONTH($P80) &gt;= 2), IF($T80 &lt;&gt; "", $H80/$T80, ""), ""), "")</f>
        <v/>
      </c>
      <c r="AJ80" s="10" t="str">
        <f ca="1">IFERROR(IF(AND(NOW()&lt;= EOMONTH(DATE(YEAR($P80),3, 1), 0), Overall!$A82&lt;&gt;"", MONTH($O80) &lt;= 3, MONTH($P80) &gt;= 3), IF($T80 &lt;&gt; "", $H80/$T80, ""), ""), "")</f>
        <v/>
      </c>
      <c r="AK80" s="10" t="str">
        <f ca="1">IFERROR(IF(AND(NOW()&lt;= EOMONTH(DATE(YEAR($P80),4, 1), 0), Overall!$A82&lt;&gt;"", MONTH($O80) &lt;= 4, MONTH($P80) &gt;= 4), IF($T80 &lt;&gt; "", $H80/$T80, ""), ""), "")</f>
        <v/>
      </c>
      <c r="AL80" s="10" t="str">
        <f ca="1">IFERROR(IF(AND(NOW()&lt;= EOMONTH(DATE(YEAR($P80),5, 1), 0), Overall!$A82&lt;&gt;"", MONTH($O80) &lt;= 5, MONTH($P80) &gt;= 5), IF($T80 &lt;&gt; "", $H80/$T80, ""), ""), "")</f>
        <v/>
      </c>
      <c r="AM80" s="10" t="str">
        <f ca="1">IFERROR(IF(AND(NOW()&lt;= EOMONTH(DATE(YEAR($P80),6, 1), 0), Overall!$A82&lt;&gt;"", MONTH($O80) &lt;= 6, MONTH($P80) &gt;= 6), IF($T80 &lt;&gt; "", $H80/$T80, ""), ""), "")</f>
        <v/>
      </c>
      <c r="AN80" s="10" t="str">
        <f ca="1">IFERROR(IF(AND(NOW()&lt;= EOMONTH(DATE(YEAR($P80),7, 1), 0), Overall!$A82&lt;&gt;"", MONTH($O80) &lt;= 7, MONTH($P80) &gt;= 7), IF($T80 &lt;&gt; "", $H80/$T80, ""), ""), "")</f>
        <v/>
      </c>
      <c r="AO80" s="10" t="str">
        <f ca="1">IFERROR(IF(AND(NOW()&lt;= EOMONTH(DATE(YEAR($P80),8, 1), 0), Overall!$A82&lt;&gt;"", MONTH($O80) &lt;= 8, MONTH($P80) &gt;= 8), IF($T80 &lt;&gt; "", $H80/$T80, ""), ""), "")</f>
        <v/>
      </c>
      <c r="AP80" s="10" t="str">
        <f ca="1">IFERROR(IF(AND(NOW()&lt;= EOMONTH(DATE(YEAR($P80),9, 1), 0), Overall!$A82&lt;&gt;"", MONTH($O80) &lt;= 9, MONTH($P80) &gt;= 9), IF($T80 &lt;&gt; "", $H80/$T80, ""), ""), "")</f>
        <v/>
      </c>
      <c r="AQ80" s="10" t="str">
        <f ca="1">IFERROR(IF(AND(NOW()&lt;= EOMONTH(DATE(YEAR($P80),10, 1), 0), Overall!$A82&lt;&gt;"", MONTH($O80) &lt;= 10, MONTH($P80) &gt;= 10), IF($T80 &lt;&gt; "", $H80/$T80, ""), ""), "")</f>
        <v/>
      </c>
      <c r="AR80" s="10" t="str">
        <f ca="1">IFERROR(IF(AND(NOW()&lt;= EOMONTH(DATE(YEAR($P80),11, 1), 0), Overall!$A82&lt;&gt;"", MONTH($O80) &lt;=11, MONTH($P80) &gt;= 11), IF($T80 &lt;&gt; "", $H80/$T80, ""), ""), "")</f>
        <v/>
      </c>
      <c r="AS80" s="10" t="str">
        <f ca="1">IFERROR(IF(AND(NOW()&lt;= EOMONTH(DATE(YEAR($P80),12, 1), 0), Overall!$A82&lt;&gt;"", MONTH($O80) &lt;= 12, MONTH($P80) &gt;= 12), IF($T80 &lt;&gt; "", $H80/$T80, ""), ""), "")</f>
        <v/>
      </c>
      <c r="AT80" s="16">
        <f t="shared" ca="1" si="3"/>
        <v>0</v>
      </c>
    </row>
    <row r="81" spans="1:46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6">
        <f>IF(Overall!T83&lt;&gt;"",VALUE(Overall!T83),"")</f>
        <v>0</v>
      </c>
      <c r="O81" s="7">
        <f>IF(Overall!L83&lt;&gt;"", DATEVALUE(Overall!L83), "")</f>
        <v>44317</v>
      </c>
      <c r="P81" s="7">
        <f>IF(Overall!M83&lt;&gt;"", DATEVALUE(Overall!M83), "")</f>
        <v>44561</v>
      </c>
      <c r="Q81" s="7" t="str">
        <f>IF(Overall!S83&lt;&gt;"",_xlfn.VALUETOTEXT(Overall!S83),"")</f>
        <v>May-Dec</v>
      </c>
      <c r="R81" s="7">
        <f>IF(Overall!O83&lt;&gt;"", DATEVALUE(Overall!O83), "")</f>
        <v>44313</v>
      </c>
      <c r="S81" s="7">
        <f>IF(Overall!O83&lt;&gt;"", DATEVALUE(Overall!O83), "")</f>
        <v>44313</v>
      </c>
      <c r="T81" s="5">
        <f t="shared" si="2"/>
        <v>8</v>
      </c>
      <c r="U81" s="10" t="str">
        <f>IF(Overall!$A83&lt;&gt;"",IF(AND(MONTH($O81) &lt;= 1, MONTH($P81) &gt;= 1), IF($T81 &lt;&gt; "", $H81/$T81, ""), ""),"")</f>
        <v/>
      </c>
      <c r="V81" s="10" t="str">
        <f>IF(Overall!$A83&lt;&gt;"",IF(AND(MONTH($O81) &lt;= 2, MONTH($P81) &gt;= 2), IF($T81 &lt;&gt; "", $H81/$T81, ""), ""),"")</f>
        <v/>
      </c>
      <c r="W81" s="10" t="str">
        <f>IF(Overall!$A83&lt;&gt;"",IF(AND(MONTH($O81) &lt;= 3, MONTH($P81) &gt;= 3), IF($T81 &lt;&gt; "", $H81/$T81, ""), ""),"")</f>
        <v/>
      </c>
      <c r="X81" s="10" t="str">
        <f>IF(Overall!$A83&lt;&gt;"",IF(AND(MONTH($O81) &lt;= 4, MONTH($P81) &gt;= 4), IF($T81 &lt;&gt; "", $H81/$T81, ""), ""),"")</f>
        <v/>
      </c>
      <c r="Y81" s="10">
        <f>IF(Overall!$A83&lt;&gt;"",IF(AND(MONTH($O81) &lt;= 5, MONTH($P81) &gt;= 5), IF($T81 &lt;&gt; "", $H81/$T81, ""), ""),"")</f>
        <v>200000</v>
      </c>
      <c r="Z81" s="10">
        <f>IF(Overall!$A83&lt;&gt;"",IF(AND(MONTH($O81) &lt;= 6, MONTH($P81) &gt;= 6), IF($T81 &lt;&gt; "", $H81/$T81, ""), ""),"")</f>
        <v>200000</v>
      </c>
      <c r="AA81" s="10">
        <f>IF(Overall!$A83&lt;&gt;"",IF(AND(MONTH($O81) &lt;= 7, MONTH($P81) &gt;= 7 ), IF($T81 &lt;&gt; "", $H81/$T81, ""), ""),"")</f>
        <v>200000</v>
      </c>
      <c r="AB81" s="10">
        <f>IF(Overall!$A83&lt;&gt;"",IF(AND(MONTH($O81) &lt;= 8, MONTH($P81) &gt;= 8), IF($T81 &lt;&gt; "", $H81/$T81, ""), ""),"")</f>
        <v>200000</v>
      </c>
      <c r="AC81" s="10">
        <f>IF(Overall!$A83&lt;&gt;"",IF(AND(MONTH($O81) &lt;= 9, MONTH($P81) &gt;= 9), IF($T81 &lt;&gt; "", $H81/$T81, ""), ""),"")</f>
        <v>200000</v>
      </c>
      <c r="AD81" s="10">
        <f>IF(Overall!$A83&lt;&gt;"",IF(AND(MONTH($O81) &lt;= 10, MONTH($P81) &gt;= 10), IF($T81 &lt;&gt; "", $H81/$T81, ""), ""),"")</f>
        <v>200000</v>
      </c>
      <c r="AE81" s="10">
        <f>IF(Overall!$A83&lt;&gt;"",IF(AND(MONTH($O81) &lt;= 11, MONTH($P81) &gt;= 11), IF($T81 &lt;&gt; "", $H81/$T81, ""), ""),"")</f>
        <v>200000</v>
      </c>
      <c r="AF81" s="10">
        <f>IF(Overall!$A83&lt;&gt;"",IF(AND(MONTH($O81) &lt;= 12, MONTH($P81) &gt;= 12), IF($T81 &lt;&gt; "", $H81/$T81, ""), ""),"")</f>
        <v>200000</v>
      </c>
      <c r="AH81" s="10" t="str">
        <f ca="1">IFERROR(IF(AND(NOW()&lt;= EOMONTH(DATE(YEAR($P81),1, 1), 0), Overall!$A83&lt;&gt;"", MONTH($O81) &lt;= 1, MONTH($P81) &gt;= 1), IF($T81 &lt;&gt; "", $H81/$T81, ""), ""), "")</f>
        <v/>
      </c>
      <c r="AI81" s="10" t="str">
        <f ca="1">IFERROR(IF(AND(NOW()&lt;= EOMONTH(DATE(YEAR($P81),2, 1), 0), Overall!$A83&lt;&gt;"", MONTH($O81) &lt;= 2, MONTH($P81) &gt;= 2), IF($T81 &lt;&gt; "", $H81/$T81, ""), ""), "")</f>
        <v/>
      </c>
      <c r="AJ81" s="10" t="str">
        <f ca="1">IFERROR(IF(AND(NOW()&lt;= EOMONTH(DATE(YEAR($P81),3, 1), 0), Overall!$A83&lt;&gt;"", MONTH($O81) &lt;= 3, MONTH($P81) &gt;= 3), IF($T81 &lt;&gt; "", $H81/$T81, ""), ""), "")</f>
        <v/>
      </c>
      <c r="AK81" s="10" t="str">
        <f ca="1">IFERROR(IF(AND(NOW()&lt;= EOMONTH(DATE(YEAR($P81),4, 1), 0), Overall!$A83&lt;&gt;"", MONTH($O81) &lt;= 4, MONTH($P81) &gt;= 4), IF($T81 &lt;&gt; "", $H81/$T81, ""), ""), "")</f>
        <v/>
      </c>
      <c r="AL81" s="10" t="str">
        <f ca="1">IFERROR(IF(AND(NOW()&lt;= EOMONTH(DATE(YEAR($P81),5, 1), 0), Overall!$A83&lt;&gt;"", MONTH($O81) &lt;= 5, MONTH($P81) &gt;= 5), IF($T81 &lt;&gt; "", $H81/$T81, ""), ""), "")</f>
        <v/>
      </c>
      <c r="AM81" s="10" t="str">
        <f ca="1">IFERROR(IF(AND(NOW()&lt;= EOMONTH(DATE(YEAR($P81),6, 1), 0), Overall!$A83&lt;&gt;"", MONTH($O81) &lt;= 6, MONTH($P81) &gt;= 6), IF($T81 &lt;&gt; "", $H81/$T81, ""), ""), "")</f>
        <v/>
      </c>
      <c r="AN81" s="10" t="str">
        <f ca="1">IFERROR(IF(AND(NOW()&lt;= EOMONTH(DATE(YEAR($P81),7, 1), 0), Overall!$A83&lt;&gt;"", MONTH($O81) &lt;= 7, MONTH($P81) &gt;= 7), IF($T81 &lt;&gt; "", $H81/$T81, ""), ""), "")</f>
        <v/>
      </c>
      <c r="AO81" s="10" t="str">
        <f ca="1">IFERROR(IF(AND(NOW()&lt;= EOMONTH(DATE(YEAR($P81),8, 1), 0), Overall!$A83&lt;&gt;"", MONTH($O81) &lt;= 8, MONTH($P81) &gt;= 8), IF($T81 &lt;&gt; "", $H81/$T81, ""), ""), "")</f>
        <v/>
      </c>
      <c r="AP81" s="10" t="str">
        <f ca="1">IFERROR(IF(AND(NOW()&lt;= EOMONTH(DATE(YEAR($P81),9, 1), 0), Overall!$A83&lt;&gt;"", MONTH($O81) &lt;= 9, MONTH($P81) &gt;= 9), IF($T81 &lt;&gt; "", $H81/$T81, ""), ""), "")</f>
        <v/>
      </c>
      <c r="AQ81" s="10" t="str">
        <f ca="1">IFERROR(IF(AND(NOW()&lt;= EOMONTH(DATE(YEAR($P81),10, 1), 0), Overall!$A83&lt;&gt;"", MONTH($O81) &lt;= 10, MONTH($P81) &gt;= 10), IF($T81 &lt;&gt; "", $H81/$T81, ""), ""), "")</f>
        <v/>
      </c>
      <c r="AR81" s="10" t="str">
        <f ca="1">IFERROR(IF(AND(NOW()&lt;= EOMONTH(DATE(YEAR($P81),11, 1), 0), Overall!$A83&lt;&gt;"", MONTH($O81) &lt;=11, MONTH($P81) &gt;= 11), IF($T81 &lt;&gt; "", $H81/$T81, ""), ""), "")</f>
        <v/>
      </c>
      <c r="AS81" s="10" t="str">
        <f ca="1">IFERROR(IF(AND(NOW()&lt;= EOMONTH(DATE(YEAR($P81),12, 1), 0), Overall!$A83&lt;&gt;"", MONTH($O81) &lt;= 12, MONTH($P81) &gt;= 12), IF($T81 &lt;&gt; "", $H81/$T81, ""), ""), "")</f>
        <v/>
      </c>
      <c r="AT81" s="16">
        <f t="shared" ca="1" si="3"/>
        <v>0</v>
      </c>
    </row>
    <row r="82" spans="1:46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6">
        <f>IF(Overall!T84&lt;&gt;"",VALUE(Overall!T84),"")</f>
        <v>0</v>
      </c>
      <c r="O82" s="7">
        <f>IF(Overall!L84&lt;&gt;"", DATEVALUE(Overall!L84), "")</f>
        <v>44317</v>
      </c>
      <c r="P82" s="7">
        <f>IF(Overall!M84&lt;&gt;"", DATEVALUE(Overall!M84), "")</f>
        <v>44561</v>
      </c>
      <c r="Q82" s="7" t="str">
        <f>IF(Overall!S84&lt;&gt;"",_xlfn.VALUETOTEXT(Overall!S84),"")</f>
        <v>May-Dec</v>
      </c>
      <c r="R82" s="7">
        <f>IF(Overall!O84&lt;&gt;"", DATEVALUE(Overall!O84), "")</f>
        <v>44313</v>
      </c>
      <c r="S82" s="7">
        <f>IF(Overall!O84&lt;&gt;"", DATEVALUE(Overall!O84), "")</f>
        <v>44313</v>
      </c>
      <c r="T82" s="5">
        <f t="shared" si="2"/>
        <v>8</v>
      </c>
      <c r="U82" s="10" t="str">
        <f>IF(Overall!$A84&lt;&gt;"",IF(AND(MONTH($O82) &lt;= 1, MONTH($P82) &gt;= 1), IF($T82 &lt;&gt; "", $H82/$T82, ""), ""),"")</f>
        <v/>
      </c>
      <c r="V82" s="10" t="str">
        <f>IF(Overall!$A84&lt;&gt;"",IF(AND(MONTH($O82) &lt;= 2, MONTH($P82) &gt;= 2), IF($T82 &lt;&gt; "", $H82/$T82, ""), ""),"")</f>
        <v/>
      </c>
      <c r="W82" s="10" t="str">
        <f>IF(Overall!$A84&lt;&gt;"",IF(AND(MONTH($O82) &lt;= 3, MONTH($P82) &gt;= 3), IF($T82 &lt;&gt; "", $H82/$T82, ""), ""),"")</f>
        <v/>
      </c>
      <c r="X82" s="10" t="str">
        <f>IF(Overall!$A84&lt;&gt;"",IF(AND(MONTH($O82) &lt;= 4, MONTH($P82) &gt;= 4), IF($T82 &lt;&gt; "", $H82/$T82, ""), ""),"")</f>
        <v/>
      </c>
      <c r="Y82" s="10">
        <f>IF(Overall!$A84&lt;&gt;"",IF(AND(MONTH($O82) &lt;= 5, MONTH($P82) &gt;= 5), IF($T82 &lt;&gt; "", $H82/$T82, ""), ""),"")</f>
        <v>200000</v>
      </c>
      <c r="Z82" s="10">
        <f>IF(Overall!$A84&lt;&gt;"",IF(AND(MONTH($O82) &lt;= 6, MONTH($P82) &gt;= 6), IF($T82 &lt;&gt; "", $H82/$T82, ""), ""),"")</f>
        <v>200000</v>
      </c>
      <c r="AA82" s="10">
        <f>IF(Overall!$A84&lt;&gt;"",IF(AND(MONTH($O82) &lt;= 7, MONTH($P82) &gt;= 7 ), IF($T82 &lt;&gt; "", $H82/$T82, ""), ""),"")</f>
        <v>200000</v>
      </c>
      <c r="AB82" s="10">
        <f>IF(Overall!$A84&lt;&gt;"",IF(AND(MONTH($O82) &lt;= 8, MONTH($P82) &gt;= 8), IF($T82 &lt;&gt; "", $H82/$T82, ""), ""),"")</f>
        <v>200000</v>
      </c>
      <c r="AC82" s="10">
        <f>IF(Overall!$A84&lt;&gt;"",IF(AND(MONTH($O82) &lt;= 9, MONTH($P82) &gt;= 9), IF($T82 &lt;&gt; "", $H82/$T82, ""), ""),"")</f>
        <v>200000</v>
      </c>
      <c r="AD82" s="10">
        <f>IF(Overall!$A84&lt;&gt;"",IF(AND(MONTH($O82) &lt;= 10, MONTH($P82) &gt;= 10), IF($T82 &lt;&gt; "", $H82/$T82, ""), ""),"")</f>
        <v>200000</v>
      </c>
      <c r="AE82" s="10">
        <f>IF(Overall!$A84&lt;&gt;"",IF(AND(MONTH($O82) &lt;= 11, MONTH($P82) &gt;= 11), IF($T82 &lt;&gt; "", $H82/$T82, ""), ""),"")</f>
        <v>200000</v>
      </c>
      <c r="AF82" s="10">
        <f>IF(Overall!$A84&lt;&gt;"",IF(AND(MONTH($O82) &lt;= 12, MONTH($P82) &gt;= 12), IF($T82 &lt;&gt; "", $H82/$T82, ""), ""),"")</f>
        <v>200000</v>
      </c>
      <c r="AH82" s="10" t="str">
        <f ca="1">IFERROR(IF(AND(NOW()&lt;= EOMONTH(DATE(YEAR($P82),1, 1), 0), Overall!$A84&lt;&gt;"", MONTH($O82) &lt;= 1, MONTH($P82) &gt;= 1), IF($T82 &lt;&gt; "", $H82/$T82, ""), ""), "")</f>
        <v/>
      </c>
      <c r="AI82" s="10" t="str">
        <f ca="1">IFERROR(IF(AND(NOW()&lt;= EOMONTH(DATE(YEAR($P82),2, 1), 0), Overall!$A84&lt;&gt;"", MONTH($O82) &lt;= 2, MONTH($P82) &gt;= 2), IF($T82 &lt;&gt; "", $H82/$T82, ""), ""), "")</f>
        <v/>
      </c>
      <c r="AJ82" s="10" t="str">
        <f ca="1">IFERROR(IF(AND(NOW()&lt;= EOMONTH(DATE(YEAR($P82),3, 1), 0), Overall!$A84&lt;&gt;"", MONTH($O82) &lt;= 3, MONTH($P82) &gt;= 3), IF($T82 &lt;&gt; "", $H82/$T82, ""), ""), "")</f>
        <v/>
      </c>
      <c r="AK82" s="10" t="str">
        <f ca="1">IFERROR(IF(AND(NOW()&lt;= EOMONTH(DATE(YEAR($P82),4, 1), 0), Overall!$A84&lt;&gt;"", MONTH($O82) &lt;= 4, MONTH($P82) &gt;= 4), IF($T82 &lt;&gt; "", $H82/$T82, ""), ""), "")</f>
        <v/>
      </c>
      <c r="AL82" s="10" t="str">
        <f ca="1">IFERROR(IF(AND(NOW()&lt;= EOMONTH(DATE(YEAR($P82),5, 1), 0), Overall!$A84&lt;&gt;"", MONTH($O82) &lt;= 5, MONTH($P82) &gt;= 5), IF($T82 &lt;&gt; "", $H82/$T82, ""), ""), "")</f>
        <v/>
      </c>
      <c r="AM82" s="10" t="str">
        <f ca="1">IFERROR(IF(AND(NOW()&lt;= EOMONTH(DATE(YEAR($P82),6, 1), 0), Overall!$A84&lt;&gt;"", MONTH($O82) &lt;= 6, MONTH($P82) &gt;= 6), IF($T82 &lt;&gt; "", $H82/$T82, ""), ""), "")</f>
        <v/>
      </c>
      <c r="AN82" s="10" t="str">
        <f ca="1">IFERROR(IF(AND(NOW()&lt;= EOMONTH(DATE(YEAR($P82),7, 1), 0), Overall!$A84&lt;&gt;"", MONTH($O82) &lt;= 7, MONTH($P82) &gt;= 7), IF($T82 &lt;&gt; "", $H82/$T82, ""), ""), "")</f>
        <v/>
      </c>
      <c r="AO82" s="10" t="str">
        <f ca="1">IFERROR(IF(AND(NOW()&lt;= EOMONTH(DATE(YEAR($P82),8, 1), 0), Overall!$A84&lt;&gt;"", MONTH($O82) &lt;= 8, MONTH($P82) &gt;= 8), IF($T82 &lt;&gt; "", $H82/$T82, ""), ""), "")</f>
        <v/>
      </c>
      <c r="AP82" s="10" t="str">
        <f ca="1">IFERROR(IF(AND(NOW()&lt;= EOMONTH(DATE(YEAR($P82),9, 1), 0), Overall!$A84&lt;&gt;"", MONTH($O82) &lt;= 9, MONTH($P82) &gt;= 9), IF($T82 &lt;&gt; "", $H82/$T82, ""), ""), "")</f>
        <v/>
      </c>
      <c r="AQ82" s="10" t="str">
        <f ca="1">IFERROR(IF(AND(NOW()&lt;= EOMONTH(DATE(YEAR($P82),10, 1), 0), Overall!$A84&lt;&gt;"", MONTH($O82) &lt;= 10, MONTH($P82) &gt;= 10), IF($T82 &lt;&gt; "", $H82/$T82, ""), ""), "")</f>
        <v/>
      </c>
      <c r="AR82" s="10" t="str">
        <f ca="1">IFERROR(IF(AND(NOW()&lt;= EOMONTH(DATE(YEAR($P82),11, 1), 0), Overall!$A84&lt;&gt;"", MONTH($O82) &lt;=11, MONTH($P82) &gt;= 11), IF($T82 &lt;&gt; "", $H82/$T82, ""), ""), "")</f>
        <v/>
      </c>
      <c r="AS82" s="10" t="str">
        <f ca="1">IFERROR(IF(AND(NOW()&lt;= EOMONTH(DATE(YEAR($P82),12, 1), 0), Overall!$A84&lt;&gt;"", MONTH($O82) &lt;= 12, MONTH($P82) &gt;= 12), IF($T82 &lt;&gt; "", $H82/$T82, ""), ""), "")</f>
        <v/>
      </c>
      <c r="AT82" s="16">
        <f t="shared" ca="1" si="3"/>
        <v>0</v>
      </c>
    </row>
    <row r="83" spans="1:46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6">
        <f>IF(Overall!T85&lt;&gt;"",VALUE(Overall!T85),"")</f>
        <v>0</v>
      </c>
      <c r="O83" s="7">
        <f>IF(Overall!L85&lt;&gt;"", DATEVALUE(Overall!L85), "")</f>
        <v>44317</v>
      </c>
      <c r="P83" s="7">
        <f>IF(Overall!M85&lt;&gt;"", DATEVALUE(Overall!M85), "")</f>
        <v>44561</v>
      </c>
      <c r="Q83" s="7" t="str">
        <f>IF(Overall!S85&lt;&gt;"",_xlfn.VALUETOTEXT(Overall!S85),"")</f>
        <v>May-Dec</v>
      </c>
      <c r="R83" s="7">
        <f>IF(Overall!O85&lt;&gt;"", DATEVALUE(Overall!O85), "")</f>
        <v>44313</v>
      </c>
      <c r="S83" s="7">
        <f>IF(Overall!O85&lt;&gt;"", DATEVALUE(Overall!O85), "")</f>
        <v>44313</v>
      </c>
      <c r="T83" s="5">
        <f t="shared" si="2"/>
        <v>8</v>
      </c>
      <c r="U83" s="10" t="str">
        <f>IF(Overall!$A85&lt;&gt;"",IF(AND(MONTH($O83) &lt;= 1, MONTH($P83) &gt;= 1), IF($T83 &lt;&gt; "", $H83/$T83, ""), ""),"")</f>
        <v/>
      </c>
      <c r="V83" s="10" t="str">
        <f>IF(Overall!$A85&lt;&gt;"",IF(AND(MONTH($O83) &lt;= 2, MONTH($P83) &gt;= 2), IF($T83 &lt;&gt; "", $H83/$T83, ""), ""),"")</f>
        <v/>
      </c>
      <c r="W83" s="10" t="str">
        <f>IF(Overall!$A85&lt;&gt;"",IF(AND(MONTH($O83) &lt;= 3, MONTH($P83) &gt;= 3), IF($T83 &lt;&gt; "", $H83/$T83, ""), ""),"")</f>
        <v/>
      </c>
      <c r="X83" s="10" t="str">
        <f>IF(Overall!$A85&lt;&gt;"",IF(AND(MONTH($O83) &lt;= 4, MONTH($P83) &gt;= 4), IF($T83 &lt;&gt; "", $H83/$T83, ""), ""),"")</f>
        <v/>
      </c>
      <c r="Y83" s="10">
        <f>IF(Overall!$A85&lt;&gt;"",IF(AND(MONTH($O83) &lt;= 5, MONTH($P83) &gt;= 5), IF($T83 &lt;&gt; "", $H83/$T83, ""), ""),"")</f>
        <v>100000</v>
      </c>
      <c r="Z83" s="10">
        <f>IF(Overall!$A85&lt;&gt;"",IF(AND(MONTH($O83) &lt;= 6, MONTH($P83) &gt;= 6), IF($T83 &lt;&gt; "", $H83/$T83, ""), ""),"")</f>
        <v>100000</v>
      </c>
      <c r="AA83" s="10">
        <f>IF(Overall!$A85&lt;&gt;"",IF(AND(MONTH($O83) &lt;= 7, MONTH($P83) &gt;= 7 ), IF($T83 &lt;&gt; "", $H83/$T83, ""), ""),"")</f>
        <v>100000</v>
      </c>
      <c r="AB83" s="10">
        <f>IF(Overall!$A85&lt;&gt;"",IF(AND(MONTH($O83) &lt;= 8, MONTH($P83) &gt;= 8), IF($T83 &lt;&gt; "", $H83/$T83, ""), ""),"")</f>
        <v>100000</v>
      </c>
      <c r="AC83" s="10">
        <f>IF(Overall!$A85&lt;&gt;"",IF(AND(MONTH($O83) &lt;= 9, MONTH($P83) &gt;= 9), IF($T83 &lt;&gt; "", $H83/$T83, ""), ""),"")</f>
        <v>100000</v>
      </c>
      <c r="AD83" s="10">
        <f>IF(Overall!$A85&lt;&gt;"",IF(AND(MONTH($O83) &lt;= 10, MONTH($P83) &gt;= 10), IF($T83 &lt;&gt; "", $H83/$T83, ""), ""),"")</f>
        <v>100000</v>
      </c>
      <c r="AE83" s="10">
        <f>IF(Overall!$A85&lt;&gt;"",IF(AND(MONTH($O83) &lt;= 11, MONTH($P83) &gt;= 11), IF($T83 &lt;&gt; "", $H83/$T83, ""), ""),"")</f>
        <v>100000</v>
      </c>
      <c r="AF83" s="10">
        <f>IF(Overall!$A85&lt;&gt;"",IF(AND(MONTH($O83) &lt;= 12, MONTH($P83) &gt;= 12), IF($T83 &lt;&gt; "", $H83/$T83, ""), ""),"")</f>
        <v>100000</v>
      </c>
      <c r="AH83" s="10" t="str">
        <f ca="1">IFERROR(IF(AND(NOW()&lt;= EOMONTH(DATE(YEAR($P83),1, 1), 0), Overall!$A85&lt;&gt;"", MONTH($O83) &lt;= 1, MONTH($P83) &gt;= 1), IF($T83 &lt;&gt; "", $H83/$T83, ""), ""), "")</f>
        <v/>
      </c>
      <c r="AI83" s="10" t="str">
        <f ca="1">IFERROR(IF(AND(NOW()&lt;= EOMONTH(DATE(YEAR($P83),2, 1), 0), Overall!$A85&lt;&gt;"", MONTH($O83) &lt;= 2, MONTH($P83) &gt;= 2), IF($T83 &lt;&gt; "", $H83/$T83, ""), ""), "")</f>
        <v/>
      </c>
      <c r="AJ83" s="10" t="str">
        <f ca="1">IFERROR(IF(AND(NOW()&lt;= EOMONTH(DATE(YEAR($P83),3, 1), 0), Overall!$A85&lt;&gt;"", MONTH($O83) &lt;= 3, MONTH($P83) &gt;= 3), IF($T83 &lt;&gt; "", $H83/$T83, ""), ""), "")</f>
        <v/>
      </c>
      <c r="AK83" s="10" t="str">
        <f ca="1">IFERROR(IF(AND(NOW()&lt;= EOMONTH(DATE(YEAR($P83),4, 1), 0), Overall!$A85&lt;&gt;"", MONTH($O83) &lt;= 4, MONTH($P83) &gt;= 4), IF($T83 &lt;&gt; "", $H83/$T83, ""), ""), "")</f>
        <v/>
      </c>
      <c r="AL83" s="10" t="str">
        <f ca="1">IFERROR(IF(AND(NOW()&lt;= EOMONTH(DATE(YEAR($P83),5, 1), 0), Overall!$A85&lt;&gt;"", MONTH($O83) &lt;= 5, MONTH($P83) &gt;= 5), IF($T83 &lt;&gt; "", $H83/$T83, ""), ""), "")</f>
        <v/>
      </c>
      <c r="AM83" s="10" t="str">
        <f ca="1">IFERROR(IF(AND(NOW()&lt;= EOMONTH(DATE(YEAR($P83),6, 1), 0), Overall!$A85&lt;&gt;"", MONTH($O83) &lt;= 6, MONTH($P83) &gt;= 6), IF($T83 &lt;&gt; "", $H83/$T83, ""), ""), "")</f>
        <v/>
      </c>
      <c r="AN83" s="10" t="str">
        <f ca="1">IFERROR(IF(AND(NOW()&lt;= EOMONTH(DATE(YEAR($P83),7, 1), 0), Overall!$A85&lt;&gt;"", MONTH($O83) &lt;= 7, MONTH($P83) &gt;= 7), IF($T83 &lt;&gt; "", $H83/$T83, ""), ""), "")</f>
        <v/>
      </c>
      <c r="AO83" s="10" t="str">
        <f ca="1">IFERROR(IF(AND(NOW()&lt;= EOMONTH(DATE(YEAR($P83),8, 1), 0), Overall!$A85&lt;&gt;"", MONTH($O83) &lt;= 8, MONTH($P83) &gt;= 8), IF($T83 &lt;&gt; "", $H83/$T83, ""), ""), "")</f>
        <v/>
      </c>
      <c r="AP83" s="10" t="str">
        <f ca="1">IFERROR(IF(AND(NOW()&lt;= EOMONTH(DATE(YEAR($P83),9, 1), 0), Overall!$A85&lt;&gt;"", MONTH($O83) &lt;= 9, MONTH($P83) &gt;= 9), IF($T83 &lt;&gt; "", $H83/$T83, ""), ""), "")</f>
        <v/>
      </c>
      <c r="AQ83" s="10" t="str">
        <f ca="1">IFERROR(IF(AND(NOW()&lt;= EOMONTH(DATE(YEAR($P83),10, 1), 0), Overall!$A85&lt;&gt;"", MONTH($O83) &lt;= 10, MONTH($P83) &gt;= 10), IF($T83 &lt;&gt; "", $H83/$T83, ""), ""), "")</f>
        <v/>
      </c>
      <c r="AR83" s="10" t="str">
        <f ca="1">IFERROR(IF(AND(NOW()&lt;= EOMONTH(DATE(YEAR($P83),11, 1), 0), Overall!$A85&lt;&gt;"", MONTH($O83) &lt;=11, MONTH($P83) &gt;= 11), IF($T83 &lt;&gt; "", $H83/$T83, ""), ""), "")</f>
        <v/>
      </c>
      <c r="AS83" s="10" t="str">
        <f ca="1">IFERROR(IF(AND(NOW()&lt;= EOMONTH(DATE(YEAR($P83),12, 1), 0), Overall!$A85&lt;&gt;"", MONTH($O83) &lt;= 12, MONTH($P83) &gt;= 12), IF($T83 &lt;&gt; "", $H83/$T83, ""), ""), "")</f>
        <v/>
      </c>
      <c r="AT83" s="16">
        <f t="shared" ca="1" si="3"/>
        <v>0</v>
      </c>
    </row>
    <row r="84" spans="1:46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6">
        <f>IF(Overall!T86&lt;&gt;"",VALUE(Overall!T86),"")</f>
        <v>0</v>
      </c>
      <c r="O84" s="7">
        <f>IF(Overall!L86&lt;&gt;"", DATEVALUE(Overall!L86), "")</f>
        <v>44317</v>
      </c>
      <c r="P84" s="7">
        <f>IF(Overall!M86&lt;&gt;"", DATEVALUE(Overall!M86), "")</f>
        <v>44561</v>
      </c>
      <c r="Q84" s="7" t="str">
        <f>IF(Overall!S86&lt;&gt;"",_xlfn.VALUETOTEXT(Overall!S86),"")</f>
        <v>May-Dec</v>
      </c>
      <c r="R84" s="7">
        <f>IF(Overall!O86&lt;&gt;"", DATEVALUE(Overall!O86), "")</f>
        <v>44313</v>
      </c>
      <c r="S84" s="7">
        <f>IF(Overall!O86&lt;&gt;"", DATEVALUE(Overall!O86), "")</f>
        <v>44313</v>
      </c>
      <c r="T84" s="5">
        <f t="shared" si="2"/>
        <v>8</v>
      </c>
      <c r="U84" s="10" t="str">
        <f>IF(Overall!$A86&lt;&gt;"",IF(AND(MONTH($O84) &lt;= 1, MONTH($P84) &gt;= 1), IF($T84 &lt;&gt; "", $H84/$T84, ""), ""),"")</f>
        <v/>
      </c>
      <c r="V84" s="10" t="str">
        <f>IF(Overall!$A86&lt;&gt;"",IF(AND(MONTH($O84) &lt;= 2, MONTH($P84) &gt;= 2), IF($T84 &lt;&gt; "", $H84/$T84, ""), ""),"")</f>
        <v/>
      </c>
      <c r="W84" s="10" t="str">
        <f>IF(Overall!$A86&lt;&gt;"",IF(AND(MONTH($O84) &lt;= 3, MONTH($P84) &gt;= 3), IF($T84 &lt;&gt; "", $H84/$T84, ""), ""),"")</f>
        <v/>
      </c>
      <c r="X84" s="10" t="str">
        <f>IF(Overall!$A86&lt;&gt;"",IF(AND(MONTH($O84) &lt;= 4, MONTH($P84) &gt;= 4), IF($T84 &lt;&gt; "", $H84/$T84, ""), ""),"")</f>
        <v/>
      </c>
      <c r="Y84" s="10">
        <f>IF(Overall!$A86&lt;&gt;"",IF(AND(MONTH($O84) &lt;= 5, MONTH($P84) &gt;= 5), IF($T84 &lt;&gt; "", $H84/$T84, ""), ""),"")</f>
        <v>200000</v>
      </c>
      <c r="Z84" s="10">
        <f>IF(Overall!$A86&lt;&gt;"",IF(AND(MONTH($O84) &lt;= 6, MONTH($P84) &gt;= 6), IF($T84 &lt;&gt; "", $H84/$T84, ""), ""),"")</f>
        <v>200000</v>
      </c>
      <c r="AA84" s="10">
        <f>IF(Overall!$A86&lt;&gt;"",IF(AND(MONTH($O84) &lt;= 7, MONTH($P84) &gt;= 7 ), IF($T84 &lt;&gt; "", $H84/$T84, ""), ""),"")</f>
        <v>200000</v>
      </c>
      <c r="AB84" s="10">
        <f>IF(Overall!$A86&lt;&gt;"",IF(AND(MONTH($O84) &lt;= 8, MONTH($P84) &gt;= 8), IF($T84 &lt;&gt; "", $H84/$T84, ""), ""),"")</f>
        <v>200000</v>
      </c>
      <c r="AC84" s="10">
        <f>IF(Overall!$A86&lt;&gt;"",IF(AND(MONTH($O84) &lt;= 9, MONTH($P84) &gt;= 9), IF($T84 &lt;&gt; "", $H84/$T84, ""), ""),"")</f>
        <v>200000</v>
      </c>
      <c r="AD84" s="10">
        <f>IF(Overall!$A86&lt;&gt;"",IF(AND(MONTH($O84) &lt;= 10, MONTH($P84) &gt;= 10), IF($T84 &lt;&gt; "", $H84/$T84, ""), ""),"")</f>
        <v>200000</v>
      </c>
      <c r="AE84" s="10">
        <f>IF(Overall!$A86&lt;&gt;"",IF(AND(MONTH($O84) &lt;= 11, MONTH($P84) &gt;= 11), IF($T84 &lt;&gt; "", $H84/$T84, ""), ""),"")</f>
        <v>200000</v>
      </c>
      <c r="AF84" s="10">
        <f>IF(Overall!$A86&lt;&gt;"",IF(AND(MONTH($O84) &lt;= 12, MONTH($P84) &gt;= 12), IF($T84 &lt;&gt; "", $H84/$T84, ""), ""),"")</f>
        <v>200000</v>
      </c>
      <c r="AH84" s="10" t="str">
        <f ca="1">IFERROR(IF(AND(NOW()&lt;= EOMONTH(DATE(YEAR($P84),1, 1), 0), Overall!$A86&lt;&gt;"", MONTH($O84) &lt;= 1, MONTH($P84) &gt;= 1), IF($T84 &lt;&gt; "", $H84/$T84, ""), ""), "")</f>
        <v/>
      </c>
      <c r="AI84" s="10" t="str">
        <f ca="1">IFERROR(IF(AND(NOW()&lt;= EOMONTH(DATE(YEAR($P84),2, 1), 0), Overall!$A86&lt;&gt;"", MONTH($O84) &lt;= 2, MONTH($P84) &gt;= 2), IF($T84 &lt;&gt; "", $H84/$T84, ""), ""), "")</f>
        <v/>
      </c>
      <c r="AJ84" s="10" t="str">
        <f ca="1">IFERROR(IF(AND(NOW()&lt;= EOMONTH(DATE(YEAR($P84),3, 1), 0), Overall!$A86&lt;&gt;"", MONTH($O84) &lt;= 3, MONTH($P84) &gt;= 3), IF($T84 &lt;&gt; "", $H84/$T84, ""), ""), "")</f>
        <v/>
      </c>
      <c r="AK84" s="10" t="str">
        <f ca="1">IFERROR(IF(AND(NOW()&lt;= EOMONTH(DATE(YEAR($P84),4, 1), 0), Overall!$A86&lt;&gt;"", MONTH($O84) &lt;= 4, MONTH($P84) &gt;= 4), IF($T84 &lt;&gt; "", $H84/$T84, ""), ""), "")</f>
        <v/>
      </c>
      <c r="AL84" s="10" t="str">
        <f ca="1">IFERROR(IF(AND(NOW()&lt;= EOMONTH(DATE(YEAR($P84),5, 1), 0), Overall!$A86&lt;&gt;"", MONTH($O84) &lt;= 5, MONTH($P84) &gt;= 5), IF($T84 &lt;&gt; "", $H84/$T84, ""), ""), "")</f>
        <v/>
      </c>
      <c r="AM84" s="10" t="str">
        <f ca="1">IFERROR(IF(AND(NOW()&lt;= EOMONTH(DATE(YEAR($P84),6, 1), 0), Overall!$A86&lt;&gt;"", MONTH($O84) &lt;= 6, MONTH($P84) &gt;= 6), IF($T84 &lt;&gt; "", $H84/$T84, ""), ""), "")</f>
        <v/>
      </c>
      <c r="AN84" s="10" t="str">
        <f ca="1">IFERROR(IF(AND(NOW()&lt;= EOMONTH(DATE(YEAR($P84),7, 1), 0), Overall!$A86&lt;&gt;"", MONTH($O84) &lt;= 7, MONTH($P84) &gt;= 7), IF($T84 &lt;&gt; "", $H84/$T84, ""), ""), "")</f>
        <v/>
      </c>
      <c r="AO84" s="10" t="str">
        <f ca="1">IFERROR(IF(AND(NOW()&lt;= EOMONTH(DATE(YEAR($P84),8, 1), 0), Overall!$A86&lt;&gt;"", MONTH($O84) &lt;= 8, MONTH($P84) &gt;= 8), IF($T84 &lt;&gt; "", $H84/$T84, ""), ""), "")</f>
        <v/>
      </c>
      <c r="AP84" s="10" t="str">
        <f ca="1">IFERROR(IF(AND(NOW()&lt;= EOMONTH(DATE(YEAR($P84),9, 1), 0), Overall!$A86&lt;&gt;"", MONTH($O84) &lt;= 9, MONTH($P84) &gt;= 9), IF($T84 &lt;&gt; "", $H84/$T84, ""), ""), "")</f>
        <v/>
      </c>
      <c r="AQ84" s="10" t="str">
        <f ca="1">IFERROR(IF(AND(NOW()&lt;= EOMONTH(DATE(YEAR($P84),10, 1), 0), Overall!$A86&lt;&gt;"", MONTH($O84) &lt;= 10, MONTH($P84) &gt;= 10), IF($T84 &lt;&gt; "", $H84/$T84, ""), ""), "")</f>
        <v/>
      </c>
      <c r="AR84" s="10" t="str">
        <f ca="1">IFERROR(IF(AND(NOW()&lt;= EOMONTH(DATE(YEAR($P84),11, 1), 0), Overall!$A86&lt;&gt;"", MONTH($O84) &lt;=11, MONTH($P84) &gt;= 11), IF($T84 &lt;&gt; "", $H84/$T84, ""), ""), "")</f>
        <v/>
      </c>
      <c r="AS84" s="10" t="str">
        <f ca="1">IFERROR(IF(AND(NOW()&lt;= EOMONTH(DATE(YEAR($P84),12, 1), 0), Overall!$A86&lt;&gt;"", MONTH($O84) &lt;= 12, MONTH($P84) &gt;= 12), IF($T84 &lt;&gt; "", $H84/$T84, ""), ""), "")</f>
        <v/>
      </c>
      <c r="AT84" s="16">
        <f t="shared" ca="1" si="3"/>
        <v>0</v>
      </c>
    </row>
    <row r="85" spans="1:46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6">
        <f>IF(Overall!T87&lt;&gt;"",VALUE(Overall!T87),"")</f>
        <v>0</v>
      </c>
      <c r="O85" s="7">
        <f>IF(Overall!L87&lt;&gt;"", DATEVALUE(Overall!L87), "")</f>
        <v>44317</v>
      </c>
      <c r="P85" s="7">
        <f>IF(Overall!M87&lt;&gt;"", DATEVALUE(Overall!M87), "")</f>
        <v>44561</v>
      </c>
      <c r="Q85" s="7" t="str">
        <f>IF(Overall!S87&lt;&gt;"",_xlfn.VALUETOTEXT(Overall!S87),"")</f>
        <v>May-Dec</v>
      </c>
      <c r="R85" s="7">
        <f>IF(Overall!O87&lt;&gt;"", DATEVALUE(Overall!O87), "")</f>
        <v>44313</v>
      </c>
      <c r="S85" s="7">
        <f>IF(Overall!O87&lt;&gt;"", DATEVALUE(Overall!O87), "")</f>
        <v>44313</v>
      </c>
      <c r="T85" s="5">
        <f t="shared" si="2"/>
        <v>8</v>
      </c>
      <c r="U85" s="10" t="str">
        <f>IF(Overall!$A87&lt;&gt;"",IF(AND(MONTH($O85) &lt;= 1, MONTH($P85) &gt;= 1), IF($T85 &lt;&gt; "", $H85/$T85, ""), ""),"")</f>
        <v/>
      </c>
      <c r="V85" s="10" t="str">
        <f>IF(Overall!$A87&lt;&gt;"",IF(AND(MONTH($O85) &lt;= 2, MONTH($P85) &gt;= 2), IF($T85 &lt;&gt; "", $H85/$T85, ""), ""),"")</f>
        <v/>
      </c>
      <c r="W85" s="10" t="str">
        <f>IF(Overall!$A87&lt;&gt;"",IF(AND(MONTH($O85) &lt;= 3, MONTH($P85) &gt;= 3), IF($T85 &lt;&gt; "", $H85/$T85, ""), ""),"")</f>
        <v/>
      </c>
      <c r="X85" s="10" t="str">
        <f>IF(Overall!$A87&lt;&gt;"",IF(AND(MONTH($O85) &lt;= 4, MONTH($P85) &gt;= 4), IF($T85 &lt;&gt; "", $H85/$T85, ""), ""),"")</f>
        <v/>
      </c>
      <c r="Y85" s="10">
        <f>IF(Overall!$A87&lt;&gt;"",IF(AND(MONTH($O85) &lt;= 5, MONTH($P85) &gt;= 5), IF($T85 &lt;&gt; "", $H85/$T85, ""), ""),"")</f>
        <v>200000</v>
      </c>
      <c r="Z85" s="10">
        <f>IF(Overall!$A87&lt;&gt;"",IF(AND(MONTH($O85) &lt;= 6, MONTH($P85) &gt;= 6), IF($T85 &lt;&gt; "", $H85/$T85, ""), ""),"")</f>
        <v>200000</v>
      </c>
      <c r="AA85" s="10">
        <f>IF(Overall!$A87&lt;&gt;"",IF(AND(MONTH($O85) &lt;= 7, MONTH($P85) &gt;= 7 ), IF($T85 &lt;&gt; "", $H85/$T85, ""), ""),"")</f>
        <v>200000</v>
      </c>
      <c r="AB85" s="10">
        <f>IF(Overall!$A87&lt;&gt;"",IF(AND(MONTH($O85) &lt;= 8, MONTH($P85) &gt;= 8), IF($T85 &lt;&gt; "", $H85/$T85, ""), ""),"")</f>
        <v>200000</v>
      </c>
      <c r="AC85" s="10">
        <f>IF(Overall!$A87&lt;&gt;"",IF(AND(MONTH($O85) &lt;= 9, MONTH($P85) &gt;= 9), IF($T85 &lt;&gt; "", $H85/$T85, ""), ""),"")</f>
        <v>200000</v>
      </c>
      <c r="AD85" s="10">
        <f>IF(Overall!$A87&lt;&gt;"",IF(AND(MONTH($O85) &lt;= 10, MONTH($P85) &gt;= 10), IF($T85 &lt;&gt; "", $H85/$T85, ""), ""),"")</f>
        <v>200000</v>
      </c>
      <c r="AE85" s="10">
        <f>IF(Overall!$A87&lt;&gt;"",IF(AND(MONTH($O85) &lt;= 11, MONTH($P85) &gt;= 11), IF($T85 &lt;&gt; "", $H85/$T85, ""), ""),"")</f>
        <v>200000</v>
      </c>
      <c r="AF85" s="10">
        <f>IF(Overall!$A87&lt;&gt;"",IF(AND(MONTH($O85) &lt;= 12, MONTH($P85) &gt;= 12), IF($T85 &lt;&gt; "", $H85/$T85, ""), ""),"")</f>
        <v>200000</v>
      </c>
      <c r="AH85" s="10" t="str">
        <f ca="1">IFERROR(IF(AND(NOW()&lt;= EOMONTH(DATE(YEAR($P85),1, 1), 0), Overall!$A87&lt;&gt;"", MONTH($O85) &lt;= 1, MONTH($P85) &gt;= 1), IF($T85 &lt;&gt; "", $H85/$T85, ""), ""), "")</f>
        <v/>
      </c>
      <c r="AI85" s="10" t="str">
        <f ca="1">IFERROR(IF(AND(NOW()&lt;= EOMONTH(DATE(YEAR($P85),2, 1), 0), Overall!$A87&lt;&gt;"", MONTH($O85) &lt;= 2, MONTH($P85) &gt;= 2), IF($T85 &lt;&gt; "", $H85/$T85, ""), ""), "")</f>
        <v/>
      </c>
      <c r="AJ85" s="10" t="str">
        <f ca="1">IFERROR(IF(AND(NOW()&lt;= EOMONTH(DATE(YEAR($P85),3, 1), 0), Overall!$A87&lt;&gt;"", MONTH($O85) &lt;= 3, MONTH($P85) &gt;= 3), IF($T85 &lt;&gt; "", $H85/$T85, ""), ""), "")</f>
        <v/>
      </c>
      <c r="AK85" s="10" t="str">
        <f ca="1">IFERROR(IF(AND(NOW()&lt;= EOMONTH(DATE(YEAR($P85),4, 1), 0), Overall!$A87&lt;&gt;"", MONTH($O85) &lt;= 4, MONTH($P85) &gt;= 4), IF($T85 &lt;&gt; "", $H85/$T85, ""), ""), "")</f>
        <v/>
      </c>
      <c r="AL85" s="10" t="str">
        <f ca="1">IFERROR(IF(AND(NOW()&lt;= EOMONTH(DATE(YEAR($P85),5, 1), 0), Overall!$A87&lt;&gt;"", MONTH($O85) &lt;= 5, MONTH($P85) &gt;= 5), IF($T85 &lt;&gt; "", $H85/$T85, ""), ""), "")</f>
        <v/>
      </c>
      <c r="AM85" s="10" t="str">
        <f ca="1">IFERROR(IF(AND(NOW()&lt;= EOMONTH(DATE(YEAR($P85),6, 1), 0), Overall!$A87&lt;&gt;"", MONTH($O85) &lt;= 6, MONTH($P85) &gt;= 6), IF($T85 &lt;&gt; "", $H85/$T85, ""), ""), "")</f>
        <v/>
      </c>
      <c r="AN85" s="10" t="str">
        <f ca="1">IFERROR(IF(AND(NOW()&lt;= EOMONTH(DATE(YEAR($P85),7, 1), 0), Overall!$A87&lt;&gt;"", MONTH($O85) &lt;= 7, MONTH($P85) &gt;= 7), IF($T85 &lt;&gt; "", $H85/$T85, ""), ""), "")</f>
        <v/>
      </c>
      <c r="AO85" s="10" t="str">
        <f ca="1">IFERROR(IF(AND(NOW()&lt;= EOMONTH(DATE(YEAR($P85),8, 1), 0), Overall!$A87&lt;&gt;"", MONTH($O85) &lt;= 8, MONTH($P85) &gt;= 8), IF($T85 &lt;&gt; "", $H85/$T85, ""), ""), "")</f>
        <v/>
      </c>
      <c r="AP85" s="10" t="str">
        <f ca="1">IFERROR(IF(AND(NOW()&lt;= EOMONTH(DATE(YEAR($P85),9, 1), 0), Overall!$A87&lt;&gt;"", MONTH($O85) &lt;= 9, MONTH($P85) &gt;= 9), IF($T85 &lt;&gt; "", $H85/$T85, ""), ""), "")</f>
        <v/>
      </c>
      <c r="AQ85" s="10" t="str">
        <f ca="1">IFERROR(IF(AND(NOW()&lt;= EOMONTH(DATE(YEAR($P85),10, 1), 0), Overall!$A87&lt;&gt;"", MONTH($O85) &lt;= 10, MONTH($P85) &gt;= 10), IF($T85 &lt;&gt; "", $H85/$T85, ""), ""), "")</f>
        <v/>
      </c>
      <c r="AR85" s="10" t="str">
        <f ca="1">IFERROR(IF(AND(NOW()&lt;= EOMONTH(DATE(YEAR($P85),11, 1), 0), Overall!$A87&lt;&gt;"", MONTH($O85) &lt;=11, MONTH($P85) &gt;= 11), IF($T85 &lt;&gt; "", $H85/$T85, ""), ""), "")</f>
        <v/>
      </c>
      <c r="AS85" s="10" t="str">
        <f ca="1">IFERROR(IF(AND(NOW()&lt;= EOMONTH(DATE(YEAR($P85),12, 1), 0), Overall!$A87&lt;&gt;"", MONTH($O85) &lt;= 12, MONTH($P85) &gt;= 12), IF($T85 &lt;&gt; "", $H85/$T85, ""), ""), "")</f>
        <v/>
      </c>
      <c r="AT85" s="16">
        <f t="shared" ca="1" si="3"/>
        <v>0</v>
      </c>
    </row>
    <row r="86" spans="1:46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6">
        <f>IF(Overall!T88&lt;&gt;"",VALUE(Overall!T88),"")</f>
        <v>0</v>
      </c>
      <c r="O86" s="7">
        <f>IF(Overall!L88&lt;&gt;"", DATEVALUE(Overall!L88), "")</f>
        <v>44317</v>
      </c>
      <c r="P86" s="7">
        <f>IF(Overall!M88&lt;&gt;"", DATEVALUE(Overall!M88), "")</f>
        <v>44561</v>
      </c>
      <c r="Q86" s="7" t="str">
        <f>IF(Overall!S88&lt;&gt;"",_xlfn.VALUETOTEXT(Overall!S88),"")</f>
        <v>May-Dec</v>
      </c>
      <c r="R86" s="7">
        <f>IF(Overall!O88&lt;&gt;"", DATEVALUE(Overall!O88), "")</f>
        <v>44313</v>
      </c>
      <c r="S86" s="7">
        <f>IF(Overall!O88&lt;&gt;"", DATEVALUE(Overall!O88), "")</f>
        <v>44313</v>
      </c>
      <c r="T86" s="5">
        <f t="shared" si="2"/>
        <v>8</v>
      </c>
      <c r="U86" s="10" t="str">
        <f>IF(Overall!$A88&lt;&gt;"",IF(AND(MONTH($O86) &lt;= 1, MONTH($P86) &gt;= 1), IF($T86 &lt;&gt; "", $H86/$T86, ""), ""),"")</f>
        <v/>
      </c>
      <c r="V86" s="10" t="str">
        <f>IF(Overall!$A88&lt;&gt;"",IF(AND(MONTH($O86) &lt;= 2, MONTH($P86) &gt;= 2), IF($T86 &lt;&gt; "", $H86/$T86, ""), ""),"")</f>
        <v/>
      </c>
      <c r="W86" s="10" t="str">
        <f>IF(Overall!$A88&lt;&gt;"",IF(AND(MONTH($O86) &lt;= 3, MONTH($P86) &gt;= 3), IF($T86 &lt;&gt; "", $H86/$T86, ""), ""),"")</f>
        <v/>
      </c>
      <c r="X86" s="10" t="str">
        <f>IF(Overall!$A88&lt;&gt;"",IF(AND(MONTH($O86) &lt;= 4, MONTH($P86) &gt;= 4), IF($T86 &lt;&gt; "", $H86/$T86, ""), ""),"")</f>
        <v/>
      </c>
      <c r="Y86" s="10">
        <f>IF(Overall!$A88&lt;&gt;"",IF(AND(MONTH($O86) &lt;= 5, MONTH($P86) &gt;= 5), IF($T86 &lt;&gt; "", $H86/$T86, ""), ""),"")</f>
        <v>80000</v>
      </c>
      <c r="Z86" s="10">
        <f>IF(Overall!$A88&lt;&gt;"",IF(AND(MONTH($O86) &lt;= 6, MONTH($P86) &gt;= 6), IF($T86 &lt;&gt; "", $H86/$T86, ""), ""),"")</f>
        <v>80000</v>
      </c>
      <c r="AA86" s="10">
        <f>IF(Overall!$A88&lt;&gt;"",IF(AND(MONTH($O86) &lt;= 7, MONTH($P86) &gt;= 7 ), IF($T86 &lt;&gt; "", $H86/$T86, ""), ""),"")</f>
        <v>80000</v>
      </c>
      <c r="AB86" s="10">
        <f>IF(Overall!$A88&lt;&gt;"",IF(AND(MONTH($O86) &lt;= 8, MONTH($P86) &gt;= 8), IF($T86 &lt;&gt; "", $H86/$T86, ""), ""),"")</f>
        <v>80000</v>
      </c>
      <c r="AC86" s="10">
        <f>IF(Overall!$A88&lt;&gt;"",IF(AND(MONTH($O86) &lt;= 9, MONTH($P86) &gt;= 9), IF($T86 &lt;&gt; "", $H86/$T86, ""), ""),"")</f>
        <v>80000</v>
      </c>
      <c r="AD86" s="10">
        <f>IF(Overall!$A88&lt;&gt;"",IF(AND(MONTH($O86) &lt;= 10, MONTH($P86) &gt;= 10), IF($T86 &lt;&gt; "", $H86/$T86, ""), ""),"")</f>
        <v>80000</v>
      </c>
      <c r="AE86" s="10">
        <f>IF(Overall!$A88&lt;&gt;"",IF(AND(MONTH($O86) &lt;= 11, MONTH($P86) &gt;= 11), IF($T86 &lt;&gt; "", $H86/$T86, ""), ""),"")</f>
        <v>80000</v>
      </c>
      <c r="AF86" s="10">
        <f>IF(Overall!$A88&lt;&gt;"",IF(AND(MONTH($O86) &lt;= 12, MONTH($P86) &gt;= 12), IF($T86 &lt;&gt; "", $H86/$T86, ""), ""),"")</f>
        <v>80000</v>
      </c>
      <c r="AH86" s="10" t="str">
        <f ca="1">IFERROR(IF(AND(NOW()&lt;= EOMONTH(DATE(YEAR($P86),1, 1), 0), Overall!$A88&lt;&gt;"", MONTH($O86) &lt;= 1, MONTH($P86) &gt;= 1), IF($T86 &lt;&gt; "", $H86/$T86, ""), ""), "")</f>
        <v/>
      </c>
      <c r="AI86" s="10" t="str">
        <f ca="1">IFERROR(IF(AND(NOW()&lt;= EOMONTH(DATE(YEAR($P86),2, 1), 0), Overall!$A88&lt;&gt;"", MONTH($O86) &lt;= 2, MONTH($P86) &gt;= 2), IF($T86 &lt;&gt; "", $H86/$T86, ""), ""), "")</f>
        <v/>
      </c>
      <c r="AJ86" s="10" t="str">
        <f ca="1">IFERROR(IF(AND(NOW()&lt;= EOMONTH(DATE(YEAR($P86),3, 1), 0), Overall!$A88&lt;&gt;"", MONTH($O86) &lt;= 3, MONTH($P86) &gt;= 3), IF($T86 &lt;&gt; "", $H86/$T86, ""), ""), "")</f>
        <v/>
      </c>
      <c r="AK86" s="10" t="str">
        <f ca="1">IFERROR(IF(AND(NOW()&lt;= EOMONTH(DATE(YEAR($P86),4, 1), 0), Overall!$A88&lt;&gt;"", MONTH($O86) &lt;= 4, MONTH($P86) &gt;= 4), IF($T86 &lt;&gt; "", $H86/$T86, ""), ""), "")</f>
        <v/>
      </c>
      <c r="AL86" s="10" t="str">
        <f ca="1">IFERROR(IF(AND(NOW()&lt;= EOMONTH(DATE(YEAR($P86),5, 1), 0), Overall!$A88&lt;&gt;"", MONTH($O86) &lt;= 5, MONTH($P86) &gt;= 5), IF($T86 &lt;&gt; "", $H86/$T86, ""), ""), "")</f>
        <v/>
      </c>
      <c r="AM86" s="10" t="str">
        <f ca="1">IFERROR(IF(AND(NOW()&lt;= EOMONTH(DATE(YEAR($P86),6, 1), 0), Overall!$A88&lt;&gt;"", MONTH($O86) &lt;= 6, MONTH($P86) &gt;= 6), IF($T86 &lt;&gt; "", $H86/$T86, ""), ""), "")</f>
        <v/>
      </c>
      <c r="AN86" s="10" t="str">
        <f ca="1">IFERROR(IF(AND(NOW()&lt;= EOMONTH(DATE(YEAR($P86),7, 1), 0), Overall!$A88&lt;&gt;"", MONTH($O86) &lt;= 7, MONTH($P86) &gt;= 7), IF($T86 &lt;&gt; "", $H86/$T86, ""), ""), "")</f>
        <v/>
      </c>
      <c r="AO86" s="10" t="str">
        <f ca="1">IFERROR(IF(AND(NOW()&lt;= EOMONTH(DATE(YEAR($P86),8, 1), 0), Overall!$A88&lt;&gt;"", MONTH($O86) &lt;= 8, MONTH($P86) &gt;= 8), IF($T86 &lt;&gt; "", $H86/$T86, ""), ""), "")</f>
        <v/>
      </c>
      <c r="AP86" s="10" t="str">
        <f ca="1">IFERROR(IF(AND(NOW()&lt;= EOMONTH(DATE(YEAR($P86),9, 1), 0), Overall!$A88&lt;&gt;"", MONTH($O86) &lt;= 9, MONTH($P86) &gt;= 9), IF($T86 &lt;&gt; "", $H86/$T86, ""), ""), "")</f>
        <v/>
      </c>
      <c r="AQ86" s="10" t="str">
        <f ca="1">IFERROR(IF(AND(NOW()&lt;= EOMONTH(DATE(YEAR($P86),10, 1), 0), Overall!$A88&lt;&gt;"", MONTH($O86) &lt;= 10, MONTH($P86) &gt;= 10), IF($T86 &lt;&gt; "", $H86/$T86, ""), ""), "")</f>
        <v/>
      </c>
      <c r="AR86" s="10" t="str">
        <f ca="1">IFERROR(IF(AND(NOW()&lt;= EOMONTH(DATE(YEAR($P86),11, 1), 0), Overall!$A88&lt;&gt;"", MONTH($O86) &lt;=11, MONTH($P86) &gt;= 11), IF($T86 &lt;&gt; "", $H86/$T86, ""), ""), "")</f>
        <v/>
      </c>
      <c r="AS86" s="10" t="str">
        <f ca="1">IFERROR(IF(AND(NOW()&lt;= EOMONTH(DATE(YEAR($P86),12, 1), 0), Overall!$A88&lt;&gt;"", MONTH($O86) &lt;= 12, MONTH($P86) &gt;= 12), IF($T86 &lt;&gt; "", $H86/$T86, ""), ""), "")</f>
        <v/>
      </c>
      <c r="AT86" s="16">
        <f t="shared" ca="1" si="3"/>
        <v>0</v>
      </c>
    </row>
    <row r="87" spans="1:46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6">
        <f>IF(Overall!T89&lt;&gt;"",VALUE(Overall!T89),"")</f>
        <v>0</v>
      </c>
      <c r="O87" s="7">
        <f>IF(Overall!L89&lt;&gt;"", DATEVALUE(Overall!L89), "")</f>
        <v>44317</v>
      </c>
      <c r="P87" s="7">
        <f>IF(Overall!M89&lt;&gt;"", DATEVALUE(Overall!M89), "")</f>
        <v>44561</v>
      </c>
      <c r="Q87" s="7" t="str">
        <f>IF(Overall!S89&lt;&gt;"",_xlfn.VALUETOTEXT(Overall!S89),"")</f>
        <v>May-Dec</v>
      </c>
      <c r="R87" s="7">
        <f>IF(Overall!O89&lt;&gt;"", DATEVALUE(Overall!O89), "")</f>
        <v>44313</v>
      </c>
      <c r="S87" s="7">
        <f>IF(Overall!O89&lt;&gt;"", DATEVALUE(Overall!O89), "")</f>
        <v>44313</v>
      </c>
      <c r="T87" s="5">
        <f t="shared" si="2"/>
        <v>8</v>
      </c>
      <c r="U87" s="10" t="str">
        <f>IF(Overall!$A89&lt;&gt;"",IF(AND(MONTH($O87) &lt;= 1, MONTH($P87) &gt;= 1), IF($T87 &lt;&gt; "", $H87/$T87, ""), ""),"")</f>
        <v/>
      </c>
      <c r="V87" s="10" t="str">
        <f>IF(Overall!$A89&lt;&gt;"",IF(AND(MONTH($O87) &lt;= 2, MONTH($P87) &gt;= 2), IF($T87 &lt;&gt; "", $H87/$T87, ""), ""),"")</f>
        <v/>
      </c>
      <c r="W87" s="10" t="str">
        <f>IF(Overall!$A89&lt;&gt;"",IF(AND(MONTH($O87) &lt;= 3, MONTH($P87) &gt;= 3), IF($T87 &lt;&gt; "", $H87/$T87, ""), ""),"")</f>
        <v/>
      </c>
      <c r="X87" s="10" t="str">
        <f>IF(Overall!$A89&lt;&gt;"",IF(AND(MONTH($O87) &lt;= 4, MONTH($P87) &gt;= 4), IF($T87 &lt;&gt; "", $H87/$T87, ""), ""),"")</f>
        <v/>
      </c>
      <c r="Y87" s="10">
        <f>IF(Overall!$A89&lt;&gt;"",IF(AND(MONTH($O87) &lt;= 5, MONTH($P87) &gt;= 5), IF($T87 &lt;&gt; "", $H87/$T87, ""), ""),"")</f>
        <v>100000</v>
      </c>
      <c r="Z87" s="10">
        <f>IF(Overall!$A89&lt;&gt;"",IF(AND(MONTH($O87) &lt;= 6, MONTH($P87) &gt;= 6), IF($T87 &lt;&gt; "", $H87/$T87, ""), ""),"")</f>
        <v>100000</v>
      </c>
      <c r="AA87" s="10">
        <f>IF(Overall!$A89&lt;&gt;"",IF(AND(MONTH($O87) &lt;= 7, MONTH($P87) &gt;= 7 ), IF($T87 &lt;&gt; "", $H87/$T87, ""), ""),"")</f>
        <v>100000</v>
      </c>
      <c r="AB87" s="10">
        <f>IF(Overall!$A89&lt;&gt;"",IF(AND(MONTH($O87) &lt;= 8, MONTH($P87) &gt;= 8), IF($T87 &lt;&gt; "", $H87/$T87, ""), ""),"")</f>
        <v>100000</v>
      </c>
      <c r="AC87" s="10">
        <f>IF(Overall!$A89&lt;&gt;"",IF(AND(MONTH($O87) &lt;= 9, MONTH($P87) &gt;= 9), IF($T87 &lt;&gt; "", $H87/$T87, ""), ""),"")</f>
        <v>100000</v>
      </c>
      <c r="AD87" s="10">
        <f>IF(Overall!$A89&lt;&gt;"",IF(AND(MONTH($O87) &lt;= 10, MONTH($P87) &gt;= 10), IF($T87 &lt;&gt; "", $H87/$T87, ""), ""),"")</f>
        <v>100000</v>
      </c>
      <c r="AE87" s="10">
        <f>IF(Overall!$A89&lt;&gt;"",IF(AND(MONTH($O87) &lt;= 11, MONTH($P87) &gt;= 11), IF($T87 &lt;&gt; "", $H87/$T87, ""), ""),"")</f>
        <v>100000</v>
      </c>
      <c r="AF87" s="10">
        <f>IF(Overall!$A89&lt;&gt;"",IF(AND(MONTH($O87) &lt;= 12, MONTH($P87) &gt;= 12), IF($T87 &lt;&gt; "", $H87/$T87, ""), ""),"")</f>
        <v>100000</v>
      </c>
      <c r="AH87" s="10" t="str">
        <f ca="1">IFERROR(IF(AND(NOW()&lt;= EOMONTH(DATE(YEAR($P87),1, 1), 0), Overall!$A89&lt;&gt;"", MONTH($O87) &lt;= 1, MONTH($P87) &gt;= 1), IF($T87 &lt;&gt; "", $H87/$T87, ""), ""), "")</f>
        <v/>
      </c>
      <c r="AI87" s="10" t="str">
        <f ca="1">IFERROR(IF(AND(NOW()&lt;= EOMONTH(DATE(YEAR($P87),2, 1), 0), Overall!$A89&lt;&gt;"", MONTH($O87) &lt;= 2, MONTH($P87) &gt;= 2), IF($T87 &lt;&gt; "", $H87/$T87, ""), ""), "")</f>
        <v/>
      </c>
      <c r="AJ87" s="10" t="str">
        <f ca="1">IFERROR(IF(AND(NOW()&lt;= EOMONTH(DATE(YEAR($P87),3, 1), 0), Overall!$A89&lt;&gt;"", MONTH($O87) &lt;= 3, MONTH($P87) &gt;= 3), IF($T87 &lt;&gt; "", $H87/$T87, ""), ""), "")</f>
        <v/>
      </c>
      <c r="AK87" s="10" t="str">
        <f ca="1">IFERROR(IF(AND(NOW()&lt;= EOMONTH(DATE(YEAR($P87),4, 1), 0), Overall!$A89&lt;&gt;"", MONTH($O87) &lt;= 4, MONTH($P87) &gt;= 4), IF($T87 &lt;&gt; "", $H87/$T87, ""), ""), "")</f>
        <v/>
      </c>
      <c r="AL87" s="10" t="str">
        <f ca="1">IFERROR(IF(AND(NOW()&lt;= EOMONTH(DATE(YEAR($P87),5, 1), 0), Overall!$A89&lt;&gt;"", MONTH($O87) &lt;= 5, MONTH($P87) &gt;= 5), IF($T87 &lt;&gt; "", $H87/$T87, ""), ""), "")</f>
        <v/>
      </c>
      <c r="AM87" s="10" t="str">
        <f ca="1">IFERROR(IF(AND(NOW()&lt;= EOMONTH(DATE(YEAR($P87),6, 1), 0), Overall!$A89&lt;&gt;"", MONTH($O87) &lt;= 6, MONTH($P87) &gt;= 6), IF($T87 &lt;&gt; "", $H87/$T87, ""), ""), "")</f>
        <v/>
      </c>
      <c r="AN87" s="10" t="str">
        <f ca="1">IFERROR(IF(AND(NOW()&lt;= EOMONTH(DATE(YEAR($P87),7, 1), 0), Overall!$A89&lt;&gt;"", MONTH($O87) &lt;= 7, MONTH($P87) &gt;= 7), IF($T87 &lt;&gt; "", $H87/$T87, ""), ""), "")</f>
        <v/>
      </c>
      <c r="AO87" s="10" t="str">
        <f ca="1">IFERROR(IF(AND(NOW()&lt;= EOMONTH(DATE(YEAR($P87),8, 1), 0), Overall!$A89&lt;&gt;"", MONTH($O87) &lt;= 8, MONTH($P87) &gt;= 8), IF($T87 &lt;&gt; "", $H87/$T87, ""), ""), "")</f>
        <v/>
      </c>
      <c r="AP87" s="10" t="str">
        <f ca="1">IFERROR(IF(AND(NOW()&lt;= EOMONTH(DATE(YEAR($P87),9, 1), 0), Overall!$A89&lt;&gt;"", MONTH($O87) &lt;= 9, MONTH($P87) &gt;= 9), IF($T87 &lt;&gt; "", $H87/$T87, ""), ""), "")</f>
        <v/>
      </c>
      <c r="AQ87" s="10" t="str">
        <f ca="1">IFERROR(IF(AND(NOW()&lt;= EOMONTH(DATE(YEAR($P87),10, 1), 0), Overall!$A89&lt;&gt;"", MONTH($O87) &lt;= 10, MONTH($P87) &gt;= 10), IF($T87 &lt;&gt; "", $H87/$T87, ""), ""), "")</f>
        <v/>
      </c>
      <c r="AR87" s="10" t="str">
        <f ca="1">IFERROR(IF(AND(NOW()&lt;= EOMONTH(DATE(YEAR($P87),11, 1), 0), Overall!$A89&lt;&gt;"", MONTH($O87) &lt;=11, MONTH($P87) &gt;= 11), IF($T87 &lt;&gt; "", $H87/$T87, ""), ""), "")</f>
        <v/>
      </c>
      <c r="AS87" s="10" t="str">
        <f ca="1">IFERROR(IF(AND(NOW()&lt;= EOMONTH(DATE(YEAR($P87),12, 1), 0), Overall!$A89&lt;&gt;"", MONTH($O87) &lt;= 12, MONTH($P87) &gt;= 12), IF($T87 &lt;&gt; "", $H87/$T87, ""), ""), "")</f>
        <v/>
      </c>
      <c r="AT87" s="16">
        <f t="shared" ca="1" si="3"/>
        <v>0</v>
      </c>
    </row>
    <row r="88" spans="1:46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6">
        <f>IF(Overall!T90&lt;&gt;"",VALUE(Overall!T90),"")</f>
        <v>0</v>
      </c>
      <c r="O88" s="7">
        <f>IF(Overall!L90&lt;&gt;"", DATEVALUE(Overall!L90), "")</f>
        <v>44317</v>
      </c>
      <c r="P88" s="7">
        <f>IF(Overall!M90&lt;&gt;"", DATEVALUE(Overall!M90), "")</f>
        <v>44561</v>
      </c>
      <c r="Q88" s="7" t="str">
        <f>IF(Overall!S90&lt;&gt;"",_xlfn.VALUETOTEXT(Overall!S90),"")</f>
        <v>May-Dec</v>
      </c>
      <c r="R88" s="7">
        <f>IF(Overall!O90&lt;&gt;"", DATEVALUE(Overall!O90), "")</f>
        <v>44314</v>
      </c>
      <c r="S88" s="7">
        <f>IF(Overall!O90&lt;&gt;"", DATEVALUE(Overall!O90), "")</f>
        <v>44314</v>
      </c>
      <c r="T88" s="5">
        <f t="shared" si="2"/>
        <v>8</v>
      </c>
      <c r="U88" s="10" t="str">
        <f>IF(Overall!$A90&lt;&gt;"",IF(AND(MONTH($O88) &lt;= 1, MONTH($P88) &gt;= 1), IF($T88 &lt;&gt; "", $H88/$T88, ""), ""),"")</f>
        <v/>
      </c>
      <c r="V88" s="10" t="str">
        <f>IF(Overall!$A90&lt;&gt;"",IF(AND(MONTH($O88) &lt;= 2, MONTH($P88) &gt;= 2), IF($T88 &lt;&gt; "", $H88/$T88, ""), ""),"")</f>
        <v/>
      </c>
      <c r="W88" s="10" t="str">
        <f>IF(Overall!$A90&lt;&gt;"",IF(AND(MONTH($O88) &lt;= 3, MONTH($P88) &gt;= 3), IF($T88 &lt;&gt; "", $H88/$T88, ""), ""),"")</f>
        <v/>
      </c>
      <c r="X88" s="10" t="str">
        <f>IF(Overall!$A90&lt;&gt;"",IF(AND(MONTH($O88) &lt;= 4, MONTH($P88) &gt;= 4), IF($T88 &lt;&gt; "", $H88/$T88, ""), ""),"")</f>
        <v/>
      </c>
      <c r="Y88" s="10">
        <f>IF(Overall!$A90&lt;&gt;"",IF(AND(MONTH($O88) &lt;= 5, MONTH($P88) &gt;= 5), IF($T88 &lt;&gt; "", $H88/$T88, ""), ""),"")</f>
        <v>200000</v>
      </c>
      <c r="Z88" s="10">
        <f>IF(Overall!$A90&lt;&gt;"",IF(AND(MONTH($O88) &lt;= 6, MONTH($P88) &gt;= 6), IF($T88 &lt;&gt; "", $H88/$T88, ""), ""),"")</f>
        <v>200000</v>
      </c>
      <c r="AA88" s="10">
        <f>IF(Overall!$A90&lt;&gt;"",IF(AND(MONTH($O88) &lt;= 7, MONTH($P88) &gt;= 7 ), IF($T88 &lt;&gt; "", $H88/$T88, ""), ""),"")</f>
        <v>200000</v>
      </c>
      <c r="AB88" s="10">
        <f>IF(Overall!$A90&lt;&gt;"",IF(AND(MONTH($O88) &lt;= 8, MONTH($P88) &gt;= 8), IF($T88 &lt;&gt; "", $H88/$T88, ""), ""),"")</f>
        <v>200000</v>
      </c>
      <c r="AC88" s="10">
        <f>IF(Overall!$A90&lt;&gt;"",IF(AND(MONTH($O88) &lt;= 9, MONTH($P88) &gt;= 9), IF($T88 &lt;&gt; "", $H88/$T88, ""), ""),"")</f>
        <v>200000</v>
      </c>
      <c r="AD88" s="10">
        <f>IF(Overall!$A90&lt;&gt;"",IF(AND(MONTH($O88) &lt;= 10, MONTH($P88) &gt;= 10), IF($T88 &lt;&gt; "", $H88/$T88, ""), ""),"")</f>
        <v>200000</v>
      </c>
      <c r="AE88" s="10">
        <f>IF(Overall!$A90&lt;&gt;"",IF(AND(MONTH($O88) &lt;= 11, MONTH($P88) &gt;= 11), IF($T88 &lt;&gt; "", $H88/$T88, ""), ""),"")</f>
        <v>200000</v>
      </c>
      <c r="AF88" s="10">
        <f>IF(Overall!$A90&lt;&gt;"",IF(AND(MONTH($O88) &lt;= 12, MONTH($P88) &gt;= 12), IF($T88 &lt;&gt; "", $H88/$T88, ""), ""),"")</f>
        <v>200000</v>
      </c>
      <c r="AH88" s="10" t="str">
        <f ca="1">IFERROR(IF(AND(NOW()&lt;= EOMONTH(DATE(YEAR($P88),1, 1), 0), Overall!$A90&lt;&gt;"", MONTH($O88) &lt;= 1, MONTH($P88) &gt;= 1), IF($T88 &lt;&gt; "", $H88/$T88, ""), ""), "")</f>
        <v/>
      </c>
      <c r="AI88" s="10" t="str">
        <f ca="1">IFERROR(IF(AND(NOW()&lt;= EOMONTH(DATE(YEAR($P88),2, 1), 0), Overall!$A90&lt;&gt;"", MONTH($O88) &lt;= 2, MONTH($P88) &gt;= 2), IF($T88 &lt;&gt; "", $H88/$T88, ""), ""), "")</f>
        <v/>
      </c>
      <c r="AJ88" s="10" t="str">
        <f ca="1">IFERROR(IF(AND(NOW()&lt;= EOMONTH(DATE(YEAR($P88),3, 1), 0), Overall!$A90&lt;&gt;"", MONTH($O88) &lt;= 3, MONTH($P88) &gt;= 3), IF($T88 &lt;&gt; "", $H88/$T88, ""), ""), "")</f>
        <v/>
      </c>
      <c r="AK88" s="10" t="str">
        <f ca="1">IFERROR(IF(AND(NOW()&lt;= EOMONTH(DATE(YEAR($P88),4, 1), 0), Overall!$A90&lt;&gt;"", MONTH($O88) &lt;= 4, MONTH($P88) &gt;= 4), IF($T88 &lt;&gt; "", $H88/$T88, ""), ""), "")</f>
        <v/>
      </c>
      <c r="AL88" s="10" t="str">
        <f ca="1">IFERROR(IF(AND(NOW()&lt;= EOMONTH(DATE(YEAR($P88),5, 1), 0), Overall!$A90&lt;&gt;"", MONTH($O88) &lt;= 5, MONTH($P88) &gt;= 5), IF($T88 &lt;&gt; "", $H88/$T88, ""), ""), "")</f>
        <v/>
      </c>
      <c r="AM88" s="10" t="str">
        <f ca="1">IFERROR(IF(AND(NOW()&lt;= EOMONTH(DATE(YEAR($P88),6, 1), 0), Overall!$A90&lt;&gt;"", MONTH($O88) &lt;= 6, MONTH($P88) &gt;= 6), IF($T88 &lt;&gt; "", $H88/$T88, ""), ""), "")</f>
        <v/>
      </c>
      <c r="AN88" s="10" t="str">
        <f ca="1">IFERROR(IF(AND(NOW()&lt;= EOMONTH(DATE(YEAR($P88),7, 1), 0), Overall!$A90&lt;&gt;"", MONTH($O88) &lt;= 7, MONTH($P88) &gt;= 7), IF($T88 &lt;&gt; "", $H88/$T88, ""), ""), "")</f>
        <v/>
      </c>
      <c r="AO88" s="10" t="str">
        <f ca="1">IFERROR(IF(AND(NOW()&lt;= EOMONTH(DATE(YEAR($P88),8, 1), 0), Overall!$A90&lt;&gt;"", MONTH($O88) &lt;= 8, MONTH($P88) &gt;= 8), IF($T88 &lt;&gt; "", $H88/$T88, ""), ""), "")</f>
        <v/>
      </c>
      <c r="AP88" s="10" t="str">
        <f ca="1">IFERROR(IF(AND(NOW()&lt;= EOMONTH(DATE(YEAR($P88),9, 1), 0), Overall!$A90&lt;&gt;"", MONTH($O88) &lt;= 9, MONTH($P88) &gt;= 9), IF($T88 &lt;&gt; "", $H88/$T88, ""), ""), "")</f>
        <v/>
      </c>
      <c r="AQ88" s="10" t="str">
        <f ca="1">IFERROR(IF(AND(NOW()&lt;= EOMONTH(DATE(YEAR($P88),10, 1), 0), Overall!$A90&lt;&gt;"", MONTH($O88) &lt;= 10, MONTH($P88) &gt;= 10), IF($T88 &lt;&gt; "", $H88/$T88, ""), ""), "")</f>
        <v/>
      </c>
      <c r="AR88" s="10" t="str">
        <f ca="1">IFERROR(IF(AND(NOW()&lt;= EOMONTH(DATE(YEAR($P88),11, 1), 0), Overall!$A90&lt;&gt;"", MONTH($O88) &lt;=11, MONTH($P88) &gt;= 11), IF($T88 &lt;&gt; "", $H88/$T88, ""), ""), "")</f>
        <v/>
      </c>
      <c r="AS88" s="10" t="str">
        <f ca="1">IFERROR(IF(AND(NOW()&lt;= EOMONTH(DATE(YEAR($P88),12, 1), 0), Overall!$A90&lt;&gt;"", MONTH($O88) &lt;= 12, MONTH($P88) &gt;= 12), IF($T88 &lt;&gt; "", $H88/$T88, ""), ""), "")</f>
        <v/>
      </c>
      <c r="AT88" s="16">
        <f t="shared" ca="1" si="3"/>
        <v>0</v>
      </c>
    </row>
    <row r="89" spans="1:46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6">
        <f>IF(Overall!T91&lt;&gt;"",VALUE(Overall!T91),"")</f>
        <v>0</v>
      </c>
      <c r="O89" s="7">
        <f>IF(Overall!L91&lt;&gt;"", DATEVALUE(Overall!L91), "")</f>
        <v>44317</v>
      </c>
      <c r="P89" s="7">
        <f>IF(Overall!M91&lt;&gt;"", DATEVALUE(Overall!M91), "")</f>
        <v>44561</v>
      </c>
      <c r="Q89" s="7" t="str">
        <f>IF(Overall!S91&lt;&gt;"",_xlfn.VALUETOTEXT(Overall!S91),"")</f>
        <v>May-Dec</v>
      </c>
      <c r="R89" s="7">
        <f>IF(Overall!O91&lt;&gt;"", DATEVALUE(Overall!O91), "")</f>
        <v>44313</v>
      </c>
      <c r="S89" s="7">
        <f>IF(Overall!O91&lt;&gt;"", DATEVALUE(Overall!O91), "")</f>
        <v>44313</v>
      </c>
      <c r="T89" s="5">
        <f t="shared" si="2"/>
        <v>8</v>
      </c>
      <c r="U89" s="10" t="str">
        <f>IF(Overall!$A91&lt;&gt;"",IF(AND(MONTH($O89) &lt;= 1, MONTH($P89) &gt;= 1), IF($T89 &lt;&gt; "", $H89/$T89, ""), ""),"")</f>
        <v/>
      </c>
      <c r="V89" s="10" t="str">
        <f>IF(Overall!$A91&lt;&gt;"",IF(AND(MONTH($O89) &lt;= 2, MONTH($P89) &gt;= 2), IF($T89 &lt;&gt; "", $H89/$T89, ""), ""),"")</f>
        <v/>
      </c>
      <c r="W89" s="10" t="str">
        <f>IF(Overall!$A91&lt;&gt;"",IF(AND(MONTH($O89) &lt;= 3, MONTH($P89) &gt;= 3), IF($T89 &lt;&gt; "", $H89/$T89, ""), ""),"")</f>
        <v/>
      </c>
      <c r="X89" s="10" t="str">
        <f>IF(Overall!$A91&lt;&gt;"",IF(AND(MONTH($O89) &lt;= 4, MONTH($P89) &gt;= 4), IF($T89 &lt;&gt; "", $H89/$T89, ""), ""),"")</f>
        <v/>
      </c>
      <c r="Y89" s="10">
        <f>IF(Overall!$A91&lt;&gt;"",IF(AND(MONTH($O89) &lt;= 5, MONTH($P89) &gt;= 5), IF($T89 &lt;&gt; "", $H89/$T89, ""), ""),"")</f>
        <v>200000</v>
      </c>
      <c r="Z89" s="10">
        <f>IF(Overall!$A91&lt;&gt;"",IF(AND(MONTH($O89) &lt;= 6, MONTH($P89) &gt;= 6), IF($T89 &lt;&gt; "", $H89/$T89, ""), ""),"")</f>
        <v>200000</v>
      </c>
      <c r="AA89" s="10">
        <f>IF(Overall!$A91&lt;&gt;"",IF(AND(MONTH($O89) &lt;= 7, MONTH($P89) &gt;= 7 ), IF($T89 &lt;&gt; "", $H89/$T89, ""), ""),"")</f>
        <v>200000</v>
      </c>
      <c r="AB89" s="10">
        <f>IF(Overall!$A91&lt;&gt;"",IF(AND(MONTH($O89) &lt;= 8, MONTH($P89) &gt;= 8), IF($T89 &lt;&gt; "", $H89/$T89, ""), ""),"")</f>
        <v>200000</v>
      </c>
      <c r="AC89" s="10">
        <f>IF(Overall!$A91&lt;&gt;"",IF(AND(MONTH($O89) &lt;= 9, MONTH($P89) &gt;= 9), IF($T89 &lt;&gt; "", $H89/$T89, ""), ""),"")</f>
        <v>200000</v>
      </c>
      <c r="AD89" s="10">
        <f>IF(Overall!$A91&lt;&gt;"",IF(AND(MONTH($O89) &lt;= 10, MONTH($P89) &gt;= 10), IF($T89 &lt;&gt; "", $H89/$T89, ""), ""),"")</f>
        <v>200000</v>
      </c>
      <c r="AE89" s="10">
        <f>IF(Overall!$A91&lt;&gt;"",IF(AND(MONTH($O89) &lt;= 11, MONTH($P89) &gt;= 11), IF($T89 &lt;&gt; "", $H89/$T89, ""), ""),"")</f>
        <v>200000</v>
      </c>
      <c r="AF89" s="10">
        <f>IF(Overall!$A91&lt;&gt;"",IF(AND(MONTH($O89) &lt;= 12, MONTH($P89) &gt;= 12), IF($T89 &lt;&gt; "", $H89/$T89, ""), ""),"")</f>
        <v>200000</v>
      </c>
      <c r="AH89" s="10" t="str">
        <f ca="1">IFERROR(IF(AND(NOW()&lt;= EOMONTH(DATE(YEAR($P89),1, 1), 0), Overall!$A91&lt;&gt;"", MONTH($O89) &lt;= 1, MONTH($P89) &gt;= 1), IF($T89 &lt;&gt; "", $H89/$T89, ""), ""), "")</f>
        <v/>
      </c>
      <c r="AI89" s="10" t="str">
        <f ca="1">IFERROR(IF(AND(NOW()&lt;= EOMONTH(DATE(YEAR($P89),2, 1), 0), Overall!$A91&lt;&gt;"", MONTH($O89) &lt;= 2, MONTH($P89) &gt;= 2), IF($T89 &lt;&gt; "", $H89/$T89, ""), ""), "")</f>
        <v/>
      </c>
      <c r="AJ89" s="10" t="str">
        <f ca="1">IFERROR(IF(AND(NOW()&lt;= EOMONTH(DATE(YEAR($P89),3, 1), 0), Overall!$A91&lt;&gt;"", MONTH($O89) &lt;= 3, MONTH($P89) &gt;= 3), IF($T89 &lt;&gt; "", $H89/$T89, ""), ""), "")</f>
        <v/>
      </c>
      <c r="AK89" s="10" t="str">
        <f ca="1">IFERROR(IF(AND(NOW()&lt;= EOMONTH(DATE(YEAR($P89),4, 1), 0), Overall!$A91&lt;&gt;"", MONTH($O89) &lt;= 4, MONTH($P89) &gt;= 4), IF($T89 &lt;&gt; "", $H89/$T89, ""), ""), "")</f>
        <v/>
      </c>
      <c r="AL89" s="10" t="str">
        <f ca="1">IFERROR(IF(AND(NOW()&lt;= EOMONTH(DATE(YEAR($P89),5, 1), 0), Overall!$A91&lt;&gt;"", MONTH($O89) &lt;= 5, MONTH($P89) &gt;= 5), IF($T89 &lt;&gt; "", $H89/$T89, ""), ""), "")</f>
        <v/>
      </c>
      <c r="AM89" s="10" t="str">
        <f ca="1">IFERROR(IF(AND(NOW()&lt;= EOMONTH(DATE(YEAR($P89),6, 1), 0), Overall!$A91&lt;&gt;"", MONTH($O89) &lt;= 6, MONTH($P89) &gt;= 6), IF($T89 &lt;&gt; "", $H89/$T89, ""), ""), "")</f>
        <v/>
      </c>
      <c r="AN89" s="10" t="str">
        <f ca="1">IFERROR(IF(AND(NOW()&lt;= EOMONTH(DATE(YEAR($P89),7, 1), 0), Overall!$A91&lt;&gt;"", MONTH($O89) &lt;= 7, MONTH($P89) &gt;= 7), IF($T89 &lt;&gt; "", $H89/$T89, ""), ""), "")</f>
        <v/>
      </c>
      <c r="AO89" s="10" t="str">
        <f ca="1">IFERROR(IF(AND(NOW()&lt;= EOMONTH(DATE(YEAR($P89),8, 1), 0), Overall!$A91&lt;&gt;"", MONTH($O89) &lt;= 8, MONTH($P89) &gt;= 8), IF($T89 &lt;&gt; "", $H89/$T89, ""), ""), "")</f>
        <v/>
      </c>
      <c r="AP89" s="10" t="str">
        <f ca="1">IFERROR(IF(AND(NOW()&lt;= EOMONTH(DATE(YEAR($P89),9, 1), 0), Overall!$A91&lt;&gt;"", MONTH($O89) &lt;= 9, MONTH($P89) &gt;= 9), IF($T89 &lt;&gt; "", $H89/$T89, ""), ""), "")</f>
        <v/>
      </c>
      <c r="AQ89" s="10" t="str">
        <f ca="1">IFERROR(IF(AND(NOW()&lt;= EOMONTH(DATE(YEAR($P89),10, 1), 0), Overall!$A91&lt;&gt;"", MONTH($O89) &lt;= 10, MONTH($P89) &gt;= 10), IF($T89 &lt;&gt; "", $H89/$T89, ""), ""), "")</f>
        <v/>
      </c>
      <c r="AR89" s="10" t="str">
        <f ca="1">IFERROR(IF(AND(NOW()&lt;= EOMONTH(DATE(YEAR($P89),11, 1), 0), Overall!$A91&lt;&gt;"", MONTH($O89) &lt;=11, MONTH($P89) &gt;= 11), IF($T89 &lt;&gt; "", $H89/$T89, ""), ""), "")</f>
        <v/>
      </c>
      <c r="AS89" s="10" t="str">
        <f ca="1">IFERROR(IF(AND(NOW()&lt;= EOMONTH(DATE(YEAR($P89),12, 1), 0), Overall!$A91&lt;&gt;"", MONTH($O89) &lt;= 12, MONTH($P89) &gt;= 12), IF($T89 &lt;&gt; "", $H89/$T89, ""), ""), "")</f>
        <v/>
      </c>
      <c r="AT89" s="16">
        <f t="shared" ca="1" si="3"/>
        <v>0</v>
      </c>
    </row>
    <row r="90" spans="1:46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6">
        <f>IF(Overall!T92&lt;&gt;"",VALUE(Overall!T92),"")</f>
        <v>0</v>
      </c>
      <c r="O90" s="7">
        <f>IF(Overall!L92&lt;&gt;"", DATEVALUE(Overall!L92), "")</f>
        <v>44317</v>
      </c>
      <c r="P90" s="7">
        <f>IF(Overall!M92&lt;&gt;"", DATEVALUE(Overall!M92), "")</f>
        <v>44561</v>
      </c>
      <c r="Q90" s="7" t="str">
        <f>IF(Overall!S92&lt;&gt;"",_xlfn.VALUETOTEXT(Overall!S92),"")</f>
        <v>May-Dec</v>
      </c>
      <c r="R90" s="7">
        <f>IF(Overall!O92&lt;&gt;"", DATEVALUE(Overall!O92), "")</f>
        <v>44313</v>
      </c>
      <c r="S90" s="7">
        <f>IF(Overall!O92&lt;&gt;"", DATEVALUE(Overall!O92), "")</f>
        <v>44313</v>
      </c>
      <c r="T90" s="5">
        <f t="shared" si="2"/>
        <v>8</v>
      </c>
      <c r="U90" s="10" t="str">
        <f>IF(Overall!$A92&lt;&gt;"",IF(AND(MONTH($O90) &lt;= 1, MONTH($P90) &gt;= 1), IF($T90 &lt;&gt; "", $H90/$T90, ""), ""),"")</f>
        <v/>
      </c>
      <c r="V90" s="10" t="str">
        <f>IF(Overall!$A92&lt;&gt;"",IF(AND(MONTH($O90) &lt;= 2, MONTH($P90) &gt;= 2), IF($T90 &lt;&gt; "", $H90/$T90, ""), ""),"")</f>
        <v/>
      </c>
      <c r="W90" s="10" t="str">
        <f>IF(Overall!$A92&lt;&gt;"",IF(AND(MONTH($O90) &lt;= 3, MONTH($P90) &gt;= 3), IF($T90 &lt;&gt; "", $H90/$T90, ""), ""),"")</f>
        <v/>
      </c>
      <c r="X90" s="10" t="str">
        <f>IF(Overall!$A92&lt;&gt;"",IF(AND(MONTH($O90) &lt;= 4, MONTH($P90) &gt;= 4), IF($T90 &lt;&gt; "", $H90/$T90, ""), ""),"")</f>
        <v/>
      </c>
      <c r="Y90" s="10">
        <f>IF(Overall!$A92&lt;&gt;"",IF(AND(MONTH($O90) &lt;= 5, MONTH($P90) &gt;= 5), IF($T90 &lt;&gt; "", $H90/$T90, ""), ""),"")</f>
        <v>100000</v>
      </c>
      <c r="Z90" s="10">
        <f>IF(Overall!$A92&lt;&gt;"",IF(AND(MONTH($O90) &lt;= 6, MONTH($P90) &gt;= 6), IF($T90 &lt;&gt; "", $H90/$T90, ""), ""),"")</f>
        <v>100000</v>
      </c>
      <c r="AA90" s="10">
        <f>IF(Overall!$A92&lt;&gt;"",IF(AND(MONTH($O90) &lt;= 7, MONTH($P90) &gt;= 7 ), IF($T90 &lt;&gt; "", $H90/$T90, ""), ""),"")</f>
        <v>100000</v>
      </c>
      <c r="AB90" s="10">
        <f>IF(Overall!$A92&lt;&gt;"",IF(AND(MONTH($O90) &lt;= 8, MONTH($P90) &gt;= 8), IF($T90 &lt;&gt; "", $H90/$T90, ""), ""),"")</f>
        <v>100000</v>
      </c>
      <c r="AC90" s="10">
        <f>IF(Overall!$A92&lt;&gt;"",IF(AND(MONTH($O90) &lt;= 9, MONTH($P90) &gt;= 9), IF($T90 &lt;&gt; "", $H90/$T90, ""), ""),"")</f>
        <v>100000</v>
      </c>
      <c r="AD90" s="10">
        <f>IF(Overall!$A92&lt;&gt;"",IF(AND(MONTH($O90) &lt;= 10, MONTH($P90) &gt;= 10), IF($T90 &lt;&gt; "", $H90/$T90, ""), ""),"")</f>
        <v>100000</v>
      </c>
      <c r="AE90" s="10">
        <f>IF(Overall!$A92&lt;&gt;"",IF(AND(MONTH($O90) &lt;= 11, MONTH($P90) &gt;= 11), IF($T90 &lt;&gt; "", $H90/$T90, ""), ""),"")</f>
        <v>100000</v>
      </c>
      <c r="AF90" s="10">
        <f>IF(Overall!$A92&lt;&gt;"",IF(AND(MONTH($O90) &lt;= 12, MONTH($P90) &gt;= 12), IF($T90 &lt;&gt; "", $H90/$T90, ""), ""),"")</f>
        <v>100000</v>
      </c>
      <c r="AH90" s="10" t="str">
        <f ca="1">IFERROR(IF(AND(NOW()&lt;= EOMONTH(DATE(YEAR($P90),1, 1), 0), Overall!$A92&lt;&gt;"", MONTH($O90) &lt;= 1, MONTH($P90) &gt;= 1), IF($T90 &lt;&gt; "", $H90/$T90, ""), ""), "")</f>
        <v/>
      </c>
      <c r="AI90" s="10" t="str">
        <f ca="1">IFERROR(IF(AND(NOW()&lt;= EOMONTH(DATE(YEAR($P90),2, 1), 0), Overall!$A92&lt;&gt;"", MONTH($O90) &lt;= 2, MONTH($P90) &gt;= 2), IF($T90 &lt;&gt; "", $H90/$T90, ""), ""), "")</f>
        <v/>
      </c>
      <c r="AJ90" s="10" t="str">
        <f ca="1">IFERROR(IF(AND(NOW()&lt;= EOMONTH(DATE(YEAR($P90),3, 1), 0), Overall!$A92&lt;&gt;"", MONTH($O90) &lt;= 3, MONTH($P90) &gt;= 3), IF($T90 &lt;&gt; "", $H90/$T90, ""), ""), "")</f>
        <v/>
      </c>
      <c r="AK90" s="10" t="str">
        <f ca="1">IFERROR(IF(AND(NOW()&lt;= EOMONTH(DATE(YEAR($P90),4, 1), 0), Overall!$A92&lt;&gt;"", MONTH($O90) &lt;= 4, MONTH($P90) &gt;= 4), IF($T90 &lt;&gt; "", $H90/$T90, ""), ""), "")</f>
        <v/>
      </c>
      <c r="AL90" s="10" t="str">
        <f ca="1">IFERROR(IF(AND(NOW()&lt;= EOMONTH(DATE(YEAR($P90),5, 1), 0), Overall!$A92&lt;&gt;"", MONTH($O90) &lt;= 5, MONTH($P90) &gt;= 5), IF($T90 &lt;&gt; "", $H90/$T90, ""), ""), "")</f>
        <v/>
      </c>
      <c r="AM90" s="10" t="str">
        <f ca="1">IFERROR(IF(AND(NOW()&lt;= EOMONTH(DATE(YEAR($P90),6, 1), 0), Overall!$A92&lt;&gt;"", MONTH($O90) &lt;= 6, MONTH($P90) &gt;= 6), IF($T90 &lt;&gt; "", $H90/$T90, ""), ""), "")</f>
        <v/>
      </c>
      <c r="AN90" s="10" t="str">
        <f ca="1">IFERROR(IF(AND(NOW()&lt;= EOMONTH(DATE(YEAR($P90),7, 1), 0), Overall!$A92&lt;&gt;"", MONTH($O90) &lt;= 7, MONTH($P90) &gt;= 7), IF($T90 &lt;&gt; "", $H90/$T90, ""), ""), "")</f>
        <v/>
      </c>
      <c r="AO90" s="10" t="str">
        <f ca="1">IFERROR(IF(AND(NOW()&lt;= EOMONTH(DATE(YEAR($P90),8, 1), 0), Overall!$A92&lt;&gt;"", MONTH($O90) &lt;= 8, MONTH($P90) &gt;= 8), IF($T90 &lt;&gt; "", $H90/$T90, ""), ""), "")</f>
        <v/>
      </c>
      <c r="AP90" s="10" t="str">
        <f ca="1">IFERROR(IF(AND(NOW()&lt;= EOMONTH(DATE(YEAR($P90),9, 1), 0), Overall!$A92&lt;&gt;"", MONTH($O90) &lt;= 9, MONTH($P90) &gt;= 9), IF($T90 &lt;&gt; "", $H90/$T90, ""), ""), "")</f>
        <v/>
      </c>
      <c r="AQ90" s="10" t="str">
        <f ca="1">IFERROR(IF(AND(NOW()&lt;= EOMONTH(DATE(YEAR($P90),10, 1), 0), Overall!$A92&lt;&gt;"", MONTH($O90) &lt;= 10, MONTH($P90) &gt;= 10), IF($T90 &lt;&gt; "", $H90/$T90, ""), ""), "")</f>
        <v/>
      </c>
      <c r="AR90" s="10" t="str">
        <f ca="1">IFERROR(IF(AND(NOW()&lt;= EOMONTH(DATE(YEAR($P90),11, 1), 0), Overall!$A92&lt;&gt;"", MONTH($O90) &lt;=11, MONTH($P90) &gt;= 11), IF($T90 &lt;&gt; "", $H90/$T90, ""), ""), "")</f>
        <v/>
      </c>
      <c r="AS90" s="10" t="str">
        <f ca="1">IFERROR(IF(AND(NOW()&lt;= EOMONTH(DATE(YEAR($P90),12, 1), 0), Overall!$A92&lt;&gt;"", MONTH($O90) &lt;= 12, MONTH($P90) &gt;= 12), IF($T90 &lt;&gt; "", $H90/$T90, ""), ""), "")</f>
        <v/>
      </c>
      <c r="AT90" s="16">
        <f t="shared" ca="1" si="3"/>
        <v>0</v>
      </c>
    </row>
    <row r="91" spans="1:46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6">
        <f>IF(Overall!T93&lt;&gt;"",VALUE(Overall!T93),"")</f>
        <v>0</v>
      </c>
      <c r="O91" s="7">
        <f>IF(Overall!L93&lt;&gt;"", DATEVALUE(Overall!L93), "")</f>
        <v>44317</v>
      </c>
      <c r="P91" s="7">
        <f>IF(Overall!M93&lt;&gt;"", DATEVALUE(Overall!M93), "")</f>
        <v>44561</v>
      </c>
      <c r="Q91" s="7" t="str">
        <f>IF(Overall!S93&lt;&gt;"",_xlfn.VALUETOTEXT(Overall!S93),"")</f>
        <v>May-Dec</v>
      </c>
      <c r="R91" s="7">
        <f>IF(Overall!O93&lt;&gt;"", DATEVALUE(Overall!O93), "")</f>
        <v>44314</v>
      </c>
      <c r="S91" s="7">
        <f>IF(Overall!O93&lt;&gt;"", DATEVALUE(Overall!O93), "")</f>
        <v>44314</v>
      </c>
      <c r="T91" s="5">
        <f t="shared" si="2"/>
        <v>8</v>
      </c>
      <c r="U91" s="10" t="str">
        <f>IF(Overall!$A93&lt;&gt;"",IF(AND(MONTH($O91) &lt;= 1, MONTH($P91) &gt;= 1), IF($T91 &lt;&gt; "", $H91/$T91, ""), ""),"")</f>
        <v/>
      </c>
      <c r="V91" s="10" t="str">
        <f>IF(Overall!$A93&lt;&gt;"",IF(AND(MONTH($O91) &lt;= 2, MONTH($P91) &gt;= 2), IF($T91 &lt;&gt; "", $H91/$T91, ""), ""),"")</f>
        <v/>
      </c>
      <c r="W91" s="10" t="str">
        <f>IF(Overall!$A93&lt;&gt;"",IF(AND(MONTH($O91) &lt;= 3, MONTH($P91) &gt;= 3), IF($T91 &lt;&gt; "", $H91/$T91, ""), ""),"")</f>
        <v/>
      </c>
      <c r="X91" s="10" t="str">
        <f>IF(Overall!$A93&lt;&gt;"",IF(AND(MONTH($O91) &lt;= 4, MONTH($P91) &gt;= 4), IF($T91 &lt;&gt; "", $H91/$T91, ""), ""),"")</f>
        <v/>
      </c>
      <c r="Y91" s="10">
        <f>IF(Overall!$A93&lt;&gt;"",IF(AND(MONTH($O91) &lt;= 5, MONTH($P91) &gt;= 5), IF($T91 &lt;&gt; "", $H91/$T91, ""), ""),"")</f>
        <v>200000</v>
      </c>
      <c r="Z91" s="10">
        <f>IF(Overall!$A93&lt;&gt;"",IF(AND(MONTH($O91) &lt;= 6, MONTH($P91) &gt;= 6), IF($T91 &lt;&gt; "", $H91/$T91, ""), ""),"")</f>
        <v>200000</v>
      </c>
      <c r="AA91" s="10">
        <f>IF(Overall!$A93&lt;&gt;"",IF(AND(MONTH($O91) &lt;= 7, MONTH($P91) &gt;= 7 ), IF($T91 &lt;&gt; "", $H91/$T91, ""), ""),"")</f>
        <v>200000</v>
      </c>
      <c r="AB91" s="10">
        <f>IF(Overall!$A93&lt;&gt;"",IF(AND(MONTH($O91) &lt;= 8, MONTH($P91) &gt;= 8), IF($T91 &lt;&gt; "", $H91/$T91, ""), ""),"")</f>
        <v>200000</v>
      </c>
      <c r="AC91" s="10">
        <f>IF(Overall!$A93&lt;&gt;"",IF(AND(MONTH($O91) &lt;= 9, MONTH($P91) &gt;= 9), IF($T91 &lt;&gt; "", $H91/$T91, ""), ""),"")</f>
        <v>200000</v>
      </c>
      <c r="AD91" s="10">
        <f>IF(Overall!$A93&lt;&gt;"",IF(AND(MONTH($O91) &lt;= 10, MONTH($P91) &gt;= 10), IF($T91 &lt;&gt; "", $H91/$T91, ""), ""),"")</f>
        <v>200000</v>
      </c>
      <c r="AE91" s="10">
        <f>IF(Overall!$A93&lt;&gt;"",IF(AND(MONTH($O91) &lt;= 11, MONTH($P91) &gt;= 11), IF($T91 &lt;&gt; "", $H91/$T91, ""), ""),"")</f>
        <v>200000</v>
      </c>
      <c r="AF91" s="10">
        <f>IF(Overall!$A93&lt;&gt;"",IF(AND(MONTH($O91) &lt;= 12, MONTH($P91) &gt;= 12), IF($T91 &lt;&gt; "", $H91/$T91, ""), ""),"")</f>
        <v>200000</v>
      </c>
      <c r="AH91" s="10" t="str">
        <f ca="1">IFERROR(IF(AND(NOW()&lt;= EOMONTH(DATE(YEAR($P91),1, 1), 0), Overall!$A93&lt;&gt;"", MONTH($O91) &lt;= 1, MONTH($P91) &gt;= 1), IF($T91 &lt;&gt; "", $H91/$T91, ""), ""), "")</f>
        <v/>
      </c>
      <c r="AI91" s="10" t="str">
        <f ca="1">IFERROR(IF(AND(NOW()&lt;= EOMONTH(DATE(YEAR($P91),2, 1), 0), Overall!$A93&lt;&gt;"", MONTH($O91) &lt;= 2, MONTH($P91) &gt;= 2), IF($T91 &lt;&gt; "", $H91/$T91, ""), ""), "")</f>
        <v/>
      </c>
      <c r="AJ91" s="10" t="str">
        <f ca="1">IFERROR(IF(AND(NOW()&lt;= EOMONTH(DATE(YEAR($P91),3, 1), 0), Overall!$A93&lt;&gt;"", MONTH($O91) &lt;= 3, MONTH($P91) &gt;= 3), IF($T91 &lt;&gt; "", $H91/$T91, ""), ""), "")</f>
        <v/>
      </c>
      <c r="AK91" s="10" t="str">
        <f ca="1">IFERROR(IF(AND(NOW()&lt;= EOMONTH(DATE(YEAR($P91),4, 1), 0), Overall!$A93&lt;&gt;"", MONTH($O91) &lt;= 4, MONTH($P91) &gt;= 4), IF($T91 &lt;&gt; "", $H91/$T91, ""), ""), "")</f>
        <v/>
      </c>
      <c r="AL91" s="10" t="str">
        <f ca="1">IFERROR(IF(AND(NOW()&lt;= EOMONTH(DATE(YEAR($P91),5, 1), 0), Overall!$A93&lt;&gt;"", MONTH($O91) &lt;= 5, MONTH($P91) &gt;= 5), IF($T91 &lt;&gt; "", $H91/$T91, ""), ""), "")</f>
        <v/>
      </c>
      <c r="AM91" s="10" t="str">
        <f ca="1">IFERROR(IF(AND(NOW()&lt;= EOMONTH(DATE(YEAR($P91),6, 1), 0), Overall!$A93&lt;&gt;"", MONTH($O91) &lt;= 6, MONTH($P91) &gt;= 6), IF($T91 &lt;&gt; "", $H91/$T91, ""), ""), "")</f>
        <v/>
      </c>
      <c r="AN91" s="10" t="str">
        <f ca="1">IFERROR(IF(AND(NOW()&lt;= EOMONTH(DATE(YEAR($P91),7, 1), 0), Overall!$A93&lt;&gt;"", MONTH($O91) &lt;= 7, MONTH($P91) &gt;= 7), IF($T91 &lt;&gt; "", $H91/$T91, ""), ""), "")</f>
        <v/>
      </c>
      <c r="AO91" s="10" t="str">
        <f ca="1">IFERROR(IF(AND(NOW()&lt;= EOMONTH(DATE(YEAR($P91),8, 1), 0), Overall!$A93&lt;&gt;"", MONTH($O91) &lt;= 8, MONTH($P91) &gt;= 8), IF($T91 &lt;&gt; "", $H91/$T91, ""), ""), "")</f>
        <v/>
      </c>
      <c r="AP91" s="10" t="str">
        <f ca="1">IFERROR(IF(AND(NOW()&lt;= EOMONTH(DATE(YEAR($P91),9, 1), 0), Overall!$A93&lt;&gt;"", MONTH($O91) &lt;= 9, MONTH($P91) &gt;= 9), IF($T91 &lt;&gt; "", $H91/$T91, ""), ""), "")</f>
        <v/>
      </c>
      <c r="AQ91" s="10" t="str">
        <f ca="1">IFERROR(IF(AND(NOW()&lt;= EOMONTH(DATE(YEAR($P91),10, 1), 0), Overall!$A93&lt;&gt;"", MONTH($O91) &lt;= 10, MONTH($P91) &gt;= 10), IF($T91 &lt;&gt; "", $H91/$T91, ""), ""), "")</f>
        <v/>
      </c>
      <c r="AR91" s="10" t="str">
        <f ca="1">IFERROR(IF(AND(NOW()&lt;= EOMONTH(DATE(YEAR($P91),11, 1), 0), Overall!$A93&lt;&gt;"", MONTH($O91) &lt;=11, MONTH($P91) &gt;= 11), IF($T91 &lt;&gt; "", $H91/$T91, ""), ""), "")</f>
        <v/>
      </c>
      <c r="AS91" s="10" t="str">
        <f ca="1">IFERROR(IF(AND(NOW()&lt;= EOMONTH(DATE(YEAR($P91),12, 1), 0), Overall!$A93&lt;&gt;"", MONTH($O91) &lt;= 12, MONTH($P91) &gt;= 12), IF($T91 &lt;&gt; "", $H91/$T91, ""), ""), "")</f>
        <v/>
      </c>
      <c r="AT91" s="16">
        <f t="shared" ca="1" si="3"/>
        <v>0</v>
      </c>
    </row>
    <row r="92" spans="1:46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6">
        <f>IF(Overall!T94&lt;&gt;"",VALUE(Overall!T94),"")</f>
        <v>0</v>
      </c>
      <c r="O92" s="7">
        <f>IF(Overall!L94&lt;&gt;"", DATEVALUE(Overall!L94), "")</f>
        <v>44317</v>
      </c>
      <c r="P92" s="7">
        <f>IF(Overall!M94&lt;&gt;"", DATEVALUE(Overall!M94), "")</f>
        <v>44561</v>
      </c>
      <c r="Q92" s="7" t="str">
        <f>IF(Overall!S94&lt;&gt;"",_xlfn.VALUETOTEXT(Overall!S94),"")</f>
        <v>May-Dec</v>
      </c>
      <c r="R92" s="7">
        <f>IF(Overall!O94&lt;&gt;"", DATEVALUE(Overall!O94), "")</f>
        <v>44314</v>
      </c>
      <c r="S92" s="7">
        <f>IF(Overall!O94&lt;&gt;"", DATEVALUE(Overall!O94), "")</f>
        <v>44314</v>
      </c>
      <c r="T92" s="5">
        <f t="shared" si="2"/>
        <v>8</v>
      </c>
      <c r="U92" s="10" t="str">
        <f>IF(Overall!$A94&lt;&gt;"",IF(AND(MONTH($O92) &lt;= 1, MONTH($P92) &gt;= 1), IF($T92 &lt;&gt; "", $H92/$T92, ""), ""),"")</f>
        <v/>
      </c>
      <c r="V92" s="10" t="str">
        <f>IF(Overall!$A94&lt;&gt;"",IF(AND(MONTH($O92) &lt;= 2, MONTH($P92) &gt;= 2), IF($T92 &lt;&gt; "", $H92/$T92, ""), ""),"")</f>
        <v/>
      </c>
      <c r="W92" s="10" t="str">
        <f>IF(Overall!$A94&lt;&gt;"",IF(AND(MONTH($O92) &lt;= 3, MONTH($P92) &gt;= 3), IF($T92 &lt;&gt; "", $H92/$T92, ""), ""),"")</f>
        <v/>
      </c>
      <c r="X92" s="10" t="str">
        <f>IF(Overall!$A94&lt;&gt;"",IF(AND(MONTH($O92) &lt;= 4, MONTH($P92) &gt;= 4), IF($T92 &lt;&gt; "", $H92/$T92, ""), ""),"")</f>
        <v/>
      </c>
      <c r="Y92" s="10">
        <f>IF(Overall!$A94&lt;&gt;"",IF(AND(MONTH($O92) &lt;= 5, MONTH($P92) &gt;= 5), IF($T92 &lt;&gt; "", $H92/$T92, ""), ""),"")</f>
        <v>200000</v>
      </c>
      <c r="Z92" s="10">
        <f>IF(Overall!$A94&lt;&gt;"",IF(AND(MONTH($O92) &lt;= 6, MONTH($P92) &gt;= 6), IF($T92 &lt;&gt; "", $H92/$T92, ""), ""),"")</f>
        <v>200000</v>
      </c>
      <c r="AA92" s="10">
        <f>IF(Overall!$A94&lt;&gt;"",IF(AND(MONTH($O92) &lt;= 7, MONTH($P92) &gt;= 7 ), IF($T92 &lt;&gt; "", $H92/$T92, ""), ""),"")</f>
        <v>200000</v>
      </c>
      <c r="AB92" s="10">
        <f>IF(Overall!$A94&lt;&gt;"",IF(AND(MONTH($O92) &lt;= 8, MONTH($P92) &gt;= 8), IF($T92 &lt;&gt; "", $H92/$T92, ""), ""),"")</f>
        <v>200000</v>
      </c>
      <c r="AC92" s="10">
        <f>IF(Overall!$A94&lt;&gt;"",IF(AND(MONTH($O92) &lt;= 9, MONTH($P92) &gt;= 9), IF($T92 &lt;&gt; "", $H92/$T92, ""), ""),"")</f>
        <v>200000</v>
      </c>
      <c r="AD92" s="10">
        <f>IF(Overall!$A94&lt;&gt;"",IF(AND(MONTH($O92) &lt;= 10, MONTH($P92) &gt;= 10), IF($T92 &lt;&gt; "", $H92/$T92, ""), ""),"")</f>
        <v>200000</v>
      </c>
      <c r="AE92" s="10">
        <f>IF(Overall!$A94&lt;&gt;"",IF(AND(MONTH($O92) &lt;= 11, MONTH($P92) &gt;= 11), IF($T92 &lt;&gt; "", $H92/$T92, ""), ""),"")</f>
        <v>200000</v>
      </c>
      <c r="AF92" s="10">
        <f>IF(Overall!$A94&lt;&gt;"",IF(AND(MONTH($O92) &lt;= 12, MONTH($P92) &gt;= 12), IF($T92 &lt;&gt; "", $H92/$T92, ""), ""),"")</f>
        <v>200000</v>
      </c>
      <c r="AH92" s="10" t="str">
        <f ca="1">IFERROR(IF(AND(NOW()&lt;= EOMONTH(DATE(YEAR($P92),1, 1), 0), Overall!$A94&lt;&gt;"", MONTH($O92) &lt;= 1, MONTH($P92) &gt;= 1), IF($T92 &lt;&gt; "", $H92/$T92, ""), ""), "")</f>
        <v/>
      </c>
      <c r="AI92" s="10" t="str">
        <f ca="1">IFERROR(IF(AND(NOW()&lt;= EOMONTH(DATE(YEAR($P92),2, 1), 0), Overall!$A94&lt;&gt;"", MONTH($O92) &lt;= 2, MONTH($P92) &gt;= 2), IF($T92 &lt;&gt; "", $H92/$T92, ""), ""), "")</f>
        <v/>
      </c>
      <c r="AJ92" s="10" t="str">
        <f ca="1">IFERROR(IF(AND(NOW()&lt;= EOMONTH(DATE(YEAR($P92),3, 1), 0), Overall!$A94&lt;&gt;"", MONTH($O92) &lt;= 3, MONTH($P92) &gt;= 3), IF($T92 &lt;&gt; "", $H92/$T92, ""), ""), "")</f>
        <v/>
      </c>
      <c r="AK92" s="10" t="str">
        <f ca="1">IFERROR(IF(AND(NOW()&lt;= EOMONTH(DATE(YEAR($P92),4, 1), 0), Overall!$A94&lt;&gt;"", MONTH($O92) &lt;= 4, MONTH($P92) &gt;= 4), IF($T92 &lt;&gt; "", $H92/$T92, ""), ""), "")</f>
        <v/>
      </c>
      <c r="AL92" s="10" t="str">
        <f ca="1">IFERROR(IF(AND(NOW()&lt;= EOMONTH(DATE(YEAR($P92),5, 1), 0), Overall!$A94&lt;&gt;"", MONTH($O92) &lt;= 5, MONTH($P92) &gt;= 5), IF($T92 &lt;&gt; "", $H92/$T92, ""), ""), "")</f>
        <v/>
      </c>
      <c r="AM92" s="10" t="str">
        <f ca="1">IFERROR(IF(AND(NOW()&lt;= EOMONTH(DATE(YEAR($P92),6, 1), 0), Overall!$A94&lt;&gt;"", MONTH($O92) &lt;= 6, MONTH($P92) &gt;= 6), IF($T92 &lt;&gt; "", $H92/$T92, ""), ""), "")</f>
        <v/>
      </c>
      <c r="AN92" s="10" t="str">
        <f ca="1">IFERROR(IF(AND(NOW()&lt;= EOMONTH(DATE(YEAR($P92),7, 1), 0), Overall!$A94&lt;&gt;"", MONTH($O92) &lt;= 7, MONTH($P92) &gt;= 7), IF($T92 &lt;&gt; "", $H92/$T92, ""), ""), "")</f>
        <v/>
      </c>
      <c r="AO92" s="10" t="str">
        <f ca="1">IFERROR(IF(AND(NOW()&lt;= EOMONTH(DATE(YEAR($P92),8, 1), 0), Overall!$A94&lt;&gt;"", MONTH($O92) &lt;= 8, MONTH($P92) &gt;= 8), IF($T92 &lt;&gt; "", $H92/$T92, ""), ""), "")</f>
        <v/>
      </c>
      <c r="AP92" s="10" t="str">
        <f ca="1">IFERROR(IF(AND(NOW()&lt;= EOMONTH(DATE(YEAR($P92),9, 1), 0), Overall!$A94&lt;&gt;"", MONTH($O92) &lt;= 9, MONTH($P92) &gt;= 9), IF($T92 &lt;&gt; "", $H92/$T92, ""), ""), "")</f>
        <v/>
      </c>
      <c r="AQ92" s="10" t="str">
        <f ca="1">IFERROR(IF(AND(NOW()&lt;= EOMONTH(DATE(YEAR($P92),10, 1), 0), Overall!$A94&lt;&gt;"", MONTH($O92) &lt;= 10, MONTH($P92) &gt;= 10), IF($T92 &lt;&gt; "", $H92/$T92, ""), ""), "")</f>
        <v/>
      </c>
      <c r="AR92" s="10" t="str">
        <f ca="1">IFERROR(IF(AND(NOW()&lt;= EOMONTH(DATE(YEAR($P92),11, 1), 0), Overall!$A94&lt;&gt;"", MONTH($O92) &lt;=11, MONTH($P92) &gt;= 11), IF($T92 &lt;&gt; "", $H92/$T92, ""), ""), "")</f>
        <v/>
      </c>
      <c r="AS92" s="10" t="str">
        <f ca="1">IFERROR(IF(AND(NOW()&lt;= EOMONTH(DATE(YEAR($P92),12, 1), 0), Overall!$A94&lt;&gt;"", MONTH($O92) &lt;= 12, MONTH($P92) &gt;= 12), IF($T92 &lt;&gt; "", $H92/$T92, ""), ""), "")</f>
        <v/>
      </c>
      <c r="AT92" s="16">
        <f t="shared" ca="1" si="3"/>
        <v>0</v>
      </c>
    </row>
    <row r="93" spans="1:46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6">
        <f>IF(Overall!T95&lt;&gt;"",VALUE(Overall!T95),"")</f>
        <v>0</v>
      </c>
      <c r="O93" s="7">
        <f>IF(Overall!L95&lt;&gt;"", DATEVALUE(Overall!L95), "")</f>
        <v>44317</v>
      </c>
      <c r="P93" s="7">
        <f>IF(Overall!M95&lt;&gt;"", DATEVALUE(Overall!M95), "")</f>
        <v>44561</v>
      </c>
      <c r="Q93" s="7" t="str">
        <f>IF(Overall!S95&lt;&gt;"",_xlfn.VALUETOTEXT(Overall!S95),"")</f>
        <v>May-Dec</v>
      </c>
      <c r="R93" s="7">
        <f>IF(Overall!O95&lt;&gt;"", DATEVALUE(Overall!O95), "")</f>
        <v>44314</v>
      </c>
      <c r="S93" s="7">
        <f>IF(Overall!O95&lt;&gt;"", DATEVALUE(Overall!O95), "")</f>
        <v>44314</v>
      </c>
      <c r="T93" s="5">
        <f t="shared" si="2"/>
        <v>8</v>
      </c>
      <c r="U93" s="10" t="str">
        <f>IF(Overall!$A95&lt;&gt;"",IF(AND(MONTH($O93) &lt;= 1, MONTH($P93) &gt;= 1), IF($T93 &lt;&gt; "", $H93/$T93, ""), ""),"")</f>
        <v/>
      </c>
      <c r="V93" s="10" t="str">
        <f>IF(Overall!$A95&lt;&gt;"",IF(AND(MONTH($O93) &lt;= 2, MONTH($P93) &gt;= 2), IF($T93 &lt;&gt; "", $H93/$T93, ""), ""),"")</f>
        <v/>
      </c>
      <c r="W93" s="10" t="str">
        <f>IF(Overall!$A95&lt;&gt;"",IF(AND(MONTH($O93) &lt;= 3, MONTH($P93) &gt;= 3), IF($T93 &lt;&gt; "", $H93/$T93, ""), ""),"")</f>
        <v/>
      </c>
      <c r="X93" s="10" t="str">
        <f>IF(Overall!$A95&lt;&gt;"",IF(AND(MONTH($O93) &lt;= 4, MONTH($P93) &gt;= 4), IF($T93 &lt;&gt; "", $H93/$T93, ""), ""),"")</f>
        <v/>
      </c>
      <c r="Y93" s="10">
        <f>IF(Overall!$A95&lt;&gt;"",IF(AND(MONTH($O93) &lt;= 5, MONTH($P93) &gt;= 5), IF($T93 &lt;&gt; "", $H93/$T93, ""), ""),"")</f>
        <v>100000</v>
      </c>
      <c r="Z93" s="10">
        <f>IF(Overall!$A95&lt;&gt;"",IF(AND(MONTH($O93) &lt;= 6, MONTH($P93) &gt;= 6), IF($T93 &lt;&gt; "", $H93/$T93, ""), ""),"")</f>
        <v>100000</v>
      </c>
      <c r="AA93" s="10">
        <f>IF(Overall!$A95&lt;&gt;"",IF(AND(MONTH($O93) &lt;= 7, MONTH($P93) &gt;= 7 ), IF($T93 &lt;&gt; "", $H93/$T93, ""), ""),"")</f>
        <v>100000</v>
      </c>
      <c r="AB93" s="10">
        <f>IF(Overall!$A95&lt;&gt;"",IF(AND(MONTH($O93) &lt;= 8, MONTH($P93) &gt;= 8), IF($T93 &lt;&gt; "", $H93/$T93, ""), ""),"")</f>
        <v>100000</v>
      </c>
      <c r="AC93" s="10">
        <f>IF(Overall!$A95&lt;&gt;"",IF(AND(MONTH($O93) &lt;= 9, MONTH($P93) &gt;= 9), IF($T93 &lt;&gt; "", $H93/$T93, ""), ""),"")</f>
        <v>100000</v>
      </c>
      <c r="AD93" s="10">
        <f>IF(Overall!$A95&lt;&gt;"",IF(AND(MONTH($O93) &lt;= 10, MONTH($P93) &gt;= 10), IF($T93 &lt;&gt; "", $H93/$T93, ""), ""),"")</f>
        <v>100000</v>
      </c>
      <c r="AE93" s="10">
        <f>IF(Overall!$A95&lt;&gt;"",IF(AND(MONTH($O93) &lt;= 11, MONTH($P93) &gt;= 11), IF($T93 &lt;&gt; "", $H93/$T93, ""), ""),"")</f>
        <v>100000</v>
      </c>
      <c r="AF93" s="10">
        <f>IF(Overall!$A95&lt;&gt;"",IF(AND(MONTH($O93) &lt;= 12, MONTH($P93) &gt;= 12), IF($T93 &lt;&gt; "", $H93/$T93, ""), ""),"")</f>
        <v>100000</v>
      </c>
      <c r="AH93" s="10" t="str">
        <f ca="1">IFERROR(IF(AND(NOW()&lt;= EOMONTH(DATE(YEAR($P93),1, 1), 0), Overall!$A95&lt;&gt;"", MONTH($O93) &lt;= 1, MONTH($P93) &gt;= 1), IF($T93 &lt;&gt; "", $H93/$T93, ""), ""), "")</f>
        <v/>
      </c>
      <c r="AI93" s="10" t="str">
        <f ca="1">IFERROR(IF(AND(NOW()&lt;= EOMONTH(DATE(YEAR($P93),2, 1), 0), Overall!$A95&lt;&gt;"", MONTH($O93) &lt;= 2, MONTH($P93) &gt;= 2), IF($T93 &lt;&gt; "", $H93/$T93, ""), ""), "")</f>
        <v/>
      </c>
      <c r="AJ93" s="10" t="str">
        <f ca="1">IFERROR(IF(AND(NOW()&lt;= EOMONTH(DATE(YEAR($P93),3, 1), 0), Overall!$A95&lt;&gt;"", MONTH($O93) &lt;= 3, MONTH($P93) &gt;= 3), IF($T93 &lt;&gt; "", $H93/$T93, ""), ""), "")</f>
        <v/>
      </c>
      <c r="AK93" s="10" t="str">
        <f ca="1">IFERROR(IF(AND(NOW()&lt;= EOMONTH(DATE(YEAR($P93),4, 1), 0), Overall!$A95&lt;&gt;"", MONTH($O93) &lt;= 4, MONTH($P93) &gt;= 4), IF($T93 &lt;&gt; "", $H93/$T93, ""), ""), "")</f>
        <v/>
      </c>
      <c r="AL93" s="10" t="str">
        <f ca="1">IFERROR(IF(AND(NOW()&lt;= EOMONTH(DATE(YEAR($P93),5, 1), 0), Overall!$A95&lt;&gt;"", MONTH($O93) &lt;= 5, MONTH($P93) &gt;= 5), IF($T93 &lt;&gt; "", $H93/$T93, ""), ""), "")</f>
        <v/>
      </c>
      <c r="AM93" s="10" t="str">
        <f ca="1">IFERROR(IF(AND(NOW()&lt;= EOMONTH(DATE(YEAR($P93),6, 1), 0), Overall!$A95&lt;&gt;"", MONTH($O93) &lt;= 6, MONTH($P93) &gt;= 6), IF($T93 &lt;&gt; "", $H93/$T93, ""), ""), "")</f>
        <v/>
      </c>
      <c r="AN93" s="10" t="str">
        <f ca="1">IFERROR(IF(AND(NOW()&lt;= EOMONTH(DATE(YEAR($P93),7, 1), 0), Overall!$A95&lt;&gt;"", MONTH($O93) &lt;= 7, MONTH($P93) &gt;= 7), IF($T93 &lt;&gt; "", $H93/$T93, ""), ""), "")</f>
        <v/>
      </c>
      <c r="AO93" s="10" t="str">
        <f ca="1">IFERROR(IF(AND(NOW()&lt;= EOMONTH(DATE(YEAR($P93),8, 1), 0), Overall!$A95&lt;&gt;"", MONTH($O93) &lt;= 8, MONTH($P93) &gt;= 8), IF($T93 &lt;&gt; "", $H93/$T93, ""), ""), "")</f>
        <v/>
      </c>
      <c r="AP93" s="10" t="str">
        <f ca="1">IFERROR(IF(AND(NOW()&lt;= EOMONTH(DATE(YEAR($P93),9, 1), 0), Overall!$A95&lt;&gt;"", MONTH($O93) &lt;= 9, MONTH($P93) &gt;= 9), IF($T93 &lt;&gt; "", $H93/$T93, ""), ""), "")</f>
        <v/>
      </c>
      <c r="AQ93" s="10" t="str">
        <f ca="1">IFERROR(IF(AND(NOW()&lt;= EOMONTH(DATE(YEAR($P93),10, 1), 0), Overall!$A95&lt;&gt;"", MONTH($O93) &lt;= 10, MONTH($P93) &gt;= 10), IF($T93 &lt;&gt; "", $H93/$T93, ""), ""), "")</f>
        <v/>
      </c>
      <c r="AR93" s="10" t="str">
        <f ca="1">IFERROR(IF(AND(NOW()&lt;= EOMONTH(DATE(YEAR($P93),11, 1), 0), Overall!$A95&lt;&gt;"", MONTH($O93) &lt;=11, MONTH($P93) &gt;= 11), IF($T93 &lt;&gt; "", $H93/$T93, ""), ""), "")</f>
        <v/>
      </c>
      <c r="AS93" s="10" t="str">
        <f ca="1">IFERROR(IF(AND(NOW()&lt;= EOMONTH(DATE(YEAR($P93),12, 1), 0), Overall!$A95&lt;&gt;"", MONTH($O93) &lt;= 12, MONTH($P93) &gt;= 12), IF($T93 &lt;&gt; "", $H93/$T93, ""), ""), "")</f>
        <v/>
      </c>
      <c r="AT93" s="16">
        <f t="shared" ca="1" si="3"/>
        <v>0</v>
      </c>
    </row>
    <row r="94" spans="1:46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6">
        <f>IF(Overall!T96&lt;&gt;"",VALUE(Overall!T96),"")</f>
        <v>0</v>
      </c>
      <c r="O94" s="7">
        <f>IF(Overall!L96&lt;&gt;"", DATEVALUE(Overall!L96), "")</f>
        <v>44317</v>
      </c>
      <c r="P94" s="7">
        <f>IF(Overall!M96&lt;&gt;"", DATEVALUE(Overall!M96), "")</f>
        <v>44561</v>
      </c>
      <c r="Q94" s="7" t="str">
        <f>IF(Overall!S96&lt;&gt;"",_xlfn.VALUETOTEXT(Overall!S96),"")</f>
        <v>May-Dec</v>
      </c>
      <c r="R94" s="7">
        <f>IF(Overall!O96&lt;&gt;"", DATEVALUE(Overall!O96), "")</f>
        <v>44314</v>
      </c>
      <c r="S94" s="7">
        <f>IF(Overall!O96&lt;&gt;"", DATEVALUE(Overall!O96), "")</f>
        <v>44314</v>
      </c>
      <c r="T94" s="5">
        <f t="shared" si="2"/>
        <v>8</v>
      </c>
      <c r="U94" s="10" t="str">
        <f>IF(Overall!$A96&lt;&gt;"",IF(AND(MONTH($O94) &lt;= 1, MONTH($P94) &gt;= 1), IF($T94 &lt;&gt; "", $H94/$T94, ""), ""),"")</f>
        <v/>
      </c>
      <c r="V94" s="10" t="str">
        <f>IF(Overall!$A96&lt;&gt;"",IF(AND(MONTH($O94) &lt;= 2, MONTH($P94) &gt;= 2), IF($T94 &lt;&gt; "", $H94/$T94, ""), ""),"")</f>
        <v/>
      </c>
      <c r="W94" s="10" t="str">
        <f>IF(Overall!$A96&lt;&gt;"",IF(AND(MONTH($O94) &lt;= 3, MONTH($P94) &gt;= 3), IF($T94 &lt;&gt; "", $H94/$T94, ""), ""),"")</f>
        <v/>
      </c>
      <c r="X94" s="10" t="str">
        <f>IF(Overall!$A96&lt;&gt;"",IF(AND(MONTH($O94) &lt;= 4, MONTH($P94) &gt;= 4), IF($T94 &lt;&gt; "", $H94/$T94, ""), ""),"")</f>
        <v/>
      </c>
      <c r="Y94" s="10">
        <f>IF(Overall!$A96&lt;&gt;"",IF(AND(MONTH($O94) &lt;= 5, MONTH($P94) &gt;= 5), IF($T94 &lt;&gt; "", $H94/$T94, ""), ""),"")</f>
        <v>100000</v>
      </c>
      <c r="Z94" s="10">
        <f>IF(Overall!$A96&lt;&gt;"",IF(AND(MONTH($O94) &lt;= 6, MONTH($P94) &gt;= 6), IF($T94 &lt;&gt; "", $H94/$T94, ""), ""),"")</f>
        <v>100000</v>
      </c>
      <c r="AA94" s="10">
        <f>IF(Overall!$A96&lt;&gt;"",IF(AND(MONTH($O94) &lt;= 7, MONTH($P94) &gt;= 7 ), IF($T94 &lt;&gt; "", $H94/$T94, ""), ""),"")</f>
        <v>100000</v>
      </c>
      <c r="AB94" s="10">
        <f>IF(Overall!$A96&lt;&gt;"",IF(AND(MONTH($O94) &lt;= 8, MONTH($P94) &gt;= 8), IF($T94 &lt;&gt; "", $H94/$T94, ""), ""),"")</f>
        <v>100000</v>
      </c>
      <c r="AC94" s="10">
        <f>IF(Overall!$A96&lt;&gt;"",IF(AND(MONTH($O94) &lt;= 9, MONTH($P94) &gt;= 9), IF($T94 &lt;&gt; "", $H94/$T94, ""), ""),"")</f>
        <v>100000</v>
      </c>
      <c r="AD94" s="10">
        <f>IF(Overall!$A96&lt;&gt;"",IF(AND(MONTH($O94) &lt;= 10, MONTH($P94) &gt;= 10), IF($T94 &lt;&gt; "", $H94/$T94, ""), ""),"")</f>
        <v>100000</v>
      </c>
      <c r="AE94" s="10">
        <f>IF(Overall!$A96&lt;&gt;"",IF(AND(MONTH($O94) &lt;= 11, MONTH($P94) &gt;= 11), IF($T94 &lt;&gt; "", $H94/$T94, ""), ""),"")</f>
        <v>100000</v>
      </c>
      <c r="AF94" s="10">
        <f>IF(Overall!$A96&lt;&gt;"",IF(AND(MONTH($O94) &lt;= 12, MONTH($P94) &gt;= 12), IF($T94 &lt;&gt; "", $H94/$T94, ""), ""),"")</f>
        <v>100000</v>
      </c>
      <c r="AH94" s="10" t="str">
        <f ca="1">IFERROR(IF(AND(NOW()&lt;= EOMONTH(DATE(YEAR($P94),1, 1), 0), Overall!$A96&lt;&gt;"", MONTH($O94) &lt;= 1, MONTH($P94) &gt;= 1), IF($T94 &lt;&gt; "", $H94/$T94, ""), ""), "")</f>
        <v/>
      </c>
      <c r="AI94" s="10" t="str">
        <f ca="1">IFERROR(IF(AND(NOW()&lt;= EOMONTH(DATE(YEAR($P94),2, 1), 0), Overall!$A96&lt;&gt;"", MONTH($O94) &lt;= 2, MONTH($P94) &gt;= 2), IF($T94 &lt;&gt; "", $H94/$T94, ""), ""), "")</f>
        <v/>
      </c>
      <c r="AJ94" s="10" t="str">
        <f ca="1">IFERROR(IF(AND(NOW()&lt;= EOMONTH(DATE(YEAR($P94),3, 1), 0), Overall!$A96&lt;&gt;"", MONTH($O94) &lt;= 3, MONTH($P94) &gt;= 3), IF($T94 &lt;&gt; "", $H94/$T94, ""), ""), "")</f>
        <v/>
      </c>
      <c r="AK94" s="10" t="str">
        <f ca="1">IFERROR(IF(AND(NOW()&lt;= EOMONTH(DATE(YEAR($P94),4, 1), 0), Overall!$A96&lt;&gt;"", MONTH($O94) &lt;= 4, MONTH($P94) &gt;= 4), IF($T94 &lt;&gt; "", $H94/$T94, ""), ""), "")</f>
        <v/>
      </c>
      <c r="AL94" s="10" t="str">
        <f ca="1">IFERROR(IF(AND(NOW()&lt;= EOMONTH(DATE(YEAR($P94),5, 1), 0), Overall!$A96&lt;&gt;"", MONTH($O94) &lt;= 5, MONTH($P94) &gt;= 5), IF($T94 &lt;&gt; "", $H94/$T94, ""), ""), "")</f>
        <v/>
      </c>
      <c r="AM94" s="10" t="str">
        <f ca="1">IFERROR(IF(AND(NOW()&lt;= EOMONTH(DATE(YEAR($P94),6, 1), 0), Overall!$A96&lt;&gt;"", MONTH($O94) &lt;= 6, MONTH($P94) &gt;= 6), IF($T94 &lt;&gt; "", $H94/$T94, ""), ""), "")</f>
        <v/>
      </c>
      <c r="AN94" s="10" t="str">
        <f ca="1">IFERROR(IF(AND(NOW()&lt;= EOMONTH(DATE(YEAR($P94),7, 1), 0), Overall!$A96&lt;&gt;"", MONTH($O94) &lt;= 7, MONTH($P94) &gt;= 7), IF($T94 &lt;&gt; "", $H94/$T94, ""), ""), "")</f>
        <v/>
      </c>
      <c r="AO94" s="10" t="str">
        <f ca="1">IFERROR(IF(AND(NOW()&lt;= EOMONTH(DATE(YEAR($P94),8, 1), 0), Overall!$A96&lt;&gt;"", MONTH($O94) &lt;= 8, MONTH($P94) &gt;= 8), IF($T94 &lt;&gt; "", $H94/$T94, ""), ""), "")</f>
        <v/>
      </c>
      <c r="AP94" s="10" t="str">
        <f ca="1">IFERROR(IF(AND(NOW()&lt;= EOMONTH(DATE(YEAR($P94),9, 1), 0), Overall!$A96&lt;&gt;"", MONTH($O94) &lt;= 9, MONTH($P94) &gt;= 9), IF($T94 &lt;&gt; "", $H94/$T94, ""), ""), "")</f>
        <v/>
      </c>
      <c r="AQ94" s="10" t="str">
        <f ca="1">IFERROR(IF(AND(NOW()&lt;= EOMONTH(DATE(YEAR($P94),10, 1), 0), Overall!$A96&lt;&gt;"", MONTH($O94) &lt;= 10, MONTH($P94) &gt;= 10), IF($T94 &lt;&gt; "", $H94/$T94, ""), ""), "")</f>
        <v/>
      </c>
      <c r="AR94" s="10" t="str">
        <f ca="1">IFERROR(IF(AND(NOW()&lt;= EOMONTH(DATE(YEAR($P94),11, 1), 0), Overall!$A96&lt;&gt;"", MONTH($O94) &lt;=11, MONTH($P94) &gt;= 11), IF($T94 &lt;&gt; "", $H94/$T94, ""), ""), "")</f>
        <v/>
      </c>
      <c r="AS94" s="10" t="str">
        <f ca="1">IFERROR(IF(AND(NOW()&lt;= EOMONTH(DATE(YEAR($P94),12, 1), 0), Overall!$A96&lt;&gt;"", MONTH($O94) &lt;= 12, MONTH($P94) &gt;= 12), IF($T94 &lt;&gt; "", $H94/$T94, ""), ""), "")</f>
        <v/>
      </c>
      <c r="AT94" s="16">
        <f t="shared" ca="1" si="3"/>
        <v>0</v>
      </c>
    </row>
    <row r="95" spans="1:46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6">
        <f>IF(Overall!T97&lt;&gt;"",VALUE(Overall!T97),"")</f>
        <v>0</v>
      </c>
      <c r="O95" s="7">
        <f>IF(Overall!L97&lt;&gt;"", DATEVALUE(Overall!L97), "")</f>
        <v>44317</v>
      </c>
      <c r="P95" s="7">
        <f>IF(Overall!M97&lt;&gt;"", DATEVALUE(Overall!M97), "")</f>
        <v>44561</v>
      </c>
      <c r="Q95" s="7" t="str">
        <f>IF(Overall!S97&lt;&gt;"",_xlfn.VALUETOTEXT(Overall!S97),"")</f>
        <v>May-Dec</v>
      </c>
      <c r="R95" s="7">
        <f>IF(Overall!O97&lt;&gt;"", DATEVALUE(Overall!O97), "")</f>
        <v>44314</v>
      </c>
      <c r="S95" s="7">
        <f>IF(Overall!O97&lt;&gt;"", DATEVALUE(Overall!O97), "")</f>
        <v>44314</v>
      </c>
      <c r="T95" s="5">
        <f t="shared" si="2"/>
        <v>8</v>
      </c>
      <c r="U95" s="10" t="str">
        <f>IF(Overall!$A97&lt;&gt;"",IF(AND(MONTH($O95) &lt;= 1, MONTH($P95) &gt;= 1), IF($T95 &lt;&gt; "", $H95/$T95, ""), ""),"")</f>
        <v/>
      </c>
      <c r="V95" s="10" t="str">
        <f>IF(Overall!$A97&lt;&gt;"",IF(AND(MONTH($O95) &lt;= 2, MONTH($P95) &gt;= 2), IF($T95 &lt;&gt; "", $H95/$T95, ""), ""),"")</f>
        <v/>
      </c>
      <c r="W95" s="10" t="str">
        <f>IF(Overall!$A97&lt;&gt;"",IF(AND(MONTH($O95) &lt;= 3, MONTH($P95) &gt;= 3), IF($T95 &lt;&gt; "", $H95/$T95, ""), ""),"")</f>
        <v/>
      </c>
      <c r="X95" s="10" t="str">
        <f>IF(Overall!$A97&lt;&gt;"",IF(AND(MONTH($O95) &lt;= 4, MONTH($P95) &gt;= 4), IF($T95 &lt;&gt; "", $H95/$T95, ""), ""),"")</f>
        <v/>
      </c>
      <c r="Y95" s="10">
        <f>IF(Overall!$A97&lt;&gt;"",IF(AND(MONTH($O95) &lt;= 5, MONTH($P95) &gt;= 5), IF($T95 &lt;&gt; "", $H95/$T95, ""), ""),"")</f>
        <v>100000</v>
      </c>
      <c r="Z95" s="10">
        <f>IF(Overall!$A97&lt;&gt;"",IF(AND(MONTH($O95) &lt;= 6, MONTH($P95) &gt;= 6), IF($T95 &lt;&gt; "", $H95/$T95, ""), ""),"")</f>
        <v>100000</v>
      </c>
      <c r="AA95" s="10">
        <f>IF(Overall!$A97&lt;&gt;"",IF(AND(MONTH($O95) &lt;= 7, MONTH($P95) &gt;= 7 ), IF($T95 &lt;&gt; "", $H95/$T95, ""), ""),"")</f>
        <v>100000</v>
      </c>
      <c r="AB95" s="10">
        <f>IF(Overall!$A97&lt;&gt;"",IF(AND(MONTH($O95) &lt;= 8, MONTH($P95) &gt;= 8), IF($T95 &lt;&gt; "", $H95/$T95, ""), ""),"")</f>
        <v>100000</v>
      </c>
      <c r="AC95" s="10">
        <f>IF(Overall!$A97&lt;&gt;"",IF(AND(MONTH($O95) &lt;= 9, MONTH($P95) &gt;= 9), IF($T95 &lt;&gt; "", $H95/$T95, ""), ""),"")</f>
        <v>100000</v>
      </c>
      <c r="AD95" s="10">
        <f>IF(Overall!$A97&lt;&gt;"",IF(AND(MONTH($O95) &lt;= 10, MONTH($P95) &gt;= 10), IF($T95 &lt;&gt; "", $H95/$T95, ""), ""),"")</f>
        <v>100000</v>
      </c>
      <c r="AE95" s="10">
        <f>IF(Overall!$A97&lt;&gt;"",IF(AND(MONTH($O95) &lt;= 11, MONTH($P95) &gt;= 11), IF($T95 &lt;&gt; "", $H95/$T95, ""), ""),"")</f>
        <v>100000</v>
      </c>
      <c r="AF95" s="10">
        <f>IF(Overall!$A97&lt;&gt;"",IF(AND(MONTH($O95) &lt;= 12, MONTH($P95) &gt;= 12), IF($T95 &lt;&gt; "", $H95/$T95, ""), ""),"")</f>
        <v>100000</v>
      </c>
      <c r="AH95" s="10" t="str">
        <f ca="1">IFERROR(IF(AND(NOW()&lt;= EOMONTH(DATE(YEAR($P95),1, 1), 0), Overall!$A97&lt;&gt;"", MONTH($O95) &lt;= 1, MONTH($P95) &gt;= 1), IF($T95 &lt;&gt; "", $H95/$T95, ""), ""), "")</f>
        <v/>
      </c>
      <c r="AI95" s="10" t="str">
        <f ca="1">IFERROR(IF(AND(NOW()&lt;= EOMONTH(DATE(YEAR($P95),2, 1), 0), Overall!$A97&lt;&gt;"", MONTH($O95) &lt;= 2, MONTH($P95) &gt;= 2), IF($T95 &lt;&gt; "", $H95/$T95, ""), ""), "")</f>
        <v/>
      </c>
      <c r="AJ95" s="10" t="str">
        <f ca="1">IFERROR(IF(AND(NOW()&lt;= EOMONTH(DATE(YEAR($P95),3, 1), 0), Overall!$A97&lt;&gt;"", MONTH($O95) &lt;= 3, MONTH($P95) &gt;= 3), IF($T95 &lt;&gt; "", $H95/$T95, ""), ""), "")</f>
        <v/>
      </c>
      <c r="AK95" s="10" t="str">
        <f ca="1">IFERROR(IF(AND(NOW()&lt;= EOMONTH(DATE(YEAR($P95),4, 1), 0), Overall!$A97&lt;&gt;"", MONTH($O95) &lt;= 4, MONTH($P95) &gt;= 4), IF($T95 &lt;&gt; "", $H95/$T95, ""), ""), "")</f>
        <v/>
      </c>
      <c r="AL95" s="10" t="str">
        <f ca="1">IFERROR(IF(AND(NOW()&lt;= EOMONTH(DATE(YEAR($P95),5, 1), 0), Overall!$A97&lt;&gt;"", MONTH($O95) &lt;= 5, MONTH($P95) &gt;= 5), IF($T95 &lt;&gt; "", $H95/$T95, ""), ""), "")</f>
        <v/>
      </c>
      <c r="AM95" s="10" t="str">
        <f ca="1">IFERROR(IF(AND(NOW()&lt;= EOMONTH(DATE(YEAR($P95),6, 1), 0), Overall!$A97&lt;&gt;"", MONTH($O95) &lt;= 6, MONTH($P95) &gt;= 6), IF($T95 &lt;&gt; "", $H95/$T95, ""), ""), "")</f>
        <v/>
      </c>
      <c r="AN95" s="10" t="str">
        <f ca="1">IFERROR(IF(AND(NOW()&lt;= EOMONTH(DATE(YEAR($P95),7, 1), 0), Overall!$A97&lt;&gt;"", MONTH($O95) &lt;= 7, MONTH($P95) &gt;= 7), IF($T95 &lt;&gt; "", $H95/$T95, ""), ""), "")</f>
        <v/>
      </c>
      <c r="AO95" s="10" t="str">
        <f ca="1">IFERROR(IF(AND(NOW()&lt;= EOMONTH(DATE(YEAR($P95),8, 1), 0), Overall!$A97&lt;&gt;"", MONTH($O95) &lt;= 8, MONTH($P95) &gt;= 8), IF($T95 &lt;&gt; "", $H95/$T95, ""), ""), "")</f>
        <v/>
      </c>
      <c r="AP95" s="10" t="str">
        <f ca="1">IFERROR(IF(AND(NOW()&lt;= EOMONTH(DATE(YEAR($P95),9, 1), 0), Overall!$A97&lt;&gt;"", MONTH($O95) &lt;= 9, MONTH($P95) &gt;= 9), IF($T95 &lt;&gt; "", $H95/$T95, ""), ""), "")</f>
        <v/>
      </c>
      <c r="AQ95" s="10" t="str">
        <f ca="1">IFERROR(IF(AND(NOW()&lt;= EOMONTH(DATE(YEAR($P95),10, 1), 0), Overall!$A97&lt;&gt;"", MONTH($O95) &lt;= 10, MONTH($P95) &gt;= 10), IF($T95 &lt;&gt; "", $H95/$T95, ""), ""), "")</f>
        <v/>
      </c>
      <c r="AR95" s="10" t="str">
        <f ca="1">IFERROR(IF(AND(NOW()&lt;= EOMONTH(DATE(YEAR($P95),11, 1), 0), Overall!$A97&lt;&gt;"", MONTH($O95) &lt;=11, MONTH($P95) &gt;= 11), IF($T95 &lt;&gt; "", $H95/$T95, ""), ""), "")</f>
        <v/>
      </c>
      <c r="AS95" s="10" t="str">
        <f ca="1">IFERROR(IF(AND(NOW()&lt;= EOMONTH(DATE(YEAR($P95),12, 1), 0), Overall!$A97&lt;&gt;"", MONTH($O95) &lt;= 12, MONTH($P95) &gt;= 12), IF($T95 &lt;&gt; "", $H95/$T95, ""), ""), "")</f>
        <v/>
      </c>
      <c r="AT95" s="16">
        <f t="shared" ca="1" si="3"/>
        <v>0</v>
      </c>
    </row>
    <row r="96" spans="1:46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6">
        <f>IF(Overall!T98&lt;&gt;"",VALUE(Overall!T98),"")</f>
        <v>0</v>
      </c>
      <c r="O96" s="7">
        <f>IF(Overall!L98&lt;&gt;"", DATEVALUE(Overall!L98), "")</f>
        <v>44317</v>
      </c>
      <c r="P96" s="7">
        <f>IF(Overall!M98&lt;&gt;"", DATEVALUE(Overall!M98), "")</f>
        <v>44561</v>
      </c>
      <c r="Q96" s="7" t="str">
        <f>IF(Overall!S98&lt;&gt;"",_xlfn.VALUETOTEXT(Overall!S98),"")</f>
        <v>May-Dec</v>
      </c>
      <c r="R96" s="7">
        <f>IF(Overall!O98&lt;&gt;"", DATEVALUE(Overall!O98), "")</f>
        <v>44314</v>
      </c>
      <c r="S96" s="7">
        <f>IF(Overall!O98&lt;&gt;"", DATEVALUE(Overall!O98), "")</f>
        <v>44314</v>
      </c>
      <c r="T96" s="5">
        <f t="shared" si="2"/>
        <v>8</v>
      </c>
      <c r="U96" s="10" t="str">
        <f>IF(Overall!$A98&lt;&gt;"",IF(AND(MONTH($O96) &lt;= 1, MONTH($P96) &gt;= 1), IF($T96 &lt;&gt; "", $H96/$T96, ""), ""),"")</f>
        <v/>
      </c>
      <c r="V96" s="10" t="str">
        <f>IF(Overall!$A98&lt;&gt;"",IF(AND(MONTH($O96) &lt;= 2, MONTH($P96) &gt;= 2), IF($T96 &lt;&gt; "", $H96/$T96, ""), ""),"")</f>
        <v/>
      </c>
      <c r="W96" s="10" t="str">
        <f>IF(Overall!$A98&lt;&gt;"",IF(AND(MONTH($O96) &lt;= 3, MONTH($P96) &gt;= 3), IF($T96 &lt;&gt; "", $H96/$T96, ""), ""),"")</f>
        <v/>
      </c>
      <c r="X96" s="10" t="str">
        <f>IF(Overall!$A98&lt;&gt;"",IF(AND(MONTH($O96) &lt;= 4, MONTH($P96) &gt;= 4), IF($T96 &lt;&gt; "", $H96/$T96, ""), ""),"")</f>
        <v/>
      </c>
      <c r="Y96" s="10">
        <f>IF(Overall!$A98&lt;&gt;"",IF(AND(MONTH($O96) &lt;= 5, MONTH($P96) &gt;= 5), IF($T96 &lt;&gt; "", $H96/$T96, ""), ""),"")</f>
        <v>100000</v>
      </c>
      <c r="Z96" s="10">
        <f>IF(Overall!$A98&lt;&gt;"",IF(AND(MONTH($O96) &lt;= 6, MONTH($P96) &gt;= 6), IF($T96 &lt;&gt; "", $H96/$T96, ""), ""),"")</f>
        <v>100000</v>
      </c>
      <c r="AA96" s="10">
        <f>IF(Overall!$A98&lt;&gt;"",IF(AND(MONTH($O96) &lt;= 7, MONTH($P96) &gt;= 7 ), IF($T96 &lt;&gt; "", $H96/$T96, ""), ""),"")</f>
        <v>100000</v>
      </c>
      <c r="AB96" s="10">
        <f>IF(Overall!$A98&lt;&gt;"",IF(AND(MONTH($O96) &lt;= 8, MONTH($P96) &gt;= 8), IF($T96 &lt;&gt; "", $H96/$T96, ""), ""),"")</f>
        <v>100000</v>
      </c>
      <c r="AC96" s="10">
        <f>IF(Overall!$A98&lt;&gt;"",IF(AND(MONTH($O96) &lt;= 9, MONTH($P96) &gt;= 9), IF($T96 &lt;&gt; "", $H96/$T96, ""), ""),"")</f>
        <v>100000</v>
      </c>
      <c r="AD96" s="10">
        <f>IF(Overall!$A98&lt;&gt;"",IF(AND(MONTH($O96) &lt;= 10, MONTH($P96) &gt;= 10), IF($T96 &lt;&gt; "", $H96/$T96, ""), ""),"")</f>
        <v>100000</v>
      </c>
      <c r="AE96" s="10">
        <f>IF(Overall!$A98&lt;&gt;"",IF(AND(MONTH($O96) &lt;= 11, MONTH($P96) &gt;= 11), IF($T96 &lt;&gt; "", $H96/$T96, ""), ""),"")</f>
        <v>100000</v>
      </c>
      <c r="AF96" s="10">
        <f>IF(Overall!$A98&lt;&gt;"",IF(AND(MONTH($O96) &lt;= 12, MONTH($P96) &gt;= 12), IF($T96 &lt;&gt; "", $H96/$T96, ""), ""),"")</f>
        <v>100000</v>
      </c>
      <c r="AH96" s="10" t="str">
        <f ca="1">IFERROR(IF(AND(NOW()&lt;= EOMONTH(DATE(YEAR($P96),1, 1), 0), Overall!$A98&lt;&gt;"", MONTH($O96) &lt;= 1, MONTH($P96) &gt;= 1), IF($T96 &lt;&gt; "", $H96/$T96, ""), ""), "")</f>
        <v/>
      </c>
      <c r="AI96" s="10" t="str">
        <f ca="1">IFERROR(IF(AND(NOW()&lt;= EOMONTH(DATE(YEAR($P96),2, 1), 0), Overall!$A98&lt;&gt;"", MONTH($O96) &lt;= 2, MONTH($P96) &gt;= 2), IF($T96 &lt;&gt; "", $H96/$T96, ""), ""), "")</f>
        <v/>
      </c>
      <c r="AJ96" s="10" t="str">
        <f ca="1">IFERROR(IF(AND(NOW()&lt;= EOMONTH(DATE(YEAR($P96),3, 1), 0), Overall!$A98&lt;&gt;"", MONTH($O96) &lt;= 3, MONTH($P96) &gt;= 3), IF($T96 &lt;&gt; "", $H96/$T96, ""), ""), "")</f>
        <v/>
      </c>
      <c r="AK96" s="10" t="str">
        <f ca="1">IFERROR(IF(AND(NOW()&lt;= EOMONTH(DATE(YEAR($P96),4, 1), 0), Overall!$A98&lt;&gt;"", MONTH($O96) &lt;= 4, MONTH($P96) &gt;= 4), IF($T96 &lt;&gt; "", $H96/$T96, ""), ""), "")</f>
        <v/>
      </c>
      <c r="AL96" s="10" t="str">
        <f ca="1">IFERROR(IF(AND(NOW()&lt;= EOMONTH(DATE(YEAR($P96),5, 1), 0), Overall!$A98&lt;&gt;"", MONTH($O96) &lt;= 5, MONTH($P96) &gt;= 5), IF($T96 &lt;&gt; "", $H96/$T96, ""), ""), "")</f>
        <v/>
      </c>
      <c r="AM96" s="10" t="str">
        <f ca="1">IFERROR(IF(AND(NOW()&lt;= EOMONTH(DATE(YEAR($P96),6, 1), 0), Overall!$A98&lt;&gt;"", MONTH($O96) &lt;= 6, MONTH($P96) &gt;= 6), IF($T96 &lt;&gt; "", $H96/$T96, ""), ""), "")</f>
        <v/>
      </c>
      <c r="AN96" s="10" t="str">
        <f ca="1">IFERROR(IF(AND(NOW()&lt;= EOMONTH(DATE(YEAR($P96),7, 1), 0), Overall!$A98&lt;&gt;"", MONTH($O96) &lt;= 7, MONTH($P96) &gt;= 7), IF($T96 &lt;&gt; "", $H96/$T96, ""), ""), "")</f>
        <v/>
      </c>
      <c r="AO96" s="10" t="str">
        <f ca="1">IFERROR(IF(AND(NOW()&lt;= EOMONTH(DATE(YEAR($P96),8, 1), 0), Overall!$A98&lt;&gt;"", MONTH($O96) &lt;= 8, MONTH($P96) &gt;= 8), IF($T96 &lt;&gt; "", $H96/$T96, ""), ""), "")</f>
        <v/>
      </c>
      <c r="AP96" s="10" t="str">
        <f ca="1">IFERROR(IF(AND(NOW()&lt;= EOMONTH(DATE(YEAR($P96),9, 1), 0), Overall!$A98&lt;&gt;"", MONTH($O96) &lt;= 9, MONTH($P96) &gt;= 9), IF($T96 &lt;&gt; "", $H96/$T96, ""), ""), "")</f>
        <v/>
      </c>
      <c r="AQ96" s="10" t="str">
        <f ca="1">IFERROR(IF(AND(NOW()&lt;= EOMONTH(DATE(YEAR($P96),10, 1), 0), Overall!$A98&lt;&gt;"", MONTH($O96) &lt;= 10, MONTH($P96) &gt;= 10), IF($T96 &lt;&gt; "", $H96/$T96, ""), ""), "")</f>
        <v/>
      </c>
      <c r="AR96" s="10" t="str">
        <f ca="1">IFERROR(IF(AND(NOW()&lt;= EOMONTH(DATE(YEAR($P96),11, 1), 0), Overall!$A98&lt;&gt;"", MONTH($O96) &lt;=11, MONTH($P96) &gt;= 11), IF($T96 &lt;&gt; "", $H96/$T96, ""), ""), "")</f>
        <v/>
      </c>
      <c r="AS96" s="10" t="str">
        <f ca="1">IFERROR(IF(AND(NOW()&lt;= EOMONTH(DATE(YEAR($P96),12, 1), 0), Overall!$A98&lt;&gt;"", MONTH($O96) &lt;= 12, MONTH($P96) &gt;= 12), IF($T96 &lt;&gt; "", $H96/$T96, ""), ""), "")</f>
        <v/>
      </c>
      <c r="AT96" s="16">
        <f t="shared" ca="1" si="3"/>
        <v>0</v>
      </c>
    </row>
    <row r="97" spans="1:46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6">
        <f>IF(Overall!T99&lt;&gt;"",VALUE(Overall!T99),"")</f>
        <v>0</v>
      </c>
      <c r="O97" s="7">
        <f>IF(Overall!L99&lt;&gt;"", DATEVALUE(Overall!L99), "")</f>
        <v>44317</v>
      </c>
      <c r="P97" s="7">
        <f>IF(Overall!M99&lt;&gt;"", DATEVALUE(Overall!M99), "")</f>
        <v>44561</v>
      </c>
      <c r="Q97" s="7" t="str">
        <f>IF(Overall!S99&lt;&gt;"",_xlfn.VALUETOTEXT(Overall!S99),"")</f>
        <v>May-Dec</v>
      </c>
      <c r="R97" s="7">
        <f>IF(Overall!O99&lt;&gt;"", DATEVALUE(Overall!O99), "")</f>
        <v>44314</v>
      </c>
      <c r="S97" s="7">
        <f>IF(Overall!O99&lt;&gt;"", DATEVALUE(Overall!O99), "")</f>
        <v>44314</v>
      </c>
      <c r="T97" s="5">
        <f t="shared" si="2"/>
        <v>8</v>
      </c>
      <c r="U97" s="10" t="str">
        <f>IF(Overall!$A99&lt;&gt;"",IF(AND(MONTH($O97) &lt;= 1, MONTH($P97) &gt;= 1), IF($T97 &lt;&gt; "", $H97/$T97, ""), ""),"")</f>
        <v/>
      </c>
      <c r="V97" s="10" t="str">
        <f>IF(Overall!$A99&lt;&gt;"",IF(AND(MONTH($O97) &lt;= 2, MONTH($P97) &gt;= 2), IF($T97 &lt;&gt; "", $H97/$T97, ""), ""),"")</f>
        <v/>
      </c>
      <c r="W97" s="10" t="str">
        <f>IF(Overall!$A99&lt;&gt;"",IF(AND(MONTH($O97) &lt;= 3, MONTH($P97) &gt;= 3), IF($T97 &lt;&gt; "", $H97/$T97, ""), ""),"")</f>
        <v/>
      </c>
      <c r="X97" s="10" t="str">
        <f>IF(Overall!$A99&lt;&gt;"",IF(AND(MONTH($O97) &lt;= 4, MONTH($P97) &gt;= 4), IF($T97 &lt;&gt; "", $H97/$T97, ""), ""),"")</f>
        <v/>
      </c>
      <c r="Y97" s="10">
        <f>IF(Overall!$A99&lt;&gt;"",IF(AND(MONTH($O97) &lt;= 5, MONTH($P97) &gt;= 5), IF($T97 &lt;&gt; "", $H97/$T97, ""), ""),"")</f>
        <v>100000</v>
      </c>
      <c r="Z97" s="10">
        <f>IF(Overall!$A99&lt;&gt;"",IF(AND(MONTH($O97) &lt;= 6, MONTH($P97) &gt;= 6), IF($T97 &lt;&gt; "", $H97/$T97, ""), ""),"")</f>
        <v>100000</v>
      </c>
      <c r="AA97" s="10">
        <f>IF(Overall!$A99&lt;&gt;"",IF(AND(MONTH($O97) &lt;= 7, MONTH($P97) &gt;= 7 ), IF($T97 &lt;&gt; "", $H97/$T97, ""), ""),"")</f>
        <v>100000</v>
      </c>
      <c r="AB97" s="10">
        <f>IF(Overall!$A99&lt;&gt;"",IF(AND(MONTH($O97) &lt;= 8, MONTH($P97) &gt;= 8), IF($T97 &lt;&gt; "", $H97/$T97, ""), ""),"")</f>
        <v>100000</v>
      </c>
      <c r="AC97" s="10">
        <f>IF(Overall!$A99&lt;&gt;"",IF(AND(MONTH($O97) &lt;= 9, MONTH($P97) &gt;= 9), IF($T97 &lt;&gt; "", $H97/$T97, ""), ""),"")</f>
        <v>100000</v>
      </c>
      <c r="AD97" s="10">
        <f>IF(Overall!$A99&lt;&gt;"",IF(AND(MONTH($O97) &lt;= 10, MONTH($P97) &gt;= 10), IF($T97 &lt;&gt; "", $H97/$T97, ""), ""),"")</f>
        <v>100000</v>
      </c>
      <c r="AE97" s="10">
        <f>IF(Overall!$A99&lt;&gt;"",IF(AND(MONTH($O97) &lt;= 11, MONTH($P97) &gt;= 11), IF($T97 &lt;&gt; "", $H97/$T97, ""), ""),"")</f>
        <v>100000</v>
      </c>
      <c r="AF97" s="10">
        <f>IF(Overall!$A99&lt;&gt;"",IF(AND(MONTH($O97) &lt;= 12, MONTH($P97) &gt;= 12), IF($T97 &lt;&gt; "", $H97/$T97, ""), ""),"")</f>
        <v>100000</v>
      </c>
      <c r="AH97" s="10" t="str">
        <f ca="1">IFERROR(IF(AND(NOW()&lt;= EOMONTH(DATE(YEAR($P97),1, 1), 0), Overall!$A99&lt;&gt;"", MONTH($O97) &lt;= 1, MONTH($P97) &gt;= 1), IF($T97 &lt;&gt; "", $H97/$T97, ""), ""), "")</f>
        <v/>
      </c>
      <c r="AI97" s="10" t="str">
        <f ca="1">IFERROR(IF(AND(NOW()&lt;= EOMONTH(DATE(YEAR($P97),2, 1), 0), Overall!$A99&lt;&gt;"", MONTH($O97) &lt;= 2, MONTH($P97) &gt;= 2), IF($T97 &lt;&gt; "", $H97/$T97, ""), ""), "")</f>
        <v/>
      </c>
      <c r="AJ97" s="10" t="str">
        <f ca="1">IFERROR(IF(AND(NOW()&lt;= EOMONTH(DATE(YEAR($P97),3, 1), 0), Overall!$A99&lt;&gt;"", MONTH($O97) &lt;= 3, MONTH($P97) &gt;= 3), IF($T97 &lt;&gt; "", $H97/$T97, ""), ""), "")</f>
        <v/>
      </c>
      <c r="AK97" s="10" t="str">
        <f ca="1">IFERROR(IF(AND(NOW()&lt;= EOMONTH(DATE(YEAR($P97),4, 1), 0), Overall!$A99&lt;&gt;"", MONTH($O97) &lt;= 4, MONTH($P97) &gt;= 4), IF($T97 &lt;&gt; "", $H97/$T97, ""), ""), "")</f>
        <v/>
      </c>
      <c r="AL97" s="10" t="str">
        <f ca="1">IFERROR(IF(AND(NOW()&lt;= EOMONTH(DATE(YEAR($P97),5, 1), 0), Overall!$A99&lt;&gt;"", MONTH($O97) &lt;= 5, MONTH($P97) &gt;= 5), IF($T97 &lt;&gt; "", $H97/$T97, ""), ""), "")</f>
        <v/>
      </c>
      <c r="AM97" s="10" t="str">
        <f ca="1">IFERROR(IF(AND(NOW()&lt;= EOMONTH(DATE(YEAR($P97),6, 1), 0), Overall!$A99&lt;&gt;"", MONTH($O97) &lt;= 6, MONTH($P97) &gt;= 6), IF($T97 &lt;&gt; "", $H97/$T97, ""), ""), "")</f>
        <v/>
      </c>
      <c r="AN97" s="10" t="str">
        <f ca="1">IFERROR(IF(AND(NOW()&lt;= EOMONTH(DATE(YEAR($P97),7, 1), 0), Overall!$A99&lt;&gt;"", MONTH($O97) &lt;= 7, MONTH($P97) &gt;= 7), IF($T97 &lt;&gt; "", $H97/$T97, ""), ""), "")</f>
        <v/>
      </c>
      <c r="AO97" s="10" t="str">
        <f ca="1">IFERROR(IF(AND(NOW()&lt;= EOMONTH(DATE(YEAR($P97),8, 1), 0), Overall!$A99&lt;&gt;"", MONTH($O97) &lt;= 8, MONTH($P97) &gt;= 8), IF($T97 &lt;&gt; "", $H97/$T97, ""), ""), "")</f>
        <v/>
      </c>
      <c r="AP97" s="10" t="str">
        <f ca="1">IFERROR(IF(AND(NOW()&lt;= EOMONTH(DATE(YEAR($P97),9, 1), 0), Overall!$A99&lt;&gt;"", MONTH($O97) &lt;= 9, MONTH($P97) &gt;= 9), IF($T97 &lt;&gt; "", $H97/$T97, ""), ""), "")</f>
        <v/>
      </c>
      <c r="AQ97" s="10" t="str">
        <f ca="1">IFERROR(IF(AND(NOW()&lt;= EOMONTH(DATE(YEAR($P97),10, 1), 0), Overall!$A99&lt;&gt;"", MONTH($O97) &lt;= 10, MONTH($P97) &gt;= 10), IF($T97 &lt;&gt; "", $H97/$T97, ""), ""), "")</f>
        <v/>
      </c>
      <c r="AR97" s="10" t="str">
        <f ca="1">IFERROR(IF(AND(NOW()&lt;= EOMONTH(DATE(YEAR($P97),11, 1), 0), Overall!$A99&lt;&gt;"", MONTH($O97) &lt;=11, MONTH($P97) &gt;= 11), IF($T97 &lt;&gt; "", $H97/$T97, ""), ""), "")</f>
        <v/>
      </c>
      <c r="AS97" s="10" t="str">
        <f ca="1">IFERROR(IF(AND(NOW()&lt;= EOMONTH(DATE(YEAR($P97),12, 1), 0), Overall!$A99&lt;&gt;"", MONTH($O97) &lt;= 12, MONTH($P97) &gt;= 12), IF($T97 &lt;&gt; "", $H97/$T97, ""), ""), "")</f>
        <v/>
      </c>
      <c r="AT97" s="16">
        <f t="shared" ca="1" si="3"/>
        <v>0</v>
      </c>
    </row>
    <row r="98" spans="1:46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6">
        <f>IF(Overall!T100&lt;&gt;"",VALUE(Overall!T100),"")</f>
        <v>0</v>
      </c>
      <c r="O98" s="7">
        <f>IF(Overall!L100&lt;&gt;"", DATEVALUE(Overall!L100), "")</f>
        <v>44317</v>
      </c>
      <c r="P98" s="7">
        <f>IF(Overall!M100&lt;&gt;"", DATEVALUE(Overall!M100), "")</f>
        <v>44561</v>
      </c>
      <c r="Q98" s="7" t="str">
        <f>IF(Overall!S100&lt;&gt;"",_xlfn.VALUETOTEXT(Overall!S100),"")</f>
        <v>May-Dec</v>
      </c>
      <c r="R98" s="7">
        <f>IF(Overall!O100&lt;&gt;"", DATEVALUE(Overall!O100), "")</f>
        <v>44314</v>
      </c>
      <c r="S98" s="7">
        <f>IF(Overall!O100&lt;&gt;"", DATEVALUE(Overall!O100), "")</f>
        <v>44314</v>
      </c>
      <c r="T98" s="5">
        <f t="shared" si="2"/>
        <v>8</v>
      </c>
      <c r="U98" s="10" t="str">
        <f>IF(Overall!$A100&lt;&gt;"",IF(AND(MONTH($O98) &lt;= 1, MONTH($P98) &gt;= 1), IF($T98 &lt;&gt; "", $H98/$T98, ""), ""),"")</f>
        <v/>
      </c>
      <c r="V98" s="10" t="str">
        <f>IF(Overall!$A100&lt;&gt;"",IF(AND(MONTH($O98) &lt;= 2, MONTH($P98) &gt;= 2), IF($T98 &lt;&gt; "", $H98/$T98, ""), ""),"")</f>
        <v/>
      </c>
      <c r="W98" s="10" t="str">
        <f>IF(Overall!$A100&lt;&gt;"",IF(AND(MONTH($O98) &lt;= 3, MONTH($P98) &gt;= 3), IF($T98 &lt;&gt; "", $H98/$T98, ""), ""),"")</f>
        <v/>
      </c>
      <c r="X98" s="10" t="str">
        <f>IF(Overall!$A100&lt;&gt;"",IF(AND(MONTH($O98) &lt;= 4, MONTH($P98) &gt;= 4), IF($T98 &lt;&gt; "", $H98/$T98, ""), ""),"")</f>
        <v/>
      </c>
      <c r="Y98" s="10">
        <f>IF(Overall!$A100&lt;&gt;"",IF(AND(MONTH($O98) &lt;= 5, MONTH($P98) &gt;= 5), IF($T98 &lt;&gt; "", $H98/$T98, ""), ""),"")</f>
        <v>200000</v>
      </c>
      <c r="Z98" s="10">
        <f>IF(Overall!$A100&lt;&gt;"",IF(AND(MONTH($O98) &lt;= 6, MONTH($P98) &gt;= 6), IF($T98 &lt;&gt; "", $H98/$T98, ""), ""),"")</f>
        <v>200000</v>
      </c>
      <c r="AA98" s="10">
        <f>IF(Overall!$A100&lt;&gt;"",IF(AND(MONTH($O98) &lt;= 7, MONTH($P98) &gt;= 7 ), IF($T98 &lt;&gt; "", $H98/$T98, ""), ""),"")</f>
        <v>200000</v>
      </c>
      <c r="AB98" s="10">
        <f>IF(Overall!$A100&lt;&gt;"",IF(AND(MONTH($O98) &lt;= 8, MONTH($P98) &gt;= 8), IF($T98 &lt;&gt; "", $H98/$T98, ""), ""),"")</f>
        <v>200000</v>
      </c>
      <c r="AC98" s="10">
        <f>IF(Overall!$A100&lt;&gt;"",IF(AND(MONTH($O98) &lt;= 9, MONTH($P98) &gt;= 9), IF($T98 &lt;&gt; "", $H98/$T98, ""), ""),"")</f>
        <v>200000</v>
      </c>
      <c r="AD98" s="10">
        <f>IF(Overall!$A100&lt;&gt;"",IF(AND(MONTH($O98) &lt;= 10, MONTH($P98) &gt;= 10), IF($T98 &lt;&gt; "", $H98/$T98, ""), ""),"")</f>
        <v>200000</v>
      </c>
      <c r="AE98" s="10">
        <f>IF(Overall!$A100&lt;&gt;"",IF(AND(MONTH($O98) &lt;= 11, MONTH($P98) &gt;= 11), IF($T98 &lt;&gt; "", $H98/$T98, ""), ""),"")</f>
        <v>200000</v>
      </c>
      <c r="AF98" s="10">
        <f>IF(Overall!$A100&lt;&gt;"",IF(AND(MONTH($O98) &lt;= 12, MONTH($P98) &gt;= 12), IF($T98 &lt;&gt; "", $H98/$T98, ""), ""),"")</f>
        <v>200000</v>
      </c>
      <c r="AH98" s="10" t="str">
        <f ca="1">IFERROR(IF(AND(NOW()&lt;= EOMONTH(DATE(YEAR($P98),1, 1), 0), Overall!$A100&lt;&gt;"", MONTH($O98) &lt;= 1, MONTH($P98) &gt;= 1), IF($T98 &lt;&gt; "", $H98/$T98, ""), ""), "")</f>
        <v/>
      </c>
      <c r="AI98" s="10" t="str">
        <f ca="1">IFERROR(IF(AND(NOW()&lt;= EOMONTH(DATE(YEAR($P98),2, 1), 0), Overall!$A100&lt;&gt;"", MONTH($O98) &lt;= 2, MONTH($P98) &gt;= 2), IF($T98 &lt;&gt; "", $H98/$T98, ""), ""), "")</f>
        <v/>
      </c>
      <c r="AJ98" s="10" t="str">
        <f ca="1">IFERROR(IF(AND(NOW()&lt;= EOMONTH(DATE(YEAR($P98),3, 1), 0), Overall!$A100&lt;&gt;"", MONTH($O98) &lt;= 3, MONTH($P98) &gt;= 3), IF($T98 &lt;&gt; "", $H98/$T98, ""), ""), "")</f>
        <v/>
      </c>
      <c r="AK98" s="10" t="str">
        <f ca="1">IFERROR(IF(AND(NOW()&lt;= EOMONTH(DATE(YEAR($P98),4, 1), 0), Overall!$A100&lt;&gt;"", MONTH($O98) &lt;= 4, MONTH($P98) &gt;= 4), IF($T98 &lt;&gt; "", $H98/$T98, ""), ""), "")</f>
        <v/>
      </c>
      <c r="AL98" s="10" t="str">
        <f ca="1">IFERROR(IF(AND(NOW()&lt;= EOMONTH(DATE(YEAR($P98),5, 1), 0), Overall!$A100&lt;&gt;"", MONTH($O98) &lt;= 5, MONTH($P98) &gt;= 5), IF($T98 &lt;&gt; "", $H98/$T98, ""), ""), "")</f>
        <v/>
      </c>
      <c r="AM98" s="10" t="str">
        <f ca="1">IFERROR(IF(AND(NOW()&lt;= EOMONTH(DATE(YEAR($P98),6, 1), 0), Overall!$A100&lt;&gt;"", MONTH($O98) &lt;= 6, MONTH($P98) &gt;= 6), IF($T98 &lt;&gt; "", $H98/$T98, ""), ""), "")</f>
        <v/>
      </c>
      <c r="AN98" s="10" t="str">
        <f ca="1">IFERROR(IF(AND(NOW()&lt;= EOMONTH(DATE(YEAR($P98),7, 1), 0), Overall!$A100&lt;&gt;"", MONTH($O98) &lt;= 7, MONTH($P98) &gt;= 7), IF($T98 &lt;&gt; "", $H98/$T98, ""), ""), "")</f>
        <v/>
      </c>
      <c r="AO98" s="10" t="str">
        <f ca="1">IFERROR(IF(AND(NOW()&lt;= EOMONTH(DATE(YEAR($P98),8, 1), 0), Overall!$A100&lt;&gt;"", MONTH($O98) &lt;= 8, MONTH($P98) &gt;= 8), IF($T98 &lt;&gt; "", $H98/$T98, ""), ""), "")</f>
        <v/>
      </c>
      <c r="AP98" s="10" t="str">
        <f ca="1">IFERROR(IF(AND(NOW()&lt;= EOMONTH(DATE(YEAR($P98),9, 1), 0), Overall!$A100&lt;&gt;"", MONTH($O98) &lt;= 9, MONTH($P98) &gt;= 9), IF($T98 &lt;&gt; "", $H98/$T98, ""), ""), "")</f>
        <v/>
      </c>
      <c r="AQ98" s="10" t="str">
        <f ca="1">IFERROR(IF(AND(NOW()&lt;= EOMONTH(DATE(YEAR($P98),10, 1), 0), Overall!$A100&lt;&gt;"", MONTH($O98) &lt;= 10, MONTH($P98) &gt;= 10), IF($T98 &lt;&gt; "", $H98/$T98, ""), ""), "")</f>
        <v/>
      </c>
      <c r="AR98" s="10" t="str">
        <f ca="1">IFERROR(IF(AND(NOW()&lt;= EOMONTH(DATE(YEAR($P98),11, 1), 0), Overall!$A100&lt;&gt;"", MONTH($O98) &lt;=11, MONTH($P98) &gt;= 11), IF($T98 &lt;&gt; "", $H98/$T98, ""), ""), "")</f>
        <v/>
      </c>
      <c r="AS98" s="10" t="str">
        <f ca="1">IFERROR(IF(AND(NOW()&lt;= EOMONTH(DATE(YEAR($P98),12, 1), 0), Overall!$A100&lt;&gt;"", MONTH($O98) &lt;= 12, MONTH($P98) &gt;= 12), IF($T98 &lt;&gt; "", $H98/$T98, ""), ""), "")</f>
        <v/>
      </c>
      <c r="AT98" s="16">
        <f t="shared" ca="1" si="3"/>
        <v>0</v>
      </c>
    </row>
    <row r="99" spans="1:46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6">
        <f>IF(Overall!T101&lt;&gt;"",VALUE(Overall!T101),"")</f>
        <v>0</v>
      </c>
      <c r="O99" s="7">
        <f>IF(Overall!L101&lt;&gt;"", DATEVALUE(Overall!L101), "")</f>
        <v>44317</v>
      </c>
      <c r="P99" s="7">
        <f>IF(Overall!M101&lt;&gt;"", DATEVALUE(Overall!M101), "")</f>
        <v>44561</v>
      </c>
      <c r="Q99" s="7" t="str">
        <f>IF(Overall!S101&lt;&gt;"",_xlfn.VALUETOTEXT(Overall!S101),"")</f>
        <v>May-Dec</v>
      </c>
      <c r="R99" s="7">
        <f>IF(Overall!O101&lt;&gt;"", DATEVALUE(Overall!O101), "")</f>
        <v>44314</v>
      </c>
      <c r="S99" s="7">
        <f>IF(Overall!O101&lt;&gt;"", DATEVALUE(Overall!O101), "")</f>
        <v>44314</v>
      </c>
      <c r="T99" s="5">
        <f t="shared" si="2"/>
        <v>8</v>
      </c>
      <c r="U99" s="10" t="str">
        <f>IF(Overall!$A101&lt;&gt;"",IF(AND(MONTH($O99) &lt;= 1, MONTH($P99) &gt;= 1), IF($T99 &lt;&gt; "", $H99/$T99, ""), ""),"")</f>
        <v/>
      </c>
      <c r="V99" s="10" t="str">
        <f>IF(Overall!$A101&lt;&gt;"",IF(AND(MONTH($O99) &lt;= 2, MONTH($P99) &gt;= 2), IF($T99 &lt;&gt; "", $H99/$T99, ""), ""),"")</f>
        <v/>
      </c>
      <c r="W99" s="10" t="str">
        <f>IF(Overall!$A101&lt;&gt;"",IF(AND(MONTH($O99) &lt;= 3, MONTH($P99) &gt;= 3), IF($T99 &lt;&gt; "", $H99/$T99, ""), ""),"")</f>
        <v/>
      </c>
      <c r="X99" s="10" t="str">
        <f>IF(Overall!$A101&lt;&gt;"",IF(AND(MONTH($O99) &lt;= 4, MONTH($P99) &gt;= 4), IF($T99 &lt;&gt; "", $H99/$T99, ""), ""),"")</f>
        <v/>
      </c>
      <c r="Y99" s="10">
        <f>IF(Overall!$A101&lt;&gt;"",IF(AND(MONTH($O99) &lt;= 5, MONTH($P99) &gt;= 5), IF($T99 &lt;&gt; "", $H99/$T99, ""), ""),"")</f>
        <v>100000</v>
      </c>
      <c r="Z99" s="10">
        <f>IF(Overall!$A101&lt;&gt;"",IF(AND(MONTH($O99) &lt;= 6, MONTH($P99) &gt;= 6), IF($T99 &lt;&gt; "", $H99/$T99, ""), ""),"")</f>
        <v>100000</v>
      </c>
      <c r="AA99" s="10">
        <f>IF(Overall!$A101&lt;&gt;"",IF(AND(MONTH($O99) &lt;= 7, MONTH($P99) &gt;= 7 ), IF($T99 &lt;&gt; "", $H99/$T99, ""), ""),"")</f>
        <v>100000</v>
      </c>
      <c r="AB99" s="10">
        <f>IF(Overall!$A101&lt;&gt;"",IF(AND(MONTH($O99) &lt;= 8, MONTH($P99) &gt;= 8), IF($T99 &lt;&gt; "", $H99/$T99, ""), ""),"")</f>
        <v>100000</v>
      </c>
      <c r="AC99" s="10">
        <f>IF(Overall!$A101&lt;&gt;"",IF(AND(MONTH($O99) &lt;= 9, MONTH($P99) &gt;= 9), IF($T99 &lt;&gt; "", $H99/$T99, ""), ""),"")</f>
        <v>100000</v>
      </c>
      <c r="AD99" s="10">
        <f>IF(Overall!$A101&lt;&gt;"",IF(AND(MONTH($O99) &lt;= 10, MONTH($P99) &gt;= 10), IF($T99 &lt;&gt; "", $H99/$T99, ""), ""),"")</f>
        <v>100000</v>
      </c>
      <c r="AE99" s="10">
        <f>IF(Overall!$A101&lt;&gt;"",IF(AND(MONTH($O99) &lt;= 11, MONTH($P99) &gt;= 11), IF($T99 &lt;&gt; "", $H99/$T99, ""), ""),"")</f>
        <v>100000</v>
      </c>
      <c r="AF99" s="10">
        <f>IF(Overall!$A101&lt;&gt;"",IF(AND(MONTH($O99) &lt;= 12, MONTH($P99) &gt;= 12), IF($T99 &lt;&gt; "", $H99/$T99, ""), ""),"")</f>
        <v>100000</v>
      </c>
      <c r="AH99" s="10" t="str">
        <f ca="1">IFERROR(IF(AND(NOW()&lt;= EOMONTH(DATE(YEAR($P99),1, 1), 0), Overall!$A101&lt;&gt;"", MONTH($O99) &lt;= 1, MONTH($P99) &gt;= 1), IF($T99 &lt;&gt; "", $H99/$T99, ""), ""), "")</f>
        <v/>
      </c>
      <c r="AI99" s="10" t="str">
        <f ca="1">IFERROR(IF(AND(NOW()&lt;= EOMONTH(DATE(YEAR($P99),2, 1), 0), Overall!$A101&lt;&gt;"", MONTH($O99) &lt;= 2, MONTH($P99) &gt;= 2), IF($T99 &lt;&gt; "", $H99/$T99, ""), ""), "")</f>
        <v/>
      </c>
      <c r="AJ99" s="10" t="str">
        <f ca="1">IFERROR(IF(AND(NOW()&lt;= EOMONTH(DATE(YEAR($P99),3, 1), 0), Overall!$A101&lt;&gt;"", MONTH($O99) &lt;= 3, MONTH($P99) &gt;= 3), IF($T99 &lt;&gt; "", $H99/$T99, ""), ""), "")</f>
        <v/>
      </c>
      <c r="AK99" s="10" t="str">
        <f ca="1">IFERROR(IF(AND(NOW()&lt;= EOMONTH(DATE(YEAR($P99),4, 1), 0), Overall!$A101&lt;&gt;"", MONTH($O99) &lt;= 4, MONTH($P99) &gt;= 4), IF($T99 &lt;&gt; "", $H99/$T99, ""), ""), "")</f>
        <v/>
      </c>
      <c r="AL99" s="10" t="str">
        <f ca="1">IFERROR(IF(AND(NOW()&lt;= EOMONTH(DATE(YEAR($P99),5, 1), 0), Overall!$A101&lt;&gt;"", MONTH($O99) &lt;= 5, MONTH($P99) &gt;= 5), IF($T99 &lt;&gt; "", $H99/$T99, ""), ""), "")</f>
        <v/>
      </c>
      <c r="AM99" s="10" t="str">
        <f ca="1">IFERROR(IF(AND(NOW()&lt;= EOMONTH(DATE(YEAR($P99),6, 1), 0), Overall!$A101&lt;&gt;"", MONTH($O99) &lt;= 6, MONTH($P99) &gt;= 6), IF($T99 &lt;&gt; "", $H99/$T99, ""), ""), "")</f>
        <v/>
      </c>
      <c r="AN99" s="10" t="str">
        <f ca="1">IFERROR(IF(AND(NOW()&lt;= EOMONTH(DATE(YEAR($P99),7, 1), 0), Overall!$A101&lt;&gt;"", MONTH($O99) &lt;= 7, MONTH($P99) &gt;= 7), IF($T99 &lt;&gt; "", $H99/$T99, ""), ""), "")</f>
        <v/>
      </c>
      <c r="AO99" s="10" t="str">
        <f ca="1">IFERROR(IF(AND(NOW()&lt;= EOMONTH(DATE(YEAR($P99),8, 1), 0), Overall!$A101&lt;&gt;"", MONTH($O99) &lt;= 8, MONTH($P99) &gt;= 8), IF($T99 &lt;&gt; "", $H99/$T99, ""), ""), "")</f>
        <v/>
      </c>
      <c r="AP99" s="10" t="str">
        <f ca="1">IFERROR(IF(AND(NOW()&lt;= EOMONTH(DATE(YEAR($P99),9, 1), 0), Overall!$A101&lt;&gt;"", MONTH($O99) &lt;= 9, MONTH($P99) &gt;= 9), IF($T99 &lt;&gt; "", $H99/$T99, ""), ""), "")</f>
        <v/>
      </c>
      <c r="AQ99" s="10" t="str">
        <f ca="1">IFERROR(IF(AND(NOW()&lt;= EOMONTH(DATE(YEAR($P99),10, 1), 0), Overall!$A101&lt;&gt;"", MONTH($O99) &lt;= 10, MONTH($P99) &gt;= 10), IF($T99 &lt;&gt; "", $H99/$T99, ""), ""), "")</f>
        <v/>
      </c>
      <c r="AR99" s="10" t="str">
        <f ca="1">IFERROR(IF(AND(NOW()&lt;= EOMONTH(DATE(YEAR($P99),11, 1), 0), Overall!$A101&lt;&gt;"", MONTH($O99) &lt;=11, MONTH($P99) &gt;= 11), IF($T99 &lt;&gt; "", $H99/$T99, ""), ""), "")</f>
        <v/>
      </c>
      <c r="AS99" s="10" t="str">
        <f ca="1">IFERROR(IF(AND(NOW()&lt;= EOMONTH(DATE(YEAR($P99),12, 1), 0), Overall!$A101&lt;&gt;"", MONTH($O99) &lt;= 12, MONTH($P99) &gt;= 12), IF($T99 &lt;&gt; "", $H99/$T99, ""), ""), "")</f>
        <v/>
      </c>
      <c r="AT99" s="16">
        <f t="shared" ca="1" si="3"/>
        <v>0</v>
      </c>
    </row>
    <row r="100" spans="1:46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6">
        <f>IF(Overall!T102&lt;&gt;"",VALUE(Overall!T102),"")</f>
        <v>0</v>
      </c>
      <c r="O100" s="7">
        <f>IF(Overall!L102&lt;&gt;"", DATEVALUE(Overall!L102), "")</f>
        <v>44317</v>
      </c>
      <c r="P100" s="7">
        <f>IF(Overall!M102&lt;&gt;"", DATEVALUE(Overall!M102), "")</f>
        <v>44561</v>
      </c>
      <c r="Q100" s="7" t="str">
        <f>IF(Overall!S102&lt;&gt;"",_xlfn.VALUETOTEXT(Overall!S102),"")</f>
        <v>May-Dec</v>
      </c>
      <c r="R100" s="7">
        <f>IF(Overall!O102&lt;&gt;"", DATEVALUE(Overall!O102), "")</f>
        <v>44314</v>
      </c>
      <c r="S100" s="7">
        <f>IF(Overall!O102&lt;&gt;"", DATEVALUE(Overall!O102), "")</f>
        <v>44314</v>
      </c>
      <c r="T100" s="5">
        <f t="shared" si="2"/>
        <v>8</v>
      </c>
      <c r="U100" s="10" t="str">
        <f>IF(Overall!$A102&lt;&gt;"",IF(AND(MONTH($O100) &lt;= 1, MONTH($P100) &gt;= 1), IF($T100 &lt;&gt; "", $H100/$T100, ""), ""),"")</f>
        <v/>
      </c>
      <c r="V100" s="10" t="str">
        <f>IF(Overall!$A102&lt;&gt;"",IF(AND(MONTH($O100) &lt;= 2, MONTH($P100) &gt;= 2), IF($T100 &lt;&gt; "", $H100/$T100, ""), ""),"")</f>
        <v/>
      </c>
      <c r="W100" s="10" t="str">
        <f>IF(Overall!$A102&lt;&gt;"",IF(AND(MONTH($O100) &lt;= 3, MONTH($P100) &gt;= 3), IF($T100 &lt;&gt; "", $H100/$T100, ""), ""),"")</f>
        <v/>
      </c>
      <c r="X100" s="10" t="str">
        <f>IF(Overall!$A102&lt;&gt;"",IF(AND(MONTH($O100) &lt;= 4, MONTH($P100) &gt;= 4), IF($T100 &lt;&gt; "", $H100/$T100, ""), ""),"")</f>
        <v/>
      </c>
      <c r="Y100" s="10">
        <f>IF(Overall!$A102&lt;&gt;"",IF(AND(MONTH($O100) &lt;= 5, MONTH($P100) &gt;= 5), IF($T100 &lt;&gt; "", $H100/$T100, ""), ""),"")</f>
        <v>100000</v>
      </c>
      <c r="Z100" s="10">
        <f>IF(Overall!$A102&lt;&gt;"",IF(AND(MONTH($O100) &lt;= 6, MONTH($P100) &gt;= 6), IF($T100 &lt;&gt; "", $H100/$T100, ""), ""),"")</f>
        <v>100000</v>
      </c>
      <c r="AA100" s="10">
        <f>IF(Overall!$A102&lt;&gt;"",IF(AND(MONTH($O100) &lt;= 7, MONTH($P100) &gt;= 7 ), IF($T100 &lt;&gt; "", $H100/$T100, ""), ""),"")</f>
        <v>100000</v>
      </c>
      <c r="AB100" s="10">
        <f>IF(Overall!$A102&lt;&gt;"",IF(AND(MONTH($O100) &lt;= 8, MONTH($P100) &gt;= 8), IF($T100 &lt;&gt; "", $H100/$T100, ""), ""),"")</f>
        <v>100000</v>
      </c>
      <c r="AC100" s="10">
        <f>IF(Overall!$A102&lt;&gt;"",IF(AND(MONTH($O100) &lt;= 9, MONTH($P100) &gt;= 9), IF($T100 &lt;&gt; "", $H100/$T100, ""), ""),"")</f>
        <v>100000</v>
      </c>
      <c r="AD100" s="10">
        <f>IF(Overall!$A102&lt;&gt;"",IF(AND(MONTH($O100) &lt;= 10, MONTH($P100) &gt;= 10), IF($T100 &lt;&gt; "", $H100/$T100, ""), ""),"")</f>
        <v>100000</v>
      </c>
      <c r="AE100" s="10">
        <f>IF(Overall!$A102&lt;&gt;"",IF(AND(MONTH($O100) &lt;= 11, MONTH($P100) &gt;= 11), IF($T100 &lt;&gt; "", $H100/$T100, ""), ""),"")</f>
        <v>100000</v>
      </c>
      <c r="AF100" s="10">
        <f>IF(Overall!$A102&lt;&gt;"",IF(AND(MONTH($O100) &lt;= 12, MONTH($P100) &gt;= 12), IF($T100 &lt;&gt; "", $H100/$T100, ""), ""),"")</f>
        <v>100000</v>
      </c>
      <c r="AH100" s="10" t="str">
        <f ca="1">IFERROR(IF(AND(NOW()&lt;= EOMONTH(DATE(YEAR($P100),1, 1), 0), Overall!$A102&lt;&gt;"", MONTH($O100) &lt;= 1, MONTH($P100) &gt;= 1), IF($T100 &lt;&gt; "", $H100/$T100, ""), ""), "")</f>
        <v/>
      </c>
      <c r="AI100" s="10" t="str">
        <f ca="1">IFERROR(IF(AND(NOW()&lt;= EOMONTH(DATE(YEAR($P100),2, 1), 0), Overall!$A102&lt;&gt;"", MONTH($O100) &lt;= 2, MONTH($P100) &gt;= 2), IF($T100 &lt;&gt; "", $H100/$T100, ""), ""), "")</f>
        <v/>
      </c>
      <c r="AJ100" s="10" t="str">
        <f ca="1">IFERROR(IF(AND(NOW()&lt;= EOMONTH(DATE(YEAR($P100),3, 1), 0), Overall!$A102&lt;&gt;"", MONTH($O100) &lt;= 3, MONTH($P100) &gt;= 3), IF($T100 &lt;&gt; "", $H100/$T100, ""), ""), "")</f>
        <v/>
      </c>
      <c r="AK100" s="10" t="str">
        <f ca="1">IFERROR(IF(AND(NOW()&lt;= EOMONTH(DATE(YEAR($P100),4, 1), 0), Overall!$A102&lt;&gt;"", MONTH($O100) &lt;= 4, MONTH($P100) &gt;= 4), IF($T100 &lt;&gt; "", $H100/$T100, ""), ""), "")</f>
        <v/>
      </c>
      <c r="AL100" s="10" t="str">
        <f ca="1">IFERROR(IF(AND(NOW()&lt;= EOMONTH(DATE(YEAR($P100),5, 1), 0), Overall!$A102&lt;&gt;"", MONTH($O100) &lt;= 5, MONTH($P100) &gt;= 5), IF($T100 &lt;&gt; "", $H100/$T100, ""), ""), "")</f>
        <v/>
      </c>
      <c r="AM100" s="10" t="str">
        <f ca="1">IFERROR(IF(AND(NOW()&lt;= EOMONTH(DATE(YEAR($P100),6, 1), 0), Overall!$A102&lt;&gt;"", MONTH($O100) &lt;= 6, MONTH($P100) &gt;= 6), IF($T100 &lt;&gt; "", $H100/$T100, ""), ""), "")</f>
        <v/>
      </c>
      <c r="AN100" s="10" t="str">
        <f ca="1">IFERROR(IF(AND(NOW()&lt;= EOMONTH(DATE(YEAR($P100),7, 1), 0), Overall!$A102&lt;&gt;"", MONTH($O100) &lt;= 7, MONTH($P100) &gt;= 7), IF($T100 &lt;&gt; "", $H100/$T100, ""), ""), "")</f>
        <v/>
      </c>
      <c r="AO100" s="10" t="str">
        <f ca="1">IFERROR(IF(AND(NOW()&lt;= EOMONTH(DATE(YEAR($P100),8, 1), 0), Overall!$A102&lt;&gt;"", MONTH($O100) &lt;= 8, MONTH($P100) &gt;= 8), IF($T100 &lt;&gt; "", $H100/$T100, ""), ""), "")</f>
        <v/>
      </c>
      <c r="AP100" s="10" t="str">
        <f ca="1">IFERROR(IF(AND(NOW()&lt;= EOMONTH(DATE(YEAR($P100),9, 1), 0), Overall!$A102&lt;&gt;"", MONTH($O100) &lt;= 9, MONTH($P100) &gt;= 9), IF($T100 &lt;&gt; "", $H100/$T100, ""), ""), "")</f>
        <v/>
      </c>
      <c r="AQ100" s="10" t="str">
        <f ca="1">IFERROR(IF(AND(NOW()&lt;= EOMONTH(DATE(YEAR($P100),10, 1), 0), Overall!$A102&lt;&gt;"", MONTH($O100) &lt;= 10, MONTH($P100) &gt;= 10), IF($T100 &lt;&gt; "", $H100/$T100, ""), ""), "")</f>
        <v/>
      </c>
      <c r="AR100" s="10" t="str">
        <f ca="1">IFERROR(IF(AND(NOW()&lt;= EOMONTH(DATE(YEAR($P100),11, 1), 0), Overall!$A102&lt;&gt;"", MONTH($O100) &lt;=11, MONTH($P100) &gt;= 11), IF($T100 &lt;&gt; "", $H100/$T100, ""), ""), "")</f>
        <v/>
      </c>
      <c r="AS100" s="10" t="str">
        <f ca="1">IFERROR(IF(AND(NOW()&lt;= EOMONTH(DATE(YEAR($P100),12, 1), 0), Overall!$A102&lt;&gt;"", MONTH($O100) &lt;= 12, MONTH($P100) &gt;= 12), IF($T100 &lt;&gt; "", $H100/$T100, ""), ""), "")</f>
        <v/>
      </c>
      <c r="AT100" s="16">
        <f t="shared" ca="1" si="3"/>
        <v>0</v>
      </c>
    </row>
    <row r="101" spans="1:46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6">
        <f>IF(Overall!T103&lt;&gt;"",VALUE(Overall!T103),"")</f>
        <v>0</v>
      </c>
      <c r="O101" s="7">
        <f>IF(Overall!L103&lt;&gt;"", DATEVALUE(Overall!L103), "")</f>
        <v>44317</v>
      </c>
      <c r="P101" s="7">
        <f>IF(Overall!M103&lt;&gt;"", DATEVALUE(Overall!M103), "")</f>
        <v>44561</v>
      </c>
      <c r="Q101" s="7" t="str">
        <f>IF(Overall!S103&lt;&gt;"",_xlfn.VALUETOTEXT(Overall!S103),"")</f>
        <v>May-Dec</v>
      </c>
      <c r="R101" s="7">
        <f>IF(Overall!O103&lt;&gt;"", DATEVALUE(Overall!O103), "")</f>
        <v>44314</v>
      </c>
      <c r="S101" s="7">
        <f>IF(Overall!O103&lt;&gt;"", DATEVALUE(Overall!O103), "")</f>
        <v>44314</v>
      </c>
      <c r="T101" s="5">
        <f t="shared" si="2"/>
        <v>8</v>
      </c>
      <c r="U101" s="10" t="str">
        <f>IF(Overall!$A103&lt;&gt;"",IF(AND(MONTH($O101) &lt;= 1, MONTH($P101) &gt;= 1), IF($T101 &lt;&gt; "", $H101/$T101, ""), ""),"")</f>
        <v/>
      </c>
      <c r="V101" s="10" t="str">
        <f>IF(Overall!$A103&lt;&gt;"",IF(AND(MONTH($O101) &lt;= 2, MONTH($P101) &gt;= 2), IF($T101 &lt;&gt; "", $H101/$T101, ""), ""),"")</f>
        <v/>
      </c>
      <c r="W101" s="10" t="str">
        <f>IF(Overall!$A103&lt;&gt;"",IF(AND(MONTH($O101) &lt;= 3, MONTH($P101) &gt;= 3), IF($T101 &lt;&gt; "", $H101/$T101, ""), ""),"")</f>
        <v/>
      </c>
      <c r="X101" s="10" t="str">
        <f>IF(Overall!$A103&lt;&gt;"",IF(AND(MONTH($O101) &lt;= 4, MONTH($P101) &gt;= 4), IF($T101 &lt;&gt; "", $H101/$T101, ""), ""),"")</f>
        <v/>
      </c>
      <c r="Y101" s="10">
        <f>IF(Overall!$A103&lt;&gt;"",IF(AND(MONTH($O101) &lt;= 5, MONTH($P101) &gt;= 5), IF($T101 &lt;&gt; "", $H101/$T101, ""), ""),"")</f>
        <v>100000</v>
      </c>
      <c r="Z101" s="10">
        <f>IF(Overall!$A103&lt;&gt;"",IF(AND(MONTH($O101) &lt;= 6, MONTH($P101) &gt;= 6), IF($T101 &lt;&gt; "", $H101/$T101, ""), ""),"")</f>
        <v>100000</v>
      </c>
      <c r="AA101" s="10">
        <f>IF(Overall!$A103&lt;&gt;"",IF(AND(MONTH($O101) &lt;= 7, MONTH($P101) &gt;= 7 ), IF($T101 &lt;&gt; "", $H101/$T101, ""), ""),"")</f>
        <v>100000</v>
      </c>
      <c r="AB101" s="10">
        <f>IF(Overall!$A103&lt;&gt;"",IF(AND(MONTH($O101) &lt;= 8, MONTH($P101) &gt;= 8), IF($T101 &lt;&gt; "", $H101/$T101, ""), ""),"")</f>
        <v>100000</v>
      </c>
      <c r="AC101" s="10">
        <f>IF(Overall!$A103&lt;&gt;"",IF(AND(MONTH($O101) &lt;= 9, MONTH($P101) &gt;= 9), IF($T101 &lt;&gt; "", $H101/$T101, ""), ""),"")</f>
        <v>100000</v>
      </c>
      <c r="AD101" s="10">
        <f>IF(Overall!$A103&lt;&gt;"",IF(AND(MONTH($O101) &lt;= 10, MONTH($P101) &gt;= 10), IF($T101 &lt;&gt; "", $H101/$T101, ""), ""),"")</f>
        <v>100000</v>
      </c>
      <c r="AE101" s="10">
        <f>IF(Overall!$A103&lt;&gt;"",IF(AND(MONTH($O101) &lt;= 11, MONTH($P101) &gt;= 11), IF($T101 &lt;&gt; "", $H101/$T101, ""), ""),"")</f>
        <v>100000</v>
      </c>
      <c r="AF101" s="10">
        <f>IF(Overall!$A103&lt;&gt;"",IF(AND(MONTH($O101) &lt;= 12, MONTH($P101) &gt;= 12), IF($T101 &lt;&gt; "", $H101/$T101, ""), ""),"")</f>
        <v>100000</v>
      </c>
      <c r="AH101" s="10" t="str">
        <f ca="1">IFERROR(IF(AND(NOW()&lt;= EOMONTH(DATE(YEAR($P101),1, 1), 0), Overall!$A103&lt;&gt;"", MONTH($O101) &lt;= 1, MONTH($P101) &gt;= 1), IF($T101 &lt;&gt; "", $H101/$T101, ""), ""), "")</f>
        <v/>
      </c>
      <c r="AI101" s="10" t="str">
        <f ca="1">IFERROR(IF(AND(NOW()&lt;= EOMONTH(DATE(YEAR($P101),2, 1), 0), Overall!$A103&lt;&gt;"", MONTH($O101) &lt;= 2, MONTH($P101) &gt;= 2), IF($T101 &lt;&gt; "", $H101/$T101, ""), ""), "")</f>
        <v/>
      </c>
      <c r="AJ101" s="10" t="str">
        <f ca="1">IFERROR(IF(AND(NOW()&lt;= EOMONTH(DATE(YEAR($P101),3, 1), 0), Overall!$A103&lt;&gt;"", MONTH($O101) &lt;= 3, MONTH($P101) &gt;= 3), IF($T101 &lt;&gt; "", $H101/$T101, ""), ""), "")</f>
        <v/>
      </c>
      <c r="AK101" s="10" t="str">
        <f ca="1">IFERROR(IF(AND(NOW()&lt;= EOMONTH(DATE(YEAR($P101),4, 1), 0), Overall!$A103&lt;&gt;"", MONTH($O101) &lt;= 4, MONTH($P101) &gt;= 4), IF($T101 &lt;&gt; "", $H101/$T101, ""), ""), "")</f>
        <v/>
      </c>
      <c r="AL101" s="10" t="str">
        <f ca="1">IFERROR(IF(AND(NOW()&lt;= EOMONTH(DATE(YEAR($P101),5, 1), 0), Overall!$A103&lt;&gt;"", MONTH($O101) &lt;= 5, MONTH($P101) &gt;= 5), IF($T101 &lt;&gt; "", $H101/$T101, ""), ""), "")</f>
        <v/>
      </c>
      <c r="AM101" s="10" t="str">
        <f ca="1">IFERROR(IF(AND(NOW()&lt;= EOMONTH(DATE(YEAR($P101),6, 1), 0), Overall!$A103&lt;&gt;"", MONTH($O101) &lt;= 6, MONTH($P101) &gt;= 6), IF($T101 &lt;&gt; "", $H101/$T101, ""), ""), "")</f>
        <v/>
      </c>
      <c r="AN101" s="10" t="str">
        <f ca="1">IFERROR(IF(AND(NOW()&lt;= EOMONTH(DATE(YEAR($P101),7, 1), 0), Overall!$A103&lt;&gt;"", MONTH($O101) &lt;= 7, MONTH($P101) &gt;= 7), IF($T101 &lt;&gt; "", $H101/$T101, ""), ""), "")</f>
        <v/>
      </c>
      <c r="AO101" s="10" t="str">
        <f ca="1">IFERROR(IF(AND(NOW()&lt;= EOMONTH(DATE(YEAR($P101),8, 1), 0), Overall!$A103&lt;&gt;"", MONTH($O101) &lt;= 8, MONTH($P101) &gt;= 8), IF($T101 &lt;&gt; "", $H101/$T101, ""), ""), "")</f>
        <v/>
      </c>
      <c r="AP101" s="10" t="str">
        <f ca="1">IFERROR(IF(AND(NOW()&lt;= EOMONTH(DATE(YEAR($P101),9, 1), 0), Overall!$A103&lt;&gt;"", MONTH($O101) &lt;= 9, MONTH($P101) &gt;= 9), IF($T101 &lt;&gt; "", $H101/$T101, ""), ""), "")</f>
        <v/>
      </c>
      <c r="AQ101" s="10" t="str">
        <f ca="1">IFERROR(IF(AND(NOW()&lt;= EOMONTH(DATE(YEAR($P101),10, 1), 0), Overall!$A103&lt;&gt;"", MONTH($O101) &lt;= 10, MONTH($P101) &gt;= 10), IF($T101 &lt;&gt; "", $H101/$T101, ""), ""), "")</f>
        <v/>
      </c>
      <c r="AR101" s="10" t="str">
        <f ca="1">IFERROR(IF(AND(NOW()&lt;= EOMONTH(DATE(YEAR($P101),11, 1), 0), Overall!$A103&lt;&gt;"", MONTH($O101) &lt;=11, MONTH($P101) &gt;= 11), IF($T101 &lt;&gt; "", $H101/$T101, ""), ""), "")</f>
        <v/>
      </c>
      <c r="AS101" s="10" t="str">
        <f ca="1">IFERROR(IF(AND(NOW()&lt;= EOMONTH(DATE(YEAR($P101),12, 1), 0), Overall!$A103&lt;&gt;"", MONTH($O101) &lt;= 12, MONTH($P101) &gt;= 12), IF($T101 &lt;&gt; "", $H101/$T101, ""), ""), "")</f>
        <v/>
      </c>
      <c r="AT101" s="16">
        <f t="shared" ca="1" si="3"/>
        <v>0</v>
      </c>
    </row>
    <row r="102" spans="1:46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6">
        <f>IF(Overall!T104&lt;&gt;"",VALUE(Overall!T104),"")</f>
        <v>0</v>
      </c>
      <c r="O102" s="7">
        <f>IF(Overall!L104&lt;&gt;"", DATEVALUE(Overall!L104), "")</f>
        <v>44317</v>
      </c>
      <c r="P102" s="7">
        <f>IF(Overall!M104&lt;&gt;"", DATEVALUE(Overall!M104), "")</f>
        <v>44561</v>
      </c>
      <c r="Q102" s="7" t="str">
        <f>IF(Overall!S104&lt;&gt;"",_xlfn.VALUETOTEXT(Overall!S104),"")</f>
        <v>May-Dec</v>
      </c>
      <c r="R102" s="7">
        <f>IF(Overall!O104&lt;&gt;"", DATEVALUE(Overall!O104), "")</f>
        <v>44314</v>
      </c>
      <c r="S102" s="7">
        <f>IF(Overall!O104&lt;&gt;"", DATEVALUE(Overall!O104), "")</f>
        <v>44314</v>
      </c>
      <c r="T102" s="5">
        <f t="shared" si="2"/>
        <v>8</v>
      </c>
      <c r="U102" s="10" t="str">
        <f>IF(Overall!$A104&lt;&gt;"",IF(AND(MONTH($O102) &lt;= 1, MONTH($P102) &gt;= 1), IF($T102 &lt;&gt; "", $H102/$T102, ""), ""),"")</f>
        <v/>
      </c>
      <c r="V102" s="10" t="str">
        <f>IF(Overall!$A104&lt;&gt;"",IF(AND(MONTH($O102) &lt;= 2, MONTH($P102) &gt;= 2), IF($T102 &lt;&gt; "", $H102/$T102, ""), ""),"")</f>
        <v/>
      </c>
      <c r="W102" s="10" t="str">
        <f>IF(Overall!$A104&lt;&gt;"",IF(AND(MONTH($O102) &lt;= 3, MONTH($P102) &gt;= 3), IF($T102 &lt;&gt; "", $H102/$T102, ""), ""),"")</f>
        <v/>
      </c>
      <c r="X102" s="10" t="str">
        <f>IF(Overall!$A104&lt;&gt;"",IF(AND(MONTH($O102) &lt;= 4, MONTH($P102) &gt;= 4), IF($T102 &lt;&gt; "", $H102/$T102, ""), ""),"")</f>
        <v/>
      </c>
      <c r="Y102" s="10">
        <f>IF(Overall!$A104&lt;&gt;"",IF(AND(MONTH($O102) &lt;= 5, MONTH($P102) &gt;= 5), IF($T102 &lt;&gt; "", $H102/$T102, ""), ""),"")</f>
        <v>200000</v>
      </c>
      <c r="Z102" s="10">
        <f>IF(Overall!$A104&lt;&gt;"",IF(AND(MONTH($O102) &lt;= 6, MONTH($P102) &gt;= 6), IF($T102 &lt;&gt; "", $H102/$T102, ""), ""),"")</f>
        <v>200000</v>
      </c>
      <c r="AA102" s="10">
        <f>IF(Overall!$A104&lt;&gt;"",IF(AND(MONTH($O102) &lt;= 7, MONTH($P102) &gt;= 7 ), IF($T102 &lt;&gt; "", $H102/$T102, ""), ""),"")</f>
        <v>200000</v>
      </c>
      <c r="AB102" s="10">
        <f>IF(Overall!$A104&lt;&gt;"",IF(AND(MONTH($O102) &lt;= 8, MONTH($P102) &gt;= 8), IF($T102 &lt;&gt; "", $H102/$T102, ""), ""),"")</f>
        <v>200000</v>
      </c>
      <c r="AC102" s="10">
        <f>IF(Overall!$A104&lt;&gt;"",IF(AND(MONTH($O102) &lt;= 9, MONTH($P102) &gt;= 9), IF($T102 &lt;&gt; "", $H102/$T102, ""), ""),"")</f>
        <v>200000</v>
      </c>
      <c r="AD102" s="10">
        <f>IF(Overall!$A104&lt;&gt;"",IF(AND(MONTH($O102) &lt;= 10, MONTH($P102) &gt;= 10), IF($T102 &lt;&gt; "", $H102/$T102, ""), ""),"")</f>
        <v>200000</v>
      </c>
      <c r="AE102" s="10">
        <f>IF(Overall!$A104&lt;&gt;"",IF(AND(MONTH($O102) &lt;= 11, MONTH($P102) &gt;= 11), IF($T102 &lt;&gt; "", $H102/$T102, ""), ""),"")</f>
        <v>200000</v>
      </c>
      <c r="AF102" s="10">
        <f>IF(Overall!$A104&lt;&gt;"",IF(AND(MONTH($O102) &lt;= 12, MONTH($P102) &gt;= 12), IF($T102 &lt;&gt; "", $H102/$T102, ""), ""),"")</f>
        <v>200000</v>
      </c>
      <c r="AH102" s="10" t="str">
        <f ca="1">IFERROR(IF(AND(NOW()&lt;= EOMONTH(DATE(YEAR($P102),1, 1), 0), Overall!$A104&lt;&gt;"", MONTH($O102) &lt;= 1, MONTH($P102) &gt;= 1), IF($T102 &lt;&gt; "", $H102/$T102, ""), ""), "")</f>
        <v/>
      </c>
      <c r="AI102" s="10" t="str">
        <f ca="1">IFERROR(IF(AND(NOW()&lt;= EOMONTH(DATE(YEAR($P102),2, 1), 0), Overall!$A104&lt;&gt;"", MONTH($O102) &lt;= 2, MONTH($P102) &gt;= 2), IF($T102 &lt;&gt; "", $H102/$T102, ""), ""), "")</f>
        <v/>
      </c>
      <c r="AJ102" s="10" t="str">
        <f ca="1">IFERROR(IF(AND(NOW()&lt;= EOMONTH(DATE(YEAR($P102),3, 1), 0), Overall!$A104&lt;&gt;"", MONTH($O102) &lt;= 3, MONTH($P102) &gt;= 3), IF($T102 &lt;&gt; "", $H102/$T102, ""), ""), "")</f>
        <v/>
      </c>
      <c r="AK102" s="10" t="str">
        <f ca="1">IFERROR(IF(AND(NOW()&lt;= EOMONTH(DATE(YEAR($P102),4, 1), 0), Overall!$A104&lt;&gt;"", MONTH($O102) &lt;= 4, MONTH($P102) &gt;= 4), IF($T102 &lt;&gt; "", $H102/$T102, ""), ""), "")</f>
        <v/>
      </c>
      <c r="AL102" s="10" t="str">
        <f ca="1">IFERROR(IF(AND(NOW()&lt;= EOMONTH(DATE(YEAR($P102),5, 1), 0), Overall!$A104&lt;&gt;"", MONTH($O102) &lt;= 5, MONTH($P102) &gt;= 5), IF($T102 &lt;&gt; "", $H102/$T102, ""), ""), "")</f>
        <v/>
      </c>
      <c r="AM102" s="10" t="str">
        <f ca="1">IFERROR(IF(AND(NOW()&lt;= EOMONTH(DATE(YEAR($P102),6, 1), 0), Overall!$A104&lt;&gt;"", MONTH($O102) &lt;= 6, MONTH($P102) &gt;= 6), IF($T102 &lt;&gt; "", $H102/$T102, ""), ""), "")</f>
        <v/>
      </c>
      <c r="AN102" s="10" t="str">
        <f ca="1">IFERROR(IF(AND(NOW()&lt;= EOMONTH(DATE(YEAR($P102),7, 1), 0), Overall!$A104&lt;&gt;"", MONTH($O102) &lt;= 7, MONTH($P102) &gt;= 7), IF($T102 &lt;&gt; "", $H102/$T102, ""), ""), "")</f>
        <v/>
      </c>
      <c r="AO102" s="10" t="str">
        <f ca="1">IFERROR(IF(AND(NOW()&lt;= EOMONTH(DATE(YEAR($P102),8, 1), 0), Overall!$A104&lt;&gt;"", MONTH($O102) &lt;= 8, MONTH($P102) &gt;= 8), IF($T102 &lt;&gt; "", $H102/$T102, ""), ""), "")</f>
        <v/>
      </c>
      <c r="AP102" s="10" t="str">
        <f ca="1">IFERROR(IF(AND(NOW()&lt;= EOMONTH(DATE(YEAR($P102),9, 1), 0), Overall!$A104&lt;&gt;"", MONTH($O102) &lt;= 9, MONTH($P102) &gt;= 9), IF($T102 &lt;&gt; "", $H102/$T102, ""), ""), "")</f>
        <v/>
      </c>
      <c r="AQ102" s="10" t="str">
        <f ca="1">IFERROR(IF(AND(NOW()&lt;= EOMONTH(DATE(YEAR($P102),10, 1), 0), Overall!$A104&lt;&gt;"", MONTH($O102) &lt;= 10, MONTH($P102) &gt;= 10), IF($T102 &lt;&gt; "", $H102/$T102, ""), ""), "")</f>
        <v/>
      </c>
      <c r="AR102" s="10" t="str">
        <f ca="1">IFERROR(IF(AND(NOW()&lt;= EOMONTH(DATE(YEAR($P102),11, 1), 0), Overall!$A104&lt;&gt;"", MONTH($O102) &lt;=11, MONTH($P102) &gt;= 11), IF($T102 &lt;&gt; "", $H102/$T102, ""), ""), "")</f>
        <v/>
      </c>
      <c r="AS102" s="10" t="str">
        <f ca="1">IFERROR(IF(AND(NOW()&lt;= EOMONTH(DATE(YEAR($P102),12, 1), 0), Overall!$A104&lt;&gt;"", MONTH($O102) &lt;= 12, MONTH($P102) &gt;= 12), IF($T102 &lt;&gt; "", $H102/$T102, ""), ""), "")</f>
        <v/>
      </c>
      <c r="AT102" s="16">
        <f t="shared" ca="1" si="3"/>
        <v>0</v>
      </c>
    </row>
    <row r="103" spans="1:46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6">
        <f>IF(Overall!T105&lt;&gt;"",VALUE(Overall!T105),"")</f>
        <v>0</v>
      </c>
      <c r="O103" s="7">
        <f>IF(Overall!L105&lt;&gt;"", DATEVALUE(Overall!L105), "")</f>
        <v>44317</v>
      </c>
      <c r="P103" s="7">
        <f>IF(Overall!M105&lt;&gt;"", DATEVALUE(Overall!M105), "")</f>
        <v>44561</v>
      </c>
      <c r="Q103" s="7" t="str">
        <f>IF(Overall!S105&lt;&gt;"",_xlfn.VALUETOTEXT(Overall!S105),"")</f>
        <v>May-Dec</v>
      </c>
      <c r="R103" s="7">
        <f>IF(Overall!O105&lt;&gt;"", DATEVALUE(Overall!O105), "")</f>
        <v>44314</v>
      </c>
      <c r="S103" s="7">
        <f>IF(Overall!O105&lt;&gt;"", DATEVALUE(Overall!O105), "")</f>
        <v>44314</v>
      </c>
      <c r="T103" s="5">
        <f t="shared" si="2"/>
        <v>8</v>
      </c>
      <c r="U103" s="10" t="str">
        <f>IF(Overall!$A105&lt;&gt;"",IF(AND(MONTH($O103) &lt;= 1, MONTH($P103) &gt;= 1), IF($T103 &lt;&gt; "", $H103/$T103, ""), ""),"")</f>
        <v/>
      </c>
      <c r="V103" s="10" t="str">
        <f>IF(Overall!$A105&lt;&gt;"",IF(AND(MONTH($O103) &lt;= 2, MONTH($P103) &gt;= 2), IF($T103 &lt;&gt; "", $H103/$T103, ""), ""),"")</f>
        <v/>
      </c>
      <c r="W103" s="10" t="str">
        <f>IF(Overall!$A105&lt;&gt;"",IF(AND(MONTH($O103) &lt;= 3, MONTH($P103) &gt;= 3), IF($T103 &lt;&gt; "", $H103/$T103, ""), ""),"")</f>
        <v/>
      </c>
      <c r="X103" s="10" t="str">
        <f>IF(Overall!$A105&lt;&gt;"",IF(AND(MONTH($O103) &lt;= 4, MONTH($P103) &gt;= 4), IF($T103 &lt;&gt; "", $H103/$T103, ""), ""),"")</f>
        <v/>
      </c>
      <c r="Y103" s="10">
        <f>IF(Overall!$A105&lt;&gt;"",IF(AND(MONTH($O103) &lt;= 5, MONTH($P103) &gt;= 5), IF($T103 &lt;&gt; "", $H103/$T103, ""), ""),"")</f>
        <v>200000</v>
      </c>
      <c r="Z103" s="10">
        <f>IF(Overall!$A105&lt;&gt;"",IF(AND(MONTH($O103) &lt;= 6, MONTH($P103) &gt;= 6), IF($T103 &lt;&gt; "", $H103/$T103, ""), ""),"")</f>
        <v>200000</v>
      </c>
      <c r="AA103" s="10">
        <f>IF(Overall!$A105&lt;&gt;"",IF(AND(MONTH($O103) &lt;= 7, MONTH($P103) &gt;= 7 ), IF($T103 &lt;&gt; "", $H103/$T103, ""), ""),"")</f>
        <v>200000</v>
      </c>
      <c r="AB103" s="10">
        <f>IF(Overall!$A105&lt;&gt;"",IF(AND(MONTH($O103) &lt;= 8, MONTH($P103) &gt;= 8), IF($T103 &lt;&gt; "", $H103/$T103, ""), ""),"")</f>
        <v>200000</v>
      </c>
      <c r="AC103" s="10">
        <f>IF(Overall!$A105&lt;&gt;"",IF(AND(MONTH($O103) &lt;= 9, MONTH($P103) &gt;= 9), IF($T103 &lt;&gt; "", $H103/$T103, ""), ""),"")</f>
        <v>200000</v>
      </c>
      <c r="AD103" s="10">
        <f>IF(Overall!$A105&lt;&gt;"",IF(AND(MONTH($O103) &lt;= 10, MONTH($P103) &gt;= 10), IF($T103 &lt;&gt; "", $H103/$T103, ""), ""),"")</f>
        <v>200000</v>
      </c>
      <c r="AE103" s="10">
        <f>IF(Overall!$A105&lt;&gt;"",IF(AND(MONTH($O103) &lt;= 11, MONTH($P103) &gt;= 11), IF($T103 &lt;&gt; "", $H103/$T103, ""), ""),"")</f>
        <v>200000</v>
      </c>
      <c r="AF103" s="10">
        <f>IF(Overall!$A105&lt;&gt;"",IF(AND(MONTH($O103) &lt;= 12, MONTH($P103) &gt;= 12), IF($T103 &lt;&gt; "", $H103/$T103, ""), ""),"")</f>
        <v>200000</v>
      </c>
      <c r="AH103" s="10" t="str">
        <f ca="1">IFERROR(IF(AND(NOW()&lt;= EOMONTH(DATE(YEAR($P103),1, 1), 0), Overall!$A105&lt;&gt;"", MONTH($O103) &lt;= 1, MONTH($P103) &gt;= 1), IF($T103 &lt;&gt; "", $H103/$T103, ""), ""), "")</f>
        <v/>
      </c>
      <c r="AI103" s="10" t="str">
        <f ca="1">IFERROR(IF(AND(NOW()&lt;= EOMONTH(DATE(YEAR($P103),2, 1), 0), Overall!$A105&lt;&gt;"", MONTH($O103) &lt;= 2, MONTH($P103) &gt;= 2), IF($T103 &lt;&gt; "", $H103/$T103, ""), ""), "")</f>
        <v/>
      </c>
      <c r="AJ103" s="10" t="str">
        <f ca="1">IFERROR(IF(AND(NOW()&lt;= EOMONTH(DATE(YEAR($P103),3, 1), 0), Overall!$A105&lt;&gt;"", MONTH($O103) &lt;= 3, MONTH($P103) &gt;= 3), IF($T103 &lt;&gt; "", $H103/$T103, ""), ""), "")</f>
        <v/>
      </c>
      <c r="AK103" s="10" t="str">
        <f ca="1">IFERROR(IF(AND(NOW()&lt;= EOMONTH(DATE(YEAR($P103),4, 1), 0), Overall!$A105&lt;&gt;"", MONTH($O103) &lt;= 4, MONTH($P103) &gt;= 4), IF($T103 &lt;&gt; "", $H103/$T103, ""), ""), "")</f>
        <v/>
      </c>
      <c r="AL103" s="10" t="str">
        <f ca="1">IFERROR(IF(AND(NOW()&lt;= EOMONTH(DATE(YEAR($P103),5, 1), 0), Overall!$A105&lt;&gt;"", MONTH($O103) &lt;= 5, MONTH($P103) &gt;= 5), IF($T103 &lt;&gt; "", $H103/$T103, ""), ""), "")</f>
        <v/>
      </c>
      <c r="AM103" s="10" t="str">
        <f ca="1">IFERROR(IF(AND(NOW()&lt;= EOMONTH(DATE(YEAR($P103),6, 1), 0), Overall!$A105&lt;&gt;"", MONTH($O103) &lt;= 6, MONTH($P103) &gt;= 6), IF($T103 &lt;&gt; "", $H103/$T103, ""), ""), "")</f>
        <v/>
      </c>
      <c r="AN103" s="10" t="str">
        <f ca="1">IFERROR(IF(AND(NOW()&lt;= EOMONTH(DATE(YEAR($P103),7, 1), 0), Overall!$A105&lt;&gt;"", MONTH($O103) &lt;= 7, MONTH($P103) &gt;= 7), IF($T103 &lt;&gt; "", $H103/$T103, ""), ""), "")</f>
        <v/>
      </c>
      <c r="AO103" s="10" t="str">
        <f ca="1">IFERROR(IF(AND(NOW()&lt;= EOMONTH(DATE(YEAR($P103),8, 1), 0), Overall!$A105&lt;&gt;"", MONTH($O103) &lt;= 8, MONTH($P103) &gt;= 8), IF($T103 &lt;&gt; "", $H103/$T103, ""), ""), "")</f>
        <v/>
      </c>
      <c r="AP103" s="10" t="str">
        <f ca="1">IFERROR(IF(AND(NOW()&lt;= EOMONTH(DATE(YEAR($P103),9, 1), 0), Overall!$A105&lt;&gt;"", MONTH($O103) &lt;= 9, MONTH($P103) &gt;= 9), IF($T103 &lt;&gt; "", $H103/$T103, ""), ""), "")</f>
        <v/>
      </c>
      <c r="AQ103" s="10" t="str">
        <f ca="1">IFERROR(IF(AND(NOW()&lt;= EOMONTH(DATE(YEAR($P103),10, 1), 0), Overall!$A105&lt;&gt;"", MONTH($O103) &lt;= 10, MONTH($P103) &gt;= 10), IF($T103 &lt;&gt; "", $H103/$T103, ""), ""), "")</f>
        <v/>
      </c>
      <c r="AR103" s="10" t="str">
        <f ca="1">IFERROR(IF(AND(NOW()&lt;= EOMONTH(DATE(YEAR($P103),11, 1), 0), Overall!$A105&lt;&gt;"", MONTH($O103) &lt;=11, MONTH($P103) &gt;= 11), IF($T103 &lt;&gt; "", $H103/$T103, ""), ""), "")</f>
        <v/>
      </c>
      <c r="AS103" s="10" t="str">
        <f ca="1">IFERROR(IF(AND(NOW()&lt;= EOMONTH(DATE(YEAR($P103),12, 1), 0), Overall!$A105&lt;&gt;"", MONTH($O103) &lt;= 12, MONTH($P103) &gt;= 12), IF($T103 &lt;&gt; "", $H103/$T103, ""), ""), "")</f>
        <v/>
      </c>
      <c r="AT103" s="16">
        <f t="shared" ca="1" si="3"/>
        <v>0</v>
      </c>
    </row>
    <row r="104" spans="1:46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6">
        <f>IF(Overall!T106&lt;&gt;"",VALUE(Overall!T106),"")</f>
        <v>0</v>
      </c>
      <c r="O104" s="7">
        <f>IF(Overall!L106&lt;&gt;"", DATEVALUE(Overall!L106), "")</f>
        <v>44317</v>
      </c>
      <c r="P104" s="7">
        <f>IF(Overall!M106&lt;&gt;"", DATEVALUE(Overall!M106), "")</f>
        <v>44561</v>
      </c>
      <c r="Q104" s="7" t="str">
        <f>IF(Overall!S106&lt;&gt;"",_xlfn.VALUETOTEXT(Overall!S106),"")</f>
        <v>May-Dec</v>
      </c>
      <c r="R104" s="7">
        <f>IF(Overall!O106&lt;&gt;"", DATEVALUE(Overall!O106), "")</f>
        <v>44314</v>
      </c>
      <c r="S104" s="7">
        <f>IF(Overall!O106&lt;&gt;"", DATEVALUE(Overall!O106), "")</f>
        <v>44314</v>
      </c>
      <c r="T104" s="5">
        <f t="shared" si="2"/>
        <v>8</v>
      </c>
      <c r="U104" s="10" t="str">
        <f>IF(Overall!$A106&lt;&gt;"",IF(AND(MONTH($O104) &lt;= 1, MONTH($P104) &gt;= 1), IF($T104 &lt;&gt; "", $H104/$T104, ""), ""),"")</f>
        <v/>
      </c>
      <c r="V104" s="10" t="str">
        <f>IF(Overall!$A106&lt;&gt;"",IF(AND(MONTH($O104) &lt;= 2, MONTH($P104) &gt;= 2), IF($T104 &lt;&gt; "", $H104/$T104, ""), ""),"")</f>
        <v/>
      </c>
      <c r="W104" s="10" t="str">
        <f>IF(Overall!$A106&lt;&gt;"",IF(AND(MONTH($O104) &lt;= 3, MONTH($P104) &gt;= 3), IF($T104 &lt;&gt; "", $H104/$T104, ""), ""),"")</f>
        <v/>
      </c>
      <c r="X104" s="10" t="str">
        <f>IF(Overall!$A106&lt;&gt;"",IF(AND(MONTH($O104) &lt;= 4, MONTH($P104) &gt;= 4), IF($T104 &lt;&gt; "", $H104/$T104, ""), ""),"")</f>
        <v/>
      </c>
      <c r="Y104" s="10">
        <f>IF(Overall!$A106&lt;&gt;"",IF(AND(MONTH($O104) &lt;= 5, MONTH($P104) &gt;= 5), IF($T104 &lt;&gt; "", $H104/$T104, ""), ""),"")</f>
        <v>200000</v>
      </c>
      <c r="Z104" s="10">
        <f>IF(Overall!$A106&lt;&gt;"",IF(AND(MONTH($O104) &lt;= 6, MONTH($P104) &gt;= 6), IF($T104 &lt;&gt; "", $H104/$T104, ""), ""),"")</f>
        <v>200000</v>
      </c>
      <c r="AA104" s="10">
        <f>IF(Overall!$A106&lt;&gt;"",IF(AND(MONTH($O104) &lt;= 7, MONTH($P104) &gt;= 7 ), IF($T104 &lt;&gt; "", $H104/$T104, ""), ""),"")</f>
        <v>200000</v>
      </c>
      <c r="AB104" s="10">
        <f>IF(Overall!$A106&lt;&gt;"",IF(AND(MONTH($O104) &lt;= 8, MONTH($P104) &gt;= 8), IF($T104 &lt;&gt; "", $H104/$T104, ""), ""),"")</f>
        <v>200000</v>
      </c>
      <c r="AC104" s="10">
        <f>IF(Overall!$A106&lt;&gt;"",IF(AND(MONTH($O104) &lt;= 9, MONTH($P104) &gt;= 9), IF($T104 &lt;&gt; "", $H104/$T104, ""), ""),"")</f>
        <v>200000</v>
      </c>
      <c r="AD104" s="10">
        <f>IF(Overall!$A106&lt;&gt;"",IF(AND(MONTH($O104) &lt;= 10, MONTH($P104) &gt;= 10), IF($T104 &lt;&gt; "", $H104/$T104, ""), ""),"")</f>
        <v>200000</v>
      </c>
      <c r="AE104" s="10">
        <f>IF(Overall!$A106&lt;&gt;"",IF(AND(MONTH($O104) &lt;= 11, MONTH($P104) &gt;= 11), IF($T104 &lt;&gt; "", $H104/$T104, ""), ""),"")</f>
        <v>200000</v>
      </c>
      <c r="AF104" s="10">
        <f>IF(Overall!$A106&lt;&gt;"",IF(AND(MONTH($O104) &lt;= 12, MONTH($P104) &gt;= 12), IF($T104 &lt;&gt; "", $H104/$T104, ""), ""),"")</f>
        <v>200000</v>
      </c>
      <c r="AH104" s="10" t="str">
        <f ca="1">IFERROR(IF(AND(NOW()&lt;= EOMONTH(DATE(YEAR($P104),1, 1), 0), Overall!$A106&lt;&gt;"", MONTH($O104) &lt;= 1, MONTH($P104) &gt;= 1), IF($T104 &lt;&gt; "", $H104/$T104, ""), ""), "")</f>
        <v/>
      </c>
      <c r="AI104" s="10" t="str">
        <f ca="1">IFERROR(IF(AND(NOW()&lt;= EOMONTH(DATE(YEAR($P104),2, 1), 0), Overall!$A106&lt;&gt;"", MONTH($O104) &lt;= 2, MONTH($P104) &gt;= 2), IF($T104 &lt;&gt; "", $H104/$T104, ""), ""), "")</f>
        <v/>
      </c>
      <c r="AJ104" s="10" t="str">
        <f ca="1">IFERROR(IF(AND(NOW()&lt;= EOMONTH(DATE(YEAR($P104),3, 1), 0), Overall!$A106&lt;&gt;"", MONTH($O104) &lt;= 3, MONTH($P104) &gt;= 3), IF($T104 &lt;&gt; "", $H104/$T104, ""), ""), "")</f>
        <v/>
      </c>
      <c r="AK104" s="10" t="str">
        <f ca="1">IFERROR(IF(AND(NOW()&lt;= EOMONTH(DATE(YEAR($P104),4, 1), 0), Overall!$A106&lt;&gt;"", MONTH($O104) &lt;= 4, MONTH($P104) &gt;= 4), IF($T104 &lt;&gt; "", $H104/$T104, ""), ""), "")</f>
        <v/>
      </c>
      <c r="AL104" s="10" t="str">
        <f ca="1">IFERROR(IF(AND(NOW()&lt;= EOMONTH(DATE(YEAR($P104),5, 1), 0), Overall!$A106&lt;&gt;"", MONTH($O104) &lt;= 5, MONTH($P104) &gt;= 5), IF($T104 &lt;&gt; "", $H104/$T104, ""), ""), "")</f>
        <v/>
      </c>
      <c r="AM104" s="10" t="str">
        <f ca="1">IFERROR(IF(AND(NOW()&lt;= EOMONTH(DATE(YEAR($P104),6, 1), 0), Overall!$A106&lt;&gt;"", MONTH($O104) &lt;= 6, MONTH($P104) &gt;= 6), IF($T104 &lt;&gt; "", $H104/$T104, ""), ""), "")</f>
        <v/>
      </c>
      <c r="AN104" s="10" t="str">
        <f ca="1">IFERROR(IF(AND(NOW()&lt;= EOMONTH(DATE(YEAR($P104),7, 1), 0), Overall!$A106&lt;&gt;"", MONTH($O104) &lt;= 7, MONTH($P104) &gt;= 7), IF($T104 &lt;&gt; "", $H104/$T104, ""), ""), "")</f>
        <v/>
      </c>
      <c r="AO104" s="10" t="str">
        <f ca="1">IFERROR(IF(AND(NOW()&lt;= EOMONTH(DATE(YEAR($P104),8, 1), 0), Overall!$A106&lt;&gt;"", MONTH($O104) &lt;= 8, MONTH($P104) &gt;= 8), IF($T104 &lt;&gt; "", $H104/$T104, ""), ""), "")</f>
        <v/>
      </c>
      <c r="AP104" s="10" t="str">
        <f ca="1">IFERROR(IF(AND(NOW()&lt;= EOMONTH(DATE(YEAR($P104),9, 1), 0), Overall!$A106&lt;&gt;"", MONTH($O104) &lt;= 9, MONTH($P104) &gt;= 9), IF($T104 &lt;&gt; "", $H104/$T104, ""), ""), "")</f>
        <v/>
      </c>
      <c r="AQ104" s="10" t="str">
        <f ca="1">IFERROR(IF(AND(NOW()&lt;= EOMONTH(DATE(YEAR($P104),10, 1), 0), Overall!$A106&lt;&gt;"", MONTH($O104) &lt;= 10, MONTH($P104) &gt;= 10), IF($T104 &lt;&gt; "", $H104/$T104, ""), ""), "")</f>
        <v/>
      </c>
      <c r="AR104" s="10" t="str">
        <f ca="1">IFERROR(IF(AND(NOW()&lt;= EOMONTH(DATE(YEAR($P104),11, 1), 0), Overall!$A106&lt;&gt;"", MONTH($O104) &lt;=11, MONTH($P104) &gt;= 11), IF($T104 &lt;&gt; "", $H104/$T104, ""), ""), "")</f>
        <v/>
      </c>
      <c r="AS104" s="10" t="str">
        <f ca="1">IFERROR(IF(AND(NOW()&lt;= EOMONTH(DATE(YEAR($P104),12, 1), 0), Overall!$A106&lt;&gt;"", MONTH($O104) &lt;= 12, MONTH($P104) &gt;= 12), IF($T104 &lt;&gt; "", $H104/$T104, ""), ""), "")</f>
        <v/>
      </c>
      <c r="AT104" s="16">
        <f t="shared" ca="1" si="3"/>
        <v>0</v>
      </c>
    </row>
    <row r="105" spans="1:46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6">
        <f>IF(Overall!T107&lt;&gt;"",VALUE(Overall!T107),"")</f>
        <v>0</v>
      </c>
      <c r="O105" s="7">
        <f>IF(Overall!L107&lt;&gt;"", DATEVALUE(Overall!L107), "")</f>
        <v>44317</v>
      </c>
      <c r="P105" s="7">
        <f>IF(Overall!M107&lt;&gt;"", DATEVALUE(Overall!M107), "")</f>
        <v>44561</v>
      </c>
      <c r="Q105" s="7" t="str">
        <f>IF(Overall!S107&lt;&gt;"",_xlfn.VALUETOTEXT(Overall!S107),"")</f>
        <v>May-Dec</v>
      </c>
      <c r="R105" s="7">
        <f>IF(Overall!O107&lt;&gt;"", DATEVALUE(Overall!O107), "")</f>
        <v>44314</v>
      </c>
      <c r="S105" s="7">
        <f>IF(Overall!O107&lt;&gt;"", DATEVALUE(Overall!O107), "")</f>
        <v>44314</v>
      </c>
      <c r="T105" s="5">
        <f t="shared" si="2"/>
        <v>8</v>
      </c>
      <c r="U105" s="10" t="str">
        <f>IF(Overall!$A107&lt;&gt;"",IF(AND(MONTH($O105) &lt;= 1, MONTH($P105) &gt;= 1), IF($T105 &lt;&gt; "", $H105/$T105, ""), ""),"")</f>
        <v/>
      </c>
      <c r="V105" s="10" t="str">
        <f>IF(Overall!$A107&lt;&gt;"",IF(AND(MONTH($O105) &lt;= 2, MONTH($P105) &gt;= 2), IF($T105 &lt;&gt; "", $H105/$T105, ""), ""),"")</f>
        <v/>
      </c>
      <c r="W105" s="10" t="str">
        <f>IF(Overall!$A107&lt;&gt;"",IF(AND(MONTH($O105) &lt;= 3, MONTH($P105) &gt;= 3), IF($T105 &lt;&gt; "", $H105/$T105, ""), ""),"")</f>
        <v/>
      </c>
      <c r="X105" s="10" t="str">
        <f>IF(Overall!$A107&lt;&gt;"",IF(AND(MONTH($O105) &lt;= 4, MONTH($P105) &gt;= 4), IF($T105 &lt;&gt; "", $H105/$T105, ""), ""),"")</f>
        <v/>
      </c>
      <c r="Y105" s="10">
        <f>IF(Overall!$A107&lt;&gt;"",IF(AND(MONTH($O105) &lt;= 5, MONTH($P105) &gt;= 5), IF($T105 &lt;&gt; "", $H105/$T105, ""), ""),"")</f>
        <v>200000</v>
      </c>
      <c r="Z105" s="10">
        <f>IF(Overall!$A107&lt;&gt;"",IF(AND(MONTH($O105) &lt;= 6, MONTH($P105) &gt;= 6), IF($T105 &lt;&gt; "", $H105/$T105, ""), ""),"")</f>
        <v>200000</v>
      </c>
      <c r="AA105" s="10">
        <f>IF(Overall!$A107&lt;&gt;"",IF(AND(MONTH($O105) &lt;= 7, MONTH($P105) &gt;= 7 ), IF($T105 &lt;&gt; "", $H105/$T105, ""), ""),"")</f>
        <v>200000</v>
      </c>
      <c r="AB105" s="10">
        <f>IF(Overall!$A107&lt;&gt;"",IF(AND(MONTH($O105) &lt;= 8, MONTH($P105) &gt;= 8), IF($T105 &lt;&gt; "", $H105/$T105, ""), ""),"")</f>
        <v>200000</v>
      </c>
      <c r="AC105" s="10">
        <f>IF(Overall!$A107&lt;&gt;"",IF(AND(MONTH($O105) &lt;= 9, MONTH($P105) &gt;= 9), IF($T105 &lt;&gt; "", $H105/$T105, ""), ""),"")</f>
        <v>200000</v>
      </c>
      <c r="AD105" s="10">
        <f>IF(Overall!$A107&lt;&gt;"",IF(AND(MONTH($O105) &lt;= 10, MONTH($P105) &gt;= 10), IF($T105 &lt;&gt; "", $H105/$T105, ""), ""),"")</f>
        <v>200000</v>
      </c>
      <c r="AE105" s="10">
        <f>IF(Overall!$A107&lt;&gt;"",IF(AND(MONTH($O105) &lt;= 11, MONTH($P105) &gt;= 11), IF($T105 &lt;&gt; "", $H105/$T105, ""), ""),"")</f>
        <v>200000</v>
      </c>
      <c r="AF105" s="10">
        <f>IF(Overall!$A107&lt;&gt;"",IF(AND(MONTH($O105) &lt;= 12, MONTH($P105) &gt;= 12), IF($T105 &lt;&gt; "", $H105/$T105, ""), ""),"")</f>
        <v>200000</v>
      </c>
      <c r="AH105" s="10" t="str">
        <f ca="1">IFERROR(IF(AND(NOW()&lt;= EOMONTH(DATE(YEAR($P105),1, 1), 0), Overall!$A107&lt;&gt;"", MONTH($O105) &lt;= 1, MONTH($P105) &gt;= 1), IF($T105 &lt;&gt; "", $H105/$T105, ""), ""), "")</f>
        <v/>
      </c>
      <c r="AI105" s="10" t="str">
        <f ca="1">IFERROR(IF(AND(NOW()&lt;= EOMONTH(DATE(YEAR($P105),2, 1), 0), Overall!$A107&lt;&gt;"", MONTH($O105) &lt;= 2, MONTH($P105) &gt;= 2), IF($T105 &lt;&gt; "", $H105/$T105, ""), ""), "")</f>
        <v/>
      </c>
      <c r="AJ105" s="10" t="str">
        <f ca="1">IFERROR(IF(AND(NOW()&lt;= EOMONTH(DATE(YEAR($P105),3, 1), 0), Overall!$A107&lt;&gt;"", MONTH($O105) &lt;= 3, MONTH($P105) &gt;= 3), IF($T105 &lt;&gt; "", $H105/$T105, ""), ""), "")</f>
        <v/>
      </c>
      <c r="AK105" s="10" t="str">
        <f ca="1">IFERROR(IF(AND(NOW()&lt;= EOMONTH(DATE(YEAR($P105),4, 1), 0), Overall!$A107&lt;&gt;"", MONTH($O105) &lt;= 4, MONTH($P105) &gt;= 4), IF($T105 &lt;&gt; "", $H105/$T105, ""), ""), "")</f>
        <v/>
      </c>
      <c r="AL105" s="10" t="str">
        <f ca="1">IFERROR(IF(AND(NOW()&lt;= EOMONTH(DATE(YEAR($P105),5, 1), 0), Overall!$A107&lt;&gt;"", MONTH($O105) &lt;= 5, MONTH($P105) &gt;= 5), IF($T105 &lt;&gt; "", $H105/$T105, ""), ""), "")</f>
        <v/>
      </c>
      <c r="AM105" s="10" t="str">
        <f ca="1">IFERROR(IF(AND(NOW()&lt;= EOMONTH(DATE(YEAR($P105),6, 1), 0), Overall!$A107&lt;&gt;"", MONTH($O105) &lt;= 6, MONTH($P105) &gt;= 6), IF($T105 &lt;&gt; "", $H105/$T105, ""), ""), "")</f>
        <v/>
      </c>
      <c r="AN105" s="10" t="str">
        <f ca="1">IFERROR(IF(AND(NOW()&lt;= EOMONTH(DATE(YEAR($P105),7, 1), 0), Overall!$A107&lt;&gt;"", MONTH($O105) &lt;= 7, MONTH($P105) &gt;= 7), IF($T105 &lt;&gt; "", $H105/$T105, ""), ""), "")</f>
        <v/>
      </c>
      <c r="AO105" s="10" t="str">
        <f ca="1">IFERROR(IF(AND(NOW()&lt;= EOMONTH(DATE(YEAR($P105),8, 1), 0), Overall!$A107&lt;&gt;"", MONTH($O105) &lt;= 8, MONTH($P105) &gt;= 8), IF($T105 &lt;&gt; "", $H105/$T105, ""), ""), "")</f>
        <v/>
      </c>
      <c r="AP105" s="10" t="str">
        <f ca="1">IFERROR(IF(AND(NOW()&lt;= EOMONTH(DATE(YEAR($P105),9, 1), 0), Overall!$A107&lt;&gt;"", MONTH($O105) &lt;= 9, MONTH($P105) &gt;= 9), IF($T105 &lt;&gt; "", $H105/$T105, ""), ""), "")</f>
        <v/>
      </c>
      <c r="AQ105" s="10" t="str">
        <f ca="1">IFERROR(IF(AND(NOW()&lt;= EOMONTH(DATE(YEAR($P105),10, 1), 0), Overall!$A107&lt;&gt;"", MONTH($O105) &lt;= 10, MONTH($P105) &gt;= 10), IF($T105 &lt;&gt; "", $H105/$T105, ""), ""), "")</f>
        <v/>
      </c>
      <c r="AR105" s="10" t="str">
        <f ca="1">IFERROR(IF(AND(NOW()&lt;= EOMONTH(DATE(YEAR($P105),11, 1), 0), Overall!$A107&lt;&gt;"", MONTH($O105) &lt;=11, MONTH($P105) &gt;= 11), IF($T105 &lt;&gt; "", $H105/$T105, ""), ""), "")</f>
        <v/>
      </c>
      <c r="AS105" s="10" t="str">
        <f ca="1">IFERROR(IF(AND(NOW()&lt;= EOMONTH(DATE(YEAR($P105),12, 1), 0), Overall!$A107&lt;&gt;"", MONTH($O105) &lt;= 12, MONTH($P105) &gt;= 12), IF($T105 &lt;&gt; "", $H105/$T105, ""), ""), "")</f>
        <v/>
      </c>
      <c r="AT105" s="16">
        <f t="shared" ca="1" si="3"/>
        <v>0</v>
      </c>
    </row>
    <row r="106" spans="1:46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6">
        <f>IF(Overall!T108&lt;&gt;"",VALUE(Overall!T108),"")</f>
        <v>0</v>
      </c>
      <c r="O106" s="7">
        <f>IF(Overall!L108&lt;&gt;"", DATEVALUE(Overall!L108), "")</f>
        <v>44317</v>
      </c>
      <c r="P106" s="7">
        <f>IF(Overall!M108&lt;&gt;"", DATEVALUE(Overall!M108), "")</f>
        <v>44561</v>
      </c>
      <c r="Q106" s="7" t="str">
        <f>IF(Overall!S108&lt;&gt;"",_xlfn.VALUETOTEXT(Overall!S108),"")</f>
        <v>May-Dec</v>
      </c>
      <c r="R106" s="7">
        <f>IF(Overall!O108&lt;&gt;"", DATEVALUE(Overall!O108), "")</f>
        <v>44314</v>
      </c>
      <c r="S106" s="7">
        <f>IF(Overall!O108&lt;&gt;"", DATEVALUE(Overall!O108), "")</f>
        <v>44314</v>
      </c>
      <c r="T106" s="5">
        <f t="shared" si="2"/>
        <v>8</v>
      </c>
      <c r="U106" s="10" t="str">
        <f>IF(Overall!$A108&lt;&gt;"",IF(AND(MONTH($O106) &lt;= 1, MONTH($P106) &gt;= 1), IF($T106 &lt;&gt; "", $H106/$T106, ""), ""),"")</f>
        <v/>
      </c>
      <c r="V106" s="10" t="str">
        <f>IF(Overall!$A108&lt;&gt;"",IF(AND(MONTH($O106) &lt;= 2, MONTH($P106) &gt;= 2), IF($T106 &lt;&gt; "", $H106/$T106, ""), ""),"")</f>
        <v/>
      </c>
      <c r="W106" s="10" t="str">
        <f>IF(Overall!$A108&lt;&gt;"",IF(AND(MONTH($O106) &lt;= 3, MONTH($P106) &gt;= 3), IF($T106 &lt;&gt; "", $H106/$T106, ""), ""),"")</f>
        <v/>
      </c>
      <c r="X106" s="10" t="str">
        <f>IF(Overall!$A108&lt;&gt;"",IF(AND(MONTH($O106) &lt;= 4, MONTH($P106) &gt;= 4), IF($T106 &lt;&gt; "", $H106/$T106, ""), ""),"")</f>
        <v/>
      </c>
      <c r="Y106" s="10">
        <f>IF(Overall!$A108&lt;&gt;"",IF(AND(MONTH($O106) &lt;= 5, MONTH($P106) &gt;= 5), IF($T106 &lt;&gt; "", $H106/$T106, ""), ""),"")</f>
        <v>200000</v>
      </c>
      <c r="Z106" s="10">
        <f>IF(Overall!$A108&lt;&gt;"",IF(AND(MONTH($O106) &lt;= 6, MONTH($P106) &gt;= 6), IF($T106 &lt;&gt; "", $H106/$T106, ""), ""),"")</f>
        <v>200000</v>
      </c>
      <c r="AA106" s="10">
        <f>IF(Overall!$A108&lt;&gt;"",IF(AND(MONTH($O106) &lt;= 7, MONTH($P106) &gt;= 7 ), IF($T106 &lt;&gt; "", $H106/$T106, ""), ""),"")</f>
        <v>200000</v>
      </c>
      <c r="AB106" s="10">
        <f>IF(Overall!$A108&lt;&gt;"",IF(AND(MONTH($O106) &lt;= 8, MONTH($P106) &gt;= 8), IF($T106 &lt;&gt; "", $H106/$T106, ""), ""),"")</f>
        <v>200000</v>
      </c>
      <c r="AC106" s="10">
        <f>IF(Overall!$A108&lt;&gt;"",IF(AND(MONTH($O106) &lt;= 9, MONTH($P106) &gt;= 9), IF($T106 &lt;&gt; "", $H106/$T106, ""), ""),"")</f>
        <v>200000</v>
      </c>
      <c r="AD106" s="10">
        <f>IF(Overall!$A108&lt;&gt;"",IF(AND(MONTH($O106) &lt;= 10, MONTH($P106) &gt;= 10), IF($T106 &lt;&gt; "", $H106/$T106, ""), ""),"")</f>
        <v>200000</v>
      </c>
      <c r="AE106" s="10">
        <f>IF(Overall!$A108&lt;&gt;"",IF(AND(MONTH($O106) &lt;= 11, MONTH($P106) &gt;= 11), IF($T106 &lt;&gt; "", $H106/$T106, ""), ""),"")</f>
        <v>200000</v>
      </c>
      <c r="AF106" s="10">
        <f>IF(Overall!$A108&lt;&gt;"",IF(AND(MONTH($O106) &lt;= 12, MONTH($P106) &gt;= 12), IF($T106 &lt;&gt; "", $H106/$T106, ""), ""),"")</f>
        <v>200000</v>
      </c>
      <c r="AH106" s="10" t="str">
        <f ca="1">IFERROR(IF(AND(NOW()&lt;= EOMONTH(DATE(YEAR($P106),1, 1), 0), Overall!$A108&lt;&gt;"", MONTH($O106) &lt;= 1, MONTH($P106) &gt;= 1), IF($T106 &lt;&gt; "", $H106/$T106, ""), ""), "")</f>
        <v/>
      </c>
      <c r="AI106" s="10" t="str">
        <f ca="1">IFERROR(IF(AND(NOW()&lt;= EOMONTH(DATE(YEAR($P106),2, 1), 0), Overall!$A108&lt;&gt;"", MONTH($O106) &lt;= 2, MONTH($P106) &gt;= 2), IF($T106 &lt;&gt; "", $H106/$T106, ""), ""), "")</f>
        <v/>
      </c>
      <c r="AJ106" s="10" t="str">
        <f ca="1">IFERROR(IF(AND(NOW()&lt;= EOMONTH(DATE(YEAR($P106),3, 1), 0), Overall!$A108&lt;&gt;"", MONTH($O106) &lt;= 3, MONTH($P106) &gt;= 3), IF($T106 &lt;&gt; "", $H106/$T106, ""), ""), "")</f>
        <v/>
      </c>
      <c r="AK106" s="10" t="str">
        <f ca="1">IFERROR(IF(AND(NOW()&lt;= EOMONTH(DATE(YEAR($P106),4, 1), 0), Overall!$A108&lt;&gt;"", MONTH($O106) &lt;= 4, MONTH($P106) &gt;= 4), IF($T106 &lt;&gt; "", $H106/$T106, ""), ""), "")</f>
        <v/>
      </c>
      <c r="AL106" s="10" t="str">
        <f ca="1">IFERROR(IF(AND(NOW()&lt;= EOMONTH(DATE(YEAR($P106),5, 1), 0), Overall!$A108&lt;&gt;"", MONTH($O106) &lt;= 5, MONTH($P106) &gt;= 5), IF($T106 &lt;&gt; "", $H106/$T106, ""), ""), "")</f>
        <v/>
      </c>
      <c r="AM106" s="10" t="str">
        <f ca="1">IFERROR(IF(AND(NOW()&lt;= EOMONTH(DATE(YEAR($P106),6, 1), 0), Overall!$A108&lt;&gt;"", MONTH($O106) &lt;= 6, MONTH($P106) &gt;= 6), IF($T106 &lt;&gt; "", $H106/$T106, ""), ""), "")</f>
        <v/>
      </c>
      <c r="AN106" s="10" t="str">
        <f ca="1">IFERROR(IF(AND(NOW()&lt;= EOMONTH(DATE(YEAR($P106),7, 1), 0), Overall!$A108&lt;&gt;"", MONTH($O106) &lt;= 7, MONTH($P106) &gt;= 7), IF($T106 &lt;&gt; "", $H106/$T106, ""), ""), "")</f>
        <v/>
      </c>
      <c r="AO106" s="10" t="str">
        <f ca="1">IFERROR(IF(AND(NOW()&lt;= EOMONTH(DATE(YEAR($P106),8, 1), 0), Overall!$A108&lt;&gt;"", MONTH($O106) &lt;= 8, MONTH($P106) &gt;= 8), IF($T106 &lt;&gt; "", $H106/$T106, ""), ""), "")</f>
        <v/>
      </c>
      <c r="AP106" s="10" t="str">
        <f ca="1">IFERROR(IF(AND(NOW()&lt;= EOMONTH(DATE(YEAR($P106),9, 1), 0), Overall!$A108&lt;&gt;"", MONTH($O106) &lt;= 9, MONTH($P106) &gt;= 9), IF($T106 &lt;&gt; "", $H106/$T106, ""), ""), "")</f>
        <v/>
      </c>
      <c r="AQ106" s="10" t="str">
        <f ca="1">IFERROR(IF(AND(NOW()&lt;= EOMONTH(DATE(YEAR($P106),10, 1), 0), Overall!$A108&lt;&gt;"", MONTH($O106) &lt;= 10, MONTH($P106) &gt;= 10), IF($T106 &lt;&gt; "", $H106/$T106, ""), ""), "")</f>
        <v/>
      </c>
      <c r="AR106" s="10" t="str">
        <f ca="1">IFERROR(IF(AND(NOW()&lt;= EOMONTH(DATE(YEAR($P106),11, 1), 0), Overall!$A108&lt;&gt;"", MONTH($O106) &lt;=11, MONTH($P106) &gt;= 11), IF($T106 &lt;&gt; "", $H106/$T106, ""), ""), "")</f>
        <v/>
      </c>
      <c r="AS106" s="10" t="str">
        <f ca="1">IFERROR(IF(AND(NOW()&lt;= EOMONTH(DATE(YEAR($P106),12, 1), 0), Overall!$A108&lt;&gt;"", MONTH($O106) &lt;= 12, MONTH($P106) &gt;= 12), IF($T106 &lt;&gt; "", $H106/$T106, ""), ""), "")</f>
        <v/>
      </c>
      <c r="AT106" s="16">
        <f t="shared" ca="1" si="3"/>
        <v>0</v>
      </c>
    </row>
    <row r="107" spans="1:46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6">
        <f>IF(Overall!T109&lt;&gt;"",VALUE(Overall!T109),"")</f>
        <v>0</v>
      </c>
      <c r="O107" s="7">
        <f>IF(Overall!L109&lt;&gt;"", DATEVALUE(Overall!L109), "")</f>
        <v>44317</v>
      </c>
      <c r="P107" s="7">
        <f>IF(Overall!M109&lt;&gt;"", DATEVALUE(Overall!M109), "")</f>
        <v>44561</v>
      </c>
      <c r="Q107" s="7" t="str">
        <f>IF(Overall!S109&lt;&gt;"",_xlfn.VALUETOTEXT(Overall!S109),"")</f>
        <v>May-Dec</v>
      </c>
      <c r="R107" s="7">
        <f>IF(Overall!O109&lt;&gt;"", DATEVALUE(Overall!O109), "")</f>
        <v>44314</v>
      </c>
      <c r="S107" s="7">
        <f>IF(Overall!O109&lt;&gt;"", DATEVALUE(Overall!O109), "")</f>
        <v>44314</v>
      </c>
      <c r="T107" s="5">
        <f t="shared" si="2"/>
        <v>8</v>
      </c>
      <c r="U107" s="10" t="str">
        <f>IF(Overall!$A109&lt;&gt;"",IF(AND(MONTH($O107) &lt;= 1, MONTH($P107) &gt;= 1), IF($T107 &lt;&gt; "", $H107/$T107, ""), ""),"")</f>
        <v/>
      </c>
      <c r="V107" s="10" t="str">
        <f>IF(Overall!$A109&lt;&gt;"",IF(AND(MONTH($O107) &lt;= 2, MONTH($P107) &gt;= 2), IF($T107 &lt;&gt; "", $H107/$T107, ""), ""),"")</f>
        <v/>
      </c>
      <c r="W107" s="10" t="str">
        <f>IF(Overall!$A109&lt;&gt;"",IF(AND(MONTH($O107) &lt;= 3, MONTH($P107) &gt;= 3), IF($T107 &lt;&gt; "", $H107/$T107, ""), ""),"")</f>
        <v/>
      </c>
      <c r="X107" s="10" t="str">
        <f>IF(Overall!$A109&lt;&gt;"",IF(AND(MONTH($O107) &lt;= 4, MONTH($P107) &gt;= 4), IF($T107 &lt;&gt; "", $H107/$T107, ""), ""),"")</f>
        <v/>
      </c>
      <c r="Y107" s="10">
        <f>IF(Overall!$A109&lt;&gt;"",IF(AND(MONTH($O107) &lt;= 5, MONTH($P107) &gt;= 5), IF($T107 &lt;&gt; "", $H107/$T107, ""), ""),"")</f>
        <v>100000</v>
      </c>
      <c r="Z107" s="10">
        <f>IF(Overall!$A109&lt;&gt;"",IF(AND(MONTH($O107) &lt;= 6, MONTH($P107) &gt;= 6), IF($T107 &lt;&gt; "", $H107/$T107, ""), ""),"")</f>
        <v>100000</v>
      </c>
      <c r="AA107" s="10">
        <f>IF(Overall!$A109&lt;&gt;"",IF(AND(MONTH($O107) &lt;= 7, MONTH($P107) &gt;= 7 ), IF($T107 &lt;&gt; "", $H107/$T107, ""), ""),"")</f>
        <v>100000</v>
      </c>
      <c r="AB107" s="10">
        <f>IF(Overall!$A109&lt;&gt;"",IF(AND(MONTH($O107) &lt;= 8, MONTH($P107) &gt;= 8), IF($T107 &lt;&gt; "", $H107/$T107, ""), ""),"")</f>
        <v>100000</v>
      </c>
      <c r="AC107" s="10">
        <f>IF(Overall!$A109&lt;&gt;"",IF(AND(MONTH($O107) &lt;= 9, MONTH($P107) &gt;= 9), IF($T107 &lt;&gt; "", $H107/$T107, ""), ""),"")</f>
        <v>100000</v>
      </c>
      <c r="AD107" s="10">
        <f>IF(Overall!$A109&lt;&gt;"",IF(AND(MONTH($O107) &lt;= 10, MONTH($P107) &gt;= 10), IF($T107 &lt;&gt; "", $H107/$T107, ""), ""),"")</f>
        <v>100000</v>
      </c>
      <c r="AE107" s="10">
        <f>IF(Overall!$A109&lt;&gt;"",IF(AND(MONTH($O107) &lt;= 11, MONTH($P107) &gt;= 11), IF($T107 &lt;&gt; "", $H107/$T107, ""), ""),"")</f>
        <v>100000</v>
      </c>
      <c r="AF107" s="10">
        <f>IF(Overall!$A109&lt;&gt;"",IF(AND(MONTH($O107) &lt;= 12, MONTH($P107) &gt;= 12), IF($T107 &lt;&gt; "", $H107/$T107, ""), ""),"")</f>
        <v>100000</v>
      </c>
      <c r="AH107" s="10" t="str">
        <f ca="1">IFERROR(IF(AND(NOW()&lt;= EOMONTH(DATE(YEAR($P107),1, 1), 0), Overall!$A109&lt;&gt;"", MONTH($O107) &lt;= 1, MONTH($P107) &gt;= 1), IF($T107 &lt;&gt; "", $H107/$T107, ""), ""), "")</f>
        <v/>
      </c>
      <c r="AI107" s="10" t="str">
        <f ca="1">IFERROR(IF(AND(NOW()&lt;= EOMONTH(DATE(YEAR($P107),2, 1), 0), Overall!$A109&lt;&gt;"", MONTH($O107) &lt;= 2, MONTH($P107) &gt;= 2), IF($T107 &lt;&gt; "", $H107/$T107, ""), ""), "")</f>
        <v/>
      </c>
      <c r="AJ107" s="10" t="str">
        <f ca="1">IFERROR(IF(AND(NOW()&lt;= EOMONTH(DATE(YEAR($P107),3, 1), 0), Overall!$A109&lt;&gt;"", MONTH($O107) &lt;= 3, MONTH($P107) &gt;= 3), IF($T107 &lt;&gt; "", $H107/$T107, ""), ""), "")</f>
        <v/>
      </c>
      <c r="AK107" s="10" t="str">
        <f ca="1">IFERROR(IF(AND(NOW()&lt;= EOMONTH(DATE(YEAR($P107),4, 1), 0), Overall!$A109&lt;&gt;"", MONTH($O107) &lt;= 4, MONTH($P107) &gt;= 4), IF($T107 &lt;&gt; "", $H107/$T107, ""), ""), "")</f>
        <v/>
      </c>
      <c r="AL107" s="10" t="str">
        <f ca="1">IFERROR(IF(AND(NOW()&lt;= EOMONTH(DATE(YEAR($P107),5, 1), 0), Overall!$A109&lt;&gt;"", MONTH($O107) &lt;= 5, MONTH($P107) &gt;= 5), IF($T107 &lt;&gt; "", $H107/$T107, ""), ""), "")</f>
        <v/>
      </c>
      <c r="AM107" s="10" t="str">
        <f ca="1">IFERROR(IF(AND(NOW()&lt;= EOMONTH(DATE(YEAR($P107),6, 1), 0), Overall!$A109&lt;&gt;"", MONTH($O107) &lt;= 6, MONTH($P107) &gt;= 6), IF($T107 &lt;&gt; "", $H107/$T107, ""), ""), "")</f>
        <v/>
      </c>
      <c r="AN107" s="10" t="str">
        <f ca="1">IFERROR(IF(AND(NOW()&lt;= EOMONTH(DATE(YEAR($P107),7, 1), 0), Overall!$A109&lt;&gt;"", MONTH($O107) &lt;= 7, MONTH($P107) &gt;= 7), IF($T107 &lt;&gt; "", $H107/$T107, ""), ""), "")</f>
        <v/>
      </c>
      <c r="AO107" s="10" t="str">
        <f ca="1">IFERROR(IF(AND(NOW()&lt;= EOMONTH(DATE(YEAR($P107),8, 1), 0), Overall!$A109&lt;&gt;"", MONTH($O107) &lt;= 8, MONTH($P107) &gt;= 8), IF($T107 &lt;&gt; "", $H107/$T107, ""), ""), "")</f>
        <v/>
      </c>
      <c r="AP107" s="10" t="str">
        <f ca="1">IFERROR(IF(AND(NOW()&lt;= EOMONTH(DATE(YEAR($P107),9, 1), 0), Overall!$A109&lt;&gt;"", MONTH($O107) &lt;= 9, MONTH($P107) &gt;= 9), IF($T107 &lt;&gt; "", $H107/$T107, ""), ""), "")</f>
        <v/>
      </c>
      <c r="AQ107" s="10" t="str">
        <f ca="1">IFERROR(IF(AND(NOW()&lt;= EOMONTH(DATE(YEAR($P107),10, 1), 0), Overall!$A109&lt;&gt;"", MONTH($O107) &lt;= 10, MONTH($P107) &gt;= 10), IF($T107 &lt;&gt; "", $H107/$T107, ""), ""), "")</f>
        <v/>
      </c>
      <c r="AR107" s="10" t="str">
        <f ca="1">IFERROR(IF(AND(NOW()&lt;= EOMONTH(DATE(YEAR($P107),11, 1), 0), Overall!$A109&lt;&gt;"", MONTH($O107) &lt;=11, MONTH($P107) &gt;= 11), IF($T107 &lt;&gt; "", $H107/$T107, ""), ""), "")</f>
        <v/>
      </c>
      <c r="AS107" s="10" t="str">
        <f ca="1">IFERROR(IF(AND(NOW()&lt;= EOMONTH(DATE(YEAR($P107),12, 1), 0), Overall!$A109&lt;&gt;"", MONTH($O107) &lt;= 12, MONTH($P107) &gt;= 12), IF($T107 &lt;&gt; "", $H107/$T107, ""), ""), "")</f>
        <v/>
      </c>
      <c r="AT107" s="16">
        <f t="shared" ca="1" si="3"/>
        <v>0</v>
      </c>
    </row>
    <row r="108" spans="1:46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6">
        <f>IF(Overall!T110&lt;&gt;"",VALUE(Overall!T110),"")</f>
        <v>0</v>
      </c>
      <c r="O108" s="7">
        <f>IF(Overall!L110&lt;&gt;"", DATEVALUE(Overall!L110), "")</f>
        <v>44317</v>
      </c>
      <c r="P108" s="7">
        <f>IF(Overall!M110&lt;&gt;"", DATEVALUE(Overall!M110), "")</f>
        <v>44561</v>
      </c>
      <c r="Q108" s="7" t="str">
        <f>IF(Overall!S110&lt;&gt;"",_xlfn.VALUETOTEXT(Overall!S110),"")</f>
        <v>May-Dec</v>
      </c>
      <c r="R108" s="7">
        <f>IF(Overall!O110&lt;&gt;"", DATEVALUE(Overall!O110), "")</f>
        <v>44314</v>
      </c>
      <c r="S108" s="7">
        <f>IF(Overall!O110&lt;&gt;"", DATEVALUE(Overall!O110), "")</f>
        <v>44314</v>
      </c>
      <c r="T108" s="5">
        <f t="shared" si="2"/>
        <v>8</v>
      </c>
      <c r="U108" s="10" t="str">
        <f>IF(Overall!$A110&lt;&gt;"",IF(AND(MONTH($O108) &lt;= 1, MONTH($P108) &gt;= 1), IF($T108 &lt;&gt; "", $H108/$T108, ""), ""),"")</f>
        <v/>
      </c>
      <c r="V108" s="10" t="str">
        <f>IF(Overall!$A110&lt;&gt;"",IF(AND(MONTH($O108) &lt;= 2, MONTH($P108) &gt;= 2), IF($T108 &lt;&gt; "", $H108/$T108, ""), ""),"")</f>
        <v/>
      </c>
      <c r="W108" s="10" t="str">
        <f>IF(Overall!$A110&lt;&gt;"",IF(AND(MONTH($O108) &lt;= 3, MONTH($P108) &gt;= 3), IF($T108 &lt;&gt; "", $H108/$T108, ""), ""),"")</f>
        <v/>
      </c>
      <c r="X108" s="10" t="str">
        <f>IF(Overall!$A110&lt;&gt;"",IF(AND(MONTH($O108) &lt;= 4, MONTH($P108) &gt;= 4), IF($T108 &lt;&gt; "", $H108/$T108, ""), ""),"")</f>
        <v/>
      </c>
      <c r="Y108" s="10">
        <f>IF(Overall!$A110&lt;&gt;"",IF(AND(MONTH($O108) &lt;= 5, MONTH($P108) &gt;= 5), IF($T108 &lt;&gt; "", $H108/$T108, ""), ""),"")</f>
        <v>200000</v>
      </c>
      <c r="Z108" s="10">
        <f>IF(Overall!$A110&lt;&gt;"",IF(AND(MONTH($O108) &lt;= 6, MONTH($P108) &gt;= 6), IF($T108 &lt;&gt; "", $H108/$T108, ""), ""),"")</f>
        <v>200000</v>
      </c>
      <c r="AA108" s="10">
        <f>IF(Overall!$A110&lt;&gt;"",IF(AND(MONTH($O108) &lt;= 7, MONTH($P108) &gt;= 7 ), IF($T108 &lt;&gt; "", $H108/$T108, ""), ""),"")</f>
        <v>200000</v>
      </c>
      <c r="AB108" s="10">
        <f>IF(Overall!$A110&lt;&gt;"",IF(AND(MONTH($O108) &lt;= 8, MONTH($P108) &gt;= 8), IF($T108 &lt;&gt; "", $H108/$T108, ""), ""),"")</f>
        <v>200000</v>
      </c>
      <c r="AC108" s="10">
        <f>IF(Overall!$A110&lt;&gt;"",IF(AND(MONTH($O108) &lt;= 9, MONTH($P108) &gt;= 9), IF($T108 &lt;&gt; "", $H108/$T108, ""), ""),"")</f>
        <v>200000</v>
      </c>
      <c r="AD108" s="10">
        <f>IF(Overall!$A110&lt;&gt;"",IF(AND(MONTH($O108) &lt;= 10, MONTH($P108) &gt;= 10), IF($T108 &lt;&gt; "", $H108/$T108, ""), ""),"")</f>
        <v>200000</v>
      </c>
      <c r="AE108" s="10">
        <f>IF(Overall!$A110&lt;&gt;"",IF(AND(MONTH($O108) &lt;= 11, MONTH($P108) &gt;= 11), IF($T108 &lt;&gt; "", $H108/$T108, ""), ""),"")</f>
        <v>200000</v>
      </c>
      <c r="AF108" s="10">
        <f>IF(Overall!$A110&lt;&gt;"",IF(AND(MONTH($O108) &lt;= 12, MONTH($P108) &gt;= 12), IF($T108 &lt;&gt; "", $H108/$T108, ""), ""),"")</f>
        <v>200000</v>
      </c>
      <c r="AH108" s="10" t="str">
        <f ca="1">IFERROR(IF(AND(NOW()&lt;= EOMONTH(DATE(YEAR($P108),1, 1), 0), Overall!$A110&lt;&gt;"", MONTH($O108) &lt;= 1, MONTH($P108) &gt;= 1), IF($T108 &lt;&gt; "", $H108/$T108, ""), ""), "")</f>
        <v/>
      </c>
      <c r="AI108" s="10" t="str">
        <f ca="1">IFERROR(IF(AND(NOW()&lt;= EOMONTH(DATE(YEAR($P108),2, 1), 0), Overall!$A110&lt;&gt;"", MONTH($O108) &lt;= 2, MONTH($P108) &gt;= 2), IF($T108 &lt;&gt; "", $H108/$T108, ""), ""), "")</f>
        <v/>
      </c>
      <c r="AJ108" s="10" t="str">
        <f ca="1">IFERROR(IF(AND(NOW()&lt;= EOMONTH(DATE(YEAR($P108),3, 1), 0), Overall!$A110&lt;&gt;"", MONTH($O108) &lt;= 3, MONTH($P108) &gt;= 3), IF($T108 &lt;&gt; "", $H108/$T108, ""), ""), "")</f>
        <v/>
      </c>
      <c r="AK108" s="10" t="str">
        <f ca="1">IFERROR(IF(AND(NOW()&lt;= EOMONTH(DATE(YEAR($P108),4, 1), 0), Overall!$A110&lt;&gt;"", MONTH($O108) &lt;= 4, MONTH($P108) &gt;= 4), IF($T108 &lt;&gt; "", $H108/$T108, ""), ""), "")</f>
        <v/>
      </c>
      <c r="AL108" s="10" t="str">
        <f ca="1">IFERROR(IF(AND(NOW()&lt;= EOMONTH(DATE(YEAR($P108),5, 1), 0), Overall!$A110&lt;&gt;"", MONTH($O108) &lt;= 5, MONTH($P108) &gt;= 5), IF($T108 &lt;&gt; "", $H108/$T108, ""), ""), "")</f>
        <v/>
      </c>
      <c r="AM108" s="10" t="str">
        <f ca="1">IFERROR(IF(AND(NOW()&lt;= EOMONTH(DATE(YEAR($P108),6, 1), 0), Overall!$A110&lt;&gt;"", MONTH($O108) &lt;= 6, MONTH($P108) &gt;= 6), IF($T108 &lt;&gt; "", $H108/$T108, ""), ""), "")</f>
        <v/>
      </c>
      <c r="AN108" s="10" t="str">
        <f ca="1">IFERROR(IF(AND(NOW()&lt;= EOMONTH(DATE(YEAR($P108),7, 1), 0), Overall!$A110&lt;&gt;"", MONTH($O108) &lt;= 7, MONTH($P108) &gt;= 7), IF($T108 &lt;&gt; "", $H108/$T108, ""), ""), "")</f>
        <v/>
      </c>
      <c r="AO108" s="10" t="str">
        <f ca="1">IFERROR(IF(AND(NOW()&lt;= EOMONTH(DATE(YEAR($P108),8, 1), 0), Overall!$A110&lt;&gt;"", MONTH($O108) &lt;= 8, MONTH($P108) &gt;= 8), IF($T108 &lt;&gt; "", $H108/$T108, ""), ""), "")</f>
        <v/>
      </c>
      <c r="AP108" s="10" t="str">
        <f ca="1">IFERROR(IF(AND(NOW()&lt;= EOMONTH(DATE(YEAR($P108),9, 1), 0), Overall!$A110&lt;&gt;"", MONTH($O108) &lt;= 9, MONTH($P108) &gt;= 9), IF($T108 &lt;&gt; "", $H108/$T108, ""), ""), "")</f>
        <v/>
      </c>
      <c r="AQ108" s="10" t="str">
        <f ca="1">IFERROR(IF(AND(NOW()&lt;= EOMONTH(DATE(YEAR($P108),10, 1), 0), Overall!$A110&lt;&gt;"", MONTH($O108) &lt;= 10, MONTH($P108) &gt;= 10), IF($T108 &lt;&gt; "", $H108/$T108, ""), ""), "")</f>
        <v/>
      </c>
      <c r="AR108" s="10" t="str">
        <f ca="1">IFERROR(IF(AND(NOW()&lt;= EOMONTH(DATE(YEAR($P108),11, 1), 0), Overall!$A110&lt;&gt;"", MONTH($O108) &lt;=11, MONTH($P108) &gt;= 11), IF($T108 &lt;&gt; "", $H108/$T108, ""), ""), "")</f>
        <v/>
      </c>
      <c r="AS108" s="10" t="str">
        <f ca="1">IFERROR(IF(AND(NOW()&lt;= EOMONTH(DATE(YEAR($P108),12, 1), 0), Overall!$A110&lt;&gt;"", MONTH($O108) &lt;= 12, MONTH($P108) &gt;= 12), IF($T108 &lt;&gt; "", $H108/$T108, ""), ""), "")</f>
        <v/>
      </c>
      <c r="AT108" s="16">
        <f t="shared" ca="1" si="3"/>
        <v>0</v>
      </c>
    </row>
    <row r="109" spans="1:46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6">
        <f>IF(Overall!T111&lt;&gt;"",VALUE(Overall!T111),"")</f>
        <v>0</v>
      </c>
      <c r="O109" s="7">
        <f>IF(Overall!L111&lt;&gt;"", DATEVALUE(Overall!L111), "")</f>
        <v>44317</v>
      </c>
      <c r="P109" s="7">
        <f>IF(Overall!M111&lt;&gt;"", DATEVALUE(Overall!M111), "")</f>
        <v>44561</v>
      </c>
      <c r="Q109" s="7" t="str">
        <f>IF(Overall!S111&lt;&gt;"",_xlfn.VALUETOTEXT(Overall!S111),"")</f>
        <v>May-Dec</v>
      </c>
      <c r="R109" s="7">
        <f>IF(Overall!O111&lt;&gt;"", DATEVALUE(Overall!O111), "")</f>
        <v>44314</v>
      </c>
      <c r="S109" s="7">
        <f>IF(Overall!O111&lt;&gt;"", DATEVALUE(Overall!O111), "")</f>
        <v>44314</v>
      </c>
      <c r="T109" s="5">
        <f t="shared" si="2"/>
        <v>8</v>
      </c>
      <c r="U109" s="10" t="str">
        <f>IF(Overall!$A111&lt;&gt;"",IF(AND(MONTH($O109) &lt;= 1, MONTH($P109) &gt;= 1), IF($T109 &lt;&gt; "", $H109/$T109, ""), ""),"")</f>
        <v/>
      </c>
      <c r="V109" s="10" t="str">
        <f>IF(Overall!$A111&lt;&gt;"",IF(AND(MONTH($O109) &lt;= 2, MONTH($P109) &gt;= 2), IF($T109 &lt;&gt; "", $H109/$T109, ""), ""),"")</f>
        <v/>
      </c>
      <c r="W109" s="10" t="str">
        <f>IF(Overall!$A111&lt;&gt;"",IF(AND(MONTH($O109) &lt;= 3, MONTH($P109) &gt;= 3), IF($T109 &lt;&gt; "", $H109/$T109, ""), ""),"")</f>
        <v/>
      </c>
      <c r="X109" s="10" t="str">
        <f>IF(Overall!$A111&lt;&gt;"",IF(AND(MONTH($O109) &lt;= 4, MONTH($P109) &gt;= 4), IF($T109 &lt;&gt; "", $H109/$T109, ""), ""),"")</f>
        <v/>
      </c>
      <c r="Y109" s="10">
        <f>IF(Overall!$A111&lt;&gt;"",IF(AND(MONTH($O109) &lt;= 5, MONTH($P109) &gt;= 5), IF($T109 &lt;&gt; "", $H109/$T109, ""), ""),"")</f>
        <v>100000</v>
      </c>
      <c r="Z109" s="10">
        <f>IF(Overall!$A111&lt;&gt;"",IF(AND(MONTH($O109) &lt;= 6, MONTH($P109) &gt;= 6), IF($T109 &lt;&gt; "", $H109/$T109, ""), ""),"")</f>
        <v>100000</v>
      </c>
      <c r="AA109" s="10">
        <f>IF(Overall!$A111&lt;&gt;"",IF(AND(MONTH($O109) &lt;= 7, MONTH($P109) &gt;= 7 ), IF($T109 &lt;&gt; "", $H109/$T109, ""), ""),"")</f>
        <v>100000</v>
      </c>
      <c r="AB109" s="10">
        <f>IF(Overall!$A111&lt;&gt;"",IF(AND(MONTH($O109) &lt;= 8, MONTH($P109) &gt;= 8), IF($T109 &lt;&gt; "", $H109/$T109, ""), ""),"")</f>
        <v>100000</v>
      </c>
      <c r="AC109" s="10">
        <f>IF(Overall!$A111&lt;&gt;"",IF(AND(MONTH($O109) &lt;= 9, MONTH($P109) &gt;= 9), IF($T109 &lt;&gt; "", $H109/$T109, ""), ""),"")</f>
        <v>100000</v>
      </c>
      <c r="AD109" s="10">
        <f>IF(Overall!$A111&lt;&gt;"",IF(AND(MONTH($O109) &lt;= 10, MONTH($P109) &gt;= 10), IF($T109 &lt;&gt; "", $H109/$T109, ""), ""),"")</f>
        <v>100000</v>
      </c>
      <c r="AE109" s="10">
        <f>IF(Overall!$A111&lt;&gt;"",IF(AND(MONTH($O109) &lt;= 11, MONTH($P109) &gt;= 11), IF($T109 &lt;&gt; "", $H109/$T109, ""), ""),"")</f>
        <v>100000</v>
      </c>
      <c r="AF109" s="10">
        <f>IF(Overall!$A111&lt;&gt;"",IF(AND(MONTH($O109) &lt;= 12, MONTH($P109) &gt;= 12), IF($T109 &lt;&gt; "", $H109/$T109, ""), ""),"")</f>
        <v>100000</v>
      </c>
      <c r="AH109" s="10" t="str">
        <f ca="1">IFERROR(IF(AND(NOW()&lt;= EOMONTH(DATE(YEAR($P109),1, 1), 0), Overall!$A111&lt;&gt;"", MONTH($O109) &lt;= 1, MONTH($P109) &gt;= 1), IF($T109 &lt;&gt; "", $H109/$T109, ""), ""), "")</f>
        <v/>
      </c>
      <c r="AI109" s="10" t="str">
        <f ca="1">IFERROR(IF(AND(NOW()&lt;= EOMONTH(DATE(YEAR($P109),2, 1), 0), Overall!$A111&lt;&gt;"", MONTH($O109) &lt;= 2, MONTH($P109) &gt;= 2), IF($T109 &lt;&gt; "", $H109/$T109, ""), ""), "")</f>
        <v/>
      </c>
      <c r="AJ109" s="10" t="str">
        <f ca="1">IFERROR(IF(AND(NOW()&lt;= EOMONTH(DATE(YEAR($P109),3, 1), 0), Overall!$A111&lt;&gt;"", MONTH($O109) &lt;= 3, MONTH($P109) &gt;= 3), IF($T109 &lt;&gt; "", $H109/$T109, ""), ""), "")</f>
        <v/>
      </c>
      <c r="AK109" s="10" t="str">
        <f ca="1">IFERROR(IF(AND(NOW()&lt;= EOMONTH(DATE(YEAR($P109),4, 1), 0), Overall!$A111&lt;&gt;"", MONTH($O109) &lt;= 4, MONTH($P109) &gt;= 4), IF($T109 &lt;&gt; "", $H109/$T109, ""), ""), "")</f>
        <v/>
      </c>
      <c r="AL109" s="10" t="str">
        <f ca="1">IFERROR(IF(AND(NOW()&lt;= EOMONTH(DATE(YEAR($P109),5, 1), 0), Overall!$A111&lt;&gt;"", MONTH($O109) &lt;= 5, MONTH($P109) &gt;= 5), IF($T109 &lt;&gt; "", $H109/$T109, ""), ""), "")</f>
        <v/>
      </c>
      <c r="AM109" s="10" t="str">
        <f ca="1">IFERROR(IF(AND(NOW()&lt;= EOMONTH(DATE(YEAR($P109),6, 1), 0), Overall!$A111&lt;&gt;"", MONTH($O109) &lt;= 6, MONTH($P109) &gt;= 6), IF($T109 &lt;&gt; "", $H109/$T109, ""), ""), "")</f>
        <v/>
      </c>
      <c r="AN109" s="10" t="str">
        <f ca="1">IFERROR(IF(AND(NOW()&lt;= EOMONTH(DATE(YEAR($P109),7, 1), 0), Overall!$A111&lt;&gt;"", MONTH($O109) &lt;= 7, MONTH($P109) &gt;= 7), IF($T109 &lt;&gt; "", $H109/$T109, ""), ""), "")</f>
        <v/>
      </c>
      <c r="AO109" s="10" t="str">
        <f ca="1">IFERROR(IF(AND(NOW()&lt;= EOMONTH(DATE(YEAR($P109),8, 1), 0), Overall!$A111&lt;&gt;"", MONTH($O109) &lt;= 8, MONTH($P109) &gt;= 8), IF($T109 &lt;&gt; "", $H109/$T109, ""), ""), "")</f>
        <v/>
      </c>
      <c r="AP109" s="10" t="str">
        <f ca="1">IFERROR(IF(AND(NOW()&lt;= EOMONTH(DATE(YEAR($P109),9, 1), 0), Overall!$A111&lt;&gt;"", MONTH($O109) &lt;= 9, MONTH($P109) &gt;= 9), IF($T109 &lt;&gt; "", $H109/$T109, ""), ""), "")</f>
        <v/>
      </c>
      <c r="AQ109" s="10" t="str">
        <f ca="1">IFERROR(IF(AND(NOW()&lt;= EOMONTH(DATE(YEAR($P109),10, 1), 0), Overall!$A111&lt;&gt;"", MONTH($O109) &lt;= 10, MONTH($P109) &gt;= 10), IF($T109 &lt;&gt; "", $H109/$T109, ""), ""), "")</f>
        <v/>
      </c>
      <c r="AR109" s="10" t="str">
        <f ca="1">IFERROR(IF(AND(NOW()&lt;= EOMONTH(DATE(YEAR($P109),11, 1), 0), Overall!$A111&lt;&gt;"", MONTH($O109) &lt;=11, MONTH($P109) &gt;= 11), IF($T109 &lt;&gt; "", $H109/$T109, ""), ""), "")</f>
        <v/>
      </c>
      <c r="AS109" s="10" t="str">
        <f ca="1">IFERROR(IF(AND(NOW()&lt;= EOMONTH(DATE(YEAR($P109),12, 1), 0), Overall!$A111&lt;&gt;"", MONTH($O109) &lt;= 12, MONTH($P109) &gt;= 12), IF($T109 &lt;&gt; "", $H109/$T109, ""), ""), "")</f>
        <v/>
      </c>
      <c r="AT109" s="16">
        <f t="shared" ca="1" si="3"/>
        <v>0</v>
      </c>
    </row>
    <row r="110" spans="1:46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6">
        <f>IF(Overall!T112&lt;&gt;"",VALUE(Overall!T112),"")</f>
        <v>0</v>
      </c>
      <c r="O110" s="7">
        <f>IF(Overall!L112&lt;&gt;"", DATEVALUE(Overall!L112), "")</f>
        <v>44317</v>
      </c>
      <c r="P110" s="7">
        <f>IF(Overall!M112&lt;&gt;"", DATEVALUE(Overall!M112), "")</f>
        <v>44561</v>
      </c>
      <c r="Q110" s="7" t="str">
        <f>IF(Overall!S112&lt;&gt;"",_xlfn.VALUETOTEXT(Overall!S112),"")</f>
        <v>May-Dec</v>
      </c>
      <c r="R110" s="7">
        <f>IF(Overall!O112&lt;&gt;"", DATEVALUE(Overall!O112), "")</f>
        <v>44314</v>
      </c>
      <c r="S110" s="7">
        <f>IF(Overall!O112&lt;&gt;"", DATEVALUE(Overall!O112), "")</f>
        <v>44314</v>
      </c>
      <c r="T110" s="5">
        <f t="shared" si="2"/>
        <v>8</v>
      </c>
      <c r="U110" s="10" t="str">
        <f>IF(Overall!$A112&lt;&gt;"",IF(AND(MONTH($O110) &lt;= 1, MONTH($P110) &gt;= 1), IF($T110 &lt;&gt; "", $H110/$T110, ""), ""),"")</f>
        <v/>
      </c>
      <c r="V110" s="10" t="str">
        <f>IF(Overall!$A112&lt;&gt;"",IF(AND(MONTH($O110) &lt;= 2, MONTH($P110) &gt;= 2), IF($T110 &lt;&gt; "", $H110/$T110, ""), ""),"")</f>
        <v/>
      </c>
      <c r="W110" s="10" t="str">
        <f>IF(Overall!$A112&lt;&gt;"",IF(AND(MONTH($O110) &lt;= 3, MONTH($P110) &gt;= 3), IF($T110 &lt;&gt; "", $H110/$T110, ""), ""),"")</f>
        <v/>
      </c>
      <c r="X110" s="10" t="str">
        <f>IF(Overall!$A112&lt;&gt;"",IF(AND(MONTH($O110) &lt;= 4, MONTH($P110) &gt;= 4), IF($T110 &lt;&gt; "", $H110/$T110, ""), ""),"")</f>
        <v/>
      </c>
      <c r="Y110" s="10">
        <f>IF(Overall!$A112&lt;&gt;"",IF(AND(MONTH($O110) &lt;= 5, MONTH($P110) &gt;= 5), IF($T110 &lt;&gt; "", $H110/$T110, ""), ""),"")</f>
        <v>100000</v>
      </c>
      <c r="Z110" s="10">
        <f>IF(Overall!$A112&lt;&gt;"",IF(AND(MONTH($O110) &lt;= 6, MONTH($P110) &gt;= 6), IF($T110 &lt;&gt; "", $H110/$T110, ""), ""),"")</f>
        <v>100000</v>
      </c>
      <c r="AA110" s="10">
        <f>IF(Overall!$A112&lt;&gt;"",IF(AND(MONTH($O110) &lt;= 7, MONTH($P110) &gt;= 7 ), IF($T110 &lt;&gt; "", $H110/$T110, ""), ""),"")</f>
        <v>100000</v>
      </c>
      <c r="AB110" s="10">
        <f>IF(Overall!$A112&lt;&gt;"",IF(AND(MONTH($O110) &lt;= 8, MONTH($P110) &gt;= 8), IF($T110 &lt;&gt; "", $H110/$T110, ""), ""),"")</f>
        <v>100000</v>
      </c>
      <c r="AC110" s="10">
        <f>IF(Overall!$A112&lt;&gt;"",IF(AND(MONTH($O110) &lt;= 9, MONTH($P110) &gt;= 9), IF($T110 &lt;&gt; "", $H110/$T110, ""), ""),"")</f>
        <v>100000</v>
      </c>
      <c r="AD110" s="10">
        <f>IF(Overall!$A112&lt;&gt;"",IF(AND(MONTH($O110) &lt;= 10, MONTH($P110) &gt;= 10), IF($T110 &lt;&gt; "", $H110/$T110, ""), ""),"")</f>
        <v>100000</v>
      </c>
      <c r="AE110" s="10">
        <f>IF(Overall!$A112&lt;&gt;"",IF(AND(MONTH($O110) &lt;= 11, MONTH($P110) &gt;= 11), IF($T110 &lt;&gt; "", $H110/$T110, ""), ""),"")</f>
        <v>100000</v>
      </c>
      <c r="AF110" s="10">
        <f>IF(Overall!$A112&lt;&gt;"",IF(AND(MONTH($O110) &lt;= 12, MONTH($P110) &gt;= 12), IF($T110 &lt;&gt; "", $H110/$T110, ""), ""),"")</f>
        <v>100000</v>
      </c>
      <c r="AH110" s="10" t="str">
        <f ca="1">IFERROR(IF(AND(NOW()&lt;= EOMONTH(DATE(YEAR($P110),1, 1), 0), Overall!$A112&lt;&gt;"", MONTH($O110) &lt;= 1, MONTH($P110) &gt;= 1), IF($T110 &lt;&gt; "", $H110/$T110, ""), ""), "")</f>
        <v/>
      </c>
      <c r="AI110" s="10" t="str">
        <f ca="1">IFERROR(IF(AND(NOW()&lt;= EOMONTH(DATE(YEAR($P110),2, 1), 0), Overall!$A112&lt;&gt;"", MONTH($O110) &lt;= 2, MONTH($P110) &gt;= 2), IF($T110 &lt;&gt; "", $H110/$T110, ""), ""), "")</f>
        <v/>
      </c>
      <c r="AJ110" s="10" t="str">
        <f ca="1">IFERROR(IF(AND(NOW()&lt;= EOMONTH(DATE(YEAR($P110),3, 1), 0), Overall!$A112&lt;&gt;"", MONTH($O110) &lt;= 3, MONTH($P110) &gt;= 3), IF($T110 &lt;&gt; "", $H110/$T110, ""), ""), "")</f>
        <v/>
      </c>
      <c r="AK110" s="10" t="str">
        <f ca="1">IFERROR(IF(AND(NOW()&lt;= EOMONTH(DATE(YEAR($P110),4, 1), 0), Overall!$A112&lt;&gt;"", MONTH($O110) &lt;= 4, MONTH($P110) &gt;= 4), IF($T110 &lt;&gt; "", $H110/$T110, ""), ""), "")</f>
        <v/>
      </c>
      <c r="AL110" s="10" t="str">
        <f ca="1">IFERROR(IF(AND(NOW()&lt;= EOMONTH(DATE(YEAR($P110),5, 1), 0), Overall!$A112&lt;&gt;"", MONTH($O110) &lt;= 5, MONTH($P110) &gt;= 5), IF($T110 &lt;&gt; "", $H110/$T110, ""), ""), "")</f>
        <v/>
      </c>
      <c r="AM110" s="10" t="str">
        <f ca="1">IFERROR(IF(AND(NOW()&lt;= EOMONTH(DATE(YEAR($P110),6, 1), 0), Overall!$A112&lt;&gt;"", MONTH($O110) &lt;= 6, MONTH($P110) &gt;= 6), IF($T110 &lt;&gt; "", $H110/$T110, ""), ""), "")</f>
        <v/>
      </c>
      <c r="AN110" s="10" t="str">
        <f ca="1">IFERROR(IF(AND(NOW()&lt;= EOMONTH(DATE(YEAR($P110),7, 1), 0), Overall!$A112&lt;&gt;"", MONTH($O110) &lt;= 7, MONTH($P110) &gt;= 7), IF($T110 &lt;&gt; "", $H110/$T110, ""), ""), "")</f>
        <v/>
      </c>
      <c r="AO110" s="10" t="str">
        <f ca="1">IFERROR(IF(AND(NOW()&lt;= EOMONTH(DATE(YEAR($P110),8, 1), 0), Overall!$A112&lt;&gt;"", MONTH($O110) &lt;= 8, MONTH($P110) &gt;= 8), IF($T110 &lt;&gt; "", $H110/$T110, ""), ""), "")</f>
        <v/>
      </c>
      <c r="AP110" s="10" t="str">
        <f ca="1">IFERROR(IF(AND(NOW()&lt;= EOMONTH(DATE(YEAR($P110),9, 1), 0), Overall!$A112&lt;&gt;"", MONTH($O110) &lt;= 9, MONTH($P110) &gt;= 9), IF($T110 &lt;&gt; "", $H110/$T110, ""), ""), "")</f>
        <v/>
      </c>
      <c r="AQ110" s="10" t="str">
        <f ca="1">IFERROR(IF(AND(NOW()&lt;= EOMONTH(DATE(YEAR($P110),10, 1), 0), Overall!$A112&lt;&gt;"", MONTH($O110) &lt;= 10, MONTH($P110) &gt;= 10), IF($T110 &lt;&gt; "", $H110/$T110, ""), ""), "")</f>
        <v/>
      </c>
      <c r="AR110" s="10" t="str">
        <f ca="1">IFERROR(IF(AND(NOW()&lt;= EOMONTH(DATE(YEAR($P110),11, 1), 0), Overall!$A112&lt;&gt;"", MONTH($O110) &lt;=11, MONTH($P110) &gt;= 11), IF($T110 &lt;&gt; "", $H110/$T110, ""), ""), "")</f>
        <v/>
      </c>
      <c r="AS110" s="10" t="str">
        <f ca="1">IFERROR(IF(AND(NOW()&lt;= EOMONTH(DATE(YEAR($P110),12, 1), 0), Overall!$A112&lt;&gt;"", MONTH($O110) &lt;= 12, MONTH($P110) &gt;= 12), IF($T110 &lt;&gt; "", $H110/$T110, ""), ""), "")</f>
        <v/>
      </c>
      <c r="AT110" s="16">
        <f t="shared" ca="1" si="3"/>
        <v>0</v>
      </c>
    </row>
    <row r="111" spans="1:46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6">
        <f>IF(Overall!T113&lt;&gt;"",VALUE(Overall!T113),"")</f>
        <v>0</v>
      </c>
      <c r="O111" s="7">
        <f>IF(Overall!L113&lt;&gt;"", DATEVALUE(Overall!L113), "")</f>
        <v>44317</v>
      </c>
      <c r="P111" s="7">
        <f>IF(Overall!M113&lt;&gt;"", DATEVALUE(Overall!M113), "")</f>
        <v>44561</v>
      </c>
      <c r="Q111" s="7" t="str">
        <f>IF(Overall!S113&lt;&gt;"",_xlfn.VALUETOTEXT(Overall!S113),"")</f>
        <v>May-Dec</v>
      </c>
      <c r="R111" s="7">
        <f>IF(Overall!O113&lt;&gt;"", DATEVALUE(Overall!O113), "")</f>
        <v>44314</v>
      </c>
      <c r="S111" s="7">
        <f>IF(Overall!O113&lt;&gt;"", DATEVALUE(Overall!O113), "")</f>
        <v>44314</v>
      </c>
      <c r="T111" s="5">
        <f t="shared" si="2"/>
        <v>8</v>
      </c>
      <c r="U111" s="10" t="str">
        <f>IF(Overall!$A113&lt;&gt;"",IF(AND(MONTH($O111) &lt;= 1, MONTH($P111) &gt;= 1), IF($T111 &lt;&gt; "", $H111/$T111, ""), ""),"")</f>
        <v/>
      </c>
      <c r="V111" s="10" t="str">
        <f>IF(Overall!$A113&lt;&gt;"",IF(AND(MONTH($O111) &lt;= 2, MONTH($P111) &gt;= 2), IF($T111 &lt;&gt; "", $H111/$T111, ""), ""),"")</f>
        <v/>
      </c>
      <c r="W111" s="10" t="str">
        <f>IF(Overall!$A113&lt;&gt;"",IF(AND(MONTH($O111) &lt;= 3, MONTH($P111) &gt;= 3), IF($T111 &lt;&gt; "", $H111/$T111, ""), ""),"")</f>
        <v/>
      </c>
      <c r="X111" s="10" t="str">
        <f>IF(Overall!$A113&lt;&gt;"",IF(AND(MONTH($O111) &lt;= 4, MONTH($P111) &gt;= 4), IF($T111 &lt;&gt; "", $H111/$T111, ""), ""),"")</f>
        <v/>
      </c>
      <c r="Y111" s="10">
        <f>IF(Overall!$A113&lt;&gt;"",IF(AND(MONTH($O111) &lt;= 5, MONTH($P111) &gt;= 5), IF($T111 &lt;&gt; "", $H111/$T111, ""), ""),"")</f>
        <v>62500</v>
      </c>
      <c r="Z111" s="10">
        <f>IF(Overall!$A113&lt;&gt;"",IF(AND(MONTH($O111) &lt;= 6, MONTH($P111) &gt;= 6), IF($T111 &lt;&gt; "", $H111/$T111, ""), ""),"")</f>
        <v>62500</v>
      </c>
      <c r="AA111" s="10">
        <f>IF(Overall!$A113&lt;&gt;"",IF(AND(MONTH($O111) &lt;= 7, MONTH($P111) &gt;= 7 ), IF($T111 &lt;&gt; "", $H111/$T111, ""), ""),"")</f>
        <v>62500</v>
      </c>
      <c r="AB111" s="10">
        <f>IF(Overall!$A113&lt;&gt;"",IF(AND(MONTH($O111) &lt;= 8, MONTH($P111) &gt;= 8), IF($T111 &lt;&gt; "", $H111/$T111, ""), ""),"")</f>
        <v>62500</v>
      </c>
      <c r="AC111" s="10">
        <f>IF(Overall!$A113&lt;&gt;"",IF(AND(MONTH($O111) &lt;= 9, MONTH($P111) &gt;= 9), IF($T111 &lt;&gt; "", $H111/$T111, ""), ""),"")</f>
        <v>62500</v>
      </c>
      <c r="AD111" s="10">
        <f>IF(Overall!$A113&lt;&gt;"",IF(AND(MONTH($O111) &lt;= 10, MONTH($P111) &gt;= 10), IF($T111 &lt;&gt; "", $H111/$T111, ""), ""),"")</f>
        <v>62500</v>
      </c>
      <c r="AE111" s="10">
        <f>IF(Overall!$A113&lt;&gt;"",IF(AND(MONTH($O111) &lt;= 11, MONTH($P111) &gt;= 11), IF($T111 &lt;&gt; "", $H111/$T111, ""), ""),"")</f>
        <v>62500</v>
      </c>
      <c r="AF111" s="10">
        <f>IF(Overall!$A113&lt;&gt;"",IF(AND(MONTH($O111) &lt;= 12, MONTH($P111) &gt;= 12), IF($T111 &lt;&gt; "", $H111/$T111, ""), ""),"")</f>
        <v>62500</v>
      </c>
      <c r="AH111" s="10" t="str">
        <f ca="1">IFERROR(IF(AND(NOW()&lt;= EOMONTH(DATE(YEAR($P111),1, 1), 0), Overall!$A113&lt;&gt;"", MONTH($O111) &lt;= 1, MONTH($P111) &gt;= 1), IF($T111 &lt;&gt; "", $H111/$T111, ""), ""), "")</f>
        <v/>
      </c>
      <c r="AI111" s="10" t="str">
        <f ca="1">IFERROR(IF(AND(NOW()&lt;= EOMONTH(DATE(YEAR($P111),2, 1), 0), Overall!$A113&lt;&gt;"", MONTH($O111) &lt;= 2, MONTH($P111) &gt;= 2), IF($T111 &lt;&gt; "", $H111/$T111, ""), ""), "")</f>
        <v/>
      </c>
      <c r="AJ111" s="10" t="str">
        <f ca="1">IFERROR(IF(AND(NOW()&lt;= EOMONTH(DATE(YEAR($P111),3, 1), 0), Overall!$A113&lt;&gt;"", MONTH($O111) &lt;= 3, MONTH($P111) &gt;= 3), IF($T111 &lt;&gt; "", $H111/$T111, ""), ""), "")</f>
        <v/>
      </c>
      <c r="AK111" s="10" t="str">
        <f ca="1">IFERROR(IF(AND(NOW()&lt;= EOMONTH(DATE(YEAR($P111),4, 1), 0), Overall!$A113&lt;&gt;"", MONTH($O111) &lt;= 4, MONTH($P111) &gt;= 4), IF($T111 &lt;&gt; "", $H111/$T111, ""), ""), "")</f>
        <v/>
      </c>
      <c r="AL111" s="10" t="str">
        <f ca="1">IFERROR(IF(AND(NOW()&lt;= EOMONTH(DATE(YEAR($P111),5, 1), 0), Overall!$A113&lt;&gt;"", MONTH($O111) &lt;= 5, MONTH($P111) &gt;= 5), IF($T111 &lt;&gt; "", $H111/$T111, ""), ""), "")</f>
        <v/>
      </c>
      <c r="AM111" s="10" t="str">
        <f ca="1">IFERROR(IF(AND(NOW()&lt;= EOMONTH(DATE(YEAR($P111),6, 1), 0), Overall!$A113&lt;&gt;"", MONTH($O111) &lt;= 6, MONTH($P111) &gt;= 6), IF($T111 &lt;&gt; "", $H111/$T111, ""), ""), "")</f>
        <v/>
      </c>
      <c r="AN111" s="10" t="str">
        <f ca="1">IFERROR(IF(AND(NOW()&lt;= EOMONTH(DATE(YEAR($P111),7, 1), 0), Overall!$A113&lt;&gt;"", MONTH($O111) &lt;= 7, MONTH($P111) &gt;= 7), IF($T111 &lt;&gt; "", $H111/$T111, ""), ""), "")</f>
        <v/>
      </c>
      <c r="AO111" s="10" t="str">
        <f ca="1">IFERROR(IF(AND(NOW()&lt;= EOMONTH(DATE(YEAR($P111),8, 1), 0), Overall!$A113&lt;&gt;"", MONTH($O111) &lt;= 8, MONTH($P111) &gt;= 8), IF($T111 &lt;&gt; "", $H111/$T111, ""), ""), "")</f>
        <v/>
      </c>
      <c r="AP111" s="10" t="str">
        <f ca="1">IFERROR(IF(AND(NOW()&lt;= EOMONTH(DATE(YEAR($P111),9, 1), 0), Overall!$A113&lt;&gt;"", MONTH($O111) &lt;= 9, MONTH($P111) &gt;= 9), IF($T111 &lt;&gt; "", $H111/$T111, ""), ""), "")</f>
        <v/>
      </c>
      <c r="AQ111" s="10" t="str">
        <f ca="1">IFERROR(IF(AND(NOW()&lt;= EOMONTH(DATE(YEAR($P111),10, 1), 0), Overall!$A113&lt;&gt;"", MONTH($O111) &lt;= 10, MONTH($P111) &gt;= 10), IF($T111 &lt;&gt; "", $H111/$T111, ""), ""), "")</f>
        <v/>
      </c>
      <c r="AR111" s="10" t="str">
        <f ca="1">IFERROR(IF(AND(NOW()&lt;= EOMONTH(DATE(YEAR($P111),11, 1), 0), Overall!$A113&lt;&gt;"", MONTH($O111) &lt;=11, MONTH($P111) &gt;= 11), IF($T111 &lt;&gt; "", $H111/$T111, ""), ""), "")</f>
        <v/>
      </c>
      <c r="AS111" s="10" t="str">
        <f ca="1">IFERROR(IF(AND(NOW()&lt;= EOMONTH(DATE(YEAR($P111),12, 1), 0), Overall!$A113&lt;&gt;"", MONTH($O111) &lt;= 12, MONTH($P111) &gt;= 12), IF($T111 &lt;&gt; "", $H111/$T111, ""), ""), "")</f>
        <v/>
      </c>
      <c r="AT111" s="16">
        <f t="shared" ca="1" si="3"/>
        <v>0</v>
      </c>
    </row>
    <row r="112" spans="1:46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6">
        <f>IF(Overall!T114&lt;&gt;"",VALUE(Overall!T114),"")</f>
        <v>0</v>
      </c>
      <c r="O112" s="7">
        <f>IF(Overall!L114&lt;&gt;"", DATEVALUE(Overall!L114), "")</f>
        <v>44317</v>
      </c>
      <c r="P112" s="7">
        <f>IF(Overall!M114&lt;&gt;"", DATEVALUE(Overall!M114), "")</f>
        <v>44561</v>
      </c>
      <c r="Q112" s="7" t="str">
        <f>IF(Overall!S114&lt;&gt;"",_xlfn.VALUETOTEXT(Overall!S114),"")</f>
        <v>May-Dec</v>
      </c>
      <c r="R112" s="7">
        <f>IF(Overall!O114&lt;&gt;"", DATEVALUE(Overall!O114), "")</f>
        <v>44314</v>
      </c>
      <c r="S112" s="7">
        <f>IF(Overall!O114&lt;&gt;"", DATEVALUE(Overall!O114), "")</f>
        <v>44314</v>
      </c>
      <c r="T112" s="5">
        <f t="shared" si="2"/>
        <v>8</v>
      </c>
      <c r="U112" s="10" t="str">
        <f>IF(Overall!$A114&lt;&gt;"",IF(AND(MONTH($O112) &lt;= 1, MONTH($P112) &gt;= 1), IF($T112 &lt;&gt; "", $H112/$T112, ""), ""),"")</f>
        <v/>
      </c>
      <c r="V112" s="10" t="str">
        <f>IF(Overall!$A114&lt;&gt;"",IF(AND(MONTH($O112) &lt;= 2, MONTH($P112) &gt;= 2), IF($T112 &lt;&gt; "", $H112/$T112, ""), ""),"")</f>
        <v/>
      </c>
      <c r="W112" s="10" t="str">
        <f>IF(Overall!$A114&lt;&gt;"",IF(AND(MONTH($O112) &lt;= 3, MONTH($P112) &gt;= 3), IF($T112 &lt;&gt; "", $H112/$T112, ""), ""),"")</f>
        <v/>
      </c>
      <c r="X112" s="10" t="str">
        <f>IF(Overall!$A114&lt;&gt;"",IF(AND(MONTH($O112) &lt;= 4, MONTH($P112) &gt;= 4), IF($T112 &lt;&gt; "", $H112/$T112, ""), ""),"")</f>
        <v/>
      </c>
      <c r="Y112" s="10">
        <f>IF(Overall!$A114&lt;&gt;"",IF(AND(MONTH($O112) &lt;= 5, MONTH($P112) &gt;= 5), IF($T112 &lt;&gt; "", $H112/$T112, ""), ""),"")</f>
        <v>200000</v>
      </c>
      <c r="Z112" s="10">
        <f>IF(Overall!$A114&lt;&gt;"",IF(AND(MONTH($O112) &lt;= 6, MONTH($P112) &gt;= 6), IF($T112 &lt;&gt; "", $H112/$T112, ""), ""),"")</f>
        <v>200000</v>
      </c>
      <c r="AA112" s="10">
        <f>IF(Overall!$A114&lt;&gt;"",IF(AND(MONTH($O112) &lt;= 7, MONTH($P112) &gt;= 7 ), IF($T112 &lt;&gt; "", $H112/$T112, ""), ""),"")</f>
        <v>200000</v>
      </c>
      <c r="AB112" s="10">
        <f>IF(Overall!$A114&lt;&gt;"",IF(AND(MONTH($O112) &lt;= 8, MONTH($P112) &gt;= 8), IF($T112 &lt;&gt; "", $H112/$T112, ""), ""),"")</f>
        <v>200000</v>
      </c>
      <c r="AC112" s="10">
        <f>IF(Overall!$A114&lt;&gt;"",IF(AND(MONTH($O112) &lt;= 9, MONTH($P112) &gt;= 9), IF($T112 &lt;&gt; "", $H112/$T112, ""), ""),"")</f>
        <v>200000</v>
      </c>
      <c r="AD112" s="10">
        <f>IF(Overall!$A114&lt;&gt;"",IF(AND(MONTH($O112) &lt;= 10, MONTH($P112) &gt;= 10), IF($T112 &lt;&gt; "", $H112/$T112, ""), ""),"")</f>
        <v>200000</v>
      </c>
      <c r="AE112" s="10">
        <f>IF(Overall!$A114&lt;&gt;"",IF(AND(MONTH($O112) &lt;= 11, MONTH($P112) &gt;= 11), IF($T112 &lt;&gt; "", $H112/$T112, ""), ""),"")</f>
        <v>200000</v>
      </c>
      <c r="AF112" s="10">
        <f>IF(Overall!$A114&lt;&gt;"",IF(AND(MONTH($O112) &lt;= 12, MONTH($P112) &gt;= 12), IF($T112 &lt;&gt; "", $H112/$T112, ""), ""),"")</f>
        <v>200000</v>
      </c>
      <c r="AH112" s="10" t="str">
        <f ca="1">IFERROR(IF(AND(NOW()&lt;= EOMONTH(DATE(YEAR($P112),1, 1), 0), Overall!$A114&lt;&gt;"", MONTH($O112) &lt;= 1, MONTH($P112) &gt;= 1), IF($T112 &lt;&gt; "", $H112/$T112, ""), ""), "")</f>
        <v/>
      </c>
      <c r="AI112" s="10" t="str">
        <f ca="1">IFERROR(IF(AND(NOW()&lt;= EOMONTH(DATE(YEAR($P112),2, 1), 0), Overall!$A114&lt;&gt;"", MONTH($O112) &lt;= 2, MONTH($P112) &gt;= 2), IF($T112 &lt;&gt; "", $H112/$T112, ""), ""), "")</f>
        <v/>
      </c>
      <c r="AJ112" s="10" t="str">
        <f ca="1">IFERROR(IF(AND(NOW()&lt;= EOMONTH(DATE(YEAR($P112),3, 1), 0), Overall!$A114&lt;&gt;"", MONTH($O112) &lt;= 3, MONTH($P112) &gt;= 3), IF($T112 &lt;&gt; "", $H112/$T112, ""), ""), "")</f>
        <v/>
      </c>
      <c r="AK112" s="10" t="str">
        <f ca="1">IFERROR(IF(AND(NOW()&lt;= EOMONTH(DATE(YEAR($P112),4, 1), 0), Overall!$A114&lt;&gt;"", MONTH($O112) &lt;= 4, MONTH($P112) &gt;= 4), IF($T112 &lt;&gt; "", $H112/$T112, ""), ""), "")</f>
        <v/>
      </c>
      <c r="AL112" s="10" t="str">
        <f ca="1">IFERROR(IF(AND(NOW()&lt;= EOMONTH(DATE(YEAR($P112),5, 1), 0), Overall!$A114&lt;&gt;"", MONTH($O112) &lt;= 5, MONTH($P112) &gt;= 5), IF($T112 &lt;&gt; "", $H112/$T112, ""), ""), "")</f>
        <v/>
      </c>
      <c r="AM112" s="10" t="str">
        <f ca="1">IFERROR(IF(AND(NOW()&lt;= EOMONTH(DATE(YEAR($P112),6, 1), 0), Overall!$A114&lt;&gt;"", MONTH($O112) &lt;= 6, MONTH($P112) &gt;= 6), IF($T112 &lt;&gt; "", $H112/$T112, ""), ""), "")</f>
        <v/>
      </c>
      <c r="AN112" s="10" t="str">
        <f ca="1">IFERROR(IF(AND(NOW()&lt;= EOMONTH(DATE(YEAR($P112),7, 1), 0), Overall!$A114&lt;&gt;"", MONTH($O112) &lt;= 7, MONTH($P112) &gt;= 7), IF($T112 &lt;&gt; "", $H112/$T112, ""), ""), "")</f>
        <v/>
      </c>
      <c r="AO112" s="10" t="str">
        <f ca="1">IFERROR(IF(AND(NOW()&lt;= EOMONTH(DATE(YEAR($P112),8, 1), 0), Overall!$A114&lt;&gt;"", MONTH($O112) &lt;= 8, MONTH($P112) &gt;= 8), IF($T112 &lt;&gt; "", $H112/$T112, ""), ""), "")</f>
        <v/>
      </c>
      <c r="AP112" s="10" t="str">
        <f ca="1">IFERROR(IF(AND(NOW()&lt;= EOMONTH(DATE(YEAR($P112),9, 1), 0), Overall!$A114&lt;&gt;"", MONTH($O112) &lt;= 9, MONTH($P112) &gt;= 9), IF($T112 &lt;&gt; "", $H112/$T112, ""), ""), "")</f>
        <v/>
      </c>
      <c r="AQ112" s="10" t="str">
        <f ca="1">IFERROR(IF(AND(NOW()&lt;= EOMONTH(DATE(YEAR($P112),10, 1), 0), Overall!$A114&lt;&gt;"", MONTH($O112) &lt;= 10, MONTH($P112) &gt;= 10), IF($T112 &lt;&gt; "", $H112/$T112, ""), ""), "")</f>
        <v/>
      </c>
      <c r="AR112" s="10" t="str">
        <f ca="1">IFERROR(IF(AND(NOW()&lt;= EOMONTH(DATE(YEAR($P112),11, 1), 0), Overall!$A114&lt;&gt;"", MONTH($O112) &lt;=11, MONTH($P112) &gt;= 11), IF($T112 &lt;&gt; "", $H112/$T112, ""), ""), "")</f>
        <v/>
      </c>
      <c r="AS112" s="10" t="str">
        <f ca="1">IFERROR(IF(AND(NOW()&lt;= EOMONTH(DATE(YEAR($P112),12, 1), 0), Overall!$A114&lt;&gt;"", MONTH($O112) &lt;= 12, MONTH($P112) &gt;= 12), IF($T112 &lt;&gt; "", $H112/$T112, ""), ""), "")</f>
        <v/>
      </c>
      <c r="AT112" s="16">
        <f t="shared" ca="1" si="3"/>
        <v>0</v>
      </c>
    </row>
    <row r="113" spans="1:46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6">
        <f>IF(Overall!T115&lt;&gt;"",VALUE(Overall!T115),"")</f>
        <v>0</v>
      </c>
      <c r="O113" s="7">
        <f>IF(Overall!L115&lt;&gt;"", DATEVALUE(Overall!L115), "")</f>
        <v>44317</v>
      </c>
      <c r="P113" s="7">
        <f>IF(Overall!M115&lt;&gt;"", DATEVALUE(Overall!M115), "")</f>
        <v>44561</v>
      </c>
      <c r="Q113" s="7" t="str">
        <f>IF(Overall!S115&lt;&gt;"",_xlfn.VALUETOTEXT(Overall!S115),"")</f>
        <v>May-Dec</v>
      </c>
      <c r="R113" s="7">
        <f>IF(Overall!O115&lt;&gt;"", DATEVALUE(Overall!O115), "")</f>
        <v>44315</v>
      </c>
      <c r="S113" s="7">
        <f>IF(Overall!O115&lt;&gt;"", DATEVALUE(Overall!O115), "")</f>
        <v>44315</v>
      </c>
      <c r="T113" s="5">
        <f t="shared" si="2"/>
        <v>8</v>
      </c>
      <c r="U113" s="10" t="str">
        <f>IF(Overall!$A115&lt;&gt;"",IF(AND(MONTH($O113) &lt;= 1, MONTH($P113) &gt;= 1), IF($T113 &lt;&gt; "", $H113/$T113, ""), ""),"")</f>
        <v/>
      </c>
      <c r="V113" s="10" t="str">
        <f>IF(Overall!$A115&lt;&gt;"",IF(AND(MONTH($O113) &lt;= 2, MONTH($P113) &gt;= 2), IF($T113 &lt;&gt; "", $H113/$T113, ""), ""),"")</f>
        <v/>
      </c>
      <c r="W113" s="10" t="str">
        <f>IF(Overall!$A115&lt;&gt;"",IF(AND(MONTH($O113) &lt;= 3, MONTH($P113) &gt;= 3), IF($T113 &lt;&gt; "", $H113/$T113, ""), ""),"")</f>
        <v/>
      </c>
      <c r="X113" s="10" t="str">
        <f>IF(Overall!$A115&lt;&gt;"",IF(AND(MONTH($O113) &lt;= 4, MONTH($P113) &gt;= 4), IF($T113 &lt;&gt; "", $H113/$T113, ""), ""),"")</f>
        <v/>
      </c>
      <c r="Y113" s="10">
        <f>IF(Overall!$A115&lt;&gt;"",IF(AND(MONTH($O113) &lt;= 5, MONTH($P113) &gt;= 5), IF($T113 &lt;&gt; "", $H113/$T113, ""), ""),"")</f>
        <v>62500</v>
      </c>
      <c r="Z113" s="10">
        <f>IF(Overall!$A115&lt;&gt;"",IF(AND(MONTH($O113) &lt;= 6, MONTH($P113) &gt;= 6), IF($T113 &lt;&gt; "", $H113/$T113, ""), ""),"")</f>
        <v>62500</v>
      </c>
      <c r="AA113" s="10">
        <f>IF(Overall!$A115&lt;&gt;"",IF(AND(MONTH($O113) &lt;= 7, MONTH($P113) &gt;= 7 ), IF($T113 &lt;&gt; "", $H113/$T113, ""), ""),"")</f>
        <v>62500</v>
      </c>
      <c r="AB113" s="10">
        <f>IF(Overall!$A115&lt;&gt;"",IF(AND(MONTH($O113) &lt;= 8, MONTH($P113) &gt;= 8), IF($T113 &lt;&gt; "", $H113/$T113, ""), ""),"")</f>
        <v>62500</v>
      </c>
      <c r="AC113" s="10">
        <f>IF(Overall!$A115&lt;&gt;"",IF(AND(MONTH($O113) &lt;= 9, MONTH($P113) &gt;= 9), IF($T113 &lt;&gt; "", $H113/$T113, ""), ""),"")</f>
        <v>62500</v>
      </c>
      <c r="AD113" s="10">
        <f>IF(Overall!$A115&lt;&gt;"",IF(AND(MONTH($O113) &lt;= 10, MONTH($P113) &gt;= 10), IF($T113 &lt;&gt; "", $H113/$T113, ""), ""),"")</f>
        <v>62500</v>
      </c>
      <c r="AE113" s="10">
        <f>IF(Overall!$A115&lt;&gt;"",IF(AND(MONTH($O113) &lt;= 11, MONTH($P113) &gt;= 11), IF($T113 &lt;&gt; "", $H113/$T113, ""), ""),"")</f>
        <v>62500</v>
      </c>
      <c r="AF113" s="10">
        <f>IF(Overall!$A115&lt;&gt;"",IF(AND(MONTH($O113) &lt;= 12, MONTH($P113) &gt;= 12), IF($T113 &lt;&gt; "", $H113/$T113, ""), ""),"")</f>
        <v>62500</v>
      </c>
      <c r="AH113" s="10" t="str">
        <f ca="1">IFERROR(IF(AND(NOW()&lt;= EOMONTH(DATE(YEAR($P113),1, 1), 0), Overall!$A115&lt;&gt;"", MONTH($O113) &lt;= 1, MONTH($P113) &gt;= 1), IF($T113 &lt;&gt; "", $H113/$T113, ""), ""), "")</f>
        <v/>
      </c>
      <c r="AI113" s="10" t="str">
        <f ca="1">IFERROR(IF(AND(NOW()&lt;= EOMONTH(DATE(YEAR($P113),2, 1), 0), Overall!$A115&lt;&gt;"", MONTH($O113) &lt;= 2, MONTH($P113) &gt;= 2), IF($T113 &lt;&gt; "", $H113/$T113, ""), ""), "")</f>
        <v/>
      </c>
      <c r="AJ113" s="10" t="str">
        <f ca="1">IFERROR(IF(AND(NOW()&lt;= EOMONTH(DATE(YEAR($P113),3, 1), 0), Overall!$A115&lt;&gt;"", MONTH($O113) &lt;= 3, MONTH($P113) &gt;= 3), IF($T113 &lt;&gt; "", $H113/$T113, ""), ""), "")</f>
        <v/>
      </c>
      <c r="AK113" s="10" t="str">
        <f ca="1">IFERROR(IF(AND(NOW()&lt;= EOMONTH(DATE(YEAR($P113),4, 1), 0), Overall!$A115&lt;&gt;"", MONTH($O113) &lt;= 4, MONTH($P113) &gt;= 4), IF($T113 &lt;&gt; "", $H113/$T113, ""), ""), "")</f>
        <v/>
      </c>
      <c r="AL113" s="10" t="str">
        <f ca="1">IFERROR(IF(AND(NOW()&lt;= EOMONTH(DATE(YEAR($P113),5, 1), 0), Overall!$A115&lt;&gt;"", MONTH($O113) &lt;= 5, MONTH($P113) &gt;= 5), IF($T113 &lt;&gt; "", $H113/$T113, ""), ""), "")</f>
        <v/>
      </c>
      <c r="AM113" s="10" t="str">
        <f ca="1">IFERROR(IF(AND(NOW()&lt;= EOMONTH(DATE(YEAR($P113),6, 1), 0), Overall!$A115&lt;&gt;"", MONTH($O113) &lt;= 6, MONTH($P113) &gt;= 6), IF($T113 &lt;&gt; "", $H113/$T113, ""), ""), "")</f>
        <v/>
      </c>
      <c r="AN113" s="10" t="str">
        <f ca="1">IFERROR(IF(AND(NOW()&lt;= EOMONTH(DATE(YEAR($P113),7, 1), 0), Overall!$A115&lt;&gt;"", MONTH($O113) &lt;= 7, MONTH($P113) &gt;= 7), IF($T113 &lt;&gt; "", $H113/$T113, ""), ""), "")</f>
        <v/>
      </c>
      <c r="AO113" s="10" t="str">
        <f ca="1">IFERROR(IF(AND(NOW()&lt;= EOMONTH(DATE(YEAR($P113),8, 1), 0), Overall!$A115&lt;&gt;"", MONTH($O113) &lt;= 8, MONTH($P113) &gt;= 8), IF($T113 &lt;&gt; "", $H113/$T113, ""), ""), "")</f>
        <v/>
      </c>
      <c r="AP113" s="10" t="str">
        <f ca="1">IFERROR(IF(AND(NOW()&lt;= EOMONTH(DATE(YEAR($P113),9, 1), 0), Overall!$A115&lt;&gt;"", MONTH($O113) &lt;= 9, MONTH($P113) &gt;= 9), IF($T113 &lt;&gt; "", $H113/$T113, ""), ""), "")</f>
        <v/>
      </c>
      <c r="AQ113" s="10" t="str">
        <f ca="1">IFERROR(IF(AND(NOW()&lt;= EOMONTH(DATE(YEAR($P113),10, 1), 0), Overall!$A115&lt;&gt;"", MONTH($O113) &lt;= 10, MONTH($P113) &gt;= 10), IF($T113 &lt;&gt; "", $H113/$T113, ""), ""), "")</f>
        <v/>
      </c>
      <c r="AR113" s="10" t="str">
        <f ca="1">IFERROR(IF(AND(NOW()&lt;= EOMONTH(DATE(YEAR($P113),11, 1), 0), Overall!$A115&lt;&gt;"", MONTH($O113) &lt;=11, MONTH($P113) &gt;= 11), IF($T113 &lt;&gt; "", $H113/$T113, ""), ""), "")</f>
        <v/>
      </c>
      <c r="AS113" s="10" t="str">
        <f ca="1">IFERROR(IF(AND(NOW()&lt;= EOMONTH(DATE(YEAR($P113),12, 1), 0), Overall!$A115&lt;&gt;"", MONTH($O113) &lt;= 12, MONTH($P113) &gt;= 12), IF($T113 &lt;&gt; "", $H113/$T113, ""), ""), "")</f>
        <v/>
      </c>
      <c r="AT113" s="16">
        <f t="shared" ca="1" si="3"/>
        <v>0</v>
      </c>
    </row>
    <row r="114" spans="1:46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6">
        <f>IF(Overall!T116&lt;&gt;"",VALUE(Overall!T116),"")</f>
        <v>0</v>
      </c>
      <c r="O114" s="7">
        <f>IF(Overall!L116&lt;&gt;"", DATEVALUE(Overall!L116), "")</f>
        <v>44317</v>
      </c>
      <c r="P114" s="7">
        <f>IF(Overall!M116&lt;&gt;"", DATEVALUE(Overall!M116), "")</f>
        <v>44561</v>
      </c>
      <c r="Q114" s="7" t="str">
        <f>IF(Overall!S116&lt;&gt;"",_xlfn.VALUETOTEXT(Overall!S116),"")</f>
        <v>May-Dec</v>
      </c>
      <c r="R114" s="7">
        <f>IF(Overall!O116&lt;&gt;"", DATEVALUE(Overall!O116), "")</f>
        <v>44315</v>
      </c>
      <c r="S114" s="7">
        <f>IF(Overall!O116&lt;&gt;"", DATEVALUE(Overall!O116), "")</f>
        <v>44315</v>
      </c>
      <c r="T114" s="5">
        <f t="shared" si="2"/>
        <v>8</v>
      </c>
      <c r="U114" s="10" t="str">
        <f>IF(Overall!$A116&lt;&gt;"",IF(AND(MONTH($O114) &lt;= 1, MONTH($P114) &gt;= 1), IF($T114 &lt;&gt; "", $H114/$T114, ""), ""),"")</f>
        <v/>
      </c>
      <c r="V114" s="10" t="str">
        <f>IF(Overall!$A116&lt;&gt;"",IF(AND(MONTH($O114) &lt;= 2, MONTH($P114) &gt;= 2), IF($T114 &lt;&gt; "", $H114/$T114, ""), ""),"")</f>
        <v/>
      </c>
      <c r="W114" s="10" t="str">
        <f>IF(Overall!$A116&lt;&gt;"",IF(AND(MONTH($O114) &lt;= 3, MONTH($P114) &gt;= 3), IF($T114 &lt;&gt; "", $H114/$T114, ""), ""),"")</f>
        <v/>
      </c>
      <c r="X114" s="10" t="str">
        <f>IF(Overall!$A116&lt;&gt;"",IF(AND(MONTH($O114) &lt;= 4, MONTH($P114) &gt;= 4), IF($T114 &lt;&gt; "", $H114/$T114, ""), ""),"")</f>
        <v/>
      </c>
      <c r="Y114" s="10">
        <f>IF(Overall!$A116&lt;&gt;"",IF(AND(MONTH($O114) &lt;= 5, MONTH($P114) &gt;= 5), IF($T114 &lt;&gt; "", $H114/$T114, ""), ""),"")</f>
        <v>100000</v>
      </c>
      <c r="Z114" s="10">
        <f>IF(Overall!$A116&lt;&gt;"",IF(AND(MONTH($O114) &lt;= 6, MONTH($P114) &gt;= 6), IF($T114 &lt;&gt; "", $H114/$T114, ""), ""),"")</f>
        <v>100000</v>
      </c>
      <c r="AA114" s="10">
        <f>IF(Overall!$A116&lt;&gt;"",IF(AND(MONTH($O114) &lt;= 7, MONTH($P114) &gt;= 7 ), IF($T114 &lt;&gt; "", $H114/$T114, ""), ""),"")</f>
        <v>100000</v>
      </c>
      <c r="AB114" s="10">
        <f>IF(Overall!$A116&lt;&gt;"",IF(AND(MONTH($O114) &lt;= 8, MONTH($P114) &gt;= 8), IF($T114 &lt;&gt; "", $H114/$T114, ""), ""),"")</f>
        <v>100000</v>
      </c>
      <c r="AC114" s="10">
        <f>IF(Overall!$A116&lt;&gt;"",IF(AND(MONTH($O114) &lt;= 9, MONTH($P114) &gt;= 9), IF($T114 &lt;&gt; "", $H114/$T114, ""), ""),"")</f>
        <v>100000</v>
      </c>
      <c r="AD114" s="10">
        <f>IF(Overall!$A116&lt;&gt;"",IF(AND(MONTH($O114) &lt;= 10, MONTH($P114) &gt;= 10), IF($T114 &lt;&gt; "", $H114/$T114, ""), ""),"")</f>
        <v>100000</v>
      </c>
      <c r="AE114" s="10">
        <f>IF(Overall!$A116&lt;&gt;"",IF(AND(MONTH($O114) &lt;= 11, MONTH($P114) &gt;= 11), IF($T114 &lt;&gt; "", $H114/$T114, ""), ""),"")</f>
        <v>100000</v>
      </c>
      <c r="AF114" s="10">
        <f>IF(Overall!$A116&lt;&gt;"",IF(AND(MONTH($O114) &lt;= 12, MONTH($P114) &gt;= 12), IF($T114 &lt;&gt; "", $H114/$T114, ""), ""),"")</f>
        <v>100000</v>
      </c>
      <c r="AH114" s="10" t="str">
        <f ca="1">IFERROR(IF(AND(NOW()&lt;= EOMONTH(DATE(YEAR($P114),1, 1), 0), Overall!$A116&lt;&gt;"", MONTH($O114) &lt;= 1, MONTH($P114) &gt;= 1), IF($T114 &lt;&gt; "", $H114/$T114, ""), ""), "")</f>
        <v/>
      </c>
      <c r="AI114" s="10" t="str">
        <f ca="1">IFERROR(IF(AND(NOW()&lt;= EOMONTH(DATE(YEAR($P114),2, 1), 0), Overall!$A116&lt;&gt;"", MONTH($O114) &lt;= 2, MONTH($P114) &gt;= 2), IF($T114 &lt;&gt; "", $H114/$T114, ""), ""), "")</f>
        <v/>
      </c>
      <c r="AJ114" s="10" t="str">
        <f ca="1">IFERROR(IF(AND(NOW()&lt;= EOMONTH(DATE(YEAR($P114),3, 1), 0), Overall!$A116&lt;&gt;"", MONTH($O114) &lt;= 3, MONTH($P114) &gt;= 3), IF($T114 &lt;&gt; "", $H114/$T114, ""), ""), "")</f>
        <v/>
      </c>
      <c r="AK114" s="10" t="str">
        <f ca="1">IFERROR(IF(AND(NOW()&lt;= EOMONTH(DATE(YEAR($P114),4, 1), 0), Overall!$A116&lt;&gt;"", MONTH($O114) &lt;= 4, MONTH($P114) &gt;= 4), IF($T114 &lt;&gt; "", $H114/$T114, ""), ""), "")</f>
        <v/>
      </c>
      <c r="AL114" s="10" t="str">
        <f ca="1">IFERROR(IF(AND(NOW()&lt;= EOMONTH(DATE(YEAR($P114),5, 1), 0), Overall!$A116&lt;&gt;"", MONTH($O114) &lt;= 5, MONTH($P114) &gt;= 5), IF($T114 &lt;&gt; "", $H114/$T114, ""), ""), "")</f>
        <v/>
      </c>
      <c r="AM114" s="10" t="str">
        <f ca="1">IFERROR(IF(AND(NOW()&lt;= EOMONTH(DATE(YEAR($P114),6, 1), 0), Overall!$A116&lt;&gt;"", MONTH($O114) &lt;= 6, MONTH($P114) &gt;= 6), IF($T114 &lt;&gt; "", $H114/$T114, ""), ""), "")</f>
        <v/>
      </c>
      <c r="AN114" s="10" t="str">
        <f ca="1">IFERROR(IF(AND(NOW()&lt;= EOMONTH(DATE(YEAR($P114),7, 1), 0), Overall!$A116&lt;&gt;"", MONTH($O114) &lt;= 7, MONTH($P114) &gt;= 7), IF($T114 &lt;&gt; "", $H114/$T114, ""), ""), "")</f>
        <v/>
      </c>
      <c r="AO114" s="10" t="str">
        <f ca="1">IFERROR(IF(AND(NOW()&lt;= EOMONTH(DATE(YEAR($P114),8, 1), 0), Overall!$A116&lt;&gt;"", MONTH($O114) &lt;= 8, MONTH($P114) &gt;= 8), IF($T114 &lt;&gt; "", $H114/$T114, ""), ""), "")</f>
        <v/>
      </c>
      <c r="AP114" s="10" t="str">
        <f ca="1">IFERROR(IF(AND(NOW()&lt;= EOMONTH(DATE(YEAR($P114),9, 1), 0), Overall!$A116&lt;&gt;"", MONTH($O114) &lt;= 9, MONTH($P114) &gt;= 9), IF($T114 &lt;&gt; "", $H114/$T114, ""), ""), "")</f>
        <v/>
      </c>
      <c r="AQ114" s="10" t="str">
        <f ca="1">IFERROR(IF(AND(NOW()&lt;= EOMONTH(DATE(YEAR($P114),10, 1), 0), Overall!$A116&lt;&gt;"", MONTH($O114) &lt;= 10, MONTH($P114) &gt;= 10), IF($T114 &lt;&gt; "", $H114/$T114, ""), ""), "")</f>
        <v/>
      </c>
      <c r="AR114" s="10" t="str">
        <f ca="1">IFERROR(IF(AND(NOW()&lt;= EOMONTH(DATE(YEAR($P114),11, 1), 0), Overall!$A116&lt;&gt;"", MONTH($O114) &lt;=11, MONTH($P114) &gt;= 11), IF($T114 &lt;&gt; "", $H114/$T114, ""), ""), "")</f>
        <v/>
      </c>
      <c r="AS114" s="10" t="str">
        <f ca="1">IFERROR(IF(AND(NOW()&lt;= EOMONTH(DATE(YEAR($P114),12, 1), 0), Overall!$A116&lt;&gt;"", MONTH($O114) &lt;= 12, MONTH($P114) &gt;= 12), IF($T114 &lt;&gt; "", $H114/$T114, ""), ""), "")</f>
        <v/>
      </c>
      <c r="AT114" s="16">
        <f t="shared" ca="1" si="3"/>
        <v>0</v>
      </c>
    </row>
    <row r="115" spans="1:46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6">
        <f>IF(Overall!T117&lt;&gt;"",VALUE(Overall!T117),"")</f>
        <v>0</v>
      </c>
      <c r="O115" s="7">
        <f>IF(Overall!L117&lt;&gt;"", DATEVALUE(Overall!L117), "")</f>
        <v>44317</v>
      </c>
      <c r="P115" s="7">
        <f>IF(Overall!M117&lt;&gt;"", DATEVALUE(Overall!M117), "")</f>
        <v>44561</v>
      </c>
      <c r="Q115" s="7" t="str">
        <f>IF(Overall!S117&lt;&gt;"",_xlfn.VALUETOTEXT(Overall!S117),"")</f>
        <v>May-Dec</v>
      </c>
      <c r="R115" s="7">
        <f>IF(Overall!O117&lt;&gt;"", DATEVALUE(Overall!O117), "")</f>
        <v>44315</v>
      </c>
      <c r="S115" s="7">
        <f>IF(Overall!O117&lt;&gt;"", DATEVALUE(Overall!O117), "")</f>
        <v>44315</v>
      </c>
      <c r="T115" s="5">
        <f t="shared" si="2"/>
        <v>8</v>
      </c>
      <c r="U115" s="10" t="str">
        <f>IF(Overall!$A117&lt;&gt;"",IF(AND(MONTH($O115) &lt;= 1, MONTH($P115) &gt;= 1), IF($T115 &lt;&gt; "", $H115/$T115, ""), ""),"")</f>
        <v/>
      </c>
      <c r="V115" s="10" t="str">
        <f>IF(Overall!$A117&lt;&gt;"",IF(AND(MONTH($O115) &lt;= 2, MONTH($P115) &gt;= 2), IF($T115 &lt;&gt; "", $H115/$T115, ""), ""),"")</f>
        <v/>
      </c>
      <c r="W115" s="10" t="str">
        <f>IF(Overall!$A117&lt;&gt;"",IF(AND(MONTH($O115) &lt;= 3, MONTH($P115) &gt;= 3), IF($T115 &lt;&gt; "", $H115/$T115, ""), ""),"")</f>
        <v/>
      </c>
      <c r="X115" s="10" t="str">
        <f>IF(Overall!$A117&lt;&gt;"",IF(AND(MONTH($O115) &lt;= 4, MONTH($P115) &gt;= 4), IF($T115 &lt;&gt; "", $H115/$T115, ""), ""),"")</f>
        <v/>
      </c>
      <c r="Y115" s="10">
        <f>IF(Overall!$A117&lt;&gt;"",IF(AND(MONTH($O115) &lt;= 5, MONTH($P115) &gt;= 5), IF($T115 &lt;&gt; "", $H115/$T115, ""), ""),"")</f>
        <v>200000</v>
      </c>
      <c r="Z115" s="10">
        <f>IF(Overall!$A117&lt;&gt;"",IF(AND(MONTH($O115) &lt;= 6, MONTH($P115) &gt;= 6), IF($T115 &lt;&gt; "", $H115/$T115, ""), ""),"")</f>
        <v>200000</v>
      </c>
      <c r="AA115" s="10">
        <f>IF(Overall!$A117&lt;&gt;"",IF(AND(MONTH($O115) &lt;= 7, MONTH($P115) &gt;= 7 ), IF($T115 &lt;&gt; "", $H115/$T115, ""), ""),"")</f>
        <v>200000</v>
      </c>
      <c r="AB115" s="10">
        <f>IF(Overall!$A117&lt;&gt;"",IF(AND(MONTH($O115) &lt;= 8, MONTH($P115) &gt;= 8), IF($T115 &lt;&gt; "", $H115/$T115, ""), ""),"")</f>
        <v>200000</v>
      </c>
      <c r="AC115" s="10">
        <f>IF(Overall!$A117&lt;&gt;"",IF(AND(MONTH($O115) &lt;= 9, MONTH($P115) &gt;= 9), IF($T115 &lt;&gt; "", $H115/$T115, ""), ""),"")</f>
        <v>200000</v>
      </c>
      <c r="AD115" s="10">
        <f>IF(Overall!$A117&lt;&gt;"",IF(AND(MONTH($O115) &lt;= 10, MONTH($P115) &gt;= 10), IF($T115 &lt;&gt; "", $H115/$T115, ""), ""),"")</f>
        <v>200000</v>
      </c>
      <c r="AE115" s="10">
        <f>IF(Overall!$A117&lt;&gt;"",IF(AND(MONTH($O115) &lt;= 11, MONTH($P115) &gt;= 11), IF($T115 &lt;&gt; "", $H115/$T115, ""), ""),"")</f>
        <v>200000</v>
      </c>
      <c r="AF115" s="10">
        <f>IF(Overall!$A117&lt;&gt;"",IF(AND(MONTH($O115) &lt;= 12, MONTH($P115) &gt;= 12), IF($T115 &lt;&gt; "", $H115/$T115, ""), ""),"")</f>
        <v>200000</v>
      </c>
      <c r="AH115" s="10" t="str">
        <f ca="1">IFERROR(IF(AND(NOW()&lt;= EOMONTH(DATE(YEAR($P115),1, 1), 0), Overall!$A117&lt;&gt;"", MONTH($O115) &lt;= 1, MONTH($P115) &gt;= 1), IF($T115 &lt;&gt; "", $H115/$T115, ""), ""), "")</f>
        <v/>
      </c>
      <c r="AI115" s="10" t="str">
        <f ca="1">IFERROR(IF(AND(NOW()&lt;= EOMONTH(DATE(YEAR($P115),2, 1), 0), Overall!$A117&lt;&gt;"", MONTH($O115) &lt;= 2, MONTH($P115) &gt;= 2), IF($T115 &lt;&gt; "", $H115/$T115, ""), ""), "")</f>
        <v/>
      </c>
      <c r="AJ115" s="10" t="str">
        <f ca="1">IFERROR(IF(AND(NOW()&lt;= EOMONTH(DATE(YEAR($P115),3, 1), 0), Overall!$A117&lt;&gt;"", MONTH($O115) &lt;= 3, MONTH($P115) &gt;= 3), IF($T115 &lt;&gt; "", $H115/$T115, ""), ""), "")</f>
        <v/>
      </c>
      <c r="AK115" s="10" t="str">
        <f ca="1">IFERROR(IF(AND(NOW()&lt;= EOMONTH(DATE(YEAR($P115),4, 1), 0), Overall!$A117&lt;&gt;"", MONTH($O115) &lt;= 4, MONTH($P115) &gt;= 4), IF($T115 &lt;&gt; "", $H115/$T115, ""), ""), "")</f>
        <v/>
      </c>
      <c r="AL115" s="10" t="str">
        <f ca="1">IFERROR(IF(AND(NOW()&lt;= EOMONTH(DATE(YEAR($P115),5, 1), 0), Overall!$A117&lt;&gt;"", MONTH($O115) &lt;= 5, MONTH($P115) &gt;= 5), IF($T115 &lt;&gt; "", $H115/$T115, ""), ""), "")</f>
        <v/>
      </c>
      <c r="AM115" s="10" t="str">
        <f ca="1">IFERROR(IF(AND(NOW()&lt;= EOMONTH(DATE(YEAR($P115),6, 1), 0), Overall!$A117&lt;&gt;"", MONTH($O115) &lt;= 6, MONTH($P115) &gt;= 6), IF($T115 &lt;&gt; "", $H115/$T115, ""), ""), "")</f>
        <v/>
      </c>
      <c r="AN115" s="10" t="str">
        <f ca="1">IFERROR(IF(AND(NOW()&lt;= EOMONTH(DATE(YEAR($P115),7, 1), 0), Overall!$A117&lt;&gt;"", MONTH($O115) &lt;= 7, MONTH($P115) &gt;= 7), IF($T115 &lt;&gt; "", $H115/$T115, ""), ""), "")</f>
        <v/>
      </c>
      <c r="AO115" s="10" t="str">
        <f ca="1">IFERROR(IF(AND(NOW()&lt;= EOMONTH(DATE(YEAR($P115),8, 1), 0), Overall!$A117&lt;&gt;"", MONTH($O115) &lt;= 8, MONTH($P115) &gt;= 8), IF($T115 &lt;&gt; "", $H115/$T115, ""), ""), "")</f>
        <v/>
      </c>
      <c r="AP115" s="10" t="str">
        <f ca="1">IFERROR(IF(AND(NOW()&lt;= EOMONTH(DATE(YEAR($P115),9, 1), 0), Overall!$A117&lt;&gt;"", MONTH($O115) &lt;= 9, MONTH($P115) &gt;= 9), IF($T115 &lt;&gt; "", $H115/$T115, ""), ""), "")</f>
        <v/>
      </c>
      <c r="AQ115" s="10" t="str">
        <f ca="1">IFERROR(IF(AND(NOW()&lt;= EOMONTH(DATE(YEAR($P115),10, 1), 0), Overall!$A117&lt;&gt;"", MONTH($O115) &lt;= 10, MONTH($P115) &gt;= 10), IF($T115 &lt;&gt; "", $H115/$T115, ""), ""), "")</f>
        <v/>
      </c>
      <c r="AR115" s="10" t="str">
        <f ca="1">IFERROR(IF(AND(NOW()&lt;= EOMONTH(DATE(YEAR($P115),11, 1), 0), Overall!$A117&lt;&gt;"", MONTH($O115) &lt;=11, MONTH($P115) &gt;= 11), IF($T115 &lt;&gt; "", $H115/$T115, ""), ""), "")</f>
        <v/>
      </c>
      <c r="AS115" s="10" t="str">
        <f ca="1">IFERROR(IF(AND(NOW()&lt;= EOMONTH(DATE(YEAR($P115),12, 1), 0), Overall!$A117&lt;&gt;"", MONTH($O115) &lt;= 12, MONTH($P115) &gt;= 12), IF($T115 &lt;&gt; "", $H115/$T115, ""), ""), "")</f>
        <v/>
      </c>
      <c r="AT115" s="16">
        <f t="shared" ca="1" si="3"/>
        <v>0</v>
      </c>
    </row>
    <row r="116" spans="1:46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6">
        <f>IF(Overall!T118&lt;&gt;"",VALUE(Overall!T118),"")</f>
        <v>0</v>
      </c>
      <c r="O116" s="7">
        <f>IF(Overall!L118&lt;&gt;"", DATEVALUE(Overall!L118), "")</f>
        <v>44317</v>
      </c>
      <c r="P116" s="7">
        <f>IF(Overall!M118&lt;&gt;"", DATEVALUE(Overall!M118), "")</f>
        <v>44561</v>
      </c>
      <c r="Q116" s="7" t="str">
        <f>IF(Overall!S118&lt;&gt;"",_xlfn.VALUETOTEXT(Overall!S118),"")</f>
        <v>May-Dec</v>
      </c>
      <c r="R116" s="7">
        <f>IF(Overall!O118&lt;&gt;"", DATEVALUE(Overall!O118), "")</f>
        <v>44315</v>
      </c>
      <c r="S116" s="7">
        <f>IF(Overall!O118&lt;&gt;"", DATEVALUE(Overall!O118), "")</f>
        <v>44315</v>
      </c>
      <c r="T116" s="5">
        <f t="shared" si="2"/>
        <v>8</v>
      </c>
      <c r="U116" s="10" t="str">
        <f>IF(Overall!$A118&lt;&gt;"",IF(AND(MONTH($O116) &lt;= 1, MONTH($P116) &gt;= 1), IF($T116 &lt;&gt; "", $H116/$T116, ""), ""),"")</f>
        <v/>
      </c>
      <c r="V116" s="10" t="str">
        <f>IF(Overall!$A118&lt;&gt;"",IF(AND(MONTH($O116) &lt;= 2, MONTH($P116) &gt;= 2), IF($T116 &lt;&gt; "", $H116/$T116, ""), ""),"")</f>
        <v/>
      </c>
      <c r="W116" s="10" t="str">
        <f>IF(Overall!$A118&lt;&gt;"",IF(AND(MONTH($O116) &lt;= 3, MONTH($P116) &gt;= 3), IF($T116 &lt;&gt; "", $H116/$T116, ""), ""),"")</f>
        <v/>
      </c>
      <c r="X116" s="10" t="str">
        <f>IF(Overall!$A118&lt;&gt;"",IF(AND(MONTH($O116) &lt;= 4, MONTH($P116) &gt;= 4), IF($T116 &lt;&gt; "", $H116/$T116, ""), ""),"")</f>
        <v/>
      </c>
      <c r="Y116" s="10">
        <f>IF(Overall!$A118&lt;&gt;"",IF(AND(MONTH($O116) &lt;= 5, MONTH($P116) &gt;= 5), IF($T116 &lt;&gt; "", $H116/$T116, ""), ""),"")</f>
        <v>100000</v>
      </c>
      <c r="Z116" s="10">
        <f>IF(Overall!$A118&lt;&gt;"",IF(AND(MONTH($O116) &lt;= 6, MONTH($P116) &gt;= 6), IF($T116 &lt;&gt; "", $H116/$T116, ""), ""),"")</f>
        <v>100000</v>
      </c>
      <c r="AA116" s="10">
        <f>IF(Overall!$A118&lt;&gt;"",IF(AND(MONTH($O116) &lt;= 7, MONTH($P116) &gt;= 7 ), IF($T116 &lt;&gt; "", $H116/$T116, ""), ""),"")</f>
        <v>100000</v>
      </c>
      <c r="AB116" s="10">
        <f>IF(Overall!$A118&lt;&gt;"",IF(AND(MONTH($O116) &lt;= 8, MONTH($P116) &gt;= 8), IF($T116 &lt;&gt; "", $H116/$T116, ""), ""),"")</f>
        <v>100000</v>
      </c>
      <c r="AC116" s="10">
        <f>IF(Overall!$A118&lt;&gt;"",IF(AND(MONTH($O116) &lt;= 9, MONTH($P116) &gt;= 9), IF($T116 &lt;&gt; "", $H116/$T116, ""), ""),"")</f>
        <v>100000</v>
      </c>
      <c r="AD116" s="10">
        <f>IF(Overall!$A118&lt;&gt;"",IF(AND(MONTH($O116) &lt;= 10, MONTH($P116) &gt;= 10), IF($T116 &lt;&gt; "", $H116/$T116, ""), ""),"")</f>
        <v>100000</v>
      </c>
      <c r="AE116" s="10">
        <f>IF(Overall!$A118&lt;&gt;"",IF(AND(MONTH($O116) &lt;= 11, MONTH($P116) &gt;= 11), IF($T116 &lt;&gt; "", $H116/$T116, ""), ""),"")</f>
        <v>100000</v>
      </c>
      <c r="AF116" s="10">
        <f>IF(Overall!$A118&lt;&gt;"",IF(AND(MONTH($O116) &lt;= 12, MONTH($P116) &gt;= 12), IF($T116 &lt;&gt; "", $H116/$T116, ""), ""),"")</f>
        <v>100000</v>
      </c>
      <c r="AH116" s="10" t="str">
        <f ca="1">IFERROR(IF(AND(NOW()&lt;= EOMONTH(DATE(YEAR($P116),1, 1), 0), Overall!$A118&lt;&gt;"", MONTH($O116) &lt;= 1, MONTH($P116) &gt;= 1), IF($T116 &lt;&gt; "", $H116/$T116, ""), ""), "")</f>
        <v/>
      </c>
      <c r="AI116" s="10" t="str">
        <f ca="1">IFERROR(IF(AND(NOW()&lt;= EOMONTH(DATE(YEAR($P116),2, 1), 0), Overall!$A118&lt;&gt;"", MONTH($O116) &lt;= 2, MONTH($P116) &gt;= 2), IF($T116 &lt;&gt; "", $H116/$T116, ""), ""), "")</f>
        <v/>
      </c>
      <c r="AJ116" s="10" t="str">
        <f ca="1">IFERROR(IF(AND(NOW()&lt;= EOMONTH(DATE(YEAR($P116),3, 1), 0), Overall!$A118&lt;&gt;"", MONTH($O116) &lt;= 3, MONTH($P116) &gt;= 3), IF($T116 &lt;&gt; "", $H116/$T116, ""), ""), "")</f>
        <v/>
      </c>
      <c r="AK116" s="10" t="str">
        <f ca="1">IFERROR(IF(AND(NOW()&lt;= EOMONTH(DATE(YEAR($P116),4, 1), 0), Overall!$A118&lt;&gt;"", MONTH($O116) &lt;= 4, MONTH($P116) &gt;= 4), IF($T116 &lt;&gt; "", $H116/$T116, ""), ""), "")</f>
        <v/>
      </c>
      <c r="AL116" s="10" t="str">
        <f ca="1">IFERROR(IF(AND(NOW()&lt;= EOMONTH(DATE(YEAR($P116),5, 1), 0), Overall!$A118&lt;&gt;"", MONTH($O116) &lt;= 5, MONTH($P116) &gt;= 5), IF($T116 &lt;&gt; "", $H116/$T116, ""), ""), "")</f>
        <v/>
      </c>
      <c r="AM116" s="10" t="str">
        <f ca="1">IFERROR(IF(AND(NOW()&lt;= EOMONTH(DATE(YEAR($P116),6, 1), 0), Overall!$A118&lt;&gt;"", MONTH($O116) &lt;= 6, MONTH($P116) &gt;= 6), IF($T116 &lt;&gt; "", $H116/$T116, ""), ""), "")</f>
        <v/>
      </c>
      <c r="AN116" s="10" t="str">
        <f ca="1">IFERROR(IF(AND(NOW()&lt;= EOMONTH(DATE(YEAR($P116),7, 1), 0), Overall!$A118&lt;&gt;"", MONTH($O116) &lt;= 7, MONTH($P116) &gt;= 7), IF($T116 &lt;&gt; "", $H116/$T116, ""), ""), "")</f>
        <v/>
      </c>
      <c r="AO116" s="10" t="str">
        <f ca="1">IFERROR(IF(AND(NOW()&lt;= EOMONTH(DATE(YEAR($P116),8, 1), 0), Overall!$A118&lt;&gt;"", MONTH($O116) &lt;= 8, MONTH($P116) &gt;= 8), IF($T116 &lt;&gt; "", $H116/$T116, ""), ""), "")</f>
        <v/>
      </c>
      <c r="AP116" s="10" t="str">
        <f ca="1">IFERROR(IF(AND(NOW()&lt;= EOMONTH(DATE(YEAR($P116),9, 1), 0), Overall!$A118&lt;&gt;"", MONTH($O116) &lt;= 9, MONTH($P116) &gt;= 9), IF($T116 &lt;&gt; "", $H116/$T116, ""), ""), "")</f>
        <v/>
      </c>
      <c r="AQ116" s="10" t="str">
        <f ca="1">IFERROR(IF(AND(NOW()&lt;= EOMONTH(DATE(YEAR($P116),10, 1), 0), Overall!$A118&lt;&gt;"", MONTH($O116) &lt;= 10, MONTH($P116) &gt;= 10), IF($T116 &lt;&gt; "", $H116/$T116, ""), ""), "")</f>
        <v/>
      </c>
      <c r="AR116" s="10" t="str">
        <f ca="1">IFERROR(IF(AND(NOW()&lt;= EOMONTH(DATE(YEAR($P116),11, 1), 0), Overall!$A118&lt;&gt;"", MONTH($O116) &lt;=11, MONTH($P116) &gt;= 11), IF($T116 &lt;&gt; "", $H116/$T116, ""), ""), "")</f>
        <v/>
      </c>
      <c r="AS116" s="10" t="str">
        <f ca="1">IFERROR(IF(AND(NOW()&lt;= EOMONTH(DATE(YEAR($P116),12, 1), 0), Overall!$A118&lt;&gt;"", MONTH($O116) &lt;= 12, MONTH($P116) &gt;= 12), IF($T116 &lt;&gt; "", $H116/$T116, ""), ""), "")</f>
        <v/>
      </c>
      <c r="AT116" s="16">
        <f t="shared" ca="1" si="3"/>
        <v>0</v>
      </c>
    </row>
    <row r="117" spans="1:46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6">
        <f>IF(Overall!T119&lt;&gt;"",VALUE(Overall!T119),"")</f>
        <v>0</v>
      </c>
      <c r="O117" s="7">
        <f>IF(Overall!L119&lt;&gt;"", DATEVALUE(Overall!L119), "")</f>
        <v>44317</v>
      </c>
      <c r="P117" s="7">
        <f>IF(Overall!M119&lt;&gt;"", DATEVALUE(Overall!M119), "")</f>
        <v>44561</v>
      </c>
      <c r="Q117" s="7" t="str">
        <f>IF(Overall!S119&lt;&gt;"",_xlfn.VALUETOTEXT(Overall!S119),"")</f>
        <v>May-Dec</v>
      </c>
      <c r="R117" s="7">
        <f>IF(Overall!O119&lt;&gt;"", DATEVALUE(Overall!O119), "")</f>
        <v>44315</v>
      </c>
      <c r="S117" s="7">
        <f>IF(Overall!O119&lt;&gt;"", DATEVALUE(Overall!O119), "")</f>
        <v>44315</v>
      </c>
      <c r="T117" s="5">
        <f t="shared" si="2"/>
        <v>8</v>
      </c>
      <c r="U117" s="10" t="str">
        <f>IF(Overall!$A119&lt;&gt;"",IF(AND(MONTH($O117) &lt;= 1, MONTH($P117) &gt;= 1), IF($T117 &lt;&gt; "", $H117/$T117, ""), ""),"")</f>
        <v/>
      </c>
      <c r="V117" s="10" t="str">
        <f>IF(Overall!$A119&lt;&gt;"",IF(AND(MONTH($O117) &lt;= 2, MONTH($P117) &gt;= 2), IF($T117 &lt;&gt; "", $H117/$T117, ""), ""),"")</f>
        <v/>
      </c>
      <c r="W117" s="10" t="str">
        <f>IF(Overall!$A119&lt;&gt;"",IF(AND(MONTH($O117) &lt;= 3, MONTH($P117) &gt;= 3), IF($T117 &lt;&gt; "", $H117/$T117, ""), ""),"")</f>
        <v/>
      </c>
      <c r="X117" s="10" t="str">
        <f>IF(Overall!$A119&lt;&gt;"",IF(AND(MONTH($O117) &lt;= 4, MONTH($P117) &gt;= 4), IF($T117 &lt;&gt; "", $H117/$T117, ""), ""),"")</f>
        <v/>
      </c>
      <c r="Y117" s="10">
        <f>IF(Overall!$A119&lt;&gt;"",IF(AND(MONTH($O117) &lt;= 5, MONTH($P117) &gt;= 5), IF($T117 &lt;&gt; "", $H117/$T117, ""), ""),"")</f>
        <v>100000</v>
      </c>
      <c r="Z117" s="10">
        <f>IF(Overall!$A119&lt;&gt;"",IF(AND(MONTH($O117) &lt;= 6, MONTH($P117) &gt;= 6), IF($T117 &lt;&gt; "", $H117/$T117, ""), ""),"")</f>
        <v>100000</v>
      </c>
      <c r="AA117" s="10">
        <f>IF(Overall!$A119&lt;&gt;"",IF(AND(MONTH($O117) &lt;= 7, MONTH($P117) &gt;= 7 ), IF($T117 &lt;&gt; "", $H117/$T117, ""), ""),"")</f>
        <v>100000</v>
      </c>
      <c r="AB117" s="10">
        <f>IF(Overall!$A119&lt;&gt;"",IF(AND(MONTH($O117) &lt;= 8, MONTH($P117) &gt;= 8), IF($T117 &lt;&gt; "", $H117/$T117, ""), ""),"")</f>
        <v>100000</v>
      </c>
      <c r="AC117" s="10">
        <f>IF(Overall!$A119&lt;&gt;"",IF(AND(MONTH($O117) &lt;= 9, MONTH($P117) &gt;= 9), IF($T117 &lt;&gt; "", $H117/$T117, ""), ""),"")</f>
        <v>100000</v>
      </c>
      <c r="AD117" s="10">
        <f>IF(Overall!$A119&lt;&gt;"",IF(AND(MONTH($O117) &lt;= 10, MONTH($P117) &gt;= 10), IF($T117 &lt;&gt; "", $H117/$T117, ""), ""),"")</f>
        <v>100000</v>
      </c>
      <c r="AE117" s="10">
        <f>IF(Overall!$A119&lt;&gt;"",IF(AND(MONTH($O117) &lt;= 11, MONTH($P117) &gt;= 11), IF($T117 &lt;&gt; "", $H117/$T117, ""), ""),"")</f>
        <v>100000</v>
      </c>
      <c r="AF117" s="10">
        <f>IF(Overall!$A119&lt;&gt;"",IF(AND(MONTH($O117) &lt;= 12, MONTH($P117) &gt;= 12), IF($T117 &lt;&gt; "", $H117/$T117, ""), ""),"")</f>
        <v>100000</v>
      </c>
      <c r="AH117" s="10" t="str">
        <f ca="1">IFERROR(IF(AND(NOW()&lt;= EOMONTH(DATE(YEAR($P117),1, 1), 0), Overall!$A119&lt;&gt;"", MONTH($O117) &lt;= 1, MONTH($P117) &gt;= 1), IF($T117 &lt;&gt; "", $H117/$T117, ""), ""), "")</f>
        <v/>
      </c>
      <c r="AI117" s="10" t="str">
        <f ca="1">IFERROR(IF(AND(NOW()&lt;= EOMONTH(DATE(YEAR($P117),2, 1), 0), Overall!$A119&lt;&gt;"", MONTH($O117) &lt;= 2, MONTH($P117) &gt;= 2), IF($T117 &lt;&gt; "", $H117/$T117, ""), ""), "")</f>
        <v/>
      </c>
      <c r="AJ117" s="10" t="str">
        <f ca="1">IFERROR(IF(AND(NOW()&lt;= EOMONTH(DATE(YEAR($P117),3, 1), 0), Overall!$A119&lt;&gt;"", MONTH($O117) &lt;= 3, MONTH($P117) &gt;= 3), IF($T117 &lt;&gt; "", $H117/$T117, ""), ""), "")</f>
        <v/>
      </c>
      <c r="AK117" s="10" t="str">
        <f ca="1">IFERROR(IF(AND(NOW()&lt;= EOMONTH(DATE(YEAR($P117),4, 1), 0), Overall!$A119&lt;&gt;"", MONTH($O117) &lt;= 4, MONTH($P117) &gt;= 4), IF($T117 &lt;&gt; "", $H117/$T117, ""), ""), "")</f>
        <v/>
      </c>
      <c r="AL117" s="10" t="str">
        <f ca="1">IFERROR(IF(AND(NOW()&lt;= EOMONTH(DATE(YEAR($P117),5, 1), 0), Overall!$A119&lt;&gt;"", MONTH($O117) &lt;= 5, MONTH($P117) &gt;= 5), IF($T117 &lt;&gt; "", $H117/$T117, ""), ""), "")</f>
        <v/>
      </c>
      <c r="AM117" s="10" t="str">
        <f ca="1">IFERROR(IF(AND(NOW()&lt;= EOMONTH(DATE(YEAR($P117),6, 1), 0), Overall!$A119&lt;&gt;"", MONTH($O117) &lt;= 6, MONTH($P117) &gt;= 6), IF($T117 &lt;&gt; "", $H117/$T117, ""), ""), "")</f>
        <v/>
      </c>
      <c r="AN117" s="10" t="str">
        <f ca="1">IFERROR(IF(AND(NOW()&lt;= EOMONTH(DATE(YEAR($P117),7, 1), 0), Overall!$A119&lt;&gt;"", MONTH($O117) &lt;= 7, MONTH($P117) &gt;= 7), IF($T117 &lt;&gt; "", $H117/$T117, ""), ""), "")</f>
        <v/>
      </c>
      <c r="AO117" s="10" t="str">
        <f ca="1">IFERROR(IF(AND(NOW()&lt;= EOMONTH(DATE(YEAR($P117),8, 1), 0), Overall!$A119&lt;&gt;"", MONTH($O117) &lt;= 8, MONTH($P117) &gt;= 8), IF($T117 &lt;&gt; "", $H117/$T117, ""), ""), "")</f>
        <v/>
      </c>
      <c r="AP117" s="10" t="str">
        <f ca="1">IFERROR(IF(AND(NOW()&lt;= EOMONTH(DATE(YEAR($P117),9, 1), 0), Overall!$A119&lt;&gt;"", MONTH($O117) &lt;= 9, MONTH($P117) &gt;= 9), IF($T117 &lt;&gt; "", $H117/$T117, ""), ""), "")</f>
        <v/>
      </c>
      <c r="AQ117" s="10" t="str">
        <f ca="1">IFERROR(IF(AND(NOW()&lt;= EOMONTH(DATE(YEAR($P117),10, 1), 0), Overall!$A119&lt;&gt;"", MONTH($O117) &lt;= 10, MONTH($P117) &gt;= 10), IF($T117 &lt;&gt; "", $H117/$T117, ""), ""), "")</f>
        <v/>
      </c>
      <c r="AR117" s="10" t="str">
        <f ca="1">IFERROR(IF(AND(NOW()&lt;= EOMONTH(DATE(YEAR($P117),11, 1), 0), Overall!$A119&lt;&gt;"", MONTH($O117) &lt;=11, MONTH($P117) &gt;= 11), IF($T117 &lt;&gt; "", $H117/$T117, ""), ""), "")</f>
        <v/>
      </c>
      <c r="AS117" s="10" t="str">
        <f ca="1">IFERROR(IF(AND(NOW()&lt;= EOMONTH(DATE(YEAR($P117),12, 1), 0), Overall!$A119&lt;&gt;"", MONTH($O117) &lt;= 12, MONTH($P117) &gt;= 12), IF($T117 &lt;&gt; "", $H117/$T117, ""), ""), "")</f>
        <v/>
      </c>
      <c r="AT117" s="16">
        <f t="shared" ca="1" si="3"/>
        <v>0</v>
      </c>
    </row>
    <row r="118" spans="1:46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6">
        <f>IF(Overall!T120&lt;&gt;"",VALUE(Overall!T120),"")</f>
        <v>0</v>
      </c>
      <c r="O118" s="7">
        <f>IF(Overall!L120&lt;&gt;"", DATEVALUE(Overall!L120), "")</f>
        <v>44317</v>
      </c>
      <c r="P118" s="7">
        <f>IF(Overall!M120&lt;&gt;"", DATEVALUE(Overall!M120), "")</f>
        <v>44561</v>
      </c>
      <c r="Q118" s="7" t="str">
        <f>IF(Overall!S120&lt;&gt;"",_xlfn.VALUETOTEXT(Overall!S120),"")</f>
        <v>May-Dec</v>
      </c>
      <c r="R118" s="7">
        <f>IF(Overall!O120&lt;&gt;"", DATEVALUE(Overall!O120), "")</f>
        <v>44315</v>
      </c>
      <c r="S118" s="7">
        <f>IF(Overall!O120&lt;&gt;"", DATEVALUE(Overall!O120), "")</f>
        <v>44315</v>
      </c>
      <c r="T118" s="5">
        <f t="shared" si="2"/>
        <v>8</v>
      </c>
      <c r="U118" s="10" t="str">
        <f>IF(Overall!$A120&lt;&gt;"",IF(AND(MONTH($O118) &lt;= 1, MONTH($P118) &gt;= 1), IF($T118 &lt;&gt; "", $H118/$T118, ""), ""),"")</f>
        <v/>
      </c>
      <c r="V118" s="10" t="str">
        <f>IF(Overall!$A120&lt;&gt;"",IF(AND(MONTH($O118) &lt;= 2, MONTH($P118) &gt;= 2), IF($T118 &lt;&gt; "", $H118/$T118, ""), ""),"")</f>
        <v/>
      </c>
      <c r="W118" s="10" t="str">
        <f>IF(Overall!$A120&lt;&gt;"",IF(AND(MONTH($O118) &lt;= 3, MONTH($P118) &gt;= 3), IF($T118 &lt;&gt; "", $H118/$T118, ""), ""),"")</f>
        <v/>
      </c>
      <c r="X118" s="10" t="str">
        <f>IF(Overall!$A120&lt;&gt;"",IF(AND(MONTH($O118) &lt;= 4, MONTH($P118) &gt;= 4), IF($T118 &lt;&gt; "", $H118/$T118, ""), ""),"")</f>
        <v/>
      </c>
      <c r="Y118" s="10">
        <f>IF(Overall!$A120&lt;&gt;"",IF(AND(MONTH($O118) &lt;= 5, MONTH($P118) &gt;= 5), IF($T118 &lt;&gt; "", $H118/$T118, ""), ""),"")</f>
        <v>200000</v>
      </c>
      <c r="Z118" s="10">
        <f>IF(Overall!$A120&lt;&gt;"",IF(AND(MONTH($O118) &lt;= 6, MONTH($P118) &gt;= 6), IF($T118 &lt;&gt; "", $H118/$T118, ""), ""),"")</f>
        <v>200000</v>
      </c>
      <c r="AA118" s="10">
        <f>IF(Overall!$A120&lt;&gt;"",IF(AND(MONTH($O118) &lt;= 7, MONTH($P118) &gt;= 7 ), IF($T118 &lt;&gt; "", $H118/$T118, ""), ""),"")</f>
        <v>200000</v>
      </c>
      <c r="AB118" s="10">
        <f>IF(Overall!$A120&lt;&gt;"",IF(AND(MONTH($O118) &lt;= 8, MONTH($P118) &gt;= 8), IF($T118 &lt;&gt; "", $H118/$T118, ""), ""),"")</f>
        <v>200000</v>
      </c>
      <c r="AC118" s="10">
        <f>IF(Overall!$A120&lt;&gt;"",IF(AND(MONTH($O118) &lt;= 9, MONTH($P118) &gt;= 9), IF($T118 &lt;&gt; "", $H118/$T118, ""), ""),"")</f>
        <v>200000</v>
      </c>
      <c r="AD118" s="10">
        <f>IF(Overall!$A120&lt;&gt;"",IF(AND(MONTH($O118) &lt;= 10, MONTH($P118) &gt;= 10), IF($T118 &lt;&gt; "", $H118/$T118, ""), ""),"")</f>
        <v>200000</v>
      </c>
      <c r="AE118" s="10">
        <f>IF(Overall!$A120&lt;&gt;"",IF(AND(MONTH($O118) &lt;= 11, MONTH($P118) &gt;= 11), IF($T118 &lt;&gt; "", $H118/$T118, ""), ""),"")</f>
        <v>200000</v>
      </c>
      <c r="AF118" s="10">
        <f>IF(Overall!$A120&lt;&gt;"",IF(AND(MONTH($O118) &lt;= 12, MONTH($P118) &gt;= 12), IF($T118 &lt;&gt; "", $H118/$T118, ""), ""),"")</f>
        <v>200000</v>
      </c>
      <c r="AH118" s="10" t="str">
        <f ca="1">IFERROR(IF(AND(NOW()&lt;= EOMONTH(DATE(YEAR($P118),1, 1), 0), Overall!$A120&lt;&gt;"", MONTH($O118) &lt;= 1, MONTH($P118) &gt;= 1), IF($T118 &lt;&gt; "", $H118/$T118, ""), ""), "")</f>
        <v/>
      </c>
      <c r="AI118" s="10" t="str">
        <f ca="1">IFERROR(IF(AND(NOW()&lt;= EOMONTH(DATE(YEAR($P118),2, 1), 0), Overall!$A120&lt;&gt;"", MONTH($O118) &lt;= 2, MONTH($P118) &gt;= 2), IF($T118 &lt;&gt; "", $H118/$T118, ""), ""), "")</f>
        <v/>
      </c>
      <c r="AJ118" s="10" t="str">
        <f ca="1">IFERROR(IF(AND(NOW()&lt;= EOMONTH(DATE(YEAR($P118),3, 1), 0), Overall!$A120&lt;&gt;"", MONTH($O118) &lt;= 3, MONTH($P118) &gt;= 3), IF($T118 &lt;&gt; "", $H118/$T118, ""), ""), "")</f>
        <v/>
      </c>
      <c r="AK118" s="10" t="str">
        <f ca="1">IFERROR(IF(AND(NOW()&lt;= EOMONTH(DATE(YEAR($P118),4, 1), 0), Overall!$A120&lt;&gt;"", MONTH($O118) &lt;= 4, MONTH($P118) &gt;= 4), IF($T118 &lt;&gt; "", $H118/$T118, ""), ""), "")</f>
        <v/>
      </c>
      <c r="AL118" s="10" t="str">
        <f ca="1">IFERROR(IF(AND(NOW()&lt;= EOMONTH(DATE(YEAR($P118),5, 1), 0), Overall!$A120&lt;&gt;"", MONTH($O118) &lt;= 5, MONTH($P118) &gt;= 5), IF($T118 &lt;&gt; "", $H118/$T118, ""), ""), "")</f>
        <v/>
      </c>
      <c r="AM118" s="10" t="str">
        <f ca="1">IFERROR(IF(AND(NOW()&lt;= EOMONTH(DATE(YEAR($P118),6, 1), 0), Overall!$A120&lt;&gt;"", MONTH($O118) &lt;= 6, MONTH($P118) &gt;= 6), IF($T118 &lt;&gt; "", $H118/$T118, ""), ""), "")</f>
        <v/>
      </c>
      <c r="AN118" s="10" t="str">
        <f ca="1">IFERROR(IF(AND(NOW()&lt;= EOMONTH(DATE(YEAR($P118),7, 1), 0), Overall!$A120&lt;&gt;"", MONTH($O118) &lt;= 7, MONTH($P118) &gt;= 7), IF($T118 &lt;&gt; "", $H118/$T118, ""), ""), "")</f>
        <v/>
      </c>
      <c r="AO118" s="10" t="str">
        <f ca="1">IFERROR(IF(AND(NOW()&lt;= EOMONTH(DATE(YEAR($P118),8, 1), 0), Overall!$A120&lt;&gt;"", MONTH($O118) &lt;= 8, MONTH($P118) &gt;= 8), IF($T118 &lt;&gt; "", $H118/$T118, ""), ""), "")</f>
        <v/>
      </c>
      <c r="AP118" s="10" t="str">
        <f ca="1">IFERROR(IF(AND(NOW()&lt;= EOMONTH(DATE(YEAR($P118),9, 1), 0), Overall!$A120&lt;&gt;"", MONTH($O118) &lt;= 9, MONTH($P118) &gt;= 9), IF($T118 &lt;&gt; "", $H118/$T118, ""), ""), "")</f>
        <v/>
      </c>
      <c r="AQ118" s="10" t="str">
        <f ca="1">IFERROR(IF(AND(NOW()&lt;= EOMONTH(DATE(YEAR($P118),10, 1), 0), Overall!$A120&lt;&gt;"", MONTH($O118) &lt;= 10, MONTH($P118) &gt;= 10), IF($T118 &lt;&gt; "", $H118/$T118, ""), ""), "")</f>
        <v/>
      </c>
      <c r="AR118" s="10" t="str">
        <f ca="1">IFERROR(IF(AND(NOW()&lt;= EOMONTH(DATE(YEAR($P118),11, 1), 0), Overall!$A120&lt;&gt;"", MONTH($O118) &lt;=11, MONTH($P118) &gt;= 11), IF($T118 &lt;&gt; "", $H118/$T118, ""), ""), "")</f>
        <v/>
      </c>
      <c r="AS118" s="10" t="str">
        <f ca="1">IFERROR(IF(AND(NOW()&lt;= EOMONTH(DATE(YEAR($P118),12, 1), 0), Overall!$A120&lt;&gt;"", MONTH($O118) &lt;= 12, MONTH($P118) &gt;= 12), IF($T118 &lt;&gt; "", $H118/$T118, ""), ""), "")</f>
        <v/>
      </c>
      <c r="AT118" s="16">
        <f t="shared" ca="1" si="3"/>
        <v>0</v>
      </c>
    </row>
    <row r="119" spans="1:46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6">
        <f>IF(Overall!T121&lt;&gt;"",VALUE(Overall!T121),"")</f>
        <v>0</v>
      </c>
      <c r="O119" s="7">
        <f>IF(Overall!L121&lt;&gt;"", DATEVALUE(Overall!L121), "")</f>
        <v>44317</v>
      </c>
      <c r="P119" s="7">
        <f>IF(Overall!M121&lt;&gt;"", DATEVALUE(Overall!M121), "")</f>
        <v>44561</v>
      </c>
      <c r="Q119" s="7" t="str">
        <f>IF(Overall!S121&lt;&gt;"",_xlfn.VALUETOTEXT(Overall!S121),"")</f>
        <v>May-Dec</v>
      </c>
      <c r="R119" s="7">
        <f>IF(Overall!O121&lt;&gt;"", DATEVALUE(Overall!O121), "")</f>
        <v>44315</v>
      </c>
      <c r="S119" s="7">
        <f>IF(Overall!O121&lt;&gt;"", DATEVALUE(Overall!O121), "")</f>
        <v>44315</v>
      </c>
      <c r="T119" s="5">
        <f t="shared" si="2"/>
        <v>8</v>
      </c>
      <c r="U119" s="10" t="str">
        <f>IF(Overall!$A121&lt;&gt;"",IF(AND(MONTH($O119) &lt;= 1, MONTH($P119) &gt;= 1), IF($T119 &lt;&gt; "", $H119/$T119, ""), ""),"")</f>
        <v/>
      </c>
      <c r="V119" s="10" t="str">
        <f>IF(Overall!$A121&lt;&gt;"",IF(AND(MONTH($O119) &lt;= 2, MONTH($P119) &gt;= 2), IF($T119 &lt;&gt; "", $H119/$T119, ""), ""),"")</f>
        <v/>
      </c>
      <c r="W119" s="10" t="str">
        <f>IF(Overall!$A121&lt;&gt;"",IF(AND(MONTH($O119) &lt;= 3, MONTH($P119) &gt;= 3), IF($T119 &lt;&gt; "", $H119/$T119, ""), ""),"")</f>
        <v/>
      </c>
      <c r="X119" s="10" t="str">
        <f>IF(Overall!$A121&lt;&gt;"",IF(AND(MONTH($O119) &lt;= 4, MONTH($P119) &gt;= 4), IF($T119 &lt;&gt; "", $H119/$T119, ""), ""),"")</f>
        <v/>
      </c>
      <c r="Y119" s="10">
        <f>IF(Overall!$A121&lt;&gt;"",IF(AND(MONTH($O119) &lt;= 5, MONTH($P119) &gt;= 5), IF($T119 &lt;&gt; "", $H119/$T119, ""), ""),"")</f>
        <v>100000</v>
      </c>
      <c r="Z119" s="10">
        <f>IF(Overall!$A121&lt;&gt;"",IF(AND(MONTH($O119) &lt;= 6, MONTH($P119) &gt;= 6), IF($T119 &lt;&gt; "", $H119/$T119, ""), ""),"")</f>
        <v>100000</v>
      </c>
      <c r="AA119" s="10">
        <f>IF(Overall!$A121&lt;&gt;"",IF(AND(MONTH($O119) &lt;= 7, MONTH($P119) &gt;= 7 ), IF($T119 &lt;&gt; "", $H119/$T119, ""), ""),"")</f>
        <v>100000</v>
      </c>
      <c r="AB119" s="10">
        <f>IF(Overall!$A121&lt;&gt;"",IF(AND(MONTH($O119) &lt;= 8, MONTH($P119) &gt;= 8), IF($T119 &lt;&gt; "", $H119/$T119, ""), ""),"")</f>
        <v>100000</v>
      </c>
      <c r="AC119" s="10">
        <f>IF(Overall!$A121&lt;&gt;"",IF(AND(MONTH($O119) &lt;= 9, MONTH($P119) &gt;= 9), IF($T119 &lt;&gt; "", $H119/$T119, ""), ""),"")</f>
        <v>100000</v>
      </c>
      <c r="AD119" s="10">
        <f>IF(Overall!$A121&lt;&gt;"",IF(AND(MONTH($O119) &lt;= 10, MONTH($P119) &gt;= 10), IF($T119 &lt;&gt; "", $H119/$T119, ""), ""),"")</f>
        <v>100000</v>
      </c>
      <c r="AE119" s="10">
        <f>IF(Overall!$A121&lt;&gt;"",IF(AND(MONTH($O119) &lt;= 11, MONTH($P119) &gt;= 11), IF($T119 &lt;&gt; "", $H119/$T119, ""), ""),"")</f>
        <v>100000</v>
      </c>
      <c r="AF119" s="10">
        <f>IF(Overall!$A121&lt;&gt;"",IF(AND(MONTH($O119) &lt;= 12, MONTH($P119) &gt;= 12), IF($T119 &lt;&gt; "", $H119/$T119, ""), ""),"")</f>
        <v>100000</v>
      </c>
      <c r="AH119" s="10" t="str">
        <f ca="1">IFERROR(IF(AND(NOW()&lt;= EOMONTH(DATE(YEAR($P119),1, 1), 0), Overall!$A121&lt;&gt;"", MONTH($O119) &lt;= 1, MONTH($P119) &gt;= 1), IF($T119 &lt;&gt; "", $H119/$T119, ""), ""), "")</f>
        <v/>
      </c>
      <c r="AI119" s="10" t="str">
        <f ca="1">IFERROR(IF(AND(NOW()&lt;= EOMONTH(DATE(YEAR($P119),2, 1), 0), Overall!$A121&lt;&gt;"", MONTH($O119) &lt;= 2, MONTH($P119) &gt;= 2), IF($T119 &lt;&gt; "", $H119/$T119, ""), ""), "")</f>
        <v/>
      </c>
      <c r="AJ119" s="10" t="str">
        <f ca="1">IFERROR(IF(AND(NOW()&lt;= EOMONTH(DATE(YEAR($P119),3, 1), 0), Overall!$A121&lt;&gt;"", MONTH($O119) &lt;= 3, MONTH($P119) &gt;= 3), IF($T119 &lt;&gt; "", $H119/$T119, ""), ""), "")</f>
        <v/>
      </c>
      <c r="AK119" s="10" t="str">
        <f ca="1">IFERROR(IF(AND(NOW()&lt;= EOMONTH(DATE(YEAR($P119),4, 1), 0), Overall!$A121&lt;&gt;"", MONTH($O119) &lt;= 4, MONTH($P119) &gt;= 4), IF($T119 &lt;&gt; "", $H119/$T119, ""), ""), "")</f>
        <v/>
      </c>
      <c r="AL119" s="10" t="str">
        <f ca="1">IFERROR(IF(AND(NOW()&lt;= EOMONTH(DATE(YEAR($P119),5, 1), 0), Overall!$A121&lt;&gt;"", MONTH($O119) &lt;= 5, MONTH($P119) &gt;= 5), IF($T119 &lt;&gt; "", $H119/$T119, ""), ""), "")</f>
        <v/>
      </c>
      <c r="AM119" s="10" t="str">
        <f ca="1">IFERROR(IF(AND(NOW()&lt;= EOMONTH(DATE(YEAR($P119),6, 1), 0), Overall!$A121&lt;&gt;"", MONTH($O119) &lt;= 6, MONTH($P119) &gt;= 6), IF($T119 &lt;&gt; "", $H119/$T119, ""), ""), "")</f>
        <v/>
      </c>
      <c r="AN119" s="10" t="str">
        <f ca="1">IFERROR(IF(AND(NOW()&lt;= EOMONTH(DATE(YEAR($P119),7, 1), 0), Overall!$A121&lt;&gt;"", MONTH($O119) &lt;= 7, MONTH($P119) &gt;= 7), IF($T119 &lt;&gt; "", $H119/$T119, ""), ""), "")</f>
        <v/>
      </c>
      <c r="AO119" s="10" t="str">
        <f ca="1">IFERROR(IF(AND(NOW()&lt;= EOMONTH(DATE(YEAR($P119),8, 1), 0), Overall!$A121&lt;&gt;"", MONTH($O119) &lt;= 8, MONTH($P119) &gt;= 8), IF($T119 &lt;&gt; "", $H119/$T119, ""), ""), "")</f>
        <v/>
      </c>
      <c r="AP119" s="10" t="str">
        <f ca="1">IFERROR(IF(AND(NOW()&lt;= EOMONTH(DATE(YEAR($P119),9, 1), 0), Overall!$A121&lt;&gt;"", MONTH($O119) &lt;= 9, MONTH($P119) &gt;= 9), IF($T119 &lt;&gt; "", $H119/$T119, ""), ""), "")</f>
        <v/>
      </c>
      <c r="AQ119" s="10" t="str">
        <f ca="1">IFERROR(IF(AND(NOW()&lt;= EOMONTH(DATE(YEAR($P119),10, 1), 0), Overall!$A121&lt;&gt;"", MONTH($O119) &lt;= 10, MONTH($P119) &gt;= 10), IF($T119 &lt;&gt; "", $H119/$T119, ""), ""), "")</f>
        <v/>
      </c>
      <c r="AR119" s="10" t="str">
        <f ca="1">IFERROR(IF(AND(NOW()&lt;= EOMONTH(DATE(YEAR($P119),11, 1), 0), Overall!$A121&lt;&gt;"", MONTH($O119) &lt;=11, MONTH($P119) &gt;= 11), IF($T119 &lt;&gt; "", $H119/$T119, ""), ""), "")</f>
        <v/>
      </c>
      <c r="AS119" s="10" t="str">
        <f ca="1">IFERROR(IF(AND(NOW()&lt;= EOMONTH(DATE(YEAR($P119),12, 1), 0), Overall!$A121&lt;&gt;"", MONTH($O119) &lt;= 12, MONTH($P119) &gt;= 12), IF($T119 &lt;&gt; "", $H119/$T119, ""), ""), "")</f>
        <v/>
      </c>
      <c r="AT119" s="16">
        <f t="shared" ca="1" si="3"/>
        <v>0</v>
      </c>
    </row>
    <row r="120" spans="1:46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6">
        <f>IF(Overall!T122&lt;&gt;"",VALUE(Overall!T122),"")</f>
        <v>0</v>
      </c>
      <c r="O120" s="7">
        <f>IF(Overall!L122&lt;&gt;"", DATEVALUE(Overall!L122), "")</f>
        <v>44317</v>
      </c>
      <c r="P120" s="7">
        <f>IF(Overall!M122&lt;&gt;"", DATEVALUE(Overall!M122), "")</f>
        <v>44561</v>
      </c>
      <c r="Q120" s="7" t="str">
        <f>IF(Overall!S122&lt;&gt;"",_xlfn.VALUETOTEXT(Overall!S122),"")</f>
        <v>May-Dec</v>
      </c>
      <c r="R120" s="7">
        <f>IF(Overall!O122&lt;&gt;"", DATEVALUE(Overall!O122), "")</f>
        <v>44315</v>
      </c>
      <c r="S120" s="7">
        <f>IF(Overall!O122&lt;&gt;"", DATEVALUE(Overall!O122), "")</f>
        <v>44315</v>
      </c>
      <c r="T120" s="5">
        <f t="shared" si="2"/>
        <v>8</v>
      </c>
      <c r="U120" s="10" t="str">
        <f>IF(Overall!$A122&lt;&gt;"",IF(AND(MONTH($O120) &lt;= 1, MONTH($P120) &gt;= 1), IF($T120 &lt;&gt; "", $H120/$T120, ""), ""),"")</f>
        <v/>
      </c>
      <c r="V120" s="10" t="str">
        <f>IF(Overall!$A122&lt;&gt;"",IF(AND(MONTH($O120) &lt;= 2, MONTH($P120) &gt;= 2), IF($T120 &lt;&gt; "", $H120/$T120, ""), ""),"")</f>
        <v/>
      </c>
      <c r="W120" s="10" t="str">
        <f>IF(Overall!$A122&lt;&gt;"",IF(AND(MONTH($O120) &lt;= 3, MONTH($P120) &gt;= 3), IF($T120 &lt;&gt; "", $H120/$T120, ""), ""),"")</f>
        <v/>
      </c>
      <c r="X120" s="10" t="str">
        <f>IF(Overall!$A122&lt;&gt;"",IF(AND(MONTH($O120) &lt;= 4, MONTH($P120) &gt;= 4), IF($T120 &lt;&gt; "", $H120/$T120, ""), ""),"")</f>
        <v/>
      </c>
      <c r="Y120" s="10">
        <f>IF(Overall!$A122&lt;&gt;"",IF(AND(MONTH($O120) &lt;= 5, MONTH($P120) &gt;= 5), IF($T120 &lt;&gt; "", $H120/$T120, ""), ""),"")</f>
        <v>100000</v>
      </c>
      <c r="Z120" s="10">
        <f>IF(Overall!$A122&lt;&gt;"",IF(AND(MONTH($O120) &lt;= 6, MONTH($P120) &gt;= 6), IF($T120 &lt;&gt; "", $H120/$T120, ""), ""),"")</f>
        <v>100000</v>
      </c>
      <c r="AA120" s="10">
        <f>IF(Overall!$A122&lt;&gt;"",IF(AND(MONTH($O120) &lt;= 7, MONTH($P120) &gt;= 7 ), IF($T120 &lt;&gt; "", $H120/$T120, ""), ""),"")</f>
        <v>100000</v>
      </c>
      <c r="AB120" s="10">
        <f>IF(Overall!$A122&lt;&gt;"",IF(AND(MONTH($O120) &lt;= 8, MONTH($P120) &gt;= 8), IF($T120 &lt;&gt; "", $H120/$T120, ""), ""),"")</f>
        <v>100000</v>
      </c>
      <c r="AC120" s="10">
        <f>IF(Overall!$A122&lt;&gt;"",IF(AND(MONTH($O120) &lt;= 9, MONTH($P120) &gt;= 9), IF($T120 &lt;&gt; "", $H120/$T120, ""), ""),"")</f>
        <v>100000</v>
      </c>
      <c r="AD120" s="10">
        <f>IF(Overall!$A122&lt;&gt;"",IF(AND(MONTH($O120) &lt;= 10, MONTH($P120) &gt;= 10), IF($T120 &lt;&gt; "", $H120/$T120, ""), ""),"")</f>
        <v>100000</v>
      </c>
      <c r="AE120" s="10">
        <f>IF(Overall!$A122&lt;&gt;"",IF(AND(MONTH($O120) &lt;= 11, MONTH($P120) &gt;= 11), IF($T120 &lt;&gt; "", $H120/$T120, ""), ""),"")</f>
        <v>100000</v>
      </c>
      <c r="AF120" s="10">
        <f>IF(Overall!$A122&lt;&gt;"",IF(AND(MONTH($O120) &lt;= 12, MONTH($P120) &gt;= 12), IF($T120 &lt;&gt; "", $H120/$T120, ""), ""),"")</f>
        <v>100000</v>
      </c>
      <c r="AH120" s="10" t="str">
        <f ca="1">IFERROR(IF(AND(NOW()&lt;= EOMONTH(DATE(YEAR($P120),1, 1), 0), Overall!$A122&lt;&gt;"", MONTH($O120) &lt;= 1, MONTH($P120) &gt;= 1), IF($T120 &lt;&gt; "", $H120/$T120, ""), ""), "")</f>
        <v/>
      </c>
      <c r="AI120" s="10" t="str">
        <f ca="1">IFERROR(IF(AND(NOW()&lt;= EOMONTH(DATE(YEAR($P120),2, 1), 0), Overall!$A122&lt;&gt;"", MONTH($O120) &lt;= 2, MONTH($P120) &gt;= 2), IF($T120 &lt;&gt; "", $H120/$T120, ""), ""), "")</f>
        <v/>
      </c>
      <c r="AJ120" s="10" t="str">
        <f ca="1">IFERROR(IF(AND(NOW()&lt;= EOMONTH(DATE(YEAR($P120),3, 1), 0), Overall!$A122&lt;&gt;"", MONTH($O120) &lt;= 3, MONTH($P120) &gt;= 3), IF($T120 &lt;&gt; "", $H120/$T120, ""), ""), "")</f>
        <v/>
      </c>
      <c r="AK120" s="10" t="str">
        <f ca="1">IFERROR(IF(AND(NOW()&lt;= EOMONTH(DATE(YEAR($P120),4, 1), 0), Overall!$A122&lt;&gt;"", MONTH($O120) &lt;= 4, MONTH($P120) &gt;= 4), IF($T120 &lt;&gt; "", $H120/$T120, ""), ""), "")</f>
        <v/>
      </c>
      <c r="AL120" s="10" t="str">
        <f ca="1">IFERROR(IF(AND(NOW()&lt;= EOMONTH(DATE(YEAR($P120),5, 1), 0), Overall!$A122&lt;&gt;"", MONTH($O120) &lt;= 5, MONTH($P120) &gt;= 5), IF($T120 &lt;&gt; "", $H120/$T120, ""), ""), "")</f>
        <v/>
      </c>
      <c r="AM120" s="10" t="str">
        <f ca="1">IFERROR(IF(AND(NOW()&lt;= EOMONTH(DATE(YEAR($P120),6, 1), 0), Overall!$A122&lt;&gt;"", MONTH($O120) &lt;= 6, MONTH($P120) &gt;= 6), IF($T120 &lt;&gt; "", $H120/$T120, ""), ""), "")</f>
        <v/>
      </c>
      <c r="AN120" s="10" t="str">
        <f ca="1">IFERROR(IF(AND(NOW()&lt;= EOMONTH(DATE(YEAR($P120),7, 1), 0), Overall!$A122&lt;&gt;"", MONTH($O120) &lt;= 7, MONTH($P120) &gt;= 7), IF($T120 &lt;&gt; "", $H120/$T120, ""), ""), "")</f>
        <v/>
      </c>
      <c r="AO120" s="10" t="str">
        <f ca="1">IFERROR(IF(AND(NOW()&lt;= EOMONTH(DATE(YEAR($P120),8, 1), 0), Overall!$A122&lt;&gt;"", MONTH($O120) &lt;= 8, MONTH($P120) &gt;= 8), IF($T120 &lt;&gt; "", $H120/$T120, ""), ""), "")</f>
        <v/>
      </c>
      <c r="AP120" s="10" t="str">
        <f ca="1">IFERROR(IF(AND(NOW()&lt;= EOMONTH(DATE(YEAR($P120),9, 1), 0), Overall!$A122&lt;&gt;"", MONTH($O120) &lt;= 9, MONTH($P120) &gt;= 9), IF($T120 &lt;&gt; "", $H120/$T120, ""), ""), "")</f>
        <v/>
      </c>
      <c r="AQ120" s="10" t="str">
        <f ca="1">IFERROR(IF(AND(NOW()&lt;= EOMONTH(DATE(YEAR($P120),10, 1), 0), Overall!$A122&lt;&gt;"", MONTH($O120) &lt;= 10, MONTH($P120) &gt;= 10), IF($T120 &lt;&gt; "", $H120/$T120, ""), ""), "")</f>
        <v/>
      </c>
      <c r="AR120" s="10" t="str">
        <f ca="1">IFERROR(IF(AND(NOW()&lt;= EOMONTH(DATE(YEAR($P120),11, 1), 0), Overall!$A122&lt;&gt;"", MONTH($O120) &lt;=11, MONTH($P120) &gt;= 11), IF($T120 &lt;&gt; "", $H120/$T120, ""), ""), "")</f>
        <v/>
      </c>
      <c r="AS120" s="10" t="str">
        <f ca="1">IFERROR(IF(AND(NOW()&lt;= EOMONTH(DATE(YEAR($P120),12, 1), 0), Overall!$A122&lt;&gt;"", MONTH($O120) &lt;= 12, MONTH($P120) &gt;= 12), IF($T120 &lt;&gt; "", $H120/$T120, ""), ""), "")</f>
        <v/>
      </c>
      <c r="AT120" s="16">
        <f t="shared" ca="1" si="3"/>
        <v>0</v>
      </c>
    </row>
    <row r="121" spans="1:46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6">
        <f>IF(Overall!T123&lt;&gt;"",VALUE(Overall!T123),"")</f>
        <v>0</v>
      </c>
      <c r="O121" s="7">
        <f>IF(Overall!L123&lt;&gt;"", DATEVALUE(Overall!L123), "")</f>
        <v>44317</v>
      </c>
      <c r="P121" s="7">
        <f>IF(Overall!M123&lt;&gt;"", DATEVALUE(Overall!M123), "")</f>
        <v>44561</v>
      </c>
      <c r="Q121" s="7" t="str">
        <f>IF(Overall!S123&lt;&gt;"",_xlfn.VALUETOTEXT(Overall!S123),"")</f>
        <v>May-Dec</v>
      </c>
      <c r="R121" s="7">
        <f>IF(Overall!O123&lt;&gt;"", DATEVALUE(Overall!O123), "")</f>
        <v>44315</v>
      </c>
      <c r="S121" s="7">
        <f>IF(Overall!O123&lt;&gt;"", DATEVALUE(Overall!O123), "")</f>
        <v>44315</v>
      </c>
      <c r="T121" s="5">
        <f t="shared" si="2"/>
        <v>8</v>
      </c>
      <c r="U121" s="10" t="str">
        <f>IF(Overall!$A123&lt;&gt;"",IF(AND(MONTH($O121) &lt;= 1, MONTH($P121) &gt;= 1), IF($T121 &lt;&gt; "", $H121/$T121, ""), ""),"")</f>
        <v/>
      </c>
      <c r="V121" s="10" t="str">
        <f>IF(Overall!$A123&lt;&gt;"",IF(AND(MONTH($O121) &lt;= 2, MONTH($P121) &gt;= 2), IF($T121 &lt;&gt; "", $H121/$T121, ""), ""),"")</f>
        <v/>
      </c>
      <c r="W121" s="10" t="str">
        <f>IF(Overall!$A123&lt;&gt;"",IF(AND(MONTH($O121) &lt;= 3, MONTH($P121) &gt;= 3), IF($T121 &lt;&gt; "", $H121/$T121, ""), ""),"")</f>
        <v/>
      </c>
      <c r="X121" s="10" t="str">
        <f>IF(Overall!$A123&lt;&gt;"",IF(AND(MONTH($O121) &lt;= 4, MONTH($P121) &gt;= 4), IF($T121 &lt;&gt; "", $H121/$T121, ""), ""),"")</f>
        <v/>
      </c>
      <c r="Y121" s="10">
        <f>IF(Overall!$A123&lt;&gt;"",IF(AND(MONTH($O121) &lt;= 5, MONTH($P121) &gt;= 5), IF($T121 &lt;&gt; "", $H121/$T121, ""), ""),"")</f>
        <v>95000</v>
      </c>
      <c r="Z121" s="10">
        <f>IF(Overall!$A123&lt;&gt;"",IF(AND(MONTH($O121) &lt;= 6, MONTH($P121) &gt;= 6), IF($T121 &lt;&gt; "", $H121/$T121, ""), ""),"")</f>
        <v>95000</v>
      </c>
      <c r="AA121" s="10">
        <f>IF(Overall!$A123&lt;&gt;"",IF(AND(MONTH($O121) &lt;= 7, MONTH($P121) &gt;= 7 ), IF($T121 &lt;&gt; "", $H121/$T121, ""), ""),"")</f>
        <v>95000</v>
      </c>
      <c r="AB121" s="10">
        <f>IF(Overall!$A123&lt;&gt;"",IF(AND(MONTH($O121) &lt;= 8, MONTH($P121) &gt;= 8), IF($T121 &lt;&gt; "", $H121/$T121, ""), ""),"")</f>
        <v>95000</v>
      </c>
      <c r="AC121" s="10">
        <f>IF(Overall!$A123&lt;&gt;"",IF(AND(MONTH($O121) &lt;= 9, MONTH($P121) &gt;= 9), IF($T121 &lt;&gt; "", $H121/$T121, ""), ""),"")</f>
        <v>95000</v>
      </c>
      <c r="AD121" s="10">
        <f>IF(Overall!$A123&lt;&gt;"",IF(AND(MONTH($O121) &lt;= 10, MONTH($P121) &gt;= 10), IF($T121 &lt;&gt; "", $H121/$T121, ""), ""),"")</f>
        <v>95000</v>
      </c>
      <c r="AE121" s="10">
        <f>IF(Overall!$A123&lt;&gt;"",IF(AND(MONTH($O121) &lt;= 11, MONTH($P121) &gt;= 11), IF($T121 &lt;&gt; "", $H121/$T121, ""), ""),"")</f>
        <v>95000</v>
      </c>
      <c r="AF121" s="10">
        <f>IF(Overall!$A123&lt;&gt;"",IF(AND(MONTH($O121) &lt;= 12, MONTH($P121) &gt;= 12), IF($T121 &lt;&gt; "", $H121/$T121, ""), ""),"")</f>
        <v>95000</v>
      </c>
      <c r="AH121" s="10" t="str">
        <f ca="1">IFERROR(IF(AND(NOW()&lt;= EOMONTH(DATE(YEAR($P121),1, 1), 0), Overall!$A123&lt;&gt;"", MONTH($O121) &lt;= 1, MONTH($P121) &gt;= 1), IF($T121 &lt;&gt; "", $H121/$T121, ""), ""), "")</f>
        <v/>
      </c>
      <c r="AI121" s="10" t="str">
        <f ca="1">IFERROR(IF(AND(NOW()&lt;= EOMONTH(DATE(YEAR($P121),2, 1), 0), Overall!$A123&lt;&gt;"", MONTH($O121) &lt;= 2, MONTH($P121) &gt;= 2), IF($T121 &lt;&gt; "", $H121/$T121, ""), ""), "")</f>
        <v/>
      </c>
      <c r="AJ121" s="10" t="str">
        <f ca="1">IFERROR(IF(AND(NOW()&lt;= EOMONTH(DATE(YEAR($P121),3, 1), 0), Overall!$A123&lt;&gt;"", MONTH($O121) &lt;= 3, MONTH($P121) &gt;= 3), IF($T121 &lt;&gt; "", $H121/$T121, ""), ""), "")</f>
        <v/>
      </c>
      <c r="AK121" s="10" t="str">
        <f ca="1">IFERROR(IF(AND(NOW()&lt;= EOMONTH(DATE(YEAR($P121),4, 1), 0), Overall!$A123&lt;&gt;"", MONTH($O121) &lt;= 4, MONTH($P121) &gt;= 4), IF($T121 &lt;&gt; "", $H121/$T121, ""), ""), "")</f>
        <v/>
      </c>
      <c r="AL121" s="10" t="str">
        <f ca="1">IFERROR(IF(AND(NOW()&lt;= EOMONTH(DATE(YEAR($P121),5, 1), 0), Overall!$A123&lt;&gt;"", MONTH($O121) &lt;= 5, MONTH($P121) &gt;= 5), IF($T121 &lt;&gt; "", $H121/$T121, ""), ""), "")</f>
        <v/>
      </c>
      <c r="AM121" s="10" t="str">
        <f ca="1">IFERROR(IF(AND(NOW()&lt;= EOMONTH(DATE(YEAR($P121),6, 1), 0), Overall!$A123&lt;&gt;"", MONTH($O121) &lt;= 6, MONTH($P121) &gt;= 6), IF($T121 &lt;&gt; "", $H121/$T121, ""), ""), "")</f>
        <v/>
      </c>
      <c r="AN121" s="10" t="str">
        <f ca="1">IFERROR(IF(AND(NOW()&lt;= EOMONTH(DATE(YEAR($P121),7, 1), 0), Overall!$A123&lt;&gt;"", MONTH($O121) &lt;= 7, MONTH($P121) &gt;= 7), IF($T121 &lt;&gt; "", $H121/$T121, ""), ""), "")</f>
        <v/>
      </c>
      <c r="AO121" s="10" t="str">
        <f ca="1">IFERROR(IF(AND(NOW()&lt;= EOMONTH(DATE(YEAR($P121),8, 1), 0), Overall!$A123&lt;&gt;"", MONTH($O121) &lt;= 8, MONTH($P121) &gt;= 8), IF($T121 &lt;&gt; "", $H121/$T121, ""), ""), "")</f>
        <v/>
      </c>
      <c r="AP121" s="10" t="str">
        <f ca="1">IFERROR(IF(AND(NOW()&lt;= EOMONTH(DATE(YEAR($P121),9, 1), 0), Overall!$A123&lt;&gt;"", MONTH($O121) &lt;= 9, MONTH($P121) &gt;= 9), IF($T121 &lt;&gt; "", $H121/$T121, ""), ""), "")</f>
        <v/>
      </c>
      <c r="AQ121" s="10" t="str">
        <f ca="1">IFERROR(IF(AND(NOW()&lt;= EOMONTH(DATE(YEAR($P121),10, 1), 0), Overall!$A123&lt;&gt;"", MONTH($O121) &lt;= 10, MONTH($P121) &gt;= 10), IF($T121 &lt;&gt; "", $H121/$T121, ""), ""), "")</f>
        <v/>
      </c>
      <c r="AR121" s="10" t="str">
        <f ca="1">IFERROR(IF(AND(NOW()&lt;= EOMONTH(DATE(YEAR($P121),11, 1), 0), Overall!$A123&lt;&gt;"", MONTH($O121) &lt;=11, MONTH($P121) &gt;= 11), IF($T121 &lt;&gt; "", $H121/$T121, ""), ""), "")</f>
        <v/>
      </c>
      <c r="AS121" s="10" t="str">
        <f ca="1">IFERROR(IF(AND(NOW()&lt;= EOMONTH(DATE(YEAR($P121),12, 1), 0), Overall!$A123&lt;&gt;"", MONTH($O121) &lt;= 12, MONTH($P121) &gt;= 12), IF($T121 &lt;&gt; "", $H121/$T121, ""), ""), "")</f>
        <v/>
      </c>
      <c r="AT121" s="16">
        <f t="shared" ca="1" si="3"/>
        <v>0</v>
      </c>
    </row>
    <row r="122" spans="1:46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6">
        <f>IF(Overall!T124&lt;&gt;"",VALUE(Overall!T124),"")</f>
        <v>0</v>
      </c>
      <c r="O122" s="7">
        <f>IF(Overall!L124&lt;&gt;"", DATEVALUE(Overall!L124), "")</f>
        <v>44317</v>
      </c>
      <c r="P122" s="7">
        <f>IF(Overall!M124&lt;&gt;"", DATEVALUE(Overall!M124), "")</f>
        <v>44561</v>
      </c>
      <c r="Q122" s="7" t="str">
        <f>IF(Overall!S124&lt;&gt;"",_xlfn.VALUETOTEXT(Overall!S124),"")</f>
        <v>May-Dec</v>
      </c>
      <c r="R122" s="7">
        <f>IF(Overall!O124&lt;&gt;"", DATEVALUE(Overall!O124), "")</f>
        <v>44315</v>
      </c>
      <c r="S122" s="7">
        <f>IF(Overall!O124&lt;&gt;"", DATEVALUE(Overall!O124), "")</f>
        <v>44315</v>
      </c>
      <c r="T122" s="5">
        <f t="shared" si="2"/>
        <v>8</v>
      </c>
      <c r="U122" s="10" t="str">
        <f>IF(Overall!$A124&lt;&gt;"",IF(AND(MONTH($O122) &lt;= 1, MONTH($P122) &gt;= 1), IF($T122 &lt;&gt; "", $H122/$T122, ""), ""),"")</f>
        <v/>
      </c>
      <c r="V122" s="10" t="str">
        <f>IF(Overall!$A124&lt;&gt;"",IF(AND(MONTH($O122) &lt;= 2, MONTH($P122) &gt;= 2), IF($T122 &lt;&gt; "", $H122/$T122, ""), ""),"")</f>
        <v/>
      </c>
      <c r="W122" s="10" t="str">
        <f>IF(Overall!$A124&lt;&gt;"",IF(AND(MONTH($O122) &lt;= 3, MONTH($P122) &gt;= 3), IF($T122 &lt;&gt; "", $H122/$T122, ""), ""),"")</f>
        <v/>
      </c>
      <c r="X122" s="10" t="str">
        <f>IF(Overall!$A124&lt;&gt;"",IF(AND(MONTH($O122) &lt;= 4, MONTH($P122) &gt;= 4), IF($T122 &lt;&gt; "", $H122/$T122, ""), ""),"")</f>
        <v/>
      </c>
      <c r="Y122" s="10">
        <f>IF(Overall!$A124&lt;&gt;"",IF(AND(MONTH($O122) &lt;= 5, MONTH($P122) &gt;= 5), IF($T122 &lt;&gt; "", $H122/$T122, ""), ""),"")</f>
        <v>100000</v>
      </c>
      <c r="Z122" s="10">
        <f>IF(Overall!$A124&lt;&gt;"",IF(AND(MONTH($O122) &lt;= 6, MONTH($P122) &gt;= 6), IF($T122 &lt;&gt; "", $H122/$T122, ""), ""),"")</f>
        <v>100000</v>
      </c>
      <c r="AA122" s="10">
        <f>IF(Overall!$A124&lt;&gt;"",IF(AND(MONTH($O122) &lt;= 7, MONTH($P122) &gt;= 7 ), IF($T122 &lt;&gt; "", $H122/$T122, ""), ""),"")</f>
        <v>100000</v>
      </c>
      <c r="AB122" s="10">
        <f>IF(Overall!$A124&lt;&gt;"",IF(AND(MONTH($O122) &lt;= 8, MONTH($P122) &gt;= 8), IF($T122 &lt;&gt; "", $H122/$T122, ""), ""),"")</f>
        <v>100000</v>
      </c>
      <c r="AC122" s="10">
        <f>IF(Overall!$A124&lt;&gt;"",IF(AND(MONTH($O122) &lt;= 9, MONTH($P122) &gt;= 9), IF($T122 &lt;&gt; "", $H122/$T122, ""), ""),"")</f>
        <v>100000</v>
      </c>
      <c r="AD122" s="10">
        <f>IF(Overall!$A124&lt;&gt;"",IF(AND(MONTH($O122) &lt;= 10, MONTH($P122) &gt;= 10), IF($T122 &lt;&gt; "", $H122/$T122, ""), ""),"")</f>
        <v>100000</v>
      </c>
      <c r="AE122" s="10">
        <f>IF(Overall!$A124&lt;&gt;"",IF(AND(MONTH($O122) &lt;= 11, MONTH($P122) &gt;= 11), IF($T122 &lt;&gt; "", $H122/$T122, ""), ""),"")</f>
        <v>100000</v>
      </c>
      <c r="AF122" s="10">
        <f>IF(Overall!$A124&lt;&gt;"",IF(AND(MONTH($O122) &lt;= 12, MONTH($P122) &gt;= 12), IF($T122 &lt;&gt; "", $H122/$T122, ""), ""),"")</f>
        <v>100000</v>
      </c>
      <c r="AH122" s="10" t="str">
        <f ca="1">IFERROR(IF(AND(NOW()&lt;= EOMONTH(DATE(YEAR($P122),1, 1), 0), Overall!$A124&lt;&gt;"", MONTH($O122) &lt;= 1, MONTH($P122) &gt;= 1), IF($T122 &lt;&gt; "", $H122/$T122, ""), ""), "")</f>
        <v/>
      </c>
      <c r="AI122" s="10" t="str">
        <f ca="1">IFERROR(IF(AND(NOW()&lt;= EOMONTH(DATE(YEAR($P122),2, 1), 0), Overall!$A124&lt;&gt;"", MONTH($O122) &lt;= 2, MONTH($P122) &gt;= 2), IF($T122 &lt;&gt; "", $H122/$T122, ""), ""), "")</f>
        <v/>
      </c>
      <c r="AJ122" s="10" t="str">
        <f ca="1">IFERROR(IF(AND(NOW()&lt;= EOMONTH(DATE(YEAR($P122),3, 1), 0), Overall!$A124&lt;&gt;"", MONTH($O122) &lt;= 3, MONTH($P122) &gt;= 3), IF($T122 &lt;&gt; "", $H122/$T122, ""), ""), "")</f>
        <v/>
      </c>
      <c r="AK122" s="10" t="str">
        <f ca="1">IFERROR(IF(AND(NOW()&lt;= EOMONTH(DATE(YEAR($P122),4, 1), 0), Overall!$A124&lt;&gt;"", MONTH($O122) &lt;= 4, MONTH($P122) &gt;= 4), IF($T122 &lt;&gt; "", $H122/$T122, ""), ""), "")</f>
        <v/>
      </c>
      <c r="AL122" s="10" t="str">
        <f ca="1">IFERROR(IF(AND(NOW()&lt;= EOMONTH(DATE(YEAR($P122),5, 1), 0), Overall!$A124&lt;&gt;"", MONTH($O122) &lt;= 5, MONTH($P122) &gt;= 5), IF($T122 &lt;&gt; "", $H122/$T122, ""), ""), "")</f>
        <v/>
      </c>
      <c r="AM122" s="10" t="str">
        <f ca="1">IFERROR(IF(AND(NOW()&lt;= EOMONTH(DATE(YEAR($P122),6, 1), 0), Overall!$A124&lt;&gt;"", MONTH($O122) &lt;= 6, MONTH($P122) &gt;= 6), IF($T122 &lt;&gt; "", $H122/$T122, ""), ""), "")</f>
        <v/>
      </c>
      <c r="AN122" s="10" t="str">
        <f ca="1">IFERROR(IF(AND(NOW()&lt;= EOMONTH(DATE(YEAR($P122),7, 1), 0), Overall!$A124&lt;&gt;"", MONTH($O122) &lt;= 7, MONTH($P122) &gt;= 7), IF($T122 &lt;&gt; "", $H122/$T122, ""), ""), "")</f>
        <v/>
      </c>
      <c r="AO122" s="10" t="str">
        <f ca="1">IFERROR(IF(AND(NOW()&lt;= EOMONTH(DATE(YEAR($P122),8, 1), 0), Overall!$A124&lt;&gt;"", MONTH($O122) &lt;= 8, MONTH($P122) &gt;= 8), IF($T122 &lt;&gt; "", $H122/$T122, ""), ""), "")</f>
        <v/>
      </c>
      <c r="AP122" s="10" t="str">
        <f ca="1">IFERROR(IF(AND(NOW()&lt;= EOMONTH(DATE(YEAR($P122),9, 1), 0), Overall!$A124&lt;&gt;"", MONTH($O122) &lt;= 9, MONTH($P122) &gt;= 9), IF($T122 &lt;&gt; "", $H122/$T122, ""), ""), "")</f>
        <v/>
      </c>
      <c r="AQ122" s="10" t="str">
        <f ca="1">IFERROR(IF(AND(NOW()&lt;= EOMONTH(DATE(YEAR($P122),10, 1), 0), Overall!$A124&lt;&gt;"", MONTH($O122) &lt;= 10, MONTH($P122) &gt;= 10), IF($T122 &lt;&gt; "", $H122/$T122, ""), ""), "")</f>
        <v/>
      </c>
      <c r="AR122" s="10" t="str">
        <f ca="1">IFERROR(IF(AND(NOW()&lt;= EOMONTH(DATE(YEAR($P122),11, 1), 0), Overall!$A124&lt;&gt;"", MONTH($O122) &lt;=11, MONTH($P122) &gt;= 11), IF($T122 &lt;&gt; "", $H122/$T122, ""), ""), "")</f>
        <v/>
      </c>
      <c r="AS122" s="10" t="str">
        <f ca="1">IFERROR(IF(AND(NOW()&lt;= EOMONTH(DATE(YEAR($P122),12, 1), 0), Overall!$A124&lt;&gt;"", MONTH($O122) &lt;= 12, MONTH($P122) &gt;= 12), IF($T122 &lt;&gt; "", $H122/$T122, ""), ""), "")</f>
        <v/>
      </c>
      <c r="AT122" s="16">
        <f t="shared" ca="1" si="3"/>
        <v>0</v>
      </c>
    </row>
    <row r="123" spans="1:46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6">
        <f>IF(Overall!T125&lt;&gt;"",VALUE(Overall!T125),"")</f>
        <v>0</v>
      </c>
      <c r="O123" s="7">
        <f>IF(Overall!L125&lt;&gt;"", DATEVALUE(Overall!L125), "")</f>
        <v>44317</v>
      </c>
      <c r="P123" s="7">
        <f>IF(Overall!M125&lt;&gt;"", DATEVALUE(Overall!M125), "")</f>
        <v>44561</v>
      </c>
      <c r="Q123" s="7" t="str">
        <f>IF(Overall!S125&lt;&gt;"",_xlfn.VALUETOTEXT(Overall!S125),"")</f>
        <v>May-Dec</v>
      </c>
      <c r="R123" s="7">
        <f>IF(Overall!O125&lt;&gt;"", DATEVALUE(Overall!O125), "")</f>
        <v>44315</v>
      </c>
      <c r="S123" s="7">
        <f>IF(Overall!O125&lt;&gt;"", DATEVALUE(Overall!O125), "")</f>
        <v>44315</v>
      </c>
      <c r="T123" s="5">
        <f t="shared" si="2"/>
        <v>8</v>
      </c>
      <c r="U123" s="10" t="str">
        <f>IF(Overall!$A125&lt;&gt;"",IF(AND(MONTH($O123) &lt;= 1, MONTH($P123) &gt;= 1), IF($T123 &lt;&gt; "", $H123/$T123, ""), ""),"")</f>
        <v/>
      </c>
      <c r="V123" s="10" t="str">
        <f>IF(Overall!$A125&lt;&gt;"",IF(AND(MONTH($O123) &lt;= 2, MONTH($P123) &gt;= 2), IF($T123 &lt;&gt; "", $H123/$T123, ""), ""),"")</f>
        <v/>
      </c>
      <c r="W123" s="10" t="str">
        <f>IF(Overall!$A125&lt;&gt;"",IF(AND(MONTH($O123) &lt;= 3, MONTH($P123) &gt;= 3), IF($T123 &lt;&gt; "", $H123/$T123, ""), ""),"")</f>
        <v/>
      </c>
      <c r="X123" s="10" t="str">
        <f>IF(Overall!$A125&lt;&gt;"",IF(AND(MONTH($O123) &lt;= 4, MONTH($P123) &gt;= 4), IF($T123 &lt;&gt; "", $H123/$T123, ""), ""),"")</f>
        <v/>
      </c>
      <c r="Y123" s="10">
        <f>IF(Overall!$A125&lt;&gt;"",IF(AND(MONTH($O123) &lt;= 5, MONTH($P123) &gt;= 5), IF($T123 &lt;&gt; "", $H123/$T123, ""), ""),"")</f>
        <v>100000</v>
      </c>
      <c r="Z123" s="10">
        <f>IF(Overall!$A125&lt;&gt;"",IF(AND(MONTH($O123) &lt;= 6, MONTH($P123) &gt;= 6), IF($T123 &lt;&gt; "", $H123/$T123, ""), ""),"")</f>
        <v>100000</v>
      </c>
      <c r="AA123" s="10">
        <f>IF(Overall!$A125&lt;&gt;"",IF(AND(MONTH($O123) &lt;= 7, MONTH($P123) &gt;= 7 ), IF($T123 &lt;&gt; "", $H123/$T123, ""), ""),"")</f>
        <v>100000</v>
      </c>
      <c r="AB123" s="10">
        <f>IF(Overall!$A125&lt;&gt;"",IF(AND(MONTH($O123) &lt;= 8, MONTH($P123) &gt;= 8), IF($T123 &lt;&gt; "", $H123/$T123, ""), ""),"")</f>
        <v>100000</v>
      </c>
      <c r="AC123" s="10">
        <f>IF(Overall!$A125&lt;&gt;"",IF(AND(MONTH($O123) &lt;= 9, MONTH($P123) &gt;= 9), IF($T123 &lt;&gt; "", $H123/$T123, ""), ""),"")</f>
        <v>100000</v>
      </c>
      <c r="AD123" s="10">
        <f>IF(Overall!$A125&lt;&gt;"",IF(AND(MONTH($O123) &lt;= 10, MONTH($P123) &gt;= 10), IF($T123 &lt;&gt; "", $H123/$T123, ""), ""),"")</f>
        <v>100000</v>
      </c>
      <c r="AE123" s="10">
        <f>IF(Overall!$A125&lt;&gt;"",IF(AND(MONTH($O123) &lt;= 11, MONTH($P123) &gt;= 11), IF($T123 &lt;&gt; "", $H123/$T123, ""), ""),"")</f>
        <v>100000</v>
      </c>
      <c r="AF123" s="10">
        <f>IF(Overall!$A125&lt;&gt;"",IF(AND(MONTH($O123) &lt;= 12, MONTH($P123) &gt;= 12), IF($T123 &lt;&gt; "", $H123/$T123, ""), ""),"")</f>
        <v>100000</v>
      </c>
      <c r="AH123" s="10" t="str">
        <f ca="1">IFERROR(IF(AND(NOW()&lt;= EOMONTH(DATE(YEAR($P123),1, 1), 0), Overall!$A125&lt;&gt;"", MONTH($O123) &lt;= 1, MONTH($P123) &gt;= 1), IF($T123 &lt;&gt; "", $H123/$T123, ""), ""), "")</f>
        <v/>
      </c>
      <c r="AI123" s="10" t="str">
        <f ca="1">IFERROR(IF(AND(NOW()&lt;= EOMONTH(DATE(YEAR($P123),2, 1), 0), Overall!$A125&lt;&gt;"", MONTH($O123) &lt;= 2, MONTH($P123) &gt;= 2), IF($T123 &lt;&gt; "", $H123/$T123, ""), ""), "")</f>
        <v/>
      </c>
      <c r="AJ123" s="10" t="str">
        <f ca="1">IFERROR(IF(AND(NOW()&lt;= EOMONTH(DATE(YEAR($P123),3, 1), 0), Overall!$A125&lt;&gt;"", MONTH($O123) &lt;= 3, MONTH($P123) &gt;= 3), IF($T123 &lt;&gt; "", $H123/$T123, ""), ""), "")</f>
        <v/>
      </c>
      <c r="AK123" s="10" t="str">
        <f ca="1">IFERROR(IF(AND(NOW()&lt;= EOMONTH(DATE(YEAR($P123),4, 1), 0), Overall!$A125&lt;&gt;"", MONTH($O123) &lt;= 4, MONTH($P123) &gt;= 4), IF($T123 &lt;&gt; "", $H123/$T123, ""), ""), "")</f>
        <v/>
      </c>
      <c r="AL123" s="10" t="str">
        <f ca="1">IFERROR(IF(AND(NOW()&lt;= EOMONTH(DATE(YEAR($P123),5, 1), 0), Overall!$A125&lt;&gt;"", MONTH($O123) &lt;= 5, MONTH($P123) &gt;= 5), IF($T123 &lt;&gt; "", $H123/$T123, ""), ""), "")</f>
        <v/>
      </c>
      <c r="AM123" s="10" t="str">
        <f ca="1">IFERROR(IF(AND(NOW()&lt;= EOMONTH(DATE(YEAR($P123),6, 1), 0), Overall!$A125&lt;&gt;"", MONTH($O123) &lt;= 6, MONTH($P123) &gt;= 6), IF($T123 &lt;&gt; "", $H123/$T123, ""), ""), "")</f>
        <v/>
      </c>
      <c r="AN123" s="10" t="str">
        <f ca="1">IFERROR(IF(AND(NOW()&lt;= EOMONTH(DATE(YEAR($P123),7, 1), 0), Overall!$A125&lt;&gt;"", MONTH($O123) &lt;= 7, MONTH($P123) &gt;= 7), IF($T123 &lt;&gt; "", $H123/$T123, ""), ""), "")</f>
        <v/>
      </c>
      <c r="AO123" s="10" t="str">
        <f ca="1">IFERROR(IF(AND(NOW()&lt;= EOMONTH(DATE(YEAR($P123),8, 1), 0), Overall!$A125&lt;&gt;"", MONTH($O123) &lt;= 8, MONTH($P123) &gt;= 8), IF($T123 &lt;&gt; "", $H123/$T123, ""), ""), "")</f>
        <v/>
      </c>
      <c r="AP123" s="10" t="str">
        <f ca="1">IFERROR(IF(AND(NOW()&lt;= EOMONTH(DATE(YEAR($P123),9, 1), 0), Overall!$A125&lt;&gt;"", MONTH($O123) &lt;= 9, MONTH($P123) &gt;= 9), IF($T123 &lt;&gt; "", $H123/$T123, ""), ""), "")</f>
        <v/>
      </c>
      <c r="AQ123" s="10" t="str">
        <f ca="1">IFERROR(IF(AND(NOW()&lt;= EOMONTH(DATE(YEAR($P123),10, 1), 0), Overall!$A125&lt;&gt;"", MONTH($O123) &lt;= 10, MONTH($P123) &gt;= 10), IF($T123 &lt;&gt; "", $H123/$T123, ""), ""), "")</f>
        <v/>
      </c>
      <c r="AR123" s="10" t="str">
        <f ca="1">IFERROR(IF(AND(NOW()&lt;= EOMONTH(DATE(YEAR($P123),11, 1), 0), Overall!$A125&lt;&gt;"", MONTH($O123) &lt;=11, MONTH($P123) &gt;= 11), IF($T123 &lt;&gt; "", $H123/$T123, ""), ""), "")</f>
        <v/>
      </c>
      <c r="AS123" s="10" t="str">
        <f ca="1">IFERROR(IF(AND(NOW()&lt;= EOMONTH(DATE(YEAR($P123),12, 1), 0), Overall!$A125&lt;&gt;"", MONTH($O123) &lt;= 12, MONTH($P123) &gt;= 12), IF($T123 &lt;&gt; "", $H123/$T123, ""), ""), "")</f>
        <v/>
      </c>
      <c r="AT123" s="16">
        <f t="shared" ca="1" si="3"/>
        <v>0</v>
      </c>
    </row>
    <row r="124" spans="1:46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6">
        <f>IF(Overall!T126&lt;&gt;"",VALUE(Overall!T126),"")</f>
        <v>0</v>
      </c>
      <c r="O124" s="7">
        <f>IF(Overall!L126&lt;&gt;"", DATEVALUE(Overall!L126), "")</f>
        <v>44317</v>
      </c>
      <c r="P124" s="7">
        <f>IF(Overall!M126&lt;&gt;"", DATEVALUE(Overall!M126), "")</f>
        <v>44561</v>
      </c>
      <c r="Q124" s="7" t="str">
        <f>IF(Overall!S126&lt;&gt;"",_xlfn.VALUETOTEXT(Overall!S126),"")</f>
        <v>May-Dec</v>
      </c>
      <c r="R124" s="7">
        <f>IF(Overall!O126&lt;&gt;"", DATEVALUE(Overall!O126), "")</f>
        <v>44315</v>
      </c>
      <c r="S124" s="7">
        <f>IF(Overall!O126&lt;&gt;"", DATEVALUE(Overall!O126), "")</f>
        <v>44315</v>
      </c>
      <c r="T124" s="5">
        <f t="shared" si="2"/>
        <v>8</v>
      </c>
      <c r="U124" s="10" t="str">
        <f>IF(Overall!$A126&lt;&gt;"",IF(AND(MONTH($O124) &lt;= 1, MONTH($P124) &gt;= 1), IF($T124 &lt;&gt; "", $H124/$T124, ""), ""),"")</f>
        <v/>
      </c>
      <c r="V124" s="10" t="str">
        <f>IF(Overall!$A126&lt;&gt;"",IF(AND(MONTH($O124) &lt;= 2, MONTH($P124) &gt;= 2), IF($T124 &lt;&gt; "", $H124/$T124, ""), ""),"")</f>
        <v/>
      </c>
      <c r="W124" s="10" t="str">
        <f>IF(Overall!$A126&lt;&gt;"",IF(AND(MONTH($O124) &lt;= 3, MONTH($P124) &gt;= 3), IF($T124 &lt;&gt; "", $H124/$T124, ""), ""),"")</f>
        <v/>
      </c>
      <c r="X124" s="10" t="str">
        <f>IF(Overall!$A126&lt;&gt;"",IF(AND(MONTH($O124) &lt;= 4, MONTH($P124) &gt;= 4), IF($T124 &lt;&gt; "", $H124/$T124, ""), ""),"")</f>
        <v/>
      </c>
      <c r="Y124" s="10">
        <f>IF(Overall!$A126&lt;&gt;"",IF(AND(MONTH($O124) &lt;= 5, MONTH($P124) &gt;= 5), IF($T124 &lt;&gt; "", $H124/$T124, ""), ""),"")</f>
        <v>100000</v>
      </c>
      <c r="Z124" s="10">
        <f>IF(Overall!$A126&lt;&gt;"",IF(AND(MONTH($O124) &lt;= 6, MONTH($P124) &gt;= 6), IF($T124 &lt;&gt; "", $H124/$T124, ""), ""),"")</f>
        <v>100000</v>
      </c>
      <c r="AA124" s="10">
        <f>IF(Overall!$A126&lt;&gt;"",IF(AND(MONTH($O124) &lt;= 7, MONTH($P124) &gt;= 7 ), IF($T124 &lt;&gt; "", $H124/$T124, ""), ""),"")</f>
        <v>100000</v>
      </c>
      <c r="AB124" s="10">
        <f>IF(Overall!$A126&lt;&gt;"",IF(AND(MONTH($O124) &lt;= 8, MONTH($P124) &gt;= 8), IF($T124 &lt;&gt; "", $H124/$T124, ""), ""),"")</f>
        <v>100000</v>
      </c>
      <c r="AC124" s="10">
        <f>IF(Overall!$A126&lt;&gt;"",IF(AND(MONTH($O124) &lt;= 9, MONTH($P124) &gt;= 9), IF($T124 &lt;&gt; "", $H124/$T124, ""), ""),"")</f>
        <v>100000</v>
      </c>
      <c r="AD124" s="10">
        <f>IF(Overall!$A126&lt;&gt;"",IF(AND(MONTH($O124) &lt;= 10, MONTH($P124) &gt;= 10), IF($T124 &lt;&gt; "", $H124/$T124, ""), ""),"")</f>
        <v>100000</v>
      </c>
      <c r="AE124" s="10">
        <f>IF(Overall!$A126&lt;&gt;"",IF(AND(MONTH($O124) &lt;= 11, MONTH($P124) &gt;= 11), IF($T124 &lt;&gt; "", $H124/$T124, ""), ""),"")</f>
        <v>100000</v>
      </c>
      <c r="AF124" s="10">
        <f>IF(Overall!$A126&lt;&gt;"",IF(AND(MONTH($O124) &lt;= 12, MONTH($P124) &gt;= 12), IF($T124 &lt;&gt; "", $H124/$T124, ""), ""),"")</f>
        <v>100000</v>
      </c>
      <c r="AH124" s="10" t="str">
        <f ca="1">IFERROR(IF(AND(NOW()&lt;= EOMONTH(DATE(YEAR($P124),1, 1), 0), Overall!$A126&lt;&gt;"", MONTH($O124) &lt;= 1, MONTH($P124) &gt;= 1), IF($T124 &lt;&gt; "", $H124/$T124, ""), ""), "")</f>
        <v/>
      </c>
      <c r="AI124" s="10" t="str">
        <f ca="1">IFERROR(IF(AND(NOW()&lt;= EOMONTH(DATE(YEAR($P124),2, 1), 0), Overall!$A126&lt;&gt;"", MONTH($O124) &lt;= 2, MONTH($P124) &gt;= 2), IF($T124 &lt;&gt; "", $H124/$T124, ""), ""), "")</f>
        <v/>
      </c>
      <c r="AJ124" s="10" t="str">
        <f ca="1">IFERROR(IF(AND(NOW()&lt;= EOMONTH(DATE(YEAR($P124),3, 1), 0), Overall!$A126&lt;&gt;"", MONTH($O124) &lt;= 3, MONTH($P124) &gt;= 3), IF($T124 &lt;&gt; "", $H124/$T124, ""), ""), "")</f>
        <v/>
      </c>
      <c r="AK124" s="10" t="str">
        <f ca="1">IFERROR(IF(AND(NOW()&lt;= EOMONTH(DATE(YEAR($P124),4, 1), 0), Overall!$A126&lt;&gt;"", MONTH($O124) &lt;= 4, MONTH($P124) &gt;= 4), IF($T124 &lt;&gt; "", $H124/$T124, ""), ""), "")</f>
        <v/>
      </c>
      <c r="AL124" s="10" t="str">
        <f ca="1">IFERROR(IF(AND(NOW()&lt;= EOMONTH(DATE(YEAR($P124),5, 1), 0), Overall!$A126&lt;&gt;"", MONTH($O124) &lt;= 5, MONTH($P124) &gt;= 5), IF($T124 &lt;&gt; "", $H124/$T124, ""), ""), "")</f>
        <v/>
      </c>
      <c r="AM124" s="10" t="str">
        <f ca="1">IFERROR(IF(AND(NOW()&lt;= EOMONTH(DATE(YEAR($P124),6, 1), 0), Overall!$A126&lt;&gt;"", MONTH($O124) &lt;= 6, MONTH($P124) &gt;= 6), IF($T124 &lt;&gt; "", $H124/$T124, ""), ""), "")</f>
        <v/>
      </c>
      <c r="AN124" s="10" t="str">
        <f ca="1">IFERROR(IF(AND(NOW()&lt;= EOMONTH(DATE(YEAR($P124),7, 1), 0), Overall!$A126&lt;&gt;"", MONTH($O124) &lt;= 7, MONTH($P124) &gt;= 7), IF($T124 &lt;&gt; "", $H124/$T124, ""), ""), "")</f>
        <v/>
      </c>
      <c r="AO124" s="10" t="str">
        <f ca="1">IFERROR(IF(AND(NOW()&lt;= EOMONTH(DATE(YEAR($P124),8, 1), 0), Overall!$A126&lt;&gt;"", MONTH($O124) &lt;= 8, MONTH($P124) &gt;= 8), IF($T124 &lt;&gt; "", $H124/$T124, ""), ""), "")</f>
        <v/>
      </c>
      <c r="AP124" s="10" t="str">
        <f ca="1">IFERROR(IF(AND(NOW()&lt;= EOMONTH(DATE(YEAR($P124),9, 1), 0), Overall!$A126&lt;&gt;"", MONTH($O124) &lt;= 9, MONTH($P124) &gt;= 9), IF($T124 &lt;&gt; "", $H124/$T124, ""), ""), "")</f>
        <v/>
      </c>
      <c r="AQ124" s="10" t="str">
        <f ca="1">IFERROR(IF(AND(NOW()&lt;= EOMONTH(DATE(YEAR($P124),10, 1), 0), Overall!$A126&lt;&gt;"", MONTH($O124) &lt;= 10, MONTH($P124) &gt;= 10), IF($T124 &lt;&gt; "", $H124/$T124, ""), ""), "")</f>
        <v/>
      </c>
      <c r="AR124" s="10" t="str">
        <f ca="1">IFERROR(IF(AND(NOW()&lt;= EOMONTH(DATE(YEAR($P124),11, 1), 0), Overall!$A126&lt;&gt;"", MONTH($O124) &lt;=11, MONTH($P124) &gt;= 11), IF($T124 &lt;&gt; "", $H124/$T124, ""), ""), "")</f>
        <v/>
      </c>
      <c r="AS124" s="10" t="str">
        <f ca="1">IFERROR(IF(AND(NOW()&lt;= EOMONTH(DATE(YEAR($P124),12, 1), 0), Overall!$A126&lt;&gt;"", MONTH($O124) &lt;= 12, MONTH($P124) &gt;= 12), IF($T124 &lt;&gt; "", $H124/$T124, ""), ""), "")</f>
        <v/>
      </c>
      <c r="AT124" s="16">
        <f t="shared" ca="1" si="3"/>
        <v>0</v>
      </c>
    </row>
    <row r="125" spans="1:46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6">
        <f>IF(Overall!T127&lt;&gt;"",VALUE(Overall!T127),"")</f>
        <v>80.05</v>
      </c>
      <c r="O125" s="7">
        <f>IF(Overall!L127&lt;&gt;"", DATEVALUE(Overall!L127), "")</f>
        <v>44562</v>
      </c>
      <c r="P125" s="7">
        <f>IF(Overall!M127&lt;&gt;"", DATEVALUE(Overall!M127), "")</f>
        <v>44742</v>
      </c>
      <c r="Q125" s="7" t="str">
        <f>IF(Overall!S127&lt;&gt;"",_xlfn.VALUETOTEXT(Overall!S127),"")</f>
        <v>Jan-Jun</v>
      </c>
      <c r="R125" s="7">
        <f>IF(Overall!O127&lt;&gt;"", DATEVALUE(Overall!O127), "")</f>
        <v>44480</v>
      </c>
      <c r="S125" s="7">
        <f>IF(Overall!O127&lt;&gt;"", DATEVALUE(Overall!O127), "")</f>
        <v>44480</v>
      </c>
      <c r="T125" s="5">
        <f t="shared" si="2"/>
        <v>6</v>
      </c>
      <c r="U125" s="10">
        <f>IF(Overall!$A127&lt;&gt;"",IF(AND(MONTH($O125) &lt;= 1, MONTH($P125) &gt;= 1), IF($T125 &lt;&gt; "", $H125/$T125, ""), ""),"")</f>
        <v>50000</v>
      </c>
      <c r="V125" s="10">
        <f>IF(Overall!$A127&lt;&gt;"",IF(AND(MONTH($O125) &lt;= 2, MONTH($P125) &gt;= 2), IF($T125 &lt;&gt; "", $H125/$T125, ""), ""),"")</f>
        <v>50000</v>
      </c>
      <c r="W125" s="10">
        <f>IF(Overall!$A127&lt;&gt;"",IF(AND(MONTH($O125) &lt;= 3, MONTH($P125) &gt;= 3), IF($T125 &lt;&gt; "", $H125/$T125, ""), ""),"")</f>
        <v>50000</v>
      </c>
      <c r="X125" s="10">
        <f>IF(Overall!$A127&lt;&gt;"",IF(AND(MONTH($O125) &lt;= 4, MONTH($P125) &gt;= 4), IF($T125 &lt;&gt; "", $H125/$T125, ""), ""),"")</f>
        <v>50000</v>
      </c>
      <c r="Y125" s="10">
        <f>IF(Overall!$A127&lt;&gt;"",IF(AND(MONTH($O125) &lt;= 5, MONTH($P125) &gt;= 5), IF($T125 &lt;&gt; "", $H125/$T125, ""), ""),"")</f>
        <v>50000</v>
      </c>
      <c r="Z125" s="10">
        <f>IF(Overall!$A127&lt;&gt;"",IF(AND(MONTH($O125) &lt;= 6, MONTH($P125) &gt;= 6), IF($T125 &lt;&gt; "", $H125/$T125, ""), ""),"")</f>
        <v>50000</v>
      </c>
      <c r="AA125" s="10" t="str">
        <f>IF(Overall!$A127&lt;&gt;"",IF(AND(MONTH($O125) &lt;= 7, MONTH($P125) &gt;= 7 ), IF($T125 &lt;&gt; "", $H125/$T125, ""), ""),"")</f>
        <v/>
      </c>
      <c r="AB125" s="10" t="str">
        <f>IF(Overall!$A127&lt;&gt;"",IF(AND(MONTH($O125) &lt;= 8, MONTH($P125) &gt;= 8), IF($T125 &lt;&gt; "", $H125/$T125, ""), ""),"")</f>
        <v/>
      </c>
      <c r="AC125" s="10" t="str">
        <f>IF(Overall!$A127&lt;&gt;"",IF(AND(MONTH($O125) &lt;= 9, MONTH($P125) &gt;= 9), IF($T125 &lt;&gt; "", $H125/$T125, ""), ""),"")</f>
        <v/>
      </c>
      <c r="AD125" s="10" t="str">
        <f>IF(Overall!$A127&lt;&gt;"",IF(AND(MONTH($O125) &lt;= 10, MONTH($P125) &gt;= 10), IF($T125 &lt;&gt; "", $H125/$T125, ""), ""),"")</f>
        <v/>
      </c>
      <c r="AE125" s="10" t="str">
        <f>IF(Overall!$A127&lt;&gt;"",IF(AND(MONTH($O125) &lt;= 11, MONTH($P125) &gt;= 11), IF($T125 &lt;&gt; "", $H125/$T125, ""), ""),"")</f>
        <v/>
      </c>
      <c r="AF125" s="10" t="str">
        <f>IF(Overall!$A127&lt;&gt;"",IF(AND(MONTH($O125) &lt;= 12, MONTH($P125) &gt;= 12), IF($T125 &lt;&gt; "", $H125/$T125, ""), ""),"")</f>
        <v/>
      </c>
      <c r="AH125" s="10" t="str">
        <f ca="1">IFERROR(IF(AND(NOW()&lt;= EOMONTH(DATE(YEAR($P125),1, 1), 0), Overall!$A127&lt;&gt;"", MONTH($O125) &lt;= 1, MONTH($P125) &gt;= 1), IF($T125 &lt;&gt; "", $H125/$T125, ""), ""), "")</f>
        <v/>
      </c>
      <c r="AI125" s="10" t="str">
        <f ca="1">IFERROR(IF(AND(NOW()&lt;= EOMONTH(DATE(YEAR($P125),2, 1), 0), Overall!$A127&lt;&gt;"", MONTH($O125) &lt;= 2, MONTH($P125) &gt;= 2), IF($T125 &lt;&gt; "", $H125/$T125, ""), ""), "")</f>
        <v/>
      </c>
      <c r="AJ125" s="10" t="str">
        <f ca="1">IFERROR(IF(AND(NOW()&lt;= EOMONTH(DATE(YEAR($P125),3, 1), 0), Overall!$A127&lt;&gt;"", MONTH($O125) &lt;= 3, MONTH($P125) &gt;= 3), IF($T125 &lt;&gt; "", $H125/$T125, ""), ""), "")</f>
        <v/>
      </c>
      <c r="AK125" s="10" t="str">
        <f ca="1">IFERROR(IF(AND(NOW()&lt;= EOMONTH(DATE(YEAR($P125),4, 1), 0), Overall!$A127&lt;&gt;"", MONTH($O125) &lt;= 4, MONTH($P125) &gt;= 4), IF($T125 &lt;&gt; "", $H125/$T125, ""), ""), "")</f>
        <v/>
      </c>
      <c r="AL125" s="10" t="str">
        <f ca="1">IFERROR(IF(AND(NOW()&lt;= EOMONTH(DATE(YEAR($P125),5, 1), 0), Overall!$A127&lt;&gt;"", MONTH($O125) &lt;= 5, MONTH($P125) &gt;= 5), IF($T125 &lt;&gt; "", $H125/$T125, ""), ""), "")</f>
        <v/>
      </c>
      <c r="AM125" s="10" t="str">
        <f ca="1">IFERROR(IF(AND(NOW()&lt;= EOMONTH(DATE(YEAR($P125),6, 1), 0), Overall!$A127&lt;&gt;"", MONTH($O125) &lt;= 6, MONTH($P125) &gt;= 6), IF($T125 &lt;&gt; "", $H125/$T125, ""), ""), "")</f>
        <v/>
      </c>
      <c r="AN125" s="10" t="str">
        <f ca="1">IFERROR(IF(AND(NOW()&lt;= EOMONTH(DATE(YEAR($P125),7, 1), 0), Overall!$A127&lt;&gt;"", MONTH($O125) &lt;= 7, MONTH($P125) &gt;= 7), IF($T125 &lt;&gt; "", $H125/$T125, ""), ""), "")</f>
        <v/>
      </c>
      <c r="AO125" s="10" t="str">
        <f ca="1">IFERROR(IF(AND(NOW()&lt;= EOMONTH(DATE(YEAR($P125),8, 1), 0), Overall!$A127&lt;&gt;"", MONTH($O125) &lt;= 8, MONTH($P125) &gt;= 8), IF($T125 &lt;&gt; "", $H125/$T125, ""), ""), "")</f>
        <v/>
      </c>
      <c r="AP125" s="10" t="str">
        <f ca="1">IFERROR(IF(AND(NOW()&lt;= EOMONTH(DATE(YEAR($P125),9, 1), 0), Overall!$A127&lt;&gt;"", MONTH($O125) &lt;= 9, MONTH($P125) &gt;= 9), IF($T125 &lt;&gt; "", $H125/$T125, ""), ""), "")</f>
        <v/>
      </c>
      <c r="AQ125" s="10" t="str">
        <f ca="1">IFERROR(IF(AND(NOW()&lt;= EOMONTH(DATE(YEAR($P125),10, 1), 0), Overall!$A127&lt;&gt;"", MONTH($O125) &lt;= 10, MONTH($P125) &gt;= 10), IF($T125 &lt;&gt; "", $H125/$T125, ""), ""), "")</f>
        <v/>
      </c>
      <c r="AR125" s="10" t="str">
        <f ca="1">IFERROR(IF(AND(NOW()&lt;= EOMONTH(DATE(YEAR($P125),11, 1), 0), Overall!$A127&lt;&gt;"", MONTH($O125) &lt;=11, MONTH($P125) &gt;= 11), IF($T125 &lt;&gt; "", $H125/$T125, ""), ""), "")</f>
        <v/>
      </c>
      <c r="AS125" s="10" t="str">
        <f ca="1">IFERROR(IF(AND(NOW()&lt;= EOMONTH(DATE(YEAR($P125),12, 1), 0), Overall!$A127&lt;&gt;"", MONTH($O125) &lt;= 12, MONTH($P125) &gt;= 12), IF($T125 &lt;&gt; "", $H125/$T125, ""), ""), "")</f>
        <v/>
      </c>
      <c r="AT125" s="16">
        <f t="shared" ca="1" si="3"/>
        <v>0</v>
      </c>
    </row>
    <row r="126" spans="1:46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6">
        <f>IF(Overall!T128&lt;&gt;"",VALUE(Overall!T128),"")</f>
        <v>80</v>
      </c>
      <c r="O126" s="7">
        <f>IF(Overall!L128&lt;&gt;"", DATEVALUE(Overall!L128), "")</f>
        <v>44562</v>
      </c>
      <c r="P126" s="7">
        <f>IF(Overall!M128&lt;&gt;"", DATEVALUE(Overall!M128), "")</f>
        <v>44742</v>
      </c>
      <c r="Q126" s="7" t="str">
        <f>IF(Overall!S128&lt;&gt;"",_xlfn.VALUETOTEXT(Overall!S128),"")</f>
        <v>Jan-Jun</v>
      </c>
      <c r="R126" s="7">
        <f>IF(Overall!O128&lt;&gt;"", DATEVALUE(Overall!O128), "")</f>
        <v>44480</v>
      </c>
      <c r="S126" s="7">
        <f>IF(Overall!O128&lt;&gt;"", DATEVALUE(Overall!O128), "")</f>
        <v>44480</v>
      </c>
      <c r="T126" s="5">
        <f t="shared" si="2"/>
        <v>6</v>
      </c>
      <c r="U126" s="10">
        <f>IF(Overall!$A128&lt;&gt;"",IF(AND(MONTH($O126) &lt;= 1, MONTH($P126) &gt;= 1), IF($T126 &lt;&gt; "", $H126/$T126, ""), ""),"")</f>
        <v>50000</v>
      </c>
      <c r="V126" s="10">
        <f>IF(Overall!$A128&lt;&gt;"",IF(AND(MONTH($O126) &lt;= 2, MONTH($P126) &gt;= 2), IF($T126 &lt;&gt; "", $H126/$T126, ""), ""),"")</f>
        <v>50000</v>
      </c>
      <c r="W126" s="10">
        <f>IF(Overall!$A128&lt;&gt;"",IF(AND(MONTH($O126) &lt;= 3, MONTH($P126) &gt;= 3), IF($T126 &lt;&gt; "", $H126/$T126, ""), ""),"")</f>
        <v>50000</v>
      </c>
      <c r="X126" s="10">
        <f>IF(Overall!$A128&lt;&gt;"",IF(AND(MONTH($O126) &lt;= 4, MONTH($P126) &gt;= 4), IF($T126 &lt;&gt; "", $H126/$T126, ""), ""),"")</f>
        <v>50000</v>
      </c>
      <c r="Y126" s="10">
        <f>IF(Overall!$A128&lt;&gt;"",IF(AND(MONTH($O126) &lt;= 5, MONTH($P126) &gt;= 5), IF($T126 &lt;&gt; "", $H126/$T126, ""), ""),"")</f>
        <v>50000</v>
      </c>
      <c r="Z126" s="10">
        <f>IF(Overall!$A128&lt;&gt;"",IF(AND(MONTH($O126) &lt;= 6, MONTH($P126) &gt;= 6), IF($T126 &lt;&gt; "", $H126/$T126, ""), ""),"")</f>
        <v>50000</v>
      </c>
      <c r="AA126" s="10" t="str">
        <f>IF(Overall!$A128&lt;&gt;"",IF(AND(MONTH($O126) &lt;= 7, MONTH($P126) &gt;= 7 ), IF($T126 &lt;&gt; "", $H126/$T126, ""), ""),"")</f>
        <v/>
      </c>
      <c r="AB126" s="10" t="str">
        <f>IF(Overall!$A128&lt;&gt;"",IF(AND(MONTH($O126) &lt;= 8, MONTH($P126) &gt;= 8), IF($T126 &lt;&gt; "", $H126/$T126, ""), ""),"")</f>
        <v/>
      </c>
      <c r="AC126" s="10" t="str">
        <f>IF(Overall!$A128&lt;&gt;"",IF(AND(MONTH($O126) &lt;= 9, MONTH($P126) &gt;= 9), IF($T126 &lt;&gt; "", $H126/$T126, ""), ""),"")</f>
        <v/>
      </c>
      <c r="AD126" s="10" t="str">
        <f>IF(Overall!$A128&lt;&gt;"",IF(AND(MONTH($O126) &lt;= 10, MONTH($P126) &gt;= 10), IF($T126 &lt;&gt; "", $H126/$T126, ""), ""),"")</f>
        <v/>
      </c>
      <c r="AE126" s="10" t="str">
        <f>IF(Overall!$A128&lt;&gt;"",IF(AND(MONTH($O126) &lt;= 11, MONTH($P126) &gt;= 11), IF($T126 &lt;&gt; "", $H126/$T126, ""), ""),"")</f>
        <v/>
      </c>
      <c r="AF126" s="10" t="str">
        <f>IF(Overall!$A128&lt;&gt;"",IF(AND(MONTH($O126) &lt;= 12, MONTH($P126) &gt;= 12), IF($T126 &lt;&gt; "", $H126/$T126, ""), ""),"")</f>
        <v/>
      </c>
      <c r="AH126" s="10" t="str">
        <f ca="1">IFERROR(IF(AND(NOW()&lt;= EOMONTH(DATE(YEAR($P126),1, 1), 0), Overall!$A128&lt;&gt;"", MONTH($O126) &lt;= 1, MONTH($P126) &gt;= 1), IF($T126 &lt;&gt; "", $H126/$T126, ""), ""), "")</f>
        <v/>
      </c>
      <c r="AI126" s="10" t="str">
        <f ca="1">IFERROR(IF(AND(NOW()&lt;= EOMONTH(DATE(YEAR($P126),2, 1), 0), Overall!$A128&lt;&gt;"", MONTH($O126) &lt;= 2, MONTH($P126) &gt;= 2), IF($T126 &lt;&gt; "", $H126/$T126, ""), ""), "")</f>
        <v/>
      </c>
      <c r="AJ126" s="10" t="str">
        <f ca="1">IFERROR(IF(AND(NOW()&lt;= EOMONTH(DATE(YEAR($P126),3, 1), 0), Overall!$A128&lt;&gt;"", MONTH($O126) &lt;= 3, MONTH($P126) &gt;= 3), IF($T126 &lt;&gt; "", $H126/$T126, ""), ""), "")</f>
        <v/>
      </c>
      <c r="AK126" s="10" t="str">
        <f ca="1">IFERROR(IF(AND(NOW()&lt;= EOMONTH(DATE(YEAR($P126),4, 1), 0), Overall!$A128&lt;&gt;"", MONTH($O126) &lt;= 4, MONTH($P126) &gt;= 4), IF($T126 &lt;&gt; "", $H126/$T126, ""), ""), "")</f>
        <v/>
      </c>
      <c r="AL126" s="10" t="str">
        <f ca="1">IFERROR(IF(AND(NOW()&lt;= EOMONTH(DATE(YEAR($P126),5, 1), 0), Overall!$A128&lt;&gt;"", MONTH($O126) &lt;= 5, MONTH($P126) &gt;= 5), IF($T126 &lt;&gt; "", $H126/$T126, ""), ""), "")</f>
        <v/>
      </c>
      <c r="AM126" s="10" t="str">
        <f ca="1">IFERROR(IF(AND(NOW()&lt;= EOMONTH(DATE(YEAR($P126),6, 1), 0), Overall!$A128&lt;&gt;"", MONTH($O126) &lt;= 6, MONTH($P126) &gt;= 6), IF($T126 &lt;&gt; "", $H126/$T126, ""), ""), "")</f>
        <v/>
      </c>
      <c r="AN126" s="10" t="str">
        <f ca="1">IFERROR(IF(AND(NOW()&lt;= EOMONTH(DATE(YEAR($P126),7, 1), 0), Overall!$A128&lt;&gt;"", MONTH($O126) &lt;= 7, MONTH($P126) &gt;= 7), IF($T126 &lt;&gt; "", $H126/$T126, ""), ""), "")</f>
        <v/>
      </c>
      <c r="AO126" s="10" t="str">
        <f ca="1">IFERROR(IF(AND(NOW()&lt;= EOMONTH(DATE(YEAR($P126),8, 1), 0), Overall!$A128&lt;&gt;"", MONTH($O126) &lt;= 8, MONTH($P126) &gt;= 8), IF($T126 &lt;&gt; "", $H126/$T126, ""), ""), "")</f>
        <v/>
      </c>
      <c r="AP126" s="10" t="str">
        <f ca="1">IFERROR(IF(AND(NOW()&lt;= EOMONTH(DATE(YEAR($P126),9, 1), 0), Overall!$A128&lt;&gt;"", MONTH($O126) &lt;= 9, MONTH($P126) &gt;= 9), IF($T126 &lt;&gt; "", $H126/$T126, ""), ""), "")</f>
        <v/>
      </c>
      <c r="AQ126" s="10" t="str">
        <f ca="1">IFERROR(IF(AND(NOW()&lt;= EOMONTH(DATE(YEAR($P126),10, 1), 0), Overall!$A128&lt;&gt;"", MONTH($O126) &lt;= 10, MONTH($P126) &gt;= 10), IF($T126 &lt;&gt; "", $H126/$T126, ""), ""), "")</f>
        <v/>
      </c>
      <c r="AR126" s="10" t="str">
        <f ca="1">IFERROR(IF(AND(NOW()&lt;= EOMONTH(DATE(YEAR($P126),11, 1), 0), Overall!$A128&lt;&gt;"", MONTH($O126) &lt;=11, MONTH($P126) &gt;= 11), IF($T126 &lt;&gt; "", $H126/$T126, ""), ""), "")</f>
        <v/>
      </c>
      <c r="AS126" s="10" t="str">
        <f ca="1">IFERROR(IF(AND(NOW()&lt;= EOMONTH(DATE(YEAR($P126),12, 1), 0), Overall!$A128&lt;&gt;"", MONTH($O126) &lt;= 12, MONTH($P126) &gt;= 12), IF($T126 &lt;&gt; "", $H126/$T126, ""), ""), "")</f>
        <v/>
      </c>
      <c r="AT126" s="16">
        <f t="shared" ca="1" si="3"/>
        <v>0</v>
      </c>
    </row>
    <row r="127" spans="1:46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6">
        <f>IF(Overall!T129&lt;&gt;"",VALUE(Overall!T129),"")</f>
        <v>80.040000000000006</v>
      </c>
      <c r="O127" s="7">
        <f>IF(Overall!L129&lt;&gt;"", DATEVALUE(Overall!L129), "")</f>
        <v>44562</v>
      </c>
      <c r="P127" s="7">
        <f>IF(Overall!M129&lt;&gt;"", DATEVALUE(Overall!M129), "")</f>
        <v>44742</v>
      </c>
      <c r="Q127" s="7" t="str">
        <f>IF(Overall!S129&lt;&gt;"",_xlfn.VALUETOTEXT(Overall!S129),"")</f>
        <v>Jan-Jun</v>
      </c>
      <c r="R127" s="7">
        <f>IF(Overall!O129&lt;&gt;"", DATEVALUE(Overall!O129), "")</f>
        <v>44480</v>
      </c>
      <c r="S127" s="7">
        <f>IF(Overall!O129&lt;&gt;"", DATEVALUE(Overall!O129), "")</f>
        <v>44480</v>
      </c>
      <c r="T127" s="5">
        <f t="shared" si="2"/>
        <v>6</v>
      </c>
      <c r="U127" s="10">
        <f>IF(Overall!$A129&lt;&gt;"",IF(AND(MONTH($O127) &lt;= 1, MONTH($P127) &gt;= 1), IF($T127 &lt;&gt; "", $H127/$T127, ""), ""),"")</f>
        <v>50000</v>
      </c>
      <c r="V127" s="10">
        <f>IF(Overall!$A129&lt;&gt;"",IF(AND(MONTH($O127) &lt;= 2, MONTH($P127) &gt;= 2), IF($T127 &lt;&gt; "", $H127/$T127, ""), ""),"")</f>
        <v>50000</v>
      </c>
      <c r="W127" s="10">
        <f>IF(Overall!$A129&lt;&gt;"",IF(AND(MONTH($O127) &lt;= 3, MONTH($P127) &gt;= 3), IF($T127 &lt;&gt; "", $H127/$T127, ""), ""),"")</f>
        <v>50000</v>
      </c>
      <c r="X127" s="10">
        <f>IF(Overall!$A129&lt;&gt;"",IF(AND(MONTH($O127) &lt;= 4, MONTH($P127) &gt;= 4), IF($T127 &lt;&gt; "", $H127/$T127, ""), ""),"")</f>
        <v>50000</v>
      </c>
      <c r="Y127" s="10">
        <f>IF(Overall!$A129&lt;&gt;"",IF(AND(MONTH($O127) &lt;= 5, MONTH($P127) &gt;= 5), IF($T127 &lt;&gt; "", $H127/$T127, ""), ""),"")</f>
        <v>50000</v>
      </c>
      <c r="Z127" s="10">
        <f>IF(Overall!$A129&lt;&gt;"",IF(AND(MONTH($O127) &lt;= 6, MONTH($P127) &gt;= 6), IF($T127 &lt;&gt; "", $H127/$T127, ""), ""),"")</f>
        <v>50000</v>
      </c>
      <c r="AA127" s="10" t="str">
        <f>IF(Overall!$A129&lt;&gt;"",IF(AND(MONTH($O127) &lt;= 7, MONTH($P127) &gt;= 7 ), IF($T127 &lt;&gt; "", $H127/$T127, ""), ""),"")</f>
        <v/>
      </c>
      <c r="AB127" s="10" t="str">
        <f>IF(Overall!$A129&lt;&gt;"",IF(AND(MONTH($O127) &lt;= 8, MONTH($P127) &gt;= 8), IF($T127 &lt;&gt; "", $H127/$T127, ""), ""),"")</f>
        <v/>
      </c>
      <c r="AC127" s="10" t="str">
        <f>IF(Overall!$A129&lt;&gt;"",IF(AND(MONTH($O127) &lt;= 9, MONTH($P127) &gt;= 9), IF($T127 &lt;&gt; "", $H127/$T127, ""), ""),"")</f>
        <v/>
      </c>
      <c r="AD127" s="10" t="str">
        <f>IF(Overall!$A129&lt;&gt;"",IF(AND(MONTH($O127) &lt;= 10, MONTH($P127) &gt;= 10), IF($T127 &lt;&gt; "", $H127/$T127, ""), ""),"")</f>
        <v/>
      </c>
      <c r="AE127" s="10" t="str">
        <f>IF(Overall!$A129&lt;&gt;"",IF(AND(MONTH($O127) &lt;= 11, MONTH($P127) &gt;= 11), IF($T127 &lt;&gt; "", $H127/$T127, ""), ""),"")</f>
        <v/>
      </c>
      <c r="AF127" s="10" t="str">
        <f>IF(Overall!$A129&lt;&gt;"",IF(AND(MONTH($O127) &lt;= 12, MONTH($P127) &gt;= 12), IF($T127 &lt;&gt; "", $H127/$T127, ""), ""),"")</f>
        <v/>
      </c>
      <c r="AH127" s="10" t="str">
        <f ca="1">IFERROR(IF(AND(NOW()&lt;= EOMONTH(DATE(YEAR($P127),1, 1), 0), Overall!$A129&lt;&gt;"", MONTH($O127) &lt;= 1, MONTH($P127) &gt;= 1), IF($T127 &lt;&gt; "", $H127/$T127, ""), ""), "")</f>
        <v/>
      </c>
      <c r="AI127" s="10" t="str">
        <f ca="1">IFERROR(IF(AND(NOW()&lt;= EOMONTH(DATE(YEAR($P127),2, 1), 0), Overall!$A129&lt;&gt;"", MONTH($O127) &lt;= 2, MONTH($P127) &gt;= 2), IF($T127 &lt;&gt; "", $H127/$T127, ""), ""), "")</f>
        <v/>
      </c>
      <c r="AJ127" s="10" t="str">
        <f ca="1">IFERROR(IF(AND(NOW()&lt;= EOMONTH(DATE(YEAR($P127),3, 1), 0), Overall!$A129&lt;&gt;"", MONTH($O127) &lt;= 3, MONTH($P127) &gt;= 3), IF($T127 &lt;&gt; "", $H127/$T127, ""), ""), "")</f>
        <v/>
      </c>
      <c r="AK127" s="10" t="str">
        <f ca="1">IFERROR(IF(AND(NOW()&lt;= EOMONTH(DATE(YEAR($P127),4, 1), 0), Overall!$A129&lt;&gt;"", MONTH($O127) &lt;= 4, MONTH($P127) &gt;= 4), IF($T127 &lt;&gt; "", $H127/$T127, ""), ""), "")</f>
        <v/>
      </c>
      <c r="AL127" s="10" t="str">
        <f ca="1">IFERROR(IF(AND(NOW()&lt;= EOMONTH(DATE(YEAR($P127),5, 1), 0), Overall!$A129&lt;&gt;"", MONTH($O127) &lt;= 5, MONTH($P127) &gt;= 5), IF($T127 &lt;&gt; "", $H127/$T127, ""), ""), "")</f>
        <v/>
      </c>
      <c r="AM127" s="10" t="str">
        <f ca="1">IFERROR(IF(AND(NOW()&lt;= EOMONTH(DATE(YEAR($P127),6, 1), 0), Overall!$A129&lt;&gt;"", MONTH($O127) &lt;= 6, MONTH($P127) &gt;= 6), IF($T127 &lt;&gt; "", $H127/$T127, ""), ""), "")</f>
        <v/>
      </c>
      <c r="AN127" s="10" t="str">
        <f ca="1">IFERROR(IF(AND(NOW()&lt;= EOMONTH(DATE(YEAR($P127),7, 1), 0), Overall!$A129&lt;&gt;"", MONTH($O127) &lt;= 7, MONTH($P127) &gt;= 7), IF($T127 &lt;&gt; "", $H127/$T127, ""), ""), "")</f>
        <v/>
      </c>
      <c r="AO127" s="10" t="str">
        <f ca="1">IFERROR(IF(AND(NOW()&lt;= EOMONTH(DATE(YEAR($P127),8, 1), 0), Overall!$A129&lt;&gt;"", MONTH($O127) &lt;= 8, MONTH($P127) &gt;= 8), IF($T127 &lt;&gt; "", $H127/$T127, ""), ""), "")</f>
        <v/>
      </c>
      <c r="AP127" s="10" t="str">
        <f ca="1">IFERROR(IF(AND(NOW()&lt;= EOMONTH(DATE(YEAR($P127),9, 1), 0), Overall!$A129&lt;&gt;"", MONTH($O127) &lt;= 9, MONTH($P127) &gt;= 9), IF($T127 &lt;&gt; "", $H127/$T127, ""), ""), "")</f>
        <v/>
      </c>
      <c r="AQ127" s="10" t="str">
        <f ca="1">IFERROR(IF(AND(NOW()&lt;= EOMONTH(DATE(YEAR($P127),10, 1), 0), Overall!$A129&lt;&gt;"", MONTH($O127) &lt;= 10, MONTH($P127) &gt;= 10), IF($T127 &lt;&gt; "", $H127/$T127, ""), ""), "")</f>
        <v/>
      </c>
      <c r="AR127" s="10" t="str">
        <f ca="1">IFERROR(IF(AND(NOW()&lt;= EOMONTH(DATE(YEAR($P127),11, 1), 0), Overall!$A129&lt;&gt;"", MONTH($O127) &lt;=11, MONTH($P127) &gt;= 11), IF($T127 &lt;&gt; "", $H127/$T127, ""), ""), "")</f>
        <v/>
      </c>
      <c r="AS127" s="10" t="str">
        <f ca="1">IFERROR(IF(AND(NOW()&lt;= EOMONTH(DATE(YEAR($P127),12, 1), 0), Overall!$A129&lt;&gt;"", MONTH($O127) &lt;= 12, MONTH($P127) &gt;= 12), IF($T127 &lt;&gt; "", $H127/$T127, ""), ""), "")</f>
        <v/>
      </c>
      <c r="AT127" s="16">
        <f t="shared" ca="1" si="3"/>
        <v>0</v>
      </c>
    </row>
    <row r="128" spans="1:46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6">
        <f>IF(Overall!T130&lt;&gt;"",VALUE(Overall!T130),"")</f>
        <v>80.040000000000006</v>
      </c>
      <c r="O128" s="7">
        <f>IF(Overall!L130&lt;&gt;"", DATEVALUE(Overall!L130), "")</f>
        <v>44562</v>
      </c>
      <c r="P128" s="7">
        <f>IF(Overall!M130&lt;&gt;"", DATEVALUE(Overall!M130), "")</f>
        <v>44742</v>
      </c>
      <c r="Q128" s="7" t="str">
        <f>IF(Overall!S130&lt;&gt;"",_xlfn.VALUETOTEXT(Overall!S130),"")</f>
        <v>Jan-Jun</v>
      </c>
      <c r="R128" s="7">
        <f>IF(Overall!O130&lt;&gt;"", DATEVALUE(Overall!O130), "")</f>
        <v>44480</v>
      </c>
      <c r="S128" s="7">
        <f>IF(Overall!O130&lt;&gt;"", DATEVALUE(Overall!O130), "")</f>
        <v>44480</v>
      </c>
      <c r="T128" s="5">
        <f t="shared" si="2"/>
        <v>6</v>
      </c>
      <c r="U128" s="10">
        <f>IF(Overall!$A130&lt;&gt;"",IF(AND(MONTH($O128) &lt;= 1, MONTH($P128) &gt;= 1), IF($T128 &lt;&gt; "", $H128/$T128, ""), ""),"")</f>
        <v>50000</v>
      </c>
      <c r="V128" s="10">
        <f>IF(Overall!$A130&lt;&gt;"",IF(AND(MONTH($O128) &lt;= 2, MONTH($P128) &gt;= 2), IF($T128 &lt;&gt; "", $H128/$T128, ""), ""),"")</f>
        <v>50000</v>
      </c>
      <c r="W128" s="10">
        <f>IF(Overall!$A130&lt;&gt;"",IF(AND(MONTH($O128) &lt;= 3, MONTH($P128) &gt;= 3), IF($T128 &lt;&gt; "", $H128/$T128, ""), ""),"")</f>
        <v>50000</v>
      </c>
      <c r="X128" s="10">
        <f>IF(Overall!$A130&lt;&gt;"",IF(AND(MONTH($O128) &lt;= 4, MONTH($P128) &gt;= 4), IF($T128 &lt;&gt; "", $H128/$T128, ""), ""),"")</f>
        <v>50000</v>
      </c>
      <c r="Y128" s="10">
        <f>IF(Overall!$A130&lt;&gt;"",IF(AND(MONTH($O128) &lt;= 5, MONTH($P128) &gt;= 5), IF($T128 &lt;&gt; "", $H128/$T128, ""), ""),"")</f>
        <v>50000</v>
      </c>
      <c r="Z128" s="10">
        <f>IF(Overall!$A130&lt;&gt;"",IF(AND(MONTH($O128) &lt;= 6, MONTH($P128) &gt;= 6), IF($T128 &lt;&gt; "", $H128/$T128, ""), ""),"")</f>
        <v>50000</v>
      </c>
      <c r="AA128" s="10" t="str">
        <f>IF(Overall!$A130&lt;&gt;"",IF(AND(MONTH($O128) &lt;= 7, MONTH($P128) &gt;= 7 ), IF($T128 &lt;&gt; "", $H128/$T128, ""), ""),"")</f>
        <v/>
      </c>
      <c r="AB128" s="10" t="str">
        <f>IF(Overall!$A130&lt;&gt;"",IF(AND(MONTH($O128) &lt;= 8, MONTH($P128) &gt;= 8), IF($T128 &lt;&gt; "", $H128/$T128, ""), ""),"")</f>
        <v/>
      </c>
      <c r="AC128" s="10" t="str">
        <f>IF(Overall!$A130&lt;&gt;"",IF(AND(MONTH($O128) &lt;= 9, MONTH($P128) &gt;= 9), IF($T128 &lt;&gt; "", $H128/$T128, ""), ""),"")</f>
        <v/>
      </c>
      <c r="AD128" s="10" t="str">
        <f>IF(Overall!$A130&lt;&gt;"",IF(AND(MONTH($O128) &lt;= 10, MONTH($P128) &gt;= 10), IF($T128 &lt;&gt; "", $H128/$T128, ""), ""),"")</f>
        <v/>
      </c>
      <c r="AE128" s="10" t="str">
        <f>IF(Overall!$A130&lt;&gt;"",IF(AND(MONTH($O128) &lt;= 11, MONTH($P128) &gt;= 11), IF($T128 &lt;&gt; "", $H128/$T128, ""), ""),"")</f>
        <v/>
      </c>
      <c r="AF128" s="10" t="str">
        <f>IF(Overall!$A130&lt;&gt;"",IF(AND(MONTH($O128) &lt;= 12, MONTH($P128) &gt;= 12), IF($T128 &lt;&gt; "", $H128/$T128, ""), ""),"")</f>
        <v/>
      </c>
      <c r="AH128" s="10" t="str">
        <f ca="1">IFERROR(IF(AND(NOW()&lt;= EOMONTH(DATE(YEAR($P128),1, 1), 0), Overall!$A130&lt;&gt;"", MONTH($O128) &lt;= 1, MONTH($P128) &gt;= 1), IF($T128 &lt;&gt; "", $H128/$T128, ""), ""), "")</f>
        <v/>
      </c>
      <c r="AI128" s="10" t="str">
        <f ca="1">IFERROR(IF(AND(NOW()&lt;= EOMONTH(DATE(YEAR($P128),2, 1), 0), Overall!$A130&lt;&gt;"", MONTH($O128) &lt;= 2, MONTH($P128) &gt;= 2), IF($T128 &lt;&gt; "", $H128/$T128, ""), ""), "")</f>
        <v/>
      </c>
      <c r="AJ128" s="10" t="str">
        <f ca="1">IFERROR(IF(AND(NOW()&lt;= EOMONTH(DATE(YEAR($P128),3, 1), 0), Overall!$A130&lt;&gt;"", MONTH($O128) &lt;= 3, MONTH($P128) &gt;= 3), IF($T128 &lt;&gt; "", $H128/$T128, ""), ""), "")</f>
        <v/>
      </c>
      <c r="AK128" s="10" t="str">
        <f ca="1">IFERROR(IF(AND(NOW()&lt;= EOMONTH(DATE(YEAR($P128),4, 1), 0), Overall!$A130&lt;&gt;"", MONTH($O128) &lt;= 4, MONTH($P128) &gt;= 4), IF($T128 &lt;&gt; "", $H128/$T128, ""), ""), "")</f>
        <v/>
      </c>
      <c r="AL128" s="10" t="str">
        <f ca="1">IFERROR(IF(AND(NOW()&lt;= EOMONTH(DATE(YEAR($P128),5, 1), 0), Overall!$A130&lt;&gt;"", MONTH($O128) &lt;= 5, MONTH($P128) &gt;= 5), IF($T128 &lt;&gt; "", $H128/$T128, ""), ""), "")</f>
        <v/>
      </c>
      <c r="AM128" s="10" t="str">
        <f ca="1">IFERROR(IF(AND(NOW()&lt;= EOMONTH(DATE(YEAR($P128),6, 1), 0), Overall!$A130&lt;&gt;"", MONTH($O128) &lt;= 6, MONTH($P128) &gt;= 6), IF($T128 &lt;&gt; "", $H128/$T128, ""), ""), "")</f>
        <v/>
      </c>
      <c r="AN128" s="10" t="str">
        <f ca="1">IFERROR(IF(AND(NOW()&lt;= EOMONTH(DATE(YEAR($P128),7, 1), 0), Overall!$A130&lt;&gt;"", MONTH($O128) &lt;= 7, MONTH($P128) &gt;= 7), IF($T128 &lt;&gt; "", $H128/$T128, ""), ""), "")</f>
        <v/>
      </c>
      <c r="AO128" s="10" t="str">
        <f ca="1">IFERROR(IF(AND(NOW()&lt;= EOMONTH(DATE(YEAR($P128),8, 1), 0), Overall!$A130&lt;&gt;"", MONTH($O128) &lt;= 8, MONTH($P128) &gt;= 8), IF($T128 &lt;&gt; "", $H128/$T128, ""), ""), "")</f>
        <v/>
      </c>
      <c r="AP128" s="10" t="str">
        <f ca="1">IFERROR(IF(AND(NOW()&lt;= EOMONTH(DATE(YEAR($P128),9, 1), 0), Overall!$A130&lt;&gt;"", MONTH($O128) &lt;= 9, MONTH($P128) &gt;= 9), IF($T128 &lt;&gt; "", $H128/$T128, ""), ""), "")</f>
        <v/>
      </c>
      <c r="AQ128" s="10" t="str">
        <f ca="1">IFERROR(IF(AND(NOW()&lt;= EOMONTH(DATE(YEAR($P128),10, 1), 0), Overall!$A130&lt;&gt;"", MONTH($O128) &lt;= 10, MONTH($P128) &gt;= 10), IF($T128 &lt;&gt; "", $H128/$T128, ""), ""), "")</f>
        <v/>
      </c>
      <c r="AR128" s="10" t="str">
        <f ca="1">IFERROR(IF(AND(NOW()&lt;= EOMONTH(DATE(YEAR($P128),11, 1), 0), Overall!$A130&lt;&gt;"", MONTH($O128) &lt;=11, MONTH($P128) &gt;= 11), IF($T128 &lt;&gt; "", $H128/$T128, ""), ""), "")</f>
        <v/>
      </c>
      <c r="AS128" s="10" t="str">
        <f ca="1">IFERROR(IF(AND(NOW()&lt;= EOMONTH(DATE(YEAR($P128),12, 1), 0), Overall!$A130&lt;&gt;"", MONTH($O128) &lt;= 12, MONTH($P128) &gt;= 12), IF($T128 &lt;&gt; "", $H128/$T128, ""), ""), "")</f>
        <v/>
      </c>
      <c r="AT128" s="16">
        <f t="shared" ca="1" si="3"/>
        <v>0</v>
      </c>
    </row>
    <row r="129" spans="1:46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6">
        <f>IF(Overall!T131&lt;&gt;"",VALUE(Overall!T131),"")</f>
        <v>80.05</v>
      </c>
      <c r="O129" s="7">
        <f>IF(Overall!L131&lt;&gt;"", DATEVALUE(Overall!L131), "")</f>
        <v>44562</v>
      </c>
      <c r="P129" s="7">
        <f>IF(Overall!M131&lt;&gt;"", DATEVALUE(Overall!M131), "")</f>
        <v>44742</v>
      </c>
      <c r="Q129" s="7" t="str">
        <f>IF(Overall!S131&lt;&gt;"",_xlfn.VALUETOTEXT(Overall!S131),"")</f>
        <v>Jan-Jun</v>
      </c>
      <c r="R129" s="7">
        <f>IF(Overall!O131&lt;&gt;"", DATEVALUE(Overall!O131), "")</f>
        <v>44480</v>
      </c>
      <c r="S129" s="7">
        <f>IF(Overall!O131&lt;&gt;"", DATEVALUE(Overall!O131), "")</f>
        <v>44480</v>
      </c>
      <c r="T129" s="5">
        <f t="shared" si="2"/>
        <v>6</v>
      </c>
      <c r="U129" s="10">
        <f>IF(Overall!$A131&lt;&gt;"",IF(AND(MONTH($O129) &lt;= 1, MONTH($P129) &gt;= 1), IF($T129 &lt;&gt; "", $H129/$T129, ""), ""),"")</f>
        <v>50000</v>
      </c>
      <c r="V129" s="10">
        <f>IF(Overall!$A131&lt;&gt;"",IF(AND(MONTH($O129) &lt;= 2, MONTH($P129) &gt;= 2), IF($T129 &lt;&gt; "", $H129/$T129, ""), ""),"")</f>
        <v>50000</v>
      </c>
      <c r="W129" s="10">
        <f>IF(Overall!$A131&lt;&gt;"",IF(AND(MONTH($O129) &lt;= 3, MONTH($P129) &gt;= 3), IF($T129 &lt;&gt; "", $H129/$T129, ""), ""),"")</f>
        <v>50000</v>
      </c>
      <c r="X129" s="10">
        <f>IF(Overall!$A131&lt;&gt;"",IF(AND(MONTH($O129) &lt;= 4, MONTH($P129) &gt;= 4), IF($T129 &lt;&gt; "", $H129/$T129, ""), ""),"")</f>
        <v>50000</v>
      </c>
      <c r="Y129" s="10">
        <f>IF(Overall!$A131&lt;&gt;"",IF(AND(MONTH($O129) &lt;= 5, MONTH($P129) &gt;= 5), IF($T129 &lt;&gt; "", $H129/$T129, ""), ""),"")</f>
        <v>50000</v>
      </c>
      <c r="Z129" s="10">
        <f>IF(Overall!$A131&lt;&gt;"",IF(AND(MONTH($O129) &lt;= 6, MONTH($P129) &gt;= 6), IF($T129 &lt;&gt; "", $H129/$T129, ""), ""),"")</f>
        <v>50000</v>
      </c>
      <c r="AA129" s="10" t="str">
        <f>IF(Overall!$A131&lt;&gt;"",IF(AND(MONTH($O129) &lt;= 7, MONTH($P129) &gt;= 7 ), IF($T129 &lt;&gt; "", $H129/$T129, ""), ""),"")</f>
        <v/>
      </c>
      <c r="AB129" s="10" t="str">
        <f>IF(Overall!$A131&lt;&gt;"",IF(AND(MONTH($O129) &lt;= 8, MONTH($P129) &gt;= 8), IF($T129 &lt;&gt; "", $H129/$T129, ""), ""),"")</f>
        <v/>
      </c>
      <c r="AC129" s="10" t="str">
        <f>IF(Overall!$A131&lt;&gt;"",IF(AND(MONTH($O129) &lt;= 9, MONTH($P129) &gt;= 9), IF($T129 &lt;&gt; "", $H129/$T129, ""), ""),"")</f>
        <v/>
      </c>
      <c r="AD129" s="10" t="str">
        <f>IF(Overall!$A131&lt;&gt;"",IF(AND(MONTH($O129) &lt;= 10, MONTH($P129) &gt;= 10), IF($T129 &lt;&gt; "", $H129/$T129, ""), ""),"")</f>
        <v/>
      </c>
      <c r="AE129" s="10" t="str">
        <f>IF(Overall!$A131&lt;&gt;"",IF(AND(MONTH($O129) &lt;= 11, MONTH($P129) &gt;= 11), IF($T129 &lt;&gt; "", $H129/$T129, ""), ""),"")</f>
        <v/>
      </c>
      <c r="AF129" s="10" t="str">
        <f>IF(Overall!$A131&lt;&gt;"",IF(AND(MONTH($O129) &lt;= 12, MONTH($P129) &gt;= 12), IF($T129 &lt;&gt; "", $H129/$T129, ""), ""),"")</f>
        <v/>
      </c>
      <c r="AH129" s="10" t="str">
        <f ca="1">IFERROR(IF(AND(NOW()&lt;= EOMONTH(DATE(YEAR($P129),1, 1), 0), Overall!$A131&lt;&gt;"", MONTH($O129) &lt;= 1, MONTH($P129) &gt;= 1), IF($T129 &lt;&gt; "", $H129/$T129, ""), ""), "")</f>
        <v/>
      </c>
      <c r="AI129" s="10" t="str">
        <f ca="1">IFERROR(IF(AND(NOW()&lt;= EOMONTH(DATE(YEAR($P129),2, 1), 0), Overall!$A131&lt;&gt;"", MONTH($O129) &lt;= 2, MONTH($P129) &gt;= 2), IF($T129 &lt;&gt; "", $H129/$T129, ""), ""), "")</f>
        <v/>
      </c>
      <c r="AJ129" s="10" t="str">
        <f ca="1">IFERROR(IF(AND(NOW()&lt;= EOMONTH(DATE(YEAR($P129),3, 1), 0), Overall!$A131&lt;&gt;"", MONTH($O129) &lt;= 3, MONTH($P129) &gt;= 3), IF($T129 &lt;&gt; "", $H129/$T129, ""), ""), "")</f>
        <v/>
      </c>
      <c r="AK129" s="10" t="str">
        <f ca="1">IFERROR(IF(AND(NOW()&lt;= EOMONTH(DATE(YEAR($P129),4, 1), 0), Overall!$A131&lt;&gt;"", MONTH($O129) &lt;= 4, MONTH($P129) &gt;= 4), IF($T129 &lt;&gt; "", $H129/$T129, ""), ""), "")</f>
        <v/>
      </c>
      <c r="AL129" s="10" t="str">
        <f ca="1">IFERROR(IF(AND(NOW()&lt;= EOMONTH(DATE(YEAR($P129),5, 1), 0), Overall!$A131&lt;&gt;"", MONTH($O129) &lt;= 5, MONTH($P129) &gt;= 5), IF($T129 &lt;&gt; "", $H129/$T129, ""), ""), "")</f>
        <v/>
      </c>
      <c r="AM129" s="10" t="str">
        <f ca="1">IFERROR(IF(AND(NOW()&lt;= EOMONTH(DATE(YEAR($P129),6, 1), 0), Overall!$A131&lt;&gt;"", MONTH($O129) &lt;= 6, MONTH($P129) &gt;= 6), IF($T129 &lt;&gt; "", $H129/$T129, ""), ""), "")</f>
        <v/>
      </c>
      <c r="AN129" s="10" t="str">
        <f ca="1">IFERROR(IF(AND(NOW()&lt;= EOMONTH(DATE(YEAR($P129),7, 1), 0), Overall!$A131&lt;&gt;"", MONTH($O129) &lt;= 7, MONTH($P129) &gt;= 7), IF($T129 &lt;&gt; "", $H129/$T129, ""), ""), "")</f>
        <v/>
      </c>
      <c r="AO129" s="10" t="str">
        <f ca="1">IFERROR(IF(AND(NOW()&lt;= EOMONTH(DATE(YEAR($P129),8, 1), 0), Overall!$A131&lt;&gt;"", MONTH($O129) &lt;= 8, MONTH($P129) &gt;= 8), IF($T129 &lt;&gt; "", $H129/$T129, ""), ""), "")</f>
        <v/>
      </c>
      <c r="AP129" s="10" t="str">
        <f ca="1">IFERROR(IF(AND(NOW()&lt;= EOMONTH(DATE(YEAR($P129),9, 1), 0), Overall!$A131&lt;&gt;"", MONTH($O129) &lt;= 9, MONTH($P129) &gt;= 9), IF($T129 &lt;&gt; "", $H129/$T129, ""), ""), "")</f>
        <v/>
      </c>
      <c r="AQ129" s="10" t="str">
        <f ca="1">IFERROR(IF(AND(NOW()&lt;= EOMONTH(DATE(YEAR($P129),10, 1), 0), Overall!$A131&lt;&gt;"", MONTH($O129) &lt;= 10, MONTH($P129) &gt;= 10), IF($T129 &lt;&gt; "", $H129/$T129, ""), ""), "")</f>
        <v/>
      </c>
      <c r="AR129" s="10" t="str">
        <f ca="1">IFERROR(IF(AND(NOW()&lt;= EOMONTH(DATE(YEAR($P129),11, 1), 0), Overall!$A131&lt;&gt;"", MONTH($O129) &lt;=11, MONTH($P129) &gt;= 11), IF($T129 &lt;&gt; "", $H129/$T129, ""), ""), "")</f>
        <v/>
      </c>
      <c r="AS129" s="10" t="str">
        <f ca="1">IFERROR(IF(AND(NOW()&lt;= EOMONTH(DATE(YEAR($P129),12, 1), 0), Overall!$A131&lt;&gt;"", MONTH($O129) &lt;= 12, MONTH($P129) &gt;= 12), IF($T129 &lt;&gt; "", $H129/$T129, ""), ""), "")</f>
        <v/>
      </c>
      <c r="AT129" s="16">
        <f t="shared" ca="1" si="3"/>
        <v>0</v>
      </c>
    </row>
    <row r="130" spans="1:46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6">
        <f>IF(Overall!T132&lt;&gt;"",VALUE(Overall!T132),"")</f>
        <v>80.2</v>
      </c>
      <c r="O130" s="7">
        <f>IF(Overall!L132&lt;&gt;"", DATEVALUE(Overall!L132), "")</f>
        <v>44562</v>
      </c>
      <c r="P130" s="7">
        <f>IF(Overall!M132&lt;&gt;"", DATEVALUE(Overall!M132), "")</f>
        <v>44742</v>
      </c>
      <c r="Q130" s="7" t="str">
        <f>IF(Overall!S132&lt;&gt;"",_xlfn.VALUETOTEXT(Overall!S132),"")</f>
        <v>Jan-Jun</v>
      </c>
      <c r="R130" s="7">
        <f>IF(Overall!O132&lt;&gt;"", DATEVALUE(Overall!O132), "")</f>
        <v>44480</v>
      </c>
      <c r="S130" s="7">
        <f>IF(Overall!O132&lt;&gt;"", DATEVALUE(Overall!O132), "")</f>
        <v>44480</v>
      </c>
      <c r="T130" s="5">
        <f t="shared" ref="T130:T193" si="4">IF(AND(O130&lt;&gt;"", P130&lt;&gt;""), DATEDIF(O130, P130, "M") + 1, "")</f>
        <v>6</v>
      </c>
      <c r="U130" s="10">
        <f>IF(Overall!$A132&lt;&gt;"",IF(AND(MONTH($O130) &lt;= 1, MONTH($P130) &gt;= 1), IF($T130 &lt;&gt; "", $H130/$T130, ""), ""),"")</f>
        <v>50000</v>
      </c>
      <c r="V130" s="10">
        <f>IF(Overall!$A132&lt;&gt;"",IF(AND(MONTH($O130) &lt;= 2, MONTH($P130) &gt;= 2), IF($T130 &lt;&gt; "", $H130/$T130, ""), ""),"")</f>
        <v>50000</v>
      </c>
      <c r="W130" s="10">
        <f>IF(Overall!$A132&lt;&gt;"",IF(AND(MONTH($O130) &lt;= 3, MONTH($P130) &gt;= 3), IF($T130 &lt;&gt; "", $H130/$T130, ""), ""),"")</f>
        <v>50000</v>
      </c>
      <c r="X130" s="10">
        <f>IF(Overall!$A132&lt;&gt;"",IF(AND(MONTH($O130) &lt;= 4, MONTH($P130) &gt;= 4), IF($T130 &lt;&gt; "", $H130/$T130, ""), ""),"")</f>
        <v>50000</v>
      </c>
      <c r="Y130" s="10">
        <f>IF(Overall!$A132&lt;&gt;"",IF(AND(MONTH($O130) &lt;= 5, MONTH($P130) &gt;= 5), IF($T130 &lt;&gt; "", $H130/$T130, ""), ""),"")</f>
        <v>50000</v>
      </c>
      <c r="Z130" s="10">
        <f>IF(Overall!$A132&lt;&gt;"",IF(AND(MONTH($O130) &lt;= 6, MONTH($P130) &gt;= 6), IF($T130 &lt;&gt; "", $H130/$T130, ""), ""),"")</f>
        <v>50000</v>
      </c>
      <c r="AA130" s="10" t="str">
        <f>IF(Overall!$A132&lt;&gt;"",IF(AND(MONTH($O130) &lt;= 7, MONTH($P130) &gt;= 7 ), IF($T130 &lt;&gt; "", $H130/$T130, ""), ""),"")</f>
        <v/>
      </c>
      <c r="AB130" s="10" t="str">
        <f>IF(Overall!$A132&lt;&gt;"",IF(AND(MONTH($O130) &lt;= 8, MONTH($P130) &gt;= 8), IF($T130 &lt;&gt; "", $H130/$T130, ""), ""),"")</f>
        <v/>
      </c>
      <c r="AC130" s="10" t="str">
        <f>IF(Overall!$A132&lt;&gt;"",IF(AND(MONTH($O130) &lt;= 9, MONTH($P130) &gt;= 9), IF($T130 &lt;&gt; "", $H130/$T130, ""), ""),"")</f>
        <v/>
      </c>
      <c r="AD130" s="10" t="str">
        <f>IF(Overall!$A132&lt;&gt;"",IF(AND(MONTH($O130) &lt;= 10, MONTH($P130) &gt;= 10), IF($T130 &lt;&gt; "", $H130/$T130, ""), ""),"")</f>
        <v/>
      </c>
      <c r="AE130" s="10" t="str">
        <f>IF(Overall!$A132&lt;&gt;"",IF(AND(MONTH($O130) &lt;= 11, MONTH($P130) &gt;= 11), IF($T130 &lt;&gt; "", $H130/$T130, ""), ""),"")</f>
        <v/>
      </c>
      <c r="AF130" s="10" t="str">
        <f>IF(Overall!$A132&lt;&gt;"",IF(AND(MONTH($O130) &lt;= 12, MONTH($P130) &gt;= 12), IF($T130 &lt;&gt; "", $H130/$T130, ""), ""),"")</f>
        <v/>
      </c>
      <c r="AH130" s="10" t="str">
        <f ca="1">IFERROR(IF(AND(NOW()&lt;= EOMONTH(DATE(YEAR($P130),1, 1), 0), Overall!$A132&lt;&gt;"", MONTH($O130) &lt;= 1, MONTH($P130) &gt;= 1), IF($T130 &lt;&gt; "", $H130/$T130, ""), ""), "")</f>
        <v/>
      </c>
      <c r="AI130" s="10" t="str">
        <f ca="1">IFERROR(IF(AND(NOW()&lt;= EOMONTH(DATE(YEAR($P130),2, 1), 0), Overall!$A132&lt;&gt;"", MONTH($O130) &lt;= 2, MONTH($P130) &gt;= 2), IF($T130 &lt;&gt; "", $H130/$T130, ""), ""), "")</f>
        <v/>
      </c>
      <c r="AJ130" s="10" t="str">
        <f ca="1">IFERROR(IF(AND(NOW()&lt;= EOMONTH(DATE(YEAR($P130),3, 1), 0), Overall!$A132&lt;&gt;"", MONTH($O130) &lt;= 3, MONTH($P130) &gt;= 3), IF($T130 &lt;&gt; "", $H130/$T130, ""), ""), "")</f>
        <v/>
      </c>
      <c r="AK130" s="10" t="str">
        <f ca="1">IFERROR(IF(AND(NOW()&lt;= EOMONTH(DATE(YEAR($P130),4, 1), 0), Overall!$A132&lt;&gt;"", MONTH($O130) &lt;= 4, MONTH($P130) &gt;= 4), IF($T130 &lt;&gt; "", $H130/$T130, ""), ""), "")</f>
        <v/>
      </c>
      <c r="AL130" s="10" t="str">
        <f ca="1">IFERROR(IF(AND(NOW()&lt;= EOMONTH(DATE(YEAR($P130),5, 1), 0), Overall!$A132&lt;&gt;"", MONTH($O130) &lt;= 5, MONTH($P130) &gt;= 5), IF($T130 &lt;&gt; "", $H130/$T130, ""), ""), "")</f>
        <v/>
      </c>
      <c r="AM130" s="10" t="str">
        <f ca="1">IFERROR(IF(AND(NOW()&lt;= EOMONTH(DATE(YEAR($P130),6, 1), 0), Overall!$A132&lt;&gt;"", MONTH($O130) &lt;= 6, MONTH($P130) &gt;= 6), IF($T130 &lt;&gt; "", $H130/$T130, ""), ""), "")</f>
        <v/>
      </c>
      <c r="AN130" s="10" t="str">
        <f ca="1">IFERROR(IF(AND(NOW()&lt;= EOMONTH(DATE(YEAR($P130),7, 1), 0), Overall!$A132&lt;&gt;"", MONTH($O130) &lt;= 7, MONTH($P130) &gt;= 7), IF($T130 &lt;&gt; "", $H130/$T130, ""), ""), "")</f>
        <v/>
      </c>
      <c r="AO130" s="10" t="str">
        <f ca="1">IFERROR(IF(AND(NOW()&lt;= EOMONTH(DATE(YEAR($P130),8, 1), 0), Overall!$A132&lt;&gt;"", MONTH($O130) &lt;= 8, MONTH($P130) &gt;= 8), IF($T130 &lt;&gt; "", $H130/$T130, ""), ""), "")</f>
        <v/>
      </c>
      <c r="AP130" s="10" t="str">
        <f ca="1">IFERROR(IF(AND(NOW()&lt;= EOMONTH(DATE(YEAR($P130),9, 1), 0), Overall!$A132&lt;&gt;"", MONTH($O130) &lt;= 9, MONTH($P130) &gt;= 9), IF($T130 &lt;&gt; "", $H130/$T130, ""), ""), "")</f>
        <v/>
      </c>
      <c r="AQ130" s="10" t="str">
        <f ca="1">IFERROR(IF(AND(NOW()&lt;= EOMONTH(DATE(YEAR($P130),10, 1), 0), Overall!$A132&lt;&gt;"", MONTH($O130) &lt;= 10, MONTH($P130) &gt;= 10), IF($T130 &lt;&gt; "", $H130/$T130, ""), ""), "")</f>
        <v/>
      </c>
      <c r="AR130" s="10" t="str">
        <f ca="1">IFERROR(IF(AND(NOW()&lt;= EOMONTH(DATE(YEAR($P130),11, 1), 0), Overall!$A132&lt;&gt;"", MONTH($O130) &lt;=11, MONTH($P130) &gt;= 11), IF($T130 &lt;&gt; "", $H130/$T130, ""), ""), "")</f>
        <v/>
      </c>
      <c r="AS130" s="10" t="str">
        <f ca="1">IFERROR(IF(AND(NOW()&lt;= EOMONTH(DATE(YEAR($P130),12, 1), 0), Overall!$A132&lt;&gt;"", MONTH($O130) &lt;= 12, MONTH($P130) &gt;= 12), IF($T130 &lt;&gt; "", $H130/$T130, ""), ""), "")</f>
        <v/>
      </c>
      <c r="AT130" s="16">
        <f t="shared" ca="1" si="3"/>
        <v>0</v>
      </c>
    </row>
    <row r="131" spans="1:46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6">
        <f>IF(Overall!T133&lt;&gt;"",VALUE(Overall!T133),"")</f>
        <v>80.234999999999999</v>
      </c>
      <c r="O131" s="7">
        <f>IF(Overall!L133&lt;&gt;"", DATEVALUE(Overall!L133), "")</f>
        <v>44562</v>
      </c>
      <c r="P131" s="7">
        <f>IF(Overall!M133&lt;&gt;"", DATEVALUE(Overall!M133), "")</f>
        <v>44742</v>
      </c>
      <c r="Q131" s="7" t="str">
        <f>IF(Overall!S133&lt;&gt;"",_xlfn.VALUETOTEXT(Overall!S133),"")</f>
        <v>Jan-Jun</v>
      </c>
      <c r="R131" s="7">
        <f>IF(Overall!O133&lt;&gt;"", DATEVALUE(Overall!O133), "")</f>
        <v>44480</v>
      </c>
      <c r="S131" s="7">
        <f>IF(Overall!O133&lt;&gt;"", DATEVALUE(Overall!O133), "")</f>
        <v>44480</v>
      </c>
      <c r="T131" s="5">
        <f t="shared" si="4"/>
        <v>6</v>
      </c>
      <c r="U131" s="10">
        <f>IF(Overall!$A133&lt;&gt;"",IF(AND(MONTH($O131) &lt;= 1, MONTH($P131) &gt;= 1), IF($T131 &lt;&gt; "", $H131/$T131, ""), ""),"")</f>
        <v>50000</v>
      </c>
      <c r="V131" s="10">
        <f>IF(Overall!$A133&lt;&gt;"",IF(AND(MONTH($O131) &lt;= 2, MONTH($P131) &gt;= 2), IF($T131 &lt;&gt; "", $H131/$T131, ""), ""),"")</f>
        <v>50000</v>
      </c>
      <c r="W131" s="10">
        <f>IF(Overall!$A133&lt;&gt;"",IF(AND(MONTH($O131) &lt;= 3, MONTH($P131) &gt;= 3), IF($T131 &lt;&gt; "", $H131/$T131, ""), ""),"")</f>
        <v>50000</v>
      </c>
      <c r="X131" s="10">
        <f>IF(Overall!$A133&lt;&gt;"",IF(AND(MONTH($O131) &lt;= 4, MONTH($P131) &gt;= 4), IF($T131 &lt;&gt; "", $H131/$T131, ""), ""),"")</f>
        <v>50000</v>
      </c>
      <c r="Y131" s="10">
        <f>IF(Overall!$A133&lt;&gt;"",IF(AND(MONTH($O131) &lt;= 5, MONTH($P131) &gt;= 5), IF($T131 &lt;&gt; "", $H131/$T131, ""), ""),"")</f>
        <v>50000</v>
      </c>
      <c r="Z131" s="10">
        <f>IF(Overall!$A133&lt;&gt;"",IF(AND(MONTH($O131) &lt;= 6, MONTH($P131) &gt;= 6), IF($T131 &lt;&gt; "", $H131/$T131, ""), ""),"")</f>
        <v>50000</v>
      </c>
      <c r="AA131" s="10" t="str">
        <f>IF(Overall!$A133&lt;&gt;"",IF(AND(MONTH($O131) &lt;= 7, MONTH($P131) &gt;= 7 ), IF($T131 &lt;&gt; "", $H131/$T131, ""), ""),"")</f>
        <v/>
      </c>
      <c r="AB131" s="10" t="str">
        <f>IF(Overall!$A133&lt;&gt;"",IF(AND(MONTH($O131) &lt;= 8, MONTH($P131) &gt;= 8), IF($T131 &lt;&gt; "", $H131/$T131, ""), ""),"")</f>
        <v/>
      </c>
      <c r="AC131" s="10" t="str">
        <f>IF(Overall!$A133&lt;&gt;"",IF(AND(MONTH($O131) &lt;= 9, MONTH($P131) &gt;= 9), IF($T131 &lt;&gt; "", $H131/$T131, ""), ""),"")</f>
        <v/>
      </c>
      <c r="AD131" s="10" t="str">
        <f>IF(Overall!$A133&lt;&gt;"",IF(AND(MONTH($O131) &lt;= 10, MONTH($P131) &gt;= 10), IF($T131 &lt;&gt; "", $H131/$T131, ""), ""),"")</f>
        <v/>
      </c>
      <c r="AE131" s="10" t="str">
        <f>IF(Overall!$A133&lt;&gt;"",IF(AND(MONTH($O131) &lt;= 11, MONTH($P131) &gt;= 11), IF($T131 &lt;&gt; "", $H131/$T131, ""), ""),"")</f>
        <v/>
      </c>
      <c r="AF131" s="10" t="str">
        <f>IF(Overall!$A133&lt;&gt;"",IF(AND(MONTH($O131) &lt;= 12, MONTH($P131) &gt;= 12), IF($T131 &lt;&gt; "", $H131/$T131, ""), ""),"")</f>
        <v/>
      </c>
      <c r="AH131" s="10" t="str">
        <f ca="1">IFERROR(IF(AND(NOW()&lt;= EOMONTH(DATE(YEAR($P131),1, 1), 0), Overall!$A133&lt;&gt;"", MONTH($O131) &lt;= 1, MONTH($P131) &gt;= 1), IF($T131 &lt;&gt; "", $H131/$T131, ""), ""), "")</f>
        <v/>
      </c>
      <c r="AI131" s="10" t="str">
        <f ca="1">IFERROR(IF(AND(NOW()&lt;= EOMONTH(DATE(YEAR($P131),2, 1), 0), Overall!$A133&lt;&gt;"", MONTH($O131) &lt;= 2, MONTH($P131) &gt;= 2), IF($T131 &lt;&gt; "", $H131/$T131, ""), ""), "")</f>
        <v/>
      </c>
      <c r="AJ131" s="10" t="str">
        <f ca="1">IFERROR(IF(AND(NOW()&lt;= EOMONTH(DATE(YEAR($P131),3, 1), 0), Overall!$A133&lt;&gt;"", MONTH($O131) &lt;= 3, MONTH($P131) &gt;= 3), IF($T131 &lt;&gt; "", $H131/$T131, ""), ""), "")</f>
        <v/>
      </c>
      <c r="AK131" s="10" t="str">
        <f ca="1">IFERROR(IF(AND(NOW()&lt;= EOMONTH(DATE(YEAR($P131),4, 1), 0), Overall!$A133&lt;&gt;"", MONTH($O131) &lt;= 4, MONTH($P131) &gt;= 4), IF($T131 &lt;&gt; "", $H131/$T131, ""), ""), "")</f>
        <v/>
      </c>
      <c r="AL131" s="10" t="str">
        <f ca="1">IFERROR(IF(AND(NOW()&lt;= EOMONTH(DATE(YEAR($P131),5, 1), 0), Overall!$A133&lt;&gt;"", MONTH($O131) &lt;= 5, MONTH($P131) &gt;= 5), IF($T131 &lt;&gt; "", $H131/$T131, ""), ""), "")</f>
        <v/>
      </c>
      <c r="AM131" s="10" t="str">
        <f ca="1">IFERROR(IF(AND(NOW()&lt;= EOMONTH(DATE(YEAR($P131),6, 1), 0), Overall!$A133&lt;&gt;"", MONTH($O131) &lt;= 6, MONTH($P131) &gt;= 6), IF($T131 &lt;&gt; "", $H131/$T131, ""), ""), "")</f>
        <v/>
      </c>
      <c r="AN131" s="10" t="str">
        <f ca="1">IFERROR(IF(AND(NOW()&lt;= EOMONTH(DATE(YEAR($P131),7, 1), 0), Overall!$A133&lt;&gt;"", MONTH($O131) &lt;= 7, MONTH($P131) &gt;= 7), IF($T131 &lt;&gt; "", $H131/$T131, ""), ""), "")</f>
        <v/>
      </c>
      <c r="AO131" s="10" t="str">
        <f ca="1">IFERROR(IF(AND(NOW()&lt;= EOMONTH(DATE(YEAR($P131),8, 1), 0), Overall!$A133&lt;&gt;"", MONTH($O131) &lt;= 8, MONTH($P131) &gt;= 8), IF($T131 &lt;&gt; "", $H131/$T131, ""), ""), "")</f>
        <v/>
      </c>
      <c r="AP131" s="10" t="str">
        <f ca="1">IFERROR(IF(AND(NOW()&lt;= EOMONTH(DATE(YEAR($P131),9, 1), 0), Overall!$A133&lt;&gt;"", MONTH($O131) &lt;= 9, MONTH($P131) &gt;= 9), IF($T131 &lt;&gt; "", $H131/$T131, ""), ""), "")</f>
        <v/>
      </c>
      <c r="AQ131" s="10" t="str">
        <f ca="1">IFERROR(IF(AND(NOW()&lt;= EOMONTH(DATE(YEAR($P131),10, 1), 0), Overall!$A133&lt;&gt;"", MONTH($O131) &lt;= 10, MONTH($P131) &gt;= 10), IF($T131 &lt;&gt; "", $H131/$T131, ""), ""), "")</f>
        <v/>
      </c>
      <c r="AR131" s="10" t="str">
        <f ca="1">IFERROR(IF(AND(NOW()&lt;= EOMONTH(DATE(YEAR($P131),11, 1), 0), Overall!$A133&lt;&gt;"", MONTH($O131) &lt;=11, MONTH($P131) &gt;= 11), IF($T131 &lt;&gt; "", $H131/$T131, ""), ""), "")</f>
        <v/>
      </c>
      <c r="AS131" s="10" t="str">
        <f ca="1">IFERROR(IF(AND(NOW()&lt;= EOMONTH(DATE(YEAR($P131),12, 1), 0), Overall!$A133&lt;&gt;"", MONTH($O131) &lt;= 12, MONTH($P131) &gt;= 12), IF($T131 &lt;&gt; "", $H131/$T131, ""), ""), "")</f>
        <v/>
      </c>
      <c r="AT131" s="16">
        <f t="shared" ref="AT131:AT194" ca="1" si="5">SUM(AH131:AS131)</f>
        <v>0</v>
      </c>
    </row>
    <row r="132" spans="1:46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6">
        <f>IF(Overall!T134&lt;&gt;"",VALUE(Overall!T134),"")</f>
        <v>79.900000000000006</v>
      </c>
      <c r="O132" s="7">
        <f>IF(Overall!L134&lt;&gt;"", DATEVALUE(Overall!L134), "")</f>
        <v>44562</v>
      </c>
      <c r="P132" s="7">
        <f>IF(Overall!M134&lt;&gt;"", DATEVALUE(Overall!M134), "")</f>
        <v>44742</v>
      </c>
      <c r="Q132" s="7" t="str">
        <f>IF(Overall!S134&lt;&gt;"",_xlfn.VALUETOTEXT(Overall!S134),"")</f>
        <v>Jan-Jun</v>
      </c>
      <c r="R132" s="7">
        <f>IF(Overall!O134&lt;&gt;"", DATEVALUE(Overall!O134), "")</f>
        <v>44480</v>
      </c>
      <c r="S132" s="7">
        <f>IF(Overall!O134&lt;&gt;"", DATEVALUE(Overall!O134), "")</f>
        <v>44480</v>
      </c>
      <c r="T132" s="5">
        <f t="shared" si="4"/>
        <v>6</v>
      </c>
      <c r="U132" s="10">
        <f>IF(Overall!$A134&lt;&gt;"",IF(AND(MONTH($O132) &lt;= 1, MONTH($P132) &gt;= 1), IF($T132 &lt;&gt; "", $H132/$T132, ""), ""),"")</f>
        <v>50000</v>
      </c>
      <c r="V132" s="10">
        <f>IF(Overall!$A134&lt;&gt;"",IF(AND(MONTH($O132) &lt;= 2, MONTH($P132) &gt;= 2), IF($T132 &lt;&gt; "", $H132/$T132, ""), ""),"")</f>
        <v>50000</v>
      </c>
      <c r="W132" s="10">
        <f>IF(Overall!$A134&lt;&gt;"",IF(AND(MONTH($O132) &lt;= 3, MONTH($P132) &gt;= 3), IF($T132 &lt;&gt; "", $H132/$T132, ""), ""),"")</f>
        <v>50000</v>
      </c>
      <c r="X132" s="10">
        <f>IF(Overall!$A134&lt;&gt;"",IF(AND(MONTH($O132) &lt;= 4, MONTH($P132) &gt;= 4), IF($T132 &lt;&gt; "", $H132/$T132, ""), ""),"")</f>
        <v>50000</v>
      </c>
      <c r="Y132" s="10">
        <f>IF(Overall!$A134&lt;&gt;"",IF(AND(MONTH($O132) &lt;= 5, MONTH($P132) &gt;= 5), IF($T132 &lt;&gt; "", $H132/$T132, ""), ""),"")</f>
        <v>50000</v>
      </c>
      <c r="Z132" s="10">
        <f>IF(Overall!$A134&lt;&gt;"",IF(AND(MONTH($O132) &lt;= 6, MONTH($P132) &gt;= 6), IF($T132 &lt;&gt; "", $H132/$T132, ""), ""),"")</f>
        <v>50000</v>
      </c>
      <c r="AA132" s="10" t="str">
        <f>IF(Overall!$A134&lt;&gt;"",IF(AND(MONTH($O132) &lt;= 7, MONTH($P132) &gt;= 7 ), IF($T132 &lt;&gt; "", $H132/$T132, ""), ""),"")</f>
        <v/>
      </c>
      <c r="AB132" s="10" t="str">
        <f>IF(Overall!$A134&lt;&gt;"",IF(AND(MONTH($O132) &lt;= 8, MONTH($P132) &gt;= 8), IF($T132 &lt;&gt; "", $H132/$T132, ""), ""),"")</f>
        <v/>
      </c>
      <c r="AC132" s="10" t="str">
        <f>IF(Overall!$A134&lt;&gt;"",IF(AND(MONTH($O132) &lt;= 9, MONTH($P132) &gt;= 9), IF($T132 &lt;&gt; "", $H132/$T132, ""), ""),"")</f>
        <v/>
      </c>
      <c r="AD132" s="10" t="str">
        <f>IF(Overall!$A134&lt;&gt;"",IF(AND(MONTH($O132) &lt;= 10, MONTH($P132) &gt;= 10), IF($T132 &lt;&gt; "", $H132/$T132, ""), ""),"")</f>
        <v/>
      </c>
      <c r="AE132" s="10" t="str">
        <f>IF(Overall!$A134&lt;&gt;"",IF(AND(MONTH($O132) &lt;= 11, MONTH($P132) &gt;= 11), IF($T132 &lt;&gt; "", $H132/$T132, ""), ""),"")</f>
        <v/>
      </c>
      <c r="AF132" s="10" t="str">
        <f>IF(Overall!$A134&lt;&gt;"",IF(AND(MONTH($O132) &lt;= 12, MONTH($P132) &gt;= 12), IF($T132 &lt;&gt; "", $H132/$T132, ""), ""),"")</f>
        <v/>
      </c>
      <c r="AH132" s="10" t="str">
        <f ca="1">IFERROR(IF(AND(NOW()&lt;= EOMONTH(DATE(YEAR($P132),1, 1), 0), Overall!$A134&lt;&gt;"", MONTH($O132) &lt;= 1, MONTH($P132) &gt;= 1), IF($T132 &lt;&gt; "", $H132/$T132, ""), ""), "")</f>
        <v/>
      </c>
      <c r="AI132" s="10" t="str">
        <f ca="1">IFERROR(IF(AND(NOW()&lt;= EOMONTH(DATE(YEAR($P132),2, 1), 0), Overall!$A134&lt;&gt;"", MONTH($O132) &lt;= 2, MONTH($P132) &gt;= 2), IF($T132 &lt;&gt; "", $H132/$T132, ""), ""), "")</f>
        <v/>
      </c>
      <c r="AJ132" s="10" t="str">
        <f ca="1">IFERROR(IF(AND(NOW()&lt;= EOMONTH(DATE(YEAR($P132),3, 1), 0), Overall!$A134&lt;&gt;"", MONTH($O132) &lt;= 3, MONTH($P132) &gt;= 3), IF($T132 &lt;&gt; "", $H132/$T132, ""), ""), "")</f>
        <v/>
      </c>
      <c r="AK132" s="10" t="str">
        <f ca="1">IFERROR(IF(AND(NOW()&lt;= EOMONTH(DATE(YEAR($P132),4, 1), 0), Overall!$A134&lt;&gt;"", MONTH($O132) &lt;= 4, MONTH($P132) &gt;= 4), IF($T132 &lt;&gt; "", $H132/$T132, ""), ""), "")</f>
        <v/>
      </c>
      <c r="AL132" s="10" t="str">
        <f ca="1">IFERROR(IF(AND(NOW()&lt;= EOMONTH(DATE(YEAR($P132),5, 1), 0), Overall!$A134&lt;&gt;"", MONTH($O132) &lt;= 5, MONTH($P132) &gt;= 5), IF($T132 &lt;&gt; "", $H132/$T132, ""), ""), "")</f>
        <v/>
      </c>
      <c r="AM132" s="10" t="str">
        <f ca="1">IFERROR(IF(AND(NOW()&lt;= EOMONTH(DATE(YEAR($P132),6, 1), 0), Overall!$A134&lt;&gt;"", MONTH($O132) &lt;= 6, MONTH($P132) &gt;= 6), IF($T132 &lt;&gt; "", $H132/$T132, ""), ""), "")</f>
        <v/>
      </c>
      <c r="AN132" s="10" t="str">
        <f ca="1">IFERROR(IF(AND(NOW()&lt;= EOMONTH(DATE(YEAR($P132),7, 1), 0), Overall!$A134&lt;&gt;"", MONTH($O132) &lt;= 7, MONTH($P132) &gt;= 7), IF($T132 &lt;&gt; "", $H132/$T132, ""), ""), "")</f>
        <v/>
      </c>
      <c r="AO132" s="10" t="str">
        <f ca="1">IFERROR(IF(AND(NOW()&lt;= EOMONTH(DATE(YEAR($P132),8, 1), 0), Overall!$A134&lt;&gt;"", MONTH($O132) &lt;= 8, MONTH($P132) &gt;= 8), IF($T132 &lt;&gt; "", $H132/$T132, ""), ""), "")</f>
        <v/>
      </c>
      <c r="AP132" s="10" t="str">
        <f ca="1">IFERROR(IF(AND(NOW()&lt;= EOMONTH(DATE(YEAR($P132),9, 1), 0), Overall!$A134&lt;&gt;"", MONTH($O132) &lt;= 9, MONTH($P132) &gt;= 9), IF($T132 &lt;&gt; "", $H132/$T132, ""), ""), "")</f>
        <v/>
      </c>
      <c r="AQ132" s="10" t="str">
        <f ca="1">IFERROR(IF(AND(NOW()&lt;= EOMONTH(DATE(YEAR($P132),10, 1), 0), Overall!$A134&lt;&gt;"", MONTH($O132) &lt;= 10, MONTH($P132) &gt;= 10), IF($T132 &lt;&gt; "", $H132/$T132, ""), ""), "")</f>
        <v/>
      </c>
      <c r="AR132" s="10" t="str">
        <f ca="1">IFERROR(IF(AND(NOW()&lt;= EOMONTH(DATE(YEAR($P132),11, 1), 0), Overall!$A134&lt;&gt;"", MONTH($O132) &lt;=11, MONTH($P132) &gt;= 11), IF($T132 &lt;&gt; "", $H132/$T132, ""), ""), "")</f>
        <v/>
      </c>
      <c r="AS132" s="10" t="str">
        <f ca="1">IFERROR(IF(AND(NOW()&lt;= EOMONTH(DATE(YEAR($P132),12, 1), 0), Overall!$A134&lt;&gt;"", MONTH($O132) &lt;= 12, MONTH($P132) &gt;= 12), IF($T132 &lt;&gt; "", $H132/$T132, ""), ""), "")</f>
        <v/>
      </c>
      <c r="AT132" s="16">
        <f t="shared" ca="1" si="5"/>
        <v>0</v>
      </c>
    </row>
    <row r="133" spans="1:46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6">
        <f>IF(Overall!T135&lt;&gt;"",VALUE(Overall!T135),"")</f>
        <v>79.8</v>
      </c>
      <c r="O133" s="7">
        <f>IF(Overall!L135&lt;&gt;"", DATEVALUE(Overall!L135), "")</f>
        <v>44562</v>
      </c>
      <c r="P133" s="7">
        <f>IF(Overall!M135&lt;&gt;"", DATEVALUE(Overall!M135), "")</f>
        <v>44742</v>
      </c>
      <c r="Q133" s="7" t="str">
        <f>IF(Overall!S135&lt;&gt;"",_xlfn.VALUETOTEXT(Overall!S135),"")</f>
        <v>Jan-Jun</v>
      </c>
      <c r="R133" s="7">
        <f>IF(Overall!O135&lt;&gt;"", DATEVALUE(Overall!O135), "")</f>
        <v>44480</v>
      </c>
      <c r="S133" s="7">
        <f>IF(Overall!O135&lt;&gt;"", DATEVALUE(Overall!O135), "")</f>
        <v>44480</v>
      </c>
      <c r="T133" s="5">
        <f t="shared" si="4"/>
        <v>6</v>
      </c>
      <c r="U133" s="10">
        <f>IF(Overall!$A135&lt;&gt;"",IF(AND(MONTH($O133) &lt;= 1, MONTH($P133) &gt;= 1), IF($T133 &lt;&gt; "", $H133/$T133, ""), ""),"")</f>
        <v>50000</v>
      </c>
      <c r="V133" s="10">
        <f>IF(Overall!$A135&lt;&gt;"",IF(AND(MONTH($O133) &lt;= 2, MONTH($P133) &gt;= 2), IF($T133 &lt;&gt; "", $H133/$T133, ""), ""),"")</f>
        <v>50000</v>
      </c>
      <c r="W133" s="10">
        <f>IF(Overall!$A135&lt;&gt;"",IF(AND(MONTH($O133) &lt;= 3, MONTH($P133) &gt;= 3), IF($T133 &lt;&gt; "", $H133/$T133, ""), ""),"")</f>
        <v>50000</v>
      </c>
      <c r="X133" s="10">
        <f>IF(Overall!$A135&lt;&gt;"",IF(AND(MONTH($O133) &lt;= 4, MONTH($P133) &gt;= 4), IF($T133 &lt;&gt; "", $H133/$T133, ""), ""),"")</f>
        <v>50000</v>
      </c>
      <c r="Y133" s="10">
        <f>IF(Overall!$A135&lt;&gt;"",IF(AND(MONTH($O133) &lt;= 5, MONTH($P133) &gt;= 5), IF($T133 &lt;&gt; "", $H133/$T133, ""), ""),"")</f>
        <v>50000</v>
      </c>
      <c r="Z133" s="10">
        <f>IF(Overall!$A135&lt;&gt;"",IF(AND(MONTH($O133) &lt;= 6, MONTH($P133) &gt;= 6), IF($T133 &lt;&gt; "", $H133/$T133, ""), ""),"")</f>
        <v>50000</v>
      </c>
      <c r="AA133" s="10" t="str">
        <f>IF(Overall!$A135&lt;&gt;"",IF(AND(MONTH($O133) &lt;= 7, MONTH($P133) &gt;= 7 ), IF($T133 &lt;&gt; "", $H133/$T133, ""), ""),"")</f>
        <v/>
      </c>
      <c r="AB133" s="10" t="str">
        <f>IF(Overall!$A135&lt;&gt;"",IF(AND(MONTH($O133) &lt;= 8, MONTH($P133) &gt;= 8), IF($T133 &lt;&gt; "", $H133/$T133, ""), ""),"")</f>
        <v/>
      </c>
      <c r="AC133" s="10" t="str">
        <f>IF(Overall!$A135&lt;&gt;"",IF(AND(MONTH($O133) &lt;= 9, MONTH($P133) &gt;= 9), IF($T133 &lt;&gt; "", $H133/$T133, ""), ""),"")</f>
        <v/>
      </c>
      <c r="AD133" s="10" t="str">
        <f>IF(Overall!$A135&lt;&gt;"",IF(AND(MONTH($O133) &lt;= 10, MONTH($P133) &gt;= 10), IF($T133 &lt;&gt; "", $H133/$T133, ""), ""),"")</f>
        <v/>
      </c>
      <c r="AE133" s="10" t="str">
        <f>IF(Overall!$A135&lt;&gt;"",IF(AND(MONTH($O133) &lt;= 11, MONTH($P133) &gt;= 11), IF($T133 &lt;&gt; "", $H133/$T133, ""), ""),"")</f>
        <v/>
      </c>
      <c r="AF133" s="10" t="str">
        <f>IF(Overall!$A135&lt;&gt;"",IF(AND(MONTH($O133) &lt;= 12, MONTH($P133) &gt;= 12), IF($T133 &lt;&gt; "", $H133/$T133, ""), ""),"")</f>
        <v/>
      </c>
      <c r="AH133" s="10" t="str">
        <f ca="1">IFERROR(IF(AND(NOW()&lt;= EOMONTH(DATE(YEAR($P133),1, 1), 0), Overall!$A135&lt;&gt;"", MONTH($O133) &lt;= 1, MONTH($P133) &gt;= 1), IF($T133 &lt;&gt; "", $H133/$T133, ""), ""), "")</f>
        <v/>
      </c>
      <c r="AI133" s="10" t="str">
        <f ca="1">IFERROR(IF(AND(NOW()&lt;= EOMONTH(DATE(YEAR($P133),2, 1), 0), Overall!$A135&lt;&gt;"", MONTH($O133) &lt;= 2, MONTH($P133) &gt;= 2), IF($T133 &lt;&gt; "", $H133/$T133, ""), ""), "")</f>
        <v/>
      </c>
      <c r="AJ133" s="10" t="str">
        <f ca="1">IFERROR(IF(AND(NOW()&lt;= EOMONTH(DATE(YEAR($P133),3, 1), 0), Overall!$A135&lt;&gt;"", MONTH($O133) &lt;= 3, MONTH($P133) &gt;= 3), IF($T133 &lt;&gt; "", $H133/$T133, ""), ""), "")</f>
        <v/>
      </c>
      <c r="AK133" s="10" t="str">
        <f ca="1">IFERROR(IF(AND(NOW()&lt;= EOMONTH(DATE(YEAR($P133),4, 1), 0), Overall!$A135&lt;&gt;"", MONTH($O133) &lt;= 4, MONTH($P133) &gt;= 4), IF($T133 &lt;&gt; "", $H133/$T133, ""), ""), "")</f>
        <v/>
      </c>
      <c r="AL133" s="10" t="str">
        <f ca="1">IFERROR(IF(AND(NOW()&lt;= EOMONTH(DATE(YEAR($P133),5, 1), 0), Overall!$A135&lt;&gt;"", MONTH($O133) &lt;= 5, MONTH($P133) &gt;= 5), IF($T133 &lt;&gt; "", $H133/$T133, ""), ""), "")</f>
        <v/>
      </c>
      <c r="AM133" s="10" t="str">
        <f ca="1">IFERROR(IF(AND(NOW()&lt;= EOMONTH(DATE(YEAR($P133),6, 1), 0), Overall!$A135&lt;&gt;"", MONTH($O133) &lt;= 6, MONTH($P133) &gt;= 6), IF($T133 &lt;&gt; "", $H133/$T133, ""), ""), "")</f>
        <v/>
      </c>
      <c r="AN133" s="10" t="str">
        <f ca="1">IFERROR(IF(AND(NOW()&lt;= EOMONTH(DATE(YEAR($P133),7, 1), 0), Overall!$A135&lt;&gt;"", MONTH($O133) &lt;= 7, MONTH($P133) &gt;= 7), IF($T133 &lt;&gt; "", $H133/$T133, ""), ""), "")</f>
        <v/>
      </c>
      <c r="AO133" s="10" t="str">
        <f ca="1">IFERROR(IF(AND(NOW()&lt;= EOMONTH(DATE(YEAR($P133),8, 1), 0), Overall!$A135&lt;&gt;"", MONTH($O133) &lt;= 8, MONTH($P133) &gt;= 8), IF($T133 &lt;&gt; "", $H133/$T133, ""), ""), "")</f>
        <v/>
      </c>
      <c r="AP133" s="10" t="str">
        <f ca="1">IFERROR(IF(AND(NOW()&lt;= EOMONTH(DATE(YEAR($P133),9, 1), 0), Overall!$A135&lt;&gt;"", MONTH($O133) &lt;= 9, MONTH($P133) &gt;= 9), IF($T133 &lt;&gt; "", $H133/$T133, ""), ""), "")</f>
        <v/>
      </c>
      <c r="AQ133" s="10" t="str">
        <f ca="1">IFERROR(IF(AND(NOW()&lt;= EOMONTH(DATE(YEAR($P133),10, 1), 0), Overall!$A135&lt;&gt;"", MONTH($O133) &lt;= 10, MONTH($P133) &gt;= 10), IF($T133 &lt;&gt; "", $H133/$T133, ""), ""), "")</f>
        <v/>
      </c>
      <c r="AR133" s="10" t="str">
        <f ca="1">IFERROR(IF(AND(NOW()&lt;= EOMONTH(DATE(YEAR($P133),11, 1), 0), Overall!$A135&lt;&gt;"", MONTH($O133) &lt;=11, MONTH($P133) &gt;= 11), IF($T133 &lt;&gt; "", $H133/$T133, ""), ""), "")</f>
        <v/>
      </c>
      <c r="AS133" s="10" t="str">
        <f ca="1">IFERROR(IF(AND(NOW()&lt;= EOMONTH(DATE(YEAR($P133),12, 1), 0), Overall!$A135&lt;&gt;"", MONTH($O133) &lt;= 12, MONTH($P133) &gt;= 12), IF($T133 &lt;&gt; "", $H133/$T133, ""), ""), "")</f>
        <v/>
      </c>
      <c r="AT133" s="16">
        <f t="shared" ca="1" si="5"/>
        <v>0</v>
      </c>
    </row>
    <row r="134" spans="1:46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6">
        <f>IF(Overall!T136&lt;&gt;"",VALUE(Overall!T136),"")</f>
        <v>79.78</v>
      </c>
      <c r="O134" s="7">
        <f>IF(Overall!L136&lt;&gt;"", DATEVALUE(Overall!L136), "")</f>
        <v>44562</v>
      </c>
      <c r="P134" s="7">
        <f>IF(Overall!M136&lt;&gt;"", DATEVALUE(Overall!M136), "")</f>
        <v>44742</v>
      </c>
      <c r="Q134" s="7" t="str">
        <f>IF(Overall!S136&lt;&gt;"",_xlfn.VALUETOTEXT(Overall!S136),"")</f>
        <v>Jan-Jun</v>
      </c>
      <c r="R134" s="7">
        <f>IF(Overall!O136&lt;&gt;"", DATEVALUE(Overall!O136), "")</f>
        <v>44480</v>
      </c>
      <c r="S134" s="7">
        <f>IF(Overall!O136&lt;&gt;"", DATEVALUE(Overall!O136), "")</f>
        <v>44480</v>
      </c>
      <c r="T134" s="5">
        <f t="shared" si="4"/>
        <v>6</v>
      </c>
      <c r="U134" s="10">
        <f>IF(Overall!$A136&lt;&gt;"",IF(AND(MONTH($O134) &lt;= 1, MONTH($P134) &gt;= 1), IF($T134 &lt;&gt; "", $H134/$T134, ""), ""),"")</f>
        <v>50000</v>
      </c>
      <c r="V134" s="10">
        <f>IF(Overall!$A136&lt;&gt;"",IF(AND(MONTH($O134) &lt;= 2, MONTH($P134) &gt;= 2), IF($T134 &lt;&gt; "", $H134/$T134, ""), ""),"")</f>
        <v>50000</v>
      </c>
      <c r="W134" s="10">
        <f>IF(Overall!$A136&lt;&gt;"",IF(AND(MONTH($O134) &lt;= 3, MONTH($P134) &gt;= 3), IF($T134 &lt;&gt; "", $H134/$T134, ""), ""),"")</f>
        <v>50000</v>
      </c>
      <c r="X134" s="10">
        <f>IF(Overall!$A136&lt;&gt;"",IF(AND(MONTH($O134) &lt;= 4, MONTH($P134) &gt;= 4), IF($T134 &lt;&gt; "", $H134/$T134, ""), ""),"")</f>
        <v>50000</v>
      </c>
      <c r="Y134" s="10">
        <f>IF(Overall!$A136&lt;&gt;"",IF(AND(MONTH($O134) &lt;= 5, MONTH($P134) &gt;= 5), IF($T134 &lt;&gt; "", $H134/$T134, ""), ""),"")</f>
        <v>50000</v>
      </c>
      <c r="Z134" s="10">
        <f>IF(Overall!$A136&lt;&gt;"",IF(AND(MONTH($O134) &lt;= 6, MONTH($P134) &gt;= 6), IF($T134 &lt;&gt; "", $H134/$T134, ""), ""),"")</f>
        <v>50000</v>
      </c>
      <c r="AA134" s="10" t="str">
        <f>IF(Overall!$A136&lt;&gt;"",IF(AND(MONTH($O134) &lt;= 7, MONTH($P134) &gt;= 7 ), IF($T134 &lt;&gt; "", $H134/$T134, ""), ""),"")</f>
        <v/>
      </c>
      <c r="AB134" s="10" t="str">
        <f>IF(Overall!$A136&lt;&gt;"",IF(AND(MONTH($O134) &lt;= 8, MONTH($P134) &gt;= 8), IF($T134 &lt;&gt; "", $H134/$T134, ""), ""),"")</f>
        <v/>
      </c>
      <c r="AC134" s="10" t="str">
        <f>IF(Overall!$A136&lt;&gt;"",IF(AND(MONTH($O134) &lt;= 9, MONTH($P134) &gt;= 9), IF($T134 &lt;&gt; "", $H134/$T134, ""), ""),"")</f>
        <v/>
      </c>
      <c r="AD134" s="10" t="str">
        <f>IF(Overall!$A136&lt;&gt;"",IF(AND(MONTH($O134) &lt;= 10, MONTH($P134) &gt;= 10), IF($T134 &lt;&gt; "", $H134/$T134, ""), ""),"")</f>
        <v/>
      </c>
      <c r="AE134" s="10" t="str">
        <f>IF(Overall!$A136&lt;&gt;"",IF(AND(MONTH($O134) &lt;= 11, MONTH($P134) &gt;= 11), IF($T134 &lt;&gt; "", $H134/$T134, ""), ""),"")</f>
        <v/>
      </c>
      <c r="AF134" s="10" t="str">
        <f>IF(Overall!$A136&lt;&gt;"",IF(AND(MONTH($O134) &lt;= 12, MONTH($P134) &gt;= 12), IF($T134 &lt;&gt; "", $H134/$T134, ""), ""),"")</f>
        <v/>
      </c>
      <c r="AH134" s="10" t="str">
        <f ca="1">IFERROR(IF(AND(NOW()&lt;= EOMONTH(DATE(YEAR($P134),1, 1), 0), Overall!$A136&lt;&gt;"", MONTH($O134) &lt;= 1, MONTH($P134) &gt;= 1), IF($T134 &lt;&gt; "", $H134/$T134, ""), ""), "")</f>
        <v/>
      </c>
      <c r="AI134" s="10" t="str">
        <f ca="1">IFERROR(IF(AND(NOW()&lt;= EOMONTH(DATE(YEAR($P134),2, 1), 0), Overall!$A136&lt;&gt;"", MONTH($O134) &lt;= 2, MONTH($P134) &gt;= 2), IF($T134 &lt;&gt; "", $H134/$T134, ""), ""), "")</f>
        <v/>
      </c>
      <c r="AJ134" s="10" t="str">
        <f ca="1">IFERROR(IF(AND(NOW()&lt;= EOMONTH(DATE(YEAR($P134),3, 1), 0), Overall!$A136&lt;&gt;"", MONTH($O134) &lt;= 3, MONTH($P134) &gt;= 3), IF($T134 &lt;&gt; "", $H134/$T134, ""), ""), "")</f>
        <v/>
      </c>
      <c r="AK134" s="10" t="str">
        <f ca="1">IFERROR(IF(AND(NOW()&lt;= EOMONTH(DATE(YEAR($P134),4, 1), 0), Overall!$A136&lt;&gt;"", MONTH($O134) &lt;= 4, MONTH($P134) &gt;= 4), IF($T134 &lt;&gt; "", $H134/$T134, ""), ""), "")</f>
        <v/>
      </c>
      <c r="AL134" s="10" t="str">
        <f ca="1">IFERROR(IF(AND(NOW()&lt;= EOMONTH(DATE(YEAR($P134),5, 1), 0), Overall!$A136&lt;&gt;"", MONTH($O134) &lt;= 5, MONTH($P134) &gt;= 5), IF($T134 &lt;&gt; "", $H134/$T134, ""), ""), "")</f>
        <v/>
      </c>
      <c r="AM134" s="10" t="str">
        <f ca="1">IFERROR(IF(AND(NOW()&lt;= EOMONTH(DATE(YEAR($P134),6, 1), 0), Overall!$A136&lt;&gt;"", MONTH($O134) &lt;= 6, MONTH($P134) &gt;= 6), IF($T134 &lt;&gt; "", $H134/$T134, ""), ""), "")</f>
        <v/>
      </c>
      <c r="AN134" s="10" t="str">
        <f ca="1">IFERROR(IF(AND(NOW()&lt;= EOMONTH(DATE(YEAR($P134),7, 1), 0), Overall!$A136&lt;&gt;"", MONTH($O134) &lt;= 7, MONTH($P134) &gt;= 7), IF($T134 &lt;&gt; "", $H134/$T134, ""), ""), "")</f>
        <v/>
      </c>
      <c r="AO134" s="10" t="str">
        <f ca="1">IFERROR(IF(AND(NOW()&lt;= EOMONTH(DATE(YEAR($P134),8, 1), 0), Overall!$A136&lt;&gt;"", MONTH($O134) &lt;= 8, MONTH($P134) &gt;= 8), IF($T134 &lt;&gt; "", $H134/$T134, ""), ""), "")</f>
        <v/>
      </c>
      <c r="AP134" s="10" t="str">
        <f ca="1">IFERROR(IF(AND(NOW()&lt;= EOMONTH(DATE(YEAR($P134),9, 1), 0), Overall!$A136&lt;&gt;"", MONTH($O134) &lt;= 9, MONTH($P134) &gt;= 9), IF($T134 &lt;&gt; "", $H134/$T134, ""), ""), "")</f>
        <v/>
      </c>
      <c r="AQ134" s="10" t="str">
        <f ca="1">IFERROR(IF(AND(NOW()&lt;= EOMONTH(DATE(YEAR($P134),10, 1), 0), Overall!$A136&lt;&gt;"", MONTH($O134) &lt;= 10, MONTH($P134) &gt;= 10), IF($T134 &lt;&gt; "", $H134/$T134, ""), ""), "")</f>
        <v/>
      </c>
      <c r="AR134" s="10" t="str">
        <f ca="1">IFERROR(IF(AND(NOW()&lt;= EOMONTH(DATE(YEAR($P134),11, 1), 0), Overall!$A136&lt;&gt;"", MONTH($O134) &lt;=11, MONTH($P134) &gt;= 11), IF($T134 &lt;&gt; "", $H134/$T134, ""), ""), "")</f>
        <v/>
      </c>
      <c r="AS134" s="10" t="str">
        <f ca="1">IFERROR(IF(AND(NOW()&lt;= EOMONTH(DATE(YEAR($P134),12, 1), 0), Overall!$A136&lt;&gt;"", MONTH($O134) &lt;= 12, MONTH($P134) &gt;= 12), IF($T134 &lt;&gt; "", $H134/$T134, ""), ""), "")</f>
        <v/>
      </c>
      <c r="AT134" s="16">
        <f t="shared" ca="1" si="5"/>
        <v>0</v>
      </c>
    </row>
    <row r="135" spans="1:46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6">
        <f>IF(Overall!T137&lt;&gt;"",VALUE(Overall!T137),"")</f>
        <v>79.8</v>
      </c>
      <c r="O135" s="7">
        <f>IF(Overall!L137&lt;&gt;"", DATEVALUE(Overall!L137), "")</f>
        <v>44562</v>
      </c>
      <c r="P135" s="7">
        <f>IF(Overall!M137&lt;&gt;"", DATEVALUE(Overall!M137), "")</f>
        <v>44742</v>
      </c>
      <c r="Q135" s="7" t="str">
        <f>IF(Overall!S137&lt;&gt;"",_xlfn.VALUETOTEXT(Overall!S137),"")</f>
        <v>Jan-Jun</v>
      </c>
      <c r="R135" s="7">
        <f>IF(Overall!O137&lt;&gt;"", DATEVALUE(Overall!O137), "")</f>
        <v>44480</v>
      </c>
      <c r="S135" s="7">
        <f>IF(Overall!O137&lt;&gt;"", DATEVALUE(Overall!O137), "")</f>
        <v>44480</v>
      </c>
      <c r="T135" s="5">
        <f t="shared" si="4"/>
        <v>6</v>
      </c>
      <c r="U135" s="10">
        <f>IF(Overall!$A137&lt;&gt;"",IF(AND(MONTH($O135) &lt;= 1, MONTH($P135) &gt;= 1), IF($T135 &lt;&gt; "", $H135/$T135, ""), ""),"")</f>
        <v>50000</v>
      </c>
      <c r="V135" s="10">
        <f>IF(Overall!$A137&lt;&gt;"",IF(AND(MONTH($O135) &lt;= 2, MONTH($P135) &gt;= 2), IF($T135 &lt;&gt; "", $H135/$T135, ""), ""),"")</f>
        <v>50000</v>
      </c>
      <c r="W135" s="10">
        <f>IF(Overall!$A137&lt;&gt;"",IF(AND(MONTH($O135) &lt;= 3, MONTH($P135) &gt;= 3), IF($T135 &lt;&gt; "", $H135/$T135, ""), ""),"")</f>
        <v>50000</v>
      </c>
      <c r="X135" s="10">
        <f>IF(Overall!$A137&lt;&gt;"",IF(AND(MONTH($O135) &lt;= 4, MONTH($P135) &gt;= 4), IF($T135 &lt;&gt; "", $H135/$T135, ""), ""),"")</f>
        <v>50000</v>
      </c>
      <c r="Y135" s="10">
        <f>IF(Overall!$A137&lt;&gt;"",IF(AND(MONTH($O135) &lt;= 5, MONTH($P135) &gt;= 5), IF($T135 &lt;&gt; "", $H135/$T135, ""), ""),"")</f>
        <v>50000</v>
      </c>
      <c r="Z135" s="10">
        <f>IF(Overall!$A137&lt;&gt;"",IF(AND(MONTH($O135) &lt;= 6, MONTH($P135) &gt;= 6), IF($T135 &lt;&gt; "", $H135/$T135, ""), ""),"")</f>
        <v>50000</v>
      </c>
      <c r="AA135" s="10" t="str">
        <f>IF(Overall!$A137&lt;&gt;"",IF(AND(MONTH($O135) &lt;= 7, MONTH($P135) &gt;= 7 ), IF($T135 &lt;&gt; "", $H135/$T135, ""), ""),"")</f>
        <v/>
      </c>
      <c r="AB135" s="10" t="str">
        <f>IF(Overall!$A137&lt;&gt;"",IF(AND(MONTH($O135) &lt;= 8, MONTH($P135) &gt;= 8), IF($T135 &lt;&gt; "", $H135/$T135, ""), ""),"")</f>
        <v/>
      </c>
      <c r="AC135" s="10" t="str">
        <f>IF(Overall!$A137&lt;&gt;"",IF(AND(MONTH($O135) &lt;= 9, MONTH($P135) &gt;= 9), IF($T135 &lt;&gt; "", $H135/$T135, ""), ""),"")</f>
        <v/>
      </c>
      <c r="AD135" s="10" t="str">
        <f>IF(Overall!$A137&lt;&gt;"",IF(AND(MONTH($O135) &lt;= 10, MONTH($P135) &gt;= 10), IF($T135 &lt;&gt; "", $H135/$T135, ""), ""),"")</f>
        <v/>
      </c>
      <c r="AE135" s="10" t="str">
        <f>IF(Overall!$A137&lt;&gt;"",IF(AND(MONTH($O135) &lt;= 11, MONTH($P135) &gt;= 11), IF($T135 &lt;&gt; "", $H135/$T135, ""), ""),"")</f>
        <v/>
      </c>
      <c r="AF135" s="10" t="str">
        <f>IF(Overall!$A137&lt;&gt;"",IF(AND(MONTH($O135) &lt;= 12, MONTH($P135) &gt;= 12), IF($T135 &lt;&gt; "", $H135/$T135, ""), ""),"")</f>
        <v/>
      </c>
      <c r="AH135" s="10" t="str">
        <f ca="1">IFERROR(IF(AND(NOW()&lt;= EOMONTH(DATE(YEAR($P135),1, 1), 0), Overall!$A137&lt;&gt;"", MONTH($O135) &lt;= 1, MONTH($P135) &gt;= 1), IF($T135 &lt;&gt; "", $H135/$T135, ""), ""), "")</f>
        <v/>
      </c>
      <c r="AI135" s="10" t="str">
        <f ca="1">IFERROR(IF(AND(NOW()&lt;= EOMONTH(DATE(YEAR($P135),2, 1), 0), Overall!$A137&lt;&gt;"", MONTH($O135) &lt;= 2, MONTH($P135) &gt;= 2), IF($T135 &lt;&gt; "", $H135/$T135, ""), ""), "")</f>
        <v/>
      </c>
      <c r="AJ135" s="10" t="str">
        <f ca="1">IFERROR(IF(AND(NOW()&lt;= EOMONTH(DATE(YEAR($P135),3, 1), 0), Overall!$A137&lt;&gt;"", MONTH($O135) &lt;= 3, MONTH($P135) &gt;= 3), IF($T135 &lt;&gt; "", $H135/$T135, ""), ""), "")</f>
        <v/>
      </c>
      <c r="AK135" s="10" t="str">
        <f ca="1">IFERROR(IF(AND(NOW()&lt;= EOMONTH(DATE(YEAR($P135),4, 1), 0), Overall!$A137&lt;&gt;"", MONTH($O135) &lt;= 4, MONTH($P135) &gt;= 4), IF($T135 &lt;&gt; "", $H135/$T135, ""), ""), "")</f>
        <v/>
      </c>
      <c r="AL135" s="10" t="str">
        <f ca="1">IFERROR(IF(AND(NOW()&lt;= EOMONTH(DATE(YEAR($P135),5, 1), 0), Overall!$A137&lt;&gt;"", MONTH($O135) &lt;= 5, MONTH($P135) &gt;= 5), IF($T135 &lt;&gt; "", $H135/$T135, ""), ""), "")</f>
        <v/>
      </c>
      <c r="AM135" s="10" t="str">
        <f ca="1">IFERROR(IF(AND(NOW()&lt;= EOMONTH(DATE(YEAR($P135),6, 1), 0), Overall!$A137&lt;&gt;"", MONTH($O135) &lt;= 6, MONTH($P135) &gt;= 6), IF($T135 &lt;&gt; "", $H135/$T135, ""), ""), "")</f>
        <v/>
      </c>
      <c r="AN135" s="10" t="str">
        <f ca="1">IFERROR(IF(AND(NOW()&lt;= EOMONTH(DATE(YEAR($P135),7, 1), 0), Overall!$A137&lt;&gt;"", MONTH($O135) &lt;= 7, MONTH($P135) &gt;= 7), IF($T135 &lt;&gt; "", $H135/$T135, ""), ""), "")</f>
        <v/>
      </c>
      <c r="AO135" s="10" t="str">
        <f ca="1">IFERROR(IF(AND(NOW()&lt;= EOMONTH(DATE(YEAR($P135),8, 1), 0), Overall!$A137&lt;&gt;"", MONTH($O135) &lt;= 8, MONTH($P135) &gt;= 8), IF($T135 &lt;&gt; "", $H135/$T135, ""), ""), "")</f>
        <v/>
      </c>
      <c r="AP135" s="10" t="str">
        <f ca="1">IFERROR(IF(AND(NOW()&lt;= EOMONTH(DATE(YEAR($P135),9, 1), 0), Overall!$A137&lt;&gt;"", MONTH($O135) &lt;= 9, MONTH($P135) &gt;= 9), IF($T135 &lt;&gt; "", $H135/$T135, ""), ""), "")</f>
        <v/>
      </c>
      <c r="AQ135" s="10" t="str">
        <f ca="1">IFERROR(IF(AND(NOW()&lt;= EOMONTH(DATE(YEAR($P135),10, 1), 0), Overall!$A137&lt;&gt;"", MONTH($O135) &lt;= 10, MONTH($P135) &gt;= 10), IF($T135 &lt;&gt; "", $H135/$T135, ""), ""), "")</f>
        <v/>
      </c>
      <c r="AR135" s="10" t="str">
        <f ca="1">IFERROR(IF(AND(NOW()&lt;= EOMONTH(DATE(YEAR($P135),11, 1), 0), Overall!$A137&lt;&gt;"", MONTH($O135) &lt;=11, MONTH($P135) &gt;= 11), IF($T135 &lt;&gt; "", $H135/$T135, ""), ""), "")</f>
        <v/>
      </c>
      <c r="AS135" s="10" t="str">
        <f ca="1">IFERROR(IF(AND(NOW()&lt;= EOMONTH(DATE(YEAR($P135),12, 1), 0), Overall!$A137&lt;&gt;"", MONTH($O135) &lt;= 12, MONTH($P135) &gt;= 12), IF($T135 &lt;&gt; "", $H135/$T135, ""), ""), "")</f>
        <v/>
      </c>
      <c r="AT135" s="16">
        <f t="shared" ca="1" si="5"/>
        <v>0</v>
      </c>
    </row>
    <row r="136" spans="1:46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6">
        <f>IF(Overall!T138&lt;&gt;"",VALUE(Overall!T138),"")</f>
        <v>79.78</v>
      </c>
      <c r="O136" s="7">
        <f>IF(Overall!L138&lt;&gt;"", DATEVALUE(Overall!L138), "")</f>
        <v>44562</v>
      </c>
      <c r="P136" s="7">
        <f>IF(Overall!M138&lt;&gt;"", DATEVALUE(Overall!M138), "")</f>
        <v>44742</v>
      </c>
      <c r="Q136" s="7" t="str">
        <f>IF(Overall!S138&lt;&gt;"",_xlfn.VALUETOTEXT(Overall!S138),"")</f>
        <v>Jan-Jun</v>
      </c>
      <c r="R136" s="7">
        <f>IF(Overall!O138&lt;&gt;"", DATEVALUE(Overall!O138), "")</f>
        <v>44480</v>
      </c>
      <c r="S136" s="7">
        <f>IF(Overall!O138&lt;&gt;"", DATEVALUE(Overall!O138), "")</f>
        <v>44480</v>
      </c>
      <c r="T136" s="5">
        <f t="shared" si="4"/>
        <v>6</v>
      </c>
      <c r="U136" s="10">
        <f>IF(Overall!$A138&lt;&gt;"",IF(AND(MONTH($O136) &lt;= 1, MONTH($P136) &gt;= 1), IF($T136 &lt;&gt; "", $H136/$T136, ""), ""),"")</f>
        <v>50000</v>
      </c>
      <c r="V136" s="10">
        <f>IF(Overall!$A138&lt;&gt;"",IF(AND(MONTH($O136) &lt;= 2, MONTH($P136) &gt;= 2), IF($T136 &lt;&gt; "", $H136/$T136, ""), ""),"")</f>
        <v>50000</v>
      </c>
      <c r="W136" s="10">
        <f>IF(Overall!$A138&lt;&gt;"",IF(AND(MONTH($O136) &lt;= 3, MONTH($P136) &gt;= 3), IF($T136 &lt;&gt; "", $H136/$T136, ""), ""),"")</f>
        <v>50000</v>
      </c>
      <c r="X136" s="10">
        <f>IF(Overall!$A138&lt;&gt;"",IF(AND(MONTH($O136) &lt;= 4, MONTH($P136) &gt;= 4), IF($T136 &lt;&gt; "", $H136/$T136, ""), ""),"")</f>
        <v>50000</v>
      </c>
      <c r="Y136" s="10">
        <f>IF(Overall!$A138&lt;&gt;"",IF(AND(MONTH($O136) &lt;= 5, MONTH($P136) &gt;= 5), IF($T136 &lt;&gt; "", $H136/$T136, ""), ""),"")</f>
        <v>50000</v>
      </c>
      <c r="Z136" s="10">
        <f>IF(Overall!$A138&lt;&gt;"",IF(AND(MONTH($O136) &lt;= 6, MONTH($P136) &gt;= 6), IF($T136 &lt;&gt; "", $H136/$T136, ""), ""),"")</f>
        <v>50000</v>
      </c>
      <c r="AA136" s="10" t="str">
        <f>IF(Overall!$A138&lt;&gt;"",IF(AND(MONTH($O136) &lt;= 7, MONTH($P136) &gt;= 7 ), IF($T136 &lt;&gt; "", $H136/$T136, ""), ""),"")</f>
        <v/>
      </c>
      <c r="AB136" s="10" t="str">
        <f>IF(Overall!$A138&lt;&gt;"",IF(AND(MONTH($O136) &lt;= 8, MONTH($P136) &gt;= 8), IF($T136 &lt;&gt; "", $H136/$T136, ""), ""),"")</f>
        <v/>
      </c>
      <c r="AC136" s="10" t="str">
        <f>IF(Overall!$A138&lt;&gt;"",IF(AND(MONTH($O136) &lt;= 9, MONTH($P136) &gt;= 9), IF($T136 &lt;&gt; "", $H136/$T136, ""), ""),"")</f>
        <v/>
      </c>
      <c r="AD136" s="10" t="str">
        <f>IF(Overall!$A138&lt;&gt;"",IF(AND(MONTH($O136) &lt;= 10, MONTH($P136) &gt;= 10), IF($T136 &lt;&gt; "", $H136/$T136, ""), ""),"")</f>
        <v/>
      </c>
      <c r="AE136" s="10" t="str">
        <f>IF(Overall!$A138&lt;&gt;"",IF(AND(MONTH($O136) &lt;= 11, MONTH($P136) &gt;= 11), IF($T136 &lt;&gt; "", $H136/$T136, ""), ""),"")</f>
        <v/>
      </c>
      <c r="AF136" s="10" t="str">
        <f>IF(Overall!$A138&lt;&gt;"",IF(AND(MONTH($O136) &lt;= 12, MONTH($P136) &gt;= 12), IF($T136 &lt;&gt; "", $H136/$T136, ""), ""),"")</f>
        <v/>
      </c>
      <c r="AH136" s="10" t="str">
        <f ca="1">IFERROR(IF(AND(NOW()&lt;= EOMONTH(DATE(YEAR($P136),1, 1), 0), Overall!$A138&lt;&gt;"", MONTH($O136) &lt;= 1, MONTH($P136) &gt;= 1), IF($T136 &lt;&gt; "", $H136/$T136, ""), ""), "")</f>
        <v/>
      </c>
      <c r="AI136" s="10" t="str">
        <f ca="1">IFERROR(IF(AND(NOW()&lt;= EOMONTH(DATE(YEAR($P136),2, 1), 0), Overall!$A138&lt;&gt;"", MONTH($O136) &lt;= 2, MONTH($P136) &gt;= 2), IF($T136 &lt;&gt; "", $H136/$T136, ""), ""), "")</f>
        <v/>
      </c>
      <c r="AJ136" s="10" t="str">
        <f ca="1">IFERROR(IF(AND(NOW()&lt;= EOMONTH(DATE(YEAR($P136),3, 1), 0), Overall!$A138&lt;&gt;"", MONTH($O136) &lt;= 3, MONTH($P136) &gt;= 3), IF($T136 &lt;&gt; "", $H136/$T136, ""), ""), "")</f>
        <v/>
      </c>
      <c r="AK136" s="10" t="str">
        <f ca="1">IFERROR(IF(AND(NOW()&lt;= EOMONTH(DATE(YEAR($P136),4, 1), 0), Overall!$A138&lt;&gt;"", MONTH($O136) &lt;= 4, MONTH($P136) &gt;= 4), IF($T136 &lt;&gt; "", $H136/$T136, ""), ""), "")</f>
        <v/>
      </c>
      <c r="AL136" s="10" t="str">
        <f ca="1">IFERROR(IF(AND(NOW()&lt;= EOMONTH(DATE(YEAR($P136),5, 1), 0), Overall!$A138&lt;&gt;"", MONTH($O136) &lt;= 5, MONTH($P136) &gt;= 5), IF($T136 &lt;&gt; "", $H136/$T136, ""), ""), "")</f>
        <v/>
      </c>
      <c r="AM136" s="10" t="str">
        <f ca="1">IFERROR(IF(AND(NOW()&lt;= EOMONTH(DATE(YEAR($P136),6, 1), 0), Overall!$A138&lt;&gt;"", MONTH($O136) &lt;= 6, MONTH($P136) &gt;= 6), IF($T136 &lt;&gt; "", $H136/$T136, ""), ""), "")</f>
        <v/>
      </c>
      <c r="AN136" s="10" t="str">
        <f ca="1">IFERROR(IF(AND(NOW()&lt;= EOMONTH(DATE(YEAR($P136),7, 1), 0), Overall!$A138&lt;&gt;"", MONTH($O136) &lt;= 7, MONTH($P136) &gt;= 7), IF($T136 &lt;&gt; "", $H136/$T136, ""), ""), "")</f>
        <v/>
      </c>
      <c r="AO136" s="10" t="str">
        <f ca="1">IFERROR(IF(AND(NOW()&lt;= EOMONTH(DATE(YEAR($P136),8, 1), 0), Overall!$A138&lt;&gt;"", MONTH($O136) &lt;= 8, MONTH($P136) &gt;= 8), IF($T136 &lt;&gt; "", $H136/$T136, ""), ""), "")</f>
        <v/>
      </c>
      <c r="AP136" s="10" t="str">
        <f ca="1">IFERROR(IF(AND(NOW()&lt;= EOMONTH(DATE(YEAR($P136),9, 1), 0), Overall!$A138&lt;&gt;"", MONTH($O136) &lt;= 9, MONTH($P136) &gt;= 9), IF($T136 &lt;&gt; "", $H136/$T136, ""), ""), "")</f>
        <v/>
      </c>
      <c r="AQ136" s="10" t="str">
        <f ca="1">IFERROR(IF(AND(NOW()&lt;= EOMONTH(DATE(YEAR($P136),10, 1), 0), Overall!$A138&lt;&gt;"", MONTH($O136) &lt;= 10, MONTH($P136) &gt;= 10), IF($T136 &lt;&gt; "", $H136/$T136, ""), ""), "")</f>
        <v/>
      </c>
      <c r="AR136" s="10" t="str">
        <f ca="1">IFERROR(IF(AND(NOW()&lt;= EOMONTH(DATE(YEAR($P136),11, 1), 0), Overall!$A138&lt;&gt;"", MONTH($O136) &lt;=11, MONTH($P136) &gt;= 11), IF($T136 &lt;&gt; "", $H136/$T136, ""), ""), "")</f>
        <v/>
      </c>
      <c r="AS136" s="10" t="str">
        <f ca="1">IFERROR(IF(AND(NOW()&lt;= EOMONTH(DATE(YEAR($P136),12, 1), 0), Overall!$A138&lt;&gt;"", MONTH($O136) &lt;= 12, MONTH($P136) &gt;= 12), IF($T136 &lt;&gt; "", $H136/$T136, ""), ""), "")</f>
        <v/>
      </c>
      <c r="AT136" s="16">
        <f t="shared" ca="1" si="5"/>
        <v>0</v>
      </c>
    </row>
    <row r="137" spans="1:46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6">
        <f>IF(Overall!T139&lt;&gt;"",VALUE(Overall!T139),"")</f>
        <v>79.888000000000005</v>
      </c>
      <c r="O137" s="7">
        <f>IF(Overall!L139&lt;&gt;"", DATEVALUE(Overall!L139), "")</f>
        <v>44562</v>
      </c>
      <c r="P137" s="7">
        <f>IF(Overall!M139&lt;&gt;"", DATEVALUE(Overall!M139), "")</f>
        <v>44742</v>
      </c>
      <c r="Q137" s="7" t="str">
        <f>IF(Overall!S139&lt;&gt;"",_xlfn.VALUETOTEXT(Overall!S139),"")</f>
        <v>Jan-Jun</v>
      </c>
      <c r="R137" s="7">
        <f>IF(Overall!O139&lt;&gt;"", DATEVALUE(Overall!O139), "")</f>
        <v>44480</v>
      </c>
      <c r="S137" s="7">
        <f>IF(Overall!O139&lt;&gt;"", DATEVALUE(Overall!O139), "")</f>
        <v>44480</v>
      </c>
      <c r="T137" s="5">
        <f t="shared" si="4"/>
        <v>6</v>
      </c>
      <c r="U137" s="10">
        <f>IF(Overall!$A139&lt;&gt;"",IF(AND(MONTH($O137) &lt;= 1, MONTH($P137) &gt;= 1), IF($T137 &lt;&gt; "", $H137/$T137, ""), ""),"")</f>
        <v>50000</v>
      </c>
      <c r="V137" s="10">
        <f>IF(Overall!$A139&lt;&gt;"",IF(AND(MONTH($O137) &lt;= 2, MONTH($P137) &gt;= 2), IF($T137 &lt;&gt; "", $H137/$T137, ""), ""),"")</f>
        <v>50000</v>
      </c>
      <c r="W137" s="10">
        <f>IF(Overall!$A139&lt;&gt;"",IF(AND(MONTH($O137) &lt;= 3, MONTH($P137) &gt;= 3), IF($T137 &lt;&gt; "", $H137/$T137, ""), ""),"")</f>
        <v>50000</v>
      </c>
      <c r="X137" s="10">
        <f>IF(Overall!$A139&lt;&gt;"",IF(AND(MONTH($O137) &lt;= 4, MONTH($P137) &gt;= 4), IF($T137 &lt;&gt; "", $H137/$T137, ""), ""),"")</f>
        <v>50000</v>
      </c>
      <c r="Y137" s="10">
        <f>IF(Overall!$A139&lt;&gt;"",IF(AND(MONTH($O137) &lt;= 5, MONTH($P137) &gt;= 5), IF($T137 &lt;&gt; "", $H137/$T137, ""), ""),"")</f>
        <v>50000</v>
      </c>
      <c r="Z137" s="10">
        <f>IF(Overall!$A139&lt;&gt;"",IF(AND(MONTH($O137) &lt;= 6, MONTH($P137) &gt;= 6), IF($T137 &lt;&gt; "", $H137/$T137, ""), ""),"")</f>
        <v>50000</v>
      </c>
      <c r="AA137" s="10" t="str">
        <f>IF(Overall!$A139&lt;&gt;"",IF(AND(MONTH($O137) &lt;= 7, MONTH($P137) &gt;= 7 ), IF($T137 &lt;&gt; "", $H137/$T137, ""), ""),"")</f>
        <v/>
      </c>
      <c r="AB137" s="10" t="str">
        <f>IF(Overall!$A139&lt;&gt;"",IF(AND(MONTH($O137) &lt;= 8, MONTH($P137) &gt;= 8), IF($T137 &lt;&gt; "", $H137/$T137, ""), ""),"")</f>
        <v/>
      </c>
      <c r="AC137" s="10" t="str">
        <f>IF(Overall!$A139&lt;&gt;"",IF(AND(MONTH($O137) &lt;= 9, MONTH($P137) &gt;= 9), IF($T137 &lt;&gt; "", $H137/$T137, ""), ""),"")</f>
        <v/>
      </c>
      <c r="AD137" s="10" t="str">
        <f>IF(Overall!$A139&lt;&gt;"",IF(AND(MONTH($O137) &lt;= 10, MONTH($P137) &gt;= 10), IF($T137 &lt;&gt; "", $H137/$T137, ""), ""),"")</f>
        <v/>
      </c>
      <c r="AE137" s="10" t="str">
        <f>IF(Overall!$A139&lt;&gt;"",IF(AND(MONTH($O137) &lt;= 11, MONTH($P137) &gt;= 11), IF($T137 &lt;&gt; "", $H137/$T137, ""), ""),"")</f>
        <v/>
      </c>
      <c r="AF137" s="10" t="str">
        <f>IF(Overall!$A139&lt;&gt;"",IF(AND(MONTH($O137) &lt;= 12, MONTH($P137) &gt;= 12), IF($T137 &lt;&gt; "", $H137/$T137, ""), ""),"")</f>
        <v/>
      </c>
      <c r="AH137" s="10" t="str">
        <f ca="1">IFERROR(IF(AND(NOW()&lt;= EOMONTH(DATE(YEAR($P137),1, 1), 0), Overall!$A139&lt;&gt;"", MONTH($O137) &lt;= 1, MONTH($P137) &gt;= 1), IF($T137 &lt;&gt; "", $H137/$T137, ""), ""), "")</f>
        <v/>
      </c>
      <c r="AI137" s="10" t="str">
        <f ca="1">IFERROR(IF(AND(NOW()&lt;= EOMONTH(DATE(YEAR($P137),2, 1), 0), Overall!$A139&lt;&gt;"", MONTH($O137) &lt;= 2, MONTH($P137) &gt;= 2), IF($T137 &lt;&gt; "", $H137/$T137, ""), ""), "")</f>
        <v/>
      </c>
      <c r="AJ137" s="10" t="str">
        <f ca="1">IFERROR(IF(AND(NOW()&lt;= EOMONTH(DATE(YEAR($P137),3, 1), 0), Overall!$A139&lt;&gt;"", MONTH($O137) &lt;= 3, MONTH($P137) &gt;= 3), IF($T137 &lt;&gt; "", $H137/$T137, ""), ""), "")</f>
        <v/>
      </c>
      <c r="AK137" s="10" t="str">
        <f ca="1">IFERROR(IF(AND(NOW()&lt;= EOMONTH(DATE(YEAR($P137),4, 1), 0), Overall!$A139&lt;&gt;"", MONTH($O137) &lt;= 4, MONTH($P137) &gt;= 4), IF($T137 &lt;&gt; "", $H137/$T137, ""), ""), "")</f>
        <v/>
      </c>
      <c r="AL137" s="10" t="str">
        <f ca="1">IFERROR(IF(AND(NOW()&lt;= EOMONTH(DATE(YEAR($P137),5, 1), 0), Overall!$A139&lt;&gt;"", MONTH($O137) &lt;= 5, MONTH($P137) &gt;= 5), IF($T137 &lt;&gt; "", $H137/$T137, ""), ""), "")</f>
        <v/>
      </c>
      <c r="AM137" s="10" t="str">
        <f ca="1">IFERROR(IF(AND(NOW()&lt;= EOMONTH(DATE(YEAR($P137),6, 1), 0), Overall!$A139&lt;&gt;"", MONTH($O137) &lt;= 6, MONTH($P137) &gt;= 6), IF($T137 &lt;&gt; "", $H137/$T137, ""), ""), "")</f>
        <v/>
      </c>
      <c r="AN137" s="10" t="str">
        <f ca="1">IFERROR(IF(AND(NOW()&lt;= EOMONTH(DATE(YEAR($P137),7, 1), 0), Overall!$A139&lt;&gt;"", MONTH($O137) &lt;= 7, MONTH($P137) &gt;= 7), IF($T137 &lt;&gt; "", $H137/$T137, ""), ""), "")</f>
        <v/>
      </c>
      <c r="AO137" s="10" t="str">
        <f ca="1">IFERROR(IF(AND(NOW()&lt;= EOMONTH(DATE(YEAR($P137),8, 1), 0), Overall!$A139&lt;&gt;"", MONTH($O137) &lt;= 8, MONTH($P137) &gt;= 8), IF($T137 &lt;&gt; "", $H137/$T137, ""), ""), "")</f>
        <v/>
      </c>
      <c r="AP137" s="10" t="str">
        <f ca="1">IFERROR(IF(AND(NOW()&lt;= EOMONTH(DATE(YEAR($P137),9, 1), 0), Overall!$A139&lt;&gt;"", MONTH($O137) &lt;= 9, MONTH($P137) &gt;= 9), IF($T137 &lt;&gt; "", $H137/$T137, ""), ""), "")</f>
        <v/>
      </c>
      <c r="AQ137" s="10" t="str">
        <f ca="1">IFERROR(IF(AND(NOW()&lt;= EOMONTH(DATE(YEAR($P137),10, 1), 0), Overall!$A139&lt;&gt;"", MONTH($O137) &lt;= 10, MONTH($P137) &gt;= 10), IF($T137 &lt;&gt; "", $H137/$T137, ""), ""), "")</f>
        <v/>
      </c>
      <c r="AR137" s="10" t="str">
        <f ca="1">IFERROR(IF(AND(NOW()&lt;= EOMONTH(DATE(YEAR($P137),11, 1), 0), Overall!$A139&lt;&gt;"", MONTH($O137) &lt;=11, MONTH($P137) &gt;= 11), IF($T137 &lt;&gt; "", $H137/$T137, ""), ""), "")</f>
        <v/>
      </c>
      <c r="AS137" s="10" t="str">
        <f ca="1">IFERROR(IF(AND(NOW()&lt;= EOMONTH(DATE(YEAR($P137),12, 1), 0), Overall!$A139&lt;&gt;"", MONTH($O137) &lt;= 12, MONTH($P137) &gt;= 12), IF($T137 &lt;&gt; "", $H137/$T137, ""), ""), "")</f>
        <v/>
      </c>
      <c r="AT137" s="16">
        <f t="shared" ca="1" si="5"/>
        <v>0</v>
      </c>
    </row>
    <row r="138" spans="1:46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6">
        <f>IF(Overall!T140&lt;&gt;"",VALUE(Overall!T140),"")</f>
        <v>79.849999999999994</v>
      </c>
      <c r="O138" s="7">
        <f>IF(Overall!L140&lt;&gt;"", DATEVALUE(Overall!L140), "")</f>
        <v>44562</v>
      </c>
      <c r="P138" s="7">
        <f>IF(Overall!M140&lt;&gt;"", DATEVALUE(Overall!M140), "")</f>
        <v>44742</v>
      </c>
      <c r="Q138" s="7" t="str">
        <f>IF(Overall!S140&lt;&gt;"",_xlfn.VALUETOTEXT(Overall!S140),"")</f>
        <v>Jan-Jun</v>
      </c>
      <c r="R138" s="7">
        <f>IF(Overall!O140&lt;&gt;"", DATEVALUE(Overall!O140), "")</f>
        <v>44480</v>
      </c>
      <c r="S138" s="7">
        <f>IF(Overall!O140&lt;&gt;"", DATEVALUE(Overall!O140), "")</f>
        <v>44480</v>
      </c>
      <c r="T138" s="5">
        <f t="shared" si="4"/>
        <v>6</v>
      </c>
      <c r="U138" s="10">
        <f>IF(Overall!$A140&lt;&gt;"",IF(AND(MONTH($O138) &lt;= 1, MONTH($P138) &gt;= 1), IF($T138 &lt;&gt; "", $H138/$T138, ""), ""),"")</f>
        <v>50000</v>
      </c>
      <c r="V138" s="10">
        <f>IF(Overall!$A140&lt;&gt;"",IF(AND(MONTH($O138) &lt;= 2, MONTH($P138) &gt;= 2), IF($T138 &lt;&gt; "", $H138/$T138, ""), ""),"")</f>
        <v>50000</v>
      </c>
      <c r="W138" s="10">
        <f>IF(Overall!$A140&lt;&gt;"",IF(AND(MONTH($O138) &lt;= 3, MONTH($P138) &gt;= 3), IF($T138 &lt;&gt; "", $H138/$T138, ""), ""),"")</f>
        <v>50000</v>
      </c>
      <c r="X138" s="10">
        <f>IF(Overall!$A140&lt;&gt;"",IF(AND(MONTH($O138) &lt;= 4, MONTH($P138) &gt;= 4), IF($T138 &lt;&gt; "", $H138/$T138, ""), ""),"")</f>
        <v>50000</v>
      </c>
      <c r="Y138" s="10">
        <f>IF(Overall!$A140&lt;&gt;"",IF(AND(MONTH($O138) &lt;= 5, MONTH($P138) &gt;= 5), IF($T138 &lt;&gt; "", $H138/$T138, ""), ""),"")</f>
        <v>50000</v>
      </c>
      <c r="Z138" s="10">
        <f>IF(Overall!$A140&lt;&gt;"",IF(AND(MONTH($O138) &lt;= 6, MONTH($P138) &gt;= 6), IF($T138 &lt;&gt; "", $H138/$T138, ""), ""),"")</f>
        <v>50000</v>
      </c>
      <c r="AA138" s="10" t="str">
        <f>IF(Overall!$A140&lt;&gt;"",IF(AND(MONTH($O138) &lt;= 7, MONTH($P138) &gt;= 7 ), IF($T138 &lt;&gt; "", $H138/$T138, ""), ""),"")</f>
        <v/>
      </c>
      <c r="AB138" s="10" t="str">
        <f>IF(Overall!$A140&lt;&gt;"",IF(AND(MONTH($O138) &lt;= 8, MONTH($P138) &gt;= 8), IF($T138 &lt;&gt; "", $H138/$T138, ""), ""),"")</f>
        <v/>
      </c>
      <c r="AC138" s="10" t="str">
        <f>IF(Overall!$A140&lt;&gt;"",IF(AND(MONTH($O138) &lt;= 9, MONTH($P138) &gt;= 9), IF($T138 &lt;&gt; "", $H138/$T138, ""), ""),"")</f>
        <v/>
      </c>
      <c r="AD138" s="10" t="str">
        <f>IF(Overall!$A140&lt;&gt;"",IF(AND(MONTH($O138) &lt;= 10, MONTH($P138) &gt;= 10), IF($T138 &lt;&gt; "", $H138/$T138, ""), ""),"")</f>
        <v/>
      </c>
      <c r="AE138" s="10" t="str">
        <f>IF(Overall!$A140&lt;&gt;"",IF(AND(MONTH($O138) &lt;= 11, MONTH($P138) &gt;= 11), IF($T138 &lt;&gt; "", $H138/$T138, ""), ""),"")</f>
        <v/>
      </c>
      <c r="AF138" s="10" t="str">
        <f>IF(Overall!$A140&lt;&gt;"",IF(AND(MONTH($O138) &lt;= 12, MONTH($P138) &gt;= 12), IF($T138 &lt;&gt; "", $H138/$T138, ""), ""),"")</f>
        <v/>
      </c>
      <c r="AH138" s="10" t="str">
        <f ca="1">IFERROR(IF(AND(NOW()&lt;= EOMONTH(DATE(YEAR($P138),1, 1), 0), Overall!$A140&lt;&gt;"", MONTH($O138) &lt;= 1, MONTH($P138) &gt;= 1), IF($T138 &lt;&gt; "", $H138/$T138, ""), ""), "")</f>
        <v/>
      </c>
      <c r="AI138" s="10" t="str">
        <f ca="1">IFERROR(IF(AND(NOW()&lt;= EOMONTH(DATE(YEAR($P138),2, 1), 0), Overall!$A140&lt;&gt;"", MONTH($O138) &lt;= 2, MONTH($P138) &gt;= 2), IF($T138 &lt;&gt; "", $H138/$T138, ""), ""), "")</f>
        <v/>
      </c>
      <c r="AJ138" s="10" t="str">
        <f ca="1">IFERROR(IF(AND(NOW()&lt;= EOMONTH(DATE(YEAR($P138),3, 1), 0), Overall!$A140&lt;&gt;"", MONTH($O138) &lt;= 3, MONTH($P138) &gt;= 3), IF($T138 &lt;&gt; "", $H138/$T138, ""), ""), "")</f>
        <v/>
      </c>
      <c r="AK138" s="10" t="str">
        <f ca="1">IFERROR(IF(AND(NOW()&lt;= EOMONTH(DATE(YEAR($P138),4, 1), 0), Overall!$A140&lt;&gt;"", MONTH($O138) &lt;= 4, MONTH($P138) &gt;= 4), IF($T138 &lt;&gt; "", $H138/$T138, ""), ""), "")</f>
        <v/>
      </c>
      <c r="AL138" s="10" t="str">
        <f ca="1">IFERROR(IF(AND(NOW()&lt;= EOMONTH(DATE(YEAR($P138),5, 1), 0), Overall!$A140&lt;&gt;"", MONTH($O138) &lt;= 5, MONTH($P138) &gt;= 5), IF($T138 &lt;&gt; "", $H138/$T138, ""), ""), "")</f>
        <v/>
      </c>
      <c r="AM138" s="10" t="str">
        <f ca="1">IFERROR(IF(AND(NOW()&lt;= EOMONTH(DATE(YEAR($P138),6, 1), 0), Overall!$A140&lt;&gt;"", MONTH($O138) &lt;= 6, MONTH($P138) &gt;= 6), IF($T138 &lt;&gt; "", $H138/$T138, ""), ""), "")</f>
        <v/>
      </c>
      <c r="AN138" s="10" t="str">
        <f ca="1">IFERROR(IF(AND(NOW()&lt;= EOMONTH(DATE(YEAR($P138),7, 1), 0), Overall!$A140&lt;&gt;"", MONTH($O138) &lt;= 7, MONTH($P138) &gt;= 7), IF($T138 &lt;&gt; "", $H138/$T138, ""), ""), "")</f>
        <v/>
      </c>
      <c r="AO138" s="10" t="str">
        <f ca="1">IFERROR(IF(AND(NOW()&lt;= EOMONTH(DATE(YEAR($P138),8, 1), 0), Overall!$A140&lt;&gt;"", MONTH($O138) &lt;= 8, MONTH($P138) &gt;= 8), IF($T138 &lt;&gt; "", $H138/$T138, ""), ""), "")</f>
        <v/>
      </c>
      <c r="AP138" s="10" t="str">
        <f ca="1">IFERROR(IF(AND(NOW()&lt;= EOMONTH(DATE(YEAR($P138),9, 1), 0), Overall!$A140&lt;&gt;"", MONTH($O138) &lt;= 9, MONTH($P138) &gt;= 9), IF($T138 &lt;&gt; "", $H138/$T138, ""), ""), "")</f>
        <v/>
      </c>
      <c r="AQ138" s="10" t="str">
        <f ca="1">IFERROR(IF(AND(NOW()&lt;= EOMONTH(DATE(YEAR($P138),10, 1), 0), Overall!$A140&lt;&gt;"", MONTH($O138) &lt;= 10, MONTH($P138) &gt;= 10), IF($T138 &lt;&gt; "", $H138/$T138, ""), ""), "")</f>
        <v/>
      </c>
      <c r="AR138" s="10" t="str">
        <f ca="1">IFERROR(IF(AND(NOW()&lt;= EOMONTH(DATE(YEAR($P138),11, 1), 0), Overall!$A140&lt;&gt;"", MONTH($O138) &lt;=11, MONTH($P138) &gt;= 11), IF($T138 &lt;&gt; "", $H138/$T138, ""), ""), "")</f>
        <v/>
      </c>
      <c r="AS138" s="10" t="str">
        <f ca="1">IFERROR(IF(AND(NOW()&lt;= EOMONTH(DATE(YEAR($P138),12, 1), 0), Overall!$A140&lt;&gt;"", MONTH($O138) &lt;= 12, MONTH($P138) &gt;= 12), IF($T138 &lt;&gt; "", $H138/$T138, ""), ""), "")</f>
        <v/>
      </c>
      <c r="AT138" s="16">
        <f t="shared" ca="1" si="5"/>
        <v>0</v>
      </c>
    </row>
    <row r="139" spans="1:46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6">
        <f>IF(Overall!T141&lt;&gt;"",VALUE(Overall!T141),"")</f>
        <v>79.75</v>
      </c>
      <c r="O139" s="7">
        <f>IF(Overall!L141&lt;&gt;"", DATEVALUE(Overall!L141), "")</f>
        <v>44562</v>
      </c>
      <c r="P139" s="7">
        <f>IF(Overall!M141&lt;&gt;"", DATEVALUE(Overall!M141), "")</f>
        <v>44742</v>
      </c>
      <c r="Q139" s="7" t="str">
        <f>IF(Overall!S141&lt;&gt;"",_xlfn.VALUETOTEXT(Overall!S141),"")</f>
        <v>Jan-Jun</v>
      </c>
      <c r="R139" s="7">
        <f>IF(Overall!O141&lt;&gt;"", DATEVALUE(Overall!O141), "")</f>
        <v>44480</v>
      </c>
      <c r="S139" s="7">
        <f>IF(Overall!O141&lt;&gt;"", DATEVALUE(Overall!O141), "")</f>
        <v>44480</v>
      </c>
      <c r="T139" s="5">
        <f t="shared" si="4"/>
        <v>6</v>
      </c>
      <c r="U139" s="10">
        <f>IF(Overall!$A141&lt;&gt;"",IF(AND(MONTH($O139) &lt;= 1, MONTH($P139) &gt;= 1), IF($T139 &lt;&gt; "", $H139/$T139, ""), ""),"")</f>
        <v>50000</v>
      </c>
      <c r="V139" s="10">
        <f>IF(Overall!$A141&lt;&gt;"",IF(AND(MONTH($O139) &lt;= 2, MONTH($P139) &gt;= 2), IF($T139 &lt;&gt; "", $H139/$T139, ""), ""),"")</f>
        <v>50000</v>
      </c>
      <c r="W139" s="10">
        <f>IF(Overall!$A141&lt;&gt;"",IF(AND(MONTH($O139) &lt;= 3, MONTH($P139) &gt;= 3), IF($T139 &lt;&gt; "", $H139/$T139, ""), ""),"")</f>
        <v>50000</v>
      </c>
      <c r="X139" s="10">
        <f>IF(Overall!$A141&lt;&gt;"",IF(AND(MONTH($O139) &lt;= 4, MONTH($P139) &gt;= 4), IF($T139 &lt;&gt; "", $H139/$T139, ""), ""),"")</f>
        <v>50000</v>
      </c>
      <c r="Y139" s="10">
        <f>IF(Overall!$A141&lt;&gt;"",IF(AND(MONTH($O139) &lt;= 5, MONTH($P139) &gt;= 5), IF($T139 &lt;&gt; "", $H139/$T139, ""), ""),"")</f>
        <v>50000</v>
      </c>
      <c r="Z139" s="10">
        <f>IF(Overall!$A141&lt;&gt;"",IF(AND(MONTH($O139) &lt;= 6, MONTH($P139) &gt;= 6), IF($T139 &lt;&gt; "", $H139/$T139, ""), ""),"")</f>
        <v>50000</v>
      </c>
      <c r="AA139" s="10" t="str">
        <f>IF(Overall!$A141&lt;&gt;"",IF(AND(MONTH($O139) &lt;= 7, MONTH($P139) &gt;= 7 ), IF($T139 &lt;&gt; "", $H139/$T139, ""), ""),"")</f>
        <v/>
      </c>
      <c r="AB139" s="10" t="str">
        <f>IF(Overall!$A141&lt;&gt;"",IF(AND(MONTH($O139) &lt;= 8, MONTH($P139) &gt;= 8), IF($T139 &lt;&gt; "", $H139/$T139, ""), ""),"")</f>
        <v/>
      </c>
      <c r="AC139" s="10" t="str">
        <f>IF(Overall!$A141&lt;&gt;"",IF(AND(MONTH($O139) &lt;= 9, MONTH($P139) &gt;= 9), IF($T139 &lt;&gt; "", $H139/$T139, ""), ""),"")</f>
        <v/>
      </c>
      <c r="AD139" s="10" t="str">
        <f>IF(Overall!$A141&lt;&gt;"",IF(AND(MONTH($O139) &lt;= 10, MONTH($P139) &gt;= 10), IF($T139 &lt;&gt; "", $H139/$T139, ""), ""),"")</f>
        <v/>
      </c>
      <c r="AE139" s="10" t="str">
        <f>IF(Overall!$A141&lt;&gt;"",IF(AND(MONTH($O139) &lt;= 11, MONTH($P139) &gt;= 11), IF($T139 &lt;&gt; "", $H139/$T139, ""), ""),"")</f>
        <v/>
      </c>
      <c r="AF139" s="10" t="str">
        <f>IF(Overall!$A141&lt;&gt;"",IF(AND(MONTH($O139) &lt;= 12, MONTH($P139) &gt;= 12), IF($T139 &lt;&gt; "", $H139/$T139, ""), ""),"")</f>
        <v/>
      </c>
      <c r="AH139" s="10" t="str">
        <f ca="1">IFERROR(IF(AND(NOW()&lt;= EOMONTH(DATE(YEAR($P139),1, 1), 0), Overall!$A141&lt;&gt;"", MONTH($O139) &lt;= 1, MONTH($P139) &gt;= 1), IF($T139 &lt;&gt; "", $H139/$T139, ""), ""), "")</f>
        <v/>
      </c>
      <c r="AI139" s="10" t="str">
        <f ca="1">IFERROR(IF(AND(NOW()&lt;= EOMONTH(DATE(YEAR($P139),2, 1), 0), Overall!$A141&lt;&gt;"", MONTH($O139) &lt;= 2, MONTH($P139) &gt;= 2), IF($T139 &lt;&gt; "", $H139/$T139, ""), ""), "")</f>
        <v/>
      </c>
      <c r="AJ139" s="10" t="str">
        <f ca="1">IFERROR(IF(AND(NOW()&lt;= EOMONTH(DATE(YEAR($P139),3, 1), 0), Overall!$A141&lt;&gt;"", MONTH($O139) &lt;= 3, MONTH($P139) &gt;= 3), IF($T139 &lt;&gt; "", $H139/$T139, ""), ""), "")</f>
        <v/>
      </c>
      <c r="AK139" s="10" t="str">
        <f ca="1">IFERROR(IF(AND(NOW()&lt;= EOMONTH(DATE(YEAR($P139),4, 1), 0), Overall!$A141&lt;&gt;"", MONTH($O139) &lt;= 4, MONTH($P139) &gt;= 4), IF($T139 &lt;&gt; "", $H139/$T139, ""), ""), "")</f>
        <v/>
      </c>
      <c r="AL139" s="10" t="str">
        <f ca="1">IFERROR(IF(AND(NOW()&lt;= EOMONTH(DATE(YEAR($P139),5, 1), 0), Overall!$A141&lt;&gt;"", MONTH($O139) &lt;= 5, MONTH($P139) &gt;= 5), IF($T139 &lt;&gt; "", $H139/$T139, ""), ""), "")</f>
        <v/>
      </c>
      <c r="AM139" s="10" t="str">
        <f ca="1">IFERROR(IF(AND(NOW()&lt;= EOMONTH(DATE(YEAR($P139),6, 1), 0), Overall!$A141&lt;&gt;"", MONTH($O139) &lt;= 6, MONTH($P139) &gt;= 6), IF($T139 &lt;&gt; "", $H139/$T139, ""), ""), "")</f>
        <v/>
      </c>
      <c r="AN139" s="10" t="str">
        <f ca="1">IFERROR(IF(AND(NOW()&lt;= EOMONTH(DATE(YEAR($P139),7, 1), 0), Overall!$A141&lt;&gt;"", MONTH($O139) &lt;= 7, MONTH($P139) &gt;= 7), IF($T139 &lt;&gt; "", $H139/$T139, ""), ""), "")</f>
        <v/>
      </c>
      <c r="AO139" s="10" t="str">
        <f ca="1">IFERROR(IF(AND(NOW()&lt;= EOMONTH(DATE(YEAR($P139),8, 1), 0), Overall!$A141&lt;&gt;"", MONTH($O139) &lt;= 8, MONTH($P139) &gt;= 8), IF($T139 &lt;&gt; "", $H139/$T139, ""), ""), "")</f>
        <v/>
      </c>
      <c r="AP139" s="10" t="str">
        <f ca="1">IFERROR(IF(AND(NOW()&lt;= EOMONTH(DATE(YEAR($P139),9, 1), 0), Overall!$A141&lt;&gt;"", MONTH($O139) &lt;= 9, MONTH($P139) &gt;= 9), IF($T139 &lt;&gt; "", $H139/$T139, ""), ""), "")</f>
        <v/>
      </c>
      <c r="AQ139" s="10" t="str">
        <f ca="1">IFERROR(IF(AND(NOW()&lt;= EOMONTH(DATE(YEAR($P139),10, 1), 0), Overall!$A141&lt;&gt;"", MONTH($O139) &lt;= 10, MONTH($P139) &gt;= 10), IF($T139 &lt;&gt; "", $H139/$T139, ""), ""), "")</f>
        <v/>
      </c>
      <c r="AR139" s="10" t="str">
        <f ca="1">IFERROR(IF(AND(NOW()&lt;= EOMONTH(DATE(YEAR($P139),11, 1), 0), Overall!$A141&lt;&gt;"", MONTH($O139) &lt;=11, MONTH($P139) &gt;= 11), IF($T139 &lt;&gt; "", $H139/$T139, ""), ""), "")</f>
        <v/>
      </c>
      <c r="AS139" s="10" t="str">
        <f ca="1">IFERROR(IF(AND(NOW()&lt;= EOMONTH(DATE(YEAR($P139),12, 1), 0), Overall!$A141&lt;&gt;"", MONTH($O139) &lt;= 12, MONTH($P139) &gt;= 12), IF($T139 &lt;&gt; "", $H139/$T139, ""), ""), "")</f>
        <v/>
      </c>
      <c r="AT139" s="16">
        <f t="shared" ca="1" si="5"/>
        <v>0</v>
      </c>
    </row>
    <row r="140" spans="1:46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6">
        <f>IF(Overall!T142&lt;&gt;"",VALUE(Overall!T142),"")</f>
        <v>79.8</v>
      </c>
      <c r="O140" s="7">
        <f>IF(Overall!L142&lt;&gt;"", DATEVALUE(Overall!L142), "")</f>
        <v>44562</v>
      </c>
      <c r="P140" s="7">
        <f>IF(Overall!M142&lt;&gt;"", DATEVALUE(Overall!M142), "")</f>
        <v>44742</v>
      </c>
      <c r="Q140" s="7" t="str">
        <f>IF(Overall!S142&lt;&gt;"",_xlfn.VALUETOTEXT(Overall!S142),"")</f>
        <v>Jan-Jun</v>
      </c>
      <c r="R140" s="7">
        <f>IF(Overall!O142&lt;&gt;"", DATEVALUE(Overall!O142), "")</f>
        <v>44480</v>
      </c>
      <c r="S140" s="7">
        <f>IF(Overall!O142&lt;&gt;"", DATEVALUE(Overall!O142), "")</f>
        <v>44480</v>
      </c>
      <c r="T140" s="5">
        <f t="shared" si="4"/>
        <v>6</v>
      </c>
      <c r="U140" s="10">
        <f>IF(Overall!$A142&lt;&gt;"",IF(AND(MONTH($O140) &lt;= 1, MONTH($P140) &gt;= 1), IF($T140 &lt;&gt; "", $H140/$T140, ""), ""),"")</f>
        <v>50000</v>
      </c>
      <c r="V140" s="10">
        <f>IF(Overall!$A142&lt;&gt;"",IF(AND(MONTH($O140) &lt;= 2, MONTH($P140) &gt;= 2), IF($T140 &lt;&gt; "", $H140/$T140, ""), ""),"")</f>
        <v>50000</v>
      </c>
      <c r="W140" s="10">
        <f>IF(Overall!$A142&lt;&gt;"",IF(AND(MONTH($O140) &lt;= 3, MONTH($P140) &gt;= 3), IF($T140 &lt;&gt; "", $H140/$T140, ""), ""),"")</f>
        <v>50000</v>
      </c>
      <c r="X140" s="10">
        <f>IF(Overall!$A142&lt;&gt;"",IF(AND(MONTH($O140) &lt;= 4, MONTH($P140) &gt;= 4), IF($T140 &lt;&gt; "", $H140/$T140, ""), ""),"")</f>
        <v>50000</v>
      </c>
      <c r="Y140" s="10">
        <f>IF(Overall!$A142&lt;&gt;"",IF(AND(MONTH($O140) &lt;= 5, MONTH($P140) &gt;= 5), IF($T140 &lt;&gt; "", $H140/$T140, ""), ""),"")</f>
        <v>50000</v>
      </c>
      <c r="Z140" s="10">
        <f>IF(Overall!$A142&lt;&gt;"",IF(AND(MONTH($O140) &lt;= 6, MONTH($P140) &gt;= 6), IF($T140 &lt;&gt; "", $H140/$T140, ""), ""),"")</f>
        <v>50000</v>
      </c>
      <c r="AA140" s="10" t="str">
        <f>IF(Overall!$A142&lt;&gt;"",IF(AND(MONTH($O140) &lt;= 7, MONTH($P140) &gt;= 7 ), IF($T140 &lt;&gt; "", $H140/$T140, ""), ""),"")</f>
        <v/>
      </c>
      <c r="AB140" s="10" t="str">
        <f>IF(Overall!$A142&lt;&gt;"",IF(AND(MONTH($O140) &lt;= 8, MONTH($P140) &gt;= 8), IF($T140 &lt;&gt; "", $H140/$T140, ""), ""),"")</f>
        <v/>
      </c>
      <c r="AC140" s="10" t="str">
        <f>IF(Overall!$A142&lt;&gt;"",IF(AND(MONTH($O140) &lt;= 9, MONTH($P140) &gt;= 9), IF($T140 &lt;&gt; "", $H140/$T140, ""), ""),"")</f>
        <v/>
      </c>
      <c r="AD140" s="10" t="str">
        <f>IF(Overall!$A142&lt;&gt;"",IF(AND(MONTH($O140) &lt;= 10, MONTH($P140) &gt;= 10), IF($T140 &lt;&gt; "", $H140/$T140, ""), ""),"")</f>
        <v/>
      </c>
      <c r="AE140" s="10" t="str">
        <f>IF(Overall!$A142&lt;&gt;"",IF(AND(MONTH($O140) &lt;= 11, MONTH($P140) &gt;= 11), IF($T140 &lt;&gt; "", $H140/$T140, ""), ""),"")</f>
        <v/>
      </c>
      <c r="AF140" s="10" t="str">
        <f>IF(Overall!$A142&lt;&gt;"",IF(AND(MONTH($O140) &lt;= 12, MONTH($P140) &gt;= 12), IF($T140 &lt;&gt; "", $H140/$T140, ""), ""),"")</f>
        <v/>
      </c>
      <c r="AH140" s="10" t="str">
        <f ca="1">IFERROR(IF(AND(NOW()&lt;= EOMONTH(DATE(YEAR($P140),1, 1), 0), Overall!$A142&lt;&gt;"", MONTH($O140) &lt;= 1, MONTH($P140) &gt;= 1), IF($T140 &lt;&gt; "", $H140/$T140, ""), ""), "")</f>
        <v/>
      </c>
      <c r="AI140" s="10" t="str">
        <f ca="1">IFERROR(IF(AND(NOW()&lt;= EOMONTH(DATE(YEAR($P140),2, 1), 0), Overall!$A142&lt;&gt;"", MONTH($O140) &lt;= 2, MONTH($P140) &gt;= 2), IF($T140 &lt;&gt; "", $H140/$T140, ""), ""), "")</f>
        <v/>
      </c>
      <c r="AJ140" s="10" t="str">
        <f ca="1">IFERROR(IF(AND(NOW()&lt;= EOMONTH(DATE(YEAR($P140),3, 1), 0), Overall!$A142&lt;&gt;"", MONTH($O140) &lt;= 3, MONTH($P140) &gt;= 3), IF($T140 &lt;&gt; "", $H140/$T140, ""), ""), "")</f>
        <v/>
      </c>
      <c r="AK140" s="10" t="str">
        <f ca="1">IFERROR(IF(AND(NOW()&lt;= EOMONTH(DATE(YEAR($P140),4, 1), 0), Overall!$A142&lt;&gt;"", MONTH($O140) &lt;= 4, MONTH($P140) &gt;= 4), IF($T140 &lt;&gt; "", $H140/$T140, ""), ""), "")</f>
        <v/>
      </c>
      <c r="AL140" s="10" t="str">
        <f ca="1">IFERROR(IF(AND(NOW()&lt;= EOMONTH(DATE(YEAR($P140),5, 1), 0), Overall!$A142&lt;&gt;"", MONTH($O140) &lt;= 5, MONTH($P140) &gt;= 5), IF($T140 &lt;&gt; "", $H140/$T140, ""), ""), "")</f>
        <v/>
      </c>
      <c r="AM140" s="10" t="str">
        <f ca="1">IFERROR(IF(AND(NOW()&lt;= EOMONTH(DATE(YEAR($P140),6, 1), 0), Overall!$A142&lt;&gt;"", MONTH($O140) &lt;= 6, MONTH($P140) &gt;= 6), IF($T140 &lt;&gt; "", $H140/$T140, ""), ""), "")</f>
        <v/>
      </c>
      <c r="AN140" s="10" t="str">
        <f ca="1">IFERROR(IF(AND(NOW()&lt;= EOMONTH(DATE(YEAR($P140),7, 1), 0), Overall!$A142&lt;&gt;"", MONTH($O140) &lt;= 7, MONTH($P140) &gt;= 7), IF($T140 &lt;&gt; "", $H140/$T140, ""), ""), "")</f>
        <v/>
      </c>
      <c r="AO140" s="10" t="str">
        <f ca="1">IFERROR(IF(AND(NOW()&lt;= EOMONTH(DATE(YEAR($P140),8, 1), 0), Overall!$A142&lt;&gt;"", MONTH($O140) &lt;= 8, MONTH($P140) &gt;= 8), IF($T140 &lt;&gt; "", $H140/$T140, ""), ""), "")</f>
        <v/>
      </c>
      <c r="AP140" s="10" t="str">
        <f ca="1">IFERROR(IF(AND(NOW()&lt;= EOMONTH(DATE(YEAR($P140),9, 1), 0), Overall!$A142&lt;&gt;"", MONTH($O140) &lt;= 9, MONTH($P140) &gt;= 9), IF($T140 &lt;&gt; "", $H140/$T140, ""), ""), "")</f>
        <v/>
      </c>
      <c r="AQ140" s="10" t="str">
        <f ca="1">IFERROR(IF(AND(NOW()&lt;= EOMONTH(DATE(YEAR($P140),10, 1), 0), Overall!$A142&lt;&gt;"", MONTH($O140) &lt;= 10, MONTH($P140) &gt;= 10), IF($T140 &lt;&gt; "", $H140/$T140, ""), ""), "")</f>
        <v/>
      </c>
      <c r="AR140" s="10" t="str">
        <f ca="1">IFERROR(IF(AND(NOW()&lt;= EOMONTH(DATE(YEAR($P140),11, 1), 0), Overall!$A142&lt;&gt;"", MONTH($O140) &lt;=11, MONTH($P140) &gt;= 11), IF($T140 &lt;&gt; "", $H140/$T140, ""), ""), "")</f>
        <v/>
      </c>
      <c r="AS140" s="10" t="str">
        <f ca="1">IFERROR(IF(AND(NOW()&lt;= EOMONTH(DATE(YEAR($P140),12, 1), 0), Overall!$A142&lt;&gt;"", MONTH($O140) &lt;= 12, MONTH($P140) &gt;= 12), IF($T140 &lt;&gt; "", $H140/$T140, ""), ""), "")</f>
        <v/>
      </c>
      <c r="AT140" s="16">
        <f t="shared" ca="1" si="5"/>
        <v>0</v>
      </c>
    </row>
    <row r="141" spans="1:46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6">
        <f>IF(Overall!T143&lt;&gt;"",VALUE(Overall!T143),"")</f>
        <v>79.78</v>
      </c>
      <c r="O141" s="7">
        <f>IF(Overall!L143&lt;&gt;"", DATEVALUE(Overall!L143), "")</f>
        <v>44562</v>
      </c>
      <c r="P141" s="7">
        <f>IF(Overall!M143&lt;&gt;"", DATEVALUE(Overall!M143), "")</f>
        <v>44742</v>
      </c>
      <c r="Q141" s="7" t="str">
        <f>IF(Overall!S143&lt;&gt;"",_xlfn.VALUETOTEXT(Overall!S143),"")</f>
        <v>Jan-Jun</v>
      </c>
      <c r="R141" s="7">
        <f>IF(Overall!O143&lt;&gt;"", DATEVALUE(Overall!O143), "")</f>
        <v>44481</v>
      </c>
      <c r="S141" s="7">
        <f>IF(Overall!O143&lt;&gt;"", DATEVALUE(Overall!O143), "")</f>
        <v>44481</v>
      </c>
      <c r="T141" s="5">
        <f t="shared" si="4"/>
        <v>6</v>
      </c>
      <c r="U141" s="10">
        <f>IF(Overall!$A143&lt;&gt;"",IF(AND(MONTH($O141) &lt;= 1, MONTH($P141) &gt;= 1), IF($T141 &lt;&gt; "", $H141/$T141, ""), ""),"")</f>
        <v>100000</v>
      </c>
      <c r="V141" s="10">
        <f>IF(Overall!$A143&lt;&gt;"",IF(AND(MONTH($O141) &lt;= 2, MONTH($P141) &gt;= 2), IF($T141 &lt;&gt; "", $H141/$T141, ""), ""),"")</f>
        <v>100000</v>
      </c>
      <c r="W141" s="10">
        <f>IF(Overall!$A143&lt;&gt;"",IF(AND(MONTH($O141) &lt;= 3, MONTH($P141) &gt;= 3), IF($T141 &lt;&gt; "", $H141/$T141, ""), ""),"")</f>
        <v>100000</v>
      </c>
      <c r="X141" s="10">
        <f>IF(Overall!$A143&lt;&gt;"",IF(AND(MONTH($O141) &lt;= 4, MONTH($P141) &gt;= 4), IF($T141 &lt;&gt; "", $H141/$T141, ""), ""),"")</f>
        <v>100000</v>
      </c>
      <c r="Y141" s="10">
        <f>IF(Overall!$A143&lt;&gt;"",IF(AND(MONTH($O141) &lt;= 5, MONTH($P141) &gt;= 5), IF($T141 &lt;&gt; "", $H141/$T141, ""), ""),"")</f>
        <v>100000</v>
      </c>
      <c r="Z141" s="10">
        <f>IF(Overall!$A143&lt;&gt;"",IF(AND(MONTH($O141) &lt;= 6, MONTH($P141) &gt;= 6), IF($T141 &lt;&gt; "", $H141/$T141, ""), ""),"")</f>
        <v>100000</v>
      </c>
      <c r="AA141" s="10" t="str">
        <f>IF(Overall!$A143&lt;&gt;"",IF(AND(MONTH($O141) &lt;= 7, MONTH($P141) &gt;= 7 ), IF($T141 &lt;&gt; "", $H141/$T141, ""), ""),"")</f>
        <v/>
      </c>
      <c r="AB141" s="10" t="str">
        <f>IF(Overall!$A143&lt;&gt;"",IF(AND(MONTH($O141) &lt;= 8, MONTH($P141) &gt;= 8), IF($T141 &lt;&gt; "", $H141/$T141, ""), ""),"")</f>
        <v/>
      </c>
      <c r="AC141" s="10" t="str">
        <f>IF(Overall!$A143&lt;&gt;"",IF(AND(MONTH($O141) &lt;= 9, MONTH($P141) &gt;= 9), IF($T141 &lt;&gt; "", $H141/$T141, ""), ""),"")</f>
        <v/>
      </c>
      <c r="AD141" s="10" t="str">
        <f>IF(Overall!$A143&lt;&gt;"",IF(AND(MONTH($O141) &lt;= 10, MONTH($P141) &gt;= 10), IF($T141 &lt;&gt; "", $H141/$T141, ""), ""),"")</f>
        <v/>
      </c>
      <c r="AE141" s="10" t="str">
        <f>IF(Overall!$A143&lt;&gt;"",IF(AND(MONTH($O141) &lt;= 11, MONTH($P141) &gt;= 11), IF($T141 &lt;&gt; "", $H141/$T141, ""), ""),"")</f>
        <v/>
      </c>
      <c r="AF141" s="10" t="str">
        <f>IF(Overall!$A143&lt;&gt;"",IF(AND(MONTH($O141) &lt;= 12, MONTH($P141) &gt;= 12), IF($T141 &lt;&gt; "", $H141/$T141, ""), ""),"")</f>
        <v/>
      </c>
      <c r="AH141" s="10" t="str">
        <f ca="1">IFERROR(IF(AND(NOW()&lt;= EOMONTH(DATE(YEAR($P141),1, 1), 0), Overall!$A143&lt;&gt;"", MONTH($O141) &lt;= 1, MONTH($P141) &gt;= 1), IF($T141 &lt;&gt; "", $H141/$T141, ""), ""), "")</f>
        <v/>
      </c>
      <c r="AI141" s="10" t="str">
        <f ca="1">IFERROR(IF(AND(NOW()&lt;= EOMONTH(DATE(YEAR($P141),2, 1), 0), Overall!$A143&lt;&gt;"", MONTH($O141) &lt;= 2, MONTH($P141) &gt;= 2), IF($T141 &lt;&gt; "", $H141/$T141, ""), ""), "")</f>
        <v/>
      </c>
      <c r="AJ141" s="10" t="str">
        <f ca="1">IFERROR(IF(AND(NOW()&lt;= EOMONTH(DATE(YEAR($P141),3, 1), 0), Overall!$A143&lt;&gt;"", MONTH($O141) &lt;= 3, MONTH($P141) &gt;= 3), IF($T141 &lt;&gt; "", $H141/$T141, ""), ""), "")</f>
        <v/>
      </c>
      <c r="AK141" s="10" t="str">
        <f ca="1">IFERROR(IF(AND(NOW()&lt;= EOMONTH(DATE(YEAR($P141),4, 1), 0), Overall!$A143&lt;&gt;"", MONTH($O141) &lt;= 4, MONTH($P141) &gt;= 4), IF($T141 &lt;&gt; "", $H141/$T141, ""), ""), "")</f>
        <v/>
      </c>
      <c r="AL141" s="10" t="str">
        <f ca="1">IFERROR(IF(AND(NOW()&lt;= EOMONTH(DATE(YEAR($P141),5, 1), 0), Overall!$A143&lt;&gt;"", MONTH($O141) &lt;= 5, MONTH($P141) &gt;= 5), IF($T141 &lt;&gt; "", $H141/$T141, ""), ""), "")</f>
        <v/>
      </c>
      <c r="AM141" s="10" t="str">
        <f ca="1">IFERROR(IF(AND(NOW()&lt;= EOMONTH(DATE(YEAR($P141),6, 1), 0), Overall!$A143&lt;&gt;"", MONTH($O141) &lt;= 6, MONTH($P141) &gt;= 6), IF($T141 &lt;&gt; "", $H141/$T141, ""), ""), "")</f>
        <v/>
      </c>
      <c r="AN141" s="10" t="str">
        <f ca="1">IFERROR(IF(AND(NOW()&lt;= EOMONTH(DATE(YEAR($P141),7, 1), 0), Overall!$A143&lt;&gt;"", MONTH($O141) &lt;= 7, MONTH($P141) &gt;= 7), IF($T141 &lt;&gt; "", $H141/$T141, ""), ""), "")</f>
        <v/>
      </c>
      <c r="AO141" s="10" t="str">
        <f ca="1">IFERROR(IF(AND(NOW()&lt;= EOMONTH(DATE(YEAR($P141),8, 1), 0), Overall!$A143&lt;&gt;"", MONTH($O141) &lt;= 8, MONTH($P141) &gt;= 8), IF($T141 &lt;&gt; "", $H141/$T141, ""), ""), "")</f>
        <v/>
      </c>
      <c r="AP141" s="10" t="str">
        <f ca="1">IFERROR(IF(AND(NOW()&lt;= EOMONTH(DATE(YEAR($P141),9, 1), 0), Overall!$A143&lt;&gt;"", MONTH($O141) &lt;= 9, MONTH($P141) &gt;= 9), IF($T141 &lt;&gt; "", $H141/$T141, ""), ""), "")</f>
        <v/>
      </c>
      <c r="AQ141" s="10" t="str">
        <f ca="1">IFERROR(IF(AND(NOW()&lt;= EOMONTH(DATE(YEAR($P141),10, 1), 0), Overall!$A143&lt;&gt;"", MONTH($O141) &lt;= 10, MONTH($P141) &gt;= 10), IF($T141 &lt;&gt; "", $H141/$T141, ""), ""), "")</f>
        <v/>
      </c>
      <c r="AR141" s="10" t="str">
        <f ca="1">IFERROR(IF(AND(NOW()&lt;= EOMONTH(DATE(YEAR($P141),11, 1), 0), Overall!$A143&lt;&gt;"", MONTH($O141) &lt;=11, MONTH($P141) &gt;= 11), IF($T141 &lt;&gt; "", $H141/$T141, ""), ""), "")</f>
        <v/>
      </c>
      <c r="AS141" s="10" t="str">
        <f ca="1">IFERROR(IF(AND(NOW()&lt;= EOMONTH(DATE(YEAR($P141),12, 1), 0), Overall!$A143&lt;&gt;"", MONTH($O141) &lt;= 12, MONTH($P141) &gt;= 12), IF($T141 &lt;&gt; "", $H141/$T141, ""), ""), "")</f>
        <v/>
      </c>
      <c r="AT141" s="16">
        <f t="shared" ca="1" si="5"/>
        <v>0</v>
      </c>
    </row>
    <row r="142" spans="1:46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6">
        <f>IF(Overall!T144&lt;&gt;"",VALUE(Overall!T144),"")</f>
        <v>79.5</v>
      </c>
      <c r="O142" s="7">
        <f>IF(Overall!L144&lt;&gt;"", DATEVALUE(Overall!L144), "")</f>
        <v>44562</v>
      </c>
      <c r="P142" s="7">
        <f>IF(Overall!M144&lt;&gt;"", DATEVALUE(Overall!M144), "")</f>
        <v>44742</v>
      </c>
      <c r="Q142" s="7" t="str">
        <f>IF(Overall!S144&lt;&gt;"",_xlfn.VALUETOTEXT(Overall!S144),"")</f>
        <v>Jan-Jun</v>
      </c>
      <c r="R142" s="7">
        <f>IF(Overall!O144&lt;&gt;"", DATEVALUE(Overall!O144), "")</f>
        <v>44481</v>
      </c>
      <c r="S142" s="7">
        <f>IF(Overall!O144&lt;&gt;"", DATEVALUE(Overall!O144), "")</f>
        <v>44481</v>
      </c>
      <c r="T142" s="5">
        <f t="shared" si="4"/>
        <v>6</v>
      </c>
      <c r="U142" s="10">
        <f>IF(Overall!$A144&lt;&gt;"",IF(AND(MONTH($O142) &lt;= 1, MONTH($P142) &gt;= 1), IF($T142 &lt;&gt; "", $H142/$T142, ""), ""),"")</f>
        <v>100000</v>
      </c>
      <c r="V142" s="10">
        <f>IF(Overall!$A144&lt;&gt;"",IF(AND(MONTH($O142) &lt;= 2, MONTH($P142) &gt;= 2), IF($T142 &lt;&gt; "", $H142/$T142, ""), ""),"")</f>
        <v>100000</v>
      </c>
      <c r="W142" s="10">
        <f>IF(Overall!$A144&lt;&gt;"",IF(AND(MONTH($O142) &lt;= 3, MONTH($P142) &gt;= 3), IF($T142 &lt;&gt; "", $H142/$T142, ""), ""),"")</f>
        <v>100000</v>
      </c>
      <c r="X142" s="10">
        <f>IF(Overall!$A144&lt;&gt;"",IF(AND(MONTH($O142) &lt;= 4, MONTH($P142) &gt;= 4), IF($T142 &lt;&gt; "", $H142/$T142, ""), ""),"")</f>
        <v>100000</v>
      </c>
      <c r="Y142" s="10">
        <f>IF(Overall!$A144&lt;&gt;"",IF(AND(MONTH($O142) &lt;= 5, MONTH($P142) &gt;= 5), IF($T142 &lt;&gt; "", $H142/$T142, ""), ""),"")</f>
        <v>100000</v>
      </c>
      <c r="Z142" s="10">
        <f>IF(Overall!$A144&lt;&gt;"",IF(AND(MONTH($O142) &lt;= 6, MONTH($P142) &gt;= 6), IF($T142 &lt;&gt; "", $H142/$T142, ""), ""),"")</f>
        <v>100000</v>
      </c>
      <c r="AA142" s="10" t="str">
        <f>IF(Overall!$A144&lt;&gt;"",IF(AND(MONTH($O142) &lt;= 7, MONTH($P142) &gt;= 7 ), IF($T142 &lt;&gt; "", $H142/$T142, ""), ""),"")</f>
        <v/>
      </c>
      <c r="AB142" s="10" t="str">
        <f>IF(Overall!$A144&lt;&gt;"",IF(AND(MONTH($O142) &lt;= 8, MONTH($P142) &gt;= 8), IF($T142 &lt;&gt; "", $H142/$T142, ""), ""),"")</f>
        <v/>
      </c>
      <c r="AC142" s="10" t="str">
        <f>IF(Overall!$A144&lt;&gt;"",IF(AND(MONTH($O142) &lt;= 9, MONTH($P142) &gt;= 9), IF($T142 &lt;&gt; "", $H142/$T142, ""), ""),"")</f>
        <v/>
      </c>
      <c r="AD142" s="10" t="str">
        <f>IF(Overall!$A144&lt;&gt;"",IF(AND(MONTH($O142) &lt;= 10, MONTH($P142) &gt;= 10), IF($T142 &lt;&gt; "", $H142/$T142, ""), ""),"")</f>
        <v/>
      </c>
      <c r="AE142" s="10" t="str">
        <f>IF(Overall!$A144&lt;&gt;"",IF(AND(MONTH($O142) &lt;= 11, MONTH($P142) &gt;= 11), IF($T142 &lt;&gt; "", $H142/$T142, ""), ""),"")</f>
        <v/>
      </c>
      <c r="AF142" s="10" t="str">
        <f>IF(Overall!$A144&lt;&gt;"",IF(AND(MONTH($O142) &lt;= 12, MONTH($P142) &gt;= 12), IF($T142 &lt;&gt; "", $H142/$T142, ""), ""),"")</f>
        <v/>
      </c>
      <c r="AH142" s="10" t="str">
        <f ca="1">IFERROR(IF(AND(NOW()&lt;= EOMONTH(DATE(YEAR($P142),1, 1), 0), Overall!$A144&lt;&gt;"", MONTH($O142) &lt;= 1, MONTH($P142) &gt;= 1), IF($T142 &lt;&gt; "", $H142/$T142, ""), ""), "")</f>
        <v/>
      </c>
      <c r="AI142" s="10" t="str">
        <f ca="1">IFERROR(IF(AND(NOW()&lt;= EOMONTH(DATE(YEAR($P142),2, 1), 0), Overall!$A144&lt;&gt;"", MONTH($O142) &lt;= 2, MONTH($P142) &gt;= 2), IF($T142 &lt;&gt; "", $H142/$T142, ""), ""), "")</f>
        <v/>
      </c>
      <c r="AJ142" s="10" t="str">
        <f ca="1">IFERROR(IF(AND(NOW()&lt;= EOMONTH(DATE(YEAR($P142),3, 1), 0), Overall!$A144&lt;&gt;"", MONTH($O142) &lt;= 3, MONTH($P142) &gt;= 3), IF($T142 &lt;&gt; "", $H142/$T142, ""), ""), "")</f>
        <v/>
      </c>
      <c r="AK142" s="10" t="str">
        <f ca="1">IFERROR(IF(AND(NOW()&lt;= EOMONTH(DATE(YEAR($P142),4, 1), 0), Overall!$A144&lt;&gt;"", MONTH($O142) &lt;= 4, MONTH($P142) &gt;= 4), IF($T142 &lt;&gt; "", $H142/$T142, ""), ""), "")</f>
        <v/>
      </c>
      <c r="AL142" s="10" t="str">
        <f ca="1">IFERROR(IF(AND(NOW()&lt;= EOMONTH(DATE(YEAR($P142),5, 1), 0), Overall!$A144&lt;&gt;"", MONTH($O142) &lt;= 5, MONTH($P142) &gt;= 5), IF($T142 &lt;&gt; "", $H142/$T142, ""), ""), "")</f>
        <v/>
      </c>
      <c r="AM142" s="10" t="str">
        <f ca="1">IFERROR(IF(AND(NOW()&lt;= EOMONTH(DATE(YEAR($P142),6, 1), 0), Overall!$A144&lt;&gt;"", MONTH($O142) &lt;= 6, MONTH($P142) &gt;= 6), IF($T142 &lt;&gt; "", $H142/$T142, ""), ""), "")</f>
        <v/>
      </c>
      <c r="AN142" s="10" t="str">
        <f ca="1">IFERROR(IF(AND(NOW()&lt;= EOMONTH(DATE(YEAR($P142),7, 1), 0), Overall!$A144&lt;&gt;"", MONTH($O142) &lt;= 7, MONTH($P142) &gt;= 7), IF($T142 &lt;&gt; "", $H142/$T142, ""), ""), "")</f>
        <v/>
      </c>
      <c r="AO142" s="10" t="str">
        <f ca="1">IFERROR(IF(AND(NOW()&lt;= EOMONTH(DATE(YEAR($P142),8, 1), 0), Overall!$A144&lt;&gt;"", MONTH($O142) &lt;= 8, MONTH($P142) &gt;= 8), IF($T142 &lt;&gt; "", $H142/$T142, ""), ""), "")</f>
        <v/>
      </c>
      <c r="AP142" s="10" t="str">
        <f ca="1">IFERROR(IF(AND(NOW()&lt;= EOMONTH(DATE(YEAR($P142),9, 1), 0), Overall!$A144&lt;&gt;"", MONTH($O142) &lt;= 9, MONTH($P142) &gt;= 9), IF($T142 &lt;&gt; "", $H142/$T142, ""), ""), "")</f>
        <v/>
      </c>
      <c r="AQ142" s="10" t="str">
        <f ca="1">IFERROR(IF(AND(NOW()&lt;= EOMONTH(DATE(YEAR($P142),10, 1), 0), Overall!$A144&lt;&gt;"", MONTH($O142) &lt;= 10, MONTH($P142) &gt;= 10), IF($T142 &lt;&gt; "", $H142/$T142, ""), ""), "")</f>
        <v/>
      </c>
      <c r="AR142" s="10" t="str">
        <f ca="1">IFERROR(IF(AND(NOW()&lt;= EOMONTH(DATE(YEAR($P142),11, 1), 0), Overall!$A144&lt;&gt;"", MONTH($O142) &lt;=11, MONTH($P142) &gt;= 11), IF($T142 &lt;&gt; "", $H142/$T142, ""), ""), "")</f>
        <v/>
      </c>
      <c r="AS142" s="10" t="str">
        <f ca="1">IFERROR(IF(AND(NOW()&lt;= EOMONTH(DATE(YEAR($P142),12, 1), 0), Overall!$A144&lt;&gt;"", MONTH($O142) &lt;= 12, MONTH($P142) &gt;= 12), IF($T142 &lt;&gt; "", $H142/$T142, ""), ""), "")</f>
        <v/>
      </c>
      <c r="AT142" s="16">
        <f t="shared" ca="1" si="5"/>
        <v>0</v>
      </c>
    </row>
    <row r="143" spans="1:46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6">
        <f>IF(Overall!T145&lt;&gt;"",VALUE(Overall!T145),"")</f>
        <v>79.7</v>
      </c>
      <c r="O143" s="7">
        <f>IF(Overall!L145&lt;&gt;"", DATEVALUE(Overall!L145), "")</f>
        <v>44562</v>
      </c>
      <c r="P143" s="7">
        <f>IF(Overall!M145&lt;&gt;"", DATEVALUE(Overall!M145), "")</f>
        <v>44742</v>
      </c>
      <c r="Q143" s="7" t="str">
        <f>IF(Overall!S145&lt;&gt;"",_xlfn.VALUETOTEXT(Overall!S145),"")</f>
        <v>Jan-Jun</v>
      </c>
      <c r="R143" s="7">
        <f>IF(Overall!O145&lt;&gt;"", DATEVALUE(Overall!O145), "")</f>
        <v>44481</v>
      </c>
      <c r="S143" s="7">
        <f>IF(Overall!O145&lt;&gt;"", DATEVALUE(Overall!O145), "")</f>
        <v>44481</v>
      </c>
      <c r="T143" s="5">
        <f t="shared" si="4"/>
        <v>6</v>
      </c>
      <c r="U143" s="10">
        <f>IF(Overall!$A145&lt;&gt;"",IF(AND(MONTH($O143) &lt;= 1, MONTH($P143) &gt;= 1), IF($T143 &lt;&gt; "", $H143/$T143, ""), ""),"")</f>
        <v>100000</v>
      </c>
      <c r="V143" s="10">
        <f>IF(Overall!$A145&lt;&gt;"",IF(AND(MONTH($O143) &lt;= 2, MONTH($P143) &gt;= 2), IF($T143 &lt;&gt; "", $H143/$T143, ""), ""),"")</f>
        <v>100000</v>
      </c>
      <c r="W143" s="10">
        <f>IF(Overall!$A145&lt;&gt;"",IF(AND(MONTH($O143) &lt;= 3, MONTH($P143) &gt;= 3), IF($T143 &lt;&gt; "", $H143/$T143, ""), ""),"")</f>
        <v>100000</v>
      </c>
      <c r="X143" s="10">
        <f>IF(Overall!$A145&lt;&gt;"",IF(AND(MONTH($O143) &lt;= 4, MONTH($P143) &gt;= 4), IF($T143 &lt;&gt; "", $H143/$T143, ""), ""),"")</f>
        <v>100000</v>
      </c>
      <c r="Y143" s="10">
        <f>IF(Overall!$A145&lt;&gt;"",IF(AND(MONTH($O143) &lt;= 5, MONTH($P143) &gt;= 5), IF($T143 &lt;&gt; "", $H143/$T143, ""), ""),"")</f>
        <v>100000</v>
      </c>
      <c r="Z143" s="10">
        <f>IF(Overall!$A145&lt;&gt;"",IF(AND(MONTH($O143) &lt;= 6, MONTH($P143) &gt;= 6), IF($T143 &lt;&gt; "", $H143/$T143, ""), ""),"")</f>
        <v>100000</v>
      </c>
      <c r="AA143" s="10" t="str">
        <f>IF(Overall!$A145&lt;&gt;"",IF(AND(MONTH($O143) &lt;= 7, MONTH($P143) &gt;= 7 ), IF($T143 &lt;&gt; "", $H143/$T143, ""), ""),"")</f>
        <v/>
      </c>
      <c r="AB143" s="10" t="str">
        <f>IF(Overall!$A145&lt;&gt;"",IF(AND(MONTH($O143) &lt;= 8, MONTH($P143) &gt;= 8), IF($T143 &lt;&gt; "", $H143/$T143, ""), ""),"")</f>
        <v/>
      </c>
      <c r="AC143" s="10" t="str">
        <f>IF(Overall!$A145&lt;&gt;"",IF(AND(MONTH($O143) &lt;= 9, MONTH($P143) &gt;= 9), IF($T143 &lt;&gt; "", $H143/$T143, ""), ""),"")</f>
        <v/>
      </c>
      <c r="AD143" s="10" t="str">
        <f>IF(Overall!$A145&lt;&gt;"",IF(AND(MONTH($O143) &lt;= 10, MONTH($P143) &gt;= 10), IF($T143 &lt;&gt; "", $H143/$T143, ""), ""),"")</f>
        <v/>
      </c>
      <c r="AE143" s="10" t="str">
        <f>IF(Overall!$A145&lt;&gt;"",IF(AND(MONTH($O143) &lt;= 11, MONTH($P143) &gt;= 11), IF($T143 &lt;&gt; "", $H143/$T143, ""), ""),"")</f>
        <v/>
      </c>
      <c r="AF143" s="10" t="str">
        <f>IF(Overall!$A145&lt;&gt;"",IF(AND(MONTH($O143) &lt;= 12, MONTH($P143) &gt;= 12), IF($T143 &lt;&gt; "", $H143/$T143, ""), ""),"")</f>
        <v/>
      </c>
      <c r="AH143" s="10" t="str">
        <f ca="1">IFERROR(IF(AND(NOW()&lt;= EOMONTH(DATE(YEAR($P143),1, 1), 0), Overall!$A145&lt;&gt;"", MONTH($O143) &lt;= 1, MONTH($P143) &gt;= 1), IF($T143 &lt;&gt; "", $H143/$T143, ""), ""), "")</f>
        <v/>
      </c>
      <c r="AI143" s="10" t="str">
        <f ca="1">IFERROR(IF(AND(NOW()&lt;= EOMONTH(DATE(YEAR($P143),2, 1), 0), Overall!$A145&lt;&gt;"", MONTH($O143) &lt;= 2, MONTH($P143) &gt;= 2), IF($T143 &lt;&gt; "", $H143/$T143, ""), ""), "")</f>
        <v/>
      </c>
      <c r="AJ143" s="10" t="str">
        <f ca="1">IFERROR(IF(AND(NOW()&lt;= EOMONTH(DATE(YEAR($P143),3, 1), 0), Overall!$A145&lt;&gt;"", MONTH($O143) &lt;= 3, MONTH($P143) &gt;= 3), IF($T143 &lt;&gt; "", $H143/$T143, ""), ""), "")</f>
        <v/>
      </c>
      <c r="AK143" s="10" t="str">
        <f ca="1">IFERROR(IF(AND(NOW()&lt;= EOMONTH(DATE(YEAR($P143),4, 1), 0), Overall!$A145&lt;&gt;"", MONTH($O143) &lt;= 4, MONTH($P143) &gt;= 4), IF($T143 &lt;&gt; "", $H143/$T143, ""), ""), "")</f>
        <v/>
      </c>
      <c r="AL143" s="10" t="str">
        <f ca="1">IFERROR(IF(AND(NOW()&lt;= EOMONTH(DATE(YEAR($P143),5, 1), 0), Overall!$A145&lt;&gt;"", MONTH($O143) &lt;= 5, MONTH($P143) &gt;= 5), IF($T143 &lt;&gt; "", $H143/$T143, ""), ""), "")</f>
        <v/>
      </c>
      <c r="AM143" s="10" t="str">
        <f ca="1">IFERROR(IF(AND(NOW()&lt;= EOMONTH(DATE(YEAR($P143),6, 1), 0), Overall!$A145&lt;&gt;"", MONTH($O143) &lt;= 6, MONTH($P143) &gt;= 6), IF($T143 &lt;&gt; "", $H143/$T143, ""), ""), "")</f>
        <v/>
      </c>
      <c r="AN143" s="10" t="str">
        <f ca="1">IFERROR(IF(AND(NOW()&lt;= EOMONTH(DATE(YEAR($P143),7, 1), 0), Overall!$A145&lt;&gt;"", MONTH($O143) &lt;= 7, MONTH($P143) &gt;= 7), IF($T143 &lt;&gt; "", $H143/$T143, ""), ""), "")</f>
        <v/>
      </c>
      <c r="AO143" s="10" t="str">
        <f ca="1">IFERROR(IF(AND(NOW()&lt;= EOMONTH(DATE(YEAR($P143),8, 1), 0), Overall!$A145&lt;&gt;"", MONTH($O143) &lt;= 8, MONTH($P143) &gt;= 8), IF($T143 &lt;&gt; "", $H143/$T143, ""), ""), "")</f>
        <v/>
      </c>
      <c r="AP143" s="10" t="str">
        <f ca="1">IFERROR(IF(AND(NOW()&lt;= EOMONTH(DATE(YEAR($P143),9, 1), 0), Overall!$A145&lt;&gt;"", MONTH($O143) &lt;= 9, MONTH($P143) &gt;= 9), IF($T143 &lt;&gt; "", $H143/$T143, ""), ""), "")</f>
        <v/>
      </c>
      <c r="AQ143" s="10" t="str">
        <f ca="1">IFERROR(IF(AND(NOW()&lt;= EOMONTH(DATE(YEAR($P143),10, 1), 0), Overall!$A145&lt;&gt;"", MONTH($O143) &lt;= 10, MONTH($P143) &gt;= 10), IF($T143 &lt;&gt; "", $H143/$T143, ""), ""), "")</f>
        <v/>
      </c>
      <c r="AR143" s="10" t="str">
        <f ca="1">IFERROR(IF(AND(NOW()&lt;= EOMONTH(DATE(YEAR($P143),11, 1), 0), Overall!$A145&lt;&gt;"", MONTH($O143) &lt;=11, MONTH($P143) &gt;= 11), IF($T143 &lt;&gt; "", $H143/$T143, ""), ""), "")</f>
        <v/>
      </c>
      <c r="AS143" s="10" t="str">
        <f ca="1">IFERROR(IF(AND(NOW()&lt;= EOMONTH(DATE(YEAR($P143),12, 1), 0), Overall!$A145&lt;&gt;"", MONTH($O143) &lt;= 12, MONTH($P143) &gt;= 12), IF($T143 &lt;&gt; "", $H143/$T143, ""), ""), "")</f>
        <v/>
      </c>
      <c r="AT143" s="16">
        <f t="shared" ca="1" si="5"/>
        <v>0</v>
      </c>
    </row>
    <row r="144" spans="1:46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6">
        <f>IF(Overall!T146&lt;&gt;"",VALUE(Overall!T146),"")</f>
        <v>79.599999999999994</v>
      </c>
      <c r="O144" s="7">
        <f>IF(Overall!L146&lt;&gt;"", DATEVALUE(Overall!L146), "")</f>
        <v>44562</v>
      </c>
      <c r="P144" s="7">
        <f>IF(Overall!M146&lt;&gt;"", DATEVALUE(Overall!M146), "")</f>
        <v>44742</v>
      </c>
      <c r="Q144" s="7" t="str">
        <f>IF(Overall!S146&lt;&gt;"",_xlfn.VALUETOTEXT(Overall!S146),"")</f>
        <v>Jan-Jun</v>
      </c>
      <c r="R144" s="7">
        <f>IF(Overall!O146&lt;&gt;"", DATEVALUE(Overall!O146), "")</f>
        <v>44481</v>
      </c>
      <c r="S144" s="7">
        <f>IF(Overall!O146&lt;&gt;"", DATEVALUE(Overall!O146), "")</f>
        <v>44481</v>
      </c>
      <c r="T144" s="5">
        <f t="shared" si="4"/>
        <v>6</v>
      </c>
      <c r="U144" s="10">
        <f>IF(Overall!$A146&lt;&gt;"",IF(AND(MONTH($O144) &lt;= 1, MONTH($P144) &gt;= 1), IF($T144 &lt;&gt; "", $H144/$T144, ""), ""),"")</f>
        <v>100000</v>
      </c>
      <c r="V144" s="10">
        <f>IF(Overall!$A146&lt;&gt;"",IF(AND(MONTH($O144) &lt;= 2, MONTH($P144) &gt;= 2), IF($T144 &lt;&gt; "", $H144/$T144, ""), ""),"")</f>
        <v>100000</v>
      </c>
      <c r="W144" s="10">
        <f>IF(Overall!$A146&lt;&gt;"",IF(AND(MONTH($O144) &lt;= 3, MONTH($P144) &gt;= 3), IF($T144 &lt;&gt; "", $H144/$T144, ""), ""),"")</f>
        <v>100000</v>
      </c>
      <c r="X144" s="10">
        <f>IF(Overall!$A146&lt;&gt;"",IF(AND(MONTH($O144) &lt;= 4, MONTH($P144) &gt;= 4), IF($T144 &lt;&gt; "", $H144/$T144, ""), ""),"")</f>
        <v>100000</v>
      </c>
      <c r="Y144" s="10">
        <f>IF(Overall!$A146&lt;&gt;"",IF(AND(MONTH($O144) &lt;= 5, MONTH($P144) &gt;= 5), IF($T144 &lt;&gt; "", $H144/$T144, ""), ""),"")</f>
        <v>100000</v>
      </c>
      <c r="Z144" s="10">
        <f>IF(Overall!$A146&lt;&gt;"",IF(AND(MONTH($O144) &lt;= 6, MONTH($P144) &gt;= 6), IF($T144 &lt;&gt; "", $H144/$T144, ""), ""),"")</f>
        <v>100000</v>
      </c>
      <c r="AA144" s="10" t="str">
        <f>IF(Overall!$A146&lt;&gt;"",IF(AND(MONTH($O144) &lt;= 7, MONTH($P144) &gt;= 7 ), IF($T144 &lt;&gt; "", $H144/$T144, ""), ""),"")</f>
        <v/>
      </c>
      <c r="AB144" s="10" t="str">
        <f>IF(Overall!$A146&lt;&gt;"",IF(AND(MONTH($O144) &lt;= 8, MONTH($P144) &gt;= 8), IF($T144 &lt;&gt; "", $H144/$T144, ""), ""),"")</f>
        <v/>
      </c>
      <c r="AC144" s="10" t="str">
        <f>IF(Overall!$A146&lt;&gt;"",IF(AND(MONTH($O144) &lt;= 9, MONTH($P144) &gt;= 9), IF($T144 &lt;&gt; "", $H144/$T144, ""), ""),"")</f>
        <v/>
      </c>
      <c r="AD144" s="10" t="str">
        <f>IF(Overall!$A146&lt;&gt;"",IF(AND(MONTH($O144) &lt;= 10, MONTH($P144) &gt;= 10), IF($T144 &lt;&gt; "", $H144/$T144, ""), ""),"")</f>
        <v/>
      </c>
      <c r="AE144" s="10" t="str">
        <f>IF(Overall!$A146&lt;&gt;"",IF(AND(MONTH($O144) &lt;= 11, MONTH($P144) &gt;= 11), IF($T144 &lt;&gt; "", $H144/$T144, ""), ""),"")</f>
        <v/>
      </c>
      <c r="AF144" s="10" t="str">
        <f>IF(Overall!$A146&lt;&gt;"",IF(AND(MONTH($O144) &lt;= 12, MONTH($P144) &gt;= 12), IF($T144 &lt;&gt; "", $H144/$T144, ""), ""),"")</f>
        <v/>
      </c>
      <c r="AH144" s="10" t="str">
        <f ca="1">IFERROR(IF(AND(NOW()&lt;= EOMONTH(DATE(YEAR($P144),1, 1), 0), Overall!$A146&lt;&gt;"", MONTH($O144) &lt;= 1, MONTH($P144) &gt;= 1), IF($T144 &lt;&gt; "", $H144/$T144, ""), ""), "")</f>
        <v/>
      </c>
      <c r="AI144" s="10" t="str">
        <f ca="1">IFERROR(IF(AND(NOW()&lt;= EOMONTH(DATE(YEAR($P144),2, 1), 0), Overall!$A146&lt;&gt;"", MONTH($O144) &lt;= 2, MONTH($P144) &gt;= 2), IF($T144 &lt;&gt; "", $H144/$T144, ""), ""), "")</f>
        <v/>
      </c>
      <c r="AJ144" s="10" t="str">
        <f ca="1">IFERROR(IF(AND(NOW()&lt;= EOMONTH(DATE(YEAR($P144),3, 1), 0), Overall!$A146&lt;&gt;"", MONTH($O144) &lt;= 3, MONTH($P144) &gt;= 3), IF($T144 &lt;&gt; "", $H144/$T144, ""), ""), "")</f>
        <v/>
      </c>
      <c r="AK144" s="10" t="str">
        <f ca="1">IFERROR(IF(AND(NOW()&lt;= EOMONTH(DATE(YEAR($P144),4, 1), 0), Overall!$A146&lt;&gt;"", MONTH($O144) &lt;= 4, MONTH($P144) &gt;= 4), IF($T144 &lt;&gt; "", $H144/$T144, ""), ""), "")</f>
        <v/>
      </c>
      <c r="AL144" s="10" t="str">
        <f ca="1">IFERROR(IF(AND(NOW()&lt;= EOMONTH(DATE(YEAR($P144),5, 1), 0), Overall!$A146&lt;&gt;"", MONTH($O144) &lt;= 5, MONTH($P144) &gt;= 5), IF($T144 &lt;&gt; "", $H144/$T144, ""), ""), "")</f>
        <v/>
      </c>
      <c r="AM144" s="10" t="str">
        <f ca="1">IFERROR(IF(AND(NOW()&lt;= EOMONTH(DATE(YEAR($P144),6, 1), 0), Overall!$A146&lt;&gt;"", MONTH($O144) &lt;= 6, MONTH($P144) &gt;= 6), IF($T144 &lt;&gt; "", $H144/$T144, ""), ""), "")</f>
        <v/>
      </c>
      <c r="AN144" s="10" t="str">
        <f ca="1">IFERROR(IF(AND(NOW()&lt;= EOMONTH(DATE(YEAR($P144),7, 1), 0), Overall!$A146&lt;&gt;"", MONTH($O144) &lt;= 7, MONTH($P144) &gt;= 7), IF($T144 &lt;&gt; "", $H144/$T144, ""), ""), "")</f>
        <v/>
      </c>
      <c r="AO144" s="10" t="str">
        <f ca="1">IFERROR(IF(AND(NOW()&lt;= EOMONTH(DATE(YEAR($P144),8, 1), 0), Overall!$A146&lt;&gt;"", MONTH($O144) &lt;= 8, MONTH($P144) &gt;= 8), IF($T144 &lt;&gt; "", $H144/$T144, ""), ""), "")</f>
        <v/>
      </c>
      <c r="AP144" s="10" t="str">
        <f ca="1">IFERROR(IF(AND(NOW()&lt;= EOMONTH(DATE(YEAR($P144),9, 1), 0), Overall!$A146&lt;&gt;"", MONTH($O144) &lt;= 9, MONTH($P144) &gt;= 9), IF($T144 &lt;&gt; "", $H144/$T144, ""), ""), "")</f>
        <v/>
      </c>
      <c r="AQ144" s="10" t="str">
        <f ca="1">IFERROR(IF(AND(NOW()&lt;= EOMONTH(DATE(YEAR($P144),10, 1), 0), Overall!$A146&lt;&gt;"", MONTH($O144) &lt;= 10, MONTH($P144) &gt;= 10), IF($T144 &lt;&gt; "", $H144/$T144, ""), ""), "")</f>
        <v/>
      </c>
      <c r="AR144" s="10" t="str">
        <f ca="1">IFERROR(IF(AND(NOW()&lt;= EOMONTH(DATE(YEAR($P144),11, 1), 0), Overall!$A146&lt;&gt;"", MONTH($O144) &lt;=11, MONTH($P144) &gt;= 11), IF($T144 &lt;&gt; "", $H144/$T144, ""), ""), "")</f>
        <v/>
      </c>
      <c r="AS144" s="10" t="str">
        <f ca="1">IFERROR(IF(AND(NOW()&lt;= EOMONTH(DATE(YEAR($P144),12, 1), 0), Overall!$A146&lt;&gt;"", MONTH($O144) &lt;= 12, MONTH($P144) &gt;= 12), IF($T144 &lt;&gt; "", $H144/$T144, ""), ""), "")</f>
        <v/>
      </c>
      <c r="AT144" s="16">
        <f t="shared" ca="1" si="5"/>
        <v>0</v>
      </c>
    </row>
    <row r="145" spans="1:46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6">
        <f>IF(Overall!T147&lt;&gt;"",VALUE(Overall!T147),"")</f>
        <v>79.8</v>
      </c>
      <c r="O145" s="7">
        <f>IF(Overall!L147&lt;&gt;"", DATEVALUE(Overall!L147), "")</f>
        <v>44562</v>
      </c>
      <c r="P145" s="7">
        <f>IF(Overall!M147&lt;&gt;"", DATEVALUE(Overall!M147), "")</f>
        <v>44742</v>
      </c>
      <c r="Q145" s="7" t="str">
        <f>IF(Overall!S147&lt;&gt;"",_xlfn.VALUETOTEXT(Overall!S147),"")</f>
        <v>Jan-Jun</v>
      </c>
      <c r="R145" s="7">
        <f>IF(Overall!O147&lt;&gt;"", DATEVALUE(Overall!O147), "")</f>
        <v>44481</v>
      </c>
      <c r="S145" s="7">
        <f>IF(Overall!O147&lt;&gt;"", DATEVALUE(Overall!O147), "")</f>
        <v>44481</v>
      </c>
      <c r="T145" s="5">
        <f t="shared" si="4"/>
        <v>6</v>
      </c>
      <c r="U145" s="10">
        <f>IF(Overall!$A147&lt;&gt;"",IF(AND(MONTH($O145) &lt;= 1, MONTH($P145) &gt;= 1), IF($T145 &lt;&gt; "", $H145/$T145, ""), ""),"")</f>
        <v>100000</v>
      </c>
      <c r="V145" s="10">
        <f>IF(Overall!$A147&lt;&gt;"",IF(AND(MONTH($O145) &lt;= 2, MONTH($P145) &gt;= 2), IF($T145 &lt;&gt; "", $H145/$T145, ""), ""),"")</f>
        <v>100000</v>
      </c>
      <c r="W145" s="10">
        <f>IF(Overall!$A147&lt;&gt;"",IF(AND(MONTH($O145) &lt;= 3, MONTH($P145) &gt;= 3), IF($T145 &lt;&gt; "", $H145/$T145, ""), ""),"")</f>
        <v>100000</v>
      </c>
      <c r="X145" s="10">
        <f>IF(Overall!$A147&lt;&gt;"",IF(AND(MONTH($O145) &lt;= 4, MONTH($P145) &gt;= 4), IF($T145 &lt;&gt; "", $H145/$T145, ""), ""),"")</f>
        <v>100000</v>
      </c>
      <c r="Y145" s="10">
        <f>IF(Overall!$A147&lt;&gt;"",IF(AND(MONTH($O145) &lt;= 5, MONTH($P145) &gt;= 5), IF($T145 &lt;&gt; "", $H145/$T145, ""), ""),"")</f>
        <v>100000</v>
      </c>
      <c r="Z145" s="10">
        <f>IF(Overall!$A147&lt;&gt;"",IF(AND(MONTH($O145) &lt;= 6, MONTH($P145) &gt;= 6), IF($T145 &lt;&gt; "", $H145/$T145, ""), ""),"")</f>
        <v>100000</v>
      </c>
      <c r="AA145" s="10" t="str">
        <f>IF(Overall!$A147&lt;&gt;"",IF(AND(MONTH($O145) &lt;= 7, MONTH($P145) &gt;= 7 ), IF($T145 &lt;&gt; "", $H145/$T145, ""), ""),"")</f>
        <v/>
      </c>
      <c r="AB145" s="10" t="str">
        <f>IF(Overall!$A147&lt;&gt;"",IF(AND(MONTH($O145) &lt;= 8, MONTH($P145) &gt;= 8), IF($T145 &lt;&gt; "", $H145/$T145, ""), ""),"")</f>
        <v/>
      </c>
      <c r="AC145" s="10" t="str">
        <f>IF(Overall!$A147&lt;&gt;"",IF(AND(MONTH($O145) &lt;= 9, MONTH($P145) &gt;= 9), IF($T145 &lt;&gt; "", $H145/$T145, ""), ""),"")</f>
        <v/>
      </c>
      <c r="AD145" s="10" t="str">
        <f>IF(Overall!$A147&lt;&gt;"",IF(AND(MONTH($O145) &lt;= 10, MONTH($P145) &gt;= 10), IF($T145 &lt;&gt; "", $H145/$T145, ""), ""),"")</f>
        <v/>
      </c>
      <c r="AE145" s="10" t="str">
        <f>IF(Overall!$A147&lt;&gt;"",IF(AND(MONTH($O145) &lt;= 11, MONTH($P145) &gt;= 11), IF($T145 &lt;&gt; "", $H145/$T145, ""), ""),"")</f>
        <v/>
      </c>
      <c r="AF145" s="10" t="str">
        <f>IF(Overall!$A147&lt;&gt;"",IF(AND(MONTH($O145) &lt;= 12, MONTH($P145) &gt;= 12), IF($T145 &lt;&gt; "", $H145/$T145, ""), ""),"")</f>
        <v/>
      </c>
      <c r="AH145" s="10" t="str">
        <f ca="1">IFERROR(IF(AND(NOW()&lt;= EOMONTH(DATE(YEAR($P145),1, 1), 0), Overall!$A147&lt;&gt;"", MONTH($O145) &lt;= 1, MONTH($P145) &gt;= 1), IF($T145 &lt;&gt; "", $H145/$T145, ""), ""), "")</f>
        <v/>
      </c>
      <c r="AI145" s="10" t="str">
        <f ca="1">IFERROR(IF(AND(NOW()&lt;= EOMONTH(DATE(YEAR($P145),2, 1), 0), Overall!$A147&lt;&gt;"", MONTH($O145) &lt;= 2, MONTH($P145) &gt;= 2), IF($T145 &lt;&gt; "", $H145/$T145, ""), ""), "")</f>
        <v/>
      </c>
      <c r="AJ145" s="10" t="str">
        <f ca="1">IFERROR(IF(AND(NOW()&lt;= EOMONTH(DATE(YEAR($P145),3, 1), 0), Overall!$A147&lt;&gt;"", MONTH($O145) &lt;= 3, MONTH($P145) &gt;= 3), IF($T145 &lt;&gt; "", $H145/$T145, ""), ""), "")</f>
        <v/>
      </c>
      <c r="AK145" s="10" t="str">
        <f ca="1">IFERROR(IF(AND(NOW()&lt;= EOMONTH(DATE(YEAR($P145),4, 1), 0), Overall!$A147&lt;&gt;"", MONTH($O145) &lt;= 4, MONTH($P145) &gt;= 4), IF($T145 &lt;&gt; "", $H145/$T145, ""), ""), "")</f>
        <v/>
      </c>
      <c r="AL145" s="10" t="str">
        <f ca="1">IFERROR(IF(AND(NOW()&lt;= EOMONTH(DATE(YEAR($P145),5, 1), 0), Overall!$A147&lt;&gt;"", MONTH($O145) &lt;= 5, MONTH($P145) &gt;= 5), IF($T145 &lt;&gt; "", $H145/$T145, ""), ""), "")</f>
        <v/>
      </c>
      <c r="AM145" s="10" t="str">
        <f ca="1">IFERROR(IF(AND(NOW()&lt;= EOMONTH(DATE(YEAR($P145),6, 1), 0), Overall!$A147&lt;&gt;"", MONTH($O145) &lt;= 6, MONTH($P145) &gt;= 6), IF($T145 &lt;&gt; "", $H145/$T145, ""), ""), "")</f>
        <v/>
      </c>
      <c r="AN145" s="10" t="str">
        <f ca="1">IFERROR(IF(AND(NOW()&lt;= EOMONTH(DATE(YEAR($P145),7, 1), 0), Overall!$A147&lt;&gt;"", MONTH($O145) &lt;= 7, MONTH($P145) &gt;= 7), IF($T145 &lt;&gt; "", $H145/$T145, ""), ""), "")</f>
        <v/>
      </c>
      <c r="AO145" s="10" t="str">
        <f ca="1">IFERROR(IF(AND(NOW()&lt;= EOMONTH(DATE(YEAR($P145),8, 1), 0), Overall!$A147&lt;&gt;"", MONTH($O145) &lt;= 8, MONTH($P145) &gt;= 8), IF($T145 &lt;&gt; "", $H145/$T145, ""), ""), "")</f>
        <v/>
      </c>
      <c r="AP145" s="10" t="str">
        <f ca="1">IFERROR(IF(AND(NOW()&lt;= EOMONTH(DATE(YEAR($P145),9, 1), 0), Overall!$A147&lt;&gt;"", MONTH($O145) &lt;= 9, MONTH($P145) &gt;= 9), IF($T145 &lt;&gt; "", $H145/$T145, ""), ""), "")</f>
        <v/>
      </c>
      <c r="AQ145" s="10" t="str">
        <f ca="1">IFERROR(IF(AND(NOW()&lt;= EOMONTH(DATE(YEAR($P145),10, 1), 0), Overall!$A147&lt;&gt;"", MONTH($O145) &lt;= 10, MONTH($P145) &gt;= 10), IF($T145 &lt;&gt; "", $H145/$T145, ""), ""), "")</f>
        <v/>
      </c>
      <c r="AR145" s="10" t="str">
        <f ca="1">IFERROR(IF(AND(NOW()&lt;= EOMONTH(DATE(YEAR($P145),11, 1), 0), Overall!$A147&lt;&gt;"", MONTH($O145) &lt;=11, MONTH($P145) &gt;= 11), IF($T145 &lt;&gt; "", $H145/$T145, ""), ""), "")</f>
        <v/>
      </c>
      <c r="AS145" s="10" t="str">
        <f ca="1">IFERROR(IF(AND(NOW()&lt;= EOMONTH(DATE(YEAR($P145),12, 1), 0), Overall!$A147&lt;&gt;"", MONTH($O145) &lt;= 12, MONTH($P145) &gt;= 12), IF($T145 &lt;&gt; "", $H145/$T145, ""), ""), "")</f>
        <v/>
      </c>
      <c r="AT145" s="16">
        <f t="shared" ca="1" si="5"/>
        <v>0</v>
      </c>
    </row>
    <row r="146" spans="1:46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6">
        <f>IF(Overall!T148&lt;&gt;"",VALUE(Overall!T148),"")</f>
        <v>79.900000000000006</v>
      </c>
      <c r="O146" s="7">
        <f>IF(Overall!L148&lt;&gt;"", DATEVALUE(Overall!L148), "")</f>
        <v>44562</v>
      </c>
      <c r="P146" s="7">
        <f>IF(Overall!M148&lt;&gt;"", DATEVALUE(Overall!M148), "")</f>
        <v>44742</v>
      </c>
      <c r="Q146" s="7" t="str">
        <f>IF(Overall!S148&lt;&gt;"",_xlfn.VALUETOTEXT(Overall!S148),"")</f>
        <v>Jan-Jun</v>
      </c>
      <c r="R146" s="7">
        <f>IF(Overall!O148&lt;&gt;"", DATEVALUE(Overall!O148), "")</f>
        <v>44481</v>
      </c>
      <c r="S146" s="7">
        <f>IF(Overall!O148&lt;&gt;"", DATEVALUE(Overall!O148), "")</f>
        <v>44481</v>
      </c>
      <c r="T146" s="5">
        <f t="shared" si="4"/>
        <v>6</v>
      </c>
      <c r="U146" s="10">
        <f>IF(Overall!$A148&lt;&gt;"",IF(AND(MONTH($O146) &lt;= 1, MONTH($P146) &gt;= 1), IF($T146 &lt;&gt; "", $H146/$T146, ""), ""),"")</f>
        <v>100000</v>
      </c>
      <c r="V146" s="10">
        <f>IF(Overall!$A148&lt;&gt;"",IF(AND(MONTH($O146) &lt;= 2, MONTH($P146) &gt;= 2), IF($T146 &lt;&gt; "", $H146/$T146, ""), ""),"")</f>
        <v>100000</v>
      </c>
      <c r="W146" s="10">
        <f>IF(Overall!$A148&lt;&gt;"",IF(AND(MONTH($O146) &lt;= 3, MONTH($P146) &gt;= 3), IF($T146 &lt;&gt; "", $H146/$T146, ""), ""),"")</f>
        <v>100000</v>
      </c>
      <c r="X146" s="10">
        <f>IF(Overall!$A148&lt;&gt;"",IF(AND(MONTH($O146) &lt;= 4, MONTH($P146) &gt;= 4), IF($T146 &lt;&gt; "", $H146/$T146, ""), ""),"")</f>
        <v>100000</v>
      </c>
      <c r="Y146" s="10">
        <f>IF(Overall!$A148&lt;&gt;"",IF(AND(MONTH($O146) &lt;= 5, MONTH($P146) &gt;= 5), IF($T146 &lt;&gt; "", $H146/$T146, ""), ""),"")</f>
        <v>100000</v>
      </c>
      <c r="Z146" s="10">
        <f>IF(Overall!$A148&lt;&gt;"",IF(AND(MONTH($O146) &lt;= 6, MONTH($P146) &gt;= 6), IF($T146 &lt;&gt; "", $H146/$T146, ""), ""),"")</f>
        <v>100000</v>
      </c>
      <c r="AA146" s="10" t="str">
        <f>IF(Overall!$A148&lt;&gt;"",IF(AND(MONTH($O146) &lt;= 7, MONTH($P146) &gt;= 7 ), IF($T146 &lt;&gt; "", $H146/$T146, ""), ""),"")</f>
        <v/>
      </c>
      <c r="AB146" s="10" t="str">
        <f>IF(Overall!$A148&lt;&gt;"",IF(AND(MONTH($O146) &lt;= 8, MONTH($P146) &gt;= 8), IF($T146 &lt;&gt; "", $H146/$T146, ""), ""),"")</f>
        <v/>
      </c>
      <c r="AC146" s="10" t="str">
        <f>IF(Overall!$A148&lt;&gt;"",IF(AND(MONTH($O146) &lt;= 9, MONTH($P146) &gt;= 9), IF($T146 &lt;&gt; "", $H146/$T146, ""), ""),"")</f>
        <v/>
      </c>
      <c r="AD146" s="10" t="str">
        <f>IF(Overall!$A148&lt;&gt;"",IF(AND(MONTH($O146) &lt;= 10, MONTH($P146) &gt;= 10), IF($T146 &lt;&gt; "", $H146/$T146, ""), ""),"")</f>
        <v/>
      </c>
      <c r="AE146" s="10" t="str">
        <f>IF(Overall!$A148&lt;&gt;"",IF(AND(MONTH($O146) &lt;= 11, MONTH($P146) &gt;= 11), IF($T146 &lt;&gt; "", $H146/$T146, ""), ""),"")</f>
        <v/>
      </c>
      <c r="AF146" s="10" t="str">
        <f>IF(Overall!$A148&lt;&gt;"",IF(AND(MONTH($O146) &lt;= 12, MONTH($P146) &gt;= 12), IF($T146 &lt;&gt; "", $H146/$T146, ""), ""),"")</f>
        <v/>
      </c>
      <c r="AH146" s="10" t="str">
        <f ca="1">IFERROR(IF(AND(NOW()&lt;= EOMONTH(DATE(YEAR($P146),1, 1), 0), Overall!$A148&lt;&gt;"", MONTH($O146) &lt;= 1, MONTH($P146) &gt;= 1), IF($T146 &lt;&gt; "", $H146/$T146, ""), ""), "")</f>
        <v/>
      </c>
      <c r="AI146" s="10" t="str">
        <f ca="1">IFERROR(IF(AND(NOW()&lt;= EOMONTH(DATE(YEAR($P146),2, 1), 0), Overall!$A148&lt;&gt;"", MONTH($O146) &lt;= 2, MONTH($P146) &gt;= 2), IF($T146 &lt;&gt; "", $H146/$T146, ""), ""), "")</f>
        <v/>
      </c>
      <c r="AJ146" s="10" t="str">
        <f ca="1">IFERROR(IF(AND(NOW()&lt;= EOMONTH(DATE(YEAR($P146),3, 1), 0), Overall!$A148&lt;&gt;"", MONTH($O146) &lt;= 3, MONTH($P146) &gt;= 3), IF($T146 &lt;&gt; "", $H146/$T146, ""), ""), "")</f>
        <v/>
      </c>
      <c r="AK146" s="10" t="str">
        <f ca="1">IFERROR(IF(AND(NOW()&lt;= EOMONTH(DATE(YEAR($P146),4, 1), 0), Overall!$A148&lt;&gt;"", MONTH($O146) &lt;= 4, MONTH($P146) &gt;= 4), IF($T146 &lt;&gt; "", $H146/$T146, ""), ""), "")</f>
        <v/>
      </c>
      <c r="AL146" s="10" t="str">
        <f ca="1">IFERROR(IF(AND(NOW()&lt;= EOMONTH(DATE(YEAR($P146),5, 1), 0), Overall!$A148&lt;&gt;"", MONTH($O146) &lt;= 5, MONTH($P146) &gt;= 5), IF($T146 &lt;&gt; "", $H146/$T146, ""), ""), "")</f>
        <v/>
      </c>
      <c r="AM146" s="10" t="str">
        <f ca="1">IFERROR(IF(AND(NOW()&lt;= EOMONTH(DATE(YEAR($P146),6, 1), 0), Overall!$A148&lt;&gt;"", MONTH($O146) &lt;= 6, MONTH($P146) &gt;= 6), IF($T146 &lt;&gt; "", $H146/$T146, ""), ""), "")</f>
        <v/>
      </c>
      <c r="AN146" s="10" t="str">
        <f ca="1">IFERROR(IF(AND(NOW()&lt;= EOMONTH(DATE(YEAR($P146),7, 1), 0), Overall!$A148&lt;&gt;"", MONTH($O146) &lt;= 7, MONTH($P146) &gt;= 7), IF($T146 &lt;&gt; "", $H146/$T146, ""), ""), "")</f>
        <v/>
      </c>
      <c r="AO146" s="10" t="str">
        <f ca="1">IFERROR(IF(AND(NOW()&lt;= EOMONTH(DATE(YEAR($P146),8, 1), 0), Overall!$A148&lt;&gt;"", MONTH($O146) &lt;= 8, MONTH($P146) &gt;= 8), IF($T146 &lt;&gt; "", $H146/$T146, ""), ""), "")</f>
        <v/>
      </c>
      <c r="AP146" s="10" t="str">
        <f ca="1">IFERROR(IF(AND(NOW()&lt;= EOMONTH(DATE(YEAR($P146),9, 1), 0), Overall!$A148&lt;&gt;"", MONTH($O146) &lt;= 9, MONTH($P146) &gt;= 9), IF($T146 &lt;&gt; "", $H146/$T146, ""), ""), "")</f>
        <v/>
      </c>
      <c r="AQ146" s="10" t="str">
        <f ca="1">IFERROR(IF(AND(NOW()&lt;= EOMONTH(DATE(YEAR($P146),10, 1), 0), Overall!$A148&lt;&gt;"", MONTH($O146) &lt;= 10, MONTH($P146) &gt;= 10), IF($T146 &lt;&gt; "", $H146/$T146, ""), ""), "")</f>
        <v/>
      </c>
      <c r="AR146" s="10" t="str">
        <f ca="1">IFERROR(IF(AND(NOW()&lt;= EOMONTH(DATE(YEAR($P146),11, 1), 0), Overall!$A148&lt;&gt;"", MONTH($O146) &lt;=11, MONTH($P146) &gt;= 11), IF($T146 &lt;&gt; "", $H146/$T146, ""), ""), "")</f>
        <v/>
      </c>
      <c r="AS146" s="10" t="str">
        <f ca="1">IFERROR(IF(AND(NOW()&lt;= EOMONTH(DATE(YEAR($P146),12, 1), 0), Overall!$A148&lt;&gt;"", MONTH($O146) &lt;= 12, MONTH($P146) &gt;= 12), IF($T146 &lt;&gt; "", $H146/$T146, ""), ""), "")</f>
        <v/>
      </c>
      <c r="AT146" s="16">
        <f t="shared" ca="1" si="5"/>
        <v>0</v>
      </c>
    </row>
    <row r="147" spans="1:46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6">
        <f>IF(Overall!T149&lt;&gt;"",VALUE(Overall!T149),"")</f>
        <v>79.900000000000006</v>
      </c>
      <c r="O147" s="7">
        <f>IF(Overall!L149&lt;&gt;"", DATEVALUE(Overall!L149), "")</f>
        <v>44562</v>
      </c>
      <c r="P147" s="7">
        <f>IF(Overall!M149&lt;&gt;"", DATEVALUE(Overall!M149), "")</f>
        <v>44742</v>
      </c>
      <c r="Q147" s="7" t="str">
        <f>IF(Overall!S149&lt;&gt;"",_xlfn.VALUETOTEXT(Overall!S149),"")</f>
        <v>Jan-Jun</v>
      </c>
      <c r="R147" s="7">
        <f>IF(Overall!O149&lt;&gt;"", DATEVALUE(Overall!O149), "")</f>
        <v>44481</v>
      </c>
      <c r="S147" s="7">
        <f>IF(Overall!O149&lt;&gt;"", DATEVALUE(Overall!O149), "")</f>
        <v>44481</v>
      </c>
      <c r="T147" s="5">
        <f t="shared" si="4"/>
        <v>6</v>
      </c>
      <c r="U147" s="10">
        <f>IF(Overall!$A149&lt;&gt;"",IF(AND(MONTH($O147) &lt;= 1, MONTH($P147) &gt;= 1), IF($T147 &lt;&gt; "", $H147/$T147, ""), ""),"")</f>
        <v>100000</v>
      </c>
      <c r="V147" s="10">
        <f>IF(Overall!$A149&lt;&gt;"",IF(AND(MONTH($O147) &lt;= 2, MONTH($P147) &gt;= 2), IF($T147 &lt;&gt; "", $H147/$T147, ""), ""),"")</f>
        <v>100000</v>
      </c>
      <c r="W147" s="10">
        <f>IF(Overall!$A149&lt;&gt;"",IF(AND(MONTH($O147) &lt;= 3, MONTH($P147) &gt;= 3), IF($T147 &lt;&gt; "", $H147/$T147, ""), ""),"")</f>
        <v>100000</v>
      </c>
      <c r="X147" s="10">
        <f>IF(Overall!$A149&lt;&gt;"",IF(AND(MONTH($O147) &lt;= 4, MONTH($P147) &gt;= 4), IF($T147 &lt;&gt; "", $H147/$T147, ""), ""),"")</f>
        <v>100000</v>
      </c>
      <c r="Y147" s="10">
        <f>IF(Overall!$A149&lt;&gt;"",IF(AND(MONTH($O147) &lt;= 5, MONTH($P147) &gt;= 5), IF($T147 &lt;&gt; "", $H147/$T147, ""), ""),"")</f>
        <v>100000</v>
      </c>
      <c r="Z147" s="10">
        <f>IF(Overall!$A149&lt;&gt;"",IF(AND(MONTH($O147) &lt;= 6, MONTH($P147) &gt;= 6), IF($T147 &lt;&gt; "", $H147/$T147, ""), ""),"")</f>
        <v>100000</v>
      </c>
      <c r="AA147" s="10" t="str">
        <f>IF(Overall!$A149&lt;&gt;"",IF(AND(MONTH($O147) &lt;= 7, MONTH($P147) &gt;= 7 ), IF($T147 &lt;&gt; "", $H147/$T147, ""), ""),"")</f>
        <v/>
      </c>
      <c r="AB147" s="10" t="str">
        <f>IF(Overall!$A149&lt;&gt;"",IF(AND(MONTH($O147) &lt;= 8, MONTH($P147) &gt;= 8), IF($T147 &lt;&gt; "", $H147/$T147, ""), ""),"")</f>
        <v/>
      </c>
      <c r="AC147" s="10" t="str">
        <f>IF(Overall!$A149&lt;&gt;"",IF(AND(MONTH($O147) &lt;= 9, MONTH($P147) &gt;= 9), IF($T147 &lt;&gt; "", $H147/$T147, ""), ""),"")</f>
        <v/>
      </c>
      <c r="AD147" s="10" t="str">
        <f>IF(Overall!$A149&lt;&gt;"",IF(AND(MONTH($O147) &lt;= 10, MONTH($P147) &gt;= 10), IF($T147 &lt;&gt; "", $H147/$T147, ""), ""),"")</f>
        <v/>
      </c>
      <c r="AE147" s="10" t="str">
        <f>IF(Overall!$A149&lt;&gt;"",IF(AND(MONTH($O147) &lt;= 11, MONTH($P147) &gt;= 11), IF($T147 &lt;&gt; "", $H147/$T147, ""), ""),"")</f>
        <v/>
      </c>
      <c r="AF147" s="10" t="str">
        <f>IF(Overall!$A149&lt;&gt;"",IF(AND(MONTH($O147) &lt;= 12, MONTH($P147) &gt;= 12), IF($T147 &lt;&gt; "", $H147/$T147, ""), ""),"")</f>
        <v/>
      </c>
      <c r="AH147" s="10" t="str">
        <f ca="1">IFERROR(IF(AND(NOW()&lt;= EOMONTH(DATE(YEAR($P147),1, 1), 0), Overall!$A149&lt;&gt;"", MONTH($O147) &lt;= 1, MONTH($P147) &gt;= 1), IF($T147 &lt;&gt; "", $H147/$T147, ""), ""), "")</f>
        <v/>
      </c>
      <c r="AI147" s="10" t="str">
        <f ca="1">IFERROR(IF(AND(NOW()&lt;= EOMONTH(DATE(YEAR($P147),2, 1), 0), Overall!$A149&lt;&gt;"", MONTH($O147) &lt;= 2, MONTH($P147) &gt;= 2), IF($T147 &lt;&gt; "", $H147/$T147, ""), ""), "")</f>
        <v/>
      </c>
      <c r="AJ147" s="10" t="str">
        <f ca="1">IFERROR(IF(AND(NOW()&lt;= EOMONTH(DATE(YEAR($P147),3, 1), 0), Overall!$A149&lt;&gt;"", MONTH($O147) &lt;= 3, MONTH($P147) &gt;= 3), IF($T147 &lt;&gt; "", $H147/$T147, ""), ""), "")</f>
        <v/>
      </c>
      <c r="AK147" s="10" t="str">
        <f ca="1">IFERROR(IF(AND(NOW()&lt;= EOMONTH(DATE(YEAR($P147),4, 1), 0), Overall!$A149&lt;&gt;"", MONTH($O147) &lt;= 4, MONTH($P147) &gt;= 4), IF($T147 &lt;&gt; "", $H147/$T147, ""), ""), "")</f>
        <v/>
      </c>
      <c r="AL147" s="10" t="str">
        <f ca="1">IFERROR(IF(AND(NOW()&lt;= EOMONTH(DATE(YEAR($P147),5, 1), 0), Overall!$A149&lt;&gt;"", MONTH($O147) &lt;= 5, MONTH($P147) &gt;= 5), IF($T147 &lt;&gt; "", $H147/$T147, ""), ""), "")</f>
        <v/>
      </c>
      <c r="AM147" s="10" t="str">
        <f ca="1">IFERROR(IF(AND(NOW()&lt;= EOMONTH(DATE(YEAR($P147),6, 1), 0), Overall!$A149&lt;&gt;"", MONTH($O147) &lt;= 6, MONTH($P147) &gt;= 6), IF($T147 &lt;&gt; "", $H147/$T147, ""), ""), "")</f>
        <v/>
      </c>
      <c r="AN147" s="10" t="str">
        <f ca="1">IFERROR(IF(AND(NOW()&lt;= EOMONTH(DATE(YEAR($P147),7, 1), 0), Overall!$A149&lt;&gt;"", MONTH($O147) &lt;= 7, MONTH($P147) &gt;= 7), IF($T147 &lt;&gt; "", $H147/$T147, ""), ""), "")</f>
        <v/>
      </c>
      <c r="AO147" s="10" t="str">
        <f ca="1">IFERROR(IF(AND(NOW()&lt;= EOMONTH(DATE(YEAR($P147),8, 1), 0), Overall!$A149&lt;&gt;"", MONTH($O147) &lt;= 8, MONTH($P147) &gt;= 8), IF($T147 &lt;&gt; "", $H147/$T147, ""), ""), "")</f>
        <v/>
      </c>
      <c r="AP147" s="10" t="str">
        <f ca="1">IFERROR(IF(AND(NOW()&lt;= EOMONTH(DATE(YEAR($P147),9, 1), 0), Overall!$A149&lt;&gt;"", MONTH($O147) &lt;= 9, MONTH($P147) &gt;= 9), IF($T147 &lt;&gt; "", $H147/$T147, ""), ""), "")</f>
        <v/>
      </c>
      <c r="AQ147" s="10" t="str">
        <f ca="1">IFERROR(IF(AND(NOW()&lt;= EOMONTH(DATE(YEAR($P147),10, 1), 0), Overall!$A149&lt;&gt;"", MONTH($O147) &lt;= 10, MONTH($P147) &gt;= 10), IF($T147 &lt;&gt; "", $H147/$T147, ""), ""), "")</f>
        <v/>
      </c>
      <c r="AR147" s="10" t="str">
        <f ca="1">IFERROR(IF(AND(NOW()&lt;= EOMONTH(DATE(YEAR($P147),11, 1), 0), Overall!$A149&lt;&gt;"", MONTH($O147) &lt;=11, MONTH($P147) &gt;= 11), IF($T147 &lt;&gt; "", $H147/$T147, ""), ""), "")</f>
        <v/>
      </c>
      <c r="AS147" s="10" t="str">
        <f ca="1">IFERROR(IF(AND(NOW()&lt;= EOMONTH(DATE(YEAR($P147),12, 1), 0), Overall!$A149&lt;&gt;"", MONTH($O147) &lt;= 12, MONTH($P147) &gt;= 12), IF($T147 &lt;&gt; "", $H147/$T147, ""), ""), "")</f>
        <v/>
      </c>
      <c r="AT147" s="16">
        <f t="shared" ca="1" si="5"/>
        <v>0</v>
      </c>
    </row>
    <row r="148" spans="1:46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6">
        <f>IF(Overall!T150&lt;&gt;"",VALUE(Overall!T150),"")</f>
        <v>79.930000000000007</v>
      </c>
      <c r="O148" s="7">
        <f>IF(Overall!L150&lt;&gt;"", DATEVALUE(Overall!L150), "")</f>
        <v>44562</v>
      </c>
      <c r="P148" s="7">
        <f>IF(Overall!M150&lt;&gt;"", DATEVALUE(Overall!M150), "")</f>
        <v>44742</v>
      </c>
      <c r="Q148" s="7" t="str">
        <f>IF(Overall!S150&lt;&gt;"",_xlfn.VALUETOTEXT(Overall!S150),"")</f>
        <v>Jan-Jun</v>
      </c>
      <c r="R148" s="7">
        <f>IF(Overall!O150&lt;&gt;"", DATEVALUE(Overall!O150), "")</f>
        <v>44481</v>
      </c>
      <c r="S148" s="7">
        <f>IF(Overall!O150&lt;&gt;"", DATEVALUE(Overall!O150), "")</f>
        <v>44481</v>
      </c>
      <c r="T148" s="5">
        <f t="shared" si="4"/>
        <v>6</v>
      </c>
      <c r="U148" s="10">
        <f>IF(Overall!$A150&lt;&gt;"",IF(AND(MONTH($O148) &lt;= 1, MONTH($P148) &gt;= 1), IF($T148 &lt;&gt; "", $H148/$T148, ""), ""),"")</f>
        <v>100000</v>
      </c>
      <c r="V148" s="10">
        <f>IF(Overall!$A150&lt;&gt;"",IF(AND(MONTH($O148) &lt;= 2, MONTH($P148) &gt;= 2), IF($T148 &lt;&gt; "", $H148/$T148, ""), ""),"")</f>
        <v>100000</v>
      </c>
      <c r="W148" s="10">
        <f>IF(Overall!$A150&lt;&gt;"",IF(AND(MONTH($O148) &lt;= 3, MONTH($P148) &gt;= 3), IF($T148 &lt;&gt; "", $H148/$T148, ""), ""),"")</f>
        <v>100000</v>
      </c>
      <c r="X148" s="10">
        <f>IF(Overall!$A150&lt;&gt;"",IF(AND(MONTH($O148) &lt;= 4, MONTH($P148) &gt;= 4), IF($T148 &lt;&gt; "", $H148/$T148, ""), ""),"")</f>
        <v>100000</v>
      </c>
      <c r="Y148" s="10">
        <f>IF(Overall!$A150&lt;&gt;"",IF(AND(MONTH($O148) &lt;= 5, MONTH($P148) &gt;= 5), IF($T148 &lt;&gt; "", $H148/$T148, ""), ""),"")</f>
        <v>100000</v>
      </c>
      <c r="Z148" s="10">
        <f>IF(Overall!$A150&lt;&gt;"",IF(AND(MONTH($O148) &lt;= 6, MONTH($P148) &gt;= 6), IF($T148 &lt;&gt; "", $H148/$T148, ""), ""),"")</f>
        <v>100000</v>
      </c>
      <c r="AA148" s="10" t="str">
        <f>IF(Overall!$A150&lt;&gt;"",IF(AND(MONTH($O148) &lt;= 7, MONTH($P148) &gt;= 7 ), IF($T148 &lt;&gt; "", $H148/$T148, ""), ""),"")</f>
        <v/>
      </c>
      <c r="AB148" s="10" t="str">
        <f>IF(Overall!$A150&lt;&gt;"",IF(AND(MONTH($O148) &lt;= 8, MONTH($P148) &gt;= 8), IF($T148 &lt;&gt; "", $H148/$T148, ""), ""),"")</f>
        <v/>
      </c>
      <c r="AC148" s="10" t="str">
        <f>IF(Overall!$A150&lt;&gt;"",IF(AND(MONTH($O148) &lt;= 9, MONTH($P148) &gt;= 9), IF($T148 &lt;&gt; "", $H148/$T148, ""), ""),"")</f>
        <v/>
      </c>
      <c r="AD148" s="10" t="str">
        <f>IF(Overall!$A150&lt;&gt;"",IF(AND(MONTH($O148) &lt;= 10, MONTH($P148) &gt;= 10), IF($T148 &lt;&gt; "", $H148/$T148, ""), ""),"")</f>
        <v/>
      </c>
      <c r="AE148" s="10" t="str">
        <f>IF(Overall!$A150&lt;&gt;"",IF(AND(MONTH($O148) &lt;= 11, MONTH($P148) &gt;= 11), IF($T148 &lt;&gt; "", $H148/$T148, ""), ""),"")</f>
        <v/>
      </c>
      <c r="AF148" s="10" t="str">
        <f>IF(Overall!$A150&lt;&gt;"",IF(AND(MONTH($O148) &lt;= 12, MONTH($P148) &gt;= 12), IF($T148 &lt;&gt; "", $H148/$T148, ""), ""),"")</f>
        <v/>
      </c>
      <c r="AH148" s="10" t="str">
        <f ca="1">IFERROR(IF(AND(NOW()&lt;= EOMONTH(DATE(YEAR($P148),1, 1), 0), Overall!$A150&lt;&gt;"", MONTH($O148) &lt;= 1, MONTH($P148) &gt;= 1), IF($T148 &lt;&gt; "", $H148/$T148, ""), ""), "")</f>
        <v/>
      </c>
      <c r="AI148" s="10" t="str">
        <f ca="1">IFERROR(IF(AND(NOW()&lt;= EOMONTH(DATE(YEAR($P148),2, 1), 0), Overall!$A150&lt;&gt;"", MONTH($O148) &lt;= 2, MONTH($P148) &gt;= 2), IF($T148 &lt;&gt; "", $H148/$T148, ""), ""), "")</f>
        <v/>
      </c>
      <c r="AJ148" s="10" t="str">
        <f ca="1">IFERROR(IF(AND(NOW()&lt;= EOMONTH(DATE(YEAR($P148),3, 1), 0), Overall!$A150&lt;&gt;"", MONTH($O148) &lt;= 3, MONTH($P148) &gt;= 3), IF($T148 &lt;&gt; "", $H148/$T148, ""), ""), "")</f>
        <v/>
      </c>
      <c r="AK148" s="10" t="str">
        <f ca="1">IFERROR(IF(AND(NOW()&lt;= EOMONTH(DATE(YEAR($P148),4, 1), 0), Overall!$A150&lt;&gt;"", MONTH($O148) &lt;= 4, MONTH($P148) &gt;= 4), IF($T148 &lt;&gt; "", $H148/$T148, ""), ""), "")</f>
        <v/>
      </c>
      <c r="AL148" s="10" t="str">
        <f ca="1">IFERROR(IF(AND(NOW()&lt;= EOMONTH(DATE(YEAR($P148),5, 1), 0), Overall!$A150&lt;&gt;"", MONTH($O148) &lt;= 5, MONTH($P148) &gt;= 5), IF($T148 &lt;&gt; "", $H148/$T148, ""), ""), "")</f>
        <v/>
      </c>
      <c r="AM148" s="10" t="str">
        <f ca="1">IFERROR(IF(AND(NOW()&lt;= EOMONTH(DATE(YEAR($P148),6, 1), 0), Overall!$A150&lt;&gt;"", MONTH($O148) &lt;= 6, MONTH($P148) &gt;= 6), IF($T148 &lt;&gt; "", $H148/$T148, ""), ""), "")</f>
        <v/>
      </c>
      <c r="AN148" s="10" t="str">
        <f ca="1">IFERROR(IF(AND(NOW()&lt;= EOMONTH(DATE(YEAR($P148),7, 1), 0), Overall!$A150&lt;&gt;"", MONTH($O148) &lt;= 7, MONTH($P148) &gt;= 7), IF($T148 &lt;&gt; "", $H148/$T148, ""), ""), "")</f>
        <v/>
      </c>
      <c r="AO148" s="10" t="str">
        <f ca="1">IFERROR(IF(AND(NOW()&lt;= EOMONTH(DATE(YEAR($P148),8, 1), 0), Overall!$A150&lt;&gt;"", MONTH($O148) &lt;= 8, MONTH($P148) &gt;= 8), IF($T148 &lt;&gt; "", $H148/$T148, ""), ""), "")</f>
        <v/>
      </c>
      <c r="AP148" s="10" t="str">
        <f ca="1">IFERROR(IF(AND(NOW()&lt;= EOMONTH(DATE(YEAR($P148),9, 1), 0), Overall!$A150&lt;&gt;"", MONTH($O148) &lt;= 9, MONTH($P148) &gt;= 9), IF($T148 &lt;&gt; "", $H148/$T148, ""), ""), "")</f>
        <v/>
      </c>
      <c r="AQ148" s="10" t="str">
        <f ca="1">IFERROR(IF(AND(NOW()&lt;= EOMONTH(DATE(YEAR($P148),10, 1), 0), Overall!$A150&lt;&gt;"", MONTH($O148) &lt;= 10, MONTH($P148) &gt;= 10), IF($T148 &lt;&gt; "", $H148/$T148, ""), ""), "")</f>
        <v/>
      </c>
      <c r="AR148" s="10" t="str">
        <f ca="1">IFERROR(IF(AND(NOW()&lt;= EOMONTH(DATE(YEAR($P148),11, 1), 0), Overall!$A150&lt;&gt;"", MONTH($O148) &lt;=11, MONTH($P148) &gt;= 11), IF($T148 &lt;&gt; "", $H148/$T148, ""), ""), "")</f>
        <v/>
      </c>
      <c r="AS148" s="10" t="str">
        <f ca="1">IFERROR(IF(AND(NOW()&lt;= EOMONTH(DATE(YEAR($P148),12, 1), 0), Overall!$A150&lt;&gt;"", MONTH($O148) &lt;= 12, MONTH($P148) &gt;= 12), IF($T148 &lt;&gt; "", $H148/$T148, ""), ""), "")</f>
        <v/>
      </c>
      <c r="AT148" s="16">
        <f t="shared" ca="1" si="5"/>
        <v>0</v>
      </c>
    </row>
    <row r="149" spans="1:46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6">
        <f>IF(Overall!T151&lt;&gt;"",VALUE(Overall!T151),"")</f>
        <v>79.7</v>
      </c>
      <c r="O149" s="7">
        <f>IF(Overall!L151&lt;&gt;"", DATEVALUE(Overall!L151), "")</f>
        <v>44562</v>
      </c>
      <c r="P149" s="7">
        <f>IF(Overall!M151&lt;&gt;"", DATEVALUE(Overall!M151), "")</f>
        <v>44742</v>
      </c>
      <c r="Q149" s="7" t="str">
        <f>IF(Overall!S151&lt;&gt;"",_xlfn.VALUETOTEXT(Overall!S151),"")</f>
        <v>Jan-Jun</v>
      </c>
      <c r="R149" s="7">
        <f>IF(Overall!O151&lt;&gt;"", DATEVALUE(Overall!O151), "")</f>
        <v>44481</v>
      </c>
      <c r="S149" s="7">
        <f>IF(Overall!O151&lt;&gt;"", DATEVALUE(Overall!O151), "")</f>
        <v>44481</v>
      </c>
      <c r="T149" s="5">
        <f t="shared" si="4"/>
        <v>6</v>
      </c>
      <c r="U149" s="10">
        <f>IF(Overall!$A151&lt;&gt;"",IF(AND(MONTH($O149) &lt;= 1, MONTH($P149) &gt;= 1), IF($T149 &lt;&gt; "", $H149/$T149, ""), ""),"")</f>
        <v>100000</v>
      </c>
      <c r="V149" s="10">
        <f>IF(Overall!$A151&lt;&gt;"",IF(AND(MONTH($O149) &lt;= 2, MONTH($P149) &gt;= 2), IF($T149 &lt;&gt; "", $H149/$T149, ""), ""),"")</f>
        <v>100000</v>
      </c>
      <c r="W149" s="10">
        <f>IF(Overall!$A151&lt;&gt;"",IF(AND(MONTH($O149) &lt;= 3, MONTH($P149) &gt;= 3), IF($T149 &lt;&gt; "", $H149/$T149, ""), ""),"")</f>
        <v>100000</v>
      </c>
      <c r="X149" s="10">
        <f>IF(Overall!$A151&lt;&gt;"",IF(AND(MONTH($O149) &lt;= 4, MONTH($P149) &gt;= 4), IF($T149 &lt;&gt; "", $H149/$T149, ""), ""),"")</f>
        <v>100000</v>
      </c>
      <c r="Y149" s="10">
        <f>IF(Overall!$A151&lt;&gt;"",IF(AND(MONTH($O149) &lt;= 5, MONTH($P149) &gt;= 5), IF($T149 &lt;&gt; "", $H149/$T149, ""), ""),"")</f>
        <v>100000</v>
      </c>
      <c r="Z149" s="10">
        <f>IF(Overall!$A151&lt;&gt;"",IF(AND(MONTH($O149) &lt;= 6, MONTH($P149) &gt;= 6), IF($T149 &lt;&gt; "", $H149/$T149, ""), ""),"")</f>
        <v>100000</v>
      </c>
      <c r="AA149" s="10" t="str">
        <f>IF(Overall!$A151&lt;&gt;"",IF(AND(MONTH($O149) &lt;= 7, MONTH($P149) &gt;= 7 ), IF($T149 &lt;&gt; "", $H149/$T149, ""), ""),"")</f>
        <v/>
      </c>
      <c r="AB149" s="10" t="str">
        <f>IF(Overall!$A151&lt;&gt;"",IF(AND(MONTH($O149) &lt;= 8, MONTH($P149) &gt;= 8), IF($T149 &lt;&gt; "", $H149/$T149, ""), ""),"")</f>
        <v/>
      </c>
      <c r="AC149" s="10" t="str">
        <f>IF(Overall!$A151&lt;&gt;"",IF(AND(MONTH($O149) &lt;= 9, MONTH($P149) &gt;= 9), IF($T149 &lt;&gt; "", $H149/$T149, ""), ""),"")</f>
        <v/>
      </c>
      <c r="AD149" s="10" t="str">
        <f>IF(Overall!$A151&lt;&gt;"",IF(AND(MONTH($O149) &lt;= 10, MONTH($P149) &gt;= 10), IF($T149 &lt;&gt; "", $H149/$T149, ""), ""),"")</f>
        <v/>
      </c>
      <c r="AE149" s="10" t="str">
        <f>IF(Overall!$A151&lt;&gt;"",IF(AND(MONTH($O149) &lt;= 11, MONTH($P149) &gt;= 11), IF($T149 &lt;&gt; "", $H149/$T149, ""), ""),"")</f>
        <v/>
      </c>
      <c r="AF149" s="10" t="str">
        <f>IF(Overall!$A151&lt;&gt;"",IF(AND(MONTH($O149) &lt;= 12, MONTH($P149) &gt;= 12), IF($T149 &lt;&gt; "", $H149/$T149, ""), ""),"")</f>
        <v/>
      </c>
      <c r="AH149" s="10" t="str">
        <f ca="1">IFERROR(IF(AND(NOW()&lt;= EOMONTH(DATE(YEAR($P149),1, 1), 0), Overall!$A151&lt;&gt;"", MONTH($O149) &lt;= 1, MONTH($P149) &gt;= 1), IF($T149 &lt;&gt; "", $H149/$T149, ""), ""), "")</f>
        <v/>
      </c>
      <c r="AI149" s="10" t="str">
        <f ca="1">IFERROR(IF(AND(NOW()&lt;= EOMONTH(DATE(YEAR($P149),2, 1), 0), Overall!$A151&lt;&gt;"", MONTH($O149) &lt;= 2, MONTH($P149) &gt;= 2), IF($T149 &lt;&gt; "", $H149/$T149, ""), ""), "")</f>
        <v/>
      </c>
      <c r="AJ149" s="10" t="str">
        <f ca="1">IFERROR(IF(AND(NOW()&lt;= EOMONTH(DATE(YEAR($P149),3, 1), 0), Overall!$A151&lt;&gt;"", MONTH($O149) &lt;= 3, MONTH($P149) &gt;= 3), IF($T149 &lt;&gt; "", $H149/$T149, ""), ""), "")</f>
        <v/>
      </c>
      <c r="AK149" s="10" t="str">
        <f ca="1">IFERROR(IF(AND(NOW()&lt;= EOMONTH(DATE(YEAR($P149),4, 1), 0), Overall!$A151&lt;&gt;"", MONTH($O149) &lt;= 4, MONTH($P149) &gt;= 4), IF($T149 &lt;&gt; "", $H149/$T149, ""), ""), "")</f>
        <v/>
      </c>
      <c r="AL149" s="10" t="str">
        <f ca="1">IFERROR(IF(AND(NOW()&lt;= EOMONTH(DATE(YEAR($P149),5, 1), 0), Overall!$A151&lt;&gt;"", MONTH($O149) &lt;= 5, MONTH($P149) &gt;= 5), IF($T149 &lt;&gt; "", $H149/$T149, ""), ""), "")</f>
        <v/>
      </c>
      <c r="AM149" s="10" t="str">
        <f ca="1">IFERROR(IF(AND(NOW()&lt;= EOMONTH(DATE(YEAR($P149),6, 1), 0), Overall!$A151&lt;&gt;"", MONTH($O149) &lt;= 6, MONTH($P149) &gt;= 6), IF($T149 &lt;&gt; "", $H149/$T149, ""), ""), "")</f>
        <v/>
      </c>
      <c r="AN149" s="10" t="str">
        <f ca="1">IFERROR(IF(AND(NOW()&lt;= EOMONTH(DATE(YEAR($P149),7, 1), 0), Overall!$A151&lt;&gt;"", MONTH($O149) &lt;= 7, MONTH($P149) &gt;= 7), IF($T149 &lt;&gt; "", $H149/$T149, ""), ""), "")</f>
        <v/>
      </c>
      <c r="AO149" s="10" t="str">
        <f ca="1">IFERROR(IF(AND(NOW()&lt;= EOMONTH(DATE(YEAR($P149),8, 1), 0), Overall!$A151&lt;&gt;"", MONTH($O149) &lt;= 8, MONTH($P149) &gt;= 8), IF($T149 &lt;&gt; "", $H149/$T149, ""), ""), "")</f>
        <v/>
      </c>
      <c r="AP149" s="10" t="str">
        <f ca="1">IFERROR(IF(AND(NOW()&lt;= EOMONTH(DATE(YEAR($P149),9, 1), 0), Overall!$A151&lt;&gt;"", MONTH($O149) &lt;= 9, MONTH($P149) &gt;= 9), IF($T149 &lt;&gt; "", $H149/$T149, ""), ""), "")</f>
        <v/>
      </c>
      <c r="AQ149" s="10" t="str">
        <f ca="1">IFERROR(IF(AND(NOW()&lt;= EOMONTH(DATE(YEAR($P149),10, 1), 0), Overall!$A151&lt;&gt;"", MONTH($O149) &lt;= 10, MONTH($P149) &gt;= 10), IF($T149 &lt;&gt; "", $H149/$T149, ""), ""), "")</f>
        <v/>
      </c>
      <c r="AR149" s="10" t="str">
        <f ca="1">IFERROR(IF(AND(NOW()&lt;= EOMONTH(DATE(YEAR($P149),11, 1), 0), Overall!$A151&lt;&gt;"", MONTH($O149) &lt;=11, MONTH($P149) &gt;= 11), IF($T149 &lt;&gt; "", $H149/$T149, ""), ""), "")</f>
        <v/>
      </c>
      <c r="AS149" s="10" t="str">
        <f ca="1">IFERROR(IF(AND(NOW()&lt;= EOMONTH(DATE(YEAR($P149),12, 1), 0), Overall!$A151&lt;&gt;"", MONTH($O149) &lt;= 12, MONTH($P149) &gt;= 12), IF($T149 &lt;&gt; "", $H149/$T149, ""), ""), "")</f>
        <v/>
      </c>
      <c r="AT149" s="16">
        <f t="shared" ca="1" si="5"/>
        <v>0</v>
      </c>
    </row>
    <row r="150" spans="1:46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6">
        <f>IF(Overall!T152&lt;&gt;"",VALUE(Overall!T152),"")</f>
        <v>79.75</v>
      </c>
      <c r="O150" s="7">
        <f>IF(Overall!L152&lt;&gt;"", DATEVALUE(Overall!L152), "")</f>
        <v>44562</v>
      </c>
      <c r="P150" s="7">
        <f>IF(Overall!M152&lt;&gt;"", DATEVALUE(Overall!M152), "")</f>
        <v>44742</v>
      </c>
      <c r="Q150" s="7" t="str">
        <f>IF(Overall!S152&lt;&gt;"",_xlfn.VALUETOTEXT(Overall!S152),"")</f>
        <v>Jan-Jun</v>
      </c>
      <c r="R150" s="7">
        <f>IF(Overall!O152&lt;&gt;"", DATEVALUE(Overall!O152), "")</f>
        <v>44481</v>
      </c>
      <c r="S150" s="7">
        <f>IF(Overall!O152&lt;&gt;"", DATEVALUE(Overall!O152), "")</f>
        <v>44481</v>
      </c>
      <c r="T150" s="5">
        <f t="shared" si="4"/>
        <v>6</v>
      </c>
      <c r="U150" s="10">
        <f>IF(Overall!$A152&lt;&gt;"",IF(AND(MONTH($O150) &lt;= 1, MONTH($P150) &gt;= 1), IF($T150 &lt;&gt; "", $H150/$T150, ""), ""),"")</f>
        <v>200000</v>
      </c>
      <c r="V150" s="10">
        <f>IF(Overall!$A152&lt;&gt;"",IF(AND(MONTH($O150) &lt;= 2, MONTH($P150) &gt;= 2), IF($T150 &lt;&gt; "", $H150/$T150, ""), ""),"")</f>
        <v>200000</v>
      </c>
      <c r="W150" s="10">
        <f>IF(Overall!$A152&lt;&gt;"",IF(AND(MONTH($O150) &lt;= 3, MONTH($P150) &gt;= 3), IF($T150 &lt;&gt; "", $H150/$T150, ""), ""),"")</f>
        <v>200000</v>
      </c>
      <c r="X150" s="10">
        <f>IF(Overall!$A152&lt;&gt;"",IF(AND(MONTH($O150) &lt;= 4, MONTH($P150) &gt;= 4), IF($T150 &lt;&gt; "", $H150/$T150, ""), ""),"")</f>
        <v>200000</v>
      </c>
      <c r="Y150" s="10">
        <f>IF(Overall!$A152&lt;&gt;"",IF(AND(MONTH($O150) &lt;= 5, MONTH($P150) &gt;= 5), IF($T150 &lt;&gt; "", $H150/$T150, ""), ""),"")</f>
        <v>200000</v>
      </c>
      <c r="Z150" s="10">
        <f>IF(Overall!$A152&lt;&gt;"",IF(AND(MONTH($O150) &lt;= 6, MONTH($P150) &gt;= 6), IF($T150 &lt;&gt; "", $H150/$T150, ""), ""),"")</f>
        <v>200000</v>
      </c>
      <c r="AA150" s="10" t="str">
        <f>IF(Overall!$A152&lt;&gt;"",IF(AND(MONTH($O150) &lt;= 7, MONTH($P150) &gt;= 7 ), IF($T150 &lt;&gt; "", $H150/$T150, ""), ""),"")</f>
        <v/>
      </c>
      <c r="AB150" s="10" t="str">
        <f>IF(Overall!$A152&lt;&gt;"",IF(AND(MONTH($O150) &lt;= 8, MONTH($P150) &gt;= 8), IF($T150 &lt;&gt; "", $H150/$T150, ""), ""),"")</f>
        <v/>
      </c>
      <c r="AC150" s="10" t="str">
        <f>IF(Overall!$A152&lt;&gt;"",IF(AND(MONTH($O150) &lt;= 9, MONTH($P150) &gt;= 9), IF($T150 &lt;&gt; "", $H150/$T150, ""), ""),"")</f>
        <v/>
      </c>
      <c r="AD150" s="10" t="str">
        <f>IF(Overall!$A152&lt;&gt;"",IF(AND(MONTH($O150) &lt;= 10, MONTH($P150) &gt;= 10), IF($T150 &lt;&gt; "", $H150/$T150, ""), ""),"")</f>
        <v/>
      </c>
      <c r="AE150" s="10" t="str">
        <f>IF(Overall!$A152&lt;&gt;"",IF(AND(MONTH($O150) &lt;= 11, MONTH($P150) &gt;= 11), IF($T150 &lt;&gt; "", $H150/$T150, ""), ""),"")</f>
        <v/>
      </c>
      <c r="AF150" s="10" t="str">
        <f>IF(Overall!$A152&lt;&gt;"",IF(AND(MONTH($O150) &lt;= 12, MONTH($P150) &gt;= 12), IF($T150 &lt;&gt; "", $H150/$T150, ""), ""),"")</f>
        <v/>
      </c>
      <c r="AH150" s="10" t="str">
        <f ca="1">IFERROR(IF(AND(NOW()&lt;= EOMONTH(DATE(YEAR($P150),1, 1), 0), Overall!$A152&lt;&gt;"", MONTH($O150) &lt;= 1, MONTH($P150) &gt;= 1), IF($T150 &lt;&gt; "", $H150/$T150, ""), ""), "")</f>
        <v/>
      </c>
      <c r="AI150" s="10" t="str">
        <f ca="1">IFERROR(IF(AND(NOW()&lt;= EOMONTH(DATE(YEAR($P150),2, 1), 0), Overall!$A152&lt;&gt;"", MONTH($O150) &lt;= 2, MONTH($P150) &gt;= 2), IF($T150 &lt;&gt; "", $H150/$T150, ""), ""), "")</f>
        <v/>
      </c>
      <c r="AJ150" s="10" t="str">
        <f ca="1">IFERROR(IF(AND(NOW()&lt;= EOMONTH(DATE(YEAR($P150),3, 1), 0), Overall!$A152&lt;&gt;"", MONTH($O150) &lt;= 3, MONTH($P150) &gt;= 3), IF($T150 &lt;&gt; "", $H150/$T150, ""), ""), "")</f>
        <v/>
      </c>
      <c r="AK150" s="10" t="str">
        <f ca="1">IFERROR(IF(AND(NOW()&lt;= EOMONTH(DATE(YEAR($P150),4, 1), 0), Overall!$A152&lt;&gt;"", MONTH($O150) &lt;= 4, MONTH($P150) &gt;= 4), IF($T150 &lt;&gt; "", $H150/$T150, ""), ""), "")</f>
        <v/>
      </c>
      <c r="AL150" s="10" t="str">
        <f ca="1">IFERROR(IF(AND(NOW()&lt;= EOMONTH(DATE(YEAR($P150),5, 1), 0), Overall!$A152&lt;&gt;"", MONTH($O150) &lt;= 5, MONTH($P150) &gt;= 5), IF($T150 &lt;&gt; "", $H150/$T150, ""), ""), "")</f>
        <v/>
      </c>
      <c r="AM150" s="10" t="str">
        <f ca="1">IFERROR(IF(AND(NOW()&lt;= EOMONTH(DATE(YEAR($P150),6, 1), 0), Overall!$A152&lt;&gt;"", MONTH($O150) &lt;= 6, MONTH($P150) &gt;= 6), IF($T150 &lt;&gt; "", $H150/$T150, ""), ""), "")</f>
        <v/>
      </c>
      <c r="AN150" s="10" t="str">
        <f ca="1">IFERROR(IF(AND(NOW()&lt;= EOMONTH(DATE(YEAR($P150),7, 1), 0), Overall!$A152&lt;&gt;"", MONTH($O150) &lt;= 7, MONTH($P150) &gt;= 7), IF($T150 &lt;&gt; "", $H150/$T150, ""), ""), "")</f>
        <v/>
      </c>
      <c r="AO150" s="10" t="str">
        <f ca="1">IFERROR(IF(AND(NOW()&lt;= EOMONTH(DATE(YEAR($P150),8, 1), 0), Overall!$A152&lt;&gt;"", MONTH($O150) &lt;= 8, MONTH($P150) &gt;= 8), IF($T150 &lt;&gt; "", $H150/$T150, ""), ""), "")</f>
        <v/>
      </c>
      <c r="AP150" s="10" t="str">
        <f ca="1">IFERROR(IF(AND(NOW()&lt;= EOMONTH(DATE(YEAR($P150),9, 1), 0), Overall!$A152&lt;&gt;"", MONTH($O150) &lt;= 9, MONTH($P150) &gt;= 9), IF($T150 &lt;&gt; "", $H150/$T150, ""), ""), "")</f>
        <v/>
      </c>
      <c r="AQ150" s="10" t="str">
        <f ca="1">IFERROR(IF(AND(NOW()&lt;= EOMONTH(DATE(YEAR($P150),10, 1), 0), Overall!$A152&lt;&gt;"", MONTH($O150) &lt;= 10, MONTH($P150) &gt;= 10), IF($T150 &lt;&gt; "", $H150/$T150, ""), ""), "")</f>
        <v/>
      </c>
      <c r="AR150" s="10" t="str">
        <f ca="1">IFERROR(IF(AND(NOW()&lt;= EOMONTH(DATE(YEAR($P150),11, 1), 0), Overall!$A152&lt;&gt;"", MONTH($O150) &lt;=11, MONTH($P150) &gt;= 11), IF($T150 &lt;&gt; "", $H150/$T150, ""), ""), "")</f>
        <v/>
      </c>
      <c r="AS150" s="10" t="str">
        <f ca="1">IFERROR(IF(AND(NOW()&lt;= EOMONTH(DATE(YEAR($P150),12, 1), 0), Overall!$A152&lt;&gt;"", MONTH($O150) &lt;= 12, MONTH($P150) &gt;= 12), IF($T150 &lt;&gt; "", $H150/$T150, ""), ""), "")</f>
        <v/>
      </c>
      <c r="AT150" s="16">
        <f t="shared" ca="1" si="5"/>
        <v>0</v>
      </c>
    </row>
    <row r="151" spans="1:46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6">
        <f>IF(Overall!T153&lt;&gt;"",VALUE(Overall!T153),"")</f>
        <v>79.75</v>
      </c>
      <c r="O151" s="7">
        <f>IF(Overall!L153&lt;&gt;"", DATEVALUE(Overall!L153), "")</f>
        <v>44562</v>
      </c>
      <c r="P151" s="7">
        <f>IF(Overall!M153&lt;&gt;"", DATEVALUE(Overall!M153), "")</f>
        <v>44742</v>
      </c>
      <c r="Q151" s="7" t="str">
        <f>IF(Overall!S153&lt;&gt;"",_xlfn.VALUETOTEXT(Overall!S153),"")</f>
        <v>Jan-Jun</v>
      </c>
      <c r="R151" s="7">
        <f>IF(Overall!O153&lt;&gt;"", DATEVALUE(Overall!O153), "")</f>
        <v>44481</v>
      </c>
      <c r="S151" s="7">
        <f>IF(Overall!O153&lt;&gt;"", DATEVALUE(Overall!O153), "")</f>
        <v>44481</v>
      </c>
      <c r="T151" s="5">
        <f t="shared" si="4"/>
        <v>6</v>
      </c>
      <c r="U151" s="10">
        <f>IF(Overall!$A153&lt;&gt;"",IF(AND(MONTH($O151) &lt;= 1, MONTH($P151) &gt;= 1), IF($T151 &lt;&gt; "", $H151/$T151, ""), ""),"")</f>
        <v>100000</v>
      </c>
      <c r="V151" s="10">
        <f>IF(Overall!$A153&lt;&gt;"",IF(AND(MONTH($O151) &lt;= 2, MONTH($P151) &gt;= 2), IF($T151 &lt;&gt; "", $H151/$T151, ""), ""),"")</f>
        <v>100000</v>
      </c>
      <c r="W151" s="10">
        <f>IF(Overall!$A153&lt;&gt;"",IF(AND(MONTH($O151) &lt;= 3, MONTH($P151) &gt;= 3), IF($T151 &lt;&gt; "", $H151/$T151, ""), ""),"")</f>
        <v>100000</v>
      </c>
      <c r="X151" s="10">
        <f>IF(Overall!$A153&lt;&gt;"",IF(AND(MONTH($O151) &lt;= 4, MONTH($P151) &gt;= 4), IF($T151 &lt;&gt; "", $H151/$T151, ""), ""),"")</f>
        <v>100000</v>
      </c>
      <c r="Y151" s="10">
        <f>IF(Overall!$A153&lt;&gt;"",IF(AND(MONTH($O151) &lt;= 5, MONTH($P151) &gt;= 5), IF($T151 &lt;&gt; "", $H151/$T151, ""), ""),"")</f>
        <v>100000</v>
      </c>
      <c r="Z151" s="10">
        <f>IF(Overall!$A153&lt;&gt;"",IF(AND(MONTH($O151) &lt;= 6, MONTH($P151) &gt;= 6), IF($T151 &lt;&gt; "", $H151/$T151, ""), ""),"")</f>
        <v>100000</v>
      </c>
      <c r="AA151" s="10" t="str">
        <f>IF(Overall!$A153&lt;&gt;"",IF(AND(MONTH($O151) &lt;= 7, MONTH($P151) &gt;= 7 ), IF($T151 &lt;&gt; "", $H151/$T151, ""), ""),"")</f>
        <v/>
      </c>
      <c r="AB151" s="10" t="str">
        <f>IF(Overall!$A153&lt;&gt;"",IF(AND(MONTH($O151) &lt;= 8, MONTH($P151) &gt;= 8), IF($T151 &lt;&gt; "", $H151/$T151, ""), ""),"")</f>
        <v/>
      </c>
      <c r="AC151" s="10" t="str">
        <f>IF(Overall!$A153&lt;&gt;"",IF(AND(MONTH($O151) &lt;= 9, MONTH($P151) &gt;= 9), IF($T151 &lt;&gt; "", $H151/$T151, ""), ""),"")</f>
        <v/>
      </c>
      <c r="AD151" s="10" t="str">
        <f>IF(Overall!$A153&lt;&gt;"",IF(AND(MONTH($O151) &lt;= 10, MONTH($P151) &gt;= 10), IF($T151 &lt;&gt; "", $H151/$T151, ""), ""),"")</f>
        <v/>
      </c>
      <c r="AE151" s="10" t="str">
        <f>IF(Overall!$A153&lt;&gt;"",IF(AND(MONTH($O151) &lt;= 11, MONTH($P151) &gt;= 11), IF($T151 &lt;&gt; "", $H151/$T151, ""), ""),"")</f>
        <v/>
      </c>
      <c r="AF151" s="10" t="str">
        <f>IF(Overall!$A153&lt;&gt;"",IF(AND(MONTH($O151) &lt;= 12, MONTH($P151) &gt;= 12), IF($T151 &lt;&gt; "", $H151/$T151, ""), ""),"")</f>
        <v/>
      </c>
      <c r="AH151" s="10" t="str">
        <f ca="1">IFERROR(IF(AND(NOW()&lt;= EOMONTH(DATE(YEAR($P151),1, 1), 0), Overall!$A153&lt;&gt;"", MONTH($O151) &lt;= 1, MONTH($P151) &gt;= 1), IF($T151 &lt;&gt; "", $H151/$T151, ""), ""), "")</f>
        <v/>
      </c>
      <c r="AI151" s="10" t="str">
        <f ca="1">IFERROR(IF(AND(NOW()&lt;= EOMONTH(DATE(YEAR($P151),2, 1), 0), Overall!$A153&lt;&gt;"", MONTH($O151) &lt;= 2, MONTH($P151) &gt;= 2), IF($T151 &lt;&gt; "", $H151/$T151, ""), ""), "")</f>
        <v/>
      </c>
      <c r="AJ151" s="10" t="str">
        <f ca="1">IFERROR(IF(AND(NOW()&lt;= EOMONTH(DATE(YEAR($P151),3, 1), 0), Overall!$A153&lt;&gt;"", MONTH($O151) &lt;= 3, MONTH($P151) &gt;= 3), IF($T151 &lt;&gt; "", $H151/$T151, ""), ""), "")</f>
        <v/>
      </c>
      <c r="AK151" s="10" t="str">
        <f ca="1">IFERROR(IF(AND(NOW()&lt;= EOMONTH(DATE(YEAR($P151),4, 1), 0), Overall!$A153&lt;&gt;"", MONTH($O151) &lt;= 4, MONTH($P151) &gt;= 4), IF($T151 &lt;&gt; "", $H151/$T151, ""), ""), "")</f>
        <v/>
      </c>
      <c r="AL151" s="10" t="str">
        <f ca="1">IFERROR(IF(AND(NOW()&lt;= EOMONTH(DATE(YEAR($P151),5, 1), 0), Overall!$A153&lt;&gt;"", MONTH($O151) &lt;= 5, MONTH($P151) &gt;= 5), IF($T151 &lt;&gt; "", $H151/$T151, ""), ""), "")</f>
        <v/>
      </c>
      <c r="AM151" s="10" t="str">
        <f ca="1">IFERROR(IF(AND(NOW()&lt;= EOMONTH(DATE(YEAR($P151),6, 1), 0), Overall!$A153&lt;&gt;"", MONTH($O151) &lt;= 6, MONTH($P151) &gt;= 6), IF($T151 &lt;&gt; "", $H151/$T151, ""), ""), "")</f>
        <v/>
      </c>
      <c r="AN151" s="10" t="str">
        <f ca="1">IFERROR(IF(AND(NOW()&lt;= EOMONTH(DATE(YEAR($P151),7, 1), 0), Overall!$A153&lt;&gt;"", MONTH($O151) &lt;= 7, MONTH($P151) &gt;= 7), IF($T151 &lt;&gt; "", $H151/$T151, ""), ""), "")</f>
        <v/>
      </c>
      <c r="AO151" s="10" t="str">
        <f ca="1">IFERROR(IF(AND(NOW()&lt;= EOMONTH(DATE(YEAR($P151),8, 1), 0), Overall!$A153&lt;&gt;"", MONTH($O151) &lt;= 8, MONTH($P151) &gt;= 8), IF($T151 &lt;&gt; "", $H151/$T151, ""), ""), "")</f>
        <v/>
      </c>
      <c r="AP151" s="10" t="str">
        <f ca="1">IFERROR(IF(AND(NOW()&lt;= EOMONTH(DATE(YEAR($P151),9, 1), 0), Overall!$A153&lt;&gt;"", MONTH($O151) &lt;= 9, MONTH($P151) &gt;= 9), IF($T151 &lt;&gt; "", $H151/$T151, ""), ""), "")</f>
        <v/>
      </c>
      <c r="AQ151" s="10" t="str">
        <f ca="1">IFERROR(IF(AND(NOW()&lt;= EOMONTH(DATE(YEAR($P151),10, 1), 0), Overall!$A153&lt;&gt;"", MONTH($O151) &lt;= 10, MONTH($P151) &gt;= 10), IF($T151 &lt;&gt; "", $H151/$T151, ""), ""), "")</f>
        <v/>
      </c>
      <c r="AR151" s="10" t="str">
        <f ca="1">IFERROR(IF(AND(NOW()&lt;= EOMONTH(DATE(YEAR($P151),11, 1), 0), Overall!$A153&lt;&gt;"", MONTH($O151) &lt;=11, MONTH($P151) &gt;= 11), IF($T151 &lt;&gt; "", $H151/$T151, ""), ""), "")</f>
        <v/>
      </c>
      <c r="AS151" s="10" t="str">
        <f ca="1">IFERROR(IF(AND(NOW()&lt;= EOMONTH(DATE(YEAR($P151),12, 1), 0), Overall!$A153&lt;&gt;"", MONTH($O151) &lt;= 12, MONTH($P151) &gt;= 12), IF($T151 &lt;&gt; "", $H151/$T151, ""), ""), "")</f>
        <v/>
      </c>
      <c r="AT151" s="16">
        <f t="shared" ca="1" si="5"/>
        <v>0</v>
      </c>
    </row>
    <row r="152" spans="1:46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6">
        <f>IF(Overall!T154&lt;&gt;"",VALUE(Overall!T154),"")</f>
        <v>79.75</v>
      </c>
      <c r="O152" s="7">
        <f>IF(Overall!L154&lt;&gt;"", DATEVALUE(Overall!L154), "")</f>
        <v>44562</v>
      </c>
      <c r="P152" s="7">
        <f>IF(Overall!M154&lt;&gt;"", DATEVALUE(Overall!M154), "")</f>
        <v>44742</v>
      </c>
      <c r="Q152" s="7" t="str">
        <f>IF(Overall!S154&lt;&gt;"",_xlfn.VALUETOTEXT(Overall!S154),"")</f>
        <v>Jan-Jun</v>
      </c>
      <c r="R152" s="7">
        <f>IF(Overall!O154&lt;&gt;"", DATEVALUE(Overall!O154), "")</f>
        <v>44481</v>
      </c>
      <c r="S152" s="7">
        <f>IF(Overall!O154&lt;&gt;"", DATEVALUE(Overall!O154), "")</f>
        <v>44481</v>
      </c>
      <c r="T152" s="5">
        <f t="shared" si="4"/>
        <v>6</v>
      </c>
      <c r="U152" s="10">
        <f>IF(Overall!$A154&lt;&gt;"",IF(AND(MONTH($O152) &lt;= 1, MONTH($P152) &gt;= 1), IF($T152 &lt;&gt; "", $H152/$T152, ""), ""),"")</f>
        <v>100000</v>
      </c>
      <c r="V152" s="10">
        <f>IF(Overall!$A154&lt;&gt;"",IF(AND(MONTH($O152) &lt;= 2, MONTH($P152) &gt;= 2), IF($T152 &lt;&gt; "", $H152/$T152, ""), ""),"")</f>
        <v>100000</v>
      </c>
      <c r="W152" s="10">
        <f>IF(Overall!$A154&lt;&gt;"",IF(AND(MONTH($O152) &lt;= 3, MONTH($P152) &gt;= 3), IF($T152 &lt;&gt; "", $H152/$T152, ""), ""),"")</f>
        <v>100000</v>
      </c>
      <c r="X152" s="10">
        <f>IF(Overall!$A154&lt;&gt;"",IF(AND(MONTH($O152) &lt;= 4, MONTH($P152) &gt;= 4), IF($T152 &lt;&gt; "", $H152/$T152, ""), ""),"")</f>
        <v>100000</v>
      </c>
      <c r="Y152" s="10">
        <f>IF(Overall!$A154&lt;&gt;"",IF(AND(MONTH($O152) &lt;= 5, MONTH($P152) &gt;= 5), IF($T152 &lt;&gt; "", $H152/$T152, ""), ""),"")</f>
        <v>100000</v>
      </c>
      <c r="Z152" s="10">
        <f>IF(Overall!$A154&lt;&gt;"",IF(AND(MONTH($O152) &lt;= 6, MONTH($P152) &gt;= 6), IF($T152 &lt;&gt; "", $H152/$T152, ""), ""),"")</f>
        <v>100000</v>
      </c>
      <c r="AA152" s="10" t="str">
        <f>IF(Overall!$A154&lt;&gt;"",IF(AND(MONTH($O152) &lt;= 7, MONTH($P152) &gt;= 7 ), IF($T152 &lt;&gt; "", $H152/$T152, ""), ""),"")</f>
        <v/>
      </c>
      <c r="AB152" s="10" t="str">
        <f>IF(Overall!$A154&lt;&gt;"",IF(AND(MONTH($O152) &lt;= 8, MONTH($P152) &gt;= 8), IF($T152 &lt;&gt; "", $H152/$T152, ""), ""),"")</f>
        <v/>
      </c>
      <c r="AC152" s="10" t="str">
        <f>IF(Overall!$A154&lt;&gt;"",IF(AND(MONTH($O152) &lt;= 9, MONTH($P152) &gt;= 9), IF($T152 &lt;&gt; "", $H152/$T152, ""), ""),"")</f>
        <v/>
      </c>
      <c r="AD152" s="10" t="str">
        <f>IF(Overall!$A154&lt;&gt;"",IF(AND(MONTH($O152) &lt;= 10, MONTH($P152) &gt;= 10), IF($T152 &lt;&gt; "", $H152/$T152, ""), ""),"")</f>
        <v/>
      </c>
      <c r="AE152" s="10" t="str">
        <f>IF(Overall!$A154&lt;&gt;"",IF(AND(MONTH($O152) &lt;= 11, MONTH($P152) &gt;= 11), IF($T152 &lt;&gt; "", $H152/$T152, ""), ""),"")</f>
        <v/>
      </c>
      <c r="AF152" s="10" t="str">
        <f>IF(Overall!$A154&lt;&gt;"",IF(AND(MONTH($O152) &lt;= 12, MONTH($P152) &gt;= 12), IF($T152 &lt;&gt; "", $H152/$T152, ""), ""),"")</f>
        <v/>
      </c>
      <c r="AH152" s="10" t="str">
        <f ca="1">IFERROR(IF(AND(NOW()&lt;= EOMONTH(DATE(YEAR($P152),1, 1), 0), Overall!$A154&lt;&gt;"", MONTH($O152) &lt;= 1, MONTH($P152) &gt;= 1), IF($T152 &lt;&gt; "", $H152/$T152, ""), ""), "")</f>
        <v/>
      </c>
      <c r="AI152" s="10" t="str">
        <f ca="1">IFERROR(IF(AND(NOW()&lt;= EOMONTH(DATE(YEAR($P152),2, 1), 0), Overall!$A154&lt;&gt;"", MONTH($O152) &lt;= 2, MONTH($P152) &gt;= 2), IF($T152 &lt;&gt; "", $H152/$T152, ""), ""), "")</f>
        <v/>
      </c>
      <c r="AJ152" s="10" t="str">
        <f ca="1">IFERROR(IF(AND(NOW()&lt;= EOMONTH(DATE(YEAR($P152),3, 1), 0), Overall!$A154&lt;&gt;"", MONTH($O152) &lt;= 3, MONTH($P152) &gt;= 3), IF($T152 &lt;&gt; "", $H152/$T152, ""), ""), "")</f>
        <v/>
      </c>
      <c r="AK152" s="10" t="str">
        <f ca="1">IFERROR(IF(AND(NOW()&lt;= EOMONTH(DATE(YEAR($P152),4, 1), 0), Overall!$A154&lt;&gt;"", MONTH($O152) &lt;= 4, MONTH($P152) &gt;= 4), IF($T152 &lt;&gt; "", $H152/$T152, ""), ""), "")</f>
        <v/>
      </c>
      <c r="AL152" s="10" t="str">
        <f ca="1">IFERROR(IF(AND(NOW()&lt;= EOMONTH(DATE(YEAR($P152),5, 1), 0), Overall!$A154&lt;&gt;"", MONTH($O152) &lt;= 5, MONTH($P152) &gt;= 5), IF($T152 &lt;&gt; "", $H152/$T152, ""), ""), "")</f>
        <v/>
      </c>
      <c r="AM152" s="10" t="str">
        <f ca="1">IFERROR(IF(AND(NOW()&lt;= EOMONTH(DATE(YEAR($P152),6, 1), 0), Overall!$A154&lt;&gt;"", MONTH($O152) &lt;= 6, MONTH($P152) &gt;= 6), IF($T152 &lt;&gt; "", $H152/$T152, ""), ""), "")</f>
        <v/>
      </c>
      <c r="AN152" s="10" t="str">
        <f ca="1">IFERROR(IF(AND(NOW()&lt;= EOMONTH(DATE(YEAR($P152),7, 1), 0), Overall!$A154&lt;&gt;"", MONTH($O152) &lt;= 7, MONTH($P152) &gt;= 7), IF($T152 &lt;&gt; "", $H152/$T152, ""), ""), "")</f>
        <v/>
      </c>
      <c r="AO152" s="10" t="str">
        <f ca="1">IFERROR(IF(AND(NOW()&lt;= EOMONTH(DATE(YEAR($P152),8, 1), 0), Overall!$A154&lt;&gt;"", MONTH($O152) &lt;= 8, MONTH($P152) &gt;= 8), IF($T152 &lt;&gt; "", $H152/$T152, ""), ""), "")</f>
        <v/>
      </c>
      <c r="AP152" s="10" t="str">
        <f ca="1">IFERROR(IF(AND(NOW()&lt;= EOMONTH(DATE(YEAR($P152),9, 1), 0), Overall!$A154&lt;&gt;"", MONTH($O152) &lt;= 9, MONTH($P152) &gt;= 9), IF($T152 &lt;&gt; "", $H152/$T152, ""), ""), "")</f>
        <v/>
      </c>
      <c r="AQ152" s="10" t="str">
        <f ca="1">IFERROR(IF(AND(NOW()&lt;= EOMONTH(DATE(YEAR($P152),10, 1), 0), Overall!$A154&lt;&gt;"", MONTH($O152) &lt;= 10, MONTH($P152) &gt;= 10), IF($T152 &lt;&gt; "", $H152/$T152, ""), ""), "")</f>
        <v/>
      </c>
      <c r="AR152" s="10" t="str">
        <f ca="1">IFERROR(IF(AND(NOW()&lt;= EOMONTH(DATE(YEAR($P152),11, 1), 0), Overall!$A154&lt;&gt;"", MONTH($O152) &lt;=11, MONTH($P152) &gt;= 11), IF($T152 &lt;&gt; "", $H152/$T152, ""), ""), "")</f>
        <v/>
      </c>
      <c r="AS152" s="10" t="str">
        <f ca="1">IFERROR(IF(AND(NOW()&lt;= EOMONTH(DATE(YEAR($P152),12, 1), 0), Overall!$A154&lt;&gt;"", MONTH($O152) &lt;= 12, MONTH($P152) &gt;= 12), IF($T152 &lt;&gt; "", $H152/$T152, ""), ""), "")</f>
        <v/>
      </c>
      <c r="AT152" s="16">
        <f t="shared" ca="1" si="5"/>
        <v>0</v>
      </c>
    </row>
    <row r="153" spans="1:46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6">
        <f>IF(Overall!T155&lt;&gt;"",VALUE(Overall!T155),"")</f>
        <v>79.62</v>
      </c>
      <c r="O153" s="7">
        <f>IF(Overall!L155&lt;&gt;"", DATEVALUE(Overall!L155), "")</f>
        <v>44562</v>
      </c>
      <c r="P153" s="7">
        <f>IF(Overall!M155&lt;&gt;"", DATEVALUE(Overall!M155), "")</f>
        <v>44742</v>
      </c>
      <c r="Q153" s="7" t="str">
        <f>IF(Overall!S155&lt;&gt;"",_xlfn.VALUETOTEXT(Overall!S155),"")</f>
        <v>Jan-Jun</v>
      </c>
      <c r="R153" s="7">
        <f>IF(Overall!O155&lt;&gt;"", DATEVALUE(Overall!O155), "")</f>
        <v>44481</v>
      </c>
      <c r="S153" s="7">
        <f>IF(Overall!O155&lt;&gt;"", DATEVALUE(Overall!O155), "")</f>
        <v>44481</v>
      </c>
      <c r="T153" s="5">
        <f t="shared" si="4"/>
        <v>6</v>
      </c>
      <c r="U153" s="10">
        <f>IF(Overall!$A155&lt;&gt;"",IF(AND(MONTH($O153) &lt;= 1, MONTH($P153) &gt;= 1), IF($T153 &lt;&gt; "", $H153/$T153, ""), ""),"")</f>
        <v>100000</v>
      </c>
      <c r="V153" s="10">
        <f>IF(Overall!$A155&lt;&gt;"",IF(AND(MONTH($O153) &lt;= 2, MONTH($P153) &gt;= 2), IF($T153 &lt;&gt; "", $H153/$T153, ""), ""),"")</f>
        <v>100000</v>
      </c>
      <c r="W153" s="10">
        <f>IF(Overall!$A155&lt;&gt;"",IF(AND(MONTH($O153) &lt;= 3, MONTH($P153) &gt;= 3), IF($T153 &lt;&gt; "", $H153/$T153, ""), ""),"")</f>
        <v>100000</v>
      </c>
      <c r="X153" s="10">
        <f>IF(Overall!$A155&lt;&gt;"",IF(AND(MONTH($O153) &lt;= 4, MONTH($P153) &gt;= 4), IF($T153 &lt;&gt; "", $H153/$T153, ""), ""),"")</f>
        <v>100000</v>
      </c>
      <c r="Y153" s="10">
        <f>IF(Overall!$A155&lt;&gt;"",IF(AND(MONTH($O153) &lt;= 5, MONTH($P153) &gt;= 5), IF($T153 &lt;&gt; "", $H153/$T153, ""), ""),"")</f>
        <v>100000</v>
      </c>
      <c r="Z153" s="10">
        <f>IF(Overall!$A155&lt;&gt;"",IF(AND(MONTH($O153) &lt;= 6, MONTH($P153) &gt;= 6), IF($T153 &lt;&gt; "", $H153/$T153, ""), ""),"")</f>
        <v>100000</v>
      </c>
      <c r="AA153" s="10" t="str">
        <f>IF(Overall!$A155&lt;&gt;"",IF(AND(MONTH($O153) &lt;= 7, MONTH($P153) &gt;= 7 ), IF($T153 &lt;&gt; "", $H153/$T153, ""), ""),"")</f>
        <v/>
      </c>
      <c r="AB153" s="10" t="str">
        <f>IF(Overall!$A155&lt;&gt;"",IF(AND(MONTH($O153) &lt;= 8, MONTH($P153) &gt;= 8), IF($T153 &lt;&gt; "", $H153/$T153, ""), ""),"")</f>
        <v/>
      </c>
      <c r="AC153" s="10" t="str">
        <f>IF(Overall!$A155&lt;&gt;"",IF(AND(MONTH($O153) &lt;= 9, MONTH($P153) &gt;= 9), IF($T153 &lt;&gt; "", $H153/$T153, ""), ""),"")</f>
        <v/>
      </c>
      <c r="AD153" s="10" t="str">
        <f>IF(Overall!$A155&lt;&gt;"",IF(AND(MONTH($O153) &lt;= 10, MONTH($P153) &gt;= 10), IF($T153 &lt;&gt; "", $H153/$T153, ""), ""),"")</f>
        <v/>
      </c>
      <c r="AE153" s="10" t="str">
        <f>IF(Overall!$A155&lt;&gt;"",IF(AND(MONTH($O153) &lt;= 11, MONTH($P153) &gt;= 11), IF($T153 &lt;&gt; "", $H153/$T153, ""), ""),"")</f>
        <v/>
      </c>
      <c r="AF153" s="10" t="str">
        <f>IF(Overall!$A155&lt;&gt;"",IF(AND(MONTH($O153) &lt;= 12, MONTH($P153) &gt;= 12), IF($T153 &lt;&gt; "", $H153/$T153, ""), ""),"")</f>
        <v/>
      </c>
      <c r="AH153" s="10" t="str">
        <f ca="1">IFERROR(IF(AND(NOW()&lt;= EOMONTH(DATE(YEAR($P153),1, 1), 0), Overall!$A155&lt;&gt;"", MONTH($O153) &lt;= 1, MONTH($P153) &gt;= 1), IF($T153 &lt;&gt; "", $H153/$T153, ""), ""), "")</f>
        <v/>
      </c>
      <c r="AI153" s="10" t="str">
        <f ca="1">IFERROR(IF(AND(NOW()&lt;= EOMONTH(DATE(YEAR($P153),2, 1), 0), Overall!$A155&lt;&gt;"", MONTH($O153) &lt;= 2, MONTH($P153) &gt;= 2), IF($T153 &lt;&gt; "", $H153/$T153, ""), ""), "")</f>
        <v/>
      </c>
      <c r="AJ153" s="10" t="str">
        <f ca="1">IFERROR(IF(AND(NOW()&lt;= EOMONTH(DATE(YEAR($P153),3, 1), 0), Overall!$A155&lt;&gt;"", MONTH($O153) &lt;= 3, MONTH($P153) &gt;= 3), IF($T153 &lt;&gt; "", $H153/$T153, ""), ""), "")</f>
        <v/>
      </c>
      <c r="AK153" s="10" t="str">
        <f ca="1">IFERROR(IF(AND(NOW()&lt;= EOMONTH(DATE(YEAR($P153),4, 1), 0), Overall!$A155&lt;&gt;"", MONTH($O153) &lt;= 4, MONTH($P153) &gt;= 4), IF($T153 &lt;&gt; "", $H153/$T153, ""), ""), "")</f>
        <v/>
      </c>
      <c r="AL153" s="10" t="str">
        <f ca="1">IFERROR(IF(AND(NOW()&lt;= EOMONTH(DATE(YEAR($P153),5, 1), 0), Overall!$A155&lt;&gt;"", MONTH($O153) &lt;= 5, MONTH($P153) &gt;= 5), IF($T153 &lt;&gt; "", $H153/$T153, ""), ""), "")</f>
        <v/>
      </c>
      <c r="AM153" s="10" t="str">
        <f ca="1">IFERROR(IF(AND(NOW()&lt;= EOMONTH(DATE(YEAR($P153),6, 1), 0), Overall!$A155&lt;&gt;"", MONTH($O153) &lt;= 6, MONTH($P153) &gt;= 6), IF($T153 &lt;&gt; "", $H153/$T153, ""), ""), "")</f>
        <v/>
      </c>
      <c r="AN153" s="10" t="str">
        <f ca="1">IFERROR(IF(AND(NOW()&lt;= EOMONTH(DATE(YEAR($P153),7, 1), 0), Overall!$A155&lt;&gt;"", MONTH($O153) &lt;= 7, MONTH($P153) &gt;= 7), IF($T153 &lt;&gt; "", $H153/$T153, ""), ""), "")</f>
        <v/>
      </c>
      <c r="AO153" s="10" t="str">
        <f ca="1">IFERROR(IF(AND(NOW()&lt;= EOMONTH(DATE(YEAR($P153),8, 1), 0), Overall!$A155&lt;&gt;"", MONTH($O153) &lt;= 8, MONTH($P153) &gt;= 8), IF($T153 &lt;&gt; "", $H153/$T153, ""), ""), "")</f>
        <v/>
      </c>
      <c r="AP153" s="10" t="str">
        <f ca="1">IFERROR(IF(AND(NOW()&lt;= EOMONTH(DATE(YEAR($P153),9, 1), 0), Overall!$A155&lt;&gt;"", MONTH($O153) &lt;= 9, MONTH($P153) &gt;= 9), IF($T153 &lt;&gt; "", $H153/$T153, ""), ""), "")</f>
        <v/>
      </c>
      <c r="AQ153" s="10" t="str">
        <f ca="1">IFERROR(IF(AND(NOW()&lt;= EOMONTH(DATE(YEAR($P153),10, 1), 0), Overall!$A155&lt;&gt;"", MONTH($O153) &lt;= 10, MONTH($P153) &gt;= 10), IF($T153 &lt;&gt; "", $H153/$T153, ""), ""), "")</f>
        <v/>
      </c>
      <c r="AR153" s="10" t="str">
        <f ca="1">IFERROR(IF(AND(NOW()&lt;= EOMONTH(DATE(YEAR($P153),11, 1), 0), Overall!$A155&lt;&gt;"", MONTH($O153) &lt;=11, MONTH($P153) &gt;= 11), IF($T153 &lt;&gt; "", $H153/$T153, ""), ""), "")</f>
        <v/>
      </c>
      <c r="AS153" s="10" t="str">
        <f ca="1">IFERROR(IF(AND(NOW()&lt;= EOMONTH(DATE(YEAR($P153),12, 1), 0), Overall!$A155&lt;&gt;"", MONTH($O153) &lt;= 12, MONTH($P153) &gt;= 12), IF($T153 &lt;&gt; "", $H153/$T153, ""), ""), "")</f>
        <v/>
      </c>
      <c r="AT153" s="16">
        <f t="shared" ca="1" si="5"/>
        <v>0</v>
      </c>
    </row>
    <row r="154" spans="1:46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6">
        <f>IF(Overall!T156&lt;&gt;"",VALUE(Overall!T156),"")</f>
        <v>79.61</v>
      </c>
      <c r="O154" s="7">
        <f>IF(Overall!L156&lt;&gt;"", DATEVALUE(Overall!L156), "")</f>
        <v>44562</v>
      </c>
      <c r="P154" s="7">
        <f>IF(Overall!M156&lt;&gt;"", DATEVALUE(Overall!M156), "")</f>
        <v>44742</v>
      </c>
      <c r="Q154" s="7" t="str">
        <f>IF(Overall!S156&lt;&gt;"",_xlfn.VALUETOTEXT(Overall!S156),"")</f>
        <v>Jan-Jun</v>
      </c>
      <c r="R154" s="7">
        <f>IF(Overall!O156&lt;&gt;"", DATEVALUE(Overall!O156), "")</f>
        <v>44481</v>
      </c>
      <c r="S154" s="7">
        <f>IF(Overall!O156&lt;&gt;"", DATEVALUE(Overall!O156), "")</f>
        <v>44481</v>
      </c>
      <c r="T154" s="5">
        <f t="shared" si="4"/>
        <v>6</v>
      </c>
      <c r="U154" s="10">
        <f>IF(Overall!$A156&lt;&gt;"",IF(AND(MONTH($O154) &lt;= 1, MONTH($P154) &gt;= 1), IF($T154 &lt;&gt; "", $H154/$T154, ""), ""),"")</f>
        <v>100000</v>
      </c>
      <c r="V154" s="10">
        <f>IF(Overall!$A156&lt;&gt;"",IF(AND(MONTH($O154) &lt;= 2, MONTH($P154) &gt;= 2), IF($T154 &lt;&gt; "", $H154/$T154, ""), ""),"")</f>
        <v>100000</v>
      </c>
      <c r="W154" s="10">
        <f>IF(Overall!$A156&lt;&gt;"",IF(AND(MONTH($O154) &lt;= 3, MONTH($P154) &gt;= 3), IF($T154 &lt;&gt; "", $H154/$T154, ""), ""),"")</f>
        <v>100000</v>
      </c>
      <c r="X154" s="10">
        <f>IF(Overall!$A156&lt;&gt;"",IF(AND(MONTH($O154) &lt;= 4, MONTH($P154) &gt;= 4), IF($T154 &lt;&gt; "", $H154/$T154, ""), ""),"")</f>
        <v>100000</v>
      </c>
      <c r="Y154" s="10">
        <f>IF(Overall!$A156&lt;&gt;"",IF(AND(MONTH($O154) &lt;= 5, MONTH($P154) &gt;= 5), IF($T154 &lt;&gt; "", $H154/$T154, ""), ""),"")</f>
        <v>100000</v>
      </c>
      <c r="Z154" s="10">
        <f>IF(Overall!$A156&lt;&gt;"",IF(AND(MONTH($O154) &lt;= 6, MONTH($P154) &gt;= 6), IF($T154 &lt;&gt; "", $H154/$T154, ""), ""),"")</f>
        <v>100000</v>
      </c>
      <c r="AA154" s="10" t="str">
        <f>IF(Overall!$A156&lt;&gt;"",IF(AND(MONTH($O154) &lt;= 7, MONTH($P154) &gt;= 7 ), IF($T154 &lt;&gt; "", $H154/$T154, ""), ""),"")</f>
        <v/>
      </c>
      <c r="AB154" s="10" t="str">
        <f>IF(Overall!$A156&lt;&gt;"",IF(AND(MONTH($O154) &lt;= 8, MONTH($P154) &gt;= 8), IF($T154 &lt;&gt; "", $H154/$T154, ""), ""),"")</f>
        <v/>
      </c>
      <c r="AC154" s="10" t="str">
        <f>IF(Overall!$A156&lt;&gt;"",IF(AND(MONTH($O154) &lt;= 9, MONTH($P154) &gt;= 9), IF($T154 &lt;&gt; "", $H154/$T154, ""), ""),"")</f>
        <v/>
      </c>
      <c r="AD154" s="10" t="str">
        <f>IF(Overall!$A156&lt;&gt;"",IF(AND(MONTH($O154) &lt;= 10, MONTH($P154) &gt;= 10), IF($T154 &lt;&gt; "", $H154/$T154, ""), ""),"")</f>
        <v/>
      </c>
      <c r="AE154" s="10" t="str">
        <f>IF(Overall!$A156&lt;&gt;"",IF(AND(MONTH($O154) &lt;= 11, MONTH($P154) &gt;= 11), IF($T154 &lt;&gt; "", $H154/$T154, ""), ""),"")</f>
        <v/>
      </c>
      <c r="AF154" s="10" t="str">
        <f>IF(Overall!$A156&lt;&gt;"",IF(AND(MONTH($O154) &lt;= 12, MONTH($P154) &gt;= 12), IF($T154 &lt;&gt; "", $H154/$T154, ""), ""),"")</f>
        <v/>
      </c>
      <c r="AH154" s="10" t="str">
        <f ca="1">IFERROR(IF(AND(NOW()&lt;= EOMONTH(DATE(YEAR($P154),1, 1), 0), Overall!$A156&lt;&gt;"", MONTH($O154) &lt;= 1, MONTH($P154) &gt;= 1), IF($T154 &lt;&gt; "", $H154/$T154, ""), ""), "")</f>
        <v/>
      </c>
      <c r="AI154" s="10" t="str">
        <f ca="1">IFERROR(IF(AND(NOW()&lt;= EOMONTH(DATE(YEAR($P154),2, 1), 0), Overall!$A156&lt;&gt;"", MONTH($O154) &lt;= 2, MONTH($P154) &gt;= 2), IF($T154 &lt;&gt; "", $H154/$T154, ""), ""), "")</f>
        <v/>
      </c>
      <c r="AJ154" s="10" t="str">
        <f ca="1">IFERROR(IF(AND(NOW()&lt;= EOMONTH(DATE(YEAR($P154),3, 1), 0), Overall!$A156&lt;&gt;"", MONTH($O154) &lt;= 3, MONTH($P154) &gt;= 3), IF($T154 &lt;&gt; "", $H154/$T154, ""), ""), "")</f>
        <v/>
      </c>
      <c r="AK154" s="10" t="str">
        <f ca="1">IFERROR(IF(AND(NOW()&lt;= EOMONTH(DATE(YEAR($P154),4, 1), 0), Overall!$A156&lt;&gt;"", MONTH($O154) &lt;= 4, MONTH($P154) &gt;= 4), IF($T154 &lt;&gt; "", $H154/$T154, ""), ""), "")</f>
        <v/>
      </c>
      <c r="AL154" s="10" t="str">
        <f ca="1">IFERROR(IF(AND(NOW()&lt;= EOMONTH(DATE(YEAR($P154),5, 1), 0), Overall!$A156&lt;&gt;"", MONTH($O154) &lt;= 5, MONTH($P154) &gt;= 5), IF($T154 &lt;&gt; "", $H154/$T154, ""), ""), "")</f>
        <v/>
      </c>
      <c r="AM154" s="10" t="str">
        <f ca="1">IFERROR(IF(AND(NOW()&lt;= EOMONTH(DATE(YEAR($P154),6, 1), 0), Overall!$A156&lt;&gt;"", MONTH($O154) &lt;= 6, MONTH($P154) &gt;= 6), IF($T154 &lt;&gt; "", $H154/$T154, ""), ""), "")</f>
        <v/>
      </c>
      <c r="AN154" s="10" t="str">
        <f ca="1">IFERROR(IF(AND(NOW()&lt;= EOMONTH(DATE(YEAR($P154),7, 1), 0), Overall!$A156&lt;&gt;"", MONTH($O154) &lt;= 7, MONTH($P154) &gt;= 7), IF($T154 &lt;&gt; "", $H154/$T154, ""), ""), "")</f>
        <v/>
      </c>
      <c r="AO154" s="10" t="str">
        <f ca="1">IFERROR(IF(AND(NOW()&lt;= EOMONTH(DATE(YEAR($P154),8, 1), 0), Overall!$A156&lt;&gt;"", MONTH($O154) &lt;= 8, MONTH($P154) &gt;= 8), IF($T154 &lt;&gt; "", $H154/$T154, ""), ""), "")</f>
        <v/>
      </c>
      <c r="AP154" s="10" t="str">
        <f ca="1">IFERROR(IF(AND(NOW()&lt;= EOMONTH(DATE(YEAR($P154),9, 1), 0), Overall!$A156&lt;&gt;"", MONTH($O154) &lt;= 9, MONTH($P154) &gt;= 9), IF($T154 &lt;&gt; "", $H154/$T154, ""), ""), "")</f>
        <v/>
      </c>
      <c r="AQ154" s="10" t="str">
        <f ca="1">IFERROR(IF(AND(NOW()&lt;= EOMONTH(DATE(YEAR($P154),10, 1), 0), Overall!$A156&lt;&gt;"", MONTH($O154) &lt;= 10, MONTH($P154) &gt;= 10), IF($T154 &lt;&gt; "", $H154/$T154, ""), ""), "")</f>
        <v/>
      </c>
      <c r="AR154" s="10" t="str">
        <f ca="1">IFERROR(IF(AND(NOW()&lt;= EOMONTH(DATE(YEAR($P154),11, 1), 0), Overall!$A156&lt;&gt;"", MONTH($O154) &lt;=11, MONTH($P154) &gt;= 11), IF($T154 &lt;&gt; "", $H154/$T154, ""), ""), "")</f>
        <v/>
      </c>
      <c r="AS154" s="10" t="str">
        <f ca="1">IFERROR(IF(AND(NOW()&lt;= EOMONTH(DATE(YEAR($P154),12, 1), 0), Overall!$A156&lt;&gt;"", MONTH($O154) &lt;= 12, MONTH($P154) &gt;= 12), IF($T154 &lt;&gt; "", $H154/$T154, ""), ""), "")</f>
        <v/>
      </c>
      <c r="AT154" s="16">
        <f t="shared" ca="1" si="5"/>
        <v>0</v>
      </c>
    </row>
    <row r="155" spans="1:46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6">
        <f>IF(Overall!T157&lt;&gt;"",VALUE(Overall!T157),"")</f>
        <v>79.63</v>
      </c>
      <c r="O155" s="7">
        <f>IF(Overall!L157&lt;&gt;"", DATEVALUE(Overall!L157), "")</f>
        <v>44562</v>
      </c>
      <c r="P155" s="7">
        <f>IF(Overall!M157&lt;&gt;"", DATEVALUE(Overall!M157), "")</f>
        <v>44742</v>
      </c>
      <c r="Q155" s="7" t="str">
        <f>IF(Overall!S157&lt;&gt;"",_xlfn.VALUETOTEXT(Overall!S157),"")</f>
        <v>Jan-Jun</v>
      </c>
      <c r="R155" s="7">
        <f>IF(Overall!O157&lt;&gt;"", DATEVALUE(Overall!O157), "")</f>
        <v>44481</v>
      </c>
      <c r="S155" s="7">
        <f>IF(Overall!O157&lt;&gt;"", DATEVALUE(Overall!O157), "")</f>
        <v>44481</v>
      </c>
      <c r="T155" s="5">
        <f t="shared" si="4"/>
        <v>6</v>
      </c>
      <c r="U155" s="10">
        <f>IF(Overall!$A157&lt;&gt;"",IF(AND(MONTH($O155) &lt;= 1, MONTH($P155) &gt;= 1), IF($T155 &lt;&gt; "", $H155/$T155, ""), ""),"")</f>
        <v>100000</v>
      </c>
      <c r="V155" s="10">
        <f>IF(Overall!$A157&lt;&gt;"",IF(AND(MONTH($O155) &lt;= 2, MONTH($P155) &gt;= 2), IF($T155 &lt;&gt; "", $H155/$T155, ""), ""),"")</f>
        <v>100000</v>
      </c>
      <c r="W155" s="10">
        <f>IF(Overall!$A157&lt;&gt;"",IF(AND(MONTH($O155) &lt;= 3, MONTH($P155) &gt;= 3), IF($T155 &lt;&gt; "", $H155/$T155, ""), ""),"")</f>
        <v>100000</v>
      </c>
      <c r="X155" s="10">
        <f>IF(Overall!$A157&lt;&gt;"",IF(AND(MONTH($O155) &lt;= 4, MONTH($P155) &gt;= 4), IF($T155 &lt;&gt; "", $H155/$T155, ""), ""),"")</f>
        <v>100000</v>
      </c>
      <c r="Y155" s="10">
        <f>IF(Overall!$A157&lt;&gt;"",IF(AND(MONTH($O155) &lt;= 5, MONTH($P155) &gt;= 5), IF($T155 &lt;&gt; "", $H155/$T155, ""), ""),"")</f>
        <v>100000</v>
      </c>
      <c r="Z155" s="10">
        <f>IF(Overall!$A157&lt;&gt;"",IF(AND(MONTH($O155) &lt;= 6, MONTH($P155) &gt;= 6), IF($T155 &lt;&gt; "", $H155/$T155, ""), ""),"")</f>
        <v>100000</v>
      </c>
      <c r="AA155" s="10" t="str">
        <f>IF(Overall!$A157&lt;&gt;"",IF(AND(MONTH($O155) &lt;= 7, MONTH($P155) &gt;= 7 ), IF($T155 &lt;&gt; "", $H155/$T155, ""), ""),"")</f>
        <v/>
      </c>
      <c r="AB155" s="10" t="str">
        <f>IF(Overall!$A157&lt;&gt;"",IF(AND(MONTH($O155) &lt;= 8, MONTH($P155) &gt;= 8), IF($T155 &lt;&gt; "", $H155/$T155, ""), ""),"")</f>
        <v/>
      </c>
      <c r="AC155" s="10" t="str">
        <f>IF(Overall!$A157&lt;&gt;"",IF(AND(MONTH($O155) &lt;= 9, MONTH($P155) &gt;= 9), IF($T155 &lt;&gt; "", $H155/$T155, ""), ""),"")</f>
        <v/>
      </c>
      <c r="AD155" s="10" t="str">
        <f>IF(Overall!$A157&lt;&gt;"",IF(AND(MONTH($O155) &lt;= 10, MONTH($P155) &gt;= 10), IF($T155 &lt;&gt; "", $H155/$T155, ""), ""),"")</f>
        <v/>
      </c>
      <c r="AE155" s="10" t="str">
        <f>IF(Overall!$A157&lt;&gt;"",IF(AND(MONTH($O155) &lt;= 11, MONTH($P155) &gt;= 11), IF($T155 &lt;&gt; "", $H155/$T155, ""), ""),"")</f>
        <v/>
      </c>
      <c r="AF155" s="10" t="str">
        <f>IF(Overall!$A157&lt;&gt;"",IF(AND(MONTH($O155) &lt;= 12, MONTH($P155) &gt;= 12), IF($T155 &lt;&gt; "", $H155/$T155, ""), ""),"")</f>
        <v/>
      </c>
      <c r="AH155" s="10" t="str">
        <f ca="1">IFERROR(IF(AND(NOW()&lt;= EOMONTH(DATE(YEAR($P155),1, 1), 0), Overall!$A157&lt;&gt;"", MONTH($O155) &lt;= 1, MONTH($P155) &gt;= 1), IF($T155 &lt;&gt; "", $H155/$T155, ""), ""), "")</f>
        <v/>
      </c>
      <c r="AI155" s="10" t="str">
        <f ca="1">IFERROR(IF(AND(NOW()&lt;= EOMONTH(DATE(YEAR($P155),2, 1), 0), Overall!$A157&lt;&gt;"", MONTH($O155) &lt;= 2, MONTH($P155) &gt;= 2), IF($T155 &lt;&gt; "", $H155/$T155, ""), ""), "")</f>
        <v/>
      </c>
      <c r="AJ155" s="10" t="str">
        <f ca="1">IFERROR(IF(AND(NOW()&lt;= EOMONTH(DATE(YEAR($P155),3, 1), 0), Overall!$A157&lt;&gt;"", MONTH($O155) &lt;= 3, MONTH($P155) &gt;= 3), IF($T155 &lt;&gt; "", $H155/$T155, ""), ""), "")</f>
        <v/>
      </c>
      <c r="AK155" s="10" t="str">
        <f ca="1">IFERROR(IF(AND(NOW()&lt;= EOMONTH(DATE(YEAR($P155),4, 1), 0), Overall!$A157&lt;&gt;"", MONTH($O155) &lt;= 4, MONTH($P155) &gt;= 4), IF($T155 &lt;&gt; "", $H155/$T155, ""), ""), "")</f>
        <v/>
      </c>
      <c r="AL155" s="10" t="str">
        <f ca="1">IFERROR(IF(AND(NOW()&lt;= EOMONTH(DATE(YEAR($P155),5, 1), 0), Overall!$A157&lt;&gt;"", MONTH($O155) &lt;= 5, MONTH($P155) &gt;= 5), IF($T155 &lt;&gt; "", $H155/$T155, ""), ""), "")</f>
        <v/>
      </c>
      <c r="AM155" s="10" t="str">
        <f ca="1">IFERROR(IF(AND(NOW()&lt;= EOMONTH(DATE(YEAR($P155),6, 1), 0), Overall!$A157&lt;&gt;"", MONTH($O155) &lt;= 6, MONTH($P155) &gt;= 6), IF($T155 &lt;&gt; "", $H155/$T155, ""), ""), "")</f>
        <v/>
      </c>
      <c r="AN155" s="10" t="str">
        <f ca="1">IFERROR(IF(AND(NOW()&lt;= EOMONTH(DATE(YEAR($P155),7, 1), 0), Overall!$A157&lt;&gt;"", MONTH($O155) &lt;= 7, MONTH($P155) &gt;= 7), IF($T155 &lt;&gt; "", $H155/$T155, ""), ""), "")</f>
        <v/>
      </c>
      <c r="AO155" s="10" t="str">
        <f ca="1">IFERROR(IF(AND(NOW()&lt;= EOMONTH(DATE(YEAR($P155),8, 1), 0), Overall!$A157&lt;&gt;"", MONTH($O155) &lt;= 8, MONTH($P155) &gt;= 8), IF($T155 &lt;&gt; "", $H155/$T155, ""), ""), "")</f>
        <v/>
      </c>
      <c r="AP155" s="10" t="str">
        <f ca="1">IFERROR(IF(AND(NOW()&lt;= EOMONTH(DATE(YEAR($P155),9, 1), 0), Overall!$A157&lt;&gt;"", MONTH($O155) &lt;= 9, MONTH($P155) &gt;= 9), IF($T155 &lt;&gt; "", $H155/$T155, ""), ""), "")</f>
        <v/>
      </c>
      <c r="AQ155" s="10" t="str">
        <f ca="1">IFERROR(IF(AND(NOW()&lt;= EOMONTH(DATE(YEAR($P155),10, 1), 0), Overall!$A157&lt;&gt;"", MONTH($O155) &lt;= 10, MONTH($P155) &gt;= 10), IF($T155 &lt;&gt; "", $H155/$T155, ""), ""), "")</f>
        <v/>
      </c>
      <c r="AR155" s="10" t="str">
        <f ca="1">IFERROR(IF(AND(NOW()&lt;= EOMONTH(DATE(YEAR($P155),11, 1), 0), Overall!$A157&lt;&gt;"", MONTH($O155) &lt;=11, MONTH($P155) &gt;= 11), IF($T155 &lt;&gt; "", $H155/$T155, ""), ""), "")</f>
        <v/>
      </c>
      <c r="AS155" s="10" t="str">
        <f ca="1">IFERROR(IF(AND(NOW()&lt;= EOMONTH(DATE(YEAR($P155),12, 1), 0), Overall!$A157&lt;&gt;"", MONTH($O155) &lt;= 12, MONTH($P155) &gt;= 12), IF($T155 &lt;&gt; "", $H155/$T155, ""), ""), "")</f>
        <v/>
      </c>
      <c r="AT155" s="16">
        <f t="shared" ca="1" si="5"/>
        <v>0</v>
      </c>
    </row>
    <row r="156" spans="1:46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6">
        <f>IF(Overall!T158&lt;&gt;"",VALUE(Overall!T158),"")</f>
        <v>79.41</v>
      </c>
      <c r="O156" s="7">
        <f>IF(Overall!L158&lt;&gt;"", DATEVALUE(Overall!L158), "")</f>
        <v>44562</v>
      </c>
      <c r="P156" s="7">
        <f>IF(Overall!M158&lt;&gt;"", DATEVALUE(Overall!M158), "")</f>
        <v>44742</v>
      </c>
      <c r="Q156" s="7" t="str">
        <f>IF(Overall!S158&lt;&gt;"",_xlfn.VALUETOTEXT(Overall!S158),"")</f>
        <v>Jan-Jun</v>
      </c>
      <c r="R156" s="7">
        <f>IF(Overall!O158&lt;&gt;"", DATEVALUE(Overall!O158), "")</f>
        <v>44481</v>
      </c>
      <c r="S156" s="7">
        <f>IF(Overall!O158&lt;&gt;"", DATEVALUE(Overall!O158), "")</f>
        <v>44481</v>
      </c>
      <c r="T156" s="5">
        <f t="shared" si="4"/>
        <v>6</v>
      </c>
      <c r="U156" s="10">
        <f>IF(Overall!$A158&lt;&gt;"",IF(AND(MONTH($O156) &lt;= 1, MONTH($P156) &gt;= 1), IF($T156 &lt;&gt; "", $H156/$T156, ""), ""),"")</f>
        <v>100000</v>
      </c>
      <c r="V156" s="10">
        <f>IF(Overall!$A158&lt;&gt;"",IF(AND(MONTH($O156) &lt;= 2, MONTH($P156) &gt;= 2), IF($T156 &lt;&gt; "", $H156/$T156, ""), ""),"")</f>
        <v>100000</v>
      </c>
      <c r="W156" s="10">
        <f>IF(Overall!$A158&lt;&gt;"",IF(AND(MONTH($O156) &lt;= 3, MONTH($P156) &gt;= 3), IF($T156 &lt;&gt; "", $H156/$T156, ""), ""),"")</f>
        <v>100000</v>
      </c>
      <c r="X156" s="10">
        <f>IF(Overall!$A158&lt;&gt;"",IF(AND(MONTH($O156) &lt;= 4, MONTH($P156) &gt;= 4), IF($T156 &lt;&gt; "", $H156/$T156, ""), ""),"")</f>
        <v>100000</v>
      </c>
      <c r="Y156" s="10">
        <f>IF(Overall!$A158&lt;&gt;"",IF(AND(MONTH($O156) &lt;= 5, MONTH($P156) &gt;= 5), IF($T156 &lt;&gt; "", $H156/$T156, ""), ""),"")</f>
        <v>100000</v>
      </c>
      <c r="Z156" s="10">
        <f>IF(Overall!$A158&lt;&gt;"",IF(AND(MONTH($O156) &lt;= 6, MONTH($P156) &gt;= 6), IF($T156 &lt;&gt; "", $H156/$T156, ""), ""),"")</f>
        <v>100000</v>
      </c>
      <c r="AA156" s="10" t="str">
        <f>IF(Overall!$A158&lt;&gt;"",IF(AND(MONTH($O156) &lt;= 7, MONTH($P156) &gt;= 7 ), IF($T156 &lt;&gt; "", $H156/$T156, ""), ""),"")</f>
        <v/>
      </c>
      <c r="AB156" s="10" t="str">
        <f>IF(Overall!$A158&lt;&gt;"",IF(AND(MONTH($O156) &lt;= 8, MONTH($P156) &gt;= 8), IF($T156 &lt;&gt; "", $H156/$T156, ""), ""),"")</f>
        <v/>
      </c>
      <c r="AC156" s="10" t="str">
        <f>IF(Overall!$A158&lt;&gt;"",IF(AND(MONTH($O156) &lt;= 9, MONTH($P156) &gt;= 9), IF($T156 &lt;&gt; "", $H156/$T156, ""), ""),"")</f>
        <v/>
      </c>
      <c r="AD156" s="10" t="str">
        <f>IF(Overall!$A158&lt;&gt;"",IF(AND(MONTH($O156) &lt;= 10, MONTH($P156) &gt;= 10), IF($T156 &lt;&gt; "", $H156/$T156, ""), ""),"")</f>
        <v/>
      </c>
      <c r="AE156" s="10" t="str">
        <f>IF(Overall!$A158&lt;&gt;"",IF(AND(MONTH($O156) &lt;= 11, MONTH($P156) &gt;= 11), IF($T156 &lt;&gt; "", $H156/$T156, ""), ""),"")</f>
        <v/>
      </c>
      <c r="AF156" s="10" t="str">
        <f>IF(Overall!$A158&lt;&gt;"",IF(AND(MONTH($O156) &lt;= 12, MONTH($P156) &gt;= 12), IF($T156 &lt;&gt; "", $H156/$T156, ""), ""),"")</f>
        <v/>
      </c>
      <c r="AH156" s="10" t="str">
        <f ca="1">IFERROR(IF(AND(NOW()&lt;= EOMONTH(DATE(YEAR($P156),1, 1), 0), Overall!$A158&lt;&gt;"", MONTH($O156) &lt;= 1, MONTH($P156) &gt;= 1), IF($T156 &lt;&gt; "", $H156/$T156, ""), ""), "")</f>
        <v/>
      </c>
      <c r="AI156" s="10" t="str">
        <f ca="1">IFERROR(IF(AND(NOW()&lt;= EOMONTH(DATE(YEAR($P156),2, 1), 0), Overall!$A158&lt;&gt;"", MONTH($O156) &lt;= 2, MONTH($P156) &gt;= 2), IF($T156 &lt;&gt; "", $H156/$T156, ""), ""), "")</f>
        <v/>
      </c>
      <c r="AJ156" s="10" t="str">
        <f ca="1">IFERROR(IF(AND(NOW()&lt;= EOMONTH(DATE(YEAR($P156),3, 1), 0), Overall!$A158&lt;&gt;"", MONTH($O156) &lt;= 3, MONTH($P156) &gt;= 3), IF($T156 &lt;&gt; "", $H156/$T156, ""), ""), "")</f>
        <v/>
      </c>
      <c r="AK156" s="10" t="str">
        <f ca="1">IFERROR(IF(AND(NOW()&lt;= EOMONTH(DATE(YEAR($P156),4, 1), 0), Overall!$A158&lt;&gt;"", MONTH($O156) &lt;= 4, MONTH($P156) &gt;= 4), IF($T156 &lt;&gt; "", $H156/$T156, ""), ""), "")</f>
        <v/>
      </c>
      <c r="AL156" s="10" t="str">
        <f ca="1">IFERROR(IF(AND(NOW()&lt;= EOMONTH(DATE(YEAR($P156),5, 1), 0), Overall!$A158&lt;&gt;"", MONTH($O156) &lt;= 5, MONTH($P156) &gt;= 5), IF($T156 &lt;&gt; "", $H156/$T156, ""), ""), "")</f>
        <v/>
      </c>
      <c r="AM156" s="10" t="str">
        <f ca="1">IFERROR(IF(AND(NOW()&lt;= EOMONTH(DATE(YEAR($P156),6, 1), 0), Overall!$A158&lt;&gt;"", MONTH($O156) &lt;= 6, MONTH($P156) &gt;= 6), IF($T156 &lt;&gt; "", $H156/$T156, ""), ""), "")</f>
        <v/>
      </c>
      <c r="AN156" s="10" t="str">
        <f ca="1">IFERROR(IF(AND(NOW()&lt;= EOMONTH(DATE(YEAR($P156),7, 1), 0), Overall!$A158&lt;&gt;"", MONTH($O156) &lt;= 7, MONTH($P156) &gt;= 7), IF($T156 &lt;&gt; "", $H156/$T156, ""), ""), "")</f>
        <v/>
      </c>
      <c r="AO156" s="10" t="str">
        <f ca="1">IFERROR(IF(AND(NOW()&lt;= EOMONTH(DATE(YEAR($P156),8, 1), 0), Overall!$A158&lt;&gt;"", MONTH($O156) &lt;= 8, MONTH($P156) &gt;= 8), IF($T156 &lt;&gt; "", $H156/$T156, ""), ""), "")</f>
        <v/>
      </c>
      <c r="AP156" s="10" t="str">
        <f ca="1">IFERROR(IF(AND(NOW()&lt;= EOMONTH(DATE(YEAR($P156),9, 1), 0), Overall!$A158&lt;&gt;"", MONTH($O156) &lt;= 9, MONTH($P156) &gt;= 9), IF($T156 &lt;&gt; "", $H156/$T156, ""), ""), "")</f>
        <v/>
      </c>
      <c r="AQ156" s="10" t="str">
        <f ca="1">IFERROR(IF(AND(NOW()&lt;= EOMONTH(DATE(YEAR($P156),10, 1), 0), Overall!$A158&lt;&gt;"", MONTH($O156) &lt;= 10, MONTH($P156) &gt;= 10), IF($T156 &lt;&gt; "", $H156/$T156, ""), ""), "")</f>
        <v/>
      </c>
      <c r="AR156" s="10" t="str">
        <f ca="1">IFERROR(IF(AND(NOW()&lt;= EOMONTH(DATE(YEAR($P156),11, 1), 0), Overall!$A158&lt;&gt;"", MONTH($O156) &lt;=11, MONTH($P156) &gt;= 11), IF($T156 &lt;&gt; "", $H156/$T156, ""), ""), "")</f>
        <v/>
      </c>
      <c r="AS156" s="10" t="str">
        <f ca="1">IFERROR(IF(AND(NOW()&lt;= EOMONTH(DATE(YEAR($P156),12, 1), 0), Overall!$A158&lt;&gt;"", MONTH($O156) &lt;= 12, MONTH($P156) &gt;= 12), IF($T156 &lt;&gt; "", $H156/$T156, ""), ""), "")</f>
        <v/>
      </c>
      <c r="AT156" s="16">
        <f t="shared" ca="1" si="5"/>
        <v>0</v>
      </c>
    </row>
    <row r="157" spans="1:46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6">
        <f>IF(Overall!T159&lt;&gt;"",VALUE(Overall!T159),"")</f>
        <v>79.400000000000006</v>
      </c>
      <c r="O157" s="7">
        <f>IF(Overall!L159&lt;&gt;"", DATEVALUE(Overall!L159), "")</f>
        <v>44562</v>
      </c>
      <c r="P157" s="7">
        <f>IF(Overall!M159&lt;&gt;"", DATEVALUE(Overall!M159), "")</f>
        <v>44742</v>
      </c>
      <c r="Q157" s="7" t="str">
        <f>IF(Overall!S159&lt;&gt;"",_xlfn.VALUETOTEXT(Overall!S159),"")</f>
        <v>Jan-Jun</v>
      </c>
      <c r="R157" s="7">
        <f>IF(Overall!O159&lt;&gt;"", DATEVALUE(Overall!O159), "")</f>
        <v>44481</v>
      </c>
      <c r="S157" s="7">
        <f>IF(Overall!O159&lt;&gt;"", DATEVALUE(Overall!O159), "")</f>
        <v>44481</v>
      </c>
      <c r="T157" s="5">
        <f t="shared" si="4"/>
        <v>6</v>
      </c>
      <c r="U157" s="10">
        <f>IF(Overall!$A159&lt;&gt;"",IF(AND(MONTH($O157) &lt;= 1, MONTH($P157) &gt;= 1), IF($T157 &lt;&gt; "", $H157/$T157, ""), ""),"")</f>
        <v>100000</v>
      </c>
      <c r="V157" s="10">
        <f>IF(Overall!$A159&lt;&gt;"",IF(AND(MONTH($O157) &lt;= 2, MONTH($P157) &gt;= 2), IF($T157 &lt;&gt; "", $H157/$T157, ""), ""),"")</f>
        <v>100000</v>
      </c>
      <c r="W157" s="10">
        <f>IF(Overall!$A159&lt;&gt;"",IF(AND(MONTH($O157) &lt;= 3, MONTH($P157) &gt;= 3), IF($T157 &lt;&gt; "", $H157/$T157, ""), ""),"")</f>
        <v>100000</v>
      </c>
      <c r="X157" s="10">
        <f>IF(Overall!$A159&lt;&gt;"",IF(AND(MONTH($O157) &lt;= 4, MONTH($P157) &gt;= 4), IF($T157 &lt;&gt; "", $H157/$T157, ""), ""),"")</f>
        <v>100000</v>
      </c>
      <c r="Y157" s="10">
        <f>IF(Overall!$A159&lt;&gt;"",IF(AND(MONTH($O157) &lt;= 5, MONTH($P157) &gt;= 5), IF($T157 &lt;&gt; "", $H157/$T157, ""), ""),"")</f>
        <v>100000</v>
      </c>
      <c r="Z157" s="10">
        <f>IF(Overall!$A159&lt;&gt;"",IF(AND(MONTH($O157) &lt;= 6, MONTH($P157) &gt;= 6), IF($T157 &lt;&gt; "", $H157/$T157, ""), ""),"")</f>
        <v>100000</v>
      </c>
      <c r="AA157" s="10" t="str">
        <f>IF(Overall!$A159&lt;&gt;"",IF(AND(MONTH($O157) &lt;= 7, MONTH($P157) &gt;= 7 ), IF($T157 &lt;&gt; "", $H157/$T157, ""), ""),"")</f>
        <v/>
      </c>
      <c r="AB157" s="10" t="str">
        <f>IF(Overall!$A159&lt;&gt;"",IF(AND(MONTH($O157) &lt;= 8, MONTH($P157) &gt;= 8), IF($T157 &lt;&gt; "", $H157/$T157, ""), ""),"")</f>
        <v/>
      </c>
      <c r="AC157" s="10" t="str">
        <f>IF(Overall!$A159&lt;&gt;"",IF(AND(MONTH($O157) &lt;= 9, MONTH($P157) &gt;= 9), IF($T157 &lt;&gt; "", $H157/$T157, ""), ""),"")</f>
        <v/>
      </c>
      <c r="AD157" s="10" t="str">
        <f>IF(Overall!$A159&lt;&gt;"",IF(AND(MONTH($O157) &lt;= 10, MONTH($P157) &gt;= 10), IF($T157 &lt;&gt; "", $H157/$T157, ""), ""),"")</f>
        <v/>
      </c>
      <c r="AE157" s="10" t="str">
        <f>IF(Overall!$A159&lt;&gt;"",IF(AND(MONTH($O157) &lt;= 11, MONTH($P157) &gt;= 11), IF($T157 &lt;&gt; "", $H157/$T157, ""), ""),"")</f>
        <v/>
      </c>
      <c r="AF157" s="10" t="str">
        <f>IF(Overall!$A159&lt;&gt;"",IF(AND(MONTH($O157) &lt;= 12, MONTH($P157) &gt;= 12), IF($T157 &lt;&gt; "", $H157/$T157, ""), ""),"")</f>
        <v/>
      </c>
      <c r="AH157" s="10" t="str">
        <f ca="1">IFERROR(IF(AND(NOW()&lt;= EOMONTH(DATE(YEAR($P157),1, 1), 0), Overall!$A159&lt;&gt;"", MONTH($O157) &lt;= 1, MONTH($P157) &gt;= 1), IF($T157 &lt;&gt; "", $H157/$T157, ""), ""), "")</f>
        <v/>
      </c>
      <c r="AI157" s="10" t="str">
        <f ca="1">IFERROR(IF(AND(NOW()&lt;= EOMONTH(DATE(YEAR($P157),2, 1), 0), Overall!$A159&lt;&gt;"", MONTH($O157) &lt;= 2, MONTH($P157) &gt;= 2), IF($T157 &lt;&gt; "", $H157/$T157, ""), ""), "")</f>
        <v/>
      </c>
      <c r="AJ157" s="10" t="str">
        <f ca="1">IFERROR(IF(AND(NOW()&lt;= EOMONTH(DATE(YEAR($P157),3, 1), 0), Overall!$A159&lt;&gt;"", MONTH($O157) &lt;= 3, MONTH($P157) &gt;= 3), IF($T157 &lt;&gt; "", $H157/$T157, ""), ""), "")</f>
        <v/>
      </c>
      <c r="AK157" s="10" t="str">
        <f ca="1">IFERROR(IF(AND(NOW()&lt;= EOMONTH(DATE(YEAR($P157),4, 1), 0), Overall!$A159&lt;&gt;"", MONTH($O157) &lt;= 4, MONTH($P157) &gt;= 4), IF($T157 &lt;&gt; "", $H157/$T157, ""), ""), "")</f>
        <v/>
      </c>
      <c r="AL157" s="10" t="str">
        <f ca="1">IFERROR(IF(AND(NOW()&lt;= EOMONTH(DATE(YEAR($P157),5, 1), 0), Overall!$A159&lt;&gt;"", MONTH($O157) &lt;= 5, MONTH($P157) &gt;= 5), IF($T157 &lt;&gt; "", $H157/$T157, ""), ""), "")</f>
        <v/>
      </c>
      <c r="AM157" s="10" t="str">
        <f ca="1">IFERROR(IF(AND(NOW()&lt;= EOMONTH(DATE(YEAR($P157),6, 1), 0), Overall!$A159&lt;&gt;"", MONTH($O157) &lt;= 6, MONTH($P157) &gt;= 6), IF($T157 &lt;&gt; "", $H157/$T157, ""), ""), "")</f>
        <v/>
      </c>
      <c r="AN157" s="10" t="str">
        <f ca="1">IFERROR(IF(AND(NOW()&lt;= EOMONTH(DATE(YEAR($P157),7, 1), 0), Overall!$A159&lt;&gt;"", MONTH($O157) &lt;= 7, MONTH($P157) &gt;= 7), IF($T157 &lt;&gt; "", $H157/$T157, ""), ""), "")</f>
        <v/>
      </c>
      <c r="AO157" s="10" t="str">
        <f ca="1">IFERROR(IF(AND(NOW()&lt;= EOMONTH(DATE(YEAR($P157),8, 1), 0), Overall!$A159&lt;&gt;"", MONTH($O157) &lt;= 8, MONTH($P157) &gt;= 8), IF($T157 &lt;&gt; "", $H157/$T157, ""), ""), "")</f>
        <v/>
      </c>
      <c r="AP157" s="10" t="str">
        <f ca="1">IFERROR(IF(AND(NOW()&lt;= EOMONTH(DATE(YEAR($P157),9, 1), 0), Overall!$A159&lt;&gt;"", MONTH($O157) &lt;= 9, MONTH($P157) &gt;= 9), IF($T157 &lt;&gt; "", $H157/$T157, ""), ""), "")</f>
        <v/>
      </c>
      <c r="AQ157" s="10" t="str">
        <f ca="1">IFERROR(IF(AND(NOW()&lt;= EOMONTH(DATE(YEAR($P157),10, 1), 0), Overall!$A159&lt;&gt;"", MONTH($O157) &lt;= 10, MONTH($P157) &gt;= 10), IF($T157 &lt;&gt; "", $H157/$T157, ""), ""), "")</f>
        <v/>
      </c>
      <c r="AR157" s="10" t="str">
        <f ca="1">IFERROR(IF(AND(NOW()&lt;= EOMONTH(DATE(YEAR($P157),11, 1), 0), Overall!$A159&lt;&gt;"", MONTH($O157) &lt;=11, MONTH($P157) &gt;= 11), IF($T157 &lt;&gt; "", $H157/$T157, ""), ""), "")</f>
        <v/>
      </c>
      <c r="AS157" s="10" t="str">
        <f ca="1">IFERROR(IF(AND(NOW()&lt;= EOMONTH(DATE(YEAR($P157),12, 1), 0), Overall!$A159&lt;&gt;"", MONTH($O157) &lt;= 12, MONTH($P157) &gt;= 12), IF($T157 &lt;&gt; "", $H157/$T157, ""), ""), "")</f>
        <v/>
      </c>
      <c r="AT157" s="16">
        <f t="shared" ca="1" si="5"/>
        <v>0</v>
      </c>
    </row>
    <row r="158" spans="1:46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6">
        <f>IF(Overall!T160&lt;&gt;"",VALUE(Overall!T160),"")</f>
        <v>79.42</v>
      </c>
      <c r="O158" s="7">
        <f>IF(Overall!L160&lt;&gt;"", DATEVALUE(Overall!L160), "")</f>
        <v>44562</v>
      </c>
      <c r="P158" s="7">
        <f>IF(Overall!M160&lt;&gt;"", DATEVALUE(Overall!M160), "")</f>
        <v>44742</v>
      </c>
      <c r="Q158" s="7" t="str">
        <f>IF(Overall!S160&lt;&gt;"",_xlfn.VALUETOTEXT(Overall!S160),"")</f>
        <v>Jan-Jun</v>
      </c>
      <c r="R158" s="7">
        <f>IF(Overall!O160&lt;&gt;"", DATEVALUE(Overall!O160), "")</f>
        <v>44481</v>
      </c>
      <c r="S158" s="7">
        <f>IF(Overall!O160&lt;&gt;"", DATEVALUE(Overall!O160), "")</f>
        <v>44481</v>
      </c>
      <c r="T158" s="5">
        <f t="shared" si="4"/>
        <v>6</v>
      </c>
      <c r="U158" s="10">
        <f>IF(Overall!$A160&lt;&gt;"",IF(AND(MONTH($O158) &lt;= 1, MONTH($P158) &gt;= 1), IF($T158 &lt;&gt; "", $H158/$T158, ""), ""),"")</f>
        <v>100000</v>
      </c>
      <c r="V158" s="10">
        <f>IF(Overall!$A160&lt;&gt;"",IF(AND(MONTH($O158) &lt;= 2, MONTH($P158) &gt;= 2), IF($T158 &lt;&gt; "", $H158/$T158, ""), ""),"")</f>
        <v>100000</v>
      </c>
      <c r="W158" s="10">
        <f>IF(Overall!$A160&lt;&gt;"",IF(AND(MONTH($O158) &lt;= 3, MONTH($P158) &gt;= 3), IF($T158 &lt;&gt; "", $H158/$T158, ""), ""),"")</f>
        <v>100000</v>
      </c>
      <c r="X158" s="10">
        <f>IF(Overall!$A160&lt;&gt;"",IF(AND(MONTH($O158) &lt;= 4, MONTH($P158) &gt;= 4), IF($T158 &lt;&gt; "", $H158/$T158, ""), ""),"")</f>
        <v>100000</v>
      </c>
      <c r="Y158" s="10">
        <f>IF(Overall!$A160&lt;&gt;"",IF(AND(MONTH($O158) &lt;= 5, MONTH($P158) &gt;= 5), IF($T158 &lt;&gt; "", $H158/$T158, ""), ""),"")</f>
        <v>100000</v>
      </c>
      <c r="Z158" s="10">
        <f>IF(Overall!$A160&lt;&gt;"",IF(AND(MONTH($O158) &lt;= 6, MONTH($P158) &gt;= 6), IF($T158 &lt;&gt; "", $H158/$T158, ""), ""),"")</f>
        <v>100000</v>
      </c>
      <c r="AA158" s="10" t="str">
        <f>IF(Overall!$A160&lt;&gt;"",IF(AND(MONTH($O158) &lt;= 7, MONTH($P158) &gt;= 7 ), IF($T158 &lt;&gt; "", $H158/$T158, ""), ""),"")</f>
        <v/>
      </c>
      <c r="AB158" s="10" t="str">
        <f>IF(Overall!$A160&lt;&gt;"",IF(AND(MONTH($O158) &lt;= 8, MONTH($P158) &gt;= 8), IF($T158 &lt;&gt; "", $H158/$T158, ""), ""),"")</f>
        <v/>
      </c>
      <c r="AC158" s="10" t="str">
        <f>IF(Overall!$A160&lt;&gt;"",IF(AND(MONTH($O158) &lt;= 9, MONTH($P158) &gt;= 9), IF($T158 &lt;&gt; "", $H158/$T158, ""), ""),"")</f>
        <v/>
      </c>
      <c r="AD158" s="10" t="str">
        <f>IF(Overall!$A160&lt;&gt;"",IF(AND(MONTH($O158) &lt;= 10, MONTH($P158) &gt;= 10), IF($T158 &lt;&gt; "", $H158/$T158, ""), ""),"")</f>
        <v/>
      </c>
      <c r="AE158" s="10" t="str">
        <f>IF(Overall!$A160&lt;&gt;"",IF(AND(MONTH($O158) &lt;= 11, MONTH($P158) &gt;= 11), IF($T158 &lt;&gt; "", $H158/$T158, ""), ""),"")</f>
        <v/>
      </c>
      <c r="AF158" s="10" t="str">
        <f>IF(Overall!$A160&lt;&gt;"",IF(AND(MONTH($O158) &lt;= 12, MONTH($P158) &gt;= 12), IF($T158 &lt;&gt; "", $H158/$T158, ""), ""),"")</f>
        <v/>
      </c>
      <c r="AH158" s="10" t="str">
        <f ca="1">IFERROR(IF(AND(NOW()&lt;= EOMONTH(DATE(YEAR($P158),1, 1), 0), Overall!$A160&lt;&gt;"", MONTH($O158) &lt;= 1, MONTH($P158) &gt;= 1), IF($T158 &lt;&gt; "", $H158/$T158, ""), ""), "")</f>
        <v/>
      </c>
      <c r="AI158" s="10" t="str">
        <f ca="1">IFERROR(IF(AND(NOW()&lt;= EOMONTH(DATE(YEAR($P158),2, 1), 0), Overall!$A160&lt;&gt;"", MONTH($O158) &lt;= 2, MONTH($P158) &gt;= 2), IF($T158 &lt;&gt; "", $H158/$T158, ""), ""), "")</f>
        <v/>
      </c>
      <c r="AJ158" s="10" t="str">
        <f ca="1">IFERROR(IF(AND(NOW()&lt;= EOMONTH(DATE(YEAR($P158),3, 1), 0), Overall!$A160&lt;&gt;"", MONTH($O158) &lt;= 3, MONTH($P158) &gt;= 3), IF($T158 &lt;&gt; "", $H158/$T158, ""), ""), "")</f>
        <v/>
      </c>
      <c r="AK158" s="10" t="str">
        <f ca="1">IFERROR(IF(AND(NOW()&lt;= EOMONTH(DATE(YEAR($P158),4, 1), 0), Overall!$A160&lt;&gt;"", MONTH($O158) &lt;= 4, MONTH($P158) &gt;= 4), IF($T158 &lt;&gt; "", $H158/$T158, ""), ""), "")</f>
        <v/>
      </c>
      <c r="AL158" s="10" t="str">
        <f ca="1">IFERROR(IF(AND(NOW()&lt;= EOMONTH(DATE(YEAR($P158),5, 1), 0), Overall!$A160&lt;&gt;"", MONTH($O158) &lt;= 5, MONTH($P158) &gt;= 5), IF($T158 &lt;&gt; "", $H158/$T158, ""), ""), "")</f>
        <v/>
      </c>
      <c r="AM158" s="10" t="str">
        <f ca="1">IFERROR(IF(AND(NOW()&lt;= EOMONTH(DATE(YEAR($P158),6, 1), 0), Overall!$A160&lt;&gt;"", MONTH($O158) &lt;= 6, MONTH($P158) &gt;= 6), IF($T158 &lt;&gt; "", $H158/$T158, ""), ""), "")</f>
        <v/>
      </c>
      <c r="AN158" s="10" t="str">
        <f ca="1">IFERROR(IF(AND(NOW()&lt;= EOMONTH(DATE(YEAR($P158),7, 1), 0), Overall!$A160&lt;&gt;"", MONTH($O158) &lt;= 7, MONTH($P158) &gt;= 7), IF($T158 &lt;&gt; "", $H158/$T158, ""), ""), "")</f>
        <v/>
      </c>
      <c r="AO158" s="10" t="str">
        <f ca="1">IFERROR(IF(AND(NOW()&lt;= EOMONTH(DATE(YEAR($P158),8, 1), 0), Overall!$A160&lt;&gt;"", MONTH($O158) &lt;= 8, MONTH($P158) &gt;= 8), IF($T158 &lt;&gt; "", $H158/$T158, ""), ""), "")</f>
        <v/>
      </c>
      <c r="AP158" s="10" t="str">
        <f ca="1">IFERROR(IF(AND(NOW()&lt;= EOMONTH(DATE(YEAR($P158),9, 1), 0), Overall!$A160&lt;&gt;"", MONTH($O158) &lt;= 9, MONTH($P158) &gt;= 9), IF($T158 &lt;&gt; "", $H158/$T158, ""), ""), "")</f>
        <v/>
      </c>
      <c r="AQ158" s="10" t="str">
        <f ca="1">IFERROR(IF(AND(NOW()&lt;= EOMONTH(DATE(YEAR($P158),10, 1), 0), Overall!$A160&lt;&gt;"", MONTH($O158) &lt;= 10, MONTH($P158) &gt;= 10), IF($T158 &lt;&gt; "", $H158/$T158, ""), ""), "")</f>
        <v/>
      </c>
      <c r="AR158" s="10" t="str">
        <f ca="1">IFERROR(IF(AND(NOW()&lt;= EOMONTH(DATE(YEAR($P158),11, 1), 0), Overall!$A160&lt;&gt;"", MONTH($O158) &lt;=11, MONTH($P158) &gt;= 11), IF($T158 &lt;&gt; "", $H158/$T158, ""), ""), "")</f>
        <v/>
      </c>
      <c r="AS158" s="10" t="str">
        <f ca="1">IFERROR(IF(AND(NOW()&lt;= EOMONTH(DATE(YEAR($P158),12, 1), 0), Overall!$A160&lt;&gt;"", MONTH($O158) &lt;= 12, MONTH($P158) &gt;= 12), IF($T158 &lt;&gt; "", $H158/$T158, ""), ""), "")</f>
        <v/>
      </c>
      <c r="AT158" s="16">
        <f t="shared" ca="1" si="5"/>
        <v>0</v>
      </c>
    </row>
    <row r="159" spans="1:46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6">
        <f>IF(Overall!T161&lt;&gt;"",VALUE(Overall!T161),"")</f>
        <v>79.5</v>
      </c>
      <c r="O159" s="7">
        <f>IF(Overall!L161&lt;&gt;"", DATEVALUE(Overall!L161), "")</f>
        <v>44562</v>
      </c>
      <c r="P159" s="7">
        <f>IF(Overall!M161&lt;&gt;"", DATEVALUE(Overall!M161), "")</f>
        <v>44742</v>
      </c>
      <c r="Q159" s="7" t="str">
        <f>IF(Overall!S161&lt;&gt;"",_xlfn.VALUETOTEXT(Overall!S161),"")</f>
        <v>Jan-Jun</v>
      </c>
      <c r="R159" s="7">
        <f>IF(Overall!O161&lt;&gt;"", DATEVALUE(Overall!O161), "")</f>
        <v>44481</v>
      </c>
      <c r="S159" s="7">
        <f>IF(Overall!O161&lt;&gt;"", DATEVALUE(Overall!O161), "")</f>
        <v>44481</v>
      </c>
      <c r="T159" s="5">
        <f t="shared" si="4"/>
        <v>6</v>
      </c>
      <c r="U159" s="10">
        <f>IF(Overall!$A161&lt;&gt;"",IF(AND(MONTH($O159) &lt;= 1, MONTH($P159) &gt;= 1), IF($T159 &lt;&gt; "", $H159/$T159, ""), ""),"")</f>
        <v>50000</v>
      </c>
      <c r="V159" s="10">
        <f>IF(Overall!$A161&lt;&gt;"",IF(AND(MONTH($O159) &lt;= 2, MONTH($P159) &gt;= 2), IF($T159 &lt;&gt; "", $H159/$T159, ""), ""),"")</f>
        <v>50000</v>
      </c>
      <c r="W159" s="10">
        <f>IF(Overall!$A161&lt;&gt;"",IF(AND(MONTH($O159) &lt;= 3, MONTH($P159) &gt;= 3), IF($T159 &lt;&gt; "", $H159/$T159, ""), ""),"")</f>
        <v>50000</v>
      </c>
      <c r="X159" s="10">
        <f>IF(Overall!$A161&lt;&gt;"",IF(AND(MONTH($O159) &lt;= 4, MONTH($P159) &gt;= 4), IF($T159 &lt;&gt; "", $H159/$T159, ""), ""),"")</f>
        <v>50000</v>
      </c>
      <c r="Y159" s="10">
        <f>IF(Overall!$A161&lt;&gt;"",IF(AND(MONTH($O159) &lt;= 5, MONTH($P159) &gt;= 5), IF($T159 &lt;&gt; "", $H159/$T159, ""), ""),"")</f>
        <v>50000</v>
      </c>
      <c r="Z159" s="10">
        <f>IF(Overall!$A161&lt;&gt;"",IF(AND(MONTH($O159) &lt;= 6, MONTH($P159) &gt;= 6), IF($T159 &lt;&gt; "", $H159/$T159, ""), ""),"")</f>
        <v>50000</v>
      </c>
      <c r="AA159" s="10" t="str">
        <f>IF(Overall!$A161&lt;&gt;"",IF(AND(MONTH($O159) &lt;= 7, MONTH($P159) &gt;= 7 ), IF($T159 &lt;&gt; "", $H159/$T159, ""), ""),"")</f>
        <v/>
      </c>
      <c r="AB159" s="10" t="str">
        <f>IF(Overall!$A161&lt;&gt;"",IF(AND(MONTH($O159) &lt;= 8, MONTH($P159) &gt;= 8), IF($T159 &lt;&gt; "", $H159/$T159, ""), ""),"")</f>
        <v/>
      </c>
      <c r="AC159" s="10" t="str">
        <f>IF(Overall!$A161&lt;&gt;"",IF(AND(MONTH($O159) &lt;= 9, MONTH($P159) &gt;= 9), IF($T159 &lt;&gt; "", $H159/$T159, ""), ""),"")</f>
        <v/>
      </c>
      <c r="AD159" s="10" t="str">
        <f>IF(Overall!$A161&lt;&gt;"",IF(AND(MONTH($O159) &lt;= 10, MONTH($P159) &gt;= 10), IF($T159 &lt;&gt; "", $H159/$T159, ""), ""),"")</f>
        <v/>
      </c>
      <c r="AE159" s="10" t="str">
        <f>IF(Overall!$A161&lt;&gt;"",IF(AND(MONTH($O159) &lt;= 11, MONTH($P159) &gt;= 11), IF($T159 &lt;&gt; "", $H159/$T159, ""), ""),"")</f>
        <v/>
      </c>
      <c r="AF159" s="10" t="str">
        <f>IF(Overall!$A161&lt;&gt;"",IF(AND(MONTH($O159) &lt;= 12, MONTH($P159) &gt;= 12), IF($T159 &lt;&gt; "", $H159/$T159, ""), ""),"")</f>
        <v/>
      </c>
      <c r="AH159" s="10" t="str">
        <f ca="1">IFERROR(IF(AND(NOW()&lt;= EOMONTH(DATE(YEAR($P159),1, 1), 0), Overall!$A161&lt;&gt;"", MONTH($O159) &lt;= 1, MONTH($P159) &gt;= 1), IF($T159 &lt;&gt; "", $H159/$T159, ""), ""), "")</f>
        <v/>
      </c>
      <c r="AI159" s="10" t="str">
        <f ca="1">IFERROR(IF(AND(NOW()&lt;= EOMONTH(DATE(YEAR($P159),2, 1), 0), Overall!$A161&lt;&gt;"", MONTH($O159) &lt;= 2, MONTH($P159) &gt;= 2), IF($T159 &lt;&gt; "", $H159/$T159, ""), ""), "")</f>
        <v/>
      </c>
      <c r="AJ159" s="10" t="str">
        <f ca="1">IFERROR(IF(AND(NOW()&lt;= EOMONTH(DATE(YEAR($P159),3, 1), 0), Overall!$A161&lt;&gt;"", MONTH($O159) &lt;= 3, MONTH($P159) &gt;= 3), IF($T159 &lt;&gt; "", $H159/$T159, ""), ""), "")</f>
        <v/>
      </c>
      <c r="AK159" s="10" t="str">
        <f ca="1">IFERROR(IF(AND(NOW()&lt;= EOMONTH(DATE(YEAR($P159),4, 1), 0), Overall!$A161&lt;&gt;"", MONTH($O159) &lt;= 4, MONTH($P159) &gt;= 4), IF($T159 &lt;&gt; "", $H159/$T159, ""), ""), "")</f>
        <v/>
      </c>
      <c r="AL159" s="10" t="str">
        <f ca="1">IFERROR(IF(AND(NOW()&lt;= EOMONTH(DATE(YEAR($P159),5, 1), 0), Overall!$A161&lt;&gt;"", MONTH($O159) &lt;= 5, MONTH($P159) &gt;= 5), IF($T159 &lt;&gt; "", $H159/$T159, ""), ""), "")</f>
        <v/>
      </c>
      <c r="AM159" s="10" t="str">
        <f ca="1">IFERROR(IF(AND(NOW()&lt;= EOMONTH(DATE(YEAR($P159),6, 1), 0), Overall!$A161&lt;&gt;"", MONTH($O159) &lt;= 6, MONTH($P159) &gt;= 6), IF($T159 &lt;&gt; "", $H159/$T159, ""), ""), "")</f>
        <v/>
      </c>
      <c r="AN159" s="10" t="str">
        <f ca="1">IFERROR(IF(AND(NOW()&lt;= EOMONTH(DATE(YEAR($P159),7, 1), 0), Overall!$A161&lt;&gt;"", MONTH($O159) &lt;= 7, MONTH($P159) &gt;= 7), IF($T159 &lt;&gt; "", $H159/$T159, ""), ""), "")</f>
        <v/>
      </c>
      <c r="AO159" s="10" t="str">
        <f ca="1">IFERROR(IF(AND(NOW()&lt;= EOMONTH(DATE(YEAR($P159),8, 1), 0), Overall!$A161&lt;&gt;"", MONTH($O159) &lt;= 8, MONTH($P159) &gt;= 8), IF($T159 &lt;&gt; "", $H159/$T159, ""), ""), "")</f>
        <v/>
      </c>
      <c r="AP159" s="10" t="str">
        <f ca="1">IFERROR(IF(AND(NOW()&lt;= EOMONTH(DATE(YEAR($P159),9, 1), 0), Overall!$A161&lt;&gt;"", MONTH($O159) &lt;= 9, MONTH($P159) &gt;= 9), IF($T159 &lt;&gt; "", $H159/$T159, ""), ""), "")</f>
        <v/>
      </c>
      <c r="AQ159" s="10" t="str">
        <f ca="1">IFERROR(IF(AND(NOW()&lt;= EOMONTH(DATE(YEAR($P159),10, 1), 0), Overall!$A161&lt;&gt;"", MONTH($O159) &lt;= 10, MONTH($P159) &gt;= 10), IF($T159 &lt;&gt; "", $H159/$T159, ""), ""), "")</f>
        <v/>
      </c>
      <c r="AR159" s="10" t="str">
        <f ca="1">IFERROR(IF(AND(NOW()&lt;= EOMONTH(DATE(YEAR($P159),11, 1), 0), Overall!$A161&lt;&gt;"", MONTH($O159) &lt;=11, MONTH($P159) &gt;= 11), IF($T159 &lt;&gt; "", $H159/$T159, ""), ""), "")</f>
        <v/>
      </c>
      <c r="AS159" s="10" t="str">
        <f ca="1">IFERROR(IF(AND(NOW()&lt;= EOMONTH(DATE(YEAR($P159),12, 1), 0), Overall!$A161&lt;&gt;"", MONTH($O159) &lt;= 12, MONTH($P159) &gt;= 12), IF($T159 &lt;&gt; "", $H159/$T159, ""), ""), "")</f>
        <v/>
      </c>
      <c r="AT159" s="16">
        <f t="shared" ca="1" si="5"/>
        <v>0</v>
      </c>
    </row>
    <row r="160" spans="1:46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6">
        <f>IF(Overall!T162&lt;&gt;"",VALUE(Overall!T162),"")</f>
        <v>79.5</v>
      </c>
      <c r="O160" s="7">
        <f>IF(Overall!L162&lt;&gt;"", DATEVALUE(Overall!L162), "")</f>
        <v>44562</v>
      </c>
      <c r="P160" s="7">
        <f>IF(Overall!M162&lt;&gt;"", DATEVALUE(Overall!M162), "")</f>
        <v>44742</v>
      </c>
      <c r="Q160" s="7" t="str">
        <f>IF(Overall!S162&lt;&gt;"",_xlfn.VALUETOTEXT(Overall!S162),"")</f>
        <v>Jan-Jun</v>
      </c>
      <c r="R160" s="7">
        <f>IF(Overall!O162&lt;&gt;"", DATEVALUE(Overall!O162), "")</f>
        <v>44481</v>
      </c>
      <c r="S160" s="7">
        <f>IF(Overall!O162&lt;&gt;"", DATEVALUE(Overall!O162), "")</f>
        <v>44481</v>
      </c>
      <c r="T160" s="5">
        <f t="shared" si="4"/>
        <v>6</v>
      </c>
      <c r="U160" s="10">
        <f>IF(Overall!$A162&lt;&gt;"",IF(AND(MONTH($O160) &lt;= 1, MONTH($P160) &gt;= 1), IF($T160 &lt;&gt; "", $H160/$T160, ""), ""),"")</f>
        <v>100000</v>
      </c>
      <c r="V160" s="10">
        <f>IF(Overall!$A162&lt;&gt;"",IF(AND(MONTH($O160) &lt;= 2, MONTH($P160) &gt;= 2), IF($T160 &lt;&gt; "", $H160/$T160, ""), ""),"")</f>
        <v>100000</v>
      </c>
      <c r="W160" s="10">
        <f>IF(Overall!$A162&lt;&gt;"",IF(AND(MONTH($O160) &lt;= 3, MONTH($P160) &gt;= 3), IF($T160 &lt;&gt; "", $H160/$T160, ""), ""),"")</f>
        <v>100000</v>
      </c>
      <c r="X160" s="10">
        <f>IF(Overall!$A162&lt;&gt;"",IF(AND(MONTH($O160) &lt;= 4, MONTH($P160) &gt;= 4), IF($T160 &lt;&gt; "", $H160/$T160, ""), ""),"")</f>
        <v>100000</v>
      </c>
      <c r="Y160" s="10">
        <f>IF(Overall!$A162&lt;&gt;"",IF(AND(MONTH($O160) &lt;= 5, MONTH($P160) &gt;= 5), IF($T160 &lt;&gt; "", $H160/$T160, ""), ""),"")</f>
        <v>100000</v>
      </c>
      <c r="Z160" s="10">
        <f>IF(Overall!$A162&lt;&gt;"",IF(AND(MONTH($O160) &lt;= 6, MONTH($P160) &gt;= 6), IF($T160 &lt;&gt; "", $H160/$T160, ""), ""),"")</f>
        <v>100000</v>
      </c>
      <c r="AA160" s="10" t="str">
        <f>IF(Overall!$A162&lt;&gt;"",IF(AND(MONTH($O160) &lt;= 7, MONTH($P160) &gt;= 7 ), IF($T160 &lt;&gt; "", $H160/$T160, ""), ""),"")</f>
        <v/>
      </c>
      <c r="AB160" s="10" t="str">
        <f>IF(Overall!$A162&lt;&gt;"",IF(AND(MONTH($O160) &lt;= 8, MONTH($P160) &gt;= 8), IF($T160 &lt;&gt; "", $H160/$T160, ""), ""),"")</f>
        <v/>
      </c>
      <c r="AC160" s="10" t="str">
        <f>IF(Overall!$A162&lt;&gt;"",IF(AND(MONTH($O160) &lt;= 9, MONTH($P160) &gt;= 9), IF($T160 &lt;&gt; "", $H160/$T160, ""), ""),"")</f>
        <v/>
      </c>
      <c r="AD160" s="10" t="str">
        <f>IF(Overall!$A162&lt;&gt;"",IF(AND(MONTH($O160) &lt;= 10, MONTH($P160) &gt;= 10), IF($T160 &lt;&gt; "", $H160/$T160, ""), ""),"")</f>
        <v/>
      </c>
      <c r="AE160" s="10" t="str">
        <f>IF(Overall!$A162&lt;&gt;"",IF(AND(MONTH($O160) &lt;= 11, MONTH($P160) &gt;= 11), IF($T160 &lt;&gt; "", $H160/$T160, ""), ""),"")</f>
        <v/>
      </c>
      <c r="AF160" s="10" t="str">
        <f>IF(Overall!$A162&lt;&gt;"",IF(AND(MONTH($O160) &lt;= 12, MONTH($P160) &gt;= 12), IF($T160 &lt;&gt; "", $H160/$T160, ""), ""),"")</f>
        <v/>
      </c>
      <c r="AH160" s="10" t="str">
        <f ca="1">IFERROR(IF(AND(NOW()&lt;= EOMONTH(DATE(YEAR($P160),1, 1), 0), Overall!$A162&lt;&gt;"", MONTH($O160) &lt;= 1, MONTH($P160) &gt;= 1), IF($T160 &lt;&gt; "", $H160/$T160, ""), ""), "")</f>
        <v/>
      </c>
      <c r="AI160" s="10" t="str">
        <f ca="1">IFERROR(IF(AND(NOW()&lt;= EOMONTH(DATE(YEAR($P160),2, 1), 0), Overall!$A162&lt;&gt;"", MONTH($O160) &lt;= 2, MONTH($P160) &gt;= 2), IF($T160 &lt;&gt; "", $H160/$T160, ""), ""), "")</f>
        <v/>
      </c>
      <c r="AJ160" s="10" t="str">
        <f ca="1">IFERROR(IF(AND(NOW()&lt;= EOMONTH(DATE(YEAR($P160),3, 1), 0), Overall!$A162&lt;&gt;"", MONTH($O160) &lt;= 3, MONTH($P160) &gt;= 3), IF($T160 &lt;&gt; "", $H160/$T160, ""), ""), "")</f>
        <v/>
      </c>
      <c r="AK160" s="10" t="str">
        <f ca="1">IFERROR(IF(AND(NOW()&lt;= EOMONTH(DATE(YEAR($P160),4, 1), 0), Overall!$A162&lt;&gt;"", MONTH($O160) &lt;= 4, MONTH($P160) &gt;= 4), IF($T160 &lt;&gt; "", $H160/$T160, ""), ""), "")</f>
        <v/>
      </c>
      <c r="AL160" s="10" t="str">
        <f ca="1">IFERROR(IF(AND(NOW()&lt;= EOMONTH(DATE(YEAR($P160),5, 1), 0), Overall!$A162&lt;&gt;"", MONTH($O160) &lt;= 5, MONTH($P160) &gt;= 5), IF($T160 &lt;&gt; "", $H160/$T160, ""), ""), "")</f>
        <v/>
      </c>
      <c r="AM160" s="10" t="str">
        <f ca="1">IFERROR(IF(AND(NOW()&lt;= EOMONTH(DATE(YEAR($P160),6, 1), 0), Overall!$A162&lt;&gt;"", MONTH($O160) &lt;= 6, MONTH($P160) &gt;= 6), IF($T160 &lt;&gt; "", $H160/$T160, ""), ""), "")</f>
        <v/>
      </c>
      <c r="AN160" s="10" t="str">
        <f ca="1">IFERROR(IF(AND(NOW()&lt;= EOMONTH(DATE(YEAR($P160),7, 1), 0), Overall!$A162&lt;&gt;"", MONTH($O160) &lt;= 7, MONTH($P160) &gt;= 7), IF($T160 &lt;&gt; "", $H160/$T160, ""), ""), "")</f>
        <v/>
      </c>
      <c r="AO160" s="10" t="str">
        <f ca="1">IFERROR(IF(AND(NOW()&lt;= EOMONTH(DATE(YEAR($P160),8, 1), 0), Overall!$A162&lt;&gt;"", MONTH($O160) &lt;= 8, MONTH($P160) &gt;= 8), IF($T160 &lt;&gt; "", $H160/$T160, ""), ""), "")</f>
        <v/>
      </c>
      <c r="AP160" s="10" t="str">
        <f ca="1">IFERROR(IF(AND(NOW()&lt;= EOMONTH(DATE(YEAR($P160),9, 1), 0), Overall!$A162&lt;&gt;"", MONTH($O160) &lt;= 9, MONTH($P160) &gt;= 9), IF($T160 &lt;&gt; "", $H160/$T160, ""), ""), "")</f>
        <v/>
      </c>
      <c r="AQ160" s="10" t="str">
        <f ca="1">IFERROR(IF(AND(NOW()&lt;= EOMONTH(DATE(YEAR($P160),10, 1), 0), Overall!$A162&lt;&gt;"", MONTH($O160) &lt;= 10, MONTH($P160) &gt;= 10), IF($T160 &lt;&gt; "", $H160/$T160, ""), ""), "")</f>
        <v/>
      </c>
      <c r="AR160" s="10" t="str">
        <f ca="1">IFERROR(IF(AND(NOW()&lt;= EOMONTH(DATE(YEAR($P160),11, 1), 0), Overall!$A162&lt;&gt;"", MONTH($O160) &lt;=11, MONTH($P160) &gt;= 11), IF($T160 &lt;&gt; "", $H160/$T160, ""), ""), "")</f>
        <v/>
      </c>
      <c r="AS160" s="10" t="str">
        <f ca="1">IFERROR(IF(AND(NOW()&lt;= EOMONTH(DATE(YEAR($P160),12, 1), 0), Overall!$A162&lt;&gt;"", MONTH($O160) &lt;= 12, MONTH($P160) &gt;= 12), IF($T160 &lt;&gt; "", $H160/$T160, ""), ""), "")</f>
        <v/>
      </c>
      <c r="AT160" s="16">
        <f t="shared" ca="1" si="5"/>
        <v>0</v>
      </c>
    </row>
    <row r="161" spans="1:46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6">
        <f>IF(Overall!T163&lt;&gt;"",VALUE(Overall!T163),"")</f>
        <v>79.47</v>
      </c>
      <c r="O161" s="7">
        <f>IF(Overall!L163&lt;&gt;"", DATEVALUE(Overall!L163), "")</f>
        <v>44562</v>
      </c>
      <c r="P161" s="7">
        <f>IF(Overall!M163&lt;&gt;"", DATEVALUE(Overall!M163), "")</f>
        <v>44742</v>
      </c>
      <c r="Q161" s="7" t="str">
        <f>IF(Overall!S163&lt;&gt;"",_xlfn.VALUETOTEXT(Overall!S163),"")</f>
        <v>Jan-Jun</v>
      </c>
      <c r="R161" s="7">
        <f>IF(Overall!O163&lt;&gt;"", DATEVALUE(Overall!O163), "")</f>
        <v>44481</v>
      </c>
      <c r="S161" s="7">
        <f>IF(Overall!O163&lt;&gt;"", DATEVALUE(Overall!O163), "")</f>
        <v>44481</v>
      </c>
      <c r="T161" s="5">
        <f t="shared" si="4"/>
        <v>6</v>
      </c>
      <c r="U161" s="10">
        <f>IF(Overall!$A163&lt;&gt;"",IF(AND(MONTH($O161) &lt;= 1, MONTH($P161) &gt;= 1), IF($T161 &lt;&gt; "", $H161/$T161, ""), ""),"")</f>
        <v>100000</v>
      </c>
      <c r="V161" s="10">
        <f>IF(Overall!$A163&lt;&gt;"",IF(AND(MONTH($O161) &lt;= 2, MONTH($P161) &gt;= 2), IF($T161 &lt;&gt; "", $H161/$T161, ""), ""),"")</f>
        <v>100000</v>
      </c>
      <c r="W161" s="10">
        <f>IF(Overall!$A163&lt;&gt;"",IF(AND(MONTH($O161) &lt;= 3, MONTH($P161) &gt;= 3), IF($T161 &lt;&gt; "", $H161/$T161, ""), ""),"")</f>
        <v>100000</v>
      </c>
      <c r="X161" s="10">
        <f>IF(Overall!$A163&lt;&gt;"",IF(AND(MONTH($O161) &lt;= 4, MONTH($P161) &gt;= 4), IF($T161 &lt;&gt; "", $H161/$T161, ""), ""),"")</f>
        <v>100000</v>
      </c>
      <c r="Y161" s="10">
        <f>IF(Overall!$A163&lt;&gt;"",IF(AND(MONTH($O161) &lt;= 5, MONTH($P161) &gt;= 5), IF($T161 &lt;&gt; "", $H161/$T161, ""), ""),"")</f>
        <v>100000</v>
      </c>
      <c r="Z161" s="10">
        <f>IF(Overall!$A163&lt;&gt;"",IF(AND(MONTH($O161) &lt;= 6, MONTH($P161) &gt;= 6), IF($T161 &lt;&gt; "", $H161/$T161, ""), ""),"")</f>
        <v>100000</v>
      </c>
      <c r="AA161" s="10" t="str">
        <f>IF(Overall!$A163&lt;&gt;"",IF(AND(MONTH($O161) &lt;= 7, MONTH($P161) &gt;= 7 ), IF($T161 &lt;&gt; "", $H161/$T161, ""), ""),"")</f>
        <v/>
      </c>
      <c r="AB161" s="10" t="str">
        <f>IF(Overall!$A163&lt;&gt;"",IF(AND(MONTH($O161) &lt;= 8, MONTH($P161) &gt;= 8), IF($T161 &lt;&gt; "", $H161/$T161, ""), ""),"")</f>
        <v/>
      </c>
      <c r="AC161" s="10" t="str">
        <f>IF(Overall!$A163&lt;&gt;"",IF(AND(MONTH($O161) &lt;= 9, MONTH($P161) &gt;= 9), IF($T161 &lt;&gt; "", $H161/$T161, ""), ""),"")</f>
        <v/>
      </c>
      <c r="AD161" s="10" t="str">
        <f>IF(Overall!$A163&lt;&gt;"",IF(AND(MONTH($O161) &lt;= 10, MONTH($P161) &gt;= 10), IF($T161 &lt;&gt; "", $H161/$T161, ""), ""),"")</f>
        <v/>
      </c>
      <c r="AE161" s="10" t="str">
        <f>IF(Overall!$A163&lt;&gt;"",IF(AND(MONTH($O161) &lt;= 11, MONTH($P161) &gt;= 11), IF($T161 &lt;&gt; "", $H161/$T161, ""), ""),"")</f>
        <v/>
      </c>
      <c r="AF161" s="10" t="str">
        <f>IF(Overall!$A163&lt;&gt;"",IF(AND(MONTH($O161) &lt;= 12, MONTH($P161) &gt;= 12), IF($T161 &lt;&gt; "", $H161/$T161, ""), ""),"")</f>
        <v/>
      </c>
      <c r="AH161" s="10" t="str">
        <f ca="1">IFERROR(IF(AND(NOW()&lt;= EOMONTH(DATE(YEAR($P161),1, 1), 0), Overall!$A163&lt;&gt;"", MONTH($O161) &lt;= 1, MONTH($P161) &gt;= 1), IF($T161 &lt;&gt; "", $H161/$T161, ""), ""), "")</f>
        <v/>
      </c>
      <c r="AI161" s="10" t="str">
        <f ca="1">IFERROR(IF(AND(NOW()&lt;= EOMONTH(DATE(YEAR($P161),2, 1), 0), Overall!$A163&lt;&gt;"", MONTH($O161) &lt;= 2, MONTH($P161) &gt;= 2), IF($T161 &lt;&gt; "", $H161/$T161, ""), ""), "")</f>
        <v/>
      </c>
      <c r="AJ161" s="10" t="str">
        <f ca="1">IFERROR(IF(AND(NOW()&lt;= EOMONTH(DATE(YEAR($P161),3, 1), 0), Overall!$A163&lt;&gt;"", MONTH($O161) &lt;= 3, MONTH($P161) &gt;= 3), IF($T161 &lt;&gt; "", $H161/$T161, ""), ""), "")</f>
        <v/>
      </c>
      <c r="AK161" s="10" t="str">
        <f ca="1">IFERROR(IF(AND(NOW()&lt;= EOMONTH(DATE(YEAR($P161),4, 1), 0), Overall!$A163&lt;&gt;"", MONTH($O161) &lt;= 4, MONTH($P161) &gt;= 4), IF($T161 &lt;&gt; "", $H161/$T161, ""), ""), "")</f>
        <v/>
      </c>
      <c r="AL161" s="10" t="str">
        <f ca="1">IFERROR(IF(AND(NOW()&lt;= EOMONTH(DATE(YEAR($P161),5, 1), 0), Overall!$A163&lt;&gt;"", MONTH($O161) &lt;= 5, MONTH($P161) &gt;= 5), IF($T161 &lt;&gt; "", $H161/$T161, ""), ""), "")</f>
        <v/>
      </c>
      <c r="AM161" s="10" t="str">
        <f ca="1">IFERROR(IF(AND(NOW()&lt;= EOMONTH(DATE(YEAR($P161),6, 1), 0), Overall!$A163&lt;&gt;"", MONTH($O161) &lt;= 6, MONTH($P161) &gt;= 6), IF($T161 &lt;&gt; "", $H161/$T161, ""), ""), "")</f>
        <v/>
      </c>
      <c r="AN161" s="10" t="str">
        <f ca="1">IFERROR(IF(AND(NOW()&lt;= EOMONTH(DATE(YEAR($P161),7, 1), 0), Overall!$A163&lt;&gt;"", MONTH($O161) &lt;= 7, MONTH($P161) &gt;= 7), IF($T161 &lt;&gt; "", $H161/$T161, ""), ""), "")</f>
        <v/>
      </c>
      <c r="AO161" s="10" t="str">
        <f ca="1">IFERROR(IF(AND(NOW()&lt;= EOMONTH(DATE(YEAR($P161),8, 1), 0), Overall!$A163&lt;&gt;"", MONTH($O161) &lt;= 8, MONTH($P161) &gt;= 8), IF($T161 &lt;&gt; "", $H161/$T161, ""), ""), "")</f>
        <v/>
      </c>
      <c r="AP161" s="10" t="str">
        <f ca="1">IFERROR(IF(AND(NOW()&lt;= EOMONTH(DATE(YEAR($P161),9, 1), 0), Overall!$A163&lt;&gt;"", MONTH($O161) &lt;= 9, MONTH($P161) &gt;= 9), IF($T161 &lt;&gt; "", $H161/$T161, ""), ""), "")</f>
        <v/>
      </c>
      <c r="AQ161" s="10" t="str">
        <f ca="1">IFERROR(IF(AND(NOW()&lt;= EOMONTH(DATE(YEAR($P161),10, 1), 0), Overall!$A163&lt;&gt;"", MONTH($O161) &lt;= 10, MONTH($P161) &gt;= 10), IF($T161 &lt;&gt; "", $H161/$T161, ""), ""), "")</f>
        <v/>
      </c>
      <c r="AR161" s="10" t="str">
        <f ca="1">IFERROR(IF(AND(NOW()&lt;= EOMONTH(DATE(YEAR($P161),11, 1), 0), Overall!$A163&lt;&gt;"", MONTH($O161) &lt;=11, MONTH($P161) &gt;= 11), IF($T161 &lt;&gt; "", $H161/$T161, ""), ""), "")</f>
        <v/>
      </c>
      <c r="AS161" s="10" t="str">
        <f ca="1">IFERROR(IF(AND(NOW()&lt;= EOMONTH(DATE(YEAR($P161),12, 1), 0), Overall!$A163&lt;&gt;"", MONTH($O161) &lt;= 12, MONTH($P161) &gt;= 12), IF($T161 &lt;&gt; "", $H161/$T161, ""), ""), "")</f>
        <v/>
      </c>
      <c r="AT161" s="16">
        <f t="shared" ca="1" si="5"/>
        <v>0</v>
      </c>
    </row>
    <row r="162" spans="1:46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6">
        <f>IF(Overall!T164&lt;&gt;"",VALUE(Overall!T164),"")</f>
        <v>79.45</v>
      </c>
      <c r="O162" s="7">
        <f>IF(Overall!L164&lt;&gt;"", DATEVALUE(Overall!L164), "")</f>
        <v>44562</v>
      </c>
      <c r="P162" s="7">
        <f>IF(Overall!M164&lt;&gt;"", DATEVALUE(Overall!M164), "")</f>
        <v>44742</v>
      </c>
      <c r="Q162" s="7" t="str">
        <f>IF(Overall!S164&lt;&gt;"",_xlfn.VALUETOTEXT(Overall!S164),"")</f>
        <v>Jan-Jun</v>
      </c>
      <c r="R162" s="7">
        <f>IF(Overall!O164&lt;&gt;"", DATEVALUE(Overall!O164), "")</f>
        <v>44481</v>
      </c>
      <c r="S162" s="7">
        <f>IF(Overall!O164&lt;&gt;"", DATEVALUE(Overall!O164), "")</f>
        <v>44481</v>
      </c>
      <c r="T162" s="5">
        <f t="shared" si="4"/>
        <v>6</v>
      </c>
      <c r="U162" s="10">
        <f>IF(Overall!$A164&lt;&gt;"",IF(AND(MONTH($O162) &lt;= 1, MONTH($P162) &gt;= 1), IF($T162 &lt;&gt; "", $H162/$T162, ""), ""),"")</f>
        <v>100000</v>
      </c>
      <c r="V162" s="10">
        <f>IF(Overall!$A164&lt;&gt;"",IF(AND(MONTH($O162) &lt;= 2, MONTH($P162) &gt;= 2), IF($T162 &lt;&gt; "", $H162/$T162, ""), ""),"")</f>
        <v>100000</v>
      </c>
      <c r="W162" s="10">
        <f>IF(Overall!$A164&lt;&gt;"",IF(AND(MONTH($O162) &lt;= 3, MONTH($P162) &gt;= 3), IF($T162 &lt;&gt; "", $H162/$T162, ""), ""),"")</f>
        <v>100000</v>
      </c>
      <c r="X162" s="10">
        <f>IF(Overall!$A164&lt;&gt;"",IF(AND(MONTH($O162) &lt;= 4, MONTH($P162) &gt;= 4), IF($T162 &lt;&gt; "", $H162/$T162, ""), ""),"")</f>
        <v>100000</v>
      </c>
      <c r="Y162" s="10">
        <f>IF(Overall!$A164&lt;&gt;"",IF(AND(MONTH($O162) &lt;= 5, MONTH($P162) &gt;= 5), IF($T162 &lt;&gt; "", $H162/$T162, ""), ""),"")</f>
        <v>100000</v>
      </c>
      <c r="Z162" s="10">
        <f>IF(Overall!$A164&lt;&gt;"",IF(AND(MONTH($O162) &lt;= 6, MONTH($P162) &gt;= 6), IF($T162 &lt;&gt; "", $H162/$T162, ""), ""),"")</f>
        <v>100000</v>
      </c>
      <c r="AA162" s="10" t="str">
        <f>IF(Overall!$A164&lt;&gt;"",IF(AND(MONTH($O162) &lt;= 7, MONTH($P162) &gt;= 7 ), IF($T162 &lt;&gt; "", $H162/$T162, ""), ""),"")</f>
        <v/>
      </c>
      <c r="AB162" s="10" t="str">
        <f>IF(Overall!$A164&lt;&gt;"",IF(AND(MONTH($O162) &lt;= 8, MONTH($P162) &gt;= 8), IF($T162 &lt;&gt; "", $H162/$T162, ""), ""),"")</f>
        <v/>
      </c>
      <c r="AC162" s="10" t="str">
        <f>IF(Overall!$A164&lt;&gt;"",IF(AND(MONTH($O162) &lt;= 9, MONTH($P162) &gt;= 9), IF($T162 &lt;&gt; "", $H162/$T162, ""), ""),"")</f>
        <v/>
      </c>
      <c r="AD162" s="10" t="str">
        <f>IF(Overall!$A164&lt;&gt;"",IF(AND(MONTH($O162) &lt;= 10, MONTH($P162) &gt;= 10), IF($T162 &lt;&gt; "", $H162/$T162, ""), ""),"")</f>
        <v/>
      </c>
      <c r="AE162" s="10" t="str">
        <f>IF(Overall!$A164&lt;&gt;"",IF(AND(MONTH($O162) &lt;= 11, MONTH($P162) &gt;= 11), IF($T162 &lt;&gt; "", $H162/$T162, ""), ""),"")</f>
        <v/>
      </c>
      <c r="AF162" s="10" t="str">
        <f>IF(Overall!$A164&lt;&gt;"",IF(AND(MONTH($O162) &lt;= 12, MONTH($P162) &gt;= 12), IF($T162 &lt;&gt; "", $H162/$T162, ""), ""),"")</f>
        <v/>
      </c>
      <c r="AH162" s="10" t="str">
        <f ca="1">IFERROR(IF(AND(NOW()&lt;= EOMONTH(DATE(YEAR($P162),1, 1), 0), Overall!$A164&lt;&gt;"", MONTH($O162) &lt;= 1, MONTH($P162) &gt;= 1), IF($T162 &lt;&gt; "", $H162/$T162, ""), ""), "")</f>
        <v/>
      </c>
      <c r="AI162" s="10" t="str">
        <f ca="1">IFERROR(IF(AND(NOW()&lt;= EOMONTH(DATE(YEAR($P162),2, 1), 0), Overall!$A164&lt;&gt;"", MONTH($O162) &lt;= 2, MONTH($P162) &gt;= 2), IF($T162 &lt;&gt; "", $H162/$T162, ""), ""), "")</f>
        <v/>
      </c>
      <c r="AJ162" s="10" t="str">
        <f ca="1">IFERROR(IF(AND(NOW()&lt;= EOMONTH(DATE(YEAR($P162),3, 1), 0), Overall!$A164&lt;&gt;"", MONTH($O162) &lt;= 3, MONTH($P162) &gt;= 3), IF($T162 &lt;&gt; "", $H162/$T162, ""), ""), "")</f>
        <v/>
      </c>
      <c r="AK162" s="10" t="str">
        <f ca="1">IFERROR(IF(AND(NOW()&lt;= EOMONTH(DATE(YEAR($P162),4, 1), 0), Overall!$A164&lt;&gt;"", MONTH($O162) &lt;= 4, MONTH($P162) &gt;= 4), IF($T162 &lt;&gt; "", $H162/$T162, ""), ""), "")</f>
        <v/>
      </c>
      <c r="AL162" s="10" t="str">
        <f ca="1">IFERROR(IF(AND(NOW()&lt;= EOMONTH(DATE(YEAR($P162),5, 1), 0), Overall!$A164&lt;&gt;"", MONTH($O162) &lt;= 5, MONTH($P162) &gt;= 5), IF($T162 &lt;&gt; "", $H162/$T162, ""), ""), "")</f>
        <v/>
      </c>
      <c r="AM162" s="10" t="str">
        <f ca="1">IFERROR(IF(AND(NOW()&lt;= EOMONTH(DATE(YEAR($P162),6, 1), 0), Overall!$A164&lt;&gt;"", MONTH($O162) &lt;= 6, MONTH($P162) &gt;= 6), IF($T162 &lt;&gt; "", $H162/$T162, ""), ""), "")</f>
        <v/>
      </c>
      <c r="AN162" s="10" t="str">
        <f ca="1">IFERROR(IF(AND(NOW()&lt;= EOMONTH(DATE(YEAR($P162),7, 1), 0), Overall!$A164&lt;&gt;"", MONTH($O162) &lt;= 7, MONTH($P162) &gt;= 7), IF($T162 &lt;&gt; "", $H162/$T162, ""), ""), "")</f>
        <v/>
      </c>
      <c r="AO162" s="10" t="str">
        <f ca="1">IFERROR(IF(AND(NOW()&lt;= EOMONTH(DATE(YEAR($P162),8, 1), 0), Overall!$A164&lt;&gt;"", MONTH($O162) &lt;= 8, MONTH($P162) &gt;= 8), IF($T162 &lt;&gt; "", $H162/$T162, ""), ""), "")</f>
        <v/>
      </c>
      <c r="AP162" s="10" t="str">
        <f ca="1">IFERROR(IF(AND(NOW()&lt;= EOMONTH(DATE(YEAR($P162),9, 1), 0), Overall!$A164&lt;&gt;"", MONTH($O162) &lt;= 9, MONTH($P162) &gt;= 9), IF($T162 &lt;&gt; "", $H162/$T162, ""), ""), "")</f>
        <v/>
      </c>
      <c r="AQ162" s="10" t="str">
        <f ca="1">IFERROR(IF(AND(NOW()&lt;= EOMONTH(DATE(YEAR($P162),10, 1), 0), Overall!$A164&lt;&gt;"", MONTH($O162) &lt;= 10, MONTH($P162) &gt;= 10), IF($T162 &lt;&gt; "", $H162/$T162, ""), ""), "")</f>
        <v/>
      </c>
      <c r="AR162" s="10" t="str">
        <f ca="1">IFERROR(IF(AND(NOW()&lt;= EOMONTH(DATE(YEAR($P162),11, 1), 0), Overall!$A164&lt;&gt;"", MONTH($O162) &lt;=11, MONTH($P162) &gt;= 11), IF($T162 &lt;&gt; "", $H162/$T162, ""), ""), "")</f>
        <v/>
      </c>
      <c r="AS162" s="10" t="str">
        <f ca="1">IFERROR(IF(AND(NOW()&lt;= EOMONTH(DATE(YEAR($P162),12, 1), 0), Overall!$A164&lt;&gt;"", MONTH($O162) &lt;= 12, MONTH($P162) &gt;= 12), IF($T162 &lt;&gt; "", $H162/$T162, ""), ""), "")</f>
        <v/>
      </c>
      <c r="AT162" s="16">
        <f t="shared" ca="1" si="5"/>
        <v>0</v>
      </c>
    </row>
    <row r="163" spans="1:46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6">
        <f>IF(Overall!T165&lt;&gt;"",VALUE(Overall!T165),"")</f>
        <v>79.45</v>
      </c>
      <c r="O163" s="7">
        <f>IF(Overall!L165&lt;&gt;"", DATEVALUE(Overall!L165), "")</f>
        <v>44562</v>
      </c>
      <c r="P163" s="7">
        <f>IF(Overall!M165&lt;&gt;"", DATEVALUE(Overall!M165), "")</f>
        <v>44742</v>
      </c>
      <c r="Q163" s="7" t="str">
        <f>IF(Overall!S165&lt;&gt;"",_xlfn.VALUETOTEXT(Overall!S165),"")</f>
        <v>Jan-Jun</v>
      </c>
      <c r="R163" s="7">
        <f>IF(Overall!O165&lt;&gt;"", DATEVALUE(Overall!O165), "")</f>
        <v>44481</v>
      </c>
      <c r="S163" s="7">
        <f>IF(Overall!O165&lt;&gt;"", DATEVALUE(Overall!O165), "")</f>
        <v>44481</v>
      </c>
      <c r="T163" s="5">
        <f t="shared" si="4"/>
        <v>6</v>
      </c>
      <c r="U163" s="10">
        <f>IF(Overall!$A165&lt;&gt;"",IF(AND(MONTH($O163) &lt;= 1, MONTH($P163) &gt;= 1), IF($T163 &lt;&gt; "", $H163/$T163, ""), ""),"")</f>
        <v>100000</v>
      </c>
      <c r="V163" s="10">
        <f>IF(Overall!$A165&lt;&gt;"",IF(AND(MONTH($O163) &lt;= 2, MONTH($P163) &gt;= 2), IF($T163 &lt;&gt; "", $H163/$T163, ""), ""),"")</f>
        <v>100000</v>
      </c>
      <c r="W163" s="10">
        <f>IF(Overall!$A165&lt;&gt;"",IF(AND(MONTH($O163) &lt;= 3, MONTH($P163) &gt;= 3), IF($T163 &lt;&gt; "", $H163/$T163, ""), ""),"")</f>
        <v>100000</v>
      </c>
      <c r="X163" s="10">
        <f>IF(Overall!$A165&lt;&gt;"",IF(AND(MONTH($O163) &lt;= 4, MONTH($P163) &gt;= 4), IF($T163 &lt;&gt; "", $H163/$T163, ""), ""),"")</f>
        <v>100000</v>
      </c>
      <c r="Y163" s="10">
        <f>IF(Overall!$A165&lt;&gt;"",IF(AND(MONTH($O163) &lt;= 5, MONTH($P163) &gt;= 5), IF($T163 &lt;&gt; "", $H163/$T163, ""), ""),"")</f>
        <v>100000</v>
      </c>
      <c r="Z163" s="10">
        <f>IF(Overall!$A165&lt;&gt;"",IF(AND(MONTH($O163) &lt;= 6, MONTH($P163) &gt;= 6), IF($T163 &lt;&gt; "", $H163/$T163, ""), ""),"")</f>
        <v>100000</v>
      </c>
      <c r="AA163" s="10" t="str">
        <f>IF(Overall!$A165&lt;&gt;"",IF(AND(MONTH($O163) &lt;= 7, MONTH($P163) &gt;= 7 ), IF($T163 &lt;&gt; "", $H163/$T163, ""), ""),"")</f>
        <v/>
      </c>
      <c r="AB163" s="10" t="str">
        <f>IF(Overall!$A165&lt;&gt;"",IF(AND(MONTH($O163) &lt;= 8, MONTH($P163) &gt;= 8), IF($T163 &lt;&gt; "", $H163/$T163, ""), ""),"")</f>
        <v/>
      </c>
      <c r="AC163" s="10" t="str">
        <f>IF(Overall!$A165&lt;&gt;"",IF(AND(MONTH($O163) &lt;= 9, MONTH($P163) &gt;= 9), IF($T163 &lt;&gt; "", $H163/$T163, ""), ""),"")</f>
        <v/>
      </c>
      <c r="AD163" s="10" t="str">
        <f>IF(Overall!$A165&lt;&gt;"",IF(AND(MONTH($O163) &lt;= 10, MONTH($P163) &gt;= 10), IF($T163 &lt;&gt; "", $H163/$T163, ""), ""),"")</f>
        <v/>
      </c>
      <c r="AE163" s="10" t="str">
        <f>IF(Overall!$A165&lt;&gt;"",IF(AND(MONTH($O163) &lt;= 11, MONTH($P163) &gt;= 11), IF($T163 &lt;&gt; "", $H163/$T163, ""), ""),"")</f>
        <v/>
      </c>
      <c r="AF163" s="10" t="str">
        <f>IF(Overall!$A165&lt;&gt;"",IF(AND(MONTH($O163) &lt;= 12, MONTH($P163) &gt;= 12), IF($T163 &lt;&gt; "", $H163/$T163, ""), ""),"")</f>
        <v/>
      </c>
      <c r="AH163" s="10" t="str">
        <f ca="1">IFERROR(IF(AND(NOW()&lt;= EOMONTH(DATE(YEAR($P163),1, 1), 0), Overall!$A165&lt;&gt;"", MONTH($O163) &lt;= 1, MONTH($P163) &gt;= 1), IF($T163 &lt;&gt; "", $H163/$T163, ""), ""), "")</f>
        <v/>
      </c>
      <c r="AI163" s="10" t="str">
        <f ca="1">IFERROR(IF(AND(NOW()&lt;= EOMONTH(DATE(YEAR($P163),2, 1), 0), Overall!$A165&lt;&gt;"", MONTH($O163) &lt;= 2, MONTH($P163) &gt;= 2), IF($T163 &lt;&gt; "", $H163/$T163, ""), ""), "")</f>
        <v/>
      </c>
      <c r="AJ163" s="10" t="str">
        <f ca="1">IFERROR(IF(AND(NOW()&lt;= EOMONTH(DATE(YEAR($P163),3, 1), 0), Overall!$A165&lt;&gt;"", MONTH($O163) &lt;= 3, MONTH($P163) &gt;= 3), IF($T163 &lt;&gt; "", $H163/$T163, ""), ""), "")</f>
        <v/>
      </c>
      <c r="AK163" s="10" t="str">
        <f ca="1">IFERROR(IF(AND(NOW()&lt;= EOMONTH(DATE(YEAR($P163),4, 1), 0), Overall!$A165&lt;&gt;"", MONTH($O163) &lt;= 4, MONTH($P163) &gt;= 4), IF($T163 &lt;&gt; "", $H163/$T163, ""), ""), "")</f>
        <v/>
      </c>
      <c r="AL163" s="10" t="str">
        <f ca="1">IFERROR(IF(AND(NOW()&lt;= EOMONTH(DATE(YEAR($P163),5, 1), 0), Overall!$A165&lt;&gt;"", MONTH($O163) &lt;= 5, MONTH($P163) &gt;= 5), IF($T163 &lt;&gt; "", $H163/$T163, ""), ""), "")</f>
        <v/>
      </c>
      <c r="AM163" s="10" t="str">
        <f ca="1">IFERROR(IF(AND(NOW()&lt;= EOMONTH(DATE(YEAR($P163),6, 1), 0), Overall!$A165&lt;&gt;"", MONTH($O163) &lt;= 6, MONTH($P163) &gt;= 6), IF($T163 &lt;&gt; "", $H163/$T163, ""), ""), "")</f>
        <v/>
      </c>
      <c r="AN163" s="10" t="str">
        <f ca="1">IFERROR(IF(AND(NOW()&lt;= EOMONTH(DATE(YEAR($P163),7, 1), 0), Overall!$A165&lt;&gt;"", MONTH($O163) &lt;= 7, MONTH($P163) &gt;= 7), IF($T163 &lt;&gt; "", $H163/$T163, ""), ""), "")</f>
        <v/>
      </c>
      <c r="AO163" s="10" t="str">
        <f ca="1">IFERROR(IF(AND(NOW()&lt;= EOMONTH(DATE(YEAR($P163),8, 1), 0), Overall!$A165&lt;&gt;"", MONTH($O163) &lt;= 8, MONTH($P163) &gt;= 8), IF($T163 &lt;&gt; "", $H163/$T163, ""), ""), "")</f>
        <v/>
      </c>
      <c r="AP163" s="10" t="str">
        <f ca="1">IFERROR(IF(AND(NOW()&lt;= EOMONTH(DATE(YEAR($P163),9, 1), 0), Overall!$A165&lt;&gt;"", MONTH($O163) &lt;= 9, MONTH($P163) &gt;= 9), IF($T163 &lt;&gt; "", $H163/$T163, ""), ""), "")</f>
        <v/>
      </c>
      <c r="AQ163" s="10" t="str">
        <f ca="1">IFERROR(IF(AND(NOW()&lt;= EOMONTH(DATE(YEAR($P163),10, 1), 0), Overall!$A165&lt;&gt;"", MONTH($O163) &lt;= 10, MONTH($P163) &gt;= 10), IF($T163 &lt;&gt; "", $H163/$T163, ""), ""), "")</f>
        <v/>
      </c>
      <c r="AR163" s="10" t="str">
        <f ca="1">IFERROR(IF(AND(NOW()&lt;= EOMONTH(DATE(YEAR($P163),11, 1), 0), Overall!$A165&lt;&gt;"", MONTH($O163) &lt;=11, MONTH($P163) &gt;= 11), IF($T163 &lt;&gt; "", $H163/$T163, ""), ""), "")</f>
        <v/>
      </c>
      <c r="AS163" s="10" t="str">
        <f ca="1">IFERROR(IF(AND(NOW()&lt;= EOMONTH(DATE(YEAR($P163),12, 1), 0), Overall!$A165&lt;&gt;"", MONTH($O163) &lt;= 12, MONTH($P163) &gt;= 12), IF($T163 &lt;&gt; "", $H163/$T163, ""), ""), "")</f>
        <v/>
      </c>
      <c r="AT163" s="16">
        <f t="shared" ca="1" si="5"/>
        <v>0</v>
      </c>
    </row>
    <row r="164" spans="1:46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6">
        <f>IF(Overall!T166&lt;&gt;"",VALUE(Overall!T166),"")</f>
        <v>79.45</v>
      </c>
      <c r="O164" s="7">
        <f>IF(Overall!L166&lt;&gt;"", DATEVALUE(Overall!L166), "")</f>
        <v>44562</v>
      </c>
      <c r="P164" s="7">
        <f>IF(Overall!M166&lt;&gt;"", DATEVALUE(Overall!M166), "")</f>
        <v>44742</v>
      </c>
      <c r="Q164" s="7" t="str">
        <f>IF(Overall!S166&lt;&gt;"",_xlfn.VALUETOTEXT(Overall!S166),"")</f>
        <v>Jan-Jun</v>
      </c>
      <c r="R164" s="7">
        <f>IF(Overall!O166&lt;&gt;"", DATEVALUE(Overall!O166), "")</f>
        <v>44481</v>
      </c>
      <c r="S164" s="7">
        <f>IF(Overall!O166&lt;&gt;"", DATEVALUE(Overall!O166), "")</f>
        <v>44481</v>
      </c>
      <c r="T164" s="5">
        <f t="shared" si="4"/>
        <v>6</v>
      </c>
      <c r="U164" s="10">
        <f>IF(Overall!$A166&lt;&gt;"",IF(AND(MONTH($O164) &lt;= 1, MONTH($P164) &gt;= 1), IF($T164 &lt;&gt; "", $H164/$T164, ""), ""),"")</f>
        <v>150000</v>
      </c>
      <c r="V164" s="10">
        <f>IF(Overall!$A166&lt;&gt;"",IF(AND(MONTH($O164) &lt;= 2, MONTH($P164) &gt;= 2), IF($T164 &lt;&gt; "", $H164/$T164, ""), ""),"")</f>
        <v>150000</v>
      </c>
      <c r="W164" s="10">
        <f>IF(Overall!$A166&lt;&gt;"",IF(AND(MONTH($O164) &lt;= 3, MONTH($P164) &gt;= 3), IF($T164 &lt;&gt; "", $H164/$T164, ""), ""),"")</f>
        <v>150000</v>
      </c>
      <c r="X164" s="10">
        <f>IF(Overall!$A166&lt;&gt;"",IF(AND(MONTH($O164) &lt;= 4, MONTH($P164) &gt;= 4), IF($T164 &lt;&gt; "", $H164/$T164, ""), ""),"")</f>
        <v>150000</v>
      </c>
      <c r="Y164" s="10">
        <f>IF(Overall!$A166&lt;&gt;"",IF(AND(MONTH($O164) &lt;= 5, MONTH($P164) &gt;= 5), IF($T164 &lt;&gt; "", $H164/$T164, ""), ""),"")</f>
        <v>150000</v>
      </c>
      <c r="Z164" s="10">
        <f>IF(Overall!$A166&lt;&gt;"",IF(AND(MONTH($O164) &lt;= 6, MONTH($P164) &gt;= 6), IF($T164 &lt;&gt; "", $H164/$T164, ""), ""),"")</f>
        <v>150000</v>
      </c>
      <c r="AA164" s="10" t="str">
        <f>IF(Overall!$A166&lt;&gt;"",IF(AND(MONTH($O164) &lt;= 7, MONTH($P164) &gt;= 7 ), IF($T164 &lt;&gt; "", $H164/$T164, ""), ""),"")</f>
        <v/>
      </c>
      <c r="AB164" s="10" t="str">
        <f>IF(Overall!$A166&lt;&gt;"",IF(AND(MONTH($O164) &lt;= 8, MONTH($P164) &gt;= 8), IF($T164 &lt;&gt; "", $H164/$T164, ""), ""),"")</f>
        <v/>
      </c>
      <c r="AC164" s="10" t="str">
        <f>IF(Overall!$A166&lt;&gt;"",IF(AND(MONTH($O164) &lt;= 9, MONTH($P164) &gt;= 9), IF($T164 &lt;&gt; "", $H164/$T164, ""), ""),"")</f>
        <v/>
      </c>
      <c r="AD164" s="10" t="str">
        <f>IF(Overall!$A166&lt;&gt;"",IF(AND(MONTH($O164) &lt;= 10, MONTH($P164) &gt;= 10), IF($T164 &lt;&gt; "", $H164/$T164, ""), ""),"")</f>
        <v/>
      </c>
      <c r="AE164" s="10" t="str">
        <f>IF(Overall!$A166&lt;&gt;"",IF(AND(MONTH($O164) &lt;= 11, MONTH($P164) &gt;= 11), IF($T164 &lt;&gt; "", $H164/$T164, ""), ""),"")</f>
        <v/>
      </c>
      <c r="AF164" s="10" t="str">
        <f>IF(Overall!$A166&lt;&gt;"",IF(AND(MONTH($O164) &lt;= 12, MONTH($P164) &gt;= 12), IF($T164 &lt;&gt; "", $H164/$T164, ""), ""),"")</f>
        <v/>
      </c>
      <c r="AH164" s="10" t="str">
        <f ca="1">IFERROR(IF(AND(NOW()&lt;= EOMONTH(DATE(YEAR($P164),1, 1), 0), Overall!$A166&lt;&gt;"", MONTH($O164) &lt;= 1, MONTH($P164) &gt;= 1), IF($T164 &lt;&gt; "", $H164/$T164, ""), ""), "")</f>
        <v/>
      </c>
      <c r="AI164" s="10" t="str">
        <f ca="1">IFERROR(IF(AND(NOW()&lt;= EOMONTH(DATE(YEAR($P164),2, 1), 0), Overall!$A166&lt;&gt;"", MONTH($O164) &lt;= 2, MONTH($P164) &gt;= 2), IF($T164 &lt;&gt; "", $H164/$T164, ""), ""), "")</f>
        <v/>
      </c>
      <c r="AJ164" s="10" t="str">
        <f ca="1">IFERROR(IF(AND(NOW()&lt;= EOMONTH(DATE(YEAR($P164),3, 1), 0), Overall!$A166&lt;&gt;"", MONTH($O164) &lt;= 3, MONTH($P164) &gt;= 3), IF($T164 &lt;&gt; "", $H164/$T164, ""), ""), "")</f>
        <v/>
      </c>
      <c r="AK164" s="10" t="str">
        <f ca="1">IFERROR(IF(AND(NOW()&lt;= EOMONTH(DATE(YEAR($P164),4, 1), 0), Overall!$A166&lt;&gt;"", MONTH($O164) &lt;= 4, MONTH($P164) &gt;= 4), IF($T164 &lt;&gt; "", $H164/$T164, ""), ""), "")</f>
        <v/>
      </c>
      <c r="AL164" s="10" t="str">
        <f ca="1">IFERROR(IF(AND(NOW()&lt;= EOMONTH(DATE(YEAR($P164),5, 1), 0), Overall!$A166&lt;&gt;"", MONTH($O164) &lt;= 5, MONTH($P164) &gt;= 5), IF($T164 &lt;&gt; "", $H164/$T164, ""), ""), "")</f>
        <v/>
      </c>
      <c r="AM164" s="10" t="str">
        <f ca="1">IFERROR(IF(AND(NOW()&lt;= EOMONTH(DATE(YEAR($P164),6, 1), 0), Overall!$A166&lt;&gt;"", MONTH($O164) &lt;= 6, MONTH($P164) &gt;= 6), IF($T164 &lt;&gt; "", $H164/$T164, ""), ""), "")</f>
        <v/>
      </c>
      <c r="AN164" s="10" t="str">
        <f ca="1">IFERROR(IF(AND(NOW()&lt;= EOMONTH(DATE(YEAR($P164),7, 1), 0), Overall!$A166&lt;&gt;"", MONTH($O164) &lt;= 7, MONTH($P164) &gt;= 7), IF($T164 &lt;&gt; "", $H164/$T164, ""), ""), "")</f>
        <v/>
      </c>
      <c r="AO164" s="10" t="str">
        <f ca="1">IFERROR(IF(AND(NOW()&lt;= EOMONTH(DATE(YEAR($P164),8, 1), 0), Overall!$A166&lt;&gt;"", MONTH($O164) &lt;= 8, MONTH($P164) &gt;= 8), IF($T164 &lt;&gt; "", $H164/$T164, ""), ""), "")</f>
        <v/>
      </c>
      <c r="AP164" s="10" t="str">
        <f ca="1">IFERROR(IF(AND(NOW()&lt;= EOMONTH(DATE(YEAR($P164),9, 1), 0), Overall!$A166&lt;&gt;"", MONTH($O164) &lt;= 9, MONTH($P164) &gt;= 9), IF($T164 &lt;&gt; "", $H164/$T164, ""), ""), "")</f>
        <v/>
      </c>
      <c r="AQ164" s="10" t="str">
        <f ca="1">IFERROR(IF(AND(NOW()&lt;= EOMONTH(DATE(YEAR($P164),10, 1), 0), Overall!$A166&lt;&gt;"", MONTH($O164) &lt;= 10, MONTH($P164) &gt;= 10), IF($T164 &lt;&gt; "", $H164/$T164, ""), ""), "")</f>
        <v/>
      </c>
      <c r="AR164" s="10" t="str">
        <f ca="1">IFERROR(IF(AND(NOW()&lt;= EOMONTH(DATE(YEAR($P164),11, 1), 0), Overall!$A166&lt;&gt;"", MONTH($O164) &lt;=11, MONTH($P164) &gt;= 11), IF($T164 &lt;&gt; "", $H164/$T164, ""), ""), "")</f>
        <v/>
      </c>
      <c r="AS164" s="10" t="str">
        <f ca="1">IFERROR(IF(AND(NOW()&lt;= EOMONTH(DATE(YEAR($P164),12, 1), 0), Overall!$A166&lt;&gt;"", MONTH($O164) &lt;= 12, MONTH($P164) &gt;= 12), IF($T164 &lt;&gt; "", $H164/$T164, ""), ""), "")</f>
        <v/>
      </c>
      <c r="AT164" s="16">
        <f t="shared" ca="1" si="5"/>
        <v>0</v>
      </c>
    </row>
    <row r="165" spans="1:46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6">
        <f>IF(Overall!T167&lt;&gt;"",VALUE(Overall!T167),"")</f>
        <v>79</v>
      </c>
      <c r="O165" s="7">
        <f>IF(Overall!L167&lt;&gt;"", DATEVALUE(Overall!L167), "")</f>
        <v>44562</v>
      </c>
      <c r="P165" s="7">
        <f>IF(Overall!M167&lt;&gt;"", DATEVALUE(Overall!M167), "")</f>
        <v>44742</v>
      </c>
      <c r="Q165" s="7" t="str">
        <f>IF(Overall!S167&lt;&gt;"",_xlfn.VALUETOTEXT(Overall!S167),"")</f>
        <v>Jan-Jun</v>
      </c>
      <c r="R165" s="7">
        <f>IF(Overall!O167&lt;&gt;"", DATEVALUE(Overall!O167), "")</f>
        <v>44482</v>
      </c>
      <c r="S165" s="7">
        <f>IF(Overall!O167&lt;&gt;"", DATEVALUE(Overall!O167), "")</f>
        <v>44482</v>
      </c>
      <c r="T165" s="5">
        <f t="shared" si="4"/>
        <v>6</v>
      </c>
      <c r="U165" s="10">
        <f>IF(Overall!$A167&lt;&gt;"",IF(AND(MONTH($O165) &lt;= 1, MONTH($P165) &gt;= 1), IF($T165 &lt;&gt; "", $H165/$T165, ""), ""),"")</f>
        <v>100000</v>
      </c>
      <c r="V165" s="10">
        <f>IF(Overall!$A167&lt;&gt;"",IF(AND(MONTH($O165) &lt;= 2, MONTH($P165) &gt;= 2), IF($T165 &lt;&gt; "", $H165/$T165, ""), ""),"")</f>
        <v>100000</v>
      </c>
      <c r="W165" s="10">
        <f>IF(Overall!$A167&lt;&gt;"",IF(AND(MONTH($O165) &lt;= 3, MONTH($P165) &gt;= 3), IF($T165 &lt;&gt; "", $H165/$T165, ""), ""),"")</f>
        <v>100000</v>
      </c>
      <c r="X165" s="10">
        <f>IF(Overall!$A167&lt;&gt;"",IF(AND(MONTH($O165) &lt;= 4, MONTH($P165) &gt;= 4), IF($T165 &lt;&gt; "", $H165/$T165, ""), ""),"")</f>
        <v>100000</v>
      </c>
      <c r="Y165" s="10">
        <f>IF(Overall!$A167&lt;&gt;"",IF(AND(MONTH($O165) &lt;= 5, MONTH($P165) &gt;= 5), IF($T165 &lt;&gt; "", $H165/$T165, ""), ""),"")</f>
        <v>100000</v>
      </c>
      <c r="Z165" s="10">
        <f>IF(Overall!$A167&lt;&gt;"",IF(AND(MONTH($O165) &lt;= 6, MONTH($P165) &gt;= 6), IF($T165 &lt;&gt; "", $H165/$T165, ""), ""),"")</f>
        <v>100000</v>
      </c>
      <c r="AA165" s="10" t="str">
        <f>IF(Overall!$A167&lt;&gt;"",IF(AND(MONTH($O165) &lt;= 7, MONTH($P165) &gt;= 7 ), IF($T165 &lt;&gt; "", $H165/$T165, ""), ""),"")</f>
        <v/>
      </c>
      <c r="AB165" s="10" t="str">
        <f>IF(Overall!$A167&lt;&gt;"",IF(AND(MONTH($O165) &lt;= 8, MONTH($P165) &gt;= 8), IF($T165 &lt;&gt; "", $H165/$T165, ""), ""),"")</f>
        <v/>
      </c>
      <c r="AC165" s="10" t="str">
        <f>IF(Overall!$A167&lt;&gt;"",IF(AND(MONTH($O165) &lt;= 9, MONTH($P165) &gt;= 9), IF($T165 &lt;&gt; "", $H165/$T165, ""), ""),"")</f>
        <v/>
      </c>
      <c r="AD165" s="10" t="str">
        <f>IF(Overall!$A167&lt;&gt;"",IF(AND(MONTH($O165) &lt;= 10, MONTH($P165) &gt;= 10), IF($T165 &lt;&gt; "", $H165/$T165, ""), ""),"")</f>
        <v/>
      </c>
      <c r="AE165" s="10" t="str">
        <f>IF(Overall!$A167&lt;&gt;"",IF(AND(MONTH($O165) &lt;= 11, MONTH($P165) &gt;= 11), IF($T165 &lt;&gt; "", $H165/$T165, ""), ""),"")</f>
        <v/>
      </c>
      <c r="AF165" s="10" t="str">
        <f>IF(Overall!$A167&lt;&gt;"",IF(AND(MONTH($O165) &lt;= 12, MONTH($P165) &gt;= 12), IF($T165 &lt;&gt; "", $H165/$T165, ""), ""),"")</f>
        <v/>
      </c>
      <c r="AH165" s="10" t="str">
        <f ca="1">IFERROR(IF(AND(NOW()&lt;= EOMONTH(DATE(YEAR($P165),1, 1), 0), Overall!$A167&lt;&gt;"", MONTH($O165) &lt;= 1, MONTH($P165) &gt;= 1), IF($T165 &lt;&gt; "", $H165/$T165, ""), ""), "")</f>
        <v/>
      </c>
      <c r="AI165" s="10" t="str">
        <f ca="1">IFERROR(IF(AND(NOW()&lt;= EOMONTH(DATE(YEAR($P165),2, 1), 0), Overall!$A167&lt;&gt;"", MONTH($O165) &lt;= 2, MONTH($P165) &gt;= 2), IF($T165 &lt;&gt; "", $H165/$T165, ""), ""), "")</f>
        <v/>
      </c>
      <c r="AJ165" s="10" t="str">
        <f ca="1">IFERROR(IF(AND(NOW()&lt;= EOMONTH(DATE(YEAR($P165),3, 1), 0), Overall!$A167&lt;&gt;"", MONTH($O165) &lt;= 3, MONTH($P165) &gt;= 3), IF($T165 &lt;&gt; "", $H165/$T165, ""), ""), "")</f>
        <v/>
      </c>
      <c r="AK165" s="10" t="str">
        <f ca="1">IFERROR(IF(AND(NOW()&lt;= EOMONTH(DATE(YEAR($P165),4, 1), 0), Overall!$A167&lt;&gt;"", MONTH($O165) &lt;= 4, MONTH($P165) &gt;= 4), IF($T165 &lt;&gt; "", $H165/$T165, ""), ""), "")</f>
        <v/>
      </c>
      <c r="AL165" s="10" t="str">
        <f ca="1">IFERROR(IF(AND(NOW()&lt;= EOMONTH(DATE(YEAR($P165),5, 1), 0), Overall!$A167&lt;&gt;"", MONTH($O165) &lt;= 5, MONTH($P165) &gt;= 5), IF($T165 &lt;&gt; "", $H165/$T165, ""), ""), "")</f>
        <v/>
      </c>
      <c r="AM165" s="10" t="str">
        <f ca="1">IFERROR(IF(AND(NOW()&lt;= EOMONTH(DATE(YEAR($P165),6, 1), 0), Overall!$A167&lt;&gt;"", MONTH($O165) &lt;= 6, MONTH($P165) &gt;= 6), IF($T165 &lt;&gt; "", $H165/$T165, ""), ""), "")</f>
        <v/>
      </c>
      <c r="AN165" s="10" t="str">
        <f ca="1">IFERROR(IF(AND(NOW()&lt;= EOMONTH(DATE(YEAR($P165),7, 1), 0), Overall!$A167&lt;&gt;"", MONTH($O165) &lt;= 7, MONTH($P165) &gt;= 7), IF($T165 &lt;&gt; "", $H165/$T165, ""), ""), "")</f>
        <v/>
      </c>
      <c r="AO165" s="10" t="str">
        <f ca="1">IFERROR(IF(AND(NOW()&lt;= EOMONTH(DATE(YEAR($P165),8, 1), 0), Overall!$A167&lt;&gt;"", MONTH($O165) &lt;= 8, MONTH($P165) &gt;= 8), IF($T165 &lt;&gt; "", $H165/$T165, ""), ""), "")</f>
        <v/>
      </c>
      <c r="AP165" s="10" t="str">
        <f ca="1">IFERROR(IF(AND(NOW()&lt;= EOMONTH(DATE(YEAR($P165),9, 1), 0), Overall!$A167&lt;&gt;"", MONTH($O165) &lt;= 9, MONTH($P165) &gt;= 9), IF($T165 &lt;&gt; "", $H165/$T165, ""), ""), "")</f>
        <v/>
      </c>
      <c r="AQ165" s="10" t="str">
        <f ca="1">IFERROR(IF(AND(NOW()&lt;= EOMONTH(DATE(YEAR($P165),10, 1), 0), Overall!$A167&lt;&gt;"", MONTH($O165) &lt;= 10, MONTH($P165) &gt;= 10), IF($T165 &lt;&gt; "", $H165/$T165, ""), ""), "")</f>
        <v/>
      </c>
      <c r="AR165" s="10" t="str">
        <f ca="1">IFERROR(IF(AND(NOW()&lt;= EOMONTH(DATE(YEAR($P165),11, 1), 0), Overall!$A167&lt;&gt;"", MONTH($O165) &lt;=11, MONTH($P165) &gt;= 11), IF($T165 &lt;&gt; "", $H165/$T165, ""), ""), "")</f>
        <v/>
      </c>
      <c r="AS165" s="10" t="str">
        <f ca="1">IFERROR(IF(AND(NOW()&lt;= EOMONTH(DATE(YEAR($P165),12, 1), 0), Overall!$A167&lt;&gt;"", MONTH($O165) &lt;= 12, MONTH($P165) &gt;= 12), IF($T165 &lt;&gt; "", $H165/$T165, ""), ""), "")</f>
        <v/>
      </c>
      <c r="AT165" s="16">
        <f t="shared" ca="1" si="5"/>
        <v>0</v>
      </c>
    </row>
    <row r="166" spans="1:46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6">
        <f>IF(Overall!T168&lt;&gt;"",VALUE(Overall!T168),"")</f>
        <v>79.099999999999994</v>
      </c>
      <c r="O166" s="7">
        <f>IF(Overall!L168&lt;&gt;"", DATEVALUE(Overall!L168), "")</f>
        <v>44562</v>
      </c>
      <c r="P166" s="7">
        <f>IF(Overall!M168&lt;&gt;"", DATEVALUE(Overall!M168), "")</f>
        <v>44742</v>
      </c>
      <c r="Q166" s="7" t="str">
        <f>IF(Overall!S168&lt;&gt;"",_xlfn.VALUETOTEXT(Overall!S168),"")</f>
        <v>Jan-Jun</v>
      </c>
      <c r="R166" s="7">
        <f>IF(Overall!O168&lt;&gt;"", DATEVALUE(Overall!O168), "")</f>
        <v>44482</v>
      </c>
      <c r="S166" s="7">
        <f>IF(Overall!O168&lt;&gt;"", DATEVALUE(Overall!O168), "")</f>
        <v>44482</v>
      </c>
      <c r="T166" s="5">
        <f t="shared" si="4"/>
        <v>6</v>
      </c>
      <c r="U166" s="10">
        <f>IF(Overall!$A168&lt;&gt;"",IF(AND(MONTH($O166) &lt;= 1, MONTH($P166) &gt;= 1), IF($T166 &lt;&gt; "", $H166/$T166, ""), ""),"")</f>
        <v>100000</v>
      </c>
      <c r="V166" s="10">
        <f>IF(Overall!$A168&lt;&gt;"",IF(AND(MONTH($O166) &lt;= 2, MONTH($P166) &gt;= 2), IF($T166 &lt;&gt; "", $H166/$T166, ""), ""),"")</f>
        <v>100000</v>
      </c>
      <c r="W166" s="10">
        <f>IF(Overall!$A168&lt;&gt;"",IF(AND(MONTH($O166) &lt;= 3, MONTH($P166) &gt;= 3), IF($T166 &lt;&gt; "", $H166/$T166, ""), ""),"")</f>
        <v>100000</v>
      </c>
      <c r="X166" s="10">
        <f>IF(Overall!$A168&lt;&gt;"",IF(AND(MONTH($O166) &lt;= 4, MONTH($P166) &gt;= 4), IF($T166 &lt;&gt; "", $H166/$T166, ""), ""),"")</f>
        <v>100000</v>
      </c>
      <c r="Y166" s="10">
        <f>IF(Overall!$A168&lt;&gt;"",IF(AND(MONTH($O166) &lt;= 5, MONTH($P166) &gt;= 5), IF($T166 &lt;&gt; "", $H166/$T166, ""), ""),"")</f>
        <v>100000</v>
      </c>
      <c r="Z166" s="10">
        <f>IF(Overall!$A168&lt;&gt;"",IF(AND(MONTH($O166) &lt;= 6, MONTH($P166) &gt;= 6), IF($T166 &lt;&gt; "", $H166/$T166, ""), ""),"")</f>
        <v>100000</v>
      </c>
      <c r="AA166" s="10" t="str">
        <f>IF(Overall!$A168&lt;&gt;"",IF(AND(MONTH($O166) &lt;= 7, MONTH($P166) &gt;= 7 ), IF($T166 &lt;&gt; "", $H166/$T166, ""), ""),"")</f>
        <v/>
      </c>
      <c r="AB166" s="10" t="str">
        <f>IF(Overall!$A168&lt;&gt;"",IF(AND(MONTH($O166) &lt;= 8, MONTH($P166) &gt;= 8), IF($T166 &lt;&gt; "", $H166/$T166, ""), ""),"")</f>
        <v/>
      </c>
      <c r="AC166" s="10" t="str">
        <f>IF(Overall!$A168&lt;&gt;"",IF(AND(MONTH($O166) &lt;= 9, MONTH($P166) &gt;= 9), IF($T166 &lt;&gt; "", $H166/$T166, ""), ""),"")</f>
        <v/>
      </c>
      <c r="AD166" s="10" t="str">
        <f>IF(Overall!$A168&lt;&gt;"",IF(AND(MONTH($O166) &lt;= 10, MONTH($P166) &gt;= 10), IF($T166 &lt;&gt; "", $H166/$T166, ""), ""),"")</f>
        <v/>
      </c>
      <c r="AE166" s="10" t="str">
        <f>IF(Overall!$A168&lt;&gt;"",IF(AND(MONTH($O166) &lt;= 11, MONTH($P166) &gt;= 11), IF($T166 &lt;&gt; "", $H166/$T166, ""), ""),"")</f>
        <v/>
      </c>
      <c r="AF166" s="10" t="str">
        <f>IF(Overall!$A168&lt;&gt;"",IF(AND(MONTH($O166) &lt;= 12, MONTH($P166) &gt;= 12), IF($T166 &lt;&gt; "", $H166/$T166, ""), ""),"")</f>
        <v/>
      </c>
      <c r="AH166" s="10" t="str">
        <f ca="1">IFERROR(IF(AND(NOW()&lt;= EOMONTH(DATE(YEAR($P166),1, 1), 0), Overall!$A168&lt;&gt;"", MONTH($O166) &lt;= 1, MONTH($P166) &gt;= 1), IF($T166 &lt;&gt; "", $H166/$T166, ""), ""), "")</f>
        <v/>
      </c>
      <c r="AI166" s="10" t="str">
        <f ca="1">IFERROR(IF(AND(NOW()&lt;= EOMONTH(DATE(YEAR($P166),2, 1), 0), Overall!$A168&lt;&gt;"", MONTH($O166) &lt;= 2, MONTH($P166) &gt;= 2), IF($T166 &lt;&gt; "", $H166/$T166, ""), ""), "")</f>
        <v/>
      </c>
      <c r="AJ166" s="10" t="str">
        <f ca="1">IFERROR(IF(AND(NOW()&lt;= EOMONTH(DATE(YEAR($P166),3, 1), 0), Overall!$A168&lt;&gt;"", MONTH($O166) &lt;= 3, MONTH($P166) &gt;= 3), IF($T166 &lt;&gt; "", $H166/$T166, ""), ""), "")</f>
        <v/>
      </c>
      <c r="AK166" s="10" t="str">
        <f ca="1">IFERROR(IF(AND(NOW()&lt;= EOMONTH(DATE(YEAR($P166),4, 1), 0), Overall!$A168&lt;&gt;"", MONTH($O166) &lt;= 4, MONTH($P166) &gt;= 4), IF($T166 &lt;&gt; "", $H166/$T166, ""), ""), "")</f>
        <v/>
      </c>
      <c r="AL166" s="10" t="str">
        <f ca="1">IFERROR(IF(AND(NOW()&lt;= EOMONTH(DATE(YEAR($P166),5, 1), 0), Overall!$A168&lt;&gt;"", MONTH($O166) &lt;= 5, MONTH($P166) &gt;= 5), IF($T166 &lt;&gt; "", $H166/$T166, ""), ""), "")</f>
        <v/>
      </c>
      <c r="AM166" s="10" t="str">
        <f ca="1">IFERROR(IF(AND(NOW()&lt;= EOMONTH(DATE(YEAR($P166),6, 1), 0), Overall!$A168&lt;&gt;"", MONTH($O166) &lt;= 6, MONTH($P166) &gt;= 6), IF($T166 &lt;&gt; "", $H166/$T166, ""), ""), "")</f>
        <v/>
      </c>
      <c r="AN166" s="10" t="str">
        <f ca="1">IFERROR(IF(AND(NOW()&lt;= EOMONTH(DATE(YEAR($P166),7, 1), 0), Overall!$A168&lt;&gt;"", MONTH($O166) &lt;= 7, MONTH($P166) &gt;= 7), IF($T166 &lt;&gt; "", $H166/$T166, ""), ""), "")</f>
        <v/>
      </c>
      <c r="AO166" s="10" t="str">
        <f ca="1">IFERROR(IF(AND(NOW()&lt;= EOMONTH(DATE(YEAR($P166),8, 1), 0), Overall!$A168&lt;&gt;"", MONTH($O166) &lt;= 8, MONTH($P166) &gt;= 8), IF($T166 &lt;&gt; "", $H166/$T166, ""), ""), "")</f>
        <v/>
      </c>
      <c r="AP166" s="10" t="str">
        <f ca="1">IFERROR(IF(AND(NOW()&lt;= EOMONTH(DATE(YEAR($P166),9, 1), 0), Overall!$A168&lt;&gt;"", MONTH($O166) &lt;= 9, MONTH($P166) &gt;= 9), IF($T166 &lt;&gt; "", $H166/$T166, ""), ""), "")</f>
        <v/>
      </c>
      <c r="AQ166" s="10" t="str">
        <f ca="1">IFERROR(IF(AND(NOW()&lt;= EOMONTH(DATE(YEAR($P166),10, 1), 0), Overall!$A168&lt;&gt;"", MONTH($O166) &lt;= 10, MONTH($P166) &gt;= 10), IF($T166 &lt;&gt; "", $H166/$T166, ""), ""), "")</f>
        <v/>
      </c>
      <c r="AR166" s="10" t="str">
        <f ca="1">IFERROR(IF(AND(NOW()&lt;= EOMONTH(DATE(YEAR($P166),11, 1), 0), Overall!$A168&lt;&gt;"", MONTH($O166) &lt;=11, MONTH($P166) &gt;= 11), IF($T166 &lt;&gt; "", $H166/$T166, ""), ""), "")</f>
        <v/>
      </c>
      <c r="AS166" s="10" t="str">
        <f ca="1">IFERROR(IF(AND(NOW()&lt;= EOMONTH(DATE(YEAR($P166),12, 1), 0), Overall!$A168&lt;&gt;"", MONTH($O166) &lt;= 12, MONTH($P166) &gt;= 12), IF($T166 &lt;&gt; "", $H166/$T166, ""), ""), "")</f>
        <v/>
      </c>
      <c r="AT166" s="16">
        <f t="shared" ca="1" si="5"/>
        <v>0</v>
      </c>
    </row>
    <row r="167" spans="1:46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6">
        <f>IF(Overall!T169&lt;&gt;"",VALUE(Overall!T169),"")</f>
        <v>79.13</v>
      </c>
      <c r="O167" s="7">
        <f>IF(Overall!L169&lt;&gt;"", DATEVALUE(Overall!L169), "")</f>
        <v>44562</v>
      </c>
      <c r="P167" s="7">
        <f>IF(Overall!M169&lt;&gt;"", DATEVALUE(Overall!M169), "")</f>
        <v>44742</v>
      </c>
      <c r="Q167" s="7" t="str">
        <f>IF(Overall!S169&lt;&gt;"",_xlfn.VALUETOTEXT(Overall!S169),"")</f>
        <v>Jan-Jun</v>
      </c>
      <c r="R167" s="7">
        <f>IF(Overall!O169&lt;&gt;"", DATEVALUE(Overall!O169), "")</f>
        <v>44482</v>
      </c>
      <c r="S167" s="7">
        <f>IF(Overall!O169&lt;&gt;"", DATEVALUE(Overall!O169), "")</f>
        <v>44482</v>
      </c>
      <c r="T167" s="5">
        <f t="shared" si="4"/>
        <v>6</v>
      </c>
      <c r="U167" s="10">
        <f>IF(Overall!$A169&lt;&gt;"",IF(AND(MONTH($O167) &lt;= 1, MONTH($P167) &gt;= 1), IF($T167 &lt;&gt; "", $H167/$T167, ""), ""),"")</f>
        <v>100000</v>
      </c>
      <c r="V167" s="10">
        <f>IF(Overall!$A169&lt;&gt;"",IF(AND(MONTH($O167) &lt;= 2, MONTH($P167) &gt;= 2), IF($T167 &lt;&gt; "", $H167/$T167, ""), ""),"")</f>
        <v>100000</v>
      </c>
      <c r="W167" s="10">
        <f>IF(Overall!$A169&lt;&gt;"",IF(AND(MONTH($O167) &lt;= 3, MONTH($P167) &gt;= 3), IF($T167 &lt;&gt; "", $H167/$T167, ""), ""),"")</f>
        <v>100000</v>
      </c>
      <c r="X167" s="10">
        <f>IF(Overall!$A169&lt;&gt;"",IF(AND(MONTH($O167) &lt;= 4, MONTH($P167) &gt;= 4), IF($T167 &lt;&gt; "", $H167/$T167, ""), ""),"")</f>
        <v>100000</v>
      </c>
      <c r="Y167" s="10">
        <f>IF(Overall!$A169&lt;&gt;"",IF(AND(MONTH($O167) &lt;= 5, MONTH($P167) &gt;= 5), IF($T167 &lt;&gt; "", $H167/$T167, ""), ""),"")</f>
        <v>100000</v>
      </c>
      <c r="Z167" s="10">
        <f>IF(Overall!$A169&lt;&gt;"",IF(AND(MONTH($O167) &lt;= 6, MONTH($P167) &gt;= 6), IF($T167 &lt;&gt; "", $H167/$T167, ""), ""),"")</f>
        <v>100000</v>
      </c>
      <c r="AA167" s="10" t="str">
        <f>IF(Overall!$A169&lt;&gt;"",IF(AND(MONTH($O167) &lt;= 7, MONTH($P167) &gt;= 7 ), IF($T167 &lt;&gt; "", $H167/$T167, ""), ""),"")</f>
        <v/>
      </c>
      <c r="AB167" s="10" t="str">
        <f>IF(Overall!$A169&lt;&gt;"",IF(AND(MONTH($O167) &lt;= 8, MONTH($P167) &gt;= 8), IF($T167 &lt;&gt; "", $H167/$T167, ""), ""),"")</f>
        <v/>
      </c>
      <c r="AC167" s="10" t="str">
        <f>IF(Overall!$A169&lt;&gt;"",IF(AND(MONTH($O167) &lt;= 9, MONTH($P167) &gt;= 9), IF($T167 &lt;&gt; "", $H167/$T167, ""), ""),"")</f>
        <v/>
      </c>
      <c r="AD167" s="10" t="str">
        <f>IF(Overall!$A169&lt;&gt;"",IF(AND(MONTH($O167) &lt;= 10, MONTH($P167) &gt;= 10), IF($T167 &lt;&gt; "", $H167/$T167, ""), ""),"")</f>
        <v/>
      </c>
      <c r="AE167" s="10" t="str">
        <f>IF(Overall!$A169&lt;&gt;"",IF(AND(MONTH($O167) &lt;= 11, MONTH($P167) &gt;= 11), IF($T167 &lt;&gt; "", $H167/$T167, ""), ""),"")</f>
        <v/>
      </c>
      <c r="AF167" s="10" t="str">
        <f>IF(Overall!$A169&lt;&gt;"",IF(AND(MONTH($O167) &lt;= 12, MONTH($P167) &gt;= 12), IF($T167 &lt;&gt; "", $H167/$T167, ""), ""),"")</f>
        <v/>
      </c>
      <c r="AH167" s="10" t="str">
        <f ca="1">IFERROR(IF(AND(NOW()&lt;= EOMONTH(DATE(YEAR($P167),1, 1), 0), Overall!$A169&lt;&gt;"", MONTH($O167) &lt;= 1, MONTH($P167) &gt;= 1), IF($T167 &lt;&gt; "", $H167/$T167, ""), ""), "")</f>
        <v/>
      </c>
      <c r="AI167" s="10" t="str">
        <f ca="1">IFERROR(IF(AND(NOW()&lt;= EOMONTH(DATE(YEAR($P167),2, 1), 0), Overall!$A169&lt;&gt;"", MONTH($O167) &lt;= 2, MONTH($P167) &gt;= 2), IF($T167 &lt;&gt; "", $H167/$T167, ""), ""), "")</f>
        <v/>
      </c>
      <c r="AJ167" s="10" t="str">
        <f ca="1">IFERROR(IF(AND(NOW()&lt;= EOMONTH(DATE(YEAR($P167),3, 1), 0), Overall!$A169&lt;&gt;"", MONTH($O167) &lt;= 3, MONTH($P167) &gt;= 3), IF($T167 &lt;&gt; "", $H167/$T167, ""), ""), "")</f>
        <v/>
      </c>
      <c r="AK167" s="10" t="str">
        <f ca="1">IFERROR(IF(AND(NOW()&lt;= EOMONTH(DATE(YEAR($P167),4, 1), 0), Overall!$A169&lt;&gt;"", MONTH($O167) &lt;= 4, MONTH($P167) &gt;= 4), IF($T167 &lt;&gt; "", $H167/$T167, ""), ""), "")</f>
        <v/>
      </c>
      <c r="AL167" s="10" t="str">
        <f ca="1">IFERROR(IF(AND(NOW()&lt;= EOMONTH(DATE(YEAR($P167),5, 1), 0), Overall!$A169&lt;&gt;"", MONTH($O167) &lt;= 5, MONTH($P167) &gt;= 5), IF($T167 &lt;&gt; "", $H167/$T167, ""), ""), "")</f>
        <v/>
      </c>
      <c r="AM167" s="10" t="str">
        <f ca="1">IFERROR(IF(AND(NOW()&lt;= EOMONTH(DATE(YEAR($P167),6, 1), 0), Overall!$A169&lt;&gt;"", MONTH($O167) &lt;= 6, MONTH($P167) &gt;= 6), IF($T167 &lt;&gt; "", $H167/$T167, ""), ""), "")</f>
        <v/>
      </c>
      <c r="AN167" s="10" t="str">
        <f ca="1">IFERROR(IF(AND(NOW()&lt;= EOMONTH(DATE(YEAR($P167),7, 1), 0), Overall!$A169&lt;&gt;"", MONTH($O167) &lt;= 7, MONTH($P167) &gt;= 7), IF($T167 &lt;&gt; "", $H167/$T167, ""), ""), "")</f>
        <v/>
      </c>
      <c r="AO167" s="10" t="str">
        <f ca="1">IFERROR(IF(AND(NOW()&lt;= EOMONTH(DATE(YEAR($P167),8, 1), 0), Overall!$A169&lt;&gt;"", MONTH($O167) &lt;= 8, MONTH($P167) &gt;= 8), IF($T167 &lt;&gt; "", $H167/$T167, ""), ""), "")</f>
        <v/>
      </c>
      <c r="AP167" s="10" t="str">
        <f ca="1">IFERROR(IF(AND(NOW()&lt;= EOMONTH(DATE(YEAR($P167),9, 1), 0), Overall!$A169&lt;&gt;"", MONTH($O167) &lt;= 9, MONTH($P167) &gt;= 9), IF($T167 &lt;&gt; "", $H167/$T167, ""), ""), "")</f>
        <v/>
      </c>
      <c r="AQ167" s="10" t="str">
        <f ca="1">IFERROR(IF(AND(NOW()&lt;= EOMONTH(DATE(YEAR($P167),10, 1), 0), Overall!$A169&lt;&gt;"", MONTH($O167) &lt;= 10, MONTH($P167) &gt;= 10), IF($T167 &lt;&gt; "", $H167/$T167, ""), ""), "")</f>
        <v/>
      </c>
      <c r="AR167" s="10" t="str">
        <f ca="1">IFERROR(IF(AND(NOW()&lt;= EOMONTH(DATE(YEAR($P167),11, 1), 0), Overall!$A169&lt;&gt;"", MONTH($O167) &lt;=11, MONTH($P167) &gt;= 11), IF($T167 &lt;&gt; "", $H167/$T167, ""), ""), "")</f>
        <v/>
      </c>
      <c r="AS167" s="10" t="str">
        <f ca="1">IFERROR(IF(AND(NOW()&lt;= EOMONTH(DATE(YEAR($P167),12, 1), 0), Overall!$A169&lt;&gt;"", MONTH($O167) &lt;= 12, MONTH($P167) &gt;= 12), IF($T167 &lt;&gt; "", $H167/$T167, ""), ""), "")</f>
        <v/>
      </c>
      <c r="AT167" s="16">
        <f t="shared" ca="1" si="5"/>
        <v>0</v>
      </c>
    </row>
    <row r="168" spans="1:46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6">
        <f>IF(Overall!T170&lt;&gt;"",VALUE(Overall!T170),"")</f>
        <v>79</v>
      </c>
      <c r="O168" s="7">
        <f>IF(Overall!L170&lt;&gt;"", DATEVALUE(Overall!L170), "")</f>
        <v>44562</v>
      </c>
      <c r="P168" s="7">
        <f>IF(Overall!M170&lt;&gt;"", DATEVALUE(Overall!M170), "")</f>
        <v>44742</v>
      </c>
      <c r="Q168" s="7" t="str">
        <f>IF(Overall!S170&lt;&gt;"",_xlfn.VALUETOTEXT(Overall!S170),"")</f>
        <v>Jan-Jun</v>
      </c>
      <c r="R168" s="7">
        <f>IF(Overall!O170&lt;&gt;"", DATEVALUE(Overall!O170), "")</f>
        <v>44482</v>
      </c>
      <c r="S168" s="7">
        <f>IF(Overall!O170&lt;&gt;"", DATEVALUE(Overall!O170), "")</f>
        <v>44482</v>
      </c>
      <c r="T168" s="5">
        <f t="shared" si="4"/>
        <v>6</v>
      </c>
      <c r="U168" s="10">
        <f>IF(Overall!$A170&lt;&gt;"",IF(AND(MONTH($O168) &lt;= 1, MONTH($P168) &gt;= 1), IF($T168 &lt;&gt; "", $H168/$T168, ""), ""),"")</f>
        <v>100000</v>
      </c>
      <c r="V168" s="10">
        <f>IF(Overall!$A170&lt;&gt;"",IF(AND(MONTH($O168) &lt;= 2, MONTH($P168) &gt;= 2), IF($T168 &lt;&gt; "", $H168/$T168, ""), ""),"")</f>
        <v>100000</v>
      </c>
      <c r="W168" s="10">
        <f>IF(Overall!$A170&lt;&gt;"",IF(AND(MONTH($O168) &lt;= 3, MONTH($P168) &gt;= 3), IF($T168 &lt;&gt; "", $H168/$T168, ""), ""),"")</f>
        <v>100000</v>
      </c>
      <c r="X168" s="10">
        <f>IF(Overall!$A170&lt;&gt;"",IF(AND(MONTH($O168) &lt;= 4, MONTH($P168) &gt;= 4), IF($T168 &lt;&gt; "", $H168/$T168, ""), ""),"")</f>
        <v>100000</v>
      </c>
      <c r="Y168" s="10">
        <f>IF(Overall!$A170&lt;&gt;"",IF(AND(MONTH($O168) &lt;= 5, MONTH($P168) &gt;= 5), IF($T168 &lt;&gt; "", $H168/$T168, ""), ""),"")</f>
        <v>100000</v>
      </c>
      <c r="Z168" s="10">
        <f>IF(Overall!$A170&lt;&gt;"",IF(AND(MONTH($O168) &lt;= 6, MONTH($P168) &gt;= 6), IF($T168 &lt;&gt; "", $H168/$T168, ""), ""),"")</f>
        <v>100000</v>
      </c>
      <c r="AA168" s="10" t="str">
        <f>IF(Overall!$A170&lt;&gt;"",IF(AND(MONTH($O168) &lt;= 7, MONTH($P168) &gt;= 7 ), IF($T168 &lt;&gt; "", $H168/$T168, ""), ""),"")</f>
        <v/>
      </c>
      <c r="AB168" s="10" t="str">
        <f>IF(Overall!$A170&lt;&gt;"",IF(AND(MONTH($O168) &lt;= 8, MONTH($P168) &gt;= 8), IF($T168 &lt;&gt; "", $H168/$T168, ""), ""),"")</f>
        <v/>
      </c>
      <c r="AC168" s="10" t="str">
        <f>IF(Overall!$A170&lt;&gt;"",IF(AND(MONTH($O168) &lt;= 9, MONTH($P168) &gt;= 9), IF($T168 &lt;&gt; "", $H168/$T168, ""), ""),"")</f>
        <v/>
      </c>
      <c r="AD168" s="10" t="str">
        <f>IF(Overall!$A170&lt;&gt;"",IF(AND(MONTH($O168) &lt;= 10, MONTH($P168) &gt;= 10), IF($T168 &lt;&gt; "", $H168/$T168, ""), ""),"")</f>
        <v/>
      </c>
      <c r="AE168" s="10" t="str">
        <f>IF(Overall!$A170&lt;&gt;"",IF(AND(MONTH($O168) &lt;= 11, MONTH($P168) &gt;= 11), IF($T168 &lt;&gt; "", $H168/$T168, ""), ""),"")</f>
        <v/>
      </c>
      <c r="AF168" s="10" t="str">
        <f>IF(Overall!$A170&lt;&gt;"",IF(AND(MONTH($O168) &lt;= 12, MONTH($P168) &gt;= 12), IF($T168 &lt;&gt; "", $H168/$T168, ""), ""),"")</f>
        <v/>
      </c>
      <c r="AH168" s="10" t="str">
        <f ca="1">IFERROR(IF(AND(NOW()&lt;= EOMONTH(DATE(YEAR($P168),1, 1), 0), Overall!$A170&lt;&gt;"", MONTH($O168) &lt;= 1, MONTH($P168) &gt;= 1), IF($T168 &lt;&gt; "", $H168/$T168, ""), ""), "")</f>
        <v/>
      </c>
      <c r="AI168" s="10" t="str">
        <f ca="1">IFERROR(IF(AND(NOW()&lt;= EOMONTH(DATE(YEAR($P168),2, 1), 0), Overall!$A170&lt;&gt;"", MONTH($O168) &lt;= 2, MONTH($P168) &gt;= 2), IF($T168 &lt;&gt; "", $H168/$T168, ""), ""), "")</f>
        <v/>
      </c>
      <c r="AJ168" s="10" t="str">
        <f ca="1">IFERROR(IF(AND(NOW()&lt;= EOMONTH(DATE(YEAR($P168),3, 1), 0), Overall!$A170&lt;&gt;"", MONTH($O168) &lt;= 3, MONTH($P168) &gt;= 3), IF($T168 &lt;&gt; "", $H168/$T168, ""), ""), "")</f>
        <v/>
      </c>
      <c r="AK168" s="10" t="str">
        <f ca="1">IFERROR(IF(AND(NOW()&lt;= EOMONTH(DATE(YEAR($P168),4, 1), 0), Overall!$A170&lt;&gt;"", MONTH($O168) &lt;= 4, MONTH($P168) &gt;= 4), IF($T168 &lt;&gt; "", $H168/$T168, ""), ""), "")</f>
        <v/>
      </c>
      <c r="AL168" s="10" t="str">
        <f ca="1">IFERROR(IF(AND(NOW()&lt;= EOMONTH(DATE(YEAR($P168),5, 1), 0), Overall!$A170&lt;&gt;"", MONTH($O168) &lt;= 5, MONTH($P168) &gt;= 5), IF($T168 &lt;&gt; "", $H168/$T168, ""), ""), "")</f>
        <v/>
      </c>
      <c r="AM168" s="10" t="str">
        <f ca="1">IFERROR(IF(AND(NOW()&lt;= EOMONTH(DATE(YEAR($P168),6, 1), 0), Overall!$A170&lt;&gt;"", MONTH($O168) &lt;= 6, MONTH($P168) &gt;= 6), IF($T168 &lt;&gt; "", $H168/$T168, ""), ""), "")</f>
        <v/>
      </c>
      <c r="AN168" s="10" t="str">
        <f ca="1">IFERROR(IF(AND(NOW()&lt;= EOMONTH(DATE(YEAR($P168),7, 1), 0), Overall!$A170&lt;&gt;"", MONTH($O168) &lt;= 7, MONTH($P168) &gt;= 7), IF($T168 &lt;&gt; "", $H168/$T168, ""), ""), "")</f>
        <v/>
      </c>
      <c r="AO168" s="10" t="str">
        <f ca="1">IFERROR(IF(AND(NOW()&lt;= EOMONTH(DATE(YEAR($P168),8, 1), 0), Overall!$A170&lt;&gt;"", MONTH($O168) &lt;= 8, MONTH($P168) &gt;= 8), IF($T168 &lt;&gt; "", $H168/$T168, ""), ""), "")</f>
        <v/>
      </c>
      <c r="AP168" s="10" t="str">
        <f ca="1">IFERROR(IF(AND(NOW()&lt;= EOMONTH(DATE(YEAR($P168),9, 1), 0), Overall!$A170&lt;&gt;"", MONTH($O168) &lt;= 9, MONTH($P168) &gt;= 9), IF($T168 &lt;&gt; "", $H168/$T168, ""), ""), "")</f>
        <v/>
      </c>
      <c r="AQ168" s="10" t="str">
        <f ca="1">IFERROR(IF(AND(NOW()&lt;= EOMONTH(DATE(YEAR($P168),10, 1), 0), Overall!$A170&lt;&gt;"", MONTH($O168) &lt;= 10, MONTH($P168) &gt;= 10), IF($T168 &lt;&gt; "", $H168/$T168, ""), ""), "")</f>
        <v/>
      </c>
      <c r="AR168" s="10" t="str">
        <f ca="1">IFERROR(IF(AND(NOW()&lt;= EOMONTH(DATE(YEAR($P168),11, 1), 0), Overall!$A170&lt;&gt;"", MONTH($O168) &lt;=11, MONTH($P168) &gt;= 11), IF($T168 &lt;&gt; "", $H168/$T168, ""), ""), "")</f>
        <v/>
      </c>
      <c r="AS168" s="10" t="str">
        <f ca="1">IFERROR(IF(AND(NOW()&lt;= EOMONTH(DATE(YEAR($P168),12, 1), 0), Overall!$A170&lt;&gt;"", MONTH($O168) &lt;= 12, MONTH($P168) &gt;= 12), IF($T168 &lt;&gt; "", $H168/$T168, ""), ""), "")</f>
        <v/>
      </c>
      <c r="AT168" s="16">
        <f t="shared" ca="1" si="5"/>
        <v>0</v>
      </c>
    </row>
    <row r="169" spans="1:46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6">
        <f>IF(Overall!T171&lt;&gt;"",VALUE(Overall!T171),"")</f>
        <v>79.05</v>
      </c>
      <c r="O169" s="7">
        <f>IF(Overall!L171&lt;&gt;"", DATEVALUE(Overall!L171), "")</f>
        <v>44562</v>
      </c>
      <c r="P169" s="7">
        <f>IF(Overall!M171&lt;&gt;"", DATEVALUE(Overall!M171), "")</f>
        <v>44742</v>
      </c>
      <c r="Q169" s="7" t="str">
        <f>IF(Overall!S171&lt;&gt;"",_xlfn.VALUETOTEXT(Overall!S171),"")</f>
        <v>Jan-Jun</v>
      </c>
      <c r="R169" s="7">
        <f>IF(Overall!O171&lt;&gt;"", DATEVALUE(Overall!O171), "")</f>
        <v>44482</v>
      </c>
      <c r="S169" s="7">
        <f>IF(Overall!O171&lt;&gt;"", DATEVALUE(Overall!O171), "")</f>
        <v>44482</v>
      </c>
      <c r="T169" s="5">
        <f t="shared" si="4"/>
        <v>6</v>
      </c>
      <c r="U169" s="10">
        <f>IF(Overall!$A171&lt;&gt;"",IF(AND(MONTH($O169) &lt;= 1, MONTH($P169) &gt;= 1), IF($T169 &lt;&gt; "", $H169/$T169, ""), ""),"")</f>
        <v>100000</v>
      </c>
      <c r="V169" s="10">
        <f>IF(Overall!$A171&lt;&gt;"",IF(AND(MONTH($O169) &lt;= 2, MONTH($P169) &gt;= 2), IF($T169 &lt;&gt; "", $H169/$T169, ""), ""),"")</f>
        <v>100000</v>
      </c>
      <c r="W169" s="10">
        <f>IF(Overall!$A171&lt;&gt;"",IF(AND(MONTH($O169) &lt;= 3, MONTH($P169) &gt;= 3), IF($T169 &lt;&gt; "", $H169/$T169, ""), ""),"")</f>
        <v>100000</v>
      </c>
      <c r="X169" s="10">
        <f>IF(Overall!$A171&lt;&gt;"",IF(AND(MONTH($O169) &lt;= 4, MONTH($P169) &gt;= 4), IF($T169 &lt;&gt; "", $H169/$T169, ""), ""),"")</f>
        <v>100000</v>
      </c>
      <c r="Y169" s="10">
        <f>IF(Overall!$A171&lt;&gt;"",IF(AND(MONTH($O169) &lt;= 5, MONTH($P169) &gt;= 5), IF($T169 &lt;&gt; "", $H169/$T169, ""), ""),"")</f>
        <v>100000</v>
      </c>
      <c r="Z169" s="10">
        <f>IF(Overall!$A171&lt;&gt;"",IF(AND(MONTH($O169) &lt;= 6, MONTH($P169) &gt;= 6), IF($T169 &lt;&gt; "", $H169/$T169, ""), ""),"")</f>
        <v>100000</v>
      </c>
      <c r="AA169" s="10" t="str">
        <f>IF(Overall!$A171&lt;&gt;"",IF(AND(MONTH($O169) &lt;= 7, MONTH($P169) &gt;= 7 ), IF($T169 &lt;&gt; "", $H169/$T169, ""), ""),"")</f>
        <v/>
      </c>
      <c r="AB169" s="10" t="str">
        <f>IF(Overall!$A171&lt;&gt;"",IF(AND(MONTH($O169) &lt;= 8, MONTH($P169) &gt;= 8), IF($T169 &lt;&gt; "", $H169/$T169, ""), ""),"")</f>
        <v/>
      </c>
      <c r="AC169" s="10" t="str">
        <f>IF(Overall!$A171&lt;&gt;"",IF(AND(MONTH($O169) &lt;= 9, MONTH($P169) &gt;= 9), IF($T169 &lt;&gt; "", $H169/$T169, ""), ""),"")</f>
        <v/>
      </c>
      <c r="AD169" s="10" t="str">
        <f>IF(Overall!$A171&lt;&gt;"",IF(AND(MONTH($O169) &lt;= 10, MONTH($P169) &gt;= 10), IF($T169 &lt;&gt; "", $H169/$T169, ""), ""),"")</f>
        <v/>
      </c>
      <c r="AE169" s="10" t="str">
        <f>IF(Overall!$A171&lt;&gt;"",IF(AND(MONTH($O169) &lt;= 11, MONTH($P169) &gt;= 11), IF($T169 &lt;&gt; "", $H169/$T169, ""), ""),"")</f>
        <v/>
      </c>
      <c r="AF169" s="10" t="str">
        <f>IF(Overall!$A171&lt;&gt;"",IF(AND(MONTH($O169) &lt;= 12, MONTH($P169) &gt;= 12), IF($T169 &lt;&gt; "", $H169/$T169, ""), ""),"")</f>
        <v/>
      </c>
      <c r="AH169" s="10" t="str">
        <f ca="1">IFERROR(IF(AND(NOW()&lt;= EOMONTH(DATE(YEAR($P169),1, 1), 0), Overall!$A171&lt;&gt;"", MONTH($O169) &lt;= 1, MONTH($P169) &gt;= 1), IF($T169 &lt;&gt; "", $H169/$T169, ""), ""), "")</f>
        <v/>
      </c>
      <c r="AI169" s="10" t="str">
        <f ca="1">IFERROR(IF(AND(NOW()&lt;= EOMONTH(DATE(YEAR($P169),2, 1), 0), Overall!$A171&lt;&gt;"", MONTH($O169) &lt;= 2, MONTH($P169) &gt;= 2), IF($T169 &lt;&gt; "", $H169/$T169, ""), ""), "")</f>
        <v/>
      </c>
      <c r="AJ169" s="10" t="str">
        <f ca="1">IFERROR(IF(AND(NOW()&lt;= EOMONTH(DATE(YEAR($P169),3, 1), 0), Overall!$A171&lt;&gt;"", MONTH($O169) &lt;= 3, MONTH($P169) &gt;= 3), IF($T169 &lt;&gt; "", $H169/$T169, ""), ""), "")</f>
        <v/>
      </c>
      <c r="AK169" s="10" t="str">
        <f ca="1">IFERROR(IF(AND(NOW()&lt;= EOMONTH(DATE(YEAR($P169),4, 1), 0), Overall!$A171&lt;&gt;"", MONTH($O169) &lt;= 4, MONTH($P169) &gt;= 4), IF($T169 &lt;&gt; "", $H169/$T169, ""), ""), "")</f>
        <v/>
      </c>
      <c r="AL169" s="10" t="str">
        <f ca="1">IFERROR(IF(AND(NOW()&lt;= EOMONTH(DATE(YEAR($P169),5, 1), 0), Overall!$A171&lt;&gt;"", MONTH($O169) &lt;= 5, MONTH($P169) &gt;= 5), IF($T169 &lt;&gt; "", $H169/$T169, ""), ""), "")</f>
        <v/>
      </c>
      <c r="AM169" s="10" t="str">
        <f ca="1">IFERROR(IF(AND(NOW()&lt;= EOMONTH(DATE(YEAR($P169),6, 1), 0), Overall!$A171&lt;&gt;"", MONTH($O169) &lt;= 6, MONTH($P169) &gt;= 6), IF($T169 &lt;&gt; "", $H169/$T169, ""), ""), "")</f>
        <v/>
      </c>
      <c r="AN169" s="10" t="str">
        <f ca="1">IFERROR(IF(AND(NOW()&lt;= EOMONTH(DATE(YEAR($P169),7, 1), 0), Overall!$A171&lt;&gt;"", MONTH($O169) &lt;= 7, MONTH($P169) &gt;= 7), IF($T169 &lt;&gt; "", $H169/$T169, ""), ""), "")</f>
        <v/>
      </c>
      <c r="AO169" s="10" t="str">
        <f ca="1">IFERROR(IF(AND(NOW()&lt;= EOMONTH(DATE(YEAR($P169),8, 1), 0), Overall!$A171&lt;&gt;"", MONTH($O169) &lt;= 8, MONTH($P169) &gt;= 8), IF($T169 &lt;&gt; "", $H169/$T169, ""), ""), "")</f>
        <v/>
      </c>
      <c r="AP169" s="10" t="str">
        <f ca="1">IFERROR(IF(AND(NOW()&lt;= EOMONTH(DATE(YEAR($P169),9, 1), 0), Overall!$A171&lt;&gt;"", MONTH($O169) &lt;= 9, MONTH($P169) &gt;= 9), IF($T169 &lt;&gt; "", $H169/$T169, ""), ""), "")</f>
        <v/>
      </c>
      <c r="AQ169" s="10" t="str">
        <f ca="1">IFERROR(IF(AND(NOW()&lt;= EOMONTH(DATE(YEAR($P169),10, 1), 0), Overall!$A171&lt;&gt;"", MONTH($O169) &lt;= 10, MONTH($P169) &gt;= 10), IF($T169 &lt;&gt; "", $H169/$T169, ""), ""), "")</f>
        <v/>
      </c>
      <c r="AR169" s="10" t="str">
        <f ca="1">IFERROR(IF(AND(NOW()&lt;= EOMONTH(DATE(YEAR($P169),11, 1), 0), Overall!$A171&lt;&gt;"", MONTH($O169) &lt;=11, MONTH($P169) &gt;= 11), IF($T169 &lt;&gt; "", $H169/$T169, ""), ""), "")</f>
        <v/>
      </c>
      <c r="AS169" s="10" t="str">
        <f ca="1">IFERROR(IF(AND(NOW()&lt;= EOMONTH(DATE(YEAR($P169),12, 1), 0), Overall!$A171&lt;&gt;"", MONTH($O169) &lt;= 12, MONTH($P169) &gt;= 12), IF($T169 &lt;&gt; "", $H169/$T169, ""), ""), "")</f>
        <v/>
      </c>
      <c r="AT169" s="16">
        <f t="shared" ca="1" si="5"/>
        <v>0</v>
      </c>
    </row>
    <row r="170" spans="1:46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6">
        <f>IF(Overall!T172&lt;&gt;"",VALUE(Overall!T172),"")</f>
        <v>79.05</v>
      </c>
      <c r="O170" s="7">
        <f>IF(Overall!L172&lt;&gt;"", DATEVALUE(Overall!L172), "")</f>
        <v>44562</v>
      </c>
      <c r="P170" s="7">
        <f>IF(Overall!M172&lt;&gt;"", DATEVALUE(Overall!M172), "")</f>
        <v>44742</v>
      </c>
      <c r="Q170" s="7" t="str">
        <f>IF(Overall!S172&lt;&gt;"",_xlfn.VALUETOTEXT(Overall!S172),"")</f>
        <v>Jan-Jun</v>
      </c>
      <c r="R170" s="7">
        <f>IF(Overall!O172&lt;&gt;"", DATEVALUE(Overall!O172), "")</f>
        <v>44482</v>
      </c>
      <c r="S170" s="7">
        <f>IF(Overall!O172&lt;&gt;"", DATEVALUE(Overall!O172), "")</f>
        <v>44482</v>
      </c>
      <c r="T170" s="5">
        <f t="shared" si="4"/>
        <v>6</v>
      </c>
      <c r="U170" s="10">
        <f>IF(Overall!$A172&lt;&gt;"",IF(AND(MONTH($O170) &lt;= 1, MONTH($P170) &gt;= 1), IF($T170 &lt;&gt; "", $H170/$T170, ""), ""),"")</f>
        <v>100000</v>
      </c>
      <c r="V170" s="10">
        <f>IF(Overall!$A172&lt;&gt;"",IF(AND(MONTH($O170) &lt;= 2, MONTH($P170) &gt;= 2), IF($T170 &lt;&gt; "", $H170/$T170, ""), ""),"")</f>
        <v>100000</v>
      </c>
      <c r="W170" s="10">
        <f>IF(Overall!$A172&lt;&gt;"",IF(AND(MONTH($O170) &lt;= 3, MONTH($P170) &gt;= 3), IF($T170 &lt;&gt; "", $H170/$T170, ""), ""),"")</f>
        <v>100000</v>
      </c>
      <c r="X170" s="10">
        <f>IF(Overall!$A172&lt;&gt;"",IF(AND(MONTH($O170) &lt;= 4, MONTH($P170) &gt;= 4), IF($T170 &lt;&gt; "", $H170/$T170, ""), ""),"")</f>
        <v>100000</v>
      </c>
      <c r="Y170" s="10">
        <f>IF(Overall!$A172&lt;&gt;"",IF(AND(MONTH($O170) &lt;= 5, MONTH($P170) &gt;= 5), IF($T170 &lt;&gt; "", $H170/$T170, ""), ""),"")</f>
        <v>100000</v>
      </c>
      <c r="Z170" s="10">
        <f>IF(Overall!$A172&lt;&gt;"",IF(AND(MONTH($O170) &lt;= 6, MONTH($P170) &gt;= 6), IF($T170 &lt;&gt; "", $H170/$T170, ""), ""),"")</f>
        <v>100000</v>
      </c>
      <c r="AA170" s="10" t="str">
        <f>IF(Overall!$A172&lt;&gt;"",IF(AND(MONTH($O170) &lt;= 7, MONTH($P170) &gt;= 7 ), IF($T170 &lt;&gt; "", $H170/$T170, ""), ""),"")</f>
        <v/>
      </c>
      <c r="AB170" s="10" t="str">
        <f>IF(Overall!$A172&lt;&gt;"",IF(AND(MONTH($O170) &lt;= 8, MONTH($P170) &gt;= 8), IF($T170 &lt;&gt; "", $H170/$T170, ""), ""),"")</f>
        <v/>
      </c>
      <c r="AC170" s="10" t="str">
        <f>IF(Overall!$A172&lt;&gt;"",IF(AND(MONTH($O170) &lt;= 9, MONTH($P170) &gt;= 9), IF($T170 &lt;&gt; "", $H170/$T170, ""), ""),"")</f>
        <v/>
      </c>
      <c r="AD170" s="10" t="str">
        <f>IF(Overall!$A172&lt;&gt;"",IF(AND(MONTH($O170) &lt;= 10, MONTH($P170) &gt;= 10), IF($T170 &lt;&gt; "", $H170/$T170, ""), ""),"")</f>
        <v/>
      </c>
      <c r="AE170" s="10" t="str">
        <f>IF(Overall!$A172&lt;&gt;"",IF(AND(MONTH($O170) &lt;= 11, MONTH($P170) &gt;= 11), IF($T170 &lt;&gt; "", $H170/$T170, ""), ""),"")</f>
        <v/>
      </c>
      <c r="AF170" s="10" t="str">
        <f>IF(Overall!$A172&lt;&gt;"",IF(AND(MONTH($O170) &lt;= 12, MONTH($P170) &gt;= 12), IF($T170 &lt;&gt; "", $H170/$T170, ""), ""),"")</f>
        <v/>
      </c>
      <c r="AH170" s="10" t="str">
        <f ca="1">IFERROR(IF(AND(NOW()&lt;= EOMONTH(DATE(YEAR($P170),1, 1), 0), Overall!$A172&lt;&gt;"", MONTH($O170) &lt;= 1, MONTH($P170) &gt;= 1), IF($T170 &lt;&gt; "", $H170/$T170, ""), ""), "")</f>
        <v/>
      </c>
      <c r="AI170" s="10" t="str">
        <f ca="1">IFERROR(IF(AND(NOW()&lt;= EOMONTH(DATE(YEAR($P170),2, 1), 0), Overall!$A172&lt;&gt;"", MONTH($O170) &lt;= 2, MONTH($P170) &gt;= 2), IF($T170 &lt;&gt; "", $H170/$T170, ""), ""), "")</f>
        <v/>
      </c>
      <c r="AJ170" s="10" t="str">
        <f ca="1">IFERROR(IF(AND(NOW()&lt;= EOMONTH(DATE(YEAR($P170),3, 1), 0), Overall!$A172&lt;&gt;"", MONTH($O170) &lt;= 3, MONTH($P170) &gt;= 3), IF($T170 &lt;&gt; "", $H170/$T170, ""), ""), "")</f>
        <v/>
      </c>
      <c r="AK170" s="10" t="str">
        <f ca="1">IFERROR(IF(AND(NOW()&lt;= EOMONTH(DATE(YEAR($P170),4, 1), 0), Overall!$A172&lt;&gt;"", MONTH($O170) &lt;= 4, MONTH($P170) &gt;= 4), IF($T170 &lt;&gt; "", $H170/$T170, ""), ""), "")</f>
        <v/>
      </c>
      <c r="AL170" s="10" t="str">
        <f ca="1">IFERROR(IF(AND(NOW()&lt;= EOMONTH(DATE(YEAR($P170),5, 1), 0), Overall!$A172&lt;&gt;"", MONTH($O170) &lt;= 5, MONTH($P170) &gt;= 5), IF($T170 &lt;&gt; "", $H170/$T170, ""), ""), "")</f>
        <v/>
      </c>
      <c r="AM170" s="10" t="str">
        <f ca="1">IFERROR(IF(AND(NOW()&lt;= EOMONTH(DATE(YEAR($P170),6, 1), 0), Overall!$A172&lt;&gt;"", MONTH($O170) &lt;= 6, MONTH($P170) &gt;= 6), IF($T170 &lt;&gt; "", $H170/$T170, ""), ""), "")</f>
        <v/>
      </c>
      <c r="AN170" s="10" t="str">
        <f ca="1">IFERROR(IF(AND(NOW()&lt;= EOMONTH(DATE(YEAR($P170),7, 1), 0), Overall!$A172&lt;&gt;"", MONTH($O170) &lt;= 7, MONTH($P170) &gt;= 7), IF($T170 &lt;&gt; "", $H170/$T170, ""), ""), "")</f>
        <v/>
      </c>
      <c r="AO170" s="10" t="str">
        <f ca="1">IFERROR(IF(AND(NOW()&lt;= EOMONTH(DATE(YEAR($P170),8, 1), 0), Overall!$A172&lt;&gt;"", MONTH($O170) &lt;= 8, MONTH($P170) &gt;= 8), IF($T170 &lt;&gt; "", $H170/$T170, ""), ""), "")</f>
        <v/>
      </c>
      <c r="AP170" s="10" t="str">
        <f ca="1">IFERROR(IF(AND(NOW()&lt;= EOMONTH(DATE(YEAR($P170),9, 1), 0), Overall!$A172&lt;&gt;"", MONTH($O170) &lt;= 9, MONTH($P170) &gt;= 9), IF($T170 &lt;&gt; "", $H170/$T170, ""), ""), "")</f>
        <v/>
      </c>
      <c r="AQ170" s="10" t="str">
        <f ca="1">IFERROR(IF(AND(NOW()&lt;= EOMONTH(DATE(YEAR($P170),10, 1), 0), Overall!$A172&lt;&gt;"", MONTH($O170) &lt;= 10, MONTH($P170) &gt;= 10), IF($T170 &lt;&gt; "", $H170/$T170, ""), ""), "")</f>
        <v/>
      </c>
      <c r="AR170" s="10" t="str">
        <f ca="1">IFERROR(IF(AND(NOW()&lt;= EOMONTH(DATE(YEAR($P170),11, 1), 0), Overall!$A172&lt;&gt;"", MONTH($O170) &lt;=11, MONTH($P170) &gt;= 11), IF($T170 &lt;&gt; "", $H170/$T170, ""), ""), "")</f>
        <v/>
      </c>
      <c r="AS170" s="10" t="str">
        <f ca="1">IFERROR(IF(AND(NOW()&lt;= EOMONTH(DATE(YEAR($P170),12, 1), 0), Overall!$A172&lt;&gt;"", MONTH($O170) &lt;= 12, MONTH($P170) &gt;= 12), IF($T170 &lt;&gt; "", $H170/$T170, ""), ""), "")</f>
        <v/>
      </c>
      <c r="AT170" s="16">
        <f t="shared" ca="1" si="5"/>
        <v>0</v>
      </c>
    </row>
    <row r="171" spans="1:46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6">
        <f>IF(Overall!T173&lt;&gt;"",VALUE(Overall!T173),"")</f>
        <v>79.180000000000007</v>
      </c>
      <c r="O171" s="7">
        <f>IF(Overall!L173&lt;&gt;"", DATEVALUE(Overall!L173), "")</f>
        <v>44562</v>
      </c>
      <c r="P171" s="7">
        <f>IF(Overall!M173&lt;&gt;"", DATEVALUE(Overall!M173), "")</f>
        <v>44742</v>
      </c>
      <c r="Q171" s="7" t="str">
        <f>IF(Overall!S173&lt;&gt;"",_xlfn.VALUETOTEXT(Overall!S173),"")</f>
        <v>Jan-Jun</v>
      </c>
      <c r="R171" s="7">
        <f>IF(Overall!O173&lt;&gt;"", DATEVALUE(Overall!O173), "")</f>
        <v>44482</v>
      </c>
      <c r="S171" s="7">
        <f>IF(Overall!O173&lt;&gt;"", DATEVALUE(Overall!O173), "")</f>
        <v>44482</v>
      </c>
      <c r="T171" s="5">
        <f t="shared" si="4"/>
        <v>6</v>
      </c>
      <c r="U171" s="10">
        <f>IF(Overall!$A173&lt;&gt;"",IF(AND(MONTH($O171) &lt;= 1, MONTH($P171) &gt;= 1), IF($T171 &lt;&gt; "", $H171/$T171, ""), ""),"")</f>
        <v>100000</v>
      </c>
      <c r="V171" s="10">
        <f>IF(Overall!$A173&lt;&gt;"",IF(AND(MONTH($O171) &lt;= 2, MONTH($P171) &gt;= 2), IF($T171 &lt;&gt; "", $H171/$T171, ""), ""),"")</f>
        <v>100000</v>
      </c>
      <c r="W171" s="10">
        <f>IF(Overall!$A173&lt;&gt;"",IF(AND(MONTH($O171) &lt;= 3, MONTH($P171) &gt;= 3), IF($T171 &lt;&gt; "", $H171/$T171, ""), ""),"")</f>
        <v>100000</v>
      </c>
      <c r="X171" s="10">
        <f>IF(Overall!$A173&lt;&gt;"",IF(AND(MONTH($O171) &lt;= 4, MONTH($P171) &gt;= 4), IF($T171 &lt;&gt; "", $H171/$T171, ""), ""),"")</f>
        <v>100000</v>
      </c>
      <c r="Y171" s="10">
        <f>IF(Overall!$A173&lt;&gt;"",IF(AND(MONTH($O171) &lt;= 5, MONTH($P171) &gt;= 5), IF($T171 &lt;&gt; "", $H171/$T171, ""), ""),"")</f>
        <v>100000</v>
      </c>
      <c r="Z171" s="10">
        <f>IF(Overall!$A173&lt;&gt;"",IF(AND(MONTH($O171) &lt;= 6, MONTH($P171) &gt;= 6), IF($T171 &lt;&gt; "", $H171/$T171, ""), ""),"")</f>
        <v>100000</v>
      </c>
      <c r="AA171" s="10" t="str">
        <f>IF(Overall!$A173&lt;&gt;"",IF(AND(MONTH($O171) &lt;= 7, MONTH($P171) &gt;= 7 ), IF($T171 &lt;&gt; "", $H171/$T171, ""), ""),"")</f>
        <v/>
      </c>
      <c r="AB171" s="10" t="str">
        <f>IF(Overall!$A173&lt;&gt;"",IF(AND(MONTH($O171) &lt;= 8, MONTH($P171) &gt;= 8), IF($T171 &lt;&gt; "", $H171/$T171, ""), ""),"")</f>
        <v/>
      </c>
      <c r="AC171" s="10" t="str">
        <f>IF(Overall!$A173&lt;&gt;"",IF(AND(MONTH($O171) &lt;= 9, MONTH($P171) &gt;= 9), IF($T171 &lt;&gt; "", $H171/$T171, ""), ""),"")</f>
        <v/>
      </c>
      <c r="AD171" s="10" t="str">
        <f>IF(Overall!$A173&lt;&gt;"",IF(AND(MONTH($O171) &lt;= 10, MONTH($P171) &gt;= 10), IF($T171 &lt;&gt; "", $H171/$T171, ""), ""),"")</f>
        <v/>
      </c>
      <c r="AE171" s="10" t="str">
        <f>IF(Overall!$A173&lt;&gt;"",IF(AND(MONTH($O171) &lt;= 11, MONTH($P171) &gt;= 11), IF($T171 &lt;&gt; "", $H171/$T171, ""), ""),"")</f>
        <v/>
      </c>
      <c r="AF171" s="10" t="str">
        <f>IF(Overall!$A173&lt;&gt;"",IF(AND(MONTH($O171) &lt;= 12, MONTH($P171) &gt;= 12), IF($T171 &lt;&gt; "", $H171/$T171, ""), ""),"")</f>
        <v/>
      </c>
      <c r="AH171" s="10" t="str">
        <f ca="1">IFERROR(IF(AND(NOW()&lt;= EOMONTH(DATE(YEAR($P171),1, 1), 0), Overall!$A173&lt;&gt;"", MONTH($O171) &lt;= 1, MONTH($P171) &gt;= 1), IF($T171 &lt;&gt; "", $H171/$T171, ""), ""), "")</f>
        <v/>
      </c>
      <c r="AI171" s="10" t="str">
        <f ca="1">IFERROR(IF(AND(NOW()&lt;= EOMONTH(DATE(YEAR($P171),2, 1), 0), Overall!$A173&lt;&gt;"", MONTH($O171) &lt;= 2, MONTH($P171) &gt;= 2), IF($T171 &lt;&gt; "", $H171/$T171, ""), ""), "")</f>
        <v/>
      </c>
      <c r="AJ171" s="10" t="str">
        <f ca="1">IFERROR(IF(AND(NOW()&lt;= EOMONTH(DATE(YEAR($P171),3, 1), 0), Overall!$A173&lt;&gt;"", MONTH($O171) &lt;= 3, MONTH($P171) &gt;= 3), IF($T171 &lt;&gt; "", $H171/$T171, ""), ""), "")</f>
        <v/>
      </c>
      <c r="AK171" s="10" t="str">
        <f ca="1">IFERROR(IF(AND(NOW()&lt;= EOMONTH(DATE(YEAR($P171),4, 1), 0), Overall!$A173&lt;&gt;"", MONTH($O171) &lt;= 4, MONTH($P171) &gt;= 4), IF($T171 &lt;&gt; "", $H171/$T171, ""), ""), "")</f>
        <v/>
      </c>
      <c r="AL171" s="10" t="str">
        <f ca="1">IFERROR(IF(AND(NOW()&lt;= EOMONTH(DATE(YEAR($P171),5, 1), 0), Overall!$A173&lt;&gt;"", MONTH($O171) &lt;= 5, MONTH($P171) &gt;= 5), IF($T171 &lt;&gt; "", $H171/$T171, ""), ""), "")</f>
        <v/>
      </c>
      <c r="AM171" s="10" t="str">
        <f ca="1">IFERROR(IF(AND(NOW()&lt;= EOMONTH(DATE(YEAR($P171),6, 1), 0), Overall!$A173&lt;&gt;"", MONTH($O171) &lt;= 6, MONTH($P171) &gt;= 6), IF($T171 &lt;&gt; "", $H171/$T171, ""), ""), "")</f>
        <v/>
      </c>
      <c r="AN171" s="10" t="str">
        <f ca="1">IFERROR(IF(AND(NOW()&lt;= EOMONTH(DATE(YEAR($P171),7, 1), 0), Overall!$A173&lt;&gt;"", MONTH($O171) &lt;= 7, MONTH($P171) &gt;= 7), IF($T171 &lt;&gt; "", $H171/$T171, ""), ""), "")</f>
        <v/>
      </c>
      <c r="AO171" s="10" t="str">
        <f ca="1">IFERROR(IF(AND(NOW()&lt;= EOMONTH(DATE(YEAR($P171),8, 1), 0), Overall!$A173&lt;&gt;"", MONTH($O171) &lt;= 8, MONTH($P171) &gt;= 8), IF($T171 &lt;&gt; "", $H171/$T171, ""), ""), "")</f>
        <v/>
      </c>
      <c r="AP171" s="10" t="str">
        <f ca="1">IFERROR(IF(AND(NOW()&lt;= EOMONTH(DATE(YEAR($P171),9, 1), 0), Overall!$A173&lt;&gt;"", MONTH($O171) &lt;= 9, MONTH($P171) &gt;= 9), IF($T171 &lt;&gt; "", $H171/$T171, ""), ""), "")</f>
        <v/>
      </c>
      <c r="AQ171" s="10" t="str">
        <f ca="1">IFERROR(IF(AND(NOW()&lt;= EOMONTH(DATE(YEAR($P171),10, 1), 0), Overall!$A173&lt;&gt;"", MONTH($O171) &lt;= 10, MONTH($P171) &gt;= 10), IF($T171 &lt;&gt; "", $H171/$T171, ""), ""), "")</f>
        <v/>
      </c>
      <c r="AR171" s="10" t="str">
        <f ca="1">IFERROR(IF(AND(NOW()&lt;= EOMONTH(DATE(YEAR($P171),11, 1), 0), Overall!$A173&lt;&gt;"", MONTH($O171) &lt;=11, MONTH($P171) &gt;= 11), IF($T171 &lt;&gt; "", $H171/$T171, ""), ""), "")</f>
        <v/>
      </c>
      <c r="AS171" s="10" t="str">
        <f ca="1">IFERROR(IF(AND(NOW()&lt;= EOMONTH(DATE(YEAR($P171),12, 1), 0), Overall!$A173&lt;&gt;"", MONTH($O171) &lt;= 12, MONTH($P171) &gt;= 12), IF($T171 &lt;&gt; "", $H171/$T171, ""), ""), "")</f>
        <v/>
      </c>
      <c r="AT171" s="16">
        <f t="shared" ca="1" si="5"/>
        <v>0</v>
      </c>
    </row>
    <row r="172" spans="1:46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6">
        <f>IF(Overall!T174&lt;&gt;"",VALUE(Overall!T174),"")</f>
        <v>79.042000000000002</v>
      </c>
      <c r="O172" s="7">
        <f>IF(Overall!L174&lt;&gt;"", DATEVALUE(Overall!L174), "")</f>
        <v>44562</v>
      </c>
      <c r="P172" s="7">
        <f>IF(Overall!M174&lt;&gt;"", DATEVALUE(Overall!M174), "")</f>
        <v>44742</v>
      </c>
      <c r="Q172" s="7" t="str">
        <f>IF(Overall!S174&lt;&gt;"",_xlfn.VALUETOTEXT(Overall!S174),"")</f>
        <v>Jan-Jun</v>
      </c>
      <c r="R172" s="7">
        <f>IF(Overall!O174&lt;&gt;"", DATEVALUE(Overall!O174), "")</f>
        <v>44482</v>
      </c>
      <c r="S172" s="7">
        <f>IF(Overall!O174&lt;&gt;"", DATEVALUE(Overall!O174), "")</f>
        <v>44482</v>
      </c>
      <c r="T172" s="5">
        <f t="shared" si="4"/>
        <v>6</v>
      </c>
      <c r="U172" s="10">
        <f>IF(Overall!$A174&lt;&gt;"",IF(AND(MONTH($O172) &lt;= 1, MONTH($P172) &gt;= 1), IF($T172 &lt;&gt; "", $H172/$T172, ""), ""),"")</f>
        <v>100000</v>
      </c>
      <c r="V172" s="10">
        <f>IF(Overall!$A174&lt;&gt;"",IF(AND(MONTH($O172) &lt;= 2, MONTH($P172) &gt;= 2), IF($T172 &lt;&gt; "", $H172/$T172, ""), ""),"")</f>
        <v>100000</v>
      </c>
      <c r="W172" s="10">
        <f>IF(Overall!$A174&lt;&gt;"",IF(AND(MONTH($O172) &lt;= 3, MONTH($P172) &gt;= 3), IF($T172 &lt;&gt; "", $H172/$T172, ""), ""),"")</f>
        <v>100000</v>
      </c>
      <c r="X172" s="10">
        <f>IF(Overall!$A174&lt;&gt;"",IF(AND(MONTH($O172) &lt;= 4, MONTH($P172) &gt;= 4), IF($T172 &lt;&gt; "", $H172/$T172, ""), ""),"")</f>
        <v>100000</v>
      </c>
      <c r="Y172" s="10">
        <f>IF(Overall!$A174&lt;&gt;"",IF(AND(MONTH($O172) &lt;= 5, MONTH($P172) &gt;= 5), IF($T172 &lt;&gt; "", $H172/$T172, ""), ""),"")</f>
        <v>100000</v>
      </c>
      <c r="Z172" s="10">
        <f>IF(Overall!$A174&lt;&gt;"",IF(AND(MONTH($O172) &lt;= 6, MONTH($P172) &gt;= 6), IF($T172 &lt;&gt; "", $H172/$T172, ""), ""),"")</f>
        <v>100000</v>
      </c>
      <c r="AA172" s="10" t="str">
        <f>IF(Overall!$A174&lt;&gt;"",IF(AND(MONTH($O172) &lt;= 7, MONTH($P172) &gt;= 7 ), IF($T172 &lt;&gt; "", $H172/$T172, ""), ""),"")</f>
        <v/>
      </c>
      <c r="AB172" s="10" t="str">
        <f>IF(Overall!$A174&lt;&gt;"",IF(AND(MONTH($O172) &lt;= 8, MONTH($P172) &gt;= 8), IF($T172 &lt;&gt; "", $H172/$T172, ""), ""),"")</f>
        <v/>
      </c>
      <c r="AC172" s="10" t="str">
        <f>IF(Overall!$A174&lt;&gt;"",IF(AND(MONTH($O172) &lt;= 9, MONTH($P172) &gt;= 9), IF($T172 &lt;&gt; "", $H172/$T172, ""), ""),"")</f>
        <v/>
      </c>
      <c r="AD172" s="10" t="str">
        <f>IF(Overall!$A174&lt;&gt;"",IF(AND(MONTH($O172) &lt;= 10, MONTH($P172) &gt;= 10), IF($T172 &lt;&gt; "", $H172/$T172, ""), ""),"")</f>
        <v/>
      </c>
      <c r="AE172" s="10" t="str">
        <f>IF(Overall!$A174&lt;&gt;"",IF(AND(MONTH($O172) &lt;= 11, MONTH($P172) &gt;= 11), IF($T172 &lt;&gt; "", $H172/$T172, ""), ""),"")</f>
        <v/>
      </c>
      <c r="AF172" s="10" t="str">
        <f>IF(Overall!$A174&lt;&gt;"",IF(AND(MONTH($O172) &lt;= 12, MONTH($P172) &gt;= 12), IF($T172 &lt;&gt; "", $H172/$T172, ""), ""),"")</f>
        <v/>
      </c>
      <c r="AH172" s="10" t="str">
        <f ca="1">IFERROR(IF(AND(NOW()&lt;= EOMONTH(DATE(YEAR($P172),1, 1), 0), Overall!$A174&lt;&gt;"", MONTH($O172) &lt;= 1, MONTH($P172) &gt;= 1), IF($T172 &lt;&gt; "", $H172/$T172, ""), ""), "")</f>
        <v/>
      </c>
      <c r="AI172" s="10" t="str">
        <f ca="1">IFERROR(IF(AND(NOW()&lt;= EOMONTH(DATE(YEAR($P172),2, 1), 0), Overall!$A174&lt;&gt;"", MONTH($O172) &lt;= 2, MONTH($P172) &gt;= 2), IF($T172 &lt;&gt; "", $H172/$T172, ""), ""), "")</f>
        <v/>
      </c>
      <c r="AJ172" s="10" t="str">
        <f ca="1">IFERROR(IF(AND(NOW()&lt;= EOMONTH(DATE(YEAR($P172),3, 1), 0), Overall!$A174&lt;&gt;"", MONTH($O172) &lt;= 3, MONTH($P172) &gt;= 3), IF($T172 &lt;&gt; "", $H172/$T172, ""), ""), "")</f>
        <v/>
      </c>
      <c r="AK172" s="10" t="str">
        <f ca="1">IFERROR(IF(AND(NOW()&lt;= EOMONTH(DATE(YEAR($P172),4, 1), 0), Overall!$A174&lt;&gt;"", MONTH($O172) &lt;= 4, MONTH($P172) &gt;= 4), IF($T172 &lt;&gt; "", $H172/$T172, ""), ""), "")</f>
        <v/>
      </c>
      <c r="AL172" s="10" t="str">
        <f ca="1">IFERROR(IF(AND(NOW()&lt;= EOMONTH(DATE(YEAR($P172),5, 1), 0), Overall!$A174&lt;&gt;"", MONTH($O172) &lt;= 5, MONTH($P172) &gt;= 5), IF($T172 &lt;&gt; "", $H172/$T172, ""), ""), "")</f>
        <v/>
      </c>
      <c r="AM172" s="10" t="str">
        <f ca="1">IFERROR(IF(AND(NOW()&lt;= EOMONTH(DATE(YEAR($P172),6, 1), 0), Overall!$A174&lt;&gt;"", MONTH($O172) &lt;= 6, MONTH($P172) &gt;= 6), IF($T172 &lt;&gt; "", $H172/$T172, ""), ""), "")</f>
        <v/>
      </c>
      <c r="AN172" s="10" t="str">
        <f ca="1">IFERROR(IF(AND(NOW()&lt;= EOMONTH(DATE(YEAR($P172),7, 1), 0), Overall!$A174&lt;&gt;"", MONTH($O172) &lt;= 7, MONTH($P172) &gt;= 7), IF($T172 &lt;&gt; "", $H172/$T172, ""), ""), "")</f>
        <v/>
      </c>
      <c r="AO172" s="10" t="str">
        <f ca="1">IFERROR(IF(AND(NOW()&lt;= EOMONTH(DATE(YEAR($P172),8, 1), 0), Overall!$A174&lt;&gt;"", MONTH($O172) &lt;= 8, MONTH($P172) &gt;= 8), IF($T172 &lt;&gt; "", $H172/$T172, ""), ""), "")</f>
        <v/>
      </c>
      <c r="AP172" s="10" t="str">
        <f ca="1">IFERROR(IF(AND(NOW()&lt;= EOMONTH(DATE(YEAR($P172),9, 1), 0), Overall!$A174&lt;&gt;"", MONTH($O172) &lt;= 9, MONTH($P172) &gt;= 9), IF($T172 &lt;&gt; "", $H172/$T172, ""), ""), "")</f>
        <v/>
      </c>
      <c r="AQ172" s="10" t="str">
        <f ca="1">IFERROR(IF(AND(NOW()&lt;= EOMONTH(DATE(YEAR($P172),10, 1), 0), Overall!$A174&lt;&gt;"", MONTH($O172) &lt;= 10, MONTH($P172) &gt;= 10), IF($T172 &lt;&gt; "", $H172/$T172, ""), ""), "")</f>
        <v/>
      </c>
      <c r="AR172" s="10" t="str">
        <f ca="1">IFERROR(IF(AND(NOW()&lt;= EOMONTH(DATE(YEAR($P172),11, 1), 0), Overall!$A174&lt;&gt;"", MONTH($O172) &lt;=11, MONTH($P172) &gt;= 11), IF($T172 &lt;&gt; "", $H172/$T172, ""), ""), "")</f>
        <v/>
      </c>
      <c r="AS172" s="10" t="str">
        <f ca="1">IFERROR(IF(AND(NOW()&lt;= EOMONTH(DATE(YEAR($P172),12, 1), 0), Overall!$A174&lt;&gt;"", MONTH($O172) &lt;= 12, MONTH($P172) &gt;= 12), IF($T172 &lt;&gt; "", $H172/$T172, ""), ""), "")</f>
        <v/>
      </c>
      <c r="AT172" s="16">
        <f t="shared" ca="1" si="5"/>
        <v>0</v>
      </c>
    </row>
    <row r="173" spans="1:46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6">
        <f>IF(Overall!T175&lt;&gt;"",VALUE(Overall!T175),"")</f>
        <v>79.5</v>
      </c>
      <c r="O173" s="7">
        <f>IF(Overall!L175&lt;&gt;"", DATEVALUE(Overall!L175), "")</f>
        <v>44562</v>
      </c>
      <c r="P173" s="7">
        <f>IF(Overall!M175&lt;&gt;"", DATEVALUE(Overall!M175), "")</f>
        <v>44742</v>
      </c>
      <c r="Q173" s="7" t="str">
        <f>IF(Overall!S175&lt;&gt;"",_xlfn.VALUETOTEXT(Overall!S175),"")</f>
        <v>Jan-Jun</v>
      </c>
      <c r="R173" s="7">
        <f>IF(Overall!O175&lt;&gt;"", DATEVALUE(Overall!O175), "")</f>
        <v>44482</v>
      </c>
      <c r="S173" s="7">
        <f>IF(Overall!O175&lt;&gt;"", DATEVALUE(Overall!O175), "")</f>
        <v>44482</v>
      </c>
      <c r="T173" s="5">
        <f t="shared" si="4"/>
        <v>6</v>
      </c>
      <c r="U173" s="10">
        <f>IF(Overall!$A175&lt;&gt;"",IF(AND(MONTH($O173) &lt;= 1, MONTH($P173) &gt;= 1), IF($T173 &lt;&gt; "", $H173/$T173, ""), ""),"")</f>
        <v>200000</v>
      </c>
      <c r="V173" s="10">
        <f>IF(Overall!$A175&lt;&gt;"",IF(AND(MONTH($O173) &lt;= 2, MONTH($P173) &gt;= 2), IF($T173 &lt;&gt; "", $H173/$T173, ""), ""),"")</f>
        <v>200000</v>
      </c>
      <c r="W173" s="10">
        <f>IF(Overall!$A175&lt;&gt;"",IF(AND(MONTH($O173) &lt;= 3, MONTH($P173) &gt;= 3), IF($T173 &lt;&gt; "", $H173/$T173, ""), ""),"")</f>
        <v>200000</v>
      </c>
      <c r="X173" s="10">
        <f>IF(Overall!$A175&lt;&gt;"",IF(AND(MONTH($O173) &lt;= 4, MONTH($P173) &gt;= 4), IF($T173 &lt;&gt; "", $H173/$T173, ""), ""),"")</f>
        <v>200000</v>
      </c>
      <c r="Y173" s="10">
        <f>IF(Overall!$A175&lt;&gt;"",IF(AND(MONTH($O173) &lt;= 5, MONTH($P173) &gt;= 5), IF($T173 &lt;&gt; "", $H173/$T173, ""), ""),"")</f>
        <v>200000</v>
      </c>
      <c r="Z173" s="10">
        <f>IF(Overall!$A175&lt;&gt;"",IF(AND(MONTH($O173) &lt;= 6, MONTH($P173) &gt;= 6), IF($T173 &lt;&gt; "", $H173/$T173, ""), ""),"")</f>
        <v>200000</v>
      </c>
      <c r="AA173" s="10" t="str">
        <f>IF(Overall!$A175&lt;&gt;"",IF(AND(MONTH($O173) &lt;= 7, MONTH($P173) &gt;= 7 ), IF($T173 &lt;&gt; "", $H173/$T173, ""), ""),"")</f>
        <v/>
      </c>
      <c r="AB173" s="10" t="str">
        <f>IF(Overall!$A175&lt;&gt;"",IF(AND(MONTH($O173) &lt;= 8, MONTH($P173) &gt;= 8), IF($T173 &lt;&gt; "", $H173/$T173, ""), ""),"")</f>
        <v/>
      </c>
      <c r="AC173" s="10" t="str">
        <f>IF(Overall!$A175&lt;&gt;"",IF(AND(MONTH($O173) &lt;= 9, MONTH($P173) &gt;= 9), IF($T173 &lt;&gt; "", $H173/$T173, ""), ""),"")</f>
        <v/>
      </c>
      <c r="AD173" s="10" t="str">
        <f>IF(Overall!$A175&lt;&gt;"",IF(AND(MONTH($O173) &lt;= 10, MONTH($P173) &gt;= 10), IF($T173 &lt;&gt; "", $H173/$T173, ""), ""),"")</f>
        <v/>
      </c>
      <c r="AE173" s="10" t="str">
        <f>IF(Overall!$A175&lt;&gt;"",IF(AND(MONTH($O173) &lt;= 11, MONTH($P173) &gt;= 11), IF($T173 &lt;&gt; "", $H173/$T173, ""), ""),"")</f>
        <v/>
      </c>
      <c r="AF173" s="10" t="str">
        <f>IF(Overall!$A175&lt;&gt;"",IF(AND(MONTH($O173) &lt;= 12, MONTH($P173) &gt;= 12), IF($T173 &lt;&gt; "", $H173/$T173, ""), ""),"")</f>
        <v/>
      </c>
      <c r="AH173" s="10" t="str">
        <f ca="1">IFERROR(IF(AND(NOW()&lt;= EOMONTH(DATE(YEAR($P173),1, 1), 0), Overall!$A175&lt;&gt;"", MONTH($O173) &lt;= 1, MONTH($P173) &gt;= 1), IF($T173 &lt;&gt; "", $H173/$T173, ""), ""), "")</f>
        <v/>
      </c>
      <c r="AI173" s="10" t="str">
        <f ca="1">IFERROR(IF(AND(NOW()&lt;= EOMONTH(DATE(YEAR($P173),2, 1), 0), Overall!$A175&lt;&gt;"", MONTH($O173) &lt;= 2, MONTH($P173) &gt;= 2), IF($T173 &lt;&gt; "", $H173/$T173, ""), ""), "")</f>
        <v/>
      </c>
      <c r="AJ173" s="10" t="str">
        <f ca="1">IFERROR(IF(AND(NOW()&lt;= EOMONTH(DATE(YEAR($P173),3, 1), 0), Overall!$A175&lt;&gt;"", MONTH($O173) &lt;= 3, MONTH($P173) &gt;= 3), IF($T173 &lt;&gt; "", $H173/$T173, ""), ""), "")</f>
        <v/>
      </c>
      <c r="AK173" s="10" t="str">
        <f ca="1">IFERROR(IF(AND(NOW()&lt;= EOMONTH(DATE(YEAR($P173),4, 1), 0), Overall!$A175&lt;&gt;"", MONTH($O173) &lt;= 4, MONTH($P173) &gt;= 4), IF($T173 &lt;&gt; "", $H173/$T173, ""), ""), "")</f>
        <v/>
      </c>
      <c r="AL173" s="10" t="str">
        <f ca="1">IFERROR(IF(AND(NOW()&lt;= EOMONTH(DATE(YEAR($P173),5, 1), 0), Overall!$A175&lt;&gt;"", MONTH($O173) &lt;= 5, MONTH($P173) &gt;= 5), IF($T173 &lt;&gt; "", $H173/$T173, ""), ""), "")</f>
        <v/>
      </c>
      <c r="AM173" s="10" t="str">
        <f ca="1">IFERROR(IF(AND(NOW()&lt;= EOMONTH(DATE(YEAR($P173),6, 1), 0), Overall!$A175&lt;&gt;"", MONTH($O173) &lt;= 6, MONTH($P173) &gt;= 6), IF($T173 &lt;&gt; "", $H173/$T173, ""), ""), "")</f>
        <v/>
      </c>
      <c r="AN173" s="10" t="str">
        <f ca="1">IFERROR(IF(AND(NOW()&lt;= EOMONTH(DATE(YEAR($P173),7, 1), 0), Overall!$A175&lt;&gt;"", MONTH($O173) &lt;= 7, MONTH($P173) &gt;= 7), IF($T173 &lt;&gt; "", $H173/$T173, ""), ""), "")</f>
        <v/>
      </c>
      <c r="AO173" s="10" t="str">
        <f ca="1">IFERROR(IF(AND(NOW()&lt;= EOMONTH(DATE(YEAR($P173),8, 1), 0), Overall!$A175&lt;&gt;"", MONTH($O173) &lt;= 8, MONTH($P173) &gt;= 8), IF($T173 &lt;&gt; "", $H173/$T173, ""), ""), "")</f>
        <v/>
      </c>
      <c r="AP173" s="10" t="str">
        <f ca="1">IFERROR(IF(AND(NOW()&lt;= EOMONTH(DATE(YEAR($P173),9, 1), 0), Overall!$A175&lt;&gt;"", MONTH($O173) &lt;= 9, MONTH($P173) &gt;= 9), IF($T173 &lt;&gt; "", $H173/$T173, ""), ""), "")</f>
        <v/>
      </c>
      <c r="AQ173" s="10" t="str">
        <f ca="1">IFERROR(IF(AND(NOW()&lt;= EOMONTH(DATE(YEAR($P173),10, 1), 0), Overall!$A175&lt;&gt;"", MONTH($O173) &lt;= 10, MONTH($P173) &gt;= 10), IF($T173 &lt;&gt; "", $H173/$T173, ""), ""), "")</f>
        <v/>
      </c>
      <c r="AR173" s="10" t="str">
        <f ca="1">IFERROR(IF(AND(NOW()&lt;= EOMONTH(DATE(YEAR($P173),11, 1), 0), Overall!$A175&lt;&gt;"", MONTH($O173) &lt;=11, MONTH($P173) &gt;= 11), IF($T173 &lt;&gt; "", $H173/$T173, ""), ""), "")</f>
        <v/>
      </c>
      <c r="AS173" s="10" t="str">
        <f ca="1">IFERROR(IF(AND(NOW()&lt;= EOMONTH(DATE(YEAR($P173),12, 1), 0), Overall!$A175&lt;&gt;"", MONTH($O173) &lt;= 12, MONTH($P173) &gt;= 12), IF($T173 &lt;&gt; "", $H173/$T173, ""), ""), "")</f>
        <v/>
      </c>
      <c r="AT173" s="16">
        <f t="shared" ca="1" si="5"/>
        <v>0</v>
      </c>
    </row>
    <row r="174" spans="1:46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6">
        <f>IF(Overall!T176&lt;&gt;"",VALUE(Overall!T176),"")</f>
        <v>79.599999999999994</v>
      </c>
      <c r="O174" s="7">
        <f>IF(Overall!L176&lt;&gt;"", DATEVALUE(Overall!L176), "")</f>
        <v>44562</v>
      </c>
      <c r="P174" s="7">
        <f>IF(Overall!M176&lt;&gt;"", DATEVALUE(Overall!M176), "")</f>
        <v>44742</v>
      </c>
      <c r="Q174" s="7" t="str">
        <f>IF(Overall!S176&lt;&gt;"",_xlfn.VALUETOTEXT(Overall!S176),"")</f>
        <v>Jan-Jun</v>
      </c>
      <c r="R174" s="7">
        <f>IF(Overall!O176&lt;&gt;"", DATEVALUE(Overall!O176), "")</f>
        <v>44482</v>
      </c>
      <c r="S174" s="7">
        <f>IF(Overall!O176&lt;&gt;"", DATEVALUE(Overall!O176), "")</f>
        <v>44482</v>
      </c>
      <c r="T174" s="5">
        <f t="shared" si="4"/>
        <v>6</v>
      </c>
      <c r="U174" s="10">
        <f>IF(Overall!$A176&lt;&gt;"",IF(AND(MONTH($O174) &lt;= 1, MONTH($P174) &gt;= 1), IF($T174 &lt;&gt; "", $H174/$T174, ""), ""),"")</f>
        <v>225000</v>
      </c>
      <c r="V174" s="10">
        <f>IF(Overall!$A176&lt;&gt;"",IF(AND(MONTH($O174) &lt;= 2, MONTH($P174) &gt;= 2), IF($T174 &lt;&gt; "", $H174/$T174, ""), ""),"")</f>
        <v>225000</v>
      </c>
      <c r="W174" s="10">
        <f>IF(Overall!$A176&lt;&gt;"",IF(AND(MONTH($O174) &lt;= 3, MONTH($P174) &gt;= 3), IF($T174 &lt;&gt; "", $H174/$T174, ""), ""),"")</f>
        <v>225000</v>
      </c>
      <c r="X174" s="10">
        <f>IF(Overall!$A176&lt;&gt;"",IF(AND(MONTH($O174) &lt;= 4, MONTH($P174) &gt;= 4), IF($T174 &lt;&gt; "", $H174/$T174, ""), ""),"")</f>
        <v>225000</v>
      </c>
      <c r="Y174" s="10">
        <f>IF(Overall!$A176&lt;&gt;"",IF(AND(MONTH($O174) &lt;= 5, MONTH($P174) &gt;= 5), IF($T174 &lt;&gt; "", $H174/$T174, ""), ""),"")</f>
        <v>225000</v>
      </c>
      <c r="Z174" s="10">
        <f>IF(Overall!$A176&lt;&gt;"",IF(AND(MONTH($O174) &lt;= 6, MONTH($P174) &gt;= 6), IF($T174 &lt;&gt; "", $H174/$T174, ""), ""),"")</f>
        <v>225000</v>
      </c>
      <c r="AA174" s="10" t="str">
        <f>IF(Overall!$A176&lt;&gt;"",IF(AND(MONTH($O174) &lt;= 7, MONTH($P174) &gt;= 7 ), IF($T174 &lt;&gt; "", $H174/$T174, ""), ""),"")</f>
        <v/>
      </c>
      <c r="AB174" s="10" t="str">
        <f>IF(Overall!$A176&lt;&gt;"",IF(AND(MONTH($O174) &lt;= 8, MONTH($P174) &gt;= 8), IF($T174 &lt;&gt; "", $H174/$T174, ""), ""),"")</f>
        <v/>
      </c>
      <c r="AC174" s="10" t="str">
        <f>IF(Overall!$A176&lt;&gt;"",IF(AND(MONTH($O174) &lt;= 9, MONTH($P174) &gt;= 9), IF($T174 &lt;&gt; "", $H174/$T174, ""), ""),"")</f>
        <v/>
      </c>
      <c r="AD174" s="10" t="str">
        <f>IF(Overall!$A176&lt;&gt;"",IF(AND(MONTH($O174) &lt;= 10, MONTH($P174) &gt;= 10), IF($T174 &lt;&gt; "", $H174/$T174, ""), ""),"")</f>
        <v/>
      </c>
      <c r="AE174" s="10" t="str">
        <f>IF(Overall!$A176&lt;&gt;"",IF(AND(MONTH($O174) &lt;= 11, MONTH($P174) &gt;= 11), IF($T174 &lt;&gt; "", $H174/$T174, ""), ""),"")</f>
        <v/>
      </c>
      <c r="AF174" s="10" t="str">
        <f>IF(Overall!$A176&lt;&gt;"",IF(AND(MONTH($O174) &lt;= 12, MONTH($P174) &gt;= 12), IF($T174 &lt;&gt; "", $H174/$T174, ""), ""),"")</f>
        <v/>
      </c>
      <c r="AH174" s="10" t="str">
        <f ca="1">IFERROR(IF(AND(NOW()&lt;= EOMONTH(DATE(YEAR($P174),1, 1), 0), Overall!$A176&lt;&gt;"", MONTH($O174) &lt;= 1, MONTH($P174) &gt;= 1), IF($T174 &lt;&gt; "", $H174/$T174, ""), ""), "")</f>
        <v/>
      </c>
      <c r="AI174" s="10" t="str">
        <f ca="1">IFERROR(IF(AND(NOW()&lt;= EOMONTH(DATE(YEAR($P174),2, 1), 0), Overall!$A176&lt;&gt;"", MONTH($O174) &lt;= 2, MONTH($P174) &gt;= 2), IF($T174 &lt;&gt; "", $H174/$T174, ""), ""), "")</f>
        <v/>
      </c>
      <c r="AJ174" s="10" t="str">
        <f ca="1">IFERROR(IF(AND(NOW()&lt;= EOMONTH(DATE(YEAR($P174),3, 1), 0), Overall!$A176&lt;&gt;"", MONTH($O174) &lt;= 3, MONTH($P174) &gt;= 3), IF($T174 &lt;&gt; "", $H174/$T174, ""), ""), "")</f>
        <v/>
      </c>
      <c r="AK174" s="10" t="str">
        <f ca="1">IFERROR(IF(AND(NOW()&lt;= EOMONTH(DATE(YEAR($P174),4, 1), 0), Overall!$A176&lt;&gt;"", MONTH($O174) &lt;= 4, MONTH($P174) &gt;= 4), IF($T174 &lt;&gt; "", $H174/$T174, ""), ""), "")</f>
        <v/>
      </c>
      <c r="AL174" s="10" t="str">
        <f ca="1">IFERROR(IF(AND(NOW()&lt;= EOMONTH(DATE(YEAR($P174),5, 1), 0), Overall!$A176&lt;&gt;"", MONTH($O174) &lt;= 5, MONTH($P174) &gt;= 5), IF($T174 &lt;&gt; "", $H174/$T174, ""), ""), "")</f>
        <v/>
      </c>
      <c r="AM174" s="10" t="str">
        <f ca="1">IFERROR(IF(AND(NOW()&lt;= EOMONTH(DATE(YEAR($P174),6, 1), 0), Overall!$A176&lt;&gt;"", MONTH($O174) &lt;= 6, MONTH($P174) &gt;= 6), IF($T174 &lt;&gt; "", $H174/$T174, ""), ""), "")</f>
        <v/>
      </c>
      <c r="AN174" s="10" t="str">
        <f ca="1">IFERROR(IF(AND(NOW()&lt;= EOMONTH(DATE(YEAR($P174),7, 1), 0), Overall!$A176&lt;&gt;"", MONTH($O174) &lt;= 7, MONTH($P174) &gt;= 7), IF($T174 &lt;&gt; "", $H174/$T174, ""), ""), "")</f>
        <v/>
      </c>
      <c r="AO174" s="10" t="str">
        <f ca="1">IFERROR(IF(AND(NOW()&lt;= EOMONTH(DATE(YEAR($P174),8, 1), 0), Overall!$A176&lt;&gt;"", MONTH($O174) &lt;= 8, MONTH($P174) &gt;= 8), IF($T174 &lt;&gt; "", $H174/$T174, ""), ""), "")</f>
        <v/>
      </c>
      <c r="AP174" s="10" t="str">
        <f ca="1">IFERROR(IF(AND(NOW()&lt;= EOMONTH(DATE(YEAR($P174),9, 1), 0), Overall!$A176&lt;&gt;"", MONTH($O174) &lt;= 9, MONTH($P174) &gt;= 9), IF($T174 &lt;&gt; "", $H174/$T174, ""), ""), "")</f>
        <v/>
      </c>
      <c r="AQ174" s="10" t="str">
        <f ca="1">IFERROR(IF(AND(NOW()&lt;= EOMONTH(DATE(YEAR($P174),10, 1), 0), Overall!$A176&lt;&gt;"", MONTH($O174) &lt;= 10, MONTH($P174) &gt;= 10), IF($T174 &lt;&gt; "", $H174/$T174, ""), ""), "")</f>
        <v/>
      </c>
      <c r="AR174" s="10" t="str">
        <f ca="1">IFERROR(IF(AND(NOW()&lt;= EOMONTH(DATE(YEAR($P174),11, 1), 0), Overall!$A176&lt;&gt;"", MONTH($O174) &lt;=11, MONTH($P174) &gt;= 11), IF($T174 &lt;&gt; "", $H174/$T174, ""), ""), "")</f>
        <v/>
      </c>
      <c r="AS174" s="10" t="str">
        <f ca="1">IFERROR(IF(AND(NOW()&lt;= EOMONTH(DATE(YEAR($P174),12, 1), 0), Overall!$A176&lt;&gt;"", MONTH($O174) &lt;= 12, MONTH($P174) &gt;= 12), IF($T174 &lt;&gt; "", $H174/$T174, ""), ""), "")</f>
        <v/>
      </c>
      <c r="AT174" s="16">
        <f t="shared" ca="1" si="5"/>
        <v>0</v>
      </c>
    </row>
    <row r="175" spans="1:46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6">
        <f>IF(Overall!T177&lt;&gt;"",VALUE(Overall!T177),"")</f>
        <v>79.599999999999994</v>
      </c>
      <c r="O175" s="7">
        <f>IF(Overall!L177&lt;&gt;"", DATEVALUE(Overall!L177), "")</f>
        <v>44562</v>
      </c>
      <c r="P175" s="7">
        <f>IF(Overall!M177&lt;&gt;"", DATEVALUE(Overall!M177), "")</f>
        <v>44742</v>
      </c>
      <c r="Q175" s="7" t="str">
        <f>IF(Overall!S177&lt;&gt;"",_xlfn.VALUETOTEXT(Overall!S177),"")</f>
        <v>Jan-Jun</v>
      </c>
      <c r="R175" s="7">
        <f>IF(Overall!O177&lt;&gt;"", DATEVALUE(Overall!O177), "")</f>
        <v>44482</v>
      </c>
      <c r="S175" s="7">
        <f>IF(Overall!O177&lt;&gt;"", DATEVALUE(Overall!O177), "")</f>
        <v>44482</v>
      </c>
      <c r="T175" s="5">
        <f t="shared" si="4"/>
        <v>6</v>
      </c>
      <c r="U175" s="10">
        <f>IF(Overall!$A177&lt;&gt;"",IF(AND(MONTH($O175) &lt;= 1, MONTH($P175) &gt;= 1), IF($T175 &lt;&gt; "", $H175/$T175, ""), ""),"")</f>
        <v>100000</v>
      </c>
      <c r="V175" s="10">
        <f>IF(Overall!$A177&lt;&gt;"",IF(AND(MONTH($O175) &lt;= 2, MONTH($P175) &gt;= 2), IF($T175 &lt;&gt; "", $H175/$T175, ""), ""),"")</f>
        <v>100000</v>
      </c>
      <c r="W175" s="10">
        <f>IF(Overall!$A177&lt;&gt;"",IF(AND(MONTH($O175) &lt;= 3, MONTH($P175) &gt;= 3), IF($T175 &lt;&gt; "", $H175/$T175, ""), ""),"")</f>
        <v>100000</v>
      </c>
      <c r="X175" s="10">
        <f>IF(Overall!$A177&lt;&gt;"",IF(AND(MONTH($O175) &lt;= 4, MONTH($P175) &gt;= 4), IF($T175 &lt;&gt; "", $H175/$T175, ""), ""),"")</f>
        <v>100000</v>
      </c>
      <c r="Y175" s="10">
        <f>IF(Overall!$A177&lt;&gt;"",IF(AND(MONTH($O175) &lt;= 5, MONTH($P175) &gt;= 5), IF($T175 &lt;&gt; "", $H175/$T175, ""), ""),"")</f>
        <v>100000</v>
      </c>
      <c r="Z175" s="10">
        <f>IF(Overall!$A177&lt;&gt;"",IF(AND(MONTH($O175) &lt;= 6, MONTH($P175) &gt;= 6), IF($T175 &lt;&gt; "", $H175/$T175, ""), ""),"")</f>
        <v>100000</v>
      </c>
      <c r="AA175" s="10" t="str">
        <f>IF(Overall!$A177&lt;&gt;"",IF(AND(MONTH($O175) &lt;= 7, MONTH($P175) &gt;= 7 ), IF($T175 &lt;&gt; "", $H175/$T175, ""), ""),"")</f>
        <v/>
      </c>
      <c r="AB175" s="10" t="str">
        <f>IF(Overall!$A177&lt;&gt;"",IF(AND(MONTH($O175) &lt;= 8, MONTH($P175) &gt;= 8), IF($T175 &lt;&gt; "", $H175/$T175, ""), ""),"")</f>
        <v/>
      </c>
      <c r="AC175" s="10" t="str">
        <f>IF(Overall!$A177&lt;&gt;"",IF(AND(MONTH($O175) &lt;= 9, MONTH($P175) &gt;= 9), IF($T175 &lt;&gt; "", $H175/$T175, ""), ""),"")</f>
        <v/>
      </c>
      <c r="AD175" s="10" t="str">
        <f>IF(Overall!$A177&lt;&gt;"",IF(AND(MONTH($O175) &lt;= 10, MONTH($P175) &gt;= 10), IF($T175 &lt;&gt; "", $H175/$T175, ""), ""),"")</f>
        <v/>
      </c>
      <c r="AE175" s="10" t="str">
        <f>IF(Overall!$A177&lt;&gt;"",IF(AND(MONTH($O175) &lt;= 11, MONTH($P175) &gt;= 11), IF($T175 &lt;&gt; "", $H175/$T175, ""), ""),"")</f>
        <v/>
      </c>
      <c r="AF175" s="10" t="str">
        <f>IF(Overall!$A177&lt;&gt;"",IF(AND(MONTH($O175) &lt;= 12, MONTH($P175) &gt;= 12), IF($T175 &lt;&gt; "", $H175/$T175, ""), ""),"")</f>
        <v/>
      </c>
      <c r="AH175" s="10" t="str">
        <f ca="1">IFERROR(IF(AND(NOW()&lt;= EOMONTH(DATE(YEAR($P175),1, 1), 0), Overall!$A177&lt;&gt;"", MONTH($O175) &lt;= 1, MONTH($P175) &gt;= 1), IF($T175 &lt;&gt; "", $H175/$T175, ""), ""), "")</f>
        <v/>
      </c>
      <c r="AI175" s="10" t="str">
        <f ca="1">IFERROR(IF(AND(NOW()&lt;= EOMONTH(DATE(YEAR($P175),2, 1), 0), Overall!$A177&lt;&gt;"", MONTH($O175) &lt;= 2, MONTH($P175) &gt;= 2), IF($T175 &lt;&gt; "", $H175/$T175, ""), ""), "")</f>
        <v/>
      </c>
      <c r="AJ175" s="10" t="str">
        <f ca="1">IFERROR(IF(AND(NOW()&lt;= EOMONTH(DATE(YEAR($P175),3, 1), 0), Overall!$A177&lt;&gt;"", MONTH($O175) &lt;= 3, MONTH($P175) &gt;= 3), IF($T175 &lt;&gt; "", $H175/$T175, ""), ""), "")</f>
        <v/>
      </c>
      <c r="AK175" s="10" t="str">
        <f ca="1">IFERROR(IF(AND(NOW()&lt;= EOMONTH(DATE(YEAR($P175),4, 1), 0), Overall!$A177&lt;&gt;"", MONTH($O175) &lt;= 4, MONTH($P175) &gt;= 4), IF($T175 &lt;&gt; "", $H175/$T175, ""), ""), "")</f>
        <v/>
      </c>
      <c r="AL175" s="10" t="str">
        <f ca="1">IFERROR(IF(AND(NOW()&lt;= EOMONTH(DATE(YEAR($P175),5, 1), 0), Overall!$A177&lt;&gt;"", MONTH($O175) &lt;= 5, MONTH($P175) &gt;= 5), IF($T175 &lt;&gt; "", $H175/$T175, ""), ""), "")</f>
        <v/>
      </c>
      <c r="AM175" s="10" t="str">
        <f ca="1">IFERROR(IF(AND(NOW()&lt;= EOMONTH(DATE(YEAR($P175),6, 1), 0), Overall!$A177&lt;&gt;"", MONTH($O175) &lt;= 6, MONTH($P175) &gt;= 6), IF($T175 &lt;&gt; "", $H175/$T175, ""), ""), "")</f>
        <v/>
      </c>
      <c r="AN175" s="10" t="str">
        <f ca="1">IFERROR(IF(AND(NOW()&lt;= EOMONTH(DATE(YEAR($P175),7, 1), 0), Overall!$A177&lt;&gt;"", MONTH($O175) &lt;= 7, MONTH($P175) &gt;= 7), IF($T175 &lt;&gt; "", $H175/$T175, ""), ""), "")</f>
        <v/>
      </c>
      <c r="AO175" s="10" t="str">
        <f ca="1">IFERROR(IF(AND(NOW()&lt;= EOMONTH(DATE(YEAR($P175),8, 1), 0), Overall!$A177&lt;&gt;"", MONTH($O175) &lt;= 8, MONTH($P175) &gt;= 8), IF($T175 &lt;&gt; "", $H175/$T175, ""), ""), "")</f>
        <v/>
      </c>
      <c r="AP175" s="10" t="str">
        <f ca="1">IFERROR(IF(AND(NOW()&lt;= EOMONTH(DATE(YEAR($P175),9, 1), 0), Overall!$A177&lt;&gt;"", MONTH($O175) &lt;= 9, MONTH($P175) &gt;= 9), IF($T175 &lt;&gt; "", $H175/$T175, ""), ""), "")</f>
        <v/>
      </c>
      <c r="AQ175" s="10" t="str">
        <f ca="1">IFERROR(IF(AND(NOW()&lt;= EOMONTH(DATE(YEAR($P175),10, 1), 0), Overall!$A177&lt;&gt;"", MONTH($O175) &lt;= 10, MONTH($P175) &gt;= 10), IF($T175 &lt;&gt; "", $H175/$T175, ""), ""), "")</f>
        <v/>
      </c>
      <c r="AR175" s="10" t="str">
        <f ca="1">IFERROR(IF(AND(NOW()&lt;= EOMONTH(DATE(YEAR($P175),11, 1), 0), Overall!$A177&lt;&gt;"", MONTH($O175) &lt;=11, MONTH($P175) &gt;= 11), IF($T175 &lt;&gt; "", $H175/$T175, ""), ""), "")</f>
        <v/>
      </c>
      <c r="AS175" s="10" t="str">
        <f ca="1">IFERROR(IF(AND(NOW()&lt;= EOMONTH(DATE(YEAR($P175),12, 1), 0), Overall!$A177&lt;&gt;"", MONTH($O175) &lt;= 12, MONTH($P175) &gt;= 12), IF($T175 &lt;&gt; "", $H175/$T175, ""), ""), "")</f>
        <v/>
      </c>
      <c r="AT175" s="16">
        <f t="shared" ca="1" si="5"/>
        <v>0</v>
      </c>
    </row>
    <row r="176" spans="1:46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6">
        <f>IF(Overall!T178&lt;&gt;"",VALUE(Overall!T178),"")</f>
        <v>77.75</v>
      </c>
      <c r="O176" s="7">
        <f>IF(Overall!L178&lt;&gt;"", DATEVALUE(Overall!L178), "")</f>
        <v>44562</v>
      </c>
      <c r="P176" s="7">
        <f>IF(Overall!M178&lt;&gt;"", DATEVALUE(Overall!M178), "")</f>
        <v>44926</v>
      </c>
      <c r="Q176" s="7" t="str">
        <f>IF(Overall!S178&lt;&gt;"",_xlfn.VALUETOTEXT(Overall!S178),"")</f>
        <v>Jan-Dec</v>
      </c>
      <c r="R176" s="7">
        <f>IF(Overall!O178&lt;&gt;"", DATEVALUE(Overall!O178), "")</f>
        <v>44482</v>
      </c>
      <c r="S176" s="7">
        <f>IF(Overall!O178&lt;&gt;"", DATEVALUE(Overall!O178), "")</f>
        <v>44482</v>
      </c>
      <c r="T176" s="5">
        <f t="shared" si="4"/>
        <v>12</v>
      </c>
      <c r="U176" s="10">
        <f>IF(Overall!$A178&lt;&gt;"",IF(AND(MONTH($O176) &lt;= 1, MONTH($P176) &gt;= 1), IF($T176 &lt;&gt; "", $H176/$T176, ""), ""),"")</f>
        <v>200000</v>
      </c>
      <c r="V176" s="10">
        <f>IF(Overall!$A178&lt;&gt;"",IF(AND(MONTH($O176) &lt;= 2, MONTH($P176) &gt;= 2), IF($T176 &lt;&gt; "", $H176/$T176, ""), ""),"")</f>
        <v>200000</v>
      </c>
      <c r="W176" s="10">
        <f>IF(Overall!$A178&lt;&gt;"",IF(AND(MONTH($O176) &lt;= 3, MONTH($P176) &gt;= 3), IF($T176 &lt;&gt; "", $H176/$T176, ""), ""),"")</f>
        <v>200000</v>
      </c>
      <c r="X176" s="10">
        <f>IF(Overall!$A178&lt;&gt;"",IF(AND(MONTH($O176) &lt;= 4, MONTH($P176) &gt;= 4), IF($T176 &lt;&gt; "", $H176/$T176, ""), ""),"")</f>
        <v>200000</v>
      </c>
      <c r="Y176" s="10">
        <f>IF(Overall!$A178&lt;&gt;"",IF(AND(MONTH($O176) &lt;= 5, MONTH($P176) &gt;= 5), IF($T176 &lt;&gt; "", $H176/$T176, ""), ""),"")</f>
        <v>200000</v>
      </c>
      <c r="Z176" s="10">
        <f>IF(Overall!$A178&lt;&gt;"",IF(AND(MONTH($O176) &lt;= 6, MONTH($P176) &gt;= 6), IF($T176 &lt;&gt; "", $H176/$T176, ""), ""),"")</f>
        <v>200000</v>
      </c>
      <c r="AA176" s="10">
        <f>IF(Overall!$A178&lt;&gt;"",IF(AND(MONTH($O176) &lt;= 7, MONTH($P176) &gt;= 7 ), IF($T176 &lt;&gt; "", $H176/$T176, ""), ""),"")</f>
        <v>200000</v>
      </c>
      <c r="AB176" s="10">
        <f>IF(Overall!$A178&lt;&gt;"",IF(AND(MONTH($O176) &lt;= 8, MONTH($P176) &gt;= 8), IF($T176 &lt;&gt; "", $H176/$T176, ""), ""),"")</f>
        <v>200000</v>
      </c>
      <c r="AC176" s="10">
        <f>IF(Overall!$A178&lt;&gt;"",IF(AND(MONTH($O176) &lt;= 9, MONTH($P176) &gt;= 9), IF($T176 &lt;&gt; "", $H176/$T176, ""), ""),"")</f>
        <v>200000</v>
      </c>
      <c r="AD176" s="10">
        <f>IF(Overall!$A178&lt;&gt;"",IF(AND(MONTH($O176) &lt;= 10, MONTH($P176) &gt;= 10), IF($T176 &lt;&gt; "", $H176/$T176, ""), ""),"")</f>
        <v>200000</v>
      </c>
      <c r="AE176" s="10">
        <f>IF(Overall!$A178&lt;&gt;"",IF(AND(MONTH($O176) &lt;= 11, MONTH($P176) &gt;= 11), IF($T176 &lt;&gt; "", $H176/$T176, ""), ""),"")</f>
        <v>200000</v>
      </c>
      <c r="AF176" s="10">
        <f>IF(Overall!$A178&lt;&gt;"",IF(AND(MONTH($O176) &lt;= 12, MONTH($P176) &gt;= 12), IF($T176 &lt;&gt; "", $H176/$T176, ""), ""),"")</f>
        <v>200000</v>
      </c>
      <c r="AH176" s="10" t="str">
        <f ca="1">IFERROR(IF(AND(NOW()&lt;= EOMONTH(DATE(YEAR($P176),1, 1), 0), Overall!$A178&lt;&gt;"", MONTH($O176) &lt;= 1, MONTH($P176) &gt;= 1), IF($T176 &lt;&gt; "", $H176/$T176, ""), ""), "")</f>
        <v/>
      </c>
      <c r="AI176" s="10" t="str">
        <f ca="1">IFERROR(IF(AND(NOW()&lt;= EOMONTH(DATE(YEAR($P176),2, 1), 0), Overall!$A178&lt;&gt;"", MONTH($O176) &lt;= 2, MONTH($P176) &gt;= 2), IF($T176 &lt;&gt; "", $H176/$T176, ""), ""), "")</f>
        <v/>
      </c>
      <c r="AJ176" s="10" t="str">
        <f ca="1">IFERROR(IF(AND(NOW()&lt;= EOMONTH(DATE(YEAR($P176),3, 1), 0), Overall!$A178&lt;&gt;"", MONTH($O176) &lt;= 3, MONTH($P176) &gt;= 3), IF($T176 &lt;&gt; "", $H176/$T176, ""), ""), "")</f>
        <v/>
      </c>
      <c r="AK176" s="10" t="str">
        <f ca="1">IFERROR(IF(AND(NOW()&lt;= EOMONTH(DATE(YEAR($P176),4, 1), 0), Overall!$A178&lt;&gt;"", MONTH($O176) &lt;= 4, MONTH($P176) &gt;= 4), IF($T176 &lt;&gt; "", $H176/$T176, ""), ""), "")</f>
        <v/>
      </c>
      <c r="AL176" s="10" t="str">
        <f ca="1">IFERROR(IF(AND(NOW()&lt;= EOMONTH(DATE(YEAR($P176),5, 1), 0), Overall!$A178&lt;&gt;"", MONTH($O176) &lt;= 5, MONTH($P176) &gt;= 5), IF($T176 &lt;&gt; "", $H176/$T176, ""), ""), "")</f>
        <v/>
      </c>
      <c r="AM176" s="10" t="str">
        <f ca="1">IFERROR(IF(AND(NOW()&lt;= EOMONTH(DATE(YEAR($P176),6, 1), 0), Overall!$A178&lt;&gt;"", MONTH($O176) &lt;= 6, MONTH($P176) &gt;= 6), IF($T176 &lt;&gt; "", $H176/$T176, ""), ""), "")</f>
        <v/>
      </c>
      <c r="AN176" s="10" t="str">
        <f ca="1">IFERROR(IF(AND(NOW()&lt;= EOMONTH(DATE(YEAR($P176),7, 1), 0), Overall!$A178&lt;&gt;"", MONTH($O176) &lt;= 7, MONTH($P176) &gt;= 7), IF($T176 &lt;&gt; "", $H176/$T176, ""), ""), "")</f>
        <v/>
      </c>
      <c r="AO176" s="10" t="str">
        <f ca="1">IFERROR(IF(AND(NOW()&lt;= EOMONTH(DATE(YEAR($P176),8, 1), 0), Overall!$A178&lt;&gt;"", MONTH($O176) &lt;= 8, MONTH($P176) &gt;= 8), IF($T176 &lt;&gt; "", $H176/$T176, ""), ""), "")</f>
        <v/>
      </c>
      <c r="AP176" s="10" t="str">
        <f ca="1">IFERROR(IF(AND(NOW()&lt;= EOMONTH(DATE(YEAR($P176),9, 1), 0), Overall!$A178&lt;&gt;"", MONTH($O176) &lt;= 9, MONTH($P176) &gt;= 9), IF($T176 &lt;&gt; "", $H176/$T176, ""), ""), "")</f>
        <v/>
      </c>
      <c r="AQ176" s="10" t="str">
        <f ca="1">IFERROR(IF(AND(NOW()&lt;= EOMONTH(DATE(YEAR($P176),10, 1), 0), Overall!$A178&lt;&gt;"", MONTH($O176) &lt;= 10, MONTH($P176) &gt;= 10), IF($T176 &lt;&gt; "", $H176/$T176, ""), ""), "")</f>
        <v/>
      </c>
      <c r="AR176" s="10" t="str">
        <f ca="1">IFERROR(IF(AND(NOW()&lt;= EOMONTH(DATE(YEAR($P176),11, 1), 0), Overall!$A178&lt;&gt;"", MONTH($O176) &lt;=11, MONTH($P176) &gt;= 11), IF($T176 &lt;&gt; "", $H176/$T176, ""), ""), "")</f>
        <v/>
      </c>
      <c r="AS176" s="10" t="str">
        <f ca="1">IFERROR(IF(AND(NOW()&lt;= EOMONTH(DATE(YEAR($P176),12, 1), 0), Overall!$A178&lt;&gt;"", MONTH($O176) &lt;= 12, MONTH($P176) &gt;= 12), IF($T176 &lt;&gt; "", $H176/$T176, ""), ""), "")</f>
        <v/>
      </c>
      <c r="AT176" s="16">
        <f t="shared" ca="1" si="5"/>
        <v>0</v>
      </c>
    </row>
    <row r="177" spans="1:46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6">
        <f>IF(Overall!T179&lt;&gt;"",VALUE(Overall!T179),"")</f>
        <v>78.3</v>
      </c>
      <c r="O177" s="7">
        <f>IF(Overall!L179&lt;&gt;"", DATEVALUE(Overall!L179), "")</f>
        <v>44562</v>
      </c>
      <c r="P177" s="7">
        <f>IF(Overall!M179&lt;&gt;"", DATEVALUE(Overall!M179), "")</f>
        <v>44926</v>
      </c>
      <c r="Q177" s="7" t="str">
        <f>IF(Overall!S179&lt;&gt;"",_xlfn.VALUETOTEXT(Overall!S179),"")</f>
        <v>Jan-Dec</v>
      </c>
      <c r="R177" s="7">
        <f>IF(Overall!O179&lt;&gt;"", DATEVALUE(Overall!O179), "")</f>
        <v>44483</v>
      </c>
      <c r="S177" s="7">
        <f>IF(Overall!O179&lt;&gt;"", DATEVALUE(Overall!O179), "")</f>
        <v>44483</v>
      </c>
      <c r="T177" s="5">
        <f t="shared" si="4"/>
        <v>12</v>
      </c>
      <c r="U177" s="10">
        <f>IF(Overall!$A179&lt;&gt;"",IF(AND(MONTH($O177) &lt;= 1, MONTH($P177) &gt;= 1), IF($T177 &lt;&gt; "", $H177/$T177, ""), ""),"")</f>
        <v>100000</v>
      </c>
      <c r="V177" s="10">
        <f>IF(Overall!$A179&lt;&gt;"",IF(AND(MONTH($O177) &lt;= 2, MONTH($P177) &gt;= 2), IF($T177 &lt;&gt; "", $H177/$T177, ""), ""),"")</f>
        <v>100000</v>
      </c>
      <c r="W177" s="10">
        <f>IF(Overall!$A179&lt;&gt;"",IF(AND(MONTH($O177) &lt;= 3, MONTH($P177) &gt;= 3), IF($T177 &lt;&gt; "", $H177/$T177, ""), ""),"")</f>
        <v>100000</v>
      </c>
      <c r="X177" s="10">
        <f>IF(Overall!$A179&lt;&gt;"",IF(AND(MONTH($O177) &lt;= 4, MONTH($P177) &gt;= 4), IF($T177 &lt;&gt; "", $H177/$T177, ""), ""),"")</f>
        <v>100000</v>
      </c>
      <c r="Y177" s="10">
        <f>IF(Overall!$A179&lt;&gt;"",IF(AND(MONTH($O177) &lt;= 5, MONTH($P177) &gt;= 5), IF($T177 &lt;&gt; "", $H177/$T177, ""), ""),"")</f>
        <v>100000</v>
      </c>
      <c r="Z177" s="10">
        <f>IF(Overall!$A179&lt;&gt;"",IF(AND(MONTH($O177) &lt;= 6, MONTH($P177) &gt;= 6), IF($T177 &lt;&gt; "", $H177/$T177, ""), ""),"")</f>
        <v>100000</v>
      </c>
      <c r="AA177" s="10">
        <f>IF(Overall!$A179&lt;&gt;"",IF(AND(MONTH($O177) &lt;= 7, MONTH($P177) &gt;= 7 ), IF($T177 &lt;&gt; "", $H177/$T177, ""), ""),"")</f>
        <v>100000</v>
      </c>
      <c r="AB177" s="10">
        <f>IF(Overall!$A179&lt;&gt;"",IF(AND(MONTH($O177) &lt;= 8, MONTH($P177) &gt;= 8), IF($T177 &lt;&gt; "", $H177/$T177, ""), ""),"")</f>
        <v>100000</v>
      </c>
      <c r="AC177" s="10">
        <f>IF(Overall!$A179&lt;&gt;"",IF(AND(MONTH($O177) &lt;= 9, MONTH($P177) &gt;= 9), IF($T177 &lt;&gt; "", $H177/$T177, ""), ""),"")</f>
        <v>100000</v>
      </c>
      <c r="AD177" s="10">
        <f>IF(Overall!$A179&lt;&gt;"",IF(AND(MONTH($O177) &lt;= 10, MONTH($P177) &gt;= 10), IF($T177 &lt;&gt; "", $H177/$T177, ""), ""),"")</f>
        <v>100000</v>
      </c>
      <c r="AE177" s="10">
        <f>IF(Overall!$A179&lt;&gt;"",IF(AND(MONTH($O177) &lt;= 11, MONTH($P177) &gt;= 11), IF($T177 &lt;&gt; "", $H177/$T177, ""), ""),"")</f>
        <v>100000</v>
      </c>
      <c r="AF177" s="10">
        <f>IF(Overall!$A179&lt;&gt;"",IF(AND(MONTH($O177) &lt;= 12, MONTH($P177) &gt;= 12), IF($T177 &lt;&gt; "", $H177/$T177, ""), ""),"")</f>
        <v>100000</v>
      </c>
      <c r="AH177" s="10" t="str">
        <f ca="1">IFERROR(IF(AND(NOW()&lt;= EOMONTH(DATE(YEAR($P177),1, 1), 0), Overall!$A179&lt;&gt;"", MONTH($O177) &lt;= 1, MONTH($P177) &gt;= 1), IF($T177 &lt;&gt; "", $H177/$T177, ""), ""), "")</f>
        <v/>
      </c>
      <c r="AI177" s="10" t="str">
        <f ca="1">IFERROR(IF(AND(NOW()&lt;= EOMONTH(DATE(YEAR($P177),2, 1), 0), Overall!$A179&lt;&gt;"", MONTH($O177) &lt;= 2, MONTH($P177) &gt;= 2), IF($T177 &lt;&gt; "", $H177/$T177, ""), ""), "")</f>
        <v/>
      </c>
      <c r="AJ177" s="10" t="str">
        <f ca="1">IFERROR(IF(AND(NOW()&lt;= EOMONTH(DATE(YEAR($P177),3, 1), 0), Overall!$A179&lt;&gt;"", MONTH($O177) &lt;= 3, MONTH($P177) &gt;= 3), IF($T177 &lt;&gt; "", $H177/$T177, ""), ""), "")</f>
        <v/>
      </c>
      <c r="AK177" s="10" t="str">
        <f ca="1">IFERROR(IF(AND(NOW()&lt;= EOMONTH(DATE(YEAR($P177),4, 1), 0), Overall!$A179&lt;&gt;"", MONTH($O177) &lt;= 4, MONTH($P177) &gt;= 4), IF($T177 &lt;&gt; "", $H177/$T177, ""), ""), "")</f>
        <v/>
      </c>
      <c r="AL177" s="10" t="str">
        <f ca="1">IFERROR(IF(AND(NOW()&lt;= EOMONTH(DATE(YEAR($P177),5, 1), 0), Overall!$A179&lt;&gt;"", MONTH($O177) &lt;= 5, MONTH($P177) &gt;= 5), IF($T177 &lt;&gt; "", $H177/$T177, ""), ""), "")</f>
        <v/>
      </c>
      <c r="AM177" s="10" t="str">
        <f ca="1">IFERROR(IF(AND(NOW()&lt;= EOMONTH(DATE(YEAR($P177),6, 1), 0), Overall!$A179&lt;&gt;"", MONTH($O177) &lt;= 6, MONTH($P177) &gt;= 6), IF($T177 &lt;&gt; "", $H177/$T177, ""), ""), "")</f>
        <v/>
      </c>
      <c r="AN177" s="10" t="str">
        <f ca="1">IFERROR(IF(AND(NOW()&lt;= EOMONTH(DATE(YEAR($P177),7, 1), 0), Overall!$A179&lt;&gt;"", MONTH($O177) &lt;= 7, MONTH($P177) &gt;= 7), IF($T177 &lt;&gt; "", $H177/$T177, ""), ""), "")</f>
        <v/>
      </c>
      <c r="AO177" s="10" t="str">
        <f ca="1">IFERROR(IF(AND(NOW()&lt;= EOMONTH(DATE(YEAR($P177),8, 1), 0), Overall!$A179&lt;&gt;"", MONTH($O177) &lt;= 8, MONTH($P177) &gt;= 8), IF($T177 &lt;&gt; "", $H177/$T177, ""), ""), "")</f>
        <v/>
      </c>
      <c r="AP177" s="10" t="str">
        <f ca="1">IFERROR(IF(AND(NOW()&lt;= EOMONTH(DATE(YEAR($P177),9, 1), 0), Overall!$A179&lt;&gt;"", MONTH($O177) &lt;= 9, MONTH($P177) &gt;= 9), IF($T177 &lt;&gt; "", $H177/$T177, ""), ""), "")</f>
        <v/>
      </c>
      <c r="AQ177" s="10" t="str">
        <f ca="1">IFERROR(IF(AND(NOW()&lt;= EOMONTH(DATE(YEAR($P177),10, 1), 0), Overall!$A179&lt;&gt;"", MONTH($O177) &lt;= 10, MONTH($P177) &gt;= 10), IF($T177 &lt;&gt; "", $H177/$T177, ""), ""), "")</f>
        <v/>
      </c>
      <c r="AR177" s="10" t="str">
        <f ca="1">IFERROR(IF(AND(NOW()&lt;= EOMONTH(DATE(YEAR($P177),11, 1), 0), Overall!$A179&lt;&gt;"", MONTH($O177) &lt;=11, MONTH($P177) &gt;= 11), IF($T177 &lt;&gt; "", $H177/$T177, ""), ""), "")</f>
        <v/>
      </c>
      <c r="AS177" s="10" t="str">
        <f ca="1">IFERROR(IF(AND(NOW()&lt;= EOMONTH(DATE(YEAR($P177),12, 1), 0), Overall!$A179&lt;&gt;"", MONTH($O177) &lt;= 12, MONTH($P177) &gt;= 12), IF($T177 &lt;&gt; "", $H177/$T177, ""), ""), "")</f>
        <v/>
      </c>
      <c r="AT177" s="16">
        <f t="shared" ca="1" si="5"/>
        <v>0</v>
      </c>
    </row>
    <row r="178" spans="1:46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6">
        <f>IF(Overall!T180&lt;&gt;"",VALUE(Overall!T180),"")</f>
        <v>78.5</v>
      </c>
      <c r="O178" s="7">
        <f>IF(Overall!L180&lt;&gt;"", DATEVALUE(Overall!L180), "")</f>
        <v>44562</v>
      </c>
      <c r="P178" s="7">
        <f>IF(Overall!M180&lt;&gt;"", DATEVALUE(Overall!M180), "")</f>
        <v>44926</v>
      </c>
      <c r="Q178" s="7" t="str">
        <f>IF(Overall!S180&lt;&gt;"",_xlfn.VALUETOTEXT(Overall!S180),"")</f>
        <v>Jan-Dec</v>
      </c>
      <c r="R178" s="7">
        <f>IF(Overall!O180&lt;&gt;"", DATEVALUE(Overall!O180), "")</f>
        <v>44483</v>
      </c>
      <c r="S178" s="7">
        <f>IF(Overall!O180&lt;&gt;"", DATEVALUE(Overall!O180), "")</f>
        <v>44483</v>
      </c>
      <c r="T178" s="5">
        <f t="shared" si="4"/>
        <v>12</v>
      </c>
      <c r="U178" s="10">
        <f>IF(Overall!$A180&lt;&gt;"",IF(AND(MONTH($O178) &lt;= 1, MONTH($P178) &gt;= 1), IF($T178 &lt;&gt; "", $H178/$T178, ""), ""),"")</f>
        <v>200000</v>
      </c>
      <c r="V178" s="10">
        <f>IF(Overall!$A180&lt;&gt;"",IF(AND(MONTH($O178) &lt;= 2, MONTH($P178) &gt;= 2), IF($T178 &lt;&gt; "", $H178/$T178, ""), ""),"")</f>
        <v>200000</v>
      </c>
      <c r="W178" s="10">
        <f>IF(Overall!$A180&lt;&gt;"",IF(AND(MONTH($O178) &lt;= 3, MONTH($P178) &gt;= 3), IF($T178 &lt;&gt; "", $H178/$T178, ""), ""),"")</f>
        <v>200000</v>
      </c>
      <c r="X178" s="10">
        <f>IF(Overall!$A180&lt;&gt;"",IF(AND(MONTH($O178) &lt;= 4, MONTH($P178) &gt;= 4), IF($T178 &lt;&gt; "", $H178/$T178, ""), ""),"")</f>
        <v>200000</v>
      </c>
      <c r="Y178" s="10">
        <f>IF(Overall!$A180&lt;&gt;"",IF(AND(MONTH($O178) &lt;= 5, MONTH($P178) &gt;= 5), IF($T178 &lt;&gt; "", $H178/$T178, ""), ""),"")</f>
        <v>200000</v>
      </c>
      <c r="Z178" s="10">
        <f>IF(Overall!$A180&lt;&gt;"",IF(AND(MONTH($O178) &lt;= 6, MONTH($P178) &gt;= 6), IF($T178 &lt;&gt; "", $H178/$T178, ""), ""),"")</f>
        <v>200000</v>
      </c>
      <c r="AA178" s="10">
        <f>IF(Overall!$A180&lt;&gt;"",IF(AND(MONTH($O178) &lt;= 7, MONTH($P178) &gt;= 7 ), IF($T178 &lt;&gt; "", $H178/$T178, ""), ""),"")</f>
        <v>200000</v>
      </c>
      <c r="AB178" s="10">
        <f>IF(Overall!$A180&lt;&gt;"",IF(AND(MONTH($O178) &lt;= 8, MONTH($P178) &gt;= 8), IF($T178 &lt;&gt; "", $H178/$T178, ""), ""),"")</f>
        <v>200000</v>
      </c>
      <c r="AC178" s="10">
        <f>IF(Overall!$A180&lt;&gt;"",IF(AND(MONTH($O178) &lt;= 9, MONTH($P178) &gt;= 9), IF($T178 &lt;&gt; "", $H178/$T178, ""), ""),"")</f>
        <v>200000</v>
      </c>
      <c r="AD178" s="10">
        <f>IF(Overall!$A180&lt;&gt;"",IF(AND(MONTH($O178) &lt;= 10, MONTH($P178) &gt;= 10), IF($T178 &lt;&gt; "", $H178/$T178, ""), ""),"")</f>
        <v>200000</v>
      </c>
      <c r="AE178" s="10">
        <f>IF(Overall!$A180&lt;&gt;"",IF(AND(MONTH($O178) &lt;= 11, MONTH($P178) &gt;= 11), IF($T178 &lt;&gt; "", $H178/$T178, ""), ""),"")</f>
        <v>200000</v>
      </c>
      <c r="AF178" s="10">
        <f>IF(Overall!$A180&lt;&gt;"",IF(AND(MONTH($O178) &lt;= 12, MONTH($P178) &gt;= 12), IF($T178 &lt;&gt; "", $H178/$T178, ""), ""),"")</f>
        <v>200000</v>
      </c>
      <c r="AH178" s="10" t="str">
        <f ca="1">IFERROR(IF(AND(NOW()&lt;= EOMONTH(DATE(YEAR($P178),1, 1), 0), Overall!$A180&lt;&gt;"", MONTH($O178) &lt;= 1, MONTH($P178) &gt;= 1), IF($T178 &lt;&gt; "", $H178/$T178, ""), ""), "")</f>
        <v/>
      </c>
      <c r="AI178" s="10" t="str">
        <f ca="1">IFERROR(IF(AND(NOW()&lt;= EOMONTH(DATE(YEAR($P178),2, 1), 0), Overall!$A180&lt;&gt;"", MONTH($O178) &lt;= 2, MONTH($P178) &gt;= 2), IF($T178 &lt;&gt; "", $H178/$T178, ""), ""), "")</f>
        <v/>
      </c>
      <c r="AJ178" s="10" t="str">
        <f ca="1">IFERROR(IF(AND(NOW()&lt;= EOMONTH(DATE(YEAR($P178),3, 1), 0), Overall!$A180&lt;&gt;"", MONTH($O178) &lt;= 3, MONTH($P178) &gt;= 3), IF($T178 &lt;&gt; "", $H178/$T178, ""), ""), "")</f>
        <v/>
      </c>
      <c r="AK178" s="10" t="str">
        <f ca="1">IFERROR(IF(AND(NOW()&lt;= EOMONTH(DATE(YEAR($P178),4, 1), 0), Overall!$A180&lt;&gt;"", MONTH($O178) &lt;= 4, MONTH($P178) &gt;= 4), IF($T178 &lt;&gt; "", $H178/$T178, ""), ""), "")</f>
        <v/>
      </c>
      <c r="AL178" s="10" t="str">
        <f ca="1">IFERROR(IF(AND(NOW()&lt;= EOMONTH(DATE(YEAR($P178),5, 1), 0), Overall!$A180&lt;&gt;"", MONTH($O178) &lt;= 5, MONTH($P178) &gt;= 5), IF($T178 &lt;&gt; "", $H178/$T178, ""), ""), "")</f>
        <v/>
      </c>
      <c r="AM178" s="10" t="str">
        <f ca="1">IFERROR(IF(AND(NOW()&lt;= EOMONTH(DATE(YEAR($P178),6, 1), 0), Overall!$A180&lt;&gt;"", MONTH($O178) &lt;= 6, MONTH($P178) &gt;= 6), IF($T178 &lt;&gt; "", $H178/$T178, ""), ""), "")</f>
        <v/>
      </c>
      <c r="AN178" s="10" t="str">
        <f ca="1">IFERROR(IF(AND(NOW()&lt;= EOMONTH(DATE(YEAR($P178),7, 1), 0), Overall!$A180&lt;&gt;"", MONTH($O178) &lt;= 7, MONTH($P178) &gt;= 7), IF($T178 &lt;&gt; "", $H178/$T178, ""), ""), "")</f>
        <v/>
      </c>
      <c r="AO178" s="10" t="str">
        <f ca="1">IFERROR(IF(AND(NOW()&lt;= EOMONTH(DATE(YEAR($P178),8, 1), 0), Overall!$A180&lt;&gt;"", MONTH($O178) &lt;= 8, MONTH($P178) &gt;= 8), IF($T178 &lt;&gt; "", $H178/$T178, ""), ""), "")</f>
        <v/>
      </c>
      <c r="AP178" s="10" t="str">
        <f ca="1">IFERROR(IF(AND(NOW()&lt;= EOMONTH(DATE(YEAR($P178),9, 1), 0), Overall!$A180&lt;&gt;"", MONTH($O178) &lt;= 9, MONTH($P178) &gt;= 9), IF($T178 &lt;&gt; "", $H178/$T178, ""), ""), "")</f>
        <v/>
      </c>
      <c r="AQ178" s="10" t="str">
        <f ca="1">IFERROR(IF(AND(NOW()&lt;= EOMONTH(DATE(YEAR($P178),10, 1), 0), Overall!$A180&lt;&gt;"", MONTH($O178) &lt;= 10, MONTH($P178) &gt;= 10), IF($T178 &lt;&gt; "", $H178/$T178, ""), ""), "")</f>
        <v/>
      </c>
      <c r="AR178" s="10" t="str">
        <f ca="1">IFERROR(IF(AND(NOW()&lt;= EOMONTH(DATE(YEAR($P178),11, 1), 0), Overall!$A180&lt;&gt;"", MONTH($O178) &lt;=11, MONTH($P178) &gt;= 11), IF($T178 &lt;&gt; "", $H178/$T178, ""), ""), "")</f>
        <v/>
      </c>
      <c r="AS178" s="10" t="str">
        <f ca="1">IFERROR(IF(AND(NOW()&lt;= EOMONTH(DATE(YEAR($P178),12, 1), 0), Overall!$A180&lt;&gt;"", MONTH($O178) &lt;= 12, MONTH($P178) &gt;= 12), IF($T178 &lt;&gt; "", $H178/$T178, ""), ""), "")</f>
        <v/>
      </c>
      <c r="AT178" s="16">
        <f t="shared" ca="1" si="5"/>
        <v>0</v>
      </c>
    </row>
    <row r="179" spans="1:46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6">
        <f>IF(Overall!T181&lt;&gt;"",VALUE(Overall!T181),"")</f>
        <v>78.5</v>
      </c>
      <c r="O179" s="7">
        <f>IF(Overall!L181&lt;&gt;"", DATEVALUE(Overall!L181), "")</f>
        <v>44562</v>
      </c>
      <c r="P179" s="7">
        <f>IF(Overall!M181&lt;&gt;"", DATEVALUE(Overall!M181), "")</f>
        <v>44926</v>
      </c>
      <c r="Q179" s="7" t="str">
        <f>IF(Overall!S181&lt;&gt;"",_xlfn.VALUETOTEXT(Overall!S181),"")</f>
        <v>Jan-Dec</v>
      </c>
      <c r="R179" s="7">
        <f>IF(Overall!O181&lt;&gt;"", DATEVALUE(Overall!O181), "")</f>
        <v>44483</v>
      </c>
      <c r="S179" s="7">
        <f>IF(Overall!O181&lt;&gt;"", DATEVALUE(Overall!O181), "")</f>
        <v>44483</v>
      </c>
      <c r="T179" s="5">
        <f t="shared" si="4"/>
        <v>12</v>
      </c>
      <c r="U179" s="10">
        <f>IF(Overall!$A181&lt;&gt;"",IF(AND(MONTH($O179) &lt;= 1, MONTH($P179) &gt;= 1), IF($T179 &lt;&gt; "", $H179/$T179, ""), ""),"")</f>
        <v>100000</v>
      </c>
      <c r="V179" s="10">
        <f>IF(Overall!$A181&lt;&gt;"",IF(AND(MONTH($O179) &lt;= 2, MONTH($P179) &gt;= 2), IF($T179 &lt;&gt; "", $H179/$T179, ""), ""),"")</f>
        <v>100000</v>
      </c>
      <c r="W179" s="10">
        <f>IF(Overall!$A181&lt;&gt;"",IF(AND(MONTH($O179) &lt;= 3, MONTH($P179) &gt;= 3), IF($T179 &lt;&gt; "", $H179/$T179, ""), ""),"")</f>
        <v>100000</v>
      </c>
      <c r="X179" s="10">
        <f>IF(Overall!$A181&lt;&gt;"",IF(AND(MONTH($O179) &lt;= 4, MONTH($P179) &gt;= 4), IF($T179 &lt;&gt; "", $H179/$T179, ""), ""),"")</f>
        <v>100000</v>
      </c>
      <c r="Y179" s="10">
        <f>IF(Overall!$A181&lt;&gt;"",IF(AND(MONTH($O179) &lt;= 5, MONTH($P179) &gt;= 5), IF($T179 &lt;&gt; "", $H179/$T179, ""), ""),"")</f>
        <v>100000</v>
      </c>
      <c r="Z179" s="10">
        <f>IF(Overall!$A181&lt;&gt;"",IF(AND(MONTH($O179) &lt;= 6, MONTH($P179) &gt;= 6), IF($T179 &lt;&gt; "", $H179/$T179, ""), ""),"")</f>
        <v>100000</v>
      </c>
      <c r="AA179" s="10">
        <f>IF(Overall!$A181&lt;&gt;"",IF(AND(MONTH($O179) &lt;= 7, MONTH($P179) &gt;= 7 ), IF($T179 &lt;&gt; "", $H179/$T179, ""), ""),"")</f>
        <v>100000</v>
      </c>
      <c r="AB179" s="10">
        <f>IF(Overall!$A181&lt;&gt;"",IF(AND(MONTH($O179) &lt;= 8, MONTH($P179) &gt;= 8), IF($T179 &lt;&gt; "", $H179/$T179, ""), ""),"")</f>
        <v>100000</v>
      </c>
      <c r="AC179" s="10">
        <f>IF(Overall!$A181&lt;&gt;"",IF(AND(MONTH($O179) &lt;= 9, MONTH($P179) &gt;= 9), IF($T179 &lt;&gt; "", $H179/$T179, ""), ""),"")</f>
        <v>100000</v>
      </c>
      <c r="AD179" s="10">
        <f>IF(Overall!$A181&lt;&gt;"",IF(AND(MONTH($O179) &lt;= 10, MONTH($P179) &gt;= 10), IF($T179 &lt;&gt; "", $H179/$T179, ""), ""),"")</f>
        <v>100000</v>
      </c>
      <c r="AE179" s="10">
        <f>IF(Overall!$A181&lt;&gt;"",IF(AND(MONTH($O179) &lt;= 11, MONTH($P179) &gt;= 11), IF($T179 &lt;&gt; "", $H179/$T179, ""), ""),"")</f>
        <v>100000</v>
      </c>
      <c r="AF179" s="10">
        <f>IF(Overall!$A181&lt;&gt;"",IF(AND(MONTH($O179) &lt;= 12, MONTH($P179) &gt;= 12), IF($T179 &lt;&gt; "", $H179/$T179, ""), ""),"")</f>
        <v>100000</v>
      </c>
      <c r="AH179" s="10" t="str">
        <f ca="1">IFERROR(IF(AND(NOW()&lt;= EOMONTH(DATE(YEAR($P179),1, 1), 0), Overall!$A181&lt;&gt;"", MONTH($O179) &lt;= 1, MONTH($P179) &gt;= 1), IF($T179 &lt;&gt; "", $H179/$T179, ""), ""), "")</f>
        <v/>
      </c>
      <c r="AI179" s="10" t="str">
        <f ca="1">IFERROR(IF(AND(NOW()&lt;= EOMONTH(DATE(YEAR($P179),2, 1), 0), Overall!$A181&lt;&gt;"", MONTH($O179) &lt;= 2, MONTH($P179) &gt;= 2), IF($T179 &lt;&gt; "", $H179/$T179, ""), ""), "")</f>
        <v/>
      </c>
      <c r="AJ179" s="10" t="str">
        <f ca="1">IFERROR(IF(AND(NOW()&lt;= EOMONTH(DATE(YEAR($P179),3, 1), 0), Overall!$A181&lt;&gt;"", MONTH($O179) &lt;= 3, MONTH($P179) &gt;= 3), IF($T179 &lt;&gt; "", $H179/$T179, ""), ""), "")</f>
        <v/>
      </c>
      <c r="AK179" s="10" t="str">
        <f ca="1">IFERROR(IF(AND(NOW()&lt;= EOMONTH(DATE(YEAR($P179),4, 1), 0), Overall!$A181&lt;&gt;"", MONTH($O179) &lt;= 4, MONTH($P179) &gt;= 4), IF($T179 &lt;&gt; "", $H179/$T179, ""), ""), "")</f>
        <v/>
      </c>
      <c r="AL179" s="10" t="str">
        <f ca="1">IFERROR(IF(AND(NOW()&lt;= EOMONTH(DATE(YEAR($P179),5, 1), 0), Overall!$A181&lt;&gt;"", MONTH($O179) &lt;= 5, MONTH($P179) &gt;= 5), IF($T179 &lt;&gt; "", $H179/$T179, ""), ""), "")</f>
        <v/>
      </c>
      <c r="AM179" s="10" t="str">
        <f ca="1">IFERROR(IF(AND(NOW()&lt;= EOMONTH(DATE(YEAR($P179),6, 1), 0), Overall!$A181&lt;&gt;"", MONTH($O179) &lt;= 6, MONTH($P179) &gt;= 6), IF($T179 &lt;&gt; "", $H179/$T179, ""), ""), "")</f>
        <v/>
      </c>
      <c r="AN179" s="10" t="str">
        <f ca="1">IFERROR(IF(AND(NOW()&lt;= EOMONTH(DATE(YEAR($P179),7, 1), 0), Overall!$A181&lt;&gt;"", MONTH($O179) &lt;= 7, MONTH($P179) &gt;= 7), IF($T179 &lt;&gt; "", $H179/$T179, ""), ""), "")</f>
        <v/>
      </c>
      <c r="AO179" s="10" t="str">
        <f ca="1">IFERROR(IF(AND(NOW()&lt;= EOMONTH(DATE(YEAR($P179),8, 1), 0), Overall!$A181&lt;&gt;"", MONTH($O179) &lt;= 8, MONTH($P179) &gt;= 8), IF($T179 &lt;&gt; "", $H179/$T179, ""), ""), "")</f>
        <v/>
      </c>
      <c r="AP179" s="10" t="str">
        <f ca="1">IFERROR(IF(AND(NOW()&lt;= EOMONTH(DATE(YEAR($P179),9, 1), 0), Overall!$A181&lt;&gt;"", MONTH($O179) &lt;= 9, MONTH($P179) &gt;= 9), IF($T179 &lt;&gt; "", $H179/$T179, ""), ""), "")</f>
        <v/>
      </c>
      <c r="AQ179" s="10" t="str">
        <f ca="1">IFERROR(IF(AND(NOW()&lt;= EOMONTH(DATE(YEAR($P179),10, 1), 0), Overall!$A181&lt;&gt;"", MONTH($O179) &lt;= 10, MONTH($P179) &gt;= 10), IF($T179 &lt;&gt; "", $H179/$T179, ""), ""), "")</f>
        <v/>
      </c>
      <c r="AR179" s="10" t="str">
        <f ca="1">IFERROR(IF(AND(NOW()&lt;= EOMONTH(DATE(YEAR($P179),11, 1), 0), Overall!$A181&lt;&gt;"", MONTH($O179) &lt;=11, MONTH($P179) &gt;= 11), IF($T179 &lt;&gt; "", $H179/$T179, ""), ""), "")</f>
        <v/>
      </c>
      <c r="AS179" s="10" t="str">
        <f ca="1">IFERROR(IF(AND(NOW()&lt;= EOMONTH(DATE(YEAR($P179),12, 1), 0), Overall!$A181&lt;&gt;"", MONTH($O179) &lt;= 12, MONTH($P179) &gt;= 12), IF($T179 &lt;&gt; "", $H179/$T179, ""), ""), "")</f>
        <v/>
      </c>
      <c r="AT179" s="16">
        <f t="shared" ca="1" si="5"/>
        <v>0</v>
      </c>
    </row>
    <row r="180" spans="1:46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6">
        <f>IF(Overall!T182&lt;&gt;"",VALUE(Overall!T182),"")</f>
        <v>78.180000000000007</v>
      </c>
      <c r="O180" s="7">
        <f>IF(Overall!L182&lt;&gt;"", DATEVALUE(Overall!L182), "")</f>
        <v>44562</v>
      </c>
      <c r="P180" s="7">
        <f>IF(Overall!M182&lt;&gt;"", DATEVALUE(Overall!M182), "")</f>
        <v>44926</v>
      </c>
      <c r="Q180" s="7" t="str">
        <f>IF(Overall!S182&lt;&gt;"",_xlfn.VALUETOTEXT(Overall!S182),"")</f>
        <v>Jan-Dec</v>
      </c>
      <c r="R180" s="7">
        <f>IF(Overall!O182&lt;&gt;"", DATEVALUE(Overall!O182), "")</f>
        <v>44483</v>
      </c>
      <c r="S180" s="7">
        <f>IF(Overall!O182&lt;&gt;"", DATEVALUE(Overall!O182), "")</f>
        <v>44483</v>
      </c>
      <c r="T180" s="5">
        <f t="shared" si="4"/>
        <v>12</v>
      </c>
      <c r="U180" s="10">
        <f>IF(Overall!$A182&lt;&gt;"",IF(AND(MONTH($O180) &lt;= 1, MONTH($P180) &gt;= 1), IF($T180 &lt;&gt; "", $H180/$T180, ""), ""),"")</f>
        <v>200000</v>
      </c>
      <c r="V180" s="10">
        <f>IF(Overall!$A182&lt;&gt;"",IF(AND(MONTH($O180) &lt;= 2, MONTH($P180) &gt;= 2), IF($T180 &lt;&gt; "", $H180/$T180, ""), ""),"")</f>
        <v>200000</v>
      </c>
      <c r="W180" s="10">
        <f>IF(Overall!$A182&lt;&gt;"",IF(AND(MONTH($O180) &lt;= 3, MONTH($P180) &gt;= 3), IF($T180 &lt;&gt; "", $H180/$T180, ""), ""),"")</f>
        <v>200000</v>
      </c>
      <c r="X180" s="10">
        <f>IF(Overall!$A182&lt;&gt;"",IF(AND(MONTH($O180) &lt;= 4, MONTH($P180) &gt;= 4), IF($T180 &lt;&gt; "", $H180/$T180, ""), ""),"")</f>
        <v>200000</v>
      </c>
      <c r="Y180" s="10">
        <f>IF(Overall!$A182&lt;&gt;"",IF(AND(MONTH($O180) &lt;= 5, MONTH($P180) &gt;= 5), IF($T180 &lt;&gt; "", $H180/$T180, ""), ""),"")</f>
        <v>200000</v>
      </c>
      <c r="Z180" s="10">
        <f>IF(Overall!$A182&lt;&gt;"",IF(AND(MONTH($O180) &lt;= 6, MONTH($P180) &gt;= 6), IF($T180 &lt;&gt; "", $H180/$T180, ""), ""),"")</f>
        <v>200000</v>
      </c>
      <c r="AA180" s="10">
        <f>IF(Overall!$A182&lt;&gt;"",IF(AND(MONTH($O180) &lt;= 7, MONTH($P180) &gt;= 7 ), IF($T180 &lt;&gt; "", $H180/$T180, ""), ""),"")</f>
        <v>200000</v>
      </c>
      <c r="AB180" s="10">
        <f>IF(Overall!$A182&lt;&gt;"",IF(AND(MONTH($O180) &lt;= 8, MONTH($P180) &gt;= 8), IF($T180 &lt;&gt; "", $H180/$T180, ""), ""),"")</f>
        <v>200000</v>
      </c>
      <c r="AC180" s="10">
        <f>IF(Overall!$A182&lt;&gt;"",IF(AND(MONTH($O180) &lt;= 9, MONTH($P180) &gt;= 9), IF($T180 &lt;&gt; "", $H180/$T180, ""), ""),"")</f>
        <v>200000</v>
      </c>
      <c r="AD180" s="10">
        <f>IF(Overall!$A182&lt;&gt;"",IF(AND(MONTH($O180) &lt;= 10, MONTH($P180) &gt;= 10), IF($T180 &lt;&gt; "", $H180/$T180, ""), ""),"")</f>
        <v>200000</v>
      </c>
      <c r="AE180" s="10">
        <f>IF(Overall!$A182&lt;&gt;"",IF(AND(MONTH($O180) &lt;= 11, MONTH($P180) &gt;= 11), IF($T180 &lt;&gt; "", $H180/$T180, ""), ""),"")</f>
        <v>200000</v>
      </c>
      <c r="AF180" s="10">
        <f>IF(Overall!$A182&lt;&gt;"",IF(AND(MONTH($O180) &lt;= 12, MONTH($P180) &gt;= 12), IF($T180 &lt;&gt; "", $H180/$T180, ""), ""),"")</f>
        <v>200000</v>
      </c>
      <c r="AH180" s="10" t="str">
        <f ca="1">IFERROR(IF(AND(NOW()&lt;= EOMONTH(DATE(YEAR($P180),1, 1), 0), Overall!$A182&lt;&gt;"", MONTH($O180) &lt;= 1, MONTH($P180) &gt;= 1), IF($T180 &lt;&gt; "", $H180/$T180, ""), ""), "")</f>
        <v/>
      </c>
      <c r="AI180" s="10" t="str">
        <f ca="1">IFERROR(IF(AND(NOW()&lt;= EOMONTH(DATE(YEAR($P180),2, 1), 0), Overall!$A182&lt;&gt;"", MONTH($O180) &lt;= 2, MONTH($P180) &gt;= 2), IF($T180 &lt;&gt; "", $H180/$T180, ""), ""), "")</f>
        <v/>
      </c>
      <c r="AJ180" s="10" t="str">
        <f ca="1">IFERROR(IF(AND(NOW()&lt;= EOMONTH(DATE(YEAR($P180),3, 1), 0), Overall!$A182&lt;&gt;"", MONTH($O180) &lt;= 3, MONTH($P180) &gt;= 3), IF($T180 &lt;&gt; "", $H180/$T180, ""), ""), "")</f>
        <v/>
      </c>
      <c r="AK180" s="10" t="str">
        <f ca="1">IFERROR(IF(AND(NOW()&lt;= EOMONTH(DATE(YEAR($P180),4, 1), 0), Overall!$A182&lt;&gt;"", MONTH($O180) &lt;= 4, MONTH($P180) &gt;= 4), IF($T180 &lt;&gt; "", $H180/$T180, ""), ""), "")</f>
        <v/>
      </c>
      <c r="AL180" s="10" t="str">
        <f ca="1">IFERROR(IF(AND(NOW()&lt;= EOMONTH(DATE(YEAR($P180),5, 1), 0), Overall!$A182&lt;&gt;"", MONTH($O180) &lt;= 5, MONTH($P180) &gt;= 5), IF($T180 &lt;&gt; "", $H180/$T180, ""), ""), "")</f>
        <v/>
      </c>
      <c r="AM180" s="10" t="str">
        <f ca="1">IFERROR(IF(AND(NOW()&lt;= EOMONTH(DATE(YEAR($P180),6, 1), 0), Overall!$A182&lt;&gt;"", MONTH($O180) &lt;= 6, MONTH($P180) &gt;= 6), IF($T180 &lt;&gt; "", $H180/$T180, ""), ""), "")</f>
        <v/>
      </c>
      <c r="AN180" s="10" t="str">
        <f ca="1">IFERROR(IF(AND(NOW()&lt;= EOMONTH(DATE(YEAR($P180),7, 1), 0), Overall!$A182&lt;&gt;"", MONTH($O180) &lt;= 7, MONTH($P180) &gt;= 7), IF($T180 &lt;&gt; "", $H180/$T180, ""), ""), "")</f>
        <v/>
      </c>
      <c r="AO180" s="10" t="str">
        <f ca="1">IFERROR(IF(AND(NOW()&lt;= EOMONTH(DATE(YEAR($P180),8, 1), 0), Overall!$A182&lt;&gt;"", MONTH($O180) &lt;= 8, MONTH($P180) &gt;= 8), IF($T180 &lt;&gt; "", $H180/$T180, ""), ""), "")</f>
        <v/>
      </c>
      <c r="AP180" s="10" t="str">
        <f ca="1">IFERROR(IF(AND(NOW()&lt;= EOMONTH(DATE(YEAR($P180),9, 1), 0), Overall!$A182&lt;&gt;"", MONTH($O180) &lt;= 9, MONTH($P180) &gt;= 9), IF($T180 &lt;&gt; "", $H180/$T180, ""), ""), "")</f>
        <v/>
      </c>
      <c r="AQ180" s="10" t="str">
        <f ca="1">IFERROR(IF(AND(NOW()&lt;= EOMONTH(DATE(YEAR($P180),10, 1), 0), Overall!$A182&lt;&gt;"", MONTH($O180) &lt;= 10, MONTH($P180) &gt;= 10), IF($T180 &lt;&gt; "", $H180/$T180, ""), ""), "")</f>
        <v/>
      </c>
      <c r="AR180" s="10" t="str">
        <f ca="1">IFERROR(IF(AND(NOW()&lt;= EOMONTH(DATE(YEAR($P180),11, 1), 0), Overall!$A182&lt;&gt;"", MONTH($O180) &lt;=11, MONTH($P180) &gt;= 11), IF($T180 &lt;&gt; "", $H180/$T180, ""), ""), "")</f>
        <v/>
      </c>
      <c r="AS180" s="10" t="str">
        <f ca="1">IFERROR(IF(AND(NOW()&lt;= EOMONTH(DATE(YEAR($P180),12, 1), 0), Overall!$A182&lt;&gt;"", MONTH($O180) &lt;= 12, MONTH($P180) &gt;= 12), IF($T180 &lt;&gt; "", $H180/$T180, ""), ""), "")</f>
        <v/>
      </c>
      <c r="AT180" s="16">
        <f t="shared" ca="1" si="5"/>
        <v>0</v>
      </c>
    </row>
    <row r="181" spans="1:46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6">
        <f>IF(Overall!T183&lt;&gt;"",VALUE(Overall!T183),"")</f>
        <v>78.349999999999994</v>
      </c>
      <c r="O181" s="7">
        <f>IF(Overall!L183&lt;&gt;"", DATEVALUE(Overall!L183), "")</f>
        <v>44562</v>
      </c>
      <c r="P181" s="7">
        <f>IF(Overall!M183&lt;&gt;"", DATEVALUE(Overall!M183), "")</f>
        <v>44926</v>
      </c>
      <c r="Q181" s="7" t="str">
        <f>IF(Overall!S183&lt;&gt;"",_xlfn.VALUETOTEXT(Overall!S183),"")</f>
        <v>Jan-Dec</v>
      </c>
      <c r="R181" s="7">
        <f>IF(Overall!O183&lt;&gt;"", DATEVALUE(Overall!O183), "")</f>
        <v>44483</v>
      </c>
      <c r="S181" s="7">
        <f>IF(Overall!O183&lt;&gt;"", DATEVALUE(Overall!O183), "")</f>
        <v>44483</v>
      </c>
      <c r="T181" s="5">
        <f t="shared" si="4"/>
        <v>12</v>
      </c>
      <c r="U181" s="10">
        <f>IF(Overall!$A183&lt;&gt;"",IF(AND(MONTH($O181) &lt;= 1, MONTH($P181) &gt;= 1), IF($T181 &lt;&gt; "", $H181/$T181, ""), ""),"")</f>
        <v>400000</v>
      </c>
      <c r="V181" s="10">
        <f>IF(Overall!$A183&lt;&gt;"",IF(AND(MONTH($O181) &lt;= 2, MONTH($P181) &gt;= 2), IF($T181 &lt;&gt; "", $H181/$T181, ""), ""),"")</f>
        <v>400000</v>
      </c>
      <c r="W181" s="10">
        <f>IF(Overall!$A183&lt;&gt;"",IF(AND(MONTH($O181) &lt;= 3, MONTH($P181) &gt;= 3), IF($T181 &lt;&gt; "", $H181/$T181, ""), ""),"")</f>
        <v>400000</v>
      </c>
      <c r="X181" s="10">
        <f>IF(Overall!$A183&lt;&gt;"",IF(AND(MONTH($O181) &lt;= 4, MONTH($P181) &gt;= 4), IF($T181 &lt;&gt; "", $H181/$T181, ""), ""),"")</f>
        <v>400000</v>
      </c>
      <c r="Y181" s="10">
        <f>IF(Overall!$A183&lt;&gt;"",IF(AND(MONTH($O181) &lt;= 5, MONTH($P181) &gt;= 5), IF($T181 &lt;&gt; "", $H181/$T181, ""), ""),"")</f>
        <v>400000</v>
      </c>
      <c r="Z181" s="10">
        <f>IF(Overall!$A183&lt;&gt;"",IF(AND(MONTH($O181) &lt;= 6, MONTH($P181) &gt;= 6), IF($T181 &lt;&gt; "", $H181/$T181, ""), ""),"")</f>
        <v>400000</v>
      </c>
      <c r="AA181" s="10">
        <f>IF(Overall!$A183&lt;&gt;"",IF(AND(MONTH($O181) &lt;= 7, MONTH($P181) &gt;= 7 ), IF($T181 &lt;&gt; "", $H181/$T181, ""), ""),"")</f>
        <v>400000</v>
      </c>
      <c r="AB181" s="10">
        <f>IF(Overall!$A183&lt;&gt;"",IF(AND(MONTH($O181) &lt;= 8, MONTH($P181) &gt;= 8), IF($T181 &lt;&gt; "", $H181/$T181, ""), ""),"")</f>
        <v>400000</v>
      </c>
      <c r="AC181" s="10">
        <f>IF(Overall!$A183&lt;&gt;"",IF(AND(MONTH($O181) &lt;= 9, MONTH($P181) &gt;= 9), IF($T181 &lt;&gt; "", $H181/$T181, ""), ""),"")</f>
        <v>400000</v>
      </c>
      <c r="AD181" s="10">
        <f>IF(Overall!$A183&lt;&gt;"",IF(AND(MONTH($O181) &lt;= 10, MONTH($P181) &gt;= 10), IF($T181 &lt;&gt; "", $H181/$T181, ""), ""),"")</f>
        <v>400000</v>
      </c>
      <c r="AE181" s="10">
        <f>IF(Overall!$A183&lt;&gt;"",IF(AND(MONTH($O181) &lt;= 11, MONTH($P181) &gt;= 11), IF($T181 &lt;&gt; "", $H181/$T181, ""), ""),"")</f>
        <v>400000</v>
      </c>
      <c r="AF181" s="10">
        <f>IF(Overall!$A183&lt;&gt;"",IF(AND(MONTH($O181) &lt;= 12, MONTH($P181) &gt;= 12), IF($T181 &lt;&gt; "", $H181/$T181, ""), ""),"")</f>
        <v>400000</v>
      </c>
      <c r="AH181" s="10" t="str">
        <f ca="1">IFERROR(IF(AND(NOW()&lt;= EOMONTH(DATE(YEAR($P181),1, 1), 0), Overall!$A183&lt;&gt;"", MONTH($O181) &lt;= 1, MONTH($P181) &gt;= 1), IF($T181 &lt;&gt; "", $H181/$T181, ""), ""), "")</f>
        <v/>
      </c>
      <c r="AI181" s="10" t="str">
        <f ca="1">IFERROR(IF(AND(NOW()&lt;= EOMONTH(DATE(YEAR($P181),2, 1), 0), Overall!$A183&lt;&gt;"", MONTH($O181) &lt;= 2, MONTH($P181) &gt;= 2), IF($T181 &lt;&gt; "", $H181/$T181, ""), ""), "")</f>
        <v/>
      </c>
      <c r="AJ181" s="10" t="str">
        <f ca="1">IFERROR(IF(AND(NOW()&lt;= EOMONTH(DATE(YEAR($P181),3, 1), 0), Overall!$A183&lt;&gt;"", MONTH($O181) &lt;= 3, MONTH($P181) &gt;= 3), IF($T181 &lt;&gt; "", $H181/$T181, ""), ""), "")</f>
        <v/>
      </c>
      <c r="AK181" s="10" t="str">
        <f ca="1">IFERROR(IF(AND(NOW()&lt;= EOMONTH(DATE(YEAR($P181),4, 1), 0), Overall!$A183&lt;&gt;"", MONTH($O181) &lt;= 4, MONTH($P181) &gt;= 4), IF($T181 &lt;&gt; "", $H181/$T181, ""), ""), "")</f>
        <v/>
      </c>
      <c r="AL181" s="10" t="str">
        <f ca="1">IFERROR(IF(AND(NOW()&lt;= EOMONTH(DATE(YEAR($P181),5, 1), 0), Overall!$A183&lt;&gt;"", MONTH($O181) &lt;= 5, MONTH($P181) &gt;= 5), IF($T181 &lt;&gt; "", $H181/$T181, ""), ""), "")</f>
        <v/>
      </c>
      <c r="AM181" s="10" t="str">
        <f ca="1">IFERROR(IF(AND(NOW()&lt;= EOMONTH(DATE(YEAR($P181),6, 1), 0), Overall!$A183&lt;&gt;"", MONTH($O181) &lt;= 6, MONTH($P181) &gt;= 6), IF($T181 &lt;&gt; "", $H181/$T181, ""), ""), "")</f>
        <v/>
      </c>
      <c r="AN181" s="10" t="str">
        <f ca="1">IFERROR(IF(AND(NOW()&lt;= EOMONTH(DATE(YEAR($P181),7, 1), 0), Overall!$A183&lt;&gt;"", MONTH($O181) &lt;= 7, MONTH($P181) &gt;= 7), IF($T181 &lt;&gt; "", $H181/$T181, ""), ""), "")</f>
        <v/>
      </c>
      <c r="AO181" s="10" t="str">
        <f ca="1">IFERROR(IF(AND(NOW()&lt;= EOMONTH(DATE(YEAR($P181),8, 1), 0), Overall!$A183&lt;&gt;"", MONTH($O181) &lt;= 8, MONTH($P181) &gt;= 8), IF($T181 &lt;&gt; "", $H181/$T181, ""), ""), "")</f>
        <v/>
      </c>
      <c r="AP181" s="10" t="str">
        <f ca="1">IFERROR(IF(AND(NOW()&lt;= EOMONTH(DATE(YEAR($P181),9, 1), 0), Overall!$A183&lt;&gt;"", MONTH($O181) &lt;= 9, MONTH($P181) &gt;= 9), IF($T181 &lt;&gt; "", $H181/$T181, ""), ""), "")</f>
        <v/>
      </c>
      <c r="AQ181" s="10" t="str">
        <f ca="1">IFERROR(IF(AND(NOW()&lt;= EOMONTH(DATE(YEAR($P181),10, 1), 0), Overall!$A183&lt;&gt;"", MONTH($O181) &lt;= 10, MONTH($P181) &gt;= 10), IF($T181 &lt;&gt; "", $H181/$T181, ""), ""), "")</f>
        <v/>
      </c>
      <c r="AR181" s="10" t="str">
        <f ca="1">IFERROR(IF(AND(NOW()&lt;= EOMONTH(DATE(YEAR($P181),11, 1), 0), Overall!$A183&lt;&gt;"", MONTH($O181) &lt;=11, MONTH($P181) &gt;= 11), IF($T181 &lt;&gt; "", $H181/$T181, ""), ""), "")</f>
        <v/>
      </c>
      <c r="AS181" s="10" t="str">
        <f ca="1">IFERROR(IF(AND(NOW()&lt;= EOMONTH(DATE(YEAR($P181),12, 1), 0), Overall!$A183&lt;&gt;"", MONTH($O181) &lt;= 12, MONTH($P181) &gt;= 12), IF($T181 &lt;&gt; "", $H181/$T181, ""), ""), "")</f>
        <v/>
      </c>
      <c r="AT181" s="16">
        <f t="shared" ca="1" si="5"/>
        <v>0</v>
      </c>
    </row>
    <row r="182" spans="1:46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6">
        <f>IF(Overall!T184&lt;&gt;"",VALUE(Overall!T184),"")</f>
        <v>78.3</v>
      </c>
      <c r="O182" s="7">
        <f>IF(Overall!L184&lt;&gt;"", DATEVALUE(Overall!L184), "")</f>
        <v>44562</v>
      </c>
      <c r="P182" s="7">
        <f>IF(Overall!M184&lt;&gt;"", DATEVALUE(Overall!M184), "")</f>
        <v>44926</v>
      </c>
      <c r="Q182" s="7" t="str">
        <f>IF(Overall!S184&lt;&gt;"",_xlfn.VALUETOTEXT(Overall!S184),"")</f>
        <v>Jan-Dec</v>
      </c>
      <c r="R182" s="7">
        <f>IF(Overall!O184&lt;&gt;"", DATEVALUE(Overall!O184), "")</f>
        <v>44483</v>
      </c>
      <c r="S182" s="7">
        <f>IF(Overall!O184&lt;&gt;"", DATEVALUE(Overall!O184), "")</f>
        <v>44483</v>
      </c>
      <c r="T182" s="5">
        <f t="shared" si="4"/>
        <v>12</v>
      </c>
      <c r="U182" s="10">
        <f>IF(Overall!$A184&lt;&gt;"",IF(AND(MONTH($O182) &lt;= 1, MONTH($P182) &gt;= 1), IF($T182 &lt;&gt; "", $H182/$T182, ""), ""),"")</f>
        <v>200000</v>
      </c>
      <c r="V182" s="10">
        <f>IF(Overall!$A184&lt;&gt;"",IF(AND(MONTH($O182) &lt;= 2, MONTH($P182) &gt;= 2), IF($T182 &lt;&gt; "", $H182/$T182, ""), ""),"")</f>
        <v>200000</v>
      </c>
      <c r="W182" s="10">
        <f>IF(Overall!$A184&lt;&gt;"",IF(AND(MONTH($O182) &lt;= 3, MONTH($P182) &gt;= 3), IF($T182 &lt;&gt; "", $H182/$T182, ""), ""),"")</f>
        <v>200000</v>
      </c>
      <c r="X182" s="10">
        <f>IF(Overall!$A184&lt;&gt;"",IF(AND(MONTH($O182) &lt;= 4, MONTH($P182) &gt;= 4), IF($T182 &lt;&gt; "", $H182/$T182, ""), ""),"")</f>
        <v>200000</v>
      </c>
      <c r="Y182" s="10">
        <f>IF(Overall!$A184&lt;&gt;"",IF(AND(MONTH($O182) &lt;= 5, MONTH($P182) &gt;= 5), IF($T182 &lt;&gt; "", $H182/$T182, ""), ""),"")</f>
        <v>200000</v>
      </c>
      <c r="Z182" s="10">
        <f>IF(Overall!$A184&lt;&gt;"",IF(AND(MONTH($O182) &lt;= 6, MONTH($P182) &gt;= 6), IF($T182 &lt;&gt; "", $H182/$T182, ""), ""),"")</f>
        <v>200000</v>
      </c>
      <c r="AA182" s="10">
        <f>IF(Overall!$A184&lt;&gt;"",IF(AND(MONTH($O182) &lt;= 7, MONTH($P182) &gt;= 7 ), IF($T182 &lt;&gt; "", $H182/$T182, ""), ""),"")</f>
        <v>200000</v>
      </c>
      <c r="AB182" s="10">
        <f>IF(Overall!$A184&lt;&gt;"",IF(AND(MONTH($O182) &lt;= 8, MONTH($P182) &gt;= 8), IF($T182 &lt;&gt; "", $H182/$T182, ""), ""),"")</f>
        <v>200000</v>
      </c>
      <c r="AC182" s="10">
        <f>IF(Overall!$A184&lt;&gt;"",IF(AND(MONTH($O182) &lt;= 9, MONTH($P182) &gt;= 9), IF($T182 &lt;&gt; "", $H182/$T182, ""), ""),"")</f>
        <v>200000</v>
      </c>
      <c r="AD182" s="10">
        <f>IF(Overall!$A184&lt;&gt;"",IF(AND(MONTH($O182) &lt;= 10, MONTH($P182) &gt;= 10), IF($T182 &lt;&gt; "", $H182/$T182, ""), ""),"")</f>
        <v>200000</v>
      </c>
      <c r="AE182" s="10">
        <f>IF(Overall!$A184&lt;&gt;"",IF(AND(MONTH($O182) &lt;= 11, MONTH($P182) &gt;= 11), IF($T182 &lt;&gt; "", $H182/$T182, ""), ""),"")</f>
        <v>200000</v>
      </c>
      <c r="AF182" s="10">
        <f>IF(Overall!$A184&lt;&gt;"",IF(AND(MONTH($O182) &lt;= 12, MONTH($P182) &gt;= 12), IF($T182 &lt;&gt; "", $H182/$T182, ""), ""),"")</f>
        <v>200000</v>
      </c>
      <c r="AH182" s="10" t="str">
        <f ca="1">IFERROR(IF(AND(NOW()&lt;= EOMONTH(DATE(YEAR($P182),1, 1), 0), Overall!$A184&lt;&gt;"", MONTH($O182) &lt;= 1, MONTH($P182) &gt;= 1), IF($T182 &lt;&gt; "", $H182/$T182, ""), ""), "")</f>
        <v/>
      </c>
      <c r="AI182" s="10" t="str">
        <f ca="1">IFERROR(IF(AND(NOW()&lt;= EOMONTH(DATE(YEAR($P182),2, 1), 0), Overall!$A184&lt;&gt;"", MONTH($O182) &lt;= 2, MONTH($P182) &gt;= 2), IF($T182 &lt;&gt; "", $H182/$T182, ""), ""), "")</f>
        <v/>
      </c>
      <c r="AJ182" s="10" t="str">
        <f ca="1">IFERROR(IF(AND(NOW()&lt;= EOMONTH(DATE(YEAR($P182),3, 1), 0), Overall!$A184&lt;&gt;"", MONTH($O182) &lt;= 3, MONTH($P182) &gt;= 3), IF($T182 &lt;&gt; "", $H182/$T182, ""), ""), "")</f>
        <v/>
      </c>
      <c r="AK182" s="10" t="str">
        <f ca="1">IFERROR(IF(AND(NOW()&lt;= EOMONTH(DATE(YEAR($P182),4, 1), 0), Overall!$A184&lt;&gt;"", MONTH($O182) &lt;= 4, MONTH($P182) &gt;= 4), IF($T182 &lt;&gt; "", $H182/$T182, ""), ""), "")</f>
        <v/>
      </c>
      <c r="AL182" s="10" t="str">
        <f ca="1">IFERROR(IF(AND(NOW()&lt;= EOMONTH(DATE(YEAR($P182),5, 1), 0), Overall!$A184&lt;&gt;"", MONTH($O182) &lt;= 5, MONTH($P182) &gt;= 5), IF($T182 &lt;&gt; "", $H182/$T182, ""), ""), "")</f>
        <v/>
      </c>
      <c r="AM182" s="10" t="str">
        <f ca="1">IFERROR(IF(AND(NOW()&lt;= EOMONTH(DATE(YEAR($P182),6, 1), 0), Overall!$A184&lt;&gt;"", MONTH($O182) &lt;= 6, MONTH($P182) &gt;= 6), IF($T182 &lt;&gt; "", $H182/$T182, ""), ""), "")</f>
        <v/>
      </c>
      <c r="AN182" s="10" t="str">
        <f ca="1">IFERROR(IF(AND(NOW()&lt;= EOMONTH(DATE(YEAR($P182),7, 1), 0), Overall!$A184&lt;&gt;"", MONTH($O182) &lt;= 7, MONTH($P182) &gt;= 7), IF($T182 &lt;&gt; "", $H182/$T182, ""), ""), "")</f>
        <v/>
      </c>
      <c r="AO182" s="10" t="str">
        <f ca="1">IFERROR(IF(AND(NOW()&lt;= EOMONTH(DATE(YEAR($P182),8, 1), 0), Overall!$A184&lt;&gt;"", MONTH($O182) &lt;= 8, MONTH($P182) &gt;= 8), IF($T182 &lt;&gt; "", $H182/$T182, ""), ""), "")</f>
        <v/>
      </c>
      <c r="AP182" s="10" t="str">
        <f ca="1">IFERROR(IF(AND(NOW()&lt;= EOMONTH(DATE(YEAR($P182),9, 1), 0), Overall!$A184&lt;&gt;"", MONTH($O182) &lt;= 9, MONTH($P182) &gt;= 9), IF($T182 &lt;&gt; "", $H182/$T182, ""), ""), "")</f>
        <v/>
      </c>
      <c r="AQ182" s="10" t="str">
        <f ca="1">IFERROR(IF(AND(NOW()&lt;= EOMONTH(DATE(YEAR($P182),10, 1), 0), Overall!$A184&lt;&gt;"", MONTH($O182) &lt;= 10, MONTH($P182) &gt;= 10), IF($T182 &lt;&gt; "", $H182/$T182, ""), ""), "")</f>
        <v/>
      </c>
      <c r="AR182" s="10" t="str">
        <f ca="1">IFERROR(IF(AND(NOW()&lt;= EOMONTH(DATE(YEAR($P182),11, 1), 0), Overall!$A184&lt;&gt;"", MONTH($O182) &lt;=11, MONTH($P182) &gt;= 11), IF($T182 &lt;&gt; "", $H182/$T182, ""), ""), "")</f>
        <v/>
      </c>
      <c r="AS182" s="10" t="str">
        <f ca="1">IFERROR(IF(AND(NOW()&lt;= EOMONTH(DATE(YEAR($P182),12, 1), 0), Overall!$A184&lt;&gt;"", MONTH($O182) &lt;= 12, MONTH($P182) &gt;= 12), IF($T182 &lt;&gt; "", $H182/$T182, ""), ""), "")</f>
        <v/>
      </c>
      <c r="AT182" s="16">
        <f t="shared" ca="1" si="5"/>
        <v>0</v>
      </c>
    </row>
    <row r="183" spans="1:46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6">
        <f>IF(Overall!T185&lt;&gt;"",VALUE(Overall!T185),"")</f>
        <v>78.180000000000007</v>
      </c>
      <c r="O183" s="7">
        <f>IF(Overall!L185&lt;&gt;"", DATEVALUE(Overall!L185), "")</f>
        <v>44562</v>
      </c>
      <c r="P183" s="7">
        <f>IF(Overall!M185&lt;&gt;"", DATEVALUE(Overall!M185), "")</f>
        <v>44926</v>
      </c>
      <c r="Q183" s="7" t="str">
        <f>IF(Overall!S185&lt;&gt;"",_xlfn.VALUETOTEXT(Overall!S185),"")</f>
        <v>Jan-Dec</v>
      </c>
      <c r="R183" s="7">
        <f>IF(Overall!O185&lt;&gt;"", DATEVALUE(Overall!O185), "")</f>
        <v>44483</v>
      </c>
      <c r="S183" s="7">
        <f>IF(Overall!O185&lt;&gt;"", DATEVALUE(Overall!O185), "")</f>
        <v>44483</v>
      </c>
      <c r="T183" s="5">
        <f t="shared" si="4"/>
        <v>12</v>
      </c>
      <c r="U183" s="10">
        <f>IF(Overall!$A185&lt;&gt;"",IF(AND(MONTH($O183) &lt;= 1, MONTH($P183) &gt;= 1), IF($T183 &lt;&gt; "", $H183/$T183, ""), ""),"")</f>
        <v>200000</v>
      </c>
      <c r="V183" s="10">
        <f>IF(Overall!$A185&lt;&gt;"",IF(AND(MONTH($O183) &lt;= 2, MONTH($P183) &gt;= 2), IF($T183 &lt;&gt; "", $H183/$T183, ""), ""),"")</f>
        <v>200000</v>
      </c>
      <c r="W183" s="10">
        <f>IF(Overall!$A185&lt;&gt;"",IF(AND(MONTH($O183) &lt;= 3, MONTH($P183) &gt;= 3), IF($T183 &lt;&gt; "", $H183/$T183, ""), ""),"")</f>
        <v>200000</v>
      </c>
      <c r="X183" s="10">
        <f>IF(Overall!$A185&lt;&gt;"",IF(AND(MONTH($O183) &lt;= 4, MONTH($P183) &gt;= 4), IF($T183 &lt;&gt; "", $H183/$T183, ""), ""),"")</f>
        <v>200000</v>
      </c>
      <c r="Y183" s="10">
        <f>IF(Overall!$A185&lt;&gt;"",IF(AND(MONTH($O183) &lt;= 5, MONTH($P183) &gt;= 5), IF($T183 &lt;&gt; "", $H183/$T183, ""), ""),"")</f>
        <v>200000</v>
      </c>
      <c r="Z183" s="10">
        <f>IF(Overall!$A185&lt;&gt;"",IF(AND(MONTH($O183) &lt;= 6, MONTH($P183) &gt;= 6), IF($T183 &lt;&gt; "", $H183/$T183, ""), ""),"")</f>
        <v>200000</v>
      </c>
      <c r="AA183" s="10">
        <f>IF(Overall!$A185&lt;&gt;"",IF(AND(MONTH($O183) &lt;= 7, MONTH($P183) &gt;= 7 ), IF($T183 &lt;&gt; "", $H183/$T183, ""), ""),"")</f>
        <v>200000</v>
      </c>
      <c r="AB183" s="10">
        <f>IF(Overall!$A185&lt;&gt;"",IF(AND(MONTH($O183) &lt;= 8, MONTH($P183) &gt;= 8), IF($T183 &lt;&gt; "", $H183/$T183, ""), ""),"")</f>
        <v>200000</v>
      </c>
      <c r="AC183" s="10">
        <f>IF(Overall!$A185&lt;&gt;"",IF(AND(MONTH($O183) &lt;= 9, MONTH($P183) &gt;= 9), IF($T183 &lt;&gt; "", $H183/$T183, ""), ""),"")</f>
        <v>200000</v>
      </c>
      <c r="AD183" s="10">
        <f>IF(Overall!$A185&lt;&gt;"",IF(AND(MONTH($O183) &lt;= 10, MONTH($P183) &gt;= 10), IF($T183 &lt;&gt; "", $H183/$T183, ""), ""),"")</f>
        <v>200000</v>
      </c>
      <c r="AE183" s="10">
        <f>IF(Overall!$A185&lt;&gt;"",IF(AND(MONTH($O183) &lt;= 11, MONTH($P183) &gt;= 11), IF($T183 &lt;&gt; "", $H183/$T183, ""), ""),"")</f>
        <v>200000</v>
      </c>
      <c r="AF183" s="10">
        <f>IF(Overall!$A185&lt;&gt;"",IF(AND(MONTH($O183) &lt;= 12, MONTH($P183) &gt;= 12), IF($T183 &lt;&gt; "", $H183/$T183, ""), ""),"")</f>
        <v>200000</v>
      </c>
      <c r="AH183" s="10" t="str">
        <f ca="1">IFERROR(IF(AND(NOW()&lt;= EOMONTH(DATE(YEAR($P183),1, 1), 0), Overall!$A185&lt;&gt;"", MONTH($O183) &lt;= 1, MONTH($P183) &gt;= 1), IF($T183 &lt;&gt; "", $H183/$T183, ""), ""), "")</f>
        <v/>
      </c>
      <c r="AI183" s="10" t="str">
        <f ca="1">IFERROR(IF(AND(NOW()&lt;= EOMONTH(DATE(YEAR($P183),2, 1), 0), Overall!$A185&lt;&gt;"", MONTH($O183) &lt;= 2, MONTH($P183) &gt;= 2), IF($T183 &lt;&gt; "", $H183/$T183, ""), ""), "")</f>
        <v/>
      </c>
      <c r="AJ183" s="10" t="str">
        <f ca="1">IFERROR(IF(AND(NOW()&lt;= EOMONTH(DATE(YEAR($P183),3, 1), 0), Overall!$A185&lt;&gt;"", MONTH($O183) &lt;= 3, MONTH($P183) &gt;= 3), IF($T183 &lt;&gt; "", $H183/$T183, ""), ""), "")</f>
        <v/>
      </c>
      <c r="AK183" s="10" t="str">
        <f ca="1">IFERROR(IF(AND(NOW()&lt;= EOMONTH(DATE(YEAR($P183),4, 1), 0), Overall!$A185&lt;&gt;"", MONTH($O183) &lt;= 4, MONTH($P183) &gt;= 4), IF($T183 &lt;&gt; "", $H183/$T183, ""), ""), "")</f>
        <v/>
      </c>
      <c r="AL183" s="10" t="str">
        <f ca="1">IFERROR(IF(AND(NOW()&lt;= EOMONTH(DATE(YEAR($P183),5, 1), 0), Overall!$A185&lt;&gt;"", MONTH($O183) &lt;= 5, MONTH($P183) &gt;= 5), IF($T183 &lt;&gt; "", $H183/$T183, ""), ""), "")</f>
        <v/>
      </c>
      <c r="AM183" s="10" t="str">
        <f ca="1">IFERROR(IF(AND(NOW()&lt;= EOMONTH(DATE(YEAR($P183),6, 1), 0), Overall!$A185&lt;&gt;"", MONTH($O183) &lt;= 6, MONTH($P183) &gt;= 6), IF($T183 &lt;&gt; "", $H183/$T183, ""), ""), "")</f>
        <v/>
      </c>
      <c r="AN183" s="10" t="str">
        <f ca="1">IFERROR(IF(AND(NOW()&lt;= EOMONTH(DATE(YEAR($P183),7, 1), 0), Overall!$A185&lt;&gt;"", MONTH($O183) &lt;= 7, MONTH($P183) &gt;= 7), IF($T183 &lt;&gt; "", $H183/$T183, ""), ""), "")</f>
        <v/>
      </c>
      <c r="AO183" s="10" t="str">
        <f ca="1">IFERROR(IF(AND(NOW()&lt;= EOMONTH(DATE(YEAR($P183),8, 1), 0), Overall!$A185&lt;&gt;"", MONTH($O183) &lt;= 8, MONTH($P183) &gt;= 8), IF($T183 &lt;&gt; "", $H183/$T183, ""), ""), "")</f>
        <v/>
      </c>
      <c r="AP183" s="10" t="str">
        <f ca="1">IFERROR(IF(AND(NOW()&lt;= EOMONTH(DATE(YEAR($P183),9, 1), 0), Overall!$A185&lt;&gt;"", MONTH($O183) &lt;= 9, MONTH($P183) &gt;= 9), IF($T183 &lt;&gt; "", $H183/$T183, ""), ""), "")</f>
        <v/>
      </c>
      <c r="AQ183" s="10" t="str">
        <f ca="1">IFERROR(IF(AND(NOW()&lt;= EOMONTH(DATE(YEAR($P183),10, 1), 0), Overall!$A185&lt;&gt;"", MONTH($O183) &lt;= 10, MONTH($P183) &gt;= 10), IF($T183 &lt;&gt; "", $H183/$T183, ""), ""), "")</f>
        <v/>
      </c>
      <c r="AR183" s="10" t="str">
        <f ca="1">IFERROR(IF(AND(NOW()&lt;= EOMONTH(DATE(YEAR($P183),11, 1), 0), Overall!$A185&lt;&gt;"", MONTH($O183) &lt;=11, MONTH($P183) &gt;= 11), IF($T183 &lt;&gt; "", $H183/$T183, ""), ""), "")</f>
        <v/>
      </c>
      <c r="AS183" s="10" t="str">
        <f ca="1">IFERROR(IF(AND(NOW()&lt;= EOMONTH(DATE(YEAR($P183),12, 1), 0), Overall!$A185&lt;&gt;"", MONTH($O183) &lt;= 12, MONTH($P183) &gt;= 12), IF($T183 &lt;&gt; "", $H183/$T183, ""), ""), "")</f>
        <v/>
      </c>
      <c r="AT183" s="16">
        <f t="shared" ca="1" si="5"/>
        <v>0</v>
      </c>
    </row>
    <row r="184" spans="1:46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6">
        <f>IF(Overall!T186&lt;&gt;"",VALUE(Overall!T186),"")</f>
        <v>78.180000000000007</v>
      </c>
      <c r="O184" s="7">
        <f>IF(Overall!L186&lt;&gt;"", DATEVALUE(Overall!L186), "")</f>
        <v>44562</v>
      </c>
      <c r="P184" s="7">
        <f>IF(Overall!M186&lt;&gt;"", DATEVALUE(Overall!M186), "")</f>
        <v>44926</v>
      </c>
      <c r="Q184" s="7" t="str">
        <f>IF(Overall!S186&lt;&gt;"",_xlfn.VALUETOTEXT(Overall!S186),"")</f>
        <v>Jan-Dec</v>
      </c>
      <c r="R184" s="7">
        <f>IF(Overall!O186&lt;&gt;"", DATEVALUE(Overall!O186), "")</f>
        <v>44483</v>
      </c>
      <c r="S184" s="7">
        <f>IF(Overall!O186&lt;&gt;"", DATEVALUE(Overall!O186), "")</f>
        <v>44483</v>
      </c>
      <c r="T184" s="5">
        <f t="shared" si="4"/>
        <v>12</v>
      </c>
      <c r="U184" s="10">
        <f>IF(Overall!$A186&lt;&gt;"",IF(AND(MONTH($O184) &lt;= 1, MONTH($P184) &gt;= 1), IF($T184 &lt;&gt; "", $H184/$T184, ""), ""),"")</f>
        <v>100000</v>
      </c>
      <c r="V184" s="10">
        <f>IF(Overall!$A186&lt;&gt;"",IF(AND(MONTH($O184) &lt;= 2, MONTH($P184) &gt;= 2), IF($T184 &lt;&gt; "", $H184/$T184, ""), ""),"")</f>
        <v>100000</v>
      </c>
      <c r="W184" s="10">
        <f>IF(Overall!$A186&lt;&gt;"",IF(AND(MONTH($O184) &lt;= 3, MONTH($P184) &gt;= 3), IF($T184 &lt;&gt; "", $H184/$T184, ""), ""),"")</f>
        <v>100000</v>
      </c>
      <c r="X184" s="10">
        <f>IF(Overall!$A186&lt;&gt;"",IF(AND(MONTH($O184) &lt;= 4, MONTH($P184) &gt;= 4), IF($T184 &lt;&gt; "", $H184/$T184, ""), ""),"")</f>
        <v>100000</v>
      </c>
      <c r="Y184" s="10">
        <f>IF(Overall!$A186&lt;&gt;"",IF(AND(MONTH($O184) &lt;= 5, MONTH($P184) &gt;= 5), IF($T184 &lt;&gt; "", $H184/$T184, ""), ""),"")</f>
        <v>100000</v>
      </c>
      <c r="Z184" s="10">
        <f>IF(Overall!$A186&lt;&gt;"",IF(AND(MONTH($O184) &lt;= 6, MONTH($P184) &gt;= 6), IF($T184 &lt;&gt; "", $H184/$T184, ""), ""),"")</f>
        <v>100000</v>
      </c>
      <c r="AA184" s="10">
        <f>IF(Overall!$A186&lt;&gt;"",IF(AND(MONTH($O184) &lt;= 7, MONTH($P184) &gt;= 7 ), IF($T184 &lt;&gt; "", $H184/$T184, ""), ""),"")</f>
        <v>100000</v>
      </c>
      <c r="AB184" s="10">
        <f>IF(Overall!$A186&lt;&gt;"",IF(AND(MONTH($O184) &lt;= 8, MONTH($P184) &gt;= 8), IF($T184 &lt;&gt; "", $H184/$T184, ""), ""),"")</f>
        <v>100000</v>
      </c>
      <c r="AC184" s="10">
        <f>IF(Overall!$A186&lt;&gt;"",IF(AND(MONTH($O184) &lt;= 9, MONTH($P184) &gt;= 9), IF($T184 &lt;&gt; "", $H184/$T184, ""), ""),"")</f>
        <v>100000</v>
      </c>
      <c r="AD184" s="10">
        <f>IF(Overall!$A186&lt;&gt;"",IF(AND(MONTH($O184) &lt;= 10, MONTH($P184) &gt;= 10), IF($T184 &lt;&gt; "", $H184/$T184, ""), ""),"")</f>
        <v>100000</v>
      </c>
      <c r="AE184" s="10">
        <f>IF(Overall!$A186&lt;&gt;"",IF(AND(MONTH($O184) &lt;= 11, MONTH($P184) &gt;= 11), IF($T184 &lt;&gt; "", $H184/$T184, ""), ""),"")</f>
        <v>100000</v>
      </c>
      <c r="AF184" s="10">
        <f>IF(Overall!$A186&lt;&gt;"",IF(AND(MONTH($O184) &lt;= 12, MONTH($P184) &gt;= 12), IF($T184 &lt;&gt; "", $H184/$T184, ""), ""),"")</f>
        <v>100000</v>
      </c>
      <c r="AH184" s="10" t="str">
        <f ca="1">IFERROR(IF(AND(NOW()&lt;= EOMONTH(DATE(YEAR($P184),1, 1), 0), Overall!$A186&lt;&gt;"", MONTH($O184) &lt;= 1, MONTH($P184) &gt;= 1), IF($T184 &lt;&gt; "", $H184/$T184, ""), ""), "")</f>
        <v/>
      </c>
      <c r="AI184" s="10" t="str">
        <f ca="1">IFERROR(IF(AND(NOW()&lt;= EOMONTH(DATE(YEAR($P184),2, 1), 0), Overall!$A186&lt;&gt;"", MONTH($O184) &lt;= 2, MONTH($P184) &gt;= 2), IF($T184 &lt;&gt; "", $H184/$T184, ""), ""), "")</f>
        <v/>
      </c>
      <c r="AJ184" s="10" t="str">
        <f ca="1">IFERROR(IF(AND(NOW()&lt;= EOMONTH(DATE(YEAR($P184),3, 1), 0), Overall!$A186&lt;&gt;"", MONTH($O184) &lt;= 3, MONTH($P184) &gt;= 3), IF($T184 &lt;&gt; "", $H184/$T184, ""), ""), "")</f>
        <v/>
      </c>
      <c r="AK184" s="10" t="str">
        <f ca="1">IFERROR(IF(AND(NOW()&lt;= EOMONTH(DATE(YEAR($P184),4, 1), 0), Overall!$A186&lt;&gt;"", MONTH($O184) &lt;= 4, MONTH($P184) &gt;= 4), IF($T184 &lt;&gt; "", $H184/$T184, ""), ""), "")</f>
        <v/>
      </c>
      <c r="AL184" s="10" t="str">
        <f ca="1">IFERROR(IF(AND(NOW()&lt;= EOMONTH(DATE(YEAR($P184),5, 1), 0), Overall!$A186&lt;&gt;"", MONTH($O184) &lt;= 5, MONTH($P184) &gt;= 5), IF($T184 &lt;&gt; "", $H184/$T184, ""), ""), "")</f>
        <v/>
      </c>
      <c r="AM184" s="10" t="str">
        <f ca="1">IFERROR(IF(AND(NOW()&lt;= EOMONTH(DATE(YEAR($P184),6, 1), 0), Overall!$A186&lt;&gt;"", MONTH($O184) &lt;= 6, MONTH($P184) &gt;= 6), IF($T184 &lt;&gt; "", $H184/$T184, ""), ""), "")</f>
        <v/>
      </c>
      <c r="AN184" s="10" t="str">
        <f ca="1">IFERROR(IF(AND(NOW()&lt;= EOMONTH(DATE(YEAR($P184),7, 1), 0), Overall!$A186&lt;&gt;"", MONTH($O184) &lt;= 7, MONTH($P184) &gt;= 7), IF($T184 &lt;&gt; "", $H184/$T184, ""), ""), "")</f>
        <v/>
      </c>
      <c r="AO184" s="10" t="str">
        <f ca="1">IFERROR(IF(AND(NOW()&lt;= EOMONTH(DATE(YEAR($P184),8, 1), 0), Overall!$A186&lt;&gt;"", MONTH($O184) &lt;= 8, MONTH($P184) &gt;= 8), IF($T184 &lt;&gt; "", $H184/$T184, ""), ""), "")</f>
        <v/>
      </c>
      <c r="AP184" s="10" t="str">
        <f ca="1">IFERROR(IF(AND(NOW()&lt;= EOMONTH(DATE(YEAR($P184),9, 1), 0), Overall!$A186&lt;&gt;"", MONTH($O184) &lt;= 9, MONTH($P184) &gt;= 9), IF($T184 &lt;&gt; "", $H184/$T184, ""), ""), "")</f>
        <v/>
      </c>
      <c r="AQ184" s="10" t="str">
        <f ca="1">IFERROR(IF(AND(NOW()&lt;= EOMONTH(DATE(YEAR($P184),10, 1), 0), Overall!$A186&lt;&gt;"", MONTH($O184) &lt;= 10, MONTH($P184) &gt;= 10), IF($T184 &lt;&gt; "", $H184/$T184, ""), ""), "")</f>
        <v/>
      </c>
      <c r="AR184" s="10" t="str">
        <f ca="1">IFERROR(IF(AND(NOW()&lt;= EOMONTH(DATE(YEAR($P184),11, 1), 0), Overall!$A186&lt;&gt;"", MONTH($O184) &lt;=11, MONTH($P184) &gt;= 11), IF($T184 &lt;&gt; "", $H184/$T184, ""), ""), "")</f>
        <v/>
      </c>
      <c r="AS184" s="10" t="str">
        <f ca="1">IFERROR(IF(AND(NOW()&lt;= EOMONTH(DATE(YEAR($P184),12, 1), 0), Overall!$A186&lt;&gt;"", MONTH($O184) &lt;= 12, MONTH($P184) &gt;= 12), IF($T184 &lt;&gt; "", $H184/$T184, ""), ""), "")</f>
        <v/>
      </c>
      <c r="AT184" s="16">
        <f t="shared" ca="1" si="5"/>
        <v>0</v>
      </c>
    </row>
    <row r="185" spans="1:46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6">
        <f>IF(Overall!T187&lt;&gt;"",VALUE(Overall!T187),"")</f>
        <v>78.180000000000007</v>
      </c>
      <c r="O185" s="7">
        <f>IF(Overall!L187&lt;&gt;"", DATEVALUE(Overall!L187), "")</f>
        <v>44562</v>
      </c>
      <c r="P185" s="7">
        <f>IF(Overall!M187&lt;&gt;"", DATEVALUE(Overall!M187), "")</f>
        <v>44926</v>
      </c>
      <c r="Q185" s="7" t="str">
        <f>IF(Overall!S187&lt;&gt;"",_xlfn.VALUETOTEXT(Overall!S187),"")</f>
        <v>Jan-Dec</v>
      </c>
      <c r="R185" s="7">
        <f>IF(Overall!O187&lt;&gt;"", DATEVALUE(Overall!O187), "")</f>
        <v>44483</v>
      </c>
      <c r="S185" s="7">
        <f>IF(Overall!O187&lt;&gt;"", DATEVALUE(Overall!O187), "")</f>
        <v>44483</v>
      </c>
      <c r="T185" s="5">
        <f t="shared" si="4"/>
        <v>12</v>
      </c>
      <c r="U185" s="10">
        <f>IF(Overall!$A187&lt;&gt;"",IF(AND(MONTH($O185) &lt;= 1, MONTH($P185) &gt;= 1), IF($T185 &lt;&gt; "", $H185/$T185, ""), ""),"")</f>
        <v>100000</v>
      </c>
      <c r="V185" s="10">
        <f>IF(Overall!$A187&lt;&gt;"",IF(AND(MONTH($O185) &lt;= 2, MONTH($P185) &gt;= 2), IF($T185 &lt;&gt; "", $H185/$T185, ""), ""),"")</f>
        <v>100000</v>
      </c>
      <c r="W185" s="10">
        <f>IF(Overall!$A187&lt;&gt;"",IF(AND(MONTH($O185) &lt;= 3, MONTH($P185) &gt;= 3), IF($T185 &lt;&gt; "", $H185/$T185, ""), ""),"")</f>
        <v>100000</v>
      </c>
      <c r="X185" s="10">
        <f>IF(Overall!$A187&lt;&gt;"",IF(AND(MONTH($O185) &lt;= 4, MONTH($P185) &gt;= 4), IF($T185 &lt;&gt; "", $H185/$T185, ""), ""),"")</f>
        <v>100000</v>
      </c>
      <c r="Y185" s="10">
        <f>IF(Overall!$A187&lt;&gt;"",IF(AND(MONTH($O185) &lt;= 5, MONTH($P185) &gt;= 5), IF($T185 &lt;&gt; "", $H185/$T185, ""), ""),"")</f>
        <v>100000</v>
      </c>
      <c r="Z185" s="10">
        <f>IF(Overall!$A187&lt;&gt;"",IF(AND(MONTH($O185) &lt;= 6, MONTH($P185) &gt;= 6), IF($T185 &lt;&gt; "", $H185/$T185, ""), ""),"")</f>
        <v>100000</v>
      </c>
      <c r="AA185" s="10">
        <f>IF(Overall!$A187&lt;&gt;"",IF(AND(MONTH($O185) &lt;= 7, MONTH($P185) &gt;= 7 ), IF($T185 &lt;&gt; "", $H185/$T185, ""), ""),"")</f>
        <v>100000</v>
      </c>
      <c r="AB185" s="10">
        <f>IF(Overall!$A187&lt;&gt;"",IF(AND(MONTH($O185) &lt;= 8, MONTH($P185) &gt;= 8), IF($T185 &lt;&gt; "", $H185/$T185, ""), ""),"")</f>
        <v>100000</v>
      </c>
      <c r="AC185" s="10">
        <f>IF(Overall!$A187&lt;&gt;"",IF(AND(MONTH($O185) &lt;= 9, MONTH($P185) &gt;= 9), IF($T185 &lt;&gt; "", $H185/$T185, ""), ""),"")</f>
        <v>100000</v>
      </c>
      <c r="AD185" s="10">
        <f>IF(Overall!$A187&lt;&gt;"",IF(AND(MONTH($O185) &lt;= 10, MONTH($P185) &gt;= 10), IF($T185 &lt;&gt; "", $H185/$T185, ""), ""),"")</f>
        <v>100000</v>
      </c>
      <c r="AE185" s="10">
        <f>IF(Overall!$A187&lt;&gt;"",IF(AND(MONTH($O185) &lt;= 11, MONTH($P185) &gt;= 11), IF($T185 &lt;&gt; "", $H185/$T185, ""), ""),"")</f>
        <v>100000</v>
      </c>
      <c r="AF185" s="10">
        <f>IF(Overall!$A187&lt;&gt;"",IF(AND(MONTH($O185) &lt;= 12, MONTH($P185) &gt;= 12), IF($T185 &lt;&gt; "", $H185/$T185, ""), ""),"")</f>
        <v>100000</v>
      </c>
      <c r="AH185" s="10" t="str">
        <f ca="1">IFERROR(IF(AND(NOW()&lt;= EOMONTH(DATE(YEAR($P185),1, 1), 0), Overall!$A187&lt;&gt;"", MONTH($O185) &lt;= 1, MONTH($P185) &gt;= 1), IF($T185 &lt;&gt; "", $H185/$T185, ""), ""), "")</f>
        <v/>
      </c>
      <c r="AI185" s="10" t="str">
        <f ca="1">IFERROR(IF(AND(NOW()&lt;= EOMONTH(DATE(YEAR($P185),2, 1), 0), Overall!$A187&lt;&gt;"", MONTH($O185) &lt;= 2, MONTH($P185) &gt;= 2), IF($T185 &lt;&gt; "", $H185/$T185, ""), ""), "")</f>
        <v/>
      </c>
      <c r="AJ185" s="10" t="str">
        <f ca="1">IFERROR(IF(AND(NOW()&lt;= EOMONTH(DATE(YEAR($P185),3, 1), 0), Overall!$A187&lt;&gt;"", MONTH($O185) &lt;= 3, MONTH($P185) &gt;= 3), IF($T185 &lt;&gt; "", $H185/$T185, ""), ""), "")</f>
        <v/>
      </c>
      <c r="AK185" s="10" t="str">
        <f ca="1">IFERROR(IF(AND(NOW()&lt;= EOMONTH(DATE(YEAR($P185),4, 1), 0), Overall!$A187&lt;&gt;"", MONTH($O185) &lt;= 4, MONTH($P185) &gt;= 4), IF($T185 &lt;&gt; "", $H185/$T185, ""), ""), "")</f>
        <v/>
      </c>
      <c r="AL185" s="10" t="str">
        <f ca="1">IFERROR(IF(AND(NOW()&lt;= EOMONTH(DATE(YEAR($P185),5, 1), 0), Overall!$A187&lt;&gt;"", MONTH($O185) &lt;= 5, MONTH($P185) &gt;= 5), IF($T185 &lt;&gt; "", $H185/$T185, ""), ""), "")</f>
        <v/>
      </c>
      <c r="AM185" s="10" t="str">
        <f ca="1">IFERROR(IF(AND(NOW()&lt;= EOMONTH(DATE(YEAR($P185),6, 1), 0), Overall!$A187&lt;&gt;"", MONTH($O185) &lt;= 6, MONTH($P185) &gt;= 6), IF($T185 &lt;&gt; "", $H185/$T185, ""), ""), "")</f>
        <v/>
      </c>
      <c r="AN185" s="10" t="str">
        <f ca="1">IFERROR(IF(AND(NOW()&lt;= EOMONTH(DATE(YEAR($P185),7, 1), 0), Overall!$A187&lt;&gt;"", MONTH($O185) &lt;= 7, MONTH($P185) &gt;= 7), IF($T185 &lt;&gt; "", $H185/$T185, ""), ""), "")</f>
        <v/>
      </c>
      <c r="AO185" s="10" t="str">
        <f ca="1">IFERROR(IF(AND(NOW()&lt;= EOMONTH(DATE(YEAR($P185),8, 1), 0), Overall!$A187&lt;&gt;"", MONTH($O185) &lt;= 8, MONTH($P185) &gt;= 8), IF($T185 &lt;&gt; "", $H185/$T185, ""), ""), "")</f>
        <v/>
      </c>
      <c r="AP185" s="10" t="str">
        <f ca="1">IFERROR(IF(AND(NOW()&lt;= EOMONTH(DATE(YEAR($P185),9, 1), 0), Overall!$A187&lt;&gt;"", MONTH($O185) &lt;= 9, MONTH($P185) &gt;= 9), IF($T185 &lt;&gt; "", $H185/$T185, ""), ""), "")</f>
        <v/>
      </c>
      <c r="AQ185" s="10" t="str">
        <f ca="1">IFERROR(IF(AND(NOW()&lt;= EOMONTH(DATE(YEAR($P185),10, 1), 0), Overall!$A187&lt;&gt;"", MONTH($O185) &lt;= 10, MONTH($P185) &gt;= 10), IF($T185 &lt;&gt; "", $H185/$T185, ""), ""), "")</f>
        <v/>
      </c>
      <c r="AR185" s="10" t="str">
        <f ca="1">IFERROR(IF(AND(NOW()&lt;= EOMONTH(DATE(YEAR($P185),11, 1), 0), Overall!$A187&lt;&gt;"", MONTH($O185) &lt;=11, MONTH($P185) &gt;= 11), IF($T185 &lt;&gt; "", $H185/$T185, ""), ""), "")</f>
        <v/>
      </c>
      <c r="AS185" s="10" t="str">
        <f ca="1">IFERROR(IF(AND(NOW()&lt;= EOMONTH(DATE(YEAR($P185),12, 1), 0), Overall!$A187&lt;&gt;"", MONTH($O185) &lt;= 12, MONTH($P185) &gt;= 12), IF($T185 &lt;&gt; "", $H185/$T185, ""), ""), "")</f>
        <v/>
      </c>
      <c r="AT185" s="16">
        <f t="shared" ca="1" si="5"/>
        <v>0</v>
      </c>
    </row>
    <row r="186" spans="1:46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6">
        <f>IF(Overall!T188&lt;&gt;"",VALUE(Overall!T188),"")</f>
        <v>78.326999999999998</v>
      </c>
      <c r="O186" s="7">
        <f>IF(Overall!L188&lt;&gt;"", DATEVALUE(Overall!L188), "")</f>
        <v>44562</v>
      </c>
      <c r="P186" s="7">
        <f>IF(Overall!M188&lt;&gt;"", DATEVALUE(Overall!M188), "")</f>
        <v>44926</v>
      </c>
      <c r="Q186" s="7" t="str">
        <f>IF(Overall!S188&lt;&gt;"",_xlfn.VALUETOTEXT(Overall!S188),"")</f>
        <v>Jan-Dec</v>
      </c>
      <c r="R186" s="7">
        <f>IF(Overall!O188&lt;&gt;"", DATEVALUE(Overall!O188), "")</f>
        <v>44483</v>
      </c>
      <c r="S186" s="7">
        <f>IF(Overall!O188&lt;&gt;"", DATEVALUE(Overall!O188), "")</f>
        <v>44483</v>
      </c>
      <c r="T186" s="5">
        <f t="shared" si="4"/>
        <v>12</v>
      </c>
      <c r="U186" s="10">
        <f>IF(Overall!$A188&lt;&gt;"",IF(AND(MONTH($O186) &lt;= 1, MONTH($P186) &gt;= 1), IF($T186 &lt;&gt; "", $H186/$T186, ""), ""),"")</f>
        <v>100000</v>
      </c>
      <c r="V186" s="10">
        <f>IF(Overall!$A188&lt;&gt;"",IF(AND(MONTH($O186) &lt;= 2, MONTH($P186) &gt;= 2), IF($T186 &lt;&gt; "", $H186/$T186, ""), ""),"")</f>
        <v>100000</v>
      </c>
      <c r="W186" s="10">
        <f>IF(Overall!$A188&lt;&gt;"",IF(AND(MONTH($O186) &lt;= 3, MONTH($P186) &gt;= 3), IF($T186 &lt;&gt; "", $H186/$T186, ""), ""),"")</f>
        <v>100000</v>
      </c>
      <c r="X186" s="10">
        <f>IF(Overall!$A188&lt;&gt;"",IF(AND(MONTH($O186) &lt;= 4, MONTH($P186) &gt;= 4), IF($T186 &lt;&gt; "", $H186/$T186, ""), ""),"")</f>
        <v>100000</v>
      </c>
      <c r="Y186" s="10">
        <f>IF(Overall!$A188&lt;&gt;"",IF(AND(MONTH($O186) &lt;= 5, MONTH($P186) &gt;= 5), IF($T186 &lt;&gt; "", $H186/$T186, ""), ""),"")</f>
        <v>100000</v>
      </c>
      <c r="Z186" s="10">
        <f>IF(Overall!$A188&lt;&gt;"",IF(AND(MONTH($O186) &lt;= 6, MONTH($P186) &gt;= 6), IF($T186 &lt;&gt; "", $H186/$T186, ""), ""),"")</f>
        <v>100000</v>
      </c>
      <c r="AA186" s="10">
        <f>IF(Overall!$A188&lt;&gt;"",IF(AND(MONTH($O186) &lt;= 7, MONTH($P186) &gt;= 7 ), IF($T186 &lt;&gt; "", $H186/$T186, ""), ""),"")</f>
        <v>100000</v>
      </c>
      <c r="AB186" s="10">
        <f>IF(Overall!$A188&lt;&gt;"",IF(AND(MONTH($O186) &lt;= 8, MONTH($P186) &gt;= 8), IF($T186 &lt;&gt; "", $H186/$T186, ""), ""),"")</f>
        <v>100000</v>
      </c>
      <c r="AC186" s="10">
        <f>IF(Overall!$A188&lt;&gt;"",IF(AND(MONTH($O186) &lt;= 9, MONTH($P186) &gt;= 9), IF($T186 &lt;&gt; "", $H186/$T186, ""), ""),"")</f>
        <v>100000</v>
      </c>
      <c r="AD186" s="10">
        <f>IF(Overall!$A188&lt;&gt;"",IF(AND(MONTH($O186) &lt;= 10, MONTH($P186) &gt;= 10), IF($T186 &lt;&gt; "", $H186/$T186, ""), ""),"")</f>
        <v>100000</v>
      </c>
      <c r="AE186" s="10">
        <f>IF(Overall!$A188&lt;&gt;"",IF(AND(MONTH($O186) &lt;= 11, MONTH($P186) &gt;= 11), IF($T186 &lt;&gt; "", $H186/$T186, ""), ""),"")</f>
        <v>100000</v>
      </c>
      <c r="AF186" s="10">
        <f>IF(Overall!$A188&lt;&gt;"",IF(AND(MONTH($O186) &lt;= 12, MONTH($P186) &gt;= 12), IF($T186 &lt;&gt; "", $H186/$T186, ""), ""),"")</f>
        <v>100000</v>
      </c>
      <c r="AH186" s="10" t="str">
        <f ca="1">IFERROR(IF(AND(NOW()&lt;= EOMONTH(DATE(YEAR($P186),1, 1), 0), Overall!$A188&lt;&gt;"", MONTH($O186) &lt;= 1, MONTH($P186) &gt;= 1), IF($T186 &lt;&gt; "", $H186/$T186, ""), ""), "")</f>
        <v/>
      </c>
      <c r="AI186" s="10" t="str">
        <f ca="1">IFERROR(IF(AND(NOW()&lt;= EOMONTH(DATE(YEAR($P186),2, 1), 0), Overall!$A188&lt;&gt;"", MONTH($O186) &lt;= 2, MONTH($P186) &gt;= 2), IF($T186 &lt;&gt; "", $H186/$T186, ""), ""), "")</f>
        <v/>
      </c>
      <c r="AJ186" s="10" t="str">
        <f ca="1">IFERROR(IF(AND(NOW()&lt;= EOMONTH(DATE(YEAR($P186),3, 1), 0), Overall!$A188&lt;&gt;"", MONTH($O186) &lt;= 3, MONTH($P186) &gt;= 3), IF($T186 &lt;&gt; "", $H186/$T186, ""), ""), "")</f>
        <v/>
      </c>
      <c r="AK186" s="10" t="str">
        <f ca="1">IFERROR(IF(AND(NOW()&lt;= EOMONTH(DATE(YEAR($P186),4, 1), 0), Overall!$A188&lt;&gt;"", MONTH($O186) &lt;= 4, MONTH($P186) &gt;= 4), IF($T186 &lt;&gt; "", $H186/$T186, ""), ""), "")</f>
        <v/>
      </c>
      <c r="AL186" s="10" t="str">
        <f ca="1">IFERROR(IF(AND(NOW()&lt;= EOMONTH(DATE(YEAR($P186),5, 1), 0), Overall!$A188&lt;&gt;"", MONTH($O186) &lt;= 5, MONTH($P186) &gt;= 5), IF($T186 &lt;&gt; "", $H186/$T186, ""), ""), "")</f>
        <v/>
      </c>
      <c r="AM186" s="10" t="str">
        <f ca="1">IFERROR(IF(AND(NOW()&lt;= EOMONTH(DATE(YEAR($P186),6, 1), 0), Overall!$A188&lt;&gt;"", MONTH($O186) &lt;= 6, MONTH($P186) &gt;= 6), IF($T186 &lt;&gt; "", $H186/$T186, ""), ""), "")</f>
        <v/>
      </c>
      <c r="AN186" s="10" t="str">
        <f ca="1">IFERROR(IF(AND(NOW()&lt;= EOMONTH(DATE(YEAR($P186),7, 1), 0), Overall!$A188&lt;&gt;"", MONTH($O186) &lt;= 7, MONTH($P186) &gt;= 7), IF($T186 &lt;&gt; "", $H186/$T186, ""), ""), "")</f>
        <v/>
      </c>
      <c r="AO186" s="10" t="str">
        <f ca="1">IFERROR(IF(AND(NOW()&lt;= EOMONTH(DATE(YEAR($P186),8, 1), 0), Overall!$A188&lt;&gt;"", MONTH($O186) &lt;= 8, MONTH($P186) &gt;= 8), IF($T186 &lt;&gt; "", $H186/$T186, ""), ""), "")</f>
        <v/>
      </c>
      <c r="AP186" s="10" t="str">
        <f ca="1">IFERROR(IF(AND(NOW()&lt;= EOMONTH(DATE(YEAR($P186),9, 1), 0), Overall!$A188&lt;&gt;"", MONTH($O186) &lt;= 9, MONTH($P186) &gt;= 9), IF($T186 &lt;&gt; "", $H186/$T186, ""), ""), "")</f>
        <v/>
      </c>
      <c r="AQ186" s="10" t="str">
        <f ca="1">IFERROR(IF(AND(NOW()&lt;= EOMONTH(DATE(YEAR($P186),10, 1), 0), Overall!$A188&lt;&gt;"", MONTH($O186) &lt;= 10, MONTH($P186) &gt;= 10), IF($T186 &lt;&gt; "", $H186/$T186, ""), ""), "")</f>
        <v/>
      </c>
      <c r="AR186" s="10" t="str">
        <f ca="1">IFERROR(IF(AND(NOW()&lt;= EOMONTH(DATE(YEAR($P186),11, 1), 0), Overall!$A188&lt;&gt;"", MONTH($O186) &lt;=11, MONTH($P186) &gt;= 11), IF($T186 &lt;&gt; "", $H186/$T186, ""), ""), "")</f>
        <v/>
      </c>
      <c r="AS186" s="10" t="str">
        <f ca="1">IFERROR(IF(AND(NOW()&lt;= EOMONTH(DATE(YEAR($P186),12, 1), 0), Overall!$A188&lt;&gt;"", MONTH($O186) &lt;= 12, MONTH($P186) &gt;= 12), IF($T186 &lt;&gt; "", $H186/$T186, ""), ""), "")</f>
        <v/>
      </c>
      <c r="AT186" s="16">
        <f t="shared" ca="1" si="5"/>
        <v>0</v>
      </c>
    </row>
    <row r="187" spans="1:46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6">
        <f>IF(Overall!T189&lt;&gt;"",VALUE(Overall!T189),"")</f>
        <v>78.319999999999993</v>
      </c>
      <c r="O187" s="7">
        <f>IF(Overall!L189&lt;&gt;"", DATEVALUE(Overall!L189), "")</f>
        <v>44562</v>
      </c>
      <c r="P187" s="7">
        <f>IF(Overall!M189&lt;&gt;"", DATEVALUE(Overall!M189), "")</f>
        <v>44926</v>
      </c>
      <c r="Q187" s="7" t="str">
        <f>IF(Overall!S189&lt;&gt;"",_xlfn.VALUETOTEXT(Overall!S189),"")</f>
        <v>Jan-Dec</v>
      </c>
      <c r="R187" s="7">
        <f>IF(Overall!O189&lt;&gt;"", DATEVALUE(Overall!O189), "")</f>
        <v>44483</v>
      </c>
      <c r="S187" s="7">
        <f>IF(Overall!O189&lt;&gt;"", DATEVALUE(Overall!O189), "")</f>
        <v>44483</v>
      </c>
      <c r="T187" s="5">
        <f t="shared" si="4"/>
        <v>12</v>
      </c>
      <c r="U187" s="10">
        <f>IF(Overall!$A189&lt;&gt;"",IF(AND(MONTH($O187) &lt;= 1, MONTH($P187) &gt;= 1), IF($T187 &lt;&gt; "", $H187/$T187, ""), ""),"")</f>
        <v>200000</v>
      </c>
      <c r="V187" s="10">
        <f>IF(Overall!$A189&lt;&gt;"",IF(AND(MONTH($O187) &lt;= 2, MONTH($P187) &gt;= 2), IF($T187 &lt;&gt; "", $H187/$T187, ""), ""),"")</f>
        <v>200000</v>
      </c>
      <c r="W187" s="10">
        <f>IF(Overall!$A189&lt;&gt;"",IF(AND(MONTH($O187) &lt;= 3, MONTH($P187) &gt;= 3), IF($T187 &lt;&gt; "", $H187/$T187, ""), ""),"")</f>
        <v>200000</v>
      </c>
      <c r="X187" s="10">
        <f>IF(Overall!$A189&lt;&gt;"",IF(AND(MONTH($O187) &lt;= 4, MONTH($P187) &gt;= 4), IF($T187 &lt;&gt; "", $H187/$T187, ""), ""),"")</f>
        <v>200000</v>
      </c>
      <c r="Y187" s="10">
        <f>IF(Overall!$A189&lt;&gt;"",IF(AND(MONTH($O187) &lt;= 5, MONTH($P187) &gt;= 5), IF($T187 &lt;&gt; "", $H187/$T187, ""), ""),"")</f>
        <v>200000</v>
      </c>
      <c r="Z187" s="10">
        <f>IF(Overall!$A189&lt;&gt;"",IF(AND(MONTH($O187) &lt;= 6, MONTH($P187) &gt;= 6), IF($T187 &lt;&gt; "", $H187/$T187, ""), ""),"")</f>
        <v>200000</v>
      </c>
      <c r="AA187" s="10">
        <f>IF(Overall!$A189&lt;&gt;"",IF(AND(MONTH($O187) &lt;= 7, MONTH($P187) &gt;= 7 ), IF($T187 &lt;&gt; "", $H187/$T187, ""), ""),"")</f>
        <v>200000</v>
      </c>
      <c r="AB187" s="10">
        <f>IF(Overall!$A189&lt;&gt;"",IF(AND(MONTH($O187) &lt;= 8, MONTH($P187) &gt;= 8), IF($T187 &lt;&gt; "", $H187/$T187, ""), ""),"")</f>
        <v>200000</v>
      </c>
      <c r="AC187" s="10">
        <f>IF(Overall!$A189&lt;&gt;"",IF(AND(MONTH($O187) &lt;= 9, MONTH($P187) &gt;= 9), IF($T187 &lt;&gt; "", $H187/$T187, ""), ""),"")</f>
        <v>200000</v>
      </c>
      <c r="AD187" s="10">
        <f>IF(Overall!$A189&lt;&gt;"",IF(AND(MONTH($O187) &lt;= 10, MONTH($P187) &gt;= 10), IF($T187 &lt;&gt; "", $H187/$T187, ""), ""),"")</f>
        <v>200000</v>
      </c>
      <c r="AE187" s="10">
        <f>IF(Overall!$A189&lt;&gt;"",IF(AND(MONTH($O187) &lt;= 11, MONTH($P187) &gt;= 11), IF($T187 &lt;&gt; "", $H187/$T187, ""), ""),"")</f>
        <v>200000</v>
      </c>
      <c r="AF187" s="10">
        <f>IF(Overall!$A189&lt;&gt;"",IF(AND(MONTH($O187) &lt;= 12, MONTH($P187) &gt;= 12), IF($T187 &lt;&gt; "", $H187/$T187, ""), ""),"")</f>
        <v>200000</v>
      </c>
      <c r="AH187" s="10" t="str">
        <f ca="1">IFERROR(IF(AND(NOW()&lt;= EOMONTH(DATE(YEAR($P187),1, 1), 0), Overall!$A189&lt;&gt;"", MONTH($O187) &lt;= 1, MONTH($P187) &gt;= 1), IF($T187 &lt;&gt; "", $H187/$T187, ""), ""), "")</f>
        <v/>
      </c>
      <c r="AI187" s="10" t="str">
        <f ca="1">IFERROR(IF(AND(NOW()&lt;= EOMONTH(DATE(YEAR($P187),2, 1), 0), Overall!$A189&lt;&gt;"", MONTH($O187) &lt;= 2, MONTH($P187) &gt;= 2), IF($T187 &lt;&gt; "", $H187/$T187, ""), ""), "")</f>
        <v/>
      </c>
      <c r="AJ187" s="10" t="str">
        <f ca="1">IFERROR(IF(AND(NOW()&lt;= EOMONTH(DATE(YEAR($P187),3, 1), 0), Overall!$A189&lt;&gt;"", MONTH($O187) &lt;= 3, MONTH($P187) &gt;= 3), IF($T187 &lt;&gt; "", $H187/$T187, ""), ""), "")</f>
        <v/>
      </c>
      <c r="AK187" s="10" t="str">
        <f ca="1">IFERROR(IF(AND(NOW()&lt;= EOMONTH(DATE(YEAR($P187),4, 1), 0), Overall!$A189&lt;&gt;"", MONTH($O187) &lt;= 4, MONTH($P187) &gt;= 4), IF($T187 &lt;&gt; "", $H187/$T187, ""), ""), "")</f>
        <v/>
      </c>
      <c r="AL187" s="10" t="str">
        <f ca="1">IFERROR(IF(AND(NOW()&lt;= EOMONTH(DATE(YEAR($P187),5, 1), 0), Overall!$A189&lt;&gt;"", MONTH($O187) &lt;= 5, MONTH($P187) &gt;= 5), IF($T187 &lt;&gt; "", $H187/$T187, ""), ""), "")</f>
        <v/>
      </c>
      <c r="AM187" s="10" t="str">
        <f ca="1">IFERROR(IF(AND(NOW()&lt;= EOMONTH(DATE(YEAR($P187),6, 1), 0), Overall!$A189&lt;&gt;"", MONTH($O187) &lt;= 6, MONTH($P187) &gt;= 6), IF($T187 &lt;&gt; "", $H187/$T187, ""), ""), "")</f>
        <v/>
      </c>
      <c r="AN187" s="10" t="str">
        <f ca="1">IFERROR(IF(AND(NOW()&lt;= EOMONTH(DATE(YEAR($P187),7, 1), 0), Overall!$A189&lt;&gt;"", MONTH($O187) &lt;= 7, MONTH($P187) &gt;= 7), IF($T187 &lt;&gt; "", $H187/$T187, ""), ""), "")</f>
        <v/>
      </c>
      <c r="AO187" s="10" t="str">
        <f ca="1">IFERROR(IF(AND(NOW()&lt;= EOMONTH(DATE(YEAR($P187),8, 1), 0), Overall!$A189&lt;&gt;"", MONTH($O187) &lt;= 8, MONTH($P187) &gt;= 8), IF($T187 &lt;&gt; "", $H187/$T187, ""), ""), "")</f>
        <v/>
      </c>
      <c r="AP187" s="10" t="str">
        <f ca="1">IFERROR(IF(AND(NOW()&lt;= EOMONTH(DATE(YEAR($P187),9, 1), 0), Overall!$A189&lt;&gt;"", MONTH($O187) &lt;= 9, MONTH($P187) &gt;= 9), IF($T187 &lt;&gt; "", $H187/$T187, ""), ""), "")</f>
        <v/>
      </c>
      <c r="AQ187" s="10" t="str">
        <f ca="1">IFERROR(IF(AND(NOW()&lt;= EOMONTH(DATE(YEAR($P187),10, 1), 0), Overall!$A189&lt;&gt;"", MONTH($O187) &lt;= 10, MONTH($P187) &gt;= 10), IF($T187 &lt;&gt; "", $H187/$T187, ""), ""), "")</f>
        <v/>
      </c>
      <c r="AR187" s="10" t="str">
        <f ca="1">IFERROR(IF(AND(NOW()&lt;= EOMONTH(DATE(YEAR($P187),11, 1), 0), Overall!$A189&lt;&gt;"", MONTH($O187) &lt;=11, MONTH($P187) &gt;= 11), IF($T187 &lt;&gt; "", $H187/$T187, ""), ""), "")</f>
        <v/>
      </c>
      <c r="AS187" s="10" t="str">
        <f ca="1">IFERROR(IF(AND(NOW()&lt;= EOMONTH(DATE(YEAR($P187),12, 1), 0), Overall!$A189&lt;&gt;"", MONTH($O187) &lt;= 12, MONTH($P187) &gt;= 12), IF($T187 &lt;&gt; "", $H187/$T187, ""), ""), "")</f>
        <v/>
      </c>
      <c r="AT187" s="16">
        <f t="shared" ca="1" si="5"/>
        <v>0</v>
      </c>
    </row>
    <row r="188" spans="1:46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6">
        <f>IF(Overall!T190&lt;&gt;"",VALUE(Overall!T190),"")</f>
        <v>81.55</v>
      </c>
      <c r="O188" s="7">
        <f>IF(Overall!L190&lt;&gt;"", DATEVALUE(Overall!L190), "")</f>
        <v>44562</v>
      </c>
      <c r="P188" s="7">
        <f>IF(Overall!M190&lt;&gt;"", DATEVALUE(Overall!M190), "")</f>
        <v>44742</v>
      </c>
      <c r="Q188" s="7" t="str">
        <f>IF(Overall!S190&lt;&gt;"",_xlfn.VALUETOTEXT(Overall!S190),"")</f>
        <v>Jan-Jun</v>
      </c>
      <c r="R188" s="7">
        <f>IF(Overall!O190&lt;&gt;"", DATEVALUE(Overall!O190), "")</f>
        <v>44487</v>
      </c>
      <c r="S188" s="7">
        <f>IF(Overall!O190&lt;&gt;"", DATEVALUE(Overall!O190), "")</f>
        <v>44487</v>
      </c>
      <c r="T188" s="5">
        <f t="shared" si="4"/>
        <v>6</v>
      </c>
      <c r="U188" s="10">
        <f>IF(Overall!$A190&lt;&gt;"",IF(AND(MONTH($O188) &lt;= 1, MONTH($P188) &gt;= 1), IF($T188 &lt;&gt; "", $H188/$T188, ""), ""),"")</f>
        <v>200000</v>
      </c>
      <c r="V188" s="10">
        <f>IF(Overall!$A190&lt;&gt;"",IF(AND(MONTH($O188) &lt;= 2, MONTH($P188) &gt;= 2), IF($T188 &lt;&gt; "", $H188/$T188, ""), ""),"")</f>
        <v>200000</v>
      </c>
      <c r="W188" s="10">
        <f>IF(Overall!$A190&lt;&gt;"",IF(AND(MONTH($O188) &lt;= 3, MONTH($P188) &gt;= 3), IF($T188 &lt;&gt; "", $H188/$T188, ""), ""),"")</f>
        <v>200000</v>
      </c>
      <c r="X188" s="10">
        <f>IF(Overall!$A190&lt;&gt;"",IF(AND(MONTH($O188) &lt;= 4, MONTH($P188) &gt;= 4), IF($T188 &lt;&gt; "", $H188/$T188, ""), ""),"")</f>
        <v>200000</v>
      </c>
      <c r="Y188" s="10">
        <f>IF(Overall!$A190&lt;&gt;"",IF(AND(MONTH($O188) &lt;= 5, MONTH($P188) &gt;= 5), IF($T188 &lt;&gt; "", $H188/$T188, ""), ""),"")</f>
        <v>200000</v>
      </c>
      <c r="Z188" s="10">
        <f>IF(Overall!$A190&lt;&gt;"",IF(AND(MONTH($O188) &lt;= 6, MONTH($P188) &gt;= 6), IF($T188 &lt;&gt; "", $H188/$T188, ""), ""),"")</f>
        <v>200000</v>
      </c>
      <c r="AA188" s="10" t="str">
        <f>IF(Overall!$A190&lt;&gt;"",IF(AND(MONTH($O188) &lt;= 7, MONTH($P188) &gt;= 7 ), IF($T188 &lt;&gt; "", $H188/$T188, ""), ""),"")</f>
        <v/>
      </c>
      <c r="AB188" s="10" t="str">
        <f>IF(Overall!$A190&lt;&gt;"",IF(AND(MONTH($O188) &lt;= 8, MONTH($P188) &gt;= 8), IF($T188 &lt;&gt; "", $H188/$T188, ""), ""),"")</f>
        <v/>
      </c>
      <c r="AC188" s="10" t="str">
        <f>IF(Overall!$A190&lt;&gt;"",IF(AND(MONTH($O188) &lt;= 9, MONTH($P188) &gt;= 9), IF($T188 &lt;&gt; "", $H188/$T188, ""), ""),"")</f>
        <v/>
      </c>
      <c r="AD188" s="10" t="str">
        <f>IF(Overall!$A190&lt;&gt;"",IF(AND(MONTH($O188) &lt;= 10, MONTH($P188) &gt;= 10), IF($T188 &lt;&gt; "", $H188/$T188, ""), ""),"")</f>
        <v/>
      </c>
      <c r="AE188" s="10" t="str">
        <f>IF(Overall!$A190&lt;&gt;"",IF(AND(MONTH($O188) &lt;= 11, MONTH($P188) &gt;= 11), IF($T188 &lt;&gt; "", $H188/$T188, ""), ""),"")</f>
        <v/>
      </c>
      <c r="AF188" s="10" t="str">
        <f>IF(Overall!$A190&lt;&gt;"",IF(AND(MONTH($O188) &lt;= 12, MONTH($P188) &gt;= 12), IF($T188 &lt;&gt; "", $H188/$T188, ""), ""),"")</f>
        <v/>
      </c>
      <c r="AH188" s="10" t="str">
        <f ca="1">IFERROR(IF(AND(NOW()&lt;= EOMONTH(DATE(YEAR($P188),1, 1), 0), Overall!$A190&lt;&gt;"", MONTH($O188) &lt;= 1, MONTH($P188) &gt;= 1), IF($T188 &lt;&gt; "", $H188/$T188, ""), ""), "")</f>
        <v/>
      </c>
      <c r="AI188" s="10" t="str">
        <f ca="1">IFERROR(IF(AND(NOW()&lt;= EOMONTH(DATE(YEAR($P188),2, 1), 0), Overall!$A190&lt;&gt;"", MONTH($O188) &lt;= 2, MONTH($P188) &gt;= 2), IF($T188 &lt;&gt; "", $H188/$T188, ""), ""), "")</f>
        <v/>
      </c>
      <c r="AJ188" s="10" t="str">
        <f ca="1">IFERROR(IF(AND(NOW()&lt;= EOMONTH(DATE(YEAR($P188),3, 1), 0), Overall!$A190&lt;&gt;"", MONTH($O188) &lt;= 3, MONTH($P188) &gt;= 3), IF($T188 &lt;&gt; "", $H188/$T188, ""), ""), "")</f>
        <v/>
      </c>
      <c r="AK188" s="10" t="str">
        <f ca="1">IFERROR(IF(AND(NOW()&lt;= EOMONTH(DATE(YEAR($P188),4, 1), 0), Overall!$A190&lt;&gt;"", MONTH($O188) &lt;= 4, MONTH($P188) &gt;= 4), IF($T188 &lt;&gt; "", $H188/$T188, ""), ""), "")</f>
        <v/>
      </c>
      <c r="AL188" s="10" t="str">
        <f ca="1">IFERROR(IF(AND(NOW()&lt;= EOMONTH(DATE(YEAR($P188),5, 1), 0), Overall!$A190&lt;&gt;"", MONTH($O188) &lt;= 5, MONTH($P188) &gt;= 5), IF($T188 &lt;&gt; "", $H188/$T188, ""), ""), "")</f>
        <v/>
      </c>
      <c r="AM188" s="10" t="str">
        <f ca="1">IFERROR(IF(AND(NOW()&lt;= EOMONTH(DATE(YEAR($P188),6, 1), 0), Overall!$A190&lt;&gt;"", MONTH($O188) &lt;= 6, MONTH($P188) &gt;= 6), IF($T188 &lt;&gt; "", $H188/$T188, ""), ""), "")</f>
        <v/>
      </c>
      <c r="AN188" s="10" t="str">
        <f ca="1">IFERROR(IF(AND(NOW()&lt;= EOMONTH(DATE(YEAR($P188),7, 1), 0), Overall!$A190&lt;&gt;"", MONTH($O188) &lt;= 7, MONTH($P188) &gt;= 7), IF($T188 &lt;&gt; "", $H188/$T188, ""), ""), "")</f>
        <v/>
      </c>
      <c r="AO188" s="10" t="str">
        <f ca="1">IFERROR(IF(AND(NOW()&lt;= EOMONTH(DATE(YEAR($P188),8, 1), 0), Overall!$A190&lt;&gt;"", MONTH($O188) &lt;= 8, MONTH($P188) &gt;= 8), IF($T188 &lt;&gt; "", $H188/$T188, ""), ""), "")</f>
        <v/>
      </c>
      <c r="AP188" s="10" t="str">
        <f ca="1">IFERROR(IF(AND(NOW()&lt;= EOMONTH(DATE(YEAR($P188),9, 1), 0), Overall!$A190&lt;&gt;"", MONTH($O188) &lt;= 9, MONTH($P188) &gt;= 9), IF($T188 &lt;&gt; "", $H188/$T188, ""), ""), "")</f>
        <v/>
      </c>
      <c r="AQ188" s="10" t="str">
        <f ca="1">IFERROR(IF(AND(NOW()&lt;= EOMONTH(DATE(YEAR($P188),10, 1), 0), Overall!$A190&lt;&gt;"", MONTH($O188) &lt;= 10, MONTH($P188) &gt;= 10), IF($T188 &lt;&gt; "", $H188/$T188, ""), ""), "")</f>
        <v/>
      </c>
      <c r="AR188" s="10" t="str">
        <f ca="1">IFERROR(IF(AND(NOW()&lt;= EOMONTH(DATE(YEAR($P188),11, 1), 0), Overall!$A190&lt;&gt;"", MONTH($O188) &lt;=11, MONTH($P188) &gt;= 11), IF($T188 &lt;&gt; "", $H188/$T188, ""), ""), "")</f>
        <v/>
      </c>
      <c r="AS188" s="10" t="str">
        <f ca="1">IFERROR(IF(AND(NOW()&lt;= EOMONTH(DATE(YEAR($P188),12, 1), 0), Overall!$A190&lt;&gt;"", MONTH($O188) &lt;= 12, MONTH($P188) &gt;= 12), IF($T188 &lt;&gt; "", $H188/$T188, ""), ""), "")</f>
        <v/>
      </c>
      <c r="AT188" s="16">
        <f t="shared" ca="1" si="5"/>
        <v>0</v>
      </c>
    </row>
    <row r="189" spans="1:46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6">
        <f>IF(Overall!T191&lt;&gt;"",VALUE(Overall!T191),"")</f>
        <v>81.14</v>
      </c>
      <c r="O189" s="7">
        <f>IF(Overall!L191&lt;&gt;"", DATEVALUE(Overall!L191), "")</f>
        <v>44562</v>
      </c>
      <c r="P189" s="7">
        <f>IF(Overall!M191&lt;&gt;"", DATEVALUE(Overall!M191), "")</f>
        <v>44742</v>
      </c>
      <c r="Q189" s="7" t="str">
        <f>IF(Overall!S191&lt;&gt;"",_xlfn.VALUETOTEXT(Overall!S191),"")</f>
        <v>Jan-Jun</v>
      </c>
      <c r="R189" s="7">
        <f>IF(Overall!O191&lt;&gt;"", DATEVALUE(Overall!O191), "")</f>
        <v>44487</v>
      </c>
      <c r="S189" s="7">
        <f>IF(Overall!O191&lt;&gt;"", DATEVALUE(Overall!O191), "")</f>
        <v>44487</v>
      </c>
      <c r="T189" s="5">
        <f t="shared" si="4"/>
        <v>6</v>
      </c>
      <c r="U189" s="10">
        <f>IF(Overall!$A191&lt;&gt;"",IF(AND(MONTH($O189) &lt;= 1, MONTH($P189) &gt;= 1), IF($T189 &lt;&gt; "", $H189/$T189, ""), ""),"")</f>
        <v>200000</v>
      </c>
      <c r="V189" s="10">
        <f>IF(Overall!$A191&lt;&gt;"",IF(AND(MONTH($O189) &lt;= 2, MONTH($P189) &gt;= 2), IF($T189 &lt;&gt; "", $H189/$T189, ""), ""),"")</f>
        <v>200000</v>
      </c>
      <c r="W189" s="10">
        <f>IF(Overall!$A191&lt;&gt;"",IF(AND(MONTH($O189) &lt;= 3, MONTH($P189) &gt;= 3), IF($T189 &lt;&gt; "", $H189/$T189, ""), ""),"")</f>
        <v>200000</v>
      </c>
      <c r="X189" s="10">
        <f>IF(Overall!$A191&lt;&gt;"",IF(AND(MONTH($O189) &lt;= 4, MONTH($P189) &gt;= 4), IF($T189 &lt;&gt; "", $H189/$T189, ""), ""),"")</f>
        <v>200000</v>
      </c>
      <c r="Y189" s="10">
        <f>IF(Overall!$A191&lt;&gt;"",IF(AND(MONTH($O189) &lt;= 5, MONTH($P189) &gt;= 5), IF($T189 &lt;&gt; "", $H189/$T189, ""), ""),"")</f>
        <v>200000</v>
      </c>
      <c r="Z189" s="10">
        <f>IF(Overall!$A191&lt;&gt;"",IF(AND(MONTH($O189) &lt;= 6, MONTH($P189) &gt;= 6), IF($T189 &lt;&gt; "", $H189/$T189, ""), ""),"")</f>
        <v>200000</v>
      </c>
      <c r="AA189" s="10" t="str">
        <f>IF(Overall!$A191&lt;&gt;"",IF(AND(MONTH($O189) &lt;= 7, MONTH($P189) &gt;= 7 ), IF($T189 &lt;&gt; "", $H189/$T189, ""), ""),"")</f>
        <v/>
      </c>
      <c r="AB189" s="10" t="str">
        <f>IF(Overall!$A191&lt;&gt;"",IF(AND(MONTH($O189) &lt;= 8, MONTH($P189) &gt;= 8), IF($T189 &lt;&gt; "", $H189/$T189, ""), ""),"")</f>
        <v/>
      </c>
      <c r="AC189" s="10" t="str">
        <f>IF(Overall!$A191&lt;&gt;"",IF(AND(MONTH($O189) &lt;= 9, MONTH($P189) &gt;= 9), IF($T189 &lt;&gt; "", $H189/$T189, ""), ""),"")</f>
        <v/>
      </c>
      <c r="AD189" s="10" t="str">
        <f>IF(Overall!$A191&lt;&gt;"",IF(AND(MONTH($O189) &lt;= 10, MONTH($P189) &gt;= 10), IF($T189 &lt;&gt; "", $H189/$T189, ""), ""),"")</f>
        <v/>
      </c>
      <c r="AE189" s="10" t="str">
        <f>IF(Overall!$A191&lt;&gt;"",IF(AND(MONTH($O189) &lt;= 11, MONTH($P189) &gt;= 11), IF($T189 &lt;&gt; "", $H189/$T189, ""), ""),"")</f>
        <v/>
      </c>
      <c r="AF189" s="10" t="str">
        <f>IF(Overall!$A191&lt;&gt;"",IF(AND(MONTH($O189) &lt;= 12, MONTH($P189) &gt;= 12), IF($T189 &lt;&gt; "", $H189/$T189, ""), ""),"")</f>
        <v/>
      </c>
      <c r="AH189" s="10" t="str">
        <f ca="1">IFERROR(IF(AND(NOW()&lt;= EOMONTH(DATE(YEAR($P189),1, 1), 0), Overall!$A191&lt;&gt;"", MONTH($O189) &lt;= 1, MONTH($P189) &gt;= 1), IF($T189 &lt;&gt; "", $H189/$T189, ""), ""), "")</f>
        <v/>
      </c>
      <c r="AI189" s="10" t="str">
        <f ca="1">IFERROR(IF(AND(NOW()&lt;= EOMONTH(DATE(YEAR($P189),2, 1), 0), Overall!$A191&lt;&gt;"", MONTH($O189) &lt;= 2, MONTH($P189) &gt;= 2), IF($T189 &lt;&gt; "", $H189/$T189, ""), ""), "")</f>
        <v/>
      </c>
      <c r="AJ189" s="10" t="str">
        <f ca="1">IFERROR(IF(AND(NOW()&lt;= EOMONTH(DATE(YEAR($P189),3, 1), 0), Overall!$A191&lt;&gt;"", MONTH($O189) &lt;= 3, MONTH($P189) &gt;= 3), IF($T189 &lt;&gt; "", $H189/$T189, ""), ""), "")</f>
        <v/>
      </c>
      <c r="AK189" s="10" t="str">
        <f ca="1">IFERROR(IF(AND(NOW()&lt;= EOMONTH(DATE(YEAR($P189),4, 1), 0), Overall!$A191&lt;&gt;"", MONTH($O189) &lt;= 4, MONTH($P189) &gt;= 4), IF($T189 &lt;&gt; "", $H189/$T189, ""), ""), "")</f>
        <v/>
      </c>
      <c r="AL189" s="10" t="str">
        <f ca="1">IFERROR(IF(AND(NOW()&lt;= EOMONTH(DATE(YEAR($P189),5, 1), 0), Overall!$A191&lt;&gt;"", MONTH($O189) &lt;= 5, MONTH($P189) &gt;= 5), IF($T189 &lt;&gt; "", $H189/$T189, ""), ""), "")</f>
        <v/>
      </c>
      <c r="AM189" s="10" t="str">
        <f ca="1">IFERROR(IF(AND(NOW()&lt;= EOMONTH(DATE(YEAR($P189),6, 1), 0), Overall!$A191&lt;&gt;"", MONTH($O189) &lt;= 6, MONTH($P189) &gt;= 6), IF($T189 &lt;&gt; "", $H189/$T189, ""), ""), "")</f>
        <v/>
      </c>
      <c r="AN189" s="10" t="str">
        <f ca="1">IFERROR(IF(AND(NOW()&lt;= EOMONTH(DATE(YEAR($P189),7, 1), 0), Overall!$A191&lt;&gt;"", MONTH($O189) &lt;= 7, MONTH($P189) &gt;= 7), IF($T189 &lt;&gt; "", $H189/$T189, ""), ""), "")</f>
        <v/>
      </c>
      <c r="AO189" s="10" t="str">
        <f ca="1">IFERROR(IF(AND(NOW()&lt;= EOMONTH(DATE(YEAR($P189),8, 1), 0), Overall!$A191&lt;&gt;"", MONTH($O189) &lt;= 8, MONTH($P189) &gt;= 8), IF($T189 &lt;&gt; "", $H189/$T189, ""), ""), "")</f>
        <v/>
      </c>
      <c r="AP189" s="10" t="str">
        <f ca="1">IFERROR(IF(AND(NOW()&lt;= EOMONTH(DATE(YEAR($P189),9, 1), 0), Overall!$A191&lt;&gt;"", MONTH($O189) &lt;= 9, MONTH($P189) &gt;= 9), IF($T189 &lt;&gt; "", $H189/$T189, ""), ""), "")</f>
        <v/>
      </c>
      <c r="AQ189" s="10" t="str">
        <f ca="1">IFERROR(IF(AND(NOW()&lt;= EOMONTH(DATE(YEAR($P189),10, 1), 0), Overall!$A191&lt;&gt;"", MONTH($O189) &lt;= 10, MONTH($P189) &gt;= 10), IF($T189 &lt;&gt; "", $H189/$T189, ""), ""), "")</f>
        <v/>
      </c>
      <c r="AR189" s="10" t="str">
        <f ca="1">IFERROR(IF(AND(NOW()&lt;= EOMONTH(DATE(YEAR($P189),11, 1), 0), Overall!$A191&lt;&gt;"", MONTH($O189) &lt;=11, MONTH($P189) &gt;= 11), IF($T189 &lt;&gt; "", $H189/$T189, ""), ""), "")</f>
        <v/>
      </c>
      <c r="AS189" s="10" t="str">
        <f ca="1">IFERROR(IF(AND(NOW()&lt;= EOMONTH(DATE(YEAR($P189),12, 1), 0), Overall!$A191&lt;&gt;"", MONTH($O189) &lt;= 12, MONTH($P189) &gt;= 12), IF($T189 &lt;&gt; "", $H189/$T189, ""), ""), "")</f>
        <v/>
      </c>
      <c r="AT189" s="16">
        <f t="shared" ca="1" si="5"/>
        <v>0</v>
      </c>
    </row>
    <row r="190" spans="1:46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6">
        <f>IF(Overall!T192&lt;&gt;"",VALUE(Overall!T192),"")</f>
        <v>79.91</v>
      </c>
      <c r="O190" s="7">
        <f>IF(Overall!L192&lt;&gt;"", DATEVALUE(Overall!L192), "")</f>
        <v>44562</v>
      </c>
      <c r="P190" s="7">
        <f>IF(Overall!M192&lt;&gt;"", DATEVALUE(Overall!M192), "")</f>
        <v>44742</v>
      </c>
      <c r="Q190" s="7" t="str">
        <f>IF(Overall!S192&lt;&gt;"",_xlfn.VALUETOTEXT(Overall!S192),"")</f>
        <v>Jan-Jun</v>
      </c>
      <c r="R190" s="7">
        <f>IF(Overall!O192&lt;&gt;"", DATEVALUE(Overall!O192), "")</f>
        <v>44488</v>
      </c>
      <c r="S190" s="7">
        <f>IF(Overall!O192&lt;&gt;"", DATEVALUE(Overall!O192), "")</f>
        <v>44488</v>
      </c>
      <c r="T190" s="5">
        <f t="shared" si="4"/>
        <v>6</v>
      </c>
      <c r="U190" s="10">
        <f>IF(Overall!$A192&lt;&gt;"",IF(AND(MONTH($O190) &lt;= 1, MONTH($P190) &gt;= 1), IF($T190 &lt;&gt; "", $H190/$T190, ""), ""),"")</f>
        <v>100000</v>
      </c>
      <c r="V190" s="10">
        <f>IF(Overall!$A192&lt;&gt;"",IF(AND(MONTH($O190) &lt;= 2, MONTH($P190) &gt;= 2), IF($T190 &lt;&gt; "", $H190/$T190, ""), ""),"")</f>
        <v>100000</v>
      </c>
      <c r="W190" s="10">
        <f>IF(Overall!$A192&lt;&gt;"",IF(AND(MONTH($O190) &lt;= 3, MONTH($P190) &gt;= 3), IF($T190 &lt;&gt; "", $H190/$T190, ""), ""),"")</f>
        <v>100000</v>
      </c>
      <c r="X190" s="10">
        <f>IF(Overall!$A192&lt;&gt;"",IF(AND(MONTH($O190) &lt;= 4, MONTH($P190) &gt;= 4), IF($T190 &lt;&gt; "", $H190/$T190, ""), ""),"")</f>
        <v>100000</v>
      </c>
      <c r="Y190" s="10">
        <f>IF(Overall!$A192&lt;&gt;"",IF(AND(MONTH($O190) &lt;= 5, MONTH($P190) &gt;= 5), IF($T190 &lt;&gt; "", $H190/$T190, ""), ""),"")</f>
        <v>100000</v>
      </c>
      <c r="Z190" s="10">
        <f>IF(Overall!$A192&lt;&gt;"",IF(AND(MONTH($O190) &lt;= 6, MONTH($P190) &gt;= 6), IF($T190 &lt;&gt; "", $H190/$T190, ""), ""),"")</f>
        <v>100000</v>
      </c>
      <c r="AA190" s="10" t="str">
        <f>IF(Overall!$A192&lt;&gt;"",IF(AND(MONTH($O190) &lt;= 7, MONTH($P190) &gt;= 7 ), IF($T190 &lt;&gt; "", $H190/$T190, ""), ""),"")</f>
        <v/>
      </c>
      <c r="AB190" s="10" t="str">
        <f>IF(Overall!$A192&lt;&gt;"",IF(AND(MONTH($O190) &lt;= 8, MONTH($P190) &gt;= 8), IF($T190 &lt;&gt; "", $H190/$T190, ""), ""),"")</f>
        <v/>
      </c>
      <c r="AC190" s="10" t="str">
        <f>IF(Overall!$A192&lt;&gt;"",IF(AND(MONTH($O190) &lt;= 9, MONTH($P190) &gt;= 9), IF($T190 &lt;&gt; "", $H190/$T190, ""), ""),"")</f>
        <v/>
      </c>
      <c r="AD190" s="10" t="str">
        <f>IF(Overall!$A192&lt;&gt;"",IF(AND(MONTH($O190) &lt;= 10, MONTH($P190) &gt;= 10), IF($T190 &lt;&gt; "", $H190/$T190, ""), ""),"")</f>
        <v/>
      </c>
      <c r="AE190" s="10" t="str">
        <f>IF(Overall!$A192&lt;&gt;"",IF(AND(MONTH($O190) &lt;= 11, MONTH($P190) &gt;= 11), IF($T190 &lt;&gt; "", $H190/$T190, ""), ""),"")</f>
        <v/>
      </c>
      <c r="AF190" s="10" t="str">
        <f>IF(Overall!$A192&lt;&gt;"",IF(AND(MONTH($O190) &lt;= 12, MONTH($P190) &gt;= 12), IF($T190 &lt;&gt; "", $H190/$T190, ""), ""),"")</f>
        <v/>
      </c>
      <c r="AH190" s="10" t="str">
        <f ca="1">IFERROR(IF(AND(NOW()&lt;= EOMONTH(DATE(YEAR($P190),1, 1), 0), Overall!$A192&lt;&gt;"", MONTH($O190) &lt;= 1, MONTH($P190) &gt;= 1), IF($T190 &lt;&gt; "", $H190/$T190, ""), ""), "")</f>
        <v/>
      </c>
      <c r="AI190" s="10" t="str">
        <f ca="1">IFERROR(IF(AND(NOW()&lt;= EOMONTH(DATE(YEAR($P190),2, 1), 0), Overall!$A192&lt;&gt;"", MONTH($O190) &lt;= 2, MONTH($P190) &gt;= 2), IF($T190 &lt;&gt; "", $H190/$T190, ""), ""), "")</f>
        <v/>
      </c>
      <c r="AJ190" s="10" t="str">
        <f ca="1">IFERROR(IF(AND(NOW()&lt;= EOMONTH(DATE(YEAR($P190),3, 1), 0), Overall!$A192&lt;&gt;"", MONTH($O190) &lt;= 3, MONTH($P190) &gt;= 3), IF($T190 &lt;&gt; "", $H190/$T190, ""), ""), "")</f>
        <v/>
      </c>
      <c r="AK190" s="10" t="str">
        <f ca="1">IFERROR(IF(AND(NOW()&lt;= EOMONTH(DATE(YEAR($P190),4, 1), 0), Overall!$A192&lt;&gt;"", MONTH($O190) &lt;= 4, MONTH($P190) &gt;= 4), IF($T190 &lt;&gt; "", $H190/$T190, ""), ""), "")</f>
        <v/>
      </c>
      <c r="AL190" s="10" t="str">
        <f ca="1">IFERROR(IF(AND(NOW()&lt;= EOMONTH(DATE(YEAR($P190),5, 1), 0), Overall!$A192&lt;&gt;"", MONTH($O190) &lt;= 5, MONTH($P190) &gt;= 5), IF($T190 &lt;&gt; "", $H190/$T190, ""), ""), "")</f>
        <v/>
      </c>
      <c r="AM190" s="10" t="str">
        <f ca="1">IFERROR(IF(AND(NOW()&lt;= EOMONTH(DATE(YEAR($P190),6, 1), 0), Overall!$A192&lt;&gt;"", MONTH($O190) &lt;= 6, MONTH($P190) &gt;= 6), IF($T190 &lt;&gt; "", $H190/$T190, ""), ""), "")</f>
        <v/>
      </c>
      <c r="AN190" s="10" t="str">
        <f ca="1">IFERROR(IF(AND(NOW()&lt;= EOMONTH(DATE(YEAR($P190),7, 1), 0), Overall!$A192&lt;&gt;"", MONTH($O190) &lt;= 7, MONTH($P190) &gt;= 7), IF($T190 &lt;&gt; "", $H190/$T190, ""), ""), "")</f>
        <v/>
      </c>
      <c r="AO190" s="10" t="str">
        <f ca="1">IFERROR(IF(AND(NOW()&lt;= EOMONTH(DATE(YEAR($P190),8, 1), 0), Overall!$A192&lt;&gt;"", MONTH($O190) &lt;= 8, MONTH($P190) &gt;= 8), IF($T190 &lt;&gt; "", $H190/$T190, ""), ""), "")</f>
        <v/>
      </c>
      <c r="AP190" s="10" t="str">
        <f ca="1">IFERROR(IF(AND(NOW()&lt;= EOMONTH(DATE(YEAR($P190),9, 1), 0), Overall!$A192&lt;&gt;"", MONTH($O190) &lt;= 9, MONTH($P190) &gt;= 9), IF($T190 &lt;&gt; "", $H190/$T190, ""), ""), "")</f>
        <v/>
      </c>
      <c r="AQ190" s="10" t="str">
        <f ca="1">IFERROR(IF(AND(NOW()&lt;= EOMONTH(DATE(YEAR($P190),10, 1), 0), Overall!$A192&lt;&gt;"", MONTH($O190) &lt;= 10, MONTH($P190) &gt;= 10), IF($T190 &lt;&gt; "", $H190/$T190, ""), ""), "")</f>
        <v/>
      </c>
      <c r="AR190" s="10" t="str">
        <f ca="1">IFERROR(IF(AND(NOW()&lt;= EOMONTH(DATE(YEAR($P190),11, 1), 0), Overall!$A192&lt;&gt;"", MONTH($O190) &lt;=11, MONTH($P190) &gt;= 11), IF($T190 &lt;&gt; "", $H190/$T190, ""), ""), "")</f>
        <v/>
      </c>
      <c r="AS190" s="10" t="str">
        <f ca="1">IFERROR(IF(AND(NOW()&lt;= EOMONTH(DATE(YEAR($P190),12, 1), 0), Overall!$A192&lt;&gt;"", MONTH($O190) &lt;= 12, MONTH($P190) &gt;= 12), IF($T190 &lt;&gt; "", $H190/$T190, ""), ""), "")</f>
        <v/>
      </c>
      <c r="AT190" s="16">
        <f t="shared" ca="1" si="5"/>
        <v>0</v>
      </c>
    </row>
    <row r="191" spans="1:46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6">
        <f>IF(Overall!T193&lt;&gt;"",VALUE(Overall!T193),"")</f>
        <v>78.400000000000006</v>
      </c>
      <c r="O191" s="7">
        <f>IF(Overall!L193&lt;&gt;"", DATEVALUE(Overall!L193), "")</f>
        <v>44562</v>
      </c>
      <c r="P191" s="7">
        <f>IF(Overall!M193&lt;&gt;"", DATEVALUE(Overall!M193), "")</f>
        <v>44926</v>
      </c>
      <c r="Q191" s="7" t="str">
        <f>IF(Overall!S193&lt;&gt;"",_xlfn.VALUETOTEXT(Overall!S193),"")</f>
        <v>Jan-Dec</v>
      </c>
      <c r="R191" s="7">
        <f>IF(Overall!O193&lt;&gt;"", DATEVALUE(Overall!O193), "")</f>
        <v>44488</v>
      </c>
      <c r="S191" s="7">
        <f>IF(Overall!O193&lt;&gt;"", DATEVALUE(Overall!O193), "")</f>
        <v>44488</v>
      </c>
      <c r="T191" s="5">
        <f t="shared" si="4"/>
        <v>12</v>
      </c>
      <c r="U191" s="10">
        <f>IF(Overall!$A193&lt;&gt;"",IF(AND(MONTH($O191) &lt;= 1, MONTH($P191) &gt;= 1), IF($T191 &lt;&gt; "", $H191/$T191, ""), ""),"")</f>
        <v>50000</v>
      </c>
      <c r="V191" s="10">
        <f>IF(Overall!$A193&lt;&gt;"",IF(AND(MONTH($O191) &lt;= 2, MONTH($P191) &gt;= 2), IF($T191 &lt;&gt; "", $H191/$T191, ""), ""),"")</f>
        <v>50000</v>
      </c>
      <c r="W191" s="10">
        <f>IF(Overall!$A193&lt;&gt;"",IF(AND(MONTH($O191) &lt;= 3, MONTH($P191) &gt;= 3), IF($T191 &lt;&gt; "", $H191/$T191, ""), ""),"")</f>
        <v>50000</v>
      </c>
      <c r="X191" s="10">
        <f>IF(Overall!$A193&lt;&gt;"",IF(AND(MONTH($O191) &lt;= 4, MONTH($P191) &gt;= 4), IF($T191 &lt;&gt; "", $H191/$T191, ""), ""),"")</f>
        <v>50000</v>
      </c>
      <c r="Y191" s="10">
        <f>IF(Overall!$A193&lt;&gt;"",IF(AND(MONTH($O191) &lt;= 5, MONTH($P191) &gt;= 5), IF($T191 &lt;&gt; "", $H191/$T191, ""), ""),"")</f>
        <v>50000</v>
      </c>
      <c r="Z191" s="10">
        <f>IF(Overall!$A193&lt;&gt;"",IF(AND(MONTH($O191) &lt;= 6, MONTH($P191) &gt;= 6), IF($T191 &lt;&gt; "", $H191/$T191, ""), ""),"")</f>
        <v>50000</v>
      </c>
      <c r="AA191" s="10">
        <f>IF(Overall!$A193&lt;&gt;"",IF(AND(MONTH($O191) &lt;= 7, MONTH($P191) &gt;= 7 ), IF($T191 &lt;&gt; "", $H191/$T191, ""), ""),"")</f>
        <v>50000</v>
      </c>
      <c r="AB191" s="10">
        <f>IF(Overall!$A193&lt;&gt;"",IF(AND(MONTH($O191) &lt;= 8, MONTH($P191) &gt;= 8), IF($T191 &lt;&gt; "", $H191/$T191, ""), ""),"")</f>
        <v>50000</v>
      </c>
      <c r="AC191" s="10">
        <f>IF(Overall!$A193&lt;&gt;"",IF(AND(MONTH($O191) &lt;= 9, MONTH($P191) &gt;= 9), IF($T191 &lt;&gt; "", $H191/$T191, ""), ""),"")</f>
        <v>50000</v>
      </c>
      <c r="AD191" s="10">
        <f>IF(Overall!$A193&lt;&gt;"",IF(AND(MONTH($O191) &lt;= 10, MONTH($P191) &gt;= 10), IF($T191 &lt;&gt; "", $H191/$T191, ""), ""),"")</f>
        <v>50000</v>
      </c>
      <c r="AE191" s="10">
        <f>IF(Overall!$A193&lt;&gt;"",IF(AND(MONTH($O191) &lt;= 11, MONTH($P191) &gt;= 11), IF($T191 &lt;&gt; "", $H191/$T191, ""), ""),"")</f>
        <v>50000</v>
      </c>
      <c r="AF191" s="10">
        <f>IF(Overall!$A193&lt;&gt;"",IF(AND(MONTH($O191) &lt;= 12, MONTH($P191) &gt;= 12), IF($T191 &lt;&gt; "", $H191/$T191, ""), ""),"")</f>
        <v>50000</v>
      </c>
      <c r="AH191" s="10" t="str">
        <f ca="1">IFERROR(IF(AND(NOW()&lt;= EOMONTH(DATE(YEAR($P191),1, 1), 0), Overall!$A193&lt;&gt;"", MONTH($O191) &lt;= 1, MONTH($P191) &gt;= 1), IF($T191 &lt;&gt; "", $H191/$T191, ""), ""), "")</f>
        <v/>
      </c>
      <c r="AI191" s="10" t="str">
        <f ca="1">IFERROR(IF(AND(NOW()&lt;= EOMONTH(DATE(YEAR($P191),2, 1), 0), Overall!$A193&lt;&gt;"", MONTH($O191) &lt;= 2, MONTH($P191) &gt;= 2), IF($T191 &lt;&gt; "", $H191/$T191, ""), ""), "")</f>
        <v/>
      </c>
      <c r="AJ191" s="10" t="str">
        <f ca="1">IFERROR(IF(AND(NOW()&lt;= EOMONTH(DATE(YEAR($P191),3, 1), 0), Overall!$A193&lt;&gt;"", MONTH($O191) &lt;= 3, MONTH($P191) &gt;= 3), IF($T191 &lt;&gt; "", $H191/$T191, ""), ""), "")</f>
        <v/>
      </c>
      <c r="AK191" s="10" t="str">
        <f ca="1">IFERROR(IF(AND(NOW()&lt;= EOMONTH(DATE(YEAR($P191),4, 1), 0), Overall!$A193&lt;&gt;"", MONTH($O191) &lt;= 4, MONTH($P191) &gt;= 4), IF($T191 &lt;&gt; "", $H191/$T191, ""), ""), "")</f>
        <v/>
      </c>
      <c r="AL191" s="10" t="str">
        <f ca="1">IFERROR(IF(AND(NOW()&lt;= EOMONTH(DATE(YEAR($P191),5, 1), 0), Overall!$A193&lt;&gt;"", MONTH($O191) &lt;= 5, MONTH($P191) &gt;= 5), IF($T191 &lt;&gt; "", $H191/$T191, ""), ""), "")</f>
        <v/>
      </c>
      <c r="AM191" s="10" t="str">
        <f ca="1">IFERROR(IF(AND(NOW()&lt;= EOMONTH(DATE(YEAR($P191),6, 1), 0), Overall!$A193&lt;&gt;"", MONTH($O191) &lt;= 6, MONTH($P191) &gt;= 6), IF($T191 &lt;&gt; "", $H191/$T191, ""), ""), "")</f>
        <v/>
      </c>
      <c r="AN191" s="10" t="str">
        <f ca="1">IFERROR(IF(AND(NOW()&lt;= EOMONTH(DATE(YEAR($P191),7, 1), 0), Overall!$A193&lt;&gt;"", MONTH($O191) &lt;= 7, MONTH($P191) &gt;= 7), IF($T191 &lt;&gt; "", $H191/$T191, ""), ""), "")</f>
        <v/>
      </c>
      <c r="AO191" s="10" t="str">
        <f ca="1">IFERROR(IF(AND(NOW()&lt;= EOMONTH(DATE(YEAR($P191),8, 1), 0), Overall!$A193&lt;&gt;"", MONTH($O191) &lt;= 8, MONTH($P191) &gt;= 8), IF($T191 &lt;&gt; "", $H191/$T191, ""), ""), "")</f>
        <v/>
      </c>
      <c r="AP191" s="10" t="str">
        <f ca="1">IFERROR(IF(AND(NOW()&lt;= EOMONTH(DATE(YEAR($P191),9, 1), 0), Overall!$A193&lt;&gt;"", MONTH($O191) &lt;= 9, MONTH($P191) &gt;= 9), IF($T191 &lt;&gt; "", $H191/$T191, ""), ""), "")</f>
        <v/>
      </c>
      <c r="AQ191" s="10" t="str">
        <f ca="1">IFERROR(IF(AND(NOW()&lt;= EOMONTH(DATE(YEAR($P191),10, 1), 0), Overall!$A193&lt;&gt;"", MONTH($O191) &lt;= 10, MONTH($P191) &gt;= 10), IF($T191 &lt;&gt; "", $H191/$T191, ""), ""), "")</f>
        <v/>
      </c>
      <c r="AR191" s="10" t="str">
        <f ca="1">IFERROR(IF(AND(NOW()&lt;= EOMONTH(DATE(YEAR($P191),11, 1), 0), Overall!$A193&lt;&gt;"", MONTH($O191) &lt;=11, MONTH($P191) &gt;= 11), IF($T191 &lt;&gt; "", $H191/$T191, ""), ""), "")</f>
        <v/>
      </c>
      <c r="AS191" s="10" t="str">
        <f ca="1">IFERROR(IF(AND(NOW()&lt;= EOMONTH(DATE(YEAR($P191),12, 1), 0), Overall!$A193&lt;&gt;"", MONTH($O191) &lt;= 12, MONTH($P191) &gt;= 12), IF($T191 &lt;&gt; "", $H191/$T191, ""), ""), "")</f>
        <v/>
      </c>
      <c r="AT191" s="16">
        <f t="shared" ca="1" si="5"/>
        <v>0</v>
      </c>
    </row>
    <row r="192" spans="1:46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6">
        <f>IF(Overall!T194&lt;&gt;"",VALUE(Overall!T194),"")</f>
        <v>80.3</v>
      </c>
      <c r="O192" s="7">
        <f>IF(Overall!L194&lt;&gt;"", DATEVALUE(Overall!L194), "")</f>
        <v>44562</v>
      </c>
      <c r="P192" s="7">
        <f>IF(Overall!M194&lt;&gt;"", DATEVALUE(Overall!M194), "")</f>
        <v>44742</v>
      </c>
      <c r="Q192" s="7" t="str">
        <f>IF(Overall!S194&lt;&gt;"",_xlfn.VALUETOTEXT(Overall!S194),"")</f>
        <v>Jan-Jun</v>
      </c>
      <c r="R192" s="7">
        <f>IF(Overall!O194&lt;&gt;"", DATEVALUE(Overall!O194), "")</f>
        <v>44488</v>
      </c>
      <c r="S192" s="7">
        <f>IF(Overall!O194&lt;&gt;"", DATEVALUE(Overall!O194), "")</f>
        <v>44488</v>
      </c>
      <c r="T192" s="5">
        <f t="shared" si="4"/>
        <v>6</v>
      </c>
      <c r="U192" s="10">
        <f>IF(Overall!$A194&lt;&gt;"",IF(AND(MONTH($O192) &lt;= 1, MONTH($P192) &gt;= 1), IF($T192 &lt;&gt; "", $H192/$T192, ""), ""),"")</f>
        <v>50000</v>
      </c>
      <c r="V192" s="10">
        <f>IF(Overall!$A194&lt;&gt;"",IF(AND(MONTH($O192) &lt;= 2, MONTH($P192) &gt;= 2), IF($T192 &lt;&gt; "", $H192/$T192, ""), ""),"")</f>
        <v>50000</v>
      </c>
      <c r="W192" s="10">
        <f>IF(Overall!$A194&lt;&gt;"",IF(AND(MONTH($O192) &lt;= 3, MONTH($P192) &gt;= 3), IF($T192 &lt;&gt; "", $H192/$T192, ""), ""),"")</f>
        <v>50000</v>
      </c>
      <c r="X192" s="10">
        <f>IF(Overall!$A194&lt;&gt;"",IF(AND(MONTH($O192) &lt;= 4, MONTH($P192) &gt;= 4), IF($T192 &lt;&gt; "", $H192/$T192, ""), ""),"")</f>
        <v>50000</v>
      </c>
      <c r="Y192" s="10">
        <f>IF(Overall!$A194&lt;&gt;"",IF(AND(MONTH($O192) &lt;= 5, MONTH($P192) &gt;= 5), IF($T192 &lt;&gt; "", $H192/$T192, ""), ""),"")</f>
        <v>50000</v>
      </c>
      <c r="Z192" s="10">
        <f>IF(Overall!$A194&lt;&gt;"",IF(AND(MONTH($O192) &lt;= 6, MONTH($P192) &gt;= 6), IF($T192 &lt;&gt; "", $H192/$T192, ""), ""),"")</f>
        <v>50000</v>
      </c>
      <c r="AA192" s="10" t="str">
        <f>IF(Overall!$A194&lt;&gt;"",IF(AND(MONTH($O192) &lt;= 7, MONTH($P192) &gt;= 7 ), IF($T192 &lt;&gt; "", $H192/$T192, ""), ""),"")</f>
        <v/>
      </c>
      <c r="AB192" s="10" t="str">
        <f>IF(Overall!$A194&lt;&gt;"",IF(AND(MONTH($O192) &lt;= 8, MONTH($P192) &gt;= 8), IF($T192 &lt;&gt; "", $H192/$T192, ""), ""),"")</f>
        <v/>
      </c>
      <c r="AC192" s="10" t="str">
        <f>IF(Overall!$A194&lt;&gt;"",IF(AND(MONTH($O192) &lt;= 9, MONTH($P192) &gt;= 9), IF($T192 &lt;&gt; "", $H192/$T192, ""), ""),"")</f>
        <v/>
      </c>
      <c r="AD192" s="10" t="str">
        <f>IF(Overall!$A194&lt;&gt;"",IF(AND(MONTH($O192) &lt;= 10, MONTH($P192) &gt;= 10), IF($T192 &lt;&gt; "", $H192/$T192, ""), ""),"")</f>
        <v/>
      </c>
      <c r="AE192" s="10" t="str">
        <f>IF(Overall!$A194&lt;&gt;"",IF(AND(MONTH($O192) &lt;= 11, MONTH($P192) &gt;= 11), IF($T192 &lt;&gt; "", $H192/$T192, ""), ""),"")</f>
        <v/>
      </c>
      <c r="AF192" s="10" t="str">
        <f>IF(Overall!$A194&lt;&gt;"",IF(AND(MONTH($O192) &lt;= 12, MONTH($P192) &gt;= 12), IF($T192 &lt;&gt; "", $H192/$T192, ""), ""),"")</f>
        <v/>
      </c>
      <c r="AH192" s="10" t="str">
        <f ca="1">IFERROR(IF(AND(NOW()&lt;= EOMONTH(DATE(YEAR($P192),1, 1), 0), Overall!$A194&lt;&gt;"", MONTH($O192) &lt;= 1, MONTH($P192) &gt;= 1), IF($T192 &lt;&gt; "", $H192/$T192, ""), ""), "")</f>
        <v/>
      </c>
      <c r="AI192" s="10" t="str">
        <f ca="1">IFERROR(IF(AND(NOW()&lt;= EOMONTH(DATE(YEAR($P192),2, 1), 0), Overall!$A194&lt;&gt;"", MONTH($O192) &lt;= 2, MONTH($P192) &gt;= 2), IF($T192 &lt;&gt; "", $H192/$T192, ""), ""), "")</f>
        <v/>
      </c>
      <c r="AJ192" s="10" t="str">
        <f ca="1">IFERROR(IF(AND(NOW()&lt;= EOMONTH(DATE(YEAR($P192),3, 1), 0), Overall!$A194&lt;&gt;"", MONTH($O192) &lt;= 3, MONTH($P192) &gt;= 3), IF($T192 &lt;&gt; "", $H192/$T192, ""), ""), "")</f>
        <v/>
      </c>
      <c r="AK192" s="10" t="str">
        <f ca="1">IFERROR(IF(AND(NOW()&lt;= EOMONTH(DATE(YEAR($P192),4, 1), 0), Overall!$A194&lt;&gt;"", MONTH($O192) &lt;= 4, MONTH($P192) &gt;= 4), IF($T192 &lt;&gt; "", $H192/$T192, ""), ""), "")</f>
        <v/>
      </c>
      <c r="AL192" s="10" t="str">
        <f ca="1">IFERROR(IF(AND(NOW()&lt;= EOMONTH(DATE(YEAR($P192),5, 1), 0), Overall!$A194&lt;&gt;"", MONTH($O192) &lt;= 5, MONTH($P192) &gt;= 5), IF($T192 &lt;&gt; "", $H192/$T192, ""), ""), "")</f>
        <v/>
      </c>
      <c r="AM192" s="10" t="str">
        <f ca="1">IFERROR(IF(AND(NOW()&lt;= EOMONTH(DATE(YEAR($P192),6, 1), 0), Overall!$A194&lt;&gt;"", MONTH($O192) &lt;= 6, MONTH($P192) &gt;= 6), IF($T192 &lt;&gt; "", $H192/$T192, ""), ""), "")</f>
        <v/>
      </c>
      <c r="AN192" s="10" t="str">
        <f ca="1">IFERROR(IF(AND(NOW()&lt;= EOMONTH(DATE(YEAR($P192),7, 1), 0), Overall!$A194&lt;&gt;"", MONTH($O192) &lt;= 7, MONTH($P192) &gt;= 7), IF($T192 &lt;&gt; "", $H192/$T192, ""), ""), "")</f>
        <v/>
      </c>
      <c r="AO192" s="10" t="str">
        <f ca="1">IFERROR(IF(AND(NOW()&lt;= EOMONTH(DATE(YEAR($P192),8, 1), 0), Overall!$A194&lt;&gt;"", MONTH($O192) &lt;= 8, MONTH($P192) &gt;= 8), IF($T192 &lt;&gt; "", $H192/$T192, ""), ""), "")</f>
        <v/>
      </c>
      <c r="AP192" s="10" t="str">
        <f ca="1">IFERROR(IF(AND(NOW()&lt;= EOMONTH(DATE(YEAR($P192),9, 1), 0), Overall!$A194&lt;&gt;"", MONTH($O192) &lt;= 9, MONTH($P192) &gt;= 9), IF($T192 &lt;&gt; "", $H192/$T192, ""), ""), "")</f>
        <v/>
      </c>
      <c r="AQ192" s="10" t="str">
        <f ca="1">IFERROR(IF(AND(NOW()&lt;= EOMONTH(DATE(YEAR($P192),10, 1), 0), Overall!$A194&lt;&gt;"", MONTH($O192) &lt;= 10, MONTH($P192) &gt;= 10), IF($T192 &lt;&gt; "", $H192/$T192, ""), ""), "")</f>
        <v/>
      </c>
      <c r="AR192" s="10" t="str">
        <f ca="1">IFERROR(IF(AND(NOW()&lt;= EOMONTH(DATE(YEAR($P192),11, 1), 0), Overall!$A194&lt;&gt;"", MONTH($O192) &lt;=11, MONTH($P192) &gt;= 11), IF($T192 &lt;&gt; "", $H192/$T192, ""), ""), "")</f>
        <v/>
      </c>
      <c r="AS192" s="10" t="str">
        <f ca="1">IFERROR(IF(AND(NOW()&lt;= EOMONTH(DATE(YEAR($P192),12, 1), 0), Overall!$A194&lt;&gt;"", MONTH($O192) &lt;= 12, MONTH($P192) &gt;= 12), IF($T192 &lt;&gt; "", $H192/$T192, ""), ""), "")</f>
        <v/>
      </c>
      <c r="AT192" s="16">
        <f t="shared" ca="1" si="5"/>
        <v>0</v>
      </c>
    </row>
    <row r="193" spans="1:46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6">
        <f>IF(Overall!T195&lt;&gt;"",VALUE(Overall!T195),"")</f>
        <v>80.8</v>
      </c>
      <c r="O193" s="7">
        <f>IF(Overall!L195&lt;&gt;"", DATEVALUE(Overall!L195), "")</f>
        <v>44562</v>
      </c>
      <c r="P193" s="7">
        <f>IF(Overall!M195&lt;&gt;"", DATEVALUE(Overall!M195), "")</f>
        <v>44742</v>
      </c>
      <c r="Q193" s="7" t="str">
        <f>IF(Overall!S195&lt;&gt;"",_xlfn.VALUETOTEXT(Overall!S195),"")</f>
        <v>Jan-Jun</v>
      </c>
      <c r="R193" s="7">
        <f>IF(Overall!O195&lt;&gt;"", DATEVALUE(Overall!O195), "")</f>
        <v>44488</v>
      </c>
      <c r="S193" s="7">
        <f>IF(Overall!O195&lt;&gt;"", DATEVALUE(Overall!O195), "")</f>
        <v>44488</v>
      </c>
      <c r="T193" s="5">
        <f t="shared" si="4"/>
        <v>6</v>
      </c>
      <c r="U193" s="10">
        <f>IF(Overall!$A195&lt;&gt;"",IF(AND(MONTH($O193) &lt;= 1, MONTH($P193) &gt;= 1), IF($T193 &lt;&gt; "", $H193/$T193, ""), ""),"")</f>
        <v>50000</v>
      </c>
      <c r="V193" s="10">
        <f>IF(Overall!$A195&lt;&gt;"",IF(AND(MONTH($O193) &lt;= 2, MONTH($P193) &gt;= 2), IF($T193 &lt;&gt; "", $H193/$T193, ""), ""),"")</f>
        <v>50000</v>
      </c>
      <c r="W193" s="10">
        <f>IF(Overall!$A195&lt;&gt;"",IF(AND(MONTH($O193) &lt;= 3, MONTH($P193) &gt;= 3), IF($T193 &lt;&gt; "", $H193/$T193, ""), ""),"")</f>
        <v>50000</v>
      </c>
      <c r="X193" s="10">
        <f>IF(Overall!$A195&lt;&gt;"",IF(AND(MONTH($O193) &lt;= 4, MONTH($P193) &gt;= 4), IF($T193 &lt;&gt; "", $H193/$T193, ""), ""),"")</f>
        <v>50000</v>
      </c>
      <c r="Y193" s="10">
        <f>IF(Overall!$A195&lt;&gt;"",IF(AND(MONTH($O193) &lt;= 5, MONTH($P193) &gt;= 5), IF($T193 &lt;&gt; "", $H193/$T193, ""), ""),"")</f>
        <v>50000</v>
      </c>
      <c r="Z193" s="10">
        <f>IF(Overall!$A195&lt;&gt;"",IF(AND(MONTH($O193) &lt;= 6, MONTH($P193) &gt;= 6), IF($T193 &lt;&gt; "", $H193/$T193, ""), ""),"")</f>
        <v>50000</v>
      </c>
      <c r="AA193" s="10" t="str">
        <f>IF(Overall!$A195&lt;&gt;"",IF(AND(MONTH($O193) &lt;= 7, MONTH($P193) &gt;= 7 ), IF($T193 &lt;&gt; "", $H193/$T193, ""), ""),"")</f>
        <v/>
      </c>
      <c r="AB193" s="10" t="str">
        <f>IF(Overall!$A195&lt;&gt;"",IF(AND(MONTH($O193) &lt;= 8, MONTH($P193) &gt;= 8), IF($T193 &lt;&gt; "", $H193/$T193, ""), ""),"")</f>
        <v/>
      </c>
      <c r="AC193" s="10" t="str">
        <f>IF(Overall!$A195&lt;&gt;"",IF(AND(MONTH($O193) &lt;= 9, MONTH($P193) &gt;= 9), IF($T193 &lt;&gt; "", $H193/$T193, ""), ""),"")</f>
        <v/>
      </c>
      <c r="AD193" s="10" t="str">
        <f>IF(Overall!$A195&lt;&gt;"",IF(AND(MONTH($O193) &lt;= 10, MONTH($P193) &gt;= 10), IF($T193 &lt;&gt; "", $H193/$T193, ""), ""),"")</f>
        <v/>
      </c>
      <c r="AE193" s="10" t="str">
        <f>IF(Overall!$A195&lt;&gt;"",IF(AND(MONTH($O193) &lt;= 11, MONTH($P193) &gt;= 11), IF($T193 &lt;&gt; "", $H193/$T193, ""), ""),"")</f>
        <v/>
      </c>
      <c r="AF193" s="10" t="str">
        <f>IF(Overall!$A195&lt;&gt;"",IF(AND(MONTH($O193) &lt;= 12, MONTH($P193) &gt;= 12), IF($T193 &lt;&gt; "", $H193/$T193, ""), ""),"")</f>
        <v/>
      </c>
      <c r="AH193" s="10" t="str">
        <f ca="1">IFERROR(IF(AND(NOW()&lt;= EOMONTH(DATE(YEAR($P193),1, 1), 0), Overall!$A195&lt;&gt;"", MONTH($O193) &lt;= 1, MONTH($P193) &gt;= 1), IF($T193 &lt;&gt; "", $H193/$T193, ""), ""), "")</f>
        <v/>
      </c>
      <c r="AI193" s="10" t="str">
        <f ca="1">IFERROR(IF(AND(NOW()&lt;= EOMONTH(DATE(YEAR($P193),2, 1), 0), Overall!$A195&lt;&gt;"", MONTH($O193) &lt;= 2, MONTH($P193) &gt;= 2), IF($T193 &lt;&gt; "", $H193/$T193, ""), ""), "")</f>
        <v/>
      </c>
      <c r="AJ193" s="10" t="str">
        <f ca="1">IFERROR(IF(AND(NOW()&lt;= EOMONTH(DATE(YEAR($P193),3, 1), 0), Overall!$A195&lt;&gt;"", MONTH($O193) &lt;= 3, MONTH($P193) &gt;= 3), IF($T193 &lt;&gt; "", $H193/$T193, ""), ""), "")</f>
        <v/>
      </c>
      <c r="AK193" s="10" t="str">
        <f ca="1">IFERROR(IF(AND(NOW()&lt;= EOMONTH(DATE(YEAR($P193),4, 1), 0), Overall!$A195&lt;&gt;"", MONTH($O193) &lt;= 4, MONTH($P193) &gt;= 4), IF($T193 &lt;&gt; "", $H193/$T193, ""), ""), "")</f>
        <v/>
      </c>
      <c r="AL193" s="10" t="str">
        <f ca="1">IFERROR(IF(AND(NOW()&lt;= EOMONTH(DATE(YEAR($P193),5, 1), 0), Overall!$A195&lt;&gt;"", MONTH($O193) &lt;= 5, MONTH($P193) &gt;= 5), IF($T193 &lt;&gt; "", $H193/$T193, ""), ""), "")</f>
        <v/>
      </c>
      <c r="AM193" s="10" t="str">
        <f ca="1">IFERROR(IF(AND(NOW()&lt;= EOMONTH(DATE(YEAR($P193),6, 1), 0), Overall!$A195&lt;&gt;"", MONTH($O193) &lt;= 6, MONTH($P193) &gt;= 6), IF($T193 &lt;&gt; "", $H193/$T193, ""), ""), "")</f>
        <v/>
      </c>
      <c r="AN193" s="10" t="str">
        <f ca="1">IFERROR(IF(AND(NOW()&lt;= EOMONTH(DATE(YEAR($P193),7, 1), 0), Overall!$A195&lt;&gt;"", MONTH($O193) &lt;= 7, MONTH($P193) &gt;= 7), IF($T193 &lt;&gt; "", $H193/$T193, ""), ""), "")</f>
        <v/>
      </c>
      <c r="AO193" s="10" t="str">
        <f ca="1">IFERROR(IF(AND(NOW()&lt;= EOMONTH(DATE(YEAR($P193),8, 1), 0), Overall!$A195&lt;&gt;"", MONTH($O193) &lt;= 8, MONTH($P193) &gt;= 8), IF($T193 &lt;&gt; "", $H193/$T193, ""), ""), "")</f>
        <v/>
      </c>
      <c r="AP193" s="10" t="str">
        <f ca="1">IFERROR(IF(AND(NOW()&lt;= EOMONTH(DATE(YEAR($P193),9, 1), 0), Overall!$A195&lt;&gt;"", MONTH($O193) &lt;= 9, MONTH($P193) &gt;= 9), IF($T193 &lt;&gt; "", $H193/$T193, ""), ""), "")</f>
        <v/>
      </c>
      <c r="AQ193" s="10" t="str">
        <f ca="1">IFERROR(IF(AND(NOW()&lt;= EOMONTH(DATE(YEAR($P193),10, 1), 0), Overall!$A195&lt;&gt;"", MONTH($O193) &lt;= 10, MONTH($P193) &gt;= 10), IF($T193 &lt;&gt; "", $H193/$T193, ""), ""), "")</f>
        <v/>
      </c>
      <c r="AR193" s="10" t="str">
        <f ca="1">IFERROR(IF(AND(NOW()&lt;= EOMONTH(DATE(YEAR($P193),11, 1), 0), Overall!$A195&lt;&gt;"", MONTH($O193) &lt;=11, MONTH($P193) &gt;= 11), IF($T193 &lt;&gt; "", $H193/$T193, ""), ""), "")</f>
        <v/>
      </c>
      <c r="AS193" s="10" t="str">
        <f ca="1">IFERROR(IF(AND(NOW()&lt;= EOMONTH(DATE(YEAR($P193),12, 1), 0), Overall!$A195&lt;&gt;"", MONTH($O193) &lt;= 12, MONTH($P193) &gt;= 12), IF($T193 &lt;&gt; "", $H193/$T193, ""), ""), "")</f>
        <v/>
      </c>
      <c r="AT193" s="16">
        <f t="shared" ca="1" si="5"/>
        <v>0</v>
      </c>
    </row>
    <row r="194" spans="1:46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6">
        <f>IF(Overall!T196&lt;&gt;"",VALUE(Overall!T196),"")</f>
        <v>80.8</v>
      </c>
      <c r="O194" s="7">
        <f>IF(Overall!L196&lt;&gt;"", DATEVALUE(Overall!L196), "")</f>
        <v>44562</v>
      </c>
      <c r="P194" s="7">
        <f>IF(Overall!M196&lt;&gt;"", DATEVALUE(Overall!M196), "")</f>
        <v>44742</v>
      </c>
      <c r="Q194" s="7" t="str">
        <f>IF(Overall!S196&lt;&gt;"",_xlfn.VALUETOTEXT(Overall!S196),"")</f>
        <v>Jan-Jun</v>
      </c>
      <c r="R194" s="7">
        <f>IF(Overall!O196&lt;&gt;"", DATEVALUE(Overall!O196), "")</f>
        <v>44488</v>
      </c>
      <c r="S194" s="7">
        <f>IF(Overall!O196&lt;&gt;"", DATEVALUE(Overall!O196), "")</f>
        <v>44488</v>
      </c>
      <c r="T194" s="5">
        <f t="shared" ref="T194:T257" si="6">IF(AND(O194&lt;&gt;"", P194&lt;&gt;""), DATEDIF(O194, P194, "M") + 1, "")</f>
        <v>6</v>
      </c>
      <c r="U194" s="10">
        <f>IF(Overall!$A196&lt;&gt;"",IF(AND(MONTH($O194) &lt;= 1, MONTH($P194) &gt;= 1), IF($T194 &lt;&gt; "", $H194/$T194, ""), ""),"")</f>
        <v>50000</v>
      </c>
      <c r="V194" s="10">
        <f>IF(Overall!$A196&lt;&gt;"",IF(AND(MONTH($O194) &lt;= 2, MONTH($P194) &gt;= 2), IF($T194 &lt;&gt; "", $H194/$T194, ""), ""),"")</f>
        <v>50000</v>
      </c>
      <c r="W194" s="10">
        <f>IF(Overall!$A196&lt;&gt;"",IF(AND(MONTH($O194) &lt;= 3, MONTH($P194) &gt;= 3), IF($T194 &lt;&gt; "", $H194/$T194, ""), ""),"")</f>
        <v>50000</v>
      </c>
      <c r="X194" s="10">
        <f>IF(Overall!$A196&lt;&gt;"",IF(AND(MONTH($O194) &lt;= 4, MONTH($P194) &gt;= 4), IF($T194 &lt;&gt; "", $H194/$T194, ""), ""),"")</f>
        <v>50000</v>
      </c>
      <c r="Y194" s="10">
        <f>IF(Overall!$A196&lt;&gt;"",IF(AND(MONTH($O194) &lt;= 5, MONTH($P194) &gt;= 5), IF($T194 &lt;&gt; "", $H194/$T194, ""), ""),"")</f>
        <v>50000</v>
      </c>
      <c r="Z194" s="10">
        <f>IF(Overall!$A196&lt;&gt;"",IF(AND(MONTH($O194) &lt;= 6, MONTH($P194) &gt;= 6), IF($T194 &lt;&gt; "", $H194/$T194, ""), ""),"")</f>
        <v>50000</v>
      </c>
      <c r="AA194" s="10" t="str">
        <f>IF(Overall!$A196&lt;&gt;"",IF(AND(MONTH($O194) &lt;= 7, MONTH($P194) &gt;= 7 ), IF($T194 &lt;&gt; "", $H194/$T194, ""), ""),"")</f>
        <v/>
      </c>
      <c r="AB194" s="10" t="str">
        <f>IF(Overall!$A196&lt;&gt;"",IF(AND(MONTH($O194) &lt;= 8, MONTH($P194) &gt;= 8), IF($T194 &lt;&gt; "", $H194/$T194, ""), ""),"")</f>
        <v/>
      </c>
      <c r="AC194" s="10" t="str">
        <f>IF(Overall!$A196&lt;&gt;"",IF(AND(MONTH($O194) &lt;= 9, MONTH($P194) &gt;= 9), IF($T194 &lt;&gt; "", $H194/$T194, ""), ""),"")</f>
        <v/>
      </c>
      <c r="AD194" s="10" t="str">
        <f>IF(Overall!$A196&lt;&gt;"",IF(AND(MONTH($O194) &lt;= 10, MONTH($P194) &gt;= 10), IF($T194 &lt;&gt; "", $H194/$T194, ""), ""),"")</f>
        <v/>
      </c>
      <c r="AE194" s="10" t="str">
        <f>IF(Overall!$A196&lt;&gt;"",IF(AND(MONTH($O194) &lt;= 11, MONTH($P194) &gt;= 11), IF($T194 &lt;&gt; "", $H194/$T194, ""), ""),"")</f>
        <v/>
      </c>
      <c r="AF194" s="10" t="str">
        <f>IF(Overall!$A196&lt;&gt;"",IF(AND(MONTH($O194) &lt;= 12, MONTH($P194) &gt;= 12), IF($T194 &lt;&gt; "", $H194/$T194, ""), ""),"")</f>
        <v/>
      </c>
      <c r="AH194" s="10" t="str">
        <f ca="1">IFERROR(IF(AND(NOW()&lt;= EOMONTH(DATE(YEAR($P194),1, 1), 0), Overall!$A196&lt;&gt;"", MONTH($O194) &lt;= 1, MONTH($P194) &gt;= 1), IF($T194 &lt;&gt; "", $H194/$T194, ""), ""), "")</f>
        <v/>
      </c>
      <c r="AI194" s="10" t="str">
        <f ca="1">IFERROR(IF(AND(NOW()&lt;= EOMONTH(DATE(YEAR($P194),2, 1), 0), Overall!$A196&lt;&gt;"", MONTH($O194) &lt;= 2, MONTH($P194) &gt;= 2), IF($T194 &lt;&gt; "", $H194/$T194, ""), ""), "")</f>
        <v/>
      </c>
      <c r="AJ194" s="10" t="str">
        <f ca="1">IFERROR(IF(AND(NOW()&lt;= EOMONTH(DATE(YEAR($P194),3, 1), 0), Overall!$A196&lt;&gt;"", MONTH($O194) &lt;= 3, MONTH($P194) &gt;= 3), IF($T194 &lt;&gt; "", $H194/$T194, ""), ""), "")</f>
        <v/>
      </c>
      <c r="AK194" s="10" t="str">
        <f ca="1">IFERROR(IF(AND(NOW()&lt;= EOMONTH(DATE(YEAR($P194),4, 1), 0), Overall!$A196&lt;&gt;"", MONTH($O194) &lt;= 4, MONTH($P194) &gt;= 4), IF($T194 &lt;&gt; "", $H194/$T194, ""), ""), "")</f>
        <v/>
      </c>
      <c r="AL194" s="10" t="str">
        <f ca="1">IFERROR(IF(AND(NOW()&lt;= EOMONTH(DATE(YEAR($P194),5, 1), 0), Overall!$A196&lt;&gt;"", MONTH($O194) &lt;= 5, MONTH($P194) &gt;= 5), IF($T194 &lt;&gt; "", $H194/$T194, ""), ""), "")</f>
        <v/>
      </c>
      <c r="AM194" s="10" t="str">
        <f ca="1">IFERROR(IF(AND(NOW()&lt;= EOMONTH(DATE(YEAR($P194),6, 1), 0), Overall!$A196&lt;&gt;"", MONTH($O194) &lt;= 6, MONTH($P194) &gt;= 6), IF($T194 &lt;&gt; "", $H194/$T194, ""), ""), "")</f>
        <v/>
      </c>
      <c r="AN194" s="10" t="str">
        <f ca="1">IFERROR(IF(AND(NOW()&lt;= EOMONTH(DATE(YEAR($P194),7, 1), 0), Overall!$A196&lt;&gt;"", MONTH($O194) &lt;= 7, MONTH($P194) &gt;= 7), IF($T194 &lt;&gt; "", $H194/$T194, ""), ""), "")</f>
        <v/>
      </c>
      <c r="AO194" s="10" t="str">
        <f ca="1">IFERROR(IF(AND(NOW()&lt;= EOMONTH(DATE(YEAR($P194),8, 1), 0), Overall!$A196&lt;&gt;"", MONTH($O194) &lt;= 8, MONTH($P194) &gt;= 8), IF($T194 &lt;&gt; "", $H194/$T194, ""), ""), "")</f>
        <v/>
      </c>
      <c r="AP194" s="10" t="str">
        <f ca="1">IFERROR(IF(AND(NOW()&lt;= EOMONTH(DATE(YEAR($P194),9, 1), 0), Overall!$A196&lt;&gt;"", MONTH($O194) &lt;= 9, MONTH($P194) &gt;= 9), IF($T194 &lt;&gt; "", $H194/$T194, ""), ""), "")</f>
        <v/>
      </c>
      <c r="AQ194" s="10" t="str">
        <f ca="1">IFERROR(IF(AND(NOW()&lt;= EOMONTH(DATE(YEAR($P194),10, 1), 0), Overall!$A196&lt;&gt;"", MONTH($O194) &lt;= 10, MONTH($P194) &gt;= 10), IF($T194 &lt;&gt; "", $H194/$T194, ""), ""), "")</f>
        <v/>
      </c>
      <c r="AR194" s="10" t="str">
        <f ca="1">IFERROR(IF(AND(NOW()&lt;= EOMONTH(DATE(YEAR($P194),11, 1), 0), Overall!$A196&lt;&gt;"", MONTH($O194) &lt;=11, MONTH($P194) &gt;= 11), IF($T194 &lt;&gt; "", $H194/$T194, ""), ""), "")</f>
        <v/>
      </c>
      <c r="AS194" s="10" t="str">
        <f ca="1">IFERROR(IF(AND(NOW()&lt;= EOMONTH(DATE(YEAR($P194),12, 1), 0), Overall!$A196&lt;&gt;"", MONTH($O194) &lt;= 12, MONTH($P194) &gt;= 12), IF($T194 &lt;&gt; "", $H194/$T194, ""), ""), "")</f>
        <v/>
      </c>
      <c r="AT194" s="16">
        <f t="shared" ca="1" si="5"/>
        <v>0</v>
      </c>
    </row>
    <row r="195" spans="1:46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6">
        <f>IF(Overall!T197&lt;&gt;"",VALUE(Overall!T197),"")</f>
        <v>81</v>
      </c>
      <c r="O195" s="7">
        <f>IF(Overall!L197&lt;&gt;"", DATEVALUE(Overall!L197), "")</f>
        <v>44562</v>
      </c>
      <c r="P195" s="7">
        <f>IF(Overall!M197&lt;&gt;"", DATEVALUE(Overall!M197), "")</f>
        <v>44742</v>
      </c>
      <c r="Q195" s="7" t="str">
        <f>IF(Overall!S197&lt;&gt;"",_xlfn.VALUETOTEXT(Overall!S197),"")</f>
        <v>Jan-Jun</v>
      </c>
      <c r="R195" s="7">
        <f>IF(Overall!O197&lt;&gt;"", DATEVALUE(Overall!O197), "")</f>
        <v>44488</v>
      </c>
      <c r="S195" s="7">
        <f>IF(Overall!O197&lt;&gt;"", DATEVALUE(Overall!O197), "")</f>
        <v>44488</v>
      </c>
      <c r="T195" s="5">
        <f t="shared" si="6"/>
        <v>6</v>
      </c>
      <c r="U195" s="10">
        <f>IF(Overall!$A197&lt;&gt;"",IF(AND(MONTH($O195) &lt;= 1, MONTH($P195) &gt;= 1), IF($T195 &lt;&gt; "", $H195/$T195, ""), ""),"")</f>
        <v>100000</v>
      </c>
      <c r="V195" s="10">
        <f>IF(Overall!$A197&lt;&gt;"",IF(AND(MONTH($O195) &lt;= 2, MONTH($P195) &gt;= 2), IF($T195 &lt;&gt; "", $H195/$T195, ""), ""),"")</f>
        <v>100000</v>
      </c>
      <c r="W195" s="10">
        <f>IF(Overall!$A197&lt;&gt;"",IF(AND(MONTH($O195) &lt;= 3, MONTH($P195) &gt;= 3), IF($T195 &lt;&gt; "", $H195/$T195, ""), ""),"")</f>
        <v>100000</v>
      </c>
      <c r="X195" s="10">
        <f>IF(Overall!$A197&lt;&gt;"",IF(AND(MONTH($O195) &lt;= 4, MONTH($P195) &gt;= 4), IF($T195 &lt;&gt; "", $H195/$T195, ""), ""),"")</f>
        <v>100000</v>
      </c>
      <c r="Y195" s="10">
        <f>IF(Overall!$A197&lt;&gt;"",IF(AND(MONTH($O195) &lt;= 5, MONTH($P195) &gt;= 5), IF($T195 &lt;&gt; "", $H195/$T195, ""), ""),"")</f>
        <v>100000</v>
      </c>
      <c r="Z195" s="10">
        <f>IF(Overall!$A197&lt;&gt;"",IF(AND(MONTH($O195) &lt;= 6, MONTH($P195) &gt;= 6), IF($T195 &lt;&gt; "", $H195/$T195, ""), ""),"")</f>
        <v>100000</v>
      </c>
      <c r="AA195" s="10" t="str">
        <f>IF(Overall!$A197&lt;&gt;"",IF(AND(MONTH($O195) &lt;= 7, MONTH($P195) &gt;= 7 ), IF($T195 &lt;&gt; "", $H195/$T195, ""), ""),"")</f>
        <v/>
      </c>
      <c r="AB195" s="10" t="str">
        <f>IF(Overall!$A197&lt;&gt;"",IF(AND(MONTH($O195) &lt;= 8, MONTH($P195) &gt;= 8), IF($T195 &lt;&gt; "", $H195/$T195, ""), ""),"")</f>
        <v/>
      </c>
      <c r="AC195" s="10" t="str">
        <f>IF(Overall!$A197&lt;&gt;"",IF(AND(MONTH($O195) &lt;= 9, MONTH($P195) &gt;= 9), IF($T195 &lt;&gt; "", $H195/$T195, ""), ""),"")</f>
        <v/>
      </c>
      <c r="AD195" s="10" t="str">
        <f>IF(Overall!$A197&lt;&gt;"",IF(AND(MONTH($O195) &lt;= 10, MONTH($P195) &gt;= 10), IF($T195 &lt;&gt; "", $H195/$T195, ""), ""),"")</f>
        <v/>
      </c>
      <c r="AE195" s="10" t="str">
        <f>IF(Overall!$A197&lt;&gt;"",IF(AND(MONTH($O195) &lt;= 11, MONTH($P195) &gt;= 11), IF($T195 &lt;&gt; "", $H195/$T195, ""), ""),"")</f>
        <v/>
      </c>
      <c r="AF195" s="10" t="str">
        <f>IF(Overall!$A197&lt;&gt;"",IF(AND(MONTH($O195) &lt;= 12, MONTH($P195) &gt;= 12), IF($T195 &lt;&gt; "", $H195/$T195, ""), ""),"")</f>
        <v/>
      </c>
      <c r="AH195" s="10" t="str">
        <f ca="1">IFERROR(IF(AND(NOW()&lt;= EOMONTH(DATE(YEAR($P195),1, 1), 0), Overall!$A197&lt;&gt;"", MONTH($O195) &lt;= 1, MONTH($P195) &gt;= 1), IF($T195 &lt;&gt; "", $H195/$T195, ""), ""), "")</f>
        <v/>
      </c>
      <c r="AI195" s="10" t="str">
        <f ca="1">IFERROR(IF(AND(NOW()&lt;= EOMONTH(DATE(YEAR($P195),2, 1), 0), Overall!$A197&lt;&gt;"", MONTH($O195) &lt;= 2, MONTH($P195) &gt;= 2), IF($T195 &lt;&gt; "", $H195/$T195, ""), ""), "")</f>
        <v/>
      </c>
      <c r="AJ195" s="10" t="str">
        <f ca="1">IFERROR(IF(AND(NOW()&lt;= EOMONTH(DATE(YEAR($P195),3, 1), 0), Overall!$A197&lt;&gt;"", MONTH($O195) &lt;= 3, MONTH($P195) &gt;= 3), IF($T195 &lt;&gt; "", $H195/$T195, ""), ""), "")</f>
        <v/>
      </c>
      <c r="AK195" s="10" t="str">
        <f ca="1">IFERROR(IF(AND(NOW()&lt;= EOMONTH(DATE(YEAR($P195),4, 1), 0), Overall!$A197&lt;&gt;"", MONTH($O195) &lt;= 4, MONTH($P195) &gt;= 4), IF($T195 &lt;&gt; "", $H195/$T195, ""), ""), "")</f>
        <v/>
      </c>
      <c r="AL195" s="10" t="str">
        <f ca="1">IFERROR(IF(AND(NOW()&lt;= EOMONTH(DATE(YEAR($P195),5, 1), 0), Overall!$A197&lt;&gt;"", MONTH($O195) &lt;= 5, MONTH($P195) &gt;= 5), IF($T195 &lt;&gt; "", $H195/$T195, ""), ""), "")</f>
        <v/>
      </c>
      <c r="AM195" s="10" t="str">
        <f ca="1">IFERROR(IF(AND(NOW()&lt;= EOMONTH(DATE(YEAR($P195),6, 1), 0), Overall!$A197&lt;&gt;"", MONTH($O195) &lt;= 6, MONTH($P195) &gt;= 6), IF($T195 &lt;&gt; "", $H195/$T195, ""), ""), "")</f>
        <v/>
      </c>
      <c r="AN195" s="10" t="str">
        <f ca="1">IFERROR(IF(AND(NOW()&lt;= EOMONTH(DATE(YEAR($P195),7, 1), 0), Overall!$A197&lt;&gt;"", MONTH($O195) &lt;= 7, MONTH($P195) &gt;= 7), IF($T195 &lt;&gt; "", $H195/$T195, ""), ""), "")</f>
        <v/>
      </c>
      <c r="AO195" s="10" t="str">
        <f ca="1">IFERROR(IF(AND(NOW()&lt;= EOMONTH(DATE(YEAR($P195),8, 1), 0), Overall!$A197&lt;&gt;"", MONTH($O195) &lt;= 8, MONTH($P195) &gt;= 8), IF($T195 &lt;&gt; "", $H195/$T195, ""), ""), "")</f>
        <v/>
      </c>
      <c r="AP195" s="10" t="str">
        <f ca="1">IFERROR(IF(AND(NOW()&lt;= EOMONTH(DATE(YEAR($P195),9, 1), 0), Overall!$A197&lt;&gt;"", MONTH($O195) &lt;= 9, MONTH($P195) &gt;= 9), IF($T195 &lt;&gt; "", $H195/$T195, ""), ""), "")</f>
        <v/>
      </c>
      <c r="AQ195" s="10" t="str">
        <f ca="1">IFERROR(IF(AND(NOW()&lt;= EOMONTH(DATE(YEAR($P195),10, 1), 0), Overall!$A197&lt;&gt;"", MONTH($O195) &lt;= 10, MONTH($P195) &gt;= 10), IF($T195 &lt;&gt; "", $H195/$T195, ""), ""), "")</f>
        <v/>
      </c>
      <c r="AR195" s="10" t="str">
        <f ca="1">IFERROR(IF(AND(NOW()&lt;= EOMONTH(DATE(YEAR($P195),11, 1), 0), Overall!$A197&lt;&gt;"", MONTH($O195) &lt;=11, MONTH($P195) &gt;= 11), IF($T195 &lt;&gt; "", $H195/$T195, ""), ""), "")</f>
        <v/>
      </c>
      <c r="AS195" s="10" t="str">
        <f ca="1">IFERROR(IF(AND(NOW()&lt;= EOMONTH(DATE(YEAR($P195),12, 1), 0), Overall!$A197&lt;&gt;"", MONTH($O195) &lt;= 12, MONTH($P195) &gt;= 12), IF($T195 &lt;&gt; "", $H195/$T195, ""), ""), "")</f>
        <v/>
      </c>
      <c r="AT195" s="16">
        <f t="shared" ref="AT195:AT258" ca="1" si="7">SUM(AH195:AS195)</f>
        <v>0</v>
      </c>
    </row>
    <row r="196" spans="1:46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6">
        <f>IF(Overall!T198&lt;&gt;"",VALUE(Overall!T198),"")</f>
        <v>80.95</v>
      </c>
      <c r="O196" s="7">
        <f>IF(Overall!L198&lt;&gt;"", DATEVALUE(Overall!L198), "")</f>
        <v>44562</v>
      </c>
      <c r="P196" s="7">
        <f>IF(Overall!M198&lt;&gt;"", DATEVALUE(Overall!M198), "")</f>
        <v>44742</v>
      </c>
      <c r="Q196" s="7" t="str">
        <f>IF(Overall!S198&lt;&gt;"",_xlfn.VALUETOTEXT(Overall!S198),"")</f>
        <v>Jan-Jun</v>
      </c>
      <c r="R196" s="7">
        <f>IF(Overall!O198&lt;&gt;"", DATEVALUE(Overall!O198), "")</f>
        <v>44488</v>
      </c>
      <c r="S196" s="7">
        <f>IF(Overall!O198&lt;&gt;"", DATEVALUE(Overall!O198), "")</f>
        <v>44488</v>
      </c>
      <c r="T196" s="5">
        <f t="shared" si="6"/>
        <v>6</v>
      </c>
      <c r="U196" s="10">
        <f>IF(Overall!$A198&lt;&gt;"",IF(AND(MONTH($O196) &lt;= 1, MONTH($P196) &gt;= 1), IF($T196 &lt;&gt; "", $H196/$T196, ""), ""),"")</f>
        <v>100000</v>
      </c>
      <c r="V196" s="10">
        <f>IF(Overall!$A198&lt;&gt;"",IF(AND(MONTH($O196) &lt;= 2, MONTH($P196) &gt;= 2), IF($T196 &lt;&gt; "", $H196/$T196, ""), ""),"")</f>
        <v>100000</v>
      </c>
      <c r="W196" s="10">
        <f>IF(Overall!$A198&lt;&gt;"",IF(AND(MONTH($O196) &lt;= 3, MONTH($P196) &gt;= 3), IF($T196 &lt;&gt; "", $H196/$T196, ""), ""),"")</f>
        <v>100000</v>
      </c>
      <c r="X196" s="10">
        <f>IF(Overall!$A198&lt;&gt;"",IF(AND(MONTH($O196) &lt;= 4, MONTH($P196) &gt;= 4), IF($T196 &lt;&gt; "", $H196/$T196, ""), ""),"")</f>
        <v>100000</v>
      </c>
      <c r="Y196" s="10">
        <f>IF(Overall!$A198&lt;&gt;"",IF(AND(MONTH($O196) &lt;= 5, MONTH($P196) &gt;= 5), IF($T196 &lt;&gt; "", $H196/$T196, ""), ""),"")</f>
        <v>100000</v>
      </c>
      <c r="Z196" s="10">
        <f>IF(Overall!$A198&lt;&gt;"",IF(AND(MONTH($O196) &lt;= 6, MONTH($P196) &gt;= 6), IF($T196 &lt;&gt; "", $H196/$T196, ""), ""),"")</f>
        <v>100000</v>
      </c>
      <c r="AA196" s="10" t="str">
        <f>IF(Overall!$A198&lt;&gt;"",IF(AND(MONTH($O196) &lt;= 7, MONTH($P196) &gt;= 7 ), IF($T196 &lt;&gt; "", $H196/$T196, ""), ""),"")</f>
        <v/>
      </c>
      <c r="AB196" s="10" t="str">
        <f>IF(Overall!$A198&lt;&gt;"",IF(AND(MONTH($O196) &lt;= 8, MONTH($P196) &gt;= 8), IF($T196 &lt;&gt; "", $H196/$T196, ""), ""),"")</f>
        <v/>
      </c>
      <c r="AC196" s="10" t="str">
        <f>IF(Overall!$A198&lt;&gt;"",IF(AND(MONTH($O196) &lt;= 9, MONTH($P196) &gt;= 9), IF($T196 &lt;&gt; "", $H196/$T196, ""), ""),"")</f>
        <v/>
      </c>
      <c r="AD196" s="10" t="str">
        <f>IF(Overall!$A198&lt;&gt;"",IF(AND(MONTH($O196) &lt;= 10, MONTH($P196) &gt;= 10), IF($T196 &lt;&gt; "", $H196/$T196, ""), ""),"")</f>
        <v/>
      </c>
      <c r="AE196" s="10" t="str">
        <f>IF(Overall!$A198&lt;&gt;"",IF(AND(MONTH($O196) &lt;= 11, MONTH($P196) &gt;= 11), IF($T196 &lt;&gt; "", $H196/$T196, ""), ""),"")</f>
        <v/>
      </c>
      <c r="AF196" s="10" t="str">
        <f>IF(Overall!$A198&lt;&gt;"",IF(AND(MONTH($O196) &lt;= 12, MONTH($P196) &gt;= 12), IF($T196 &lt;&gt; "", $H196/$T196, ""), ""),"")</f>
        <v/>
      </c>
      <c r="AH196" s="10" t="str">
        <f ca="1">IFERROR(IF(AND(NOW()&lt;= EOMONTH(DATE(YEAR($P196),1, 1), 0), Overall!$A198&lt;&gt;"", MONTH($O196) &lt;= 1, MONTH($P196) &gt;= 1), IF($T196 &lt;&gt; "", $H196/$T196, ""), ""), "")</f>
        <v/>
      </c>
      <c r="AI196" s="10" t="str">
        <f ca="1">IFERROR(IF(AND(NOW()&lt;= EOMONTH(DATE(YEAR($P196),2, 1), 0), Overall!$A198&lt;&gt;"", MONTH($O196) &lt;= 2, MONTH($P196) &gt;= 2), IF($T196 &lt;&gt; "", $H196/$T196, ""), ""), "")</f>
        <v/>
      </c>
      <c r="AJ196" s="10" t="str">
        <f ca="1">IFERROR(IF(AND(NOW()&lt;= EOMONTH(DATE(YEAR($P196),3, 1), 0), Overall!$A198&lt;&gt;"", MONTH($O196) &lt;= 3, MONTH($P196) &gt;= 3), IF($T196 &lt;&gt; "", $H196/$T196, ""), ""), "")</f>
        <v/>
      </c>
      <c r="AK196" s="10" t="str">
        <f ca="1">IFERROR(IF(AND(NOW()&lt;= EOMONTH(DATE(YEAR($P196),4, 1), 0), Overall!$A198&lt;&gt;"", MONTH($O196) &lt;= 4, MONTH($P196) &gt;= 4), IF($T196 &lt;&gt; "", $H196/$T196, ""), ""), "")</f>
        <v/>
      </c>
      <c r="AL196" s="10" t="str">
        <f ca="1">IFERROR(IF(AND(NOW()&lt;= EOMONTH(DATE(YEAR($P196),5, 1), 0), Overall!$A198&lt;&gt;"", MONTH($O196) &lt;= 5, MONTH($P196) &gt;= 5), IF($T196 &lt;&gt; "", $H196/$T196, ""), ""), "")</f>
        <v/>
      </c>
      <c r="AM196" s="10" t="str">
        <f ca="1">IFERROR(IF(AND(NOW()&lt;= EOMONTH(DATE(YEAR($P196),6, 1), 0), Overall!$A198&lt;&gt;"", MONTH($O196) &lt;= 6, MONTH($P196) &gt;= 6), IF($T196 &lt;&gt; "", $H196/$T196, ""), ""), "")</f>
        <v/>
      </c>
      <c r="AN196" s="10" t="str">
        <f ca="1">IFERROR(IF(AND(NOW()&lt;= EOMONTH(DATE(YEAR($P196),7, 1), 0), Overall!$A198&lt;&gt;"", MONTH($O196) &lt;= 7, MONTH($P196) &gt;= 7), IF($T196 &lt;&gt; "", $H196/$T196, ""), ""), "")</f>
        <v/>
      </c>
      <c r="AO196" s="10" t="str">
        <f ca="1">IFERROR(IF(AND(NOW()&lt;= EOMONTH(DATE(YEAR($P196),8, 1), 0), Overall!$A198&lt;&gt;"", MONTH($O196) &lt;= 8, MONTH($P196) &gt;= 8), IF($T196 &lt;&gt; "", $H196/$T196, ""), ""), "")</f>
        <v/>
      </c>
      <c r="AP196" s="10" t="str">
        <f ca="1">IFERROR(IF(AND(NOW()&lt;= EOMONTH(DATE(YEAR($P196),9, 1), 0), Overall!$A198&lt;&gt;"", MONTH($O196) &lt;= 9, MONTH($P196) &gt;= 9), IF($T196 &lt;&gt; "", $H196/$T196, ""), ""), "")</f>
        <v/>
      </c>
      <c r="AQ196" s="10" t="str">
        <f ca="1">IFERROR(IF(AND(NOW()&lt;= EOMONTH(DATE(YEAR($P196),10, 1), 0), Overall!$A198&lt;&gt;"", MONTH($O196) &lt;= 10, MONTH($P196) &gt;= 10), IF($T196 &lt;&gt; "", $H196/$T196, ""), ""), "")</f>
        <v/>
      </c>
      <c r="AR196" s="10" t="str">
        <f ca="1">IFERROR(IF(AND(NOW()&lt;= EOMONTH(DATE(YEAR($P196),11, 1), 0), Overall!$A198&lt;&gt;"", MONTH($O196) &lt;=11, MONTH($P196) &gt;= 11), IF($T196 &lt;&gt; "", $H196/$T196, ""), ""), "")</f>
        <v/>
      </c>
      <c r="AS196" s="10" t="str">
        <f ca="1">IFERROR(IF(AND(NOW()&lt;= EOMONTH(DATE(YEAR($P196),12, 1), 0), Overall!$A198&lt;&gt;"", MONTH($O196) &lt;= 12, MONTH($P196) &gt;= 12), IF($T196 &lt;&gt; "", $H196/$T196, ""), ""), "")</f>
        <v/>
      </c>
      <c r="AT196" s="16">
        <f t="shared" ca="1" si="7"/>
        <v>0</v>
      </c>
    </row>
    <row r="197" spans="1:46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6">
        <f>IF(Overall!T199&lt;&gt;"",VALUE(Overall!T199),"")</f>
        <v>80.134</v>
      </c>
      <c r="O197" s="7">
        <f>IF(Overall!L199&lt;&gt;"", DATEVALUE(Overall!L199), "")</f>
        <v>44562</v>
      </c>
      <c r="P197" s="7">
        <f>IF(Overall!M199&lt;&gt;"", DATEVALUE(Overall!M199), "")</f>
        <v>44742</v>
      </c>
      <c r="Q197" s="7" t="str">
        <f>IF(Overall!S199&lt;&gt;"",_xlfn.VALUETOTEXT(Overall!S199),"")</f>
        <v>Jan-Jun</v>
      </c>
      <c r="R197" s="7">
        <f>IF(Overall!O199&lt;&gt;"", DATEVALUE(Overall!O199), "")</f>
        <v>44489</v>
      </c>
      <c r="S197" s="7">
        <f>IF(Overall!O199&lt;&gt;"", DATEVALUE(Overall!O199), "")</f>
        <v>44489</v>
      </c>
      <c r="T197" s="5">
        <f t="shared" si="6"/>
        <v>6</v>
      </c>
      <c r="U197" s="10">
        <f>IF(Overall!$A199&lt;&gt;"",IF(AND(MONTH($O197) &lt;= 1, MONTH($P197) &gt;= 1), IF($T197 &lt;&gt; "", $H197/$T197, ""), ""),"")</f>
        <v>50000</v>
      </c>
      <c r="V197" s="10">
        <f>IF(Overall!$A199&lt;&gt;"",IF(AND(MONTH($O197) &lt;= 2, MONTH($P197) &gt;= 2), IF($T197 &lt;&gt; "", $H197/$T197, ""), ""),"")</f>
        <v>50000</v>
      </c>
      <c r="W197" s="10">
        <f>IF(Overall!$A199&lt;&gt;"",IF(AND(MONTH($O197) &lt;= 3, MONTH($P197) &gt;= 3), IF($T197 &lt;&gt; "", $H197/$T197, ""), ""),"")</f>
        <v>50000</v>
      </c>
      <c r="X197" s="10">
        <f>IF(Overall!$A199&lt;&gt;"",IF(AND(MONTH($O197) &lt;= 4, MONTH($P197) &gt;= 4), IF($T197 &lt;&gt; "", $H197/$T197, ""), ""),"")</f>
        <v>50000</v>
      </c>
      <c r="Y197" s="10">
        <f>IF(Overall!$A199&lt;&gt;"",IF(AND(MONTH($O197) &lt;= 5, MONTH($P197) &gt;= 5), IF($T197 &lt;&gt; "", $H197/$T197, ""), ""),"")</f>
        <v>50000</v>
      </c>
      <c r="Z197" s="10">
        <f>IF(Overall!$A199&lt;&gt;"",IF(AND(MONTH($O197) &lt;= 6, MONTH($P197) &gt;= 6), IF($T197 &lt;&gt; "", $H197/$T197, ""), ""),"")</f>
        <v>50000</v>
      </c>
      <c r="AA197" s="10" t="str">
        <f>IF(Overall!$A199&lt;&gt;"",IF(AND(MONTH($O197) &lt;= 7, MONTH($P197) &gt;= 7 ), IF($T197 &lt;&gt; "", $H197/$T197, ""), ""),"")</f>
        <v/>
      </c>
      <c r="AB197" s="10" t="str">
        <f>IF(Overall!$A199&lt;&gt;"",IF(AND(MONTH($O197) &lt;= 8, MONTH($P197) &gt;= 8), IF($T197 &lt;&gt; "", $H197/$T197, ""), ""),"")</f>
        <v/>
      </c>
      <c r="AC197" s="10" t="str">
        <f>IF(Overall!$A199&lt;&gt;"",IF(AND(MONTH($O197) &lt;= 9, MONTH($P197) &gt;= 9), IF($T197 &lt;&gt; "", $H197/$T197, ""), ""),"")</f>
        <v/>
      </c>
      <c r="AD197" s="10" t="str">
        <f>IF(Overall!$A199&lt;&gt;"",IF(AND(MONTH($O197) &lt;= 10, MONTH($P197) &gt;= 10), IF($T197 &lt;&gt; "", $H197/$T197, ""), ""),"")</f>
        <v/>
      </c>
      <c r="AE197" s="10" t="str">
        <f>IF(Overall!$A199&lt;&gt;"",IF(AND(MONTH($O197) &lt;= 11, MONTH($P197) &gt;= 11), IF($T197 &lt;&gt; "", $H197/$T197, ""), ""),"")</f>
        <v/>
      </c>
      <c r="AF197" s="10" t="str">
        <f>IF(Overall!$A199&lt;&gt;"",IF(AND(MONTH($O197) &lt;= 12, MONTH($P197) &gt;= 12), IF($T197 &lt;&gt; "", $H197/$T197, ""), ""),"")</f>
        <v/>
      </c>
      <c r="AH197" s="10" t="str">
        <f ca="1">IFERROR(IF(AND(NOW()&lt;= EOMONTH(DATE(YEAR($P197),1, 1), 0), Overall!$A199&lt;&gt;"", MONTH($O197) &lt;= 1, MONTH($P197) &gt;= 1), IF($T197 &lt;&gt; "", $H197/$T197, ""), ""), "")</f>
        <v/>
      </c>
      <c r="AI197" s="10" t="str">
        <f ca="1">IFERROR(IF(AND(NOW()&lt;= EOMONTH(DATE(YEAR($P197),2, 1), 0), Overall!$A199&lt;&gt;"", MONTH($O197) &lt;= 2, MONTH($P197) &gt;= 2), IF($T197 &lt;&gt; "", $H197/$T197, ""), ""), "")</f>
        <v/>
      </c>
      <c r="AJ197" s="10" t="str">
        <f ca="1">IFERROR(IF(AND(NOW()&lt;= EOMONTH(DATE(YEAR($P197),3, 1), 0), Overall!$A199&lt;&gt;"", MONTH($O197) &lt;= 3, MONTH($P197) &gt;= 3), IF($T197 &lt;&gt; "", $H197/$T197, ""), ""), "")</f>
        <v/>
      </c>
      <c r="AK197" s="10" t="str">
        <f ca="1">IFERROR(IF(AND(NOW()&lt;= EOMONTH(DATE(YEAR($P197),4, 1), 0), Overall!$A199&lt;&gt;"", MONTH($O197) &lt;= 4, MONTH($P197) &gt;= 4), IF($T197 &lt;&gt; "", $H197/$T197, ""), ""), "")</f>
        <v/>
      </c>
      <c r="AL197" s="10" t="str">
        <f ca="1">IFERROR(IF(AND(NOW()&lt;= EOMONTH(DATE(YEAR($P197),5, 1), 0), Overall!$A199&lt;&gt;"", MONTH($O197) &lt;= 5, MONTH($P197) &gt;= 5), IF($T197 &lt;&gt; "", $H197/$T197, ""), ""), "")</f>
        <v/>
      </c>
      <c r="AM197" s="10" t="str">
        <f ca="1">IFERROR(IF(AND(NOW()&lt;= EOMONTH(DATE(YEAR($P197),6, 1), 0), Overall!$A199&lt;&gt;"", MONTH($O197) &lt;= 6, MONTH($P197) &gt;= 6), IF($T197 &lt;&gt; "", $H197/$T197, ""), ""), "")</f>
        <v/>
      </c>
      <c r="AN197" s="10" t="str">
        <f ca="1">IFERROR(IF(AND(NOW()&lt;= EOMONTH(DATE(YEAR($P197),7, 1), 0), Overall!$A199&lt;&gt;"", MONTH($O197) &lt;= 7, MONTH($P197) &gt;= 7), IF($T197 &lt;&gt; "", $H197/$T197, ""), ""), "")</f>
        <v/>
      </c>
      <c r="AO197" s="10" t="str">
        <f ca="1">IFERROR(IF(AND(NOW()&lt;= EOMONTH(DATE(YEAR($P197),8, 1), 0), Overall!$A199&lt;&gt;"", MONTH($O197) &lt;= 8, MONTH($P197) &gt;= 8), IF($T197 &lt;&gt; "", $H197/$T197, ""), ""), "")</f>
        <v/>
      </c>
      <c r="AP197" s="10" t="str">
        <f ca="1">IFERROR(IF(AND(NOW()&lt;= EOMONTH(DATE(YEAR($P197),9, 1), 0), Overall!$A199&lt;&gt;"", MONTH($O197) &lt;= 9, MONTH($P197) &gt;= 9), IF($T197 &lt;&gt; "", $H197/$T197, ""), ""), "")</f>
        <v/>
      </c>
      <c r="AQ197" s="10" t="str">
        <f ca="1">IFERROR(IF(AND(NOW()&lt;= EOMONTH(DATE(YEAR($P197),10, 1), 0), Overall!$A199&lt;&gt;"", MONTH($O197) &lt;= 10, MONTH($P197) &gt;= 10), IF($T197 &lt;&gt; "", $H197/$T197, ""), ""), "")</f>
        <v/>
      </c>
      <c r="AR197" s="10" t="str">
        <f ca="1">IFERROR(IF(AND(NOW()&lt;= EOMONTH(DATE(YEAR($P197),11, 1), 0), Overall!$A199&lt;&gt;"", MONTH($O197) &lt;=11, MONTH($P197) &gt;= 11), IF($T197 &lt;&gt; "", $H197/$T197, ""), ""), "")</f>
        <v/>
      </c>
      <c r="AS197" s="10" t="str">
        <f ca="1">IFERROR(IF(AND(NOW()&lt;= EOMONTH(DATE(YEAR($P197),12, 1), 0), Overall!$A199&lt;&gt;"", MONTH($O197) &lt;= 12, MONTH($P197) &gt;= 12), IF($T197 &lt;&gt; "", $H197/$T197, ""), ""), "")</f>
        <v/>
      </c>
      <c r="AT197" s="16">
        <f t="shared" ca="1" si="7"/>
        <v>0</v>
      </c>
    </row>
    <row r="198" spans="1:46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6">
        <f>IF(Overall!T200&lt;&gt;"",VALUE(Overall!T200),"")</f>
        <v>78.16</v>
      </c>
      <c r="O198" s="7">
        <f>IF(Overall!L200&lt;&gt;"", DATEVALUE(Overall!L200), "")</f>
        <v>44562</v>
      </c>
      <c r="P198" s="7">
        <f>IF(Overall!M200&lt;&gt;"", DATEVALUE(Overall!M200), "")</f>
        <v>44926</v>
      </c>
      <c r="Q198" s="7" t="str">
        <f>IF(Overall!S200&lt;&gt;"",_xlfn.VALUETOTEXT(Overall!S200),"")</f>
        <v>Jan-Dec</v>
      </c>
      <c r="R198" s="7">
        <f>IF(Overall!O200&lt;&gt;"", DATEVALUE(Overall!O200), "")</f>
        <v>44489</v>
      </c>
      <c r="S198" s="7">
        <f>IF(Overall!O200&lt;&gt;"", DATEVALUE(Overall!O200), "")</f>
        <v>44489</v>
      </c>
      <c r="T198" s="5">
        <f t="shared" si="6"/>
        <v>12</v>
      </c>
      <c r="U198" s="10">
        <f>IF(Overall!$A200&lt;&gt;"",IF(AND(MONTH($O198) &lt;= 1, MONTH($P198) &gt;= 1), IF($T198 &lt;&gt; "", $H198/$T198, ""), ""),"")</f>
        <v>100000</v>
      </c>
      <c r="V198" s="10">
        <f>IF(Overall!$A200&lt;&gt;"",IF(AND(MONTH($O198) &lt;= 2, MONTH($P198) &gt;= 2), IF($T198 &lt;&gt; "", $H198/$T198, ""), ""),"")</f>
        <v>100000</v>
      </c>
      <c r="W198" s="10">
        <f>IF(Overall!$A200&lt;&gt;"",IF(AND(MONTH($O198) &lt;= 3, MONTH($P198) &gt;= 3), IF($T198 &lt;&gt; "", $H198/$T198, ""), ""),"")</f>
        <v>100000</v>
      </c>
      <c r="X198" s="10">
        <f>IF(Overall!$A200&lt;&gt;"",IF(AND(MONTH($O198) &lt;= 4, MONTH($P198) &gt;= 4), IF($T198 &lt;&gt; "", $H198/$T198, ""), ""),"")</f>
        <v>100000</v>
      </c>
      <c r="Y198" s="10">
        <f>IF(Overall!$A200&lt;&gt;"",IF(AND(MONTH($O198) &lt;= 5, MONTH($P198) &gt;= 5), IF($T198 &lt;&gt; "", $H198/$T198, ""), ""),"")</f>
        <v>100000</v>
      </c>
      <c r="Z198" s="10">
        <f>IF(Overall!$A200&lt;&gt;"",IF(AND(MONTH($O198) &lt;= 6, MONTH($P198) &gt;= 6), IF($T198 &lt;&gt; "", $H198/$T198, ""), ""),"")</f>
        <v>100000</v>
      </c>
      <c r="AA198" s="10">
        <f>IF(Overall!$A200&lt;&gt;"",IF(AND(MONTH($O198) &lt;= 7, MONTH($P198) &gt;= 7 ), IF($T198 &lt;&gt; "", $H198/$T198, ""), ""),"")</f>
        <v>100000</v>
      </c>
      <c r="AB198" s="10">
        <f>IF(Overall!$A200&lt;&gt;"",IF(AND(MONTH($O198) &lt;= 8, MONTH($P198) &gt;= 8), IF($T198 &lt;&gt; "", $H198/$T198, ""), ""),"")</f>
        <v>100000</v>
      </c>
      <c r="AC198" s="10">
        <f>IF(Overall!$A200&lt;&gt;"",IF(AND(MONTH($O198) &lt;= 9, MONTH($P198) &gt;= 9), IF($T198 &lt;&gt; "", $H198/$T198, ""), ""),"")</f>
        <v>100000</v>
      </c>
      <c r="AD198" s="10">
        <f>IF(Overall!$A200&lt;&gt;"",IF(AND(MONTH($O198) &lt;= 10, MONTH($P198) &gt;= 10), IF($T198 &lt;&gt; "", $H198/$T198, ""), ""),"")</f>
        <v>100000</v>
      </c>
      <c r="AE198" s="10">
        <f>IF(Overall!$A200&lt;&gt;"",IF(AND(MONTH($O198) &lt;= 11, MONTH($P198) &gt;= 11), IF($T198 &lt;&gt; "", $H198/$T198, ""), ""),"")</f>
        <v>100000</v>
      </c>
      <c r="AF198" s="10">
        <f>IF(Overall!$A200&lt;&gt;"",IF(AND(MONTH($O198) &lt;= 12, MONTH($P198) &gt;= 12), IF($T198 &lt;&gt; "", $H198/$T198, ""), ""),"")</f>
        <v>100000</v>
      </c>
      <c r="AH198" s="10" t="str">
        <f ca="1">IFERROR(IF(AND(NOW()&lt;= EOMONTH(DATE(YEAR($P198),1, 1), 0), Overall!$A200&lt;&gt;"", MONTH($O198) &lt;= 1, MONTH($P198) &gt;= 1), IF($T198 &lt;&gt; "", $H198/$T198, ""), ""), "")</f>
        <v/>
      </c>
      <c r="AI198" s="10" t="str">
        <f ca="1">IFERROR(IF(AND(NOW()&lt;= EOMONTH(DATE(YEAR($P198),2, 1), 0), Overall!$A200&lt;&gt;"", MONTH($O198) &lt;= 2, MONTH($P198) &gt;= 2), IF($T198 &lt;&gt; "", $H198/$T198, ""), ""), "")</f>
        <v/>
      </c>
      <c r="AJ198" s="10" t="str">
        <f ca="1">IFERROR(IF(AND(NOW()&lt;= EOMONTH(DATE(YEAR($P198),3, 1), 0), Overall!$A200&lt;&gt;"", MONTH($O198) &lt;= 3, MONTH($P198) &gt;= 3), IF($T198 &lt;&gt; "", $H198/$T198, ""), ""), "")</f>
        <v/>
      </c>
      <c r="AK198" s="10" t="str">
        <f ca="1">IFERROR(IF(AND(NOW()&lt;= EOMONTH(DATE(YEAR($P198),4, 1), 0), Overall!$A200&lt;&gt;"", MONTH($O198) &lt;= 4, MONTH($P198) &gt;= 4), IF($T198 &lt;&gt; "", $H198/$T198, ""), ""), "")</f>
        <v/>
      </c>
      <c r="AL198" s="10" t="str">
        <f ca="1">IFERROR(IF(AND(NOW()&lt;= EOMONTH(DATE(YEAR($P198),5, 1), 0), Overall!$A200&lt;&gt;"", MONTH($O198) &lt;= 5, MONTH($P198) &gt;= 5), IF($T198 &lt;&gt; "", $H198/$T198, ""), ""), "")</f>
        <v/>
      </c>
      <c r="AM198" s="10" t="str">
        <f ca="1">IFERROR(IF(AND(NOW()&lt;= EOMONTH(DATE(YEAR($P198),6, 1), 0), Overall!$A200&lt;&gt;"", MONTH($O198) &lt;= 6, MONTH($P198) &gt;= 6), IF($T198 &lt;&gt; "", $H198/$T198, ""), ""), "")</f>
        <v/>
      </c>
      <c r="AN198" s="10" t="str">
        <f ca="1">IFERROR(IF(AND(NOW()&lt;= EOMONTH(DATE(YEAR($P198),7, 1), 0), Overall!$A200&lt;&gt;"", MONTH($O198) &lt;= 7, MONTH($P198) &gt;= 7), IF($T198 &lt;&gt; "", $H198/$T198, ""), ""), "")</f>
        <v/>
      </c>
      <c r="AO198" s="10" t="str">
        <f ca="1">IFERROR(IF(AND(NOW()&lt;= EOMONTH(DATE(YEAR($P198),8, 1), 0), Overall!$A200&lt;&gt;"", MONTH($O198) &lt;= 8, MONTH($P198) &gt;= 8), IF($T198 &lt;&gt; "", $H198/$T198, ""), ""), "")</f>
        <v/>
      </c>
      <c r="AP198" s="10" t="str">
        <f ca="1">IFERROR(IF(AND(NOW()&lt;= EOMONTH(DATE(YEAR($P198),9, 1), 0), Overall!$A200&lt;&gt;"", MONTH($O198) &lt;= 9, MONTH($P198) &gt;= 9), IF($T198 &lt;&gt; "", $H198/$T198, ""), ""), "")</f>
        <v/>
      </c>
      <c r="AQ198" s="10" t="str">
        <f ca="1">IFERROR(IF(AND(NOW()&lt;= EOMONTH(DATE(YEAR($P198),10, 1), 0), Overall!$A200&lt;&gt;"", MONTH($O198) &lt;= 10, MONTH($P198) &gt;= 10), IF($T198 &lt;&gt; "", $H198/$T198, ""), ""), "")</f>
        <v/>
      </c>
      <c r="AR198" s="10" t="str">
        <f ca="1">IFERROR(IF(AND(NOW()&lt;= EOMONTH(DATE(YEAR($P198),11, 1), 0), Overall!$A200&lt;&gt;"", MONTH($O198) &lt;=11, MONTH($P198) &gt;= 11), IF($T198 &lt;&gt; "", $H198/$T198, ""), ""), "")</f>
        <v/>
      </c>
      <c r="AS198" s="10" t="str">
        <f ca="1">IFERROR(IF(AND(NOW()&lt;= EOMONTH(DATE(YEAR($P198),12, 1), 0), Overall!$A200&lt;&gt;"", MONTH($O198) &lt;= 12, MONTH($P198) &gt;= 12), IF($T198 &lt;&gt; "", $H198/$T198, ""), ""), "")</f>
        <v/>
      </c>
      <c r="AT198" s="16">
        <f t="shared" ca="1" si="7"/>
        <v>0</v>
      </c>
    </row>
    <row r="199" spans="1:46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6">
        <f>IF(Overall!T201&lt;&gt;"",VALUE(Overall!T201),"")</f>
        <v>80.150000000000006</v>
      </c>
      <c r="O199" s="7">
        <f>IF(Overall!L201&lt;&gt;"", DATEVALUE(Overall!L201), "")</f>
        <v>44562</v>
      </c>
      <c r="P199" s="7">
        <f>IF(Overall!M201&lt;&gt;"", DATEVALUE(Overall!M201), "")</f>
        <v>44742</v>
      </c>
      <c r="Q199" s="7" t="str">
        <f>IF(Overall!S201&lt;&gt;"",_xlfn.VALUETOTEXT(Overall!S201),"")</f>
        <v>Jan-Jun</v>
      </c>
      <c r="R199" s="7">
        <f>IF(Overall!O201&lt;&gt;"", DATEVALUE(Overall!O201), "")</f>
        <v>44489</v>
      </c>
      <c r="S199" s="7">
        <f>IF(Overall!O201&lt;&gt;"", DATEVALUE(Overall!O201), "")</f>
        <v>44489</v>
      </c>
      <c r="T199" s="5">
        <f t="shared" si="6"/>
        <v>6</v>
      </c>
      <c r="U199" s="10">
        <f>IF(Overall!$A201&lt;&gt;"",IF(AND(MONTH($O199) &lt;= 1, MONTH($P199) &gt;= 1), IF($T199 &lt;&gt; "", $H199/$T199, ""), ""),"")</f>
        <v>100000</v>
      </c>
      <c r="V199" s="10">
        <f>IF(Overall!$A201&lt;&gt;"",IF(AND(MONTH($O199) &lt;= 2, MONTH($P199) &gt;= 2), IF($T199 &lt;&gt; "", $H199/$T199, ""), ""),"")</f>
        <v>100000</v>
      </c>
      <c r="W199" s="10">
        <f>IF(Overall!$A201&lt;&gt;"",IF(AND(MONTH($O199) &lt;= 3, MONTH($P199) &gt;= 3), IF($T199 &lt;&gt; "", $H199/$T199, ""), ""),"")</f>
        <v>100000</v>
      </c>
      <c r="X199" s="10">
        <f>IF(Overall!$A201&lt;&gt;"",IF(AND(MONTH($O199) &lt;= 4, MONTH($P199) &gt;= 4), IF($T199 &lt;&gt; "", $H199/$T199, ""), ""),"")</f>
        <v>100000</v>
      </c>
      <c r="Y199" s="10">
        <f>IF(Overall!$A201&lt;&gt;"",IF(AND(MONTH($O199) &lt;= 5, MONTH($P199) &gt;= 5), IF($T199 &lt;&gt; "", $H199/$T199, ""), ""),"")</f>
        <v>100000</v>
      </c>
      <c r="Z199" s="10">
        <f>IF(Overall!$A201&lt;&gt;"",IF(AND(MONTH($O199) &lt;= 6, MONTH($P199) &gt;= 6), IF($T199 &lt;&gt; "", $H199/$T199, ""), ""),"")</f>
        <v>100000</v>
      </c>
      <c r="AA199" s="10" t="str">
        <f>IF(Overall!$A201&lt;&gt;"",IF(AND(MONTH($O199) &lt;= 7, MONTH($P199) &gt;= 7 ), IF($T199 &lt;&gt; "", $H199/$T199, ""), ""),"")</f>
        <v/>
      </c>
      <c r="AB199" s="10" t="str">
        <f>IF(Overall!$A201&lt;&gt;"",IF(AND(MONTH($O199) &lt;= 8, MONTH($P199) &gt;= 8), IF($T199 &lt;&gt; "", $H199/$T199, ""), ""),"")</f>
        <v/>
      </c>
      <c r="AC199" s="10" t="str">
        <f>IF(Overall!$A201&lt;&gt;"",IF(AND(MONTH($O199) &lt;= 9, MONTH($P199) &gt;= 9), IF($T199 &lt;&gt; "", $H199/$T199, ""), ""),"")</f>
        <v/>
      </c>
      <c r="AD199" s="10" t="str">
        <f>IF(Overall!$A201&lt;&gt;"",IF(AND(MONTH($O199) &lt;= 10, MONTH($P199) &gt;= 10), IF($T199 &lt;&gt; "", $H199/$T199, ""), ""),"")</f>
        <v/>
      </c>
      <c r="AE199" s="10" t="str">
        <f>IF(Overall!$A201&lt;&gt;"",IF(AND(MONTH($O199) &lt;= 11, MONTH($P199) &gt;= 11), IF($T199 &lt;&gt; "", $H199/$T199, ""), ""),"")</f>
        <v/>
      </c>
      <c r="AF199" s="10" t="str">
        <f>IF(Overall!$A201&lt;&gt;"",IF(AND(MONTH($O199) &lt;= 12, MONTH($P199) &gt;= 12), IF($T199 &lt;&gt; "", $H199/$T199, ""), ""),"")</f>
        <v/>
      </c>
      <c r="AH199" s="10" t="str">
        <f ca="1">IFERROR(IF(AND(NOW()&lt;= EOMONTH(DATE(YEAR($P199),1, 1), 0), Overall!$A201&lt;&gt;"", MONTH($O199) &lt;= 1, MONTH($P199) &gt;= 1), IF($T199 &lt;&gt; "", $H199/$T199, ""), ""), "")</f>
        <v/>
      </c>
      <c r="AI199" s="10" t="str">
        <f ca="1">IFERROR(IF(AND(NOW()&lt;= EOMONTH(DATE(YEAR($P199),2, 1), 0), Overall!$A201&lt;&gt;"", MONTH($O199) &lt;= 2, MONTH($P199) &gt;= 2), IF($T199 &lt;&gt; "", $H199/$T199, ""), ""), "")</f>
        <v/>
      </c>
      <c r="AJ199" s="10" t="str">
        <f ca="1">IFERROR(IF(AND(NOW()&lt;= EOMONTH(DATE(YEAR($P199),3, 1), 0), Overall!$A201&lt;&gt;"", MONTH($O199) &lt;= 3, MONTH($P199) &gt;= 3), IF($T199 &lt;&gt; "", $H199/$T199, ""), ""), "")</f>
        <v/>
      </c>
      <c r="AK199" s="10" t="str">
        <f ca="1">IFERROR(IF(AND(NOW()&lt;= EOMONTH(DATE(YEAR($P199),4, 1), 0), Overall!$A201&lt;&gt;"", MONTH($O199) &lt;= 4, MONTH($P199) &gt;= 4), IF($T199 &lt;&gt; "", $H199/$T199, ""), ""), "")</f>
        <v/>
      </c>
      <c r="AL199" s="10" t="str">
        <f ca="1">IFERROR(IF(AND(NOW()&lt;= EOMONTH(DATE(YEAR($P199),5, 1), 0), Overall!$A201&lt;&gt;"", MONTH($O199) &lt;= 5, MONTH($P199) &gt;= 5), IF($T199 &lt;&gt; "", $H199/$T199, ""), ""), "")</f>
        <v/>
      </c>
      <c r="AM199" s="10" t="str">
        <f ca="1">IFERROR(IF(AND(NOW()&lt;= EOMONTH(DATE(YEAR($P199),6, 1), 0), Overall!$A201&lt;&gt;"", MONTH($O199) &lt;= 6, MONTH($P199) &gt;= 6), IF($T199 &lt;&gt; "", $H199/$T199, ""), ""), "")</f>
        <v/>
      </c>
      <c r="AN199" s="10" t="str">
        <f ca="1">IFERROR(IF(AND(NOW()&lt;= EOMONTH(DATE(YEAR($P199),7, 1), 0), Overall!$A201&lt;&gt;"", MONTH($O199) &lt;= 7, MONTH($P199) &gt;= 7), IF($T199 &lt;&gt; "", $H199/$T199, ""), ""), "")</f>
        <v/>
      </c>
      <c r="AO199" s="10" t="str">
        <f ca="1">IFERROR(IF(AND(NOW()&lt;= EOMONTH(DATE(YEAR($P199),8, 1), 0), Overall!$A201&lt;&gt;"", MONTH($O199) &lt;= 8, MONTH($P199) &gt;= 8), IF($T199 &lt;&gt; "", $H199/$T199, ""), ""), "")</f>
        <v/>
      </c>
      <c r="AP199" s="10" t="str">
        <f ca="1">IFERROR(IF(AND(NOW()&lt;= EOMONTH(DATE(YEAR($P199),9, 1), 0), Overall!$A201&lt;&gt;"", MONTH($O199) &lt;= 9, MONTH($P199) &gt;= 9), IF($T199 &lt;&gt; "", $H199/$T199, ""), ""), "")</f>
        <v/>
      </c>
      <c r="AQ199" s="10" t="str">
        <f ca="1">IFERROR(IF(AND(NOW()&lt;= EOMONTH(DATE(YEAR($P199),10, 1), 0), Overall!$A201&lt;&gt;"", MONTH($O199) &lt;= 10, MONTH($P199) &gt;= 10), IF($T199 &lt;&gt; "", $H199/$T199, ""), ""), "")</f>
        <v/>
      </c>
      <c r="AR199" s="10" t="str">
        <f ca="1">IFERROR(IF(AND(NOW()&lt;= EOMONTH(DATE(YEAR($P199),11, 1), 0), Overall!$A201&lt;&gt;"", MONTH($O199) &lt;=11, MONTH($P199) &gt;= 11), IF($T199 &lt;&gt; "", $H199/$T199, ""), ""), "")</f>
        <v/>
      </c>
      <c r="AS199" s="10" t="str">
        <f ca="1">IFERROR(IF(AND(NOW()&lt;= EOMONTH(DATE(YEAR($P199),12, 1), 0), Overall!$A201&lt;&gt;"", MONTH($O199) &lt;= 12, MONTH($P199) &gt;= 12), IF($T199 &lt;&gt; "", $H199/$T199, ""), ""), "")</f>
        <v/>
      </c>
      <c r="AT199" s="16">
        <f t="shared" ca="1" si="7"/>
        <v>0</v>
      </c>
    </row>
    <row r="200" spans="1:46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6">
        <f>IF(Overall!T202&lt;&gt;"",VALUE(Overall!T202),"")</f>
        <v>80.009</v>
      </c>
      <c r="O200" s="7">
        <f>IF(Overall!L202&lt;&gt;"", DATEVALUE(Overall!L202), "")</f>
        <v>44562</v>
      </c>
      <c r="P200" s="7">
        <f>IF(Overall!M202&lt;&gt;"", DATEVALUE(Overall!M202), "")</f>
        <v>44742</v>
      </c>
      <c r="Q200" s="7" t="str">
        <f>IF(Overall!S202&lt;&gt;"",_xlfn.VALUETOTEXT(Overall!S202),"")</f>
        <v>Jan-Jun</v>
      </c>
      <c r="R200" s="7">
        <f>IF(Overall!O202&lt;&gt;"", DATEVALUE(Overall!O202), "")</f>
        <v>44489</v>
      </c>
      <c r="S200" s="7">
        <f>IF(Overall!O202&lt;&gt;"", DATEVALUE(Overall!O202), "")</f>
        <v>44489</v>
      </c>
      <c r="T200" s="5">
        <f t="shared" si="6"/>
        <v>6</v>
      </c>
      <c r="U200" s="10">
        <f>IF(Overall!$A202&lt;&gt;"",IF(AND(MONTH($O200) &lt;= 1, MONTH($P200) &gt;= 1), IF($T200 &lt;&gt; "", $H200/$T200, ""), ""),"")</f>
        <v>50000</v>
      </c>
      <c r="V200" s="10">
        <f>IF(Overall!$A202&lt;&gt;"",IF(AND(MONTH($O200) &lt;= 2, MONTH($P200) &gt;= 2), IF($T200 &lt;&gt; "", $H200/$T200, ""), ""),"")</f>
        <v>50000</v>
      </c>
      <c r="W200" s="10">
        <f>IF(Overall!$A202&lt;&gt;"",IF(AND(MONTH($O200) &lt;= 3, MONTH($P200) &gt;= 3), IF($T200 &lt;&gt; "", $H200/$T200, ""), ""),"")</f>
        <v>50000</v>
      </c>
      <c r="X200" s="10">
        <f>IF(Overall!$A202&lt;&gt;"",IF(AND(MONTH($O200) &lt;= 4, MONTH($P200) &gt;= 4), IF($T200 &lt;&gt; "", $H200/$T200, ""), ""),"")</f>
        <v>50000</v>
      </c>
      <c r="Y200" s="10">
        <f>IF(Overall!$A202&lt;&gt;"",IF(AND(MONTH($O200) &lt;= 5, MONTH($P200) &gt;= 5), IF($T200 &lt;&gt; "", $H200/$T200, ""), ""),"")</f>
        <v>50000</v>
      </c>
      <c r="Z200" s="10">
        <f>IF(Overall!$A202&lt;&gt;"",IF(AND(MONTH($O200) &lt;= 6, MONTH($P200) &gt;= 6), IF($T200 &lt;&gt; "", $H200/$T200, ""), ""),"")</f>
        <v>50000</v>
      </c>
      <c r="AA200" s="10" t="str">
        <f>IF(Overall!$A202&lt;&gt;"",IF(AND(MONTH($O200) &lt;= 7, MONTH($P200) &gt;= 7 ), IF($T200 &lt;&gt; "", $H200/$T200, ""), ""),"")</f>
        <v/>
      </c>
      <c r="AB200" s="10" t="str">
        <f>IF(Overall!$A202&lt;&gt;"",IF(AND(MONTH($O200) &lt;= 8, MONTH($P200) &gt;= 8), IF($T200 &lt;&gt; "", $H200/$T200, ""), ""),"")</f>
        <v/>
      </c>
      <c r="AC200" s="10" t="str">
        <f>IF(Overall!$A202&lt;&gt;"",IF(AND(MONTH($O200) &lt;= 9, MONTH($P200) &gt;= 9), IF($T200 &lt;&gt; "", $H200/$T200, ""), ""),"")</f>
        <v/>
      </c>
      <c r="AD200" s="10" t="str">
        <f>IF(Overall!$A202&lt;&gt;"",IF(AND(MONTH($O200) &lt;= 10, MONTH($P200) &gt;= 10), IF($T200 &lt;&gt; "", $H200/$T200, ""), ""),"")</f>
        <v/>
      </c>
      <c r="AE200" s="10" t="str">
        <f>IF(Overall!$A202&lt;&gt;"",IF(AND(MONTH($O200) &lt;= 11, MONTH($P200) &gt;= 11), IF($T200 &lt;&gt; "", $H200/$T200, ""), ""),"")</f>
        <v/>
      </c>
      <c r="AF200" s="10" t="str">
        <f>IF(Overall!$A202&lt;&gt;"",IF(AND(MONTH($O200) &lt;= 12, MONTH($P200) &gt;= 12), IF($T200 &lt;&gt; "", $H200/$T200, ""), ""),"")</f>
        <v/>
      </c>
      <c r="AH200" s="10" t="str">
        <f ca="1">IFERROR(IF(AND(NOW()&lt;= EOMONTH(DATE(YEAR($P200),1, 1), 0), Overall!$A202&lt;&gt;"", MONTH($O200) &lt;= 1, MONTH($P200) &gt;= 1), IF($T200 &lt;&gt; "", $H200/$T200, ""), ""), "")</f>
        <v/>
      </c>
      <c r="AI200" s="10" t="str">
        <f ca="1">IFERROR(IF(AND(NOW()&lt;= EOMONTH(DATE(YEAR($P200),2, 1), 0), Overall!$A202&lt;&gt;"", MONTH($O200) &lt;= 2, MONTH($P200) &gt;= 2), IF($T200 &lt;&gt; "", $H200/$T200, ""), ""), "")</f>
        <v/>
      </c>
      <c r="AJ200" s="10" t="str">
        <f ca="1">IFERROR(IF(AND(NOW()&lt;= EOMONTH(DATE(YEAR($P200),3, 1), 0), Overall!$A202&lt;&gt;"", MONTH($O200) &lt;= 3, MONTH($P200) &gt;= 3), IF($T200 &lt;&gt; "", $H200/$T200, ""), ""), "")</f>
        <v/>
      </c>
      <c r="AK200" s="10" t="str">
        <f ca="1">IFERROR(IF(AND(NOW()&lt;= EOMONTH(DATE(YEAR($P200),4, 1), 0), Overall!$A202&lt;&gt;"", MONTH($O200) &lt;= 4, MONTH($P200) &gt;= 4), IF($T200 &lt;&gt; "", $H200/$T200, ""), ""), "")</f>
        <v/>
      </c>
      <c r="AL200" s="10" t="str">
        <f ca="1">IFERROR(IF(AND(NOW()&lt;= EOMONTH(DATE(YEAR($P200),5, 1), 0), Overall!$A202&lt;&gt;"", MONTH($O200) &lt;= 5, MONTH($P200) &gt;= 5), IF($T200 &lt;&gt; "", $H200/$T200, ""), ""), "")</f>
        <v/>
      </c>
      <c r="AM200" s="10" t="str">
        <f ca="1">IFERROR(IF(AND(NOW()&lt;= EOMONTH(DATE(YEAR($P200),6, 1), 0), Overall!$A202&lt;&gt;"", MONTH($O200) &lt;= 6, MONTH($P200) &gt;= 6), IF($T200 &lt;&gt; "", $H200/$T200, ""), ""), "")</f>
        <v/>
      </c>
      <c r="AN200" s="10" t="str">
        <f ca="1">IFERROR(IF(AND(NOW()&lt;= EOMONTH(DATE(YEAR($P200),7, 1), 0), Overall!$A202&lt;&gt;"", MONTH($O200) &lt;= 7, MONTH($P200) &gt;= 7), IF($T200 &lt;&gt; "", $H200/$T200, ""), ""), "")</f>
        <v/>
      </c>
      <c r="AO200" s="10" t="str">
        <f ca="1">IFERROR(IF(AND(NOW()&lt;= EOMONTH(DATE(YEAR($P200),8, 1), 0), Overall!$A202&lt;&gt;"", MONTH($O200) &lt;= 8, MONTH($P200) &gt;= 8), IF($T200 &lt;&gt; "", $H200/$T200, ""), ""), "")</f>
        <v/>
      </c>
      <c r="AP200" s="10" t="str">
        <f ca="1">IFERROR(IF(AND(NOW()&lt;= EOMONTH(DATE(YEAR($P200),9, 1), 0), Overall!$A202&lt;&gt;"", MONTH($O200) &lt;= 9, MONTH($P200) &gt;= 9), IF($T200 &lt;&gt; "", $H200/$T200, ""), ""), "")</f>
        <v/>
      </c>
      <c r="AQ200" s="10" t="str">
        <f ca="1">IFERROR(IF(AND(NOW()&lt;= EOMONTH(DATE(YEAR($P200),10, 1), 0), Overall!$A202&lt;&gt;"", MONTH($O200) &lt;= 10, MONTH($P200) &gt;= 10), IF($T200 &lt;&gt; "", $H200/$T200, ""), ""), "")</f>
        <v/>
      </c>
      <c r="AR200" s="10" t="str">
        <f ca="1">IFERROR(IF(AND(NOW()&lt;= EOMONTH(DATE(YEAR($P200),11, 1), 0), Overall!$A202&lt;&gt;"", MONTH($O200) &lt;=11, MONTH($P200) &gt;= 11), IF($T200 &lt;&gt; "", $H200/$T200, ""), ""), "")</f>
        <v/>
      </c>
      <c r="AS200" s="10" t="str">
        <f ca="1">IFERROR(IF(AND(NOW()&lt;= EOMONTH(DATE(YEAR($P200),12, 1), 0), Overall!$A202&lt;&gt;"", MONTH($O200) &lt;= 12, MONTH($P200) &gt;= 12), IF($T200 &lt;&gt; "", $H200/$T200, ""), ""), "")</f>
        <v/>
      </c>
      <c r="AT200" s="16">
        <f t="shared" ca="1" si="7"/>
        <v>0</v>
      </c>
    </row>
    <row r="201" spans="1:46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6">
        <f>IF(Overall!T203&lt;&gt;"",VALUE(Overall!T203),"")</f>
        <v>80.12</v>
      </c>
      <c r="O201" s="7">
        <f>IF(Overall!L203&lt;&gt;"", DATEVALUE(Overall!L203), "")</f>
        <v>44562</v>
      </c>
      <c r="P201" s="7">
        <f>IF(Overall!M203&lt;&gt;"", DATEVALUE(Overall!M203), "")</f>
        <v>44742</v>
      </c>
      <c r="Q201" s="7" t="str">
        <f>IF(Overall!S203&lt;&gt;"",_xlfn.VALUETOTEXT(Overall!S203),"")</f>
        <v>Jan-Jun</v>
      </c>
      <c r="R201" s="7">
        <f>IF(Overall!O203&lt;&gt;"", DATEVALUE(Overall!O203), "")</f>
        <v>44489</v>
      </c>
      <c r="S201" s="7">
        <f>IF(Overall!O203&lt;&gt;"", DATEVALUE(Overall!O203), "")</f>
        <v>44489</v>
      </c>
      <c r="T201" s="5">
        <f t="shared" si="6"/>
        <v>6</v>
      </c>
      <c r="U201" s="10">
        <f>IF(Overall!$A203&lt;&gt;"",IF(AND(MONTH($O201) &lt;= 1, MONTH($P201) &gt;= 1), IF($T201 &lt;&gt; "", $H201/$T201, ""), ""),"")</f>
        <v>87500</v>
      </c>
      <c r="V201" s="10">
        <f>IF(Overall!$A203&lt;&gt;"",IF(AND(MONTH($O201) &lt;= 2, MONTH($P201) &gt;= 2), IF($T201 &lt;&gt; "", $H201/$T201, ""), ""),"")</f>
        <v>87500</v>
      </c>
      <c r="W201" s="10">
        <f>IF(Overall!$A203&lt;&gt;"",IF(AND(MONTH($O201) &lt;= 3, MONTH($P201) &gt;= 3), IF($T201 &lt;&gt; "", $H201/$T201, ""), ""),"")</f>
        <v>87500</v>
      </c>
      <c r="X201" s="10">
        <f>IF(Overall!$A203&lt;&gt;"",IF(AND(MONTH($O201) &lt;= 4, MONTH($P201) &gt;= 4), IF($T201 &lt;&gt; "", $H201/$T201, ""), ""),"")</f>
        <v>87500</v>
      </c>
      <c r="Y201" s="10">
        <f>IF(Overall!$A203&lt;&gt;"",IF(AND(MONTH($O201) &lt;= 5, MONTH($P201) &gt;= 5), IF($T201 &lt;&gt; "", $H201/$T201, ""), ""),"")</f>
        <v>87500</v>
      </c>
      <c r="Z201" s="10">
        <f>IF(Overall!$A203&lt;&gt;"",IF(AND(MONTH($O201) &lt;= 6, MONTH($P201) &gt;= 6), IF($T201 &lt;&gt; "", $H201/$T201, ""), ""),"")</f>
        <v>87500</v>
      </c>
      <c r="AA201" s="10" t="str">
        <f>IF(Overall!$A203&lt;&gt;"",IF(AND(MONTH($O201) &lt;= 7, MONTH($P201) &gt;= 7 ), IF($T201 &lt;&gt; "", $H201/$T201, ""), ""),"")</f>
        <v/>
      </c>
      <c r="AB201" s="10" t="str">
        <f>IF(Overall!$A203&lt;&gt;"",IF(AND(MONTH($O201) &lt;= 8, MONTH($P201) &gt;= 8), IF($T201 &lt;&gt; "", $H201/$T201, ""), ""),"")</f>
        <v/>
      </c>
      <c r="AC201" s="10" t="str">
        <f>IF(Overall!$A203&lt;&gt;"",IF(AND(MONTH($O201) &lt;= 9, MONTH($P201) &gt;= 9), IF($T201 &lt;&gt; "", $H201/$T201, ""), ""),"")</f>
        <v/>
      </c>
      <c r="AD201" s="10" t="str">
        <f>IF(Overall!$A203&lt;&gt;"",IF(AND(MONTH($O201) &lt;= 10, MONTH($P201) &gt;= 10), IF($T201 &lt;&gt; "", $H201/$T201, ""), ""),"")</f>
        <v/>
      </c>
      <c r="AE201" s="10" t="str">
        <f>IF(Overall!$A203&lt;&gt;"",IF(AND(MONTH($O201) &lt;= 11, MONTH($P201) &gt;= 11), IF($T201 &lt;&gt; "", $H201/$T201, ""), ""),"")</f>
        <v/>
      </c>
      <c r="AF201" s="10" t="str">
        <f>IF(Overall!$A203&lt;&gt;"",IF(AND(MONTH($O201) &lt;= 12, MONTH($P201) &gt;= 12), IF($T201 &lt;&gt; "", $H201/$T201, ""), ""),"")</f>
        <v/>
      </c>
      <c r="AH201" s="10" t="str">
        <f ca="1">IFERROR(IF(AND(NOW()&lt;= EOMONTH(DATE(YEAR($P201),1, 1), 0), Overall!$A203&lt;&gt;"", MONTH($O201) &lt;= 1, MONTH($P201) &gt;= 1), IF($T201 &lt;&gt; "", $H201/$T201, ""), ""), "")</f>
        <v/>
      </c>
      <c r="AI201" s="10" t="str">
        <f ca="1">IFERROR(IF(AND(NOW()&lt;= EOMONTH(DATE(YEAR($P201),2, 1), 0), Overall!$A203&lt;&gt;"", MONTH($O201) &lt;= 2, MONTH($P201) &gt;= 2), IF($T201 &lt;&gt; "", $H201/$T201, ""), ""), "")</f>
        <v/>
      </c>
      <c r="AJ201" s="10" t="str">
        <f ca="1">IFERROR(IF(AND(NOW()&lt;= EOMONTH(DATE(YEAR($P201),3, 1), 0), Overall!$A203&lt;&gt;"", MONTH($O201) &lt;= 3, MONTH($P201) &gt;= 3), IF($T201 &lt;&gt; "", $H201/$T201, ""), ""), "")</f>
        <v/>
      </c>
      <c r="AK201" s="10" t="str">
        <f ca="1">IFERROR(IF(AND(NOW()&lt;= EOMONTH(DATE(YEAR($P201),4, 1), 0), Overall!$A203&lt;&gt;"", MONTH($O201) &lt;= 4, MONTH($P201) &gt;= 4), IF($T201 &lt;&gt; "", $H201/$T201, ""), ""), "")</f>
        <v/>
      </c>
      <c r="AL201" s="10" t="str">
        <f ca="1">IFERROR(IF(AND(NOW()&lt;= EOMONTH(DATE(YEAR($P201),5, 1), 0), Overall!$A203&lt;&gt;"", MONTH($O201) &lt;= 5, MONTH($P201) &gt;= 5), IF($T201 &lt;&gt; "", $H201/$T201, ""), ""), "")</f>
        <v/>
      </c>
      <c r="AM201" s="10" t="str">
        <f ca="1">IFERROR(IF(AND(NOW()&lt;= EOMONTH(DATE(YEAR($P201),6, 1), 0), Overall!$A203&lt;&gt;"", MONTH($O201) &lt;= 6, MONTH($P201) &gt;= 6), IF($T201 &lt;&gt; "", $H201/$T201, ""), ""), "")</f>
        <v/>
      </c>
      <c r="AN201" s="10" t="str">
        <f ca="1">IFERROR(IF(AND(NOW()&lt;= EOMONTH(DATE(YEAR($P201),7, 1), 0), Overall!$A203&lt;&gt;"", MONTH($O201) &lt;= 7, MONTH($P201) &gt;= 7), IF($T201 &lt;&gt; "", $H201/$T201, ""), ""), "")</f>
        <v/>
      </c>
      <c r="AO201" s="10" t="str">
        <f ca="1">IFERROR(IF(AND(NOW()&lt;= EOMONTH(DATE(YEAR($P201),8, 1), 0), Overall!$A203&lt;&gt;"", MONTH($O201) &lt;= 8, MONTH($P201) &gt;= 8), IF($T201 &lt;&gt; "", $H201/$T201, ""), ""), "")</f>
        <v/>
      </c>
      <c r="AP201" s="10" t="str">
        <f ca="1">IFERROR(IF(AND(NOW()&lt;= EOMONTH(DATE(YEAR($P201),9, 1), 0), Overall!$A203&lt;&gt;"", MONTH($O201) &lt;= 9, MONTH($P201) &gt;= 9), IF($T201 &lt;&gt; "", $H201/$T201, ""), ""), "")</f>
        <v/>
      </c>
      <c r="AQ201" s="10" t="str">
        <f ca="1">IFERROR(IF(AND(NOW()&lt;= EOMONTH(DATE(YEAR($P201),10, 1), 0), Overall!$A203&lt;&gt;"", MONTH($O201) &lt;= 10, MONTH($P201) &gt;= 10), IF($T201 &lt;&gt; "", $H201/$T201, ""), ""), "")</f>
        <v/>
      </c>
      <c r="AR201" s="10" t="str">
        <f ca="1">IFERROR(IF(AND(NOW()&lt;= EOMONTH(DATE(YEAR($P201),11, 1), 0), Overall!$A203&lt;&gt;"", MONTH($O201) &lt;=11, MONTH($P201) &gt;= 11), IF($T201 &lt;&gt; "", $H201/$T201, ""), ""), "")</f>
        <v/>
      </c>
      <c r="AS201" s="10" t="str">
        <f ca="1">IFERROR(IF(AND(NOW()&lt;= EOMONTH(DATE(YEAR($P201),12, 1), 0), Overall!$A203&lt;&gt;"", MONTH($O201) &lt;= 12, MONTH($P201) &gt;= 12), IF($T201 &lt;&gt; "", $H201/$T201, ""), ""), "")</f>
        <v/>
      </c>
      <c r="AT201" s="16">
        <f t="shared" ca="1" si="7"/>
        <v>0</v>
      </c>
    </row>
    <row r="202" spans="1:46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6">
        <f>IF(Overall!T204&lt;&gt;"",VALUE(Overall!T204),"")</f>
        <v>80.27</v>
      </c>
      <c r="O202" s="7">
        <f>IF(Overall!L204&lt;&gt;"", DATEVALUE(Overall!L204), "")</f>
        <v>44562</v>
      </c>
      <c r="P202" s="7">
        <f>IF(Overall!M204&lt;&gt;"", DATEVALUE(Overall!M204), "")</f>
        <v>44742</v>
      </c>
      <c r="Q202" s="7" t="str">
        <f>IF(Overall!S204&lt;&gt;"",_xlfn.VALUETOTEXT(Overall!S204),"")</f>
        <v>Jan-Jun</v>
      </c>
      <c r="R202" s="7">
        <f>IF(Overall!O204&lt;&gt;"", DATEVALUE(Overall!O204), "")</f>
        <v>44489</v>
      </c>
      <c r="S202" s="7">
        <f>IF(Overall!O204&lt;&gt;"", DATEVALUE(Overall!O204), "")</f>
        <v>44489</v>
      </c>
      <c r="T202" s="5">
        <f t="shared" si="6"/>
        <v>6</v>
      </c>
      <c r="U202" s="10">
        <f>IF(Overall!$A204&lt;&gt;"",IF(AND(MONTH($O202) &lt;= 1, MONTH($P202) &gt;= 1), IF($T202 &lt;&gt; "", $H202/$T202, ""), ""),"")</f>
        <v>50000</v>
      </c>
      <c r="V202" s="10">
        <f>IF(Overall!$A204&lt;&gt;"",IF(AND(MONTH($O202) &lt;= 2, MONTH($P202) &gt;= 2), IF($T202 &lt;&gt; "", $H202/$T202, ""), ""),"")</f>
        <v>50000</v>
      </c>
      <c r="W202" s="10">
        <f>IF(Overall!$A204&lt;&gt;"",IF(AND(MONTH($O202) &lt;= 3, MONTH($P202) &gt;= 3), IF($T202 &lt;&gt; "", $H202/$T202, ""), ""),"")</f>
        <v>50000</v>
      </c>
      <c r="X202" s="10">
        <f>IF(Overall!$A204&lt;&gt;"",IF(AND(MONTH($O202) &lt;= 4, MONTH($P202) &gt;= 4), IF($T202 &lt;&gt; "", $H202/$T202, ""), ""),"")</f>
        <v>50000</v>
      </c>
      <c r="Y202" s="10">
        <f>IF(Overall!$A204&lt;&gt;"",IF(AND(MONTH($O202) &lt;= 5, MONTH($P202) &gt;= 5), IF($T202 &lt;&gt; "", $H202/$T202, ""), ""),"")</f>
        <v>50000</v>
      </c>
      <c r="Z202" s="10">
        <f>IF(Overall!$A204&lt;&gt;"",IF(AND(MONTH($O202) &lt;= 6, MONTH($P202) &gt;= 6), IF($T202 &lt;&gt; "", $H202/$T202, ""), ""),"")</f>
        <v>50000</v>
      </c>
      <c r="AA202" s="10" t="str">
        <f>IF(Overall!$A204&lt;&gt;"",IF(AND(MONTH($O202) &lt;= 7, MONTH($P202) &gt;= 7 ), IF($T202 &lt;&gt; "", $H202/$T202, ""), ""),"")</f>
        <v/>
      </c>
      <c r="AB202" s="10" t="str">
        <f>IF(Overall!$A204&lt;&gt;"",IF(AND(MONTH($O202) &lt;= 8, MONTH($P202) &gt;= 8), IF($T202 &lt;&gt; "", $H202/$T202, ""), ""),"")</f>
        <v/>
      </c>
      <c r="AC202" s="10" t="str">
        <f>IF(Overall!$A204&lt;&gt;"",IF(AND(MONTH($O202) &lt;= 9, MONTH($P202) &gt;= 9), IF($T202 &lt;&gt; "", $H202/$T202, ""), ""),"")</f>
        <v/>
      </c>
      <c r="AD202" s="10" t="str">
        <f>IF(Overall!$A204&lt;&gt;"",IF(AND(MONTH($O202) &lt;= 10, MONTH($P202) &gt;= 10), IF($T202 &lt;&gt; "", $H202/$T202, ""), ""),"")</f>
        <v/>
      </c>
      <c r="AE202" s="10" t="str">
        <f>IF(Overall!$A204&lt;&gt;"",IF(AND(MONTH($O202) &lt;= 11, MONTH($P202) &gt;= 11), IF($T202 &lt;&gt; "", $H202/$T202, ""), ""),"")</f>
        <v/>
      </c>
      <c r="AF202" s="10" t="str">
        <f>IF(Overall!$A204&lt;&gt;"",IF(AND(MONTH($O202) &lt;= 12, MONTH($P202) &gt;= 12), IF($T202 &lt;&gt; "", $H202/$T202, ""), ""),"")</f>
        <v/>
      </c>
      <c r="AH202" s="10" t="str">
        <f ca="1">IFERROR(IF(AND(NOW()&lt;= EOMONTH(DATE(YEAR($P202),1, 1), 0), Overall!$A204&lt;&gt;"", MONTH($O202) &lt;= 1, MONTH($P202) &gt;= 1), IF($T202 &lt;&gt; "", $H202/$T202, ""), ""), "")</f>
        <v/>
      </c>
      <c r="AI202" s="10" t="str">
        <f ca="1">IFERROR(IF(AND(NOW()&lt;= EOMONTH(DATE(YEAR($P202),2, 1), 0), Overall!$A204&lt;&gt;"", MONTH($O202) &lt;= 2, MONTH($P202) &gt;= 2), IF($T202 &lt;&gt; "", $H202/$T202, ""), ""), "")</f>
        <v/>
      </c>
      <c r="AJ202" s="10" t="str">
        <f ca="1">IFERROR(IF(AND(NOW()&lt;= EOMONTH(DATE(YEAR($P202),3, 1), 0), Overall!$A204&lt;&gt;"", MONTH($O202) &lt;= 3, MONTH($P202) &gt;= 3), IF($T202 &lt;&gt; "", $H202/$T202, ""), ""), "")</f>
        <v/>
      </c>
      <c r="AK202" s="10" t="str">
        <f ca="1">IFERROR(IF(AND(NOW()&lt;= EOMONTH(DATE(YEAR($P202),4, 1), 0), Overall!$A204&lt;&gt;"", MONTH($O202) &lt;= 4, MONTH($P202) &gt;= 4), IF($T202 &lt;&gt; "", $H202/$T202, ""), ""), "")</f>
        <v/>
      </c>
      <c r="AL202" s="10" t="str">
        <f ca="1">IFERROR(IF(AND(NOW()&lt;= EOMONTH(DATE(YEAR($P202),5, 1), 0), Overall!$A204&lt;&gt;"", MONTH($O202) &lt;= 5, MONTH($P202) &gt;= 5), IF($T202 &lt;&gt; "", $H202/$T202, ""), ""), "")</f>
        <v/>
      </c>
      <c r="AM202" s="10" t="str">
        <f ca="1">IFERROR(IF(AND(NOW()&lt;= EOMONTH(DATE(YEAR($P202),6, 1), 0), Overall!$A204&lt;&gt;"", MONTH($O202) &lt;= 6, MONTH($P202) &gt;= 6), IF($T202 &lt;&gt; "", $H202/$T202, ""), ""), "")</f>
        <v/>
      </c>
      <c r="AN202" s="10" t="str">
        <f ca="1">IFERROR(IF(AND(NOW()&lt;= EOMONTH(DATE(YEAR($P202),7, 1), 0), Overall!$A204&lt;&gt;"", MONTH($O202) &lt;= 7, MONTH($P202) &gt;= 7), IF($T202 &lt;&gt; "", $H202/$T202, ""), ""), "")</f>
        <v/>
      </c>
      <c r="AO202" s="10" t="str">
        <f ca="1">IFERROR(IF(AND(NOW()&lt;= EOMONTH(DATE(YEAR($P202),8, 1), 0), Overall!$A204&lt;&gt;"", MONTH($O202) &lt;= 8, MONTH($P202) &gt;= 8), IF($T202 &lt;&gt; "", $H202/$T202, ""), ""), "")</f>
        <v/>
      </c>
      <c r="AP202" s="10" t="str">
        <f ca="1">IFERROR(IF(AND(NOW()&lt;= EOMONTH(DATE(YEAR($P202),9, 1), 0), Overall!$A204&lt;&gt;"", MONTH($O202) &lt;= 9, MONTH($P202) &gt;= 9), IF($T202 &lt;&gt; "", $H202/$T202, ""), ""), "")</f>
        <v/>
      </c>
      <c r="AQ202" s="10" t="str">
        <f ca="1">IFERROR(IF(AND(NOW()&lt;= EOMONTH(DATE(YEAR($P202),10, 1), 0), Overall!$A204&lt;&gt;"", MONTH($O202) &lt;= 10, MONTH($P202) &gt;= 10), IF($T202 &lt;&gt; "", $H202/$T202, ""), ""), "")</f>
        <v/>
      </c>
      <c r="AR202" s="10" t="str">
        <f ca="1">IFERROR(IF(AND(NOW()&lt;= EOMONTH(DATE(YEAR($P202),11, 1), 0), Overall!$A204&lt;&gt;"", MONTH($O202) &lt;=11, MONTH($P202) &gt;= 11), IF($T202 &lt;&gt; "", $H202/$T202, ""), ""), "")</f>
        <v/>
      </c>
      <c r="AS202" s="10" t="str">
        <f ca="1">IFERROR(IF(AND(NOW()&lt;= EOMONTH(DATE(YEAR($P202),12, 1), 0), Overall!$A204&lt;&gt;"", MONTH($O202) &lt;= 12, MONTH($P202) &gt;= 12), IF($T202 &lt;&gt; "", $H202/$T202, ""), ""), "")</f>
        <v/>
      </c>
      <c r="AT202" s="16">
        <f t="shared" ca="1" si="7"/>
        <v>0</v>
      </c>
    </row>
    <row r="203" spans="1:46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6">
        <f>IF(Overall!T205&lt;&gt;"",VALUE(Overall!T205),"")</f>
        <v>80.2</v>
      </c>
      <c r="O203" s="7">
        <f>IF(Overall!L205&lt;&gt;"", DATEVALUE(Overall!L205), "")</f>
        <v>44562</v>
      </c>
      <c r="P203" s="7">
        <f>IF(Overall!M205&lt;&gt;"", DATEVALUE(Overall!M205), "")</f>
        <v>44742</v>
      </c>
      <c r="Q203" s="7" t="str">
        <f>IF(Overall!S205&lt;&gt;"",_xlfn.VALUETOTEXT(Overall!S205),"")</f>
        <v>Jan-Jun</v>
      </c>
      <c r="R203" s="7">
        <f>IF(Overall!O205&lt;&gt;"", DATEVALUE(Overall!O205), "")</f>
        <v>44489</v>
      </c>
      <c r="S203" s="7">
        <f>IF(Overall!O205&lt;&gt;"", DATEVALUE(Overall!O205), "")</f>
        <v>44489</v>
      </c>
      <c r="T203" s="5">
        <f t="shared" si="6"/>
        <v>6</v>
      </c>
      <c r="U203" s="10">
        <f>IF(Overall!$A205&lt;&gt;"",IF(AND(MONTH($O203) &lt;= 1, MONTH($P203) &gt;= 1), IF($T203 &lt;&gt; "", $H203/$T203, ""), ""),"")</f>
        <v>50000</v>
      </c>
      <c r="V203" s="10">
        <f>IF(Overall!$A205&lt;&gt;"",IF(AND(MONTH($O203) &lt;= 2, MONTH($P203) &gt;= 2), IF($T203 &lt;&gt; "", $H203/$T203, ""), ""),"")</f>
        <v>50000</v>
      </c>
      <c r="W203" s="10">
        <f>IF(Overall!$A205&lt;&gt;"",IF(AND(MONTH($O203) &lt;= 3, MONTH($P203) &gt;= 3), IF($T203 &lt;&gt; "", $H203/$T203, ""), ""),"")</f>
        <v>50000</v>
      </c>
      <c r="X203" s="10">
        <f>IF(Overall!$A205&lt;&gt;"",IF(AND(MONTH($O203) &lt;= 4, MONTH($P203) &gt;= 4), IF($T203 &lt;&gt; "", $H203/$T203, ""), ""),"")</f>
        <v>50000</v>
      </c>
      <c r="Y203" s="10">
        <f>IF(Overall!$A205&lt;&gt;"",IF(AND(MONTH($O203) &lt;= 5, MONTH($P203) &gt;= 5), IF($T203 &lt;&gt; "", $H203/$T203, ""), ""),"")</f>
        <v>50000</v>
      </c>
      <c r="Z203" s="10">
        <f>IF(Overall!$A205&lt;&gt;"",IF(AND(MONTH($O203) &lt;= 6, MONTH($P203) &gt;= 6), IF($T203 &lt;&gt; "", $H203/$T203, ""), ""),"")</f>
        <v>50000</v>
      </c>
      <c r="AA203" s="10" t="str">
        <f>IF(Overall!$A205&lt;&gt;"",IF(AND(MONTH($O203) &lt;= 7, MONTH($P203) &gt;= 7 ), IF($T203 &lt;&gt; "", $H203/$T203, ""), ""),"")</f>
        <v/>
      </c>
      <c r="AB203" s="10" t="str">
        <f>IF(Overall!$A205&lt;&gt;"",IF(AND(MONTH($O203) &lt;= 8, MONTH($P203) &gt;= 8), IF($T203 &lt;&gt; "", $H203/$T203, ""), ""),"")</f>
        <v/>
      </c>
      <c r="AC203" s="10" t="str">
        <f>IF(Overall!$A205&lt;&gt;"",IF(AND(MONTH($O203) &lt;= 9, MONTH($P203) &gt;= 9), IF($T203 &lt;&gt; "", $H203/$T203, ""), ""),"")</f>
        <v/>
      </c>
      <c r="AD203" s="10" t="str">
        <f>IF(Overall!$A205&lt;&gt;"",IF(AND(MONTH($O203) &lt;= 10, MONTH($P203) &gt;= 10), IF($T203 &lt;&gt; "", $H203/$T203, ""), ""),"")</f>
        <v/>
      </c>
      <c r="AE203" s="10" t="str">
        <f>IF(Overall!$A205&lt;&gt;"",IF(AND(MONTH($O203) &lt;= 11, MONTH($P203) &gt;= 11), IF($T203 &lt;&gt; "", $H203/$T203, ""), ""),"")</f>
        <v/>
      </c>
      <c r="AF203" s="10" t="str">
        <f>IF(Overall!$A205&lt;&gt;"",IF(AND(MONTH($O203) &lt;= 12, MONTH($P203) &gt;= 12), IF($T203 &lt;&gt; "", $H203/$T203, ""), ""),"")</f>
        <v/>
      </c>
      <c r="AH203" s="10" t="str">
        <f ca="1">IFERROR(IF(AND(NOW()&lt;= EOMONTH(DATE(YEAR($P203),1, 1), 0), Overall!$A205&lt;&gt;"", MONTH($O203) &lt;= 1, MONTH($P203) &gt;= 1), IF($T203 &lt;&gt; "", $H203/$T203, ""), ""), "")</f>
        <v/>
      </c>
      <c r="AI203" s="10" t="str">
        <f ca="1">IFERROR(IF(AND(NOW()&lt;= EOMONTH(DATE(YEAR($P203),2, 1), 0), Overall!$A205&lt;&gt;"", MONTH($O203) &lt;= 2, MONTH($P203) &gt;= 2), IF($T203 &lt;&gt; "", $H203/$T203, ""), ""), "")</f>
        <v/>
      </c>
      <c r="AJ203" s="10" t="str">
        <f ca="1">IFERROR(IF(AND(NOW()&lt;= EOMONTH(DATE(YEAR($P203),3, 1), 0), Overall!$A205&lt;&gt;"", MONTH($O203) &lt;= 3, MONTH($P203) &gt;= 3), IF($T203 &lt;&gt; "", $H203/$T203, ""), ""), "")</f>
        <v/>
      </c>
      <c r="AK203" s="10" t="str">
        <f ca="1">IFERROR(IF(AND(NOW()&lt;= EOMONTH(DATE(YEAR($P203),4, 1), 0), Overall!$A205&lt;&gt;"", MONTH($O203) &lt;= 4, MONTH($P203) &gt;= 4), IF($T203 &lt;&gt; "", $H203/$T203, ""), ""), "")</f>
        <v/>
      </c>
      <c r="AL203" s="10" t="str">
        <f ca="1">IFERROR(IF(AND(NOW()&lt;= EOMONTH(DATE(YEAR($P203),5, 1), 0), Overall!$A205&lt;&gt;"", MONTH($O203) &lt;= 5, MONTH($P203) &gt;= 5), IF($T203 &lt;&gt; "", $H203/$T203, ""), ""), "")</f>
        <v/>
      </c>
      <c r="AM203" s="10" t="str">
        <f ca="1">IFERROR(IF(AND(NOW()&lt;= EOMONTH(DATE(YEAR($P203),6, 1), 0), Overall!$A205&lt;&gt;"", MONTH($O203) &lt;= 6, MONTH($P203) &gt;= 6), IF($T203 &lt;&gt; "", $H203/$T203, ""), ""), "")</f>
        <v/>
      </c>
      <c r="AN203" s="10" t="str">
        <f ca="1">IFERROR(IF(AND(NOW()&lt;= EOMONTH(DATE(YEAR($P203),7, 1), 0), Overall!$A205&lt;&gt;"", MONTH($O203) &lt;= 7, MONTH($P203) &gt;= 7), IF($T203 &lt;&gt; "", $H203/$T203, ""), ""), "")</f>
        <v/>
      </c>
      <c r="AO203" s="10" t="str">
        <f ca="1">IFERROR(IF(AND(NOW()&lt;= EOMONTH(DATE(YEAR($P203),8, 1), 0), Overall!$A205&lt;&gt;"", MONTH($O203) &lt;= 8, MONTH($P203) &gt;= 8), IF($T203 &lt;&gt; "", $H203/$T203, ""), ""), "")</f>
        <v/>
      </c>
      <c r="AP203" s="10" t="str">
        <f ca="1">IFERROR(IF(AND(NOW()&lt;= EOMONTH(DATE(YEAR($P203),9, 1), 0), Overall!$A205&lt;&gt;"", MONTH($O203) &lt;= 9, MONTH($P203) &gt;= 9), IF($T203 &lt;&gt; "", $H203/$T203, ""), ""), "")</f>
        <v/>
      </c>
      <c r="AQ203" s="10" t="str">
        <f ca="1">IFERROR(IF(AND(NOW()&lt;= EOMONTH(DATE(YEAR($P203),10, 1), 0), Overall!$A205&lt;&gt;"", MONTH($O203) &lt;= 10, MONTH($P203) &gt;= 10), IF($T203 &lt;&gt; "", $H203/$T203, ""), ""), "")</f>
        <v/>
      </c>
      <c r="AR203" s="10" t="str">
        <f ca="1">IFERROR(IF(AND(NOW()&lt;= EOMONTH(DATE(YEAR($P203),11, 1), 0), Overall!$A205&lt;&gt;"", MONTH($O203) &lt;=11, MONTH($P203) &gt;= 11), IF($T203 &lt;&gt; "", $H203/$T203, ""), ""), "")</f>
        <v/>
      </c>
      <c r="AS203" s="10" t="str">
        <f ca="1">IFERROR(IF(AND(NOW()&lt;= EOMONTH(DATE(YEAR($P203),12, 1), 0), Overall!$A205&lt;&gt;"", MONTH($O203) &lt;= 12, MONTH($P203) &gt;= 12), IF($T203 &lt;&gt; "", $H203/$T203, ""), ""), "")</f>
        <v/>
      </c>
      <c r="AT203" s="16">
        <f t="shared" ca="1" si="7"/>
        <v>0</v>
      </c>
    </row>
    <row r="204" spans="1:46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6">
        <f>IF(Overall!T206&lt;&gt;"",VALUE(Overall!T206),"")</f>
        <v>80.25</v>
      </c>
      <c r="O204" s="7">
        <f>IF(Overall!L206&lt;&gt;"", DATEVALUE(Overall!L206), "")</f>
        <v>44562</v>
      </c>
      <c r="P204" s="7">
        <f>IF(Overall!M206&lt;&gt;"", DATEVALUE(Overall!M206), "")</f>
        <v>44742</v>
      </c>
      <c r="Q204" s="7" t="str">
        <f>IF(Overall!S206&lt;&gt;"",_xlfn.VALUETOTEXT(Overall!S206),"")</f>
        <v>Jan-Jun</v>
      </c>
      <c r="R204" s="7">
        <f>IF(Overall!O206&lt;&gt;"", DATEVALUE(Overall!O206), "")</f>
        <v>44489</v>
      </c>
      <c r="S204" s="7">
        <f>IF(Overall!O206&lt;&gt;"", DATEVALUE(Overall!O206), "")</f>
        <v>44489</v>
      </c>
      <c r="T204" s="5">
        <f t="shared" si="6"/>
        <v>6</v>
      </c>
      <c r="U204" s="10">
        <f>IF(Overall!$A206&lt;&gt;"",IF(AND(MONTH($O204) &lt;= 1, MONTH($P204) &gt;= 1), IF($T204 &lt;&gt; "", $H204/$T204, ""), ""),"")</f>
        <v>50000</v>
      </c>
      <c r="V204" s="10">
        <f>IF(Overall!$A206&lt;&gt;"",IF(AND(MONTH($O204) &lt;= 2, MONTH($P204) &gt;= 2), IF($T204 &lt;&gt; "", $H204/$T204, ""), ""),"")</f>
        <v>50000</v>
      </c>
      <c r="W204" s="10">
        <f>IF(Overall!$A206&lt;&gt;"",IF(AND(MONTH($O204) &lt;= 3, MONTH($P204) &gt;= 3), IF($T204 &lt;&gt; "", $H204/$T204, ""), ""),"")</f>
        <v>50000</v>
      </c>
      <c r="X204" s="10">
        <f>IF(Overall!$A206&lt;&gt;"",IF(AND(MONTH($O204) &lt;= 4, MONTH($P204) &gt;= 4), IF($T204 &lt;&gt; "", $H204/$T204, ""), ""),"")</f>
        <v>50000</v>
      </c>
      <c r="Y204" s="10">
        <f>IF(Overall!$A206&lt;&gt;"",IF(AND(MONTH($O204) &lt;= 5, MONTH($P204) &gt;= 5), IF($T204 &lt;&gt; "", $H204/$T204, ""), ""),"")</f>
        <v>50000</v>
      </c>
      <c r="Z204" s="10">
        <f>IF(Overall!$A206&lt;&gt;"",IF(AND(MONTH($O204) &lt;= 6, MONTH($P204) &gt;= 6), IF($T204 &lt;&gt; "", $H204/$T204, ""), ""),"")</f>
        <v>50000</v>
      </c>
      <c r="AA204" s="10" t="str">
        <f>IF(Overall!$A206&lt;&gt;"",IF(AND(MONTH($O204) &lt;= 7, MONTH($P204) &gt;= 7 ), IF($T204 &lt;&gt; "", $H204/$T204, ""), ""),"")</f>
        <v/>
      </c>
      <c r="AB204" s="10" t="str">
        <f>IF(Overall!$A206&lt;&gt;"",IF(AND(MONTH($O204) &lt;= 8, MONTH($P204) &gt;= 8), IF($T204 &lt;&gt; "", $H204/$T204, ""), ""),"")</f>
        <v/>
      </c>
      <c r="AC204" s="10" t="str">
        <f>IF(Overall!$A206&lt;&gt;"",IF(AND(MONTH($O204) &lt;= 9, MONTH($P204) &gt;= 9), IF($T204 &lt;&gt; "", $H204/$T204, ""), ""),"")</f>
        <v/>
      </c>
      <c r="AD204" s="10" t="str">
        <f>IF(Overall!$A206&lt;&gt;"",IF(AND(MONTH($O204) &lt;= 10, MONTH($P204) &gt;= 10), IF($T204 &lt;&gt; "", $H204/$T204, ""), ""),"")</f>
        <v/>
      </c>
      <c r="AE204" s="10" t="str">
        <f>IF(Overall!$A206&lt;&gt;"",IF(AND(MONTH($O204) &lt;= 11, MONTH($P204) &gt;= 11), IF($T204 &lt;&gt; "", $H204/$T204, ""), ""),"")</f>
        <v/>
      </c>
      <c r="AF204" s="10" t="str">
        <f>IF(Overall!$A206&lt;&gt;"",IF(AND(MONTH($O204) &lt;= 12, MONTH($P204) &gt;= 12), IF($T204 &lt;&gt; "", $H204/$T204, ""), ""),"")</f>
        <v/>
      </c>
      <c r="AH204" s="10" t="str">
        <f ca="1">IFERROR(IF(AND(NOW()&lt;= EOMONTH(DATE(YEAR($P204),1, 1), 0), Overall!$A206&lt;&gt;"", MONTH($O204) &lt;= 1, MONTH($P204) &gt;= 1), IF($T204 &lt;&gt; "", $H204/$T204, ""), ""), "")</f>
        <v/>
      </c>
      <c r="AI204" s="10" t="str">
        <f ca="1">IFERROR(IF(AND(NOW()&lt;= EOMONTH(DATE(YEAR($P204),2, 1), 0), Overall!$A206&lt;&gt;"", MONTH($O204) &lt;= 2, MONTH($P204) &gt;= 2), IF($T204 &lt;&gt; "", $H204/$T204, ""), ""), "")</f>
        <v/>
      </c>
      <c r="AJ204" s="10" t="str">
        <f ca="1">IFERROR(IF(AND(NOW()&lt;= EOMONTH(DATE(YEAR($P204),3, 1), 0), Overall!$A206&lt;&gt;"", MONTH($O204) &lt;= 3, MONTH($P204) &gt;= 3), IF($T204 &lt;&gt; "", $H204/$T204, ""), ""), "")</f>
        <v/>
      </c>
      <c r="AK204" s="10" t="str">
        <f ca="1">IFERROR(IF(AND(NOW()&lt;= EOMONTH(DATE(YEAR($P204),4, 1), 0), Overall!$A206&lt;&gt;"", MONTH($O204) &lt;= 4, MONTH($P204) &gt;= 4), IF($T204 &lt;&gt; "", $H204/$T204, ""), ""), "")</f>
        <v/>
      </c>
      <c r="AL204" s="10" t="str">
        <f ca="1">IFERROR(IF(AND(NOW()&lt;= EOMONTH(DATE(YEAR($P204),5, 1), 0), Overall!$A206&lt;&gt;"", MONTH($O204) &lt;= 5, MONTH($P204) &gt;= 5), IF($T204 &lt;&gt; "", $H204/$T204, ""), ""), "")</f>
        <v/>
      </c>
      <c r="AM204" s="10" t="str">
        <f ca="1">IFERROR(IF(AND(NOW()&lt;= EOMONTH(DATE(YEAR($P204),6, 1), 0), Overall!$A206&lt;&gt;"", MONTH($O204) &lt;= 6, MONTH($P204) &gt;= 6), IF($T204 &lt;&gt; "", $H204/$T204, ""), ""), "")</f>
        <v/>
      </c>
      <c r="AN204" s="10" t="str">
        <f ca="1">IFERROR(IF(AND(NOW()&lt;= EOMONTH(DATE(YEAR($P204),7, 1), 0), Overall!$A206&lt;&gt;"", MONTH($O204) &lt;= 7, MONTH($P204) &gt;= 7), IF($T204 &lt;&gt; "", $H204/$T204, ""), ""), "")</f>
        <v/>
      </c>
      <c r="AO204" s="10" t="str">
        <f ca="1">IFERROR(IF(AND(NOW()&lt;= EOMONTH(DATE(YEAR($P204),8, 1), 0), Overall!$A206&lt;&gt;"", MONTH($O204) &lt;= 8, MONTH($P204) &gt;= 8), IF($T204 &lt;&gt; "", $H204/$T204, ""), ""), "")</f>
        <v/>
      </c>
      <c r="AP204" s="10" t="str">
        <f ca="1">IFERROR(IF(AND(NOW()&lt;= EOMONTH(DATE(YEAR($P204),9, 1), 0), Overall!$A206&lt;&gt;"", MONTH($O204) &lt;= 9, MONTH($P204) &gt;= 9), IF($T204 &lt;&gt; "", $H204/$T204, ""), ""), "")</f>
        <v/>
      </c>
      <c r="AQ204" s="10" t="str">
        <f ca="1">IFERROR(IF(AND(NOW()&lt;= EOMONTH(DATE(YEAR($P204),10, 1), 0), Overall!$A206&lt;&gt;"", MONTH($O204) &lt;= 10, MONTH($P204) &gt;= 10), IF($T204 &lt;&gt; "", $H204/$T204, ""), ""), "")</f>
        <v/>
      </c>
      <c r="AR204" s="10" t="str">
        <f ca="1">IFERROR(IF(AND(NOW()&lt;= EOMONTH(DATE(YEAR($P204),11, 1), 0), Overall!$A206&lt;&gt;"", MONTH($O204) &lt;=11, MONTH($P204) &gt;= 11), IF($T204 &lt;&gt; "", $H204/$T204, ""), ""), "")</f>
        <v/>
      </c>
      <c r="AS204" s="10" t="str">
        <f ca="1">IFERROR(IF(AND(NOW()&lt;= EOMONTH(DATE(YEAR($P204),12, 1), 0), Overall!$A206&lt;&gt;"", MONTH($O204) &lt;= 12, MONTH($P204) &gt;= 12), IF($T204 &lt;&gt; "", $H204/$T204, ""), ""), "")</f>
        <v/>
      </c>
      <c r="AT204" s="16">
        <f t="shared" ca="1" si="7"/>
        <v>0</v>
      </c>
    </row>
    <row r="205" spans="1:46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6">
        <f>IF(Overall!T207&lt;&gt;"",VALUE(Overall!T207),"")</f>
        <v>81.12</v>
      </c>
      <c r="O205" s="7">
        <f>IF(Overall!L207&lt;&gt;"", DATEVALUE(Overall!L207), "")</f>
        <v>44562</v>
      </c>
      <c r="P205" s="7">
        <f>IF(Overall!M207&lt;&gt;"", DATEVALUE(Overall!M207), "")</f>
        <v>44742</v>
      </c>
      <c r="Q205" s="7" t="str">
        <f>IF(Overall!S207&lt;&gt;"",_xlfn.VALUETOTEXT(Overall!S207),"")</f>
        <v>Jan-Jun</v>
      </c>
      <c r="R205" s="7">
        <f>IF(Overall!O207&lt;&gt;"", DATEVALUE(Overall!O207), "")</f>
        <v>44489</v>
      </c>
      <c r="S205" s="7">
        <f>IF(Overall!O207&lt;&gt;"", DATEVALUE(Overall!O207), "")</f>
        <v>44489</v>
      </c>
      <c r="T205" s="5">
        <f t="shared" si="6"/>
        <v>6</v>
      </c>
      <c r="U205" s="10">
        <f>IF(Overall!$A207&lt;&gt;"",IF(AND(MONTH($O205) &lt;= 1, MONTH($P205) &gt;= 1), IF($T205 &lt;&gt; "", $H205/$T205, ""), ""),"")</f>
        <v>50000</v>
      </c>
      <c r="V205" s="10">
        <f>IF(Overall!$A207&lt;&gt;"",IF(AND(MONTH($O205) &lt;= 2, MONTH($P205) &gt;= 2), IF($T205 &lt;&gt; "", $H205/$T205, ""), ""),"")</f>
        <v>50000</v>
      </c>
      <c r="W205" s="10">
        <f>IF(Overall!$A207&lt;&gt;"",IF(AND(MONTH($O205) &lt;= 3, MONTH($P205) &gt;= 3), IF($T205 &lt;&gt; "", $H205/$T205, ""), ""),"")</f>
        <v>50000</v>
      </c>
      <c r="X205" s="10">
        <f>IF(Overall!$A207&lt;&gt;"",IF(AND(MONTH($O205) &lt;= 4, MONTH($P205) &gt;= 4), IF($T205 &lt;&gt; "", $H205/$T205, ""), ""),"")</f>
        <v>50000</v>
      </c>
      <c r="Y205" s="10">
        <f>IF(Overall!$A207&lt;&gt;"",IF(AND(MONTH($O205) &lt;= 5, MONTH($P205) &gt;= 5), IF($T205 &lt;&gt; "", $H205/$T205, ""), ""),"")</f>
        <v>50000</v>
      </c>
      <c r="Z205" s="10">
        <f>IF(Overall!$A207&lt;&gt;"",IF(AND(MONTH($O205) &lt;= 6, MONTH($P205) &gt;= 6), IF($T205 &lt;&gt; "", $H205/$T205, ""), ""),"")</f>
        <v>50000</v>
      </c>
      <c r="AA205" s="10" t="str">
        <f>IF(Overall!$A207&lt;&gt;"",IF(AND(MONTH($O205) &lt;= 7, MONTH($P205) &gt;= 7 ), IF($T205 &lt;&gt; "", $H205/$T205, ""), ""),"")</f>
        <v/>
      </c>
      <c r="AB205" s="10" t="str">
        <f>IF(Overall!$A207&lt;&gt;"",IF(AND(MONTH($O205) &lt;= 8, MONTH($P205) &gt;= 8), IF($T205 &lt;&gt; "", $H205/$T205, ""), ""),"")</f>
        <v/>
      </c>
      <c r="AC205" s="10" t="str">
        <f>IF(Overall!$A207&lt;&gt;"",IF(AND(MONTH($O205) &lt;= 9, MONTH($P205) &gt;= 9), IF($T205 &lt;&gt; "", $H205/$T205, ""), ""),"")</f>
        <v/>
      </c>
      <c r="AD205" s="10" t="str">
        <f>IF(Overall!$A207&lt;&gt;"",IF(AND(MONTH($O205) &lt;= 10, MONTH($P205) &gt;= 10), IF($T205 &lt;&gt; "", $H205/$T205, ""), ""),"")</f>
        <v/>
      </c>
      <c r="AE205" s="10" t="str">
        <f>IF(Overall!$A207&lt;&gt;"",IF(AND(MONTH($O205) &lt;= 11, MONTH($P205) &gt;= 11), IF($T205 &lt;&gt; "", $H205/$T205, ""), ""),"")</f>
        <v/>
      </c>
      <c r="AF205" s="10" t="str">
        <f>IF(Overall!$A207&lt;&gt;"",IF(AND(MONTH($O205) &lt;= 12, MONTH($P205) &gt;= 12), IF($T205 &lt;&gt; "", $H205/$T205, ""), ""),"")</f>
        <v/>
      </c>
      <c r="AH205" s="10" t="str">
        <f ca="1">IFERROR(IF(AND(NOW()&lt;= EOMONTH(DATE(YEAR($P205),1, 1), 0), Overall!$A207&lt;&gt;"", MONTH($O205) &lt;= 1, MONTH($P205) &gt;= 1), IF($T205 &lt;&gt; "", $H205/$T205, ""), ""), "")</f>
        <v/>
      </c>
      <c r="AI205" s="10" t="str">
        <f ca="1">IFERROR(IF(AND(NOW()&lt;= EOMONTH(DATE(YEAR($P205),2, 1), 0), Overall!$A207&lt;&gt;"", MONTH($O205) &lt;= 2, MONTH($P205) &gt;= 2), IF($T205 &lt;&gt; "", $H205/$T205, ""), ""), "")</f>
        <v/>
      </c>
      <c r="AJ205" s="10" t="str">
        <f ca="1">IFERROR(IF(AND(NOW()&lt;= EOMONTH(DATE(YEAR($P205),3, 1), 0), Overall!$A207&lt;&gt;"", MONTH($O205) &lt;= 3, MONTH($P205) &gt;= 3), IF($T205 &lt;&gt; "", $H205/$T205, ""), ""), "")</f>
        <v/>
      </c>
      <c r="AK205" s="10" t="str">
        <f ca="1">IFERROR(IF(AND(NOW()&lt;= EOMONTH(DATE(YEAR($P205),4, 1), 0), Overall!$A207&lt;&gt;"", MONTH($O205) &lt;= 4, MONTH($P205) &gt;= 4), IF($T205 &lt;&gt; "", $H205/$T205, ""), ""), "")</f>
        <v/>
      </c>
      <c r="AL205" s="10" t="str">
        <f ca="1">IFERROR(IF(AND(NOW()&lt;= EOMONTH(DATE(YEAR($P205),5, 1), 0), Overall!$A207&lt;&gt;"", MONTH($O205) &lt;= 5, MONTH($P205) &gt;= 5), IF($T205 &lt;&gt; "", $H205/$T205, ""), ""), "")</f>
        <v/>
      </c>
      <c r="AM205" s="10" t="str">
        <f ca="1">IFERROR(IF(AND(NOW()&lt;= EOMONTH(DATE(YEAR($P205),6, 1), 0), Overall!$A207&lt;&gt;"", MONTH($O205) &lt;= 6, MONTH($P205) &gt;= 6), IF($T205 &lt;&gt; "", $H205/$T205, ""), ""), "")</f>
        <v/>
      </c>
      <c r="AN205" s="10" t="str">
        <f ca="1">IFERROR(IF(AND(NOW()&lt;= EOMONTH(DATE(YEAR($P205),7, 1), 0), Overall!$A207&lt;&gt;"", MONTH($O205) &lt;= 7, MONTH($P205) &gt;= 7), IF($T205 &lt;&gt; "", $H205/$T205, ""), ""), "")</f>
        <v/>
      </c>
      <c r="AO205" s="10" t="str">
        <f ca="1">IFERROR(IF(AND(NOW()&lt;= EOMONTH(DATE(YEAR($P205),8, 1), 0), Overall!$A207&lt;&gt;"", MONTH($O205) &lt;= 8, MONTH($P205) &gt;= 8), IF($T205 &lt;&gt; "", $H205/$T205, ""), ""), "")</f>
        <v/>
      </c>
      <c r="AP205" s="10" t="str">
        <f ca="1">IFERROR(IF(AND(NOW()&lt;= EOMONTH(DATE(YEAR($P205),9, 1), 0), Overall!$A207&lt;&gt;"", MONTH($O205) &lt;= 9, MONTH($P205) &gt;= 9), IF($T205 &lt;&gt; "", $H205/$T205, ""), ""), "")</f>
        <v/>
      </c>
      <c r="AQ205" s="10" t="str">
        <f ca="1">IFERROR(IF(AND(NOW()&lt;= EOMONTH(DATE(YEAR($P205),10, 1), 0), Overall!$A207&lt;&gt;"", MONTH($O205) &lt;= 10, MONTH($P205) &gt;= 10), IF($T205 &lt;&gt; "", $H205/$T205, ""), ""), "")</f>
        <v/>
      </c>
      <c r="AR205" s="10" t="str">
        <f ca="1">IFERROR(IF(AND(NOW()&lt;= EOMONTH(DATE(YEAR($P205),11, 1), 0), Overall!$A207&lt;&gt;"", MONTH($O205) &lt;=11, MONTH($P205) &gt;= 11), IF($T205 &lt;&gt; "", $H205/$T205, ""), ""), "")</f>
        <v/>
      </c>
      <c r="AS205" s="10" t="str">
        <f ca="1">IFERROR(IF(AND(NOW()&lt;= EOMONTH(DATE(YEAR($P205),12, 1), 0), Overall!$A207&lt;&gt;"", MONTH($O205) &lt;= 12, MONTH($P205) &gt;= 12), IF($T205 &lt;&gt; "", $H205/$T205, ""), ""), "")</f>
        <v/>
      </c>
      <c r="AT205" s="16">
        <f t="shared" ca="1" si="7"/>
        <v>0</v>
      </c>
    </row>
    <row r="206" spans="1:46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6">
        <f>IF(Overall!T208&lt;&gt;"",VALUE(Overall!T208),"")</f>
        <v>80.89</v>
      </c>
      <c r="O206" s="7">
        <f>IF(Overall!L208&lt;&gt;"", DATEVALUE(Overall!L208), "")</f>
        <v>44562</v>
      </c>
      <c r="P206" s="7">
        <f>IF(Overall!M208&lt;&gt;"", DATEVALUE(Overall!M208), "")</f>
        <v>44926</v>
      </c>
      <c r="Q206" s="7" t="str">
        <f>IF(Overall!S208&lt;&gt;"",_xlfn.VALUETOTEXT(Overall!S208),"")</f>
        <v>Jan-Dec</v>
      </c>
      <c r="R206" s="7">
        <f>IF(Overall!O208&lt;&gt;"", DATEVALUE(Overall!O208), "")</f>
        <v>44489</v>
      </c>
      <c r="S206" s="7">
        <f>IF(Overall!O208&lt;&gt;"", DATEVALUE(Overall!O208), "")</f>
        <v>44489</v>
      </c>
      <c r="T206" s="5">
        <f t="shared" si="6"/>
        <v>12</v>
      </c>
      <c r="U206" s="10">
        <f>IF(Overall!$A208&lt;&gt;"",IF(AND(MONTH($O206) &lt;= 1, MONTH($P206) &gt;= 1), IF($T206 &lt;&gt; "", $H206/$T206, ""), ""),"")</f>
        <v>100000</v>
      </c>
      <c r="V206" s="10">
        <f>IF(Overall!$A208&lt;&gt;"",IF(AND(MONTH($O206) &lt;= 2, MONTH($P206) &gt;= 2), IF($T206 &lt;&gt; "", $H206/$T206, ""), ""),"")</f>
        <v>100000</v>
      </c>
      <c r="W206" s="10">
        <f>IF(Overall!$A208&lt;&gt;"",IF(AND(MONTH($O206) &lt;= 3, MONTH($P206) &gt;= 3), IF($T206 &lt;&gt; "", $H206/$T206, ""), ""),"")</f>
        <v>100000</v>
      </c>
      <c r="X206" s="10">
        <f>IF(Overall!$A208&lt;&gt;"",IF(AND(MONTH($O206) &lt;= 4, MONTH($P206) &gt;= 4), IF($T206 &lt;&gt; "", $H206/$T206, ""), ""),"")</f>
        <v>100000</v>
      </c>
      <c r="Y206" s="10">
        <f>IF(Overall!$A208&lt;&gt;"",IF(AND(MONTH($O206) &lt;= 5, MONTH($P206) &gt;= 5), IF($T206 &lt;&gt; "", $H206/$T206, ""), ""),"")</f>
        <v>100000</v>
      </c>
      <c r="Z206" s="10">
        <f>IF(Overall!$A208&lt;&gt;"",IF(AND(MONTH($O206) &lt;= 6, MONTH($P206) &gt;= 6), IF($T206 &lt;&gt; "", $H206/$T206, ""), ""),"")</f>
        <v>100000</v>
      </c>
      <c r="AA206" s="10">
        <f>IF(Overall!$A208&lt;&gt;"",IF(AND(MONTH($O206) &lt;= 7, MONTH($P206) &gt;= 7 ), IF($T206 &lt;&gt; "", $H206/$T206, ""), ""),"")</f>
        <v>100000</v>
      </c>
      <c r="AB206" s="10">
        <f>IF(Overall!$A208&lt;&gt;"",IF(AND(MONTH($O206) &lt;= 8, MONTH($P206) &gt;= 8), IF($T206 &lt;&gt; "", $H206/$T206, ""), ""),"")</f>
        <v>100000</v>
      </c>
      <c r="AC206" s="10">
        <f>IF(Overall!$A208&lt;&gt;"",IF(AND(MONTH($O206) &lt;= 9, MONTH($P206) &gt;= 9), IF($T206 &lt;&gt; "", $H206/$T206, ""), ""),"")</f>
        <v>100000</v>
      </c>
      <c r="AD206" s="10">
        <f>IF(Overall!$A208&lt;&gt;"",IF(AND(MONTH($O206) &lt;= 10, MONTH($P206) &gt;= 10), IF($T206 &lt;&gt; "", $H206/$T206, ""), ""),"")</f>
        <v>100000</v>
      </c>
      <c r="AE206" s="10">
        <f>IF(Overall!$A208&lt;&gt;"",IF(AND(MONTH($O206) &lt;= 11, MONTH($P206) &gt;= 11), IF($T206 &lt;&gt; "", $H206/$T206, ""), ""),"")</f>
        <v>100000</v>
      </c>
      <c r="AF206" s="10">
        <f>IF(Overall!$A208&lt;&gt;"",IF(AND(MONTH($O206) &lt;= 12, MONTH($P206) &gt;= 12), IF($T206 &lt;&gt; "", $H206/$T206, ""), ""),"")</f>
        <v>100000</v>
      </c>
      <c r="AH206" s="10" t="str">
        <f ca="1">IFERROR(IF(AND(NOW()&lt;= EOMONTH(DATE(YEAR($P206),1, 1), 0), Overall!$A208&lt;&gt;"", MONTH($O206) &lt;= 1, MONTH($P206) &gt;= 1), IF($T206 &lt;&gt; "", $H206/$T206, ""), ""), "")</f>
        <v/>
      </c>
      <c r="AI206" s="10" t="str">
        <f ca="1">IFERROR(IF(AND(NOW()&lt;= EOMONTH(DATE(YEAR($P206),2, 1), 0), Overall!$A208&lt;&gt;"", MONTH($O206) &lt;= 2, MONTH($P206) &gt;= 2), IF($T206 &lt;&gt; "", $H206/$T206, ""), ""), "")</f>
        <v/>
      </c>
      <c r="AJ206" s="10" t="str">
        <f ca="1">IFERROR(IF(AND(NOW()&lt;= EOMONTH(DATE(YEAR($P206),3, 1), 0), Overall!$A208&lt;&gt;"", MONTH($O206) &lt;= 3, MONTH($P206) &gt;= 3), IF($T206 &lt;&gt; "", $H206/$T206, ""), ""), "")</f>
        <v/>
      </c>
      <c r="AK206" s="10" t="str">
        <f ca="1">IFERROR(IF(AND(NOW()&lt;= EOMONTH(DATE(YEAR($P206),4, 1), 0), Overall!$A208&lt;&gt;"", MONTH($O206) &lt;= 4, MONTH($P206) &gt;= 4), IF($T206 &lt;&gt; "", $H206/$T206, ""), ""), "")</f>
        <v/>
      </c>
      <c r="AL206" s="10" t="str">
        <f ca="1">IFERROR(IF(AND(NOW()&lt;= EOMONTH(DATE(YEAR($P206),5, 1), 0), Overall!$A208&lt;&gt;"", MONTH($O206) &lt;= 5, MONTH($P206) &gt;= 5), IF($T206 &lt;&gt; "", $H206/$T206, ""), ""), "")</f>
        <v/>
      </c>
      <c r="AM206" s="10" t="str">
        <f ca="1">IFERROR(IF(AND(NOW()&lt;= EOMONTH(DATE(YEAR($P206),6, 1), 0), Overall!$A208&lt;&gt;"", MONTH($O206) &lt;= 6, MONTH($P206) &gt;= 6), IF($T206 &lt;&gt; "", $H206/$T206, ""), ""), "")</f>
        <v/>
      </c>
      <c r="AN206" s="10" t="str">
        <f ca="1">IFERROR(IF(AND(NOW()&lt;= EOMONTH(DATE(YEAR($P206),7, 1), 0), Overall!$A208&lt;&gt;"", MONTH($O206) &lt;= 7, MONTH($P206) &gt;= 7), IF($T206 &lt;&gt; "", $H206/$T206, ""), ""), "")</f>
        <v/>
      </c>
      <c r="AO206" s="10" t="str">
        <f ca="1">IFERROR(IF(AND(NOW()&lt;= EOMONTH(DATE(YEAR($P206),8, 1), 0), Overall!$A208&lt;&gt;"", MONTH($O206) &lt;= 8, MONTH($P206) &gt;= 8), IF($T206 &lt;&gt; "", $H206/$T206, ""), ""), "")</f>
        <v/>
      </c>
      <c r="AP206" s="10" t="str">
        <f ca="1">IFERROR(IF(AND(NOW()&lt;= EOMONTH(DATE(YEAR($P206),9, 1), 0), Overall!$A208&lt;&gt;"", MONTH($O206) &lt;= 9, MONTH($P206) &gt;= 9), IF($T206 &lt;&gt; "", $H206/$T206, ""), ""), "")</f>
        <v/>
      </c>
      <c r="AQ206" s="10" t="str">
        <f ca="1">IFERROR(IF(AND(NOW()&lt;= EOMONTH(DATE(YEAR($P206),10, 1), 0), Overall!$A208&lt;&gt;"", MONTH($O206) &lt;= 10, MONTH($P206) &gt;= 10), IF($T206 &lt;&gt; "", $H206/$T206, ""), ""), "")</f>
        <v/>
      </c>
      <c r="AR206" s="10" t="str">
        <f ca="1">IFERROR(IF(AND(NOW()&lt;= EOMONTH(DATE(YEAR($P206),11, 1), 0), Overall!$A208&lt;&gt;"", MONTH($O206) &lt;=11, MONTH($P206) &gt;= 11), IF($T206 &lt;&gt; "", $H206/$T206, ""), ""), "")</f>
        <v/>
      </c>
      <c r="AS206" s="10" t="str">
        <f ca="1">IFERROR(IF(AND(NOW()&lt;= EOMONTH(DATE(YEAR($P206),12, 1), 0), Overall!$A208&lt;&gt;"", MONTH($O206) &lt;= 12, MONTH($P206) &gt;= 12), IF($T206 &lt;&gt; "", $H206/$T206, ""), ""), "")</f>
        <v/>
      </c>
      <c r="AT206" s="16">
        <f t="shared" ca="1" si="7"/>
        <v>0</v>
      </c>
    </row>
    <row r="207" spans="1:46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6">
        <f>IF(Overall!T209&lt;&gt;"",VALUE(Overall!T209),"")</f>
        <v>79.25</v>
      </c>
      <c r="O207" s="7">
        <f>IF(Overall!L209&lt;&gt;"", DATEVALUE(Overall!L209), "")</f>
        <v>44562</v>
      </c>
      <c r="P207" s="7">
        <f>IF(Overall!M209&lt;&gt;"", DATEVALUE(Overall!M209), "")</f>
        <v>44926</v>
      </c>
      <c r="Q207" s="7" t="str">
        <f>IF(Overall!S209&lt;&gt;"",_xlfn.VALUETOTEXT(Overall!S209),"")</f>
        <v>Jan-Dec</v>
      </c>
      <c r="R207" s="7">
        <f>IF(Overall!O209&lt;&gt;"", DATEVALUE(Overall!O209), "")</f>
        <v>44489</v>
      </c>
      <c r="S207" s="7">
        <f>IF(Overall!O209&lt;&gt;"", DATEVALUE(Overall!O209), "")</f>
        <v>44489</v>
      </c>
      <c r="T207" s="5">
        <f t="shared" si="6"/>
        <v>12</v>
      </c>
      <c r="U207" s="10">
        <f>IF(Overall!$A209&lt;&gt;"",IF(AND(MONTH($O207) &lt;= 1, MONTH($P207) &gt;= 1), IF($T207 &lt;&gt; "", $H207/$T207, ""), ""),"")</f>
        <v>100000</v>
      </c>
      <c r="V207" s="10">
        <f>IF(Overall!$A209&lt;&gt;"",IF(AND(MONTH($O207) &lt;= 2, MONTH($P207) &gt;= 2), IF($T207 &lt;&gt; "", $H207/$T207, ""), ""),"")</f>
        <v>100000</v>
      </c>
      <c r="W207" s="10">
        <f>IF(Overall!$A209&lt;&gt;"",IF(AND(MONTH($O207) &lt;= 3, MONTH($P207) &gt;= 3), IF($T207 &lt;&gt; "", $H207/$T207, ""), ""),"")</f>
        <v>100000</v>
      </c>
      <c r="X207" s="10">
        <f>IF(Overall!$A209&lt;&gt;"",IF(AND(MONTH($O207) &lt;= 4, MONTH($P207) &gt;= 4), IF($T207 &lt;&gt; "", $H207/$T207, ""), ""),"")</f>
        <v>100000</v>
      </c>
      <c r="Y207" s="10">
        <f>IF(Overall!$A209&lt;&gt;"",IF(AND(MONTH($O207) &lt;= 5, MONTH($P207) &gt;= 5), IF($T207 &lt;&gt; "", $H207/$T207, ""), ""),"")</f>
        <v>100000</v>
      </c>
      <c r="Z207" s="10">
        <f>IF(Overall!$A209&lt;&gt;"",IF(AND(MONTH($O207) &lt;= 6, MONTH($P207) &gt;= 6), IF($T207 &lt;&gt; "", $H207/$T207, ""), ""),"")</f>
        <v>100000</v>
      </c>
      <c r="AA207" s="10">
        <f>IF(Overall!$A209&lt;&gt;"",IF(AND(MONTH($O207) &lt;= 7, MONTH($P207) &gt;= 7 ), IF($T207 &lt;&gt; "", $H207/$T207, ""), ""),"")</f>
        <v>100000</v>
      </c>
      <c r="AB207" s="10">
        <f>IF(Overall!$A209&lt;&gt;"",IF(AND(MONTH($O207) &lt;= 8, MONTH($P207) &gt;= 8), IF($T207 &lt;&gt; "", $H207/$T207, ""), ""),"")</f>
        <v>100000</v>
      </c>
      <c r="AC207" s="10">
        <f>IF(Overall!$A209&lt;&gt;"",IF(AND(MONTH($O207) &lt;= 9, MONTH($P207) &gt;= 9), IF($T207 &lt;&gt; "", $H207/$T207, ""), ""),"")</f>
        <v>100000</v>
      </c>
      <c r="AD207" s="10">
        <f>IF(Overall!$A209&lt;&gt;"",IF(AND(MONTH($O207) &lt;= 10, MONTH($P207) &gt;= 10), IF($T207 &lt;&gt; "", $H207/$T207, ""), ""),"")</f>
        <v>100000</v>
      </c>
      <c r="AE207" s="10">
        <f>IF(Overall!$A209&lt;&gt;"",IF(AND(MONTH($O207) &lt;= 11, MONTH($P207) &gt;= 11), IF($T207 &lt;&gt; "", $H207/$T207, ""), ""),"")</f>
        <v>100000</v>
      </c>
      <c r="AF207" s="10">
        <f>IF(Overall!$A209&lt;&gt;"",IF(AND(MONTH($O207) &lt;= 12, MONTH($P207) &gt;= 12), IF($T207 &lt;&gt; "", $H207/$T207, ""), ""),"")</f>
        <v>100000</v>
      </c>
      <c r="AH207" s="10" t="str">
        <f ca="1">IFERROR(IF(AND(NOW()&lt;= EOMONTH(DATE(YEAR($P207),1, 1), 0), Overall!$A209&lt;&gt;"", MONTH($O207) &lt;= 1, MONTH($P207) &gt;= 1), IF($T207 &lt;&gt; "", $H207/$T207, ""), ""), "")</f>
        <v/>
      </c>
      <c r="AI207" s="10" t="str">
        <f ca="1">IFERROR(IF(AND(NOW()&lt;= EOMONTH(DATE(YEAR($P207),2, 1), 0), Overall!$A209&lt;&gt;"", MONTH($O207) &lt;= 2, MONTH($P207) &gt;= 2), IF($T207 &lt;&gt; "", $H207/$T207, ""), ""), "")</f>
        <v/>
      </c>
      <c r="AJ207" s="10" t="str">
        <f ca="1">IFERROR(IF(AND(NOW()&lt;= EOMONTH(DATE(YEAR($P207),3, 1), 0), Overall!$A209&lt;&gt;"", MONTH($O207) &lt;= 3, MONTH($P207) &gt;= 3), IF($T207 &lt;&gt; "", $H207/$T207, ""), ""), "")</f>
        <v/>
      </c>
      <c r="AK207" s="10" t="str">
        <f ca="1">IFERROR(IF(AND(NOW()&lt;= EOMONTH(DATE(YEAR($P207),4, 1), 0), Overall!$A209&lt;&gt;"", MONTH($O207) &lt;= 4, MONTH($P207) &gt;= 4), IF($T207 &lt;&gt; "", $H207/$T207, ""), ""), "")</f>
        <v/>
      </c>
      <c r="AL207" s="10" t="str">
        <f ca="1">IFERROR(IF(AND(NOW()&lt;= EOMONTH(DATE(YEAR($P207),5, 1), 0), Overall!$A209&lt;&gt;"", MONTH($O207) &lt;= 5, MONTH($P207) &gt;= 5), IF($T207 &lt;&gt; "", $H207/$T207, ""), ""), "")</f>
        <v/>
      </c>
      <c r="AM207" s="10" t="str">
        <f ca="1">IFERROR(IF(AND(NOW()&lt;= EOMONTH(DATE(YEAR($P207),6, 1), 0), Overall!$A209&lt;&gt;"", MONTH($O207) &lt;= 6, MONTH($P207) &gt;= 6), IF($T207 &lt;&gt; "", $H207/$T207, ""), ""), "")</f>
        <v/>
      </c>
      <c r="AN207" s="10" t="str">
        <f ca="1">IFERROR(IF(AND(NOW()&lt;= EOMONTH(DATE(YEAR($P207),7, 1), 0), Overall!$A209&lt;&gt;"", MONTH($O207) &lt;= 7, MONTH($P207) &gt;= 7), IF($T207 &lt;&gt; "", $H207/$T207, ""), ""), "")</f>
        <v/>
      </c>
      <c r="AO207" s="10" t="str">
        <f ca="1">IFERROR(IF(AND(NOW()&lt;= EOMONTH(DATE(YEAR($P207),8, 1), 0), Overall!$A209&lt;&gt;"", MONTH($O207) &lt;= 8, MONTH($P207) &gt;= 8), IF($T207 &lt;&gt; "", $H207/$T207, ""), ""), "")</f>
        <v/>
      </c>
      <c r="AP207" s="10" t="str">
        <f ca="1">IFERROR(IF(AND(NOW()&lt;= EOMONTH(DATE(YEAR($P207),9, 1), 0), Overall!$A209&lt;&gt;"", MONTH($O207) &lt;= 9, MONTH($P207) &gt;= 9), IF($T207 &lt;&gt; "", $H207/$T207, ""), ""), "")</f>
        <v/>
      </c>
      <c r="AQ207" s="10" t="str">
        <f ca="1">IFERROR(IF(AND(NOW()&lt;= EOMONTH(DATE(YEAR($P207),10, 1), 0), Overall!$A209&lt;&gt;"", MONTH($O207) &lt;= 10, MONTH($P207) &gt;= 10), IF($T207 &lt;&gt; "", $H207/$T207, ""), ""), "")</f>
        <v/>
      </c>
      <c r="AR207" s="10" t="str">
        <f ca="1">IFERROR(IF(AND(NOW()&lt;= EOMONTH(DATE(YEAR($P207),11, 1), 0), Overall!$A209&lt;&gt;"", MONTH($O207) &lt;=11, MONTH($P207) &gt;= 11), IF($T207 &lt;&gt; "", $H207/$T207, ""), ""), "")</f>
        <v/>
      </c>
      <c r="AS207" s="10" t="str">
        <f ca="1">IFERROR(IF(AND(NOW()&lt;= EOMONTH(DATE(YEAR($P207),12, 1), 0), Overall!$A209&lt;&gt;"", MONTH($O207) &lt;= 12, MONTH($P207) &gt;= 12), IF($T207 &lt;&gt; "", $H207/$T207, ""), ""), "")</f>
        <v/>
      </c>
      <c r="AT207" s="16">
        <f t="shared" ca="1" si="7"/>
        <v>0</v>
      </c>
    </row>
    <row r="208" spans="1:46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6">
        <f>IF(Overall!T210&lt;&gt;"",VALUE(Overall!T210),"")</f>
        <v>79.55</v>
      </c>
      <c r="O208" s="7">
        <f>IF(Overall!L210&lt;&gt;"", DATEVALUE(Overall!L210), "")</f>
        <v>44562</v>
      </c>
      <c r="P208" s="7">
        <f>IF(Overall!M210&lt;&gt;"", DATEVALUE(Overall!M210), "")</f>
        <v>44926</v>
      </c>
      <c r="Q208" s="7" t="str">
        <f>IF(Overall!S210&lt;&gt;"",_xlfn.VALUETOTEXT(Overall!S210),"")</f>
        <v>Jan-Dec</v>
      </c>
      <c r="R208" s="7">
        <f>IF(Overall!O210&lt;&gt;"", DATEVALUE(Overall!O210), "")</f>
        <v>44489</v>
      </c>
      <c r="S208" s="7">
        <f>IF(Overall!O210&lt;&gt;"", DATEVALUE(Overall!O210), "")</f>
        <v>44489</v>
      </c>
      <c r="T208" s="5">
        <f t="shared" si="6"/>
        <v>12</v>
      </c>
      <c r="U208" s="10">
        <f>IF(Overall!$A210&lt;&gt;"",IF(AND(MONTH($O208) &lt;= 1, MONTH($P208) &gt;= 1), IF($T208 &lt;&gt; "", $H208/$T208, ""), ""),"")</f>
        <v>200000</v>
      </c>
      <c r="V208" s="10">
        <f>IF(Overall!$A210&lt;&gt;"",IF(AND(MONTH($O208) &lt;= 2, MONTH($P208) &gt;= 2), IF($T208 &lt;&gt; "", $H208/$T208, ""), ""),"")</f>
        <v>200000</v>
      </c>
      <c r="W208" s="10">
        <f>IF(Overall!$A210&lt;&gt;"",IF(AND(MONTH($O208) &lt;= 3, MONTH($P208) &gt;= 3), IF($T208 &lt;&gt; "", $H208/$T208, ""), ""),"")</f>
        <v>200000</v>
      </c>
      <c r="X208" s="10">
        <f>IF(Overall!$A210&lt;&gt;"",IF(AND(MONTH($O208) &lt;= 4, MONTH($P208) &gt;= 4), IF($T208 &lt;&gt; "", $H208/$T208, ""), ""),"")</f>
        <v>200000</v>
      </c>
      <c r="Y208" s="10">
        <f>IF(Overall!$A210&lt;&gt;"",IF(AND(MONTH($O208) &lt;= 5, MONTH($P208) &gt;= 5), IF($T208 &lt;&gt; "", $H208/$T208, ""), ""),"")</f>
        <v>200000</v>
      </c>
      <c r="Z208" s="10">
        <f>IF(Overall!$A210&lt;&gt;"",IF(AND(MONTH($O208) &lt;= 6, MONTH($P208) &gt;= 6), IF($T208 &lt;&gt; "", $H208/$T208, ""), ""),"")</f>
        <v>200000</v>
      </c>
      <c r="AA208" s="10">
        <f>IF(Overall!$A210&lt;&gt;"",IF(AND(MONTH($O208) &lt;= 7, MONTH($P208) &gt;= 7 ), IF($T208 &lt;&gt; "", $H208/$T208, ""), ""),"")</f>
        <v>200000</v>
      </c>
      <c r="AB208" s="10">
        <f>IF(Overall!$A210&lt;&gt;"",IF(AND(MONTH($O208) &lt;= 8, MONTH($P208) &gt;= 8), IF($T208 &lt;&gt; "", $H208/$T208, ""), ""),"")</f>
        <v>200000</v>
      </c>
      <c r="AC208" s="10">
        <f>IF(Overall!$A210&lt;&gt;"",IF(AND(MONTH($O208) &lt;= 9, MONTH($P208) &gt;= 9), IF($T208 &lt;&gt; "", $H208/$T208, ""), ""),"")</f>
        <v>200000</v>
      </c>
      <c r="AD208" s="10">
        <f>IF(Overall!$A210&lt;&gt;"",IF(AND(MONTH($O208) &lt;= 10, MONTH($P208) &gt;= 10), IF($T208 &lt;&gt; "", $H208/$T208, ""), ""),"")</f>
        <v>200000</v>
      </c>
      <c r="AE208" s="10">
        <f>IF(Overall!$A210&lt;&gt;"",IF(AND(MONTH($O208) &lt;= 11, MONTH($P208) &gt;= 11), IF($T208 &lt;&gt; "", $H208/$T208, ""), ""),"")</f>
        <v>200000</v>
      </c>
      <c r="AF208" s="10">
        <f>IF(Overall!$A210&lt;&gt;"",IF(AND(MONTH($O208) &lt;= 12, MONTH($P208) &gt;= 12), IF($T208 &lt;&gt; "", $H208/$T208, ""), ""),"")</f>
        <v>200000</v>
      </c>
      <c r="AH208" s="10" t="str">
        <f ca="1">IFERROR(IF(AND(NOW()&lt;= EOMONTH(DATE(YEAR($P208),1, 1), 0), Overall!$A210&lt;&gt;"", MONTH($O208) &lt;= 1, MONTH($P208) &gt;= 1), IF($T208 &lt;&gt; "", $H208/$T208, ""), ""), "")</f>
        <v/>
      </c>
      <c r="AI208" s="10" t="str">
        <f ca="1">IFERROR(IF(AND(NOW()&lt;= EOMONTH(DATE(YEAR($P208),2, 1), 0), Overall!$A210&lt;&gt;"", MONTH($O208) &lt;= 2, MONTH($P208) &gt;= 2), IF($T208 &lt;&gt; "", $H208/$T208, ""), ""), "")</f>
        <v/>
      </c>
      <c r="AJ208" s="10" t="str">
        <f ca="1">IFERROR(IF(AND(NOW()&lt;= EOMONTH(DATE(YEAR($P208),3, 1), 0), Overall!$A210&lt;&gt;"", MONTH($O208) &lt;= 3, MONTH($P208) &gt;= 3), IF($T208 &lt;&gt; "", $H208/$T208, ""), ""), "")</f>
        <v/>
      </c>
      <c r="AK208" s="10" t="str">
        <f ca="1">IFERROR(IF(AND(NOW()&lt;= EOMONTH(DATE(YEAR($P208),4, 1), 0), Overall!$A210&lt;&gt;"", MONTH($O208) &lt;= 4, MONTH($P208) &gt;= 4), IF($T208 &lt;&gt; "", $H208/$T208, ""), ""), "")</f>
        <v/>
      </c>
      <c r="AL208" s="10" t="str">
        <f ca="1">IFERROR(IF(AND(NOW()&lt;= EOMONTH(DATE(YEAR($P208),5, 1), 0), Overall!$A210&lt;&gt;"", MONTH($O208) &lt;= 5, MONTH($P208) &gt;= 5), IF($T208 &lt;&gt; "", $H208/$T208, ""), ""), "")</f>
        <v/>
      </c>
      <c r="AM208" s="10" t="str">
        <f ca="1">IFERROR(IF(AND(NOW()&lt;= EOMONTH(DATE(YEAR($P208),6, 1), 0), Overall!$A210&lt;&gt;"", MONTH($O208) &lt;= 6, MONTH($P208) &gt;= 6), IF($T208 &lt;&gt; "", $H208/$T208, ""), ""), "")</f>
        <v/>
      </c>
      <c r="AN208" s="10" t="str">
        <f ca="1">IFERROR(IF(AND(NOW()&lt;= EOMONTH(DATE(YEAR($P208),7, 1), 0), Overall!$A210&lt;&gt;"", MONTH($O208) &lt;= 7, MONTH($P208) &gt;= 7), IF($T208 &lt;&gt; "", $H208/$T208, ""), ""), "")</f>
        <v/>
      </c>
      <c r="AO208" s="10" t="str">
        <f ca="1">IFERROR(IF(AND(NOW()&lt;= EOMONTH(DATE(YEAR($P208),8, 1), 0), Overall!$A210&lt;&gt;"", MONTH($O208) &lt;= 8, MONTH($P208) &gt;= 8), IF($T208 &lt;&gt; "", $H208/$T208, ""), ""), "")</f>
        <v/>
      </c>
      <c r="AP208" s="10" t="str">
        <f ca="1">IFERROR(IF(AND(NOW()&lt;= EOMONTH(DATE(YEAR($P208),9, 1), 0), Overall!$A210&lt;&gt;"", MONTH($O208) &lt;= 9, MONTH($P208) &gt;= 9), IF($T208 &lt;&gt; "", $H208/$T208, ""), ""), "")</f>
        <v/>
      </c>
      <c r="AQ208" s="10" t="str">
        <f ca="1">IFERROR(IF(AND(NOW()&lt;= EOMONTH(DATE(YEAR($P208),10, 1), 0), Overall!$A210&lt;&gt;"", MONTH($O208) &lt;= 10, MONTH($P208) &gt;= 10), IF($T208 &lt;&gt; "", $H208/$T208, ""), ""), "")</f>
        <v/>
      </c>
      <c r="AR208" s="10" t="str">
        <f ca="1">IFERROR(IF(AND(NOW()&lt;= EOMONTH(DATE(YEAR($P208),11, 1), 0), Overall!$A210&lt;&gt;"", MONTH($O208) &lt;=11, MONTH($P208) &gt;= 11), IF($T208 &lt;&gt; "", $H208/$T208, ""), ""), "")</f>
        <v/>
      </c>
      <c r="AS208" s="10" t="str">
        <f ca="1">IFERROR(IF(AND(NOW()&lt;= EOMONTH(DATE(YEAR($P208),12, 1), 0), Overall!$A210&lt;&gt;"", MONTH($O208) &lt;= 12, MONTH($P208) &gt;= 12), IF($T208 &lt;&gt; "", $H208/$T208, ""), ""), "")</f>
        <v/>
      </c>
      <c r="AT208" s="16">
        <f t="shared" ca="1" si="7"/>
        <v>0</v>
      </c>
    </row>
    <row r="209" spans="1:46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6">
        <f>IF(Overall!T211&lt;&gt;"",VALUE(Overall!T211),"")</f>
        <v>80.75</v>
      </c>
      <c r="O209" s="7">
        <f>IF(Overall!L211&lt;&gt;"", DATEVALUE(Overall!L211), "")</f>
        <v>44562</v>
      </c>
      <c r="P209" s="7">
        <f>IF(Overall!M211&lt;&gt;"", DATEVALUE(Overall!M211), "")</f>
        <v>44742</v>
      </c>
      <c r="Q209" s="7" t="str">
        <f>IF(Overall!S211&lt;&gt;"",_xlfn.VALUETOTEXT(Overall!S211),"")</f>
        <v>Jan-Jun</v>
      </c>
      <c r="R209" s="7">
        <f>IF(Overall!O211&lt;&gt;"", DATEVALUE(Overall!O211), "")</f>
        <v>44490</v>
      </c>
      <c r="S209" s="7">
        <f>IF(Overall!O211&lt;&gt;"", DATEVALUE(Overall!O211), "")</f>
        <v>44490</v>
      </c>
      <c r="T209" s="5">
        <f t="shared" si="6"/>
        <v>6</v>
      </c>
      <c r="U209" s="10">
        <f>IF(Overall!$A211&lt;&gt;"",IF(AND(MONTH($O209) &lt;= 1, MONTH($P209) &gt;= 1), IF($T209 &lt;&gt; "", $H209/$T209, ""), ""),"")</f>
        <v>50000</v>
      </c>
      <c r="V209" s="10">
        <f>IF(Overall!$A211&lt;&gt;"",IF(AND(MONTH($O209) &lt;= 2, MONTH($P209) &gt;= 2), IF($T209 &lt;&gt; "", $H209/$T209, ""), ""),"")</f>
        <v>50000</v>
      </c>
      <c r="W209" s="10">
        <f>IF(Overall!$A211&lt;&gt;"",IF(AND(MONTH($O209) &lt;= 3, MONTH($P209) &gt;= 3), IF($T209 &lt;&gt; "", $H209/$T209, ""), ""),"")</f>
        <v>50000</v>
      </c>
      <c r="X209" s="10">
        <f>IF(Overall!$A211&lt;&gt;"",IF(AND(MONTH($O209) &lt;= 4, MONTH($P209) &gt;= 4), IF($T209 &lt;&gt; "", $H209/$T209, ""), ""),"")</f>
        <v>50000</v>
      </c>
      <c r="Y209" s="10">
        <f>IF(Overall!$A211&lt;&gt;"",IF(AND(MONTH($O209) &lt;= 5, MONTH($P209) &gt;= 5), IF($T209 &lt;&gt; "", $H209/$T209, ""), ""),"")</f>
        <v>50000</v>
      </c>
      <c r="Z209" s="10">
        <f>IF(Overall!$A211&lt;&gt;"",IF(AND(MONTH($O209) &lt;= 6, MONTH($P209) &gt;= 6), IF($T209 &lt;&gt; "", $H209/$T209, ""), ""),"")</f>
        <v>50000</v>
      </c>
      <c r="AA209" s="10" t="str">
        <f>IF(Overall!$A211&lt;&gt;"",IF(AND(MONTH($O209) &lt;= 7, MONTH($P209) &gt;= 7 ), IF($T209 &lt;&gt; "", $H209/$T209, ""), ""),"")</f>
        <v/>
      </c>
      <c r="AB209" s="10" t="str">
        <f>IF(Overall!$A211&lt;&gt;"",IF(AND(MONTH($O209) &lt;= 8, MONTH($P209) &gt;= 8), IF($T209 &lt;&gt; "", $H209/$T209, ""), ""),"")</f>
        <v/>
      </c>
      <c r="AC209" s="10" t="str">
        <f>IF(Overall!$A211&lt;&gt;"",IF(AND(MONTH($O209) &lt;= 9, MONTH($P209) &gt;= 9), IF($T209 &lt;&gt; "", $H209/$T209, ""), ""),"")</f>
        <v/>
      </c>
      <c r="AD209" s="10" t="str">
        <f>IF(Overall!$A211&lt;&gt;"",IF(AND(MONTH($O209) &lt;= 10, MONTH($P209) &gt;= 10), IF($T209 &lt;&gt; "", $H209/$T209, ""), ""),"")</f>
        <v/>
      </c>
      <c r="AE209" s="10" t="str">
        <f>IF(Overall!$A211&lt;&gt;"",IF(AND(MONTH($O209) &lt;= 11, MONTH($P209) &gt;= 11), IF($T209 &lt;&gt; "", $H209/$T209, ""), ""),"")</f>
        <v/>
      </c>
      <c r="AF209" s="10" t="str">
        <f>IF(Overall!$A211&lt;&gt;"",IF(AND(MONTH($O209) &lt;= 12, MONTH($P209) &gt;= 12), IF($T209 &lt;&gt; "", $H209/$T209, ""), ""),"")</f>
        <v/>
      </c>
      <c r="AH209" s="10" t="str">
        <f ca="1">IFERROR(IF(AND(NOW()&lt;= EOMONTH(DATE(YEAR($P209),1, 1), 0), Overall!$A211&lt;&gt;"", MONTH($O209) &lt;= 1, MONTH($P209) &gt;= 1), IF($T209 &lt;&gt; "", $H209/$T209, ""), ""), "")</f>
        <v/>
      </c>
      <c r="AI209" s="10" t="str">
        <f ca="1">IFERROR(IF(AND(NOW()&lt;= EOMONTH(DATE(YEAR($P209),2, 1), 0), Overall!$A211&lt;&gt;"", MONTH($O209) &lt;= 2, MONTH($P209) &gt;= 2), IF($T209 &lt;&gt; "", $H209/$T209, ""), ""), "")</f>
        <v/>
      </c>
      <c r="AJ209" s="10" t="str">
        <f ca="1">IFERROR(IF(AND(NOW()&lt;= EOMONTH(DATE(YEAR($P209),3, 1), 0), Overall!$A211&lt;&gt;"", MONTH($O209) &lt;= 3, MONTH($P209) &gt;= 3), IF($T209 &lt;&gt; "", $H209/$T209, ""), ""), "")</f>
        <v/>
      </c>
      <c r="AK209" s="10" t="str">
        <f ca="1">IFERROR(IF(AND(NOW()&lt;= EOMONTH(DATE(YEAR($P209),4, 1), 0), Overall!$A211&lt;&gt;"", MONTH($O209) &lt;= 4, MONTH($P209) &gt;= 4), IF($T209 &lt;&gt; "", $H209/$T209, ""), ""), "")</f>
        <v/>
      </c>
      <c r="AL209" s="10" t="str">
        <f ca="1">IFERROR(IF(AND(NOW()&lt;= EOMONTH(DATE(YEAR($P209),5, 1), 0), Overall!$A211&lt;&gt;"", MONTH($O209) &lt;= 5, MONTH($P209) &gt;= 5), IF($T209 &lt;&gt; "", $H209/$T209, ""), ""), "")</f>
        <v/>
      </c>
      <c r="AM209" s="10" t="str">
        <f ca="1">IFERROR(IF(AND(NOW()&lt;= EOMONTH(DATE(YEAR($P209),6, 1), 0), Overall!$A211&lt;&gt;"", MONTH($O209) &lt;= 6, MONTH($P209) &gt;= 6), IF($T209 &lt;&gt; "", $H209/$T209, ""), ""), "")</f>
        <v/>
      </c>
      <c r="AN209" s="10" t="str">
        <f ca="1">IFERROR(IF(AND(NOW()&lt;= EOMONTH(DATE(YEAR($P209),7, 1), 0), Overall!$A211&lt;&gt;"", MONTH($O209) &lt;= 7, MONTH($P209) &gt;= 7), IF($T209 &lt;&gt; "", $H209/$T209, ""), ""), "")</f>
        <v/>
      </c>
      <c r="AO209" s="10" t="str">
        <f ca="1">IFERROR(IF(AND(NOW()&lt;= EOMONTH(DATE(YEAR($P209),8, 1), 0), Overall!$A211&lt;&gt;"", MONTH($O209) &lt;= 8, MONTH($P209) &gt;= 8), IF($T209 &lt;&gt; "", $H209/$T209, ""), ""), "")</f>
        <v/>
      </c>
      <c r="AP209" s="10" t="str">
        <f ca="1">IFERROR(IF(AND(NOW()&lt;= EOMONTH(DATE(YEAR($P209),9, 1), 0), Overall!$A211&lt;&gt;"", MONTH($O209) &lt;= 9, MONTH($P209) &gt;= 9), IF($T209 &lt;&gt; "", $H209/$T209, ""), ""), "")</f>
        <v/>
      </c>
      <c r="AQ209" s="10" t="str">
        <f ca="1">IFERROR(IF(AND(NOW()&lt;= EOMONTH(DATE(YEAR($P209),10, 1), 0), Overall!$A211&lt;&gt;"", MONTH($O209) &lt;= 10, MONTH($P209) &gt;= 10), IF($T209 &lt;&gt; "", $H209/$T209, ""), ""), "")</f>
        <v/>
      </c>
      <c r="AR209" s="10" t="str">
        <f ca="1">IFERROR(IF(AND(NOW()&lt;= EOMONTH(DATE(YEAR($P209),11, 1), 0), Overall!$A211&lt;&gt;"", MONTH($O209) &lt;=11, MONTH($P209) &gt;= 11), IF($T209 &lt;&gt; "", $H209/$T209, ""), ""), "")</f>
        <v/>
      </c>
      <c r="AS209" s="10" t="str">
        <f ca="1">IFERROR(IF(AND(NOW()&lt;= EOMONTH(DATE(YEAR($P209),12, 1), 0), Overall!$A211&lt;&gt;"", MONTH($O209) &lt;= 12, MONTH($P209) &gt;= 12), IF($T209 &lt;&gt; "", $H209/$T209, ""), ""), "")</f>
        <v/>
      </c>
      <c r="AT209" s="16">
        <f t="shared" ca="1" si="7"/>
        <v>0</v>
      </c>
    </row>
    <row r="210" spans="1:46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6">
        <f>IF(Overall!T212&lt;&gt;"",VALUE(Overall!T212),"")</f>
        <v>78.850999999999999</v>
      </c>
      <c r="O210" s="7">
        <f>IF(Overall!L212&lt;&gt;"", DATEVALUE(Overall!L212), "")</f>
        <v>44562</v>
      </c>
      <c r="P210" s="7">
        <f>IF(Overall!M212&lt;&gt;"", DATEVALUE(Overall!M212), "")</f>
        <v>44926</v>
      </c>
      <c r="Q210" s="7" t="str">
        <f>IF(Overall!S212&lt;&gt;"",_xlfn.VALUETOTEXT(Overall!S212),"")</f>
        <v>Jan-Dec</v>
      </c>
      <c r="R210" s="7">
        <f>IF(Overall!O212&lt;&gt;"", DATEVALUE(Overall!O212), "")</f>
        <v>44490</v>
      </c>
      <c r="S210" s="7">
        <f>IF(Overall!O212&lt;&gt;"", DATEVALUE(Overall!O212), "")</f>
        <v>44490</v>
      </c>
      <c r="T210" s="5">
        <f t="shared" si="6"/>
        <v>12</v>
      </c>
      <c r="U210" s="10">
        <f>IF(Overall!$A212&lt;&gt;"",IF(AND(MONTH($O210) &lt;= 1, MONTH($P210) &gt;= 1), IF($T210 &lt;&gt; "", $H210/$T210, ""), ""),"")</f>
        <v>100000</v>
      </c>
      <c r="V210" s="10">
        <f>IF(Overall!$A212&lt;&gt;"",IF(AND(MONTH($O210) &lt;= 2, MONTH($P210) &gt;= 2), IF($T210 &lt;&gt; "", $H210/$T210, ""), ""),"")</f>
        <v>100000</v>
      </c>
      <c r="W210" s="10">
        <f>IF(Overall!$A212&lt;&gt;"",IF(AND(MONTH($O210) &lt;= 3, MONTH($P210) &gt;= 3), IF($T210 &lt;&gt; "", $H210/$T210, ""), ""),"")</f>
        <v>100000</v>
      </c>
      <c r="X210" s="10">
        <f>IF(Overall!$A212&lt;&gt;"",IF(AND(MONTH($O210) &lt;= 4, MONTH($P210) &gt;= 4), IF($T210 &lt;&gt; "", $H210/$T210, ""), ""),"")</f>
        <v>100000</v>
      </c>
      <c r="Y210" s="10">
        <f>IF(Overall!$A212&lt;&gt;"",IF(AND(MONTH($O210) &lt;= 5, MONTH($P210) &gt;= 5), IF($T210 &lt;&gt; "", $H210/$T210, ""), ""),"")</f>
        <v>100000</v>
      </c>
      <c r="Z210" s="10">
        <f>IF(Overall!$A212&lt;&gt;"",IF(AND(MONTH($O210) &lt;= 6, MONTH($P210) &gt;= 6), IF($T210 &lt;&gt; "", $H210/$T210, ""), ""),"")</f>
        <v>100000</v>
      </c>
      <c r="AA210" s="10">
        <f>IF(Overall!$A212&lt;&gt;"",IF(AND(MONTH($O210) &lt;= 7, MONTH($P210) &gt;= 7 ), IF($T210 &lt;&gt; "", $H210/$T210, ""), ""),"")</f>
        <v>100000</v>
      </c>
      <c r="AB210" s="10">
        <f>IF(Overall!$A212&lt;&gt;"",IF(AND(MONTH($O210) &lt;= 8, MONTH($P210) &gt;= 8), IF($T210 &lt;&gt; "", $H210/$T210, ""), ""),"")</f>
        <v>100000</v>
      </c>
      <c r="AC210" s="10">
        <f>IF(Overall!$A212&lt;&gt;"",IF(AND(MONTH($O210) &lt;= 9, MONTH($P210) &gt;= 9), IF($T210 &lt;&gt; "", $H210/$T210, ""), ""),"")</f>
        <v>100000</v>
      </c>
      <c r="AD210" s="10">
        <f>IF(Overall!$A212&lt;&gt;"",IF(AND(MONTH($O210) &lt;= 10, MONTH($P210) &gt;= 10), IF($T210 &lt;&gt; "", $H210/$T210, ""), ""),"")</f>
        <v>100000</v>
      </c>
      <c r="AE210" s="10">
        <f>IF(Overall!$A212&lt;&gt;"",IF(AND(MONTH($O210) &lt;= 11, MONTH($P210) &gt;= 11), IF($T210 &lt;&gt; "", $H210/$T210, ""), ""),"")</f>
        <v>100000</v>
      </c>
      <c r="AF210" s="10">
        <f>IF(Overall!$A212&lt;&gt;"",IF(AND(MONTH($O210) &lt;= 12, MONTH($P210) &gt;= 12), IF($T210 &lt;&gt; "", $H210/$T210, ""), ""),"")</f>
        <v>100000</v>
      </c>
      <c r="AH210" s="10" t="str">
        <f ca="1">IFERROR(IF(AND(NOW()&lt;= EOMONTH(DATE(YEAR($P210),1, 1), 0), Overall!$A212&lt;&gt;"", MONTH($O210) &lt;= 1, MONTH($P210) &gt;= 1), IF($T210 &lt;&gt; "", $H210/$T210, ""), ""), "")</f>
        <v/>
      </c>
      <c r="AI210" s="10" t="str">
        <f ca="1">IFERROR(IF(AND(NOW()&lt;= EOMONTH(DATE(YEAR($P210),2, 1), 0), Overall!$A212&lt;&gt;"", MONTH($O210) &lt;= 2, MONTH($P210) &gt;= 2), IF($T210 &lt;&gt; "", $H210/$T210, ""), ""), "")</f>
        <v/>
      </c>
      <c r="AJ210" s="10" t="str">
        <f ca="1">IFERROR(IF(AND(NOW()&lt;= EOMONTH(DATE(YEAR($P210),3, 1), 0), Overall!$A212&lt;&gt;"", MONTH($O210) &lt;= 3, MONTH($P210) &gt;= 3), IF($T210 &lt;&gt; "", $H210/$T210, ""), ""), "")</f>
        <v/>
      </c>
      <c r="AK210" s="10" t="str">
        <f ca="1">IFERROR(IF(AND(NOW()&lt;= EOMONTH(DATE(YEAR($P210),4, 1), 0), Overall!$A212&lt;&gt;"", MONTH($O210) &lt;= 4, MONTH($P210) &gt;= 4), IF($T210 &lt;&gt; "", $H210/$T210, ""), ""), "")</f>
        <v/>
      </c>
      <c r="AL210" s="10" t="str">
        <f ca="1">IFERROR(IF(AND(NOW()&lt;= EOMONTH(DATE(YEAR($P210),5, 1), 0), Overall!$A212&lt;&gt;"", MONTH($O210) &lt;= 5, MONTH($P210) &gt;= 5), IF($T210 &lt;&gt; "", $H210/$T210, ""), ""), "")</f>
        <v/>
      </c>
      <c r="AM210" s="10" t="str">
        <f ca="1">IFERROR(IF(AND(NOW()&lt;= EOMONTH(DATE(YEAR($P210),6, 1), 0), Overall!$A212&lt;&gt;"", MONTH($O210) &lt;= 6, MONTH($P210) &gt;= 6), IF($T210 &lt;&gt; "", $H210/$T210, ""), ""), "")</f>
        <v/>
      </c>
      <c r="AN210" s="10" t="str">
        <f ca="1">IFERROR(IF(AND(NOW()&lt;= EOMONTH(DATE(YEAR($P210),7, 1), 0), Overall!$A212&lt;&gt;"", MONTH($O210) &lt;= 7, MONTH($P210) &gt;= 7), IF($T210 &lt;&gt; "", $H210/$T210, ""), ""), "")</f>
        <v/>
      </c>
      <c r="AO210" s="10" t="str">
        <f ca="1">IFERROR(IF(AND(NOW()&lt;= EOMONTH(DATE(YEAR($P210),8, 1), 0), Overall!$A212&lt;&gt;"", MONTH($O210) &lt;= 8, MONTH($P210) &gt;= 8), IF($T210 &lt;&gt; "", $H210/$T210, ""), ""), "")</f>
        <v/>
      </c>
      <c r="AP210" s="10" t="str">
        <f ca="1">IFERROR(IF(AND(NOW()&lt;= EOMONTH(DATE(YEAR($P210),9, 1), 0), Overall!$A212&lt;&gt;"", MONTH($O210) &lt;= 9, MONTH($P210) &gt;= 9), IF($T210 &lt;&gt; "", $H210/$T210, ""), ""), "")</f>
        <v/>
      </c>
      <c r="AQ210" s="10" t="str">
        <f ca="1">IFERROR(IF(AND(NOW()&lt;= EOMONTH(DATE(YEAR($P210),10, 1), 0), Overall!$A212&lt;&gt;"", MONTH($O210) &lt;= 10, MONTH($P210) &gt;= 10), IF($T210 &lt;&gt; "", $H210/$T210, ""), ""), "")</f>
        <v/>
      </c>
      <c r="AR210" s="10" t="str">
        <f ca="1">IFERROR(IF(AND(NOW()&lt;= EOMONTH(DATE(YEAR($P210),11, 1), 0), Overall!$A212&lt;&gt;"", MONTH($O210) &lt;=11, MONTH($P210) &gt;= 11), IF($T210 &lt;&gt; "", $H210/$T210, ""), ""), "")</f>
        <v/>
      </c>
      <c r="AS210" s="10" t="str">
        <f ca="1">IFERROR(IF(AND(NOW()&lt;= EOMONTH(DATE(YEAR($P210),12, 1), 0), Overall!$A212&lt;&gt;"", MONTH($O210) &lt;= 12, MONTH($P210) &gt;= 12), IF($T210 &lt;&gt; "", $H210/$T210, ""), ""), "")</f>
        <v/>
      </c>
      <c r="AT210" s="16">
        <f t="shared" ca="1" si="7"/>
        <v>0</v>
      </c>
    </row>
    <row r="211" spans="1:46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6">
        <f>IF(Overall!T213&lt;&gt;"",VALUE(Overall!T213),"")</f>
        <v>80.78</v>
      </c>
      <c r="O211" s="7">
        <f>IF(Overall!L213&lt;&gt;"", DATEVALUE(Overall!L213), "")</f>
        <v>44562</v>
      </c>
      <c r="P211" s="7">
        <f>IF(Overall!M213&lt;&gt;"", DATEVALUE(Overall!M213), "")</f>
        <v>44742</v>
      </c>
      <c r="Q211" s="7" t="str">
        <f>IF(Overall!S213&lt;&gt;"",_xlfn.VALUETOTEXT(Overall!S213),"")</f>
        <v>Jan-Jun</v>
      </c>
      <c r="R211" s="7">
        <f>IF(Overall!O213&lt;&gt;"", DATEVALUE(Overall!O213), "")</f>
        <v>44490</v>
      </c>
      <c r="S211" s="7">
        <f>IF(Overall!O213&lt;&gt;"", DATEVALUE(Overall!O213), "")</f>
        <v>44490</v>
      </c>
      <c r="T211" s="5">
        <f t="shared" si="6"/>
        <v>6</v>
      </c>
      <c r="U211" s="10">
        <f>IF(Overall!$A213&lt;&gt;"",IF(AND(MONTH($O211) &lt;= 1, MONTH($P211) &gt;= 1), IF($T211 &lt;&gt; "", $H211/$T211, ""), ""),"")</f>
        <v>100000</v>
      </c>
      <c r="V211" s="10">
        <f>IF(Overall!$A213&lt;&gt;"",IF(AND(MONTH($O211) &lt;= 2, MONTH($P211) &gt;= 2), IF($T211 &lt;&gt; "", $H211/$T211, ""), ""),"")</f>
        <v>100000</v>
      </c>
      <c r="W211" s="10">
        <f>IF(Overall!$A213&lt;&gt;"",IF(AND(MONTH($O211) &lt;= 3, MONTH($P211) &gt;= 3), IF($T211 &lt;&gt; "", $H211/$T211, ""), ""),"")</f>
        <v>100000</v>
      </c>
      <c r="X211" s="10">
        <f>IF(Overall!$A213&lt;&gt;"",IF(AND(MONTH($O211) &lt;= 4, MONTH($P211) &gt;= 4), IF($T211 &lt;&gt; "", $H211/$T211, ""), ""),"")</f>
        <v>100000</v>
      </c>
      <c r="Y211" s="10">
        <f>IF(Overall!$A213&lt;&gt;"",IF(AND(MONTH($O211) &lt;= 5, MONTH($P211) &gt;= 5), IF($T211 &lt;&gt; "", $H211/$T211, ""), ""),"")</f>
        <v>100000</v>
      </c>
      <c r="Z211" s="10">
        <f>IF(Overall!$A213&lt;&gt;"",IF(AND(MONTH($O211) &lt;= 6, MONTH($P211) &gt;= 6), IF($T211 &lt;&gt; "", $H211/$T211, ""), ""),"")</f>
        <v>100000</v>
      </c>
      <c r="AA211" s="10" t="str">
        <f>IF(Overall!$A213&lt;&gt;"",IF(AND(MONTH($O211) &lt;= 7, MONTH($P211) &gt;= 7 ), IF($T211 &lt;&gt; "", $H211/$T211, ""), ""),"")</f>
        <v/>
      </c>
      <c r="AB211" s="10" t="str">
        <f>IF(Overall!$A213&lt;&gt;"",IF(AND(MONTH($O211) &lt;= 8, MONTH($P211) &gt;= 8), IF($T211 &lt;&gt; "", $H211/$T211, ""), ""),"")</f>
        <v/>
      </c>
      <c r="AC211" s="10" t="str">
        <f>IF(Overall!$A213&lt;&gt;"",IF(AND(MONTH($O211) &lt;= 9, MONTH($P211) &gt;= 9), IF($T211 &lt;&gt; "", $H211/$T211, ""), ""),"")</f>
        <v/>
      </c>
      <c r="AD211" s="10" t="str">
        <f>IF(Overall!$A213&lt;&gt;"",IF(AND(MONTH($O211) &lt;= 10, MONTH($P211) &gt;= 10), IF($T211 &lt;&gt; "", $H211/$T211, ""), ""),"")</f>
        <v/>
      </c>
      <c r="AE211" s="10" t="str">
        <f>IF(Overall!$A213&lt;&gt;"",IF(AND(MONTH($O211) &lt;= 11, MONTH($P211) &gt;= 11), IF($T211 &lt;&gt; "", $H211/$T211, ""), ""),"")</f>
        <v/>
      </c>
      <c r="AF211" s="10" t="str">
        <f>IF(Overall!$A213&lt;&gt;"",IF(AND(MONTH($O211) &lt;= 12, MONTH($P211) &gt;= 12), IF($T211 &lt;&gt; "", $H211/$T211, ""), ""),"")</f>
        <v/>
      </c>
      <c r="AH211" s="10" t="str">
        <f ca="1">IFERROR(IF(AND(NOW()&lt;= EOMONTH(DATE(YEAR($P211),1, 1), 0), Overall!$A213&lt;&gt;"", MONTH($O211) &lt;= 1, MONTH($P211) &gt;= 1), IF($T211 &lt;&gt; "", $H211/$T211, ""), ""), "")</f>
        <v/>
      </c>
      <c r="AI211" s="10" t="str">
        <f ca="1">IFERROR(IF(AND(NOW()&lt;= EOMONTH(DATE(YEAR($P211),2, 1), 0), Overall!$A213&lt;&gt;"", MONTH($O211) &lt;= 2, MONTH($P211) &gt;= 2), IF($T211 &lt;&gt; "", $H211/$T211, ""), ""), "")</f>
        <v/>
      </c>
      <c r="AJ211" s="10" t="str">
        <f ca="1">IFERROR(IF(AND(NOW()&lt;= EOMONTH(DATE(YEAR($P211),3, 1), 0), Overall!$A213&lt;&gt;"", MONTH($O211) &lt;= 3, MONTH($P211) &gt;= 3), IF($T211 &lt;&gt; "", $H211/$T211, ""), ""), "")</f>
        <v/>
      </c>
      <c r="AK211" s="10" t="str">
        <f ca="1">IFERROR(IF(AND(NOW()&lt;= EOMONTH(DATE(YEAR($P211),4, 1), 0), Overall!$A213&lt;&gt;"", MONTH($O211) &lt;= 4, MONTH($P211) &gt;= 4), IF($T211 &lt;&gt; "", $H211/$T211, ""), ""), "")</f>
        <v/>
      </c>
      <c r="AL211" s="10" t="str">
        <f ca="1">IFERROR(IF(AND(NOW()&lt;= EOMONTH(DATE(YEAR($P211),5, 1), 0), Overall!$A213&lt;&gt;"", MONTH($O211) &lt;= 5, MONTH($P211) &gt;= 5), IF($T211 &lt;&gt; "", $H211/$T211, ""), ""), "")</f>
        <v/>
      </c>
      <c r="AM211" s="10" t="str">
        <f ca="1">IFERROR(IF(AND(NOW()&lt;= EOMONTH(DATE(YEAR($P211),6, 1), 0), Overall!$A213&lt;&gt;"", MONTH($O211) &lt;= 6, MONTH($P211) &gt;= 6), IF($T211 &lt;&gt; "", $H211/$T211, ""), ""), "")</f>
        <v/>
      </c>
      <c r="AN211" s="10" t="str">
        <f ca="1">IFERROR(IF(AND(NOW()&lt;= EOMONTH(DATE(YEAR($P211),7, 1), 0), Overall!$A213&lt;&gt;"", MONTH($O211) &lt;= 7, MONTH($P211) &gt;= 7), IF($T211 &lt;&gt; "", $H211/$T211, ""), ""), "")</f>
        <v/>
      </c>
      <c r="AO211" s="10" t="str">
        <f ca="1">IFERROR(IF(AND(NOW()&lt;= EOMONTH(DATE(YEAR($P211),8, 1), 0), Overall!$A213&lt;&gt;"", MONTH($O211) &lt;= 8, MONTH($P211) &gt;= 8), IF($T211 &lt;&gt; "", $H211/$T211, ""), ""), "")</f>
        <v/>
      </c>
      <c r="AP211" s="10" t="str">
        <f ca="1">IFERROR(IF(AND(NOW()&lt;= EOMONTH(DATE(YEAR($P211),9, 1), 0), Overall!$A213&lt;&gt;"", MONTH($O211) &lt;= 9, MONTH($P211) &gt;= 9), IF($T211 &lt;&gt; "", $H211/$T211, ""), ""), "")</f>
        <v/>
      </c>
      <c r="AQ211" s="10" t="str">
        <f ca="1">IFERROR(IF(AND(NOW()&lt;= EOMONTH(DATE(YEAR($P211),10, 1), 0), Overall!$A213&lt;&gt;"", MONTH($O211) &lt;= 10, MONTH($P211) &gt;= 10), IF($T211 &lt;&gt; "", $H211/$T211, ""), ""), "")</f>
        <v/>
      </c>
      <c r="AR211" s="10" t="str">
        <f ca="1">IFERROR(IF(AND(NOW()&lt;= EOMONTH(DATE(YEAR($P211),11, 1), 0), Overall!$A213&lt;&gt;"", MONTH($O211) &lt;=11, MONTH($P211) &gt;= 11), IF($T211 &lt;&gt; "", $H211/$T211, ""), ""), "")</f>
        <v/>
      </c>
      <c r="AS211" s="10" t="str">
        <f ca="1">IFERROR(IF(AND(NOW()&lt;= EOMONTH(DATE(YEAR($P211),12, 1), 0), Overall!$A213&lt;&gt;"", MONTH($O211) &lt;= 12, MONTH($P211) &gt;= 12), IF($T211 &lt;&gt; "", $H211/$T211, ""), ""), "")</f>
        <v/>
      </c>
      <c r="AT211" s="16">
        <f t="shared" ca="1" si="7"/>
        <v>0</v>
      </c>
    </row>
    <row r="212" spans="1:46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6">
        <f>IF(Overall!T214&lt;&gt;"",VALUE(Overall!T214),"")</f>
        <v>78.765000000000001</v>
      </c>
      <c r="O212" s="7">
        <f>IF(Overall!L214&lt;&gt;"", DATEVALUE(Overall!L214), "")</f>
        <v>44562</v>
      </c>
      <c r="P212" s="7">
        <f>IF(Overall!M214&lt;&gt;"", DATEVALUE(Overall!M214), "")</f>
        <v>44926</v>
      </c>
      <c r="Q212" s="7" t="str">
        <f>IF(Overall!S214&lt;&gt;"",_xlfn.VALUETOTEXT(Overall!S214),"")</f>
        <v>Jan-Dec</v>
      </c>
      <c r="R212" s="7">
        <f>IF(Overall!O214&lt;&gt;"", DATEVALUE(Overall!O214), "")</f>
        <v>44490</v>
      </c>
      <c r="S212" s="7">
        <f>IF(Overall!O214&lt;&gt;"", DATEVALUE(Overall!O214), "")</f>
        <v>44490</v>
      </c>
      <c r="T212" s="5">
        <f t="shared" si="6"/>
        <v>12</v>
      </c>
      <c r="U212" s="10">
        <f>IF(Overall!$A214&lt;&gt;"",IF(AND(MONTH($O212) &lt;= 1, MONTH($P212) &gt;= 1), IF($T212 &lt;&gt; "", $H212/$T212, ""), ""),"")</f>
        <v>100000</v>
      </c>
      <c r="V212" s="10">
        <f>IF(Overall!$A214&lt;&gt;"",IF(AND(MONTH($O212) &lt;= 2, MONTH($P212) &gt;= 2), IF($T212 &lt;&gt; "", $H212/$T212, ""), ""),"")</f>
        <v>100000</v>
      </c>
      <c r="W212" s="10">
        <f>IF(Overall!$A214&lt;&gt;"",IF(AND(MONTH($O212) &lt;= 3, MONTH($P212) &gt;= 3), IF($T212 &lt;&gt; "", $H212/$T212, ""), ""),"")</f>
        <v>100000</v>
      </c>
      <c r="X212" s="10">
        <f>IF(Overall!$A214&lt;&gt;"",IF(AND(MONTH($O212) &lt;= 4, MONTH($P212) &gt;= 4), IF($T212 &lt;&gt; "", $H212/$T212, ""), ""),"")</f>
        <v>100000</v>
      </c>
      <c r="Y212" s="10">
        <f>IF(Overall!$A214&lt;&gt;"",IF(AND(MONTH($O212) &lt;= 5, MONTH($P212) &gt;= 5), IF($T212 &lt;&gt; "", $H212/$T212, ""), ""),"")</f>
        <v>100000</v>
      </c>
      <c r="Z212" s="10">
        <f>IF(Overall!$A214&lt;&gt;"",IF(AND(MONTH($O212) &lt;= 6, MONTH($P212) &gt;= 6), IF($T212 &lt;&gt; "", $H212/$T212, ""), ""),"")</f>
        <v>100000</v>
      </c>
      <c r="AA212" s="10">
        <f>IF(Overall!$A214&lt;&gt;"",IF(AND(MONTH($O212) &lt;= 7, MONTH($P212) &gt;= 7 ), IF($T212 &lt;&gt; "", $H212/$T212, ""), ""),"")</f>
        <v>100000</v>
      </c>
      <c r="AB212" s="10">
        <f>IF(Overall!$A214&lt;&gt;"",IF(AND(MONTH($O212) &lt;= 8, MONTH($P212) &gt;= 8), IF($T212 &lt;&gt; "", $H212/$T212, ""), ""),"")</f>
        <v>100000</v>
      </c>
      <c r="AC212" s="10">
        <f>IF(Overall!$A214&lt;&gt;"",IF(AND(MONTH($O212) &lt;= 9, MONTH($P212) &gt;= 9), IF($T212 &lt;&gt; "", $H212/$T212, ""), ""),"")</f>
        <v>100000</v>
      </c>
      <c r="AD212" s="10">
        <f>IF(Overall!$A214&lt;&gt;"",IF(AND(MONTH($O212) &lt;= 10, MONTH($P212) &gt;= 10), IF($T212 &lt;&gt; "", $H212/$T212, ""), ""),"")</f>
        <v>100000</v>
      </c>
      <c r="AE212" s="10">
        <f>IF(Overall!$A214&lt;&gt;"",IF(AND(MONTH($O212) &lt;= 11, MONTH($P212) &gt;= 11), IF($T212 &lt;&gt; "", $H212/$T212, ""), ""),"")</f>
        <v>100000</v>
      </c>
      <c r="AF212" s="10">
        <f>IF(Overall!$A214&lt;&gt;"",IF(AND(MONTH($O212) &lt;= 12, MONTH($P212) &gt;= 12), IF($T212 &lt;&gt; "", $H212/$T212, ""), ""),"")</f>
        <v>100000</v>
      </c>
      <c r="AH212" s="10" t="str">
        <f ca="1">IFERROR(IF(AND(NOW()&lt;= EOMONTH(DATE(YEAR($P212),1, 1), 0), Overall!$A214&lt;&gt;"", MONTH($O212) &lt;= 1, MONTH($P212) &gt;= 1), IF($T212 &lt;&gt; "", $H212/$T212, ""), ""), "")</f>
        <v/>
      </c>
      <c r="AI212" s="10" t="str">
        <f ca="1">IFERROR(IF(AND(NOW()&lt;= EOMONTH(DATE(YEAR($P212),2, 1), 0), Overall!$A214&lt;&gt;"", MONTH($O212) &lt;= 2, MONTH($P212) &gt;= 2), IF($T212 &lt;&gt; "", $H212/$T212, ""), ""), "")</f>
        <v/>
      </c>
      <c r="AJ212" s="10" t="str">
        <f ca="1">IFERROR(IF(AND(NOW()&lt;= EOMONTH(DATE(YEAR($P212),3, 1), 0), Overall!$A214&lt;&gt;"", MONTH($O212) &lt;= 3, MONTH($P212) &gt;= 3), IF($T212 &lt;&gt; "", $H212/$T212, ""), ""), "")</f>
        <v/>
      </c>
      <c r="AK212" s="10" t="str">
        <f ca="1">IFERROR(IF(AND(NOW()&lt;= EOMONTH(DATE(YEAR($P212),4, 1), 0), Overall!$A214&lt;&gt;"", MONTH($O212) &lt;= 4, MONTH($P212) &gt;= 4), IF($T212 &lt;&gt; "", $H212/$T212, ""), ""), "")</f>
        <v/>
      </c>
      <c r="AL212" s="10" t="str">
        <f ca="1">IFERROR(IF(AND(NOW()&lt;= EOMONTH(DATE(YEAR($P212),5, 1), 0), Overall!$A214&lt;&gt;"", MONTH($O212) &lt;= 5, MONTH($P212) &gt;= 5), IF($T212 &lt;&gt; "", $H212/$T212, ""), ""), "")</f>
        <v/>
      </c>
      <c r="AM212" s="10" t="str">
        <f ca="1">IFERROR(IF(AND(NOW()&lt;= EOMONTH(DATE(YEAR($P212),6, 1), 0), Overall!$A214&lt;&gt;"", MONTH($O212) &lt;= 6, MONTH($P212) &gt;= 6), IF($T212 &lt;&gt; "", $H212/$T212, ""), ""), "")</f>
        <v/>
      </c>
      <c r="AN212" s="10" t="str">
        <f ca="1">IFERROR(IF(AND(NOW()&lt;= EOMONTH(DATE(YEAR($P212),7, 1), 0), Overall!$A214&lt;&gt;"", MONTH($O212) &lt;= 7, MONTH($P212) &gt;= 7), IF($T212 &lt;&gt; "", $H212/$T212, ""), ""), "")</f>
        <v/>
      </c>
      <c r="AO212" s="10" t="str">
        <f ca="1">IFERROR(IF(AND(NOW()&lt;= EOMONTH(DATE(YEAR($P212),8, 1), 0), Overall!$A214&lt;&gt;"", MONTH($O212) &lt;= 8, MONTH($P212) &gt;= 8), IF($T212 &lt;&gt; "", $H212/$T212, ""), ""), "")</f>
        <v/>
      </c>
      <c r="AP212" s="10" t="str">
        <f ca="1">IFERROR(IF(AND(NOW()&lt;= EOMONTH(DATE(YEAR($P212),9, 1), 0), Overall!$A214&lt;&gt;"", MONTH($O212) &lt;= 9, MONTH($P212) &gt;= 9), IF($T212 &lt;&gt; "", $H212/$T212, ""), ""), "")</f>
        <v/>
      </c>
      <c r="AQ212" s="10" t="str">
        <f ca="1">IFERROR(IF(AND(NOW()&lt;= EOMONTH(DATE(YEAR($P212),10, 1), 0), Overall!$A214&lt;&gt;"", MONTH($O212) &lt;= 10, MONTH($P212) &gt;= 10), IF($T212 &lt;&gt; "", $H212/$T212, ""), ""), "")</f>
        <v/>
      </c>
      <c r="AR212" s="10" t="str">
        <f ca="1">IFERROR(IF(AND(NOW()&lt;= EOMONTH(DATE(YEAR($P212),11, 1), 0), Overall!$A214&lt;&gt;"", MONTH($O212) &lt;=11, MONTH($P212) &gt;= 11), IF($T212 &lt;&gt; "", $H212/$T212, ""), ""), "")</f>
        <v/>
      </c>
      <c r="AS212" s="10" t="str">
        <f ca="1">IFERROR(IF(AND(NOW()&lt;= EOMONTH(DATE(YEAR($P212),12, 1), 0), Overall!$A214&lt;&gt;"", MONTH($O212) &lt;= 12, MONTH($P212) &gt;= 12), IF($T212 &lt;&gt; "", $H212/$T212, ""), ""), "")</f>
        <v/>
      </c>
      <c r="AT212" s="16">
        <f t="shared" ca="1" si="7"/>
        <v>0</v>
      </c>
    </row>
    <row r="213" spans="1:46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6">
        <f>IF(Overall!T215&lt;&gt;"",VALUE(Overall!T215),"")</f>
        <v>78.748999999999995</v>
      </c>
      <c r="O213" s="7">
        <f>IF(Overall!L215&lt;&gt;"", DATEVALUE(Overall!L215), "")</f>
        <v>44562</v>
      </c>
      <c r="P213" s="7">
        <f>IF(Overall!M215&lt;&gt;"", DATEVALUE(Overall!M215), "")</f>
        <v>44926</v>
      </c>
      <c r="Q213" s="7" t="str">
        <f>IF(Overall!S215&lt;&gt;"",_xlfn.VALUETOTEXT(Overall!S215),"")</f>
        <v>Jan-Dec</v>
      </c>
      <c r="R213" s="7">
        <f>IF(Overall!O215&lt;&gt;"", DATEVALUE(Overall!O215), "")</f>
        <v>44490</v>
      </c>
      <c r="S213" s="7">
        <f>IF(Overall!O215&lt;&gt;"", DATEVALUE(Overall!O215), "")</f>
        <v>44490</v>
      </c>
      <c r="T213" s="5">
        <f t="shared" si="6"/>
        <v>12</v>
      </c>
      <c r="U213" s="10">
        <f>IF(Overall!$A215&lt;&gt;"",IF(AND(MONTH($O213) &lt;= 1, MONTH($P213) &gt;= 1), IF($T213 &lt;&gt; "", $H213/$T213, ""), ""),"")</f>
        <v>50000</v>
      </c>
      <c r="V213" s="10">
        <f>IF(Overall!$A215&lt;&gt;"",IF(AND(MONTH($O213) &lt;= 2, MONTH($P213) &gt;= 2), IF($T213 &lt;&gt; "", $H213/$T213, ""), ""),"")</f>
        <v>50000</v>
      </c>
      <c r="W213" s="10">
        <f>IF(Overall!$A215&lt;&gt;"",IF(AND(MONTH($O213) &lt;= 3, MONTH($P213) &gt;= 3), IF($T213 &lt;&gt; "", $H213/$T213, ""), ""),"")</f>
        <v>50000</v>
      </c>
      <c r="X213" s="10">
        <f>IF(Overall!$A215&lt;&gt;"",IF(AND(MONTH($O213) &lt;= 4, MONTH($P213) &gt;= 4), IF($T213 &lt;&gt; "", $H213/$T213, ""), ""),"")</f>
        <v>50000</v>
      </c>
      <c r="Y213" s="10">
        <f>IF(Overall!$A215&lt;&gt;"",IF(AND(MONTH($O213) &lt;= 5, MONTH($P213) &gt;= 5), IF($T213 &lt;&gt; "", $H213/$T213, ""), ""),"")</f>
        <v>50000</v>
      </c>
      <c r="Z213" s="10">
        <f>IF(Overall!$A215&lt;&gt;"",IF(AND(MONTH($O213) &lt;= 6, MONTH($P213) &gt;= 6), IF($T213 &lt;&gt; "", $H213/$T213, ""), ""),"")</f>
        <v>50000</v>
      </c>
      <c r="AA213" s="10">
        <f>IF(Overall!$A215&lt;&gt;"",IF(AND(MONTH($O213) &lt;= 7, MONTH($P213) &gt;= 7 ), IF($T213 &lt;&gt; "", $H213/$T213, ""), ""),"")</f>
        <v>50000</v>
      </c>
      <c r="AB213" s="10">
        <f>IF(Overall!$A215&lt;&gt;"",IF(AND(MONTH($O213) &lt;= 8, MONTH($P213) &gt;= 8), IF($T213 &lt;&gt; "", $H213/$T213, ""), ""),"")</f>
        <v>50000</v>
      </c>
      <c r="AC213" s="10">
        <f>IF(Overall!$A215&lt;&gt;"",IF(AND(MONTH($O213) &lt;= 9, MONTH($P213) &gt;= 9), IF($T213 &lt;&gt; "", $H213/$T213, ""), ""),"")</f>
        <v>50000</v>
      </c>
      <c r="AD213" s="10">
        <f>IF(Overall!$A215&lt;&gt;"",IF(AND(MONTH($O213) &lt;= 10, MONTH($P213) &gt;= 10), IF($T213 &lt;&gt; "", $H213/$T213, ""), ""),"")</f>
        <v>50000</v>
      </c>
      <c r="AE213" s="10">
        <f>IF(Overall!$A215&lt;&gt;"",IF(AND(MONTH($O213) &lt;= 11, MONTH($P213) &gt;= 11), IF($T213 &lt;&gt; "", $H213/$T213, ""), ""),"")</f>
        <v>50000</v>
      </c>
      <c r="AF213" s="10">
        <f>IF(Overall!$A215&lt;&gt;"",IF(AND(MONTH($O213) &lt;= 12, MONTH($P213) &gt;= 12), IF($T213 &lt;&gt; "", $H213/$T213, ""), ""),"")</f>
        <v>50000</v>
      </c>
      <c r="AH213" s="10" t="str">
        <f ca="1">IFERROR(IF(AND(NOW()&lt;= EOMONTH(DATE(YEAR($P213),1, 1), 0), Overall!$A215&lt;&gt;"", MONTH($O213) &lt;= 1, MONTH($P213) &gt;= 1), IF($T213 &lt;&gt; "", $H213/$T213, ""), ""), "")</f>
        <v/>
      </c>
      <c r="AI213" s="10" t="str">
        <f ca="1">IFERROR(IF(AND(NOW()&lt;= EOMONTH(DATE(YEAR($P213),2, 1), 0), Overall!$A215&lt;&gt;"", MONTH($O213) &lt;= 2, MONTH($P213) &gt;= 2), IF($T213 &lt;&gt; "", $H213/$T213, ""), ""), "")</f>
        <v/>
      </c>
      <c r="AJ213" s="10" t="str">
        <f ca="1">IFERROR(IF(AND(NOW()&lt;= EOMONTH(DATE(YEAR($P213),3, 1), 0), Overall!$A215&lt;&gt;"", MONTH($O213) &lt;= 3, MONTH($P213) &gt;= 3), IF($T213 &lt;&gt; "", $H213/$T213, ""), ""), "")</f>
        <v/>
      </c>
      <c r="AK213" s="10" t="str">
        <f ca="1">IFERROR(IF(AND(NOW()&lt;= EOMONTH(DATE(YEAR($P213),4, 1), 0), Overall!$A215&lt;&gt;"", MONTH($O213) &lt;= 4, MONTH($P213) &gt;= 4), IF($T213 &lt;&gt; "", $H213/$T213, ""), ""), "")</f>
        <v/>
      </c>
      <c r="AL213" s="10" t="str">
        <f ca="1">IFERROR(IF(AND(NOW()&lt;= EOMONTH(DATE(YEAR($P213),5, 1), 0), Overall!$A215&lt;&gt;"", MONTH($O213) &lt;= 5, MONTH($P213) &gt;= 5), IF($T213 &lt;&gt; "", $H213/$T213, ""), ""), "")</f>
        <v/>
      </c>
      <c r="AM213" s="10" t="str">
        <f ca="1">IFERROR(IF(AND(NOW()&lt;= EOMONTH(DATE(YEAR($P213),6, 1), 0), Overall!$A215&lt;&gt;"", MONTH($O213) &lt;= 6, MONTH($P213) &gt;= 6), IF($T213 &lt;&gt; "", $H213/$T213, ""), ""), "")</f>
        <v/>
      </c>
      <c r="AN213" s="10" t="str">
        <f ca="1">IFERROR(IF(AND(NOW()&lt;= EOMONTH(DATE(YEAR($P213),7, 1), 0), Overall!$A215&lt;&gt;"", MONTH($O213) &lt;= 7, MONTH($P213) &gt;= 7), IF($T213 &lt;&gt; "", $H213/$T213, ""), ""), "")</f>
        <v/>
      </c>
      <c r="AO213" s="10" t="str">
        <f ca="1">IFERROR(IF(AND(NOW()&lt;= EOMONTH(DATE(YEAR($P213),8, 1), 0), Overall!$A215&lt;&gt;"", MONTH($O213) &lt;= 8, MONTH($P213) &gt;= 8), IF($T213 &lt;&gt; "", $H213/$T213, ""), ""), "")</f>
        <v/>
      </c>
      <c r="AP213" s="10" t="str">
        <f ca="1">IFERROR(IF(AND(NOW()&lt;= EOMONTH(DATE(YEAR($P213),9, 1), 0), Overall!$A215&lt;&gt;"", MONTH($O213) &lt;= 9, MONTH($P213) &gt;= 9), IF($T213 &lt;&gt; "", $H213/$T213, ""), ""), "")</f>
        <v/>
      </c>
      <c r="AQ213" s="10" t="str">
        <f ca="1">IFERROR(IF(AND(NOW()&lt;= EOMONTH(DATE(YEAR($P213),10, 1), 0), Overall!$A215&lt;&gt;"", MONTH($O213) &lt;= 10, MONTH($P213) &gt;= 10), IF($T213 &lt;&gt; "", $H213/$T213, ""), ""), "")</f>
        <v/>
      </c>
      <c r="AR213" s="10" t="str">
        <f ca="1">IFERROR(IF(AND(NOW()&lt;= EOMONTH(DATE(YEAR($P213),11, 1), 0), Overall!$A215&lt;&gt;"", MONTH($O213) &lt;=11, MONTH($P213) &gt;= 11), IF($T213 &lt;&gt; "", $H213/$T213, ""), ""), "")</f>
        <v/>
      </c>
      <c r="AS213" s="10" t="str">
        <f ca="1">IFERROR(IF(AND(NOW()&lt;= EOMONTH(DATE(YEAR($P213),12, 1), 0), Overall!$A215&lt;&gt;"", MONTH($O213) &lt;= 12, MONTH($P213) &gt;= 12), IF($T213 &lt;&gt; "", $H213/$T213, ""), ""), "")</f>
        <v/>
      </c>
      <c r="AT213" s="16">
        <f t="shared" ca="1" si="7"/>
        <v>0</v>
      </c>
    </row>
    <row r="214" spans="1:46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6">
        <f>IF(Overall!T216&lt;&gt;"",VALUE(Overall!T216),"")</f>
        <v>81.16</v>
      </c>
      <c r="O214" s="7">
        <f>IF(Overall!L216&lt;&gt;"", DATEVALUE(Overall!L216), "")</f>
        <v>44562</v>
      </c>
      <c r="P214" s="7">
        <f>IF(Overall!M216&lt;&gt;"", DATEVALUE(Overall!M216), "")</f>
        <v>44742</v>
      </c>
      <c r="Q214" s="7" t="str">
        <f>IF(Overall!S216&lt;&gt;"",_xlfn.VALUETOTEXT(Overall!S216),"")</f>
        <v>Jan-Jun</v>
      </c>
      <c r="R214" s="7">
        <f>IF(Overall!O216&lt;&gt;"", DATEVALUE(Overall!O216), "")</f>
        <v>44494</v>
      </c>
      <c r="S214" s="7">
        <f>IF(Overall!O216&lt;&gt;"", DATEVALUE(Overall!O216), "")</f>
        <v>44494</v>
      </c>
      <c r="T214" s="5">
        <f t="shared" si="6"/>
        <v>6</v>
      </c>
      <c r="U214" s="10">
        <f>IF(Overall!$A216&lt;&gt;"",IF(AND(MONTH($O214) &lt;= 1, MONTH($P214) &gt;= 1), IF($T214 &lt;&gt; "", $H214/$T214, ""), ""),"")</f>
        <v>100000</v>
      </c>
      <c r="V214" s="10">
        <f>IF(Overall!$A216&lt;&gt;"",IF(AND(MONTH($O214) &lt;= 2, MONTH($P214) &gt;= 2), IF($T214 &lt;&gt; "", $H214/$T214, ""), ""),"")</f>
        <v>100000</v>
      </c>
      <c r="W214" s="10">
        <f>IF(Overall!$A216&lt;&gt;"",IF(AND(MONTH($O214) &lt;= 3, MONTH($P214) &gt;= 3), IF($T214 &lt;&gt; "", $H214/$T214, ""), ""),"")</f>
        <v>100000</v>
      </c>
      <c r="X214" s="10">
        <f>IF(Overall!$A216&lt;&gt;"",IF(AND(MONTH($O214) &lt;= 4, MONTH($P214) &gt;= 4), IF($T214 &lt;&gt; "", $H214/$T214, ""), ""),"")</f>
        <v>100000</v>
      </c>
      <c r="Y214" s="10">
        <f>IF(Overall!$A216&lt;&gt;"",IF(AND(MONTH($O214) &lt;= 5, MONTH($P214) &gt;= 5), IF($T214 &lt;&gt; "", $H214/$T214, ""), ""),"")</f>
        <v>100000</v>
      </c>
      <c r="Z214" s="10">
        <f>IF(Overall!$A216&lt;&gt;"",IF(AND(MONTH($O214) &lt;= 6, MONTH($P214) &gt;= 6), IF($T214 &lt;&gt; "", $H214/$T214, ""), ""),"")</f>
        <v>100000</v>
      </c>
      <c r="AA214" s="10" t="str">
        <f>IF(Overall!$A216&lt;&gt;"",IF(AND(MONTH($O214) &lt;= 7, MONTH($P214) &gt;= 7 ), IF($T214 &lt;&gt; "", $H214/$T214, ""), ""),"")</f>
        <v/>
      </c>
      <c r="AB214" s="10" t="str">
        <f>IF(Overall!$A216&lt;&gt;"",IF(AND(MONTH($O214) &lt;= 8, MONTH($P214) &gt;= 8), IF($T214 &lt;&gt; "", $H214/$T214, ""), ""),"")</f>
        <v/>
      </c>
      <c r="AC214" s="10" t="str">
        <f>IF(Overall!$A216&lt;&gt;"",IF(AND(MONTH($O214) &lt;= 9, MONTH($P214) &gt;= 9), IF($T214 &lt;&gt; "", $H214/$T214, ""), ""),"")</f>
        <v/>
      </c>
      <c r="AD214" s="10" t="str">
        <f>IF(Overall!$A216&lt;&gt;"",IF(AND(MONTH($O214) &lt;= 10, MONTH($P214) &gt;= 10), IF($T214 &lt;&gt; "", $H214/$T214, ""), ""),"")</f>
        <v/>
      </c>
      <c r="AE214" s="10" t="str">
        <f>IF(Overall!$A216&lt;&gt;"",IF(AND(MONTH($O214) &lt;= 11, MONTH($P214) &gt;= 11), IF($T214 &lt;&gt; "", $H214/$T214, ""), ""),"")</f>
        <v/>
      </c>
      <c r="AF214" s="10" t="str">
        <f>IF(Overall!$A216&lt;&gt;"",IF(AND(MONTH($O214) &lt;= 12, MONTH($P214) &gt;= 12), IF($T214 &lt;&gt; "", $H214/$T214, ""), ""),"")</f>
        <v/>
      </c>
      <c r="AH214" s="10" t="str">
        <f ca="1">IFERROR(IF(AND(NOW()&lt;= EOMONTH(DATE(YEAR($P214),1, 1), 0), Overall!$A216&lt;&gt;"", MONTH($O214) &lt;= 1, MONTH($P214) &gt;= 1), IF($T214 &lt;&gt; "", $H214/$T214, ""), ""), "")</f>
        <v/>
      </c>
      <c r="AI214" s="10" t="str">
        <f ca="1">IFERROR(IF(AND(NOW()&lt;= EOMONTH(DATE(YEAR($P214),2, 1), 0), Overall!$A216&lt;&gt;"", MONTH($O214) &lt;= 2, MONTH($P214) &gt;= 2), IF($T214 &lt;&gt; "", $H214/$T214, ""), ""), "")</f>
        <v/>
      </c>
      <c r="AJ214" s="10" t="str">
        <f ca="1">IFERROR(IF(AND(NOW()&lt;= EOMONTH(DATE(YEAR($P214),3, 1), 0), Overall!$A216&lt;&gt;"", MONTH($O214) &lt;= 3, MONTH($P214) &gt;= 3), IF($T214 &lt;&gt; "", $H214/$T214, ""), ""), "")</f>
        <v/>
      </c>
      <c r="AK214" s="10" t="str">
        <f ca="1">IFERROR(IF(AND(NOW()&lt;= EOMONTH(DATE(YEAR($P214),4, 1), 0), Overall!$A216&lt;&gt;"", MONTH($O214) &lt;= 4, MONTH($P214) &gt;= 4), IF($T214 &lt;&gt; "", $H214/$T214, ""), ""), "")</f>
        <v/>
      </c>
      <c r="AL214" s="10" t="str">
        <f ca="1">IFERROR(IF(AND(NOW()&lt;= EOMONTH(DATE(YEAR($P214),5, 1), 0), Overall!$A216&lt;&gt;"", MONTH($O214) &lt;= 5, MONTH($P214) &gt;= 5), IF($T214 &lt;&gt; "", $H214/$T214, ""), ""), "")</f>
        <v/>
      </c>
      <c r="AM214" s="10" t="str">
        <f ca="1">IFERROR(IF(AND(NOW()&lt;= EOMONTH(DATE(YEAR($P214),6, 1), 0), Overall!$A216&lt;&gt;"", MONTH($O214) &lt;= 6, MONTH($P214) &gt;= 6), IF($T214 &lt;&gt; "", $H214/$T214, ""), ""), "")</f>
        <v/>
      </c>
      <c r="AN214" s="10" t="str">
        <f ca="1">IFERROR(IF(AND(NOW()&lt;= EOMONTH(DATE(YEAR($P214),7, 1), 0), Overall!$A216&lt;&gt;"", MONTH($O214) &lt;= 7, MONTH($P214) &gt;= 7), IF($T214 &lt;&gt; "", $H214/$T214, ""), ""), "")</f>
        <v/>
      </c>
      <c r="AO214" s="10" t="str">
        <f ca="1">IFERROR(IF(AND(NOW()&lt;= EOMONTH(DATE(YEAR($P214),8, 1), 0), Overall!$A216&lt;&gt;"", MONTH($O214) &lt;= 8, MONTH($P214) &gt;= 8), IF($T214 &lt;&gt; "", $H214/$T214, ""), ""), "")</f>
        <v/>
      </c>
      <c r="AP214" s="10" t="str">
        <f ca="1">IFERROR(IF(AND(NOW()&lt;= EOMONTH(DATE(YEAR($P214),9, 1), 0), Overall!$A216&lt;&gt;"", MONTH($O214) &lt;= 9, MONTH($P214) &gt;= 9), IF($T214 &lt;&gt; "", $H214/$T214, ""), ""), "")</f>
        <v/>
      </c>
      <c r="AQ214" s="10" t="str">
        <f ca="1">IFERROR(IF(AND(NOW()&lt;= EOMONTH(DATE(YEAR($P214),10, 1), 0), Overall!$A216&lt;&gt;"", MONTH($O214) &lt;= 10, MONTH($P214) &gt;= 10), IF($T214 &lt;&gt; "", $H214/$T214, ""), ""), "")</f>
        <v/>
      </c>
      <c r="AR214" s="10" t="str">
        <f ca="1">IFERROR(IF(AND(NOW()&lt;= EOMONTH(DATE(YEAR($P214),11, 1), 0), Overall!$A216&lt;&gt;"", MONTH($O214) &lt;=11, MONTH($P214) &gt;= 11), IF($T214 &lt;&gt; "", $H214/$T214, ""), ""), "")</f>
        <v/>
      </c>
      <c r="AS214" s="10" t="str">
        <f ca="1">IFERROR(IF(AND(NOW()&lt;= EOMONTH(DATE(YEAR($P214),12, 1), 0), Overall!$A216&lt;&gt;"", MONTH($O214) &lt;= 12, MONTH($P214) &gt;= 12), IF($T214 &lt;&gt; "", $H214/$T214, ""), ""), "")</f>
        <v/>
      </c>
      <c r="AT214" s="16">
        <f t="shared" ca="1" si="7"/>
        <v>0</v>
      </c>
    </row>
    <row r="215" spans="1:46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6">
        <f>IF(Overall!T217&lt;&gt;"",VALUE(Overall!T217),"")</f>
        <v>81.063000000000002</v>
      </c>
      <c r="O215" s="7">
        <f>IF(Overall!L217&lt;&gt;"", DATEVALUE(Overall!L217), "")</f>
        <v>44562</v>
      </c>
      <c r="P215" s="7">
        <f>IF(Overall!M217&lt;&gt;"", DATEVALUE(Overall!M217), "")</f>
        <v>44742</v>
      </c>
      <c r="Q215" s="7" t="str">
        <f>IF(Overall!S217&lt;&gt;"",_xlfn.VALUETOTEXT(Overall!S217),"")</f>
        <v>Jan-Jun</v>
      </c>
      <c r="R215" s="7">
        <f>IF(Overall!O217&lt;&gt;"", DATEVALUE(Overall!O217), "")</f>
        <v>44494</v>
      </c>
      <c r="S215" s="7">
        <f>IF(Overall!O217&lt;&gt;"", DATEVALUE(Overall!O217), "")</f>
        <v>44494</v>
      </c>
      <c r="T215" s="5">
        <f t="shared" si="6"/>
        <v>6</v>
      </c>
      <c r="U215" s="10">
        <f>IF(Overall!$A217&lt;&gt;"",IF(AND(MONTH($O215) &lt;= 1, MONTH($P215) &gt;= 1), IF($T215 &lt;&gt; "", $H215/$T215, ""), ""),"")</f>
        <v>100000</v>
      </c>
      <c r="V215" s="10">
        <f>IF(Overall!$A217&lt;&gt;"",IF(AND(MONTH($O215) &lt;= 2, MONTH($P215) &gt;= 2), IF($T215 &lt;&gt; "", $H215/$T215, ""), ""),"")</f>
        <v>100000</v>
      </c>
      <c r="W215" s="10">
        <f>IF(Overall!$A217&lt;&gt;"",IF(AND(MONTH($O215) &lt;= 3, MONTH($P215) &gt;= 3), IF($T215 &lt;&gt; "", $H215/$T215, ""), ""),"")</f>
        <v>100000</v>
      </c>
      <c r="X215" s="10">
        <f>IF(Overall!$A217&lt;&gt;"",IF(AND(MONTH($O215) &lt;= 4, MONTH($P215) &gt;= 4), IF($T215 &lt;&gt; "", $H215/$T215, ""), ""),"")</f>
        <v>100000</v>
      </c>
      <c r="Y215" s="10">
        <f>IF(Overall!$A217&lt;&gt;"",IF(AND(MONTH($O215) &lt;= 5, MONTH($P215) &gt;= 5), IF($T215 &lt;&gt; "", $H215/$T215, ""), ""),"")</f>
        <v>100000</v>
      </c>
      <c r="Z215" s="10">
        <f>IF(Overall!$A217&lt;&gt;"",IF(AND(MONTH($O215) &lt;= 6, MONTH($P215) &gt;= 6), IF($T215 &lt;&gt; "", $H215/$T215, ""), ""),"")</f>
        <v>100000</v>
      </c>
      <c r="AA215" s="10" t="str">
        <f>IF(Overall!$A217&lt;&gt;"",IF(AND(MONTH($O215) &lt;= 7, MONTH($P215) &gt;= 7 ), IF($T215 &lt;&gt; "", $H215/$T215, ""), ""),"")</f>
        <v/>
      </c>
      <c r="AB215" s="10" t="str">
        <f>IF(Overall!$A217&lt;&gt;"",IF(AND(MONTH($O215) &lt;= 8, MONTH($P215) &gt;= 8), IF($T215 &lt;&gt; "", $H215/$T215, ""), ""),"")</f>
        <v/>
      </c>
      <c r="AC215" s="10" t="str">
        <f>IF(Overall!$A217&lt;&gt;"",IF(AND(MONTH($O215) &lt;= 9, MONTH($P215) &gt;= 9), IF($T215 &lt;&gt; "", $H215/$T215, ""), ""),"")</f>
        <v/>
      </c>
      <c r="AD215" s="10" t="str">
        <f>IF(Overall!$A217&lt;&gt;"",IF(AND(MONTH($O215) &lt;= 10, MONTH($P215) &gt;= 10), IF($T215 &lt;&gt; "", $H215/$T215, ""), ""),"")</f>
        <v/>
      </c>
      <c r="AE215" s="10" t="str">
        <f>IF(Overall!$A217&lt;&gt;"",IF(AND(MONTH($O215) &lt;= 11, MONTH($P215) &gt;= 11), IF($T215 &lt;&gt; "", $H215/$T215, ""), ""),"")</f>
        <v/>
      </c>
      <c r="AF215" s="10" t="str">
        <f>IF(Overall!$A217&lt;&gt;"",IF(AND(MONTH($O215) &lt;= 12, MONTH($P215) &gt;= 12), IF($T215 &lt;&gt; "", $H215/$T215, ""), ""),"")</f>
        <v/>
      </c>
      <c r="AH215" s="10" t="str">
        <f ca="1">IFERROR(IF(AND(NOW()&lt;= EOMONTH(DATE(YEAR($P215),1, 1), 0), Overall!$A217&lt;&gt;"", MONTH($O215) &lt;= 1, MONTH($P215) &gt;= 1), IF($T215 &lt;&gt; "", $H215/$T215, ""), ""), "")</f>
        <v/>
      </c>
      <c r="AI215" s="10" t="str">
        <f ca="1">IFERROR(IF(AND(NOW()&lt;= EOMONTH(DATE(YEAR($P215),2, 1), 0), Overall!$A217&lt;&gt;"", MONTH($O215) &lt;= 2, MONTH($P215) &gt;= 2), IF($T215 &lt;&gt; "", $H215/$T215, ""), ""), "")</f>
        <v/>
      </c>
      <c r="AJ215" s="10" t="str">
        <f ca="1">IFERROR(IF(AND(NOW()&lt;= EOMONTH(DATE(YEAR($P215),3, 1), 0), Overall!$A217&lt;&gt;"", MONTH($O215) &lt;= 3, MONTH($P215) &gt;= 3), IF($T215 &lt;&gt; "", $H215/$T215, ""), ""), "")</f>
        <v/>
      </c>
      <c r="AK215" s="10" t="str">
        <f ca="1">IFERROR(IF(AND(NOW()&lt;= EOMONTH(DATE(YEAR($P215),4, 1), 0), Overall!$A217&lt;&gt;"", MONTH($O215) &lt;= 4, MONTH($P215) &gt;= 4), IF($T215 &lt;&gt; "", $H215/$T215, ""), ""), "")</f>
        <v/>
      </c>
      <c r="AL215" s="10" t="str">
        <f ca="1">IFERROR(IF(AND(NOW()&lt;= EOMONTH(DATE(YEAR($P215),5, 1), 0), Overall!$A217&lt;&gt;"", MONTH($O215) &lt;= 5, MONTH($P215) &gt;= 5), IF($T215 &lt;&gt; "", $H215/$T215, ""), ""), "")</f>
        <v/>
      </c>
      <c r="AM215" s="10" t="str">
        <f ca="1">IFERROR(IF(AND(NOW()&lt;= EOMONTH(DATE(YEAR($P215),6, 1), 0), Overall!$A217&lt;&gt;"", MONTH($O215) &lt;= 6, MONTH($P215) &gt;= 6), IF($T215 &lt;&gt; "", $H215/$T215, ""), ""), "")</f>
        <v/>
      </c>
      <c r="AN215" s="10" t="str">
        <f ca="1">IFERROR(IF(AND(NOW()&lt;= EOMONTH(DATE(YEAR($P215),7, 1), 0), Overall!$A217&lt;&gt;"", MONTH($O215) &lt;= 7, MONTH($P215) &gt;= 7), IF($T215 &lt;&gt; "", $H215/$T215, ""), ""), "")</f>
        <v/>
      </c>
      <c r="AO215" s="10" t="str">
        <f ca="1">IFERROR(IF(AND(NOW()&lt;= EOMONTH(DATE(YEAR($P215),8, 1), 0), Overall!$A217&lt;&gt;"", MONTH($O215) &lt;= 8, MONTH($P215) &gt;= 8), IF($T215 &lt;&gt; "", $H215/$T215, ""), ""), "")</f>
        <v/>
      </c>
      <c r="AP215" s="10" t="str">
        <f ca="1">IFERROR(IF(AND(NOW()&lt;= EOMONTH(DATE(YEAR($P215),9, 1), 0), Overall!$A217&lt;&gt;"", MONTH($O215) &lt;= 9, MONTH($P215) &gt;= 9), IF($T215 &lt;&gt; "", $H215/$T215, ""), ""), "")</f>
        <v/>
      </c>
      <c r="AQ215" s="10" t="str">
        <f ca="1">IFERROR(IF(AND(NOW()&lt;= EOMONTH(DATE(YEAR($P215),10, 1), 0), Overall!$A217&lt;&gt;"", MONTH($O215) &lt;= 10, MONTH($P215) &gt;= 10), IF($T215 &lt;&gt; "", $H215/$T215, ""), ""), "")</f>
        <v/>
      </c>
      <c r="AR215" s="10" t="str">
        <f ca="1">IFERROR(IF(AND(NOW()&lt;= EOMONTH(DATE(YEAR($P215),11, 1), 0), Overall!$A217&lt;&gt;"", MONTH($O215) &lt;=11, MONTH($P215) &gt;= 11), IF($T215 &lt;&gt; "", $H215/$T215, ""), ""), "")</f>
        <v/>
      </c>
      <c r="AS215" s="10" t="str">
        <f ca="1">IFERROR(IF(AND(NOW()&lt;= EOMONTH(DATE(YEAR($P215),12, 1), 0), Overall!$A217&lt;&gt;"", MONTH($O215) &lt;= 12, MONTH($P215) &gt;= 12), IF($T215 &lt;&gt; "", $H215/$T215, ""), ""), "")</f>
        <v/>
      </c>
      <c r="AT215" s="16">
        <f t="shared" ca="1" si="7"/>
        <v>0</v>
      </c>
    </row>
    <row r="216" spans="1:46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6">
        <f>IF(Overall!T218&lt;&gt;"",VALUE(Overall!T218),"")</f>
        <v>81.036000000000001</v>
      </c>
      <c r="O216" s="7">
        <f>IF(Overall!L218&lt;&gt;"", DATEVALUE(Overall!L218), "")</f>
        <v>44562</v>
      </c>
      <c r="P216" s="7">
        <f>IF(Overall!M218&lt;&gt;"", DATEVALUE(Overall!M218), "")</f>
        <v>44742</v>
      </c>
      <c r="Q216" s="7" t="str">
        <f>IF(Overall!S218&lt;&gt;"",_xlfn.VALUETOTEXT(Overall!S218),"")</f>
        <v>Jan-Jun</v>
      </c>
      <c r="R216" s="7">
        <f>IF(Overall!O218&lt;&gt;"", DATEVALUE(Overall!O218), "")</f>
        <v>44494</v>
      </c>
      <c r="S216" s="7">
        <f>IF(Overall!O218&lt;&gt;"", DATEVALUE(Overall!O218), "")</f>
        <v>44494</v>
      </c>
      <c r="T216" s="5">
        <f t="shared" si="6"/>
        <v>6</v>
      </c>
      <c r="U216" s="10">
        <f>IF(Overall!$A218&lt;&gt;"",IF(AND(MONTH($O216) &lt;= 1, MONTH($P216) &gt;= 1), IF($T216 &lt;&gt; "", $H216/$T216, ""), ""),"")</f>
        <v>50000</v>
      </c>
      <c r="V216" s="10">
        <f>IF(Overall!$A218&lt;&gt;"",IF(AND(MONTH($O216) &lt;= 2, MONTH($P216) &gt;= 2), IF($T216 &lt;&gt; "", $H216/$T216, ""), ""),"")</f>
        <v>50000</v>
      </c>
      <c r="W216" s="10">
        <f>IF(Overall!$A218&lt;&gt;"",IF(AND(MONTH($O216) &lt;= 3, MONTH($P216) &gt;= 3), IF($T216 &lt;&gt; "", $H216/$T216, ""), ""),"")</f>
        <v>50000</v>
      </c>
      <c r="X216" s="10">
        <f>IF(Overall!$A218&lt;&gt;"",IF(AND(MONTH($O216) &lt;= 4, MONTH($P216) &gt;= 4), IF($T216 &lt;&gt; "", $H216/$T216, ""), ""),"")</f>
        <v>50000</v>
      </c>
      <c r="Y216" s="10">
        <f>IF(Overall!$A218&lt;&gt;"",IF(AND(MONTH($O216) &lt;= 5, MONTH($P216) &gt;= 5), IF($T216 &lt;&gt; "", $H216/$T216, ""), ""),"")</f>
        <v>50000</v>
      </c>
      <c r="Z216" s="10">
        <f>IF(Overall!$A218&lt;&gt;"",IF(AND(MONTH($O216) &lt;= 6, MONTH($P216) &gt;= 6), IF($T216 &lt;&gt; "", $H216/$T216, ""), ""),"")</f>
        <v>50000</v>
      </c>
      <c r="AA216" s="10" t="str">
        <f>IF(Overall!$A218&lt;&gt;"",IF(AND(MONTH($O216) &lt;= 7, MONTH($P216) &gt;= 7 ), IF($T216 &lt;&gt; "", $H216/$T216, ""), ""),"")</f>
        <v/>
      </c>
      <c r="AB216" s="10" t="str">
        <f>IF(Overall!$A218&lt;&gt;"",IF(AND(MONTH($O216) &lt;= 8, MONTH($P216) &gt;= 8), IF($T216 &lt;&gt; "", $H216/$T216, ""), ""),"")</f>
        <v/>
      </c>
      <c r="AC216" s="10" t="str">
        <f>IF(Overall!$A218&lt;&gt;"",IF(AND(MONTH($O216) &lt;= 9, MONTH($P216) &gt;= 9), IF($T216 &lt;&gt; "", $H216/$T216, ""), ""),"")</f>
        <v/>
      </c>
      <c r="AD216" s="10" t="str">
        <f>IF(Overall!$A218&lt;&gt;"",IF(AND(MONTH($O216) &lt;= 10, MONTH($P216) &gt;= 10), IF($T216 &lt;&gt; "", $H216/$T216, ""), ""),"")</f>
        <v/>
      </c>
      <c r="AE216" s="10" t="str">
        <f>IF(Overall!$A218&lt;&gt;"",IF(AND(MONTH($O216) &lt;= 11, MONTH($P216) &gt;= 11), IF($T216 &lt;&gt; "", $H216/$T216, ""), ""),"")</f>
        <v/>
      </c>
      <c r="AF216" s="10" t="str">
        <f>IF(Overall!$A218&lt;&gt;"",IF(AND(MONTH($O216) &lt;= 12, MONTH($P216) &gt;= 12), IF($T216 &lt;&gt; "", $H216/$T216, ""), ""),"")</f>
        <v/>
      </c>
      <c r="AH216" s="10" t="str">
        <f ca="1">IFERROR(IF(AND(NOW()&lt;= EOMONTH(DATE(YEAR($P216),1, 1), 0), Overall!$A218&lt;&gt;"", MONTH($O216) &lt;= 1, MONTH($P216) &gt;= 1), IF($T216 &lt;&gt; "", $H216/$T216, ""), ""), "")</f>
        <v/>
      </c>
      <c r="AI216" s="10" t="str">
        <f ca="1">IFERROR(IF(AND(NOW()&lt;= EOMONTH(DATE(YEAR($P216),2, 1), 0), Overall!$A218&lt;&gt;"", MONTH($O216) &lt;= 2, MONTH($P216) &gt;= 2), IF($T216 &lt;&gt; "", $H216/$T216, ""), ""), "")</f>
        <v/>
      </c>
      <c r="AJ216" s="10" t="str">
        <f ca="1">IFERROR(IF(AND(NOW()&lt;= EOMONTH(DATE(YEAR($P216),3, 1), 0), Overall!$A218&lt;&gt;"", MONTH($O216) &lt;= 3, MONTH($P216) &gt;= 3), IF($T216 &lt;&gt; "", $H216/$T216, ""), ""), "")</f>
        <v/>
      </c>
      <c r="AK216" s="10" t="str">
        <f ca="1">IFERROR(IF(AND(NOW()&lt;= EOMONTH(DATE(YEAR($P216),4, 1), 0), Overall!$A218&lt;&gt;"", MONTH($O216) &lt;= 4, MONTH($P216) &gt;= 4), IF($T216 &lt;&gt; "", $H216/$T216, ""), ""), "")</f>
        <v/>
      </c>
      <c r="AL216" s="10" t="str">
        <f ca="1">IFERROR(IF(AND(NOW()&lt;= EOMONTH(DATE(YEAR($P216),5, 1), 0), Overall!$A218&lt;&gt;"", MONTH($O216) &lt;= 5, MONTH($P216) &gt;= 5), IF($T216 &lt;&gt; "", $H216/$T216, ""), ""), "")</f>
        <v/>
      </c>
      <c r="AM216" s="10" t="str">
        <f ca="1">IFERROR(IF(AND(NOW()&lt;= EOMONTH(DATE(YEAR($P216),6, 1), 0), Overall!$A218&lt;&gt;"", MONTH($O216) &lt;= 6, MONTH($P216) &gt;= 6), IF($T216 &lt;&gt; "", $H216/$T216, ""), ""), "")</f>
        <v/>
      </c>
      <c r="AN216" s="10" t="str">
        <f ca="1">IFERROR(IF(AND(NOW()&lt;= EOMONTH(DATE(YEAR($P216),7, 1), 0), Overall!$A218&lt;&gt;"", MONTH($O216) &lt;= 7, MONTH($P216) &gt;= 7), IF($T216 &lt;&gt; "", $H216/$T216, ""), ""), "")</f>
        <v/>
      </c>
      <c r="AO216" s="10" t="str">
        <f ca="1">IFERROR(IF(AND(NOW()&lt;= EOMONTH(DATE(YEAR($P216),8, 1), 0), Overall!$A218&lt;&gt;"", MONTH($O216) &lt;= 8, MONTH($P216) &gt;= 8), IF($T216 &lt;&gt; "", $H216/$T216, ""), ""), "")</f>
        <v/>
      </c>
      <c r="AP216" s="10" t="str">
        <f ca="1">IFERROR(IF(AND(NOW()&lt;= EOMONTH(DATE(YEAR($P216),9, 1), 0), Overall!$A218&lt;&gt;"", MONTH($O216) &lt;= 9, MONTH($P216) &gt;= 9), IF($T216 &lt;&gt; "", $H216/$T216, ""), ""), "")</f>
        <v/>
      </c>
      <c r="AQ216" s="10" t="str">
        <f ca="1">IFERROR(IF(AND(NOW()&lt;= EOMONTH(DATE(YEAR($P216),10, 1), 0), Overall!$A218&lt;&gt;"", MONTH($O216) &lt;= 10, MONTH($P216) &gt;= 10), IF($T216 &lt;&gt; "", $H216/$T216, ""), ""), "")</f>
        <v/>
      </c>
      <c r="AR216" s="10" t="str">
        <f ca="1">IFERROR(IF(AND(NOW()&lt;= EOMONTH(DATE(YEAR($P216),11, 1), 0), Overall!$A218&lt;&gt;"", MONTH($O216) &lt;=11, MONTH($P216) &gt;= 11), IF($T216 &lt;&gt; "", $H216/$T216, ""), ""), "")</f>
        <v/>
      </c>
      <c r="AS216" s="10" t="str">
        <f ca="1">IFERROR(IF(AND(NOW()&lt;= EOMONTH(DATE(YEAR($P216),12, 1), 0), Overall!$A218&lt;&gt;"", MONTH($O216) &lt;= 12, MONTH($P216) &gt;= 12), IF($T216 &lt;&gt; "", $H216/$T216, ""), ""), "")</f>
        <v/>
      </c>
      <c r="AT216" s="16">
        <f t="shared" ca="1" si="7"/>
        <v>0</v>
      </c>
    </row>
    <row r="217" spans="1:46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6">
        <f>IF(Overall!T219&lt;&gt;"",VALUE(Overall!T219),"")</f>
        <v>81.25</v>
      </c>
      <c r="O217" s="7">
        <f>IF(Overall!L219&lt;&gt;"", DATEVALUE(Overall!L219), "")</f>
        <v>44562</v>
      </c>
      <c r="P217" s="7">
        <f>IF(Overall!M219&lt;&gt;"", DATEVALUE(Overall!M219), "")</f>
        <v>44742</v>
      </c>
      <c r="Q217" s="7" t="str">
        <f>IF(Overall!S219&lt;&gt;"",_xlfn.VALUETOTEXT(Overall!S219),"")</f>
        <v>Jan-Jun</v>
      </c>
      <c r="R217" s="7">
        <f>IF(Overall!O219&lt;&gt;"", DATEVALUE(Overall!O219), "")</f>
        <v>44494</v>
      </c>
      <c r="S217" s="7">
        <f>IF(Overall!O219&lt;&gt;"", DATEVALUE(Overall!O219), "")</f>
        <v>44494</v>
      </c>
      <c r="T217" s="5">
        <f t="shared" si="6"/>
        <v>6</v>
      </c>
      <c r="U217" s="10">
        <f>IF(Overall!$A219&lt;&gt;"",IF(AND(MONTH($O217) &lt;= 1, MONTH($P217) &gt;= 1), IF($T217 &lt;&gt; "", $H217/$T217, ""), ""),"")</f>
        <v>100000</v>
      </c>
      <c r="V217" s="10">
        <f>IF(Overall!$A219&lt;&gt;"",IF(AND(MONTH($O217) &lt;= 2, MONTH($P217) &gt;= 2), IF($T217 &lt;&gt; "", $H217/$T217, ""), ""),"")</f>
        <v>100000</v>
      </c>
      <c r="W217" s="10">
        <f>IF(Overall!$A219&lt;&gt;"",IF(AND(MONTH($O217) &lt;= 3, MONTH($P217) &gt;= 3), IF($T217 &lt;&gt; "", $H217/$T217, ""), ""),"")</f>
        <v>100000</v>
      </c>
      <c r="X217" s="10">
        <f>IF(Overall!$A219&lt;&gt;"",IF(AND(MONTH($O217) &lt;= 4, MONTH($P217) &gt;= 4), IF($T217 &lt;&gt; "", $H217/$T217, ""), ""),"")</f>
        <v>100000</v>
      </c>
      <c r="Y217" s="10">
        <f>IF(Overall!$A219&lt;&gt;"",IF(AND(MONTH($O217) &lt;= 5, MONTH($P217) &gt;= 5), IF($T217 &lt;&gt; "", $H217/$T217, ""), ""),"")</f>
        <v>100000</v>
      </c>
      <c r="Z217" s="10">
        <f>IF(Overall!$A219&lt;&gt;"",IF(AND(MONTH($O217) &lt;= 6, MONTH($P217) &gt;= 6), IF($T217 &lt;&gt; "", $H217/$T217, ""), ""),"")</f>
        <v>100000</v>
      </c>
      <c r="AA217" s="10" t="str">
        <f>IF(Overall!$A219&lt;&gt;"",IF(AND(MONTH($O217) &lt;= 7, MONTH($P217) &gt;= 7 ), IF($T217 &lt;&gt; "", $H217/$T217, ""), ""),"")</f>
        <v/>
      </c>
      <c r="AB217" s="10" t="str">
        <f>IF(Overall!$A219&lt;&gt;"",IF(AND(MONTH($O217) &lt;= 8, MONTH($P217) &gt;= 8), IF($T217 &lt;&gt; "", $H217/$T217, ""), ""),"")</f>
        <v/>
      </c>
      <c r="AC217" s="10" t="str">
        <f>IF(Overall!$A219&lt;&gt;"",IF(AND(MONTH($O217) &lt;= 9, MONTH($P217) &gt;= 9), IF($T217 &lt;&gt; "", $H217/$T217, ""), ""),"")</f>
        <v/>
      </c>
      <c r="AD217" s="10" t="str">
        <f>IF(Overall!$A219&lt;&gt;"",IF(AND(MONTH($O217) &lt;= 10, MONTH($P217) &gt;= 10), IF($T217 &lt;&gt; "", $H217/$T217, ""), ""),"")</f>
        <v/>
      </c>
      <c r="AE217" s="10" t="str">
        <f>IF(Overall!$A219&lt;&gt;"",IF(AND(MONTH($O217) &lt;= 11, MONTH($P217) &gt;= 11), IF($T217 &lt;&gt; "", $H217/$T217, ""), ""),"")</f>
        <v/>
      </c>
      <c r="AF217" s="10" t="str">
        <f>IF(Overall!$A219&lt;&gt;"",IF(AND(MONTH($O217) &lt;= 12, MONTH($P217) &gt;= 12), IF($T217 &lt;&gt; "", $H217/$T217, ""), ""),"")</f>
        <v/>
      </c>
      <c r="AH217" s="10" t="str">
        <f ca="1">IFERROR(IF(AND(NOW()&lt;= EOMONTH(DATE(YEAR($P217),1, 1), 0), Overall!$A219&lt;&gt;"", MONTH($O217) &lt;= 1, MONTH($P217) &gt;= 1), IF($T217 &lt;&gt; "", $H217/$T217, ""), ""), "")</f>
        <v/>
      </c>
      <c r="AI217" s="10" t="str">
        <f ca="1">IFERROR(IF(AND(NOW()&lt;= EOMONTH(DATE(YEAR($P217),2, 1), 0), Overall!$A219&lt;&gt;"", MONTH($O217) &lt;= 2, MONTH($P217) &gt;= 2), IF($T217 &lt;&gt; "", $H217/$T217, ""), ""), "")</f>
        <v/>
      </c>
      <c r="AJ217" s="10" t="str">
        <f ca="1">IFERROR(IF(AND(NOW()&lt;= EOMONTH(DATE(YEAR($P217),3, 1), 0), Overall!$A219&lt;&gt;"", MONTH($O217) &lt;= 3, MONTH($P217) &gt;= 3), IF($T217 &lt;&gt; "", $H217/$T217, ""), ""), "")</f>
        <v/>
      </c>
      <c r="AK217" s="10" t="str">
        <f ca="1">IFERROR(IF(AND(NOW()&lt;= EOMONTH(DATE(YEAR($P217),4, 1), 0), Overall!$A219&lt;&gt;"", MONTH($O217) &lt;= 4, MONTH($P217) &gt;= 4), IF($T217 &lt;&gt; "", $H217/$T217, ""), ""), "")</f>
        <v/>
      </c>
      <c r="AL217" s="10" t="str">
        <f ca="1">IFERROR(IF(AND(NOW()&lt;= EOMONTH(DATE(YEAR($P217),5, 1), 0), Overall!$A219&lt;&gt;"", MONTH($O217) &lt;= 5, MONTH($P217) &gt;= 5), IF($T217 &lt;&gt; "", $H217/$T217, ""), ""), "")</f>
        <v/>
      </c>
      <c r="AM217" s="10" t="str">
        <f ca="1">IFERROR(IF(AND(NOW()&lt;= EOMONTH(DATE(YEAR($P217),6, 1), 0), Overall!$A219&lt;&gt;"", MONTH($O217) &lt;= 6, MONTH($P217) &gt;= 6), IF($T217 &lt;&gt; "", $H217/$T217, ""), ""), "")</f>
        <v/>
      </c>
      <c r="AN217" s="10" t="str">
        <f ca="1">IFERROR(IF(AND(NOW()&lt;= EOMONTH(DATE(YEAR($P217),7, 1), 0), Overall!$A219&lt;&gt;"", MONTH($O217) &lt;= 7, MONTH($P217) &gt;= 7), IF($T217 &lt;&gt; "", $H217/$T217, ""), ""), "")</f>
        <v/>
      </c>
      <c r="AO217" s="10" t="str">
        <f ca="1">IFERROR(IF(AND(NOW()&lt;= EOMONTH(DATE(YEAR($P217),8, 1), 0), Overall!$A219&lt;&gt;"", MONTH($O217) &lt;= 8, MONTH($P217) &gt;= 8), IF($T217 &lt;&gt; "", $H217/$T217, ""), ""), "")</f>
        <v/>
      </c>
      <c r="AP217" s="10" t="str">
        <f ca="1">IFERROR(IF(AND(NOW()&lt;= EOMONTH(DATE(YEAR($P217),9, 1), 0), Overall!$A219&lt;&gt;"", MONTH($O217) &lt;= 9, MONTH($P217) &gt;= 9), IF($T217 &lt;&gt; "", $H217/$T217, ""), ""), "")</f>
        <v/>
      </c>
      <c r="AQ217" s="10" t="str">
        <f ca="1">IFERROR(IF(AND(NOW()&lt;= EOMONTH(DATE(YEAR($P217),10, 1), 0), Overall!$A219&lt;&gt;"", MONTH($O217) &lt;= 10, MONTH($P217) &gt;= 10), IF($T217 &lt;&gt; "", $H217/$T217, ""), ""), "")</f>
        <v/>
      </c>
      <c r="AR217" s="10" t="str">
        <f ca="1">IFERROR(IF(AND(NOW()&lt;= EOMONTH(DATE(YEAR($P217),11, 1), 0), Overall!$A219&lt;&gt;"", MONTH($O217) &lt;=11, MONTH($P217) &gt;= 11), IF($T217 &lt;&gt; "", $H217/$T217, ""), ""), "")</f>
        <v/>
      </c>
      <c r="AS217" s="10" t="str">
        <f ca="1">IFERROR(IF(AND(NOW()&lt;= EOMONTH(DATE(YEAR($P217),12, 1), 0), Overall!$A219&lt;&gt;"", MONTH($O217) &lt;= 12, MONTH($P217) &gt;= 12), IF($T217 &lt;&gt; "", $H217/$T217, ""), ""), "")</f>
        <v/>
      </c>
      <c r="AT217" s="16">
        <f t="shared" ca="1" si="7"/>
        <v>0</v>
      </c>
    </row>
    <row r="218" spans="1:46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6">
        <f>IF(Overall!T220&lt;&gt;"",VALUE(Overall!T220),"")</f>
        <v>81.02</v>
      </c>
      <c r="O218" s="7">
        <f>IF(Overall!L220&lt;&gt;"", DATEVALUE(Overall!L220), "")</f>
        <v>44562</v>
      </c>
      <c r="P218" s="7">
        <f>IF(Overall!M220&lt;&gt;"", DATEVALUE(Overall!M220), "")</f>
        <v>44742</v>
      </c>
      <c r="Q218" s="7" t="str">
        <f>IF(Overall!S220&lt;&gt;"",_xlfn.VALUETOTEXT(Overall!S220),"")</f>
        <v>Jan-Jun</v>
      </c>
      <c r="R218" s="7">
        <f>IF(Overall!O220&lt;&gt;"", DATEVALUE(Overall!O220), "")</f>
        <v>44494</v>
      </c>
      <c r="S218" s="7">
        <f>IF(Overall!O220&lt;&gt;"", DATEVALUE(Overall!O220), "")</f>
        <v>44494</v>
      </c>
      <c r="T218" s="5">
        <f t="shared" si="6"/>
        <v>6</v>
      </c>
      <c r="U218" s="10">
        <f>IF(Overall!$A220&lt;&gt;"",IF(AND(MONTH($O218) &lt;= 1, MONTH($P218) &gt;= 1), IF($T218 &lt;&gt; "", $H218/$T218, ""), ""),"")</f>
        <v>150000</v>
      </c>
      <c r="V218" s="10">
        <f>IF(Overall!$A220&lt;&gt;"",IF(AND(MONTH($O218) &lt;= 2, MONTH($P218) &gt;= 2), IF($T218 &lt;&gt; "", $H218/$T218, ""), ""),"")</f>
        <v>150000</v>
      </c>
      <c r="W218" s="10">
        <f>IF(Overall!$A220&lt;&gt;"",IF(AND(MONTH($O218) &lt;= 3, MONTH($P218) &gt;= 3), IF($T218 &lt;&gt; "", $H218/$T218, ""), ""),"")</f>
        <v>150000</v>
      </c>
      <c r="X218" s="10">
        <f>IF(Overall!$A220&lt;&gt;"",IF(AND(MONTH($O218) &lt;= 4, MONTH($P218) &gt;= 4), IF($T218 &lt;&gt; "", $H218/$T218, ""), ""),"")</f>
        <v>150000</v>
      </c>
      <c r="Y218" s="10">
        <f>IF(Overall!$A220&lt;&gt;"",IF(AND(MONTH($O218) &lt;= 5, MONTH($P218) &gt;= 5), IF($T218 &lt;&gt; "", $H218/$T218, ""), ""),"")</f>
        <v>150000</v>
      </c>
      <c r="Z218" s="10">
        <f>IF(Overall!$A220&lt;&gt;"",IF(AND(MONTH($O218) &lt;= 6, MONTH($P218) &gt;= 6), IF($T218 &lt;&gt; "", $H218/$T218, ""), ""),"")</f>
        <v>150000</v>
      </c>
      <c r="AA218" s="10" t="str">
        <f>IF(Overall!$A220&lt;&gt;"",IF(AND(MONTH($O218) &lt;= 7, MONTH($P218) &gt;= 7 ), IF($T218 &lt;&gt; "", $H218/$T218, ""), ""),"")</f>
        <v/>
      </c>
      <c r="AB218" s="10" t="str">
        <f>IF(Overall!$A220&lt;&gt;"",IF(AND(MONTH($O218) &lt;= 8, MONTH($P218) &gt;= 8), IF($T218 &lt;&gt; "", $H218/$T218, ""), ""),"")</f>
        <v/>
      </c>
      <c r="AC218" s="10" t="str">
        <f>IF(Overall!$A220&lt;&gt;"",IF(AND(MONTH($O218) &lt;= 9, MONTH($P218) &gt;= 9), IF($T218 &lt;&gt; "", $H218/$T218, ""), ""),"")</f>
        <v/>
      </c>
      <c r="AD218" s="10" t="str">
        <f>IF(Overall!$A220&lt;&gt;"",IF(AND(MONTH($O218) &lt;= 10, MONTH($P218) &gt;= 10), IF($T218 &lt;&gt; "", $H218/$T218, ""), ""),"")</f>
        <v/>
      </c>
      <c r="AE218" s="10" t="str">
        <f>IF(Overall!$A220&lt;&gt;"",IF(AND(MONTH($O218) &lt;= 11, MONTH($P218) &gt;= 11), IF($T218 &lt;&gt; "", $H218/$T218, ""), ""),"")</f>
        <v/>
      </c>
      <c r="AF218" s="10" t="str">
        <f>IF(Overall!$A220&lt;&gt;"",IF(AND(MONTH($O218) &lt;= 12, MONTH($P218) &gt;= 12), IF($T218 &lt;&gt; "", $H218/$T218, ""), ""),"")</f>
        <v/>
      </c>
      <c r="AH218" s="10" t="str">
        <f ca="1">IFERROR(IF(AND(NOW()&lt;= EOMONTH(DATE(YEAR($P218),1, 1), 0), Overall!$A220&lt;&gt;"", MONTH($O218) &lt;= 1, MONTH($P218) &gt;= 1), IF($T218 &lt;&gt; "", $H218/$T218, ""), ""), "")</f>
        <v/>
      </c>
      <c r="AI218" s="10" t="str">
        <f ca="1">IFERROR(IF(AND(NOW()&lt;= EOMONTH(DATE(YEAR($P218),2, 1), 0), Overall!$A220&lt;&gt;"", MONTH($O218) &lt;= 2, MONTH($P218) &gt;= 2), IF($T218 &lt;&gt; "", $H218/$T218, ""), ""), "")</f>
        <v/>
      </c>
      <c r="AJ218" s="10" t="str">
        <f ca="1">IFERROR(IF(AND(NOW()&lt;= EOMONTH(DATE(YEAR($P218),3, 1), 0), Overall!$A220&lt;&gt;"", MONTH($O218) &lt;= 3, MONTH($P218) &gt;= 3), IF($T218 &lt;&gt; "", $H218/$T218, ""), ""), "")</f>
        <v/>
      </c>
      <c r="AK218" s="10" t="str">
        <f ca="1">IFERROR(IF(AND(NOW()&lt;= EOMONTH(DATE(YEAR($P218),4, 1), 0), Overall!$A220&lt;&gt;"", MONTH($O218) &lt;= 4, MONTH($P218) &gt;= 4), IF($T218 &lt;&gt; "", $H218/$T218, ""), ""), "")</f>
        <v/>
      </c>
      <c r="AL218" s="10" t="str">
        <f ca="1">IFERROR(IF(AND(NOW()&lt;= EOMONTH(DATE(YEAR($P218),5, 1), 0), Overall!$A220&lt;&gt;"", MONTH($O218) &lt;= 5, MONTH($P218) &gt;= 5), IF($T218 &lt;&gt; "", $H218/$T218, ""), ""), "")</f>
        <v/>
      </c>
      <c r="AM218" s="10" t="str">
        <f ca="1">IFERROR(IF(AND(NOW()&lt;= EOMONTH(DATE(YEAR($P218),6, 1), 0), Overall!$A220&lt;&gt;"", MONTH($O218) &lt;= 6, MONTH($P218) &gt;= 6), IF($T218 &lt;&gt; "", $H218/$T218, ""), ""), "")</f>
        <v/>
      </c>
      <c r="AN218" s="10" t="str">
        <f ca="1">IFERROR(IF(AND(NOW()&lt;= EOMONTH(DATE(YEAR($P218),7, 1), 0), Overall!$A220&lt;&gt;"", MONTH($O218) &lt;= 7, MONTH($P218) &gt;= 7), IF($T218 &lt;&gt; "", $H218/$T218, ""), ""), "")</f>
        <v/>
      </c>
      <c r="AO218" s="10" t="str">
        <f ca="1">IFERROR(IF(AND(NOW()&lt;= EOMONTH(DATE(YEAR($P218),8, 1), 0), Overall!$A220&lt;&gt;"", MONTH($O218) &lt;= 8, MONTH($P218) &gt;= 8), IF($T218 &lt;&gt; "", $H218/$T218, ""), ""), "")</f>
        <v/>
      </c>
      <c r="AP218" s="10" t="str">
        <f ca="1">IFERROR(IF(AND(NOW()&lt;= EOMONTH(DATE(YEAR($P218),9, 1), 0), Overall!$A220&lt;&gt;"", MONTH($O218) &lt;= 9, MONTH($P218) &gt;= 9), IF($T218 &lt;&gt; "", $H218/$T218, ""), ""), "")</f>
        <v/>
      </c>
      <c r="AQ218" s="10" t="str">
        <f ca="1">IFERROR(IF(AND(NOW()&lt;= EOMONTH(DATE(YEAR($P218),10, 1), 0), Overall!$A220&lt;&gt;"", MONTH($O218) &lt;= 10, MONTH($P218) &gt;= 10), IF($T218 &lt;&gt; "", $H218/$T218, ""), ""), "")</f>
        <v/>
      </c>
      <c r="AR218" s="10" t="str">
        <f ca="1">IFERROR(IF(AND(NOW()&lt;= EOMONTH(DATE(YEAR($P218),11, 1), 0), Overall!$A220&lt;&gt;"", MONTH($O218) &lt;=11, MONTH($P218) &gt;= 11), IF($T218 &lt;&gt; "", $H218/$T218, ""), ""), "")</f>
        <v/>
      </c>
      <c r="AS218" s="10" t="str">
        <f ca="1">IFERROR(IF(AND(NOW()&lt;= EOMONTH(DATE(YEAR($P218),12, 1), 0), Overall!$A220&lt;&gt;"", MONTH($O218) &lt;= 12, MONTH($P218) &gt;= 12), IF($T218 &lt;&gt; "", $H218/$T218, ""), ""), "")</f>
        <v/>
      </c>
      <c r="AT218" s="16">
        <f t="shared" ca="1" si="7"/>
        <v>0</v>
      </c>
    </row>
    <row r="219" spans="1:46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6">
        <f>IF(Overall!T221&lt;&gt;"",VALUE(Overall!T221),"")</f>
        <v>80.81</v>
      </c>
      <c r="O219" s="7">
        <f>IF(Overall!L221&lt;&gt;"", DATEVALUE(Overall!L221), "")</f>
        <v>44562</v>
      </c>
      <c r="P219" s="7">
        <f>IF(Overall!M221&lt;&gt;"", DATEVALUE(Overall!M221), "")</f>
        <v>44742</v>
      </c>
      <c r="Q219" s="7" t="str">
        <f>IF(Overall!S221&lt;&gt;"",_xlfn.VALUETOTEXT(Overall!S221),"")</f>
        <v>Jan-Jun</v>
      </c>
      <c r="R219" s="7">
        <f>IF(Overall!O221&lt;&gt;"", DATEVALUE(Overall!O221), "")</f>
        <v>44494</v>
      </c>
      <c r="S219" s="7">
        <f>IF(Overall!O221&lt;&gt;"", DATEVALUE(Overall!O221), "")</f>
        <v>44494</v>
      </c>
      <c r="T219" s="5">
        <f t="shared" si="6"/>
        <v>6</v>
      </c>
      <c r="U219" s="10">
        <f>IF(Overall!$A221&lt;&gt;"",IF(AND(MONTH($O219) &lt;= 1, MONTH($P219) &gt;= 1), IF($T219 &lt;&gt; "", $H219/$T219, ""), ""),"")</f>
        <v>100000</v>
      </c>
      <c r="V219" s="10">
        <f>IF(Overall!$A221&lt;&gt;"",IF(AND(MONTH($O219) &lt;= 2, MONTH($P219) &gt;= 2), IF($T219 &lt;&gt; "", $H219/$T219, ""), ""),"")</f>
        <v>100000</v>
      </c>
      <c r="W219" s="10">
        <f>IF(Overall!$A221&lt;&gt;"",IF(AND(MONTH($O219) &lt;= 3, MONTH($P219) &gt;= 3), IF($T219 &lt;&gt; "", $H219/$T219, ""), ""),"")</f>
        <v>100000</v>
      </c>
      <c r="X219" s="10">
        <f>IF(Overall!$A221&lt;&gt;"",IF(AND(MONTH($O219) &lt;= 4, MONTH($P219) &gt;= 4), IF($T219 &lt;&gt; "", $H219/$T219, ""), ""),"")</f>
        <v>100000</v>
      </c>
      <c r="Y219" s="10">
        <f>IF(Overall!$A221&lt;&gt;"",IF(AND(MONTH($O219) &lt;= 5, MONTH($P219) &gt;= 5), IF($T219 &lt;&gt; "", $H219/$T219, ""), ""),"")</f>
        <v>100000</v>
      </c>
      <c r="Z219" s="10">
        <f>IF(Overall!$A221&lt;&gt;"",IF(AND(MONTH($O219) &lt;= 6, MONTH($P219) &gt;= 6), IF($T219 &lt;&gt; "", $H219/$T219, ""), ""),"")</f>
        <v>100000</v>
      </c>
      <c r="AA219" s="10" t="str">
        <f>IF(Overall!$A221&lt;&gt;"",IF(AND(MONTH($O219) &lt;= 7, MONTH($P219) &gt;= 7 ), IF($T219 &lt;&gt; "", $H219/$T219, ""), ""),"")</f>
        <v/>
      </c>
      <c r="AB219" s="10" t="str">
        <f>IF(Overall!$A221&lt;&gt;"",IF(AND(MONTH($O219) &lt;= 8, MONTH($P219) &gt;= 8), IF($T219 &lt;&gt; "", $H219/$T219, ""), ""),"")</f>
        <v/>
      </c>
      <c r="AC219" s="10" t="str">
        <f>IF(Overall!$A221&lt;&gt;"",IF(AND(MONTH($O219) &lt;= 9, MONTH($P219) &gt;= 9), IF($T219 &lt;&gt; "", $H219/$T219, ""), ""),"")</f>
        <v/>
      </c>
      <c r="AD219" s="10" t="str">
        <f>IF(Overall!$A221&lt;&gt;"",IF(AND(MONTH($O219) &lt;= 10, MONTH($P219) &gt;= 10), IF($T219 &lt;&gt; "", $H219/$T219, ""), ""),"")</f>
        <v/>
      </c>
      <c r="AE219" s="10" t="str">
        <f>IF(Overall!$A221&lt;&gt;"",IF(AND(MONTH($O219) &lt;= 11, MONTH($P219) &gt;= 11), IF($T219 &lt;&gt; "", $H219/$T219, ""), ""),"")</f>
        <v/>
      </c>
      <c r="AF219" s="10" t="str">
        <f>IF(Overall!$A221&lt;&gt;"",IF(AND(MONTH($O219) &lt;= 12, MONTH($P219) &gt;= 12), IF($T219 &lt;&gt; "", $H219/$T219, ""), ""),"")</f>
        <v/>
      </c>
      <c r="AH219" s="10" t="str">
        <f ca="1">IFERROR(IF(AND(NOW()&lt;= EOMONTH(DATE(YEAR($P219),1, 1), 0), Overall!$A221&lt;&gt;"", MONTH($O219) &lt;= 1, MONTH($P219) &gt;= 1), IF($T219 &lt;&gt; "", $H219/$T219, ""), ""), "")</f>
        <v/>
      </c>
      <c r="AI219" s="10" t="str">
        <f ca="1">IFERROR(IF(AND(NOW()&lt;= EOMONTH(DATE(YEAR($P219),2, 1), 0), Overall!$A221&lt;&gt;"", MONTH($O219) &lt;= 2, MONTH($P219) &gt;= 2), IF($T219 &lt;&gt; "", $H219/$T219, ""), ""), "")</f>
        <v/>
      </c>
      <c r="AJ219" s="10" t="str">
        <f ca="1">IFERROR(IF(AND(NOW()&lt;= EOMONTH(DATE(YEAR($P219),3, 1), 0), Overall!$A221&lt;&gt;"", MONTH($O219) &lt;= 3, MONTH($P219) &gt;= 3), IF($T219 &lt;&gt; "", $H219/$T219, ""), ""), "")</f>
        <v/>
      </c>
      <c r="AK219" s="10" t="str">
        <f ca="1">IFERROR(IF(AND(NOW()&lt;= EOMONTH(DATE(YEAR($P219),4, 1), 0), Overall!$A221&lt;&gt;"", MONTH($O219) &lt;= 4, MONTH($P219) &gt;= 4), IF($T219 &lt;&gt; "", $H219/$T219, ""), ""), "")</f>
        <v/>
      </c>
      <c r="AL219" s="10" t="str">
        <f ca="1">IFERROR(IF(AND(NOW()&lt;= EOMONTH(DATE(YEAR($P219),5, 1), 0), Overall!$A221&lt;&gt;"", MONTH($O219) &lt;= 5, MONTH($P219) &gt;= 5), IF($T219 &lt;&gt; "", $H219/$T219, ""), ""), "")</f>
        <v/>
      </c>
      <c r="AM219" s="10" t="str">
        <f ca="1">IFERROR(IF(AND(NOW()&lt;= EOMONTH(DATE(YEAR($P219),6, 1), 0), Overall!$A221&lt;&gt;"", MONTH($O219) &lt;= 6, MONTH($P219) &gt;= 6), IF($T219 &lt;&gt; "", $H219/$T219, ""), ""), "")</f>
        <v/>
      </c>
      <c r="AN219" s="10" t="str">
        <f ca="1">IFERROR(IF(AND(NOW()&lt;= EOMONTH(DATE(YEAR($P219),7, 1), 0), Overall!$A221&lt;&gt;"", MONTH($O219) &lt;= 7, MONTH($P219) &gt;= 7), IF($T219 &lt;&gt; "", $H219/$T219, ""), ""), "")</f>
        <v/>
      </c>
      <c r="AO219" s="10" t="str">
        <f ca="1">IFERROR(IF(AND(NOW()&lt;= EOMONTH(DATE(YEAR($P219),8, 1), 0), Overall!$A221&lt;&gt;"", MONTH($O219) &lt;= 8, MONTH($P219) &gt;= 8), IF($T219 &lt;&gt; "", $H219/$T219, ""), ""), "")</f>
        <v/>
      </c>
      <c r="AP219" s="10" t="str">
        <f ca="1">IFERROR(IF(AND(NOW()&lt;= EOMONTH(DATE(YEAR($P219),9, 1), 0), Overall!$A221&lt;&gt;"", MONTH($O219) &lt;= 9, MONTH($P219) &gt;= 9), IF($T219 &lt;&gt; "", $H219/$T219, ""), ""), "")</f>
        <v/>
      </c>
      <c r="AQ219" s="10" t="str">
        <f ca="1">IFERROR(IF(AND(NOW()&lt;= EOMONTH(DATE(YEAR($P219),10, 1), 0), Overall!$A221&lt;&gt;"", MONTH($O219) &lt;= 10, MONTH($P219) &gt;= 10), IF($T219 &lt;&gt; "", $H219/$T219, ""), ""), "")</f>
        <v/>
      </c>
      <c r="AR219" s="10" t="str">
        <f ca="1">IFERROR(IF(AND(NOW()&lt;= EOMONTH(DATE(YEAR($P219),11, 1), 0), Overall!$A221&lt;&gt;"", MONTH($O219) &lt;=11, MONTH($P219) &gt;= 11), IF($T219 &lt;&gt; "", $H219/$T219, ""), ""), "")</f>
        <v/>
      </c>
      <c r="AS219" s="10" t="str">
        <f ca="1">IFERROR(IF(AND(NOW()&lt;= EOMONTH(DATE(YEAR($P219),12, 1), 0), Overall!$A221&lt;&gt;"", MONTH($O219) &lt;= 12, MONTH($P219) &gt;= 12), IF($T219 &lt;&gt; "", $H219/$T219, ""), ""), "")</f>
        <v/>
      </c>
      <c r="AT219" s="16">
        <f t="shared" ca="1" si="7"/>
        <v>0</v>
      </c>
    </row>
    <row r="220" spans="1:46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6">
        <f>IF(Overall!T222&lt;&gt;"",VALUE(Overall!T222),"")</f>
        <v>80.8</v>
      </c>
      <c r="O220" s="7">
        <f>IF(Overall!L222&lt;&gt;"", DATEVALUE(Overall!L222), "")</f>
        <v>44562</v>
      </c>
      <c r="P220" s="7">
        <f>IF(Overall!M222&lt;&gt;"", DATEVALUE(Overall!M222), "")</f>
        <v>44742</v>
      </c>
      <c r="Q220" s="7" t="str">
        <f>IF(Overall!S222&lt;&gt;"",_xlfn.VALUETOTEXT(Overall!S222),"")</f>
        <v>Jan-Jun</v>
      </c>
      <c r="R220" s="7">
        <f>IF(Overall!O222&lt;&gt;"", DATEVALUE(Overall!O222), "")</f>
        <v>44495</v>
      </c>
      <c r="S220" s="7">
        <f>IF(Overall!O222&lt;&gt;"", DATEVALUE(Overall!O222), "")</f>
        <v>44495</v>
      </c>
      <c r="T220" s="5">
        <f t="shared" si="6"/>
        <v>6</v>
      </c>
      <c r="U220" s="10">
        <f>IF(Overall!$A222&lt;&gt;"",IF(AND(MONTH($O220) &lt;= 1, MONTH($P220) &gt;= 1), IF($T220 &lt;&gt; "", $H220/$T220, ""), ""),"")</f>
        <v>100000</v>
      </c>
      <c r="V220" s="10">
        <f>IF(Overall!$A222&lt;&gt;"",IF(AND(MONTH($O220) &lt;= 2, MONTH($P220) &gt;= 2), IF($T220 &lt;&gt; "", $H220/$T220, ""), ""),"")</f>
        <v>100000</v>
      </c>
      <c r="W220" s="10">
        <f>IF(Overall!$A222&lt;&gt;"",IF(AND(MONTH($O220) &lt;= 3, MONTH($P220) &gt;= 3), IF($T220 &lt;&gt; "", $H220/$T220, ""), ""),"")</f>
        <v>100000</v>
      </c>
      <c r="X220" s="10">
        <f>IF(Overall!$A222&lt;&gt;"",IF(AND(MONTH($O220) &lt;= 4, MONTH($P220) &gt;= 4), IF($T220 &lt;&gt; "", $H220/$T220, ""), ""),"")</f>
        <v>100000</v>
      </c>
      <c r="Y220" s="10">
        <f>IF(Overall!$A222&lt;&gt;"",IF(AND(MONTH($O220) &lt;= 5, MONTH($P220) &gt;= 5), IF($T220 &lt;&gt; "", $H220/$T220, ""), ""),"")</f>
        <v>100000</v>
      </c>
      <c r="Z220" s="10">
        <f>IF(Overall!$A222&lt;&gt;"",IF(AND(MONTH($O220) &lt;= 6, MONTH($P220) &gt;= 6), IF($T220 &lt;&gt; "", $H220/$T220, ""), ""),"")</f>
        <v>100000</v>
      </c>
      <c r="AA220" s="10" t="str">
        <f>IF(Overall!$A222&lt;&gt;"",IF(AND(MONTH($O220) &lt;= 7, MONTH($P220) &gt;= 7 ), IF($T220 &lt;&gt; "", $H220/$T220, ""), ""),"")</f>
        <v/>
      </c>
      <c r="AB220" s="10" t="str">
        <f>IF(Overall!$A222&lt;&gt;"",IF(AND(MONTH($O220) &lt;= 8, MONTH($P220) &gt;= 8), IF($T220 &lt;&gt; "", $H220/$T220, ""), ""),"")</f>
        <v/>
      </c>
      <c r="AC220" s="10" t="str">
        <f>IF(Overall!$A222&lt;&gt;"",IF(AND(MONTH($O220) &lt;= 9, MONTH($P220) &gt;= 9), IF($T220 &lt;&gt; "", $H220/$T220, ""), ""),"")</f>
        <v/>
      </c>
      <c r="AD220" s="10" t="str">
        <f>IF(Overall!$A222&lt;&gt;"",IF(AND(MONTH($O220) &lt;= 10, MONTH($P220) &gt;= 10), IF($T220 &lt;&gt; "", $H220/$T220, ""), ""),"")</f>
        <v/>
      </c>
      <c r="AE220" s="10" t="str">
        <f>IF(Overall!$A222&lt;&gt;"",IF(AND(MONTH($O220) &lt;= 11, MONTH($P220) &gt;= 11), IF($T220 &lt;&gt; "", $H220/$T220, ""), ""),"")</f>
        <v/>
      </c>
      <c r="AF220" s="10" t="str">
        <f>IF(Overall!$A222&lt;&gt;"",IF(AND(MONTH($O220) &lt;= 12, MONTH($P220) &gt;= 12), IF($T220 &lt;&gt; "", $H220/$T220, ""), ""),"")</f>
        <v/>
      </c>
      <c r="AH220" s="10" t="str">
        <f ca="1">IFERROR(IF(AND(NOW()&lt;= EOMONTH(DATE(YEAR($P220),1, 1), 0), Overall!$A222&lt;&gt;"", MONTH($O220) &lt;= 1, MONTH($P220) &gt;= 1), IF($T220 &lt;&gt; "", $H220/$T220, ""), ""), "")</f>
        <v/>
      </c>
      <c r="AI220" s="10" t="str">
        <f ca="1">IFERROR(IF(AND(NOW()&lt;= EOMONTH(DATE(YEAR($P220),2, 1), 0), Overall!$A222&lt;&gt;"", MONTH($O220) &lt;= 2, MONTH($P220) &gt;= 2), IF($T220 &lt;&gt; "", $H220/$T220, ""), ""), "")</f>
        <v/>
      </c>
      <c r="AJ220" s="10" t="str">
        <f ca="1">IFERROR(IF(AND(NOW()&lt;= EOMONTH(DATE(YEAR($P220),3, 1), 0), Overall!$A222&lt;&gt;"", MONTH($O220) &lt;= 3, MONTH($P220) &gt;= 3), IF($T220 &lt;&gt; "", $H220/$T220, ""), ""), "")</f>
        <v/>
      </c>
      <c r="AK220" s="10" t="str">
        <f ca="1">IFERROR(IF(AND(NOW()&lt;= EOMONTH(DATE(YEAR($P220),4, 1), 0), Overall!$A222&lt;&gt;"", MONTH($O220) &lt;= 4, MONTH($P220) &gt;= 4), IF($T220 &lt;&gt; "", $H220/$T220, ""), ""), "")</f>
        <v/>
      </c>
      <c r="AL220" s="10" t="str">
        <f ca="1">IFERROR(IF(AND(NOW()&lt;= EOMONTH(DATE(YEAR($P220),5, 1), 0), Overall!$A222&lt;&gt;"", MONTH($O220) &lt;= 5, MONTH($P220) &gt;= 5), IF($T220 &lt;&gt; "", $H220/$T220, ""), ""), "")</f>
        <v/>
      </c>
      <c r="AM220" s="10" t="str">
        <f ca="1">IFERROR(IF(AND(NOW()&lt;= EOMONTH(DATE(YEAR($P220),6, 1), 0), Overall!$A222&lt;&gt;"", MONTH($O220) &lt;= 6, MONTH($P220) &gt;= 6), IF($T220 &lt;&gt; "", $H220/$T220, ""), ""), "")</f>
        <v/>
      </c>
      <c r="AN220" s="10" t="str">
        <f ca="1">IFERROR(IF(AND(NOW()&lt;= EOMONTH(DATE(YEAR($P220),7, 1), 0), Overall!$A222&lt;&gt;"", MONTH($O220) &lt;= 7, MONTH($P220) &gt;= 7), IF($T220 &lt;&gt; "", $H220/$T220, ""), ""), "")</f>
        <v/>
      </c>
      <c r="AO220" s="10" t="str">
        <f ca="1">IFERROR(IF(AND(NOW()&lt;= EOMONTH(DATE(YEAR($P220),8, 1), 0), Overall!$A222&lt;&gt;"", MONTH($O220) &lt;= 8, MONTH($P220) &gt;= 8), IF($T220 &lt;&gt; "", $H220/$T220, ""), ""), "")</f>
        <v/>
      </c>
      <c r="AP220" s="10" t="str">
        <f ca="1">IFERROR(IF(AND(NOW()&lt;= EOMONTH(DATE(YEAR($P220),9, 1), 0), Overall!$A222&lt;&gt;"", MONTH($O220) &lt;= 9, MONTH($P220) &gt;= 9), IF($T220 &lt;&gt; "", $H220/$T220, ""), ""), "")</f>
        <v/>
      </c>
      <c r="AQ220" s="10" t="str">
        <f ca="1">IFERROR(IF(AND(NOW()&lt;= EOMONTH(DATE(YEAR($P220),10, 1), 0), Overall!$A222&lt;&gt;"", MONTH($O220) &lt;= 10, MONTH($P220) &gt;= 10), IF($T220 &lt;&gt; "", $H220/$T220, ""), ""), "")</f>
        <v/>
      </c>
      <c r="AR220" s="10" t="str">
        <f ca="1">IFERROR(IF(AND(NOW()&lt;= EOMONTH(DATE(YEAR($P220),11, 1), 0), Overall!$A222&lt;&gt;"", MONTH($O220) &lt;=11, MONTH($P220) &gt;= 11), IF($T220 &lt;&gt; "", $H220/$T220, ""), ""), "")</f>
        <v/>
      </c>
      <c r="AS220" s="10" t="str">
        <f ca="1">IFERROR(IF(AND(NOW()&lt;= EOMONTH(DATE(YEAR($P220),12, 1), 0), Overall!$A222&lt;&gt;"", MONTH($O220) &lt;= 12, MONTH($P220) &gt;= 12), IF($T220 &lt;&gt; "", $H220/$T220, ""), ""), "")</f>
        <v/>
      </c>
      <c r="AT220" s="16">
        <f t="shared" ca="1" si="7"/>
        <v>0</v>
      </c>
    </row>
    <row r="221" spans="1:46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6">
        <f>IF(Overall!T223&lt;&gt;"",VALUE(Overall!T223),"")</f>
        <v>81.05</v>
      </c>
      <c r="O221" s="7">
        <f>IF(Overall!L223&lt;&gt;"", DATEVALUE(Overall!L223), "")</f>
        <v>44562</v>
      </c>
      <c r="P221" s="7">
        <f>IF(Overall!M223&lt;&gt;"", DATEVALUE(Overall!M223), "")</f>
        <v>44742</v>
      </c>
      <c r="Q221" s="7" t="str">
        <f>IF(Overall!S223&lt;&gt;"",_xlfn.VALUETOTEXT(Overall!S223),"")</f>
        <v>Jan-Jun</v>
      </c>
      <c r="R221" s="7">
        <f>IF(Overall!O223&lt;&gt;"", DATEVALUE(Overall!O223), "")</f>
        <v>44495</v>
      </c>
      <c r="S221" s="7">
        <f>IF(Overall!O223&lt;&gt;"", DATEVALUE(Overall!O223), "")</f>
        <v>44495</v>
      </c>
      <c r="T221" s="5">
        <f t="shared" si="6"/>
        <v>6</v>
      </c>
      <c r="U221" s="10">
        <f>IF(Overall!$A223&lt;&gt;"",IF(AND(MONTH($O221) &lt;= 1, MONTH($P221) &gt;= 1), IF($T221 &lt;&gt; "", $H221/$T221, ""), ""),"")</f>
        <v>200000</v>
      </c>
      <c r="V221" s="10">
        <f>IF(Overall!$A223&lt;&gt;"",IF(AND(MONTH($O221) &lt;= 2, MONTH($P221) &gt;= 2), IF($T221 &lt;&gt; "", $H221/$T221, ""), ""),"")</f>
        <v>200000</v>
      </c>
      <c r="W221" s="10">
        <f>IF(Overall!$A223&lt;&gt;"",IF(AND(MONTH($O221) &lt;= 3, MONTH($P221) &gt;= 3), IF($T221 &lt;&gt; "", $H221/$T221, ""), ""),"")</f>
        <v>200000</v>
      </c>
      <c r="X221" s="10">
        <f>IF(Overall!$A223&lt;&gt;"",IF(AND(MONTH($O221) &lt;= 4, MONTH($P221) &gt;= 4), IF($T221 &lt;&gt; "", $H221/$T221, ""), ""),"")</f>
        <v>200000</v>
      </c>
      <c r="Y221" s="10">
        <f>IF(Overall!$A223&lt;&gt;"",IF(AND(MONTH($O221) &lt;= 5, MONTH($P221) &gt;= 5), IF($T221 &lt;&gt; "", $H221/$T221, ""), ""),"")</f>
        <v>200000</v>
      </c>
      <c r="Z221" s="10">
        <f>IF(Overall!$A223&lt;&gt;"",IF(AND(MONTH($O221) &lt;= 6, MONTH($P221) &gt;= 6), IF($T221 &lt;&gt; "", $H221/$T221, ""), ""),"")</f>
        <v>200000</v>
      </c>
      <c r="AA221" s="10" t="str">
        <f>IF(Overall!$A223&lt;&gt;"",IF(AND(MONTH($O221) &lt;= 7, MONTH($P221) &gt;= 7 ), IF($T221 &lt;&gt; "", $H221/$T221, ""), ""),"")</f>
        <v/>
      </c>
      <c r="AB221" s="10" t="str">
        <f>IF(Overall!$A223&lt;&gt;"",IF(AND(MONTH($O221) &lt;= 8, MONTH($P221) &gt;= 8), IF($T221 &lt;&gt; "", $H221/$T221, ""), ""),"")</f>
        <v/>
      </c>
      <c r="AC221" s="10" t="str">
        <f>IF(Overall!$A223&lt;&gt;"",IF(AND(MONTH($O221) &lt;= 9, MONTH($P221) &gt;= 9), IF($T221 &lt;&gt; "", $H221/$T221, ""), ""),"")</f>
        <v/>
      </c>
      <c r="AD221" s="10" t="str">
        <f>IF(Overall!$A223&lt;&gt;"",IF(AND(MONTH($O221) &lt;= 10, MONTH($P221) &gt;= 10), IF($T221 &lt;&gt; "", $H221/$T221, ""), ""),"")</f>
        <v/>
      </c>
      <c r="AE221" s="10" t="str">
        <f>IF(Overall!$A223&lt;&gt;"",IF(AND(MONTH($O221) &lt;= 11, MONTH($P221) &gt;= 11), IF($T221 &lt;&gt; "", $H221/$T221, ""), ""),"")</f>
        <v/>
      </c>
      <c r="AF221" s="10" t="str">
        <f>IF(Overall!$A223&lt;&gt;"",IF(AND(MONTH($O221) &lt;= 12, MONTH($P221) &gt;= 12), IF($T221 &lt;&gt; "", $H221/$T221, ""), ""),"")</f>
        <v/>
      </c>
      <c r="AH221" s="10" t="str">
        <f ca="1">IFERROR(IF(AND(NOW()&lt;= EOMONTH(DATE(YEAR($P221),1, 1), 0), Overall!$A223&lt;&gt;"", MONTH($O221) &lt;= 1, MONTH($P221) &gt;= 1), IF($T221 &lt;&gt; "", $H221/$T221, ""), ""), "")</f>
        <v/>
      </c>
      <c r="AI221" s="10" t="str">
        <f ca="1">IFERROR(IF(AND(NOW()&lt;= EOMONTH(DATE(YEAR($P221),2, 1), 0), Overall!$A223&lt;&gt;"", MONTH($O221) &lt;= 2, MONTH($P221) &gt;= 2), IF($T221 &lt;&gt; "", $H221/$T221, ""), ""), "")</f>
        <v/>
      </c>
      <c r="AJ221" s="10" t="str">
        <f ca="1">IFERROR(IF(AND(NOW()&lt;= EOMONTH(DATE(YEAR($P221),3, 1), 0), Overall!$A223&lt;&gt;"", MONTH($O221) &lt;= 3, MONTH($P221) &gt;= 3), IF($T221 &lt;&gt; "", $H221/$T221, ""), ""), "")</f>
        <v/>
      </c>
      <c r="AK221" s="10" t="str">
        <f ca="1">IFERROR(IF(AND(NOW()&lt;= EOMONTH(DATE(YEAR($P221),4, 1), 0), Overall!$A223&lt;&gt;"", MONTH($O221) &lt;= 4, MONTH($P221) &gt;= 4), IF($T221 &lt;&gt; "", $H221/$T221, ""), ""), "")</f>
        <v/>
      </c>
      <c r="AL221" s="10" t="str">
        <f ca="1">IFERROR(IF(AND(NOW()&lt;= EOMONTH(DATE(YEAR($P221),5, 1), 0), Overall!$A223&lt;&gt;"", MONTH($O221) &lt;= 5, MONTH($P221) &gt;= 5), IF($T221 &lt;&gt; "", $H221/$T221, ""), ""), "")</f>
        <v/>
      </c>
      <c r="AM221" s="10" t="str">
        <f ca="1">IFERROR(IF(AND(NOW()&lt;= EOMONTH(DATE(YEAR($P221),6, 1), 0), Overall!$A223&lt;&gt;"", MONTH($O221) &lt;= 6, MONTH($P221) &gt;= 6), IF($T221 &lt;&gt; "", $H221/$T221, ""), ""), "")</f>
        <v/>
      </c>
      <c r="AN221" s="10" t="str">
        <f ca="1">IFERROR(IF(AND(NOW()&lt;= EOMONTH(DATE(YEAR($P221),7, 1), 0), Overall!$A223&lt;&gt;"", MONTH($O221) &lt;= 7, MONTH($P221) &gt;= 7), IF($T221 &lt;&gt; "", $H221/$T221, ""), ""), "")</f>
        <v/>
      </c>
      <c r="AO221" s="10" t="str">
        <f ca="1">IFERROR(IF(AND(NOW()&lt;= EOMONTH(DATE(YEAR($P221),8, 1), 0), Overall!$A223&lt;&gt;"", MONTH($O221) &lt;= 8, MONTH($P221) &gt;= 8), IF($T221 &lt;&gt; "", $H221/$T221, ""), ""), "")</f>
        <v/>
      </c>
      <c r="AP221" s="10" t="str">
        <f ca="1">IFERROR(IF(AND(NOW()&lt;= EOMONTH(DATE(YEAR($P221),9, 1), 0), Overall!$A223&lt;&gt;"", MONTH($O221) &lt;= 9, MONTH($P221) &gt;= 9), IF($T221 &lt;&gt; "", $H221/$T221, ""), ""), "")</f>
        <v/>
      </c>
      <c r="AQ221" s="10" t="str">
        <f ca="1">IFERROR(IF(AND(NOW()&lt;= EOMONTH(DATE(YEAR($P221),10, 1), 0), Overall!$A223&lt;&gt;"", MONTH($O221) &lt;= 10, MONTH($P221) &gt;= 10), IF($T221 &lt;&gt; "", $H221/$T221, ""), ""), "")</f>
        <v/>
      </c>
      <c r="AR221" s="10" t="str">
        <f ca="1">IFERROR(IF(AND(NOW()&lt;= EOMONTH(DATE(YEAR($P221),11, 1), 0), Overall!$A223&lt;&gt;"", MONTH($O221) &lt;=11, MONTH($P221) &gt;= 11), IF($T221 &lt;&gt; "", $H221/$T221, ""), ""), "")</f>
        <v/>
      </c>
      <c r="AS221" s="10" t="str">
        <f ca="1">IFERROR(IF(AND(NOW()&lt;= EOMONTH(DATE(YEAR($P221),12, 1), 0), Overall!$A223&lt;&gt;"", MONTH($O221) &lt;= 12, MONTH($P221) &gt;= 12), IF($T221 &lt;&gt; "", $H221/$T221, ""), ""), "")</f>
        <v/>
      </c>
      <c r="AT221" s="16">
        <f t="shared" ca="1" si="7"/>
        <v>0</v>
      </c>
    </row>
    <row r="222" spans="1:46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6">
        <f>IF(Overall!T224&lt;&gt;"",VALUE(Overall!T224),"")</f>
        <v>81.284999999999997</v>
      </c>
      <c r="O222" s="7">
        <f>IF(Overall!L224&lt;&gt;"", DATEVALUE(Overall!L224), "")</f>
        <v>44562</v>
      </c>
      <c r="P222" s="7">
        <f>IF(Overall!M224&lt;&gt;"", DATEVALUE(Overall!M224), "")</f>
        <v>44742</v>
      </c>
      <c r="Q222" s="7" t="str">
        <f>IF(Overall!S224&lt;&gt;"",_xlfn.VALUETOTEXT(Overall!S224),"")</f>
        <v>Jan-Jun</v>
      </c>
      <c r="R222" s="7">
        <f>IF(Overall!O224&lt;&gt;"", DATEVALUE(Overall!O224), "")</f>
        <v>44495</v>
      </c>
      <c r="S222" s="7">
        <f>IF(Overall!O224&lt;&gt;"", DATEVALUE(Overall!O224), "")</f>
        <v>44495</v>
      </c>
      <c r="T222" s="5">
        <f t="shared" si="6"/>
        <v>6</v>
      </c>
      <c r="U222" s="10">
        <f>IF(Overall!$A224&lt;&gt;"",IF(AND(MONTH($O222) &lt;= 1, MONTH($P222) &gt;= 1), IF($T222 &lt;&gt; "", $H222/$T222, ""), ""),"")</f>
        <v>100000</v>
      </c>
      <c r="V222" s="10">
        <f>IF(Overall!$A224&lt;&gt;"",IF(AND(MONTH($O222) &lt;= 2, MONTH($P222) &gt;= 2), IF($T222 &lt;&gt; "", $H222/$T222, ""), ""),"")</f>
        <v>100000</v>
      </c>
      <c r="W222" s="10">
        <f>IF(Overall!$A224&lt;&gt;"",IF(AND(MONTH($O222) &lt;= 3, MONTH($P222) &gt;= 3), IF($T222 &lt;&gt; "", $H222/$T222, ""), ""),"")</f>
        <v>100000</v>
      </c>
      <c r="X222" s="10">
        <f>IF(Overall!$A224&lt;&gt;"",IF(AND(MONTH($O222) &lt;= 4, MONTH($P222) &gt;= 4), IF($T222 &lt;&gt; "", $H222/$T222, ""), ""),"")</f>
        <v>100000</v>
      </c>
      <c r="Y222" s="10">
        <f>IF(Overall!$A224&lt;&gt;"",IF(AND(MONTH($O222) &lt;= 5, MONTH($P222) &gt;= 5), IF($T222 &lt;&gt; "", $H222/$T222, ""), ""),"")</f>
        <v>100000</v>
      </c>
      <c r="Z222" s="10">
        <f>IF(Overall!$A224&lt;&gt;"",IF(AND(MONTH($O222) &lt;= 6, MONTH($P222) &gt;= 6), IF($T222 &lt;&gt; "", $H222/$T222, ""), ""),"")</f>
        <v>100000</v>
      </c>
      <c r="AA222" s="10" t="str">
        <f>IF(Overall!$A224&lt;&gt;"",IF(AND(MONTH($O222) &lt;= 7, MONTH($P222) &gt;= 7 ), IF($T222 &lt;&gt; "", $H222/$T222, ""), ""),"")</f>
        <v/>
      </c>
      <c r="AB222" s="10" t="str">
        <f>IF(Overall!$A224&lt;&gt;"",IF(AND(MONTH($O222) &lt;= 8, MONTH($P222) &gt;= 8), IF($T222 &lt;&gt; "", $H222/$T222, ""), ""),"")</f>
        <v/>
      </c>
      <c r="AC222" s="10" t="str">
        <f>IF(Overall!$A224&lt;&gt;"",IF(AND(MONTH($O222) &lt;= 9, MONTH($P222) &gt;= 9), IF($T222 &lt;&gt; "", $H222/$T222, ""), ""),"")</f>
        <v/>
      </c>
      <c r="AD222" s="10" t="str">
        <f>IF(Overall!$A224&lt;&gt;"",IF(AND(MONTH($O222) &lt;= 10, MONTH($P222) &gt;= 10), IF($T222 &lt;&gt; "", $H222/$T222, ""), ""),"")</f>
        <v/>
      </c>
      <c r="AE222" s="10" t="str">
        <f>IF(Overall!$A224&lt;&gt;"",IF(AND(MONTH($O222) &lt;= 11, MONTH($P222) &gt;= 11), IF($T222 &lt;&gt; "", $H222/$T222, ""), ""),"")</f>
        <v/>
      </c>
      <c r="AF222" s="10" t="str">
        <f>IF(Overall!$A224&lt;&gt;"",IF(AND(MONTH($O222) &lt;= 12, MONTH($P222) &gt;= 12), IF($T222 &lt;&gt; "", $H222/$T222, ""), ""),"")</f>
        <v/>
      </c>
      <c r="AH222" s="10" t="str">
        <f ca="1">IFERROR(IF(AND(NOW()&lt;= EOMONTH(DATE(YEAR($P222),1, 1), 0), Overall!$A224&lt;&gt;"", MONTH($O222) &lt;= 1, MONTH($P222) &gt;= 1), IF($T222 &lt;&gt; "", $H222/$T222, ""), ""), "")</f>
        <v/>
      </c>
      <c r="AI222" s="10" t="str">
        <f ca="1">IFERROR(IF(AND(NOW()&lt;= EOMONTH(DATE(YEAR($P222),2, 1), 0), Overall!$A224&lt;&gt;"", MONTH($O222) &lt;= 2, MONTH($P222) &gt;= 2), IF($T222 &lt;&gt; "", $H222/$T222, ""), ""), "")</f>
        <v/>
      </c>
      <c r="AJ222" s="10" t="str">
        <f ca="1">IFERROR(IF(AND(NOW()&lt;= EOMONTH(DATE(YEAR($P222),3, 1), 0), Overall!$A224&lt;&gt;"", MONTH($O222) &lt;= 3, MONTH($P222) &gt;= 3), IF($T222 &lt;&gt; "", $H222/$T222, ""), ""), "")</f>
        <v/>
      </c>
      <c r="AK222" s="10" t="str">
        <f ca="1">IFERROR(IF(AND(NOW()&lt;= EOMONTH(DATE(YEAR($P222),4, 1), 0), Overall!$A224&lt;&gt;"", MONTH($O222) &lt;= 4, MONTH($P222) &gt;= 4), IF($T222 &lt;&gt; "", $H222/$T222, ""), ""), "")</f>
        <v/>
      </c>
      <c r="AL222" s="10" t="str">
        <f ca="1">IFERROR(IF(AND(NOW()&lt;= EOMONTH(DATE(YEAR($P222),5, 1), 0), Overall!$A224&lt;&gt;"", MONTH($O222) &lt;= 5, MONTH($P222) &gt;= 5), IF($T222 &lt;&gt; "", $H222/$T222, ""), ""), "")</f>
        <v/>
      </c>
      <c r="AM222" s="10" t="str">
        <f ca="1">IFERROR(IF(AND(NOW()&lt;= EOMONTH(DATE(YEAR($P222),6, 1), 0), Overall!$A224&lt;&gt;"", MONTH($O222) &lt;= 6, MONTH($P222) &gt;= 6), IF($T222 &lt;&gt; "", $H222/$T222, ""), ""), "")</f>
        <v/>
      </c>
      <c r="AN222" s="10" t="str">
        <f ca="1">IFERROR(IF(AND(NOW()&lt;= EOMONTH(DATE(YEAR($P222),7, 1), 0), Overall!$A224&lt;&gt;"", MONTH($O222) &lt;= 7, MONTH($P222) &gt;= 7), IF($T222 &lt;&gt; "", $H222/$T222, ""), ""), "")</f>
        <v/>
      </c>
      <c r="AO222" s="10" t="str">
        <f ca="1">IFERROR(IF(AND(NOW()&lt;= EOMONTH(DATE(YEAR($P222),8, 1), 0), Overall!$A224&lt;&gt;"", MONTH($O222) &lt;= 8, MONTH($P222) &gt;= 8), IF($T222 &lt;&gt; "", $H222/$T222, ""), ""), "")</f>
        <v/>
      </c>
      <c r="AP222" s="10" t="str">
        <f ca="1">IFERROR(IF(AND(NOW()&lt;= EOMONTH(DATE(YEAR($P222),9, 1), 0), Overall!$A224&lt;&gt;"", MONTH($O222) &lt;= 9, MONTH($P222) &gt;= 9), IF($T222 &lt;&gt; "", $H222/$T222, ""), ""), "")</f>
        <v/>
      </c>
      <c r="AQ222" s="10" t="str">
        <f ca="1">IFERROR(IF(AND(NOW()&lt;= EOMONTH(DATE(YEAR($P222),10, 1), 0), Overall!$A224&lt;&gt;"", MONTH($O222) &lt;= 10, MONTH($P222) &gt;= 10), IF($T222 &lt;&gt; "", $H222/$T222, ""), ""), "")</f>
        <v/>
      </c>
      <c r="AR222" s="10" t="str">
        <f ca="1">IFERROR(IF(AND(NOW()&lt;= EOMONTH(DATE(YEAR($P222),11, 1), 0), Overall!$A224&lt;&gt;"", MONTH($O222) &lt;=11, MONTH($P222) &gt;= 11), IF($T222 &lt;&gt; "", $H222/$T222, ""), ""), "")</f>
        <v/>
      </c>
      <c r="AS222" s="10" t="str">
        <f ca="1">IFERROR(IF(AND(NOW()&lt;= EOMONTH(DATE(YEAR($P222),12, 1), 0), Overall!$A224&lt;&gt;"", MONTH($O222) &lt;= 12, MONTH($P222) &gt;= 12), IF($T222 &lt;&gt; "", $H222/$T222, ""), ""), "")</f>
        <v/>
      </c>
      <c r="AT222" s="16">
        <f t="shared" ca="1" si="7"/>
        <v>0</v>
      </c>
    </row>
    <row r="223" spans="1:46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6">
        <f>IF(Overall!T225&lt;&gt;"",VALUE(Overall!T225),"")</f>
        <v>81.099999999999994</v>
      </c>
      <c r="O223" s="7">
        <f>IF(Overall!L225&lt;&gt;"", DATEVALUE(Overall!L225), "")</f>
        <v>44562</v>
      </c>
      <c r="P223" s="7">
        <f>IF(Overall!M225&lt;&gt;"", DATEVALUE(Overall!M225), "")</f>
        <v>44742</v>
      </c>
      <c r="Q223" s="7" t="str">
        <f>IF(Overall!S225&lt;&gt;"",_xlfn.VALUETOTEXT(Overall!S225),"")</f>
        <v>Jan-Jun</v>
      </c>
      <c r="R223" s="7">
        <f>IF(Overall!O225&lt;&gt;"", DATEVALUE(Overall!O225), "")</f>
        <v>44495</v>
      </c>
      <c r="S223" s="7">
        <f>IF(Overall!O225&lt;&gt;"", DATEVALUE(Overall!O225), "")</f>
        <v>44495</v>
      </c>
      <c r="T223" s="5">
        <f t="shared" si="6"/>
        <v>6</v>
      </c>
      <c r="U223" s="10">
        <f>IF(Overall!$A225&lt;&gt;"",IF(AND(MONTH($O223) &lt;= 1, MONTH($P223) &gt;= 1), IF($T223 &lt;&gt; "", $H223/$T223, ""), ""),"")</f>
        <v>50000</v>
      </c>
      <c r="V223" s="10">
        <f>IF(Overall!$A225&lt;&gt;"",IF(AND(MONTH($O223) &lt;= 2, MONTH($P223) &gt;= 2), IF($T223 &lt;&gt; "", $H223/$T223, ""), ""),"")</f>
        <v>50000</v>
      </c>
      <c r="W223" s="10">
        <f>IF(Overall!$A225&lt;&gt;"",IF(AND(MONTH($O223) &lt;= 3, MONTH($P223) &gt;= 3), IF($T223 &lt;&gt; "", $H223/$T223, ""), ""),"")</f>
        <v>50000</v>
      </c>
      <c r="X223" s="10">
        <f>IF(Overall!$A225&lt;&gt;"",IF(AND(MONTH($O223) &lt;= 4, MONTH($P223) &gt;= 4), IF($T223 &lt;&gt; "", $H223/$T223, ""), ""),"")</f>
        <v>50000</v>
      </c>
      <c r="Y223" s="10">
        <f>IF(Overall!$A225&lt;&gt;"",IF(AND(MONTH($O223) &lt;= 5, MONTH($P223) &gt;= 5), IF($T223 &lt;&gt; "", $H223/$T223, ""), ""),"")</f>
        <v>50000</v>
      </c>
      <c r="Z223" s="10">
        <f>IF(Overall!$A225&lt;&gt;"",IF(AND(MONTH($O223) &lt;= 6, MONTH($P223) &gt;= 6), IF($T223 &lt;&gt; "", $H223/$T223, ""), ""),"")</f>
        <v>50000</v>
      </c>
      <c r="AA223" s="10" t="str">
        <f>IF(Overall!$A225&lt;&gt;"",IF(AND(MONTH($O223) &lt;= 7, MONTH($P223) &gt;= 7 ), IF($T223 &lt;&gt; "", $H223/$T223, ""), ""),"")</f>
        <v/>
      </c>
      <c r="AB223" s="10" t="str">
        <f>IF(Overall!$A225&lt;&gt;"",IF(AND(MONTH($O223) &lt;= 8, MONTH($P223) &gt;= 8), IF($T223 &lt;&gt; "", $H223/$T223, ""), ""),"")</f>
        <v/>
      </c>
      <c r="AC223" s="10" t="str">
        <f>IF(Overall!$A225&lt;&gt;"",IF(AND(MONTH($O223) &lt;= 9, MONTH($P223) &gt;= 9), IF($T223 &lt;&gt; "", $H223/$T223, ""), ""),"")</f>
        <v/>
      </c>
      <c r="AD223" s="10" t="str">
        <f>IF(Overall!$A225&lt;&gt;"",IF(AND(MONTH($O223) &lt;= 10, MONTH($P223) &gt;= 10), IF($T223 &lt;&gt; "", $H223/$T223, ""), ""),"")</f>
        <v/>
      </c>
      <c r="AE223" s="10" t="str">
        <f>IF(Overall!$A225&lt;&gt;"",IF(AND(MONTH($O223) &lt;= 11, MONTH($P223) &gt;= 11), IF($T223 &lt;&gt; "", $H223/$T223, ""), ""),"")</f>
        <v/>
      </c>
      <c r="AF223" s="10" t="str">
        <f>IF(Overall!$A225&lt;&gt;"",IF(AND(MONTH($O223) &lt;= 12, MONTH($P223) &gt;= 12), IF($T223 &lt;&gt; "", $H223/$T223, ""), ""),"")</f>
        <v/>
      </c>
      <c r="AH223" s="10" t="str">
        <f ca="1">IFERROR(IF(AND(NOW()&lt;= EOMONTH(DATE(YEAR($P223),1, 1), 0), Overall!$A225&lt;&gt;"", MONTH($O223) &lt;= 1, MONTH($P223) &gt;= 1), IF($T223 &lt;&gt; "", $H223/$T223, ""), ""), "")</f>
        <v/>
      </c>
      <c r="AI223" s="10" t="str">
        <f ca="1">IFERROR(IF(AND(NOW()&lt;= EOMONTH(DATE(YEAR($P223),2, 1), 0), Overall!$A225&lt;&gt;"", MONTH($O223) &lt;= 2, MONTH($P223) &gt;= 2), IF($T223 &lt;&gt; "", $H223/$T223, ""), ""), "")</f>
        <v/>
      </c>
      <c r="AJ223" s="10" t="str">
        <f ca="1">IFERROR(IF(AND(NOW()&lt;= EOMONTH(DATE(YEAR($P223),3, 1), 0), Overall!$A225&lt;&gt;"", MONTH($O223) &lt;= 3, MONTH($P223) &gt;= 3), IF($T223 &lt;&gt; "", $H223/$T223, ""), ""), "")</f>
        <v/>
      </c>
      <c r="AK223" s="10" t="str">
        <f ca="1">IFERROR(IF(AND(NOW()&lt;= EOMONTH(DATE(YEAR($P223),4, 1), 0), Overall!$A225&lt;&gt;"", MONTH($O223) &lt;= 4, MONTH($P223) &gt;= 4), IF($T223 &lt;&gt; "", $H223/$T223, ""), ""), "")</f>
        <v/>
      </c>
      <c r="AL223" s="10" t="str">
        <f ca="1">IFERROR(IF(AND(NOW()&lt;= EOMONTH(DATE(YEAR($P223),5, 1), 0), Overall!$A225&lt;&gt;"", MONTH($O223) &lt;= 5, MONTH($P223) &gt;= 5), IF($T223 &lt;&gt; "", $H223/$T223, ""), ""), "")</f>
        <v/>
      </c>
      <c r="AM223" s="10" t="str">
        <f ca="1">IFERROR(IF(AND(NOW()&lt;= EOMONTH(DATE(YEAR($P223),6, 1), 0), Overall!$A225&lt;&gt;"", MONTH($O223) &lt;= 6, MONTH($P223) &gt;= 6), IF($T223 &lt;&gt; "", $H223/$T223, ""), ""), "")</f>
        <v/>
      </c>
      <c r="AN223" s="10" t="str">
        <f ca="1">IFERROR(IF(AND(NOW()&lt;= EOMONTH(DATE(YEAR($P223),7, 1), 0), Overall!$A225&lt;&gt;"", MONTH($O223) &lt;= 7, MONTH($P223) &gt;= 7), IF($T223 &lt;&gt; "", $H223/$T223, ""), ""), "")</f>
        <v/>
      </c>
      <c r="AO223" s="10" t="str">
        <f ca="1">IFERROR(IF(AND(NOW()&lt;= EOMONTH(DATE(YEAR($P223),8, 1), 0), Overall!$A225&lt;&gt;"", MONTH($O223) &lt;= 8, MONTH($P223) &gt;= 8), IF($T223 &lt;&gt; "", $H223/$T223, ""), ""), "")</f>
        <v/>
      </c>
      <c r="AP223" s="10" t="str">
        <f ca="1">IFERROR(IF(AND(NOW()&lt;= EOMONTH(DATE(YEAR($P223),9, 1), 0), Overall!$A225&lt;&gt;"", MONTH($O223) &lt;= 9, MONTH($P223) &gt;= 9), IF($T223 &lt;&gt; "", $H223/$T223, ""), ""), "")</f>
        <v/>
      </c>
      <c r="AQ223" s="10" t="str">
        <f ca="1">IFERROR(IF(AND(NOW()&lt;= EOMONTH(DATE(YEAR($P223),10, 1), 0), Overall!$A225&lt;&gt;"", MONTH($O223) &lt;= 10, MONTH($P223) &gt;= 10), IF($T223 &lt;&gt; "", $H223/$T223, ""), ""), "")</f>
        <v/>
      </c>
      <c r="AR223" s="10" t="str">
        <f ca="1">IFERROR(IF(AND(NOW()&lt;= EOMONTH(DATE(YEAR($P223),11, 1), 0), Overall!$A225&lt;&gt;"", MONTH($O223) &lt;=11, MONTH($P223) &gt;= 11), IF($T223 &lt;&gt; "", $H223/$T223, ""), ""), "")</f>
        <v/>
      </c>
      <c r="AS223" s="10" t="str">
        <f ca="1">IFERROR(IF(AND(NOW()&lt;= EOMONTH(DATE(YEAR($P223),12, 1), 0), Overall!$A225&lt;&gt;"", MONTH($O223) &lt;= 12, MONTH($P223) &gt;= 12), IF($T223 &lt;&gt; "", $H223/$T223, ""), ""), "")</f>
        <v/>
      </c>
      <c r="AT223" s="16">
        <f t="shared" ca="1" si="7"/>
        <v>0</v>
      </c>
    </row>
    <row r="224" spans="1:46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6">
        <f>IF(Overall!T226&lt;&gt;"",VALUE(Overall!T226),"")</f>
        <v>81</v>
      </c>
      <c r="O224" s="7">
        <f>IF(Overall!L226&lt;&gt;"", DATEVALUE(Overall!L226), "")</f>
        <v>44562</v>
      </c>
      <c r="P224" s="7">
        <f>IF(Overall!M226&lt;&gt;"", DATEVALUE(Overall!M226), "")</f>
        <v>44742</v>
      </c>
      <c r="Q224" s="7" t="str">
        <f>IF(Overall!S226&lt;&gt;"",_xlfn.VALUETOTEXT(Overall!S226),"")</f>
        <v>Jan-Jun</v>
      </c>
      <c r="R224" s="7">
        <f>IF(Overall!O226&lt;&gt;"", DATEVALUE(Overall!O226), "")</f>
        <v>44495</v>
      </c>
      <c r="S224" s="7">
        <f>IF(Overall!O226&lt;&gt;"", DATEVALUE(Overall!O226), "")</f>
        <v>44495</v>
      </c>
      <c r="T224" s="5">
        <f t="shared" si="6"/>
        <v>6</v>
      </c>
      <c r="U224" s="10">
        <f>IF(Overall!$A226&lt;&gt;"",IF(AND(MONTH($O224) &lt;= 1, MONTH($P224) &gt;= 1), IF($T224 &lt;&gt; "", $H224/$T224, ""), ""),"")</f>
        <v>50000</v>
      </c>
      <c r="V224" s="10">
        <f>IF(Overall!$A226&lt;&gt;"",IF(AND(MONTH($O224) &lt;= 2, MONTH($P224) &gt;= 2), IF($T224 &lt;&gt; "", $H224/$T224, ""), ""),"")</f>
        <v>50000</v>
      </c>
      <c r="W224" s="10">
        <f>IF(Overall!$A226&lt;&gt;"",IF(AND(MONTH($O224) &lt;= 3, MONTH($P224) &gt;= 3), IF($T224 &lt;&gt; "", $H224/$T224, ""), ""),"")</f>
        <v>50000</v>
      </c>
      <c r="X224" s="10">
        <f>IF(Overall!$A226&lt;&gt;"",IF(AND(MONTH($O224) &lt;= 4, MONTH($P224) &gt;= 4), IF($T224 &lt;&gt; "", $H224/$T224, ""), ""),"")</f>
        <v>50000</v>
      </c>
      <c r="Y224" s="10">
        <f>IF(Overall!$A226&lt;&gt;"",IF(AND(MONTH($O224) &lt;= 5, MONTH($P224) &gt;= 5), IF($T224 &lt;&gt; "", $H224/$T224, ""), ""),"")</f>
        <v>50000</v>
      </c>
      <c r="Z224" s="10">
        <f>IF(Overall!$A226&lt;&gt;"",IF(AND(MONTH($O224) &lt;= 6, MONTH($P224) &gt;= 6), IF($T224 &lt;&gt; "", $H224/$T224, ""), ""),"")</f>
        <v>50000</v>
      </c>
      <c r="AA224" s="10" t="str">
        <f>IF(Overall!$A226&lt;&gt;"",IF(AND(MONTH($O224) &lt;= 7, MONTH($P224) &gt;= 7 ), IF($T224 &lt;&gt; "", $H224/$T224, ""), ""),"")</f>
        <v/>
      </c>
      <c r="AB224" s="10" t="str">
        <f>IF(Overall!$A226&lt;&gt;"",IF(AND(MONTH($O224) &lt;= 8, MONTH($P224) &gt;= 8), IF($T224 &lt;&gt; "", $H224/$T224, ""), ""),"")</f>
        <v/>
      </c>
      <c r="AC224" s="10" t="str">
        <f>IF(Overall!$A226&lt;&gt;"",IF(AND(MONTH($O224) &lt;= 9, MONTH($P224) &gt;= 9), IF($T224 &lt;&gt; "", $H224/$T224, ""), ""),"")</f>
        <v/>
      </c>
      <c r="AD224" s="10" t="str">
        <f>IF(Overall!$A226&lt;&gt;"",IF(AND(MONTH($O224) &lt;= 10, MONTH($P224) &gt;= 10), IF($T224 &lt;&gt; "", $H224/$T224, ""), ""),"")</f>
        <v/>
      </c>
      <c r="AE224" s="10" t="str">
        <f>IF(Overall!$A226&lt;&gt;"",IF(AND(MONTH($O224) &lt;= 11, MONTH($P224) &gt;= 11), IF($T224 &lt;&gt; "", $H224/$T224, ""), ""),"")</f>
        <v/>
      </c>
      <c r="AF224" s="10" t="str">
        <f>IF(Overall!$A226&lt;&gt;"",IF(AND(MONTH($O224) &lt;= 12, MONTH($P224) &gt;= 12), IF($T224 &lt;&gt; "", $H224/$T224, ""), ""),"")</f>
        <v/>
      </c>
      <c r="AH224" s="10" t="str">
        <f ca="1">IFERROR(IF(AND(NOW()&lt;= EOMONTH(DATE(YEAR($P224),1, 1), 0), Overall!$A226&lt;&gt;"", MONTH($O224) &lt;= 1, MONTH($P224) &gt;= 1), IF($T224 &lt;&gt; "", $H224/$T224, ""), ""), "")</f>
        <v/>
      </c>
      <c r="AI224" s="10" t="str">
        <f ca="1">IFERROR(IF(AND(NOW()&lt;= EOMONTH(DATE(YEAR($P224),2, 1), 0), Overall!$A226&lt;&gt;"", MONTH($O224) &lt;= 2, MONTH($P224) &gt;= 2), IF($T224 &lt;&gt; "", $H224/$T224, ""), ""), "")</f>
        <v/>
      </c>
      <c r="AJ224" s="10" t="str">
        <f ca="1">IFERROR(IF(AND(NOW()&lt;= EOMONTH(DATE(YEAR($P224),3, 1), 0), Overall!$A226&lt;&gt;"", MONTH($O224) &lt;= 3, MONTH($P224) &gt;= 3), IF($T224 &lt;&gt; "", $H224/$T224, ""), ""), "")</f>
        <v/>
      </c>
      <c r="AK224" s="10" t="str">
        <f ca="1">IFERROR(IF(AND(NOW()&lt;= EOMONTH(DATE(YEAR($P224),4, 1), 0), Overall!$A226&lt;&gt;"", MONTH($O224) &lt;= 4, MONTH($P224) &gt;= 4), IF($T224 &lt;&gt; "", $H224/$T224, ""), ""), "")</f>
        <v/>
      </c>
      <c r="AL224" s="10" t="str">
        <f ca="1">IFERROR(IF(AND(NOW()&lt;= EOMONTH(DATE(YEAR($P224),5, 1), 0), Overall!$A226&lt;&gt;"", MONTH($O224) &lt;= 5, MONTH($P224) &gt;= 5), IF($T224 &lt;&gt; "", $H224/$T224, ""), ""), "")</f>
        <v/>
      </c>
      <c r="AM224" s="10" t="str">
        <f ca="1">IFERROR(IF(AND(NOW()&lt;= EOMONTH(DATE(YEAR($P224),6, 1), 0), Overall!$A226&lt;&gt;"", MONTH($O224) &lt;= 6, MONTH($P224) &gt;= 6), IF($T224 &lt;&gt; "", $H224/$T224, ""), ""), "")</f>
        <v/>
      </c>
      <c r="AN224" s="10" t="str">
        <f ca="1">IFERROR(IF(AND(NOW()&lt;= EOMONTH(DATE(YEAR($P224),7, 1), 0), Overall!$A226&lt;&gt;"", MONTH($O224) &lt;= 7, MONTH($P224) &gt;= 7), IF($T224 &lt;&gt; "", $H224/$T224, ""), ""), "")</f>
        <v/>
      </c>
      <c r="AO224" s="10" t="str">
        <f ca="1">IFERROR(IF(AND(NOW()&lt;= EOMONTH(DATE(YEAR($P224),8, 1), 0), Overall!$A226&lt;&gt;"", MONTH($O224) &lt;= 8, MONTH($P224) &gt;= 8), IF($T224 &lt;&gt; "", $H224/$T224, ""), ""), "")</f>
        <v/>
      </c>
      <c r="AP224" s="10" t="str">
        <f ca="1">IFERROR(IF(AND(NOW()&lt;= EOMONTH(DATE(YEAR($P224),9, 1), 0), Overall!$A226&lt;&gt;"", MONTH($O224) &lt;= 9, MONTH($P224) &gt;= 9), IF($T224 &lt;&gt; "", $H224/$T224, ""), ""), "")</f>
        <v/>
      </c>
      <c r="AQ224" s="10" t="str">
        <f ca="1">IFERROR(IF(AND(NOW()&lt;= EOMONTH(DATE(YEAR($P224),10, 1), 0), Overall!$A226&lt;&gt;"", MONTH($O224) &lt;= 10, MONTH($P224) &gt;= 10), IF($T224 &lt;&gt; "", $H224/$T224, ""), ""), "")</f>
        <v/>
      </c>
      <c r="AR224" s="10" t="str">
        <f ca="1">IFERROR(IF(AND(NOW()&lt;= EOMONTH(DATE(YEAR($P224),11, 1), 0), Overall!$A226&lt;&gt;"", MONTH($O224) &lt;=11, MONTH($P224) &gt;= 11), IF($T224 &lt;&gt; "", $H224/$T224, ""), ""), "")</f>
        <v/>
      </c>
      <c r="AS224" s="10" t="str">
        <f ca="1">IFERROR(IF(AND(NOW()&lt;= EOMONTH(DATE(YEAR($P224),12, 1), 0), Overall!$A226&lt;&gt;"", MONTH($O224) &lt;= 12, MONTH($P224) &gt;= 12), IF($T224 &lt;&gt; "", $H224/$T224, ""), ""), "")</f>
        <v/>
      </c>
      <c r="AT224" s="16">
        <f t="shared" ca="1" si="7"/>
        <v>0</v>
      </c>
    </row>
    <row r="225" spans="1:46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6">
        <f>IF(Overall!T227&lt;&gt;"",VALUE(Overall!T227),"")</f>
        <v>81.23</v>
      </c>
      <c r="O225" s="7">
        <f>IF(Overall!L227&lt;&gt;"", DATEVALUE(Overall!L227), "")</f>
        <v>44562</v>
      </c>
      <c r="P225" s="7">
        <f>IF(Overall!M227&lt;&gt;"", DATEVALUE(Overall!M227), "")</f>
        <v>44742</v>
      </c>
      <c r="Q225" s="7" t="str">
        <f>IF(Overall!S227&lt;&gt;"",_xlfn.VALUETOTEXT(Overall!S227),"")</f>
        <v>Jan-Jun</v>
      </c>
      <c r="R225" s="7">
        <f>IF(Overall!O227&lt;&gt;"", DATEVALUE(Overall!O227), "")</f>
        <v>44495</v>
      </c>
      <c r="S225" s="7">
        <f>IF(Overall!O227&lt;&gt;"", DATEVALUE(Overall!O227), "")</f>
        <v>44495</v>
      </c>
      <c r="T225" s="5">
        <f t="shared" si="6"/>
        <v>6</v>
      </c>
      <c r="U225" s="10">
        <f>IF(Overall!$A227&lt;&gt;"",IF(AND(MONTH($O225) &lt;= 1, MONTH($P225) &gt;= 1), IF($T225 &lt;&gt; "", $H225/$T225, ""), ""),"")</f>
        <v>100000</v>
      </c>
      <c r="V225" s="10">
        <f>IF(Overall!$A227&lt;&gt;"",IF(AND(MONTH($O225) &lt;= 2, MONTH($P225) &gt;= 2), IF($T225 &lt;&gt; "", $H225/$T225, ""), ""),"")</f>
        <v>100000</v>
      </c>
      <c r="W225" s="10">
        <f>IF(Overall!$A227&lt;&gt;"",IF(AND(MONTH($O225) &lt;= 3, MONTH($P225) &gt;= 3), IF($T225 &lt;&gt; "", $H225/$T225, ""), ""),"")</f>
        <v>100000</v>
      </c>
      <c r="X225" s="10">
        <f>IF(Overall!$A227&lt;&gt;"",IF(AND(MONTH($O225) &lt;= 4, MONTH($P225) &gt;= 4), IF($T225 &lt;&gt; "", $H225/$T225, ""), ""),"")</f>
        <v>100000</v>
      </c>
      <c r="Y225" s="10">
        <f>IF(Overall!$A227&lt;&gt;"",IF(AND(MONTH($O225) &lt;= 5, MONTH($P225) &gt;= 5), IF($T225 &lt;&gt; "", $H225/$T225, ""), ""),"")</f>
        <v>100000</v>
      </c>
      <c r="Z225" s="10">
        <f>IF(Overall!$A227&lt;&gt;"",IF(AND(MONTH($O225) &lt;= 6, MONTH($P225) &gt;= 6), IF($T225 &lt;&gt; "", $H225/$T225, ""), ""),"")</f>
        <v>100000</v>
      </c>
      <c r="AA225" s="10" t="str">
        <f>IF(Overall!$A227&lt;&gt;"",IF(AND(MONTH($O225) &lt;= 7, MONTH($P225) &gt;= 7 ), IF($T225 &lt;&gt; "", $H225/$T225, ""), ""),"")</f>
        <v/>
      </c>
      <c r="AB225" s="10" t="str">
        <f>IF(Overall!$A227&lt;&gt;"",IF(AND(MONTH($O225) &lt;= 8, MONTH($P225) &gt;= 8), IF($T225 &lt;&gt; "", $H225/$T225, ""), ""),"")</f>
        <v/>
      </c>
      <c r="AC225" s="10" t="str">
        <f>IF(Overall!$A227&lt;&gt;"",IF(AND(MONTH($O225) &lt;= 9, MONTH($P225) &gt;= 9), IF($T225 &lt;&gt; "", $H225/$T225, ""), ""),"")</f>
        <v/>
      </c>
      <c r="AD225" s="10" t="str">
        <f>IF(Overall!$A227&lt;&gt;"",IF(AND(MONTH($O225) &lt;= 10, MONTH($P225) &gt;= 10), IF($T225 &lt;&gt; "", $H225/$T225, ""), ""),"")</f>
        <v/>
      </c>
      <c r="AE225" s="10" t="str">
        <f>IF(Overall!$A227&lt;&gt;"",IF(AND(MONTH($O225) &lt;= 11, MONTH($P225) &gt;= 11), IF($T225 &lt;&gt; "", $H225/$T225, ""), ""),"")</f>
        <v/>
      </c>
      <c r="AF225" s="10" t="str">
        <f>IF(Overall!$A227&lt;&gt;"",IF(AND(MONTH($O225) &lt;= 12, MONTH($P225) &gt;= 12), IF($T225 &lt;&gt; "", $H225/$T225, ""), ""),"")</f>
        <v/>
      </c>
      <c r="AH225" s="10" t="str">
        <f ca="1">IFERROR(IF(AND(NOW()&lt;= EOMONTH(DATE(YEAR($P225),1, 1), 0), Overall!$A227&lt;&gt;"", MONTH($O225) &lt;= 1, MONTH($P225) &gt;= 1), IF($T225 &lt;&gt; "", $H225/$T225, ""), ""), "")</f>
        <v/>
      </c>
      <c r="AI225" s="10" t="str">
        <f ca="1">IFERROR(IF(AND(NOW()&lt;= EOMONTH(DATE(YEAR($P225),2, 1), 0), Overall!$A227&lt;&gt;"", MONTH($O225) &lt;= 2, MONTH($P225) &gt;= 2), IF($T225 &lt;&gt; "", $H225/$T225, ""), ""), "")</f>
        <v/>
      </c>
      <c r="AJ225" s="10" t="str">
        <f ca="1">IFERROR(IF(AND(NOW()&lt;= EOMONTH(DATE(YEAR($P225),3, 1), 0), Overall!$A227&lt;&gt;"", MONTH($O225) &lt;= 3, MONTH($P225) &gt;= 3), IF($T225 &lt;&gt; "", $H225/$T225, ""), ""), "")</f>
        <v/>
      </c>
      <c r="AK225" s="10" t="str">
        <f ca="1">IFERROR(IF(AND(NOW()&lt;= EOMONTH(DATE(YEAR($P225),4, 1), 0), Overall!$A227&lt;&gt;"", MONTH($O225) &lt;= 4, MONTH($P225) &gt;= 4), IF($T225 &lt;&gt; "", $H225/$T225, ""), ""), "")</f>
        <v/>
      </c>
      <c r="AL225" s="10" t="str">
        <f ca="1">IFERROR(IF(AND(NOW()&lt;= EOMONTH(DATE(YEAR($P225),5, 1), 0), Overall!$A227&lt;&gt;"", MONTH($O225) &lt;= 5, MONTH($P225) &gt;= 5), IF($T225 &lt;&gt; "", $H225/$T225, ""), ""), "")</f>
        <v/>
      </c>
      <c r="AM225" s="10" t="str">
        <f ca="1">IFERROR(IF(AND(NOW()&lt;= EOMONTH(DATE(YEAR($P225),6, 1), 0), Overall!$A227&lt;&gt;"", MONTH($O225) &lt;= 6, MONTH($P225) &gt;= 6), IF($T225 &lt;&gt; "", $H225/$T225, ""), ""), "")</f>
        <v/>
      </c>
      <c r="AN225" s="10" t="str">
        <f ca="1">IFERROR(IF(AND(NOW()&lt;= EOMONTH(DATE(YEAR($P225),7, 1), 0), Overall!$A227&lt;&gt;"", MONTH($O225) &lt;= 7, MONTH($P225) &gt;= 7), IF($T225 &lt;&gt; "", $H225/$T225, ""), ""), "")</f>
        <v/>
      </c>
      <c r="AO225" s="10" t="str">
        <f ca="1">IFERROR(IF(AND(NOW()&lt;= EOMONTH(DATE(YEAR($P225),8, 1), 0), Overall!$A227&lt;&gt;"", MONTH($O225) &lt;= 8, MONTH($P225) &gt;= 8), IF($T225 &lt;&gt; "", $H225/$T225, ""), ""), "")</f>
        <v/>
      </c>
      <c r="AP225" s="10" t="str">
        <f ca="1">IFERROR(IF(AND(NOW()&lt;= EOMONTH(DATE(YEAR($P225),9, 1), 0), Overall!$A227&lt;&gt;"", MONTH($O225) &lt;= 9, MONTH($P225) &gt;= 9), IF($T225 &lt;&gt; "", $H225/$T225, ""), ""), "")</f>
        <v/>
      </c>
      <c r="AQ225" s="10" t="str">
        <f ca="1">IFERROR(IF(AND(NOW()&lt;= EOMONTH(DATE(YEAR($P225),10, 1), 0), Overall!$A227&lt;&gt;"", MONTH($O225) &lt;= 10, MONTH($P225) &gt;= 10), IF($T225 &lt;&gt; "", $H225/$T225, ""), ""), "")</f>
        <v/>
      </c>
      <c r="AR225" s="10" t="str">
        <f ca="1">IFERROR(IF(AND(NOW()&lt;= EOMONTH(DATE(YEAR($P225),11, 1), 0), Overall!$A227&lt;&gt;"", MONTH($O225) &lt;=11, MONTH($P225) &gt;= 11), IF($T225 &lt;&gt; "", $H225/$T225, ""), ""), "")</f>
        <v/>
      </c>
      <c r="AS225" s="10" t="str">
        <f ca="1">IFERROR(IF(AND(NOW()&lt;= EOMONTH(DATE(YEAR($P225),12, 1), 0), Overall!$A227&lt;&gt;"", MONTH($O225) &lt;= 12, MONTH($P225) &gt;= 12), IF($T225 &lt;&gt; "", $H225/$T225, ""), ""), "")</f>
        <v/>
      </c>
      <c r="AT225" s="16">
        <f t="shared" ca="1" si="7"/>
        <v>0</v>
      </c>
    </row>
    <row r="226" spans="1:46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6">
        <f>IF(Overall!T228&lt;&gt;"",VALUE(Overall!T228),"")</f>
        <v>81.23</v>
      </c>
      <c r="O226" s="7">
        <f>IF(Overall!L228&lt;&gt;"", DATEVALUE(Overall!L228), "")</f>
        <v>44562</v>
      </c>
      <c r="P226" s="7">
        <f>IF(Overall!M228&lt;&gt;"", DATEVALUE(Overall!M228), "")</f>
        <v>44742</v>
      </c>
      <c r="Q226" s="7" t="str">
        <f>IF(Overall!S228&lt;&gt;"",_xlfn.VALUETOTEXT(Overall!S228),"")</f>
        <v>Jan-Jun</v>
      </c>
      <c r="R226" s="7">
        <f>IF(Overall!O228&lt;&gt;"", DATEVALUE(Overall!O228), "")</f>
        <v>44495</v>
      </c>
      <c r="S226" s="7">
        <f>IF(Overall!O228&lt;&gt;"", DATEVALUE(Overall!O228), "")</f>
        <v>44495</v>
      </c>
      <c r="T226" s="5">
        <f t="shared" si="6"/>
        <v>6</v>
      </c>
      <c r="U226" s="10">
        <f>IF(Overall!$A228&lt;&gt;"",IF(AND(MONTH($O226) &lt;= 1, MONTH($P226) &gt;= 1), IF($T226 &lt;&gt; "", $H226/$T226, ""), ""),"")</f>
        <v>100000</v>
      </c>
      <c r="V226" s="10">
        <f>IF(Overall!$A228&lt;&gt;"",IF(AND(MONTH($O226) &lt;= 2, MONTH($P226) &gt;= 2), IF($T226 &lt;&gt; "", $H226/$T226, ""), ""),"")</f>
        <v>100000</v>
      </c>
      <c r="W226" s="10">
        <f>IF(Overall!$A228&lt;&gt;"",IF(AND(MONTH($O226) &lt;= 3, MONTH($P226) &gt;= 3), IF($T226 &lt;&gt; "", $H226/$T226, ""), ""),"")</f>
        <v>100000</v>
      </c>
      <c r="X226" s="10">
        <f>IF(Overall!$A228&lt;&gt;"",IF(AND(MONTH($O226) &lt;= 4, MONTH($P226) &gt;= 4), IF($T226 &lt;&gt; "", $H226/$T226, ""), ""),"")</f>
        <v>100000</v>
      </c>
      <c r="Y226" s="10">
        <f>IF(Overall!$A228&lt;&gt;"",IF(AND(MONTH($O226) &lt;= 5, MONTH($P226) &gt;= 5), IF($T226 &lt;&gt; "", $H226/$T226, ""), ""),"")</f>
        <v>100000</v>
      </c>
      <c r="Z226" s="10">
        <f>IF(Overall!$A228&lt;&gt;"",IF(AND(MONTH($O226) &lt;= 6, MONTH($P226) &gt;= 6), IF($T226 &lt;&gt; "", $H226/$T226, ""), ""),"")</f>
        <v>100000</v>
      </c>
      <c r="AA226" s="10" t="str">
        <f>IF(Overall!$A228&lt;&gt;"",IF(AND(MONTH($O226) &lt;= 7, MONTH($P226) &gt;= 7 ), IF($T226 &lt;&gt; "", $H226/$T226, ""), ""),"")</f>
        <v/>
      </c>
      <c r="AB226" s="10" t="str">
        <f>IF(Overall!$A228&lt;&gt;"",IF(AND(MONTH($O226) &lt;= 8, MONTH($P226) &gt;= 8), IF($T226 &lt;&gt; "", $H226/$T226, ""), ""),"")</f>
        <v/>
      </c>
      <c r="AC226" s="10" t="str">
        <f>IF(Overall!$A228&lt;&gt;"",IF(AND(MONTH($O226) &lt;= 9, MONTH($P226) &gt;= 9), IF($T226 &lt;&gt; "", $H226/$T226, ""), ""),"")</f>
        <v/>
      </c>
      <c r="AD226" s="10" t="str">
        <f>IF(Overall!$A228&lt;&gt;"",IF(AND(MONTH($O226) &lt;= 10, MONTH($P226) &gt;= 10), IF($T226 &lt;&gt; "", $H226/$T226, ""), ""),"")</f>
        <v/>
      </c>
      <c r="AE226" s="10" t="str">
        <f>IF(Overall!$A228&lt;&gt;"",IF(AND(MONTH($O226) &lt;= 11, MONTH($P226) &gt;= 11), IF($T226 &lt;&gt; "", $H226/$T226, ""), ""),"")</f>
        <v/>
      </c>
      <c r="AF226" s="10" t="str">
        <f>IF(Overall!$A228&lt;&gt;"",IF(AND(MONTH($O226) &lt;= 12, MONTH($P226) &gt;= 12), IF($T226 &lt;&gt; "", $H226/$T226, ""), ""),"")</f>
        <v/>
      </c>
      <c r="AH226" s="10" t="str">
        <f ca="1">IFERROR(IF(AND(NOW()&lt;= EOMONTH(DATE(YEAR($P226),1, 1), 0), Overall!$A228&lt;&gt;"", MONTH($O226) &lt;= 1, MONTH($P226) &gt;= 1), IF($T226 &lt;&gt; "", $H226/$T226, ""), ""), "")</f>
        <v/>
      </c>
      <c r="AI226" s="10" t="str">
        <f ca="1">IFERROR(IF(AND(NOW()&lt;= EOMONTH(DATE(YEAR($P226),2, 1), 0), Overall!$A228&lt;&gt;"", MONTH($O226) &lt;= 2, MONTH($P226) &gt;= 2), IF($T226 &lt;&gt; "", $H226/$T226, ""), ""), "")</f>
        <v/>
      </c>
      <c r="AJ226" s="10" t="str">
        <f ca="1">IFERROR(IF(AND(NOW()&lt;= EOMONTH(DATE(YEAR($P226),3, 1), 0), Overall!$A228&lt;&gt;"", MONTH($O226) &lt;= 3, MONTH($P226) &gt;= 3), IF($T226 &lt;&gt; "", $H226/$T226, ""), ""), "")</f>
        <v/>
      </c>
      <c r="AK226" s="10" t="str">
        <f ca="1">IFERROR(IF(AND(NOW()&lt;= EOMONTH(DATE(YEAR($P226),4, 1), 0), Overall!$A228&lt;&gt;"", MONTH($O226) &lt;= 4, MONTH($P226) &gt;= 4), IF($T226 &lt;&gt; "", $H226/$T226, ""), ""), "")</f>
        <v/>
      </c>
      <c r="AL226" s="10" t="str">
        <f ca="1">IFERROR(IF(AND(NOW()&lt;= EOMONTH(DATE(YEAR($P226),5, 1), 0), Overall!$A228&lt;&gt;"", MONTH($O226) &lt;= 5, MONTH($P226) &gt;= 5), IF($T226 &lt;&gt; "", $H226/$T226, ""), ""), "")</f>
        <v/>
      </c>
      <c r="AM226" s="10" t="str">
        <f ca="1">IFERROR(IF(AND(NOW()&lt;= EOMONTH(DATE(YEAR($P226),6, 1), 0), Overall!$A228&lt;&gt;"", MONTH($O226) &lt;= 6, MONTH($P226) &gt;= 6), IF($T226 &lt;&gt; "", $H226/$T226, ""), ""), "")</f>
        <v/>
      </c>
      <c r="AN226" s="10" t="str">
        <f ca="1">IFERROR(IF(AND(NOW()&lt;= EOMONTH(DATE(YEAR($P226),7, 1), 0), Overall!$A228&lt;&gt;"", MONTH($O226) &lt;= 7, MONTH($P226) &gt;= 7), IF($T226 &lt;&gt; "", $H226/$T226, ""), ""), "")</f>
        <v/>
      </c>
      <c r="AO226" s="10" t="str">
        <f ca="1">IFERROR(IF(AND(NOW()&lt;= EOMONTH(DATE(YEAR($P226),8, 1), 0), Overall!$A228&lt;&gt;"", MONTH($O226) &lt;= 8, MONTH($P226) &gt;= 8), IF($T226 &lt;&gt; "", $H226/$T226, ""), ""), "")</f>
        <v/>
      </c>
      <c r="AP226" s="10" t="str">
        <f ca="1">IFERROR(IF(AND(NOW()&lt;= EOMONTH(DATE(YEAR($P226),9, 1), 0), Overall!$A228&lt;&gt;"", MONTH($O226) &lt;= 9, MONTH($P226) &gt;= 9), IF($T226 &lt;&gt; "", $H226/$T226, ""), ""), "")</f>
        <v/>
      </c>
      <c r="AQ226" s="10" t="str">
        <f ca="1">IFERROR(IF(AND(NOW()&lt;= EOMONTH(DATE(YEAR($P226),10, 1), 0), Overall!$A228&lt;&gt;"", MONTH($O226) &lt;= 10, MONTH($P226) &gt;= 10), IF($T226 &lt;&gt; "", $H226/$T226, ""), ""), "")</f>
        <v/>
      </c>
      <c r="AR226" s="10" t="str">
        <f ca="1">IFERROR(IF(AND(NOW()&lt;= EOMONTH(DATE(YEAR($P226),11, 1), 0), Overall!$A228&lt;&gt;"", MONTH($O226) &lt;=11, MONTH($P226) &gt;= 11), IF($T226 &lt;&gt; "", $H226/$T226, ""), ""), "")</f>
        <v/>
      </c>
      <c r="AS226" s="10" t="str">
        <f ca="1">IFERROR(IF(AND(NOW()&lt;= EOMONTH(DATE(YEAR($P226),12, 1), 0), Overall!$A228&lt;&gt;"", MONTH($O226) &lt;= 12, MONTH($P226) &gt;= 12), IF($T226 &lt;&gt; "", $H226/$T226, ""), ""), "")</f>
        <v/>
      </c>
      <c r="AT226" s="16">
        <f t="shared" ca="1" si="7"/>
        <v>0</v>
      </c>
    </row>
    <row r="227" spans="1:46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6">
        <f>IF(Overall!T229&lt;&gt;"",VALUE(Overall!T229),"")</f>
        <v>81.2</v>
      </c>
      <c r="O227" s="7">
        <f>IF(Overall!L229&lt;&gt;"", DATEVALUE(Overall!L229), "")</f>
        <v>44562</v>
      </c>
      <c r="P227" s="7">
        <f>IF(Overall!M229&lt;&gt;"", DATEVALUE(Overall!M229), "")</f>
        <v>44742</v>
      </c>
      <c r="Q227" s="7" t="str">
        <f>IF(Overall!S229&lt;&gt;"",_xlfn.VALUETOTEXT(Overall!S229),"")</f>
        <v>Jan-Jun</v>
      </c>
      <c r="R227" s="7">
        <f>IF(Overall!O229&lt;&gt;"", DATEVALUE(Overall!O229), "")</f>
        <v>44495</v>
      </c>
      <c r="S227" s="7">
        <f>IF(Overall!O229&lt;&gt;"", DATEVALUE(Overall!O229), "")</f>
        <v>44495</v>
      </c>
      <c r="T227" s="5">
        <f t="shared" si="6"/>
        <v>6</v>
      </c>
      <c r="U227" s="10">
        <f>IF(Overall!$A229&lt;&gt;"",IF(AND(MONTH($O227) &lt;= 1, MONTH($P227) &gt;= 1), IF($T227 &lt;&gt; "", $H227/$T227, ""), ""),"")</f>
        <v>100000</v>
      </c>
      <c r="V227" s="10">
        <f>IF(Overall!$A229&lt;&gt;"",IF(AND(MONTH($O227) &lt;= 2, MONTH($P227) &gt;= 2), IF($T227 &lt;&gt; "", $H227/$T227, ""), ""),"")</f>
        <v>100000</v>
      </c>
      <c r="W227" s="10">
        <f>IF(Overall!$A229&lt;&gt;"",IF(AND(MONTH($O227) &lt;= 3, MONTH($P227) &gt;= 3), IF($T227 &lt;&gt; "", $H227/$T227, ""), ""),"")</f>
        <v>100000</v>
      </c>
      <c r="X227" s="10">
        <f>IF(Overall!$A229&lt;&gt;"",IF(AND(MONTH($O227) &lt;= 4, MONTH($P227) &gt;= 4), IF($T227 &lt;&gt; "", $H227/$T227, ""), ""),"")</f>
        <v>100000</v>
      </c>
      <c r="Y227" s="10">
        <f>IF(Overall!$A229&lt;&gt;"",IF(AND(MONTH($O227) &lt;= 5, MONTH($P227) &gt;= 5), IF($T227 &lt;&gt; "", $H227/$T227, ""), ""),"")</f>
        <v>100000</v>
      </c>
      <c r="Z227" s="10">
        <f>IF(Overall!$A229&lt;&gt;"",IF(AND(MONTH($O227) &lt;= 6, MONTH($P227) &gt;= 6), IF($T227 &lt;&gt; "", $H227/$T227, ""), ""),"")</f>
        <v>100000</v>
      </c>
      <c r="AA227" s="10" t="str">
        <f>IF(Overall!$A229&lt;&gt;"",IF(AND(MONTH($O227) &lt;= 7, MONTH($P227) &gt;= 7 ), IF($T227 &lt;&gt; "", $H227/$T227, ""), ""),"")</f>
        <v/>
      </c>
      <c r="AB227" s="10" t="str">
        <f>IF(Overall!$A229&lt;&gt;"",IF(AND(MONTH($O227) &lt;= 8, MONTH($P227) &gt;= 8), IF($T227 &lt;&gt; "", $H227/$T227, ""), ""),"")</f>
        <v/>
      </c>
      <c r="AC227" s="10" t="str">
        <f>IF(Overall!$A229&lt;&gt;"",IF(AND(MONTH($O227) &lt;= 9, MONTH($P227) &gt;= 9), IF($T227 &lt;&gt; "", $H227/$T227, ""), ""),"")</f>
        <v/>
      </c>
      <c r="AD227" s="10" t="str">
        <f>IF(Overall!$A229&lt;&gt;"",IF(AND(MONTH($O227) &lt;= 10, MONTH($P227) &gt;= 10), IF($T227 &lt;&gt; "", $H227/$T227, ""), ""),"")</f>
        <v/>
      </c>
      <c r="AE227" s="10" t="str">
        <f>IF(Overall!$A229&lt;&gt;"",IF(AND(MONTH($O227) &lt;= 11, MONTH($P227) &gt;= 11), IF($T227 &lt;&gt; "", $H227/$T227, ""), ""),"")</f>
        <v/>
      </c>
      <c r="AF227" s="10" t="str">
        <f>IF(Overall!$A229&lt;&gt;"",IF(AND(MONTH($O227) &lt;= 12, MONTH($P227) &gt;= 12), IF($T227 &lt;&gt; "", $H227/$T227, ""), ""),"")</f>
        <v/>
      </c>
      <c r="AH227" s="10" t="str">
        <f ca="1">IFERROR(IF(AND(NOW()&lt;= EOMONTH(DATE(YEAR($P227),1, 1), 0), Overall!$A229&lt;&gt;"", MONTH($O227) &lt;= 1, MONTH($P227) &gt;= 1), IF($T227 &lt;&gt; "", $H227/$T227, ""), ""), "")</f>
        <v/>
      </c>
      <c r="AI227" s="10" t="str">
        <f ca="1">IFERROR(IF(AND(NOW()&lt;= EOMONTH(DATE(YEAR($P227),2, 1), 0), Overall!$A229&lt;&gt;"", MONTH($O227) &lt;= 2, MONTH($P227) &gt;= 2), IF($T227 &lt;&gt; "", $H227/$T227, ""), ""), "")</f>
        <v/>
      </c>
      <c r="AJ227" s="10" t="str">
        <f ca="1">IFERROR(IF(AND(NOW()&lt;= EOMONTH(DATE(YEAR($P227),3, 1), 0), Overall!$A229&lt;&gt;"", MONTH($O227) &lt;= 3, MONTH($P227) &gt;= 3), IF($T227 &lt;&gt; "", $H227/$T227, ""), ""), "")</f>
        <v/>
      </c>
      <c r="AK227" s="10" t="str">
        <f ca="1">IFERROR(IF(AND(NOW()&lt;= EOMONTH(DATE(YEAR($P227),4, 1), 0), Overall!$A229&lt;&gt;"", MONTH($O227) &lt;= 4, MONTH($P227) &gt;= 4), IF($T227 &lt;&gt; "", $H227/$T227, ""), ""), "")</f>
        <v/>
      </c>
      <c r="AL227" s="10" t="str">
        <f ca="1">IFERROR(IF(AND(NOW()&lt;= EOMONTH(DATE(YEAR($P227),5, 1), 0), Overall!$A229&lt;&gt;"", MONTH($O227) &lt;= 5, MONTH($P227) &gt;= 5), IF($T227 &lt;&gt; "", $H227/$T227, ""), ""), "")</f>
        <v/>
      </c>
      <c r="AM227" s="10" t="str">
        <f ca="1">IFERROR(IF(AND(NOW()&lt;= EOMONTH(DATE(YEAR($P227),6, 1), 0), Overall!$A229&lt;&gt;"", MONTH($O227) &lt;= 6, MONTH($P227) &gt;= 6), IF($T227 &lt;&gt; "", $H227/$T227, ""), ""), "")</f>
        <v/>
      </c>
      <c r="AN227" s="10" t="str">
        <f ca="1">IFERROR(IF(AND(NOW()&lt;= EOMONTH(DATE(YEAR($P227),7, 1), 0), Overall!$A229&lt;&gt;"", MONTH($O227) &lt;= 7, MONTH($P227) &gt;= 7), IF($T227 &lt;&gt; "", $H227/$T227, ""), ""), "")</f>
        <v/>
      </c>
      <c r="AO227" s="10" t="str">
        <f ca="1">IFERROR(IF(AND(NOW()&lt;= EOMONTH(DATE(YEAR($P227),8, 1), 0), Overall!$A229&lt;&gt;"", MONTH($O227) &lt;= 8, MONTH($P227) &gt;= 8), IF($T227 &lt;&gt; "", $H227/$T227, ""), ""), "")</f>
        <v/>
      </c>
      <c r="AP227" s="10" t="str">
        <f ca="1">IFERROR(IF(AND(NOW()&lt;= EOMONTH(DATE(YEAR($P227),9, 1), 0), Overall!$A229&lt;&gt;"", MONTH($O227) &lt;= 9, MONTH($P227) &gt;= 9), IF($T227 &lt;&gt; "", $H227/$T227, ""), ""), "")</f>
        <v/>
      </c>
      <c r="AQ227" s="10" t="str">
        <f ca="1">IFERROR(IF(AND(NOW()&lt;= EOMONTH(DATE(YEAR($P227),10, 1), 0), Overall!$A229&lt;&gt;"", MONTH($O227) &lt;= 10, MONTH($P227) &gt;= 10), IF($T227 &lt;&gt; "", $H227/$T227, ""), ""), "")</f>
        <v/>
      </c>
      <c r="AR227" s="10" t="str">
        <f ca="1">IFERROR(IF(AND(NOW()&lt;= EOMONTH(DATE(YEAR($P227),11, 1), 0), Overall!$A229&lt;&gt;"", MONTH($O227) &lt;=11, MONTH($P227) &gt;= 11), IF($T227 &lt;&gt; "", $H227/$T227, ""), ""), "")</f>
        <v/>
      </c>
      <c r="AS227" s="10" t="str">
        <f ca="1">IFERROR(IF(AND(NOW()&lt;= EOMONTH(DATE(YEAR($P227),12, 1), 0), Overall!$A229&lt;&gt;"", MONTH($O227) &lt;= 12, MONTH($P227) &gt;= 12), IF($T227 &lt;&gt; "", $H227/$T227, ""), ""), "")</f>
        <v/>
      </c>
      <c r="AT227" s="16">
        <f t="shared" ca="1" si="7"/>
        <v>0</v>
      </c>
    </row>
    <row r="228" spans="1:46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6">
        <f>IF(Overall!T230&lt;&gt;"",VALUE(Overall!T230),"")</f>
        <v>81.33</v>
      </c>
      <c r="O228" s="7">
        <f>IF(Overall!L230&lt;&gt;"", DATEVALUE(Overall!L230), "")</f>
        <v>44562</v>
      </c>
      <c r="P228" s="7">
        <f>IF(Overall!M230&lt;&gt;"", DATEVALUE(Overall!M230), "")</f>
        <v>44742</v>
      </c>
      <c r="Q228" s="7" t="str">
        <f>IF(Overall!S230&lt;&gt;"",_xlfn.VALUETOTEXT(Overall!S230),"")</f>
        <v>Jan-Jun</v>
      </c>
      <c r="R228" s="7">
        <f>IF(Overall!O230&lt;&gt;"", DATEVALUE(Overall!O230), "")</f>
        <v>44495</v>
      </c>
      <c r="S228" s="7">
        <f>IF(Overall!O230&lt;&gt;"", DATEVALUE(Overall!O230), "")</f>
        <v>44495</v>
      </c>
      <c r="T228" s="5">
        <f t="shared" si="6"/>
        <v>6</v>
      </c>
      <c r="U228" s="10">
        <f>IF(Overall!$A230&lt;&gt;"",IF(AND(MONTH($O228) &lt;= 1, MONTH($P228) &gt;= 1), IF($T228 &lt;&gt; "", $H228/$T228, ""), ""),"")</f>
        <v>100000</v>
      </c>
      <c r="V228" s="10">
        <f>IF(Overall!$A230&lt;&gt;"",IF(AND(MONTH($O228) &lt;= 2, MONTH($P228) &gt;= 2), IF($T228 &lt;&gt; "", $H228/$T228, ""), ""),"")</f>
        <v>100000</v>
      </c>
      <c r="W228" s="10">
        <f>IF(Overall!$A230&lt;&gt;"",IF(AND(MONTH($O228) &lt;= 3, MONTH($P228) &gt;= 3), IF($T228 &lt;&gt; "", $H228/$T228, ""), ""),"")</f>
        <v>100000</v>
      </c>
      <c r="X228" s="10">
        <f>IF(Overall!$A230&lt;&gt;"",IF(AND(MONTH($O228) &lt;= 4, MONTH($P228) &gt;= 4), IF($T228 &lt;&gt; "", $H228/$T228, ""), ""),"")</f>
        <v>100000</v>
      </c>
      <c r="Y228" s="10">
        <f>IF(Overall!$A230&lt;&gt;"",IF(AND(MONTH($O228) &lt;= 5, MONTH($P228) &gt;= 5), IF($T228 &lt;&gt; "", $H228/$T228, ""), ""),"")</f>
        <v>100000</v>
      </c>
      <c r="Z228" s="10">
        <f>IF(Overall!$A230&lt;&gt;"",IF(AND(MONTH($O228) &lt;= 6, MONTH($P228) &gt;= 6), IF($T228 &lt;&gt; "", $H228/$T228, ""), ""),"")</f>
        <v>100000</v>
      </c>
      <c r="AA228" s="10" t="str">
        <f>IF(Overall!$A230&lt;&gt;"",IF(AND(MONTH($O228) &lt;= 7, MONTH($P228) &gt;= 7 ), IF($T228 &lt;&gt; "", $H228/$T228, ""), ""),"")</f>
        <v/>
      </c>
      <c r="AB228" s="10" t="str">
        <f>IF(Overall!$A230&lt;&gt;"",IF(AND(MONTH($O228) &lt;= 8, MONTH($P228) &gt;= 8), IF($T228 &lt;&gt; "", $H228/$T228, ""), ""),"")</f>
        <v/>
      </c>
      <c r="AC228" s="10" t="str">
        <f>IF(Overall!$A230&lt;&gt;"",IF(AND(MONTH($O228) &lt;= 9, MONTH($P228) &gt;= 9), IF($T228 &lt;&gt; "", $H228/$T228, ""), ""),"")</f>
        <v/>
      </c>
      <c r="AD228" s="10" t="str">
        <f>IF(Overall!$A230&lt;&gt;"",IF(AND(MONTH($O228) &lt;= 10, MONTH($P228) &gt;= 10), IF($T228 &lt;&gt; "", $H228/$T228, ""), ""),"")</f>
        <v/>
      </c>
      <c r="AE228" s="10" t="str">
        <f>IF(Overall!$A230&lt;&gt;"",IF(AND(MONTH($O228) &lt;= 11, MONTH($P228) &gt;= 11), IF($T228 &lt;&gt; "", $H228/$T228, ""), ""),"")</f>
        <v/>
      </c>
      <c r="AF228" s="10" t="str">
        <f>IF(Overall!$A230&lt;&gt;"",IF(AND(MONTH($O228) &lt;= 12, MONTH($P228) &gt;= 12), IF($T228 &lt;&gt; "", $H228/$T228, ""), ""),"")</f>
        <v/>
      </c>
      <c r="AH228" s="10" t="str">
        <f ca="1">IFERROR(IF(AND(NOW()&lt;= EOMONTH(DATE(YEAR($P228),1, 1), 0), Overall!$A230&lt;&gt;"", MONTH($O228) &lt;= 1, MONTH($P228) &gt;= 1), IF($T228 &lt;&gt; "", $H228/$T228, ""), ""), "")</f>
        <v/>
      </c>
      <c r="AI228" s="10" t="str">
        <f ca="1">IFERROR(IF(AND(NOW()&lt;= EOMONTH(DATE(YEAR($P228),2, 1), 0), Overall!$A230&lt;&gt;"", MONTH($O228) &lt;= 2, MONTH($P228) &gt;= 2), IF($T228 &lt;&gt; "", $H228/$T228, ""), ""), "")</f>
        <v/>
      </c>
      <c r="AJ228" s="10" t="str">
        <f ca="1">IFERROR(IF(AND(NOW()&lt;= EOMONTH(DATE(YEAR($P228),3, 1), 0), Overall!$A230&lt;&gt;"", MONTH($O228) &lt;= 3, MONTH($P228) &gt;= 3), IF($T228 &lt;&gt; "", $H228/$T228, ""), ""), "")</f>
        <v/>
      </c>
      <c r="AK228" s="10" t="str">
        <f ca="1">IFERROR(IF(AND(NOW()&lt;= EOMONTH(DATE(YEAR($P228),4, 1), 0), Overall!$A230&lt;&gt;"", MONTH($O228) &lt;= 4, MONTH($P228) &gt;= 4), IF($T228 &lt;&gt; "", $H228/$T228, ""), ""), "")</f>
        <v/>
      </c>
      <c r="AL228" s="10" t="str">
        <f ca="1">IFERROR(IF(AND(NOW()&lt;= EOMONTH(DATE(YEAR($P228),5, 1), 0), Overall!$A230&lt;&gt;"", MONTH($O228) &lt;= 5, MONTH($P228) &gt;= 5), IF($T228 &lt;&gt; "", $H228/$T228, ""), ""), "")</f>
        <v/>
      </c>
      <c r="AM228" s="10" t="str">
        <f ca="1">IFERROR(IF(AND(NOW()&lt;= EOMONTH(DATE(YEAR($P228),6, 1), 0), Overall!$A230&lt;&gt;"", MONTH($O228) &lt;= 6, MONTH($P228) &gt;= 6), IF($T228 &lt;&gt; "", $H228/$T228, ""), ""), "")</f>
        <v/>
      </c>
      <c r="AN228" s="10" t="str">
        <f ca="1">IFERROR(IF(AND(NOW()&lt;= EOMONTH(DATE(YEAR($P228),7, 1), 0), Overall!$A230&lt;&gt;"", MONTH($O228) &lt;= 7, MONTH($P228) &gt;= 7), IF($T228 &lt;&gt; "", $H228/$T228, ""), ""), "")</f>
        <v/>
      </c>
      <c r="AO228" s="10" t="str">
        <f ca="1">IFERROR(IF(AND(NOW()&lt;= EOMONTH(DATE(YEAR($P228),8, 1), 0), Overall!$A230&lt;&gt;"", MONTH($O228) &lt;= 8, MONTH($P228) &gt;= 8), IF($T228 &lt;&gt; "", $H228/$T228, ""), ""), "")</f>
        <v/>
      </c>
      <c r="AP228" s="10" t="str">
        <f ca="1">IFERROR(IF(AND(NOW()&lt;= EOMONTH(DATE(YEAR($P228),9, 1), 0), Overall!$A230&lt;&gt;"", MONTH($O228) &lt;= 9, MONTH($P228) &gt;= 9), IF($T228 &lt;&gt; "", $H228/$T228, ""), ""), "")</f>
        <v/>
      </c>
      <c r="AQ228" s="10" t="str">
        <f ca="1">IFERROR(IF(AND(NOW()&lt;= EOMONTH(DATE(YEAR($P228),10, 1), 0), Overall!$A230&lt;&gt;"", MONTH($O228) &lt;= 10, MONTH($P228) &gt;= 10), IF($T228 &lt;&gt; "", $H228/$T228, ""), ""), "")</f>
        <v/>
      </c>
      <c r="AR228" s="10" t="str">
        <f ca="1">IFERROR(IF(AND(NOW()&lt;= EOMONTH(DATE(YEAR($P228),11, 1), 0), Overall!$A230&lt;&gt;"", MONTH($O228) &lt;=11, MONTH($P228) &gt;= 11), IF($T228 &lt;&gt; "", $H228/$T228, ""), ""), "")</f>
        <v/>
      </c>
      <c r="AS228" s="10" t="str">
        <f ca="1">IFERROR(IF(AND(NOW()&lt;= EOMONTH(DATE(YEAR($P228),12, 1), 0), Overall!$A230&lt;&gt;"", MONTH($O228) &lt;= 12, MONTH($P228) &gt;= 12), IF($T228 &lt;&gt; "", $H228/$T228, ""), ""), "")</f>
        <v/>
      </c>
      <c r="AT228" s="16">
        <f t="shared" ca="1" si="7"/>
        <v>0</v>
      </c>
    </row>
    <row r="229" spans="1:46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6">
        <f>IF(Overall!T231&lt;&gt;"",VALUE(Overall!T231),"")</f>
        <v>81.34</v>
      </c>
      <c r="O229" s="7">
        <f>IF(Overall!L231&lt;&gt;"", DATEVALUE(Overall!L231), "")</f>
        <v>44562</v>
      </c>
      <c r="P229" s="7">
        <f>IF(Overall!M231&lt;&gt;"", DATEVALUE(Overall!M231), "")</f>
        <v>44742</v>
      </c>
      <c r="Q229" s="7" t="str">
        <f>IF(Overall!S231&lt;&gt;"",_xlfn.VALUETOTEXT(Overall!S231),"")</f>
        <v>Jan-Jun</v>
      </c>
      <c r="R229" s="7">
        <f>IF(Overall!O231&lt;&gt;"", DATEVALUE(Overall!O231), "")</f>
        <v>44495</v>
      </c>
      <c r="S229" s="7">
        <f>IF(Overall!O231&lt;&gt;"", DATEVALUE(Overall!O231), "")</f>
        <v>44495</v>
      </c>
      <c r="T229" s="5">
        <f t="shared" si="6"/>
        <v>6</v>
      </c>
      <c r="U229" s="10">
        <f>IF(Overall!$A231&lt;&gt;"",IF(AND(MONTH($O229) &lt;= 1, MONTH($P229) &gt;= 1), IF($T229 &lt;&gt; "", $H229/$T229, ""), ""),"")</f>
        <v>100000</v>
      </c>
      <c r="V229" s="10">
        <f>IF(Overall!$A231&lt;&gt;"",IF(AND(MONTH($O229) &lt;= 2, MONTH($P229) &gt;= 2), IF($T229 &lt;&gt; "", $H229/$T229, ""), ""),"")</f>
        <v>100000</v>
      </c>
      <c r="W229" s="10">
        <f>IF(Overall!$A231&lt;&gt;"",IF(AND(MONTH($O229) &lt;= 3, MONTH($P229) &gt;= 3), IF($T229 &lt;&gt; "", $H229/$T229, ""), ""),"")</f>
        <v>100000</v>
      </c>
      <c r="X229" s="10">
        <f>IF(Overall!$A231&lt;&gt;"",IF(AND(MONTH($O229) &lt;= 4, MONTH($P229) &gt;= 4), IF($T229 &lt;&gt; "", $H229/$T229, ""), ""),"")</f>
        <v>100000</v>
      </c>
      <c r="Y229" s="10">
        <f>IF(Overall!$A231&lt;&gt;"",IF(AND(MONTH($O229) &lt;= 5, MONTH($P229) &gt;= 5), IF($T229 &lt;&gt; "", $H229/$T229, ""), ""),"")</f>
        <v>100000</v>
      </c>
      <c r="Z229" s="10">
        <f>IF(Overall!$A231&lt;&gt;"",IF(AND(MONTH($O229) &lt;= 6, MONTH($P229) &gt;= 6), IF($T229 &lt;&gt; "", $H229/$T229, ""), ""),"")</f>
        <v>100000</v>
      </c>
      <c r="AA229" s="10" t="str">
        <f>IF(Overall!$A231&lt;&gt;"",IF(AND(MONTH($O229) &lt;= 7, MONTH($P229) &gt;= 7 ), IF($T229 &lt;&gt; "", $H229/$T229, ""), ""),"")</f>
        <v/>
      </c>
      <c r="AB229" s="10" t="str">
        <f>IF(Overall!$A231&lt;&gt;"",IF(AND(MONTH($O229) &lt;= 8, MONTH($P229) &gt;= 8), IF($T229 &lt;&gt; "", $H229/$T229, ""), ""),"")</f>
        <v/>
      </c>
      <c r="AC229" s="10" t="str">
        <f>IF(Overall!$A231&lt;&gt;"",IF(AND(MONTH($O229) &lt;= 9, MONTH($P229) &gt;= 9), IF($T229 &lt;&gt; "", $H229/$T229, ""), ""),"")</f>
        <v/>
      </c>
      <c r="AD229" s="10" t="str">
        <f>IF(Overall!$A231&lt;&gt;"",IF(AND(MONTH($O229) &lt;= 10, MONTH($P229) &gt;= 10), IF($T229 &lt;&gt; "", $H229/$T229, ""), ""),"")</f>
        <v/>
      </c>
      <c r="AE229" s="10" t="str">
        <f>IF(Overall!$A231&lt;&gt;"",IF(AND(MONTH($O229) &lt;= 11, MONTH($P229) &gt;= 11), IF($T229 &lt;&gt; "", $H229/$T229, ""), ""),"")</f>
        <v/>
      </c>
      <c r="AF229" s="10" t="str">
        <f>IF(Overall!$A231&lt;&gt;"",IF(AND(MONTH($O229) &lt;= 12, MONTH($P229) &gt;= 12), IF($T229 &lt;&gt; "", $H229/$T229, ""), ""),"")</f>
        <v/>
      </c>
      <c r="AH229" s="10" t="str">
        <f ca="1">IFERROR(IF(AND(NOW()&lt;= EOMONTH(DATE(YEAR($P229),1, 1), 0), Overall!$A231&lt;&gt;"", MONTH($O229) &lt;= 1, MONTH($P229) &gt;= 1), IF($T229 &lt;&gt; "", $H229/$T229, ""), ""), "")</f>
        <v/>
      </c>
      <c r="AI229" s="10" t="str">
        <f ca="1">IFERROR(IF(AND(NOW()&lt;= EOMONTH(DATE(YEAR($P229),2, 1), 0), Overall!$A231&lt;&gt;"", MONTH($O229) &lt;= 2, MONTH($P229) &gt;= 2), IF($T229 &lt;&gt; "", $H229/$T229, ""), ""), "")</f>
        <v/>
      </c>
      <c r="AJ229" s="10" t="str">
        <f ca="1">IFERROR(IF(AND(NOW()&lt;= EOMONTH(DATE(YEAR($P229),3, 1), 0), Overall!$A231&lt;&gt;"", MONTH($O229) &lt;= 3, MONTH($P229) &gt;= 3), IF($T229 &lt;&gt; "", $H229/$T229, ""), ""), "")</f>
        <v/>
      </c>
      <c r="AK229" s="10" t="str">
        <f ca="1">IFERROR(IF(AND(NOW()&lt;= EOMONTH(DATE(YEAR($P229),4, 1), 0), Overall!$A231&lt;&gt;"", MONTH($O229) &lt;= 4, MONTH($P229) &gt;= 4), IF($T229 &lt;&gt; "", $H229/$T229, ""), ""), "")</f>
        <v/>
      </c>
      <c r="AL229" s="10" t="str">
        <f ca="1">IFERROR(IF(AND(NOW()&lt;= EOMONTH(DATE(YEAR($P229),5, 1), 0), Overall!$A231&lt;&gt;"", MONTH($O229) &lt;= 5, MONTH($P229) &gt;= 5), IF($T229 &lt;&gt; "", $H229/$T229, ""), ""), "")</f>
        <v/>
      </c>
      <c r="AM229" s="10" t="str">
        <f ca="1">IFERROR(IF(AND(NOW()&lt;= EOMONTH(DATE(YEAR($P229),6, 1), 0), Overall!$A231&lt;&gt;"", MONTH($O229) &lt;= 6, MONTH($P229) &gt;= 6), IF($T229 &lt;&gt; "", $H229/$T229, ""), ""), "")</f>
        <v/>
      </c>
      <c r="AN229" s="10" t="str">
        <f ca="1">IFERROR(IF(AND(NOW()&lt;= EOMONTH(DATE(YEAR($P229),7, 1), 0), Overall!$A231&lt;&gt;"", MONTH($O229) &lt;= 7, MONTH($P229) &gt;= 7), IF($T229 &lt;&gt; "", $H229/$T229, ""), ""), "")</f>
        <v/>
      </c>
      <c r="AO229" s="10" t="str">
        <f ca="1">IFERROR(IF(AND(NOW()&lt;= EOMONTH(DATE(YEAR($P229),8, 1), 0), Overall!$A231&lt;&gt;"", MONTH($O229) &lt;= 8, MONTH($P229) &gt;= 8), IF($T229 &lt;&gt; "", $H229/$T229, ""), ""), "")</f>
        <v/>
      </c>
      <c r="AP229" s="10" t="str">
        <f ca="1">IFERROR(IF(AND(NOW()&lt;= EOMONTH(DATE(YEAR($P229),9, 1), 0), Overall!$A231&lt;&gt;"", MONTH($O229) &lt;= 9, MONTH($P229) &gt;= 9), IF($T229 &lt;&gt; "", $H229/$T229, ""), ""), "")</f>
        <v/>
      </c>
      <c r="AQ229" s="10" t="str">
        <f ca="1">IFERROR(IF(AND(NOW()&lt;= EOMONTH(DATE(YEAR($P229),10, 1), 0), Overall!$A231&lt;&gt;"", MONTH($O229) &lt;= 10, MONTH($P229) &gt;= 10), IF($T229 &lt;&gt; "", $H229/$T229, ""), ""), "")</f>
        <v/>
      </c>
      <c r="AR229" s="10" t="str">
        <f ca="1">IFERROR(IF(AND(NOW()&lt;= EOMONTH(DATE(YEAR($P229),11, 1), 0), Overall!$A231&lt;&gt;"", MONTH($O229) &lt;=11, MONTH($P229) &gt;= 11), IF($T229 &lt;&gt; "", $H229/$T229, ""), ""), "")</f>
        <v/>
      </c>
      <c r="AS229" s="10" t="str">
        <f ca="1">IFERROR(IF(AND(NOW()&lt;= EOMONTH(DATE(YEAR($P229),12, 1), 0), Overall!$A231&lt;&gt;"", MONTH($O229) &lt;= 12, MONTH($P229) &gt;= 12), IF($T229 &lt;&gt; "", $H229/$T229, ""), ""), "")</f>
        <v/>
      </c>
      <c r="AT229" s="16">
        <f t="shared" ca="1" si="7"/>
        <v>0</v>
      </c>
    </row>
    <row r="230" spans="1:46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6">
        <f>IF(Overall!T232&lt;&gt;"",VALUE(Overall!T232),"")</f>
        <v>81.39</v>
      </c>
      <c r="O230" s="7">
        <f>IF(Overall!L232&lt;&gt;"", DATEVALUE(Overall!L232), "")</f>
        <v>44562</v>
      </c>
      <c r="P230" s="7">
        <f>IF(Overall!M232&lt;&gt;"", DATEVALUE(Overall!M232), "")</f>
        <v>44742</v>
      </c>
      <c r="Q230" s="7" t="str">
        <f>IF(Overall!S232&lt;&gt;"",_xlfn.VALUETOTEXT(Overall!S232),"")</f>
        <v>Jan-Jun</v>
      </c>
      <c r="R230" s="7">
        <f>IF(Overall!O232&lt;&gt;"", DATEVALUE(Overall!O232), "")</f>
        <v>44495</v>
      </c>
      <c r="S230" s="7">
        <f>IF(Overall!O232&lt;&gt;"", DATEVALUE(Overall!O232), "")</f>
        <v>44495</v>
      </c>
      <c r="T230" s="5">
        <f t="shared" si="6"/>
        <v>6</v>
      </c>
      <c r="U230" s="10">
        <f>IF(Overall!$A232&lt;&gt;"",IF(AND(MONTH($O230) &lt;= 1, MONTH($P230) &gt;= 1), IF($T230 &lt;&gt; "", $H230/$T230, ""), ""),"")</f>
        <v>100000</v>
      </c>
      <c r="V230" s="10">
        <f>IF(Overall!$A232&lt;&gt;"",IF(AND(MONTH($O230) &lt;= 2, MONTH($P230) &gt;= 2), IF($T230 &lt;&gt; "", $H230/$T230, ""), ""),"")</f>
        <v>100000</v>
      </c>
      <c r="W230" s="10">
        <f>IF(Overall!$A232&lt;&gt;"",IF(AND(MONTH($O230) &lt;= 3, MONTH($P230) &gt;= 3), IF($T230 &lt;&gt; "", $H230/$T230, ""), ""),"")</f>
        <v>100000</v>
      </c>
      <c r="X230" s="10">
        <f>IF(Overall!$A232&lt;&gt;"",IF(AND(MONTH($O230) &lt;= 4, MONTH($P230) &gt;= 4), IF($T230 &lt;&gt; "", $H230/$T230, ""), ""),"")</f>
        <v>100000</v>
      </c>
      <c r="Y230" s="10">
        <f>IF(Overall!$A232&lt;&gt;"",IF(AND(MONTH($O230) &lt;= 5, MONTH($P230) &gt;= 5), IF($T230 &lt;&gt; "", $H230/$T230, ""), ""),"")</f>
        <v>100000</v>
      </c>
      <c r="Z230" s="10">
        <f>IF(Overall!$A232&lt;&gt;"",IF(AND(MONTH($O230) &lt;= 6, MONTH($P230) &gt;= 6), IF($T230 &lt;&gt; "", $H230/$T230, ""), ""),"")</f>
        <v>100000</v>
      </c>
      <c r="AA230" s="10" t="str">
        <f>IF(Overall!$A232&lt;&gt;"",IF(AND(MONTH($O230) &lt;= 7, MONTH($P230) &gt;= 7 ), IF($T230 &lt;&gt; "", $H230/$T230, ""), ""),"")</f>
        <v/>
      </c>
      <c r="AB230" s="10" t="str">
        <f>IF(Overall!$A232&lt;&gt;"",IF(AND(MONTH($O230) &lt;= 8, MONTH($P230) &gt;= 8), IF($T230 &lt;&gt; "", $H230/$T230, ""), ""),"")</f>
        <v/>
      </c>
      <c r="AC230" s="10" t="str">
        <f>IF(Overall!$A232&lt;&gt;"",IF(AND(MONTH($O230) &lt;= 9, MONTH($P230) &gt;= 9), IF($T230 &lt;&gt; "", $H230/$T230, ""), ""),"")</f>
        <v/>
      </c>
      <c r="AD230" s="10" t="str">
        <f>IF(Overall!$A232&lt;&gt;"",IF(AND(MONTH($O230) &lt;= 10, MONTH($P230) &gt;= 10), IF($T230 &lt;&gt; "", $H230/$T230, ""), ""),"")</f>
        <v/>
      </c>
      <c r="AE230" s="10" t="str">
        <f>IF(Overall!$A232&lt;&gt;"",IF(AND(MONTH($O230) &lt;= 11, MONTH($P230) &gt;= 11), IF($T230 &lt;&gt; "", $H230/$T230, ""), ""),"")</f>
        <v/>
      </c>
      <c r="AF230" s="10" t="str">
        <f>IF(Overall!$A232&lt;&gt;"",IF(AND(MONTH($O230) &lt;= 12, MONTH($P230) &gt;= 12), IF($T230 &lt;&gt; "", $H230/$T230, ""), ""),"")</f>
        <v/>
      </c>
      <c r="AH230" s="10" t="str">
        <f ca="1">IFERROR(IF(AND(NOW()&lt;= EOMONTH(DATE(YEAR($P230),1, 1), 0), Overall!$A232&lt;&gt;"", MONTH($O230) &lt;= 1, MONTH($P230) &gt;= 1), IF($T230 &lt;&gt; "", $H230/$T230, ""), ""), "")</f>
        <v/>
      </c>
      <c r="AI230" s="10" t="str">
        <f ca="1">IFERROR(IF(AND(NOW()&lt;= EOMONTH(DATE(YEAR($P230),2, 1), 0), Overall!$A232&lt;&gt;"", MONTH($O230) &lt;= 2, MONTH($P230) &gt;= 2), IF($T230 &lt;&gt; "", $H230/$T230, ""), ""), "")</f>
        <v/>
      </c>
      <c r="AJ230" s="10" t="str">
        <f ca="1">IFERROR(IF(AND(NOW()&lt;= EOMONTH(DATE(YEAR($P230),3, 1), 0), Overall!$A232&lt;&gt;"", MONTH($O230) &lt;= 3, MONTH($P230) &gt;= 3), IF($T230 &lt;&gt; "", $H230/$T230, ""), ""), "")</f>
        <v/>
      </c>
      <c r="AK230" s="10" t="str">
        <f ca="1">IFERROR(IF(AND(NOW()&lt;= EOMONTH(DATE(YEAR($P230),4, 1), 0), Overall!$A232&lt;&gt;"", MONTH($O230) &lt;= 4, MONTH($P230) &gt;= 4), IF($T230 &lt;&gt; "", $H230/$T230, ""), ""), "")</f>
        <v/>
      </c>
      <c r="AL230" s="10" t="str">
        <f ca="1">IFERROR(IF(AND(NOW()&lt;= EOMONTH(DATE(YEAR($P230),5, 1), 0), Overall!$A232&lt;&gt;"", MONTH($O230) &lt;= 5, MONTH($P230) &gt;= 5), IF($T230 &lt;&gt; "", $H230/$T230, ""), ""), "")</f>
        <v/>
      </c>
      <c r="AM230" s="10" t="str">
        <f ca="1">IFERROR(IF(AND(NOW()&lt;= EOMONTH(DATE(YEAR($P230),6, 1), 0), Overall!$A232&lt;&gt;"", MONTH($O230) &lt;= 6, MONTH($P230) &gt;= 6), IF($T230 &lt;&gt; "", $H230/$T230, ""), ""), "")</f>
        <v/>
      </c>
      <c r="AN230" s="10" t="str">
        <f ca="1">IFERROR(IF(AND(NOW()&lt;= EOMONTH(DATE(YEAR($P230),7, 1), 0), Overall!$A232&lt;&gt;"", MONTH($O230) &lt;= 7, MONTH($P230) &gt;= 7), IF($T230 &lt;&gt; "", $H230/$T230, ""), ""), "")</f>
        <v/>
      </c>
      <c r="AO230" s="10" t="str">
        <f ca="1">IFERROR(IF(AND(NOW()&lt;= EOMONTH(DATE(YEAR($P230),8, 1), 0), Overall!$A232&lt;&gt;"", MONTH($O230) &lt;= 8, MONTH($P230) &gt;= 8), IF($T230 &lt;&gt; "", $H230/$T230, ""), ""), "")</f>
        <v/>
      </c>
      <c r="AP230" s="10" t="str">
        <f ca="1">IFERROR(IF(AND(NOW()&lt;= EOMONTH(DATE(YEAR($P230),9, 1), 0), Overall!$A232&lt;&gt;"", MONTH($O230) &lt;= 9, MONTH($P230) &gt;= 9), IF($T230 &lt;&gt; "", $H230/$T230, ""), ""), "")</f>
        <v/>
      </c>
      <c r="AQ230" s="10" t="str">
        <f ca="1">IFERROR(IF(AND(NOW()&lt;= EOMONTH(DATE(YEAR($P230),10, 1), 0), Overall!$A232&lt;&gt;"", MONTH($O230) &lt;= 10, MONTH($P230) &gt;= 10), IF($T230 &lt;&gt; "", $H230/$T230, ""), ""), "")</f>
        <v/>
      </c>
      <c r="AR230" s="10" t="str">
        <f ca="1">IFERROR(IF(AND(NOW()&lt;= EOMONTH(DATE(YEAR($P230),11, 1), 0), Overall!$A232&lt;&gt;"", MONTH($O230) &lt;=11, MONTH($P230) &gt;= 11), IF($T230 &lt;&gt; "", $H230/$T230, ""), ""), "")</f>
        <v/>
      </c>
      <c r="AS230" s="10" t="str">
        <f ca="1">IFERROR(IF(AND(NOW()&lt;= EOMONTH(DATE(YEAR($P230),12, 1), 0), Overall!$A232&lt;&gt;"", MONTH($O230) &lt;= 12, MONTH($P230) &gt;= 12), IF($T230 &lt;&gt; "", $H230/$T230, ""), ""), "")</f>
        <v/>
      </c>
      <c r="AT230" s="16">
        <f t="shared" ca="1" si="7"/>
        <v>0</v>
      </c>
    </row>
    <row r="231" spans="1:46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6">
        <f>IF(Overall!T233&lt;&gt;"",VALUE(Overall!T233),"")</f>
        <v>81.319999999999993</v>
      </c>
      <c r="O231" s="7">
        <f>IF(Overall!L233&lt;&gt;"", DATEVALUE(Overall!L233), "")</f>
        <v>44562</v>
      </c>
      <c r="P231" s="7">
        <f>IF(Overall!M233&lt;&gt;"", DATEVALUE(Overall!M233), "")</f>
        <v>44742</v>
      </c>
      <c r="Q231" s="7" t="str">
        <f>IF(Overall!S233&lt;&gt;"",_xlfn.VALUETOTEXT(Overall!S233),"")</f>
        <v>Jan-Jun</v>
      </c>
      <c r="R231" s="7">
        <f>IF(Overall!O233&lt;&gt;"", DATEVALUE(Overall!O233), "")</f>
        <v>44495</v>
      </c>
      <c r="S231" s="7">
        <f>IF(Overall!O233&lt;&gt;"", DATEVALUE(Overall!O233), "")</f>
        <v>44495</v>
      </c>
      <c r="T231" s="5">
        <f t="shared" si="6"/>
        <v>6</v>
      </c>
      <c r="U231" s="10">
        <f>IF(Overall!$A233&lt;&gt;"",IF(AND(MONTH($O231) &lt;= 1, MONTH($P231) &gt;= 1), IF($T231 &lt;&gt; "", $H231/$T231, ""), ""),"")</f>
        <v>100000</v>
      </c>
      <c r="V231" s="10">
        <f>IF(Overall!$A233&lt;&gt;"",IF(AND(MONTH($O231) &lt;= 2, MONTH($P231) &gt;= 2), IF($T231 &lt;&gt; "", $H231/$T231, ""), ""),"")</f>
        <v>100000</v>
      </c>
      <c r="W231" s="10">
        <f>IF(Overall!$A233&lt;&gt;"",IF(AND(MONTH($O231) &lt;= 3, MONTH($P231) &gt;= 3), IF($T231 &lt;&gt; "", $H231/$T231, ""), ""),"")</f>
        <v>100000</v>
      </c>
      <c r="X231" s="10">
        <f>IF(Overall!$A233&lt;&gt;"",IF(AND(MONTH($O231) &lt;= 4, MONTH($P231) &gt;= 4), IF($T231 &lt;&gt; "", $H231/$T231, ""), ""),"")</f>
        <v>100000</v>
      </c>
      <c r="Y231" s="10">
        <f>IF(Overall!$A233&lt;&gt;"",IF(AND(MONTH($O231) &lt;= 5, MONTH($P231) &gt;= 5), IF($T231 &lt;&gt; "", $H231/$T231, ""), ""),"")</f>
        <v>100000</v>
      </c>
      <c r="Z231" s="10">
        <f>IF(Overall!$A233&lt;&gt;"",IF(AND(MONTH($O231) &lt;= 6, MONTH($P231) &gt;= 6), IF($T231 &lt;&gt; "", $H231/$T231, ""), ""),"")</f>
        <v>100000</v>
      </c>
      <c r="AA231" s="10" t="str">
        <f>IF(Overall!$A233&lt;&gt;"",IF(AND(MONTH($O231) &lt;= 7, MONTH($P231) &gt;= 7 ), IF($T231 &lt;&gt; "", $H231/$T231, ""), ""),"")</f>
        <v/>
      </c>
      <c r="AB231" s="10" t="str">
        <f>IF(Overall!$A233&lt;&gt;"",IF(AND(MONTH($O231) &lt;= 8, MONTH($P231) &gt;= 8), IF($T231 &lt;&gt; "", $H231/$T231, ""), ""),"")</f>
        <v/>
      </c>
      <c r="AC231" s="10" t="str">
        <f>IF(Overall!$A233&lt;&gt;"",IF(AND(MONTH($O231) &lt;= 9, MONTH($P231) &gt;= 9), IF($T231 &lt;&gt; "", $H231/$T231, ""), ""),"")</f>
        <v/>
      </c>
      <c r="AD231" s="10" t="str">
        <f>IF(Overall!$A233&lt;&gt;"",IF(AND(MONTH($O231) &lt;= 10, MONTH($P231) &gt;= 10), IF($T231 &lt;&gt; "", $H231/$T231, ""), ""),"")</f>
        <v/>
      </c>
      <c r="AE231" s="10" t="str">
        <f>IF(Overall!$A233&lt;&gt;"",IF(AND(MONTH($O231) &lt;= 11, MONTH($P231) &gt;= 11), IF($T231 &lt;&gt; "", $H231/$T231, ""), ""),"")</f>
        <v/>
      </c>
      <c r="AF231" s="10" t="str">
        <f>IF(Overall!$A233&lt;&gt;"",IF(AND(MONTH($O231) &lt;= 12, MONTH($P231) &gt;= 12), IF($T231 &lt;&gt; "", $H231/$T231, ""), ""),"")</f>
        <v/>
      </c>
      <c r="AH231" s="10" t="str">
        <f ca="1">IFERROR(IF(AND(NOW()&lt;= EOMONTH(DATE(YEAR($P231),1, 1), 0), Overall!$A233&lt;&gt;"", MONTH($O231) &lt;= 1, MONTH($P231) &gt;= 1), IF($T231 &lt;&gt; "", $H231/$T231, ""), ""), "")</f>
        <v/>
      </c>
      <c r="AI231" s="10" t="str">
        <f ca="1">IFERROR(IF(AND(NOW()&lt;= EOMONTH(DATE(YEAR($P231),2, 1), 0), Overall!$A233&lt;&gt;"", MONTH($O231) &lt;= 2, MONTH($P231) &gt;= 2), IF($T231 &lt;&gt; "", $H231/$T231, ""), ""), "")</f>
        <v/>
      </c>
      <c r="AJ231" s="10" t="str">
        <f ca="1">IFERROR(IF(AND(NOW()&lt;= EOMONTH(DATE(YEAR($P231),3, 1), 0), Overall!$A233&lt;&gt;"", MONTH($O231) &lt;= 3, MONTH($P231) &gt;= 3), IF($T231 &lt;&gt; "", $H231/$T231, ""), ""), "")</f>
        <v/>
      </c>
      <c r="AK231" s="10" t="str">
        <f ca="1">IFERROR(IF(AND(NOW()&lt;= EOMONTH(DATE(YEAR($P231),4, 1), 0), Overall!$A233&lt;&gt;"", MONTH($O231) &lt;= 4, MONTH($P231) &gt;= 4), IF($T231 &lt;&gt; "", $H231/$T231, ""), ""), "")</f>
        <v/>
      </c>
      <c r="AL231" s="10" t="str">
        <f ca="1">IFERROR(IF(AND(NOW()&lt;= EOMONTH(DATE(YEAR($P231),5, 1), 0), Overall!$A233&lt;&gt;"", MONTH($O231) &lt;= 5, MONTH($P231) &gt;= 5), IF($T231 &lt;&gt; "", $H231/$T231, ""), ""), "")</f>
        <v/>
      </c>
      <c r="AM231" s="10" t="str">
        <f ca="1">IFERROR(IF(AND(NOW()&lt;= EOMONTH(DATE(YEAR($P231),6, 1), 0), Overall!$A233&lt;&gt;"", MONTH($O231) &lt;= 6, MONTH($P231) &gt;= 6), IF($T231 &lt;&gt; "", $H231/$T231, ""), ""), "")</f>
        <v/>
      </c>
      <c r="AN231" s="10" t="str">
        <f ca="1">IFERROR(IF(AND(NOW()&lt;= EOMONTH(DATE(YEAR($P231),7, 1), 0), Overall!$A233&lt;&gt;"", MONTH($O231) &lt;= 7, MONTH($P231) &gt;= 7), IF($T231 &lt;&gt; "", $H231/$T231, ""), ""), "")</f>
        <v/>
      </c>
      <c r="AO231" s="10" t="str">
        <f ca="1">IFERROR(IF(AND(NOW()&lt;= EOMONTH(DATE(YEAR($P231),8, 1), 0), Overall!$A233&lt;&gt;"", MONTH($O231) &lt;= 8, MONTH($P231) &gt;= 8), IF($T231 &lt;&gt; "", $H231/$T231, ""), ""), "")</f>
        <v/>
      </c>
      <c r="AP231" s="10" t="str">
        <f ca="1">IFERROR(IF(AND(NOW()&lt;= EOMONTH(DATE(YEAR($P231),9, 1), 0), Overall!$A233&lt;&gt;"", MONTH($O231) &lt;= 9, MONTH($P231) &gt;= 9), IF($T231 &lt;&gt; "", $H231/$T231, ""), ""), "")</f>
        <v/>
      </c>
      <c r="AQ231" s="10" t="str">
        <f ca="1">IFERROR(IF(AND(NOW()&lt;= EOMONTH(DATE(YEAR($P231),10, 1), 0), Overall!$A233&lt;&gt;"", MONTH($O231) &lt;= 10, MONTH($P231) &gt;= 10), IF($T231 &lt;&gt; "", $H231/$T231, ""), ""), "")</f>
        <v/>
      </c>
      <c r="AR231" s="10" t="str">
        <f ca="1">IFERROR(IF(AND(NOW()&lt;= EOMONTH(DATE(YEAR($P231),11, 1), 0), Overall!$A233&lt;&gt;"", MONTH($O231) &lt;=11, MONTH($P231) &gt;= 11), IF($T231 &lt;&gt; "", $H231/$T231, ""), ""), "")</f>
        <v/>
      </c>
      <c r="AS231" s="10" t="str">
        <f ca="1">IFERROR(IF(AND(NOW()&lt;= EOMONTH(DATE(YEAR($P231),12, 1), 0), Overall!$A233&lt;&gt;"", MONTH($O231) &lt;= 12, MONTH($P231) &gt;= 12), IF($T231 &lt;&gt; "", $H231/$T231, ""), ""), "")</f>
        <v/>
      </c>
      <c r="AT231" s="16">
        <f t="shared" ca="1" si="7"/>
        <v>0</v>
      </c>
    </row>
    <row r="232" spans="1:46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6">
        <f>IF(Overall!T234&lt;&gt;"",VALUE(Overall!T234),"")</f>
        <v>81.263000000000005</v>
      </c>
      <c r="O232" s="7">
        <f>IF(Overall!L234&lt;&gt;"", DATEVALUE(Overall!L234), "")</f>
        <v>44562</v>
      </c>
      <c r="P232" s="7">
        <f>IF(Overall!M234&lt;&gt;"", DATEVALUE(Overall!M234), "")</f>
        <v>44742</v>
      </c>
      <c r="Q232" s="7" t="str">
        <f>IF(Overall!S234&lt;&gt;"",_xlfn.VALUETOTEXT(Overall!S234),"")</f>
        <v>Jan-Jun</v>
      </c>
      <c r="R232" s="7">
        <f>IF(Overall!O234&lt;&gt;"", DATEVALUE(Overall!O234), "")</f>
        <v>44495</v>
      </c>
      <c r="S232" s="7">
        <f>IF(Overall!O234&lt;&gt;"", DATEVALUE(Overall!O234), "")</f>
        <v>44495</v>
      </c>
      <c r="T232" s="5">
        <f t="shared" si="6"/>
        <v>6</v>
      </c>
      <c r="U232" s="10">
        <f>IF(Overall!$A234&lt;&gt;"",IF(AND(MONTH($O232) &lt;= 1, MONTH($P232) &gt;= 1), IF($T232 &lt;&gt; "", $H232/$T232, ""), ""),"")</f>
        <v>50000</v>
      </c>
      <c r="V232" s="10">
        <f>IF(Overall!$A234&lt;&gt;"",IF(AND(MONTH($O232) &lt;= 2, MONTH($P232) &gt;= 2), IF($T232 &lt;&gt; "", $H232/$T232, ""), ""),"")</f>
        <v>50000</v>
      </c>
      <c r="W232" s="10">
        <f>IF(Overall!$A234&lt;&gt;"",IF(AND(MONTH($O232) &lt;= 3, MONTH($P232) &gt;= 3), IF($T232 &lt;&gt; "", $H232/$T232, ""), ""),"")</f>
        <v>50000</v>
      </c>
      <c r="X232" s="10">
        <f>IF(Overall!$A234&lt;&gt;"",IF(AND(MONTH($O232) &lt;= 4, MONTH($P232) &gt;= 4), IF($T232 &lt;&gt; "", $H232/$T232, ""), ""),"")</f>
        <v>50000</v>
      </c>
      <c r="Y232" s="10">
        <f>IF(Overall!$A234&lt;&gt;"",IF(AND(MONTH($O232) &lt;= 5, MONTH($P232) &gt;= 5), IF($T232 &lt;&gt; "", $H232/$T232, ""), ""),"")</f>
        <v>50000</v>
      </c>
      <c r="Z232" s="10">
        <f>IF(Overall!$A234&lt;&gt;"",IF(AND(MONTH($O232) &lt;= 6, MONTH($P232) &gt;= 6), IF($T232 &lt;&gt; "", $H232/$T232, ""), ""),"")</f>
        <v>50000</v>
      </c>
      <c r="AA232" s="10" t="str">
        <f>IF(Overall!$A234&lt;&gt;"",IF(AND(MONTH($O232) &lt;= 7, MONTH($P232) &gt;= 7 ), IF($T232 &lt;&gt; "", $H232/$T232, ""), ""),"")</f>
        <v/>
      </c>
      <c r="AB232" s="10" t="str">
        <f>IF(Overall!$A234&lt;&gt;"",IF(AND(MONTH($O232) &lt;= 8, MONTH($P232) &gt;= 8), IF($T232 &lt;&gt; "", $H232/$T232, ""), ""),"")</f>
        <v/>
      </c>
      <c r="AC232" s="10" t="str">
        <f>IF(Overall!$A234&lt;&gt;"",IF(AND(MONTH($O232) &lt;= 9, MONTH($P232) &gt;= 9), IF($T232 &lt;&gt; "", $H232/$T232, ""), ""),"")</f>
        <v/>
      </c>
      <c r="AD232" s="10" t="str">
        <f>IF(Overall!$A234&lt;&gt;"",IF(AND(MONTH($O232) &lt;= 10, MONTH($P232) &gt;= 10), IF($T232 &lt;&gt; "", $H232/$T232, ""), ""),"")</f>
        <v/>
      </c>
      <c r="AE232" s="10" t="str">
        <f>IF(Overall!$A234&lt;&gt;"",IF(AND(MONTH($O232) &lt;= 11, MONTH($P232) &gt;= 11), IF($T232 &lt;&gt; "", $H232/$T232, ""), ""),"")</f>
        <v/>
      </c>
      <c r="AF232" s="10" t="str">
        <f>IF(Overall!$A234&lt;&gt;"",IF(AND(MONTH($O232) &lt;= 12, MONTH($P232) &gt;= 12), IF($T232 &lt;&gt; "", $H232/$T232, ""), ""),"")</f>
        <v/>
      </c>
      <c r="AH232" s="10" t="str">
        <f ca="1">IFERROR(IF(AND(NOW()&lt;= EOMONTH(DATE(YEAR($P232),1, 1), 0), Overall!$A234&lt;&gt;"", MONTH($O232) &lt;= 1, MONTH($P232) &gt;= 1), IF($T232 &lt;&gt; "", $H232/$T232, ""), ""), "")</f>
        <v/>
      </c>
      <c r="AI232" s="10" t="str">
        <f ca="1">IFERROR(IF(AND(NOW()&lt;= EOMONTH(DATE(YEAR($P232),2, 1), 0), Overall!$A234&lt;&gt;"", MONTH($O232) &lt;= 2, MONTH($P232) &gt;= 2), IF($T232 &lt;&gt; "", $H232/$T232, ""), ""), "")</f>
        <v/>
      </c>
      <c r="AJ232" s="10" t="str">
        <f ca="1">IFERROR(IF(AND(NOW()&lt;= EOMONTH(DATE(YEAR($P232),3, 1), 0), Overall!$A234&lt;&gt;"", MONTH($O232) &lt;= 3, MONTH($P232) &gt;= 3), IF($T232 &lt;&gt; "", $H232/$T232, ""), ""), "")</f>
        <v/>
      </c>
      <c r="AK232" s="10" t="str">
        <f ca="1">IFERROR(IF(AND(NOW()&lt;= EOMONTH(DATE(YEAR($P232),4, 1), 0), Overall!$A234&lt;&gt;"", MONTH($O232) &lt;= 4, MONTH($P232) &gt;= 4), IF($T232 &lt;&gt; "", $H232/$T232, ""), ""), "")</f>
        <v/>
      </c>
      <c r="AL232" s="10" t="str">
        <f ca="1">IFERROR(IF(AND(NOW()&lt;= EOMONTH(DATE(YEAR($P232),5, 1), 0), Overall!$A234&lt;&gt;"", MONTH($O232) &lt;= 5, MONTH($P232) &gt;= 5), IF($T232 &lt;&gt; "", $H232/$T232, ""), ""), "")</f>
        <v/>
      </c>
      <c r="AM232" s="10" t="str">
        <f ca="1">IFERROR(IF(AND(NOW()&lt;= EOMONTH(DATE(YEAR($P232),6, 1), 0), Overall!$A234&lt;&gt;"", MONTH($O232) &lt;= 6, MONTH($P232) &gt;= 6), IF($T232 &lt;&gt; "", $H232/$T232, ""), ""), "")</f>
        <v/>
      </c>
      <c r="AN232" s="10" t="str">
        <f ca="1">IFERROR(IF(AND(NOW()&lt;= EOMONTH(DATE(YEAR($P232),7, 1), 0), Overall!$A234&lt;&gt;"", MONTH($O232) &lt;= 7, MONTH($P232) &gt;= 7), IF($T232 &lt;&gt; "", $H232/$T232, ""), ""), "")</f>
        <v/>
      </c>
      <c r="AO232" s="10" t="str">
        <f ca="1">IFERROR(IF(AND(NOW()&lt;= EOMONTH(DATE(YEAR($P232),8, 1), 0), Overall!$A234&lt;&gt;"", MONTH($O232) &lt;= 8, MONTH($P232) &gt;= 8), IF($T232 &lt;&gt; "", $H232/$T232, ""), ""), "")</f>
        <v/>
      </c>
      <c r="AP232" s="10" t="str">
        <f ca="1">IFERROR(IF(AND(NOW()&lt;= EOMONTH(DATE(YEAR($P232),9, 1), 0), Overall!$A234&lt;&gt;"", MONTH($O232) &lt;= 9, MONTH($P232) &gt;= 9), IF($T232 &lt;&gt; "", $H232/$T232, ""), ""), "")</f>
        <v/>
      </c>
      <c r="AQ232" s="10" t="str">
        <f ca="1">IFERROR(IF(AND(NOW()&lt;= EOMONTH(DATE(YEAR($P232),10, 1), 0), Overall!$A234&lt;&gt;"", MONTH($O232) &lt;= 10, MONTH($P232) &gt;= 10), IF($T232 &lt;&gt; "", $H232/$T232, ""), ""), "")</f>
        <v/>
      </c>
      <c r="AR232" s="10" t="str">
        <f ca="1">IFERROR(IF(AND(NOW()&lt;= EOMONTH(DATE(YEAR($P232),11, 1), 0), Overall!$A234&lt;&gt;"", MONTH($O232) &lt;=11, MONTH($P232) &gt;= 11), IF($T232 &lt;&gt; "", $H232/$T232, ""), ""), "")</f>
        <v/>
      </c>
      <c r="AS232" s="10" t="str">
        <f ca="1">IFERROR(IF(AND(NOW()&lt;= EOMONTH(DATE(YEAR($P232),12, 1), 0), Overall!$A234&lt;&gt;"", MONTH($O232) &lt;= 12, MONTH($P232) &gt;= 12), IF($T232 &lt;&gt; "", $H232/$T232, ""), ""), "")</f>
        <v/>
      </c>
      <c r="AT232" s="16">
        <f t="shared" ca="1" si="7"/>
        <v>0</v>
      </c>
    </row>
    <row r="233" spans="1:46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6">
        <f>IF(Overall!T235&lt;&gt;"",VALUE(Overall!T235),"")</f>
        <v>81.349999999999994</v>
      </c>
      <c r="O233" s="7">
        <f>IF(Overall!L235&lt;&gt;"", DATEVALUE(Overall!L235), "")</f>
        <v>44562</v>
      </c>
      <c r="P233" s="7">
        <f>IF(Overall!M235&lt;&gt;"", DATEVALUE(Overall!M235), "")</f>
        <v>44742</v>
      </c>
      <c r="Q233" s="7" t="str">
        <f>IF(Overall!S235&lt;&gt;"",_xlfn.VALUETOTEXT(Overall!S235),"")</f>
        <v>Jan-Jun</v>
      </c>
      <c r="R233" s="7">
        <f>IF(Overall!O235&lt;&gt;"", DATEVALUE(Overall!O235), "")</f>
        <v>44495</v>
      </c>
      <c r="S233" s="7">
        <f>IF(Overall!O235&lt;&gt;"", DATEVALUE(Overall!O235), "")</f>
        <v>44495</v>
      </c>
      <c r="T233" s="5">
        <f t="shared" si="6"/>
        <v>6</v>
      </c>
      <c r="U233" s="10">
        <f>IF(Overall!$A235&lt;&gt;"",IF(AND(MONTH($O233) &lt;= 1, MONTH($P233) &gt;= 1), IF($T233 &lt;&gt; "", $H233/$T233, ""), ""),"")</f>
        <v>100000</v>
      </c>
      <c r="V233" s="10">
        <f>IF(Overall!$A235&lt;&gt;"",IF(AND(MONTH($O233) &lt;= 2, MONTH($P233) &gt;= 2), IF($T233 &lt;&gt; "", $H233/$T233, ""), ""),"")</f>
        <v>100000</v>
      </c>
      <c r="W233" s="10">
        <f>IF(Overall!$A235&lt;&gt;"",IF(AND(MONTH($O233) &lt;= 3, MONTH($P233) &gt;= 3), IF($T233 &lt;&gt; "", $H233/$T233, ""), ""),"")</f>
        <v>100000</v>
      </c>
      <c r="X233" s="10">
        <f>IF(Overall!$A235&lt;&gt;"",IF(AND(MONTH($O233) &lt;= 4, MONTH($P233) &gt;= 4), IF($T233 &lt;&gt; "", $H233/$T233, ""), ""),"")</f>
        <v>100000</v>
      </c>
      <c r="Y233" s="10">
        <f>IF(Overall!$A235&lt;&gt;"",IF(AND(MONTH($O233) &lt;= 5, MONTH($P233) &gt;= 5), IF($T233 &lt;&gt; "", $H233/$T233, ""), ""),"")</f>
        <v>100000</v>
      </c>
      <c r="Z233" s="10">
        <f>IF(Overall!$A235&lt;&gt;"",IF(AND(MONTH($O233) &lt;= 6, MONTH($P233) &gt;= 6), IF($T233 &lt;&gt; "", $H233/$T233, ""), ""),"")</f>
        <v>100000</v>
      </c>
      <c r="AA233" s="10" t="str">
        <f>IF(Overall!$A235&lt;&gt;"",IF(AND(MONTH($O233) &lt;= 7, MONTH($P233) &gt;= 7 ), IF($T233 &lt;&gt; "", $H233/$T233, ""), ""),"")</f>
        <v/>
      </c>
      <c r="AB233" s="10" t="str">
        <f>IF(Overall!$A235&lt;&gt;"",IF(AND(MONTH($O233) &lt;= 8, MONTH($P233) &gt;= 8), IF($T233 &lt;&gt; "", $H233/$T233, ""), ""),"")</f>
        <v/>
      </c>
      <c r="AC233" s="10" t="str">
        <f>IF(Overall!$A235&lt;&gt;"",IF(AND(MONTH($O233) &lt;= 9, MONTH($P233) &gt;= 9), IF($T233 &lt;&gt; "", $H233/$T233, ""), ""),"")</f>
        <v/>
      </c>
      <c r="AD233" s="10" t="str">
        <f>IF(Overall!$A235&lt;&gt;"",IF(AND(MONTH($O233) &lt;= 10, MONTH($P233) &gt;= 10), IF($T233 &lt;&gt; "", $H233/$T233, ""), ""),"")</f>
        <v/>
      </c>
      <c r="AE233" s="10" t="str">
        <f>IF(Overall!$A235&lt;&gt;"",IF(AND(MONTH($O233) &lt;= 11, MONTH($P233) &gt;= 11), IF($T233 &lt;&gt; "", $H233/$T233, ""), ""),"")</f>
        <v/>
      </c>
      <c r="AF233" s="10" t="str">
        <f>IF(Overall!$A235&lt;&gt;"",IF(AND(MONTH($O233) &lt;= 12, MONTH($P233) &gt;= 12), IF($T233 &lt;&gt; "", $H233/$T233, ""), ""),"")</f>
        <v/>
      </c>
      <c r="AH233" s="10" t="str">
        <f ca="1">IFERROR(IF(AND(NOW()&lt;= EOMONTH(DATE(YEAR($P233),1, 1), 0), Overall!$A235&lt;&gt;"", MONTH($O233) &lt;= 1, MONTH($P233) &gt;= 1), IF($T233 &lt;&gt; "", $H233/$T233, ""), ""), "")</f>
        <v/>
      </c>
      <c r="AI233" s="10" t="str">
        <f ca="1">IFERROR(IF(AND(NOW()&lt;= EOMONTH(DATE(YEAR($P233),2, 1), 0), Overall!$A235&lt;&gt;"", MONTH($O233) &lt;= 2, MONTH($P233) &gt;= 2), IF($T233 &lt;&gt; "", $H233/$T233, ""), ""), "")</f>
        <v/>
      </c>
      <c r="AJ233" s="10" t="str">
        <f ca="1">IFERROR(IF(AND(NOW()&lt;= EOMONTH(DATE(YEAR($P233),3, 1), 0), Overall!$A235&lt;&gt;"", MONTH($O233) &lt;= 3, MONTH($P233) &gt;= 3), IF($T233 &lt;&gt; "", $H233/$T233, ""), ""), "")</f>
        <v/>
      </c>
      <c r="AK233" s="10" t="str">
        <f ca="1">IFERROR(IF(AND(NOW()&lt;= EOMONTH(DATE(YEAR($P233),4, 1), 0), Overall!$A235&lt;&gt;"", MONTH($O233) &lt;= 4, MONTH($P233) &gt;= 4), IF($T233 &lt;&gt; "", $H233/$T233, ""), ""), "")</f>
        <v/>
      </c>
      <c r="AL233" s="10" t="str">
        <f ca="1">IFERROR(IF(AND(NOW()&lt;= EOMONTH(DATE(YEAR($P233),5, 1), 0), Overall!$A235&lt;&gt;"", MONTH($O233) &lt;= 5, MONTH($P233) &gt;= 5), IF($T233 &lt;&gt; "", $H233/$T233, ""), ""), "")</f>
        <v/>
      </c>
      <c r="AM233" s="10" t="str">
        <f ca="1">IFERROR(IF(AND(NOW()&lt;= EOMONTH(DATE(YEAR($P233),6, 1), 0), Overall!$A235&lt;&gt;"", MONTH($O233) &lt;= 6, MONTH($P233) &gt;= 6), IF($T233 &lt;&gt; "", $H233/$T233, ""), ""), "")</f>
        <v/>
      </c>
      <c r="AN233" s="10" t="str">
        <f ca="1">IFERROR(IF(AND(NOW()&lt;= EOMONTH(DATE(YEAR($P233),7, 1), 0), Overall!$A235&lt;&gt;"", MONTH($O233) &lt;= 7, MONTH($P233) &gt;= 7), IF($T233 &lt;&gt; "", $H233/$T233, ""), ""), "")</f>
        <v/>
      </c>
      <c r="AO233" s="10" t="str">
        <f ca="1">IFERROR(IF(AND(NOW()&lt;= EOMONTH(DATE(YEAR($P233),8, 1), 0), Overall!$A235&lt;&gt;"", MONTH($O233) &lt;= 8, MONTH($P233) &gt;= 8), IF($T233 &lt;&gt; "", $H233/$T233, ""), ""), "")</f>
        <v/>
      </c>
      <c r="AP233" s="10" t="str">
        <f ca="1">IFERROR(IF(AND(NOW()&lt;= EOMONTH(DATE(YEAR($P233),9, 1), 0), Overall!$A235&lt;&gt;"", MONTH($O233) &lt;= 9, MONTH($P233) &gt;= 9), IF($T233 &lt;&gt; "", $H233/$T233, ""), ""), "")</f>
        <v/>
      </c>
      <c r="AQ233" s="10" t="str">
        <f ca="1">IFERROR(IF(AND(NOW()&lt;= EOMONTH(DATE(YEAR($P233),10, 1), 0), Overall!$A235&lt;&gt;"", MONTH($O233) &lt;= 10, MONTH($P233) &gt;= 10), IF($T233 &lt;&gt; "", $H233/$T233, ""), ""), "")</f>
        <v/>
      </c>
      <c r="AR233" s="10" t="str">
        <f ca="1">IFERROR(IF(AND(NOW()&lt;= EOMONTH(DATE(YEAR($P233),11, 1), 0), Overall!$A235&lt;&gt;"", MONTH($O233) &lt;=11, MONTH($P233) &gt;= 11), IF($T233 &lt;&gt; "", $H233/$T233, ""), ""), "")</f>
        <v/>
      </c>
      <c r="AS233" s="10" t="str">
        <f ca="1">IFERROR(IF(AND(NOW()&lt;= EOMONTH(DATE(YEAR($P233),12, 1), 0), Overall!$A235&lt;&gt;"", MONTH($O233) &lt;= 12, MONTH($P233) &gt;= 12), IF($T233 &lt;&gt; "", $H233/$T233, ""), ""), "")</f>
        <v/>
      </c>
      <c r="AT233" s="16">
        <f t="shared" ca="1" si="7"/>
        <v>0</v>
      </c>
    </row>
    <row r="234" spans="1:46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6">
        <f>IF(Overall!T236&lt;&gt;"",VALUE(Overall!T236),"")</f>
        <v>81.34</v>
      </c>
      <c r="O234" s="7">
        <f>IF(Overall!L236&lt;&gt;"", DATEVALUE(Overall!L236), "")</f>
        <v>44562</v>
      </c>
      <c r="P234" s="7">
        <f>IF(Overall!M236&lt;&gt;"", DATEVALUE(Overall!M236), "")</f>
        <v>44742</v>
      </c>
      <c r="Q234" s="7" t="str">
        <f>IF(Overall!S236&lt;&gt;"",_xlfn.VALUETOTEXT(Overall!S236),"")</f>
        <v>Jan-Jun</v>
      </c>
      <c r="R234" s="7">
        <f>IF(Overall!O236&lt;&gt;"", DATEVALUE(Overall!O236), "")</f>
        <v>44495</v>
      </c>
      <c r="S234" s="7">
        <f>IF(Overall!O236&lt;&gt;"", DATEVALUE(Overall!O236), "")</f>
        <v>44495</v>
      </c>
      <c r="T234" s="5">
        <f t="shared" si="6"/>
        <v>6</v>
      </c>
      <c r="U234" s="10">
        <f>IF(Overall!$A236&lt;&gt;"",IF(AND(MONTH($O234) &lt;= 1, MONTH($P234) &gt;= 1), IF($T234 &lt;&gt; "", $H234/$T234, ""), ""),"")</f>
        <v>50000</v>
      </c>
      <c r="V234" s="10">
        <f>IF(Overall!$A236&lt;&gt;"",IF(AND(MONTH($O234) &lt;= 2, MONTH($P234) &gt;= 2), IF($T234 &lt;&gt; "", $H234/$T234, ""), ""),"")</f>
        <v>50000</v>
      </c>
      <c r="W234" s="10">
        <f>IF(Overall!$A236&lt;&gt;"",IF(AND(MONTH($O234) &lt;= 3, MONTH($P234) &gt;= 3), IF($T234 &lt;&gt; "", $H234/$T234, ""), ""),"")</f>
        <v>50000</v>
      </c>
      <c r="X234" s="10">
        <f>IF(Overall!$A236&lt;&gt;"",IF(AND(MONTH($O234) &lt;= 4, MONTH($P234) &gt;= 4), IF($T234 &lt;&gt; "", $H234/$T234, ""), ""),"")</f>
        <v>50000</v>
      </c>
      <c r="Y234" s="10">
        <f>IF(Overall!$A236&lt;&gt;"",IF(AND(MONTH($O234) &lt;= 5, MONTH($P234) &gt;= 5), IF($T234 &lt;&gt; "", $H234/$T234, ""), ""),"")</f>
        <v>50000</v>
      </c>
      <c r="Z234" s="10">
        <f>IF(Overall!$A236&lt;&gt;"",IF(AND(MONTH($O234) &lt;= 6, MONTH($P234) &gt;= 6), IF($T234 &lt;&gt; "", $H234/$T234, ""), ""),"")</f>
        <v>50000</v>
      </c>
      <c r="AA234" s="10" t="str">
        <f>IF(Overall!$A236&lt;&gt;"",IF(AND(MONTH($O234) &lt;= 7, MONTH($P234) &gt;= 7 ), IF($T234 &lt;&gt; "", $H234/$T234, ""), ""),"")</f>
        <v/>
      </c>
      <c r="AB234" s="10" t="str">
        <f>IF(Overall!$A236&lt;&gt;"",IF(AND(MONTH($O234) &lt;= 8, MONTH($P234) &gt;= 8), IF($T234 &lt;&gt; "", $H234/$T234, ""), ""),"")</f>
        <v/>
      </c>
      <c r="AC234" s="10" t="str">
        <f>IF(Overall!$A236&lt;&gt;"",IF(AND(MONTH($O234) &lt;= 9, MONTH($P234) &gt;= 9), IF($T234 &lt;&gt; "", $H234/$T234, ""), ""),"")</f>
        <v/>
      </c>
      <c r="AD234" s="10" t="str">
        <f>IF(Overall!$A236&lt;&gt;"",IF(AND(MONTH($O234) &lt;= 10, MONTH($P234) &gt;= 10), IF($T234 &lt;&gt; "", $H234/$T234, ""), ""),"")</f>
        <v/>
      </c>
      <c r="AE234" s="10" t="str">
        <f>IF(Overall!$A236&lt;&gt;"",IF(AND(MONTH($O234) &lt;= 11, MONTH($P234) &gt;= 11), IF($T234 &lt;&gt; "", $H234/$T234, ""), ""),"")</f>
        <v/>
      </c>
      <c r="AF234" s="10" t="str">
        <f>IF(Overall!$A236&lt;&gt;"",IF(AND(MONTH($O234) &lt;= 12, MONTH($P234) &gt;= 12), IF($T234 &lt;&gt; "", $H234/$T234, ""), ""),"")</f>
        <v/>
      </c>
      <c r="AH234" s="10" t="str">
        <f ca="1">IFERROR(IF(AND(NOW()&lt;= EOMONTH(DATE(YEAR($P234),1, 1), 0), Overall!$A236&lt;&gt;"", MONTH($O234) &lt;= 1, MONTH($P234) &gt;= 1), IF($T234 &lt;&gt; "", $H234/$T234, ""), ""), "")</f>
        <v/>
      </c>
      <c r="AI234" s="10" t="str">
        <f ca="1">IFERROR(IF(AND(NOW()&lt;= EOMONTH(DATE(YEAR($P234),2, 1), 0), Overall!$A236&lt;&gt;"", MONTH($O234) &lt;= 2, MONTH($P234) &gt;= 2), IF($T234 &lt;&gt; "", $H234/$T234, ""), ""), "")</f>
        <v/>
      </c>
      <c r="AJ234" s="10" t="str">
        <f ca="1">IFERROR(IF(AND(NOW()&lt;= EOMONTH(DATE(YEAR($P234),3, 1), 0), Overall!$A236&lt;&gt;"", MONTH($O234) &lt;= 3, MONTH($P234) &gt;= 3), IF($T234 &lt;&gt; "", $H234/$T234, ""), ""), "")</f>
        <v/>
      </c>
      <c r="AK234" s="10" t="str">
        <f ca="1">IFERROR(IF(AND(NOW()&lt;= EOMONTH(DATE(YEAR($P234),4, 1), 0), Overall!$A236&lt;&gt;"", MONTH($O234) &lt;= 4, MONTH($P234) &gt;= 4), IF($T234 &lt;&gt; "", $H234/$T234, ""), ""), "")</f>
        <v/>
      </c>
      <c r="AL234" s="10" t="str">
        <f ca="1">IFERROR(IF(AND(NOW()&lt;= EOMONTH(DATE(YEAR($P234),5, 1), 0), Overall!$A236&lt;&gt;"", MONTH($O234) &lt;= 5, MONTH($P234) &gt;= 5), IF($T234 &lt;&gt; "", $H234/$T234, ""), ""), "")</f>
        <v/>
      </c>
      <c r="AM234" s="10" t="str">
        <f ca="1">IFERROR(IF(AND(NOW()&lt;= EOMONTH(DATE(YEAR($P234),6, 1), 0), Overall!$A236&lt;&gt;"", MONTH($O234) &lt;= 6, MONTH($P234) &gt;= 6), IF($T234 &lt;&gt; "", $H234/$T234, ""), ""), "")</f>
        <v/>
      </c>
      <c r="AN234" s="10" t="str">
        <f ca="1">IFERROR(IF(AND(NOW()&lt;= EOMONTH(DATE(YEAR($P234),7, 1), 0), Overall!$A236&lt;&gt;"", MONTH($O234) &lt;= 7, MONTH($P234) &gt;= 7), IF($T234 &lt;&gt; "", $H234/$T234, ""), ""), "")</f>
        <v/>
      </c>
      <c r="AO234" s="10" t="str">
        <f ca="1">IFERROR(IF(AND(NOW()&lt;= EOMONTH(DATE(YEAR($P234),8, 1), 0), Overall!$A236&lt;&gt;"", MONTH($O234) &lt;= 8, MONTH($P234) &gt;= 8), IF($T234 &lt;&gt; "", $H234/$T234, ""), ""), "")</f>
        <v/>
      </c>
      <c r="AP234" s="10" t="str">
        <f ca="1">IFERROR(IF(AND(NOW()&lt;= EOMONTH(DATE(YEAR($P234),9, 1), 0), Overall!$A236&lt;&gt;"", MONTH($O234) &lt;= 9, MONTH($P234) &gt;= 9), IF($T234 &lt;&gt; "", $H234/$T234, ""), ""), "")</f>
        <v/>
      </c>
      <c r="AQ234" s="10" t="str">
        <f ca="1">IFERROR(IF(AND(NOW()&lt;= EOMONTH(DATE(YEAR($P234),10, 1), 0), Overall!$A236&lt;&gt;"", MONTH($O234) &lt;= 10, MONTH($P234) &gt;= 10), IF($T234 &lt;&gt; "", $H234/$T234, ""), ""), "")</f>
        <v/>
      </c>
      <c r="AR234" s="10" t="str">
        <f ca="1">IFERROR(IF(AND(NOW()&lt;= EOMONTH(DATE(YEAR($P234),11, 1), 0), Overall!$A236&lt;&gt;"", MONTH($O234) &lt;=11, MONTH($P234) &gt;= 11), IF($T234 &lt;&gt; "", $H234/$T234, ""), ""), "")</f>
        <v/>
      </c>
      <c r="AS234" s="10" t="str">
        <f ca="1">IFERROR(IF(AND(NOW()&lt;= EOMONTH(DATE(YEAR($P234),12, 1), 0), Overall!$A236&lt;&gt;"", MONTH($O234) &lt;= 12, MONTH($P234) &gt;= 12), IF($T234 &lt;&gt; "", $H234/$T234, ""), ""), "")</f>
        <v/>
      </c>
      <c r="AT234" s="16">
        <f t="shared" ca="1" si="7"/>
        <v>0</v>
      </c>
    </row>
    <row r="235" spans="1:46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6">
        <f>IF(Overall!T237&lt;&gt;"",VALUE(Overall!T237),"")</f>
        <v>81.39</v>
      </c>
      <c r="O235" s="7">
        <f>IF(Overall!L237&lt;&gt;"", DATEVALUE(Overall!L237), "")</f>
        <v>44562</v>
      </c>
      <c r="P235" s="7">
        <f>IF(Overall!M237&lt;&gt;"", DATEVALUE(Overall!M237), "")</f>
        <v>44742</v>
      </c>
      <c r="Q235" s="7" t="str">
        <f>IF(Overall!S237&lt;&gt;"",_xlfn.VALUETOTEXT(Overall!S237),"")</f>
        <v>Jan-Jun</v>
      </c>
      <c r="R235" s="7">
        <f>IF(Overall!O237&lt;&gt;"", DATEVALUE(Overall!O237), "")</f>
        <v>44495</v>
      </c>
      <c r="S235" s="7">
        <f>IF(Overall!O237&lt;&gt;"", DATEVALUE(Overall!O237), "")</f>
        <v>44495</v>
      </c>
      <c r="T235" s="5">
        <f t="shared" si="6"/>
        <v>6</v>
      </c>
      <c r="U235" s="10">
        <f>IF(Overall!$A237&lt;&gt;"",IF(AND(MONTH($O235) &lt;= 1, MONTH($P235) &gt;= 1), IF($T235 &lt;&gt; "", $H235/$T235, ""), ""),"")</f>
        <v>100000</v>
      </c>
      <c r="V235" s="10">
        <f>IF(Overall!$A237&lt;&gt;"",IF(AND(MONTH($O235) &lt;= 2, MONTH($P235) &gt;= 2), IF($T235 &lt;&gt; "", $H235/$T235, ""), ""),"")</f>
        <v>100000</v>
      </c>
      <c r="W235" s="10">
        <f>IF(Overall!$A237&lt;&gt;"",IF(AND(MONTH($O235) &lt;= 3, MONTH($P235) &gt;= 3), IF($T235 &lt;&gt; "", $H235/$T235, ""), ""),"")</f>
        <v>100000</v>
      </c>
      <c r="X235" s="10">
        <f>IF(Overall!$A237&lt;&gt;"",IF(AND(MONTH($O235) &lt;= 4, MONTH($P235) &gt;= 4), IF($T235 &lt;&gt; "", $H235/$T235, ""), ""),"")</f>
        <v>100000</v>
      </c>
      <c r="Y235" s="10">
        <f>IF(Overall!$A237&lt;&gt;"",IF(AND(MONTH($O235) &lt;= 5, MONTH($P235) &gt;= 5), IF($T235 &lt;&gt; "", $H235/$T235, ""), ""),"")</f>
        <v>100000</v>
      </c>
      <c r="Z235" s="10">
        <f>IF(Overall!$A237&lt;&gt;"",IF(AND(MONTH($O235) &lt;= 6, MONTH($P235) &gt;= 6), IF($T235 &lt;&gt; "", $H235/$T235, ""), ""),"")</f>
        <v>100000</v>
      </c>
      <c r="AA235" s="10" t="str">
        <f>IF(Overall!$A237&lt;&gt;"",IF(AND(MONTH($O235) &lt;= 7, MONTH($P235) &gt;= 7 ), IF($T235 &lt;&gt; "", $H235/$T235, ""), ""),"")</f>
        <v/>
      </c>
      <c r="AB235" s="10" t="str">
        <f>IF(Overall!$A237&lt;&gt;"",IF(AND(MONTH($O235) &lt;= 8, MONTH($P235) &gt;= 8), IF($T235 &lt;&gt; "", $H235/$T235, ""), ""),"")</f>
        <v/>
      </c>
      <c r="AC235" s="10" t="str">
        <f>IF(Overall!$A237&lt;&gt;"",IF(AND(MONTH($O235) &lt;= 9, MONTH($P235) &gt;= 9), IF($T235 &lt;&gt; "", $H235/$T235, ""), ""),"")</f>
        <v/>
      </c>
      <c r="AD235" s="10" t="str">
        <f>IF(Overall!$A237&lt;&gt;"",IF(AND(MONTH($O235) &lt;= 10, MONTH($P235) &gt;= 10), IF($T235 &lt;&gt; "", $H235/$T235, ""), ""),"")</f>
        <v/>
      </c>
      <c r="AE235" s="10" t="str">
        <f>IF(Overall!$A237&lt;&gt;"",IF(AND(MONTH($O235) &lt;= 11, MONTH($P235) &gt;= 11), IF($T235 &lt;&gt; "", $H235/$T235, ""), ""),"")</f>
        <v/>
      </c>
      <c r="AF235" s="10" t="str">
        <f>IF(Overall!$A237&lt;&gt;"",IF(AND(MONTH($O235) &lt;= 12, MONTH($P235) &gt;= 12), IF($T235 &lt;&gt; "", $H235/$T235, ""), ""),"")</f>
        <v/>
      </c>
      <c r="AH235" s="10" t="str">
        <f ca="1">IFERROR(IF(AND(NOW()&lt;= EOMONTH(DATE(YEAR($P235),1, 1), 0), Overall!$A237&lt;&gt;"", MONTH($O235) &lt;= 1, MONTH($P235) &gt;= 1), IF($T235 &lt;&gt; "", $H235/$T235, ""), ""), "")</f>
        <v/>
      </c>
      <c r="AI235" s="10" t="str">
        <f ca="1">IFERROR(IF(AND(NOW()&lt;= EOMONTH(DATE(YEAR($P235),2, 1), 0), Overall!$A237&lt;&gt;"", MONTH($O235) &lt;= 2, MONTH($P235) &gt;= 2), IF($T235 &lt;&gt; "", $H235/$T235, ""), ""), "")</f>
        <v/>
      </c>
      <c r="AJ235" s="10" t="str">
        <f ca="1">IFERROR(IF(AND(NOW()&lt;= EOMONTH(DATE(YEAR($P235),3, 1), 0), Overall!$A237&lt;&gt;"", MONTH($O235) &lt;= 3, MONTH($P235) &gt;= 3), IF($T235 &lt;&gt; "", $H235/$T235, ""), ""), "")</f>
        <v/>
      </c>
      <c r="AK235" s="10" t="str">
        <f ca="1">IFERROR(IF(AND(NOW()&lt;= EOMONTH(DATE(YEAR($P235),4, 1), 0), Overall!$A237&lt;&gt;"", MONTH($O235) &lt;= 4, MONTH($P235) &gt;= 4), IF($T235 &lt;&gt; "", $H235/$T235, ""), ""), "")</f>
        <v/>
      </c>
      <c r="AL235" s="10" t="str">
        <f ca="1">IFERROR(IF(AND(NOW()&lt;= EOMONTH(DATE(YEAR($P235),5, 1), 0), Overall!$A237&lt;&gt;"", MONTH($O235) &lt;= 5, MONTH($P235) &gt;= 5), IF($T235 &lt;&gt; "", $H235/$T235, ""), ""), "")</f>
        <v/>
      </c>
      <c r="AM235" s="10" t="str">
        <f ca="1">IFERROR(IF(AND(NOW()&lt;= EOMONTH(DATE(YEAR($P235),6, 1), 0), Overall!$A237&lt;&gt;"", MONTH($O235) &lt;= 6, MONTH($P235) &gt;= 6), IF($T235 &lt;&gt; "", $H235/$T235, ""), ""), "")</f>
        <v/>
      </c>
      <c r="AN235" s="10" t="str">
        <f ca="1">IFERROR(IF(AND(NOW()&lt;= EOMONTH(DATE(YEAR($P235),7, 1), 0), Overall!$A237&lt;&gt;"", MONTH($O235) &lt;= 7, MONTH($P235) &gt;= 7), IF($T235 &lt;&gt; "", $H235/$T235, ""), ""), "")</f>
        <v/>
      </c>
      <c r="AO235" s="10" t="str">
        <f ca="1">IFERROR(IF(AND(NOW()&lt;= EOMONTH(DATE(YEAR($P235),8, 1), 0), Overall!$A237&lt;&gt;"", MONTH($O235) &lt;= 8, MONTH($P235) &gt;= 8), IF($T235 &lt;&gt; "", $H235/$T235, ""), ""), "")</f>
        <v/>
      </c>
      <c r="AP235" s="10" t="str">
        <f ca="1">IFERROR(IF(AND(NOW()&lt;= EOMONTH(DATE(YEAR($P235),9, 1), 0), Overall!$A237&lt;&gt;"", MONTH($O235) &lt;= 9, MONTH($P235) &gt;= 9), IF($T235 &lt;&gt; "", $H235/$T235, ""), ""), "")</f>
        <v/>
      </c>
      <c r="AQ235" s="10" t="str">
        <f ca="1">IFERROR(IF(AND(NOW()&lt;= EOMONTH(DATE(YEAR($P235),10, 1), 0), Overall!$A237&lt;&gt;"", MONTH($O235) &lt;= 10, MONTH($P235) &gt;= 10), IF($T235 &lt;&gt; "", $H235/$T235, ""), ""), "")</f>
        <v/>
      </c>
      <c r="AR235" s="10" t="str">
        <f ca="1">IFERROR(IF(AND(NOW()&lt;= EOMONTH(DATE(YEAR($P235),11, 1), 0), Overall!$A237&lt;&gt;"", MONTH($O235) &lt;=11, MONTH($P235) &gt;= 11), IF($T235 &lt;&gt; "", $H235/$T235, ""), ""), "")</f>
        <v/>
      </c>
      <c r="AS235" s="10" t="str">
        <f ca="1">IFERROR(IF(AND(NOW()&lt;= EOMONTH(DATE(YEAR($P235),12, 1), 0), Overall!$A237&lt;&gt;"", MONTH($O235) &lt;= 12, MONTH($P235) &gt;= 12), IF($T235 &lt;&gt; "", $H235/$T235, ""), ""), "")</f>
        <v/>
      </c>
      <c r="AT235" s="16">
        <f t="shared" ca="1" si="7"/>
        <v>0</v>
      </c>
    </row>
    <row r="236" spans="1:46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6">
        <f>IF(Overall!T238&lt;&gt;"",VALUE(Overall!T238),"")</f>
        <v>80.599999999999994</v>
      </c>
      <c r="O236" s="7">
        <f>IF(Overall!L238&lt;&gt;"", DATEVALUE(Overall!L238), "")</f>
        <v>44562</v>
      </c>
      <c r="P236" s="7">
        <f>IF(Overall!M238&lt;&gt;"", DATEVALUE(Overall!M238), "")</f>
        <v>44742</v>
      </c>
      <c r="Q236" s="7" t="str">
        <f>IF(Overall!S238&lt;&gt;"",_xlfn.VALUETOTEXT(Overall!S238),"")</f>
        <v>Jan-Jun</v>
      </c>
      <c r="R236" s="7">
        <f>IF(Overall!O238&lt;&gt;"", DATEVALUE(Overall!O238), "")</f>
        <v>44496</v>
      </c>
      <c r="S236" s="7">
        <f>IF(Overall!O238&lt;&gt;"", DATEVALUE(Overall!O238), "")</f>
        <v>44496</v>
      </c>
      <c r="T236" s="5">
        <f t="shared" si="6"/>
        <v>6</v>
      </c>
      <c r="U236" s="10">
        <f>IF(Overall!$A238&lt;&gt;"",IF(AND(MONTH($O236) &lt;= 1, MONTH($P236) &gt;= 1), IF($T236 &lt;&gt; "", $H236/$T236, ""), ""),"")</f>
        <v>100000</v>
      </c>
      <c r="V236" s="10">
        <f>IF(Overall!$A238&lt;&gt;"",IF(AND(MONTH($O236) &lt;= 2, MONTH($P236) &gt;= 2), IF($T236 &lt;&gt; "", $H236/$T236, ""), ""),"")</f>
        <v>100000</v>
      </c>
      <c r="W236" s="10">
        <f>IF(Overall!$A238&lt;&gt;"",IF(AND(MONTH($O236) &lt;= 3, MONTH($P236) &gt;= 3), IF($T236 &lt;&gt; "", $H236/$T236, ""), ""),"")</f>
        <v>100000</v>
      </c>
      <c r="X236" s="10">
        <f>IF(Overall!$A238&lt;&gt;"",IF(AND(MONTH($O236) &lt;= 4, MONTH($P236) &gt;= 4), IF($T236 &lt;&gt; "", $H236/$T236, ""), ""),"")</f>
        <v>100000</v>
      </c>
      <c r="Y236" s="10">
        <f>IF(Overall!$A238&lt;&gt;"",IF(AND(MONTH($O236) &lt;= 5, MONTH($P236) &gt;= 5), IF($T236 &lt;&gt; "", $H236/$T236, ""), ""),"")</f>
        <v>100000</v>
      </c>
      <c r="Z236" s="10">
        <f>IF(Overall!$A238&lt;&gt;"",IF(AND(MONTH($O236) &lt;= 6, MONTH($P236) &gt;= 6), IF($T236 &lt;&gt; "", $H236/$T236, ""), ""),"")</f>
        <v>100000</v>
      </c>
      <c r="AA236" s="10" t="str">
        <f>IF(Overall!$A238&lt;&gt;"",IF(AND(MONTH($O236) &lt;= 7, MONTH($P236) &gt;= 7 ), IF($T236 &lt;&gt; "", $H236/$T236, ""), ""),"")</f>
        <v/>
      </c>
      <c r="AB236" s="10" t="str">
        <f>IF(Overall!$A238&lt;&gt;"",IF(AND(MONTH($O236) &lt;= 8, MONTH($P236) &gt;= 8), IF($T236 &lt;&gt; "", $H236/$T236, ""), ""),"")</f>
        <v/>
      </c>
      <c r="AC236" s="10" t="str">
        <f>IF(Overall!$A238&lt;&gt;"",IF(AND(MONTH($O236) &lt;= 9, MONTH($P236) &gt;= 9), IF($T236 &lt;&gt; "", $H236/$T236, ""), ""),"")</f>
        <v/>
      </c>
      <c r="AD236" s="10" t="str">
        <f>IF(Overall!$A238&lt;&gt;"",IF(AND(MONTH($O236) &lt;= 10, MONTH($P236) &gt;= 10), IF($T236 &lt;&gt; "", $H236/$T236, ""), ""),"")</f>
        <v/>
      </c>
      <c r="AE236" s="10" t="str">
        <f>IF(Overall!$A238&lt;&gt;"",IF(AND(MONTH($O236) &lt;= 11, MONTH($P236) &gt;= 11), IF($T236 &lt;&gt; "", $H236/$T236, ""), ""),"")</f>
        <v/>
      </c>
      <c r="AF236" s="10" t="str">
        <f>IF(Overall!$A238&lt;&gt;"",IF(AND(MONTH($O236) &lt;= 12, MONTH($P236) &gt;= 12), IF($T236 &lt;&gt; "", $H236/$T236, ""), ""),"")</f>
        <v/>
      </c>
      <c r="AH236" s="10" t="str">
        <f ca="1">IFERROR(IF(AND(NOW()&lt;= EOMONTH(DATE(YEAR($P236),1, 1), 0), Overall!$A238&lt;&gt;"", MONTH($O236) &lt;= 1, MONTH($P236) &gt;= 1), IF($T236 &lt;&gt; "", $H236/$T236, ""), ""), "")</f>
        <v/>
      </c>
      <c r="AI236" s="10" t="str">
        <f ca="1">IFERROR(IF(AND(NOW()&lt;= EOMONTH(DATE(YEAR($P236),2, 1), 0), Overall!$A238&lt;&gt;"", MONTH($O236) &lt;= 2, MONTH($P236) &gt;= 2), IF($T236 &lt;&gt; "", $H236/$T236, ""), ""), "")</f>
        <v/>
      </c>
      <c r="AJ236" s="10" t="str">
        <f ca="1">IFERROR(IF(AND(NOW()&lt;= EOMONTH(DATE(YEAR($P236),3, 1), 0), Overall!$A238&lt;&gt;"", MONTH($O236) &lt;= 3, MONTH($P236) &gt;= 3), IF($T236 &lt;&gt; "", $H236/$T236, ""), ""), "")</f>
        <v/>
      </c>
      <c r="AK236" s="10" t="str">
        <f ca="1">IFERROR(IF(AND(NOW()&lt;= EOMONTH(DATE(YEAR($P236),4, 1), 0), Overall!$A238&lt;&gt;"", MONTH($O236) &lt;= 4, MONTH($P236) &gt;= 4), IF($T236 &lt;&gt; "", $H236/$T236, ""), ""), "")</f>
        <v/>
      </c>
      <c r="AL236" s="10" t="str">
        <f ca="1">IFERROR(IF(AND(NOW()&lt;= EOMONTH(DATE(YEAR($P236),5, 1), 0), Overall!$A238&lt;&gt;"", MONTH($O236) &lt;= 5, MONTH($P236) &gt;= 5), IF($T236 &lt;&gt; "", $H236/$T236, ""), ""), "")</f>
        <v/>
      </c>
      <c r="AM236" s="10" t="str">
        <f ca="1">IFERROR(IF(AND(NOW()&lt;= EOMONTH(DATE(YEAR($P236),6, 1), 0), Overall!$A238&lt;&gt;"", MONTH($O236) &lt;= 6, MONTH($P236) &gt;= 6), IF($T236 &lt;&gt; "", $H236/$T236, ""), ""), "")</f>
        <v/>
      </c>
      <c r="AN236" s="10" t="str">
        <f ca="1">IFERROR(IF(AND(NOW()&lt;= EOMONTH(DATE(YEAR($P236),7, 1), 0), Overall!$A238&lt;&gt;"", MONTH($O236) &lt;= 7, MONTH($P236) &gt;= 7), IF($T236 &lt;&gt; "", $H236/$T236, ""), ""), "")</f>
        <v/>
      </c>
      <c r="AO236" s="10" t="str">
        <f ca="1">IFERROR(IF(AND(NOW()&lt;= EOMONTH(DATE(YEAR($P236),8, 1), 0), Overall!$A238&lt;&gt;"", MONTH($O236) &lt;= 8, MONTH($P236) &gt;= 8), IF($T236 &lt;&gt; "", $H236/$T236, ""), ""), "")</f>
        <v/>
      </c>
      <c r="AP236" s="10" t="str">
        <f ca="1">IFERROR(IF(AND(NOW()&lt;= EOMONTH(DATE(YEAR($P236),9, 1), 0), Overall!$A238&lt;&gt;"", MONTH($O236) &lt;= 9, MONTH($P236) &gt;= 9), IF($T236 &lt;&gt; "", $H236/$T236, ""), ""), "")</f>
        <v/>
      </c>
      <c r="AQ236" s="10" t="str">
        <f ca="1">IFERROR(IF(AND(NOW()&lt;= EOMONTH(DATE(YEAR($P236),10, 1), 0), Overall!$A238&lt;&gt;"", MONTH($O236) &lt;= 10, MONTH($P236) &gt;= 10), IF($T236 &lt;&gt; "", $H236/$T236, ""), ""), "")</f>
        <v/>
      </c>
      <c r="AR236" s="10" t="str">
        <f ca="1">IFERROR(IF(AND(NOW()&lt;= EOMONTH(DATE(YEAR($P236),11, 1), 0), Overall!$A238&lt;&gt;"", MONTH($O236) &lt;=11, MONTH($P236) &gt;= 11), IF($T236 &lt;&gt; "", $H236/$T236, ""), ""), "")</f>
        <v/>
      </c>
      <c r="AS236" s="10" t="str">
        <f ca="1">IFERROR(IF(AND(NOW()&lt;= EOMONTH(DATE(YEAR($P236),12, 1), 0), Overall!$A238&lt;&gt;"", MONTH($O236) &lt;= 12, MONTH($P236) &gt;= 12), IF($T236 &lt;&gt; "", $H236/$T236, ""), ""), "")</f>
        <v/>
      </c>
      <c r="AT236" s="16">
        <f t="shared" ca="1" si="7"/>
        <v>0</v>
      </c>
    </row>
    <row r="237" spans="1:46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6">
        <f>IF(Overall!T239&lt;&gt;"",VALUE(Overall!T239),"")</f>
        <v>80.599999999999994</v>
      </c>
      <c r="O237" s="7">
        <f>IF(Overall!L239&lt;&gt;"", DATEVALUE(Overall!L239), "")</f>
        <v>44562</v>
      </c>
      <c r="P237" s="7">
        <f>IF(Overall!M239&lt;&gt;"", DATEVALUE(Overall!M239), "")</f>
        <v>44742</v>
      </c>
      <c r="Q237" s="7" t="str">
        <f>IF(Overall!S239&lt;&gt;"",_xlfn.VALUETOTEXT(Overall!S239),"")</f>
        <v>Jan-Jun</v>
      </c>
      <c r="R237" s="7">
        <f>IF(Overall!O239&lt;&gt;"", DATEVALUE(Overall!O239), "")</f>
        <v>44496</v>
      </c>
      <c r="S237" s="7">
        <f>IF(Overall!O239&lt;&gt;"", DATEVALUE(Overall!O239), "")</f>
        <v>44496</v>
      </c>
      <c r="T237" s="5">
        <f t="shared" si="6"/>
        <v>6</v>
      </c>
      <c r="U237" s="10">
        <f>IF(Overall!$A239&lt;&gt;"",IF(AND(MONTH($O237) &lt;= 1, MONTH($P237) &gt;= 1), IF($T237 &lt;&gt; "", $H237/$T237, ""), ""),"")</f>
        <v>100000</v>
      </c>
      <c r="V237" s="10">
        <f>IF(Overall!$A239&lt;&gt;"",IF(AND(MONTH($O237) &lt;= 2, MONTH($P237) &gt;= 2), IF($T237 &lt;&gt; "", $H237/$T237, ""), ""),"")</f>
        <v>100000</v>
      </c>
      <c r="W237" s="10">
        <f>IF(Overall!$A239&lt;&gt;"",IF(AND(MONTH($O237) &lt;= 3, MONTH($P237) &gt;= 3), IF($T237 &lt;&gt; "", $H237/$T237, ""), ""),"")</f>
        <v>100000</v>
      </c>
      <c r="X237" s="10">
        <f>IF(Overall!$A239&lt;&gt;"",IF(AND(MONTH($O237) &lt;= 4, MONTH($P237) &gt;= 4), IF($T237 &lt;&gt; "", $H237/$T237, ""), ""),"")</f>
        <v>100000</v>
      </c>
      <c r="Y237" s="10">
        <f>IF(Overall!$A239&lt;&gt;"",IF(AND(MONTH($O237) &lt;= 5, MONTH($P237) &gt;= 5), IF($T237 &lt;&gt; "", $H237/$T237, ""), ""),"")</f>
        <v>100000</v>
      </c>
      <c r="Z237" s="10">
        <f>IF(Overall!$A239&lt;&gt;"",IF(AND(MONTH($O237) &lt;= 6, MONTH($P237) &gt;= 6), IF($T237 &lt;&gt; "", $H237/$T237, ""), ""),"")</f>
        <v>100000</v>
      </c>
      <c r="AA237" s="10" t="str">
        <f>IF(Overall!$A239&lt;&gt;"",IF(AND(MONTH($O237) &lt;= 7, MONTH($P237) &gt;= 7 ), IF($T237 &lt;&gt; "", $H237/$T237, ""), ""),"")</f>
        <v/>
      </c>
      <c r="AB237" s="10" t="str">
        <f>IF(Overall!$A239&lt;&gt;"",IF(AND(MONTH($O237) &lt;= 8, MONTH($P237) &gt;= 8), IF($T237 &lt;&gt; "", $H237/$T237, ""), ""),"")</f>
        <v/>
      </c>
      <c r="AC237" s="10" t="str">
        <f>IF(Overall!$A239&lt;&gt;"",IF(AND(MONTH($O237) &lt;= 9, MONTH($P237) &gt;= 9), IF($T237 &lt;&gt; "", $H237/$T237, ""), ""),"")</f>
        <v/>
      </c>
      <c r="AD237" s="10" t="str">
        <f>IF(Overall!$A239&lt;&gt;"",IF(AND(MONTH($O237) &lt;= 10, MONTH($P237) &gt;= 10), IF($T237 &lt;&gt; "", $H237/$T237, ""), ""),"")</f>
        <v/>
      </c>
      <c r="AE237" s="10" t="str">
        <f>IF(Overall!$A239&lt;&gt;"",IF(AND(MONTH($O237) &lt;= 11, MONTH($P237) &gt;= 11), IF($T237 &lt;&gt; "", $H237/$T237, ""), ""),"")</f>
        <v/>
      </c>
      <c r="AF237" s="10" t="str">
        <f>IF(Overall!$A239&lt;&gt;"",IF(AND(MONTH($O237) &lt;= 12, MONTH($P237) &gt;= 12), IF($T237 &lt;&gt; "", $H237/$T237, ""), ""),"")</f>
        <v/>
      </c>
      <c r="AH237" s="10" t="str">
        <f ca="1">IFERROR(IF(AND(NOW()&lt;= EOMONTH(DATE(YEAR($P237),1, 1), 0), Overall!$A239&lt;&gt;"", MONTH($O237) &lt;= 1, MONTH($P237) &gt;= 1), IF($T237 &lt;&gt; "", $H237/$T237, ""), ""), "")</f>
        <v/>
      </c>
      <c r="AI237" s="10" t="str">
        <f ca="1">IFERROR(IF(AND(NOW()&lt;= EOMONTH(DATE(YEAR($P237),2, 1), 0), Overall!$A239&lt;&gt;"", MONTH($O237) &lt;= 2, MONTH($P237) &gt;= 2), IF($T237 &lt;&gt; "", $H237/$T237, ""), ""), "")</f>
        <v/>
      </c>
      <c r="AJ237" s="10" t="str">
        <f ca="1">IFERROR(IF(AND(NOW()&lt;= EOMONTH(DATE(YEAR($P237),3, 1), 0), Overall!$A239&lt;&gt;"", MONTH($O237) &lt;= 3, MONTH($P237) &gt;= 3), IF($T237 &lt;&gt; "", $H237/$T237, ""), ""), "")</f>
        <v/>
      </c>
      <c r="AK237" s="10" t="str">
        <f ca="1">IFERROR(IF(AND(NOW()&lt;= EOMONTH(DATE(YEAR($P237),4, 1), 0), Overall!$A239&lt;&gt;"", MONTH($O237) &lt;= 4, MONTH($P237) &gt;= 4), IF($T237 &lt;&gt; "", $H237/$T237, ""), ""), "")</f>
        <v/>
      </c>
      <c r="AL237" s="10" t="str">
        <f ca="1">IFERROR(IF(AND(NOW()&lt;= EOMONTH(DATE(YEAR($P237),5, 1), 0), Overall!$A239&lt;&gt;"", MONTH($O237) &lt;= 5, MONTH($P237) &gt;= 5), IF($T237 &lt;&gt; "", $H237/$T237, ""), ""), "")</f>
        <v/>
      </c>
      <c r="AM237" s="10" t="str">
        <f ca="1">IFERROR(IF(AND(NOW()&lt;= EOMONTH(DATE(YEAR($P237),6, 1), 0), Overall!$A239&lt;&gt;"", MONTH($O237) &lt;= 6, MONTH($P237) &gt;= 6), IF($T237 &lt;&gt; "", $H237/$T237, ""), ""), "")</f>
        <v/>
      </c>
      <c r="AN237" s="10" t="str">
        <f ca="1">IFERROR(IF(AND(NOW()&lt;= EOMONTH(DATE(YEAR($P237),7, 1), 0), Overall!$A239&lt;&gt;"", MONTH($O237) &lt;= 7, MONTH($P237) &gt;= 7), IF($T237 &lt;&gt; "", $H237/$T237, ""), ""), "")</f>
        <v/>
      </c>
      <c r="AO237" s="10" t="str">
        <f ca="1">IFERROR(IF(AND(NOW()&lt;= EOMONTH(DATE(YEAR($P237),8, 1), 0), Overall!$A239&lt;&gt;"", MONTH($O237) &lt;= 8, MONTH($P237) &gt;= 8), IF($T237 &lt;&gt; "", $H237/$T237, ""), ""), "")</f>
        <v/>
      </c>
      <c r="AP237" s="10" t="str">
        <f ca="1">IFERROR(IF(AND(NOW()&lt;= EOMONTH(DATE(YEAR($P237),9, 1), 0), Overall!$A239&lt;&gt;"", MONTH($O237) &lt;= 9, MONTH($P237) &gt;= 9), IF($T237 &lt;&gt; "", $H237/$T237, ""), ""), "")</f>
        <v/>
      </c>
      <c r="AQ237" s="10" t="str">
        <f ca="1">IFERROR(IF(AND(NOW()&lt;= EOMONTH(DATE(YEAR($P237),10, 1), 0), Overall!$A239&lt;&gt;"", MONTH($O237) &lt;= 10, MONTH($P237) &gt;= 10), IF($T237 &lt;&gt; "", $H237/$T237, ""), ""), "")</f>
        <v/>
      </c>
      <c r="AR237" s="10" t="str">
        <f ca="1">IFERROR(IF(AND(NOW()&lt;= EOMONTH(DATE(YEAR($P237),11, 1), 0), Overall!$A239&lt;&gt;"", MONTH($O237) &lt;=11, MONTH($P237) &gt;= 11), IF($T237 &lt;&gt; "", $H237/$T237, ""), ""), "")</f>
        <v/>
      </c>
      <c r="AS237" s="10" t="str">
        <f ca="1">IFERROR(IF(AND(NOW()&lt;= EOMONTH(DATE(YEAR($P237),12, 1), 0), Overall!$A239&lt;&gt;"", MONTH($O237) &lt;= 12, MONTH($P237) &gt;= 12), IF($T237 &lt;&gt; "", $H237/$T237, ""), ""), "")</f>
        <v/>
      </c>
      <c r="AT237" s="16">
        <f t="shared" ca="1" si="7"/>
        <v>0</v>
      </c>
    </row>
    <row r="238" spans="1:46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6">
        <f>IF(Overall!T240&lt;&gt;"",VALUE(Overall!T240),"")</f>
        <v>80.58</v>
      </c>
      <c r="O238" s="7">
        <f>IF(Overall!L240&lt;&gt;"", DATEVALUE(Overall!L240), "")</f>
        <v>44562</v>
      </c>
      <c r="P238" s="7">
        <f>IF(Overall!M240&lt;&gt;"", DATEVALUE(Overall!M240), "")</f>
        <v>44742</v>
      </c>
      <c r="Q238" s="7" t="str">
        <f>IF(Overall!S240&lt;&gt;"",_xlfn.VALUETOTEXT(Overall!S240),"")</f>
        <v>Jan-Jun</v>
      </c>
      <c r="R238" s="7">
        <f>IF(Overall!O240&lt;&gt;"", DATEVALUE(Overall!O240), "")</f>
        <v>44496</v>
      </c>
      <c r="S238" s="7">
        <f>IF(Overall!O240&lt;&gt;"", DATEVALUE(Overall!O240), "")</f>
        <v>44496</v>
      </c>
      <c r="T238" s="5">
        <f t="shared" si="6"/>
        <v>6</v>
      </c>
      <c r="U238" s="10">
        <f>IF(Overall!$A240&lt;&gt;"",IF(AND(MONTH($O238) &lt;= 1, MONTH($P238) &gt;= 1), IF($T238 &lt;&gt; "", $H238/$T238, ""), ""),"")</f>
        <v>100000</v>
      </c>
      <c r="V238" s="10">
        <f>IF(Overall!$A240&lt;&gt;"",IF(AND(MONTH($O238) &lt;= 2, MONTH($P238) &gt;= 2), IF($T238 &lt;&gt; "", $H238/$T238, ""), ""),"")</f>
        <v>100000</v>
      </c>
      <c r="W238" s="10">
        <f>IF(Overall!$A240&lt;&gt;"",IF(AND(MONTH($O238) &lt;= 3, MONTH($P238) &gt;= 3), IF($T238 &lt;&gt; "", $H238/$T238, ""), ""),"")</f>
        <v>100000</v>
      </c>
      <c r="X238" s="10">
        <f>IF(Overall!$A240&lt;&gt;"",IF(AND(MONTH($O238) &lt;= 4, MONTH($P238) &gt;= 4), IF($T238 &lt;&gt; "", $H238/$T238, ""), ""),"")</f>
        <v>100000</v>
      </c>
      <c r="Y238" s="10">
        <f>IF(Overall!$A240&lt;&gt;"",IF(AND(MONTH($O238) &lt;= 5, MONTH($P238) &gt;= 5), IF($T238 &lt;&gt; "", $H238/$T238, ""), ""),"")</f>
        <v>100000</v>
      </c>
      <c r="Z238" s="10">
        <f>IF(Overall!$A240&lt;&gt;"",IF(AND(MONTH($O238) &lt;= 6, MONTH($P238) &gt;= 6), IF($T238 &lt;&gt; "", $H238/$T238, ""), ""),"")</f>
        <v>100000</v>
      </c>
      <c r="AA238" s="10" t="str">
        <f>IF(Overall!$A240&lt;&gt;"",IF(AND(MONTH($O238) &lt;= 7, MONTH($P238) &gt;= 7 ), IF($T238 &lt;&gt; "", $H238/$T238, ""), ""),"")</f>
        <v/>
      </c>
      <c r="AB238" s="10" t="str">
        <f>IF(Overall!$A240&lt;&gt;"",IF(AND(MONTH($O238) &lt;= 8, MONTH($P238) &gt;= 8), IF($T238 &lt;&gt; "", $H238/$T238, ""), ""),"")</f>
        <v/>
      </c>
      <c r="AC238" s="10" t="str">
        <f>IF(Overall!$A240&lt;&gt;"",IF(AND(MONTH($O238) &lt;= 9, MONTH($P238) &gt;= 9), IF($T238 &lt;&gt; "", $H238/$T238, ""), ""),"")</f>
        <v/>
      </c>
      <c r="AD238" s="10" t="str">
        <f>IF(Overall!$A240&lt;&gt;"",IF(AND(MONTH($O238) &lt;= 10, MONTH($P238) &gt;= 10), IF($T238 &lt;&gt; "", $H238/$T238, ""), ""),"")</f>
        <v/>
      </c>
      <c r="AE238" s="10" t="str">
        <f>IF(Overall!$A240&lt;&gt;"",IF(AND(MONTH($O238) &lt;= 11, MONTH($P238) &gt;= 11), IF($T238 &lt;&gt; "", $H238/$T238, ""), ""),"")</f>
        <v/>
      </c>
      <c r="AF238" s="10" t="str">
        <f>IF(Overall!$A240&lt;&gt;"",IF(AND(MONTH($O238) &lt;= 12, MONTH($P238) &gt;= 12), IF($T238 &lt;&gt; "", $H238/$T238, ""), ""),"")</f>
        <v/>
      </c>
      <c r="AH238" s="10" t="str">
        <f ca="1">IFERROR(IF(AND(NOW()&lt;= EOMONTH(DATE(YEAR($P238),1, 1), 0), Overall!$A240&lt;&gt;"", MONTH($O238) &lt;= 1, MONTH($P238) &gt;= 1), IF($T238 &lt;&gt; "", $H238/$T238, ""), ""), "")</f>
        <v/>
      </c>
      <c r="AI238" s="10" t="str">
        <f ca="1">IFERROR(IF(AND(NOW()&lt;= EOMONTH(DATE(YEAR($P238),2, 1), 0), Overall!$A240&lt;&gt;"", MONTH($O238) &lt;= 2, MONTH($P238) &gt;= 2), IF($T238 &lt;&gt; "", $H238/$T238, ""), ""), "")</f>
        <v/>
      </c>
      <c r="AJ238" s="10" t="str">
        <f ca="1">IFERROR(IF(AND(NOW()&lt;= EOMONTH(DATE(YEAR($P238),3, 1), 0), Overall!$A240&lt;&gt;"", MONTH($O238) &lt;= 3, MONTH($P238) &gt;= 3), IF($T238 &lt;&gt; "", $H238/$T238, ""), ""), "")</f>
        <v/>
      </c>
      <c r="AK238" s="10" t="str">
        <f ca="1">IFERROR(IF(AND(NOW()&lt;= EOMONTH(DATE(YEAR($P238),4, 1), 0), Overall!$A240&lt;&gt;"", MONTH($O238) &lt;= 4, MONTH($P238) &gt;= 4), IF($T238 &lt;&gt; "", $H238/$T238, ""), ""), "")</f>
        <v/>
      </c>
      <c r="AL238" s="10" t="str">
        <f ca="1">IFERROR(IF(AND(NOW()&lt;= EOMONTH(DATE(YEAR($P238),5, 1), 0), Overall!$A240&lt;&gt;"", MONTH($O238) &lt;= 5, MONTH($P238) &gt;= 5), IF($T238 &lt;&gt; "", $H238/$T238, ""), ""), "")</f>
        <v/>
      </c>
      <c r="AM238" s="10" t="str">
        <f ca="1">IFERROR(IF(AND(NOW()&lt;= EOMONTH(DATE(YEAR($P238),6, 1), 0), Overall!$A240&lt;&gt;"", MONTH($O238) &lt;= 6, MONTH($P238) &gt;= 6), IF($T238 &lt;&gt; "", $H238/$T238, ""), ""), "")</f>
        <v/>
      </c>
      <c r="AN238" s="10" t="str">
        <f ca="1">IFERROR(IF(AND(NOW()&lt;= EOMONTH(DATE(YEAR($P238),7, 1), 0), Overall!$A240&lt;&gt;"", MONTH($O238) &lt;= 7, MONTH($P238) &gt;= 7), IF($T238 &lt;&gt; "", $H238/$T238, ""), ""), "")</f>
        <v/>
      </c>
      <c r="AO238" s="10" t="str">
        <f ca="1">IFERROR(IF(AND(NOW()&lt;= EOMONTH(DATE(YEAR($P238),8, 1), 0), Overall!$A240&lt;&gt;"", MONTH($O238) &lt;= 8, MONTH($P238) &gt;= 8), IF($T238 &lt;&gt; "", $H238/$T238, ""), ""), "")</f>
        <v/>
      </c>
      <c r="AP238" s="10" t="str">
        <f ca="1">IFERROR(IF(AND(NOW()&lt;= EOMONTH(DATE(YEAR($P238),9, 1), 0), Overall!$A240&lt;&gt;"", MONTH($O238) &lt;= 9, MONTH($P238) &gt;= 9), IF($T238 &lt;&gt; "", $H238/$T238, ""), ""), "")</f>
        <v/>
      </c>
      <c r="AQ238" s="10" t="str">
        <f ca="1">IFERROR(IF(AND(NOW()&lt;= EOMONTH(DATE(YEAR($P238),10, 1), 0), Overall!$A240&lt;&gt;"", MONTH($O238) &lt;= 10, MONTH($P238) &gt;= 10), IF($T238 &lt;&gt; "", $H238/$T238, ""), ""), "")</f>
        <v/>
      </c>
      <c r="AR238" s="10" t="str">
        <f ca="1">IFERROR(IF(AND(NOW()&lt;= EOMONTH(DATE(YEAR($P238),11, 1), 0), Overall!$A240&lt;&gt;"", MONTH($O238) &lt;=11, MONTH($P238) &gt;= 11), IF($T238 &lt;&gt; "", $H238/$T238, ""), ""), "")</f>
        <v/>
      </c>
      <c r="AS238" s="10" t="str">
        <f ca="1">IFERROR(IF(AND(NOW()&lt;= EOMONTH(DATE(YEAR($P238),12, 1), 0), Overall!$A240&lt;&gt;"", MONTH($O238) &lt;= 12, MONTH($P238) &gt;= 12), IF($T238 &lt;&gt; "", $H238/$T238, ""), ""), "")</f>
        <v/>
      </c>
      <c r="AT238" s="16">
        <f t="shared" ca="1" si="7"/>
        <v>0</v>
      </c>
    </row>
    <row r="239" spans="1:46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6">
        <f>IF(Overall!T241&lt;&gt;"",VALUE(Overall!T241),"")</f>
        <v>80.55</v>
      </c>
      <c r="O239" s="7">
        <f>IF(Overall!L241&lt;&gt;"", DATEVALUE(Overall!L241), "")</f>
        <v>44562</v>
      </c>
      <c r="P239" s="7">
        <f>IF(Overall!M241&lt;&gt;"", DATEVALUE(Overall!M241), "")</f>
        <v>44742</v>
      </c>
      <c r="Q239" s="7" t="str">
        <f>IF(Overall!S241&lt;&gt;"",_xlfn.VALUETOTEXT(Overall!S241),"")</f>
        <v>Jan-Jun</v>
      </c>
      <c r="R239" s="7">
        <f>IF(Overall!O241&lt;&gt;"", DATEVALUE(Overall!O241), "")</f>
        <v>44496</v>
      </c>
      <c r="S239" s="7">
        <f>IF(Overall!O241&lt;&gt;"", DATEVALUE(Overall!O241), "")</f>
        <v>44496</v>
      </c>
      <c r="T239" s="5">
        <f t="shared" si="6"/>
        <v>6</v>
      </c>
      <c r="U239" s="10">
        <f>IF(Overall!$A241&lt;&gt;"",IF(AND(MONTH($O239) &lt;= 1, MONTH($P239) &gt;= 1), IF($T239 &lt;&gt; "", $H239/$T239, ""), ""),"")</f>
        <v>100000</v>
      </c>
      <c r="V239" s="10">
        <f>IF(Overall!$A241&lt;&gt;"",IF(AND(MONTH($O239) &lt;= 2, MONTH($P239) &gt;= 2), IF($T239 &lt;&gt; "", $H239/$T239, ""), ""),"")</f>
        <v>100000</v>
      </c>
      <c r="W239" s="10">
        <f>IF(Overall!$A241&lt;&gt;"",IF(AND(MONTH($O239) &lt;= 3, MONTH($P239) &gt;= 3), IF($T239 &lt;&gt; "", $H239/$T239, ""), ""),"")</f>
        <v>100000</v>
      </c>
      <c r="X239" s="10">
        <f>IF(Overall!$A241&lt;&gt;"",IF(AND(MONTH($O239) &lt;= 4, MONTH($P239) &gt;= 4), IF($T239 &lt;&gt; "", $H239/$T239, ""), ""),"")</f>
        <v>100000</v>
      </c>
      <c r="Y239" s="10">
        <f>IF(Overall!$A241&lt;&gt;"",IF(AND(MONTH($O239) &lt;= 5, MONTH($P239) &gt;= 5), IF($T239 &lt;&gt; "", $H239/$T239, ""), ""),"")</f>
        <v>100000</v>
      </c>
      <c r="Z239" s="10">
        <f>IF(Overall!$A241&lt;&gt;"",IF(AND(MONTH($O239) &lt;= 6, MONTH($P239) &gt;= 6), IF($T239 &lt;&gt; "", $H239/$T239, ""), ""),"")</f>
        <v>100000</v>
      </c>
      <c r="AA239" s="10" t="str">
        <f>IF(Overall!$A241&lt;&gt;"",IF(AND(MONTH($O239) &lt;= 7, MONTH($P239) &gt;= 7 ), IF($T239 &lt;&gt; "", $H239/$T239, ""), ""),"")</f>
        <v/>
      </c>
      <c r="AB239" s="10" t="str">
        <f>IF(Overall!$A241&lt;&gt;"",IF(AND(MONTH($O239) &lt;= 8, MONTH($P239) &gt;= 8), IF($T239 &lt;&gt; "", $H239/$T239, ""), ""),"")</f>
        <v/>
      </c>
      <c r="AC239" s="10" t="str">
        <f>IF(Overall!$A241&lt;&gt;"",IF(AND(MONTH($O239) &lt;= 9, MONTH($P239) &gt;= 9), IF($T239 &lt;&gt; "", $H239/$T239, ""), ""),"")</f>
        <v/>
      </c>
      <c r="AD239" s="10" t="str">
        <f>IF(Overall!$A241&lt;&gt;"",IF(AND(MONTH($O239) &lt;= 10, MONTH($P239) &gt;= 10), IF($T239 &lt;&gt; "", $H239/$T239, ""), ""),"")</f>
        <v/>
      </c>
      <c r="AE239" s="10" t="str">
        <f>IF(Overall!$A241&lt;&gt;"",IF(AND(MONTH($O239) &lt;= 11, MONTH($P239) &gt;= 11), IF($T239 &lt;&gt; "", $H239/$T239, ""), ""),"")</f>
        <v/>
      </c>
      <c r="AF239" s="10" t="str">
        <f>IF(Overall!$A241&lt;&gt;"",IF(AND(MONTH($O239) &lt;= 12, MONTH($P239) &gt;= 12), IF($T239 &lt;&gt; "", $H239/$T239, ""), ""),"")</f>
        <v/>
      </c>
      <c r="AH239" s="10" t="str">
        <f ca="1">IFERROR(IF(AND(NOW()&lt;= EOMONTH(DATE(YEAR($P239),1, 1), 0), Overall!$A241&lt;&gt;"", MONTH($O239) &lt;= 1, MONTH($P239) &gt;= 1), IF($T239 &lt;&gt; "", $H239/$T239, ""), ""), "")</f>
        <v/>
      </c>
      <c r="AI239" s="10" t="str">
        <f ca="1">IFERROR(IF(AND(NOW()&lt;= EOMONTH(DATE(YEAR($P239),2, 1), 0), Overall!$A241&lt;&gt;"", MONTH($O239) &lt;= 2, MONTH($P239) &gt;= 2), IF($T239 &lt;&gt; "", $H239/$T239, ""), ""), "")</f>
        <v/>
      </c>
      <c r="AJ239" s="10" t="str">
        <f ca="1">IFERROR(IF(AND(NOW()&lt;= EOMONTH(DATE(YEAR($P239),3, 1), 0), Overall!$A241&lt;&gt;"", MONTH($O239) &lt;= 3, MONTH($P239) &gt;= 3), IF($T239 &lt;&gt; "", $H239/$T239, ""), ""), "")</f>
        <v/>
      </c>
      <c r="AK239" s="10" t="str">
        <f ca="1">IFERROR(IF(AND(NOW()&lt;= EOMONTH(DATE(YEAR($P239),4, 1), 0), Overall!$A241&lt;&gt;"", MONTH($O239) &lt;= 4, MONTH($P239) &gt;= 4), IF($T239 &lt;&gt; "", $H239/$T239, ""), ""), "")</f>
        <v/>
      </c>
      <c r="AL239" s="10" t="str">
        <f ca="1">IFERROR(IF(AND(NOW()&lt;= EOMONTH(DATE(YEAR($P239),5, 1), 0), Overall!$A241&lt;&gt;"", MONTH($O239) &lt;= 5, MONTH($P239) &gt;= 5), IF($T239 &lt;&gt; "", $H239/$T239, ""), ""), "")</f>
        <v/>
      </c>
      <c r="AM239" s="10" t="str">
        <f ca="1">IFERROR(IF(AND(NOW()&lt;= EOMONTH(DATE(YEAR($P239),6, 1), 0), Overall!$A241&lt;&gt;"", MONTH($O239) &lt;= 6, MONTH($P239) &gt;= 6), IF($T239 &lt;&gt; "", $H239/$T239, ""), ""), "")</f>
        <v/>
      </c>
      <c r="AN239" s="10" t="str">
        <f ca="1">IFERROR(IF(AND(NOW()&lt;= EOMONTH(DATE(YEAR($P239),7, 1), 0), Overall!$A241&lt;&gt;"", MONTH($O239) &lt;= 7, MONTH($P239) &gt;= 7), IF($T239 &lt;&gt; "", $H239/$T239, ""), ""), "")</f>
        <v/>
      </c>
      <c r="AO239" s="10" t="str">
        <f ca="1">IFERROR(IF(AND(NOW()&lt;= EOMONTH(DATE(YEAR($P239),8, 1), 0), Overall!$A241&lt;&gt;"", MONTH($O239) &lt;= 8, MONTH($P239) &gt;= 8), IF($T239 &lt;&gt; "", $H239/$T239, ""), ""), "")</f>
        <v/>
      </c>
      <c r="AP239" s="10" t="str">
        <f ca="1">IFERROR(IF(AND(NOW()&lt;= EOMONTH(DATE(YEAR($P239),9, 1), 0), Overall!$A241&lt;&gt;"", MONTH($O239) &lt;= 9, MONTH($P239) &gt;= 9), IF($T239 &lt;&gt; "", $H239/$T239, ""), ""), "")</f>
        <v/>
      </c>
      <c r="AQ239" s="10" t="str">
        <f ca="1">IFERROR(IF(AND(NOW()&lt;= EOMONTH(DATE(YEAR($P239),10, 1), 0), Overall!$A241&lt;&gt;"", MONTH($O239) &lt;= 10, MONTH($P239) &gt;= 10), IF($T239 &lt;&gt; "", $H239/$T239, ""), ""), "")</f>
        <v/>
      </c>
      <c r="AR239" s="10" t="str">
        <f ca="1">IFERROR(IF(AND(NOW()&lt;= EOMONTH(DATE(YEAR($P239),11, 1), 0), Overall!$A241&lt;&gt;"", MONTH($O239) &lt;=11, MONTH($P239) &gt;= 11), IF($T239 &lt;&gt; "", $H239/$T239, ""), ""), "")</f>
        <v/>
      </c>
      <c r="AS239" s="10" t="str">
        <f ca="1">IFERROR(IF(AND(NOW()&lt;= EOMONTH(DATE(YEAR($P239),12, 1), 0), Overall!$A241&lt;&gt;"", MONTH($O239) &lt;= 12, MONTH($P239) &gt;= 12), IF($T239 &lt;&gt; "", $H239/$T239, ""), ""), "")</f>
        <v/>
      </c>
      <c r="AT239" s="16">
        <f t="shared" ca="1" si="7"/>
        <v>0</v>
      </c>
    </row>
    <row r="240" spans="1:46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6">
        <f>IF(Overall!T242&lt;&gt;"",VALUE(Overall!T242),"")</f>
        <v>79.28</v>
      </c>
      <c r="O240" s="7">
        <f>IF(Overall!L242&lt;&gt;"", DATEVALUE(Overall!L242), "")</f>
        <v>44562</v>
      </c>
      <c r="P240" s="7">
        <f>IF(Overall!M242&lt;&gt;"", DATEVALUE(Overall!M242), "")</f>
        <v>44742</v>
      </c>
      <c r="Q240" s="7" t="str">
        <f>IF(Overall!S242&lt;&gt;"",_xlfn.VALUETOTEXT(Overall!S242),"")</f>
        <v>Jan-Jun</v>
      </c>
      <c r="R240" s="7">
        <f>IF(Overall!O242&lt;&gt;"", DATEVALUE(Overall!O242), "")</f>
        <v>44497</v>
      </c>
      <c r="S240" s="7">
        <f>IF(Overall!O242&lt;&gt;"", DATEVALUE(Overall!O242), "")</f>
        <v>44497</v>
      </c>
      <c r="T240" s="5">
        <f t="shared" si="6"/>
        <v>6</v>
      </c>
      <c r="U240" s="10">
        <f>IF(Overall!$A242&lt;&gt;"",IF(AND(MONTH($O240) &lt;= 1, MONTH($P240) &gt;= 1), IF($T240 &lt;&gt; "", $H240/$T240, ""), ""),"")</f>
        <v>200000</v>
      </c>
      <c r="V240" s="10">
        <f>IF(Overall!$A242&lt;&gt;"",IF(AND(MONTH($O240) &lt;= 2, MONTH($P240) &gt;= 2), IF($T240 &lt;&gt; "", $H240/$T240, ""), ""),"")</f>
        <v>200000</v>
      </c>
      <c r="W240" s="10">
        <f>IF(Overall!$A242&lt;&gt;"",IF(AND(MONTH($O240) &lt;= 3, MONTH($P240) &gt;= 3), IF($T240 &lt;&gt; "", $H240/$T240, ""), ""),"")</f>
        <v>200000</v>
      </c>
      <c r="X240" s="10">
        <f>IF(Overall!$A242&lt;&gt;"",IF(AND(MONTH($O240) &lt;= 4, MONTH($P240) &gt;= 4), IF($T240 &lt;&gt; "", $H240/$T240, ""), ""),"")</f>
        <v>200000</v>
      </c>
      <c r="Y240" s="10">
        <f>IF(Overall!$A242&lt;&gt;"",IF(AND(MONTH($O240) &lt;= 5, MONTH($P240) &gt;= 5), IF($T240 &lt;&gt; "", $H240/$T240, ""), ""),"")</f>
        <v>200000</v>
      </c>
      <c r="Z240" s="10">
        <f>IF(Overall!$A242&lt;&gt;"",IF(AND(MONTH($O240) &lt;= 6, MONTH($P240) &gt;= 6), IF($T240 &lt;&gt; "", $H240/$T240, ""), ""),"")</f>
        <v>200000</v>
      </c>
      <c r="AA240" s="10" t="str">
        <f>IF(Overall!$A242&lt;&gt;"",IF(AND(MONTH($O240) &lt;= 7, MONTH($P240) &gt;= 7 ), IF($T240 &lt;&gt; "", $H240/$T240, ""), ""),"")</f>
        <v/>
      </c>
      <c r="AB240" s="10" t="str">
        <f>IF(Overall!$A242&lt;&gt;"",IF(AND(MONTH($O240) &lt;= 8, MONTH($P240) &gt;= 8), IF($T240 &lt;&gt; "", $H240/$T240, ""), ""),"")</f>
        <v/>
      </c>
      <c r="AC240" s="10" t="str">
        <f>IF(Overall!$A242&lt;&gt;"",IF(AND(MONTH($O240) &lt;= 9, MONTH($P240) &gt;= 9), IF($T240 &lt;&gt; "", $H240/$T240, ""), ""),"")</f>
        <v/>
      </c>
      <c r="AD240" s="10" t="str">
        <f>IF(Overall!$A242&lt;&gt;"",IF(AND(MONTH($O240) &lt;= 10, MONTH($P240) &gt;= 10), IF($T240 &lt;&gt; "", $H240/$T240, ""), ""),"")</f>
        <v/>
      </c>
      <c r="AE240" s="10" t="str">
        <f>IF(Overall!$A242&lt;&gt;"",IF(AND(MONTH($O240) &lt;= 11, MONTH($P240) &gt;= 11), IF($T240 &lt;&gt; "", $H240/$T240, ""), ""),"")</f>
        <v/>
      </c>
      <c r="AF240" s="10" t="str">
        <f>IF(Overall!$A242&lt;&gt;"",IF(AND(MONTH($O240) &lt;= 12, MONTH($P240) &gt;= 12), IF($T240 &lt;&gt; "", $H240/$T240, ""), ""),"")</f>
        <v/>
      </c>
      <c r="AH240" s="10" t="str">
        <f ca="1">IFERROR(IF(AND(NOW()&lt;= EOMONTH(DATE(YEAR($P240),1, 1), 0), Overall!$A242&lt;&gt;"", MONTH($O240) &lt;= 1, MONTH($P240) &gt;= 1), IF($T240 &lt;&gt; "", $H240/$T240, ""), ""), "")</f>
        <v/>
      </c>
      <c r="AI240" s="10" t="str">
        <f ca="1">IFERROR(IF(AND(NOW()&lt;= EOMONTH(DATE(YEAR($P240),2, 1), 0), Overall!$A242&lt;&gt;"", MONTH($O240) &lt;= 2, MONTH($P240) &gt;= 2), IF($T240 &lt;&gt; "", $H240/$T240, ""), ""), "")</f>
        <v/>
      </c>
      <c r="AJ240" s="10" t="str">
        <f ca="1">IFERROR(IF(AND(NOW()&lt;= EOMONTH(DATE(YEAR($P240),3, 1), 0), Overall!$A242&lt;&gt;"", MONTH($O240) &lt;= 3, MONTH($P240) &gt;= 3), IF($T240 &lt;&gt; "", $H240/$T240, ""), ""), "")</f>
        <v/>
      </c>
      <c r="AK240" s="10" t="str">
        <f ca="1">IFERROR(IF(AND(NOW()&lt;= EOMONTH(DATE(YEAR($P240),4, 1), 0), Overall!$A242&lt;&gt;"", MONTH($O240) &lt;= 4, MONTH($P240) &gt;= 4), IF($T240 &lt;&gt; "", $H240/$T240, ""), ""), "")</f>
        <v/>
      </c>
      <c r="AL240" s="10" t="str">
        <f ca="1">IFERROR(IF(AND(NOW()&lt;= EOMONTH(DATE(YEAR($P240),5, 1), 0), Overall!$A242&lt;&gt;"", MONTH($O240) &lt;= 5, MONTH($P240) &gt;= 5), IF($T240 &lt;&gt; "", $H240/$T240, ""), ""), "")</f>
        <v/>
      </c>
      <c r="AM240" s="10" t="str">
        <f ca="1">IFERROR(IF(AND(NOW()&lt;= EOMONTH(DATE(YEAR($P240),6, 1), 0), Overall!$A242&lt;&gt;"", MONTH($O240) &lt;= 6, MONTH($P240) &gt;= 6), IF($T240 &lt;&gt; "", $H240/$T240, ""), ""), "")</f>
        <v/>
      </c>
      <c r="AN240" s="10" t="str">
        <f ca="1">IFERROR(IF(AND(NOW()&lt;= EOMONTH(DATE(YEAR($P240),7, 1), 0), Overall!$A242&lt;&gt;"", MONTH($O240) &lt;= 7, MONTH($P240) &gt;= 7), IF($T240 &lt;&gt; "", $H240/$T240, ""), ""), "")</f>
        <v/>
      </c>
      <c r="AO240" s="10" t="str">
        <f ca="1">IFERROR(IF(AND(NOW()&lt;= EOMONTH(DATE(YEAR($P240),8, 1), 0), Overall!$A242&lt;&gt;"", MONTH($O240) &lt;= 8, MONTH($P240) &gt;= 8), IF($T240 &lt;&gt; "", $H240/$T240, ""), ""), "")</f>
        <v/>
      </c>
      <c r="AP240" s="10" t="str">
        <f ca="1">IFERROR(IF(AND(NOW()&lt;= EOMONTH(DATE(YEAR($P240),9, 1), 0), Overall!$A242&lt;&gt;"", MONTH($O240) &lt;= 9, MONTH($P240) &gt;= 9), IF($T240 &lt;&gt; "", $H240/$T240, ""), ""), "")</f>
        <v/>
      </c>
      <c r="AQ240" s="10" t="str">
        <f ca="1">IFERROR(IF(AND(NOW()&lt;= EOMONTH(DATE(YEAR($P240),10, 1), 0), Overall!$A242&lt;&gt;"", MONTH($O240) &lt;= 10, MONTH($P240) &gt;= 10), IF($T240 &lt;&gt; "", $H240/$T240, ""), ""), "")</f>
        <v/>
      </c>
      <c r="AR240" s="10" t="str">
        <f ca="1">IFERROR(IF(AND(NOW()&lt;= EOMONTH(DATE(YEAR($P240),11, 1), 0), Overall!$A242&lt;&gt;"", MONTH($O240) &lt;=11, MONTH($P240) &gt;= 11), IF($T240 &lt;&gt; "", $H240/$T240, ""), ""), "")</f>
        <v/>
      </c>
      <c r="AS240" s="10" t="str">
        <f ca="1">IFERROR(IF(AND(NOW()&lt;= EOMONTH(DATE(YEAR($P240),12, 1), 0), Overall!$A242&lt;&gt;"", MONTH($O240) &lt;= 12, MONTH($P240) &gt;= 12), IF($T240 &lt;&gt; "", $H240/$T240, ""), ""), "")</f>
        <v/>
      </c>
      <c r="AT240" s="16">
        <f t="shared" ca="1" si="7"/>
        <v>0</v>
      </c>
    </row>
    <row r="241" spans="1:46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6">
        <f>IF(Overall!T243&lt;&gt;"",VALUE(Overall!T243),"")</f>
        <v>79.27</v>
      </c>
      <c r="O241" s="7">
        <f>IF(Overall!L243&lt;&gt;"", DATEVALUE(Overall!L243), "")</f>
        <v>44562</v>
      </c>
      <c r="P241" s="7">
        <f>IF(Overall!M243&lt;&gt;"", DATEVALUE(Overall!M243), "")</f>
        <v>44742</v>
      </c>
      <c r="Q241" s="7" t="str">
        <f>IF(Overall!S243&lt;&gt;"",_xlfn.VALUETOTEXT(Overall!S243),"")</f>
        <v>Jan-Jun</v>
      </c>
      <c r="R241" s="7">
        <f>IF(Overall!O243&lt;&gt;"", DATEVALUE(Overall!O243), "")</f>
        <v>44497</v>
      </c>
      <c r="S241" s="7">
        <f>IF(Overall!O243&lt;&gt;"", DATEVALUE(Overall!O243), "")</f>
        <v>44497</v>
      </c>
      <c r="T241" s="5">
        <f t="shared" si="6"/>
        <v>6</v>
      </c>
      <c r="U241" s="10">
        <f>IF(Overall!$A243&lt;&gt;"",IF(AND(MONTH($O241) &lt;= 1, MONTH($P241) &gt;= 1), IF($T241 &lt;&gt; "", $H241/$T241, ""), ""),"")</f>
        <v>200000</v>
      </c>
      <c r="V241" s="10">
        <f>IF(Overall!$A243&lt;&gt;"",IF(AND(MONTH($O241) &lt;= 2, MONTH($P241) &gt;= 2), IF($T241 &lt;&gt; "", $H241/$T241, ""), ""),"")</f>
        <v>200000</v>
      </c>
      <c r="W241" s="10">
        <f>IF(Overall!$A243&lt;&gt;"",IF(AND(MONTH($O241) &lt;= 3, MONTH($P241) &gt;= 3), IF($T241 &lt;&gt; "", $H241/$T241, ""), ""),"")</f>
        <v>200000</v>
      </c>
      <c r="X241" s="10">
        <f>IF(Overall!$A243&lt;&gt;"",IF(AND(MONTH($O241) &lt;= 4, MONTH($P241) &gt;= 4), IF($T241 &lt;&gt; "", $H241/$T241, ""), ""),"")</f>
        <v>200000</v>
      </c>
      <c r="Y241" s="10">
        <f>IF(Overall!$A243&lt;&gt;"",IF(AND(MONTH($O241) &lt;= 5, MONTH($P241) &gt;= 5), IF($T241 &lt;&gt; "", $H241/$T241, ""), ""),"")</f>
        <v>200000</v>
      </c>
      <c r="Z241" s="10">
        <f>IF(Overall!$A243&lt;&gt;"",IF(AND(MONTH($O241) &lt;= 6, MONTH($P241) &gt;= 6), IF($T241 &lt;&gt; "", $H241/$T241, ""), ""),"")</f>
        <v>200000</v>
      </c>
      <c r="AA241" s="10" t="str">
        <f>IF(Overall!$A243&lt;&gt;"",IF(AND(MONTH($O241) &lt;= 7, MONTH($P241) &gt;= 7 ), IF($T241 &lt;&gt; "", $H241/$T241, ""), ""),"")</f>
        <v/>
      </c>
      <c r="AB241" s="10" t="str">
        <f>IF(Overall!$A243&lt;&gt;"",IF(AND(MONTH($O241) &lt;= 8, MONTH($P241) &gt;= 8), IF($T241 &lt;&gt; "", $H241/$T241, ""), ""),"")</f>
        <v/>
      </c>
      <c r="AC241" s="10" t="str">
        <f>IF(Overall!$A243&lt;&gt;"",IF(AND(MONTH($O241) &lt;= 9, MONTH($P241) &gt;= 9), IF($T241 &lt;&gt; "", $H241/$T241, ""), ""),"")</f>
        <v/>
      </c>
      <c r="AD241" s="10" t="str">
        <f>IF(Overall!$A243&lt;&gt;"",IF(AND(MONTH($O241) &lt;= 10, MONTH($P241) &gt;= 10), IF($T241 &lt;&gt; "", $H241/$T241, ""), ""),"")</f>
        <v/>
      </c>
      <c r="AE241" s="10" t="str">
        <f>IF(Overall!$A243&lt;&gt;"",IF(AND(MONTH($O241) &lt;= 11, MONTH($P241) &gt;= 11), IF($T241 &lt;&gt; "", $H241/$T241, ""), ""),"")</f>
        <v/>
      </c>
      <c r="AF241" s="10" t="str">
        <f>IF(Overall!$A243&lt;&gt;"",IF(AND(MONTH($O241) &lt;= 12, MONTH($P241) &gt;= 12), IF($T241 &lt;&gt; "", $H241/$T241, ""), ""),"")</f>
        <v/>
      </c>
      <c r="AH241" s="10" t="str">
        <f ca="1">IFERROR(IF(AND(NOW()&lt;= EOMONTH(DATE(YEAR($P241),1, 1), 0), Overall!$A243&lt;&gt;"", MONTH($O241) &lt;= 1, MONTH($P241) &gt;= 1), IF($T241 &lt;&gt; "", $H241/$T241, ""), ""), "")</f>
        <v/>
      </c>
      <c r="AI241" s="10" t="str">
        <f ca="1">IFERROR(IF(AND(NOW()&lt;= EOMONTH(DATE(YEAR($P241),2, 1), 0), Overall!$A243&lt;&gt;"", MONTH($O241) &lt;= 2, MONTH($P241) &gt;= 2), IF($T241 &lt;&gt; "", $H241/$T241, ""), ""), "")</f>
        <v/>
      </c>
      <c r="AJ241" s="10" t="str">
        <f ca="1">IFERROR(IF(AND(NOW()&lt;= EOMONTH(DATE(YEAR($P241),3, 1), 0), Overall!$A243&lt;&gt;"", MONTH($O241) &lt;= 3, MONTH($P241) &gt;= 3), IF($T241 &lt;&gt; "", $H241/$T241, ""), ""), "")</f>
        <v/>
      </c>
      <c r="AK241" s="10" t="str">
        <f ca="1">IFERROR(IF(AND(NOW()&lt;= EOMONTH(DATE(YEAR($P241),4, 1), 0), Overall!$A243&lt;&gt;"", MONTH($O241) &lt;= 4, MONTH($P241) &gt;= 4), IF($T241 &lt;&gt; "", $H241/$T241, ""), ""), "")</f>
        <v/>
      </c>
      <c r="AL241" s="10" t="str">
        <f ca="1">IFERROR(IF(AND(NOW()&lt;= EOMONTH(DATE(YEAR($P241),5, 1), 0), Overall!$A243&lt;&gt;"", MONTH($O241) &lt;= 5, MONTH($P241) &gt;= 5), IF($T241 &lt;&gt; "", $H241/$T241, ""), ""), "")</f>
        <v/>
      </c>
      <c r="AM241" s="10" t="str">
        <f ca="1">IFERROR(IF(AND(NOW()&lt;= EOMONTH(DATE(YEAR($P241),6, 1), 0), Overall!$A243&lt;&gt;"", MONTH($O241) &lt;= 6, MONTH($P241) &gt;= 6), IF($T241 &lt;&gt; "", $H241/$T241, ""), ""), "")</f>
        <v/>
      </c>
      <c r="AN241" s="10" t="str">
        <f ca="1">IFERROR(IF(AND(NOW()&lt;= EOMONTH(DATE(YEAR($P241),7, 1), 0), Overall!$A243&lt;&gt;"", MONTH($O241) &lt;= 7, MONTH($P241) &gt;= 7), IF($T241 &lt;&gt; "", $H241/$T241, ""), ""), "")</f>
        <v/>
      </c>
      <c r="AO241" s="10" t="str">
        <f ca="1">IFERROR(IF(AND(NOW()&lt;= EOMONTH(DATE(YEAR($P241),8, 1), 0), Overall!$A243&lt;&gt;"", MONTH($O241) &lt;= 8, MONTH($P241) &gt;= 8), IF($T241 &lt;&gt; "", $H241/$T241, ""), ""), "")</f>
        <v/>
      </c>
      <c r="AP241" s="10" t="str">
        <f ca="1">IFERROR(IF(AND(NOW()&lt;= EOMONTH(DATE(YEAR($P241),9, 1), 0), Overall!$A243&lt;&gt;"", MONTH($O241) &lt;= 9, MONTH($P241) &gt;= 9), IF($T241 &lt;&gt; "", $H241/$T241, ""), ""), "")</f>
        <v/>
      </c>
      <c r="AQ241" s="10" t="str">
        <f ca="1">IFERROR(IF(AND(NOW()&lt;= EOMONTH(DATE(YEAR($P241),10, 1), 0), Overall!$A243&lt;&gt;"", MONTH($O241) &lt;= 10, MONTH($P241) &gt;= 10), IF($T241 &lt;&gt; "", $H241/$T241, ""), ""), "")</f>
        <v/>
      </c>
      <c r="AR241" s="10" t="str">
        <f ca="1">IFERROR(IF(AND(NOW()&lt;= EOMONTH(DATE(YEAR($P241),11, 1), 0), Overall!$A243&lt;&gt;"", MONTH($O241) &lt;=11, MONTH($P241) &gt;= 11), IF($T241 &lt;&gt; "", $H241/$T241, ""), ""), "")</f>
        <v/>
      </c>
      <c r="AS241" s="10" t="str">
        <f ca="1">IFERROR(IF(AND(NOW()&lt;= EOMONTH(DATE(YEAR($P241),12, 1), 0), Overall!$A243&lt;&gt;"", MONTH($O241) &lt;= 12, MONTH($P241) &gt;= 12), IF($T241 &lt;&gt; "", $H241/$T241, ""), ""), "")</f>
        <v/>
      </c>
      <c r="AT241" s="16">
        <f t="shared" ca="1" si="7"/>
        <v>0</v>
      </c>
    </row>
    <row r="242" spans="1:46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6">
        <f>IF(Overall!T244&lt;&gt;"",VALUE(Overall!T244),"")</f>
        <v>79</v>
      </c>
      <c r="O242" s="7">
        <f>IF(Overall!L244&lt;&gt;"", DATEVALUE(Overall!L244), "")</f>
        <v>44562</v>
      </c>
      <c r="P242" s="7">
        <f>IF(Overall!M244&lt;&gt;"", DATEVALUE(Overall!M244), "")</f>
        <v>44742</v>
      </c>
      <c r="Q242" s="7" t="str">
        <f>IF(Overall!S244&lt;&gt;"",_xlfn.VALUETOTEXT(Overall!S244),"")</f>
        <v>Jan-Jun</v>
      </c>
      <c r="R242" s="7">
        <f>IF(Overall!O244&lt;&gt;"", DATEVALUE(Overall!O244), "")</f>
        <v>44497</v>
      </c>
      <c r="S242" s="7">
        <f>IF(Overall!O244&lt;&gt;"", DATEVALUE(Overall!O244), "")</f>
        <v>44497</v>
      </c>
      <c r="T242" s="5">
        <f t="shared" si="6"/>
        <v>6</v>
      </c>
      <c r="U242" s="10">
        <f>IF(Overall!$A244&lt;&gt;"",IF(AND(MONTH($O242) &lt;= 1, MONTH($P242) &gt;= 1), IF($T242 &lt;&gt; "", $H242/$T242, ""), ""),"")</f>
        <v>100000</v>
      </c>
      <c r="V242" s="10">
        <f>IF(Overall!$A244&lt;&gt;"",IF(AND(MONTH($O242) &lt;= 2, MONTH($P242) &gt;= 2), IF($T242 &lt;&gt; "", $H242/$T242, ""), ""),"")</f>
        <v>100000</v>
      </c>
      <c r="W242" s="10">
        <f>IF(Overall!$A244&lt;&gt;"",IF(AND(MONTH($O242) &lt;= 3, MONTH($P242) &gt;= 3), IF($T242 &lt;&gt; "", $H242/$T242, ""), ""),"")</f>
        <v>100000</v>
      </c>
      <c r="X242" s="10">
        <f>IF(Overall!$A244&lt;&gt;"",IF(AND(MONTH($O242) &lt;= 4, MONTH($P242) &gt;= 4), IF($T242 &lt;&gt; "", $H242/$T242, ""), ""),"")</f>
        <v>100000</v>
      </c>
      <c r="Y242" s="10">
        <f>IF(Overall!$A244&lt;&gt;"",IF(AND(MONTH($O242) &lt;= 5, MONTH($P242) &gt;= 5), IF($T242 &lt;&gt; "", $H242/$T242, ""), ""),"")</f>
        <v>100000</v>
      </c>
      <c r="Z242" s="10">
        <f>IF(Overall!$A244&lt;&gt;"",IF(AND(MONTH($O242) &lt;= 6, MONTH($P242) &gt;= 6), IF($T242 &lt;&gt; "", $H242/$T242, ""), ""),"")</f>
        <v>100000</v>
      </c>
      <c r="AA242" s="10" t="str">
        <f>IF(Overall!$A244&lt;&gt;"",IF(AND(MONTH($O242) &lt;= 7, MONTH($P242) &gt;= 7 ), IF($T242 &lt;&gt; "", $H242/$T242, ""), ""),"")</f>
        <v/>
      </c>
      <c r="AB242" s="10" t="str">
        <f>IF(Overall!$A244&lt;&gt;"",IF(AND(MONTH($O242) &lt;= 8, MONTH($P242) &gt;= 8), IF($T242 &lt;&gt; "", $H242/$T242, ""), ""),"")</f>
        <v/>
      </c>
      <c r="AC242" s="10" t="str">
        <f>IF(Overall!$A244&lt;&gt;"",IF(AND(MONTH($O242) &lt;= 9, MONTH($P242) &gt;= 9), IF($T242 &lt;&gt; "", $H242/$T242, ""), ""),"")</f>
        <v/>
      </c>
      <c r="AD242" s="10" t="str">
        <f>IF(Overall!$A244&lt;&gt;"",IF(AND(MONTH($O242) &lt;= 10, MONTH($P242) &gt;= 10), IF($T242 &lt;&gt; "", $H242/$T242, ""), ""),"")</f>
        <v/>
      </c>
      <c r="AE242" s="10" t="str">
        <f>IF(Overall!$A244&lt;&gt;"",IF(AND(MONTH($O242) &lt;= 11, MONTH($P242) &gt;= 11), IF($T242 &lt;&gt; "", $H242/$T242, ""), ""),"")</f>
        <v/>
      </c>
      <c r="AF242" s="10" t="str">
        <f>IF(Overall!$A244&lt;&gt;"",IF(AND(MONTH($O242) &lt;= 12, MONTH($P242) &gt;= 12), IF($T242 &lt;&gt; "", $H242/$T242, ""), ""),"")</f>
        <v/>
      </c>
      <c r="AH242" s="10" t="str">
        <f ca="1">IFERROR(IF(AND(NOW()&lt;= EOMONTH(DATE(YEAR($P242),1, 1), 0), Overall!$A244&lt;&gt;"", MONTH($O242) &lt;= 1, MONTH($P242) &gt;= 1), IF($T242 &lt;&gt; "", $H242/$T242, ""), ""), "")</f>
        <v/>
      </c>
      <c r="AI242" s="10" t="str">
        <f ca="1">IFERROR(IF(AND(NOW()&lt;= EOMONTH(DATE(YEAR($P242),2, 1), 0), Overall!$A244&lt;&gt;"", MONTH($O242) &lt;= 2, MONTH($P242) &gt;= 2), IF($T242 &lt;&gt; "", $H242/$T242, ""), ""), "")</f>
        <v/>
      </c>
      <c r="AJ242" s="10" t="str">
        <f ca="1">IFERROR(IF(AND(NOW()&lt;= EOMONTH(DATE(YEAR($P242),3, 1), 0), Overall!$A244&lt;&gt;"", MONTH($O242) &lt;= 3, MONTH($P242) &gt;= 3), IF($T242 &lt;&gt; "", $H242/$T242, ""), ""), "")</f>
        <v/>
      </c>
      <c r="AK242" s="10" t="str">
        <f ca="1">IFERROR(IF(AND(NOW()&lt;= EOMONTH(DATE(YEAR($P242),4, 1), 0), Overall!$A244&lt;&gt;"", MONTH($O242) &lt;= 4, MONTH($P242) &gt;= 4), IF($T242 &lt;&gt; "", $H242/$T242, ""), ""), "")</f>
        <v/>
      </c>
      <c r="AL242" s="10" t="str">
        <f ca="1">IFERROR(IF(AND(NOW()&lt;= EOMONTH(DATE(YEAR($P242),5, 1), 0), Overall!$A244&lt;&gt;"", MONTH($O242) &lt;= 5, MONTH($P242) &gt;= 5), IF($T242 &lt;&gt; "", $H242/$T242, ""), ""), "")</f>
        <v/>
      </c>
      <c r="AM242" s="10" t="str">
        <f ca="1">IFERROR(IF(AND(NOW()&lt;= EOMONTH(DATE(YEAR($P242),6, 1), 0), Overall!$A244&lt;&gt;"", MONTH($O242) &lt;= 6, MONTH($P242) &gt;= 6), IF($T242 &lt;&gt; "", $H242/$T242, ""), ""), "")</f>
        <v/>
      </c>
      <c r="AN242" s="10" t="str">
        <f ca="1">IFERROR(IF(AND(NOW()&lt;= EOMONTH(DATE(YEAR($P242),7, 1), 0), Overall!$A244&lt;&gt;"", MONTH($O242) &lt;= 7, MONTH($P242) &gt;= 7), IF($T242 &lt;&gt; "", $H242/$T242, ""), ""), "")</f>
        <v/>
      </c>
      <c r="AO242" s="10" t="str">
        <f ca="1">IFERROR(IF(AND(NOW()&lt;= EOMONTH(DATE(YEAR($P242),8, 1), 0), Overall!$A244&lt;&gt;"", MONTH($O242) &lt;= 8, MONTH($P242) &gt;= 8), IF($T242 &lt;&gt; "", $H242/$T242, ""), ""), "")</f>
        <v/>
      </c>
      <c r="AP242" s="10" t="str">
        <f ca="1">IFERROR(IF(AND(NOW()&lt;= EOMONTH(DATE(YEAR($P242),9, 1), 0), Overall!$A244&lt;&gt;"", MONTH($O242) &lt;= 9, MONTH($P242) &gt;= 9), IF($T242 &lt;&gt; "", $H242/$T242, ""), ""), "")</f>
        <v/>
      </c>
      <c r="AQ242" s="10" t="str">
        <f ca="1">IFERROR(IF(AND(NOW()&lt;= EOMONTH(DATE(YEAR($P242),10, 1), 0), Overall!$A244&lt;&gt;"", MONTH($O242) &lt;= 10, MONTH($P242) &gt;= 10), IF($T242 &lt;&gt; "", $H242/$T242, ""), ""), "")</f>
        <v/>
      </c>
      <c r="AR242" s="10" t="str">
        <f ca="1">IFERROR(IF(AND(NOW()&lt;= EOMONTH(DATE(YEAR($P242),11, 1), 0), Overall!$A244&lt;&gt;"", MONTH($O242) &lt;=11, MONTH($P242) &gt;= 11), IF($T242 &lt;&gt; "", $H242/$T242, ""), ""), "")</f>
        <v/>
      </c>
      <c r="AS242" s="10" t="str">
        <f ca="1">IFERROR(IF(AND(NOW()&lt;= EOMONTH(DATE(YEAR($P242),12, 1), 0), Overall!$A244&lt;&gt;"", MONTH($O242) &lt;= 12, MONTH($P242) &gt;= 12), IF($T242 &lt;&gt; "", $H242/$T242, ""), ""), "")</f>
        <v/>
      </c>
      <c r="AT242" s="16">
        <f t="shared" ca="1" si="7"/>
        <v>0</v>
      </c>
    </row>
    <row r="243" spans="1:46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6">
        <f>IF(Overall!T245&lt;&gt;"",VALUE(Overall!T245),"")</f>
        <v>79.05</v>
      </c>
      <c r="O243" s="7">
        <f>IF(Overall!L245&lt;&gt;"", DATEVALUE(Overall!L245), "")</f>
        <v>44562</v>
      </c>
      <c r="P243" s="7">
        <f>IF(Overall!M245&lt;&gt;"", DATEVALUE(Overall!M245), "")</f>
        <v>44742</v>
      </c>
      <c r="Q243" s="7" t="str">
        <f>IF(Overall!S245&lt;&gt;"",_xlfn.VALUETOTEXT(Overall!S245),"")</f>
        <v>Jan-Jun</v>
      </c>
      <c r="R243" s="7">
        <f>IF(Overall!O245&lt;&gt;"", DATEVALUE(Overall!O245), "")</f>
        <v>44497</v>
      </c>
      <c r="S243" s="7">
        <f>IF(Overall!O245&lt;&gt;"", DATEVALUE(Overall!O245), "")</f>
        <v>44497</v>
      </c>
      <c r="T243" s="5">
        <f t="shared" si="6"/>
        <v>6</v>
      </c>
      <c r="U243" s="10">
        <f>IF(Overall!$A245&lt;&gt;"",IF(AND(MONTH($O243) &lt;= 1, MONTH($P243) &gt;= 1), IF($T243 &lt;&gt; "", $H243/$T243, ""), ""),"")</f>
        <v>100000</v>
      </c>
      <c r="V243" s="10">
        <f>IF(Overall!$A245&lt;&gt;"",IF(AND(MONTH($O243) &lt;= 2, MONTH($P243) &gt;= 2), IF($T243 &lt;&gt; "", $H243/$T243, ""), ""),"")</f>
        <v>100000</v>
      </c>
      <c r="W243" s="10">
        <f>IF(Overall!$A245&lt;&gt;"",IF(AND(MONTH($O243) &lt;= 3, MONTH($P243) &gt;= 3), IF($T243 &lt;&gt; "", $H243/$T243, ""), ""),"")</f>
        <v>100000</v>
      </c>
      <c r="X243" s="10">
        <f>IF(Overall!$A245&lt;&gt;"",IF(AND(MONTH($O243) &lt;= 4, MONTH($P243) &gt;= 4), IF($T243 &lt;&gt; "", $H243/$T243, ""), ""),"")</f>
        <v>100000</v>
      </c>
      <c r="Y243" s="10">
        <f>IF(Overall!$A245&lt;&gt;"",IF(AND(MONTH($O243) &lt;= 5, MONTH($P243) &gt;= 5), IF($T243 &lt;&gt; "", $H243/$T243, ""), ""),"")</f>
        <v>100000</v>
      </c>
      <c r="Z243" s="10">
        <f>IF(Overall!$A245&lt;&gt;"",IF(AND(MONTH($O243) &lt;= 6, MONTH($P243) &gt;= 6), IF($T243 &lt;&gt; "", $H243/$T243, ""), ""),"")</f>
        <v>100000</v>
      </c>
      <c r="AA243" s="10" t="str">
        <f>IF(Overall!$A245&lt;&gt;"",IF(AND(MONTH($O243) &lt;= 7, MONTH($P243) &gt;= 7 ), IF($T243 &lt;&gt; "", $H243/$T243, ""), ""),"")</f>
        <v/>
      </c>
      <c r="AB243" s="10" t="str">
        <f>IF(Overall!$A245&lt;&gt;"",IF(AND(MONTH($O243) &lt;= 8, MONTH($P243) &gt;= 8), IF($T243 &lt;&gt; "", $H243/$T243, ""), ""),"")</f>
        <v/>
      </c>
      <c r="AC243" s="10" t="str">
        <f>IF(Overall!$A245&lt;&gt;"",IF(AND(MONTH($O243) &lt;= 9, MONTH($P243) &gt;= 9), IF($T243 &lt;&gt; "", $H243/$T243, ""), ""),"")</f>
        <v/>
      </c>
      <c r="AD243" s="10" t="str">
        <f>IF(Overall!$A245&lt;&gt;"",IF(AND(MONTH($O243) &lt;= 10, MONTH($P243) &gt;= 10), IF($T243 &lt;&gt; "", $H243/$T243, ""), ""),"")</f>
        <v/>
      </c>
      <c r="AE243" s="10" t="str">
        <f>IF(Overall!$A245&lt;&gt;"",IF(AND(MONTH($O243) &lt;= 11, MONTH($P243) &gt;= 11), IF($T243 &lt;&gt; "", $H243/$T243, ""), ""),"")</f>
        <v/>
      </c>
      <c r="AF243" s="10" t="str">
        <f>IF(Overall!$A245&lt;&gt;"",IF(AND(MONTH($O243) &lt;= 12, MONTH($P243) &gt;= 12), IF($T243 &lt;&gt; "", $H243/$T243, ""), ""),"")</f>
        <v/>
      </c>
      <c r="AH243" s="10" t="str">
        <f ca="1">IFERROR(IF(AND(NOW()&lt;= EOMONTH(DATE(YEAR($P243),1, 1), 0), Overall!$A245&lt;&gt;"", MONTH($O243) &lt;= 1, MONTH($P243) &gt;= 1), IF($T243 &lt;&gt; "", $H243/$T243, ""), ""), "")</f>
        <v/>
      </c>
      <c r="AI243" s="10" t="str">
        <f ca="1">IFERROR(IF(AND(NOW()&lt;= EOMONTH(DATE(YEAR($P243),2, 1), 0), Overall!$A245&lt;&gt;"", MONTH($O243) &lt;= 2, MONTH($P243) &gt;= 2), IF($T243 &lt;&gt; "", $H243/$T243, ""), ""), "")</f>
        <v/>
      </c>
      <c r="AJ243" s="10" t="str">
        <f ca="1">IFERROR(IF(AND(NOW()&lt;= EOMONTH(DATE(YEAR($P243),3, 1), 0), Overall!$A245&lt;&gt;"", MONTH($O243) &lt;= 3, MONTH($P243) &gt;= 3), IF($T243 &lt;&gt; "", $H243/$T243, ""), ""), "")</f>
        <v/>
      </c>
      <c r="AK243" s="10" t="str">
        <f ca="1">IFERROR(IF(AND(NOW()&lt;= EOMONTH(DATE(YEAR($P243),4, 1), 0), Overall!$A245&lt;&gt;"", MONTH($O243) &lt;= 4, MONTH($P243) &gt;= 4), IF($T243 &lt;&gt; "", $H243/$T243, ""), ""), "")</f>
        <v/>
      </c>
      <c r="AL243" s="10" t="str">
        <f ca="1">IFERROR(IF(AND(NOW()&lt;= EOMONTH(DATE(YEAR($P243),5, 1), 0), Overall!$A245&lt;&gt;"", MONTH($O243) &lt;= 5, MONTH($P243) &gt;= 5), IF($T243 &lt;&gt; "", $H243/$T243, ""), ""), "")</f>
        <v/>
      </c>
      <c r="AM243" s="10" t="str">
        <f ca="1">IFERROR(IF(AND(NOW()&lt;= EOMONTH(DATE(YEAR($P243),6, 1), 0), Overall!$A245&lt;&gt;"", MONTH($O243) &lt;= 6, MONTH($P243) &gt;= 6), IF($T243 &lt;&gt; "", $H243/$T243, ""), ""), "")</f>
        <v/>
      </c>
      <c r="AN243" s="10" t="str">
        <f ca="1">IFERROR(IF(AND(NOW()&lt;= EOMONTH(DATE(YEAR($P243),7, 1), 0), Overall!$A245&lt;&gt;"", MONTH($O243) &lt;= 7, MONTH($P243) &gt;= 7), IF($T243 &lt;&gt; "", $H243/$T243, ""), ""), "")</f>
        <v/>
      </c>
      <c r="AO243" s="10" t="str">
        <f ca="1">IFERROR(IF(AND(NOW()&lt;= EOMONTH(DATE(YEAR($P243),8, 1), 0), Overall!$A245&lt;&gt;"", MONTH($O243) &lt;= 8, MONTH($P243) &gt;= 8), IF($T243 &lt;&gt; "", $H243/$T243, ""), ""), "")</f>
        <v/>
      </c>
      <c r="AP243" s="10" t="str">
        <f ca="1">IFERROR(IF(AND(NOW()&lt;= EOMONTH(DATE(YEAR($P243),9, 1), 0), Overall!$A245&lt;&gt;"", MONTH($O243) &lt;= 9, MONTH($P243) &gt;= 9), IF($T243 &lt;&gt; "", $H243/$T243, ""), ""), "")</f>
        <v/>
      </c>
      <c r="AQ243" s="10" t="str">
        <f ca="1">IFERROR(IF(AND(NOW()&lt;= EOMONTH(DATE(YEAR($P243),10, 1), 0), Overall!$A245&lt;&gt;"", MONTH($O243) &lt;= 10, MONTH($P243) &gt;= 10), IF($T243 &lt;&gt; "", $H243/$T243, ""), ""), "")</f>
        <v/>
      </c>
      <c r="AR243" s="10" t="str">
        <f ca="1">IFERROR(IF(AND(NOW()&lt;= EOMONTH(DATE(YEAR($P243),11, 1), 0), Overall!$A245&lt;&gt;"", MONTH($O243) &lt;=11, MONTH($P243) &gt;= 11), IF($T243 &lt;&gt; "", $H243/$T243, ""), ""), "")</f>
        <v/>
      </c>
      <c r="AS243" s="10" t="str">
        <f ca="1">IFERROR(IF(AND(NOW()&lt;= EOMONTH(DATE(YEAR($P243),12, 1), 0), Overall!$A245&lt;&gt;"", MONTH($O243) &lt;= 12, MONTH($P243) &gt;= 12), IF($T243 &lt;&gt; "", $H243/$T243, ""), ""), "")</f>
        <v/>
      </c>
      <c r="AT243" s="16">
        <f t="shared" ca="1" si="7"/>
        <v>0</v>
      </c>
    </row>
    <row r="244" spans="1:46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6">
        <f>IF(Overall!T246&lt;&gt;"",VALUE(Overall!T246),"")</f>
        <v>79.150000000000006</v>
      </c>
      <c r="O244" s="7">
        <f>IF(Overall!L246&lt;&gt;"", DATEVALUE(Overall!L246), "")</f>
        <v>44562</v>
      </c>
      <c r="P244" s="7">
        <f>IF(Overall!M246&lt;&gt;"", DATEVALUE(Overall!M246), "")</f>
        <v>44742</v>
      </c>
      <c r="Q244" s="7" t="str">
        <f>IF(Overall!S246&lt;&gt;"",_xlfn.VALUETOTEXT(Overall!S246),"")</f>
        <v>Jan-Jun</v>
      </c>
      <c r="R244" s="7">
        <f>IF(Overall!O246&lt;&gt;"", DATEVALUE(Overall!O246), "")</f>
        <v>44497</v>
      </c>
      <c r="S244" s="7">
        <f>IF(Overall!O246&lt;&gt;"", DATEVALUE(Overall!O246), "")</f>
        <v>44497</v>
      </c>
      <c r="T244" s="5">
        <f t="shared" si="6"/>
        <v>6</v>
      </c>
      <c r="U244" s="10">
        <f>IF(Overall!$A246&lt;&gt;"",IF(AND(MONTH($O244) &lt;= 1, MONTH($P244) &gt;= 1), IF($T244 &lt;&gt; "", $H244/$T244, ""), ""),"")</f>
        <v>100000</v>
      </c>
      <c r="V244" s="10">
        <f>IF(Overall!$A246&lt;&gt;"",IF(AND(MONTH($O244) &lt;= 2, MONTH($P244) &gt;= 2), IF($T244 &lt;&gt; "", $H244/$T244, ""), ""),"")</f>
        <v>100000</v>
      </c>
      <c r="W244" s="10">
        <f>IF(Overall!$A246&lt;&gt;"",IF(AND(MONTH($O244) &lt;= 3, MONTH($P244) &gt;= 3), IF($T244 &lt;&gt; "", $H244/$T244, ""), ""),"")</f>
        <v>100000</v>
      </c>
      <c r="X244" s="10">
        <f>IF(Overall!$A246&lt;&gt;"",IF(AND(MONTH($O244) &lt;= 4, MONTH($P244) &gt;= 4), IF($T244 &lt;&gt; "", $H244/$T244, ""), ""),"")</f>
        <v>100000</v>
      </c>
      <c r="Y244" s="10">
        <f>IF(Overall!$A246&lt;&gt;"",IF(AND(MONTH($O244) &lt;= 5, MONTH($P244) &gt;= 5), IF($T244 &lt;&gt; "", $H244/$T244, ""), ""),"")</f>
        <v>100000</v>
      </c>
      <c r="Z244" s="10">
        <f>IF(Overall!$A246&lt;&gt;"",IF(AND(MONTH($O244) &lt;= 6, MONTH($P244) &gt;= 6), IF($T244 &lt;&gt; "", $H244/$T244, ""), ""),"")</f>
        <v>100000</v>
      </c>
      <c r="AA244" s="10" t="str">
        <f>IF(Overall!$A246&lt;&gt;"",IF(AND(MONTH($O244) &lt;= 7, MONTH($P244) &gt;= 7 ), IF($T244 &lt;&gt; "", $H244/$T244, ""), ""),"")</f>
        <v/>
      </c>
      <c r="AB244" s="10" t="str">
        <f>IF(Overall!$A246&lt;&gt;"",IF(AND(MONTH($O244) &lt;= 8, MONTH($P244) &gt;= 8), IF($T244 &lt;&gt; "", $H244/$T244, ""), ""),"")</f>
        <v/>
      </c>
      <c r="AC244" s="10" t="str">
        <f>IF(Overall!$A246&lt;&gt;"",IF(AND(MONTH($O244) &lt;= 9, MONTH($P244) &gt;= 9), IF($T244 &lt;&gt; "", $H244/$T244, ""), ""),"")</f>
        <v/>
      </c>
      <c r="AD244" s="10" t="str">
        <f>IF(Overall!$A246&lt;&gt;"",IF(AND(MONTH($O244) &lt;= 10, MONTH($P244) &gt;= 10), IF($T244 &lt;&gt; "", $H244/$T244, ""), ""),"")</f>
        <v/>
      </c>
      <c r="AE244" s="10" t="str">
        <f>IF(Overall!$A246&lt;&gt;"",IF(AND(MONTH($O244) &lt;= 11, MONTH($P244) &gt;= 11), IF($T244 &lt;&gt; "", $H244/$T244, ""), ""),"")</f>
        <v/>
      </c>
      <c r="AF244" s="10" t="str">
        <f>IF(Overall!$A246&lt;&gt;"",IF(AND(MONTH($O244) &lt;= 12, MONTH($P244) &gt;= 12), IF($T244 &lt;&gt; "", $H244/$T244, ""), ""),"")</f>
        <v/>
      </c>
      <c r="AH244" s="10" t="str">
        <f ca="1">IFERROR(IF(AND(NOW()&lt;= EOMONTH(DATE(YEAR($P244),1, 1), 0), Overall!$A246&lt;&gt;"", MONTH($O244) &lt;= 1, MONTH($P244) &gt;= 1), IF($T244 &lt;&gt; "", $H244/$T244, ""), ""), "")</f>
        <v/>
      </c>
      <c r="AI244" s="10" t="str">
        <f ca="1">IFERROR(IF(AND(NOW()&lt;= EOMONTH(DATE(YEAR($P244),2, 1), 0), Overall!$A246&lt;&gt;"", MONTH($O244) &lt;= 2, MONTH($P244) &gt;= 2), IF($T244 &lt;&gt; "", $H244/$T244, ""), ""), "")</f>
        <v/>
      </c>
      <c r="AJ244" s="10" t="str">
        <f ca="1">IFERROR(IF(AND(NOW()&lt;= EOMONTH(DATE(YEAR($P244),3, 1), 0), Overall!$A246&lt;&gt;"", MONTH($O244) &lt;= 3, MONTH($P244) &gt;= 3), IF($T244 &lt;&gt; "", $H244/$T244, ""), ""), "")</f>
        <v/>
      </c>
      <c r="AK244" s="10" t="str">
        <f ca="1">IFERROR(IF(AND(NOW()&lt;= EOMONTH(DATE(YEAR($P244),4, 1), 0), Overall!$A246&lt;&gt;"", MONTH($O244) &lt;= 4, MONTH($P244) &gt;= 4), IF($T244 &lt;&gt; "", $H244/$T244, ""), ""), "")</f>
        <v/>
      </c>
      <c r="AL244" s="10" t="str">
        <f ca="1">IFERROR(IF(AND(NOW()&lt;= EOMONTH(DATE(YEAR($P244),5, 1), 0), Overall!$A246&lt;&gt;"", MONTH($O244) &lt;= 5, MONTH($P244) &gt;= 5), IF($T244 &lt;&gt; "", $H244/$T244, ""), ""), "")</f>
        <v/>
      </c>
      <c r="AM244" s="10" t="str">
        <f ca="1">IFERROR(IF(AND(NOW()&lt;= EOMONTH(DATE(YEAR($P244),6, 1), 0), Overall!$A246&lt;&gt;"", MONTH($O244) &lt;= 6, MONTH($P244) &gt;= 6), IF($T244 &lt;&gt; "", $H244/$T244, ""), ""), "")</f>
        <v/>
      </c>
      <c r="AN244" s="10" t="str">
        <f ca="1">IFERROR(IF(AND(NOW()&lt;= EOMONTH(DATE(YEAR($P244),7, 1), 0), Overall!$A246&lt;&gt;"", MONTH($O244) &lt;= 7, MONTH($P244) &gt;= 7), IF($T244 &lt;&gt; "", $H244/$T244, ""), ""), "")</f>
        <v/>
      </c>
      <c r="AO244" s="10" t="str">
        <f ca="1">IFERROR(IF(AND(NOW()&lt;= EOMONTH(DATE(YEAR($P244),8, 1), 0), Overall!$A246&lt;&gt;"", MONTH($O244) &lt;= 8, MONTH($P244) &gt;= 8), IF($T244 &lt;&gt; "", $H244/$T244, ""), ""), "")</f>
        <v/>
      </c>
      <c r="AP244" s="10" t="str">
        <f ca="1">IFERROR(IF(AND(NOW()&lt;= EOMONTH(DATE(YEAR($P244),9, 1), 0), Overall!$A246&lt;&gt;"", MONTH($O244) &lt;= 9, MONTH($P244) &gt;= 9), IF($T244 &lt;&gt; "", $H244/$T244, ""), ""), "")</f>
        <v/>
      </c>
      <c r="AQ244" s="10" t="str">
        <f ca="1">IFERROR(IF(AND(NOW()&lt;= EOMONTH(DATE(YEAR($P244),10, 1), 0), Overall!$A246&lt;&gt;"", MONTH($O244) &lt;= 10, MONTH($P244) &gt;= 10), IF($T244 &lt;&gt; "", $H244/$T244, ""), ""), "")</f>
        <v/>
      </c>
      <c r="AR244" s="10" t="str">
        <f ca="1">IFERROR(IF(AND(NOW()&lt;= EOMONTH(DATE(YEAR($P244),11, 1), 0), Overall!$A246&lt;&gt;"", MONTH($O244) &lt;=11, MONTH($P244) &gt;= 11), IF($T244 &lt;&gt; "", $H244/$T244, ""), ""), "")</f>
        <v/>
      </c>
      <c r="AS244" s="10" t="str">
        <f ca="1">IFERROR(IF(AND(NOW()&lt;= EOMONTH(DATE(YEAR($P244),12, 1), 0), Overall!$A246&lt;&gt;"", MONTH($O244) &lt;= 12, MONTH($P244) &gt;= 12), IF($T244 &lt;&gt; "", $H244/$T244, ""), ""), "")</f>
        <v/>
      </c>
      <c r="AT244" s="16">
        <f t="shared" ca="1" si="7"/>
        <v>0</v>
      </c>
    </row>
    <row r="245" spans="1:46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6">
        <f>IF(Overall!T247&lt;&gt;"",VALUE(Overall!T247),"")</f>
        <v>79.176000000000002</v>
      </c>
      <c r="O245" s="7">
        <f>IF(Overall!L247&lt;&gt;"", DATEVALUE(Overall!L247), "")</f>
        <v>44562</v>
      </c>
      <c r="P245" s="7">
        <f>IF(Overall!M247&lt;&gt;"", DATEVALUE(Overall!M247), "")</f>
        <v>44742</v>
      </c>
      <c r="Q245" s="7" t="str">
        <f>IF(Overall!S247&lt;&gt;"",_xlfn.VALUETOTEXT(Overall!S247),"")</f>
        <v>Jan-Jun</v>
      </c>
      <c r="R245" s="7">
        <f>IF(Overall!O247&lt;&gt;"", DATEVALUE(Overall!O247), "")</f>
        <v>44497</v>
      </c>
      <c r="S245" s="7">
        <f>IF(Overall!O247&lt;&gt;"", DATEVALUE(Overall!O247), "")</f>
        <v>44497</v>
      </c>
      <c r="T245" s="5">
        <f t="shared" si="6"/>
        <v>6</v>
      </c>
      <c r="U245" s="10">
        <f>IF(Overall!$A247&lt;&gt;"",IF(AND(MONTH($O245) &lt;= 1, MONTH($P245) &gt;= 1), IF($T245 &lt;&gt; "", $H245/$T245, ""), ""),"")</f>
        <v>100000</v>
      </c>
      <c r="V245" s="10">
        <f>IF(Overall!$A247&lt;&gt;"",IF(AND(MONTH($O245) &lt;= 2, MONTH($P245) &gt;= 2), IF($T245 &lt;&gt; "", $H245/$T245, ""), ""),"")</f>
        <v>100000</v>
      </c>
      <c r="W245" s="10">
        <f>IF(Overall!$A247&lt;&gt;"",IF(AND(MONTH($O245) &lt;= 3, MONTH($P245) &gt;= 3), IF($T245 &lt;&gt; "", $H245/$T245, ""), ""),"")</f>
        <v>100000</v>
      </c>
      <c r="X245" s="10">
        <f>IF(Overall!$A247&lt;&gt;"",IF(AND(MONTH($O245) &lt;= 4, MONTH($P245) &gt;= 4), IF($T245 &lt;&gt; "", $H245/$T245, ""), ""),"")</f>
        <v>100000</v>
      </c>
      <c r="Y245" s="10">
        <f>IF(Overall!$A247&lt;&gt;"",IF(AND(MONTH($O245) &lt;= 5, MONTH($P245) &gt;= 5), IF($T245 &lt;&gt; "", $H245/$T245, ""), ""),"")</f>
        <v>100000</v>
      </c>
      <c r="Z245" s="10">
        <f>IF(Overall!$A247&lt;&gt;"",IF(AND(MONTH($O245) &lt;= 6, MONTH($P245) &gt;= 6), IF($T245 &lt;&gt; "", $H245/$T245, ""), ""),"")</f>
        <v>100000</v>
      </c>
      <c r="AA245" s="10" t="str">
        <f>IF(Overall!$A247&lt;&gt;"",IF(AND(MONTH($O245) &lt;= 7, MONTH($P245) &gt;= 7 ), IF($T245 &lt;&gt; "", $H245/$T245, ""), ""),"")</f>
        <v/>
      </c>
      <c r="AB245" s="10" t="str">
        <f>IF(Overall!$A247&lt;&gt;"",IF(AND(MONTH($O245) &lt;= 8, MONTH($P245) &gt;= 8), IF($T245 &lt;&gt; "", $H245/$T245, ""), ""),"")</f>
        <v/>
      </c>
      <c r="AC245" s="10" t="str">
        <f>IF(Overall!$A247&lt;&gt;"",IF(AND(MONTH($O245) &lt;= 9, MONTH($P245) &gt;= 9), IF($T245 &lt;&gt; "", $H245/$T245, ""), ""),"")</f>
        <v/>
      </c>
      <c r="AD245" s="10" t="str">
        <f>IF(Overall!$A247&lt;&gt;"",IF(AND(MONTH($O245) &lt;= 10, MONTH($P245) &gt;= 10), IF($T245 &lt;&gt; "", $H245/$T245, ""), ""),"")</f>
        <v/>
      </c>
      <c r="AE245" s="10" t="str">
        <f>IF(Overall!$A247&lt;&gt;"",IF(AND(MONTH($O245) &lt;= 11, MONTH($P245) &gt;= 11), IF($T245 &lt;&gt; "", $H245/$T245, ""), ""),"")</f>
        <v/>
      </c>
      <c r="AF245" s="10" t="str">
        <f>IF(Overall!$A247&lt;&gt;"",IF(AND(MONTH($O245) &lt;= 12, MONTH($P245) &gt;= 12), IF($T245 &lt;&gt; "", $H245/$T245, ""), ""),"")</f>
        <v/>
      </c>
      <c r="AH245" s="10" t="str">
        <f ca="1">IFERROR(IF(AND(NOW()&lt;= EOMONTH(DATE(YEAR($P245),1, 1), 0), Overall!$A247&lt;&gt;"", MONTH($O245) &lt;= 1, MONTH($P245) &gt;= 1), IF($T245 &lt;&gt; "", $H245/$T245, ""), ""), "")</f>
        <v/>
      </c>
      <c r="AI245" s="10" t="str">
        <f ca="1">IFERROR(IF(AND(NOW()&lt;= EOMONTH(DATE(YEAR($P245),2, 1), 0), Overall!$A247&lt;&gt;"", MONTH($O245) &lt;= 2, MONTH($P245) &gt;= 2), IF($T245 &lt;&gt; "", $H245/$T245, ""), ""), "")</f>
        <v/>
      </c>
      <c r="AJ245" s="10" t="str">
        <f ca="1">IFERROR(IF(AND(NOW()&lt;= EOMONTH(DATE(YEAR($P245),3, 1), 0), Overall!$A247&lt;&gt;"", MONTH($O245) &lt;= 3, MONTH($P245) &gt;= 3), IF($T245 &lt;&gt; "", $H245/$T245, ""), ""), "")</f>
        <v/>
      </c>
      <c r="AK245" s="10" t="str">
        <f ca="1">IFERROR(IF(AND(NOW()&lt;= EOMONTH(DATE(YEAR($P245),4, 1), 0), Overall!$A247&lt;&gt;"", MONTH($O245) &lt;= 4, MONTH($P245) &gt;= 4), IF($T245 &lt;&gt; "", $H245/$T245, ""), ""), "")</f>
        <v/>
      </c>
      <c r="AL245" s="10" t="str">
        <f ca="1">IFERROR(IF(AND(NOW()&lt;= EOMONTH(DATE(YEAR($P245),5, 1), 0), Overall!$A247&lt;&gt;"", MONTH($O245) &lt;= 5, MONTH($P245) &gt;= 5), IF($T245 &lt;&gt; "", $H245/$T245, ""), ""), "")</f>
        <v/>
      </c>
      <c r="AM245" s="10" t="str">
        <f ca="1">IFERROR(IF(AND(NOW()&lt;= EOMONTH(DATE(YEAR($P245),6, 1), 0), Overall!$A247&lt;&gt;"", MONTH($O245) &lt;= 6, MONTH($P245) &gt;= 6), IF($T245 &lt;&gt; "", $H245/$T245, ""), ""), "")</f>
        <v/>
      </c>
      <c r="AN245" s="10" t="str">
        <f ca="1">IFERROR(IF(AND(NOW()&lt;= EOMONTH(DATE(YEAR($P245),7, 1), 0), Overall!$A247&lt;&gt;"", MONTH($O245) &lt;= 7, MONTH($P245) &gt;= 7), IF($T245 &lt;&gt; "", $H245/$T245, ""), ""), "")</f>
        <v/>
      </c>
      <c r="AO245" s="10" t="str">
        <f ca="1">IFERROR(IF(AND(NOW()&lt;= EOMONTH(DATE(YEAR($P245),8, 1), 0), Overall!$A247&lt;&gt;"", MONTH($O245) &lt;= 8, MONTH($P245) &gt;= 8), IF($T245 &lt;&gt; "", $H245/$T245, ""), ""), "")</f>
        <v/>
      </c>
      <c r="AP245" s="10" t="str">
        <f ca="1">IFERROR(IF(AND(NOW()&lt;= EOMONTH(DATE(YEAR($P245),9, 1), 0), Overall!$A247&lt;&gt;"", MONTH($O245) &lt;= 9, MONTH($P245) &gt;= 9), IF($T245 &lt;&gt; "", $H245/$T245, ""), ""), "")</f>
        <v/>
      </c>
      <c r="AQ245" s="10" t="str">
        <f ca="1">IFERROR(IF(AND(NOW()&lt;= EOMONTH(DATE(YEAR($P245),10, 1), 0), Overall!$A247&lt;&gt;"", MONTH($O245) &lt;= 10, MONTH($P245) &gt;= 10), IF($T245 &lt;&gt; "", $H245/$T245, ""), ""), "")</f>
        <v/>
      </c>
      <c r="AR245" s="10" t="str">
        <f ca="1">IFERROR(IF(AND(NOW()&lt;= EOMONTH(DATE(YEAR($P245),11, 1), 0), Overall!$A247&lt;&gt;"", MONTH($O245) &lt;=11, MONTH($P245) &gt;= 11), IF($T245 &lt;&gt; "", $H245/$T245, ""), ""), "")</f>
        <v/>
      </c>
      <c r="AS245" s="10" t="str">
        <f ca="1">IFERROR(IF(AND(NOW()&lt;= EOMONTH(DATE(YEAR($P245),12, 1), 0), Overall!$A247&lt;&gt;"", MONTH($O245) &lt;= 12, MONTH($P245) &gt;= 12), IF($T245 &lt;&gt; "", $H245/$T245, ""), ""), "")</f>
        <v/>
      </c>
      <c r="AT245" s="16">
        <f t="shared" ca="1" si="7"/>
        <v>0</v>
      </c>
    </row>
    <row r="246" spans="1:46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6">
        <f>IF(Overall!T248&lt;&gt;"",VALUE(Overall!T248),"")</f>
        <v>79</v>
      </c>
      <c r="O246" s="7">
        <f>IF(Overall!L248&lt;&gt;"", DATEVALUE(Overall!L248), "")</f>
        <v>44562</v>
      </c>
      <c r="P246" s="7">
        <f>IF(Overall!M248&lt;&gt;"", DATEVALUE(Overall!M248), "")</f>
        <v>44742</v>
      </c>
      <c r="Q246" s="7" t="str">
        <f>IF(Overall!S248&lt;&gt;"",_xlfn.VALUETOTEXT(Overall!S248),"")</f>
        <v>Jan-Jun</v>
      </c>
      <c r="R246" s="7">
        <f>IF(Overall!O248&lt;&gt;"", DATEVALUE(Overall!O248), "")</f>
        <v>44497</v>
      </c>
      <c r="S246" s="7">
        <f>IF(Overall!O248&lt;&gt;"", DATEVALUE(Overall!O248), "")</f>
        <v>44497</v>
      </c>
      <c r="T246" s="5">
        <f t="shared" si="6"/>
        <v>6</v>
      </c>
      <c r="U246" s="10">
        <f>IF(Overall!$A248&lt;&gt;"",IF(AND(MONTH($O246) &lt;= 1, MONTH($P246) &gt;= 1), IF($T246 &lt;&gt; "", $H246/$T246, ""), ""),"")</f>
        <v>100000</v>
      </c>
      <c r="V246" s="10">
        <f>IF(Overall!$A248&lt;&gt;"",IF(AND(MONTH($O246) &lt;= 2, MONTH($P246) &gt;= 2), IF($T246 &lt;&gt; "", $H246/$T246, ""), ""),"")</f>
        <v>100000</v>
      </c>
      <c r="W246" s="10">
        <f>IF(Overall!$A248&lt;&gt;"",IF(AND(MONTH($O246) &lt;= 3, MONTH($P246) &gt;= 3), IF($T246 &lt;&gt; "", $H246/$T246, ""), ""),"")</f>
        <v>100000</v>
      </c>
      <c r="X246" s="10">
        <f>IF(Overall!$A248&lt;&gt;"",IF(AND(MONTH($O246) &lt;= 4, MONTH($P246) &gt;= 4), IF($T246 &lt;&gt; "", $H246/$T246, ""), ""),"")</f>
        <v>100000</v>
      </c>
      <c r="Y246" s="10">
        <f>IF(Overall!$A248&lt;&gt;"",IF(AND(MONTH($O246) &lt;= 5, MONTH($P246) &gt;= 5), IF($T246 &lt;&gt; "", $H246/$T246, ""), ""),"")</f>
        <v>100000</v>
      </c>
      <c r="Z246" s="10">
        <f>IF(Overall!$A248&lt;&gt;"",IF(AND(MONTH($O246) &lt;= 6, MONTH($P246) &gt;= 6), IF($T246 &lt;&gt; "", $H246/$T246, ""), ""),"")</f>
        <v>100000</v>
      </c>
      <c r="AA246" s="10" t="str">
        <f>IF(Overall!$A248&lt;&gt;"",IF(AND(MONTH($O246) &lt;= 7, MONTH($P246) &gt;= 7 ), IF($T246 &lt;&gt; "", $H246/$T246, ""), ""),"")</f>
        <v/>
      </c>
      <c r="AB246" s="10" t="str">
        <f>IF(Overall!$A248&lt;&gt;"",IF(AND(MONTH($O246) &lt;= 8, MONTH($P246) &gt;= 8), IF($T246 &lt;&gt; "", $H246/$T246, ""), ""),"")</f>
        <v/>
      </c>
      <c r="AC246" s="10" t="str">
        <f>IF(Overall!$A248&lt;&gt;"",IF(AND(MONTH($O246) &lt;= 9, MONTH($P246) &gt;= 9), IF($T246 &lt;&gt; "", $H246/$T246, ""), ""),"")</f>
        <v/>
      </c>
      <c r="AD246" s="10" t="str">
        <f>IF(Overall!$A248&lt;&gt;"",IF(AND(MONTH($O246) &lt;= 10, MONTH($P246) &gt;= 10), IF($T246 &lt;&gt; "", $H246/$T246, ""), ""),"")</f>
        <v/>
      </c>
      <c r="AE246" s="10" t="str">
        <f>IF(Overall!$A248&lt;&gt;"",IF(AND(MONTH($O246) &lt;= 11, MONTH($P246) &gt;= 11), IF($T246 &lt;&gt; "", $H246/$T246, ""), ""),"")</f>
        <v/>
      </c>
      <c r="AF246" s="10" t="str">
        <f>IF(Overall!$A248&lt;&gt;"",IF(AND(MONTH($O246) &lt;= 12, MONTH($P246) &gt;= 12), IF($T246 &lt;&gt; "", $H246/$T246, ""), ""),"")</f>
        <v/>
      </c>
      <c r="AH246" s="10" t="str">
        <f ca="1">IFERROR(IF(AND(NOW()&lt;= EOMONTH(DATE(YEAR($P246),1, 1), 0), Overall!$A248&lt;&gt;"", MONTH($O246) &lt;= 1, MONTH($P246) &gt;= 1), IF($T246 &lt;&gt; "", $H246/$T246, ""), ""), "")</f>
        <v/>
      </c>
      <c r="AI246" s="10" t="str">
        <f ca="1">IFERROR(IF(AND(NOW()&lt;= EOMONTH(DATE(YEAR($P246),2, 1), 0), Overall!$A248&lt;&gt;"", MONTH($O246) &lt;= 2, MONTH($P246) &gt;= 2), IF($T246 &lt;&gt; "", $H246/$T246, ""), ""), "")</f>
        <v/>
      </c>
      <c r="AJ246" s="10" t="str">
        <f ca="1">IFERROR(IF(AND(NOW()&lt;= EOMONTH(DATE(YEAR($P246),3, 1), 0), Overall!$A248&lt;&gt;"", MONTH($O246) &lt;= 3, MONTH($P246) &gt;= 3), IF($T246 &lt;&gt; "", $H246/$T246, ""), ""), "")</f>
        <v/>
      </c>
      <c r="AK246" s="10" t="str">
        <f ca="1">IFERROR(IF(AND(NOW()&lt;= EOMONTH(DATE(YEAR($P246),4, 1), 0), Overall!$A248&lt;&gt;"", MONTH($O246) &lt;= 4, MONTH($P246) &gt;= 4), IF($T246 &lt;&gt; "", $H246/$T246, ""), ""), "")</f>
        <v/>
      </c>
      <c r="AL246" s="10" t="str">
        <f ca="1">IFERROR(IF(AND(NOW()&lt;= EOMONTH(DATE(YEAR($P246),5, 1), 0), Overall!$A248&lt;&gt;"", MONTH($O246) &lt;= 5, MONTH($P246) &gt;= 5), IF($T246 &lt;&gt; "", $H246/$T246, ""), ""), "")</f>
        <v/>
      </c>
      <c r="AM246" s="10" t="str">
        <f ca="1">IFERROR(IF(AND(NOW()&lt;= EOMONTH(DATE(YEAR($P246),6, 1), 0), Overall!$A248&lt;&gt;"", MONTH($O246) &lt;= 6, MONTH($P246) &gt;= 6), IF($T246 &lt;&gt; "", $H246/$T246, ""), ""), "")</f>
        <v/>
      </c>
      <c r="AN246" s="10" t="str">
        <f ca="1">IFERROR(IF(AND(NOW()&lt;= EOMONTH(DATE(YEAR($P246),7, 1), 0), Overall!$A248&lt;&gt;"", MONTH($O246) &lt;= 7, MONTH($P246) &gt;= 7), IF($T246 &lt;&gt; "", $H246/$T246, ""), ""), "")</f>
        <v/>
      </c>
      <c r="AO246" s="10" t="str">
        <f ca="1">IFERROR(IF(AND(NOW()&lt;= EOMONTH(DATE(YEAR($P246),8, 1), 0), Overall!$A248&lt;&gt;"", MONTH($O246) &lt;= 8, MONTH($P246) &gt;= 8), IF($T246 &lt;&gt; "", $H246/$T246, ""), ""), "")</f>
        <v/>
      </c>
      <c r="AP246" s="10" t="str">
        <f ca="1">IFERROR(IF(AND(NOW()&lt;= EOMONTH(DATE(YEAR($P246),9, 1), 0), Overall!$A248&lt;&gt;"", MONTH($O246) &lt;= 9, MONTH($P246) &gt;= 9), IF($T246 &lt;&gt; "", $H246/$T246, ""), ""), "")</f>
        <v/>
      </c>
      <c r="AQ246" s="10" t="str">
        <f ca="1">IFERROR(IF(AND(NOW()&lt;= EOMONTH(DATE(YEAR($P246),10, 1), 0), Overall!$A248&lt;&gt;"", MONTH($O246) &lt;= 10, MONTH($P246) &gt;= 10), IF($T246 &lt;&gt; "", $H246/$T246, ""), ""), "")</f>
        <v/>
      </c>
      <c r="AR246" s="10" t="str">
        <f ca="1">IFERROR(IF(AND(NOW()&lt;= EOMONTH(DATE(YEAR($P246),11, 1), 0), Overall!$A248&lt;&gt;"", MONTH($O246) &lt;=11, MONTH($P246) &gt;= 11), IF($T246 &lt;&gt; "", $H246/$T246, ""), ""), "")</f>
        <v/>
      </c>
      <c r="AS246" s="10" t="str">
        <f ca="1">IFERROR(IF(AND(NOW()&lt;= EOMONTH(DATE(YEAR($P246),12, 1), 0), Overall!$A248&lt;&gt;"", MONTH($O246) &lt;= 12, MONTH($P246) &gt;= 12), IF($T246 &lt;&gt; "", $H246/$T246, ""), ""), "")</f>
        <v/>
      </c>
      <c r="AT246" s="16">
        <f t="shared" ca="1" si="7"/>
        <v>0</v>
      </c>
    </row>
    <row r="247" spans="1:46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6">
        <f>IF(Overall!T249&lt;&gt;"",VALUE(Overall!T249),"")</f>
        <v>79.319999999999993</v>
      </c>
      <c r="O247" s="7">
        <f>IF(Overall!L249&lt;&gt;"", DATEVALUE(Overall!L249), "")</f>
        <v>44562</v>
      </c>
      <c r="P247" s="7">
        <f>IF(Overall!M249&lt;&gt;"", DATEVALUE(Overall!M249), "")</f>
        <v>44742</v>
      </c>
      <c r="Q247" s="7" t="str">
        <f>IF(Overall!S249&lt;&gt;"",_xlfn.VALUETOTEXT(Overall!S249),"")</f>
        <v>Jan-Jun</v>
      </c>
      <c r="R247" s="7">
        <f>IF(Overall!O249&lt;&gt;"", DATEVALUE(Overall!O249), "")</f>
        <v>44497</v>
      </c>
      <c r="S247" s="7">
        <f>IF(Overall!O249&lt;&gt;"", DATEVALUE(Overall!O249), "")</f>
        <v>44497</v>
      </c>
      <c r="T247" s="5">
        <f t="shared" si="6"/>
        <v>6</v>
      </c>
      <c r="U247" s="10">
        <f>IF(Overall!$A249&lt;&gt;"",IF(AND(MONTH($O247) &lt;= 1, MONTH($P247) &gt;= 1), IF($T247 &lt;&gt; "", $H247/$T247, ""), ""),"")</f>
        <v>100000</v>
      </c>
      <c r="V247" s="10">
        <f>IF(Overall!$A249&lt;&gt;"",IF(AND(MONTH($O247) &lt;= 2, MONTH($P247) &gt;= 2), IF($T247 &lt;&gt; "", $H247/$T247, ""), ""),"")</f>
        <v>100000</v>
      </c>
      <c r="W247" s="10">
        <f>IF(Overall!$A249&lt;&gt;"",IF(AND(MONTH($O247) &lt;= 3, MONTH($P247) &gt;= 3), IF($T247 &lt;&gt; "", $H247/$T247, ""), ""),"")</f>
        <v>100000</v>
      </c>
      <c r="X247" s="10">
        <f>IF(Overall!$A249&lt;&gt;"",IF(AND(MONTH($O247) &lt;= 4, MONTH($P247) &gt;= 4), IF($T247 &lt;&gt; "", $H247/$T247, ""), ""),"")</f>
        <v>100000</v>
      </c>
      <c r="Y247" s="10">
        <f>IF(Overall!$A249&lt;&gt;"",IF(AND(MONTH($O247) &lt;= 5, MONTH($P247) &gt;= 5), IF($T247 &lt;&gt; "", $H247/$T247, ""), ""),"")</f>
        <v>100000</v>
      </c>
      <c r="Z247" s="10">
        <f>IF(Overall!$A249&lt;&gt;"",IF(AND(MONTH($O247) &lt;= 6, MONTH($P247) &gt;= 6), IF($T247 &lt;&gt; "", $H247/$T247, ""), ""),"")</f>
        <v>100000</v>
      </c>
      <c r="AA247" s="10" t="str">
        <f>IF(Overall!$A249&lt;&gt;"",IF(AND(MONTH($O247) &lt;= 7, MONTH($P247) &gt;= 7 ), IF($T247 &lt;&gt; "", $H247/$T247, ""), ""),"")</f>
        <v/>
      </c>
      <c r="AB247" s="10" t="str">
        <f>IF(Overall!$A249&lt;&gt;"",IF(AND(MONTH($O247) &lt;= 8, MONTH($P247) &gt;= 8), IF($T247 &lt;&gt; "", $H247/$T247, ""), ""),"")</f>
        <v/>
      </c>
      <c r="AC247" s="10" t="str">
        <f>IF(Overall!$A249&lt;&gt;"",IF(AND(MONTH($O247) &lt;= 9, MONTH($P247) &gt;= 9), IF($T247 &lt;&gt; "", $H247/$T247, ""), ""),"")</f>
        <v/>
      </c>
      <c r="AD247" s="10" t="str">
        <f>IF(Overall!$A249&lt;&gt;"",IF(AND(MONTH($O247) &lt;= 10, MONTH($P247) &gt;= 10), IF($T247 &lt;&gt; "", $H247/$T247, ""), ""),"")</f>
        <v/>
      </c>
      <c r="AE247" s="10" t="str">
        <f>IF(Overall!$A249&lt;&gt;"",IF(AND(MONTH($O247) &lt;= 11, MONTH($P247) &gt;= 11), IF($T247 &lt;&gt; "", $H247/$T247, ""), ""),"")</f>
        <v/>
      </c>
      <c r="AF247" s="10" t="str">
        <f>IF(Overall!$A249&lt;&gt;"",IF(AND(MONTH($O247) &lt;= 12, MONTH($P247) &gt;= 12), IF($T247 &lt;&gt; "", $H247/$T247, ""), ""),"")</f>
        <v/>
      </c>
      <c r="AH247" s="10" t="str">
        <f ca="1">IFERROR(IF(AND(NOW()&lt;= EOMONTH(DATE(YEAR($P247),1, 1), 0), Overall!$A249&lt;&gt;"", MONTH($O247) &lt;= 1, MONTH($P247) &gt;= 1), IF($T247 &lt;&gt; "", $H247/$T247, ""), ""), "")</f>
        <v/>
      </c>
      <c r="AI247" s="10" t="str">
        <f ca="1">IFERROR(IF(AND(NOW()&lt;= EOMONTH(DATE(YEAR($P247),2, 1), 0), Overall!$A249&lt;&gt;"", MONTH($O247) &lt;= 2, MONTH($P247) &gt;= 2), IF($T247 &lt;&gt; "", $H247/$T247, ""), ""), "")</f>
        <v/>
      </c>
      <c r="AJ247" s="10" t="str">
        <f ca="1">IFERROR(IF(AND(NOW()&lt;= EOMONTH(DATE(YEAR($P247),3, 1), 0), Overall!$A249&lt;&gt;"", MONTH($O247) &lt;= 3, MONTH($P247) &gt;= 3), IF($T247 &lt;&gt; "", $H247/$T247, ""), ""), "")</f>
        <v/>
      </c>
      <c r="AK247" s="10" t="str">
        <f ca="1">IFERROR(IF(AND(NOW()&lt;= EOMONTH(DATE(YEAR($P247),4, 1), 0), Overall!$A249&lt;&gt;"", MONTH($O247) &lt;= 4, MONTH($P247) &gt;= 4), IF($T247 &lt;&gt; "", $H247/$T247, ""), ""), "")</f>
        <v/>
      </c>
      <c r="AL247" s="10" t="str">
        <f ca="1">IFERROR(IF(AND(NOW()&lt;= EOMONTH(DATE(YEAR($P247),5, 1), 0), Overall!$A249&lt;&gt;"", MONTH($O247) &lt;= 5, MONTH($P247) &gt;= 5), IF($T247 &lt;&gt; "", $H247/$T247, ""), ""), "")</f>
        <v/>
      </c>
      <c r="AM247" s="10" t="str">
        <f ca="1">IFERROR(IF(AND(NOW()&lt;= EOMONTH(DATE(YEAR($P247),6, 1), 0), Overall!$A249&lt;&gt;"", MONTH($O247) &lt;= 6, MONTH($P247) &gt;= 6), IF($T247 &lt;&gt; "", $H247/$T247, ""), ""), "")</f>
        <v/>
      </c>
      <c r="AN247" s="10" t="str">
        <f ca="1">IFERROR(IF(AND(NOW()&lt;= EOMONTH(DATE(YEAR($P247),7, 1), 0), Overall!$A249&lt;&gt;"", MONTH($O247) &lt;= 7, MONTH($P247) &gt;= 7), IF($T247 &lt;&gt; "", $H247/$T247, ""), ""), "")</f>
        <v/>
      </c>
      <c r="AO247" s="10" t="str">
        <f ca="1">IFERROR(IF(AND(NOW()&lt;= EOMONTH(DATE(YEAR($P247),8, 1), 0), Overall!$A249&lt;&gt;"", MONTH($O247) &lt;= 8, MONTH($P247) &gt;= 8), IF($T247 &lt;&gt; "", $H247/$T247, ""), ""), "")</f>
        <v/>
      </c>
      <c r="AP247" s="10" t="str">
        <f ca="1">IFERROR(IF(AND(NOW()&lt;= EOMONTH(DATE(YEAR($P247),9, 1), 0), Overall!$A249&lt;&gt;"", MONTH($O247) &lt;= 9, MONTH($P247) &gt;= 9), IF($T247 &lt;&gt; "", $H247/$T247, ""), ""), "")</f>
        <v/>
      </c>
      <c r="AQ247" s="10" t="str">
        <f ca="1">IFERROR(IF(AND(NOW()&lt;= EOMONTH(DATE(YEAR($P247),10, 1), 0), Overall!$A249&lt;&gt;"", MONTH($O247) &lt;= 10, MONTH($P247) &gt;= 10), IF($T247 &lt;&gt; "", $H247/$T247, ""), ""), "")</f>
        <v/>
      </c>
      <c r="AR247" s="10" t="str">
        <f ca="1">IFERROR(IF(AND(NOW()&lt;= EOMONTH(DATE(YEAR($P247),11, 1), 0), Overall!$A249&lt;&gt;"", MONTH($O247) &lt;=11, MONTH($P247) &gt;= 11), IF($T247 &lt;&gt; "", $H247/$T247, ""), ""), "")</f>
        <v/>
      </c>
      <c r="AS247" s="10" t="str">
        <f ca="1">IFERROR(IF(AND(NOW()&lt;= EOMONTH(DATE(YEAR($P247),12, 1), 0), Overall!$A249&lt;&gt;"", MONTH($O247) &lt;= 12, MONTH($P247) &gt;= 12), IF($T247 &lt;&gt; "", $H247/$T247, ""), ""), "")</f>
        <v/>
      </c>
      <c r="AT247" s="16">
        <f t="shared" ca="1" si="7"/>
        <v>0</v>
      </c>
    </row>
    <row r="248" spans="1:46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6">
        <f>IF(Overall!T250&lt;&gt;"",VALUE(Overall!T250),"")</f>
        <v>79.3</v>
      </c>
      <c r="O248" s="7">
        <f>IF(Overall!L250&lt;&gt;"", DATEVALUE(Overall!L250), "")</f>
        <v>44562</v>
      </c>
      <c r="P248" s="7">
        <f>IF(Overall!M250&lt;&gt;"", DATEVALUE(Overall!M250), "")</f>
        <v>44742</v>
      </c>
      <c r="Q248" s="7" t="str">
        <f>IF(Overall!S250&lt;&gt;"",_xlfn.VALUETOTEXT(Overall!S250),"")</f>
        <v>Jan-Jun</v>
      </c>
      <c r="R248" s="7">
        <f>IF(Overall!O250&lt;&gt;"", DATEVALUE(Overall!O250), "")</f>
        <v>44497</v>
      </c>
      <c r="S248" s="7">
        <f>IF(Overall!O250&lt;&gt;"", DATEVALUE(Overall!O250), "")</f>
        <v>44497</v>
      </c>
      <c r="T248" s="5">
        <f t="shared" si="6"/>
        <v>6</v>
      </c>
      <c r="U248" s="10">
        <f>IF(Overall!$A250&lt;&gt;"",IF(AND(MONTH($O248) &lt;= 1, MONTH($P248) &gt;= 1), IF($T248 &lt;&gt; "", $H248/$T248, ""), ""),"")</f>
        <v>100000</v>
      </c>
      <c r="V248" s="10">
        <f>IF(Overall!$A250&lt;&gt;"",IF(AND(MONTH($O248) &lt;= 2, MONTH($P248) &gt;= 2), IF($T248 &lt;&gt; "", $H248/$T248, ""), ""),"")</f>
        <v>100000</v>
      </c>
      <c r="W248" s="10">
        <f>IF(Overall!$A250&lt;&gt;"",IF(AND(MONTH($O248) &lt;= 3, MONTH($P248) &gt;= 3), IF($T248 &lt;&gt; "", $H248/$T248, ""), ""),"")</f>
        <v>100000</v>
      </c>
      <c r="X248" s="10">
        <f>IF(Overall!$A250&lt;&gt;"",IF(AND(MONTH($O248) &lt;= 4, MONTH($P248) &gt;= 4), IF($T248 &lt;&gt; "", $H248/$T248, ""), ""),"")</f>
        <v>100000</v>
      </c>
      <c r="Y248" s="10">
        <f>IF(Overall!$A250&lt;&gt;"",IF(AND(MONTH($O248) &lt;= 5, MONTH($P248) &gt;= 5), IF($T248 &lt;&gt; "", $H248/$T248, ""), ""),"")</f>
        <v>100000</v>
      </c>
      <c r="Z248" s="10">
        <f>IF(Overall!$A250&lt;&gt;"",IF(AND(MONTH($O248) &lt;= 6, MONTH($P248) &gt;= 6), IF($T248 &lt;&gt; "", $H248/$T248, ""), ""),"")</f>
        <v>100000</v>
      </c>
      <c r="AA248" s="10" t="str">
        <f>IF(Overall!$A250&lt;&gt;"",IF(AND(MONTH($O248) &lt;= 7, MONTH($P248) &gt;= 7 ), IF($T248 &lt;&gt; "", $H248/$T248, ""), ""),"")</f>
        <v/>
      </c>
      <c r="AB248" s="10" t="str">
        <f>IF(Overall!$A250&lt;&gt;"",IF(AND(MONTH($O248) &lt;= 8, MONTH($P248) &gt;= 8), IF($T248 &lt;&gt; "", $H248/$T248, ""), ""),"")</f>
        <v/>
      </c>
      <c r="AC248" s="10" t="str">
        <f>IF(Overall!$A250&lt;&gt;"",IF(AND(MONTH($O248) &lt;= 9, MONTH($P248) &gt;= 9), IF($T248 &lt;&gt; "", $H248/$T248, ""), ""),"")</f>
        <v/>
      </c>
      <c r="AD248" s="10" t="str">
        <f>IF(Overall!$A250&lt;&gt;"",IF(AND(MONTH($O248) &lt;= 10, MONTH($P248) &gt;= 10), IF($T248 &lt;&gt; "", $H248/$T248, ""), ""),"")</f>
        <v/>
      </c>
      <c r="AE248" s="10" t="str">
        <f>IF(Overall!$A250&lt;&gt;"",IF(AND(MONTH($O248) &lt;= 11, MONTH($P248) &gt;= 11), IF($T248 &lt;&gt; "", $H248/$T248, ""), ""),"")</f>
        <v/>
      </c>
      <c r="AF248" s="10" t="str">
        <f>IF(Overall!$A250&lt;&gt;"",IF(AND(MONTH($O248) &lt;= 12, MONTH($P248) &gt;= 12), IF($T248 &lt;&gt; "", $H248/$T248, ""), ""),"")</f>
        <v/>
      </c>
      <c r="AH248" s="10" t="str">
        <f ca="1">IFERROR(IF(AND(NOW()&lt;= EOMONTH(DATE(YEAR($P248),1, 1), 0), Overall!$A250&lt;&gt;"", MONTH($O248) &lt;= 1, MONTH($P248) &gt;= 1), IF($T248 &lt;&gt; "", $H248/$T248, ""), ""), "")</f>
        <v/>
      </c>
      <c r="AI248" s="10" t="str">
        <f ca="1">IFERROR(IF(AND(NOW()&lt;= EOMONTH(DATE(YEAR($P248),2, 1), 0), Overall!$A250&lt;&gt;"", MONTH($O248) &lt;= 2, MONTH($P248) &gt;= 2), IF($T248 &lt;&gt; "", $H248/$T248, ""), ""), "")</f>
        <v/>
      </c>
      <c r="AJ248" s="10" t="str">
        <f ca="1">IFERROR(IF(AND(NOW()&lt;= EOMONTH(DATE(YEAR($P248),3, 1), 0), Overall!$A250&lt;&gt;"", MONTH($O248) &lt;= 3, MONTH($P248) &gt;= 3), IF($T248 &lt;&gt; "", $H248/$T248, ""), ""), "")</f>
        <v/>
      </c>
      <c r="AK248" s="10" t="str">
        <f ca="1">IFERROR(IF(AND(NOW()&lt;= EOMONTH(DATE(YEAR($P248),4, 1), 0), Overall!$A250&lt;&gt;"", MONTH($O248) &lt;= 4, MONTH($P248) &gt;= 4), IF($T248 &lt;&gt; "", $H248/$T248, ""), ""), "")</f>
        <v/>
      </c>
      <c r="AL248" s="10" t="str">
        <f ca="1">IFERROR(IF(AND(NOW()&lt;= EOMONTH(DATE(YEAR($P248),5, 1), 0), Overall!$A250&lt;&gt;"", MONTH($O248) &lt;= 5, MONTH($P248) &gt;= 5), IF($T248 &lt;&gt; "", $H248/$T248, ""), ""), "")</f>
        <v/>
      </c>
      <c r="AM248" s="10" t="str">
        <f ca="1">IFERROR(IF(AND(NOW()&lt;= EOMONTH(DATE(YEAR($P248),6, 1), 0), Overall!$A250&lt;&gt;"", MONTH($O248) &lt;= 6, MONTH($P248) &gt;= 6), IF($T248 &lt;&gt; "", $H248/$T248, ""), ""), "")</f>
        <v/>
      </c>
      <c r="AN248" s="10" t="str">
        <f ca="1">IFERROR(IF(AND(NOW()&lt;= EOMONTH(DATE(YEAR($P248),7, 1), 0), Overall!$A250&lt;&gt;"", MONTH($O248) &lt;= 7, MONTH($P248) &gt;= 7), IF($T248 &lt;&gt; "", $H248/$T248, ""), ""), "")</f>
        <v/>
      </c>
      <c r="AO248" s="10" t="str">
        <f ca="1">IFERROR(IF(AND(NOW()&lt;= EOMONTH(DATE(YEAR($P248),8, 1), 0), Overall!$A250&lt;&gt;"", MONTH($O248) &lt;= 8, MONTH($P248) &gt;= 8), IF($T248 &lt;&gt; "", $H248/$T248, ""), ""), "")</f>
        <v/>
      </c>
      <c r="AP248" s="10" t="str">
        <f ca="1">IFERROR(IF(AND(NOW()&lt;= EOMONTH(DATE(YEAR($P248),9, 1), 0), Overall!$A250&lt;&gt;"", MONTH($O248) &lt;= 9, MONTH($P248) &gt;= 9), IF($T248 &lt;&gt; "", $H248/$T248, ""), ""), "")</f>
        <v/>
      </c>
      <c r="AQ248" s="10" t="str">
        <f ca="1">IFERROR(IF(AND(NOW()&lt;= EOMONTH(DATE(YEAR($P248),10, 1), 0), Overall!$A250&lt;&gt;"", MONTH($O248) &lt;= 10, MONTH($P248) &gt;= 10), IF($T248 &lt;&gt; "", $H248/$T248, ""), ""), "")</f>
        <v/>
      </c>
      <c r="AR248" s="10" t="str">
        <f ca="1">IFERROR(IF(AND(NOW()&lt;= EOMONTH(DATE(YEAR($P248),11, 1), 0), Overall!$A250&lt;&gt;"", MONTH($O248) &lt;=11, MONTH($P248) &gt;= 11), IF($T248 &lt;&gt; "", $H248/$T248, ""), ""), "")</f>
        <v/>
      </c>
      <c r="AS248" s="10" t="str">
        <f ca="1">IFERROR(IF(AND(NOW()&lt;= EOMONTH(DATE(YEAR($P248),12, 1), 0), Overall!$A250&lt;&gt;"", MONTH($O248) &lt;= 12, MONTH($P248) &gt;= 12), IF($T248 &lt;&gt; "", $H248/$T248, ""), ""), "")</f>
        <v/>
      </c>
      <c r="AT248" s="16">
        <f t="shared" ca="1" si="7"/>
        <v>0</v>
      </c>
    </row>
    <row r="249" spans="1:46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6">
        <f>IF(Overall!T251&lt;&gt;"",VALUE(Overall!T251),"")</f>
        <v>78.8</v>
      </c>
      <c r="O249" s="7">
        <f>IF(Overall!L251&lt;&gt;"", DATEVALUE(Overall!L251), "")</f>
        <v>44562</v>
      </c>
      <c r="P249" s="7">
        <f>IF(Overall!M251&lt;&gt;"", DATEVALUE(Overall!M251), "")</f>
        <v>44742</v>
      </c>
      <c r="Q249" s="7" t="str">
        <f>IF(Overall!S251&lt;&gt;"",_xlfn.VALUETOTEXT(Overall!S251),"")</f>
        <v>Jan-Jun</v>
      </c>
      <c r="R249" s="7">
        <f>IF(Overall!O251&lt;&gt;"", DATEVALUE(Overall!O251), "")</f>
        <v>44497</v>
      </c>
      <c r="S249" s="7">
        <f>IF(Overall!O251&lt;&gt;"", DATEVALUE(Overall!O251), "")</f>
        <v>44497</v>
      </c>
      <c r="T249" s="5">
        <f t="shared" si="6"/>
        <v>6</v>
      </c>
      <c r="U249" s="10">
        <f>IF(Overall!$A251&lt;&gt;"",IF(AND(MONTH($O249) &lt;= 1, MONTH($P249) &gt;= 1), IF($T249 &lt;&gt; "", $H249/$T249, ""), ""),"")</f>
        <v>100000</v>
      </c>
      <c r="V249" s="10">
        <f>IF(Overall!$A251&lt;&gt;"",IF(AND(MONTH($O249) &lt;= 2, MONTH($P249) &gt;= 2), IF($T249 &lt;&gt; "", $H249/$T249, ""), ""),"")</f>
        <v>100000</v>
      </c>
      <c r="W249" s="10">
        <f>IF(Overall!$A251&lt;&gt;"",IF(AND(MONTH($O249) &lt;= 3, MONTH($P249) &gt;= 3), IF($T249 &lt;&gt; "", $H249/$T249, ""), ""),"")</f>
        <v>100000</v>
      </c>
      <c r="X249" s="10">
        <f>IF(Overall!$A251&lt;&gt;"",IF(AND(MONTH($O249) &lt;= 4, MONTH($P249) &gt;= 4), IF($T249 &lt;&gt; "", $H249/$T249, ""), ""),"")</f>
        <v>100000</v>
      </c>
      <c r="Y249" s="10">
        <f>IF(Overall!$A251&lt;&gt;"",IF(AND(MONTH($O249) &lt;= 5, MONTH($P249) &gt;= 5), IF($T249 &lt;&gt; "", $H249/$T249, ""), ""),"")</f>
        <v>100000</v>
      </c>
      <c r="Z249" s="10">
        <f>IF(Overall!$A251&lt;&gt;"",IF(AND(MONTH($O249) &lt;= 6, MONTH($P249) &gt;= 6), IF($T249 &lt;&gt; "", $H249/$T249, ""), ""),"")</f>
        <v>100000</v>
      </c>
      <c r="AA249" s="10" t="str">
        <f>IF(Overall!$A251&lt;&gt;"",IF(AND(MONTH($O249) &lt;= 7, MONTH($P249) &gt;= 7 ), IF($T249 &lt;&gt; "", $H249/$T249, ""), ""),"")</f>
        <v/>
      </c>
      <c r="AB249" s="10" t="str">
        <f>IF(Overall!$A251&lt;&gt;"",IF(AND(MONTH($O249) &lt;= 8, MONTH($P249) &gt;= 8), IF($T249 &lt;&gt; "", $H249/$T249, ""), ""),"")</f>
        <v/>
      </c>
      <c r="AC249" s="10" t="str">
        <f>IF(Overall!$A251&lt;&gt;"",IF(AND(MONTH($O249) &lt;= 9, MONTH($P249) &gt;= 9), IF($T249 &lt;&gt; "", $H249/$T249, ""), ""),"")</f>
        <v/>
      </c>
      <c r="AD249" s="10" t="str">
        <f>IF(Overall!$A251&lt;&gt;"",IF(AND(MONTH($O249) &lt;= 10, MONTH($P249) &gt;= 10), IF($T249 &lt;&gt; "", $H249/$T249, ""), ""),"")</f>
        <v/>
      </c>
      <c r="AE249" s="10" t="str">
        <f>IF(Overall!$A251&lt;&gt;"",IF(AND(MONTH($O249) &lt;= 11, MONTH($P249) &gt;= 11), IF($T249 &lt;&gt; "", $H249/$T249, ""), ""),"")</f>
        <v/>
      </c>
      <c r="AF249" s="10" t="str">
        <f>IF(Overall!$A251&lt;&gt;"",IF(AND(MONTH($O249) &lt;= 12, MONTH($P249) &gt;= 12), IF($T249 &lt;&gt; "", $H249/$T249, ""), ""),"")</f>
        <v/>
      </c>
      <c r="AH249" s="10" t="str">
        <f ca="1">IFERROR(IF(AND(NOW()&lt;= EOMONTH(DATE(YEAR($P249),1, 1), 0), Overall!$A251&lt;&gt;"", MONTH($O249) &lt;= 1, MONTH($P249) &gt;= 1), IF($T249 &lt;&gt; "", $H249/$T249, ""), ""), "")</f>
        <v/>
      </c>
      <c r="AI249" s="10" t="str">
        <f ca="1">IFERROR(IF(AND(NOW()&lt;= EOMONTH(DATE(YEAR($P249),2, 1), 0), Overall!$A251&lt;&gt;"", MONTH($O249) &lt;= 2, MONTH($P249) &gt;= 2), IF($T249 &lt;&gt; "", $H249/$T249, ""), ""), "")</f>
        <v/>
      </c>
      <c r="AJ249" s="10" t="str">
        <f ca="1">IFERROR(IF(AND(NOW()&lt;= EOMONTH(DATE(YEAR($P249),3, 1), 0), Overall!$A251&lt;&gt;"", MONTH($O249) &lt;= 3, MONTH($P249) &gt;= 3), IF($T249 &lt;&gt; "", $H249/$T249, ""), ""), "")</f>
        <v/>
      </c>
      <c r="AK249" s="10" t="str">
        <f ca="1">IFERROR(IF(AND(NOW()&lt;= EOMONTH(DATE(YEAR($P249),4, 1), 0), Overall!$A251&lt;&gt;"", MONTH($O249) &lt;= 4, MONTH($P249) &gt;= 4), IF($T249 &lt;&gt; "", $H249/$T249, ""), ""), "")</f>
        <v/>
      </c>
      <c r="AL249" s="10" t="str">
        <f ca="1">IFERROR(IF(AND(NOW()&lt;= EOMONTH(DATE(YEAR($P249),5, 1), 0), Overall!$A251&lt;&gt;"", MONTH($O249) &lt;= 5, MONTH($P249) &gt;= 5), IF($T249 &lt;&gt; "", $H249/$T249, ""), ""), "")</f>
        <v/>
      </c>
      <c r="AM249" s="10" t="str">
        <f ca="1">IFERROR(IF(AND(NOW()&lt;= EOMONTH(DATE(YEAR($P249),6, 1), 0), Overall!$A251&lt;&gt;"", MONTH($O249) &lt;= 6, MONTH($P249) &gt;= 6), IF($T249 &lt;&gt; "", $H249/$T249, ""), ""), "")</f>
        <v/>
      </c>
      <c r="AN249" s="10" t="str">
        <f ca="1">IFERROR(IF(AND(NOW()&lt;= EOMONTH(DATE(YEAR($P249),7, 1), 0), Overall!$A251&lt;&gt;"", MONTH($O249) &lt;= 7, MONTH($P249) &gt;= 7), IF($T249 &lt;&gt; "", $H249/$T249, ""), ""), "")</f>
        <v/>
      </c>
      <c r="AO249" s="10" t="str">
        <f ca="1">IFERROR(IF(AND(NOW()&lt;= EOMONTH(DATE(YEAR($P249),8, 1), 0), Overall!$A251&lt;&gt;"", MONTH($O249) &lt;= 8, MONTH($P249) &gt;= 8), IF($T249 &lt;&gt; "", $H249/$T249, ""), ""), "")</f>
        <v/>
      </c>
      <c r="AP249" s="10" t="str">
        <f ca="1">IFERROR(IF(AND(NOW()&lt;= EOMONTH(DATE(YEAR($P249),9, 1), 0), Overall!$A251&lt;&gt;"", MONTH($O249) &lt;= 9, MONTH($P249) &gt;= 9), IF($T249 &lt;&gt; "", $H249/$T249, ""), ""), "")</f>
        <v/>
      </c>
      <c r="AQ249" s="10" t="str">
        <f ca="1">IFERROR(IF(AND(NOW()&lt;= EOMONTH(DATE(YEAR($P249),10, 1), 0), Overall!$A251&lt;&gt;"", MONTH($O249) &lt;= 10, MONTH($P249) &gt;= 10), IF($T249 &lt;&gt; "", $H249/$T249, ""), ""), "")</f>
        <v/>
      </c>
      <c r="AR249" s="10" t="str">
        <f ca="1">IFERROR(IF(AND(NOW()&lt;= EOMONTH(DATE(YEAR($P249),11, 1), 0), Overall!$A251&lt;&gt;"", MONTH($O249) &lt;=11, MONTH($P249) &gt;= 11), IF($T249 &lt;&gt; "", $H249/$T249, ""), ""), "")</f>
        <v/>
      </c>
      <c r="AS249" s="10" t="str">
        <f ca="1">IFERROR(IF(AND(NOW()&lt;= EOMONTH(DATE(YEAR($P249),12, 1), 0), Overall!$A251&lt;&gt;"", MONTH($O249) &lt;= 12, MONTH($P249) &gt;= 12), IF($T249 &lt;&gt; "", $H249/$T249, ""), ""), "")</f>
        <v/>
      </c>
      <c r="AT249" s="16">
        <f t="shared" ca="1" si="7"/>
        <v>0</v>
      </c>
    </row>
    <row r="250" spans="1:46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6">
        <f>IF(Overall!T252&lt;&gt;"",VALUE(Overall!T252),"")</f>
        <v>78.775000000000006</v>
      </c>
      <c r="O250" s="7">
        <f>IF(Overall!L252&lt;&gt;"", DATEVALUE(Overall!L252), "")</f>
        <v>44562</v>
      </c>
      <c r="P250" s="7">
        <f>IF(Overall!M252&lt;&gt;"", DATEVALUE(Overall!M252), "")</f>
        <v>44742</v>
      </c>
      <c r="Q250" s="7" t="str">
        <f>IF(Overall!S252&lt;&gt;"",_xlfn.VALUETOTEXT(Overall!S252),"")</f>
        <v>Jan-Jun</v>
      </c>
      <c r="R250" s="7">
        <f>IF(Overall!O252&lt;&gt;"", DATEVALUE(Overall!O252), "")</f>
        <v>44497</v>
      </c>
      <c r="S250" s="7">
        <f>IF(Overall!O252&lt;&gt;"", DATEVALUE(Overall!O252), "")</f>
        <v>44497</v>
      </c>
      <c r="T250" s="5">
        <f t="shared" si="6"/>
        <v>6</v>
      </c>
      <c r="U250" s="10">
        <f>IF(Overall!$A252&lt;&gt;"",IF(AND(MONTH($O250) &lt;= 1, MONTH($P250) &gt;= 1), IF($T250 &lt;&gt; "", $H250/$T250, ""), ""),"")</f>
        <v>100000</v>
      </c>
      <c r="V250" s="10">
        <f>IF(Overall!$A252&lt;&gt;"",IF(AND(MONTH($O250) &lt;= 2, MONTH($P250) &gt;= 2), IF($T250 &lt;&gt; "", $H250/$T250, ""), ""),"")</f>
        <v>100000</v>
      </c>
      <c r="W250" s="10">
        <f>IF(Overall!$A252&lt;&gt;"",IF(AND(MONTH($O250) &lt;= 3, MONTH($P250) &gt;= 3), IF($T250 &lt;&gt; "", $H250/$T250, ""), ""),"")</f>
        <v>100000</v>
      </c>
      <c r="X250" s="10">
        <f>IF(Overall!$A252&lt;&gt;"",IF(AND(MONTH($O250) &lt;= 4, MONTH($P250) &gt;= 4), IF($T250 &lt;&gt; "", $H250/$T250, ""), ""),"")</f>
        <v>100000</v>
      </c>
      <c r="Y250" s="10">
        <f>IF(Overall!$A252&lt;&gt;"",IF(AND(MONTH($O250) &lt;= 5, MONTH($P250) &gt;= 5), IF($T250 &lt;&gt; "", $H250/$T250, ""), ""),"")</f>
        <v>100000</v>
      </c>
      <c r="Z250" s="10">
        <f>IF(Overall!$A252&lt;&gt;"",IF(AND(MONTH($O250) &lt;= 6, MONTH($P250) &gt;= 6), IF($T250 &lt;&gt; "", $H250/$T250, ""), ""),"")</f>
        <v>100000</v>
      </c>
      <c r="AA250" s="10" t="str">
        <f>IF(Overall!$A252&lt;&gt;"",IF(AND(MONTH($O250) &lt;= 7, MONTH($P250) &gt;= 7 ), IF($T250 &lt;&gt; "", $H250/$T250, ""), ""),"")</f>
        <v/>
      </c>
      <c r="AB250" s="10" t="str">
        <f>IF(Overall!$A252&lt;&gt;"",IF(AND(MONTH($O250) &lt;= 8, MONTH($P250) &gt;= 8), IF($T250 &lt;&gt; "", $H250/$T250, ""), ""),"")</f>
        <v/>
      </c>
      <c r="AC250" s="10" t="str">
        <f>IF(Overall!$A252&lt;&gt;"",IF(AND(MONTH($O250) &lt;= 9, MONTH($P250) &gt;= 9), IF($T250 &lt;&gt; "", $H250/$T250, ""), ""),"")</f>
        <v/>
      </c>
      <c r="AD250" s="10" t="str">
        <f>IF(Overall!$A252&lt;&gt;"",IF(AND(MONTH($O250) &lt;= 10, MONTH($P250) &gt;= 10), IF($T250 &lt;&gt; "", $H250/$T250, ""), ""),"")</f>
        <v/>
      </c>
      <c r="AE250" s="10" t="str">
        <f>IF(Overall!$A252&lt;&gt;"",IF(AND(MONTH($O250) &lt;= 11, MONTH($P250) &gt;= 11), IF($T250 &lt;&gt; "", $H250/$T250, ""), ""),"")</f>
        <v/>
      </c>
      <c r="AF250" s="10" t="str">
        <f>IF(Overall!$A252&lt;&gt;"",IF(AND(MONTH($O250) &lt;= 12, MONTH($P250) &gt;= 12), IF($T250 &lt;&gt; "", $H250/$T250, ""), ""),"")</f>
        <v/>
      </c>
      <c r="AH250" s="10" t="str">
        <f ca="1">IFERROR(IF(AND(NOW()&lt;= EOMONTH(DATE(YEAR($P250),1, 1), 0), Overall!$A252&lt;&gt;"", MONTH($O250) &lt;= 1, MONTH($P250) &gt;= 1), IF($T250 &lt;&gt; "", $H250/$T250, ""), ""), "")</f>
        <v/>
      </c>
      <c r="AI250" s="10" t="str">
        <f ca="1">IFERROR(IF(AND(NOW()&lt;= EOMONTH(DATE(YEAR($P250),2, 1), 0), Overall!$A252&lt;&gt;"", MONTH($O250) &lt;= 2, MONTH($P250) &gt;= 2), IF($T250 &lt;&gt; "", $H250/$T250, ""), ""), "")</f>
        <v/>
      </c>
      <c r="AJ250" s="10" t="str">
        <f ca="1">IFERROR(IF(AND(NOW()&lt;= EOMONTH(DATE(YEAR($P250),3, 1), 0), Overall!$A252&lt;&gt;"", MONTH($O250) &lt;= 3, MONTH($P250) &gt;= 3), IF($T250 &lt;&gt; "", $H250/$T250, ""), ""), "")</f>
        <v/>
      </c>
      <c r="AK250" s="10" t="str">
        <f ca="1">IFERROR(IF(AND(NOW()&lt;= EOMONTH(DATE(YEAR($P250),4, 1), 0), Overall!$A252&lt;&gt;"", MONTH($O250) &lt;= 4, MONTH($P250) &gt;= 4), IF($T250 &lt;&gt; "", $H250/$T250, ""), ""), "")</f>
        <v/>
      </c>
      <c r="AL250" s="10" t="str">
        <f ca="1">IFERROR(IF(AND(NOW()&lt;= EOMONTH(DATE(YEAR($P250),5, 1), 0), Overall!$A252&lt;&gt;"", MONTH($O250) &lt;= 5, MONTH($P250) &gt;= 5), IF($T250 &lt;&gt; "", $H250/$T250, ""), ""), "")</f>
        <v/>
      </c>
      <c r="AM250" s="10" t="str">
        <f ca="1">IFERROR(IF(AND(NOW()&lt;= EOMONTH(DATE(YEAR($P250),6, 1), 0), Overall!$A252&lt;&gt;"", MONTH($O250) &lt;= 6, MONTH($P250) &gt;= 6), IF($T250 &lt;&gt; "", $H250/$T250, ""), ""), "")</f>
        <v/>
      </c>
      <c r="AN250" s="10" t="str">
        <f ca="1">IFERROR(IF(AND(NOW()&lt;= EOMONTH(DATE(YEAR($P250),7, 1), 0), Overall!$A252&lt;&gt;"", MONTH($O250) &lt;= 7, MONTH($P250) &gt;= 7), IF($T250 &lt;&gt; "", $H250/$T250, ""), ""), "")</f>
        <v/>
      </c>
      <c r="AO250" s="10" t="str">
        <f ca="1">IFERROR(IF(AND(NOW()&lt;= EOMONTH(DATE(YEAR($P250),8, 1), 0), Overall!$A252&lt;&gt;"", MONTH($O250) &lt;= 8, MONTH($P250) &gt;= 8), IF($T250 &lt;&gt; "", $H250/$T250, ""), ""), "")</f>
        <v/>
      </c>
      <c r="AP250" s="10" t="str">
        <f ca="1">IFERROR(IF(AND(NOW()&lt;= EOMONTH(DATE(YEAR($P250),9, 1), 0), Overall!$A252&lt;&gt;"", MONTH($O250) &lt;= 9, MONTH($P250) &gt;= 9), IF($T250 &lt;&gt; "", $H250/$T250, ""), ""), "")</f>
        <v/>
      </c>
      <c r="AQ250" s="10" t="str">
        <f ca="1">IFERROR(IF(AND(NOW()&lt;= EOMONTH(DATE(YEAR($P250),10, 1), 0), Overall!$A252&lt;&gt;"", MONTH($O250) &lt;= 10, MONTH($P250) &gt;= 10), IF($T250 &lt;&gt; "", $H250/$T250, ""), ""), "")</f>
        <v/>
      </c>
      <c r="AR250" s="10" t="str">
        <f ca="1">IFERROR(IF(AND(NOW()&lt;= EOMONTH(DATE(YEAR($P250),11, 1), 0), Overall!$A252&lt;&gt;"", MONTH($O250) &lt;=11, MONTH($P250) &gt;= 11), IF($T250 &lt;&gt; "", $H250/$T250, ""), ""), "")</f>
        <v/>
      </c>
      <c r="AS250" s="10" t="str">
        <f ca="1">IFERROR(IF(AND(NOW()&lt;= EOMONTH(DATE(YEAR($P250),12, 1), 0), Overall!$A252&lt;&gt;"", MONTH($O250) &lt;= 12, MONTH($P250) &gt;= 12), IF($T250 &lt;&gt; "", $H250/$T250, ""), ""), "")</f>
        <v/>
      </c>
      <c r="AT250" s="16">
        <f t="shared" ca="1" si="7"/>
        <v>0</v>
      </c>
    </row>
    <row r="251" spans="1:46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6">
        <f>IF(Overall!T253&lt;&gt;"",VALUE(Overall!T253),"")</f>
        <v>79.58</v>
      </c>
      <c r="O251" s="7">
        <f>IF(Overall!L253&lt;&gt;"", DATEVALUE(Overall!L253), "")</f>
        <v>44562</v>
      </c>
      <c r="P251" s="7">
        <f>IF(Overall!M253&lt;&gt;"", DATEVALUE(Overall!M253), "")</f>
        <v>44742</v>
      </c>
      <c r="Q251" s="7" t="str">
        <f>IF(Overall!S253&lt;&gt;"",_xlfn.VALUETOTEXT(Overall!S253),"")</f>
        <v>Jan-Jun</v>
      </c>
      <c r="R251" s="7">
        <f>IF(Overall!O253&lt;&gt;"", DATEVALUE(Overall!O253), "")</f>
        <v>44498</v>
      </c>
      <c r="S251" s="7">
        <f>IF(Overall!O253&lt;&gt;"", DATEVALUE(Overall!O253), "")</f>
        <v>44498</v>
      </c>
      <c r="T251" s="5">
        <f t="shared" si="6"/>
        <v>6</v>
      </c>
      <c r="U251" s="10">
        <f>IF(Overall!$A253&lt;&gt;"",IF(AND(MONTH($O251) &lt;= 1, MONTH($P251) &gt;= 1), IF($T251 &lt;&gt; "", $H251/$T251, ""), ""),"")</f>
        <v>112500</v>
      </c>
      <c r="V251" s="10">
        <f>IF(Overall!$A253&lt;&gt;"",IF(AND(MONTH($O251) &lt;= 2, MONTH($P251) &gt;= 2), IF($T251 &lt;&gt; "", $H251/$T251, ""), ""),"")</f>
        <v>112500</v>
      </c>
      <c r="W251" s="10">
        <f>IF(Overall!$A253&lt;&gt;"",IF(AND(MONTH($O251) &lt;= 3, MONTH($P251) &gt;= 3), IF($T251 &lt;&gt; "", $H251/$T251, ""), ""),"")</f>
        <v>112500</v>
      </c>
      <c r="X251" s="10">
        <f>IF(Overall!$A253&lt;&gt;"",IF(AND(MONTH($O251) &lt;= 4, MONTH($P251) &gt;= 4), IF($T251 &lt;&gt; "", $H251/$T251, ""), ""),"")</f>
        <v>112500</v>
      </c>
      <c r="Y251" s="10">
        <f>IF(Overall!$A253&lt;&gt;"",IF(AND(MONTH($O251) &lt;= 5, MONTH($P251) &gt;= 5), IF($T251 &lt;&gt; "", $H251/$T251, ""), ""),"")</f>
        <v>112500</v>
      </c>
      <c r="Z251" s="10">
        <f>IF(Overall!$A253&lt;&gt;"",IF(AND(MONTH($O251) &lt;= 6, MONTH($P251) &gt;= 6), IF($T251 &lt;&gt; "", $H251/$T251, ""), ""),"")</f>
        <v>112500</v>
      </c>
      <c r="AA251" s="10" t="str">
        <f>IF(Overall!$A253&lt;&gt;"",IF(AND(MONTH($O251) &lt;= 7, MONTH($P251) &gt;= 7 ), IF($T251 &lt;&gt; "", $H251/$T251, ""), ""),"")</f>
        <v/>
      </c>
      <c r="AB251" s="10" t="str">
        <f>IF(Overall!$A253&lt;&gt;"",IF(AND(MONTH($O251) &lt;= 8, MONTH($P251) &gt;= 8), IF($T251 &lt;&gt; "", $H251/$T251, ""), ""),"")</f>
        <v/>
      </c>
      <c r="AC251" s="10" t="str">
        <f>IF(Overall!$A253&lt;&gt;"",IF(AND(MONTH($O251) &lt;= 9, MONTH($P251) &gt;= 9), IF($T251 &lt;&gt; "", $H251/$T251, ""), ""),"")</f>
        <v/>
      </c>
      <c r="AD251" s="10" t="str">
        <f>IF(Overall!$A253&lt;&gt;"",IF(AND(MONTH($O251) &lt;= 10, MONTH($P251) &gt;= 10), IF($T251 &lt;&gt; "", $H251/$T251, ""), ""),"")</f>
        <v/>
      </c>
      <c r="AE251" s="10" t="str">
        <f>IF(Overall!$A253&lt;&gt;"",IF(AND(MONTH($O251) &lt;= 11, MONTH($P251) &gt;= 11), IF($T251 &lt;&gt; "", $H251/$T251, ""), ""),"")</f>
        <v/>
      </c>
      <c r="AF251" s="10" t="str">
        <f>IF(Overall!$A253&lt;&gt;"",IF(AND(MONTH($O251) &lt;= 12, MONTH($P251) &gt;= 12), IF($T251 &lt;&gt; "", $H251/$T251, ""), ""),"")</f>
        <v/>
      </c>
      <c r="AH251" s="10" t="str">
        <f ca="1">IFERROR(IF(AND(NOW()&lt;= EOMONTH(DATE(YEAR($P251),1, 1), 0), Overall!$A253&lt;&gt;"", MONTH($O251) &lt;= 1, MONTH($P251) &gt;= 1), IF($T251 &lt;&gt; "", $H251/$T251, ""), ""), "")</f>
        <v/>
      </c>
      <c r="AI251" s="10" t="str">
        <f ca="1">IFERROR(IF(AND(NOW()&lt;= EOMONTH(DATE(YEAR($P251),2, 1), 0), Overall!$A253&lt;&gt;"", MONTH($O251) &lt;= 2, MONTH($P251) &gt;= 2), IF($T251 &lt;&gt; "", $H251/$T251, ""), ""), "")</f>
        <v/>
      </c>
      <c r="AJ251" s="10" t="str">
        <f ca="1">IFERROR(IF(AND(NOW()&lt;= EOMONTH(DATE(YEAR($P251),3, 1), 0), Overall!$A253&lt;&gt;"", MONTH($O251) &lt;= 3, MONTH($P251) &gt;= 3), IF($T251 &lt;&gt; "", $H251/$T251, ""), ""), "")</f>
        <v/>
      </c>
      <c r="AK251" s="10" t="str">
        <f ca="1">IFERROR(IF(AND(NOW()&lt;= EOMONTH(DATE(YEAR($P251),4, 1), 0), Overall!$A253&lt;&gt;"", MONTH($O251) &lt;= 4, MONTH($P251) &gt;= 4), IF($T251 &lt;&gt; "", $H251/$T251, ""), ""), "")</f>
        <v/>
      </c>
      <c r="AL251" s="10" t="str">
        <f ca="1">IFERROR(IF(AND(NOW()&lt;= EOMONTH(DATE(YEAR($P251),5, 1), 0), Overall!$A253&lt;&gt;"", MONTH($O251) &lt;= 5, MONTH($P251) &gt;= 5), IF($T251 &lt;&gt; "", $H251/$T251, ""), ""), "")</f>
        <v/>
      </c>
      <c r="AM251" s="10" t="str">
        <f ca="1">IFERROR(IF(AND(NOW()&lt;= EOMONTH(DATE(YEAR($P251),6, 1), 0), Overall!$A253&lt;&gt;"", MONTH($O251) &lt;= 6, MONTH($P251) &gt;= 6), IF($T251 &lt;&gt; "", $H251/$T251, ""), ""), "")</f>
        <v/>
      </c>
      <c r="AN251" s="10" t="str">
        <f ca="1">IFERROR(IF(AND(NOW()&lt;= EOMONTH(DATE(YEAR($P251),7, 1), 0), Overall!$A253&lt;&gt;"", MONTH($O251) &lt;= 7, MONTH($P251) &gt;= 7), IF($T251 &lt;&gt; "", $H251/$T251, ""), ""), "")</f>
        <v/>
      </c>
      <c r="AO251" s="10" t="str">
        <f ca="1">IFERROR(IF(AND(NOW()&lt;= EOMONTH(DATE(YEAR($P251),8, 1), 0), Overall!$A253&lt;&gt;"", MONTH($O251) &lt;= 8, MONTH($P251) &gt;= 8), IF($T251 &lt;&gt; "", $H251/$T251, ""), ""), "")</f>
        <v/>
      </c>
      <c r="AP251" s="10" t="str">
        <f ca="1">IFERROR(IF(AND(NOW()&lt;= EOMONTH(DATE(YEAR($P251),9, 1), 0), Overall!$A253&lt;&gt;"", MONTH($O251) &lt;= 9, MONTH($P251) &gt;= 9), IF($T251 &lt;&gt; "", $H251/$T251, ""), ""), "")</f>
        <v/>
      </c>
      <c r="AQ251" s="10" t="str">
        <f ca="1">IFERROR(IF(AND(NOW()&lt;= EOMONTH(DATE(YEAR($P251),10, 1), 0), Overall!$A253&lt;&gt;"", MONTH($O251) &lt;= 10, MONTH($P251) &gt;= 10), IF($T251 &lt;&gt; "", $H251/$T251, ""), ""), "")</f>
        <v/>
      </c>
      <c r="AR251" s="10" t="str">
        <f ca="1">IFERROR(IF(AND(NOW()&lt;= EOMONTH(DATE(YEAR($P251),11, 1), 0), Overall!$A253&lt;&gt;"", MONTH($O251) &lt;=11, MONTH($P251) &gt;= 11), IF($T251 &lt;&gt; "", $H251/$T251, ""), ""), "")</f>
        <v/>
      </c>
      <c r="AS251" s="10" t="str">
        <f ca="1">IFERROR(IF(AND(NOW()&lt;= EOMONTH(DATE(YEAR($P251),12, 1), 0), Overall!$A253&lt;&gt;"", MONTH($O251) &lt;= 12, MONTH($P251) &gt;= 12), IF($T251 &lt;&gt; "", $H251/$T251, ""), ""), "")</f>
        <v/>
      </c>
      <c r="AT251" s="16">
        <f t="shared" ca="1" si="7"/>
        <v>0</v>
      </c>
    </row>
    <row r="252" spans="1:46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6">
        <f>IF(Overall!T254&lt;&gt;"",VALUE(Overall!T254),"")</f>
        <v>79.599999999999994</v>
      </c>
      <c r="O252" s="7">
        <f>IF(Overall!L254&lt;&gt;"", DATEVALUE(Overall!L254), "")</f>
        <v>44562</v>
      </c>
      <c r="P252" s="7">
        <f>IF(Overall!M254&lt;&gt;"", DATEVALUE(Overall!M254), "")</f>
        <v>44742</v>
      </c>
      <c r="Q252" s="7" t="str">
        <f>IF(Overall!S254&lt;&gt;"",_xlfn.VALUETOTEXT(Overall!S254),"")</f>
        <v>Jan-Jun</v>
      </c>
      <c r="R252" s="7">
        <f>IF(Overall!O254&lt;&gt;"", DATEVALUE(Overall!O254), "")</f>
        <v>44498</v>
      </c>
      <c r="S252" s="7">
        <f>IF(Overall!O254&lt;&gt;"", DATEVALUE(Overall!O254), "")</f>
        <v>44498</v>
      </c>
      <c r="T252" s="5">
        <f t="shared" si="6"/>
        <v>6</v>
      </c>
      <c r="U252" s="10">
        <f>IF(Overall!$A254&lt;&gt;"",IF(AND(MONTH($O252) &lt;= 1, MONTH($P252) &gt;= 1), IF($T252 &lt;&gt; "", $H252/$T252, ""), ""),"")</f>
        <v>100000</v>
      </c>
      <c r="V252" s="10">
        <f>IF(Overall!$A254&lt;&gt;"",IF(AND(MONTH($O252) &lt;= 2, MONTH($P252) &gt;= 2), IF($T252 &lt;&gt; "", $H252/$T252, ""), ""),"")</f>
        <v>100000</v>
      </c>
      <c r="W252" s="10">
        <f>IF(Overall!$A254&lt;&gt;"",IF(AND(MONTH($O252) &lt;= 3, MONTH($P252) &gt;= 3), IF($T252 &lt;&gt; "", $H252/$T252, ""), ""),"")</f>
        <v>100000</v>
      </c>
      <c r="X252" s="10">
        <f>IF(Overall!$A254&lt;&gt;"",IF(AND(MONTH($O252) &lt;= 4, MONTH($P252) &gt;= 4), IF($T252 &lt;&gt; "", $H252/$T252, ""), ""),"")</f>
        <v>100000</v>
      </c>
      <c r="Y252" s="10">
        <f>IF(Overall!$A254&lt;&gt;"",IF(AND(MONTH($O252) &lt;= 5, MONTH($P252) &gt;= 5), IF($T252 &lt;&gt; "", $H252/$T252, ""), ""),"")</f>
        <v>100000</v>
      </c>
      <c r="Z252" s="10">
        <f>IF(Overall!$A254&lt;&gt;"",IF(AND(MONTH($O252) &lt;= 6, MONTH($P252) &gt;= 6), IF($T252 &lt;&gt; "", $H252/$T252, ""), ""),"")</f>
        <v>100000</v>
      </c>
      <c r="AA252" s="10" t="str">
        <f>IF(Overall!$A254&lt;&gt;"",IF(AND(MONTH($O252) &lt;= 7, MONTH($P252) &gt;= 7 ), IF($T252 &lt;&gt; "", $H252/$T252, ""), ""),"")</f>
        <v/>
      </c>
      <c r="AB252" s="10" t="str">
        <f>IF(Overall!$A254&lt;&gt;"",IF(AND(MONTH($O252) &lt;= 8, MONTH($P252) &gt;= 8), IF($T252 &lt;&gt; "", $H252/$T252, ""), ""),"")</f>
        <v/>
      </c>
      <c r="AC252" s="10" t="str">
        <f>IF(Overall!$A254&lt;&gt;"",IF(AND(MONTH($O252) &lt;= 9, MONTH($P252) &gt;= 9), IF($T252 &lt;&gt; "", $H252/$T252, ""), ""),"")</f>
        <v/>
      </c>
      <c r="AD252" s="10" t="str">
        <f>IF(Overall!$A254&lt;&gt;"",IF(AND(MONTH($O252) &lt;= 10, MONTH($P252) &gt;= 10), IF($T252 &lt;&gt; "", $H252/$T252, ""), ""),"")</f>
        <v/>
      </c>
      <c r="AE252" s="10" t="str">
        <f>IF(Overall!$A254&lt;&gt;"",IF(AND(MONTH($O252) &lt;= 11, MONTH($P252) &gt;= 11), IF($T252 &lt;&gt; "", $H252/$T252, ""), ""),"")</f>
        <v/>
      </c>
      <c r="AF252" s="10" t="str">
        <f>IF(Overall!$A254&lt;&gt;"",IF(AND(MONTH($O252) &lt;= 12, MONTH($P252) &gt;= 12), IF($T252 &lt;&gt; "", $H252/$T252, ""), ""),"")</f>
        <v/>
      </c>
      <c r="AH252" s="10" t="str">
        <f ca="1">IFERROR(IF(AND(NOW()&lt;= EOMONTH(DATE(YEAR($P252),1, 1), 0), Overall!$A254&lt;&gt;"", MONTH($O252) &lt;= 1, MONTH($P252) &gt;= 1), IF($T252 &lt;&gt; "", $H252/$T252, ""), ""), "")</f>
        <v/>
      </c>
      <c r="AI252" s="10" t="str">
        <f ca="1">IFERROR(IF(AND(NOW()&lt;= EOMONTH(DATE(YEAR($P252),2, 1), 0), Overall!$A254&lt;&gt;"", MONTH($O252) &lt;= 2, MONTH($P252) &gt;= 2), IF($T252 &lt;&gt; "", $H252/$T252, ""), ""), "")</f>
        <v/>
      </c>
      <c r="AJ252" s="10" t="str">
        <f ca="1">IFERROR(IF(AND(NOW()&lt;= EOMONTH(DATE(YEAR($P252),3, 1), 0), Overall!$A254&lt;&gt;"", MONTH($O252) &lt;= 3, MONTH($P252) &gt;= 3), IF($T252 &lt;&gt; "", $H252/$T252, ""), ""), "")</f>
        <v/>
      </c>
      <c r="AK252" s="10" t="str">
        <f ca="1">IFERROR(IF(AND(NOW()&lt;= EOMONTH(DATE(YEAR($P252),4, 1), 0), Overall!$A254&lt;&gt;"", MONTH($O252) &lt;= 4, MONTH($P252) &gt;= 4), IF($T252 &lt;&gt; "", $H252/$T252, ""), ""), "")</f>
        <v/>
      </c>
      <c r="AL252" s="10" t="str">
        <f ca="1">IFERROR(IF(AND(NOW()&lt;= EOMONTH(DATE(YEAR($P252),5, 1), 0), Overall!$A254&lt;&gt;"", MONTH($O252) &lt;= 5, MONTH($P252) &gt;= 5), IF($T252 &lt;&gt; "", $H252/$T252, ""), ""), "")</f>
        <v/>
      </c>
      <c r="AM252" s="10" t="str">
        <f ca="1">IFERROR(IF(AND(NOW()&lt;= EOMONTH(DATE(YEAR($P252),6, 1), 0), Overall!$A254&lt;&gt;"", MONTH($O252) &lt;= 6, MONTH($P252) &gt;= 6), IF($T252 &lt;&gt; "", $H252/$T252, ""), ""), "")</f>
        <v/>
      </c>
      <c r="AN252" s="10" t="str">
        <f ca="1">IFERROR(IF(AND(NOW()&lt;= EOMONTH(DATE(YEAR($P252),7, 1), 0), Overall!$A254&lt;&gt;"", MONTH($O252) &lt;= 7, MONTH($P252) &gt;= 7), IF($T252 &lt;&gt; "", $H252/$T252, ""), ""), "")</f>
        <v/>
      </c>
      <c r="AO252" s="10" t="str">
        <f ca="1">IFERROR(IF(AND(NOW()&lt;= EOMONTH(DATE(YEAR($P252),8, 1), 0), Overall!$A254&lt;&gt;"", MONTH($O252) &lt;= 8, MONTH($P252) &gt;= 8), IF($T252 &lt;&gt; "", $H252/$T252, ""), ""), "")</f>
        <v/>
      </c>
      <c r="AP252" s="10" t="str">
        <f ca="1">IFERROR(IF(AND(NOW()&lt;= EOMONTH(DATE(YEAR($P252),9, 1), 0), Overall!$A254&lt;&gt;"", MONTH($O252) &lt;= 9, MONTH($P252) &gt;= 9), IF($T252 &lt;&gt; "", $H252/$T252, ""), ""), "")</f>
        <v/>
      </c>
      <c r="AQ252" s="10" t="str">
        <f ca="1">IFERROR(IF(AND(NOW()&lt;= EOMONTH(DATE(YEAR($P252),10, 1), 0), Overall!$A254&lt;&gt;"", MONTH($O252) &lt;= 10, MONTH($P252) &gt;= 10), IF($T252 &lt;&gt; "", $H252/$T252, ""), ""), "")</f>
        <v/>
      </c>
      <c r="AR252" s="10" t="str">
        <f ca="1">IFERROR(IF(AND(NOW()&lt;= EOMONTH(DATE(YEAR($P252),11, 1), 0), Overall!$A254&lt;&gt;"", MONTH($O252) &lt;=11, MONTH($P252) &gt;= 11), IF($T252 &lt;&gt; "", $H252/$T252, ""), ""), "")</f>
        <v/>
      </c>
      <c r="AS252" s="10" t="str">
        <f ca="1">IFERROR(IF(AND(NOW()&lt;= EOMONTH(DATE(YEAR($P252),12, 1), 0), Overall!$A254&lt;&gt;"", MONTH($O252) &lt;= 12, MONTH($P252) &gt;= 12), IF($T252 &lt;&gt; "", $H252/$T252, ""), ""), "")</f>
        <v/>
      </c>
      <c r="AT252" s="16">
        <f t="shared" ca="1" si="7"/>
        <v>0</v>
      </c>
    </row>
    <row r="253" spans="1:46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6">
        <f>IF(Overall!T255&lt;&gt;"",VALUE(Overall!T255),"")</f>
        <v>79.75</v>
      </c>
      <c r="O253" s="7">
        <f>IF(Overall!L255&lt;&gt;"", DATEVALUE(Overall!L255), "")</f>
        <v>44562</v>
      </c>
      <c r="P253" s="7">
        <f>IF(Overall!M255&lt;&gt;"", DATEVALUE(Overall!M255), "")</f>
        <v>44742</v>
      </c>
      <c r="Q253" s="7" t="str">
        <f>IF(Overall!S255&lt;&gt;"",_xlfn.VALUETOTEXT(Overall!S255),"")</f>
        <v>Jan-Jun</v>
      </c>
      <c r="R253" s="7">
        <f>IF(Overall!O255&lt;&gt;"", DATEVALUE(Overall!O255), "")</f>
        <v>44498</v>
      </c>
      <c r="S253" s="7">
        <f>IF(Overall!O255&lt;&gt;"", DATEVALUE(Overall!O255), "")</f>
        <v>44498</v>
      </c>
      <c r="T253" s="5">
        <f t="shared" si="6"/>
        <v>6</v>
      </c>
      <c r="U253" s="10">
        <f>IF(Overall!$A255&lt;&gt;"",IF(AND(MONTH($O253) &lt;= 1, MONTH($P253) &gt;= 1), IF($T253 &lt;&gt; "", $H253/$T253, ""), ""),"")</f>
        <v>100000</v>
      </c>
      <c r="V253" s="10">
        <f>IF(Overall!$A255&lt;&gt;"",IF(AND(MONTH($O253) &lt;= 2, MONTH($P253) &gt;= 2), IF($T253 &lt;&gt; "", $H253/$T253, ""), ""),"")</f>
        <v>100000</v>
      </c>
      <c r="W253" s="10">
        <f>IF(Overall!$A255&lt;&gt;"",IF(AND(MONTH($O253) &lt;= 3, MONTH($P253) &gt;= 3), IF($T253 &lt;&gt; "", $H253/$T253, ""), ""),"")</f>
        <v>100000</v>
      </c>
      <c r="X253" s="10">
        <f>IF(Overall!$A255&lt;&gt;"",IF(AND(MONTH($O253) &lt;= 4, MONTH($P253) &gt;= 4), IF($T253 &lt;&gt; "", $H253/$T253, ""), ""),"")</f>
        <v>100000</v>
      </c>
      <c r="Y253" s="10">
        <f>IF(Overall!$A255&lt;&gt;"",IF(AND(MONTH($O253) &lt;= 5, MONTH($P253) &gt;= 5), IF($T253 &lt;&gt; "", $H253/$T253, ""), ""),"")</f>
        <v>100000</v>
      </c>
      <c r="Z253" s="10">
        <f>IF(Overall!$A255&lt;&gt;"",IF(AND(MONTH($O253) &lt;= 6, MONTH($P253) &gt;= 6), IF($T253 &lt;&gt; "", $H253/$T253, ""), ""),"")</f>
        <v>100000</v>
      </c>
      <c r="AA253" s="10" t="str">
        <f>IF(Overall!$A255&lt;&gt;"",IF(AND(MONTH($O253) &lt;= 7, MONTH($P253) &gt;= 7 ), IF($T253 &lt;&gt; "", $H253/$T253, ""), ""),"")</f>
        <v/>
      </c>
      <c r="AB253" s="10" t="str">
        <f>IF(Overall!$A255&lt;&gt;"",IF(AND(MONTH($O253) &lt;= 8, MONTH($P253) &gt;= 8), IF($T253 &lt;&gt; "", $H253/$T253, ""), ""),"")</f>
        <v/>
      </c>
      <c r="AC253" s="10" t="str">
        <f>IF(Overall!$A255&lt;&gt;"",IF(AND(MONTH($O253) &lt;= 9, MONTH($P253) &gt;= 9), IF($T253 &lt;&gt; "", $H253/$T253, ""), ""),"")</f>
        <v/>
      </c>
      <c r="AD253" s="10" t="str">
        <f>IF(Overall!$A255&lt;&gt;"",IF(AND(MONTH($O253) &lt;= 10, MONTH($P253) &gt;= 10), IF($T253 &lt;&gt; "", $H253/$T253, ""), ""),"")</f>
        <v/>
      </c>
      <c r="AE253" s="10" t="str">
        <f>IF(Overall!$A255&lt;&gt;"",IF(AND(MONTH($O253) &lt;= 11, MONTH($P253) &gt;= 11), IF($T253 &lt;&gt; "", $H253/$T253, ""), ""),"")</f>
        <v/>
      </c>
      <c r="AF253" s="10" t="str">
        <f>IF(Overall!$A255&lt;&gt;"",IF(AND(MONTH($O253) &lt;= 12, MONTH($P253) &gt;= 12), IF($T253 &lt;&gt; "", $H253/$T253, ""), ""),"")</f>
        <v/>
      </c>
      <c r="AH253" s="10" t="str">
        <f ca="1">IFERROR(IF(AND(NOW()&lt;= EOMONTH(DATE(YEAR($P253),1, 1), 0), Overall!$A255&lt;&gt;"", MONTH($O253) &lt;= 1, MONTH($P253) &gt;= 1), IF($T253 &lt;&gt; "", $H253/$T253, ""), ""), "")</f>
        <v/>
      </c>
      <c r="AI253" s="10" t="str">
        <f ca="1">IFERROR(IF(AND(NOW()&lt;= EOMONTH(DATE(YEAR($P253),2, 1), 0), Overall!$A255&lt;&gt;"", MONTH($O253) &lt;= 2, MONTH($P253) &gt;= 2), IF($T253 &lt;&gt; "", $H253/$T253, ""), ""), "")</f>
        <v/>
      </c>
      <c r="AJ253" s="10" t="str">
        <f ca="1">IFERROR(IF(AND(NOW()&lt;= EOMONTH(DATE(YEAR($P253),3, 1), 0), Overall!$A255&lt;&gt;"", MONTH($O253) &lt;= 3, MONTH($P253) &gt;= 3), IF($T253 &lt;&gt; "", $H253/$T253, ""), ""), "")</f>
        <v/>
      </c>
      <c r="AK253" s="10" t="str">
        <f ca="1">IFERROR(IF(AND(NOW()&lt;= EOMONTH(DATE(YEAR($P253),4, 1), 0), Overall!$A255&lt;&gt;"", MONTH($O253) &lt;= 4, MONTH($P253) &gt;= 4), IF($T253 &lt;&gt; "", $H253/$T253, ""), ""), "")</f>
        <v/>
      </c>
      <c r="AL253" s="10" t="str">
        <f ca="1">IFERROR(IF(AND(NOW()&lt;= EOMONTH(DATE(YEAR($P253),5, 1), 0), Overall!$A255&lt;&gt;"", MONTH($O253) &lt;= 5, MONTH($P253) &gt;= 5), IF($T253 &lt;&gt; "", $H253/$T253, ""), ""), "")</f>
        <v/>
      </c>
      <c r="AM253" s="10" t="str">
        <f ca="1">IFERROR(IF(AND(NOW()&lt;= EOMONTH(DATE(YEAR($P253),6, 1), 0), Overall!$A255&lt;&gt;"", MONTH($O253) &lt;= 6, MONTH($P253) &gt;= 6), IF($T253 &lt;&gt; "", $H253/$T253, ""), ""), "")</f>
        <v/>
      </c>
      <c r="AN253" s="10" t="str">
        <f ca="1">IFERROR(IF(AND(NOW()&lt;= EOMONTH(DATE(YEAR($P253),7, 1), 0), Overall!$A255&lt;&gt;"", MONTH($O253) &lt;= 7, MONTH($P253) &gt;= 7), IF($T253 &lt;&gt; "", $H253/$T253, ""), ""), "")</f>
        <v/>
      </c>
      <c r="AO253" s="10" t="str">
        <f ca="1">IFERROR(IF(AND(NOW()&lt;= EOMONTH(DATE(YEAR($P253),8, 1), 0), Overall!$A255&lt;&gt;"", MONTH($O253) &lt;= 8, MONTH($P253) &gt;= 8), IF($T253 &lt;&gt; "", $H253/$T253, ""), ""), "")</f>
        <v/>
      </c>
      <c r="AP253" s="10" t="str">
        <f ca="1">IFERROR(IF(AND(NOW()&lt;= EOMONTH(DATE(YEAR($P253),9, 1), 0), Overall!$A255&lt;&gt;"", MONTH($O253) &lt;= 9, MONTH($P253) &gt;= 9), IF($T253 &lt;&gt; "", $H253/$T253, ""), ""), "")</f>
        <v/>
      </c>
      <c r="AQ253" s="10" t="str">
        <f ca="1">IFERROR(IF(AND(NOW()&lt;= EOMONTH(DATE(YEAR($P253),10, 1), 0), Overall!$A255&lt;&gt;"", MONTH($O253) &lt;= 10, MONTH($P253) &gt;= 10), IF($T253 &lt;&gt; "", $H253/$T253, ""), ""), "")</f>
        <v/>
      </c>
      <c r="AR253" s="10" t="str">
        <f ca="1">IFERROR(IF(AND(NOW()&lt;= EOMONTH(DATE(YEAR($P253),11, 1), 0), Overall!$A255&lt;&gt;"", MONTH($O253) &lt;=11, MONTH($P253) &gt;= 11), IF($T253 &lt;&gt; "", $H253/$T253, ""), ""), "")</f>
        <v/>
      </c>
      <c r="AS253" s="10" t="str">
        <f ca="1">IFERROR(IF(AND(NOW()&lt;= EOMONTH(DATE(YEAR($P253),12, 1), 0), Overall!$A255&lt;&gt;"", MONTH($O253) &lt;= 12, MONTH($P253) &gt;= 12), IF($T253 &lt;&gt; "", $H253/$T253, ""), ""), "")</f>
        <v/>
      </c>
      <c r="AT253" s="16">
        <f t="shared" ca="1" si="7"/>
        <v>0</v>
      </c>
    </row>
    <row r="254" spans="1:46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6">
        <f>IF(Overall!T256&lt;&gt;"",VALUE(Overall!T256),"")</f>
        <v>79.75</v>
      </c>
      <c r="O254" s="7">
        <f>IF(Overall!L256&lt;&gt;"", DATEVALUE(Overall!L256), "")</f>
        <v>44562</v>
      </c>
      <c r="P254" s="7">
        <f>IF(Overall!M256&lt;&gt;"", DATEVALUE(Overall!M256), "")</f>
        <v>44742</v>
      </c>
      <c r="Q254" s="7" t="str">
        <f>IF(Overall!S256&lt;&gt;"",_xlfn.VALUETOTEXT(Overall!S256),"")</f>
        <v>Jan-Jun</v>
      </c>
      <c r="R254" s="7">
        <f>IF(Overall!O256&lt;&gt;"", DATEVALUE(Overall!O256), "")</f>
        <v>44498</v>
      </c>
      <c r="S254" s="7">
        <f>IF(Overall!O256&lt;&gt;"", DATEVALUE(Overall!O256), "")</f>
        <v>44498</v>
      </c>
      <c r="T254" s="5">
        <f t="shared" si="6"/>
        <v>6</v>
      </c>
      <c r="U254" s="10">
        <f>IF(Overall!$A256&lt;&gt;"",IF(AND(MONTH($O254) &lt;= 1, MONTH($P254) &gt;= 1), IF($T254 &lt;&gt; "", $H254/$T254, ""), ""),"")</f>
        <v>100000</v>
      </c>
      <c r="V254" s="10">
        <f>IF(Overall!$A256&lt;&gt;"",IF(AND(MONTH($O254) &lt;= 2, MONTH($P254) &gt;= 2), IF($T254 &lt;&gt; "", $H254/$T254, ""), ""),"")</f>
        <v>100000</v>
      </c>
      <c r="W254" s="10">
        <f>IF(Overall!$A256&lt;&gt;"",IF(AND(MONTH($O254) &lt;= 3, MONTH($P254) &gt;= 3), IF($T254 &lt;&gt; "", $H254/$T254, ""), ""),"")</f>
        <v>100000</v>
      </c>
      <c r="X254" s="10">
        <f>IF(Overall!$A256&lt;&gt;"",IF(AND(MONTH($O254) &lt;= 4, MONTH($P254) &gt;= 4), IF($T254 &lt;&gt; "", $H254/$T254, ""), ""),"")</f>
        <v>100000</v>
      </c>
      <c r="Y254" s="10">
        <f>IF(Overall!$A256&lt;&gt;"",IF(AND(MONTH($O254) &lt;= 5, MONTH($P254) &gt;= 5), IF($T254 &lt;&gt; "", $H254/$T254, ""), ""),"")</f>
        <v>100000</v>
      </c>
      <c r="Z254" s="10">
        <f>IF(Overall!$A256&lt;&gt;"",IF(AND(MONTH($O254) &lt;= 6, MONTH($P254) &gt;= 6), IF($T254 &lt;&gt; "", $H254/$T254, ""), ""),"")</f>
        <v>100000</v>
      </c>
      <c r="AA254" s="10" t="str">
        <f>IF(Overall!$A256&lt;&gt;"",IF(AND(MONTH($O254) &lt;= 7, MONTH($P254) &gt;= 7 ), IF($T254 &lt;&gt; "", $H254/$T254, ""), ""),"")</f>
        <v/>
      </c>
      <c r="AB254" s="10" t="str">
        <f>IF(Overall!$A256&lt;&gt;"",IF(AND(MONTH($O254) &lt;= 8, MONTH($P254) &gt;= 8), IF($T254 &lt;&gt; "", $H254/$T254, ""), ""),"")</f>
        <v/>
      </c>
      <c r="AC254" s="10" t="str">
        <f>IF(Overall!$A256&lt;&gt;"",IF(AND(MONTH($O254) &lt;= 9, MONTH($P254) &gt;= 9), IF($T254 &lt;&gt; "", $H254/$T254, ""), ""),"")</f>
        <v/>
      </c>
      <c r="AD254" s="10" t="str">
        <f>IF(Overall!$A256&lt;&gt;"",IF(AND(MONTH($O254) &lt;= 10, MONTH($P254) &gt;= 10), IF($T254 &lt;&gt; "", $H254/$T254, ""), ""),"")</f>
        <v/>
      </c>
      <c r="AE254" s="10" t="str">
        <f>IF(Overall!$A256&lt;&gt;"",IF(AND(MONTH($O254) &lt;= 11, MONTH($P254) &gt;= 11), IF($T254 &lt;&gt; "", $H254/$T254, ""), ""),"")</f>
        <v/>
      </c>
      <c r="AF254" s="10" t="str">
        <f>IF(Overall!$A256&lt;&gt;"",IF(AND(MONTH($O254) &lt;= 12, MONTH($P254) &gt;= 12), IF($T254 &lt;&gt; "", $H254/$T254, ""), ""),"")</f>
        <v/>
      </c>
      <c r="AH254" s="10" t="str">
        <f ca="1">IFERROR(IF(AND(NOW()&lt;= EOMONTH(DATE(YEAR($P254),1, 1), 0), Overall!$A256&lt;&gt;"", MONTH($O254) &lt;= 1, MONTH($P254) &gt;= 1), IF($T254 &lt;&gt; "", $H254/$T254, ""), ""), "")</f>
        <v/>
      </c>
      <c r="AI254" s="10" t="str">
        <f ca="1">IFERROR(IF(AND(NOW()&lt;= EOMONTH(DATE(YEAR($P254),2, 1), 0), Overall!$A256&lt;&gt;"", MONTH($O254) &lt;= 2, MONTH($P254) &gt;= 2), IF($T254 &lt;&gt; "", $H254/$T254, ""), ""), "")</f>
        <v/>
      </c>
      <c r="AJ254" s="10" t="str">
        <f ca="1">IFERROR(IF(AND(NOW()&lt;= EOMONTH(DATE(YEAR($P254),3, 1), 0), Overall!$A256&lt;&gt;"", MONTH($O254) &lt;= 3, MONTH($P254) &gt;= 3), IF($T254 &lt;&gt; "", $H254/$T254, ""), ""), "")</f>
        <v/>
      </c>
      <c r="AK254" s="10" t="str">
        <f ca="1">IFERROR(IF(AND(NOW()&lt;= EOMONTH(DATE(YEAR($P254),4, 1), 0), Overall!$A256&lt;&gt;"", MONTH($O254) &lt;= 4, MONTH($P254) &gt;= 4), IF($T254 &lt;&gt; "", $H254/$T254, ""), ""), "")</f>
        <v/>
      </c>
      <c r="AL254" s="10" t="str">
        <f ca="1">IFERROR(IF(AND(NOW()&lt;= EOMONTH(DATE(YEAR($P254),5, 1), 0), Overall!$A256&lt;&gt;"", MONTH($O254) &lt;= 5, MONTH($P254) &gt;= 5), IF($T254 &lt;&gt; "", $H254/$T254, ""), ""), "")</f>
        <v/>
      </c>
      <c r="AM254" s="10" t="str">
        <f ca="1">IFERROR(IF(AND(NOW()&lt;= EOMONTH(DATE(YEAR($P254),6, 1), 0), Overall!$A256&lt;&gt;"", MONTH($O254) &lt;= 6, MONTH($P254) &gt;= 6), IF($T254 &lt;&gt; "", $H254/$T254, ""), ""), "")</f>
        <v/>
      </c>
      <c r="AN254" s="10" t="str">
        <f ca="1">IFERROR(IF(AND(NOW()&lt;= EOMONTH(DATE(YEAR($P254),7, 1), 0), Overall!$A256&lt;&gt;"", MONTH($O254) &lt;= 7, MONTH($P254) &gt;= 7), IF($T254 &lt;&gt; "", $H254/$T254, ""), ""), "")</f>
        <v/>
      </c>
      <c r="AO254" s="10" t="str">
        <f ca="1">IFERROR(IF(AND(NOW()&lt;= EOMONTH(DATE(YEAR($P254),8, 1), 0), Overall!$A256&lt;&gt;"", MONTH($O254) &lt;= 8, MONTH($P254) &gt;= 8), IF($T254 &lt;&gt; "", $H254/$T254, ""), ""), "")</f>
        <v/>
      </c>
      <c r="AP254" s="10" t="str">
        <f ca="1">IFERROR(IF(AND(NOW()&lt;= EOMONTH(DATE(YEAR($P254),9, 1), 0), Overall!$A256&lt;&gt;"", MONTH($O254) &lt;= 9, MONTH($P254) &gt;= 9), IF($T254 &lt;&gt; "", $H254/$T254, ""), ""), "")</f>
        <v/>
      </c>
      <c r="AQ254" s="10" t="str">
        <f ca="1">IFERROR(IF(AND(NOW()&lt;= EOMONTH(DATE(YEAR($P254),10, 1), 0), Overall!$A256&lt;&gt;"", MONTH($O254) &lt;= 10, MONTH($P254) &gt;= 10), IF($T254 &lt;&gt; "", $H254/$T254, ""), ""), "")</f>
        <v/>
      </c>
      <c r="AR254" s="10" t="str">
        <f ca="1">IFERROR(IF(AND(NOW()&lt;= EOMONTH(DATE(YEAR($P254),11, 1), 0), Overall!$A256&lt;&gt;"", MONTH($O254) &lt;=11, MONTH($P254) &gt;= 11), IF($T254 &lt;&gt; "", $H254/$T254, ""), ""), "")</f>
        <v/>
      </c>
      <c r="AS254" s="10" t="str">
        <f ca="1">IFERROR(IF(AND(NOW()&lt;= EOMONTH(DATE(YEAR($P254),12, 1), 0), Overall!$A256&lt;&gt;"", MONTH($O254) &lt;= 12, MONTH($P254) &gt;= 12), IF($T254 &lt;&gt; "", $H254/$T254, ""), ""), "")</f>
        <v/>
      </c>
      <c r="AT254" s="16">
        <f t="shared" ca="1" si="7"/>
        <v>0</v>
      </c>
    </row>
    <row r="255" spans="1:46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6">
        <f>IF(Overall!T257&lt;&gt;"",VALUE(Overall!T257),"")</f>
        <v>79.790000000000006</v>
      </c>
      <c r="O255" s="7">
        <f>IF(Overall!L257&lt;&gt;"", DATEVALUE(Overall!L257), "")</f>
        <v>44562</v>
      </c>
      <c r="P255" s="7">
        <f>IF(Overall!M257&lt;&gt;"", DATEVALUE(Overall!M257), "")</f>
        <v>44742</v>
      </c>
      <c r="Q255" s="7" t="str">
        <f>IF(Overall!S257&lt;&gt;"",_xlfn.VALUETOTEXT(Overall!S257),"")</f>
        <v>Jan-Jun</v>
      </c>
      <c r="R255" s="7">
        <f>IF(Overall!O257&lt;&gt;"", DATEVALUE(Overall!O257), "")</f>
        <v>44498</v>
      </c>
      <c r="S255" s="7">
        <f>IF(Overall!O257&lt;&gt;"", DATEVALUE(Overall!O257), "")</f>
        <v>44498</v>
      </c>
      <c r="T255" s="5">
        <f t="shared" si="6"/>
        <v>6</v>
      </c>
      <c r="U255" s="10">
        <f>IF(Overall!$A257&lt;&gt;"",IF(AND(MONTH($O255) &lt;= 1, MONTH($P255) &gt;= 1), IF($T255 &lt;&gt; "", $H255/$T255, ""), ""),"")</f>
        <v>300000</v>
      </c>
      <c r="V255" s="10">
        <f>IF(Overall!$A257&lt;&gt;"",IF(AND(MONTH($O255) &lt;= 2, MONTH($P255) &gt;= 2), IF($T255 &lt;&gt; "", $H255/$T255, ""), ""),"")</f>
        <v>300000</v>
      </c>
      <c r="W255" s="10">
        <f>IF(Overall!$A257&lt;&gt;"",IF(AND(MONTH($O255) &lt;= 3, MONTH($P255) &gt;= 3), IF($T255 &lt;&gt; "", $H255/$T255, ""), ""),"")</f>
        <v>300000</v>
      </c>
      <c r="X255" s="10">
        <f>IF(Overall!$A257&lt;&gt;"",IF(AND(MONTH($O255) &lt;= 4, MONTH($P255) &gt;= 4), IF($T255 &lt;&gt; "", $H255/$T255, ""), ""),"")</f>
        <v>300000</v>
      </c>
      <c r="Y255" s="10">
        <f>IF(Overall!$A257&lt;&gt;"",IF(AND(MONTH($O255) &lt;= 5, MONTH($P255) &gt;= 5), IF($T255 &lt;&gt; "", $H255/$T255, ""), ""),"")</f>
        <v>300000</v>
      </c>
      <c r="Z255" s="10">
        <f>IF(Overall!$A257&lt;&gt;"",IF(AND(MONTH($O255) &lt;= 6, MONTH($P255) &gt;= 6), IF($T255 &lt;&gt; "", $H255/$T255, ""), ""),"")</f>
        <v>300000</v>
      </c>
      <c r="AA255" s="10" t="str">
        <f>IF(Overall!$A257&lt;&gt;"",IF(AND(MONTH($O255) &lt;= 7, MONTH($P255) &gt;= 7 ), IF($T255 &lt;&gt; "", $H255/$T255, ""), ""),"")</f>
        <v/>
      </c>
      <c r="AB255" s="10" t="str">
        <f>IF(Overall!$A257&lt;&gt;"",IF(AND(MONTH($O255) &lt;= 8, MONTH($P255) &gt;= 8), IF($T255 &lt;&gt; "", $H255/$T255, ""), ""),"")</f>
        <v/>
      </c>
      <c r="AC255" s="10" t="str">
        <f>IF(Overall!$A257&lt;&gt;"",IF(AND(MONTH($O255) &lt;= 9, MONTH($P255) &gt;= 9), IF($T255 &lt;&gt; "", $H255/$T255, ""), ""),"")</f>
        <v/>
      </c>
      <c r="AD255" s="10" t="str">
        <f>IF(Overall!$A257&lt;&gt;"",IF(AND(MONTH($O255) &lt;= 10, MONTH($P255) &gt;= 10), IF($T255 &lt;&gt; "", $H255/$T255, ""), ""),"")</f>
        <v/>
      </c>
      <c r="AE255" s="10" t="str">
        <f>IF(Overall!$A257&lt;&gt;"",IF(AND(MONTH($O255) &lt;= 11, MONTH($P255) &gt;= 11), IF($T255 &lt;&gt; "", $H255/$T255, ""), ""),"")</f>
        <v/>
      </c>
      <c r="AF255" s="10" t="str">
        <f>IF(Overall!$A257&lt;&gt;"",IF(AND(MONTH($O255) &lt;= 12, MONTH($P255) &gt;= 12), IF($T255 &lt;&gt; "", $H255/$T255, ""), ""),"")</f>
        <v/>
      </c>
      <c r="AH255" s="10" t="str">
        <f ca="1">IFERROR(IF(AND(NOW()&lt;= EOMONTH(DATE(YEAR($P255),1, 1), 0), Overall!$A257&lt;&gt;"", MONTH($O255) &lt;= 1, MONTH($P255) &gt;= 1), IF($T255 &lt;&gt; "", $H255/$T255, ""), ""), "")</f>
        <v/>
      </c>
      <c r="AI255" s="10" t="str">
        <f ca="1">IFERROR(IF(AND(NOW()&lt;= EOMONTH(DATE(YEAR($P255),2, 1), 0), Overall!$A257&lt;&gt;"", MONTH($O255) &lt;= 2, MONTH($P255) &gt;= 2), IF($T255 &lt;&gt; "", $H255/$T255, ""), ""), "")</f>
        <v/>
      </c>
      <c r="AJ255" s="10" t="str">
        <f ca="1">IFERROR(IF(AND(NOW()&lt;= EOMONTH(DATE(YEAR($P255),3, 1), 0), Overall!$A257&lt;&gt;"", MONTH($O255) &lt;= 3, MONTH($P255) &gt;= 3), IF($T255 &lt;&gt; "", $H255/$T255, ""), ""), "")</f>
        <v/>
      </c>
      <c r="AK255" s="10" t="str">
        <f ca="1">IFERROR(IF(AND(NOW()&lt;= EOMONTH(DATE(YEAR($P255),4, 1), 0), Overall!$A257&lt;&gt;"", MONTH($O255) &lt;= 4, MONTH($P255) &gt;= 4), IF($T255 &lt;&gt; "", $H255/$T255, ""), ""), "")</f>
        <v/>
      </c>
      <c r="AL255" s="10" t="str">
        <f ca="1">IFERROR(IF(AND(NOW()&lt;= EOMONTH(DATE(YEAR($P255),5, 1), 0), Overall!$A257&lt;&gt;"", MONTH($O255) &lt;= 5, MONTH($P255) &gt;= 5), IF($T255 &lt;&gt; "", $H255/$T255, ""), ""), "")</f>
        <v/>
      </c>
      <c r="AM255" s="10" t="str">
        <f ca="1">IFERROR(IF(AND(NOW()&lt;= EOMONTH(DATE(YEAR($P255),6, 1), 0), Overall!$A257&lt;&gt;"", MONTH($O255) &lt;= 6, MONTH($P255) &gt;= 6), IF($T255 &lt;&gt; "", $H255/$T255, ""), ""), "")</f>
        <v/>
      </c>
      <c r="AN255" s="10" t="str">
        <f ca="1">IFERROR(IF(AND(NOW()&lt;= EOMONTH(DATE(YEAR($P255),7, 1), 0), Overall!$A257&lt;&gt;"", MONTH($O255) &lt;= 7, MONTH($P255) &gt;= 7), IF($T255 &lt;&gt; "", $H255/$T255, ""), ""), "")</f>
        <v/>
      </c>
      <c r="AO255" s="10" t="str">
        <f ca="1">IFERROR(IF(AND(NOW()&lt;= EOMONTH(DATE(YEAR($P255),8, 1), 0), Overall!$A257&lt;&gt;"", MONTH($O255) &lt;= 8, MONTH($P255) &gt;= 8), IF($T255 &lt;&gt; "", $H255/$T255, ""), ""), "")</f>
        <v/>
      </c>
      <c r="AP255" s="10" t="str">
        <f ca="1">IFERROR(IF(AND(NOW()&lt;= EOMONTH(DATE(YEAR($P255),9, 1), 0), Overall!$A257&lt;&gt;"", MONTH($O255) &lt;= 9, MONTH($P255) &gt;= 9), IF($T255 &lt;&gt; "", $H255/$T255, ""), ""), "")</f>
        <v/>
      </c>
      <c r="AQ255" s="10" t="str">
        <f ca="1">IFERROR(IF(AND(NOW()&lt;= EOMONTH(DATE(YEAR($P255),10, 1), 0), Overall!$A257&lt;&gt;"", MONTH($O255) &lt;= 10, MONTH($P255) &gt;= 10), IF($T255 &lt;&gt; "", $H255/$T255, ""), ""), "")</f>
        <v/>
      </c>
      <c r="AR255" s="10" t="str">
        <f ca="1">IFERROR(IF(AND(NOW()&lt;= EOMONTH(DATE(YEAR($P255),11, 1), 0), Overall!$A257&lt;&gt;"", MONTH($O255) &lt;=11, MONTH($P255) &gt;= 11), IF($T255 &lt;&gt; "", $H255/$T255, ""), ""), "")</f>
        <v/>
      </c>
      <c r="AS255" s="10" t="str">
        <f ca="1">IFERROR(IF(AND(NOW()&lt;= EOMONTH(DATE(YEAR($P255),12, 1), 0), Overall!$A257&lt;&gt;"", MONTH($O255) &lt;= 12, MONTH($P255) &gt;= 12), IF($T255 &lt;&gt; "", $H255/$T255, ""), ""), "")</f>
        <v/>
      </c>
      <c r="AT255" s="16">
        <f t="shared" ca="1" si="7"/>
        <v>0</v>
      </c>
    </row>
    <row r="256" spans="1:46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6">
        <f>IF(Overall!T258&lt;&gt;"",VALUE(Overall!T258),"")</f>
        <v>79.790000000000006</v>
      </c>
      <c r="O256" s="7">
        <f>IF(Overall!L258&lt;&gt;"", DATEVALUE(Overall!L258), "")</f>
        <v>44562</v>
      </c>
      <c r="P256" s="7">
        <f>IF(Overall!M258&lt;&gt;"", DATEVALUE(Overall!M258), "")</f>
        <v>44742</v>
      </c>
      <c r="Q256" s="7" t="str">
        <f>IF(Overall!S258&lt;&gt;"",_xlfn.VALUETOTEXT(Overall!S258),"")</f>
        <v>Jan-Jun</v>
      </c>
      <c r="R256" s="7">
        <f>IF(Overall!O258&lt;&gt;"", DATEVALUE(Overall!O258), "")</f>
        <v>44498</v>
      </c>
      <c r="S256" s="7">
        <f>IF(Overall!O258&lt;&gt;"", DATEVALUE(Overall!O258), "")</f>
        <v>44498</v>
      </c>
      <c r="T256" s="5">
        <f t="shared" si="6"/>
        <v>6</v>
      </c>
      <c r="U256" s="10">
        <f>IF(Overall!$A258&lt;&gt;"",IF(AND(MONTH($O256) &lt;= 1, MONTH($P256) &gt;= 1), IF($T256 &lt;&gt; "", $H256/$T256, ""), ""),"")</f>
        <v>100000</v>
      </c>
      <c r="V256" s="10">
        <f>IF(Overall!$A258&lt;&gt;"",IF(AND(MONTH($O256) &lt;= 2, MONTH($P256) &gt;= 2), IF($T256 &lt;&gt; "", $H256/$T256, ""), ""),"")</f>
        <v>100000</v>
      </c>
      <c r="W256" s="10">
        <f>IF(Overall!$A258&lt;&gt;"",IF(AND(MONTH($O256) &lt;= 3, MONTH($P256) &gt;= 3), IF($T256 &lt;&gt; "", $H256/$T256, ""), ""),"")</f>
        <v>100000</v>
      </c>
      <c r="X256" s="10">
        <f>IF(Overall!$A258&lt;&gt;"",IF(AND(MONTH($O256) &lt;= 4, MONTH($P256) &gt;= 4), IF($T256 &lt;&gt; "", $H256/$T256, ""), ""),"")</f>
        <v>100000</v>
      </c>
      <c r="Y256" s="10">
        <f>IF(Overall!$A258&lt;&gt;"",IF(AND(MONTH($O256) &lt;= 5, MONTH($P256) &gt;= 5), IF($T256 &lt;&gt; "", $H256/$T256, ""), ""),"")</f>
        <v>100000</v>
      </c>
      <c r="Z256" s="10">
        <f>IF(Overall!$A258&lt;&gt;"",IF(AND(MONTH($O256) &lt;= 6, MONTH($P256) &gt;= 6), IF($T256 &lt;&gt; "", $H256/$T256, ""), ""),"")</f>
        <v>100000</v>
      </c>
      <c r="AA256" s="10" t="str">
        <f>IF(Overall!$A258&lt;&gt;"",IF(AND(MONTH($O256) &lt;= 7, MONTH($P256) &gt;= 7 ), IF($T256 &lt;&gt; "", $H256/$T256, ""), ""),"")</f>
        <v/>
      </c>
      <c r="AB256" s="10" t="str">
        <f>IF(Overall!$A258&lt;&gt;"",IF(AND(MONTH($O256) &lt;= 8, MONTH($P256) &gt;= 8), IF($T256 &lt;&gt; "", $H256/$T256, ""), ""),"")</f>
        <v/>
      </c>
      <c r="AC256" s="10" t="str">
        <f>IF(Overall!$A258&lt;&gt;"",IF(AND(MONTH($O256) &lt;= 9, MONTH($P256) &gt;= 9), IF($T256 &lt;&gt; "", $H256/$T256, ""), ""),"")</f>
        <v/>
      </c>
      <c r="AD256" s="10" t="str">
        <f>IF(Overall!$A258&lt;&gt;"",IF(AND(MONTH($O256) &lt;= 10, MONTH($P256) &gt;= 10), IF($T256 &lt;&gt; "", $H256/$T256, ""), ""),"")</f>
        <v/>
      </c>
      <c r="AE256" s="10" t="str">
        <f>IF(Overall!$A258&lt;&gt;"",IF(AND(MONTH($O256) &lt;= 11, MONTH($P256) &gt;= 11), IF($T256 &lt;&gt; "", $H256/$T256, ""), ""),"")</f>
        <v/>
      </c>
      <c r="AF256" s="10" t="str">
        <f>IF(Overall!$A258&lt;&gt;"",IF(AND(MONTH($O256) &lt;= 12, MONTH($P256) &gt;= 12), IF($T256 &lt;&gt; "", $H256/$T256, ""), ""),"")</f>
        <v/>
      </c>
      <c r="AH256" s="10" t="str">
        <f ca="1">IFERROR(IF(AND(NOW()&lt;= EOMONTH(DATE(YEAR($P256),1, 1), 0), Overall!$A258&lt;&gt;"", MONTH($O256) &lt;= 1, MONTH($P256) &gt;= 1), IF($T256 &lt;&gt; "", $H256/$T256, ""), ""), "")</f>
        <v/>
      </c>
      <c r="AI256" s="10" t="str">
        <f ca="1">IFERROR(IF(AND(NOW()&lt;= EOMONTH(DATE(YEAR($P256),2, 1), 0), Overall!$A258&lt;&gt;"", MONTH($O256) &lt;= 2, MONTH($P256) &gt;= 2), IF($T256 &lt;&gt; "", $H256/$T256, ""), ""), "")</f>
        <v/>
      </c>
      <c r="AJ256" s="10" t="str">
        <f ca="1">IFERROR(IF(AND(NOW()&lt;= EOMONTH(DATE(YEAR($P256),3, 1), 0), Overall!$A258&lt;&gt;"", MONTH($O256) &lt;= 3, MONTH($P256) &gt;= 3), IF($T256 &lt;&gt; "", $H256/$T256, ""), ""), "")</f>
        <v/>
      </c>
      <c r="AK256" s="10" t="str">
        <f ca="1">IFERROR(IF(AND(NOW()&lt;= EOMONTH(DATE(YEAR($P256),4, 1), 0), Overall!$A258&lt;&gt;"", MONTH($O256) &lt;= 4, MONTH($P256) &gt;= 4), IF($T256 &lt;&gt; "", $H256/$T256, ""), ""), "")</f>
        <v/>
      </c>
      <c r="AL256" s="10" t="str">
        <f ca="1">IFERROR(IF(AND(NOW()&lt;= EOMONTH(DATE(YEAR($P256),5, 1), 0), Overall!$A258&lt;&gt;"", MONTH($O256) &lt;= 5, MONTH($P256) &gt;= 5), IF($T256 &lt;&gt; "", $H256/$T256, ""), ""), "")</f>
        <v/>
      </c>
      <c r="AM256" s="10" t="str">
        <f ca="1">IFERROR(IF(AND(NOW()&lt;= EOMONTH(DATE(YEAR($P256),6, 1), 0), Overall!$A258&lt;&gt;"", MONTH($O256) &lt;= 6, MONTH($P256) &gt;= 6), IF($T256 &lt;&gt; "", $H256/$T256, ""), ""), "")</f>
        <v/>
      </c>
      <c r="AN256" s="10" t="str">
        <f ca="1">IFERROR(IF(AND(NOW()&lt;= EOMONTH(DATE(YEAR($P256),7, 1), 0), Overall!$A258&lt;&gt;"", MONTH($O256) &lt;= 7, MONTH($P256) &gt;= 7), IF($T256 &lt;&gt; "", $H256/$T256, ""), ""), "")</f>
        <v/>
      </c>
      <c r="AO256" s="10" t="str">
        <f ca="1">IFERROR(IF(AND(NOW()&lt;= EOMONTH(DATE(YEAR($P256),8, 1), 0), Overall!$A258&lt;&gt;"", MONTH($O256) &lt;= 8, MONTH($P256) &gt;= 8), IF($T256 &lt;&gt; "", $H256/$T256, ""), ""), "")</f>
        <v/>
      </c>
      <c r="AP256" s="10" t="str">
        <f ca="1">IFERROR(IF(AND(NOW()&lt;= EOMONTH(DATE(YEAR($P256),9, 1), 0), Overall!$A258&lt;&gt;"", MONTH($O256) &lt;= 9, MONTH($P256) &gt;= 9), IF($T256 &lt;&gt; "", $H256/$T256, ""), ""), "")</f>
        <v/>
      </c>
      <c r="AQ256" s="10" t="str">
        <f ca="1">IFERROR(IF(AND(NOW()&lt;= EOMONTH(DATE(YEAR($P256),10, 1), 0), Overall!$A258&lt;&gt;"", MONTH($O256) &lt;= 10, MONTH($P256) &gt;= 10), IF($T256 &lt;&gt; "", $H256/$T256, ""), ""), "")</f>
        <v/>
      </c>
      <c r="AR256" s="10" t="str">
        <f ca="1">IFERROR(IF(AND(NOW()&lt;= EOMONTH(DATE(YEAR($P256),11, 1), 0), Overall!$A258&lt;&gt;"", MONTH($O256) &lt;=11, MONTH($P256) &gt;= 11), IF($T256 &lt;&gt; "", $H256/$T256, ""), ""), "")</f>
        <v/>
      </c>
      <c r="AS256" s="10" t="str">
        <f ca="1">IFERROR(IF(AND(NOW()&lt;= EOMONTH(DATE(YEAR($P256),12, 1), 0), Overall!$A258&lt;&gt;"", MONTH($O256) &lt;= 12, MONTH($P256) &gt;= 12), IF($T256 &lt;&gt; "", $H256/$T256, ""), ""), "")</f>
        <v/>
      </c>
      <c r="AT256" s="16">
        <f t="shared" ca="1" si="7"/>
        <v>0</v>
      </c>
    </row>
    <row r="257" spans="1:46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6">
        <f>IF(Overall!T259&lt;&gt;"",VALUE(Overall!T259),"")</f>
        <v>79.600999999999999</v>
      </c>
      <c r="O257" s="7">
        <f>IF(Overall!L259&lt;&gt;"", DATEVALUE(Overall!L259), "")</f>
        <v>44562</v>
      </c>
      <c r="P257" s="7">
        <f>IF(Overall!M259&lt;&gt;"", DATEVALUE(Overall!M259), "")</f>
        <v>44742</v>
      </c>
      <c r="Q257" s="7" t="str">
        <f>IF(Overall!S259&lt;&gt;"",_xlfn.VALUETOTEXT(Overall!S259),"")</f>
        <v>Jan-Jun</v>
      </c>
      <c r="R257" s="7">
        <f>IF(Overall!O259&lt;&gt;"", DATEVALUE(Overall!O259), "")</f>
        <v>44498</v>
      </c>
      <c r="S257" s="7">
        <f>IF(Overall!O259&lt;&gt;"", DATEVALUE(Overall!O259), "")</f>
        <v>44498</v>
      </c>
      <c r="T257" s="5">
        <f t="shared" si="6"/>
        <v>6</v>
      </c>
      <c r="U257" s="10">
        <f>IF(Overall!$A259&lt;&gt;"",IF(AND(MONTH($O257) &lt;= 1, MONTH($P257) &gt;= 1), IF($T257 &lt;&gt; "", $H257/$T257, ""), ""),"")</f>
        <v>150000</v>
      </c>
      <c r="V257" s="10">
        <f>IF(Overall!$A259&lt;&gt;"",IF(AND(MONTH($O257) &lt;= 2, MONTH($P257) &gt;= 2), IF($T257 &lt;&gt; "", $H257/$T257, ""), ""),"")</f>
        <v>150000</v>
      </c>
      <c r="W257" s="10">
        <f>IF(Overall!$A259&lt;&gt;"",IF(AND(MONTH($O257) &lt;= 3, MONTH($P257) &gt;= 3), IF($T257 &lt;&gt; "", $H257/$T257, ""), ""),"")</f>
        <v>150000</v>
      </c>
      <c r="X257" s="10">
        <f>IF(Overall!$A259&lt;&gt;"",IF(AND(MONTH($O257) &lt;= 4, MONTH($P257) &gt;= 4), IF($T257 &lt;&gt; "", $H257/$T257, ""), ""),"")</f>
        <v>150000</v>
      </c>
      <c r="Y257" s="10">
        <f>IF(Overall!$A259&lt;&gt;"",IF(AND(MONTH($O257) &lt;= 5, MONTH($P257) &gt;= 5), IF($T257 &lt;&gt; "", $H257/$T257, ""), ""),"")</f>
        <v>150000</v>
      </c>
      <c r="Z257" s="10">
        <f>IF(Overall!$A259&lt;&gt;"",IF(AND(MONTH($O257) &lt;= 6, MONTH($P257) &gt;= 6), IF($T257 &lt;&gt; "", $H257/$T257, ""), ""),"")</f>
        <v>150000</v>
      </c>
      <c r="AA257" s="10" t="str">
        <f>IF(Overall!$A259&lt;&gt;"",IF(AND(MONTH($O257) &lt;= 7, MONTH($P257) &gt;= 7 ), IF($T257 &lt;&gt; "", $H257/$T257, ""), ""),"")</f>
        <v/>
      </c>
      <c r="AB257" s="10" t="str">
        <f>IF(Overall!$A259&lt;&gt;"",IF(AND(MONTH($O257) &lt;= 8, MONTH($P257) &gt;= 8), IF($T257 &lt;&gt; "", $H257/$T257, ""), ""),"")</f>
        <v/>
      </c>
      <c r="AC257" s="10" t="str">
        <f>IF(Overall!$A259&lt;&gt;"",IF(AND(MONTH($O257) &lt;= 9, MONTH($P257) &gt;= 9), IF($T257 &lt;&gt; "", $H257/$T257, ""), ""),"")</f>
        <v/>
      </c>
      <c r="AD257" s="10" t="str">
        <f>IF(Overall!$A259&lt;&gt;"",IF(AND(MONTH($O257) &lt;= 10, MONTH($P257) &gt;= 10), IF($T257 &lt;&gt; "", $H257/$T257, ""), ""),"")</f>
        <v/>
      </c>
      <c r="AE257" s="10" t="str">
        <f>IF(Overall!$A259&lt;&gt;"",IF(AND(MONTH($O257) &lt;= 11, MONTH($P257) &gt;= 11), IF($T257 &lt;&gt; "", $H257/$T257, ""), ""),"")</f>
        <v/>
      </c>
      <c r="AF257" s="10" t="str">
        <f>IF(Overall!$A259&lt;&gt;"",IF(AND(MONTH($O257) &lt;= 12, MONTH($P257) &gt;= 12), IF($T257 &lt;&gt; "", $H257/$T257, ""), ""),"")</f>
        <v/>
      </c>
      <c r="AH257" s="10" t="str">
        <f ca="1">IFERROR(IF(AND(NOW()&lt;= EOMONTH(DATE(YEAR($P257),1, 1), 0), Overall!$A259&lt;&gt;"", MONTH($O257) &lt;= 1, MONTH($P257) &gt;= 1), IF($T257 &lt;&gt; "", $H257/$T257, ""), ""), "")</f>
        <v/>
      </c>
      <c r="AI257" s="10" t="str">
        <f ca="1">IFERROR(IF(AND(NOW()&lt;= EOMONTH(DATE(YEAR($P257),2, 1), 0), Overall!$A259&lt;&gt;"", MONTH($O257) &lt;= 2, MONTH($P257) &gt;= 2), IF($T257 &lt;&gt; "", $H257/$T257, ""), ""), "")</f>
        <v/>
      </c>
      <c r="AJ257" s="10" t="str">
        <f ca="1">IFERROR(IF(AND(NOW()&lt;= EOMONTH(DATE(YEAR($P257),3, 1), 0), Overall!$A259&lt;&gt;"", MONTH($O257) &lt;= 3, MONTH($P257) &gt;= 3), IF($T257 &lt;&gt; "", $H257/$T257, ""), ""), "")</f>
        <v/>
      </c>
      <c r="AK257" s="10" t="str">
        <f ca="1">IFERROR(IF(AND(NOW()&lt;= EOMONTH(DATE(YEAR($P257),4, 1), 0), Overall!$A259&lt;&gt;"", MONTH($O257) &lt;= 4, MONTH($P257) &gt;= 4), IF($T257 &lt;&gt; "", $H257/$T257, ""), ""), "")</f>
        <v/>
      </c>
      <c r="AL257" s="10" t="str">
        <f ca="1">IFERROR(IF(AND(NOW()&lt;= EOMONTH(DATE(YEAR($P257),5, 1), 0), Overall!$A259&lt;&gt;"", MONTH($O257) &lt;= 5, MONTH($P257) &gt;= 5), IF($T257 &lt;&gt; "", $H257/$T257, ""), ""), "")</f>
        <v/>
      </c>
      <c r="AM257" s="10" t="str">
        <f ca="1">IFERROR(IF(AND(NOW()&lt;= EOMONTH(DATE(YEAR($P257),6, 1), 0), Overall!$A259&lt;&gt;"", MONTH($O257) &lt;= 6, MONTH($P257) &gt;= 6), IF($T257 &lt;&gt; "", $H257/$T257, ""), ""), "")</f>
        <v/>
      </c>
      <c r="AN257" s="10" t="str">
        <f ca="1">IFERROR(IF(AND(NOW()&lt;= EOMONTH(DATE(YEAR($P257),7, 1), 0), Overall!$A259&lt;&gt;"", MONTH($O257) &lt;= 7, MONTH($P257) &gt;= 7), IF($T257 &lt;&gt; "", $H257/$T257, ""), ""), "")</f>
        <v/>
      </c>
      <c r="AO257" s="10" t="str">
        <f ca="1">IFERROR(IF(AND(NOW()&lt;= EOMONTH(DATE(YEAR($P257),8, 1), 0), Overall!$A259&lt;&gt;"", MONTH($O257) &lt;= 8, MONTH($P257) &gt;= 8), IF($T257 &lt;&gt; "", $H257/$T257, ""), ""), "")</f>
        <v/>
      </c>
      <c r="AP257" s="10" t="str">
        <f ca="1">IFERROR(IF(AND(NOW()&lt;= EOMONTH(DATE(YEAR($P257),9, 1), 0), Overall!$A259&lt;&gt;"", MONTH($O257) &lt;= 9, MONTH($P257) &gt;= 9), IF($T257 &lt;&gt; "", $H257/$T257, ""), ""), "")</f>
        <v/>
      </c>
      <c r="AQ257" s="10" t="str">
        <f ca="1">IFERROR(IF(AND(NOW()&lt;= EOMONTH(DATE(YEAR($P257),10, 1), 0), Overall!$A259&lt;&gt;"", MONTH($O257) &lt;= 10, MONTH($P257) &gt;= 10), IF($T257 &lt;&gt; "", $H257/$T257, ""), ""), "")</f>
        <v/>
      </c>
      <c r="AR257" s="10" t="str">
        <f ca="1">IFERROR(IF(AND(NOW()&lt;= EOMONTH(DATE(YEAR($P257),11, 1), 0), Overall!$A259&lt;&gt;"", MONTH($O257) &lt;=11, MONTH($P257) &gt;= 11), IF($T257 &lt;&gt; "", $H257/$T257, ""), ""), "")</f>
        <v/>
      </c>
      <c r="AS257" s="10" t="str">
        <f ca="1">IFERROR(IF(AND(NOW()&lt;= EOMONTH(DATE(YEAR($P257),12, 1), 0), Overall!$A259&lt;&gt;"", MONTH($O257) &lt;= 12, MONTH($P257) &gt;= 12), IF($T257 &lt;&gt; "", $H257/$T257, ""), ""), "")</f>
        <v/>
      </c>
      <c r="AT257" s="16">
        <f t="shared" ca="1" si="7"/>
        <v>0</v>
      </c>
    </row>
    <row r="258" spans="1:46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6">
        <f>IF(Overall!T260&lt;&gt;"",VALUE(Overall!T260),"")</f>
        <v>79.600999999999999</v>
      </c>
      <c r="O258" s="7">
        <f>IF(Overall!L260&lt;&gt;"", DATEVALUE(Overall!L260), "")</f>
        <v>44562</v>
      </c>
      <c r="P258" s="7">
        <f>IF(Overall!M260&lt;&gt;"", DATEVALUE(Overall!M260), "")</f>
        <v>44742</v>
      </c>
      <c r="Q258" s="7" t="str">
        <f>IF(Overall!S260&lt;&gt;"",_xlfn.VALUETOTEXT(Overall!S260),"")</f>
        <v>Jan-Jun</v>
      </c>
      <c r="R258" s="7">
        <f>IF(Overall!O260&lt;&gt;"", DATEVALUE(Overall!O260), "")</f>
        <v>44498</v>
      </c>
      <c r="S258" s="7">
        <f>IF(Overall!O260&lt;&gt;"", DATEVALUE(Overall!O260), "")</f>
        <v>44498</v>
      </c>
      <c r="T258" s="5">
        <f t="shared" ref="T258:T321" si="8">IF(AND(O258&lt;&gt;"", P258&lt;&gt;""), DATEDIF(O258, P258, "M") + 1, "")</f>
        <v>6</v>
      </c>
      <c r="U258" s="10">
        <f>IF(Overall!$A260&lt;&gt;"",IF(AND(MONTH($O258) &lt;= 1, MONTH($P258) &gt;= 1), IF($T258 &lt;&gt; "", $H258/$T258, ""), ""),"")</f>
        <v>50000</v>
      </c>
      <c r="V258" s="10">
        <f>IF(Overall!$A260&lt;&gt;"",IF(AND(MONTH($O258) &lt;= 2, MONTH($P258) &gt;= 2), IF($T258 &lt;&gt; "", $H258/$T258, ""), ""),"")</f>
        <v>50000</v>
      </c>
      <c r="W258" s="10">
        <f>IF(Overall!$A260&lt;&gt;"",IF(AND(MONTH($O258) &lt;= 3, MONTH($P258) &gt;= 3), IF($T258 &lt;&gt; "", $H258/$T258, ""), ""),"")</f>
        <v>50000</v>
      </c>
      <c r="X258" s="10">
        <f>IF(Overall!$A260&lt;&gt;"",IF(AND(MONTH($O258) &lt;= 4, MONTH($P258) &gt;= 4), IF($T258 &lt;&gt; "", $H258/$T258, ""), ""),"")</f>
        <v>50000</v>
      </c>
      <c r="Y258" s="10">
        <f>IF(Overall!$A260&lt;&gt;"",IF(AND(MONTH($O258) &lt;= 5, MONTH($P258) &gt;= 5), IF($T258 &lt;&gt; "", $H258/$T258, ""), ""),"")</f>
        <v>50000</v>
      </c>
      <c r="Z258" s="10">
        <f>IF(Overall!$A260&lt;&gt;"",IF(AND(MONTH($O258) &lt;= 6, MONTH($P258) &gt;= 6), IF($T258 &lt;&gt; "", $H258/$T258, ""), ""),"")</f>
        <v>50000</v>
      </c>
      <c r="AA258" s="10" t="str">
        <f>IF(Overall!$A260&lt;&gt;"",IF(AND(MONTH($O258) &lt;= 7, MONTH($P258) &gt;= 7 ), IF($T258 &lt;&gt; "", $H258/$T258, ""), ""),"")</f>
        <v/>
      </c>
      <c r="AB258" s="10" t="str">
        <f>IF(Overall!$A260&lt;&gt;"",IF(AND(MONTH($O258) &lt;= 8, MONTH($P258) &gt;= 8), IF($T258 &lt;&gt; "", $H258/$T258, ""), ""),"")</f>
        <v/>
      </c>
      <c r="AC258" s="10" t="str">
        <f>IF(Overall!$A260&lt;&gt;"",IF(AND(MONTH($O258) &lt;= 9, MONTH($P258) &gt;= 9), IF($T258 &lt;&gt; "", $H258/$T258, ""), ""),"")</f>
        <v/>
      </c>
      <c r="AD258" s="10" t="str">
        <f>IF(Overall!$A260&lt;&gt;"",IF(AND(MONTH($O258) &lt;= 10, MONTH($P258) &gt;= 10), IF($T258 &lt;&gt; "", $H258/$T258, ""), ""),"")</f>
        <v/>
      </c>
      <c r="AE258" s="10" t="str">
        <f>IF(Overall!$A260&lt;&gt;"",IF(AND(MONTH($O258) &lt;= 11, MONTH($P258) &gt;= 11), IF($T258 &lt;&gt; "", $H258/$T258, ""), ""),"")</f>
        <v/>
      </c>
      <c r="AF258" s="10" t="str">
        <f>IF(Overall!$A260&lt;&gt;"",IF(AND(MONTH($O258) &lt;= 12, MONTH($P258) &gt;= 12), IF($T258 &lt;&gt; "", $H258/$T258, ""), ""),"")</f>
        <v/>
      </c>
      <c r="AH258" s="10" t="str">
        <f ca="1">IFERROR(IF(AND(NOW()&lt;= EOMONTH(DATE(YEAR($P258),1, 1), 0), Overall!$A260&lt;&gt;"", MONTH($O258) &lt;= 1, MONTH($P258) &gt;= 1), IF($T258 &lt;&gt; "", $H258/$T258, ""), ""), "")</f>
        <v/>
      </c>
      <c r="AI258" s="10" t="str">
        <f ca="1">IFERROR(IF(AND(NOW()&lt;= EOMONTH(DATE(YEAR($P258),2, 1), 0), Overall!$A260&lt;&gt;"", MONTH($O258) &lt;= 2, MONTH($P258) &gt;= 2), IF($T258 &lt;&gt; "", $H258/$T258, ""), ""), "")</f>
        <v/>
      </c>
      <c r="AJ258" s="10" t="str">
        <f ca="1">IFERROR(IF(AND(NOW()&lt;= EOMONTH(DATE(YEAR($P258),3, 1), 0), Overall!$A260&lt;&gt;"", MONTH($O258) &lt;= 3, MONTH($P258) &gt;= 3), IF($T258 &lt;&gt; "", $H258/$T258, ""), ""), "")</f>
        <v/>
      </c>
      <c r="AK258" s="10" t="str">
        <f ca="1">IFERROR(IF(AND(NOW()&lt;= EOMONTH(DATE(YEAR($P258),4, 1), 0), Overall!$A260&lt;&gt;"", MONTH($O258) &lt;= 4, MONTH($P258) &gt;= 4), IF($T258 &lt;&gt; "", $H258/$T258, ""), ""), "")</f>
        <v/>
      </c>
      <c r="AL258" s="10" t="str">
        <f ca="1">IFERROR(IF(AND(NOW()&lt;= EOMONTH(DATE(YEAR($P258),5, 1), 0), Overall!$A260&lt;&gt;"", MONTH($O258) &lt;= 5, MONTH($P258) &gt;= 5), IF($T258 &lt;&gt; "", $H258/$T258, ""), ""), "")</f>
        <v/>
      </c>
      <c r="AM258" s="10" t="str">
        <f ca="1">IFERROR(IF(AND(NOW()&lt;= EOMONTH(DATE(YEAR($P258),6, 1), 0), Overall!$A260&lt;&gt;"", MONTH($O258) &lt;= 6, MONTH($P258) &gt;= 6), IF($T258 &lt;&gt; "", $H258/$T258, ""), ""), "")</f>
        <v/>
      </c>
      <c r="AN258" s="10" t="str">
        <f ca="1">IFERROR(IF(AND(NOW()&lt;= EOMONTH(DATE(YEAR($P258),7, 1), 0), Overall!$A260&lt;&gt;"", MONTH($O258) &lt;= 7, MONTH($P258) &gt;= 7), IF($T258 &lt;&gt; "", $H258/$T258, ""), ""), "")</f>
        <v/>
      </c>
      <c r="AO258" s="10" t="str">
        <f ca="1">IFERROR(IF(AND(NOW()&lt;= EOMONTH(DATE(YEAR($P258),8, 1), 0), Overall!$A260&lt;&gt;"", MONTH($O258) &lt;= 8, MONTH($P258) &gt;= 8), IF($T258 &lt;&gt; "", $H258/$T258, ""), ""), "")</f>
        <v/>
      </c>
      <c r="AP258" s="10" t="str">
        <f ca="1">IFERROR(IF(AND(NOW()&lt;= EOMONTH(DATE(YEAR($P258),9, 1), 0), Overall!$A260&lt;&gt;"", MONTH($O258) &lt;= 9, MONTH($P258) &gt;= 9), IF($T258 &lt;&gt; "", $H258/$T258, ""), ""), "")</f>
        <v/>
      </c>
      <c r="AQ258" s="10" t="str">
        <f ca="1">IFERROR(IF(AND(NOW()&lt;= EOMONTH(DATE(YEAR($P258),10, 1), 0), Overall!$A260&lt;&gt;"", MONTH($O258) &lt;= 10, MONTH($P258) &gt;= 10), IF($T258 &lt;&gt; "", $H258/$T258, ""), ""), "")</f>
        <v/>
      </c>
      <c r="AR258" s="10" t="str">
        <f ca="1">IFERROR(IF(AND(NOW()&lt;= EOMONTH(DATE(YEAR($P258),11, 1), 0), Overall!$A260&lt;&gt;"", MONTH($O258) &lt;=11, MONTH($P258) &gt;= 11), IF($T258 &lt;&gt; "", $H258/$T258, ""), ""), "")</f>
        <v/>
      </c>
      <c r="AS258" s="10" t="str">
        <f ca="1">IFERROR(IF(AND(NOW()&lt;= EOMONTH(DATE(YEAR($P258),12, 1), 0), Overall!$A260&lt;&gt;"", MONTH($O258) &lt;= 12, MONTH($P258) &gt;= 12), IF($T258 &lt;&gt; "", $H258/$T258, ""), ""), "")</f>
        <v/>
      </c>
      <c r="AT258" s="16">
        <f t="shared" ca="1" si="7"/>
        <v>0</v>
      </c>
    </row>
    <row r="259" spans="1:46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6">
        <f>IF(Overall!T261&lt;&gt;"",VALUE(Overall!T261),"")</f>
        <v>80</v>
      </c>
      <c r="O259" s="7">
        <f>IF(Overall!L261&lt;&gt;"", DATEVALUE(Overall!L261), "")</f>
        <v>44562</v>
      </c>
      <c r="P259" s="7">
        <f>IF(Overall!M261&lt;&gt;"", DATEVALUE(Overall!M261), "")</f>
        <v>44742</v>
      </c>
      <c r="Q259" s="7" t="str">
        <f>IF(Overall!S261&lt;&gt;"",_xlfn.VALUETOTEXT(Overall!S261),"")</f>
        <v>Jan-Jun</v>
      </c>
      <c r="R259" s="7">
        <f>IF(Overall!O261&lt;&gt;"", DATEVALUE(Overall!O261), "")</f>
        <v>44501</v>
      </c>
      <c r="S259" s="7">
        <f>IF(Overall!O261&lt;&gt;"", DATEVALUE(Overall!O261), "")</f>
        <v>44501</v>
      </c>
      <c r="T259" s="5">
        <f t="shared" si="8"/>
        <v>6</v>
      </c>
      <c r="U259" s="10">
        <f>IF(Overall!$A261&lt;&gt;"",IF(AND(MONTH($O259) &lt;= 1, MONTH($P259) &gt;= 1), IF($T259 &lt;&gt; "", $H259/$T259, ""), ""),"")</f>
        <v>200000</v>
      </c>
      <c r="V259" s="10">
        <f>IF(Overall!$A261&lt;&gt;"",IF(AND(MONTH($O259) &lt;= 2, MONTH($P259) &gt;= 2), IF($T259 &lt;&gt; "", $H259/$T259, ""), ""),"")</f>
        <v>200000</v>
      </c>
      <c r="W259" s="10">
        <f>IF(Overall!$A261&lt;&gt;"",IF(AND(MONTH($O259) &lt;= 3, MONTH($P259) &gt;= 3), IF($T259 &lt;&gt; "", $H259/$T259, ""), ""),"")</f>
        <v>200000</v>
      </c>
      <c r="X259" s="10">
        <f>IF(Overall!$A261&lt;&gt;"",IF(AND(MONTH($O259) &lt;= 4, MONTH($P259) &gt;= 4), IF($T259 &lt;&gt; "", $H259/$T259, ""), ""),"")</f>
        <v>200000</v>
      </c>
      <c r="Y259" s="10">
        <f>IF(Overall!$A261&lt;&gt;"",IF(AND(MONTH($O259) &lt;= 5, MONTH($P259) &gt;= 5), IF($T259 &lt;&gt; "", $H259/$T259, ""), ""),"")</f>
        <v>200000</v>
      </c>
      <c r="Z259" s="10">
        <f>IF(Overall!$A261&lt;&gt;"",IF(AND(MONTH($O259) &lt;= 6, MONTH($P259) &gt;= 6), IF($T259 &lt;&gt; "", $H259/$T259, ""), ""),"")</f>
        <v>200000</v>
      </c>
      <c r="AA259" s="10" t="str">
        <f>IF(Overall!$A261&lt;&gt;"",IF(AND(MONTH($O259) &lt;= 7, MONTH($P259) &gt;= 7 ), IF($T259 &lt;&gt; "", $H259/$T259, ""), ""),"")</f>
        <v/>
      </c>
      <c r="AB259" s="10" t="str">
        <f>IF(Overall!$A261&lt;&gt;"",IF(AND(MONTH($O259) &lt;= 8, MONTH($P259) &gt;= 8), IF($T259 &lt;&gt; "", $H259/$T259, ""), ""),"")</f>
        <v/>
      </c>
      <c r="AC259" s="10" t="str">
        <f>IF(Overall!$A261&lt;&gt;"",IF(AND(MONTH($O259) &lt;= 9, MONTH($P259) &gt;= 9), IF($T259 &lt;&gt; "", $H259/$T259, ""), ""),"")</f>
        <v/>
      </c>
      <c r="AD259" s="10" t="str">
        <f>IF(Overall!$A261&lt;&gt;"",IF(AND(MONTH($O259) &lt;= 10, MONTH($P259) &gt;= 10), IF($T259 &lt;&gt; "", $H259/$T259, ""), ""),"")</f>
        <v/>
      </c>
      <c r="AE259" s="10" t="str">
        <f>IF(Overall!$A261&lt;&gt;"",IF(AND(MONTH($O259) &lt;= 11, MONTH($P259) &gt;= 11), IF($T259 &lt;&gt; "", $H259/$T259, ""), ""),"")</f>
        <v/>
      </c>
      <c r="AF259" s="10" t="str">
        <f>IF(Overall!$A261&lt;&gt;"",IF(AND(MONTH($O259) &lt;= 12, MONTH($P259) &gt;= 12), IF($T259 &lt;&gt; "", $H259/$T259, ""), ""),"")</f>
        <v/>
      </c>
      <c r="AH259" s="10" t="str">
        <f ca="1">IFERROR(IF(AND(NOW()&lt;= EOMONTH(DATE(YEAR($P259),1, 1), 0), Overall!$A261&lt;&gt;"", MONTH($O259) &lt;= 1, MONTH($P259) &gt;= 1), IF($T259 &lt;&gt; "", $H259/$T259, ""), ""), "")</f>
        <v/>
      </c>
      <c r="AI259" s="10" t="str">
        <f ca="1">IFERROR(IF(AND(NOW()&lt;= EOMONTH(DATE(YEAR($P259),2, 1), 0), Overall!$A261&lt;&gt;"", MONTH($O259) &lt;= 2, MONTH($P259) &gt;= 2), IF($T259 &lt;&gt; "", $H259/$T259, ""), ""), "")</f>
        <v/>
      </c>
      <c r="AJ259" s="10" t="str">
        <f ca="1">IFERROR(IF(AND(NOW()&lt;= EOMONTH(DATE(YEAR($P259),3, 1), 0), Overall!$A261&lt;&gt;"", MONTH($O259) &lt;= 3, MONTH($P259) &gt;= 3), IF($T259 &lt;&gt; "", $H259/$T259, ""), ""), "")</f>
        <v/>
      </c>
      <c r="AK259" s="10" t="str">
        <f ca="1">IFERROR(IF(AND(NOW()&lt;= EOMONTH(DATE(YEAR($P259),4, 1), 0), Overall!$A261&lt;&gt;"", MONTH($O259) &lt;= 4, MONTH($P259) &gt;= 4), IF($T259 &lt;&gt; "", $H259/$T259, ""), ""), "")</f>
        <v/>
      </c>
      <c r="AL259" s="10" t="str">
        <f ca="1">IFERROR(IF(AND(NOW()&lt;= EOMONTH(DATE(YEAR($P259),5, 1), 0), Overall!$A261&lt;&gt;"", MONTH($O259) &lt;= 5, MONTH($P259) &gt;= 5), IF($T259 &lt;&gt; "", $H259/$T259, ""), ""), "")</f>
        <v/>
      </c>
      <c r="AM259" s="10" t="str">
        <f ca="1">IFERROR(IF(AND(NOW()&lt;= EOMONTH(DATE(YEAR($P259),6, 1), 0), Overall!$A261&lt;&gt;"", MONTH($O259) &lt;= 6, MONTH($P259) &gt;= 6), IF($T259 &lt;&gt; "", $H259/$T259, ""), ""), "")</f>
        <v/>
      </c>
      <c r="AN259" s="10" t="str">
        <f ca="1">IFERROR(IF(AND(NOW()&lt;= EOMONTH(DATE(YEAR($P259),7, 1), 0), Overall!$A261&lt;&gt;"", MONTH($O259) &lt;= 7, MONTH($P259) &gt;= 7), IF($T259 &lt;&gt; "", $H259/$T259, ""), ""), "")</f>
        <v/>
      </c>
      <c r="AO259" s="10" t="str">
        <f ca="1">IFERROR(IF(AND(NOW()&lt;= EOMONTH(DATE(YEAR($P259),8, 1), 0), Overall!$A261&lt;&gt;"", MONTH($O259) &lt;= 8, MONTH($P259) &gt;= 8), IF($T259 &lt;&gt; "", $H259/$T259, ""), ""), "")</f>
        <v/>
      </c>
      <c r="AP259" s="10" t="str">
        <f ca="1">IFERROR(IF(AND(NOW()&lt;= EOMONTH(DATE(YEAR($P259),9, 1), 0), Overall!$A261&lt;&gt;"", MONTH($O259) &lt;= 9, MONTH($P259) &gt;= 9), IF($T259 &lt;&gt; "", $H259/$T259, ""), ""), "")</f>
        <v/>
      </c>
      <c r="AQ259" s="10" t="str">
        <f ca="1">IFERROR(IF(AND(NOW()&lt;= EOMONTH(DATE(YEAR($P259),10, 1), 0), Overall!$A261&lt;&gt;"", MONTH($O259) &lt;= 10, MONTH($P259) &gt;= 10), IF($T259 &lt;&gt; "", $H259/$T259, ""), ""), "")</f>
        <v/>
      </c>
      <c r="AR259" s="10" t="str">
        <f ca="1">IFERROR(IF(AND(NOW()&lt;= EOMONTH(DATE(YEAR($P259),11, 1), 0), Overall!$A261&lt;&gt;"", MONTH($O259) &lt;=11, MONTH($P259) &gt;= 11), IF($T259 &lt;&gt; "", $H259/$T259, ""), ""), "")</f>
        <v/>
      </c>
      <c r="AS259" s="10" t="str">
        <f ca="1">IFERROR(IF(AND(NOW()&lt;= EOMONTH(DATE(YEAR($P259),12, 1), 0), Overall!$A261&lt;&gt;"", MONTH($O259) &lt;= 12, MONTH($P259) &gt;= 12), IF($T259 &lt;&gt; "", $H259/$T259, ""), ""), "")</f>
        <v/>
      </c>
      <c r="AT259" s="16">
        <f t="shared" ref="AT259:AT322" ca="1" si="9">SUM(AH259:AS259)</f>
        <v>0</v>
      </c>
    </row>
    <row r="260" spans="1:46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6">
        <f>IF(Overall!T262&lt;&gt;"",VALUE(Overall!T262),"")</f>
        <v>79.849999999999994</v>
      </c>
      <c r="O260" s="7">
        <f>IF(Overall!L262&lt;&gt;"", DATEVALUE(Overall!L262), "")</f>
        <v>44562</v>
      </c>
      <c r="P260" s="7">
        <f>IF(Overall!M262&lt;&gt;"", DATEVALUE(Overall!M262), "")</f>
        <v>44742</v>
      </c>
      <c r="Q260" s="7" t="str">
        <f>IF(Overall!S262&lt;&gt;"",_xlfn.VALUETOTEXT(Overall!S262),"")</f>
        <v>Jan-Jun</v>
      </c>
      <c r="R260" s="7">
        <f>IF(Overall!O262&lt;&gt;"", DATEVALUE(Overall!O262), "")</f>
        <v>44501</v>
      </c>
      <c r="S260" s="7">
        <f>IF(Overall!O262&lt;&gt;"", DATEVALUE(Overall!O262), "")</f>
        <v>44501</v>
      </c>
      <c r="T260" s="5">
        <f t="shared" si="8"/>
        <v>6</v>
      </c>
      <c r="U260" s="10">
        <f>IF(Overall!$A262&lt;&gt;"",IF(AND(MONTH($O260) &lt;= 1, MONTH($P260) &gt;= 1), IF($T260 &lt;&gt; "", $H260/$T260, ""), ""),"")</f>
        <v>200000</v>
      </c>
      <c r="V260" s="10">
        <f>IF(Overall!$A262&lt;&gt;"",IF(AND(MONTH($O260) &lt;= 2, MONTH($P260) &gt;= 2), IF($T260 &lt;&gt; "", $H260/$T260, ""), ""),"")</f>
        <v>200000</v>
      </c>
      <c r="W260" s="10">
        <f>IF(Overall!$A262&lt;&gt;"",IF(AND(MONTH($O260) &lt;= 3, MONTH($P260) &gt;= 3), IF($T260 &lt;&gt; "", $H260/$T260, ""), ""),"")</f>
        <v>200000</v>
      </c>
      <c r="X260" s="10">
        <f>IF(Overall!$A262&lt;&gt;"",IF(AND(MONTH($O260) &lt;= 4, MONTH($P260) &gt;= 4), IF($T260 &lt;&gt; "", $H260/$T260, ""), ""),"")</f>
        <v>200000</v>
      </c>
      <c r="Y260" s="10">
        <f>IF(Overall!$A262&lt;&gt;"",IF(AND(MONTH($O260) &lt;= 5, MONTH($P260) &gt;= 5), IF($T260 &lt;&gt; "", $H260/$T260, ""), ""),"")</f>
        <v>200000</v>
      </c>
      <c r="Z260" s="10">
        <f>IF(Overall!$A262&lt;&gt;"",IF(AND(MONTH($O260) &lt;= 6, MONTH($P260) &gt;= 6), IF($T260 &lt;&gt; "", $H260/$T260, ""), ""),"")</f>
        <v>200000</v>
      </c>
      <c r="AA260" s="10" t="str">
        <f>IF(Overall!$A262&lt;&gt;"",IF(AND(MONTH($O260) &lt;= 7, MONTH($P260) &gt;= 7 ), IF($T260 &lt;&gt; "", $H260/$T260, ""), ""),"")</f>
        <v/>
      </c>
      <c r="AB260" s="10" t="str">
        <f>IF(Overall!$A262&lt;&gt;"",IF(AND(MONTH($O260) &lt;= 8, MONTH($P260) &gt;= 8), IF($T260 &lt;&gt; "", $H260/$T260, ""), ""),"")</f>
        <v/>
      </c>
      <c r="AC260" s="10" t="str">
        <f>IF(Overall!$A262&lt;&gt;"",IF(AND(MONTH($O260) &lt;= 9, MONTH($P260) &gt;= 9), IF($T260 &lt;&gt; "", $H260/$T260, ""), ""),"")</f>
        <v/>
      </c>
      <c r="AD260" s="10" t="str">
        <f>IF(Overall!$A262&lt;&gt;"",IF(AND(MONTH($O260) &lt;= 10, MONTH($P260) &gt;= 10), IF($T260 &lt;&gt; "", $H260/$T260, ""), ""),"")</f>
        <v/>
      </c>
      <c r="AE260" s="10" t="str">
        <f>IF(Overall!$A262&lt;&gt;"",IF(AND(MONTH($O260) &lt;= 11, MONTH($P260) &gt;= 11), IF($T260 &lt;&gt; "", $H260/$T260, ""), ""),"")</f>
        <v/>
      </c>
      <c r="AF260" s="10" t="str">
        <f>IF(Overall!$A262&lt;&gt;"",IF(AND(MONTH($O260) &lt;= 12, MONTH($P260) &gt;= 12), IF($T260 &lt;&gt; "", $H260/$T260, ""), ""),"")</f>
        <v/>
      </c>
      <c r="AH260" s="10" t="str">
        <f ca="1">IFERROR(IF(AND(NOW()&lt;= EOMONTH(DATE(YEAR($P260),1, 1), 0), Overall!$A262&lt;&gt;"", MONTH($O260) &lt;= 1, MONTH($P260) &gt;= 1), IF($T260 &lt;&gt; "", $H260/$T260, ""), ""), "")</f>
        <v/>
      </c>
      <c r="AI260" s="10" t="str">
        <f ca="1">IFERROR(IF(AND(NOW()&lt;= EOMONTH(DATE(YEAR($P260),2, 1), 0), Overall!$A262&lt;&gt;"", MONTH($O260) &lt;= 2, MONTH($P260) &gt;= 2), IF($T260 &lt;&gt; "", $H260/$T260, ""), ""), "")</f>
        <v/>
      </c>
      <c r="AJ260" s="10" t="str">
        <f ca="1">IFERROR(IF(AND(NOW()&lt;= EOMONTH(DATE(YEAR($P260),3, 1), 0), Overall!$A262&lt;&gt;"", MONTH($O260) &lt;= 3, MONTH($P260) &gt;= 3), IF($T260 &lt;&gt; "", $H260/$T260, ""), ""), "")</f>
        <v/>
      </c>
      <c r="AK260" s="10" t="str">
        <f ca="1">IFERROR(IF(AND(NOW()&lt;= EOMONTH(DATE(YEAR($P260),4, 1), 0), Overall!$A262&lt;&gt;"", MONTH($O260) &lt;= 4, MONTH($P260) &gt;= 4), IF($T260 &lt;&gt; "", $H260/$T260, ""), ""), "")</f>
        <v/>
      </c>
      <c r="AL260" s="10" t="str">
        <f ca="1">IFERROR(IF(AND(NOW()&lt;= EOMONTH(DATE(YEAR($P260),5, 1), 0), Overall!$A262&lt;&gt;"", MONTH($O260) &lt;= 5, MONTH($P260) &gt;= 5), IF($T260 &lt;&gt; "", $H260/$T260, ""), ""), "")</f>
        <v/>
      </c>
      <c r="AM260" s="10" t="str">
        <f ca="1">IFERROR(IF(AND(NOW()&lt;= EOMONTH(DATE(YEAR($P260),6, 1), 0), Overall!$A262&lt;&gt;"", MONTH($O260) &lt;= 6, MONTH($P260) &gt;= 6), IF($T260 &lt;&gt; "", $H260/$T260, ""), ""), "")</f>
        <v/>
      </c>
      <c r="AN260" s="10" t="str">
        <f ca="1">IFERROR(IF(AND(NOW()&lt;= EOMONTH(DATE(YEAR($P260),7, 1), 0), Overall!$A262&lt;&gt;"", MONTH($O260) &lt;= 7, MONTH($P260) &gt;= 7), IF($T260 &lt;&gt; "", $H260/$T260, ""), ""), "")</f>
        <v/>
      </c>
      <c r="AO260" s="10" t="str">
        <f ca="1">IFERROR(IF(AND(NOW()&lt;= EOMONTH(DATE(YEAR($P260),8, 1), 0), Overall!$A262&lt;&gt;"", MONTH($O260) &lt;= 8, MONTH($P260) &gt;= 8), IF($T260 &lt;&gt; "", $H260/$T260, ""), ""), "")</f>
        <v/>
      </c>
      <c r="AP260" s="10" t="str">
        <f ca="1">IFERROR(IF(AND(NOW()&lt;= EOMONTH(DATE(YEAR($P260),9, 1), 0), Overall!$A262&lt;&gt;"", MONTH($O260) &lt;= 9, MONTH($P260) &gt;= 9), IF($T260 &lt;&gt; "", $H260/$T260, ""), ""), "")</f>
        <v/>
      </c>
      <c r="AQ260" s="10" t="str">
        <f ca="1">IFERROR(IF(AND(NOW()&lt;= EOMONTH(DATE(YEAR($P260),10, 1), 0), Overall!$A262&lt;&gt;"", MONTH($O260) &lt;= 10, MONTH($P260) &gt;= 10), IF($T260 &lt;&gt; "", $H260/$T260, ""), ""), "")</f>
        <v/>
      </c>
      <c r="AR260" s="10" t="str">
        <f ca="1">IFERROR(IF(AND(NOW()&lt;= EOMONTH(DATE(YEAR($P260),11, 1), 0), Overall!$A262&lt;&gt;"", MONTH($O260) &lt;=11, MONTH($P260) &gt;= 11), IF($T260 &lt;&gt; "", $H260/$T260, ""), ""), "")</f>
        <v/>
      </c>
      <c r="AS260" s="10" t="str">
        <f ca="1">IFERROR(IF(AND(NOW()&lt;= EOMONTH(DATE(YEAR($P260),12, 1), 0), Overall!$A262&lt;&gt;"", MONTH($O260) &lt;= 12, MONTH($P260) &gt;= 12), IF($T260 &lt;&gt; "", $H260/$T260, ""), ""), "")</f>
        <v/>
      </c>
      <c r="AT260" s="16">
        <f t="shared" ca="1" si="9"/>
        <v>0</v>
      </c>
    </row>
    <row r="261" spans="1:46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6">
        <f>IF(Overall!T263&lt;&gt;"",VALUE(Overall!T263),"")</f>
        <v>79.84</v>
      </c>
      <c r="O261" s="7">
        <f>IF(Overall!L263&lt;&gt;"", DATEVALUE(Overall!L263), "")</f>
        <v>44562</v>
      </c>
      <c r="P261" s="7">
        <f>IF(Overall!M263&lt;&gt;"", DATEVALUE(Overall!M263), "")</f>
        <v>44742</v>
      </c>
      <c r="Q261" s="7" t="str">
        <f>IF(Overall!S263&lt;&gt;"",_xlfn.VALUETOTEXT(Overall!S263),"")</f>
        <v>Jan-Jun</v>
      </c>
      <c r="R261" s="7">
        <f>IF(Overall!O263&lt;&gt;"", DATEVALUE(Overall!O263), "")</f>
        <v>44501</v>
      </c>
      <c r="S261" s="7">
        <f>IF(Overall!O263&lt;&gt;"", DATEVALUE(Overall!O263), "")</f>
        <v>44501</v>
      </c>
      <c r="T261" s="5">
        <f t="shared" si="8"/>
        <v>6</v>
      </c>
      <c r="U261" s="10">
        <f>IF(Overall!$A263&lt;&gt;"",IF(AND(MONTH($O261) &lt;= 1, MONTH($P261) &gt;= 1), IF($T261 &lt;&gt; "", $H261/$T261, ""), ""),"")</f>
        <v>100000</v>
      </c>
      <c r="V261" s="10">
        <f>IF(Overall!$A263&lt;&gt;"",IF(AND(MONTH($O261) &lt;= 2, MONTH($P261) &gt;= 2), IF($T261 &lt;&gt; "", $H261/$T261, ""), ""),"")</f>
        <v>100000</v>
      </c>
      <c r="W261" s="10">
        <f>IF(Overall!$A263&lt;&gt;"",IF(AND(MONTH($O261) &lt;= 3, MONTH($P261) &gt;= 3), IF($T261 &lt;&gt; "", $H261/$T261, ""), ""),"")</f>
        <v>100000</v>
      </c>
      <c r="X261" s="10">
        <f>IF(Overall!$A263&lt;&gt;"",IF(AND(MONTH($O261) &lt;= 4, MONTH($P261) &gt;= 4), IF($T261 &lt;&gt; "", $H261/$T261, ""), ""),"")</f>
        <v>100000</v>
      </c>
      <c r="Y261" s="10">
        <f>IF(Overall!$A263&lt;&gt;"",IF(AND(MONTH($O261) &lt;= 5, MONTH($P261) &gt;= 5), IF($T261 &lt;&gt; "", $H261/$T261, ""), ""),"")</f>
        <v>100000</v>
      </c>
      <c r="Z261" s="10">
        <f>IF(Overall!$A263&lt;&gt;"",IF(AND(MONTH($O261) &lt;= 6, MONTH($P261) &gt;= 6), IF($T261 &lt;&gt; "", $H261/$T261, ""), ""),"")</f>
        <v>100000</v>
      </c>
      <c r="AA261" s="10" t="str">
        <f>IF(Overall!$A263&lt;&gt;"",IF(AND(MONTH($O261) &lt;= 7, MONTH($P261) &gt;= 7 ), IF($T261 &lt;&gt; "", $H261/$T261, ""), ""),"")</f>
        <v/>
      </c>
      <c r="AB261" s="10" t="str">
        <f>IF(Overall!$A263&lt;&gt;"",IF(AND(MONTH($O261) &lt;= 8, MONTH($P261) &gt;= 8), IF($T261 &lt;&gt; "", $H261/$T261, ""), ""),"")</f>
        <v/>
      </c>
      <c r="AC261" s="10" t="str">
        <f>IF(Overall!$A263&lt;&gt;"",IF(AND(MONTH($O261) &lt;= 9, MONTH($P261) &gt;= 9), IF($T261 &lt;&gt; "", $H261/$T261, ""), ""),"")</f>
        <v/>
      </c>
      <c r="AD261" s="10" t="str">
        <f>IF(Overall!$A263&lt;&gt;"",IF(AND(MONTH($O261) &lt;= 10, MONTH($P261) &gt;= 10), IF($T261 &lt;&gt; "", $H261/$T261, ""), ""),"")</f>
        <v/>
      </c>
      <c r="AE261" s="10" t="str">
        <f>IF(Overall!$A263&lt;&gt;"",IF(AND(MONTH($O261) &lt;= 11, MONTH($P261) &gt;= 11), IF($T261 &lt;&gt; "", $H261/$T261, ""), ""),"")</f>
        <v/>
      </c>
      <c r="AF261" s="10" t="str">
        <f>IF(Overall!$A263&lt;&gt;"",IF(AND(MONTH($O261) &lt;= 12, MONTH($P261) &gt;= 12), IF($T261 &lt;&gt; "", $H261/$T261, ""), ""),"")</f>
        <v/>
      </c>
      <c r="AH261" s="10" t="str">
        <f ca="1">IFERROR(IF(AND(NOW()&lt;= EOMONTH(DATE(YEAR($P261),1, 1), 0), Overall!$A263&lt;&gt;"", MONTH($O261) &lt;= 1, MONTH($P261) &gt;= 1), IF($T261 &lt;&gt; "", $H261/$T261, ""), ""), "")</f>
        <v/>
      </c>
      <c r="AI261" s="10" t="str">
        <f ca="1">IFERROR(IF(AND(NOW()&lt;= EOMONTH(DATE(YEAR($P261),2, 1), 0), Overall!$A263&lt;&gt;"", MONTH($O261) &lt;= 2, MONTH($P261) &gt;= 2), IF($T261 &lt;&gt; "", $H261/$T261, ""), ""), "")</f>
        <v/>
      </c>
      <c r="AJ261" s="10" t="str">
        <f ca="1">IFERROR(IF(AND(NOW()&lt;= EOMONTH(DATE(YEAR($P261),3, 1), 0), Overall!$A263&lt;&gt;"", MONTH($O261) &lt;= 3, MONTH($P261) &gt;= 3), IF($T261 &lt;&gt; "", $H261/$T261, ""), ""), "")</f>
        <v/>
      </c>
      <c r="AK261" s="10" t="str">
        <f ca="1">IFERROR(IF(AND(NOW()&lt;= EOMONTH(DATE(YEAR($P261),4, 1), 0), Overall!$A263&lt;&gt;"", MONTH($O261) &lt;= 4, MONTH($P261) &gt;= 4), IF($T261 &lt;&gt; "", $H261/$T261, ""), ""), "")</f>
        <v/>
      </c>
      <c r="AL261" s="10" t="str">
        <f ca="1">IFERROR(IF(AND(NOW()&lt;= EOMONTH(DATE(YEAR($P261),5, 1), 0), Overall!$A263&lt;&gt;"", MONTH($O261) &lt;= 5, MONTH($P261) &gt;= 5), IF($T261 &lt;&gt; "", $H261/$T261, ""), ""), "")</f>
        <v/>
      </c>
      <c r="AM261" s="10" t="str">
        <f ca="1">IFERROR(IF(AND(NOW()&lt;= EOMONTH(DATE(YEAR($P261),6, 1), 0), Overall!$A263&lt;&gt;"", MONTH($O261) &lt;= 6, MONTH($P261) &gt;= 6), IF($T261 &lt;&gt; "", $H261/$T261, ""), ""), "")</f>
        <v/>
      </c>
      <c r="AN261" s="10" t="str">
        <f ca="1">IFERROR(IF(AND(NOW()&lt;= EOMONTH(DATE(YEAR($P261),7, 1), 0), Overall!$A263&lt;&gt;"", MONTH($O261) &lt;= 7, MONTH($P261) &gt;= 7), IF($T261 &lt;&gt; "", $H261/$T261, ""), ""), "")</f>
        <v/>
      </c>
      <c r="AO261" s="10" t="str">
        <f ca="1">IFERROR(IF(AND(NOW()&lt;= EOMONTH(DATE(YEAR($P261),8, 1), 0), Overall!$A263&lt;&gt;"", MONTH($O261) &lt;= 8, MONTH($P261) &gt;= 8), IF($T261 &lt;&gt; "", $H261/$T261, ""), ""), "")</f>
        <v/>
      </c>
      <c r="AP261" s="10" t="str">
        <f ca="1">IFERROR(IF(AND(NOW()&lt;= EOMONTH(DATE(YEAR($P261),9, 1), 0), Overall!$A263&lt;&gt;"", MONTH($O261) &lt;= 9, MONTH($P261) &gt;= 9), IF($T261 &lt;&gt; "", $H261/$T261, ""), ""), "")</f>
        <v/>
      </c>
      <c r="AQ261" s="10" t="str">
        <f ca="1">IFERROR(IF(AND(NOW()&lt;= EOMONTH(DATE(YEAR($P261),10, 1), 0), Overall!$A263&lt;&gt;"", MONTH($O261) &lt;= 10, MONTH($P261) &gt;= 10), IF($T261 &lt;&gt; "", $H261/$T261, ""), ""), "")</f>
        <v/>
      </c>
      <c r="AR261" s="10" t="str">
        <f ca="1">IFERROR(IF(AND(NOW()&lt;= EOMONTH(DATE(YEAR($P261),11, 1), 0), Overall!$A263&lt;&gt;"", MONTH($O261) &lt;=11, MONTH($P261) &gt;= 11), IF($T261 &lt;&gt; "", $H261/$T261, ""), ""), "")</f>
        <v/>
      </c>
      <c r="AS261" s="10" t="str">
        <f ca="1">IFERROR(IF(AND(NOW()&lt;= EOMONTH(DATE(YEAR($P261),12, 1), 0), Overall!$A263&lt;&gt;"", MONTH($O261) &lt;= 12, MONTH($P261) &gt;= 12), IF($T261 &lt;&gt; "", $H261/$T261, ""), ""), "")</f>
        <v/>
      </c>
      <c r="AT261" s="16">
        <f t="shared" ca="1" si="9"/>
        <v>0</v>
      </c>
    </row>
    <row r="262" spans="1:46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6">
        <f>IF(Overall!T264&lt;&gt;"",VALUE(Overall!T264),"")</f>
        <v>79.95</v>
      </c>
      <c r="O262" s="7">
        <f>IF(Overall!L264&lt;&gt;"", DATEVALUE(Overall!L264), "")</f>
        <v>44562</v>
      </c>
      <c r="P262" s="7">
        <f>IF(Overall!M264&lt;&gt;"", DATEVALUE(Overall!M264), "")</f>
        <v>44742</v>
      </c>
      <c r="Q262" s="7" t="str">
        <f>IF(Overall!S264&lt;&gt;"",_xlfn.VALUETOTEXT(Overall!S264),"")</f>
        <v>Jan-Jun</v>
      </c>
      <c r="R262" s="7">
        <f>IF(Overall!O264&lt;&gt;"", DATEVALUE(Overall!O264), "")</f>
        <v>44501</v>
      </c>
      <c r="S262" s="7">
        <f>IF(Overall!O264&lt;&gt;"", DATEVALUE(Overall!O264), "")</f>
        <v>44501</v>
      </c>
      <c r="T262" s="5">
        <f t="shared" si="8"/>
        <v>6</v>
      </c>
      <c r="U262" s="10">
        <f>IF(Overall!$A264&lt;&gt;"",IF(AND(MONTH($O262) &lt;= 1, MONTH($P262) &gt;= 1), IF($T262 &lt;&gt; "", $H262/$T262, ""), ""),"")</f>
        <v>100000</v>
      </c>
      <c r="V262" s="10">
        <f>IF(Overall!$A264&lt;&gt;"",IF(AND(MONTH($O262) &lt;= 2, MONTH($P262) &gt;= 2), IF($T262 &lt;&gt; "", $H262/$T262, ""), ""),"")</f>
        <v>100000</v>
      </c>
      <c r="W262" s="10">
        <f>IF(Overall!$A264&lt;&gt;"",IF(AND(MONTH($O262) &lt;= 3, MONTH($P262) &gt;= 3), IF($T262 &lt;&gt; "", $H262/$T262, ""), ""),"")</f>
        <v>100000</v>
      </c>
      <c r="X262" s="10">
        <f>IF(Overall!$A264&lt;&gt;"",IF(AND(MONTH($O262) &lt;= 4, MONTH($P262) &gt;= 4), IF($T262 &lt;&gt; "", $H262/$T262, ""), ""),"")</f>
        <v>100000</v>
      </c>
      <c r="Y262" s="10">
        <f>IF(Overall!$A264&lt;&gt;"",IF(AND(MONTH($O262) &lt;= 5, MONTH($P262) &gt;= 5), IF($T262 &lt;&gt; "", $H262/$T262, ""), ""),"")</f>
        <v>100000</v>
      </c>
      <c r="Z262" s="10">
        <f>IF(Overall!$A264&lt;&gt;"",IF(AND(MONTH($O262) &lt;= 6, MONTH($P262) &gt;= 6), IF($T262 &lt;&gt; "", $H262/$T262, ""), ""),"")</f>
        <v>100000</v>
      </c>
      <c r="AA262" s="10" t="str">
        <f>IF(Overall!$A264&lt;&gt;"",IF(AND(MONTH($O262) &lt;= 7, MONTH($P262) &gt;= 7 ), IF($T262 &lt;&gt; "", $H262/$T262, ""), ""),"")</f>
        <v/>
      </c>
      <c r="AB262" s="10" t="str">
        <f>IF(Overall!$A264&lt;&gt;"",IF(AND(MONTH($O262) &lt;= 8, MONTH($P262) &gt;= 8), IF($T262 &lt;&gt; "", $H262/$T262, ""), ""),"")</f>
        <v/>
      </c>
      <c r="AC262" s="10" t="str">
        <f>IF(Overall!$A264&lt;&gt;"",IF(AND(MONTH($O262) &lt;= 9, MONTH($P262) &gt;= 9), IF($T262 &lt;&gt; "", $H262/$T262, ""), ""),"")</f>
        <v/>
      </c>
      <c r="AD262" s="10" t="str">
        <f>IF(Overall!$A264&lt;&gt;"",IF(AND(MONTH($O262) &lt;= 10, MONTH($P262) &gt;= 10), IF($T262 &lt;&gt; "", $H262/$T262, ""), ""),"")</f>
        <v/>
      </c>
      <c r="AE262" s="10" t="str">
        <f>IF(Overall!$A264&lt;&gt;"",IF(AND(MONTH($O262) &lt;= 11, MONTH($P262) &gt;= 11), IF($T262 &lt;&gt; "", $H262/$T262, ""), ""),"")</f>
        <v/>
      </c>
      <c r="AF262" s="10" t="str">
        <f>IF(Overall!$A264&lt;&gt;"",IF(AND(MONTH($O262) &lt;= 12, MONTH($P262) &gt;= 12), IF($T262 &lt;&gt; "", $H262/$T262, ""), ""),"")</f>
        <v/>
      </c>
      <c r="AH262" s="10" t="str">
        <f ca="1">IFERROR(IF(AND(NOW()&lt;= EOMONTH(DATE(YEAR($P262),1, 1), 0), Overall!$A264&lt;&gt;"", MONTH($O262) &lt;= 1, MONTH($P262) &gt;= 1), IF($T262 &lt;&gt; "", $H262/$T262, ""), ""), "")</f>
        <v/>
      </c>
      <c r="AI262" s="10" t="str">
        <f ca="1">IFERROR(IF(AND(NOW()&lt;= EOMONTH(DATE(YEAR($P262),2, 1), 0), Overall!$A264&lt;&gt;"", MONTH($O262) &lt;= 2, MONTH($P262) &gt;= 2), IF($T262 &lt;&gt; "", $H262/$T262, ""), ""), "")</f>
        <v/>
      </c>
      <c r="AJ262" s="10" t="str">
        <f ca="1">IFERROR(IF(AND(NOW()&lt;= EOMONTH(DATE(YEAR($P262),3, 1), 0), Overall!$A264&lt;&gt;"", MONTH($O262) &lt;= 3, MONTH($P262) &gt;= 3), IF($T262 &lt;&gt; "", $H262/$T262, ""), ""), "")</f>
        <v/>
      </c>
      <c r="AK262" s="10" t="str">
        <f ca="1">IFERROR(IF(AND(NOW()&lt;= EOMONTH(DATE(YEAR($P262),4, 1), 0), Overall!$A264&lt;&gt;"", MONTH($O262) &lt;= 4, MONTH($P262) &gt;= 4), IF($T262 &lt;&gt; "", $H262/$T262, ""), ""), "")</f>
        <v/>
      </c>
      <c r="AL262" s="10" t="str">
        <f ca="1">IFERROR(IF(AND(NOW()&lt;= EOMONTH(DATE(YEAR($P262),5, 1), 0), Overall!$A264&lt;&gt;"", MONTH($O262) &lt;= 5, MONTH($P262) &gt;= 5), IF($T262 &lt;&gt; "", $H262/$T262, ""), ""), "")</f>
        <v/>
      </c>
      <c r="AM262" s="10" t="str">
        <f ca="1">IFERROR(IF(AND(NOW()&lt;= EOMONTH(DATE(YEAR($P262),6, 1), 0), Overall!$A264&lt;&gt;"", MONTH($O262) &lt;= 6, MONTH($P262) &gt;= 6), IF($T262 &lt;&gt; "", $H262/$T262, ""), ""), "")</f>
        <v/>
      </c>
      <c r="AN262" s="10" t="str">
        <f ca="1">IFERROR(IF(AND(NOW()&lt;= EOMONTH(DATE(YEAR($P262),7, 1), 0), Overall!$A264&lt;&gt;"", MONTH($O262) &lt;= 7, MONTH($P262) &gt;= 7), IF($T262 &lt;&gt; "", $H262/$T262, ""), ""), "")</f>
        <v/>
      </c>
      <c r="AO262" s="10" t="str">
        <f ca="1">IFERROR(IF(AND(NOW()&lt;= EOMONTH(DATE(YEAR($P262),8, 1), 0), Overall!$A264&lt;&gt;"", MONTH($O262) &lt;= 8, MONTH($P262) &gt;= 8), IF($T262 &lt;&gt; "", $H262/$T262, ""), ""), "")</f>
        <v/>
      </c>
      <c r="AP262" s="10" t="str">
        <f ca="1">IFERROR(IF(AND(NOW()&lt;= EOMONTH(DATE(YEAR($P262),9, 1), 0), Overall!$A264&lt;&gt;"", MONTH($O262) &lt;= 9, MONTH($P262) &gt;= 9), IF($T262 &lt;&gt; "", $H262/$T262, ""), ""), "")</f>
        <v/>
      </c>
      <c r="AQ262" s="10" t="str">
        <f ca="1">IFERROR(IF(AND(NOW()&lt;= EOMONTH(DATE(YEAR($P262),10, 1), 0), Overall!$A264&lt;&gt;"", MONTH($O262) &lt;= 10, MONTH($P262) &gt;= 10), IF($T262 &lt;&gt; "", $H262/$T262, ""), ""), "")</f>
        <v/>
      </c>
      <c r="AR262" s="10" t="str">
        <f ca="1">IFERROR(IF(AND(NOW()&lt;= EOMONTH(DATE(YEAR($P262),11, 1), 0), Overall!$A264&lt;&gt;"", MONTH($O262) &lt;=11, MONTH($P262) &gt;= 11), IF($T262 &lt;&gt; "", $H262/$T262, ""), ""), "")</f>
        <v/>
      </c>
      <c r="AS262" s="10" t="str">
        <f ca="1">IFERROR(IF(AND(NOW()&lt;= EOMONTH(DATE(YEAR($P262),12, 1), 0), Overall!$A264&lt;&gt;"", MONTH($O262) &lt;= 12, MONTH($P262) &gt;= 12), IF($T262 &lt;&gt; "", $H262/$T262, ""), ""), "")</f>
        <v/>
      </c>
      <c r="AT262" s="16">
        <f t="shared" ca="1" si="9"/>
        <v>0</v>
      </c>
    </row>
    <row r="263" spans="1:46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6">
        <f>IF(Overall!T265&lt;&gt;"",VALUE(Overall!T265),"")</f>
        <v>80.082999999999998</v>
      </c>
      <c r="O263" s="7">
        <f>IF(Overall!L265&lt;&gt;"", DATEVALUE(Overall!L265), "")</f>
        <v>44562</v>
      </c>
      <c r="P263" s="7">
        <f>IF(Overall!M265&lt;&gt;"", DATEVALUE(Overall!M265), "")</f>
        <v>44742</v>
      </c>
      <c r="Q263" s="7" t="str">
        <f>IF(Overall!S265&lt;&gt;"",_xlfn.VALUETOTEXT(Overall!S265),"")</f>
        <v>Jan-Jun</v>
      </c>
      <c r="R263" s="7">
        <f>IF(Overall!O265&lt;&gt;"", DATEVALUE(Overall!O265), "")</f>
        <v>44501</v>
      </c>
      <c r="S263" s="7">
        <f>IF(Overall!O265&lt;&gt;"", DATEVALUE(Overall!O265), "")</f>
        <v>44501</v>
      </c>
      <c r="T263" s="5">
        <f t="shared" si="8"/>
        <v>6</v>
      </c>
      <c r="U263" s="10">
        <f>IF(Overall!$A265&lt;&gt;"",IF(AND(MONTH($O263) &lt;= 1, MONTH($P263) &gt;= 1), IF($T263 &lt;&gt; "", $H263/$T263, ""), ""),"")</f>
        <v>200000</v>
      </c>
      <c r="V263" s="10">
        <f>IF(Overall!$A265&lt;&gt;"",IF(AND(MONTH($O263) &lt;= 2, MONTH($P263) &gt;= 2), IF($T263 &lt;&gt; "", $H263/$T263, ""), ""),"")</f>
        <v>200000</v>
      </c>
      <c r="W263" s="10">
        <f>IF(Overall!$A265&lt;&gt;"",IF(AND(MONTH($O263) &lt;= 3, MONTH($P263) &gt;= 3), IF($T263 &lt;&gt; "", $H263/$T263, ""), ""),"")</f>
        <v>200000</v>
      </c>
      <c r="X263" s="10">
        <f>IF(Overall!$A265&lt;&gt;"",IF(AND(MONTH($O263) &lt;= 4, MONTH($P263) &gt;= 4), IF($T263 &lt;&gt; "", $H263/$T263, ""), ""),"")</f>
        <v>200000</v>
      </c>
      <c r="Y263" s="10">
        <f>IF(Overall!$A265&lt;&gt;"",IF(AND(MONTH($O263) &lt;= 5, MONTH($P263) &gt;= 5), IF($T263 &lt;&gt; "", $H263/$T263, ""), ""),"")</f>
        <v>200000</v>
      </c>
      <c r="Z263" s="10">
        <f>IF(Overall!$A265&lt;&gt;"",IF(AND(MONTH($O263) &lt;= 6, MONTH($P263) &gt;= 6), IF($T263 &lt;&gt; "", $H263/$T263, ""), ""),"")</f>
        <v>200000</v>
      </c>
      <c r="AA263" s="10" t="str">
        <f>IF(Overall!$A265&lt;&gt;"",IF(AND(MONTH($O263) &lt;= 7, MONTH($P263) &gt;= 7 ), IF($T263 &lt;&gt; "", $H263/$T263, ""), ""),"")</f>
        <v/>
      </c>
      <c r="AB263" s="10" t="str">
        <f>IF(Overall!$A265&lt;&gt;"",IF(AND(MONTH($O263) &lt;= 8, MONTH($P263) &gt;= 8), IF($T263 &lt;&gt; "", $H263/$T263, ""), ""),"")</f>
        <v/>
      </c>
      <c r="AC263" s="10" t="str">
        <f>IF(Overall!$A265&lt;&gt;"",IF(AND(MONTH($O263) &lt;= 9, MONTH($P263) &gt;= 9), IF($T263 &lt;&gt; "", $H263/$T263, ""), ""),"")</f>
        <v/>
      </c>
      <c r="AD263" s="10" t="str">
        <f>IF(Overall!$A265&lt;&gt;"",IF(AND(MONTH($O263) &lt;= 10, MONTH($P263) &gt;= 10), IF($T263 &lt;&gt; "", $H263/$T263, ""), ""),"")</f>
        <v/>
      </c>
      <c r="AE263" s="10" t="str">
        <f>IF(Overall!$A265&lt;&gt;"",IF(AND(MONTH($O263) &lt;= 11, MONTH($P263) &gt;= 11), IF($T263 &lt;&gt; "", $H263/$T263, ""), ""),"")</f>
        <v/>
      </c>
      <c r="AF263" s="10" t="str">
        <f>IF(Overall!$A265&lt;&gt;"",IF(AND(MONTH($O263) &lt;= 12, MONTH($P263) &gt;= 12), IF($T263 &lt;&gt; "", $H263/$T263, ""), ""),"")</f>
        <v/>
      </c>
      <c r="AH263" s="10" t="str">
        <f ca="1">IFERROR(IF(AND(NOW()&lt;= EOMONTH(DATE(YEAR($P263),1, 1), 0), Overall!$A265&lt;&gt;"", MONTH($O263) &lt;= 1, MONTH($P263) &gt;= 1), IF($T263 &lt;&gt; "", $H263/$T263, ""), ""), "")</f>
        <v/>
      </c>
      <c r="AI263" s="10" t="str">
        <f ca="1">IFERROR(IF(AND(NOW()&lt;= EOMONTH(DATE(YEAR($P263),2, 1), 0), Overall!$A265&lt;&gt;"", MONTH($O263) &lt;= 2, MONTH($P263) &gt;= 2), IF($T263 &lt;&gt; "", $H263/$T263, ""), ""), "")</f>
        <v/>
      </c>
      <c r="AJ263" s="10" t="str">
        <f ca="1">IFERROR(IF(AND(NOW()&lt;= EOMONTH(DATE(YEAR($P263),3, 1), 0), Overall!$A265&lt;&gt;"", MONTH($O263) &lt;= 3, MONTH($P263) &gt;= 3), IF($T263 &lt;&gt; "", $H263/$T263, ""), ""), "")</f>
        <v/>
      </c>
      <c r="AK263" s="10" t="str">
        <f ca="1">IFERROR(IF(AND(NOW()&lt;= EOMONTH(DATE(YEAR($P263),4, 1), 0), Overall!$A265&lt;&gt;"", MONTH($O263) &lt;= 4, MONTH($P263) &gt;= 4), IF($T263 &lt;&gt; "", $H263/$T263, ""), ""), "")</f>
        <v/>
      </c>
      <c r="AL263" s="10" t="str">
        <f ca="1">IFERROR(IF(AND(NOW()&lt;= EOMONTH(DATE(YEAR($P263),5, 1), 0), Overall!$A265&lt;&gt;"", MONTH($O263) &lt;= 5, MONTH($P263) &gt;= 5), IF($T263 &lt;&gt; "", $H263/$T263, ""), ""), "")</f>
        <v/>
      </c>
      <c r="AM263" s="10" t="str">
        <f ca="1">IFERROR(IF(AND(NOW()&lt;= EOMONTH(DATE(YEAR($P263),6, 1), 0), Overall!$A265&lt;&gt;"", MONTH($O263) &lt;= 6, MONTH($P263) &gt;= 6), IF($T263 &lt;&gt; "", $H263/$T263, ""), ""), "")</f>
        <v/>
      </c>
      <c r="AN263" s="10" t="str">
        <f ca="1">IFERROR(IF(AND(NOW()&lt;= EOMONTH(DATE(YEAR($P263),7, 1), 0), Overall!$A265&lt;&gt;"", MONTH($O263) &lt;= 7, MONTH($P263) &gt;= 7), IF($T263 &lt;&gt; "", $H263/$T263, ""), ""), "")</f>
        <v/>
      </c>
      <c r="AO263" s="10" t="str">
        <f ca="1">IFERROR(IF(AND(NOW()&lt;= EOMONTH(DATE(YEAR($P263),8, 1), 0), Overall!$A265&lt;&gt;"", MONTH($O263) &lt;= 8, MONTH($P263) &gt;= 8), IF($T263 &lt;&gt; "", $H263/$T263, ""), ""), "")</f>
        <v/>
      </c>
      <c r="AP263" s="10" t="str">
        <f ca="1">IFERROR(IF(AND(NOW()&lt;= EOMONTH(DATE(YEAR($P263),9, 1), 0), Overall!$A265&lt;&gt;"", MONTH($O263) &lt;= 9, MONTH($P263) &gt;= 9), IF($T263 &lt;&gt; "", $H263/$T263, ""), ""), "")</f>
        <v/>
      </c>
      <c r="AQ263" s="10" t="str">
        <f ca="1">IFERROR(IF(AND(NOW()&lt;= EOMONTH(DATE(YEAR($P263),10, 1), 0), Overall!$A265&lt;&gt;"", MONTH($O263) &lt;= 10, MONTH($P263) &gt;= 10), IF($T263 &lt;&gt; "", $H263/$T263, ""), ""), "")</f>
        <v/>
      </c>
      <c r="AR263" s="10" t="str">
        <f ca="1">IFERROR(IF(AND(NOW()&lt;= EOMONTH(DATE(YEAR($P263),11, 1), 0), Overall!$A265&lt;&gt;"", MONTH($O263) &lt;=11, MONTH($P263) &gt;= 11), IF($T263 &lt;&gt; "", $H263/$T263, ""), ""), "")</f>
        <v/>
      </c>
      <c r="AS263" s="10" t="str">
        <f ca="1">IFERROR(IF(AND(NOW()&lt;= EOMONTH(DATE(YEAR($P263),12, 1), 0), Overall!$A265&lt;&gt;"", MONTH($O263) &lt;= 12, MONTH($P263) &gt;= 12), IF($T263 &lt;&gt; "", $H263/$T263, ""), ""), "")</f>
        <v/>
      </c>
      <c r="AT263" s="16">
        <f t="shared" ca="1" si="9"/>
        <v>0</v>
      </c>
    </row>
    <row r="264" spans="1:46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6">
        <f>IF(Overall!T266&lt;&gt;"",VALUE(Overall!T266),"")</f>
        <v>76.760000000000005</v>
      </c>
      <c r="O264" s="7">
        <f>IF(Overall!L266&lt;&gt;"", DATEVALUE(Overall!L266), "")</f>
        <v>44743</v>
      </c>
      <c r="P264" s="7">
        <f>IF(Overall!M266&lt;&gt;"", DATEVALUE(Overall!M266), "")</f>
        <v>44773</v>
      </c>
      <c r="Q264" s="7" t="str">
        <f>IF(Overall!S266&lt;&gt;"",_xlfn.VALUETOTEXT(Overall!S266),"")</f>
        <v>Jul</v>
      </c>
      <c r="R264" s="7">
        <f>IF(Overall!O266&lt;&gt;"", DATEVALUE(Overall!O266), "")</f>
        <v>44502</v>
      </c>
      <c r="S264" s="7">
        <f>IF(Overall!O266&lt;&gt;"", DATEVALUE(Overall!O266), "")</f>
        <v>44502</v>
      </c>
      <c r="T264" s="5">
        <f t="shared" si="8"/>
        <v>1</v>
      </c>
      <c r="U264" s="10" t="str">
        <f>IF(Overall!$A266&lt;&gt;"",IF(AND(MONTH($O264) &lt;= 1, MONTH($P264) &gt;= 1), IF($T264 &lt;&gt; "", $H264/$T264, ""), ""),"")</f>
        <v/>
      </c>
      <c r="V264" s="10" t="str">
        <f>IF(Overall!$A266&lt;&gt;"",IF(AND(MONTH($O264) &lt;= 2, MONTH($P264) &gt;= 2), IF($T264 &lt;&gt; "", $H264/$T264, ""), ""),"")</f>
        <v/>
      </c>
      <c r="W264" s="10" t="str">
        <f>IF(Overall!$A266&lt;&gt;"",IF(AND(MONTH($O264) &lt;= 3, MONTH($P264) &gt;= 3), IF($T264 &lt;&gt; "", $H264/$T264, ""), ""),"")</f>
        <v/>
      </c>
      <c r="X264" s="10" t="str">
        <f>IF(Overall!$A266&lt;&gt;"",IF(AND(MONTH($O264) &lt;= 4, MONTH($P264) &gt;= 4), IF($T264 &lt;&gt; "", $H264/$T264, ""), ""),"")</f>
        <v/>
      </c>
      <c r="Y264" s="10" t="str">
        <f>IF(Overall!$A266&lt;&gt;"",IF(AND(MONTH($O264) &lt;= 5, MONTH($P264) &gt;= 5), IF($T264 &lt;&gt; "", $H264/$T264, ""), ""),"")</f>
        <v/>
      </c>
      <c r="Z264" s="10" t="str">
        <f>IF(Overall!$A266&lt;&gt;"",IF(AND(MONTH($O264) &lt;= 6, MONTH($P264) &gt;= 6), IF($T264 &lt;&gt; "", $H264/$T264, ""), ""),"")</f>
        <v/>
      </c>
      <c r="AA264" s="10">
        <f>IF(Overall!$A266&lt;&gt;"",IF(AND(MONTH($O264) &lt;= 7, MONTH($P264) &gt;= 7 ), IF($T264 &lt;&gt; "", $H264/$T264, ""), ""),"")</f>
        <v>200000</v>
      </c>
      <c r="AB264" s="10" t="str">
        <f>IF(Overall!$A266&lt;&gt;"",IF(AND(MONTH($O264) &lt;= 8, MONTH($P264) &gt;= 8), IF($T264 &lt;&gt; "", $H264/$T264, ""), ""),"")</f>
        <v/>
      </c>
      <c r="AC264" s="10" t="str">
        <f>IF(Overall!$A266&lt;&gt;"",IF(AND(MONTH($O264) &lt;= 9, MONTH($P264) &gt;= 9), IF($T264 &lt;&gt; "", $H264/$T264, ""), ""),"")</f>
        <v/>
      </c>
      <c r="AD264" s="10" t="str">
        <f>IF(Overall!$A266&lt;&gt;"",IF(AND(MONTH($O264) &lt;= 10, MONTH($P264) &gt;= 10), IF($T264 &lt;&gt; "", $H264/$T264, ""), ""),"")</f>
        <v/>
      </c>
      <c r="AE264" s="10" t="str">
        <f>IF(Overall!$A266&lt;&gt;"",IF(AND(MONTH($O264) &lt;= 11, MONTH($P264) &gt;= 11), IF($T264 &lt;&gt; "", $H264/$T264, ""), ""),"")</f>
        <v/>
      </c>
      <c r="AF264" s="10" t="str">
        <f>IF(Overall!$A266&lt;&gt;"",IF(AND(MONTH($O264) &lt;= 12, MONTH($P264) &gt;= 12), IF($T264 &lt;&gt; "", $H264/$T264, ""), ""),"")</f>
        <v/>
      </c>
      <c r="AH264" s="10" t="str">
        <f ca="1">IFERROR(IF(AND(NOW()&lt;= EOMONTH(DATE(YEAR($P264),1, 1), 0), Overall!$A266&lt;&gt;"", MONTH($O264) &lt;= 1, MONTH($P264) &gt;= 1), IF($T264 &lt;&gt; "", $H264/$T264, ""), ""), "")</f>
        <v/>
      </c>
      <c r="AI264" s="10" t="str">
        <f ca="1">IFERROR(IF(AND(NOW()&lt;= EOMONTH(DATE(YEAR($P264),2, 1), 0), Overall!$A266&lt;&gt;"", MONTH($O264) &lt;= 2, MONTH($P264) &gt;= 2), IF($T264 &lt;&gt; "", $H264/$T264, ""), ""), "")</f>
        <v/>
      </c>
      <c r="AJ264" s="10" t="str">
        <f ca="1">IFERROR(IF(AND(NOW()&lt;= EOMONTH(DATE(YEAR($P264),3, 1), 0), Overall!$A266&lt;&gt;"", MONTH($O264) &lt;= 3, MONTH($P264) &gt;= 3), IF($T264 &lt;&gt; "", $H264/$T264, ""), ""), "")</f>
        <v/>
      </c>
      <c r="AK264" s="10" t="str">
        <f ca="1">IFERROR(IF(AND(NOW()&lt;= EOMONTH(DATE(YEAR($P264),4, 1), 0), Overall!$A266&lt;&gt;"", MONTH($O264) &lt;= 4, MONTH($P264) &gt;= 4), IF($T264 &lt;&gt; "", $H264/$T264, ""), ""), "")</f>
        <v/>
      </c>
      <c r="AL264" s="10" t="str">
        <f ca="1">IFERROR(IF(AND(NOW()&lt;= EOMONTH(DATE(YEAR($P264),5, 1), 0), Overall!$A266&lt;&gt;"", MONTH($O264) &lt;= 5, MONTH($P264) &gt;= 5), IF($T264 &lt;&gt; "", $H264/$T264, ""), ""), "")</f>
        <v/>
      </c>
      <c r="AM264" s="10" t="str">
        <f ca="1">IFERROR(IF(AND(NOW()&lt;= EOMONTH(DATE(YEAR($P264),6, 1), 0), Overall!$A266&lt;&gt;"", MONTH($O264) &lt;= 6, MONTH($P264) &gt;= 6), IF($T264 &lt;&gt; "", $H264/$T264, ""), ""), "")</f>
        <v/>
      </c>
      <c r="AN264" s="10" t="str">
        <f ca="1">IFERROR(IF(AND(NOW()&lt;= EOMONTH(DATE(YEAR($P264),7, 1), 0), Overall!$A266&lt;&gt;"", MONTH($O264) &lt;= 7, MONTH($P264) &gt;= 7), IF($T264 &lt;&gt; "", $H264/$T264, ""), ""), "")</f>
        <v/>
      </c>
      <c r="AO264" s="10" t="str">
        <f ca="1">IFERROR(IF(AND(NOW()&lt;= EOMONTH(DATE(YEAR($P264),8, 1), 0), Overall!$A266&lt;&gt;"", MONTH($O264) &lt;= 8, MONTH($P264) &gt;= 8), IF($T264 &lt;&gt; "", $H264/$T264, ""), ""), "")</f>
        <v/>
      </c>
      <c r="AP264" s="10" t="str">
        <f ca="1">IFERROR(IF(AND(NOW()&lt;= EOMONTH(DATE(YEAR($P264),9, 1), 0), Overall!$A266&lt;&gt;"", MONTH($O264) &lt;= 9, MONTH($P264) &gt;= 9), IF($T264 &lt;&gt; "", $H264/$T264, ""), ""), "")</f>
        <v/>
      </c>
      <c r="AQ264" s="10" t="str">
        <f ca="1">IFERROR(IF(AND(NOW()&lt;= EOMONTH(DATE(YEAR($P264),10, 1), 0), Overall!$A266&lt;&gt;"", MONTH($O264) &lt;= 10, MONTH($P264) &gt;= 10), IF($T264 &lt;&gt; "", $H264/$T264, ""), ""), "")</f>
        <v/>
      </c>
      <c r="AR264" s="10" t="str">
        <f ca="1">IFERROR(IF(AND(NOW()&lt;= EOMONTH(DATE(YEAR($P264),11, 1), 0), Overall!$A266&lt;&gt;"", MONTH($O264) &lt;=11, MONTH($P264) &gt;= 11), IF($T264 &lt;&gt; "", $H264/$T264, ""), ""), "")</f>
        <v/>
      </c>
      <c r="AS264" s="10" t="str">
        <f ca="1">IFERROR(IF(AND(NOW()&lt;= EOMONTH(DATE(YEAR($P264),12, 1), 0), Overall!$A266&lt;&gt;"", MONTH($O264) &lt;= 12, MONTH($P264) &gt;= 12), IF($T264 &lt;&gt; "", $H264/$T264, ""), ""), "")</f>
        <v/>
      </c>
      <c r="AT264" s="16">
        <f t="shared" ca="1" si="9"/>
        <v>0</v>
      </c>
    </row>
    <row r="265" spans="1:46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6">
        <f>IF(Overall!T267&lt;&gt;"",VALUE(Overall!T267),"")</f>
        <v>76.239999999999995</v>
      </c>
      <c r="O265" s="7">
        <f>IF(Overall!L267&lt;&gt;"", DATEVALUE(Overall!L267), "")</f>
        <v>44743</v>
      </c>
      <c r="P265" s="7">
        <f>IF(Overall!M267&lt;&gt;"", DATEVALUE(Overall!M267), "")</f>
        <v>44834</v>
      </c>
      <c r="Q265" s="7" t="str">
        <f>IF(Overall!S267&lt;&gt;"",_xlfn.VALUETOTEXT(Overall!S267),"")</f>
        <v>Jul-Sep</v>
      </c>
      <c r="R265" s="7">
        <f>IF(Overall!O267&lt;&gt;"", DATEVALUE(Overall!O267), "")</f>
        <v>44502</v>
      </c>
      <c r="S265" s="7">
        <f>IF(Overall!O267&lt;&gt;"", DATEVALUE(Overall!O267), "")</f>
        <v>44502</v>
      </c>
      <c r="T265" s="5">
        <f t="shared" si="8"/>
        <v>3</v>
      </c>
      <c r="U265" s="10" t="str">
        <f>IF(Overall!$A267&lt;&gt;"",IF(AND(MONTH($O265) &lt;= 1, MONTH($P265) &gt;= 1), IF($T265 &lt;&gt; "", $H265/$T265, ""), ""),"")</f>
        <v/>
      </c>
      <c r="V265" s="10" t="str">
        <f>IF(Overall!$A267&lt;&gt;"",IF(AND(MONTH($O265) &lt;= 2, MONTH($P265) &gt;= 2), IF($T265 &lt;&gt; "", $H265/$T265, ""), ""),"")</f>
        <v/>
      </c>
      <c r="W265" s="10" t="str">
        <f>IF(Overall!$A267&lt;&gt;"",IF(AND(MONTH($O265) &lt;= 3, MONTH($P265) &gt;= 3), IF($T265 &lt;&gt; "", $H265/$T265, ""), ""),"")</f>
        <v/>
      </c>
      <c r="X265" s="10" t="str">
        <f>IF(Overall!$A267&lt;&gt;"",IF(AND(MONTH($O265) &lt;= 4, MONTH($P265) &gt;= 4), IF($T265 &lt;&gt; "", $H265/$T265, ""), ""),"")</f>
        <v/>
      </c>
      <c r="Y265" s="10" t="str">
        <f>IF(Overall!$A267&lt;&gt;"",IF(AND(MONTH($O265) &lt;= 5, MONTH($P265) &gt;= 5), IF($T265 &lt;&gt; "", $H265/$T265, ""), ""),"")</f>
        <v/>
      </c>
      <c r="Z265" s="10" t="str">
        <f>IF(Overall!$A267&lt;&gt;"",IF(AND(MONTH($O265) &lt;= 6, MONTH($P265) &gt;= 6), IF($T265 &lt;&gt; "", $H265/$T265, ""), ""),"")</f>
        <v/>
      </c>
      <c r="AA265" s="10">
        <f>IF(Overall!$A267&lt;&gt;"",IF(AND(MONTH($O265) &lt;= 7, MONTH($P265) &gt;= 7 ), IF($T265 &lt;&gt; "", $H265/$T265, ""), ""),"")</f>
        <v>400000</v>
      </c>
      <c r="AB265" s="10">
        <f>IF(Overall!$A267&lt;&gt;"",IF(AND(MONTH($O265) &lt;= 8, MONTH($P265) &gt;= 8), IF($T265 &lt;&gt; "", $H265/$T265, ""), ""),"")</f>
        <v>400000</v>
      </c>
      <c r="AC265" s="10">
        <f>IF(Overall!$A267&lt;&gt;"",IF(AND(MONTH($O265) &lt;= 9, MONTH($P265) &gt;= 9), IF($T265 &lt;&gt; "", $H265/$T265, ""), ""),"")</f>
        <v>400000</v>
      </c>
      <c r="AD265" s="10" t="str">
        <f>IF(Overall!$A267&lt;&gt;"",IF(AND(MONTH($O265) &lt;= 10, MONTH($P265) &gt;= 10), IF($T265 &lt;&gt; "", $H265/$T265, ""), ""),"")</f>
        <v/>
      </c>
      <c r="AE265" s="10" t="str">
        <f>IF(Overall!$A267&lt;&gt;"",IF(AND(MONTH($O265) &lt;= 11, MONTH($P265) &gt;= 11), IF($T265 &lt;&gt; "", $H265/$T265, ""), ""),"")</f>
        <v/>
      </c>
      <c r="AF265" s="10" t="str">
        <f>IF(Overall!$A267&lt;&gt;"",IF(AND(MONTH($O265) &lt;= 12, MONTH($P265) &gt;= 12), IF($T265 &lt;&gt; "", $H265/$T265, ""), ""),"")</f>
        <v/>
      </c>
      <c r="AH265" s="10" t="str">
        <f ca="1">IFERROR(IF(AND(NOW()&lt;= EOMONTH(DATE(YEAR($P265),1, 1), 0), Overall!$A267&lt;&gt;"", MONTH($O265) &lt;= 1, MONTH($P265) &gt;= 1), IF($T265 &lt;&gt; "", $H265/$T265, ""), ""), "")</f>
        <v/>
      </c>
      <c r="AI265" s="10" t="str">
        <f ca="1">IFERROR(IF(AND(NOW()&lt;= EOMONTH(DATE(YEAR($P265),2, 1), 0), Overall!$A267&lt;&gt;"", MONTH($O265) &lt;= 2, MONTH($P265) &gt;= 2), IF($T265 &lt;&gt; "", $H265/$T265, ""), ""), "")</f>
        <v/>
      </c>
      <c r="AJ265" s="10" t="str">
        <f ca="1">IFERROR(IF(AND(NOW()&lt;= EOMONTH(DATE(YEAR($P265),3, 1), 0), Overall!$A267&lt;&gt;"", MONTH($O265) &lt;= 3, MONTH($P265) &gt;= 3), IF($T265 &lt;&gt; "", $H265/$T265, ""), ""), "")</f>
        <v/>
      </c>
      <c r="AK265" s="10" t="str">
        <f ca="1">IFERROR(IF(AND(NOW()&lt;= EOMONTH(DATE(YEAR($P265),4, 1), 0), Overall!$A267&lt;&gt;"", MONTH($O265) &lt;= 4, MONTH($P265) &gt;= 4), IF($T265 &lt;&gt; "", $H265/$T265, ""), ""), "")</f>
        <v/>
      </c>
      <c r="AL265" s="10" t="str">
        <f ca="1">IFERROR(IF(AND(NOW()&lt;= EOMONTH(DATE(YEAR($P265),5, 1), 0), Overall!$A267&lt;&gt;"", MONTH($O265) &lt;= 5, MONTH($P265) &gt;= 5), IF($T265 &lt;&gt; "", $H265/$T265, ""), ""), "")</f>
        <v/>
      </c>
      <c r="AM265" s="10" t="str">
        <f ca="1">IFERROR(IF(AND(NOW()&lt;= EOMONTH(DATE(YEAR($P265),6, 1), 0), Overall!$A267&lt;&gt;"", MONTH($O265) &lt;= 6, MONTH($P265) &gt;= 6), IF($T265 &lt;&gt; "", $H265/$T265, ""), ""), "")</f>
        <v/>
      </c>
      <c r="AN265" s="10" t="str">
        <f ca="1">IFERROR(IF(AND(NOW()&lt;= EOMONTH(DATE(YEAR($P265),7, 1), 0), Overall!$A267&lt;&gt;"", MONTH($O265) &lt;= 7, MONTH($P265) &gt;= 7), IF($T265 &lt;&gt; "", $H265/$T265, ""), ""), "")</f>
        <v/>
      </c>
      <c r="AO265" s="10" t="str">
        <f ca="1">IFERROR(IF(AND(NOW()&lt;= EOMONTH(DATE(YEAR($P265),8, 1), 0), Overall!$A267&lt;&gt;"", MONTH($O265) &lt;= 8, MONTH($P265) &gt;= 8), IF($T265 &lt;&gt; "", $H265/$T265, ""), ""), "")</f>
        <v/>
      </c>
      <c r="AP265" s="10" t="str">
        <f ca="1">IFERROR(IF(AND(NOW()&lt;= EOMONTH(DATE(YEAR($P265),9, 1), 0), Overall!$A267&lt;&gt;"", MONTH($O265) &lt;= 9, MONTH($P265) &gt;= 9), IF($T265 &lt;&gt; "", $H265/$T265, ""), ""), "")</f>
        <v/>
      </c>
      <c r="AQ265" s="10" t="str">
        <f ca="1">IFERROR(IF(AND(NOW()&lt;= EOMONTH(DATE(YEAR($P265),10, 1), 0), Overall!$A267&lt;&gt;"", MONTH($O265) &lt;= 10, MONTH($P265) &gt;= 10), IF($T265 &lt;&gt; "", $H265/$T265, ""), ""), "")</f>
        <v/>
      </c>
      <c r="AR265" s="10" t="str">
        <f ca="1">IFERROR(IF(AND(NOW()&lt;= EOMONTH(DATE(YEAR($P265),11, 1), 0), Overall!$A267&lt;&gt;"", MONTH($O265) &lt;=11, MONTH($P265) &gt;= 11), IF($T265 &lt;&gt; "", $H265/$T265, ""), ""), "")</f>
        <v/>
      </c>
      <c r="AS265" s="10" t="str">
        <f ca="1">IFERROR(IF(AND(NOW()&lt;= EOMONTH(DATE(YEAR($P265),12, 1), 0), Overall!$A267&lt;&gt;"", MONTH($O265) &lt;= 12, MONTH($P265) &gt;= 12), IF($T265 &lt;&gt; "", $H265/$T265, ""), ""), "")</f>
        <v/>
      </c>
      <c r="AT265" s="16">
        <f t="shared" ca="1" si="9"/>
        <v>0</v>
      </c>
    </row>
    <row r="266" spans="1:46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6">
        <f>IF(Overall!T268&lt;&gt;"",VALUE(Overall!T268),"")</f>
        <v>76.77</v>
      </c>
      <c r="O266" s="7">
        <f>IF(Overall!L268&lt;&gt;"", DATEVALUE(Overall!L268), "")</f>
        <v>44743</v>
      </c>
      <c r="P266" s="7">
        <f>IF(Overall!M268&lt;&gt;"", DATEVALUE(Overall!M268), "")</f>
        <v>44773</v>
      </c>
      <c r="Q266" s="7" t="str">
        <f>IF(Overall!S268&lt;&gt;"",_xlfn.VALUETOTEXT(Overall!S268),"")</f>
        <v>Jul</v>
      </c>
      <c r="R266" s="7">
        <f>IF(Overall!O268&lt;&gt;"", DATEVALUE(Overall!O268), "")</f>
        <v>44502</v>
      </c>
      <c r="S266" s="7">
        <f>IF(Overall!O268&lt;&gt;"", DATEVALUE(Overall!O268), "")</f>
        <v>44502</v>
      </c>
      <c r="T266" s="5">
        <f t="shared" si="8"/>
        <v>1</v>
      </c>
      <c r="U266" s="10" t="str">
        <f>IF(Overall!$A268&lt;&gt;"",IF(AND(MONTH($O266) &lt;= 1, MONTH($P266) &gt;= 1), IF($T266 &lt;&gt; "", $H266/$T266, ""), ""),"")</f>
        <v/>
      </c>
      <c r="V266" s="10" t="str">
        <f>IF(Overall!$A268&lt;&gt;"",IF(AND(MONTH($O266) &lt;= 2, MONTH($P266) &gt;= 2), IF($T266 &lt;&gt; "", $H266/$T266, ""), ""),"")</f>
        <v/>
      </c>
      <c r="W266" s="10" t="str">
        <f>IF(Overall!$A268&lt;&gt;"",IF(AND(MONTH($O266) &lt;= 3, MONTH($P266) &gt;= 3), IF($T266 &lt;&gt; "", $H266/$T266, ""), ""),"")</f>
        <v/>
      </c>
      <c r="X266" s="10" t="str">
        <f>IF(Overall!$A268&lt;&gt;"",IF(AND(MONTH($O266) &lt;= 4, MONTH($P266) &gt;= 4), IF($T266 &lt;&gt; "", $H266/$T266, ""), ""),"")</f>
        <v/>
      </c>
      <c r="Y266" s="10" t="str">
        <f>IF(Overall!$A268&lt;&gt;"",IF(AND(MONTH($O266) &lt;= 5, MONTH($P266) &gt;= 5), IF($T266 &lt;&gt; "", $H266/$T266, ""), ""),"")</f>
        <v/>
      </c>
      <c r="Z266" s="10" t="str">
        <f>IF(Overall!$A268&lt;&gt;"",IF(AND(MONTH($O266) &lt;= 6, MONTH($P266) &gt;= 6), IF($T266 &lt;&gt; "", $H266/$T266, ""), ""),"")</f>
        <v/>
      </c>
      <c r="AA266" s="10">
        <f>IF(Overall!$A268&lt;&gt;"",IF(AND(MONTH($O266) &lt;= 7, MONTH($P266) &gt;= 7 ), IF($T266 &lt;&gt; "", $H266/$T266, ""), ""),"")</f>
        <v>200000</v>
      </c>
      <c r="AB266" s="10" t="str">
        <f>IF(Overall!$A268&lt;&gt;"",IF(AND(MONTH($O266) &lt;= 8, MONTH($P266) &gt;= 8), IF($T266 &lt;&gt; "", $H266/$T266, ""), ""),"")</f>
        <v/>
      </c>
      <c r="AC266" s="10" t="str">
        <f>IF(Overall!$A268&lt;&gt;"",IF(AND(MONTH($O266) &lt;= 9, MONTH($P266) &gt;= 9), IF($T266 &lt;&gt; "", $H266/$T266, ""), ""),"")</f>
        <v/>
      </c>
      <c r="AD266" s="10" t="str">
        <f>IF(Overall!$A268&lt;&gt;"",IF(AND(MONTH($O266) &lt;= 10, MONTH($P266) &gt;= 10), IF($T266 &lt;&gt; "", $H266/$T266, ""), ""),"")</f>
        <v/>
      </c>
      <c r="AE266" s="10" t="str">
        <f>IF(Overall!$A268&lt;&gt;"",IF(AND(MONTH($O266) &lt;= 11, MONTH($P266) &gt;= 11), IF($T266 &lt;&gt; "", $H266/$T266, ""), ""),"")</f>
        <v/>
      </c>
      <c r="AF266" s="10" t="str">
        <f>IF(Overall!$A268&lt;&gt;"",IF(AND(MONTH($O266) &lt;= 12, MONTH($P266) &gt;= 12), IF($T266 &lt;&gt; "", $H266/$T266, ""), ""),"")</f>
        <v/>
      </c>
      <c r="AH266" s="10" t="str">
        <f ca="1">IFERROR(IF(AND(NOW()&lt;= EOMONTH(DATE(YEAR($P266),1, 1), 0), Overall!$A268&lt;&gt;"", MONTH($O266) &lt;= 1, MONTH($P266) &gt;= 1), IF($T266 &lt;&gt; "", $H266/$T266, ""), ""), "")</f>
        <v/>
      </c>
      <c r="AI266" s="10" t="str">
        <f ca="1">IFERROR(IF(AND(NOW()&lt;= EOMONTH(DATE(YEAR($P266),2, 1), 0), Overall!$A268&lt;&gt;"", MONTH($O266) &lt;= 2, MONTH($P266) &gt;= 2), IF($T266 &lt;&gt; "", $H266/$T266, ""), ""), "")</f>
        <v/>
      </c>
      <c r="AJ266" s="10" t="str">
        <f ca="1">IFERROR(IF(AND(NOW()&lt;= EOMONTH(DATE(YEAR($P266),3, 1), 0), Overall!$A268&lt;&gt;"", MONTH($O266) &lt;= 3, MONTH($P266) &gt;= 3), IF($T266 &lt;&gt; "", $H266/$T266, ""), ""), "")</f>
        <v/>
      </c>
      <c r="AK266" s="10" t="str">
        <f ca="1">IFERROR(IF(AND(NOW()&lt;= EOMONTH(DATE(YEAR($P266),4, 1), 0), Overall!$A268&lt;&gt;"", MONTH($O266) &lt;= 4, MONTH($P266) &gt;= 4), IF($T266 &lt;&gt; "", $H266/$T266, ""), ""), "")</f>
        <v/>
      </c>
      <c r="AL266" s="10" t="str">
        <f ca="1">IFERROR(IF(AND(NOW()&lt;= EOMONTH(DATE(YEAR($P266),5, 1), 0), Overall!$A268&lt;&gt;"", MONTH($O266) &lt;= 5, MONTH($P266) &gt;= 5), IF($T266 &lt;&gt; "", $H266/$T266, ""), ""), "")</f>
        <v/>
      </c>
      <c r="AM266" s="10" t="str">
        <f ca="1">IFERROR(IF(AND(NOW()&lt;= EOMONTH(DATE(YEAR($P266),6, 1), 0), Overall!$A268&lt;&gt;"", MONTH($O266) &lt;= 6, MONTH($P266) &gt;= 6), IF($T266 &lt;&gt; "", $H266/$T266, ""), ""), "")</f>
        <v/>
      </c>
      <c r="AN266" s="10" t="str">
        <f ca="1">IFERROR(IF(AND(NOW()&lt;= EOMONTH(DATE(YEAR($P266),7, 1), 0), Overall!$A268&lt;&gt;"", MONTH($O266) &lt;= 7, MONTH($P266) &gt;= 7), IF($T266 &lt;&gt; "", $H266/$T266, ""), ""), "")</f>
        <v/>
      </c>
      <c r="AO266" s="10" t="str">
        <f ca="1">IFERROR(IF(AND(NOW()&lt;= EOMONTH(DATE(YEAR($P266),8, 1), 0), Overall!$A268&lt;&gt;"", MONTH($O266) &lt;= 8, MONTH($P266) &gt;= 8), IF($T266 &lt;&gt; "", $H266/$T266, ""), ""), "")</f>
        <v/>
      </c>
      <c r="AP266" s="10" t="str">
        <f ca="1">IFERROR(IF(AND(NOW()&lt;= EOMONTH(DATE(YEAR($P266),9, 1), 0), Overall!$A268&lt;&gt;"", MONTH($O266) &lt;= 9, MONTH($P266) &gt;= 9), IF($T266 &lt;&gt; "", $H266/$T266, ""), ""), "")</f>
        <v/>
      </c>
      <c r="AQ266" s="10" t="str">
        <f ca="1">IFERROR(IF(AND(NOW()&lt;= EOMONTH(DATE(YEAR($P266),10, 1), 0), Overall!$A268&lt;&gt;"", MONTH($O266) &lt;= 10, MONTH($P266) &gt;= 10), IF($T266 &lt;&gt; "", $H266/$T266, ""), ""), "")</f>
        <v/>
      </c>
      <c r="AR266" s="10" t="str">
        <f ca="1">IFERROR(IF(AND(NOW()&lt;= EOMONTH(DATE(YEAR($P266),11, 1), 0), Overall!$A268&lt;&gt;"", MONTH($O266) &lt;=11, MONTH($P266) &gt;= 11), IF($T266 &lt;&gt; "", $H266/$T266, ""), ""), "")</f>
        <v/>
      </c>
      <c r="AS266" s="10" t="str">
        <f ca="1">IFERROR(IF(AND(NOW()&lt;= EOMONTH(DATE(YEAR($P266),12, 1), 0), Overall!$A268&lt;&gt;"", MONTH($O266) &lt;= 12, MONTH($P266) &gt;= 12), IF($T266 &lt;&gt; "", $H266/$T266, ""), ""), "")</f>
        <v/>
      </c>
      <c r="AT266" s="16">
        <f t="shared" ca="1" si="9"/>
        <v>0</v>
      </c>
    </row>
    <row r="267" spans="1:46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6">
        <f>IF(Overall!T269&lt;&gt;"",VALUE(Overall!T269),"")</f>
        <v>76.760000000000005</v>
      </c>
      <c r="O267" s="7">
        <f>IF(Overall!L269&lt;&gt;"", DATEVALUE(Overall!L269), "")</f>
        <v>44743</v>
      </c>
      <c r="P267" s="7">
        <f>IF(Overall!M269&lt;&gt;"", DATEVALUE(Overall!M269), "")</f>
        <v>44773</v>
      </c>
      <c r="Q267" s="7" t="str">
        <f>IF(Overall!S269&lt;&gt;"",_xlfn.VALUETOTEXT(Overall!S269),"")</f>
        <v>Jul</v>
      </c>
      <c r="R267" s="7">
        <f>IF(Overall!O269&lt;&gt;"", DATEVALUE(Overall!O269), "")</f>
        <v>44502</v>
      </c>
      <c r="S267" s="7">
        <f>IF(Overall!O269&lt;&gt;"", DATEVALUE(Overall!O269), "")</f>
        <v>44502</v>
      </c>
      <c r="T267" s="5">
        <f t="shared" si="8"/>
        <v>1</v>
      </c>
      <c r="U267" s="10" t="str">
        <f>IF(Overall!$A269&lt;&gt;"",IF(AND(MONTH($O267) &lt;= 1, MONTH($P267) &gt;= 1), IF($T267 &lt;&gt; "", $H267/$T267, ""), ""),"")</f>
        <v/>
      </c>
      <c r="V267" s="10" t="str">
        <f>IF(Overall!$A269&lt;&gt;"",IF(AND(MONTH($O267) &lt;= 2, MONTH($P267) &gt;= 2), IF($T267 &lt;&gt; "", $H267/$T267, ""), ""),"")</f>
        <v/>
      </c>
      <c r="W267" s="10" t="str">
        <f>IF(Overall!$A269&lt;&gt;"",IF(AND(MONTH($O267) &lt;= 3, MONTH($P267) &gt;= 3), IF($T267 &lt;&gt; "", $H267/$T267, ""), ""),"")</f>
        <v/>
      </c>
      <c r="X267" s="10" t="str">
        <f>IF(Overall!$A269&lt;&gt;"",IF(AND(MONTH($O267) &lt;= 4, MONTH($P267) &gt;= 4), IF($T267 &lt;&gt; "", $H267/$T267, ""), ""),"")</f>
        <v/>
      </c>
      <c r="Y267" s="10" t="str">
        <f>IF(Overall!$A269&lt;&gt;"",IF(AND(MONTH($O267) &lt;= 5, MONTH($P267) &gt;= 5), IF($T267 &lt;&gt; "", $H267/$T267, ""), ""),"")</f>
        <v/>
      </c>
      <c r="Z267" s="10" t="str">
        <f>IF(Overall!$A269&lt;&gt;"",IF(AND(MONTH($O267) &lt;= 6, MONTH($P267) &gt;= 6), IF($T267 &lt;&gt; "", $H267/$T267, ""), ""),"")</f>
        <v/>
      </c>
      <c r="AA267" s="10">
        <f>IF(Overall!$A269&lt;&gt;"",IF(AND(MONTH($O267) &lt;= 7, MONTH($P267) &gt;= 7 ), IF($T267 &lt;&gt; "", $H267/$T267, ""), ""),"")</f>
        <v>200000</v>
      </c>
      <c r="AB267" s="10" t="str">
        <f>IF(Overall!$A269&lt;&gt;"",IF(AND(MONTH($O267) &lt;= 8, MONTH($P267) &gt;= 8), IF($T267 &lt;&gt; "", $H267/$T267, ""), ""),"")</f>
        <v/>
      </c>
      <c r="AC267" s="10" t="str">
        <f>IF(Overall!$A269&lt;&gt;"",IF(AND(MONTH($O267) &lt;= 9, MONTH($P267) &gt;= 9), IF($T267 &lt;&gt; "", $H267/$T267, ""), ""),"")</f>
        <v/>
      </c>
      <c r="AD267" s="10" t="str">
        <f>IF(Overall!$A269&lt;&gt;"",IF(AND(MONTH($O267) &lt;= 10, MONTH($P267) &gt;= 10), IF($T267 &lt;&gt; "", $H267/$T267, ""), ""),"")</f>
        <v/>
      </c>
      <c r="AE267" s="10" t="str">
        <f>IF(Overall!$A269&lt;&gt;"",IF(AND(MONTH($O267) &lt;= 11, MONTH($P267) &gt;= 11), IF($T267 &lt;&gt; "", $H267/$T267, ""), ""),"")</f>
        <v/>
      </c>
      <c r="AF267" s="10" t="str">
        <f>IF(Overall!$A269&lt;&gt;"",IF(AND(MONTH($O267) &lt;= 12, MONTH($P267) &gt;= 12), IF($T267 &lt;&gt; "", $H267/$T267, ""), ""),"")</f>
        <v/>
      </c>
      <c r="AH267" s="10" t="str">
        <f ca="1">IFERROR(IF(AND(NOW()&lt;= EOMONTH(DATE(YEAR($P267),1, 1), 0), Overall!$A269&lt;&gt;"", MONTH($O267) &lt;= 1, MONTH($P267) &gt;= 1), IF($T267 &lt;&gt; "", $H267/$T267, ""), ""), "")</f>
        <v/>
      </c>
      <c r="AI267" s="10" t="str">
        <f ca="1">IFERROR(IF(AND(NOW()&lt;= EOMONTH(DATE(YEAR($P267),2, 1), 0), Overall!$A269&lt;&gt;"", MONTH($O267) &lt;= 2, MONTH($P267) &gt;= 2), IF($T267 &lt;&gt; "", $H267/$T267, ""), ""), "")</f>
        <v/>
      </c>
      <c r="AJ267" s="10" t="str">
        <f ca="1">IFERROR(IF(AND(NOW()&lt;= EOMONTH(DATE(YEAR($P267),3, 1), 0), Overall!$A269&lt;&gt;"", MONTH($O267) &lt;= 3, MONTH($P267) &gt;= 3), IF($T267 &lt;&gt; "", $H267/$T267, ""), ""), "")</f>
        <v/>
      </c>
      <c r="AK267" s="10" t="str">
        <f ca="1">IFERROR(IF(AND(NOW()&lt;= EOMONTH(DATE(YEAR($P267),4, 1), 0), Overall!$A269&lt;&gt;"", MONTH($O267) &lt;= 4, MONTH($P267) &gt;= 4), IF($T267 &lt;&gt; "", $H267/$T267, ""), ""), "")</f>
        <v/>
      </c>
      <c r="AL267" s="10" t="str">
        <f ca="1">IFERROR(IF(AND(NOW()&lt;= EOMONTH(DATE(YEAR($P267),5, 1), 0), Overall!$A269&lt;&gt;"", MONTH($O267) &lt;= 5, MONTH($P267) &gt;= 5), IF($T267 &lt;&gt; "", $H267/$T267, ""), ""), "")</f>
        <v/>
      </c>
      <c r="AM267" s="10" t="str">
        <f ca="1">IFERROR(IF(AND(NOW()&lt;= EOMONTH(DATE(YEAR($P267),6, 1), 0), Overall!$A269&lt;&gt;"", MONTH($O267) &lt;= 6, MONTH($P267) &gt;= 6), IF($T267 &lt;&gt; "", $H267/$T267, ""), ""), "")</f>
        <v/>
      </c>
      <c r="AN267" s="10" t="str">
        <f ca="1">IFERROR(IF(AND(NOW()&lt;= EOMONTH(DATE(YEAR($P267),7, 1), 0), Overall!$A269&lt;&gt;"", MONTH($O267) &lt;= 7, MONTH($P267) &gt;= 7), IF($T267 &lt;&gt; "", $H267/$T267, ""), ""), "")</f>
        <v/>
      </c>
      <c r="AO267" s="10" t="str">
        <f ca="1">IFERROR(IF(AND(NOW()&lt;= EOMONTH(DATE(YEAR($P267),8, 1), 0), Overall!$A269&lt;&gt;"", MONTH($O267) &lt;= 8, MONTH($P267) &gt;= 8), IF($T267 &lt;&gt; "", $H267/$T267, ""), ""), "")</f>
        <v/>
      </c>
      <c r="AP267" s="10" t="str">
        <f ca="1">IFERROR(IF(AND(NOW()&lt;= EOMONTH(DATE(YEAR($P267),9, 1), 0), Overall!$A269&lt;&gt;"", MONTH($O267) &lt;= 9, MONTH($P267) &gt;= 9), IF($T267 &lt;&gt; "", $H267/$T267, ""), ""), "")</f>
        <v/>
      </c>
      <c r="AQ267" s="10" t="str">
        <f ca="1">IFERROR(IF(AND(NOW()&lt;= EOMONTH(DATE(YEAR($P267),10, 1), 0), Overall!$A269&lt;&gt;"", MONTH($O267) &lt;= 10, MONTH($P267) &gt;= 10), IF($T267 &lt;&gt; "", $H267/$T267, ""), ""), "")</f>
        <v/>
      </c>
      <c r="AR267" s="10" t="str">
        <f ca="1">IFERROR(IF(AND(NOW()&lt;= EOMONTH(DATE(YEAR($P267),11, 1), 0), Overall!$A269&lt;&gt;"", MONTH($O267) &lt;=11, MONTH($P267) &gt;= 11), IF($T267 &lt;&gt; "", $H267/$T267, ""), ""), "")</f>
        <v/>
      </c>
      <c r="AS267" s="10" t="str">
        <f ca="1">IFERROR(IF(AND(NOW()&lt;= EOMONTH(DATE(YEAR($P267),12, 1), 0), Overall!$A269&lt;&gt;"", MONTH($O267) &lt;= 12, MONTH($P267) &gt;= 12), IF($T267 &lt;&gt; "", $H267/$T267, ""), ""), "")</f>
        <v/>
      </c>
      <c r="AT267" s="16">
        <f t="shared" ca="1" si="9"/>
        <v>0</v>
      </c>
    </row>
    <row r="268" spans="1:46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6">
        <f>IF(Overall!T270&lt;&gt;"",VALUE(Overall!T270),"")</f>
        <v>76.2</v>
      </c>
      <c r="O268" s="7">
        <f>IF(Overall!L270&lt;&gt;"", DATEVALUE(Overall!L270), "")</f>
        <v>44743</v>
      </c>
      <c r="P268" s="7">
        <f>IF(Overall!M270&lt;&gt;"", DATEVALUE(Overall!M270), "")</f>
        <v>44834</v>
      </c>
      <c r="Q268" s="7" t="str">
        <f>IF(Overall!S270&lt;&gt;"",_xlfn.VALUETOTEXT(Overall!S270),"")</f>
        <v>Jul-Sep</v>
      </c>
      <c r="R268" s="7">
        <f>IF(Overall!O270&lt;&gt;"", DATEVALUE(Overall!O270), "")</f>
        <v>44502</v>
      </c>
      <c r="S268" s="7">
        <f>IF(Overall!O270&lt;&gt;"", DATEVALUE(Overall!O270), "")</f>
        <v>44502</v>
      </c>
      <c r="T268" s="5">
        <f t="shared" si="8"/>
        <v>3</v>
      </c>
      <c r="U268" s="10" t="str">
        <f>IF(Overall!$A270&lt;&gt;"",IF(AND(MONTH($O268) &lt;= 1, MONTH($P268) &gt;= 1), IF($T268 &lt;&gt; "", $H268/$T268, ""), ""),"")</f>
        <v/>
      </c>
      <c r="V268" s="10" t="str">
        <f>IF(Overall!$A270&lt;&gt;"",IF(AND(MONTH($O268) &lt;= 2, MONTH($P268) &gt;= 2), IF($T268 &lt;&gt; "", $H268/$T268, ""), ""),"")</f>
        <v/>
      </c>
      <c r="W268" s="10" t="str">
        <f>IF(Overall!$A270&lt;&gt;"",IF(AND(MONTH($O268) &lt;= 3, MONTH($P268) &gt;= 3), IF($T268 &lt;&gt; "", $H268/$T268, ""), ""),"")</f>
        <v/>
      </c>
      <c r="X268" s="10" t="str">
        <f>IF(Overall!$A270&lt;&gt;"",IF(AND(MONTH($O268) &lt;= 4, MONTH($P268) &gt;= 4), IF($T268 &lt;&gt; "", $H268/$T268, ""), ""),"")</f>
        <v/>
      </c>
      <c r="Y268" s="10" t="str">
        <f>IF(Overall!$A270&lt;&gt;"",IF(AND(MONTH($O268) &lt;= 5, MONTH($P268) &gt;= 5), IF($T268 &lt;&gt; "", $H268/$T268, ""), ""),"")</f>
        <v/>
      </c>
      <c r="Z268" s="10" t="str">
        <f>IF(Overall!$A270&lt;&gt;"",IF(AND(MONTH($O268) &lt;= 6, MONTH($P268) &gt;= 6), IF($T268 &lt;&gt; "", $H268/$T268, ""), ""),"")</f>
        <v/>
      </c>
      <c r="AA268" s="10">
        <f>IF(Overall!$A270&lt;&gt;"",IF(AND(MONTH($O268) &lt;= 7, MONTH($P268) &gt;= 7 ), IF($T268 &lt;&gt; "", $H268/$T268, ""), ""),"")</f>
        <v>200000</v>
      </c>
      <c r="AB268" s="10">
        <f>IF(Overall!$A270&lt;&gt;"",IF(AND(MONTH($O268) &lt;= 8, MONTH($P268) &gt;= 8), IF($T268 &lt;&gt; "", $H268/$T268, ""), ""),"")</f>
        <v>200000</v>
      </c>
      <c r="AC268" s="10">
        <f>IF(Overall!$A270&lt;&gt;"",IF(AND(MONTH($O268) &lt;= 9, MONTH($P268) &gt;= 9), IF($T268 &lt;&gt; "", $H268/$T268, ""), ""),"")</f>
        <v>200000</v>
      </c>
      <c r="AD268" s="10" t="str">
        <f>IF(Overall!$A270&lt;&gt;"",IF(AND(MONTH($O268) &lt;= 10, MONTH($P268) &gt;= 10), IF($T268 &lt;&gt; "", $H268/$T268, ""), ""),"")</f>
        <v/>
      </c>
      <c r="AE268" s="10" t="str">
        <f>IF(Overall!$A270&lt;&gt;"",IF(AND(MONTH($O268) &lt;= 11, MONTH($P268) &gt;= 11), IF($T268 &lt;&gt; "", $H268/$T268, ""), ""),"")</f>
        <v/>
      </c>
      <c r="AF268" s="10" t="str">
        <f>IF(Overall!$A270&lt;&gt;"",IF(AND(MONTH($O268) &lt;= 12, MONTH($P268) &gt;= 12), IF($T268 &lt;&gt; "", $H268/$T268, ""), ""),"")</f>
        <v/>
      </c>
      <c r="AH268" s="10" t="str">
        <f ca="1">IFERROR(IF(AND(NOW()&lt;= EOMONTH(DATE(YEAR($P268),1, 1), 0), Overall!$A270&lt;&gt;"", MONTH($O268) &lt;= 1, MONTH($P268) &gt;= 1), IF($T268 &lt;&gt; "", $H268/$T268, ""), ""), "")</f>
        <v/>
      </c>
      <c r="AI268" s="10" t="str">
        <f ca="1">IFERROR(IF(AND(NOW()&lt;= EOMONTH(DATE(YEAR($P268),2, 1), 0), Overall!$A270&lt;&gt;"", MONTH($O268) &lt;= 2, MONTH($P268) &gt;= 2), IF($T268 &lt;&gt; "", $H268/$T268, ""), ""), "")</f>
        <v/>
      </c>
      <c r="AJ268" s="10" t="str">
        <f ca="1">IFERROR(IF(AND(NOW()&lt;= EOMONTH(DATE(YEAR($P268),3, 1), 0), Overall!$A270&lt;&gt;"", MONTH($O268) &lt;= 3, MONTH($P268) &gt;= 3), IF($T268 &lt;&gt; "", $H268/$T268, ""), ""), "")</f>
        <v/>
      </c>
      <c r="AK268" s="10" t="str">
        <f ca="1">IFERROR(IF(AND(NOW()&lt;= EOMONTH(DATE(YEAR($P268),4, 1), 0), Overall!$A270&lt;&gt;"", MONTH($O268) &lt;= 4, MONTH($P268) &gt;= 4), IF($T268 &lt;&gt; "", $H268/$T268, ""), ""), "")</f>
        <v/>
      </c>
      <c r="AL268" s="10" t="str">
        <f ca="1">IFERROR(IF(AND(NOW()&lt;= EOMONTH(DATE(YEAR($P268),5, 1), 0), Overall!$A270&lt;&gt;"", MONTH($O268) &lt;= 5, MONTH($P268) &gt;= 5), IF($T268 &lt;&gt; "", $H268/$T268, ""), ""), "")</f>
        <v/>
      </c>
      <c r="AM268" s="10" t="str">
        <f ca="1">IFERROR(IF(AND(NOW()&lt;= EOMONTH(DATE(YEAR($P268),6, 1), 0), Overall!$A270&lt;&gt;"", MONTH($O268) &lt;= 6, MONTH($P268) &gt;= 6), IF($T268 &lt;&gt; "", $H268/$T268, ""), ""), "")</f>
        <v/>
      </c>
      <c r="AN268" s="10" t="str">
        <f ca="1">IFERROR(IF(AND(NOW()&lt;= EOMONTH(DATE(YEAR($P268),7, 1), 0), Overall!$A270&lt;&gt;"", MONTH($O268) &lt;= 7, MONTH($P268) &gt;= 7), IF($T268 &lt;&gt; "", $H268/$T268, ""), ""), "")</f>
        <v/>
      </c>
      <c r="AO268" s="10" t="str">
        <f ca="1">IFERROR(IF(AND(NOW()&lt;= EOMONTH(DATE(YEAR($P268),8, 1), 0), Overall!$A270&lt;&gt;"", MONTH($O268) &lt;= 8, MONTH($P268) &gt;= 8), IF($T268 &lt;&gt; "", $H268/$T268, ""), ""), "")</f>
        <v/>
      </c>
      <c r="AP268" s="10" t="str">
        <f ca="1">IFERROR(IF(AND(NOW()&lt;= EOMONTH(DATE(YEAR($P268),9, 1), 0), Overall!$A270&lt;&gt;"", MONTH($O268) &lt;= 9, MONTH($P268) &gt;= 9), IF($T268 &lt;&gt; "", $H268/$T268, ""), ""), "")</f>
        <v/>
      </c>
      <c r="AQ268" s="10" t="str">
        <f ca="1">IFERROR(IF(AND(NOW()&lt;= EOMONTH(DATE(YEAR($P268),10, 1), 0), Overall!$A270&lt;&gt;"", MONTH($O268) &lt;= 10, MONTH($P268) &gt;= 10), IF($T268 &lt;&gt; "", $H268/$T268, ""), ""), "")</f>
        <v/>
      </c>
      <c r="AR268" s="10" t="str">
        <f ca="1">IFERROR(IF(AND(NOW()&lt;= EOMONTH(DATE(YEAR($P268),11, 1), 0), Overall!$A270&lt;&gt;"", MONTH($O268) &lt;=11, MONTH($P268) &gt;= 11), IF($T268 &lt;&gt; "", $H268/$T268, ""), ""), "")</f>
        <v/>
      </c>
      <c r="AS268" s="10" t="str">
        <f ca="1">IFERROR(IF(AND(NOW()&lt;= EOMONTH(DATE(YEAR($P268),12, 1), 0), Overall!$A270&lt;&gt;"", MONTH($O268) &lt;= 12, MONTH($P268) &gt;= 12), IF($T268 &lt;&gt; "", $H268/$T268, ""), ""), "")</f>
        <v/>
      </c>
      <c r="AT268" s="16">
        <f t="shared" ca="1" si="9"/>
        <v>0</v>
      </c>
    </row>
    <row r="269" spans="1:46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6">
        <f>IF(Overall!T271&lt;&gt;"",VALUE(Overall!T271),"")</f>
        <v>76.55</v>
      </c>
      <c r="O269" s="7">
        <f>IF(Overall!L271&lt;&gt;"", DATEVALUE(Overall!L271), "")</f>
        <v>44774</v>
      </c>
      <c r="P269" s="7">
        <f>IF(Overall!M271&lt;&gt;"", DATEVALUE(Overall!M271), "")</f>
        <v>44804</v>
      </c>
      <c r="Q269" s="7" t="str">
        <f>IF(Overall!S271&lt;&gt;"",_xlfn.VALUETOTEXT(Overall!S271),"")</f>
        <v>Aug</v>
      </c>
      <c r="R269" s="7">
        <f>IF(Overall!O271&lt;&gt;"", DATEVALUE(Overall!O271), "")</f>
        <v>44504</v>
      </c>
      <c r="S269" s="7">
        <f>IF(Overall!O271&lt;&gt;"", DATEVALUE(Overall!O271), "")</f>
        <v>44504</v>
      </c>
      <c r="T269" s="5">
        <f t="shared" si="8"/>
        <v>1</v>
      </c>
      <c r="U269" s="10" t="str">
        <f>IF(Overall!$A271&lt;&gt;"",IF(AND(MONTH($O269) &lt;= 1, MONTH($P269) &gt;= 1), IF($T269 &lt;&gt; "", $H269/$T269, ""), ""),"")</f>
        <v/>
      </c>
      <c r="V269" s="10" t="str">
        <f>IF(Overall!$A271&lt;&gt;"",IF(AND(MONTH($O269) &lt;= 2, MONTH($P269) &gt;= 2), IF($T269 &lt;&gt; "", $H269/$T269, ""), ""),"")</f>
        <v/>
      </c>
      <c r="W269" s="10" t="str">
        <f>IF(Overall!$A271&lt;&gt;"",IF(AND(MONTH($O269) &lt;= 3, MONTH($P269) &gt;= 3), IF($T269 &lt;&gt; "", $H269/$T269, ""), ""),"")</f>
        <v/>
      </c>
      <c r="X269" s="10" t="str">
        <f>IF(Overall!$A271&lt;&gt;"",IF(AND(MONTH($O269) &lt;= 4, MONTH($P269) &gt;= 4), IF($T269 &lt;&gt; "", $H269/$T269, ""), ""),"")</f>
        <v/>
      </c>
      <c r="Y269" s="10" t="str">
        <f>IF(Overall!$A271&lt;&gt;"",IF(AND(MONTH($O269) &lt;= 5, MONTH($P269) &gt;= 5), IF($T269 &lt;&gt; "", $H269/$T269, ""), ""),"")</f>
        <v/>
      </c>
      <c r="Z269" s="10" t="str">
        <f>IF(Overall!$A271&lt;&gt;"",IF(AND(MONTH($O269) &lt;= 6, MONTH($P269) &gt;= 6), IF($T269 &lt;&gt; "", $H269/$T269, ""), ""),"")</f>
        <v/>
      </c>
      <c r="AA269" s="10" t="str">
        <f>IF(Overall!$A271&lt;&gt;"",IF(AND(MONTH($O269) &lt;= 7, MONTH($P269) &gt;= 7 ), IF($T269 &lt;&gt; "", $H269/$T269, ""), ""),"")</f>
        <v/>
      </c>
      <c r="AB269" s="10">
        <f>IF(Overall!$A271&lt;&gt;"",IF(AND(MONTH($O269) &lt;= 8, MONTH($P269) &gt;= 8), IF($T269 &lt;&gt; "", $H269/$T269, ""), ""),"")</f>
        <v>600000</v>
      </c>
      <c r="AC269" s="10" t="str">
        <f>IF(Overall!$A271&lt;&gt;"",IF(AND(MONTH($O269) &lt;= 9, MONTH($P269) &gt;= 9), IF($T269 &lt;&gt; "", $H269/$T269, ""), ""),"")</f>
        <v/>
      </c>
      <c r="AD269" s="10" t="str">
        <f>IF(Overall!$A271&lt;&gt;"",IF(AND(MONTH($O269) &lt;= 10, MONTH($P269) &gt;= 10), IF($T269 &lt;&gt; "", $H269/$T269, ""), ""),"")</f>
        <v/>
      </c>
      <c r="AE269" s="10" t="str">
        <f>IF(Overall!$A271&lt;&gt;"",IF(AND(MONTH($O269) &lt;= 11, MONTH($P269) &gt;= 11), IF($T269 &lt;&gt; "", $H269/$T269, ""), ""),"")</f>
        <v/>
      </c>
      <c r="AF269" s="10" t="str">
        <f>IF(Overall!$A271&lt;&gt;"",IF(AND(MONTH($O269) &lt;= 12, MONTH($P269) &gt;= 12), IF($T269 &lt;&gt; "", $H269/$T269, ""), ""),"")</f>
        <v/>
      </c>
      <c r="AH269" s="10" t="str">
        <f ca="1">IFERROR(IF(AND(NOW()&lt;= EOMONTH(DATE(YEAR($P269),1, 1), 0), Overall!$A271&lt;&gt;"", MONTH($O269) &lt;= 1, MONTH($P269) &gt;= 1), IF($T269 &lt;&gt; "", $H269/$T269, ""), ""), "")</f>
        <v/>
      </c>
      <c r="AI269" s="10" t="str">
        <f ca="1">IFERROR(IF(AND(NOW()&lt;= EOMONTH(DATE(YEAR($P269),2, 1), 0), Overall!$A271&lt;&gt;"", MONTH($O269) &lt;= 2, MONTH($P269) &gt;= 2), IF($T269 &lt;&gt; "", $H269/$T269, ""), ""), "")</f>
        <v/>
      </c>
      <c r="AJ269" s="10" t="str">
        <f ca="1">IFERROR(IF(AND(NOW()&lt;= EOMONTH(DATE(YEAR($P269),3, 1), 0), Overall!$A271&lt;&gt;"", MONTH($O269) &lt;= 3, MONTH($P269) &gt;= 3), IF($T269 &lt;&gt; "", $H269/$T269, ""), ""), "")</f>
        <v/>
      </c>
      <c r="AK269" s="10" t="str">
        <f ca="1">IFERROR(IF(AND(NOW()&lt;= EOMONTH(DATE(YEAR($P269),4, 1), 0), Overall!$A271&lt;&gt;"", MONTH($O269) &lt;= 4, MONTH($P269) &gt;= 4), IF($T269 &lt;&gt; "", $H269/$T269, ""), ""), "")</f>
        <v/>
      </c>
      <c r="AL269" s="10" t="str">
        <f ca="1">IFERROR(IF(AND(NOW()&lt;= EOMONTH(DATE(YEAR($P269),5, 1), 0), Overall!$A271&lt;&gt;"", MONTH($O269) &lt;= 5, MONTH($P269) &gt;= 5), IF($T269 &lt;&gt; "", $H269/$T269, ""), ""), "")</f>
        <v/>
      </c>
      <c r="AM269" s="10" t="str">
        <f ca="1">IFERROR(IF(AND(NOW()&lt;= EOMONTH(DATE(YEAR($P269),6, 1), 0), Overall!$A271&lt;&gt;"", MONTH($O269) &lt;= 6, MONTH($P269) &gt;= 6), IF($T269 &lt;&gt; "", $H269/$T269, ""), ""), "")</f>
        <v/>
      </c>
      <c r="AN269" s="10" t="str">
        <f ca="1">IFERROR(IF(AND(NOW()&lt;= EOMONTH(DATE(YEAR($P269),7, 1), 0), Overall!$A271&lt;&gt;"", MONTH($O269) &lt;= 7, MONTH($P269) &gt;= 7), IF($T269 &lt;&gt; "", $H269/$T269, ""), ""), "")</f>
        <v/>
      </c>
      <c r="AO269" s="10" t="str">
        <f ca="1">IFERROR(IF(AND(NOW()&lt;= EOMONTH(DATE(YEAR($P269),8, 1), 0), Overall!$A271&lt;&gt;"", MONTH($O269) &lt;= 8, MONTH($P269) &gt;= 8), IF($T269 &lt;&gt; "", $H269/$T269, ""), ""), "")</f>
        <v/>
      </c>
      <c r="AP269" s="10" t="str">
        <f ca="1">IFERROR(IF(AND(NOW()&lt;= EOMONTH(DATE(YEAR($P269),9, 1), 0), Overall!$A271&lt;&gt;"", MONTH($O269) &lt;= 9, MONTH($P269) &gt;= 9), IF($T269 &lt;&gt; "", $H269/$T269, ""), ""), "")</f>
        <v/>
      </c>
      <c r="AQ269" s="10" t="str">
        <f ca="1">IFERROR(IF(AND(NOW()&lt;= EOMONTH(DATE(YEAR($P269),10, 1), 0), Overall!$A271&lt;&gt;"", MONTH($O269) &lt;= 10, MONTH($P269) &gt;= 10), IF($T269 &lt;&gt; "", $H269/$T269, ""), ""), "")</f>
        <v/>
      </c>
      <c r="AR269" s="10" t="str">
        <f ca="1">IFERROR(IF(AND(NOW()&lt;= EOMONTH(DATE(YEAR($P269),11, 1), 0), Overall!$A271&lt;&gt;"", MONTH($O269) &lt;=11, MONTH($P269) &gt;= 11), IF($T269 &lt;&gt; "", $H269/$T269, ""), ""), "")</f>
        <v/>
      </c>
      <c r="AS269" s="10" t="str">
        <f ca="1">IFERROR(IF(AND(NOW()&lt;= EOMONTH(DATE(YEAR($P269),12, 1), 0), Overall!$A271&lt;&gt;"", MONTH($O269) &lt;= 12, MONTH($P269) &gt;= 12), IF($T269 &lt;&gt; "", $H269/$T269, ""), ""), "")</f>
        <v/>
      </c>
      <c r="AT269" s="16">
        <f t="shared" ca="1" si="9"/>
        <v>0</v>
      </c>
    </row>
    <row r="270" spans="1:46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6">
        <f>IF(Overall!T272&lt;&gt;"",VALUE(Overall!T272),"")</f>
        <v>76.010000000000005</v>
      </c>
      <c r="O270" s="7">
        <f>IF(Overall!L272&lt;&gt;"", DATEVALUE(Overall!L272), "")</f>
        <v>44805</v>
      </c>
      <c r="P270" s="7">
        <f>IF(Overall!M272&lt;&gt;"", DATEVALUE(Overall!M272), "")</f>
        <v>44834</v>
      </c>
      <c r="Q270" s="7" t="str">
        <f>IF(Overall!S272&lt;&gt;"",_xlfn.VALUETOTEXT(Overall!S272),"")</f>
        <v>Sep</v>
      </c>
      <c r="R270" s="7">
        <f>IF(Overall!O272&lt;&gt;"", DATEVALUE(Overall!O272), "")</f>
        <v>44504</v>
      </c>
      <c r="S270" s="7">
        <f>IF(Overall!O272&lt;&gt;"", DATEVALUE(Overall!O272), "")</f>
        <v>44504</v>
      </c>
      <c r="T270" s="5">
        <f t="shared" si="8"/>
        <v>1</v>
      </c>
      <c r="U270" s="10" t="str">
        <f>IF(Overall!$A272&lt;&gt;"",IF(AND(MONTH($O270) &lt;= 1, MONTH($P270) &gt;= 1), IF($T270 &lt;&gt; "", $H270/$T270, ""), ""),"")</f>
        <v/>
      </c>
      <c r="V270" s="10" t="str">
        <f>IF(Overall!$A272&lt;&gt;"",IF(AND(MONTH($O270) &lt;= 2, MONTH($P270) &gt;= 2), IF($T270 &lt;&gt; "", $H270/$T270, ""), ""),"")</f>
        <v/>
      </c>
      <c r="W270" s="10" t="str">
        <f>IF(Overall!$A272&lt;&gt;"",IF(AND(MONTH($O270) &lt;= 3, MONTH($P270) &gt;= 3), IF($T270 &lt;&gt; "", $H270/$T270, ""), ""),"")</f>
        <v/>
      </c>
      <c r="X270" s="10" t="str">
        <f>IF(Overall!$A272&lt;&gt;"",IF(AND(MONTH($O270) &lt;= 4, MONTH($P270) &gt;= 4), IF($T270 &lt;&gt; "", $H270/$T270, ""), ""),"")</f>
        <v/>
      </c>
      <c r="Y270" s="10" t="str">
        <f>IF(Overall!$A272&lt;&gt;"",IF(AND(MONTH($O270) &lt;= 5, MONTH($P270) &gt;= 5), IF($T270 &lt;&gt; "", $H270/$T270, ""), ""),"")</f>
        <v/>
      </c>
      <c r="Z270" s="10" t="str">
        <f>IF(Overall!$A272&lt;&gt;"",IF(AND(MONTH($O270) &lt;= 6, MONTH($P270) &gt;= 6), IF($T270 &lt;&gt; "", $H270/$T270, ""), ""),"")</f>
        <v/>
      </c>
      <c r="AA270" s="10" t="str">
        <f>IF(Overall!$A272&lt;&gt;"",IF(AND(MONTH($O270) &lt;= 7, MONTH($P270) &gt;= 7 ), IF($T270 &lt;&gt; "", $H270/$T270, ""), ""),"")</f>
        <v/>
      </c>
      <c r="AB270" s="10" t="str">
        <f>IF(Overall!$A272&lt;&gt;"",IF(AND(MONTH($O270) &lt;= 8, MONTH($P270) &gt;= 8), IF($T270 &lt;&gt; "", $H270/$T270, ""), ""),"")</f>
        <v/>
      </c>
      <c r="AC270" s="10">
        <f>IF(Overall!$A272&lt;&gt;"",IF(AND(MONTH($O270) &lt;= 9, MONTH($P270) &gt;= 9), IF($T270 &lt;&gt; "", $H270/$T270, ""), ""),"")</f>
        <v>600000</v>
      </c>
      <c r="AD270" s="10" t="str">
        <f>IF(Overall!$A272&lt;&gt;"",IF(AND(MONTH($O270) &lt;= 10, MONTH($P270) &gt;= 10), IF($T270 &lt;&gt; "", $H270/$T270, ""), ""),"")</f>
        <v/>
      </c>
      <c r="AE270" s="10" t="str">
        <f>IF(Overall!$A272&lt;&gt;"",IF(AND(MONTH($O270) &lt;= 11, MONTH($P270) &gt;= 11), IF($T270 &lt;&gt; "", $H270/$T270, ""), ""),"")</f>
        <v/>
      </c>
      <c r="AF270" s="10" t="str">
        <f>IF(Overall!$A272&lt;&gt;"",IF(AND(MONTH($O270) &lt;= 12, MONTH($P270) &gt;= 12), IF($T270 &lt;&gt; "", $H270/$T270, ""), ""),"")</f>
        <v/>
      </c>
      <c r="AH270" s="10" t="str">
        <f ca="1">IFERROR(IF(AND(NOW()&lt;= EOMONTH(DATE(YEAR($P270),1, 1), 0), Overall!$A272&lt;&gt;"", MONTH($O270) &lt;= 1, MONTH($P270) &gt;= 1), IF($T270 &lt;&gt; "", $H270/$T270, ""), ""), "")</f>
        <v/>
      </c>
      <c r="AI270" s="10" t="str">
        <f ca="1">IFERROR(IF(AND(NOW()&lt;= EOMONTH(DATE(YEAR($P270),2, 1), 0), Overall!$A272&lt;&gt;"", MONTH($O270) &lt;= 2, MONTH($P270) &gt;= 2), IF($T270 &lt;&gt; "", $H270/$T270, ""), ""), "")</f>
        <v/>
      </c>
      <c r="AJ270" s="10" t="str">
        <f ca="1">IFERROR(IF(AND(NOW()&lt;= EOMONTH(DATE(YEAR($P270),3, 1), 0), Overall!$A272&lt;&gt;"", MONTH($O270) &lt;= 3, MONTH($P270) &gt;= 3), IF($T270 &lt;&gt; "", $H270/$T270, ""), ""), "")</f>
        <v/>
      </c>
      <c r="AK270" s="10" t="str">
        <f ca="1">IFERROR(IF(AND(NOW()&lt;= EOMONTH(DATE(YEAR($P270),4, 1), 0), Overall!$A272&lt;&gt;"", MONTH($O270) &lt;= 4, MONTH($P270) &gt;= 4), IF($T270 &lt;&gt; "", $H270/$T270, ""), ""), "")</f>
        <v/>
      </c>
      <c r="AL270" s="10" t="str">
        <f ca="1">IFERROR(IF(AND(NOW()&lt;= EOMONTH(DATE(YEAR($P270),5, 1), 0), Overall!$A272&lt;&gt;"", MONTH($O270) &lt;= 5, MONTH($P270) &gt;= 5), IF($T270 &lt;&gt; "", $H270/$T270, ""), ""), "")</f>
        <v/>
      </c>
      <c r="AM270" s="10" t="str">
        <f ca="1">IFERROR(IF(AND(NOW()&lt;= EOMONTH(DATE(YEAR($P270),6, 1), 0), Overall!$A272&lt;&gt;"", MONTH($O270) &lt;= 6, MONTH($P270) &gt;= 6), IF($T270 &lt;&gt; "", $H270/$T270, ""), ""), "")</f>
        <v/>
      </c>
      <c r="AN270" s="10" t="str">
        <f ca="1">IFERROR(IF(AND(NOW()&lt;= EOMONTH(DATE(YEAR($P270),7, 1), 0), Overall!$A272&lt;&gt;"", MONTH($O270) &lt;= 7, MONTH($P270) &gt;= 7), IF($T270 &lt;&gt; "", $H270/$T270, ""), ""), "")</f>
        <v/>
      </c>
      <c r="AO270" s="10" t="str">
        <f ca="1">IFERROR(IF(AND(NOW()&lt;= EOMONTH(DATE(YEAR($P270),8, 1), 0), Overall!$A272&lt;&gt;"", MONTH($O270) &lt;= 8, MONTH($P270) &gt;= 8), IF($T270 &lt;&gt; "", $H270/$T270, ""), ""), "")</f>
        <v/>
      </c>
      <c r="AP270" s="10" t="str">
        <f ca="1">IFERROR(IF(AND(NOW()&lt;= EOMONTH(DATE(YEAR($P270),9, 1), 0), Overall!$A272&lt;&gt;"", MONTH($O270) &lt;= 9, MONTH($P270) &gt;= 9), IF($T270 &lt;&gt; "", $H270/$T270, ""), ""), "")</f>
        <v/>
      </c>
      <c r="AQ270" s="10" t="str">
        <f ca="1">IFERROR(IF(AND(NOW()&lt;= EOMONTH(DATE(YEAR($P270),10, 1), 0), Overall!$A272&lt;&gt;"", MONTH($O270) &lt;= 10, MONTH($P270) &gt;= 10), IF($T270 &lt;&gt; "", $H270/$T270, ""), ""), "")</f>
        <v/>
      </c>
      <c r="AR270" s="10" t="str">
        <f ca="1">IFERROR(IF(AND(NOW()&lt;= EOMONTH(DATE(YEAR($P270),11, 1), 0), Overall!$A272&lt;&gt;"", MONTH($O270) &lt;=11, MONTH($P270) &gt;= 11), IF($T270 &lt;&gt; "", $H270/$T270, ""), ""), "")</f>
        <v/>
      </c>
      <c r="AS270" s="10" t="str">
        <f ca="1">IFERROR(IF(AND(NOW()&lt;= EOMONTH(DATE(YEAR($P270),12, 1), 0), Overall!$A272&lt;&gt;"", MONTH($O270) &lt;= 12, MONTH($P270) &gt;= 12), IF($T270 &lt;&gt; "", $H270/$T270, ""), ""), "")</f>
        <v/>
      </c>
      <c r="AT270" s="16">
        <f t="shared" ca="1" si="9"/>
        <v>0</v>
      </c>
    </row>
    <row r="271" spans="1:46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6">
        <f>IF(Overall!T273&lt;&gt;"",VALUE(Overall!T273),"")</f>
        <v>76.5</v>
      </c>
      <c r="O271" s="7">
        <f>IF(Overall!L273&lt;&gt;"", DATEVALUE(Overall!L273), "")</f>
        <v>44774</v>
      </c>
      <c r="P271" s="7">
        <f>IF(Overall!M273&lt;&gt;"", DATEVALUE(Overall!M273), "")</f>
        <v>44804</v>
      </c>
      <c r="Q271" s="7" t="str">
        <f>IF(Overall!S273&lt;&gt;"",_xlfn.VALUETOTEXT(Overall!S273),"")</f>
        <v>Aug</v>
      </c>
      <c r="R271" s="7">
        <f>IF(Overall!O273&lt;&gt;"", DATEVALUE(Overall!O273), "")</f>
        <v>44504</v>
      </c>
      <c r="S271" s="7">
        <f>IF(Overall!O273&lt;&gt;"", DATEVALUE(Overall!O273), "")</f>
        <v>44504</v>
      </c>
      <c r="T271" s="5">
        <f t="shared" si="8"/>
        <v>1</v>
      </c>
      <c r="U271" s="10" t="str">
        <f>IF(Overall!$A273&lt;&gt;"",IF(AND(MONTH($O271) &lt;= 1, MONTH($P271) &gt;= 1), IF($T271 &lt;&gt; "", $H271/$T271, ""), ""),"")</f>
        <v/>
      </c>
      <c r="V271" s="10" t="str">
        <f>IF(Overall!$A273&lt;&gt;"",IF(AND(MONTH($O271) &lt;= 2, MONTH($P271) &gt;= 2), IF($T271 &lt;&gt; "", $H271/$T271, ""), ""),"")</f>
        <v/>
      </c>
      <c r="W271" s="10" t="str">
        <f>IF(Overall!$A273&lt;&gt;"",IF(AND(MONTH($O271) &lt;= 3, MONTH($P271) &gt;= 3), IF($T271 &lt;&gt; "", $H271/$T271, ""), ""),"")</f>
        <v/>
      </c>
      <c r="X271" s="10" t="str">
        <f>IF(Overall!$A273&lt;&gt;"",IF(AND(MONTH($O271) &lt;= 4, MONTH($P271) &gt;= 4), IF($T271 &lt;&gt; "", $H271/$T271, ""), ""),"")</f>
        <v/>
      </c>
      <c r="Y271" s="10" t="str">
        <f>IF(Overall!$A273&lt;&gt;"",IF(AND(MONTH($O271) &lt;= 5, MONTH($P271) &gt;= 5), IF($T271 &lt;&gt; "", $H271/$T271, ""), ""),"")</f>
        <v/>
      </c>
      <c r="Z271" s="10" t="str">
        <f>IF(Overall!$A273&lt;&gt;"",IF(AND(MONTH($O271) &lt;= 6, MONTH($P271) &gt;= 6), IF($T271 &lt;&gt; "", $H271/$T271, ""), ""),"")</f>
        <v/>
      </c>
      <c r="AA271" s="10" t="str">
        <f>IF(Overall!$A273&lt;&gt;"",IF(AND(MONTH($O271) &lt;= 7, MONTH($P271) &gt;= 7 ), IF($T271 &lt;&gt; "", $H271/$T271, ""), ""),"")</f>
        <v/>
      </c>
      <c r="AB271" s="10">
        <f>IF(Overall!$A273&lt;&gt;"",IF(AND(MONTH($O271) &lt;= 8, MONTH($P271) &gt;= 8), IF($T271 &lt;&gt; "", $H271/$T271, ""), ""),"")</f>
        <v>400000</v>
      </c>
      <c r="AC271" s="10" t="str">
        <f>IF(Overall!$A273&lt;&gt;"",IF(AND(MONTH($O271) &lt;= 9, MONTH($P271) &gt;= 9), IF($T271 &lt;&gt; "", $H271/$T271, ""), ""),"")</f>
        <v/>
      </c>
      <c r="AD271" s="10" t="str">
        <f>IF(Overall!$A273&lt;&gt;"",IF(AND(MONTH($O271) &lt;= 10, MONTH($P271) &gt;= 10), IF($T271 &lt;&gt; "", $H271/$T271, ""), ""),"")</f>
        <v/>
      </c>
      <c r="AE271" s="10" t="str">
        <f>IF(Overall!$A273&lt;&gt;"",IF(AND(MONTH($O271) &lt;= 11, MONTH($P271) &gt;= 11), IF($T271 &lt;&gt; "", $H271/$T271, ""), ""),"")</f>
        <v/>
      </c>
      <c r="AF271" s="10" t="str">
        <f>IF(Overall!$A273&lt;&gt;"",IF(AND(MONTH($O271) &lt;= 12, MONTH($P271) &gt;= 12), IF($T271 &lt;&gt; "", $H271/$T271, ""), ""),"")</f>
        <v/>
      </c>
      <c r="AH271" s="10" t="str">
        <f ca="1">IFERROR(IF(AND(NOW()&lt;= EOMONTH(DATE(YEAR($P271),1, 1), 0), Overall!$A273&lt;&gt;"", MONTH($O271) &lt;= 1, MONTH($P271) &gt;= 1), IF($T271 &lt;&gt; "", $H271/$T271, ""), ""), "")</f>
        <v/>
      </c>
      <c r="AI271" s="10" t="str">
        <f ca="1">IFERROR(IF(AND(NOW()&lt;= EOMONTH(DATE(YEAR($P271),2, 1), 0), Overall!$A273&lt;&gt;"", MONTH($O271) &lt;= 2, MONTH($P271) &gt;= 2), IF($T271 &lt;&gt; "", $H271/$T271, ""), ""), "")</f>
        <v/>
      </c>
      <c r="AJ271" s="10" t="str">
        <f ca="1">IFERROR(IF(AND(NOW()&lt;= EOMONTH(DATE(YEAR($P271),3, 1), 0), Overall!$A273&lt;&gt;"", MONTH($O271) &lt;= 3, MONTH($P271) &gt;= 3), IF($T271 &lt;&gt; "", $H271/$T271, ""), ""), "")</f>
        <v/>
      </c>
      <c r="AK271" s="10" t="str">
        <f ca="1">IFERROR(IF(AND(NOW()&lt;= EOMONTH(DATE(YEAR($P271),4, 1), 0), Overall!$A273&lt;&gt;"", MONTH($O271) &lt;= 4, MONTH($P271) &gt;= 4), IF($T271 &lt;&gt; "", $H271/$T271, ""), ""), "")</f>
        <v/>
      </c>
      <c r="AL271" s="10" t="str">
        <f ca="1">IFERROR(IF(AND(NOW()&lt;= EOMONTH(DATE(YEAR($P271),5, 1), 0), Overall!$A273&lt;&gt;"", MONTH($O271) &lt;= 5, MONTH($P271) &gt;= 5), IF($T271 &lt;&gt; "", $H271/$T271, ""), ""), "")</f>
        <v/>
      </c>
      <c r="AM271" s="10" t="str">
        <f ca="1">IFERROR(IF(AND(NOW()&lt;= EOMONTH(DATE(YEAR($P271),6, 1), 0), Overall!$A273&lt;&gt;"", MONTH($O271) &lt;= 6, MONTH($P271) &gt;= 6), IF($T271 &lt;&gt; "", $H271/$T271, ""), ""), "")</f>
        <v/>
      </c>
      <c r="AN271" s="10" t="str">
        <f ca="1">IFERROR(IF(AND(NOW()&lt;= EOMONTH(DATE(YEAR($P271),7, 1), 0), Overall!$A273&lt;&gt;"", MONTH($O271) &lt;= 7, MONTH($P271) &gt;= 7), IF($T271 &lt;&gt; "", $H271/$T271, ""), ""), "")</f>
        <v/>
      </c>
      <c r="AO271" s="10" t="str">
        <f ca="1">IFERROR(IF(AND(NOW()&lt;= EOMONTH(DATE(YEAR($P271),8, 1), 0), Overall!$A273&lt;&gt;"", MONTH($O271) &lt;= 8, MONTH($P271) &gt;= 8), IF($T271 &lt;&gt; "", $H271/$T271, ""), ""), "")</f>
        <v/>
      </c>
      <c r="AP271" s="10" t="str">
        <f ca="1">IFERROR(IF(AND(NOW()&lt;= EOMONTH(DATE(YEAR($P271),9, 1), 0), Overall!$A273&lt;&gt;"", MONTH($O271) &lt;= 9, MONTH($P271) &gt;= 9), IF($T271 &lt;&gt; "", $H271/$T271, ""), ""), "")</f>
        <v/>
      </c>
      <c r="AQ271" s="10" t="str">
        <f ca="1">IFERROR(IF(AND(NOW()&lt;= EOMONTH(DATE(YEAR($P271),10, 1), 0), Overall!$A273&lt;&gt;"", MONTH($O271) &lt;= 10, MONTH($P271) &gt;= 10), IF($T271 &lt;&gt; "", $H271/$T271, ""), ""), "")</f>
        <v/>
      </c>
      <c r="AR271" s="10" t="str">
        <f ca="1">IFERROR(IF(AND(NOW()&lt;= EOMONTH(DATE(YEAR($P271),11, 1), 0), Overall!$A273&lt;&gt;"", MONTH($O271) &lt;=11, MONTH($P271) &gt;= 11), IF($T271 &lt;&gt; "", $H271/$T271, ""), ""), "")</f>
        <v/>
      </c>
      <c r="AS271" s="10" t="str">
        <f ca="1">IFERROR(IF(AND(NOW()&lt;= EOMONTH(DATE(YEAR($P271),12, 1), 0), Overall!$A273&lt;&gt;"", MONTH($O271) &lt;= 12, MONTH($P271) &gt;= 12), IF($T271 &lt;&gt; "", $H271/$T271, ""), ""), "")</f>
        <v/>
      </c>
      <c r="AT271" s="16">
        <f t="shared" ca="1" si="9"/>
        <v>0</v>
      </c>
    </row>
    <row r="272" spans="1:46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6">
        <f>IF(Overall!T274&lt;&gt;"",VALUE(Overall!T274),"")</f>
        <v>76.66</v>
      </c>
      <c r="O272" s="7">
        <f>IF(Overall!L274&lt;&gt;"", DATEVALUE(Overall!L274), "")</f>
        <v>44743</v>
      </c>
      <c r="P272" s="7">
        <f>IF(Overall!M274&lt;&gt;"", DATEVALUE(Overall!M274), "")</f>
        <v>44773</v>
      </c>
      <c r="Q272" s="7" t="str">
        <f>IF(Overall!S274&lt;&gt;"",_xlfn.VALUETOTEXT(Overall!S274),"")</f>
        <v>Jul</v>
      </c>
      <c r="R272" s="7">
        <f>IF(Overall!O274&lt;&gt;"", DATEVALUE(Overall!O274), "")</f>
        <v>44504</v>
      </c>
      <c r="S272" s="7">
        <f>IF(Overall!O274&lt;&gt;"", DATEVALUE(Overall!O274), "")</f>
        <v>44504</v>
      </c>
      <c r="T272" s="5">
        <f t="shared" si="8"/>
        <v>1</v>
      </c>
      <c r="U272" s="10" t="str">
        <f>IF(Overall!$A274&lt;&gt;"",IF(AND(MONTH($O272) &lt;= 1, MONTH($P272) &gt;= 1), IF($T272 &lt;&gt; "", $H272/$T272, ""), ""),"")</f>
        <v/>
      </c>
      <c r="V272" s="10" t="str">
        <f>IF(Overall!$A274&lt;&gt;"",IF(AND(MONTH($O272) &lt;= 2, MONTH($P272) &gt;= 2), IF($T272 &lt;&gt; "", $H272/$T272, ""), ""),"")</f>
        <v/>
      </c>
      <c r="W272" s="10" t="str">
        <f>IF(Overall!$A274&lt;&gt;"",IF(AND(MONTH($O272) &lt;= 3, MONTH($P272) &gt;= 3), IF($T272 &lt;&gt; "", $H272/$T272, ""), ""),"")</f>
        <v/>
      </c>
      <c r="X272" s="10" t="str">
        <f>IF(Overall!$A274&lt;&gt;"",IF(AND(MONTH($O272) &lt;= 4, MONTH($P272) &gt;= 4), IF($T272 &lt;&gt; "", $H272/$T272, ""), ""),"")</f>
        <v/>
      </c>
      <c r="Y272" s="10" t="str">
        <f>IF(Overall!$A274&lt;&gt;"",IF(AND(MONTH($O272) &lt;= 5, MONTH($P272) &gt;= 5), IF($T272 &lt;&gt; "", $H272/$T272, ""), ""),"")</f>
        <v/>
      </c>
      <c r="Z272" s="10" t="str">
        <f>IF(Overall!$A274&lt;&gt;"",IF(AND(MONTH($O272) &lt;= 6, MONTH($P272) &gt;= 6), IF($T272 &lt;&gt; "", $H272/$T272, ""), ""),"")</f>
        <v/>
      </c>
      <c r="AA272" s="10">
        <f>IF(Overall!$A274&lt;&gt;"",IF(AND(MONTH($O272) &lt;= 7, MONTH($P272) &gt;= 7 ), IF($T272 &lt;&gt; "", $H272/$T272, ""), ""),"")</f>
        <v>400000</v>
      </c>
      <c r="AB272" s="10" t="str">
        <f>IF(Overall!$A274&lt;&gt;"",IF(AND(MONTH($O272) &lt;= 8, MONTH($P272) &gt;= 8), IF($T272 &lt;&gt; "", $H272/$T272, ""), ""),"")</f>
        <v/>
      </c>
      <c r="AC272" s="10" t="str">
        <f>IF(Overall!$A274&lt;&gt;"",IF(AND(MONTH($O272) &lt;= 9, MONTH($P272) &gt;= 9), IF($T272 &lt;&gt; "", $H272/$T272, ""), ""),"")</f>
        <v/>
      </c>
      <c r="AD272" s="10" t="str">
        <f>IF(Overall!$A274&lt;&gt;"",IF(AND(MONTH($O272) &lt;= 10, MONTH($P272) &gt;= 10), IF($T272 &lt;&gt; "", $H272/$T272, ""), ""),"")</f>
        <v/>
      </c>
      <c r="AE272" s="10" t="str">
        <f>IF(Overall!$A274&lt;&gt;"",IF(AND(MONTH($O272) &lt;= 11, MONTH($P272) &gt;= 11), IF($T272 &lt;&gt; "", $H272/$T272, ""), ""),"")</f>
        <v/>
      </c>
      <c r="AF272" s="10" t="str">
        <f>IF(Overall!$A274&lt;&gt;"",IF(AND(MONTH($O272) &lt;= 12, MONTH($P272) &gt;= 12), IF($T272 &lt;&gt; "", $H272/$T272, ""), ""),"")</f>
        <v/>
      </c>
      <c r="AH272" s="10" t="str">
        <f ca="1">IFERROR(IF(AND(NOW()&lt;= EOMONTH(DATE(YEAR($P272),1, 1), 0), Overall!$A274&lt;&gt;"", MONTH($O272) &lt;= 1, MONTH($P272) &gt;= 1), IF($T272 &lt;&gt; "", $H272/$T272, ""), ""), "")</f>
        <v/>
      </c>
      <c r="AI272" s="10" t="str">
        <f ca="1">IFERROR(IF(AND(NOW()&lt;= EOMONTH(DATE(YEAR($P272),2, 1), 0), Overall!$A274&lt;&gt;"", MONTH($O272) &lt;= 2, MONTH($P272) &gt;= 2), IF($T272 &lt;&gt; "", $H272/$T272, ""), ""), "")</f>
        <v/>
      </c>
      <c r="AJ272" s="10" t="str">
        <f ca="1">IFERROR(IF(AND(NOW()&lt;= EOMONTH(DATE(YEAR($P272),3, 1), 0), Overall!$A274&lt;&gt;"", MONTH($O272) &lt;= 3, MONTH($P272) &gt;= 3), IF($T272 &lt;&gt; "", $H272/$T272, ""), ""), "")</f>
        <v/>
      </c>
      <c r="AK272" s="10" t="str">
        <f ca="1">IFERROR(IF(AND(NOW()&lt;= EOMONTH(DATE(YEAR($P272),4, 1), 0), Overall!$A274&lt;&gt;"", MONTH($O272) &lt;= 4, MONTH($P272) &gt;= 4), IF($T272 &lt;&gt; "", $H272/$T272, ""), ""), "")</f>
        <v/>
      </c>
      <c r="AL272" s="10" t="str">
        <f ca="1">IFERROR(IF(AND(NOW()&lt;= EOMONTH(DATE(YEAR($P272),5, 1), 0), Overall!$A274&lt;&gt;"", MONTH($O272) &lt;= 5, MONTH($P272) &gt;= 5), IF($T272 &lt;&gt; "", $H272/$T272, ""), ""), "")</f>
        <v/>
      </c>
      <c r="AM272" s="10" t="str">
        <f ca="1">IFERROR(IF(AND(NOW()&lt;= EOMONTH(DATE(YEAR($P272),6, 1), 0), Overall!$A274&lt;&gt;"", MONTH($O272) &lt;= 6, MONTH($P272) &gt;= 6), IF($T272 &lt;&gt; "", $H272/$T272, ""), ""), "")</f>
        <v/>
      </c>
      <c r="AN272" s="10" t="str">
        <f ca="1">IFERROR(IF(AND(NOW()&lt;= EOMONTH(DATE(YEAR($P272),7, 1), 0), Overall!$A274&lt;&gt;"", MONTH($O272) &lt;= 7, MONTH($P272) &gt;= 7), IF($T272 &lt;&gt; "", $H272/$T272, ""), ""), "")</f>
        <v/>
      </c>
      <c r="AO272" s="10" t="str">
        <f ca="1">IFERROR(IF(AND(NOW()&lt;= EOMONTH(DATE(YEAR($P272),8, 1), 0), Overall!$A274&lt;&gt;"", MONTH($O272) &lt;= 8, MONTH($P272) &gt;= 8), IF($T272 &lt;&gt; "", $H272/$T272, ""), ""), "")</f>
        <v/>
      </c>
      <c r="AP272" s="10" t="str">
        <f ca="1">IFERROR(IF(AND(NOW()&lt;= EOMONTH(DATE(YEAR($P272),9, 1), 0), Overall!$A274&lt;&gt;"", MONTH($O272) &lt;= 9, MONTH($P272) &gt;= 9), IF($T272 &lt;&gt; "", $H272/$T272, ""), ""), "")</f>
        <v/>
      </c>
      <c r="AQ272" s="10" t="str">
        <f ca="1">IFERROR(IF(AND(NOW()&lt;= EOMONTH(DATE(YEAR($P272),10, 1), 0), Overall!$A274&lt;&gt;"", MONTH($O272) &lt;= 10, MONTH($P272) &gt;= 10), IF($T272 &lt;&gt; "", $H272/$T272, ""), ""), "")</f>
        <v/>
      </c>
      <c r="AR272" s="10" t="str">
        <f ca="1">IFERROR(IF(AND(NOW()&lt;= EOMONTH(DATE(YEAR($P272),11, 1), 0), Overall!$A274&lt;&gt;"", MONTH($O272) &lt;=11, MONTH($P272) &gt;= 11), IF($T272 &lt;&gt; "", $H272/$T272, ""), ""), "")</f>
        <v/>
      </c>
      <c r="AS272" s="10" t="str">
        <f ca="1">IFERROR(IF(AND(NOW()&lt;= EOMONTH(DATE(YEAR($P272),12, 1), 0), Overall!$A274&lt;&gt;"", MONTH($O272) &lt;= 12, MONTH($P272) &gt;= 12), IF($T272 &lt;&gt; "", $H272/$T272, ""), ""), "")</f>
        <v/>
      </c>
      <c r="AT272" s="16">
        <f t="shared" ca="1" si="9"/>
        <v>0</v>
      </c>
    </row>
    <row r="273" spans="1:46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6">
        <f>IF(Overall!T275&lt;&gt;"",VALUE(Overall!T275),"")</f>
        <v>75.599999999999994</v>
      </c>
      <c r="O273" s="7">
        <f>IF(Overall!L275&lt;&gt;"", DATEVALUE(Overall!L275), "")</f>
        <v>44805</v>
      </c>
      <c r="P273" s="7">
        <f>IF(Overall!M275&lt;&gt;"", DATEVALUE(Overall!M275), "")</f>
        <v>44834</v>
      </c>
      <c r="Q273" s="7" t="str">
        <f>IF(Overall!S275&lt;&gt;"",_xlfn.VALUETOTEXT(Overall!S275),"")</f>
        <v>Sep</v>
      </c>
      <c r="R273" s="7">
        <f>IF(Overall!O275&lt;&gt;"", DATEVALUE(Overall!O275), "")</f>
        <v>44504</v>
      </c>
      <c r="S273" s="7">
        <f>IF(Overall!O275&lt;&gt;"", DATEVALUE(Overall!O275), "")</f>
        <v>44504</v>
      </c>
      <c r="T273" s="5">
        <f t="shared" si="8"/>
        <v>1</v>
      </c>
      <c r="U273" s="10" t="str">
        <f>IF(Overall!$A275&lt;&gt;"",IF(AND(MONTH($O273) &lt;= 1, MONTH($P273) &gt;= 1), IF($T273 &lt;&gt; "", $H273/$T273, ""), ""),"")</f>
        <v/>
      </c>
      <c r="V273" s="10" t="str">
        <f>IF(Overall!$A275&lt;&gt;"",IF(AND(MONTH($O273) &lt;= 2, MONTH($P273) &gt;= 2), IF($T273 &lt;&gt; "", $H273/$T273, ""), ""),"")</f>
        <v/>
      </c>
      <c r="W273" s="10" t="str">
        <f>IF(Overall!$A275&lt;&gt;"",IF(AND(MONTH($O273) &lt;= 3, MONTH($P273) &gt;= 3), IF($T273 &lt;&gt; "", $H273/$T273, ""), ""),"")</f>
        <v/>
      </c>
      <c r="X273" s="10" t="str">
        <f>IF(Overall!$A275&lt;&gt;"",IF(AND(MONTH($O273) &lt;= 4, MONTH($P273) &gt;= 4), IF($T273 &lt;&gt; "", $H273/$T273, ""), ""),"")</f>
        <v/>
      </c>
      <c r="Y273" s="10" t="str">
        <f>IF(Overall!$A275&lt;&gt;"",IF(AND(MONTH($O273) &lt;= 5, MONTH($P273) &gt;= 5), IF($T273 &lt;&gt; "", $H273/$T273, ""), ""),"")</f>
        <v/>
      </c>
      <c r="Z273" s="10" t="str">
        <f>IF(Overall!$A275&lt;&gt;"",IF(AND(MONTH($O273) &lt;= 6, MONTH($P273) &gt;= 6), IF($T273 &lt;&gt; "", $H273/$T273, ""), ""),"")</f>
        <v/>
      </c>
      <c r="AA273" s="10" t="str">
        <f>IF(Overall!$A275&lt;&gt;"",IF(AND(MONTH($O273) &lt;= 7, MONTH($P273) &gt;= 7 ), IF($T273 &lt;&gt; "", $H273/$T273, ""), ""),"")</f>
        <v/>
      </c>
      <c r="AB273" s="10" t="str">
        <f>IF(Overall!$A275&lt;&gt;"",IF(AND(MONTH($O273) &lt;= 8, MONTH($P273) &gt;= 8), IF($T273 &lt;&gt; "", $H273/$T273, ""), ""),"")</f>
        <v/>
      </c>
      <c r="AC273" s="10">
        <f>IF(Overall!$A275&lt;&gt;"",IF(AND(MONTH($O273) &lt;= 9, MONTH($P273) &gt;= 9), IF($T273 &lt;&gt; "", $H273/$T273, ""), ""),"")</f>
        <v>400000</v>
      </c>
      <c r="AD273" s="10" t="str">
        <f>IF(Overall!$A275&lt;&gt;"",IF(AND(MONTH($O273) &lt;= 10, MONTH($P273) &gt;= 10), IF($T273 &lt;&gt; "", $H273/$T273, ""), ""),"")</f>
        <v/>
      </c>
      <c r="AE273" s="10" t="str">
        <f>IF(Overall!$A275&lt;&gt;"",IF(AND(MONTH($O273) &lt;= 11, MONTH($P273) &gt;= 11), IF($T273 &lt;&gt; "", $H273/$T273, ""), ""),"")</f>
        <v/>
      </c>
      <c r="AF273" s="10" t="str">
        <f>IF(Overall!$A275&lt;&gt;"",IF(AND(MONTH($O273) &lt;= 12, MONTH($P273) &gt;= 12), IF($T273 &lt;&gt; "", $H273/$T273, ""), ""),"")</f>
        <v/>
      </c>
      <c r="AH273" s="10" t="str">
        <f ca="1">IFERROR(IF(AND(NOW()&lt;= EOMONTH(DATE(YEAR($P273),1, 1), 0), Overall!$A275&lt;&gt;"", MONTH($O273) &lt;= 1, MONTH($P273) &gt;= 1), IF($T273 &lt;&gt; "", $H273/$T273, ""), ""), "")</f>
        <v/>
      </c>
      <c r="AI273" s="10" t="str">
        <f ca="1">IFERROR(IF(AND(NOW()&lt;= EOMONTH(DATE(YEAR($P273),2, 1), 0), Overall!$A275&lt;&gt;"", MONTH($O273) &lt;= 2, MONTH($P273) &gt;= 2), IF($T273 &lt;&gt; "", $H273/$T273, ""), ""), "")</f>
        <v/>
      </c>
      <c r="AJ273" s="10" t="str">
        <f ca="1">IFERROR(IF(AND(NOW()&lt;= EOMONTH(DATE(YEAR($P273),3, 1), 0), Overall!$A275&lt;&gt;"", MONTH($O273) &lt;= 3, MONTH($P273) &gt;= 3), IF($T273 &lt;&gt; "", $H273/$T273, ""), ""), "")</f>
        <v/>
      </c>
      <c r="AK273" s="10" t="str">
        <f ca="1">IFERROR(IF(AND(NOW()&lt;= EOMONTH(DATE(YEAR($P273),4, 1), 0), Overall!$A275&lt;&gt;"", MONTH($O273) &lt;= 4, MONTH($P273) &gt;= 4), IF($T273 &lt;&gt; "", $H273/$T273, ""), ""), "")</f>
        <v/>
      </c>
      <c r="AL273" s="10" t="str">
        <f ca="1">IFERROR(IF(AND(NOW()&lt;= EOMONTH(DATE(YEAR($P273),5, 1), 0), Overall!$A275&lt;&gt;"", MONTH($O273) &lt;= 5, MONTH($P273) &gt;= 5), IF($T273 &lt;&gt; "", $H273/$T273, ""), ""), "")</f>
        <v/>
      </c>
      <c r="AM273" s="10" t="str">
        <f ca="1">IFERROR(IF(AND(NOW()&lt;= EOMONTH(DATE(YEAR($P273),6, 1), 0), Overall!$A275&lt;&gt;"", MONTH($O273) &lt;= 6, MONTH($P273) &gt;= 6), IF($T273 &lt;&gt; "", $H273/$T273, ""), ""), "")</f>
        <v/>
      </c>
      <c r="AN273" s="10" t="str">
        <f ca="1">IFERROR(IF(AND(NOW()&lt;= EOMONTH(DATE(YEAR($P273),7, 1), 0), Overall!$A275&lt;&gt;"", MONTH($O273) &lt;= 7, MONTH($P273) &gt;= 7), IF($T273 &lt;&gt; "", $H273/$T273, ""), ""), "")</f>
        <v/>
      </c>
      <c r="AO273" s="10" t="str">
        <f ca="1">IFERROR(IF(AND(NOW()&lt;= EOMONTH(DATE(YEAR($P273),8, 1), 0), Overall!$A275&lt;&gt;"", MONTH($O273) &lt;= 8, MONTH($P273) &gt;= 8), IF($T273 &lt;&gt; "", $H273/$T273, ""), ""), "")</f>
        <v/>
      </c>
      <c r="AP273" s="10" t="str">
        <f ca="1">IFERROR(IF(AND(NOW()&lt;= EOMONTH(DATE(YEAR($P273),9, 1), 0), Overall!$A275&lt;&gt;"", MONTH($O273) &lt;= 9, MONTH($P273) &gt;= 9), IF($T273 &lt;&gt; "", $H273/$T273, ""), ""), "")</f>
        <v/>
      </c>
      <c r="AQ273" s="10" t="str">
        <f ca="1">IFERROR(IF(AND(NOW()&lt;= EOMONTH(DATE(YEAR($P273),10, 1), 0), Overall!$A275&lt;&gt;"", MONTH($O273) &lt;= 10, MONTH($P273) &gt;= 10), IF($T273 &lt;&gt; "", $H273/$T273, ""), ""), "")</f>
        <v/>
      </c>
      <c r="AR273" s="10" t="str">
        <f ca="1">IFERROR(IF(AND(NOW()&lt;= EOMONTH(DATE(YEAR($P273),11, 1), 0), Overall!$A275&lt;&gt;"", MONTH($O273) &lt;=11, MONTH($P273) &gt;= 11), IF($T273 &lt;&gt; "", $H273/$T273, ""), ""), "")</f>
        <v/>
      </c>
      <c r="AS273" s="10" t="str">
        <f ca="1">IFERROR(IF(AND(NOW()&lt;= EOMONTH(DATE(YEAR($P273),12, 1), 0), Overall!$A275&lt;&gt;"", MONTH($O273) &lt;= 12, MONTH($P273) &gt;= 12), IF($T273 &lt;&gt; "", $H273/$T273, ""), ""), "")</f>
        <v/>
      </c>
      <c r="AT273" s="16">
        <f t="shared" ca="1" si="9"/>
        <v>0</v>
      </c>
    </row>
    <row r="274" spans="1:46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6">
        <f>IF(Overall!T276&lt;&gt;"",VALUE(Overall!T276),"")</f>
        <v>74.349999999999994</v>
      </c>
      <c r="O274" s="7">
        <f>IF(Overall!L276&lt;&gt;"", DATEVALUE(Overall!L276), "")</f>
        <v>44805</v>
      </c>
      <c r="P274" s="7">
        <f>IF(Overall!M276&lt;&gt;"", DATEVALUE(Overall!M276), "")</f>
        <v>44834</v>
      </c>
      <c r="Q274" s="7" t="str">
        <f>IF(Overall!S276&lt;&gt;"",_xlfn.VALUETOTEXT(Overall!S276),"")</f>
        <v>Sep</v>
      </c>
      <c r="R274" s="7">
        <f>IF(Overall!O276&lt;&gt;"", DATEVALUE(Overall!O276), "")</f>
        <v>44504</v>
      </c>
      <c r="S274" s="7">
        <f>IF(Overall!O276&lt;&gt;"", DATEVALUE(Overall!O276), "")</f>
        <v>44504</v>
      </c>
      <c r="T274" s="5">
        <f t="shared" si="8"/>
        <v>1</v>
      </c>
      <c r="U274" s="10" t="str">
        <f>IF(Overall!$A276&lt;&gt;"",IF(AND(MONTH($O274) &lt;= 1, MONTH($P274) &gt;= 1), IF($T274 &lt;&gt; "", $H274/$T274, ""), ""),"")</f>
        <v/>
      </c>
      <c r="V274" s="10" t="str">
        <f>IF(Overall!$A276&lt;&gt;"",IF(AND(MONTH($O274) &lt;= 2, MONTH($P274) &gt;= 2), IF($T274 &lt;&gt; "", $H274/$T274, ""), ""),"")</f>
        <v/>
      </c>
      <c r="W274" s="10" t="str">
        <f>IF(Overall!$A276&lt;&gt;"",IF(AND(MONTH($O274) &lt;= 3, MONTH($P274) &gt;= 3), IF($T274 &lt;&gt; "", $H274/$T274, ""), ""),"")</f>
        <v/>
      </c>
      <c r="X274" s="10" t="str">
        <f>IF(Overall!$A276&lt;&gt;"",IF(AND(MONTH($O274) &lt;= 4, MONTH($P274) &gt;= 4), IF($T274 &lt;&gt; "", $H274/$T274, ""), ""),"")</f>
        <v/>
      </c>
      <c r="Y274" s="10" t="str">
        <f>IF(Overall!$A276&lt;&gt;"",IF(AND(MONTH($O274) &lt;= 5, MONTH($P274) &gt;= 5), IF($T274 &lt;&gt; "", $H274/$T274, ""), ""),"")</f>
        <v/>
      </c>
      <c r="Z274" s="10" t="str">
        <f>IF(Overall!$A276&lt;&gt;"",IF(AND(MONTH($O274) &lt;= 6, MONTH($P274) &gt;= 6), IF($T274 &lt;&gt; "", $H274/$T274, ""), ""),"")</f>
        <v/>
      </c>
      <c r="AA274" s="10" t="str">
        <f>IF(Overall!$A276&lt;&gt;"",IF(AND(MONTH($O274) &lt;= 7, MONTH($P274) &gt;= 7 ), IF($T274 &lt;&gt; "", $H274/$T274, ""), ""),"")</f>
        <v/>
      </c>
      <c r="AB274" s="10" t="str">
        <f>IF(Overall!$A276&lt;&gt;"",IF(AND(MONTH($O274) &lt;= 8, MONTH($P274) &gt;= 8), IF($T274 &lt;&gt; "", $H274/$T274, ""), ""),"")</f>
        <v/>
      </c>
      <c r="AC274" s="10">
        <f>IF(Overall!$A276&lt;&gt;"",IF(AND(MONTH($O274) &lt;= 9, MONTH($P274) &gt;= 9), IF($T274 &lt;&gt; "", $H274/$T274, ""), ""),"")</f>
        <v>525000</v>
      </c>
      <c r="AD274" s="10" t="str">
        <f>IF(Overall!$A276&lt;&gt;"",IF(AND(MONTH($O274) &lt;= 10, MONTH($P274) &gt;= 10), IF($T274 &lt;&gt; "", $H274/$T274, ""), ""),"")</f>
        <v/>
      </c>
      <c r="AE274" s="10" t="str">
        <f>IF(Overall!$A276&lt;&gt;"",IF(AND(MONTH($O274) &lt;= 11, MONTH($P274) &gt;= 11), IF($T274 &lt;&gt; "", $H274/$T274, ""), ""),"")</f>
        <v/>
      </c>
      <c r="AF274" s="10" t="str">
        <f>IF(Overall!$A276&lt;&gt;"",IF(AND(MONTH($O274) &lt;= 12, MONTH($P274) &gt;= 12), IF($T274 &lt;&gt; "", $H274/$T274, ""), ""),"")</f>
        <v/>
      </c>
      <c r="AH274" s="10" t="str">
        <f ca="1">IFERROR(IF(AND(NOW()&lt;= EOMONTH(DATE(YEAR($P274),1, 1), 0), Overall!$A276&lt;&gt;"", MONTH($O274) &lt;= 1, MONTH($P274) &gt;= 1), IF($T274 &lt;&gt; "", $H274/$T274, ""), ""), "")</f>
        <v/>
      </c>
      <c r="AI274" s="10" t="str">
        <f ca="1">IFERROR(IF(AND(NOW()&lt;= EOMONTH(DATE(YEAR($P274),2, 1), 0), Overall!$A276&lt;&gt;"", MONTH($O274) &lt;= 2, MONTH($P274) &gt;= 2), IF($T274 &lt;&gt; "", $H274/$T274, ""), ""), "")</f>
        <v/>
      </c>
      <c r="AJ274" s="10" t="str">
        <f ca="1">IFERROR(IF(AND(NOW()&lt;= EOMONTH(DATE(YEAR($P274),3, 1), 0), Overall!$A276&lt;&gt;"", MONTH($O274) &lt;= 3, MONTH($P274) &gt;= 3), IF($T274 &lt;&gt; "", $H274/$T274, ""), ""), "")</f>
        <v/>
      </c>
      <c r="AK274" s="10" t="str">
        <f ca="1">IFERROR(IF(AND(NOW()&lt;= EOMONTH(DATE(YEAR($P274),4, 1), 0), Overall!$A276&lt;&gt;"", MONTH($O274) &lt;= 4, MONTH($P274) &gt;= 4), IF($T274 &lt;&gt; "", $H274/$T274, ""), ""), "")</f>
        <v/>
      </c>
      <c r="AL274" s="10" t="str">
        <f ca="1">IFERROR(IF(AND(NOW()&lt;= EOMONTH(DATE(YEAR($P274),5, 1), 0), Overall!$A276&lt;&gt;"", MONTH($O274) &lt;= 5, MONTH($P274) &gt;= 5), IF($T274 &lt;&gt; "", $H274/$T274, ""), ""), "")</f>
        <v/>
      </c>
      <c r="AM274" s="10" t="str">
        <f ca="1">IFERROR(IF(AND(NOW()&lt;= EOMONTH(DATE(YEAR($P274),6, 1), 0), Overall!$A276&lt;&gt;"", MONTH($O274) &lt;= 6, MONTH($P274) &gt;= 6), IF($T274 &lt;&gt; "", $H274/$T274, ""), ""), "")</f>
        <v/>
      </c>
      <c r="AN274" s="10" t="str">
        <f ca="1">IFERROR(IF(AND(NOW()&lt;= EOMONTH(DATE(YEAR($P274),7, 1), 0), Overall!$A276&lt;&gt;"", MONTH($O274) &lt;= 7, MONTH($P274) &gt;= 7), IF($T274 &lt;&gt; "", $H274/$T274, ""), ""), "")</f>
        <v/>
      </c>
      <c r="AO274" s="10" t="str">
        <f ca="1">IFERROR(IF(AND(NOW()&lt;= EOMONTH(DATE(YEAR($P274),8, 1), 0), Overall!$A276&lt;&gt;"", MONTH($O274) &lt;= 8, MONTH($P274) &gt;= 8), IF($T274 &lt;&gt; "", $H274/$T274, ""), ""), "")</f>
        <v/>
      </c>
      <c r="AP274" s="10" t="str">
        <f ca="1">IFERROR(IF(AND(NOW()&lt;= EOMONTH(DATE(YEAR($P274),9, 1), 0), Overall!$A276&lt;&gt;"", MONTH($O274) &lt;= 9, MONTH($P274) &gt;= 9), IF($T274 &lt;&gt; "", $H274/$T274, ""), ""), "")</f>
        <v/>
      </c>
      <c r="AQ274" s="10" t="str">
        <f ca="1">IFERROR(IF(AND(NOW()&lt;= EOMONTH(DATE(YEAR($P274),10, 1), 0), Overall!$A276&lt;&gt;"", MONTH($O274) &lt;= 10, MONTH($P274) &gt;= 10), IF($T274 &lt;&gt; "", $H274/$T274, ""), ""), "")</f>
        <v/>
      </c>
      <c r="AR274" s="10" t="str">
        <f ca="1">IFERROR(IF(AND(NOW()&lt;= EOMONTH(DATE(YEAR($P274),11, 1), 0), Overall!$A276&lt;&gt;"", MONTH($O274) &lt;=11, MONTH($P274) &gt;= 11), IF($T274 &lt;&gt; "", $H274/$T274, ""), ""), "")</f>
        <v/>
      </c>
      <c r="AS274" s="10" t="str">
        <f ca="1">IFERROR(IF(AND(NOW()&lt;= EOMONTH(DATE(YEAR($P274),12, 1), 0), Overall!$A276&lt;&gt;"", MONTH($O274) &lt;= 12, MONTH($P274) &gt;= 12), IF($T274 &lt;&gt; "", $H274/$T274, ""), ""), "")</f>
        <v/>
      </c>
      <c r="AT274" s="16">
        <f t="shared" ca="1" si="9"/>
        <v>0</v>
      </c>
    </row>
    <row r="275" spans="1:46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6">
        <f>IF(Overall!T277&lt;&gt;"",VALUE(Overall!T277),"")</f>
        <v>0</v>
      </c>
      <c r="O275" s="7">
        <f>IF(Overall!L277&lt;&gt;"", DATEVALUE(Overall!L277), "")</f>
        <v>44774</v>
      </c>
      <c r="P275" s="7">
        <f>IF(Overall!M277&lt;&gt;"", DATEVALUE(Overall!M277), "")</f>
        <v>44804</v>
      </c>
      <c r="Q275" s="7" t="str">
        <f>IF(Overall!S277&lt;&gt;"",_xlfn.VALUETOTEXT(Overall!S277),"")</f>
        <v>Aug</v>
      </c>
      <c r="R275" s="7">
        <f>IF(Overall!O277&lt;&gt;"", DATEVALUE(Overall!O277), "")</f>
        <v>44504</v>
      </c>
      <c r="S275" s="7">
        <f>IF(Overall!O277&lt;&gt;"", DATEVALUE(Overall!O277), "")</f>
        <v>44504</v>
      </c>
      <c r="T275" s="5">
        <f t="shared" si="8"/>
        <v>1</v>
      </c>
      <c r="U275" s="10" t="str">
        <f>IF(Overall!$A277&lt;&gt;"",IF(AND(MONTH($O275) &lt;= 1, MONTH($P275) &gt;= 1), IF($T275 &lt;&gt; "", $H275/$T275, ""), ""),"")</f>
        <v/>
      </c>
      <c r="V275" s="10" t="str">
        <f>IF(Overall!$A277&lt;&gt;"",IF(AND(MONTH($O275) &lt;= 2, MONTH($P275) &gt;= 2), IF($T275 &lt;&gt; "", $H275/$T275, ""), ""),"")</f>
        <v/>
      </c>
      <c r="W275" s="10" t="str">
        <f>IF(Overall!$A277&lt;&gt;"",IF(AND(MONTH($O275) &lt;= 3, MONTH($P275) &gt;= 3), IF($T275 &lt;&gt; "", $H275/$T275, ""), ""),"")</f>
        <v/>
      </c>
      <c r="X275" s="10" t="str">
        <f>IF(Overall!$A277&lt;&gt;"",IF(AND(MONTH($O275) &lt;= 4, MONTH($P275) &gt;= 4), IF($T275 &lt;&gt; "", $H275/$T275, ""), ""),"")</f>
        <v/>
      </c>
      <c r="Y275" s="10" t="str">
        <f>IF(Overall!$A277&lt;&gt;"",IF(AND(MONTH($O275) &lt;= 5, MONTH($P275) &gt;= 5), IF($T275 &lt;&gt; "", $H275/$T275, ""), ""),"")</f>
        <v/>
      </c>
      <c r="Z275" s="10" t="str">
        <f>IF(Overall!$A277&lt;&gt;"",IF(AND(MONTH($O275) &lt;= 6, MONTH($P275) &gt;= 6), IF($T275 &lt;&gt; "", $H275/$T275, ""), ""),"")</f>
        <v/>
      </c>
      <c r="AA275" s="10" t="str">
        <f>IF(Overall!$A277&lt;&gt;"",IF(AND(MONTH($O275) &lt;= 7, MONTH($P275) &gt;= 7 ), IF($T275 &lt;&gt; "", $H275/$T275, ""), ""),"")</f>
        <v/>
      </c>
      <c r="AB275" s="10">
        <f>IF(Overall!$A277&lt;&gt;"",IF(AND(MONTH($O275) &lt;= 8, MONTH($P275) &gt;= 8), IF($T275 &lt;&gt; "", $H275/$T275, ""), ""),"")</f>
        <v>525000</v>
      </c>
      <c r="AC275" s="10" t="str">
        <f>IF(Overall!$A277&lt;&gt;"",IF(AND(MONTH($O275) &lt;= 9, MONTH($P275) &gt;= 9), IF($T275 &lt;&gt; "", $H275/$T275, ""), ""),"")</f>
        <v/>
      </c>
      <c r="AD275" s="10" t="str">
        <f>IF(Overall!$A277&lt;&gt;"",IF(AND(MONTH($O275) &lt;= 10, MONTH($P275) &gt;= 10), IF($T275 &lt;&gt; "", $H275/$T275, ""), ""),"")</f>
        <v/>
      </c>
      <c r="AE275" s="10" t="str">
        <f>IF(Overall!$A277&lt;&gt;"",IF(AND(MONTH($O275) &lt;= 11, MONTH($P275) &gt;= 11), IF($T275 &lt;&gt; "", $H275/$T275, ""), ""),"")</f>
        <v/>
      </c>
      <c r="AF275" s="10" t="str">
        <f>IF(Overall!$A277&lt;&gt;"",IF(AND(MONTH($O275) &lt;= 12, MONTH($P275) &gt;= 12), IF($T275 &lt;&gt; "", $H275/$T275, ""), ""),"")</f>
        <v/>
      </c>
      <c r="AH275" s="10" t="str">
        <f ca="1">IFERROR(IF(AND(NOW()&lt;= EOMONTH(DATE(YEAR($P275),1, 1), 0), Overall!$A277&lt;&gt;"", MONTH($O275) &lt;= 1, MONTH($P275) &gt;= 1), IF($T275 &lt;&gt; "", $H275/$T275, ""), ""), "")</f>
        <v/>
      </c>
      <c r="AI275" s="10" t="str">
        <f ca="1">IFERROR(IF(AND(NOW()&lt;= EOMONTH(DATE(YEAR($P275),2, 1), 0), Overall!$A277&lt;&gt;"", MONTH($O275) &lt;= 2, MONTH($P275) &gt;= 2), IF($T275 &lt;&gt; "", $H275/$T275, ""), ""), "")</f>
        <v/>
      </c>
      <c r="AJ275" s="10" t="str">
        <f ca="1">IFERROR(IF(AND(NOW()&lt;= EOMONTH(DATE(YEAR($P275),3, 1), 0), Overall!$A277&lt;&gt;"", MONTH($O275) &lt;= 3, MONTH($P275) &gt;= 3), IF($T275 &lt;&gt; "", $H275/$T275, ""), ""), "")</f>
        <v/>
      </c>
      <c r="AK275" s="10" t="str">
        <f ca="1">IFERROR(IF(AND(NOW()&lt;= EOMONTH(DATE(YEAR($P275),4, 1), 0), Overall!$A277&lt;&gt;"", MONTH($O275) &lt;= 4, MONTH($P275) &gt;= 4), IF($T275 &lt;&gt; "", $H275/$T275, ""), ""), "")</f>
        <v/>
      </c>
      <c r="AL275" s="10" t="str">
        <f ca="1">IFERROR(IF(AND(NOW()&lt;= EOMONTH(DATE(YEAR($P275),5, 1), 0), Overall!$A277&lt;&gt;"", MONTH($O275) &lt;= 5, MONTH($P275) &gt;= 5), IF($T275 &lt;&gt; "", $H275/$T275, ""), ""), "")</f>
        <v/>
      </c>
      <c r="AM275" s="10" t="str">
        <f ca="1">IFERROR(IF(AND(NOW()&lt;= EOMONTH(DATE(YEAR($P275),6, 1), 0), Overall!$A277&lt;&gt;"", MONTH($O275) &lt;= 6, MONTH($P275) &gt;= 6), IF($T275 &lt;&gt; "", $H275/$T275, ""), ""), "")</f>
        <v/>
      </c>
      <c r="AN275" s="10" t="str">
        <f ca="1">IFERROR(IF(AND(NOW()&lt;= EOMONTH(DATE(YEAR($P275),7, 1), 0), Overall!$A277&lt;&gt;"", MONTH($O275) &lt;= 7, MONTH($P275) &gt;= 7), IF($T275 &lt;&gt; "", $H275/$T275, ""), ""), "")</f>
        <v/>
      </c>
      <c r="AO275" s="10" t="str">
        <f ca="1">IFERROR(IF(AND(NOW()&lt;= EOMONTH(DATE(YEAR($P275),8, 1), 0), Overall!$A277&lt;&gt;"", MONTH($O275) &lt;= 8, MONTH($P275) &gt;= 8), IF($T275 &lt;&gt; "", $H275/$T275, ""), ""), "")</f>
        <v/>
      </c>
      <c r="AP275" s="10" t="str">
        <f ca="1">IFERROR(IF(AND(NOW()&lt;= EOMONTH(DATE(YEAR($P275),9, 1), 0), Overall!$A277&lt;&gt;"", MONTH($O275) &lt;= 9, MONTH($P275) &gt;= 9), IF($T275 &lt;&gt; "", $H275/$T275, ""), ""), "")</f>
        <v/>
      </c>
      <c r="AQ275" s="10" t="str">
        <f ca="1">IFERROR(IF(AND(NOW()&lt;= EOMONTH(DATE(YEAR($P275),10, 1), 0), Overall!$A277&lt;&gt;"", MONTH($O275) &lt;= 10, MONTH($P275) &gt;= 10), IF($T275 &lt;&gt; "", $H275/$T275, ""), ""), "")</f>
        <v/>
      </c>
      <c r="AR275" s="10" t="str">
        <f ca="1">IFERROR(IF(AND(NOW()&lt;= EOMONTH(DATE(YEAR($P275),11, 1), 0), Overall!$A277&lt;&gt;"", MONTH($O275) &lt;=11, MONTH($P275) &gt;= 11), IF($T275 &lt;&gt; "", $H275/$T275, ""), ""), "")</f>
        <v/>
      </c>
      <c r="AS275" s="10" t="str">
        <f ca="1">IFERROR(IF(AND(NOW()&lt;= EOMONTH(DATE(YEAR($P275),12, 1), 0), Overall!$A277&lt;&gt;"", MONTH($O275) &lt;= 12, MONTH($P275) &gt;= 12), IF($T275 &lt;&gt; "", $H275/$T275, ""), ""), "")</f>
        <v/>
      </c>
      <c r="AT275" s="16">
        <f t="shared" ca="1" si="9"/>
        <v>0</v>
      </c>
    </row>
    <row r="276" spans="1:46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6">
        <f>IF(Overall!T278&lt;&gt;"",VALUE(Overall!T278),"")</f>
        <v>74.73</v>
      </c>
      <c r="O276" s="7">
        <f>IF(Overall!L278&lt;&gt;"", DATEVALUE(Overall!L278), "")</f>
        <v>44743</v>
      </c>
      <c r="P276" s="7">
        <f>IF(Overall!M278&lt;&gt;"", DATEVALUE(Overall!M278), "")</f>
        <v>44834</v>
      </c>
      <c r="Q276" s="7" t="str">
        <f>IF(Overall!S278&lt;&gt;"",_xlfn.VALUETOTEXT(Overall!S278),"")</f>
        <v>Jul-Sep</v>
      </c>
      <c r="R276" s="7">
        <f>IF(Overall!O278&lt;&gt;"", DATEVALUE(Overall!O278), "")</f>
        <v>44505</v>
      </c>
      <c r="S276" s="7">
        <f>IF(Overall!O278&lt;&gt;"", DATEVALUE(Overall!O278), "")</f>
        <v>44505</v>
      </c>
      <c r="T276" s="5">
        <f t="shared" si="8"/>
        <v>3</v>
      </c>
      <c r="U276" s="10" t="str">
        <f>IF(Overall!$A278&lt;&gt;"",IF(AND(MONTH($O276) &lt;= 1, MONTH($P276) &gt;= 1), IF($T276 &lt;&gt; "", $H276/$T276, ""), ""),"")</f>
        <v/>
      </c>
      <c r="V276" s="10" t="str">
        <f>IF(Overall!$A278&lt;&gt;"",IF(AND(MONTH($O276) &lt;= 2, MONTH($P276) &gt;= 2), IF($T276 &lt;&gt; "", $H276/$T276, ""), ""),"")</f>
        <v/>
      </c>
      <c r="W276" s="10" t="str">
        <f>IF(Overall!$A278&lt;&gt;"",IF(AND(MONTH($O276) &lt;= 3, MONTH($P276) &gt;= 3), IF($T276 &lt;&gt; "", $H276/$T276, ""), ""),"")</f>
        <v/>
      </c>
      <c r="X276" s="10" t="str">
        <f>IF(Overall!$A278&lt;&gt;"",IF(AND(MONTH($O276) &lt;= 4, MONTH($P276) &gt;= 4), IF($T276 &lt;&gt; "", $H276/$T276, ""), ""),"")</f>
        <v/>
      </c>
      <c r="Y276" s="10" t="str">
        <f>IF(Overall!$A278&lt;&gt;"",IF(AND(MONTH($O276) &lt;= 5, MONTH($P276) &gt;= 5), IF($T276 &lt;&gt; "", $H276/$T276, ""), ""),"")</f>
        <v/>
      </c>
      <c r="Z276" s="10" t="str">
        <f>IF(Overall!$A278&lt;&gt;"",IF(AND(MONTH($O276) &lt;= 6, MONTH($P276) &gt;= 6), IF($T276 &lt;&gt; "", $H276/$T276, ""), ""),"")</f>
        <v/>
      </c>
      <c r="AA276" s="10">
        <f>IF(Overall!$A278&lt;&gt;"",IF(AND(MONTH($O276) &lt;= 7, MONTH($P276) &gt;= 7 ), IF($T276 &lt;&gt; "", $H276/$T276, ""), ""),"")</f>
        <v>300000</v>
      </c>
      <c r="AB276" s="10">
        <f>IF(Overall!$A278&lt;&gt;"",IF(AND(MONTH($O276) &lt;= 8, MONTH($P276) &gt;= 8), IF($T276 &lt;&gt; "", $H276/$T276, ""), ""),"")</f>
        <v>300000</v>
      </c>
      <c r="AC276" s="10">
        <f>IF(Overall!$A278&lt;&gt;"",IF(AND(MONTH($O276) &lt;= 9, MONTH($P276) &gt;= 9), IF($T276 &lt;&gt; "", $H276/$T276, ""), ""),"")</f>
        <v>300000</v>
      </c>
      <c r="AD276" s="10" t="str">
        <f>IF(Overall!$A278&lt;&gt;"",IF(AND(MONTH($O276) &lt;= 10, MONTH($P276) &gt;= 10), IF($T276 &lt;&gt; "", $H276/$T276, ""), ""),"")</f>
        <v/>
      </c>
      <c r="AE276" s="10" t="str">
        <f>IF(Overall!$A278&lt;&gt;"",IF(AND(MONTH($O276) &lt;= 11, MONTH($P276) &gt;= 11), IF($T276 &lt;&gt; "", $H276/$T276, ""), ""),"")</f>
        <v/>
      </c>
      <c r="AF276" s="10" t="str">
        <f>IF(Overall!$A278&lt;&gt;"",IF(AND(MONTH($O276) &lt;= 12, MONTH($P276) &gt;= 12), IF($T276 &lt;&gt; "", $H276/$T276, ""), ""),"")</f>
        <v/>
      </c>
      <c r="AH276" s="10" t="str">
        <f ca="1">IFERROR(IF(AND(NOW()&lt;= EOMONTH(DATE(YEAR($P276),1, 1), 0), Overall!$A278&lt;&gt;"", MONTH($O276) &lt;= 1, MONTH($P276) &gt;= 1), IF($T276 &lt;&gt; "", $H276/$T276, ""), ""), "")</f>
        <v/>
      </c>
      <c r="AI276" s="10" t="str">
        <f ca="1">IFERROR(IF(AND(NOW()&lt;= EOMONTH(DATE(YEAR($P276),2, 1), 0), Overall!$A278&lt;&gt;"", MONTH($O276) &lt;= 2, MONTH($P276) &gt;= 2), IF($T276 &lt;&gt; "", $H276/$T276, ""), ""), "")</f>
        <v/>
      </c>
      <c r="AJ276" s="10" t="str">
        <f ca="1">IFERROR(IF(AND(NOW()&lt;= EOMONTH(DATE(YEAR($P276),3, 1), 0), Overall!$A278&lt;&gt;"", MONTH($O276) &lt;= 3, MONTH($P276) &gt;= 3), IF($T276 &lt;&gt; "", $H276/$T276, ""), ""), "")</f>
        <v/>
      </c>
      <c r="AK276" s="10" t="str">
        <f ca="1">IFERROR(IF(AND(NOW()&lt;= EOMONTH(DATE(YEAR($P276),4, 1), 0), Overall!$A278&lt;&gt;"", MONTH($O276) &lt;= 4, MONTH($P276) &gt;= 4), IF($T276 &lt;&gt; "", $H276/$T276, ""), ""), "")</f>
        <v/>
      </c>
      <c r="AL276" s="10" t="str">
        <f ca="1">IFERROR(IF(AND(NOW()&lt;= EOMONTH(DATE(YEAR($P276),5, 1), 0), Overall!$A278&lt;&gt;"", MONTH($O276) &lt;= 5, MONTH($P276) &gt;= 5), IF($T276 &lt;&gt; "", $H276/$T276, ""), ""), "")</f>
        <v/>
      </c>
      <c r="AM276" s="10" t="str">
        <f ca="1">IFERROR(IF(AND(NOW()&lt;= EOMONTH(DATE(YEAR($P276),6, 1), 0), Overall!$A278&lt;&gt;"", MONTH($O276) &lt;= 6, MONTH($P276) &gt;= 6), IF($T276 &lt;&gt; "", $H276/$T276, ""), ""), "")</f>
        <v/>
      </c>
      <c r="AN276" s="10" t="str">
        <f ca="1">IFERROR(IF(AND(NOW()&lt;= EOMONTH(DATE(YEAR($P276),7, 1), 0), Overall!$A278&lt;&gt;"", MONTH($O276) &lt;= 7, MONTH($P276) &gt;= 7), IF($T276 &lt;&gt; "", $H276/$T276, ""), ""), "")</f>
        <v/>
      </c>
      <c r="AO276" s="10" t="str">
        <f ca="1">IFERROR(IF(AND(NOW()&lt;= EOMONTH(DATE(YEAR($P276),8, 1), 0), Overall!$A278&lt;&gt;"", MONTH($O276) &lt;= 8, MONTH($P276) &gt;= 8), IF($T276 &lt;&gt; "", $H276/$T276, ""), ""), "")</f>
        <v/>
      </c>
      <c r="AP276" s="10" t="str">
        <f ca="1">IFERROR(IF(AND(NOW()&lt;= EOMONTH(DATE(YEAR($P276),9, 1), 0), Overall!$A278&lt;&gt;"", MONTH($O276) &lt;= 9, MONTH($P276) &gt;= 9), IF($T276 &lt;&gt; "", $H276/$T276, ""), ""), "")</f>
        <v/>
      </c>
      <c r="AQ276" s="10" t="str">
        <f ca="1">IFERROR(IF(AND(NOW()&lt;= EOMONTH(DATE(YEAR($P276),10, 1), 0), Overall!$A278&lt;&gt;"", MONTH($O276) &lt;= 10, MONTH($P276) &gt;= 10), IF($T276 &lt;&gt; "", $H276/$T276, ""), ""), "")</f>
        <v/>
      </c>
      <c r="AR276" s="10" t="str">
        <f ca="1">IFERROR(IF(AND(NOW()&lt;= EOMONTH(DATE(YEAR($P276),11, 1), 0), Overall!$A278&lt;&gt;"", MONTH($O276) &lt;=11, MONTH($P276) &gt;= 11), IF($T276 &lt;&gt; "", $H276/$T276, ""), ""), "")</f>
        <v/>
      </c>
      <c r="AS276" s="10" t="str">
        <f ca="1">IFERROR(IF(AND(NOW()&lt;= EOMONTH(DATE(YEAR($P276),12, 1), 0), Overall!$A278&lt;&gt;"", MONTH($O276) &lt;= 12, MONTH($P276) &gt;= 12), IF($T276 &lt;&gt; "", $H276/$T276, ""), ""), "")</f>
        <v/>
      </c>
      <c r="AT276" s="16">
        <f t="shared" ca="1" si="9"/>
        <v>0</v>
      </c>
    </row>
    <row r="277" spans="1:46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6">
        <f>IF(Overall!T279&lt;&gt;"",VALUE(Overall!T279),"")</f>
        <v>75.22</v>
      </c>
      <c r="O277" s="7">
        <f>IF(Overall!L279&lt;&gt;"", DATEVALUE(Overall!L279), "")</f>
        <v>44743</v>
      </c>
      <c r="P277" s="7">
        <f>IF(Overall!M279&lt;&gt;"", DATEVALUE(Overall!M279), "")</f>
        <v>44773</v>
      </c>
      <c r="Q277" s="7" t="str">
        <f>IF(Overall!S279&lt;&gt;"",_xlfn.VALUETOTEXT(Overall!S279),"")</f>
        <v>Jul</v>
      </c>
      <c r="R277" s="7">
        <f>IF(Overall!O279&lt;&gt;"", DATEVALUE(Overall!O279), "")</f>
        <v>44505</v>
      </c>
      <c r="S277" s="7">
        <f>IF(Overall!O279&lt;&gt;"", DATEVALUE(Overall!O279), "")</f>
        <v>44505</v>
      </c>
      <c r="T277" s="5">
        <f t="shared" si="8"/>
        <v>1</v>
      </c>
      <c r="U277" s="10" t="str">
        <f>IF(Overall!$A279&lt;&gt;"",IF(AND(MONTH($O277) &lt;= 1, MONTH($P277) &gt;= 1), IF($T277 &lt;&gt; "", $H277/$T277, ""), ""),"")</f>
        <v/>
      </c>
      <c r="V277" s="10" t="str">
        <f>IF(Overall!$A279&lt;&gt;"",IF(AND(MONTH($O277) &lt;= 2, MONTH($P277) &gt;= 2), IF($T277 &lt;&gt; "", $H277/$T277, ""), ""),"")</f>
        <v/>
      </c>
      <c r="W277" s="10" t="str">
        <f>IF(Overall!$A279&lt;&gt;"",IF(AND(MONTH($O277) &lt;= 3, MONTH($P277) &gt;= 3), IF($T277 &lt;&gt; "", $H277/$T277, ""), ""),"")</f>
        <v/>
      </c>
      <c r="X277" s="10" t="str">
        <f>IF(Overall!$A279&lt;&gt;"",IF(AND(MONTH($O277) &lt;= 4, MONTH($P277) &gt;= 4), IF($T277 &lt;&gt; "", $H277/$T277, ""), ""),"")</f>
        <v/>
      </c>
      <c r="Y277" s="10" t="str">
        <f>IF(Overall!$A279&lt;&gt;"",IF(AND(MONTH($O277) &lt;= 5, MONTH($P277) &gt;= 5), IF($T277 &lt;&gt; "", $H277/$T277, ""), ""),"")</f>
        <v/>
      </c>
      <c r="Z277" s="10" t="str">
        <f>IF(Overall!$A279&lt;&gt;"",IF(AND(MONTH($O277) &lt;= 6, MONTH($P277) &gt;= 6), IF($T277 &lt;&gt; "", $H277/$T277, ""), ""),"")</f>
        <v/>
      </c>
      <c r="AA277" s="10">
        <f>IF(Overall!$A279&lt;&gt;"",IF(AND(MONTH($O277) &lt;= 7, MONTH($P277) &gt;= 7 ), IF($T277 &lt;&gt; "", $H277/$T277, ""), ""),"")</f>
        <v>525000</v>
      </c>
      <c r="AB277" s="10" t="str">
        <f>IF(Overall!$A279&lt;&gt;"",IF(AND(MONTH($O277) &lt;= 8, MONTH($P277) &gt;= 8), IF($T277 &lt;&gt; "", $H277/$T277, ""), ""),"")</f>
        <v/>
      </c>
      <c r="AC277" s="10" t="str">
        <f>IF(Overall!$A279&lt;&gt;"",IF(AND(MONTH($O277) &lt;= 9, MONTH($P277) &gt;= 9), IF($T277 &lt;&gt; "", $H277/$T277, ""), ""),"")</f>
        <v/>
      </c>
      <c r="AD277" s="10" t="str">
        <f>IF(Overall!$A279&lt;&gt;"",IF(AND(MONTH($O277) &lt;= 10, MONTH($P277) &gt;= 10), IF($T277 &lt;&gt; "", $H277/$T277, ""), ""),"")</f>
        <v/>
      </c>
      <c r="AE277" s="10" t="str">
        <f>IF(Overall!$A279&lt;&gt;"",IF(AND(MONTH($O277) &lt;= 11, MONTH($P277) &gt;= 11), IF($T277 &lt;&gt; "", $H277/$T277, ""), ""),"")</f>
        <v/>
      </c>
      <c r="AF277" s="10" t="str">
        <f>IF(Overall!$A279&lt;&gt;"",IF(AND(MONTH($O277) &lt;= 12, MONTH($P277) &gt;= 12), IF($T277 &lt;&gt; "", $H277/$T277, ""), ""),"")</f>
        <v/>
      </c>
      <c r="AH277" s="10" t="str">
        <f ca="1">IFERROR(IF(AND(NOW()&lt;= EOMONTH(DATE(YEAR($P277),1, 1), 0), Overall!$A279&lt;&gt;"", MONTH($O277) &lt;= 1, MONTH($P277) &gt;= 1), IF($T277 &lt;&gt; "", $H277/$T277, ""), ""), "")</f>
        <v/>
      </c>
      <c r="AI277" s="10" t="str">
        <f ca="1">IFERROR(IF(AND(NOW()&lt;= EOMONTH(DATE(YEAR($P277),2, 1), 0), Overall!$A279&lt;&gt;"", MONTH($O277) &lt;= 2, MONTH($P277) &gt;= 2), IF($T277 &lt;&gt; "", $H277/$T277, ""), ""), "")</f>
        <v/>
      </c>
      <c r="AJ277" s="10" t="str">
        <f ca="1">IFERROR(IF(AND(NOW()&lt;= EOMONTH(DATE(YEAR($P277),3, 1), 0), Overall!$A279&lt;&gt;"", MONTH($O277) &lt;= 3, MONTH($P277) &gt;= 3), IF($T277 &lt;&gt; "", $H277/$T277, ""), ""), "")</f>
        <v/>
      </c>
      <c r="AK277" s="10" t="str">
        <f ca="1">IFERROR(IF(AND(NOW()&lt;= EOMONTH(DATE(YEAR($P277),4, 1), 0), Overall!$A279&lt;&gt;"", MONTH($O277) &lt;= 4, MONTH($P277) &gt;= 4), IF($T277 &lt;&gt; "", $H277/$T277, ""), ""), "")</f>
        <v/>
      </c>
      <c r="AL277" s="10" t="str">
        <f ca="1">IFERROR(IF(AND(NOW()&lt;= EOMONTH(DATE(YEAR($P277),5, 1), 0), Overall!$A279&lt;&gt;"", MONTH($O277) &lt;= 5, MONTH($P277) &gt;= 5), IF($T277 &lt;&gt; "", $H277/$T277, ""), ""), "")</f>
        <v/>
      </c>
      <c r="AM277" s="10" t="str">
        <f ca="1">IFERROR(IF(AND(NOW()&lt;= EOMONTH(DATE(YEAR($P277),6, 1), 0), Overall!$A279&lt;&gt;"", MONTH($O277) &lt;= 6, MONTH($P277) &gt;= 6), IF($T277 &lt;&gt; "", $H277/$T277, ""), ""), "")</f>
        <v/>
      </c>
      <c r="AN277" s="10" t="str">
        <f ca="1">IFERROR(IF(AND(NOW()&lt;= EOMONTH(DATE(YEAR($P277),7, 1), 0), Overall!$A279&lt;&gt;"", MONTH($O277) &lt;= 7, MONTH($P277) &gt;= 7), IF($T277 &lt;&gt; "", $H277/$T277, ""), ""), "")</f>
        <v/>
      </c>
      <c r="AO277" s="10" t="str">
        <f ca="1">IFERROR(IF(AND(NOW()&lt;= EOMONTH(DATE(YEAR($P277),8, 1), 0), Overall!$A279&lt;&gt;"", MONTH($O277) &lt;= 8, MONTH($P277) &gt;= 8), IF($T277 &lt;&gt; "", $H277/$T277, ""), ""), "")</f>
        <v/>
      </c>
      <c r="AP277" s="10" t="str">
        <f ca="1">IFERROR(IF(AND(NOW()&lt;= EOMONTH(DATE(YEAR($P277),9, 1), 0), Overall!$A279&lt;&gt;"", MONTH($O277) &lt;= 9, MONTH($P277) &gt;= 9), IF($T277 &lt;&gt; "", $H277/$T277, ""), ""), "")</f>
        <v/>
      </c>
      <c r="AQ277" s="10" t="str">
        <f ca="1">IFERROR(IF(AND(NOW()&lt;= EOMONTH(DATE(YEAR($P277),10, 1), 0), Overall!$A279&lt;&gt;"", MONTH($O277) &lt;= 10, MONTH($P277) &gt;= 10), IF($T277 &lt;&gt; "", $H277/$T277, ""), ""), "")</f>
        <v/>
      </c>
      <c r="AR277" s="10" t="str">
        <f ca="1">IFERROR(IF(AND(NOW()&lt;= EOMONTH(DATE(YEAR($P277),11, 1), 0), Overall!$A279&lt;&gt;"", MONTH($O277) &lt;=11, MONTH($P277) &gt;= 11), IF($T277 &lt;&gt; "", $H277/$T277, ""), ""), "")</f>
        <v/>
      </c>
      <c r="AS277" s="10" t="str">
        <f ca="1">IFERROR(IF(AND(NOW()&lt;= EOMONTH(DATE(YEAR($P277),12, 1), 0), Overall!$A279&lt;&gt;"", MONTH($O277) &lt;= 12, MONTH($P277) &gt;= 12), IF($T277 &lt;&gt; "", $H277/$T277, ""), ""), "")</f>
        <v/>
      </c>
      <c r="AT277" s="16">
        <f t="shared" ca="1" si="9"/>
        <v>0</v>
      </c>
    </row>
    <row r="278" spans="1:46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6">
        <f>IF(Overall!T280&lt;&gt;"",VALUE(Overall!T280),"")</f>
        <v>74.86</v>
      </c>
      <c r="O278" s="7">
        <f>IF(Overall!L280&lt;&gt;"", DATEVALUE(Overall!L280), "")</f>
        <v>44743</v>
      </c>
      <c r="P278" s="7">
        <f>IF(Overall!M280&lt;&gt;"", DATEVALUE(Overall!M280), "")</f>
        <v>44834</v>
      </c>
      <c r="Q278" s="7" t="str">
        <f>IF(Overall!S280&lt;&gt;"",_xlfn.VALUETOTEXT(Overall!S280),"")</f>
        <v>Jul-Sep</v>
      </c>
      <c r="R278" s="7">
        <f>IF(Overall!O280&lt;&gt;"", DATEVALUE(Overall!O280), "")</f>
        <v>44505</v>
      </c>
      <c r="S278" s="7">
        <f>IF(Overall!O280&lt;&gt;"", DATEVALUE(Overall!O280), "")</f>
        <v>44505</v>
      </c>
      <c r="T278" s="5">
        <f t="shared" si="8"/>
        <v>3</v>
      </c>
      <c r="U278" s="10" t="str">
        <f>IF(Overall!$A280&lt;&gt;"",IF(AND(MONTH($O278) &lt;= 1, MONTH($P278) &gt;= 1), IF($T278 &lt;&gt; "", $H278/$T278, ""), ""),"")</f>
        <v/>
      </c>
      <c r="V278" s="10" t="str">
        <f>IF(Overall!$A280&lt;&gt;"",IF(AND(MONTH($O278) &lt;= 2, MONTH($P278) &gt;= 2), IF($T278 &lt;&gt; "", $H278/$T278, ""), ""),"")</f>
        <v/>
      </c>
      <c r="W278" s="10" t="str">
        <f>IF(Overall!$A280&lt;&gt;"",IF(AND(MONTH($O278) &lt;= 3, MONTH($P278) &gt;= 3), IF($T278 &lt;&gt; "", $H278/$T278, ""), ""),"")</f>
        <v/>
      </c>
      <c r="X278" s="10" t="str">
        <f>IF(Overall!$A280&lt;&gt;"",IF(AND(MONTH($O278) &lt;= 4, MONTH($P278) &gt;= 4), IF($T278 &lt;&gt; "", $H278/$T278, ""), ""),"")</f>
        <v/>
      </c>
      <c r="Y278" s="10" t="str">
        <f>IF(Overall!$A280&lt;&gt;"",IF(AND(MONTH($O278) &lt;= 5, MONTH($P278) &gt;= 5), IF($T278 &lt;&gt; "", $H278/$T278, ""), ""),"")</f>
        <v/>
      </c>
      <c r="Z278" s="10" t="str">
        <f>IF(Overall!$A280&lt;&gt;"",IF(AND(MONTH($O278) &lt;= 6, MONTH($P278) &gt;= 6), IF($T278 &lt;&gt; "", $H278/$T278, ""), ""),"")</f>
        <v/>
      </c>
      <c r="AA278" s="10">
        <f>IF(Overall!$A280&lt;&gt;"",IF(AND(MONTH($O278) &lt;= 7, MONTH($P278) &gt;= 7 ), IF($T278 &lt;&gt; "", $H278/$T278, ""), ""),"")</f>
        <v>300000</v>
      </c>
      <c r="AB278" s="10">
        <f>IF(Overall!$A280&lt;&gt;"",IF(AND(MONTH($O278) &lt;= 8, MONTH($P278) &gt;= 8), IF($T278 &lt;&gt; "", $H278/$T278, ""), ""),"")</f>
        <v>300000</v>
      </c>
      <c r="AC278" s="10">
        <f>IF(Overall!$A280&lt;&gt;"",IF(AND(MONTH($O278) &lt;= 9, MONTH($P278) &gt;= 9), IF($T278 &lt;&gt; "", $H278/$T278, ""), ""),"")</f>
        <v>300000</v>
      </c>
      <c r="AD278" s="10" t="str">
        <f>IF(Overall!$A280&lt;&gt;"",IF(AND(MONTH($O278) &lt;= 10, MONTH($P278) &gt;= 10), IF($T278 &lt;&gt; "", $H278/$T278, ""), ""),"")</f>
        <v/>
      </c>
      <c r="AE278" s="10" t="str">
        <f>IF(Overall!$A280&lt;&gt;"",IF(AND(MONTH($O278) &lt;= 11, MONTH($P278) &gt;= 11), IF($T278 &lt;&gt; "", $H278/$T278, ""), ""),"")</f>
        <v/>
      </c>
      <c r="AF278" s="10" t="str">
        <f>IF(Overall!$A280&lt;&gt;"",IF(AND(MONTH($O278) &lt;= 12, MONTH($P278) &gt;= 12), IF($T278 &lt;&gt; "", $H278/$T278, ""), ""),"")</f>
        <v/>
      </c>
      <c r="AH278" s="10" t="str">
        <f ca="1">IFERROR(IF(AND(NOW()&lt;= EOMONTH(DATE(YEAR($P278),1, 1), 0), Overall!$A280&lt;&gt;"", MONTH($O278) &lt;= 1, MONTH($P278) &gt;= 1), IF($T278 &lt;&gt; "", $H278/$T278, ""), ""), "")</f>
        <v/>
      </c>
      <c r="AI278" s="10" t="str">
        <f ca="1">IFERROR(IF(AND(NOW()&lt;= EOMONTH(DATE(YEAR($P278),2, 1), 0), Overall!$A280&lt;&gt;"", MONTH($O278) &lt;= 2, MONTH($P278) &gt;= 2), IF($T278 &lt;&gt; "", $H278/$T278, ""), ""), "")</f>
        <v/>
      </c>
      <c r="AJ278" s="10" t="str">
        <f ca="1">IFERROR(IF(AND(NOW()&lt;= EOMONTH(DATE(YEAR($P278),3, 1), 0), Overall!$A280&lt;&gt;"", MONTH($O278) &lt;= 3, MONTH($P278) &gt;= 3), IF($T278 &lt;&gt; "", $H278/$T278, ""), ""), "")</f>
        <v/>
      </c>
      <c r="AK278" s="10" t="str">
        <f ca="1">IFERROR(IF(AND(NOW()&lt;= EOMONTH(DATE(YEAR($P278),4, 1), 0), Overall!$A280&lt;&gt;"", MONTH($O278) &lt;= 4, MONTH($P278) &gt;= 4), IF($T278 &lt;&gt; "", $H278/$T278, ""), ""), "")</f>
        <v/>
      </c>
      <c r="AL278" s="10" t="str">
        <f ca="1">IFERROR(IF(AND(NOW()&lt;= EOMONTH(DATE(YEAR($P278),5, 1), 0), Overall!$A280&lt;&gt;"", MONTH($O278) &lt;= 5, MONTH($P278) &gt;= 5), IF($T278 &lt;&gt; "", $H278/$T278, ""), ""), "")</f>
        <v/>
      </c>
      <c r="AM278" s="10" t="str">
        <f ca="1">IFERROR(IF(AND(NOW()&lt;= EOMONTH(DATE(YEAR($P278),6, 1), 0), Overall!$A280&lt;&gt;"", MONTH($O278) &lt;= 6, MONTH($P278) &gt;= 6), IF($T278 &lt;&gt; "", $H278/$T278, ""), ""), "")</f>
        <v/>
      </c>
      <c r="AN278" s="10" t="str">
        <f ca="1">IFERROR(IF(AND(NOW()&lt;= EOMONTH(DATE(YEAR($P278),7, 1), 0), Overall!$A280&lt;&gt;"", MONTH($O278) &lt;= 7, MONTH($P278) &gt;= 7), IF($T278 &lt;&gt; "", $H278/$T278, ""), ""), "")</f>
        <v/>
      </c>
      <c r="AO278" s="10" t="str">
        <f ca="1">IFERROR(IF(AND(NOW()&lt;= EOMONTH(DATE(YEAR($P278),8, 1), 0), Overall!$A280&lt;&gt;"", MONTH($O278) &lt;= 8, MONTH($P278) &gt;= 8), IF($T278 &lt;&gt; "", $H278/$T278, ""), ""), "")</f>
        <v/>
      </c>
      <c r="AP278" s="10" t="str">
        <f ca="1">IFERROR(IF(AND(NOW()&lt;= EOMONTH(DATE(YEAR($P278),9, 1), 0), Overall!$A280&lt;&gt;"", MONTH($O278) &lt;= 9, MONTH($P278) &gt;= 9), IF($T278 &lt;&gt; "", $H278/$T278, ""), ""), "")</f>
        <v/>
      </c>
      <c r="AQ278" s="10" t="str">
        <f ca="1">IFERROR(IF(AND(NOW()&lt;= EOMONTH(DATE(YEAR($P278),10, 1), 0), Overall!$A280&lt;&gt;"", MONTH($O278) &lt;= 10, MONTH($P278) &gt;= 10), IF($T278 &lt;&gt; "", $H278/$T278, ""), ""), "")</f>
        <v/>
      </c>
      <c r="AR278" s="10" t="str">
        <f ca="1">IFERROR(IF(AND(NOW()&lt;= EOMONTH(DATE(YEAR($P278),11, 1), 0), Overall!$A280&lt;&gt;"", MONTH($O278) &lt;=11, MONTH($P278) &gt;= 11), IF($T278 &lt;&gt; "", $H278/$T278, ""), ""), "")</f>
        <v/>
      </c>
      <c r="AS278" s="10" t="str">
        <f ca="1">IFERROR(IF(AND(NOW()&lt;= EOMONTH(DATE(YEAR($P278),12, 1), 0), Overall!$A280&lt;&gt;"", MONTH($O278) &lt;= 12, MONTH($P278) &gt;= 12), IF($T278 &lt;&gt; "", $H278/$T278, ""), ""), "")</f>
        <v/>
      </c>
      <c r="AT278" s="16">
        <f t="shared" ca="1" si="9"/>
        <v>0</v>
      </c>
    </row>
    <row r="279" spans="1:46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6">
        <f>IF(Overall!T281&lt;&gt;"",VALUE(Overall!T281),"")</f>
        <v>75.051000000000002</v>
      </c>
      <c r="O279" s="7">
        <f>IF(Overall!L281&lt;&gt;"", DATEVALUE(Overall!L281), "")</f>
        <v>44743</v>
      </c>
      <c r="P279" s="7">
        <f>IF(Overall!M281&lt;&gt;"", DATEVALUE(Overall!M281), "")</f>
        <v>44834</v>
      </c>
      <c r="Q279" s="7" t="str">
        <f>IF(Overall!S281&lt;&gt;"",_xlfn.VALUETOTEXT(Overall!S281),"")</f>
        <v>Jul-Sep</v>
      </c>
      <c r="R279" s="7">
        <f>IF(Overall!O281&lt;&gt;"", DATEVALUE(Overall!O281), "")</f>
        <v>44505</v>
      </c>
      <c r="S279" s="7">
        <f>IF(Overall!O281&lt;&gt;"", DATEVALUE(Overall!O281), "")</f>
        <v>44505</v>
      </c>
      <c r="T279" s="5">
        <f t="shared" si="8"/>
        <v>3</v>
      </c>
      <c r="U279" s="10" t="str">
        <f>IF(Overall!$A281&lt;&gt;"",IF(AND(MONTH($O279) &lt;= 1, MONTH($P279) &gt;= 1), IF($T279 &lt;&gt; "", $H279/$T279, ""), ""),"")</f>
        <v/>
      </c>
      <c r="V279" s="10" t="str">
        <f>IF(Overall!$A281&lt;&gt;"",IF(AND(MONTH($O279) &lt;= 2, MONTH($P279) &gt;= 2), IF($T279 &lt;&gt; "", $H279/$T279, ""), ""),"")</f>
        <v/>
      </c>
      <c r="W279" s="10" t="str">
        <f>IF(Overall!$A281&lt;&gt;"",IF(AND(MONTH($O279) &lt;= 3, MONTH($P279) &gt;= 3), IF($T279 &lt;&gt; "", $H279/$T279, ""), ""),"")</f>
        <v/>
      </c>
      <c r="X279" s="10" t="str">
        <f>IF(Overall!$A281&lt;&gt;"",IF(AND(MONTH($O279) &lt;= 4, MONTH($P279) &gt;= 4), IF($T279 &lt;&gt; "", $H279/$T279, ""), ""),"")</f>
        <v/>
      </c>
      <c r="Y279" s="10" t="str">
        <f>IF(Overall!$A281&lt;&gt;"",IF(AND(MONTH($O279) &lt;= 5, MONTH($P279) &gt;= 5), IF($T279 &lt;&gt; "", $H279/$T279, ""), ""),"")</f>
        <v/>
      </c>
      <c r="Z279" s="10" t="str">
        <f>IF(Overall!$A281&lt;&gt;"",IF(AND(MONTH($O279) &lt;= 6, MONTH($P279) &gt;= 6), IF($T279 &lt;&gt; "", $H279/$T279, ""), ""),"")</f>
        <v/>
      </c>
      <c r="AA279" s="10">
        <f>IF(Overall!$A281&lt;&gt;"",IF(AND(MONTH($O279) &lt;= 7, MONTH($P279) &gt;= 7 ), IF($T279 &lt;&gt; "", $H279/$T279, ""), ""),"")</f>
        <v>250000</v>
      </c>
      <c r="AB279" s="10">
        <f>IF(Overall!$A281&lt;&gt;"",IF(AND(MONTH($O279) &lt;= 8, MONTH($P279) &gt;= 8), IF($T279 &lt;&gt; "", $H279/$T279, ""), ""),"")</f>
        <v>250000</v>
      </c>
      <c r="AC279" s="10">
        <f>IF(Overall!$A281&lt;&gt;"",IF(AND(MONTH($O279) &lt;= 9, MONTH($P279) &gt;= 9), IF($T279 &lt;&gt; "", $H279/$T279, ""), ""),"")</f>
        <v>250000</v>
      </c>
      <c r="AD279" s="10" t="str">
        <f>IF(Overall!$A281&lt;&gt;"",IF(AND(MONTH($O279) &lt;= 10, MONTH($P279) &gt;= 10), IF($T279 &lt;&gt; "", $H279/$T279, ""), ""),"")</f>
        <v/>
      </c>
      <c r="AE279" s="10" t="str">
        <f>IF(Overall!$A281&lt;&gt;"",IF(AND(MONTH($O279) &lt;= 11, MONTH($P279) &gt;= 11), IF($T279 &lt;&gt; "", $H279/$T279, ""), ""),"")</f>
        <v/>
      </c>
      <c r="AF279" s="10" t="str">
        <f>IF(Overall!$A281&lt;&gt;"",IF(AND(MONTH($O279) &lt;= 12, MONTH($P279) &gt;= 12), IF($T279 &lt;&gt; "", $H279/$T279, ""), ""),"")</f>
        <v/>
      </c>
      <c r="AH279" s="10" t="str">
        <f ca="1">IFERROR(IF(AND(NOW()&lt;= EOMONTH(DATE(YEAR($P279),1, 1), 0), Overall!$A281&lt;&gt;"", MONTH($O279) &lt;= 1, MONTH($P279) &gt;= 1), IF($T279 &lt;&gt; "", $H279/$T279, ""), ""), "")</f>
        <v/>
      </c>
      <c r="AI279" s="10" t="str">
        <f ca="1">IFERROR(IF(AND(NOW()&lt;= EOMONTH(DATE(YEAR($P279),2, 1), 0), Overall!$A281&lt;&gt;"", MONTH($O279) &lt;= 2, MONTH($P279) &gt;= 2), IF($T279 &lt;&gt; "", $H279/$T279, ""), ""), "")</f>
        <v/>
      </c>
      <c r="AJ279" s="10" t="str">
        <f ca="1">IFERROR(IF(AND(NOW()&lt;= EOMONTH(DATE(YEAR($P279),3, 1), 0), Overall!$A281&lt;&gt;"", MONTH($O279) &lt;= 3, MONTH($P279) &gt;= 3), IF($T279 &lt;&gt; "", $H279/$T279, ""), ""), "")</f>
        <v/>
      </c>
      <c r="AK279" s="10" t="str">
        <f ca="1">IFERROR(IF(AND(NOW()&lt;= EOMONTH(DATE(YEAR($P279),4, 1), 0), Overall!$A281&lt;&gt;"", MONTH($O279) &lt;= 4, MONTH($P279) &gt;= 4), IF($T279 &lt;&gt; "", $H279/$T279, ""), ""), "")</f>
        <v/>
      </c>
      <c r="AL279" s="10" t="str">
        <f ca="1">IFERROR(IF(AND(NOW()&lt;= EOMONTH(DATE(YEAR($P279),5, 1), 0), Overall!$A281&lt;&gt;"", MONTH($O279) &lt;= 5, MONTH($P279) &gt;= 5), IF($T279 &lt;&gt; "", $H279/$T279, ""), ""), "")</f>
        <v/>
      </c>
      <c r="AM279" s="10" t="str">
        <f ca="1">IFERROR(IF(AND(NOW()&lt;= EOMONTH(DATE(YEAR($P279),6, 1), 0), Overall!$A281&lt;&gt;"", MONTH($O279) &lt;= 6, MONTH($P279) &gt;= 6), IF($T279 &lt;&gt; "", $H279/$T279, ""), ""), "")</f>
        <v/>
      </c>
      <c r="AN279" s="10" t="str">
        <f ca="1">IFERROR(IF(AND(NOW()&lt;= EOMONTH(DATE(YEAR($P279),7, 1), 0), Overall!$A281&lt;&gt;"", MONTH($O279) &lt;= 7, MONTH($P279) &gt;= 7), IF($T279 &lt;&gt; "", $H279/$T279, ""), ""), "")</f>
        <v/>
      </c>
      <c r="AO279" s="10" t="str">
        <f ca="1">IFERROR(IF(AND(NOW()&lt;= EOMONTH(DATE(YEAR($P279),8, 1), 0), Overall!$A281&lt;&gt;"", MONTH($O279) &lt;= 8, MONTH($P279) &gt;= 8), IF($T279 &lt;&gt; "", $H279/$T279, ""), ""), "")</f>
        <v/>
      </c>
      <c r="AP279" s="10" t="str">
        <f ca="1">IFERROR(IF(AND(NOW()&lt;= EOMONTH(DATE(YEAR($P279),9, 1), 0), Overall!$A281&lt;&gt;"", MONTH($O279) &lt;= 9, MONTH($P279) &gt;= 9), IF($T279 &lt;&gt; "", $H279/$T279, ""), ""), "")</f>
        <v/>
      </c>
      <c r="AQ279" s="10" t="str">
        <f ca="1">IFERROR(IF(AND(NOW()&lt;= EOMONTH(DATE(YEAR($P279),10, 1), 0), Overall!$A281&lt;&gt;"", MONTH($O279) &lt;= 10, MONTH($P279) &gt;= 10), IF($T279 &lt;&gt; "", $H279/$T279, ""), ""), "")</f>
        <v/>
      </c>
      <c r="AR279" s="10" t="str">
        <f ca="1">IFERROR(IF(AND(NOW()&lt;= EOMONTH(DATE(YEAR($P279),11, 1), 0), Overall!$A281&lt;&gt;"", MONTH($O279) &lt;=11, MONTH($P279) &gt;= 11), IF($T279 &lt;&gt; "", $H279/$T279, ""), ""), "")</f>
        <v/>
      </c>
      <c r="AS279" s="10" t="str">
        <f ca="1">IFERROR(IF(AND(NOW()&lt;= EOMONTH(DATE(YEAR($P279),12, 1), 0), Overall!$A281&lt;&gt;"", MONTH($O279) &lt;= 12, MONTH($P279) &gt;= 12), IF($T279 &lt;&gt; "", $H279/$T279, ""), ""), "")</f>
        <v/>
      </c>
      <c r="AT279" s="16">
        <f t="shared" ca="1" si="9"/>
        <v>0</v>
      </c>
    </row>
    <row r="280" spans="1:46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6">
        <f>IF(Overall!T282&lt;&gt;"",VALUE(Overall!T282),"")</f>
        <v>75.58</v>
      </c>
      <c r="O280" s="7">
        <f>IF(Overall!L282&lt;&gt;"", DATEVALUE(Overall!L282), "")</f>
        <v>44743</v>
      </c>
      <c r="P280" s="7">
        <f>IF(Overall!M282&lt;&gt;"", DATEVALUE(Overall!M282), "")</f>
        <v>44834</v>
      </c>
      <c r="Q280" s="7" t="str">
        <f>IF(Overall!S282&lt;&gt;"",_xlfn.VALUETOTEXT(Overall!S282),"")</f>
        <v>Jul-Sep</v>
      </c>
      <c r="R280" s="7">
        <f>IF(Overall!O282&lt;&gt;"", DATEVALUE(Overall!O282), "")</f>
        <v>44505</v>
      </c>
      <c r="S280" s="7">
        <f>IF(Overall!O282&lt;&gt;"", DATEVALUE(Overall!O282), "")</f>
        <v>44505</v>
      </c>
      <c r="T280" s="5">
        <f t="shared" si="8"/>
        <v>3</v>
      </c>
      <c r="U280" s="10" t="str">
        <f>IF(Overall!$A282&lt;&gt;"",IF(AND(MONTH($O280) &lt;= 1, MONTH($P280) &gt;= 1), IF($T280 &lt;&gt; "", $H280/$T280, ""), ""),"")</f>
        <v/>
      </c>
      <c r="V280" s="10" t="str">
        <f>IF(Overall!$A282&lt;&gt;"",IF(AND(MONTH($O280) &lt;= 2, MONTH($P280) &gt;= 2), IF($T280 &lt;&gt; "", $H280/$T280, ""), ""),"")</f>
        <v/>
      </c>
      <c r="W280" s="10" t="str">
        <f>IF(Overall!$A282&lt;&gt;"",IF(AND(MONTH($O280) &lt;= 3, MONTH($P280) &gt;= 3), IF($T280 &lt;&gt; "", $H280/$T280, ""), ""),"")</f>
        <v/>
      </c>
      <c r="X280" s="10" t="str">
        <f>IF(Overall!$A282&lt;&gt;"",IF(AND(MONTH($O280) &lt;= 4, MONTH($P280) &gt;= 4), IF($T280 &lt;&gt; "", $H280/$T280, ""), ""),"")</f>
        <v/>
      </c>
      <c r="Y280" s="10" t="str">
        <f>IF(Overall!$A282&lt;&gt;"",IF(AND(MONTH($O280) &lt;= 5, MONTH($P280) &gt;= 5), IF($T280 &lt;&gt; "", $H280/$T280, ""), ""),"")</f>
        <v/>
      </c>
      <c r="Z280" s="10" t="str">
        <f>IF(Overall!$A282&lt;&gt;"",IF(AND(MONTH($O280) &lt;= 6, MONTH($P280) &gt;= 6), IF($T280 &lt;&gt; "", $H280/$T280, ""), ""),"")</f>
        <v/>
      </c>
      <c r="AA280" s="10">
        <f>IF(Overall!$A282&lt;&gt;"",IF(AND(MONTH($O280) &lt;= 7, MONTH($P280) &gt;= 7 ), IF($T280 &lt;&gt; "", $H280/$T280, ""), ""),"")</f>
        <v>250000</v>
      </c>
      <c r="AB280" s="10">
        <f>IF(Overall!$A282&lt;&gt;"",IF(AND(MONTH($O280) &lt;= 8, MONTH($P280) &gt;= 8), IF($T280 &lt;&gt; "", $H280/$T280, ""), ""),"")</f>
        <v>250000</v>
      </c>
      <c r="AC280" s="10">
        <f>IF(Overall!$A282&lt;&gt;"",IF(AND(MONTH($O280) &lt;= 9, MONTH($P280) &gt;= 9), IF($T280 &lt;&gt; "", $H280/$T280, ""), ""),"")</f>
        <v>250000</v>
      </c>
      <c r="AD280" s="10" t="str">
        <f>IF(Overall!$A282&lt;&gt;"",IF(AND(MONTH($O280) &lt;= 10, MONTH($P280) &gt;= 10), IF($T280 &lt;&gt; "", $H280/$T280, ""), ""),"")</f>
        <v/>
      </c>
      <c r="AE280" s="10" t="str">
        <f>IF(Overall!$A282&lt;&gt;"",IF(AND(MONTH($O280) &lt;= 11, MONTH($P280) &gt;= 11), IF($T280 &lt;&gt; "", $H280/$T280, ""), ""),"")</f>
        <v/>
      </c>
      <c r="AF280" s="10" t="str">
        <f>IF(Overall!$A282&lt;&gt;"",IF(AND(MONTH($O280) &lt;= 12, MONTH($P280) &gt;= 12), IF($T280 &lt;&gt; "", $H280/$T280, ""), ""),"")</f>
        <v/>
      </c>
      <c r="AH280" s="10" t="str">
        <f ca="1">IFERROR(IF(AND(NOW()&lt;= EOMONTH(DATE(YEAR($P280),1, 1), 0), Overall!$A282&lt;&gt;"", MONTH($O280) &lt;= 1, MONTH($P280) &gt;= 1), IF($T280 &lt;&gt; "", $H280/$T280, ""), ""), "")</f>
        <v/>
      </c>
      <c r="AI280" s="10" t="str">
        <f ca="1">IFERROR(IF(AND(NOW()&lt;= EOMONTH(DATE(YEAR($P280),2, 1), 0), Overall!$A282&lt;&gt;"", MONTH($O280) &lt;= 2, MONTH($P280) &gt;= 2), IF($T280 &lt;&gt; "", $H280/$T280, ""), ""), "")</f>
        <v/>
      </c>
      <c r="AJ280" s="10" t="str">
        <f ca="1">IFERROR(IF(AND(NOW()&lt;= EOMONTH(DATE(YEAR($P280),3, 1), 0), Overall!$A282&lt;&gt;"", MONTH($O280) &lt;= 3, MONTH($P280) &gt;= 3), IF($T280 &lt;&gt; "", $H280/$T280, ""), ""), "")</f>
        <v/>
      </c>
      <c r="AK280" s="10" t="str">
        <f ca="1">IFERROR(IF(AND(NOW()&lt;= EOMONTH(DATE(YEAR($P280),4, 1), 0), Overall!$A282&lt;&gt;"", MONTH($O280) &lt;= 4, MONTH($P280) &gt;= 4), IF($T280 &lt;&gt; "", $H280/$T280, ""), ""), "")</f>
        <v/>
      </c>
      <c r="AL280" s="10" t="str">
        <f ca="1">IFERROR(IF(AND(NOW()&lt;= EOMONTH(DATE(YEAR($P280),5, 1), 0), Overall!$A282&lt;&gt;"", MONTH($O280) &lt;= 5, MONTH($P280) &gt;= 5), IF($T280 &lt;&gt; "", $H280/$T280, ""), ""), "")</f>
        <v/>
      </c>
      <c r="AM280" s="10" t="str">
        <f ca="1">IFERROR(IF(AND(NOW()&lt;= EOMONTH(DATE(YEAR($P280),6, 1), 0), Overall!$A282&lt;&gt;"", MONTH($O280) &lt;= 6, MONTH($P280) &gt;= 6), IF($T280 &lt;&gt; "", $H280/$T280, ""), ""), "")</f>
        <v/>
      </c>
      <c r="AN280" s="10" t="str">
        <f ca="1">IFERROR(IF(AND(NOW()&lt;= EOMONTH(DATE(YEAR($P280),7, 1), 0), Overall!$A282&lt;&gt;"", MONTH($O280) &lt;= 7, MONTH($P280) &gt;= 7), IF($T280 &lt;&gt; "", $H280/$T280, ""), ""), "")</f>
        <v/>
      </c>
      <c r="AO280" s="10" t="str">
        <f ca="1">IFERROR(IF(AND(NOW()&lt;= EOMONTH(DATE(YEAR($P280),8, 1), 0), Overall!$A282&lt;&gt;"", MONTH($O280) &lt;= 8, MONTH($P280) &gt;= 8), IF($T280 &lt;&gt; "", $H280/$T280, ""), ""), "")</f>
        <v/>
      </c>
      <c r="AP280" s="10" t="str">
        <f ca="1">IFERROR(IF(AND(NOW()&lt;= EOMONTH(DATE(YEAR($P280),9, 1), 0), Overall!$A282&lt;&gt;"", MONTH($O280) &lt;= 9, MONTH($P280) &gt;= 9), IF($T280 &lt;&gt; "", $H280/$T280, ""), ""), "")</f>
        <v/>
      </c>
      <c r="AQ280" s="10" t="str">
        <f ca="1">IFERROR(IF(AND(NOW()&lt;= EOMONTH(DATE(YEAR($P280),10, 1), 0), Overall!$A282&lt;&gt;"", MONTH($O280) &lt;= 10, MONTH($P280) &gt;= 10), IF($T280 &lt;&gt; "", $H280/$T280, ""), ""), "")</f>
        <v/>
      </c>
      <c r="AR280" s="10" t="str">
        <f ca="1">IFERROR(IF(AND(NOW()&lt;= EOMONTH(DATE(YEAR($P280),11, 1), 0), Overall!$A282&lt;&gt;"", MONTH($O280) &lt;=11, MONTH($P280) &gt;= 11), IF($T280 &lt;&gt; "", $H280/$T280, ""), ""), "")</f>
        <v/>
      </c>
      <c r="AS280" s="10" t="str">
        <f ca="1">IFERROR(IF(AND(NOW()&lt;= EOMONTH(DATE(YEAR($P280),12, 1), 0), Overall!$A282&lt;&gt;"", MONTH($O280) &lt;= 12, MONTH($P280) &gt;= 12), IF($T280 &lt;&gt; "", $H280/$T280, ""), ""), "")</f>
        <v/>
      </c>
      <c r="AT280" s="16">
        <f t="shared" ca="1" si="9"/>
        <v>0</v>
      </c>
    </row>
    <row r="281" spans="1:46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6">
        <f>IF(Overall!T283&lt;&gt;"",VALUE(Overall!T283),"")</f>
        <v>75.7</v>
      </c>
      <c r="O281" s="7">
        <f>IF(Overall!L283&lt;&gt;"", DATEVALUE(Overall!L283), "")</f>
        <v>44743</v>
      </c>
      <c r="P281" s="7">
        <f>IF(Overall!M283&lt;&gt;"", DATEVALUE(Overall!M283), "")</f>
        <v>44834</v>
      </c>
      <c r="Q281" s="7" t="str">
        <f>IF(Overall!S283&lt;&gt;"",_xlfn.VALUETOTEXT(Overall!S283),"")</f>
        <v>Jul-Sep</v>
      </c>
      <c r="R281" s="7">
        <f>IF(Overall!O283&lt;&gt;"", DATEVALUE(Overall!O283), "")</f>
        <v>44505</v>
      </c>
      <c r="S281" s="7">
        <f>IF(Overall!O283&lt;&gt;"", DATEVALUE(Overall!O283), "")</f>
        <v>44505</v>
      </c>
      <c r="T281" s="5">
        <f t="shared" si="8"/>
        <v>3</v>
      </c>
      <c r="U281" s="10" t="str">
        <f>IF(Overall!$A283&lt;&gt;"",IF(AND(MONTH($O281) &lt;= 1, MONTH($P281) &gt;= 1), IF($T281 &lt;&gt; "", $H281/$T281, ""), ""),"")</f>
        <v/>
      </c>
      <c r="V281" s="10" t="str">
        <f>IF(Overall!$A283&lt;&gt;"",IF(AND(MONTH($O281) &lt;= 2, MONTH($P281) &gt;= 2), IF($T281 &lt;&gt; "", $H281/$T281, ""), ""),"")</f>
        <v/>
      </c>
      <c r="W281" s="10" t="str">
        <f>IF(Overall!$A283&lt;&gt;"",IF(AND(MONTH($O281) &lt;= 3, MONTH($P281) &gt;= 3), IF($T281 &lt;&gt; "", $H281/$T281, ""), ""),"")</f>
        <v/>
      </c>
      <c r="X281" s="10" t="str">
        <f>IF(Overall!$A283&lt;&gt;"",IF(AND(MONTH($O281) &lt;= 4, MONTH($P281) &gt;= 4), IF($T281 &lt;&gt; "", $H281/$T281, ""), ""),"")</f>
        <v/>
      </c>
      <c r="Y281" s="10" t="str">
        <f>IF(Overall!$A283&lt;&gt;"",IF(AND(MONTH($O281) &lt;= 5, MONTH($P281) &gt;= 5), IF($T281 &lt;&gt; "", $H281/$T281, ""), ""),"")</f>
        <v/>
      </c>
      <c r="Z281" s="10" t="str">
        <f>IF(Overall!$A283&lt;&gt;"",IF(AND(MONTH($O281) &lt;= 6, MONTH($P281) &gt;= 6), IF($T281 &lt;&gt; "", $H281/$T281, ""), ""),"")</f>
        <v/>
      </c>
      <c r="AA281" s="10">
        <f>IF(Overall!$A283&lt;&gt;"",IF(AND(MONTH($O281) &lt;= 7, MONTH($P281) &gt;= 7 ), IF($T281 &lt;&gt; "", $H281/$T281, ""), ""),"")</f>
        <v>250000</v>
      </c>
      <c r="AB281" s="10">
        <f>IF(Overall!$A283&lt;&gt;"",IF(AND(MONTH($O281) &lt;= 8, MONTH($P281) &gt;= 8), IF($T281 &lt;&gt; "", $H281/$T281, ""), ""),"")</f>
        <v>250000</v>
      </c>
      <c r="AC281" s="10">
        <f>IF(Overall!$A283&lt;&gt;"",IF(AND(MONTH($O281) &lt;= 9, MONTH($P281) &gt;= 9), IF($T281 &lt;&gt; "", $H281/$T281, ""), ""),"")</f>
        <v>250000</v>
      </c>
      <c r="AD281" s="10" t="str">
        <f>IF(Overall!$A283&lt;&gt;"",IF(AND(MONTH($O281) &lt;= 10, MONTH($P281) &gt;= 10), IF($T281 &lt;&gt; "", $H281/$T281, ""), ""),"")</f>
        <v/>
      </c>
      <c r="AE281" s="10" t="str">
        <f>IF(Overall!$A283&lt;&gt;"",IF(AND(MONTH($O281) &lt;= 11, MONTH($P281) &gt;= 11), IF($T281 &lt;&gt; "", $H281/$T281, ""), ""),"")</f>
        <v/>
      </c>
      <c r="AF281" s="10" t="str">
        <f>IF(Overall!$A283&lt;&gt;"",IF(AND(MONTH($O281) &lt;= 12, MONTH($P281) &gt;= 12), IF($T281 &lt;&gt; "", $H281/$T281, ""), ""),"")</f>
        <v/>
      </c>
      <c r="AH281" s="10" t="str">
        <f ca="1">IFERROR(IF(AND(NOW()&lt;= EOMONTH(DATE(YEAR($P281),1, 1), 0), Overall!$A283&lt;&gt;"", MONTH($O281) &lt;= 1, MONTH($P281) &gt;= 1), IF($T281 &lt;&gt; "", $H281/$T281, ""), ""), "")</f>
        <v/>
      </c>
      <c r="AI281" s="10" t="str">
        <f ca="1">IFERROR(IF(AND(NOW()&lt;= EOMONTH(DATE(YEAR($P281),2, 1), 0), Overall!$A283&lt;&gt;"", MONTH($O281) &lt;= 2, MONTH($P281) &gt;= 2), IF($T281 &lt;&gt; "", $H281/$T281, ""), ""), "")</f>
        <v/>
      </c>
      <c r="AJ281" s="10" t="str">
        <f ca="1">IFERROR(IF(AND(NOW()&lt;= EOMONTH(DATE(YEAR($P281),3, 1), 0), Overall!$A283&lt;&gt;"", MONTH($O281) &lt;= 3, MONTH($P281) &gt;= 3), IF($T281 &lt;&gt; "", $H281/$T281, ""), ""), "")</f>
        <v/>
      </c>
      <c r="AK281" s="10" t="str">
        <f ca="1">IFERROR(IF(AND(NOW()&lt;= EOMONTH(DATE(YEAR($P281),4, 1), 0), Overall!$A283&lt;&gt;"", MONTH($O281) &lt;= 4, MONTH($P281) &gt;= 4), IF($T281 &lt;&gt; "", $H281/$T281, ""), ""), "")</f>
        <v/>
      </c>
      <c r="AL281" s="10" t="str">
        <f ca="1">IFERROR(IF(AND(NOW()&lt;= EOMONTH(DATE(YEAR($P281),5, 1), 0), Overall!$A283&lt;&gt;"", MONTH($O281) &lt;= 5, MONTH($P281) &gt;= 5), IF($T281 &lt;&gt; "", $H281/$T281, ""), ""), "")</f>
        <v/>
      </c>
      <c r="AM281" s="10" t="str">
        <f ca="1">IFERROR(IF(AND(NOW()&lt;= EOMONTH(DATE(YEAR($P281),6, 1), 0), Overall!$A283&lt;&gt;"", MONTH($O281) &lt;= 6, MONTH($P281) &gt;= 6), IF($T281 &lt;&gt; "", $H281/$T281, ""), ""), "")</f>
        <v/>
      </c>
      <c r="AN281" s="10" t="str">
        <f ca="1">IFERROR(IF(AND(NOW()&lt;= EOMONTH(DATE(YEAR($P281),7, 1), 0), Overall!$A283&lt;&gt;"", MONTH($O281) &lt;= 7, MONTH($P281) &gt;= 7), IF($T281 &lt;&gt; "", $H281/$T281, ""), ""), "")</f>
        <v/>
      </c>
      <c r="AO281" s="10" t="str">
        <f ca="1">IFERROR(IF(AND(NOW()&lt;= EOMONTH(DATE(YEAR($P281),8, 1), 0), Overall!$A283&lt;&gt;"", MONTH($O281) &lt;= 8, MONTH($P281) &gt;= 8), IF($T281 &lt;&gt; "", $H281/$T281, ""), ""), "")</f>
        <v/>
      </c>
      <c r="AP281" s="10" t="str">
        <f ca="1">IFERROR(IF(AND(NOW()&lt;= EOMONTH(DATE(YEAR($P281),9, 1), 0), Overall!$A283&lt;&gt;"", MONTH($O281) &lt;= 9, MONTH($P281) &gt;= 9), IF($T281 &lt;&gt; "", $H281/$T281, ""), ""), "")</f>
        <v/>
      </c>
      <c r="AQ281" s="10" t="str">
        <f ca="1">IFERROR(IF(AND(NOW()&lt;= EOMONTH(DATE(YEAR($P281),10, 1), 0), Overall!$A283&lt;&gt;"", MONTH($O281) &lt;= 10, MONTH($P281) &gt;= 10), IF($T281 &lt;&gt; "", $H281/$T281, ""), ""), "")</f>
        <v/>
      </c>
      <c r="AR281" s="10" t="str">
        <f ca="1">IFERROR(IF(AND(NOW()&lt;= EOMONTH(DATE(YEAR($P281),11, 1), 0), Overall!$A283&lt;&gt;"", MONTH($O281) &lt;=11, MONTH($P281) &gt;= 11), IF($T281 &lt;&gt; "", $H281/$T281, ""), ""), "")</f>
        <v/>
      </c>
      <c r="AS281" s="10" t="str">
        <f ca="1">IFERROR(IF(AND(NOW()&lt;= EOMONTH(DATE(YEAR($P281),12, 1), 0), Overall!$A283&lt;&gt;"", MONTH($O281) &lt;= 12, MONTH($P281) &gt;= 12), IF($T281 &lt;&gt; "", $H281/$T281, ""), ""), "")</f>
        <v/>
      </c>
      <c r="AT281" s="16">
        <f t="shared" ca="1" si="9"/>
        <v>0</v>
      </c>
    </row>
    <row r="282" spans="1:46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6">
        <f>IF(Overall!T284&lt;&gt;"",VALUE(Overall!T284),"")</f>
        <v>75.819000000000003</v>
      </c>
      <c r="O282" s="7">
        <f>IF(Overall!L284&lt;&gt;"", DATEVALUE(Overall!L284), "")</f>
        <v>44743</v>
      </c>
      <c r="P282" s="7">
        <f>IF(Overall!M284&lt;&gt;"", DATEVALUE(Overall!M284), "")</f>
        <v>44834</v>
      </c>
      <c r="Q282" s="7" t="str">
        <f>IF(Overall!S284&lt;&gt;"",_xlfn.VALUETOTEXT(Overall!S284),"")</f>
        <v>Jul-Sep</v>
      </c>
      <c r="R282" s="7">
        <f>IF(Overall!O284&lt;&gt;"", DATEVALUE(Overall!O284), "")</f>
        <v>44505</v>
      </c>
      <c r="S282" s="7">
        <f>IF(Overall!O284&lt;&gt;"", DATEVALUE(Overall!O284), "")</f>
        <v>44505</v>
      </c>
      <c r="T282" s="5">
        <f t="shared" si="8"/>
        <v>3</v>
      </c>
      <c r="U282" s="10" t="str">
        <f>IF(Overall!$A284&lt;&gt;"",IF(AND(MONTH($O282) &lt;= 1, MONTH($P282) &gt;= 1), IF($T282 &lt;&gt; "", $H282/$T282, ""), ""),"")</f>
        <v/>
      </c>
      <c r="V282" s="10" t="str">
        <f>IF(Overall!$A284&lt;&gt;"",IF(AND(MONTH($O282) &lt;= 2, MONTH($P282) &gt;= 2), IF($T282 &lt;&gt; "", $H282/$T282, ""), ""),"")</f>
        <v/>
      </c>
      <c r="W282" s="10" t="str">
        <f>IF(Overall!$A284&lt;&gt;"",IF(AND(MONTH($O282) &lt;= 3, MONTH($P282) &gt;= 3), IF($T282 &lt;&gt; "", $H282/$T282, ""), ""),"")</f>
        <v/>
      </c>
      <c r="X282" s="10" t="str">
        <f>IF(Overall!$A284&lt;&gt;"",IF(AND(MONTH($O282) &lt;= 4, MONTH($P282) &gt;= 4), IF($T282 &lt;&gt; "", $H282/$T282, ""), ""),"")</f>
        <v/>
      </c>
      <c r="Y282" s="10" t="str">
        <f>IF(Overall!$A284&lt;&gt;"",IF(AND(MONTH($O282) &lt;= 5, MONTH($P282) &gt;= 5), IF($T282 &lt;&gt; "", $H282/$T282, ""), ""),"")</f>
        <v/>
      </c>
      <c r="Z282" s="10" t="str">
        <f>IF(Overall!$A284&lt;&gt;"",IF(AND(MONTH($O282) &lt;= 6, MONTH($P282) &gt;= 6), IF($T282 &lt;&gt; "", $H282/$T282, ""), ""),"")</f>
        <v/>
      </c>
      <c r="AA282" s="10">
        <f>IF(Overall!$A284&lt;&gt;"",IF(AND(MONTH($O282) &lt;= 7, MONTH($P282) &gt;= 7 ), IF($T282 &lt;&gt; "", $H282/$T282, ""), ""),"")</f>
        <v>250000</v>
      </c>
      <c r="AB282" s="10">
        <f>IF(Overall!$A284&lt;&gt;"",IF(AND(MONTH($O282) &lt;= 8, MONTH($P282) &gt;= 8), IF($T282 &lt;&gt; "", $H282/$T282, ""), ""),"")</f>
        <v>250000</v>
      </c>
      <c r="AC282" s="10">
        <f>IF(Overall!$A284&lt;&gt;"",IF(AND(MONTH($O282) &lt;= 9, MONTH($P282) &gt;= 9), IF($T282 &lt;&gt; "", $H282/$T282, ""), ""),"")</f>
        <v>250000</v>
      </c>
      <c r="AD282" s="10" t="str">
        <f>IF(Overall!$A284&lt;&gt;"",IF(AND(MONTH($O282) &lt;= 10, MONTH($P282) &gt;= 10), IF($T282 &lt;&gt; "", $H282/$T282, ""), ""),"")</f>
        <v/>
      </c>
      <c r="AE282" s="10" t="str">
        <f>IF(Overall!$A284&lt;&gt;"",IF(AND(MONTH($O282) &lt;= 11, MONTH($P282) &gt;= 11), IF($T282 &lt;&gt; "", $H282/$T282, ""), ""),"")</f>
        <v/>
      </c>
      <c r="AF282" s="10" t="str">
        <f>IF(Overall!$A284&lt;&gt;"",IF(AND(MONTH($O282) &lt;= 12, MONTH($P282) &gt;= 12), IF($T282 &lt;&gt; "", $H282/$T282, ""), ""),"")</f>
        <v/>
      </c>
      <c r="AH282" s="10" t="str">
        <f ca="1">IFERROR(IF(AND(NOW()&lt;= EOMONTH(DATE(YEAR($P282),1, 1), 0), Overall!$A284&lt;&gt;"", MONTH($O282) &lt;= 1, MONTH($P282) &gt;= 1), IF($T282 &lt;&gt; "", $H282/$T282, ""), ""), "")</f>
        <v/>
      </c>
      <c r="AI282" s="10" t="str">
        <f ca="1">IFERROR(IF(AND(NOW()&lt;= EOMONTH(DATE(YEAR($P282),2, 1), 0), Overall!$A284&lt;&gt;"", MONTH($O282) &lt;= 2, MONTH($P282) &gt;= 2), IF($T282 &lt;&gt; "", $H282/$T282, ""), ""), "")</f>
        <v/>
      </c>
      <c r="AJ282" s="10" t="str">
        <f ca="1">IFERROR(IF(AND(NOW()&lt;= EOMONTH(DATE(YEAR($P282),3, 1), 0), Overall!$A284&lt;&gt;"", MONTH($O282) &lt;= 3, MONTH($P282) &gt;= 3), IF($T282 &lt;&gt; "", $H282/$T282, ""), ""), "")</f>
        <v/>
      </c>
      <c r="AK282" s="10" t="str">
        <f ca="1">IFERROR(IF(AND(NOW()&lt;= EOMONTH(DATE(YEAR($P282),4, 1), 0), Overall!$A284&lt;&gt;"", MONTH($O282) &lt;= 4, MONTH($P282) &gt;= 4), IF($T282 &lt;&gt; "", $H282/$T282, ""), ""), "")</f>
        <v/>
      </c>
      <c r="AL282" s="10" t="str">
        <f ca="1">IFERROR(IF(AND(NOW()&lt;= EOMONTH(DATE(YEAR($P282),5, 1), 0), Overall!$A284&lt;&gt;"", MONTH($O282) &lt;= 5, MONTH($P282) &gt;= 5), IF($T282 &lt;&gt; "", $H282/$T282, ""), ""), "")</f>
        <v/>
      </c>
      <c r="AM282" s="10" t="str">
        <f ca="1">IFERROR(IF(AND(NOW()&lt;= EOMONTH(DATE(YEAR($P282),6, 1), 0), Overall!$A284&lt;&gt;"", MONTH($O282) &lt;= 6, MONTH($P282) &gt;= 6), IF($T282 &lt;&gt; "", $H282/$T282, ""), ""), "")</f>
        <v/>
      </c>
      <c r="AN282" s="10" t="str">
        <f ca="1">IFERROR(IF(AND(NOW()&lt;= EOMONTH(DATE(YEAR($P282),7, 1), 0), Overall!$A284&lt;&gt;"", MONTH($O282) &lt;= 7, MONTH($P282) &gt;= 7), IF($T282 &lt;&gt; "", $H282/$T282, ""), ""), "")</f>
        <v/>
      </c>
      <c r="AO282" s="10" t="str">
        <f ca="1">IFERROR(IF(AND(NOW()&lt;= EOMONTH(DATE(YEAR($P282),8, 1), 0), Overall!$A284&lt;&gt;"", MONTH($O282) &lt;= 8, MONTH($P282) &gt;= 8), IF($T282 &lt;&gt; "", $H282/$T282, ""), ""), "")</f>
        <v/>
      </c>
      <c r="AP282" s="10" t="str">
        <f ca="1">IFERROR(IF(AND(NOW()&lt;= EOMONTH(DATE(YEAR($P282),9, 1), 0), Overall!$A284&lt;&gt;"", MONTH($O282) &lt;= 9, MONTH($P282) &gt;= 9), IF($T282 &lt;&gt; "", $H282/$T282, ""), ""), "")</f>
        <v/>
      </c>
      <c r="AQ282" s="10" t="str">
        <f ca="1">IFERROR(IF(AND(NOW()&lt;= EOMONTH(DATE(YEAR($P282),10, 1), 0), Overall!$A284&lt;&gt;"", MONTH($O282) &lt;= 10, MONTH($P282) &gt;= 10), IF($T282 &lt;&gt; "", $H282/$T282, ""), ""), "")</f>
        <v/>
      </c>
      <c r="AR282" s="10" t="str">
        <f ca="1">IFERROR(IF(AND(NOW()&lt;= EOMONTH(DATE(YEAR($P282),11, 1), 0), Overall!$A284&lt;&gt;"", MONTH($O282) &lt;=11, MONTH($P282) &gt;= 11), IF($T282 &lt;&gt; "", $H282/$T282, ""), ""), "")</f>
        <v/>
      </c>
      <c r="AS282" s="10" t="str">
        <f ca="1">IFERROR(IF(AND(NOW()&lt;= EOMONTH(DATE(YEAR($P282),12, 1), 0), Overall!$A284&lt;&gt;"", MONTH($O282) &lt;= 12, MONTH($P282) &gt;= 12), IF($T282 &lt;&gt; "", $H282/$T282, ""), ""), "")</f>
        <v/>
      </c>
      <c r="AT282" s="16">
        <f t="shared" ca="1" si="9"/>
        <v>0</v>
      </c>
    </row>
    <row r="283" spans="1:46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6">
        <f>IF(Overall!T285&lt;&gt;"",VALUE(Overall!T285),"")</f>
        <v>75.42</v>
      </c>
      <c r="O283" s="7">
        <f>IF(Overall!L285&lt;&gt;"", DATEVALUE(Overall!L285), "")</f>
        <v>44743</v>
      </c>
      <c r="P283" s="7">
        <f>IF(Overall!M285&lt;&gt;"", DATEVALUE(Overall!M285), "")</f>
        <v>44926</v>
      </c>
      <c r="Q283" s="7" t="str">
        <f>IF(Overall!S285&lt;&gt;"",_xlfn.VALUETOTEXT(Overall!S285),"")</f>
        <v>Jul-Dec</v>
      </c>
      <c r="R283" s="7">
        <f>IF(Overall!O285&lt;&gt;"", DATEVALUE(Overall!O285), "")</f>
        <v>44505</v>
      </c>
      <c r="S283" s="7">
        <f>IF(Overall!O285&lt;&gt;"", DATEVALUE(Overall!O285), "")</f>
        <v>44505</v>
      </c>
      <c r="T283" s="5">
        <f t="shared" si="8"/>
        <v>6</v>
      </c>
      <c r="U283" s="10" t="str">
        <f>IF(Overall!$A285&lt;&gt;"",IF(AND(MONTH($O283) &lt;= 1, MONTH($P283) &gt;= 1), IF($T283 &lt;&gt; "", $H283/$T283, ""), ""),"")</f>
        <v/>
      </c>
      <c r="V283" s="10" t="str">
        <f>IF(Overall!$A285&lt;&gt;"",IF(AND(MONTH($O283) &lt;= 2, MONTH($P283) &gt;= 2), IF($T283 &lt;&gt; "", $H283/$T283, ""), ""),"")</f>
        <v/>
      </c>
      <c r="W283" s="10" t="str">
        <f>IF(Overall!$A285&lt;&gt;"",IF(AND(MONTH($O283) &lt;= 3, MONTH($P283) &gt;= 3), IF($T283 &lt;&gt; "", $H283/$T283, ""), ""),"")</f>
        <v/>
      </c>
      <c r="X283" s="10" t="str">
        <f>IF(Overall!$A285&lt;&gt;"",IF(AND(MONTH($O283) &lt;= 4, MONTH($P283) &gt;= 4), IF($T283 &lt;&gt; "", $H283/$T283, ""), ""),"")</f>
        <v/>
      </c>
      <c r="Y283" s="10" t="str">
        <f>IF(Overall!$A285&lt;&gt;"",IF(AND(MONTH($O283) &lt;= 5, MONTH($P283) &gt;= 5), IF($T283 &lt;&gt; "", $H283/$T283, ""), ""),"")</f>
        <v/>
      </c>
      <c r="Z283" s="10" t="str">
        <f>IF(Overall!$A285&lt;&gt;"",IF(AND(MONTH($O283) &lt;= 6, MONTH($P283) &gt;= 6), IF($T283 &lt;&gt; "", $H283/$T283, ""), ""),"")</f>
        <v/>
      </c>
      <c r="AA283" s="10">
        <f>IF(Overall!$A285&lt;&gt;"",IF(AND(MONTH($O283) &lt;= 7, MONTH($P283) &gt;= 7 ), IF($T283 &lt;&gt; "", $H283/$T283, ""), ""),"")</f>
        <v>200000</v>
      </c>
      <c r="AB283" s="10">
        <f>IF(Overall!$A285&lt;&gt;"",IF(AND(MONTH($O283) &lt;= 8, MONTH($P283) &gt;= 8), IF($T283 &lt;&gt; "", $H283/$T283, ""), ""),"")</f>
        <v>200000</v>
      </c>
      <c r="AC283" s="10">
        <f>IF(Overall!$A285&lt;&gt;"",IF(AND(MONTH($O283) &lt;= 9, MONTH($P283) &gt;= 9), IF($T283 &lt;&gt; "", $H283/$T283, ""), ""),"")</f>
        <v>200000</v>
      </c>
      <c r="AD283" s="10">
        <f>IF(Overall!$A285&lt;&gt;"",IF(AND(MONTH($O283) &lt;= 10, MONTH($P283) &gt;= 10), IF($T283 &lt;&gt; "", $H283/$T283, ""), ""),"")</f>
        <v>200000</v>
      </c>
      <c r="AE283" s="10">
        <f>IF(Overall!$A285&lt;&gt;"",IF(AND(MONTH($O283) &lt;= 11, MONTH($P283) &gt;= 11), IF($T283 &lt;&gt; "", $H283/$T283, ""), ""),"")</f>
        <v>200000</v>
      </c>
      <c r="AF283" s="10">
        <f>IF(Overall!$A285&lt;&gt;"",IF(AND(MONTH($O283) &lt;= 12, MONTH($P283) &gt;= 12), IF($T283 &lt;&gt; "", $H283/$T283, ""), ""),"")</f>
        <v>200000</v>
      </c>
      <c r="AH283" s="10" t="str">
        <f ca="1">IFERROR(IF(AND(NOW()&lt;= EOMONTH(DATE(YEAR($P283),1, 1), 0), Overall!$A285&lt;&gt;"", MONTH($O283) &lt;= 1, MONTH($P283) &gt;= 1), IF($T283 &lt;&gt; "", $H283/$T283, ""), ""), "")</f>
        <v/>
      </c>
      <c r="AI283" s="10" t="str">
        <f ca="1">IFERROR(IF(AND(NOW()&lt;= EOMONTH(DATE(YEAR($P283),2, 1), 0), Overall!$A285&lt;&gt;"", MONTH($O283) &lt;= 2, MONTH($P283) &gt;= 2), IF($T283 &lt;&gt; "", $H283/$T283, ""), ""), "")</f>
        <v/>
      </c>
      <c r="AJ283" s="10" t="str">
        <f ca="1">IFERROR(IF(AND(NOW()&lt;= EOMONTH(DATE(YEAR($P283),3, 1), 0), Overall!$A285&lt;&gt;"", MONTH($O283) &lt;= 3, MONTH($P283) &gt;= 3), IF($T283 &lt;&gt; "", $H283/$T283, ""), ""), "")</f>
        <v/>
      </c>
      <c r="AK283" s="10" t="str">
        <f ca="1">IFERROR(IF(AND(NOW()&lt;= EOMONTH(DATE(YEAR($P283),4, 1), 0), Overall!$A285&lt;&gt;"", MONTH($O283) &lt;= 4, MONTH($P283) &gt;= 4), IF($T283 &lt;&gt; "", $H283/$T283, ""), ""), "")</f>
        <v/>
      </c>
      <c r="AL283" s="10" t="str">
        <f ca="1">IFERROR(IF(AND(NOW()&lt;= EOMONTH(DATE(YEAR($P283),5, 1), 0), Overall!$A285&lt;&gt;"", MONTH($O283) &lt;= 5, MONTH($P283) &gt;= 5), IF($T283 &lt;&gt; "", $H283/$T283, ""), ""), "")</f>
        <v/>
      </c>
      <c r="AM283" s="10" t="str">
        <f ca="1">IFERROR(IF(AND(NOW()&lt;= EOMONTH(DATE(YEAR($P283),6, 1), 0), Overall!$A285&lt;&gt;"", MONTH($O283) &lt;= 6, MONTH($P283) &gt;= 6), IF($T283 &lt;&gt; "", $H283/$T283, ""), ""), "")</f>
        <v/>
      </c>
      <c r="AN283" s="10" t="str">
        <f ca="1">IFERROR(IF(AND(NOW()&lt;= EOMONTH(DATE(YEAR($P283),7, 1), 0), Overall!$A285&lt;&gt;"", MONTH($O283) &lt;= 7, MONTH($P283) &gt;= 7), IF($T283 &lt;&gt; "", $H283/$T283, ""), ""), "")</f>
        <v/>
      </c>
      <c r="AO283" s="10" t="str">
        <f ca="1">IFERROR(IF(AND(NOW()&lt;= EOMONTH(DATE(YEAR($P283),8, 1), 0), Overall!$A285&lt;&gt;"", MONTH($O283) &lt;= 8, MONTH($P283) &gt;= 8), IF($T283 &lt;&gt; "", $H283/$T283, ""), ""), "")</f>
        <v/>
      </c>
      <c r="AP283" s="10" t="str">
        <f ca="1">IFERROR(IF(AND(NOW()&lt;= EOMONTH(DATE(YEAR($P283),9, 1), 0), Overall!$A285&lt;&gt;"", MONTH($O283) &lt;= 9, MONTH($P283) &gt;= 9), IF($T283 &lt;&gt; "", $H283/$T283, ""), ""), "")</f>
        <v/>
      </c>
      <c r="AQ283" s="10" t="str">
        <f ca="1">IFERROR(IF(AND(NOW()&lt;= EOMONTH(DATE(YEAR($P283),10, 1), 0), Overall!$A285&lt;&gt;"", MONTH($O283) &lt;= 10, MONTH($P283) &gt;= 10), IF($T283 &lt;&gt; "", $H283/$T283, ""), ""), "")</f>
        <v/>
      </c>
      <c r="AR283" s="10" t="str">
        <f ca="1">IFERROR(IF(AND(NOW()&lt;= EOMONTH(DATE(YEAR($P283),11, 1), 0), Overall!$A285&lt;&gt;"", MONTH($O283) &lt;=11, MONTH($P283) &gt;= 11), IF($T283 &lt;&gt; "", $H283/$T283, ""), ""), "")</f>
        <v/>
      </c>
      <c r="AS283" s="10" t="str">
        <f ca="1">IFERROR(IF(AND(NOW()&lt;= EOMONTH(DATE(YEAR($P283),12, 1), 0), Overall!$A285&lt;&gt;"", MONTH($O283) &lt;= 12, MONTH($P283) &gt;= 12), IF($T283 &lt;&gt; "", $H283/$T283, ""), ""), "")</f>
        <v/>
      </c>
      <c r="AT283" s="16">
        <f t="shared" ca="1" si="9"/>
        <v>0</v>
      </c>
    </row>
    <row r="284" spans="1:46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6">
        <f>IF(Overall!T286&lt;&gt;"",VALUE(Overall!T286),"")</f>
        <v>76.180000000000007</v>
      </c>
      <c r="O284" s="7">
        <f>IF(Overall!L286&lt;&gt;"", DATEVALUE(Overall!L286), "")</f>
        <v>44743</v>
      </c>
      <c r="P284" s="7">
        <f>IF(Overall!M286&lt;&gt;"", DATEVALUE(Overall!M286), "")</f>
        <v>44834</v>
      </c>
      <c r="Q284" s="7" t="str">
        <f>IF(Overall!S286&lt;&gt;"",_xlfn.VALUETOTEXT(Overall!S286),"")</f>
        <v>Jul-Sep</v>
      </c>
      <c r="R284" s="7">
        <f>IF(Overall!O286&lt;&gt;"", DATEVALUE(Overall!O286), "")</f>
        <v>44505</v>
      </c>
      <c r="S284" s="7">
        <f>IF(Overall!O286&lt;&gt;"", DATEVALUE(Overall!O286), "")</f>
        <v>44505</v>
      </c>
      <c r="T284" s="5">
        <f t="shared" si="8"/>
        <v>3</v>
      </c>
      <c r="U284" s="10" t="str">
        <f>IF(Overall!$A286&lt;&gt;"",IF(AND(MONTH($O284) &lt;= 1, MONTH($P284) &gt;= 1), IF($T284 &lt;&gt; "", $H284/$T284, ""), ""),"")</f>
        <v/>
      </c>
      <c r="V284" s="10" t="str">
        <f>IF(Overall!$A286&lt;&gt;"",IF(AND(MONTH($O284) &lt;= 2, MONTH($P284) &gt;= 2), IF($T284 &lt;&gt; "", $H284/$T284, ""), ""),"")</f>
        <v/>
      </c>
      <c r="W284" s="10" t="str">
        <f>IF(Overall!$A286&lt;&gt;"",IF(AND(MONTH($O284) &lt;= 3, MONTH($P284) &gt;= 3), IF($T284 &lt;&gt; "", $H284/$T284, ""), ""),"")</f>
        <v/>
      </c>
      <c r="X284" s="10" t="str">
        <f>IF(Overall!$A286&lt;&gt;"",IF(AND(MONTH($O284) &lt;= 4, MONTH($P284) &gt;= 4), IF($T284 &lt;&gt; "", $H284/$T284, ""), ""),"")</f>
        <v/>
      </c>
      <c r="Y284" s="10" t="str">
        <f>IF(Overall!$A286&lt;&gt;"",IF(AND(MONTH($O284) &lt;= 5, MONTH($P284) &gt;= 5), IF($T284 &lt;&gt; "", $H284/$T284, ""), ""),"")</f>
        <v/>
      </c>
      <c r="Z284" s="10" t="str">
        <f>IF(Overall!$A286&lt;&gt;"",IF(AND(MONTH($O284) &lt;= 6, MONTH($P284) &gt;= 6), IF($T284 &lt;&gt; "", $H284/$T284, ""), ""),"")</f>
        <v/>
      </c>
      <c r="AA284" s="10">
        <f>IF(Overall!$A286&lt;&gt;"",IF(AND(MONTH($O284) &lt;= 7, MONTH($P284) &gt;= 7 ), IF($T284 &lt;&gt; "", $H284/$T284, ""), ""),"")</f>
        <v>200000</v>
      </c>
      <c r="AB284" s="10">
        <f>IF(Overall!$A286&lt;&gt;"",IF(AND(MONTH($O284) &lt;= 8, MONTH($P284) &gt;= 8), IF($T284 &lt;&gt; "", $H284/$T284, ""), ""),"")</f>
        <v>200000</v>
      </c>
      <c r="AC284" s="10">
        <f>IF(Overall!$A286&lt;&gt;"",IF(AND(MONTH($O284) &lt;= 9, MONTH($P284) &gt;= 9), IF($T284 &lt;&gt; "", $H284/$T284, ""), ""),"")</f>
        <v>200000</v>
      </c>
      <c r="AD284" s="10" t="str">
        <f>IF(Overall!$A286&lt;&gt;"",IF(AND(MONTH($O284) &lt;= 10, MONTH($P284) &gt;= 10), IF($T284 &lt;&gt; "", $H284/$T284, ""), ""),"")</f>
        <v/>
      </c>
      <c r="AE284" s="10" t="str">
        <f>IF(Overall!$A286&lt;&gt;"",IF(AND(MONTH($O284) &lt;= 11, MONTH($P284) &gt;= 11), IF($T284 &lt;&gt; "", $H284/$T284, ""), ""),"")</f>
        <v/>
      </c>
      <c r="AF284" s="10" t="str">
        <f>IF(Overall!$A286&lt;&gt;"",IF(AND(MONTH($O284) &lt;= 12, MONTH($P284) &gt;= 12), IF($T284 &lt;&gt; "", $H284/$T284, ""), ""),"")</f>
        <v/>
      </c>
      <c r="AH284" s="10" t="str">
        <f ca="1">IFERROR(IF(AND(NOW()&lt;= EOMONTH(DATE(YEAR($P284),1, 1), 0), Overall!$A286&lt;&gt;"", MONTH($O284) &lt;= 1, MONTH($P284) &gt;= 1), IF($T284 &lt;&gt; "", $H284/$T284, ""), ""), "")</f>
        <v/>
      </c>
      <c r="AI284" s="10" t="str">
        <f ca="1">IFERROR(IF(AND(NOW()&lt;= EOMONTH(DATE(YEAR($P284),2, 1), 0), Overall!$A286&lt;&gt;"", MONTH($O284) &lt;= 2, MONTH($P284) &gt;= 2), IF($T284 &lt;&gt; "", $H284/$T284, ""), ""), "")</f>
        <v/>
      </c>
      <c r="AJ284" s="10" t="str">
        <f ca="1">IFERROR(IF(AND(NOW()&lt;= EOMONTH(DATE(YEAR($P284),3, 1), 0), Overall!$A286&lt;&gt;"", MONTH($O284) &lt;= 3, MONTH($P284) &gt;= 3), IF($T284 &lt;&gt; "", $H284/$T284, ""), ""), "")</f>
        <v/>
      </c>
      <c r="AK284" s="10" t="str">
        <f ca="1">IFERROR(IF(AND(NOW()&lt;= EOMONTH(DATE(YEAR($P284),4, 1), 0), Overall!$A286&lt;&gt;"", MONTH($O284) &lt;= 4, MONTH($P284) &gt;= 4), IF($T284 &lt;&gt; "", $H284/$T284, ""), ""), "")</f>
        <v/>
      </c>
      <c r="AL284" s="10" t="str">
        <f ca="1">IFERROR(IF(AND(NOW()&lt;= EOMONTH(DATE(YEAR($P284),5, 1), 0), Overall!$A286&lt;&gt;"", MONTH($O284) &lt;= 5, MONTH($P284) &gt;= 5), IF($T284 &lt;&gt; "", $H284/$T284, ""), ""), "")</f>
        <v/>
      </c>
      <c r="AM284" s="10" t="str">
        <f ca="1">IFERROR(IF(AND(NOW()&lt;= EOMONTH(DATE(YEAR($P284),6, 1), 0), Overall!$A286&lt;&gt;"", MONTH($O284) &lt;= 6, MONTH($P284) &gt;= 6), IF($T284 &lt;&gt; "", $H284/$T284, ""), ""), "")</f>
        <v/>
      </c>
      <c r="AN284" s="10" t="str">
        <f ca="1">IFERROR(IF(AND(NOW()&lt;= EOMONTH(DATE(YEAR($P284),7, 1), 0), Overall!$A286&lt;&gt;"", MONTH($O284) &lt;= 7, MONTH($P284) &gt;= 7), IF($T284 &lt;&gt; "", $H284/$T284, ""), ""), "")</f>
        <v/>
      </c>
      <c r="AO284" s="10" t="str">
        <f ca="1">IFERROR(IF(AND(NOW()&lt;= EOMONTH(DATE(YEAR($P284),8, 1), 0), Overall!$A286&lt;&gt;"", MONTH($O284) &lt;= 8, MONTH($P284) &gt;= 8), IF($T284 &lt;&gt; "", $H284/$T284, ""), ""), "")</f>
        <v/>
      </c>
      <c r="AP284" s="10" t="str">
        <f ca="1">IFERROR(IF(AND(NOW()&lt;= EOMONTH(DATE(YEAR($P284),9, 1), 0), Overall!$A286&lt;&gt;"", MONTH($O284) &lt;= 9, MONTH($P284) &gt;= 9), IF($T284 &lt;&gt; "", $H284/$T284, ""), ""), "")</f>
        <v/>
      </c>
      <c r="AQ284" s="10" t="str">
        <f ca="1">IFERROR(IF(AND(NOW()&lt;= EOMONTH(DATE(YEAR($P284),10, 1), 0), Overall!$A286&lt;&gt;"", MONTH($O284) &lt;= 10, MONTH($P284) &gt;= 10), IF($T284 &lt;&gt; "", $H284/$T284, ""), ""), "")</f>
        <v/>
      </c>
      <c r="AR284" s="10" t="str">
        <f ca="1">IFERROR(IF(AND(NOW()&lt;= EOMONTH(DATE(YEAR($P284),11, 1), 0), Overall!$A286&lt;&gt;"", MONTH($O284) &lt;=11, MONTH($P284) &gt;= 11), IF($T284 &lt;&gt; "", $H284/$T284, ""), ""), "")</f>
        <v/>
      </c>
      <c r="AS284" s="10" t="str">
        <f ca="1">IFERROR(IF(AND(NOW()&lt;= EOMONTH(DATE(YEAR($P284),12, 1), 0), Overall!$A286&lt;&gt;"", MONTH($O284) &lt;= 12, MONTH($P284) &gt;= 12), IF($T284 &lt;&gt; "", $H284/$T284, ""), ""), "")</f>
        <v/>
      </c>
      <c r="AT284" s="16">
        <f t="shared" ca="1" si="9"/>
        <v>0</v>
      </c>
    </row>
    <row r="285" spans="1:46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6">
        <f>IF(Overall!T287&lt;&gt;"",VALUE(Overall!T287),"")</f>
        <v>76.150000000000006</v>
      </c>
      <c r="O285" s="7">
        <f>IF(Overall!L287&lt;&gt;"", DATEVALUE(Overall!L287), "")</f>
        <v>44743</v>
      </c>
      <c r="P285" s="7">
        <f>IF(Overall!M287&lt;&gt;"", DATEVALUE(Overall!M287), "")</f>
        <v>44834</v>
      </c>
      <c r="Q285" s="7" t="str">
        <f>IF(Overall!S287&lt;&gt;"",_xlfn.VALUETOTEXT(Overall!S287),"")</f>
        <v>Jul-Sep</v>
      </c>
      <c r="R285" s="7">
        <f>IF(Overall!O287&lt;&gt;"", DATEVALUE(Overall!O287), "")</f>
        <v>44505</v>
      </c>
      <c r="S285" s="7">
        <f>IF(Overall!O287&lt;&gt;"", DATEVALUE(Overall!O287), "")</f>
        <v>44505</v>
      </c>
      <c r="T285" s="5">
        <f t="shared" si="8"/>
        <v>3</v>
      </c>
      <c r="U285" s="10" t="str">
        <f>IF(Overall!$A287&lt;&gt;"",IF(AND(MONTH($O285) &lt;= 1, MONTH($P285) &gt;= 1), IF($T285 &lt;&gt; "", $H285/$T285, ""), ""),"")</f>
        <v/>
      </c>
      <c r="V285" s="10" t="str">
        <f>IF(Overall!$A287&lt;&gt;"",IF(AND(MONTH($O285) &lt;= 2, MONTH($P285) &gt;= 2), IF($T285 &lt;&gt; "", $H285/$T285, ""), ""),"")</f>
        <v/>
      </c>
      <c r="W285" s="10" t="str">
        <f>IF(Overall!$A287&lt;&gt;"",IF(AND(MONTH($O285) &lt;= 3, MONTH($P285) &gt;= 3), IF($T285 &lt;&gt; "", $H285/$T285, ""), ""),"")</f>
        <v/>
      </c>
      <c r="X285" s="10" t="str">
        <f>IF(Overall!$A287&lt;&gt;"",IF(AND(MONTH($O285) &lt;= 4, MONTH($P285) &gt;= 4), IF($T285 &lt;&gt; "", $H285/$T285, ""), ""),"")</f>
        <v/>
      </c>
      <c r="Y285" s="10" t="str">
        <f>IF(Overall!$A287&lt;&gt;"",IF(AND(MONTH($O285) &lt;= 5, MONTH($P285) &gt;= 5), IF($T285 &lt;&gt; "", $H285/$T285, ""), ""),"")</f>
        <v/>
      </c>
      <c r="Z285" s="10" t="str">
        <f>IF(Overall!$A287&lt;&gt;"",IF(AND(MONTH($O285) &lt;= 6, MONTH($P285) &gt;= 6), IF($T285 &lt;&gt; "", $H285/$T285, ""), ""),"")</f>
        <v/>
      </c>
      <c r="AA285" s="10">
        <f>IF(Overall!$A287&lt;&gt;"",IF(AND(MONTH($O285) &lt;= 7, MONTH($P285) &gt;= 7 ), IF($T285 &lt;&gt; "", $H285/$T285, ""), ""),"")</f>
        <v>100000</v>
      </c>
      <c r="AB285" s="10">
        <f>IF(Overall!$A287&lt;&gt;"",IF(AND(MONTH($O285) &lt;= 8, MONTH($P285) &gt;= 8), IF($T285 &lt;&gt; "", $H285/$T285, ""), ""),"")</f>
        <v>100000</v>
      </c>
      <c r="AC285" s="10">
        <f>IF(Overall!$A287&lt;&gt;"",IF(AND(MONTH($O285) &lt;= 9, MONTH($P285) &gt;= 9), IF($T285 &lt;&gt; "", $H285/$T285, ""), ""),"")</f>
        <v>100000</v>
      </c>
      <c r="AD285" s="10" t="str">
        <f>IF(Overall!$A287&lt;&gt;"",IF(AND(MONTH($O285) &lt;= 10, MONTH($P285) &gt;= 10), IF($T285 &lt;&gt; "", $H285/$T285, ""), ""),"")</f>
        <v/>
      </c>
      <c r="AE285" s="10" t="str">
        <f>IF(Overall!$A287&lt;&gt;"",IF(AND(MONTH($O285) &lt;= 11, MONTH($P285) &gt;= 11), IF($T285 &lt;&gt; "", $H285/$T285, ""), ""),"")</f>
        <v/>
      </c>
      <c r="AF285" s="10" t="str">
        <f>IF(Overall!$A287&lt;&gt;"",IF(AND(MONTH($O285) &lt;= 12, MONTH($P285) &gt;= 12), IF($T285 &lt;&gt; "", $H285/$T285, ""), ""),"")</f>
        <v/>
      </c>
      <c r="AH285" s="10" t="str">
        <f ca="1">IFERROR(IF(AND(NOW()&lt;= EOMONTH(DATE(YEAR($P285),1, 1), 0), Overall!$A287&lt;&gt;"", MONTH($O285) &lt;= 1, MONTH($P285) &gt;= 1), IF($T285 &lt;&gt; "", $H285/$T285, ""), ""), "")</f>
        <v/>
      </c>
      <c r="AI285" s="10" t="str">
        <f ca="1">IFERROR(IF(AND(NOW()&lt;= EOMONTH(DATE(YEAR($P285),2, 1), 0), Overall!$A287&lt;&gt;"", MONTH($O285) &lt;= 2, MONTH($P285) &gt;= 2), IF($T285 &lt;&gt; "", $H285/$T285, ""), ""), "")</f>
        <v/>
      </c>
      <c r="AJ285" s="10" t="str">
        <f ca="1">IFERROR(IF(AND(NOW()&lt;= EOMONTH(DATE(YEAR($P285),3, 1), 0), Overall!$A287&lt;&gt;"", MONTH($O285) &lt;= 3, MONTH($P285) &gt;= 3), IF($T285 &lt;&gt; "", $H285/$T285, ""), ""), "")</f>
        <v/>
      </c>
      <c r="AK285" s="10" t="str">
        <f ca="1">IFERROR(IF(AND(NOW()&lt;= EOMONTH(DATE(YEAR($P285),4, 1), 0), Overall!$A287&lt;&gt;"", MONTH($O285) &lt;= 4, MONTH($P285) &gt;= 4), IF($T285 &lt;&gt; "", $H285/$T285, ""), ""), "")</f>
        <v/>
      </c>
      <c r="AL285" s="10" t="str">
        <f ca="1">IFERROR(IF(AND(NOW()&lt;= EOMONTH(DATE(YEAR($P285),5, 1), 0), Overall!$A287&lt;&gt;"", MONTH($O285) &lt;= 5, MONTH($P285) &gt;= 5), IF($T285 &lt;&gt; "", $H285/$T285, ""), ""), "")</f>
        <v/>
      </c>
      <c r="AM285" s="10" t="str">
        <f ca="1">IFERROR(IF(AND(NOW()&lt;= EOMONTH(DATE(YEAR($P285),6, 1), 0), Overall!$A287&lt;&gt;"", MONTH($O285) &lt;= 6, MONTH($P285) &gt;= 6), IF($T285 &lt;&gt; "", $H285/$T285, ""), ""), "")</f>
        <v/>
      </c>
      <c r="AN285" s="10" t="str">
        <f ca="1">IFERROR(IF(AND(NOW()&lt;= EOMONTH(DATE(YEAR($P285),7, 1), 0), Overall!$A287&lt;&gt;"", MONTH($O285) &lt;= 7, MONTH($P285) &gt;= 7), IF($T285 &lt;&gt; "", $H285/$T285, ""), ""), "")</f>
        <v/>
      </c>
      <c r="AO285" s="10" t="str">
        <f ca="1">IFERROR(IF(AND(NOW()&lt;= EOMONTH(DATE(YEAR($P285),8, 1), 0), Overall!$A287&lt;&gt;"", MONTH($O285) &lt;= 8, MONTH($P285) &gt;= 8), IF($T285 &lt;&gt; "", $H285/$T285, ""), ""), "")</f>
        <v/>
      </c>
      <c r="AP285" s="10" t="str">
        <f ca="1">IFERROR(IF(AND(NOW()&lt;= EOMONTH(DATE(YEAR($P285),9, 1), 0), Overall!$A287&lt;&gt;"", MONTH($O285) &lt;= 9, MONTH($P285) &gt;= 9), IF($T285 &lt;&gt; "", $H285/$T285, ""), ""), "")</f>
        <v/>
      </c>
      <c r="AQ285" s="10" t="str">
        <f ca="1">IFERROR(IF(AND(NOW()&lt;= EOMONTH(DATE(YEAR($P285),10, 1), 0), Overall!$A287&lt;&gt;"", MONTH($O285) &lt;= 10, MONTH($P285) &gt;= 10), IF($T285 &lt;&gt; "", $H285/$T285, ""), ""), "")</f>
        <v/>
      </c>
      <c r="AR285" s="10" t="str">
        <f ca="1">IFERROR(IF(AND(NOW()&lt;= EOMONTH(DATE(YEAR($P285),11, 1), 0), Overall!$A287&lt;&gt;"", MONTH($O285) &lt;=11, MONTH($P285) &gt;= 11), IF($T285 &lt;&gt; "", $H285/$T285, ""), ""), "")</f>
        <v/>
      </c>
      <c r="AS285" s="10" t="str">
        <f ca="1">IFERROR(IF(AND(NOW()&lt;= EOMONTH(DATE(YEAR($P285),12, 1), 0), Overall!$A287&lt;&gt;"", MONTH($O285) &lt;= 12, MONTH($P285) &gt;= 12), IF($T285 &lt;&gt; "", $H285/$T285, ""), ""), "")</f>
        <v/>
      </c>
      <c r="AT285" s="16">
        <f t="shared" ca="1" si="9"/>
        <v>0</v>
      </c>
    </row>
    <row r="286" spans="1:46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6">
        <f>IF(Overall!T288&lt;&gt;"",VALUE(Overall!T288),"")</f>
        <v>76.22</v>
      </c>
      <c r="O286" s="7">
        <f>IF(Overall!L288&lt;&gt;"", DATEVALUE(Overall!L288), "")</f>
        <v>44743</v>
      </c>
      <c r="P286" s="7">
        <f>IF(Overall!M288&lt;&gt;"", DATEVALUE(Overall!M288), "")</f>
        <v>44834</v>
      </c>
      <c r="Q286" s="7" t="str">
        <f>IF(Overall!S288&lt;&gt;"",_xlfn.VALUETOTEXT(Overall!S288),"")</f>
        <v>Jul-Sep</v>
      </c>
      <c r="R286" s="7">
        <f>IF(Overall!O288&lt;&gt;"", DATEVALUE(Overall!O288), "")</f>
        <v>44505</v>
      </c>
      <c r="S286" s="7">
        <f>IF(Overall!O288&lt;&gt;"", DATEVALUE(Overall!O288), "")</f>
        <v>44505</v>
      </c>
      <c r="T286" s="5">
        <f t="shared" si="8"/>
        <v>3</v>
      </c>
      <c r="U286" s="10" t="str">
        <f>IF(Overall!$A288&lt;&gt;"",IF(AND(MONTH($O286) &lt;= 1, MONTH($P286) &gt;= 1), IF($T286 &lt;&gt; "", $H286/$T286, ""), ""),"")</f>
        <v/>
      </c>
      <c r="V286" s="10" t="str">
        <f>IF(Overall!$A288&lt;&gt;"",IF(AND(MONTH($O286) &lt;= 2, MONTH($P286) &gt;= 2), IF($T286 &lt;&gt; "", $H286/$T286, ""), ""),"")</f>
        <v/>
      </c>
      <c r="W286" s="10" t="str">
        <f>IF(Overall!$A288&lt;&gt;"",IF(AND(MONTH($O286) &lt;= 3, MONTH($P286) &gt;= 3), IF($T286 &lt;&gt; "", $H286/$T286, ""), ""),"")</f>
        <v/>
      </c>
      <c r="X286" s="10" t="str">
        <f>IF(Overall!$A288&lt;&gt;"",IF(AND(MONTH($O286) &lt;= 4, MONTH($P286) &gt;= 4), IF($T286 &lt;&gt; "", $H286/$T286, ""), ""),"")</f>
        <v/>
      </c>
      <c r="Y286" s="10" t="str">
        <f>IF(Overall!$A288&lt;&gt;"",IF(AND(MONTH($O286) &lt;= 5, MONTH($P286) &gt;= 5), IF($T286 &lt;&gt; "", $H286/$T286, ""), ""),"")</f>
        <v/>
      </c>
      <c r="Z286" s="10" t="str">
        <f>IF(Overall!$A288&lt;&gt;"",IF(AND(MONTH($O286) &lt;= 6, MONTH($P286) &gt;= 6), IF($T286 &lt;&gt; "", $H286/$T286, ""), ""),"")</f>
        <v/>
      </c>
      <c r="AA286" s="10">
        <f>IF(Overall!$A288&lt;&gt;"",IF(AND(MONTH($O286) &lt;= 7, MONTH($P286) &gt;= 7 ), IF($T286 &lt;&gt; "", $H286/$T286, ""), ""),"")</f>
        <v>100000</v>
      </c>
      <c r="AB286" s="10">
        <f>IF(Overall!$A288&lt;&gt;"",IF(AND(MONTH($O286) &lt;= 8, MONTH($P286) &gt;= 8), IF($T286 &lt;&gt; "", $H286/$T286, ""), ""),"")</f>
        <v>100000</v>
      </c>
      <c r="AC286" s="10">
        <f>IF(Overall!$A288&lt;&gt;"",IF(AND(MONTH($O286) &lt;= 9, MONTH($P286) &gt;= 9), IF($T286 &lt;&gt; "", $H286/$T286, ""), ""),"")</f>
        <v>100000</v>
      </c>
      <c r="AD286" s="10" t="str">
        <f>IF(Overall!$A288&lt;&gt;"",IF(AND(MONTH($O286) &lt;= 10, MONTH($P286) &gt;= 10), IF($T286 &lt;&gt; "", $H286/$T286, ""), ""),"")</f>
        <v/>
      </c>
      <c r="AE286" s="10" t="str">
        <f>IF(Overall!$A288&lt;&gt;"",IF(AND(MONTH($O286) &lt;= 11, MONTH($P286) &gt;= 11), IF($T286 &lt;&gt; "", $H286/$T286, ""), ""),"")</f>
        <v/>
      </c>
      <c r="AF286" s="10" t="str">
        <f>IF(Overall!$A288&lt;&gt;"",IF(AND(MONTH($O286) &lt;= 12, MONTH($P286) &gt;= 12), IF($T286 &lt;&gt; "", $H286/$T286, ""), ""),"")</f>
        <v/>
      </c>
      <c r="AH286" s="10" t="str">
        <f ca="1">IFERROR(IF(AND(NOW()&lt;= EOMONTH(DATE(YEAR($P286),1, 1), 0), Overall!$A288&lt;&gt;"", MONTH($O286) &lt;= 1, MONTH($P286) &gt;= 1), IF($T286 &lt;&gt; "", $H286/$T286, ""), ""), "")</f>
        <v/>
      </c>
      <c r="AI286" s="10" t="str">
        <f ca="1">IFERROR(IF(AND(NOW()&lt;= EOMONTH(DATE(YEAR($P286),2, 1), 0), Overall!$A288&lt;&gt;"", MONTH($O286) &lt;= 2, MONTH($P286) &gt;= 2), IF($T286 &lt;&gt; "", $H286/$T286, ""), ""), "")</f>
        <v/>
      </c>
      <c r="AJ286" s="10" t="str">
        <f ca="1">IFERROR(IF(AND(NOW()&lt;= EOMONTH(DATE(YEAR($P286),3, 1), 0), Overall!$A288&lt;&gt;"", MONTH($O286) &lt;= 3, MONTH($P286) &gt;= 3), IF($T286 &lt;&gt; "", $H286/$T286, ""), ""), "")</f>
        <v/>
      </c>
      <c r="AK286" s="10" t="str">
        <f ca="1">IFERROR(IF(AND(NOW()&lt;= EOMONTH(DATE(YEAR($P286),4, 1), 0), Overall!$A288&lt;&gt;"", MONTH($O286) &lt;= 4, MONTH($P286) &gt;= 4), IF($T286 &lt;&gt; "", $H286/$T286, ""), ""), "")</f>
        <v/>
      </c>
      <c r="AL286" s="10" t="str">
        <f ca="1">IFERROR(IF(AND(NOW()&lt;= EOMONTH(DATE(YEAR($P286),5, 1), 0), Overall!$A288&lt;&gt;"", MONTH($O286) &lt;= 5, MONTH($P286) &gt;= 5), IF($T286 &lt;&gt; "", $H286/$T286, ""), ""), "")</f>
        <v/>
      </c>
      <c r="AM286" s="10" t="str">
        <f ca="1">IFERROR(IF(AND(NOW()&lt;= EOMONTH(DATE(YEAR($P286),6, 1), 0), Overall!$A288&lt;&gt;"", MONTH($O286) &lt;= 6, MONTH($P286) &gt;= 6), IF($T286 &lt;&gt; "", $H286/$T286, ""), ""), "")</f>
        <v/>
      </c>
      <c r="AN286" s="10" t="str">
        <f ca="1">IFERROR(IF(AND(NOW()&lt;= EOMONTH(DATE(YEAR($P286),7, 1), 0), Overall!$A288&lt;&gt;"", MONTH($O286) &lt;= 7, MONTH($P286) &gt;= 7), IF($T286 &lt;&gt; "", $H286/$T286, ""), ""), "")</f>
        <v/>
      </c>
      <c r="AO286" s="10" t="str">
        <f ca="1">IFERROR(IF(AND(NOW()&lt;= EOMONTH(DATE(YEAR($P286),8, 1), 0), Overall!$A288&lt;&gt;"", MONTH($O286) &lt;= 8, MONTH($P286) &gt;= 8), IF($T286 &lt;&gt; "", $H286/$T286, ""), ""), "")</f>
        <v/>
      </c>
      <c r="AP286" s="10" t="str">
        <f ca="1">IFERROR(IF(AND(NOW()&lt;= EOMONTH(DATE(YEAR($P286),9, 1), 0), Overall!$A288&lt;&gt;"", MONTH($O286) &lt;= 9, MONTH($P286) &gt;= 9), IF($T286 &lt;&gt; "", $H286/$T286, ""), ""), "")</f>
        <v/>
      </c>
      <c r="AQ286" s="10" t="str">
        <f ca="1">IFERROR(IF(AND(NOW()&lt;= EOMONTH(DATE(YEAR($P286),10, 1), 0), Overall!$A288&lt;&gt;"", MONTH($O286) &lt;= 10, MONTH($P286) &gt;= 10), IF($T286 &lt;&gt; "", $H286/$T286, ""), ""), "")</f>
        <v/>
      </c>
      <c r="AR286" s="10" t="str">
        <f ca="1">IFERROR(IF(AND(NOW()&lt;= EOMONTH(DATE(YEAR($P286),11, 1), 0), Overall!$A288&lt;&gt;"", MONTH($O286) &lt;=11, MONTH($P286) &gt;= 11), IF($T286 &lt;&gt; "", $H286/$T286, ""), ""), "")</f>
        <v/>
      </c>
      <c r="AS286" s="10" t="str">
        <f ca="1">IFERROR(IF(AND(NOW()&lt;= EOMONTH(DATE(YEAR($P286),12, 1), 0), Overall!$A288&lt;&gt;"", MONTH($O286) &lt;= 12, MONTH($P286) &gt;= 12), IF($T286 &lt;&gt; "", $H286/$T286, ""), ""), "")</f>
        <v/>
      </c>
      <c r="AT286" s="16">
        <f t="shared" ca="1" si="9"/>
        <v>0</v>
      </c>
    </row>
    <row r="287" spans="1:46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6">
        <f>IF(Overall!T289&lt;&gt;"",VALUE(Overall!T289),"")</f>
        <v>77.47</v>
      </c>
      <c r="O287" s="7">
        <f>IF(Overall!L289&lt;&gt;"", DATEVALUE(Overall!L289), "")</f>
        <v>44743</v>
      </c>
      <c r="P287" s="7">
        <f>IF(Overall!M289&lt;&gt;"", DATEVALUE(Overall!M289), "")</f>
        <v>44773</v>
      </c>
      <c r="Q287" s="7" t="str">
        <f>IF(Overall!S289&lt;&gt;"",_xlfn.VALUETOTEXT(Overall!S289),"")</f>
        <v>Jul</v>
      </c>
      <c r="R287" s="7">
        <f>IF(Overall!O289&lt;&gt;"", DATEVALUE(Overall!O289), "")</f>
        <v>44508</v>
      </c>
      <c r="S287" s="7">
        <f>IF(Overall!O289&lt;&gt;"", DATEVALUE(Overall!O289), "")</f>
        <v>44508</v>
      </c>
      <c r="T287" s="5">
        <f t="shared" si="8"/>
        <v>1</v>
      </c>
      <c r="U287" s="10" t="str">
        <f>IF(Overall!$A289&lt;&gt;"",IF(AND(MONTH($O287) &lt;= 1, MONTH($P287) &gt;= 1), IF($T287 &lt;&gt; "", $H287/$T287, ""), ""),"")</f>
        <v/>
      </c>
      <c r="V287" s="10" t="str">
        <f>IF(Overall!$A289&lt;&gt;"",IF(AND(MONTH($O287) &lt;= 2, MONTH($P287) &gt;= 2), IF($T287 &lt;&gt; "", $H287/$T287, ""), ""),"")</f>
        <v/>
      </c>
      <c r="W287" s="10" t="str">
        <f>IF(Overall!$A289&lt;&gt;"",IF(AND(MONTH($O287) &lt;= 3, MONTH($P287) &gt;= 3), IF($T287 &lt;&gt; "", $H287/$T287, ""), ""),"")</f>
        <v/>
      </c>
      <c r="X287" s="10" t="str">
        <f>IF(Overall!$A289&lt;&gt;"",IF(AND(MONTH($O287) &lt;= 4, MONTH($P287) &gt;= 4), IF($T287 &lt;&gt; "", $H287/$T287, ""), ""),"")</f>
        <v/>
      </c>
      <c r="Y287" s="10" t="str">
        <f>IF(Overall!$A289&lt;&gt;"",IF(AND(MONTH($O287) &lt;= 5, MONTH($P287) &gt;= 5), IF($T287 &lt;&gt; "", $H287/$T287, ""), ""),"")</f>
        <v/>
      </c>
      <c r="Z287" s="10" t="str">
        <f>IF(Overall!$A289&lt;&gt;"",IF(AND(MONTH($O287) &lt;= 6, MONTH($P287) &gt;= 6), IF($T287 &lt;&gt; "", $H287/$T287, ""), ""),"")</f>
        <v/>
      </c>
      <c r="AA287" s="10">
        <f>IF(Overall!$A289&lt;&gt;"",IF(AND(MONTH($O287) &lt;= 7, MONTH($P287) &gt;= 7 ), IF($T287 &lt;&gt; "", $H287/$T287, ""), ""),"")</f>
        <v>450000</v>
      </c>
      <c r="AB287" s="10" t="str">
        <f>IF(Overall!$A289&lt;&gt;"",IF(AND(MONTH($O287) &lt;= 8, MONTH($P287) &gt;= 8), IF($T287 &lt;&gt; "", $H287/$T287, ""), ""),"")</f>
        <v/>
      </c>
      <c r="AC287" s="10" t="str">
        <f>IF(Overall!$A289&lt;&gt;"",IF(AND(MONTH($O287) &lt;= 9, MONTH($P287) &gt;= 9), IF($T287 &lt;&gt; "", $H287/$T287, ""), ""),"")</f>
        <v/>
      </c>
      <c r="AD287" s="10" t="str">
        <f>IF(Overall!$A289&lt;&gt;"",IF(AND(MONTH($O287) &lt;= 10, MONTH($P287) &gt;= 10), IF($T287 &lt;&gt; "", $H287/$T287, ""), ""),"")</f>
        <v/>
      </c>
      <c r="AE287" s="10" t="str">
        <f>IF(Overall!$A289&lt;&gt;"",IF(AND(MONTH($O287) &lt;= 11, MONTH($P287) &gt;= 11), IF($T287 &lt;&gt; "", $H287/$T287, ""), ""),"")</f>
        <v/>
      </c>
      <c r="AF287" s="10" t="str">
        <f>IF(Overall!$A289&lt;&gt;"",IF(AND(MONTH($O287) &lt;= 12, MONTH($P287) &gt;= 12), IF($T287 &lt;&gt; "", $H287/$T287, ""), ""),"")</f>
        <v/>
      </c>
      <c r="AH287" s="10" t="str">
        <f ca="1">IFERROR(IF(AND(NOW()&lt;= EOMONTH(DATE(YEAR($P287),1, 1), 0), Overall!$A289&lt;&gt;"", MONTH($O287) &lt;= 1, MONTH($P287) &gt;= 1), IF($T287 &lt;&gt; "", $H287/$T287, ""), ""), "")</f>
        <v/>
      </c>
      <c r="AI287" s="10" t="str">
        <f ca="1">IFERROR(IF(AND(NOW()&lt;= EOMONTH(DATE(YEAR($P287),2, 1), 0), Overall!$A289&lt;&gt;"", MONTH($O287) &lt;= 2, MONTH($P287) &gt;= 2), IF($T287 &lt;&gt; "", $H287/$T287, ""), ""), "")</f>
        <v/>
      </c>
      <c r="AJ287" s="10" t="str">
        <f ca="1">IFERROR(IF(AND(NOW()&lt;= EOMONTH(DATE(YEAR($P287),3, 1), 0), Overall!$A289&lt;&gt;"", MONTH($O287) &lt;= 3, MONTH($P287) &gt;= 3), IF($T287 &lt;&gt; "", $H287/$T287, ""), ""), "")</f>
        <v/>
      </c>
      <c r="AK287" s="10" t="str">
        <f ca="1">IFERROR(IF(AND(NOW()&lt;= EOMONTH(DATE(YEAR($P287),4, 1), 0), Overall!$A289&lt;&gt;"", MONTH($O287) &lt;= 4, MONTH($P287) &gt;= 4), IF($T287 &lt;&gt; "", $H287/$T287, ""), ""), "")</f>
        <v/>
      </c>
      <c r="AL287" s="10" t="str">
        <f ca="1">IFERROR(IF(AND(NOW()&lt;= EOMONTH(DATE(YEAR($P287),5, 1), 0), Overall!$A289&lt;&gt;"", MONTH($O287) &lt;= 5, MONTH($P287) &gt;= 5), IF($T287 &lt;&gt; "", $H287/$T287, ""), ""), "")</f>
        <v/>
      </c>
      <c r="AM287" s="10" t="str">
        <f ca="1">IFERROR(IF(AND(NOW()&lt;= EOMONTH(DATE(YEAR($P287),6, 1), 0), Overall!$A289&lt;&gt;"", MONTH($O287) &lt;= 6, MONTH($P287) &gt;= 6), IF($T287 &lt;&gt; "", $H287/$T287, ""), ""), "")</f>
        <v/>
      </c>
      <c r="AN287" s="10" t="str">
        <f ca="1">IFERROR(IF(AND(NOW()&lt;= EOMONTH(DATE(YEAR($P287),7, 1), 0), Overall!$A289&lt;&gt;"", MONTH($O287) &lt;= 7, MONTH($P287) &gt;= 7), IF($T287 &lt;&gt; "", $H287/$T287, ""), ""), "")</f>
        <v/>
      </c>
      <c r="AO287" s="10" t="str">
        <f ca="1">IFERROR(IF(AND(NOW()&lt;= EOMONTH(DATE(YEAR($P287),8, 1), 0), Overall!$A289&lt;&gt;"", MONTH($O287) &lt;= 8, MONTH($P287) &gt;= 8), IF($T287 &lt;&gt; "", $H287/$T287, ""), ""), "")</f>
        <v/>
      </c>
      <c r="AP287" s="10" t="str">
        <f ca="1">IFERROR(IF(AND(NOW()&lt;= EOMONTH(DATE(YEAR($P287),9, 1), 0), Overall!$A289&lt;&gt;"", MONTH($O287) &lt;= 9, MONTH($P287) &gt;= 9), IF($T287 &lt;&gt; "", $H287/$T287, ""), ""), "")</f>
        <v/>
      </c>
      <c r="AQ287" s="10" t="str">
        <f ca="1">IFERROR(IF(AND(NOW()&lt;= EOMONTH(DATE(YEAR($P287),10, 1), 0), Overall!$A289&lt;&gt;"", MONTH($O287) &lt;= 10, MONTH($P287) &gt;= 10), IF($T287 &lt;&gt; "", $H287/$T287, ""), ""), "")</f>
        <v/>
      </c>
      <c r="AR287" s="10" t="str">
        <f ca="1">IFERROR(IF(AND(NOW()&lt;= EOMONTH(DATE(YEAR($P287),11, 1), 0), Overall!$A289&lt;&gt;"", MONTH($O287) &lt;=11, MONTH($P287) &gt;= 11), IF($T287 &lt;&gt; "", $H287/$T287, ""), ""), "")</f>
        <v/>
      </c>
      <c r="AS287" s="10" t="str">
        <f ca="1">IFERROR(IF(AND(NOW()&lt;= EOMONTH(DATE(YEAR($P287),12, 1), 0), Overall!$A289&lt;&gt;"", MONTH($O287) &lt;= 12, MONTH($P287) &gt;= 12), IF($T287 &lt;&gt; "", $H287/$T287, ""), ""), "")</f>
        <v/>
      </c>
      <c r="AT287" s="16">
        <f t="shared" ca="1" si="9"/>
        <v>0</v>
      </c>
    </row>
    <row r="288" spans="1:46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6">
        <f>IF(Overall!T290&lt;&gt;"",VALUE(Overall!T290),"")</f>
        <v>77.48</v>
      </c>
      <c r="O288" s="7">
        <f>IF(Overall!L290&lt;&gt;"", DATEVALUE(Overall!L290), "")</f>
        <v>44743</v>
      </c>
      <c r="P288" s="7">
        <f>IF(Overall!M290&lt;&gt;"", DATEVALUE(Overall!M290), "")</f>
        <v>44773</v>
      </c>
      <c r="Q288" s="7" t="str">
        <f>IF(Overall!S290&lt;&gt;"",_xlfn.VALUETOTEXT(Overall!S290),"")</f>
        <v>Jul</v>
      </c>
      <c r="R288" s="7">
        <f>IF(Overall!O290&lt;&gt;"", DATEVALUE(Overall!O290), "")</f>
        <v>44508</v>
      </c>
      <c r="S288" s="7">
        <f>IF(Overall!O290&lt;&gt;"", DATEVALUE(Overall!O290), "")</f>
        <v>44508</v>
      </c>
      <c r="T288" s="5">
        <f t="shared" si="8"/>
        <v>1</v>
      </c>
      <c r="U288" s="10" t="str">
        <f>IF(Overall!$A290&lt;&gt;"",IF(AND(MONTH($O288) &lt;= 1, MONTH($P288) &gt;= 1), IF($T288 &lt;&gt; "", $H288/$T288, ""), ""),"")</f>
        <v/>
      </c>
      <c r="V288" s="10" t="str">
        <f>IF(Overall!$A290&lt;&gt;"",IF(AND(MONTH($O288) &lt;= 2, MONTH($P288) &gt;= 2), IF($T288 &lt;&gt; "", $H288/$T288, ""), ""),"")</f>
        <v/>
      </c>
      <c r="W288" s="10" t="str">
        <f>IF(Overall!$A290&lt;&gt;"",IF(AND(MONTH($O288) &lt;= 3, MONTH($P288) &gt;= 3), IF($T288 &lt;&gt; "", $H288/$T288, ""), ""),"")</f>
        <v/>
      </c>
      <c r="X288" s="10" t="str">
        <f>IF(Overall!$A290&lt;&gt;"",IF(AND(MONTH($O288) &lt;= 4, MONTH($P288) &gt;= 4), IF($T288 &lt;&gt; "", $H288/$T288, ""), ""),"")</f>
        <v/>
      </c>
      <c r="Y288" s="10" t="str">
        <f>IF(Overall!$A290&lt;&gt;"",IF(AND(MONTH($O288) &lt;= 5, MONTH($P288) &gt;= 5), IF($T288 &lt;&gt; "", $H288/$T288, ""), ""),"")</f>
        <v/>
      </c>
      <c r="Z288" s="10" t="str">
        <f>IF(Overall!$A290&lt;&gt;"",IF(AND(MONTH($O288) &lt;= 6, MONTH($P288) &gt;= 6), IF($T288 &lt;&gt; "", $H288/$T288, ""), ""),"")</f>
        <v/>
      </c>
      <c r="AA288" s="10">
        <f>IF(Overall!$A290&lt;&gt;"",IF(AND(MONTH($O288) &lt;= 7, MONTH($P288) &gt;= 7 ), IF($T288 &lt;&gt; "", $H288/$T288, ""), ""),"")</f>
        <v>450000</v>
      </c>
      <c r="AB288" s="10" t="str">
        <f>IF(Overall!$A290&lt;&gt;"",IF(AND(MONTH($O288) &lt;= 8, MONTH($P288) &gt;= 8), IF($T288 &lt;&gt; "", $H288/$T288, ""), ""),"")</f>
        <v/>
      </c>
      <c r="AC288" s="10" t="str">
        <f>IF(Overall!$A290&lt;&gt;"",IF(AND(MONTH($O288) &lt;= 9, MONTH($P288) &gt;= 9), IF($T288 &lt;&gt; "", $H288/$T288, ""), ""),"")</f>
        <v/>
      </c>
      <c r="AD288" s="10" t="str">
        <f>IF(Overall!$A290&lt;&gt;"",IF(AND(MONTH($O288) &lt;= 10, MONTH($P288) &gt;= 10), IF($T288 &lt;&gt; "", $H288/$T288, ""), ""),"")</f>
        <v/>
      </c>
      <c r="AE288" s="10" t="str">
        <f>IF(Overall!$A290&lt;&gt;"",IF(AND(MONTH($O288) &lt;= 11, MONTH($P288) &gt;= 11), IF($T288 &lt;&gt; "", $H288/$T288, ""), ""),"")</f>
        <v/>
      </c>
      <c r="AF288" s="10" t="str">
        <f>IF(Overall!$A290&lt;&gt;"",IF(AND(MONTH($O288) &lt;= 12, MONTH($P288) &gt;= 12), IF($T288 &lt;&gt; "", $H288/$T288, ""), ""),"")</f>
        <v/>
      </c>
      <c r="AH288" s="10" t="str">
        <f ca="1">IFERROR(IF(AND(NOW()&lt;= EOMONTH(DATE(YEAR($P288),1, 1), 0), Overall!$A290&lt;&gt;"", MONTH($O288) &lt;= 1, MONTH($P288) &gt;= 1), IF($T288 &lt;&gt; "", $H288/$T288, ""), ""), "")</f>
        <v/>
      </c>
      <c r="AI288" s="10" t="str">
        <f ca="1">IFERROR(IF(AND(NOW()&lt;= EOMONTH(DATE(YEAR($P288),2, 1), 0), Overall!$A290&lt;&gt;"", MONTH($O288) &lt;= 2, MONTH($P288) &gt;= 2), IF($T288 &lt;&gt; "", $H288/$T288, ""), ""), "")</f>
        <v/>
      </c>
      <c r="AJ288" s="10" t="str">
        <f ca="1">IFERROR(IF(AND(NOW()&lt;= EOMONTH(DATE(YEAR($P288),3, 1), 0), Overall!$A290&lt;&gt;"", MONTH($O288) &lt;= 3, MONTH($P288) &gt;= 3), IF($T288 &lt;&gt; "", $H288/$T288, ""), ""), "")</f>
        <v/>
      </c>
      <c r="AK288" s="10" t="str">
        <f ca="1">IFERROR(IF(AND(NOW()&lt;= EOMONTH(DATE(YEAR($P288),4, 1), 0), Overall!$A290&lt;&gt;"", MONTH($O288) &lt;= 4, MONTH($P288) &gt;= 4), IF($T288 &lt;&gt; "", $H288/$T288, ""), ""), "")</f>
        <v/>
      </c>
      <c r="AL288" s="10" t="str">
        <f ca="1">IFERROR(IF(AND(NOW()&lt;= EOMONTH(DATE(YEAR($P288),5, 1), 0), Overall!$A290&lt;&gt;"", MONTH($O288) &lt;= 5, MONTH($P288) &gt;= 5), IF($T288 &lt;&gt; "", $H288/$T288, ""), ""), "")</f>
        <v/>
      </c>
      <c r="AM288" s="10" t="str">
        <f ca="1">IFERROR(IF(AND(NOW()&lt;= EOMONTH(DATE(YEAR($P288),6, 1), 0), Overall!$A290&lt;&gt;"", MONTH($O288) &lt;= 6, MONTH($P288) &gt;= 6), IF($T288 &lt;&gt; "", $H288/$T288, ""), ""), "")</f>
        <v/>
      </c>
      <c r="AN288" s="10" t="str">
        <f ca="1">IFERROR(IF(AND(NOW()&lt;= EOMONTH(DATE(YEAR($P288),7, 1), 0), Overall!$A290&lt;&gt;"", MONTH($O288) &lt;= 7, MONTH($P288) &gt;= 7), IF($T288 &lt;&gt; "", $H288/$T288, ""), ""), "")</f>
        <v/>
      </c>
      <c r="AO288" s="10" t="str">
        <f ca="1">IFERROR(IF(AND(NOW()&lt;= EOMONTH(DATE(YEAR($P288),8, 1), 0), Overall!$A290&lt;&gt;"", MONTH($O288) &lt;= 8, MONTH($P288) &gt;= 8), IF($T288 &lt;&gt; "", $H288/$T288, ""), ""), "")</f>
        <v/>
      </c>
      <c r="AP288" s="10" t="str">
        <f ca="1">IFERROR(IF(AND(NOW()&lt;= EOMONTH(DATE(YEAR($P288),9, 1), 0), Overall!$A290&lt;&gt;"", MONTH($O288) &lt;= 9, MONTH($P288) &gt;= 9), IF($T288 &lt;&gt; "", $H288/$T288, ""), ""), "")</f>
        <v/>
      </c>
      <c r="AQ288" s="10" t="str">
        <f ca="1">IFERROR(IF(AND(NOW()&lt;= EOMONTH(DATE(YEAR($P288),10, 1), 0), Overall!$A290&lt;&gt;"", MONTH($O288) &lt;= 10, MONTH($P288) &gt;= 10), IF($T288 &lt;&gt; "", $H288/$T288, ""), ""), "")</f>
        <v/>
      </c>
      <c r="AR288" s="10" t="str">
        <f ca="1">IFERROR(IF(AND(NOW()&lt;= EOMONTH(DATE(YEAR($P288),11, 1), 0), Overall!$A290&lt;&gt;"", MONTH($O288) &lt;=11, MONTH($P288) &gt;= 11), IF($T288 &lt;&gt; "", $H288/$T288, ""), ""), "")</f>
        <v/>
      </c>
      <c r="AS288" s="10" t="str">
        <f ca="1">IFERROR(IF(AND(NOW()&lt;= EOMONTH(DATE(YEAR($P288),12, 1), 0), Overall!$A290&lt;&gt;"", MONTH($O288) &lt;= 12, MONTH($P288) &gt;= 12), IF($T288 &lt;&gt; "", $H288/$T288, ""), ""), "")</f>
        <v/>
      </c>
      <c r="AT288" s="16">
        <f t="shared" ca="1" si="9"/>
        <v>0</v>
      </c>
    </row>
    <row r="289" spans="1:46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6">
        <f>IF(Overall!T291&lt;&gt;"",VALUE(Overall!T291),"")</f>
        <v>77.459999999999994</v>
      </c>
      <c r="O289" s="7">
        <f>IF(Overall!L291&lt;&gt;"", DATEVALUE(Overall!L291), "")</f>
        <v>44743</v>
      </c>
      <c r="P289" s="7">
        <f>IF(Overall!M291&lt;&gt;"", DATEVALUE(Overall!M291), "")</f>
        <v>44773</v>
      </c>
      <c r="Q289" s="7" t="str">
        <f>IF(Overall!S291&lt;&gt;"",_xlfn.VALUETOTEXT(Overall!S291),"")</f>
        <v>Jul</v>
      </c>
      <c r="R289" s="7">
        <f>IF(Overall!O291&lt;&gt;"", DATEVALUE(Overall!O291), "")</f>
        <v>44508</v>
      </c>
      <c r="S289" s="7">
        <f>IF(Overall!O291&lt;&gt;"", DATEVALUE(Overall!O291), "")</f>
        <v>44508</v>
      </c>
      <c r="T289" s="5">
        <f t="shared" si="8"/>
        <v>1</v>
      </c>
      <c r="U289" s="10" t="str">
        <f>IF(Overall!$A291&lt;&gt;"",IF(AND(MONTH($O289) &lt;= 1, MONTH($P289) &gt;= 1), IF($T289 &lt;&gt; "", $H289/$T289, ""), ""),"")</f>
        <v/>
      </c>
      <c r="V289" s="10" t="str">
        <f>IF(Overall!$A291&lt;&gt;"",IF(AND(MONTH($O289) &lt;= 2, MONTH($P289) &gt;= 2), IF($T289 &lt;&gt; "", $H289/$T289, ""), ""),"")</f>
        <v/>
      </c>
      <c r="W289" s="10" t="str">
        <f>IF(Overall!$A291&lt;&gt;"",IF(AND(MONTH($O289) &lt;= 3, MONTH($P289) &gt;= 3), IF($T289 &lt;&gt; "", $H289/$T289, ""), ""),"")</f>
        <v/>
      </c>
      <c r="X289" s="10" t="str">
        <f>IF(Overall!$A291&lt;&gt;"",IF(AND(MONTH($O289) &lt;= 4, MONTH($P289) &gt;= 4), IF($T289 &lt;&gt; "", $H289/$T289, ""), ""),"")</f>
        <v/>
      </c>
      <c r="Y289" s="10" t="str">
        <f>IF(Overall!$A291&lt;&gt;"",IF(AND(MONTH($O289) &lt;= 5, MONTH($P289) &gt;= 5), IF($T289 &lt;&gt; "", $H289/$T289, ""), ""),"")</f>
        <v/>
      </c>
      <c r="Z289" s="10" t="str">
        <f>IF(Overall!$A291&lt;&gt;"",IF(AND(MONTH($O289) &lt;= 6, MONTH($P289) &gt;= 6), IF($T289 &lt;&gt; "", $H289/$T289, ""), ""),"")</f>
        <v/>
      </c>
      <c r="AA289" s="10">
        <f>IF(Overall!$A291&lt;&gt;"",IF(AND(MONTH($O289) &lt;= 7, MONTH($P289) &gt;= 7 ), IF($T289 &lt;&gt; "", $H289/$T289, ""), ""),"")</f>
        <v>500000</v>
      </c>
      <c r="AB289" s="10" t="str">
        <f>IF(Overall!$A291&lt;&gt;"",IF(AND(MONTH($O289) &lt;= 8, MONTH($P289) &gt;= 8), IF($T289 &lt;&gt; "", $H289/$T289, ""), ""),"")</f>
        <v/>
      </c>
      <c r="AC289" s="10" t="str">
        <f>IF(Overall!$A291&lt;&gt;"",IF(AND(MONTH($O289) &lt;= 9, MONTH($P289) &gt;= 9), IF($T289 &lt;&gt; "", $H289/$T289, ""), ""),"")</f>
        <v/>
      </c>
      <c r="AD289" s="10" t="str">
        <f>IF(Overall!$A291&lt;&gt;"",IF(AND(MONTH($O289) &lt;= 10, MONTH($P289) &gt;= 10), IF($T289 &lt;&gt; "", $H289/$T289, ""), ""),"")</f>
        <v/>
      </c>
      <c r="AE289" s="10" t="str">
        <f>IF(Overall!$A291&lt;&gt;"",IF(AND(MONTH($O289) &lt;= 11, MONTH($P289) &gt;= 11), IF($T289 &lt;&gt; "", $H289/$T289, ""), ""),"")</f>
        <v/>
      </c>
      <c r="AF289" s="10" t="str">
        <f>IF(Overall!$A291&lt;&gt;"",IF(AND(MONTH($O289) &lt;= 12, MONTH($P289) &gt;= 12), IF($T289 &lt;&gt; "", $H289/$T289, ""), ""),"")</f>
        <v/>
      </c>
      <c r="AH289" s="10" t="str">
        <f ca="1">IFERROR(IF(AND(NOW()&lt;= EOMONTH(DATE(YEAR($P289),1, 1), 0), Overall!$A291&lt;&gt;"", MONTH($O289) &lt;= 1, MONTH($P289) &gt;= 1), IF($T289 &lt;&gt; "", $H289/$T289, ""), ""), "")</f>
        <v/>
      </c>
      <c r="AI289" s="10" t="str">
        <f ca="1">IFERROR(IF(AND(NOW()&lt;= EOMONTH(DATE(YEAR($P289),2, 1), 0), Overall!$A291&lt;&gt;"", MONTH($O289) &lt;= 2, MONTH($P289) &gt;= 2), IF($T289 &lt;&gt; "", $H289/$T289, ""), ""), "")</f>
        <v/>
      </c>
      <c r="AJ289" s="10" t="str">
        <f ca="1">IFERROR(IF(AND(NOW()&lt;= EOMONTH(DATE(YEAR($P289),3, 1), 0), Overall!$A291&lt;&gt;"", MONTH($O289) &lt;= 3, MONTH($P289) &gt;= 3), IF($T289 &lt;&gt; "", $H289/$T289, ""), ""), "")</f>
        <v/>
      </c>
      <c r="AK289" s="10" t="str">
        <f ca="1">IFERROR(IF(AND(NOW()&lt;= EOMONTH(DATE(YEAR($P289),4, 1), 0), Overall!$A291&lt;&gt;"", MONTH($O289) &lt;= 4, MONTH($P289) &gt;= 4), IF($T289 &lt;&gt; "", $H289/$T289, ""), ""), "")</f>
        <v/>
      </c>
      <c r="AL289" s="10" t="str">
        <f ca="1">IFERROR(IF(AND(NOW()&lt;= EOMONTH(DATE(YEAR($P289),5, 1), 0), Overall!$A291&lt;&gt;"", MONTH($O289) &lt;= 5, MONTH($P289) &gt;= 5), IF($T289 &lt;&gt; "", $H289/$T289, ""), ""), "")</f>
        <v/>
      </c>
      <c r="AM289" s="10" t="str">
        <f ca="1">IFERROR(IF(AND(NOW()&lt;= EOMONTH(DATE(YEAR($P289),6, 1), 0), Overall!$A291&lt;&gt;"", MONTH($O289) &lt;= 6, MONTH($P289) &gt;= 6), IF($T289 &lt;&gt; "", $H289/$T289, ""), ""), "")</f>
        <v/>
      </c>
      <c r="AN289" s="10" t="str">
        <f ca="1">IFERROR(IF(AND(NOW()&lt;= EOMONTH(DATE(YEAR($P289),7, 1), 0), Overall!$A291&lt;&gt;"", MONTH($O289) &lt;= 7, MONTH($P289) &gt;= 7), IF($T289 &lt;&gt; "", $H289/$T289, ""), ""), "")</f>
        <v/>
      </c>
      <c r="AO289" s="10" t="str">
        <f ca="1">IFERROR(IF(AND(NOW()&lt;= EOMONTH(DATE(YEAR($P289),8, 1), 0), Overall!$A291&lt;&gt;"", MONTH($O289) &lt;= 8, MONTH($P289) &gt;= 8), IF($T289 &lt;&gt; "", $H289/$T289, ""), ""), "")</f>
        <v/>
      </c>
      <c r="AP289" s="10" t="str">
        <f ca="1">IFERROR(IF(AND(NOW()&lt;= EOMONTH(DATE(YEAR($P289),9, 1), 0), Overall!$A291&lt;&gt;"", MONTH($O289) &lt;= 9, MONTH($P289) &gt;= 9), IF($T289 &lt;&gt; "", $H289/$T289, ""), ""), "")</f>
        <v/>
      </c>
      <c r="AQ289" s="10" t="str">
        <f ca="1">IFERROR(IF(AND(NOW()&lt;= EOMONTH(DATE(YEAR($P289),10, 1), 0), Overall!$A291&lt;&gt;"", MONTH($O289) &lt;= 10, MONTH($P289) &gt;= 10), IF($T289 &lt;&gt; "", $H289/$T289, ""), ""), "")</f>
        <v/>
      </c>
      <c r="AR289" s="10" t="str">
        <f ca="1">IFERROR(IF(AND(NOW()&lt;= EOMONTH(DATE(YEAR($P289),11, 1), 0), Overall!$A291&lt;&gt;"", MONTH($O289) &lt;=11, MONTH($P289) &gt;= 11), IF($T289 &lt;&gt; "", $H289/$T289, ""), ""), "")</f>
        <v/>
      </c>
      <c r="AS289" s="10" t="str">
        <f ca="1">IFERROR(IF(AND(NOW()&lt;= EOMONTH(DATE(YEAR($P289),12, 1), 0), Overall!$A291&lt;&gt;"", MONTH($O289) &lt;= 12, MONTH($P289) &gt;= 12), IF($T289 &lt;&gt; "", $H289/$T289, ""), ""), "")</f>
        <v/>
      </c>
      <c r="AT289" s="16">
        <f t="shared" ca="1" si="9"/>
        <v>0</v>
      </c>
    </row>
    <row r="290" spans="1:46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6">
        <f>IF(Overall!T292&lt;&gt;"",VALUE(Overall!T292),"")</f>
        <v>0</v>
      </c>
      <c r="O290" s="7">
        <f>IF(Overall!L292&lt;&gt;"", DATEVALUE(Overall!L292), "")</f>
        <v>44743</v>
      </c>
      <c r="P290" s="7">
        <f>IF(Overall!M292&lt;&gt;"", DATEVALUE(Overall!M292), "")</f>
        <v>44773</v>
      </c>
      <c r="Q290" s="7" t="str">
        <f>IF(Overall!S292&lt;&gt;"",_xlfn.VALUETOTEXT(Overall!S292),"")</f>
        <v>Jul</v>
      </c>
      <c r="R290" s="7">
        <f>IF(Overall!O292&lt;&gt;"", DATEVALUE(Overall!O292), "")</f>
        <v>44508</v>
      </c>
      <c r="S290" s="7">
        <f>IF(Overall!O292&lt;&gt;"", DATEVALUE(Overall!O292), "")</f>
        <v>44508</v>
      </c>
      <c r="T290" s="5">
        <f t="shared" si="8"/>
        <v>1</v>
      </c>
      <c r="U290" s="10" t="str">
        <f>IF(Overall!$A292&lt;&gt;"",IF(AND(MONTH($O290) &lt;= 1, MONTH($P290) &gt;= 1), IF($T290 &lt;&gt; "", $H290/$T290, ""), ""),"")</f>
        <v/>
      </c>
      <c r="V290" s="10" t="str">
        <f>IF(Overall!$A292&lt;&gt;"",IF(AND(MONTH($O290) &lt;= 2, MONTH($P290) &gt;= 2), IF($T290 &lt;&gt; "", $H290/$T290, ""), ""),"")</f>
        <v/>
      </c>
      <c r="W290" s="10" t="str">
        <f>IF(Overall!$A292&lt;&gt;"",IF(AND(MONTH($O290) &lt;= 3, MONTH($P290) &gt;= 3), IF($T290 &lt;&gt; "", $H290/$T290, ""), ""),"")</f>
        <v/>
      </c>
      <c r="X290" s="10" t="str">
        <f>IF(Overall!$A292&lt;&gt;"",IF(AND(MONTH($O290) &lt;= 4, MONTH($P290) &gt;= 4), IF($T290 &lt;&gt; "", $H290/$T290, ""), ""),"")</f>
        <v/>
      </c>
      <c r="Y290" s="10" t="str">
        <f>IF(Overall!$A292&lt;&gt;"",IF(AND(MONTH($O290) &lt;= 5, MONTH($P290) &gt;= 5), IF($T290 &lt;&gt; "", $H290/$T290, ""), ""),"")</f>
        <v/>
      </c>
      <c r="Z290" s="10" t="str">
        <f>IF(Overall!$A292&lt;&gt;"",IF(AND(MONTH($O290) &lt;= 6, MONTH($P290) &gt;= 6), IF($T290 &lt;&gt; "", $H290/$T290, ""), ""),"")</f>
        <v/>
      </c>
      <c r="AA290" s="10">
        <f>IF(Overall!$A292&lt;&gt;"",IF(AND(MONTH($O290) &lt;= 7, MONTH($P290) &gt;= 7 ), IF($T290 &lt;&gt; "", $H290/$T290, ""), ""),"")</f>
        <v>400000</v>
      </c>
      <c r="AB290" s="10" t="str">
        <f>IF(Overall!$A292&lt;&gt;"",IF(AND(MONTH($O290) &lt;= 8, MONTH($P290) &gt;= 8), IF($T290 &lt;&gt; "", $H290/$T290, ""), ""),"")</f>
        <v/>
      </c>
      <c r="AC290" s="10" t="str">
        <f>IF(Overall!$A292&lt;&gt;"",IF(AND(MONTH($O290) &lt;= 9, MONTH($P290) &gt;= 9), IF($T290 &lt;&gt; "", $H290/$T290, ""), ""),"")</f>
        <v/>
      </c>
      <c r="AD290" s="10" t="str">
        <f>IF(Overall!$A292&lt;&gt;"",IF(AND(MONTH($O290) &lt;= 10, MONTH($P290) &gt;= 10), IF($T290 &lt;&gt; "", $H290/$T290, ""), ""),"")</f>
        <v/>
      </c>
      <c r="AE290" s="10" t="str">
        <f>IF(Overall!$A292&lt;&gt;"",IF(AND(MONTH($O290) &lt;= 11, MONTH($P290) &gt;= 11), IF($T290 &lt;&gt; "", $H290/$T290, ""), ""),"")</f>
        <v/>
      </c>
      <c r="AF290" s="10" t="str">
        <f>IF(Overall!$A292&lt;&gt;"",IF(AND(MONTH($O290) &lt;= 12, MONTH($P290) &gt;= 12), IF($T290 &lt;&gt; "", $H290/$T290, ""), ""),"")</f>
        <v/>
      </c>
      <c r="AH290" s="10" t="str">
        <f ca="1">IFERROR(IF(AND(NOW()&lt;= EOMONTH(DATE(YEAR($P290),1, 1), 0), Overall!$A292&lt;&gt;"", MONTH($O290) &lt;= 1, MONTH($P290) &gt;= 1), IF($T290 &lt;&gt; "", $H290/$T290, ""), ""), "")</f>
        <v/>
      </c>
      <c r="AI290" s="10" t="str">
        <f ca="1">IFERROR(IF(AND(NOW()&lt;= EOMONTH(DATE(YEAR($P290),2, 1), 0), Overall!$A292&lt;&gt;"", MONTH($O290) &lt;= 2, MONTH($P290) &gt;= 2), IF($T290 &lt;&gt; "", $H290/$T290, ""), ""), "")</f>
        <v/>
      </c>
      <c r="AJ290" s="10" t="str">
        <f ca="1">IFERROR(IF(AND(NOW()&lt;= EOMONTH(DATE(YEAR($P290),3, 1), 0), Overall!$A292&lt;&gt;"", MONTH($O290) &lt;= 3, MONTH($P290) &gt;= 3), IF($T290 &lt;&gt; "", $H290/$T290, ""), ""), "")</f>
        <v/>
      </c>
      <c r="AK290" s="10" t="str">
        <f ca="1">IFERROR(IF(AND(NOW()&lt;= EOMONTH(DATE(YEAR($P290),4, 1), 0), Overall!$A292&lt;&gt;"", MONTH($O290) &lt;= 4, MONTH($P290) &gt;= 4), IF($T290 &lt;&gt; "", $H290/$T290, ""), ""), "")</f>
        <v/>
      </c>
      <c r="AL290" s="10" t="str">
        <f ca="1">IFERROR(IF(AND(NOW()&lt;= EOMONTH(DATE(YEAR($P290),5, 1), 0), Overall!$A292&lt;&gt;"", MONTH($O290) &lt;= 5, MONTH($P290) &gt;= 5), IF($T290 &lt;&gt; "", $H290/$T290, ""), ""), "")</f>
        <v/>
      </c>
      <c r="AM290" s="10" t="str">
        <f ca="1">IFERROR(IF(AND(NOW()&lt;= EOMONTH(DATE(YEAR($P290),6, 1), 0), Overall!$A292&lt;&gt;"", MONTH($O290) &lt;= 6, MONTH($P290) &gt;= 6), IF($T290 &lt;&gt; "", $H290/$T290, ""), ""), "")</f>
        <v/>
      </c>
      <c r="AN290" s="10" t="str">
        <f ca="1">IFERROR(IF(AND(NOW()&lt;= EOMONTH(DATE(YEAR($P290),7, 1), 0), Overall!$A292&lt;&gt;"", MONTH($O290) &lt;= 7, MONTH($P290) &gt;= 7), IF($T290 &lt;&gt; "", $H290/$T290, ""), ""), "")</f>
        <v/>
      </c>
      <c r="AO290" s="10" t="str">
        <f ca="1">IFERROR(IF(AND(NOW()&lt;= EOMONTH(DATE(YEAR($P290),8, 1), 0), Overall!$A292&lt;&gt;"", MONTH($O290) &lt;= 8, MONTH($P290) &gt;= 8), IF($T290 &lt;&gt; "", $H290/$T290, ""), ""), "")</f>
        <v/>
      </c>
      <c r="AP290" s="10" t="str">
        <f ca="1">IFERROR(IF(AND(NOW()&lt;= EOMONTH(DATE(YEAR($P290),9, 1), 0), Overall!$A292&lt;&gt;"", MONTH($O290) &lt;= 9, MONTH($P290) &gt;= 9), IF($T290 &lt;&gt; "", $H290/$T290, ""), ""), "")</f>
        <v/>
      </c>
      <c r="AQ290" s="10" t="str">
        <f ca="1">IFERROR(IF(AND(NOW()&lt;= EOMONTH(DATE(YEAR($P290),10, 1), 0), Overall!$A292&lt;&gt;"", MONTH($O290) &lt;= 10, MONTH($P290) &gt;= 10), IF($T290 &lt;&gt; "", $H290/$T290, ""), ""), "")</f>
        <v/>
      </c>
      <c r="AR290" s="10" t="str">
        <f ca="1">IFERROR(IF(AND(NOW()&lt;= EOMONTH(DATE(YEAR($P290),11, 1), 0), Overall!$A292&lt;&gt;"", MONTH($O290) &lt;=11, MONTH($P290) &gt;= 11), IF($T290 &lt;&gt; "", $H290/$T290, ""), ""), "")</f>
        <v/>
      </c>
      <c r="AS290" s="10" t="str">
        <f ca="1">IFERROR(IF(AND(NOW()&lt;= EOMONTH(DATE(YEAR($P290),12, 1), 0), Overall!$A292&lt;&gt;"", MONTH($O290) &lt;= 12, MONTH($P290) &gt;= 12), IF($T290 &lt;&gt; "", $H290/$T290, ""), ""), "")</f>
        <v/>
      </c>
      <c r="AT290" s="16">
        <f t="shared" ca="1" si="9"/>
        <v>0</v>
      </c>
    </row>
    <row r="291" spans="1:46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6">
        <f>IF(Overall!T293&lt;&gt;"",VALUE(Overall!T293),"")</f>
        <v>76.959999999999994</v>
      </c>
      <c r="O291" s="7">
        <f>IF(Overall!L293&lt;&gt;"", DATEVALUE(Overall!L293), "")</f>
        <v>44743</v>
      </c>
      <c r="P291" s="7">
        <f>IF(Overall!M293&lt;&gt;"", DATEVALUE(Overall!M293), "")</f>
        <v>44773</v>
      </c>
      <c r="Q291" s="7" t="str">
        <f>IF(Overall!S293&lt;&gt;"",_xlfn.VALUETOTEXT(Overall!S293),"")</f>
        <v>Jul</v>
      </c>
      <c r="R291" s="7">
        <f>IF(Overall!O293&lt;&gt;"", DATEVALUE(Overall!O293), "")</f>
        <v>44508</v>
      </c>
      <c r="S291" s="7">
        <f>IF(Overall!O293&lt;&gt;"", DATEVALUE(Overall!O293), "")</f>
        <v>44508</v>
      </c>
      <c r="T291" s="5">
        <f t="shared" si="8"/>
        <v>1</v>
      </c>
      <c r="U291" s="10" t="str">
        <f>IF(Overall!$A293&lt;&gt;"",IF(AND(MONTH($O291) &lt;= 1, MONTH($P291) &gt;= 1), IF($T291 &lt;&gt; "", $H291/$T291, ""), ""),"")</f>
        <v/>
      </c>
      <c r="V291" s="10" t="str">
        <f>IF(Overall!$A293&lt;&gt;"",IF(AND(MONTH($O291) &lt;= 2, MONTH($P291) &gt;= 2), IF($T291 &lt;&gt; "", $H291/$T291, ""), ""),"")</f>
        <v/>
      </c>
      <c r="W291" s="10" t="str">
        <f>IF(Overall!$A293&lt;&gt;"",IF(AND(MONTH($O291) &lt;= 3, MONTH($P291) &gt;= 3), IF($T291 &lt;&gt; "", $H291/$T291, ""), ""),"")</f>
        <v/>
      </c>
      <c r="X291" s="10" t="str">
        <f>IF(Overall!$A293&lt;&gt;"",IF(AND(MONTH($O291) &lt;= 4, MONTH($P291) &gt;= 4), IF($T291 &lt;&gt; "", $H291/$T291, ""), ""),"")</f>
        <v/>
      </c>
      <c r="Y291" s="10" t="str">
        <f>IF(Overall!$A293&lt;&gt;"",IF(AND(MONTH($O291) &lt;= 5, MONTH($P291) &gt;= 5), IF($T291 &lt;&gt; "", $H291/$T291, ""), ""),"")</f>
        <v/>
      </c>
      <c r="Z291" s="10" t="str">
        <f>IF(Overall!$A293&lt;&gt;"",IF(AND(MONTH($O291) &lt;= 6, MONTH($P291) &gt;= 6), IF($T291 &lt;&gt; "", $H291/$T291, ""), ""),"")</f>
        <v/>
      </c>
      <c r="AA291" s="10">
        <f>IF(Overall!$A293&lt;&gt;"",IF(AND(MONTH($O291) &lt;= 7, MONTH($P291) &gt;= 7 ), IF($T291 &lt;&gt; "", $H291/$T291, ""), ""),"")</f>
        <v>300000</v>
      </c>
      <c r="AB291" s="10" t="str">
        <f>IF(Overall!$A293&lt;&gt;"",IF(AND(MONTH($O291) &lt;= 8, MONTH($P291) &gt;= 8), IF($T291 &lt;&gt; "", $H291/$T291, ""), ""),"")</f>
        <v/>
      </c>
      <c r="AC291" s="10" t="str">
        <f>IF(Overall!$A293&lt;&gt;"",IF(AND(MONTH($O291) &lt;= 9, MONTH($P291) &gt;= 9), IF($T291 &lt;&gt; "", $H291/$T291, ""), ""),"")</f>
        <v/>
      </c>
      <c r="AD291" s="10" t="str">
        <f>IF(Overall!$A293&lt;&gt;"",IF(AND(MONTH($O291) &lt;= 10, MONTH($P291) &gt;= 10), IF($T291 &lt;&gt; "", $H291/$T291, ""), ""),"")</f>
        <v/>
      </c>
      <c r="AE291" s="10" t="str">
        <f>IF(Overall!$A293&lt;&gt;"",IF(AND(MONTH($O291) &lt;= 11, MONTH($P291) &gt;= 11), IF($T291 &lt;&gt; "", $H291/$T291, ""), ""),"")</f>
        <v/>
      </c>
      <c r="AF291" s="10" t="str">
        <f>IF(Overall!$A293&lt;&gt;"",IF(AND(MONTH($O291) &lt;= 12, MONTH($P291) &gt;= 12), IF($T291 &lt;&gt; "", $H291/$T291, ""), ""),"")</f>
        <v/>
      </c>
      <c r="AH291" s="10" t="str">
        <f ca="1">IFERROR(IF(AND(NOW()&lt;= EOMONTH(DATE(YEAR($P291),1, 1), 0), Overall!$A293&lt;&gt;"", MONTH($O291) &lt;= 1, MONTH($P291) &gt;= 1), IF($T291 &lt;&gt; "", $H291/$T291, ""), ""), "")</f>
        <v/>
      </c>
      <c r="AI291" s="10" t="str">
        <f ca="1">IFERROR(IF(AND(NOW()&lt;= EOMONTH(DATE(YEAR($P291),2, 1), 0), Overall!$A293&lt;&gt;"", MONTH($O291) &lt;= 2, MONTH($P291) &gt;= 2), IF($T291 &lt;&gt; "", $H291/$T291, ""), ""), "")</f>
        <v/>
      </c>
      <c r="AJ291" s="10" t="str">
        <f ca="1">IFERROR(IF(AND(NOW()&lt;= EOMONTH(DATE(YEAR($P291),3, 1), 0), Overall!$A293&lt;&gt;"", MONTH($O291) &lt;= 3, MONTH($P291) &gt;= 3), IF($T291 &lt;&gt; "", $H291/$T291, ""), ""), "")</f>
        <v/>
      </c>
      <c r="AK291" s="10" t="str">
        <f ca="1">IFERROR(IF(AND(NOW()&lt;= EOMONTH(DATE(YEAR($P291),4, 1), 0), Overall!$A293&lt;&gt;"", MONTH($O291) &lt;= 4, MONTH($P291) &gt;= 4), IF($T291 &lt;&gt; "", $H291/$T291, ""), ""), "")</f>
        <v/>
      </c>
      <c r="AL291" s="10" t="str">
        <f ca="1">IFERROR(IF(AND(NOW()&lt;= EOMONTH(DATE(YEAR($P291),5, 1), 0), Overall!$A293&lt;&gt;"", MONTH($O291) &lt;= 5, MONTH($P291) &gt;= 5), IF($T291 &lt;&gt; "", $H291/$T291, ""), ""), "")</f>
        <v/>
      </c>
      <c r="AM291" s="10" t="str">
        <f ca="1">IFERROR(IF(AND(NOW()&lt;= EOMONTH(DATE(YEAR($P291),6, 1), 0), Overall!$A293&lt;&gt;"", MONTH($O291) &lt;= 6, MONTH($P291) &gt;= 6), IF($T291 &lt;&gt; "", $H291/$T291, ""), ""), "")</f>
        <v/>
      </c>
      <c r="AN291" s="10" t="str">
        <f ca="1">IFERROR(IF(AND(NOW()&lt;= EOMONTH(DATE(YEAR($P291),7, 1), 0), Overall!$A293&lt;&gt;"", MONTH($O291) &lt;= 7, MONTH($P291) &gt;= 7), IF($T291 &lt;&gt; "", $H291/$T291, ""), ""), "")</f>
        <v/>
      </c>
      <c r="AO291" s="10" t="str">
        <f ca="1">IFERROR(IF(AND(NOW()&lt;= EOMONTH(DATE(YEAR($P291),8, 1), 0), Overall!$A293&lt;&gt;"", MONTH($O291) &lt;= 8, MONTH($P291) &gt;= 8), IF($T291 &lt;&gt; "", $H291/$T291, ""), ""), "")</f>
        <v/>
      </c>
      <c r="AP291" s="10" t="str">
        <f ca="1">IFERROR(IF(AND(NOW()&lt;= EOMONTH(DATE(YEAR($P291),9, 1), 0), Overall!$A293&lt;&gt;"", MONTH($O291) &lt;= 9, MONTH($P291) &gt;= 9), IF($T291 &lt;&gt; "", $H291/$T291, ""), ""), "")</f>
        <v/>
      </c>
      <c r="AQ291" s="10" t="str">
        <f ca="1">IFERROR(IF(AND(NOW()&lt;= EOMONTH(DATE(YEAR($P291),10, 1), 0), Overall!$A293&lt;&gt;"", MONTH($O291) &lt;= 10, MONTH($P291) &gt;= 10), IF($T291 &lt;&gt; "", $H291/$T291, ""), ""), "")</f>
        <v/>
      </c>
      <c r="AR291" s="10" t="str">
        <f ca="1">IFERROR(IF(AND(NOW()&lt;= EOMONTH(DATE(YEAR($P291),11, 1), 0), Overall!$A293&lt;&gt;"", MONTH($O291) &lt;=11, MONTH($P291) &gt;= 11), IF($T291 &lt;&gt; "", $H291/$T291, ""), ""), "")</f>
        <v/>
      </c>
      <c r="AS291" s="10" t="str">
        <f ca="1">IFERROR(IF(AND(NOW()&lt;= EOMONTH(DATE(YEAR($P291),12, 1), 0), Overall!$A293&lt;&gt;"", MONTH($O291) &lt;= 12, MONTH($P291) &gt;= 12), IF($T291 &lt;&gt; "", $H291/$T291, ""), ""), "")</f>
        <v/>
      </c>
      <c r="AT291" s="16">
        <f t="shared" ca="1" si="9"/>
        <v>0</v>
      </c>
    </row>
    <row r="292" spans="1:46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6">
        <f>IF(Overall!T294&lt;&gt;"",VALUE(Overall!T294),"")</f>
        <v>76.95</v>
      </c>
      <c r="O292" s="7">
        <f>IF(Overall!L294&lt;&gt;"", DATEVALUE(Overall!L294), "")</f>
        <v>44743</v>
      </c>
      <c r="P292" s="7">
        <f>IF(Overall!M294&lt;&gt;"", DATEVALUE(Overall!M294), "")</f>
        <v>44773</v>
      </c>
      <c r="Q292" s="7" t="str">
        <f>IF(Overall!S294&lt;&gt;"",_xlfn.VALUETOTEXT(Overall!S294),"")</f>
        <v>Jul</v>
      </c>
      <c r="R292" s="7">
        <f>IF(Overall!O294&lt;&gt;"", DATEVALUE(Overall!O294), "")</f>
        <v>44508</v>
      </c>
      <c r="S292" s="7">
        <f>IF(Overall!O294&lt;&gt;"", DATEVALUE(Overall!O294), "")</f>
        <v>44508</v>
      </c>
      <c r="T292" s="5">
        <f t="shared" si="8"/>
        <v>1</v>
      </c>
      <c r="U292" s="10" t="str">
        <f>IF(Overall!$A294&lt;&gt;"",IF(AND(MONTH($O292) &lt;= 1, MONTH($P292) &gt;= 1), IF($T292 &lt;&gt; "", $H292/$T292, ""), ""),"")</f>
        <v/>
      </c>
      <c r="V292" s="10" t="str">
        <f>IF(Overall!$A294&lt;&gt;"",IF(AND(MONTH($O292) &lt;= 2, MONTH($P292) &gt;= 2), IF($T292 &lt;&gt; "", $H292/$T292, ""), ""),"")</f>
        <v/>
      </c>
      <c r="W292" s="10" t="str">
        <f>IF(Overall!$A294&lt;&gt;"",IF(AND(MONTH($O292) &lt;= 3, MONTH($P292) &gt;= 3), IF($T292 &lt;&gt; "", $H292/$T292, ""), ""),"")</f>
        <v/>
      </c>
      <c r="X292" s="10" t="str">
        <f>IF(Overall!$A294&lt;&gt;"",IF(AND(MONTH($O292) &lt;= 4, MONTH($P292) &gt;= 4), IF($T292 &lt;&gt; "", $H292/$T292, ""), ""),"")</f>
        <v/>
      </c>
      <c r="Y292" s="10" t="str">
        <f>IF(Overall!$A294&lt;&gt;"",IF(AND(MONTH($O292) &lt;= 5, MONTH($P292) &gt;= 5), IF($T292 &lt;&gt; "", $H292/$T292, ""), ""),"")</f>
        <v/>
      </c>
      <c r="Z292" s="10" t="str">
        <f>IF(Overall!$A294&lt;&gt;"",IF(AND(MONTH($O292) &lt;= 6, MONTH($P292) &gt;= 6), IF($T292 &lt;&gt; "", $H292/$T292, ""), ""),"")</f>
        <v/>
      </c>
      <c r="AA292" s="10">
        <f>IF(Overall!$A294&lt;&gt;"",IF(AND(MONTH($O292) &lt;= 7, MONTH($P292) &gt;= 7 ), IF($T292 &lt;&gt; "", $H292/$T292, ""), ""),"")</f>
        <v>300000</v>
      </c>
      <c r="AB292" s="10" t="str">
        <f>IF(Overall!$A294&lt;&gt;"",IF(AND(MONTH($O292) &lt;= 8, MONTH($P292) &gt;= 8), IF($T292 &lt;&gt; "", $H292/$T292, ""), ""),"")</f>
        <v/>
      </c>
      <c r="AC292" s="10" t="str">
        <f>IF(Overall!$A294&lt;&gt;"",IF(AND(MONTH($O292) &lt;= 9, MONTH($P292) &gt;= 9), IF($T292 &lt;&gt; "", $H292/$T292, ""), ""),"")</f>
        <v/>
      </c>
      <c r="AD292" s="10" t="str">
        <f>IF(Overall!$A294&lt;&gt;"",IF(AND(MONTH($O292) &lt;= 10, MONTH($P292) &gt;= 10), IF($T292 &lt;&gt; "", $H292/$T292, ""), ""),"")</f>
        <v/>
      </c>
      <c r="AE292" s="10" t="str">
        <f>IF(Overall!$A294&lt;&gt;"",IF(AND(MONTH($O292) &lt;= 11, MONTH($P292) &gt;= 11), IF($T292 &lt;&gt; "", $H292/$T292, ""), ""),"")</f>
        <v/>
      </c>
      <c r="AF292" s="10" t="str">
        <f>IF(Overall!$A294&lt;&gt;"",IF(AND(MONTH($O292) &lt;= 12, MONTH($P292) &gt;= 12), IF($T292 &lt;&gt; "", $H292/$T292, ""), ""),"")</f>
        <v/>
      </c>
      <c r="AH292" s="10" t="str">
        <f ca="1">IFERROR(IF(AND(NOW()&lt;= EOMONTH(DATE(YEAR($P292),1, 1), 0), Overall!$A294&lt;&gt;"", MONTH($O292) &lt;= 1, MONTH($P292) &gt;= 1), IF($T292 &lt;&gt; "", $H292/$T292, ""), ""), "")</f>
        <v/>
      </c>
      <c r="AI292" s="10" t="str">
        <f ca="1">IFERROR(IF(AND(NOW()&lt;= EOMONTH(DATE(YEAR($P292),2, 1), 0), Overall!$A294&lt;&gt;"", MONTH($O292) &lt;= 2, MONTH($P292) &gt;= 2), IF($T292 &lt;&gt; "", $H292/$T292, ""), ""), "")</f>
        <v/>
      </c>
      <c r="AJ292" s="10" t="str">
        <f ca="1">IFERROR(IF(AND(NOW()&lt;= EOMONTH(DATE(YEAR($P292),3, 1), 0), Overall!$A294&lt;&gt;"", MONTH($O292) &lt;= 3, MONTH($P292) &gt;= 3), IF($T292 &lt;&gt; "", $H292/$T292, ""), ""), "")</f>
        <v/>
      </c>
      <c r="AK292" s="10" t="str">
        <f ca="1">IFERROR(IF(AND(NOW()&lt;= EOMONTH(DATE(YEAR($P292),4, 1), 0), Overall!$A294&lt;&gt;"", MONTH($O292) &lt;= 4, MONTH($P292) &gt;= 4), IF($T292 &lt;&gt; "", $H292/$T292, ""), ""), "")</f>
        <v/>
      </c>
      <c r="AL292" s="10" t="str">
        <f ca="1">IFERROR(IF(AND(NOW()&lt;= EOMONTH(DATE(YEAR($P292),5, 1), 0), Overall!$A294&lt;&gt;"", MONTH($O292) &lt;= 5, MONTH($P292) &gt;= 5), IF($T292 &lt;&gt; "", $H292/$T292, ""), ""), "")</f>
        <v/>
      </c>
      <c r="AM292" s="10" t="str">
        <f ca="1">IFERROR(IF(AND(NOW()&lt;= EOMONTH(DATE(YEAR($P292),6, 1), 0), Overall!$A294&lt;&gt;"", MONTH($O292) &lt;= 6, MONTH($P292) &gt;= 6), IF($T292 &lt;&gt; "", $H292/$T292, ""), ""), "")</f>
        <v/>
      </c>
      <c r="AN292" s="10" t="str">
        <f ca="1">IFERROR(IF(AND(NOW()&lt;= EOMONTH(DATE(YEAR($P292),7, 1), 0), Overall!$A294&lt;&gt;"", MONTH($O292) &lt;= 7, MONTH($P292) &gt;= 7), IF($T292 &lt;&gt; "", $H292/$T292, ""), ""), "")</f>
        <v/>
      </c>
      <c r="AO292" s="10" t="str">
        <f ca="1">IFERROR(IF(AND(NOW()&lt;= EOMONTH(DATE(YEAR($P292),8, 1), 0), Overall!$A294&lt;&gt;"", MONTH($O292) &lt;= 8, MONTH($P292) &gt;= 8), IF($T292 &lt;&gt; "", $H292/$T292, ""), ""), "")</f>
        <v/>
      </c>
      <c r="AP292" s="10" t="str">
        <f ca="1">IFERROR(IF(AND(NOW()&lt;= EOMONTH(DATE(YEAR($P292),9, 1), 0), Overall!$A294&lt;&gt;"", MONTH($O292) &lt;= 9, MONTH($P292) &gt;= 9), IF($T292 &lt;&gt; "", $H292/$T292, ""), ""), "")</f>
        <v/>
      </c>
      <c r="AQ292" s="10" t="str">
        <f ca="1">IFERROR(IF(AND(NOW()&lt;= EOMONTH(DATE(YEAR($P292),10, 1), 0), Overall!$A294&lt;&gt;"", MONTH($O292) &lt;= 10, MONTH($P292) &gt;= 10), IF($T292 &lt;&gt; "", $H292/$T292, ""), ""), "")</f>
        <v/>
      </c>
      <c r="AR292" s="10" t="str">
        <f ca="1">IFERROR(IF(AND(NOW()&lt;= EOMONTH(DATE(YEAR($P292),11, 1), 0), Overall!$A294&lt;&gt;"", MONTH($O292) &lt;=11, MONTH($P292) &gt;= 11), IF($T292 &lt;&gt; "", $H292/$T292, ""), ""), "")</f>
        <v/>
      </c>
      <c r="AS292" s="10" t="str">
        <f ca="1">IFERROR(IF(AND(NOW()&lt;= EOMONTH(DATE(YEAR($P292),12, 1), 0), Overall!$A294&lt;&gt;"", MONTH($O292) &lt;= 12, MONTH($P292) &gt;= 12), IF($T292 &lt;&gt; "", $H292/$T292, ""), ""), "")</f>
        <v/>
      </c>
      <c r="AT292" s="16">
        <f t="shared" ca="1" si="9"/>
        <v>0</v>
      </c>
    </row>
    <row r="293" spans="1:46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6">
        <f>IF(Overall!T295&lt;&gt;"",VALUE(Overall!T295),"")</f>
        <v>77.099999999999994</v>
      </c>
      <c r="O293" s="7">
        <f>IF(Overall!L295&lt;&gt;"", DATEVALUE(Overall!L295), "")</f>
        <v>44743</v>
      </c>
      <c r="P293" s="7">
        <f>IF(Overall!M295&lt;&gt;"", DATEVALUE(Overall!M295), "")</f>
        <v>44773</v>
      </c>
      <c r="Q293" s="7" t="str">
        <f>IF(Overall!S295&lt;&gt;"",_xlfn.VALUETOTEXT(Overall!S295),"")</f>
        <v>Jul</v>
      </c>
      <c r="R293" s="7">
        <f>IF(Overall!O295&lt;&gt;"", DATEVALUE(Overall!O295), "")</f>
        <v>44508</v>
      </c>
      <c r="S293" s="7">
        <f>IF(Overall!O295&lt;&gt;"", DATEVALUE(Overall!O295), "")</f>
        <v>44508</v>
      </c>
      <c r="T293" s="5">
        <f t="shared" si="8"/>
        <v>1</v>
      </c>
      <c r="U293" s="10" t="str">
        <f>IF(Overall!$A295&lt;&gt;"",IF(AND(MONTH($O293) &lt;= 1, MONTH($P293) &gt;= 1), IF($T293 &lt;&gt; "", $H293/$T293, ""), ""),"")</f>
        <v/>
      </c>
      <c r="V293" s="10" t="str">
        <f>IF(Overall!$A295&lt;&gt;"",IF(AND(MONTH($O293) &lt;= 2, MONTH($P293) &gt;= 2), IF($T293 &lt;&gt; "", $H293/$T293, ""), ""),"")</f>
        <v/>
      </c>
      <c r="W293" s="10" t="str">
        <f>IF(Overall!$A295&lt;&gt;"",IF(AND(MONTH($O293) &lt;= 3, MONTH($P293) &gt;= 3), IF($T293 &lt;&gt; "", $H293/$T293, ""), ""),"")</f>
        <v/>
      </c>
      <c r="X293" s="10" t="str">
        <f>IF(Overall!$A295&lt;&gt;"",IF(AND(MONTH($O293) &lt;= 4, MONTH($P293) &gt;= 4), IF($T293 &lt;&gt; "", $H293/$T293, ""), ""),"")</f>
        <v/>
      </c>
      <c r="Y293" s="10" t="str">
        <f>IF(Overall!$A295&lt;&gt;"",IF(AND(MONTH($O293) &lt;= 5, MONTH($P293) &gt;= 5), IF($T293 &lt;&gt; "", $H293/$T293, ""), ""),"")</f>
        <v/>
      </c>
      <c r="Z293" s="10" t="str">
        <f>IF(Overall!$A295&lt;&gt;"",IF(AND(MONTH($O293) &lt;= 6, MONTH($P293) &gt;= 6), IF($T293 &lt;&gt; "", $H293/$T293, ""), ""),"")</f>
        <v/>
      </c>
      <c r="AA293" s="10">
        <f>IF(Overall!$A295&lt;&gt;"",IF(AND(MONTH($O293) &lt;= 7, MONTH($P293) &gt;= 7 ), IF($T293 &lt;&gt; "", $H293/$T293, ""), ""),"")</f>
        <v>600000</v>
      </c>
      <c r="AB293" s="10" t="str">
        <f>IF(Overall!$A295&lt;&gt;"",IF(AND(MONTH($O293) &lt;= 8, MONTH($P293) &gt;= 8), IF($T293 &lt;&gt; "", $H293/$T293, ""), ""),"")</f>
        <v/>
      </c>
      <c r="AC293" s="10" t="str">
        <f>IF(Overall!$A295&lt;&gt;"",IF(AND(MONTH($O293) &lt;= 9, MONTH($P293) &gt;= 9), IF($T293 &lt;&gt; "", $H293/$T293, ""), ""),"")</f>
        <v/>
      </c>
      <c r="AD293" s="10" t="str">
        <f>IF(Overall!$A295&lt;&gt;"",IF(AND(MONTH($O293) &lt;= 10, MONTH($P293) &gt;= 10), IF($T293 &lt;&gt; "", $H293/$T293, ""), ""),"")</f>
        <v/>
      </c>
      <c r="AE293" s="10" t="str">
        <f>IF(Overall!$A295&lt;&gt;"",IF(AND(MONTH($O293) &lt;= 11, MONTH($P293) &gt;= 11), IF($T293 &lt;&gt; "", $H293/$T293, ""), ""),"")</f>
        <v/>
      </c>
      <c r="AF293" s="10" t="str">
        <f>IF(Overall!$A295&lt;&gt;"",IF(AND(MONTH($O293) &lt;= 12, MONTH($P293) &gt;= 12), IF($T293 &lt;&gt; "", $H293/$T293, ""), ""),"")</f>
        <v/>
      </c>
      <c r="AH293" s="10" t="str">
        <f ca="1">IFERROR(IF(AND(NOW()&lt;= EOMONTH(DATE(YEAR($P293),1, 1), 0), Overall!$A295&lt;&gt;"", MONTH($O293) &lt;= 1, MONTH($P293) &gt;= 1), IF($T293 &lt;&gt; "", $H293/$T293, ""), ""), "")</f>
        <v/>
      </c>
      <c r="AI293" s="10" t="str">
        <f ca="1">IFERROR(IF(AND(NOW()&lt;= EOMONTH(DATE(YEAR($P293),2, 1), 0), Overall!$A295&lt;&gt;"", MONTH($O293) &lt;= 2, MONTH($P293) &gt;= 2), IF($T293 &lt;&gt; "", $H293/$T293, ""), ""), "")</f>
        <v/>
      </c>
      <c r="AJ293" s="10" t="str">
        <f ca="1">IFERROR(IF(AND(NOW()&lt;= EOMONTH(DATE(YEAR($P293),3, 1), 0), Overall!$A295&lt;&gt;"", MONTH($O293) &lt;= 3, MONTH($P293) &gt;= 3), IF($T293 &lt;&gt; "", $H293/$T293, ""), ""), "")</f>
        <v/>
      </c>
      <c r="AK293" s="10" t="str">
        <f ca="1">IFERROR(IF(AND(NOW()&lt;= EOMONTH(DATE(YEAR($P293),4, 1), 0), Overall!$A295&lt;&gt;"", MONTH($O293) &lt;= 4, MONTH($P293) &gt;= 4), IF($T293 &lt;&gt; "", $H293/$T293, ""), ""), "")</f>
        <v/>
      </c>
      <c r="AL293" s="10" t="str">
        <f ca="1">IFERROR(IF(AND(NOW()&lt;= EOMONTH(DATE(YEAR($P293),5, 1), 0), Overall!$A295&lt;&gt;"", MONTH($O293) &lt;= 5, MONTH($P293) &gt;= 5), IF($T293 &lt;&gt; "", $H293/$T293, ""), ""), "")</f>
        <v/>
      </c>
      <c r="AM293" s="10" t="str">
        <f ca="1">IFERROR(IF(AND(NOW()&lt;= EOMONTH(DATE(YEAR($P293),6, 1), 0), Overall!$A295&lt;&gt;"", MONTH($O293) &lt;= 6, MONTH($P293) &gt;= 6), IF($T293 &lt;&gt; "", $H293/$T293, ""), ""), "")</f>
        <v/>
      </c>
      <c r="AN293" s="10" t="str">
        <f ca="1">IFERROR(IF(AND(NOW()&lt;= EOMONTH(DATE(YEAR($P293),7, 1), 0), Overall!$A295&lt;&gt;"", MONTH($O293) &lt;= 7, MONTH($P293) &gt;= 7), IF($T293 &lt;&gt; "", $H293/$T293, ""), ""), "")</f>
        <v/>
      </c>
      <c r="AO293" s="10" t="str">
        <f ca="1">IFERROR(IF(AND(NOW()&lt;= EOMONTH(DATE(YEAR($P293),8, 1), 0), Overall!$A295&lt;&gt;"", MONTH($O293) &lt;= 8, MONTH($P293) &gt;= 8), IF($T293 &lt;&gt; "", $H293/$T293, ""), ""), "")</f>
        <v/>
      </c>
      <c r="AP293" s="10" t="str">
        <f ca="1">IFERROR(IF(AND(NOW()&lt;= EOMONTH(DATE(YEAR($P293),9, 1), 0), Overall!$A295&lt;&gt;"", MONTH($O293) &lt;= 9, MONTH($P293) &gt;= 9), IF($T293 &lt;&gt; "", $H293/$T293, ""), ""), "")</f>
        <v/>
      </c>
      <c r="AQ293" s="10" t="str">
        <f ca="1">IFERROR(IF(AND(NOW()&lt;= EOMONTH(DATE(YEAR($P293),10, 1), 0), Overall!$A295&lt;&gt;"", MONTH($O293) &lt;= 10, MONTH($P293) &gt;= 10), IF($T293 &lt;&gt; "", $H293/$T293, ""), ""), "")</f>
        <v/>
      </c>
      <c r="AR293" s="10" t="str">
        <f ca="1">IFERROR(IF(AND(NOW()&lt;= EOMONTH(DATE(YEAR($P293),11, 1), 0), Overall!$A295&lt;&gt;"", MONTH($O293) &lt;=11, MONTH($P293) &gt;= 11), IF($T293 &lt;&gt; "", $H293/$T293, ""), ""), "")</f>
        <v/>
      </c>
      <c r="AS293" s="10" t="str">
        <f ca="1">IFERROR(IF(AND(NOW()&lt;= EOMONTH(DATE(YEAR($P293),12, 1), 0), Overall!$A295&lt;&gt;"", MONTH($O293) &lt;= 12, MONTH($P293) &gt;= 12), IF($T293 &lt;&gt; "", $H293/$T293, ""), ""), "")</f>
        <v/>
      </c>
      <c r="AT293" s="16">
        <f t="shared" ca="1" si="9"/>
        <v>0</v>
      </c>
    </row>
    <row r="294" spans="1:46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6">
        <f>IF(Overall!T296&lt;&gt;"",VALUE(Overall!T296),"")</f>
        <v>77.31</v>
      </c>
      <c r="O294" s="7">
        <f>IF(Overall!L296&lt;&gt;"", DATEVALUE(Overall!L296), "")</f>
        <v>44743</v>
      </c>
      <c r="P294" s="7">
        <f>IF(Overall!M296&lt;&gt;"", DATEVALUE(Overall!M296), "")</f>
        <v>44773</v>
      </c>
      <c r="Q294" s="7" t="str">
        <f>IF(Overall!S296&lt;&gt;"",_xlfn.VALUETOTEXT(Overall!S296),"")</f>
        <v>Jul</v>
      </c>
      <c r="R294" s="7">
        <f>IF(Overall!O296&lt;&gt;"", DATEVALUE(Overall!O296), "")</f>
        <v>44508</v>
      </c>
      <c r="S294" s="7">
        <f>IF(Overall!O296&lt;&gt;"", DATEVALUE(Overall!O296), "")</f>
        <v>44508</v>
      </c>
      <c r="T294" s="5">
        <f t="shared" si="8"/>
        <v>1</v>
      </c>
      <c r="U294" s="10" t="str">
        <f>IF(Overall!$A296&lt;&gt;"",IF(AND(MONTH($O294) &lt;= 1, MONTH($P294) &gt;= 1), IF($T294 &lt;&gt; "", $H294/$T294, ""), ""),"")</f>
        <v/>
      </c>
      <c r="V294" s="10" t="str">
        <f>IF(Overall!$A296&lt;&gt;"",IF(AND(MONTH($O294) &lt;= 2, MONTH($P294) &gt;= 2), IF($T294 &lt;&gt; "", $H294/$T294, ""), ""),"")</f>
        <v/>
      </c>
      <c r="W294" s="10" t="str">
        <f>IF(Overall!$A296&lt;&gt;"",IF(AND(MONTH($O294) &lt;= 3, MONTH($P294) &gt;= 3), IF($T294 &lt;&gt; "", $H294/$T294, ""), ""),"")</f>
        <v/>
      </c>
      <c r="X294" s="10" t="str">
        <f>IF(Overall!$A296&lt;&gt;"",IF(AND(MONTH($O294) &lt;= 4, MONTH($P294) &gt;= 4), IF($T294 &lt;&gt; "", $H294/$T294, ""), ""),"")</f>
        <v/>
      </c>
      <c r="Y294" s="10" t="str">
        <f>IF(Overall!$A296&lt;&gt;"",IF(AND(MONTH($O294) &lt;= 5, MONTH($P294) &gt;= 5), IF($T294 &lt;&gt; "", $H294/$T294, ""), ""),"")</f>
        <v/>
      </c>
      <c r="Z294" s="10" t="str">
        <f>IF(Overall!$A296&lt;&gt;"",IF(AND(MONTH($O294) &lt;= 6, MONTH($P294) &gt;= 6), IF($T294 &lt;&gt; "", $H294/$T294, ""), ""),"")</f>
        <v/>
      </c>
      <c r="AA294" s="10">
        <f>IF(Overall!$A296&lt;&gt;"",IF(AND(MONTH($O294) &lt;= 7, MONTH($P294) &gt;= 7 ), IF($T294 &lt;&gt; "", $H294/$T294, ""), ""),"")</f>
        <v>300000</v>
      </c>
      <c r="AB294" s="10" t="str">
        <f>IF(Overall!$A296&lt;&gt;"",IF(AND(MONTH($O294) &lt;= 8, MONTH($P294) &gt;= 8), IF($T294 &lt;&gt; "", $H294/$T294, ""), ""),"")</f>
        <v/>
      </c>
      <c r="AC294" s="10" t="str">
        <f>IF(Overall!$A296&lt;&gt;"",IF(AND(MONTH($O294) &lt;= 9, MONTH($P294) &gt;= 9), IF($T294 &lt;&gt; "", $H294/$T294, ""), ""),"")</f>
        <v/>
      </c>
      <c r="AD294" s="10" t="str">
        <f>IF(Overall!$A296&lt;&gt;"",IF(AND(MONTH($O294) &lt;= 10, MONTH($P294) &gt;= 10), IF($T294 &lt;&gt; "", $H294/$T294, ""), ""),"")</f>
        <v/>
      </c>
      <c r="AE294" s="10" t="str">
        <f>IF(Overall!$A296&lt;&gt;"",IF(AND(MONTH($O294) &lt;= 11, MONTH($P294) &gt;= 11), IF($T294 &lt;&gt; "", $H294/$T294, ""), ""),"")</f>
        <v/>
      </c>
      <c r="AF294" s="10" t="str">
        <f>IF(Overall!$A296&lt;&gt;"",IF(AND(MONTH($O294) &lt;= 12, MONTH($P294) &gt;= 12), IF($T294 &lt;&gt; "", $H294/$T294, ""), ""),"")</f>
        <v/>
      </c>
      <c r="AH294" s="10" t="str">
        <f ca="1">IFERROR(IF(AND(NOW()&lt;= EOMONTH(DATE(YEAR($P294),1, 1), 0), Overall!$A296&lt;&gt;"", MONTH($O294) &lt;= 1, MONTH($P294) &gt;= 1), IF($T294 &lt;&gt; "", $H294/$T294, ""), ""), "")</f>
        <v/>
      </c>
      <c r="AI294" s="10" t="str">
        <f ca="1">IFERROR(IF(AND(NOW()&lt;= EOMONTH(DATE(YEAR($P294),2, 1), 0), Overall!$A296&lt;&gt;"", MONTH($O294) &lt;= 2, MONTH($P294) &gt;= 2), IF($T294 &lt;&gt; "", $H294/$T294, ""), ""), "")</f>
        <v/>
      </c>
      <c r="AJ294" s="10" t="str">
        <f ca="1">IFERROR(IF(AND(NOW()&lt;= EOMONTH(DATE(YEAR($P294),3, 1), 0), Overall!$A296&lt;&gt;"", MONTH($O294) &lt;= 3, MONTH($P294) &gt;= 3), IF($T294 &lt;&gt; "", $H294/$T294, ""), ""), "")</f>
        <v/>
      </c>
      <c r="AK294" s="10" t="str">
        <f ca="1">IFERROR(IF(AND(NOW()&lt;= EOMONTH(DATE(YEAR($P294),4, 1), 0), Overall!$A296&lt;&gt;"", MONTH($O294) &lt;= 4, MONTH($P294) &gt;= 4), IF($T294 &lt;&gt; "", $H294/$T294, ""), ""), "")</f>
        <v/>
      </c>
      <c r="AL294" s="10" t="str">
        <f ca="1">IFERROR(IF(AND(NOW()&lt;= EOMONTH(DATE(YEAR($P294),5, 1), 0), Overall!$A296&lt;&gt;"", MONTH($O294) &lt;= 5, MONTH($P294) &gt;= 5), IF($T294 &lt;&gt; "", $H294/$T294, ""), ""), "")</f>
        <v/>
      </c>
      <c r="AM294" s="10" t="str">
        <f ca="1">IFERROR(IF(AND(NOW()&lt;= EOMONTH(DATE(YEAR($P294),6, 1), 0), Overall!$A296&lt;&gt;"", MONTH($O294) &lt;= 6, MONTH($P294) &gt;= 6), IF($T294 &lt;&gt; "", $H294/$T294, ""), ""), "")</f>
        <v/>
      </c>
      <c r="AN294" s="10" t="str">
        <f ca="1">IFERROR(IF(AND(NOW()&lt;= EOMONTH(DATE(YEAR($P294),7, 1), 0), Overall!$A296&lt;&gt;"", MONTH($O294) &lt;= 7, MONTH($P294) &gt;= 7), IF($T294 &lt;&gt; "", $H294/$T294, ""), ""), "")</f>
        <v/>
      </c>
      <c r="AO294" s="10" t="str">
        <f ca="1">IFERROR(IF(AND(NOW()&lt;= EOMONTH(DATE(YEAR($P294),8, 1), 0), Overall!$A296&lt;&gt;"", MONTH($O294) &lt;= 8, MONTH($P294) &gt;= 8), IF($T294 &lt;&gt; "", $H294/$T294, ""), ""), "")</f>
        <v/>
      </c>
      <c r="AP294" s="10" t="str">
        <f ca="1">IFERROR(IF(AND(NOW()&lt;= EOMONTH(DATE(YEAR($P294),9, 1), 0), Overall!$A296&lt;&gt;"", MONTH($O294) &lt;= 9, MONTH($P294) &gt;= 9), IF($T294 &lt;&gt; "", $H294/$T294, ""), ""), "")</f>
        <v/>
      </c>
      <c r="AQ294" s="10" t="str">
        <f ca="1">IFERROR(IF(AND(NOW()&lt;= EOMONTH(DATE(YEAR($P294),10, 1), 0), Overall!$A296&lt;&gt;"", MONTH($O294) &lt;= 10, MONTH($P294) &gt;= 10), IF($T294 &lt;&gt; "", $H294/$T294, ""), ""), "")</f>
        <v/>
      </c>
      <c r="AR294" s="10" t="str">
        <f ca="1">IFERROR(IF(AND(NOW()&lt;= EOMONTH(DATE(YEAR($P294),11, 1), 0), Overall!$A296&lt;&gt;"", MONTH($O294) &lt;=11, MONTH($P294) &gt;= 11), IF($T294 &lt;&gt; "", $H294/$T294, ""), ""), "")</f>
        <v/>
      </c>
      <c r="AS294" s="10" t="str">
        <f ca="1">IFERROR(IF(AND(NOW()&lt;= EOMONTH(DATE(YEAR($P294),12, 1), 0), Overall!$A296&lt;&gt;"", MONTH($O294) &lt;= 12, MONTH($P294) &gt;= 12), IF($T294 &lt;&gt; "", $H294/$T294, ""), ""), "")</f>
        <v/>
      </c>
      <c r="AT294" s="16">
        <f t="shared" ca="1" si="9"/>
        <v>0</v>
      </c>
    </row>
    <row r="295" spans="1:46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6">
        <f>IF(Overall!T297&lt;&gt;"",VALUE(Overall!T297),"")</f>
        <v>77.2</v>
      </c>
      <c r="O295" s="7">
        <f>IF(Overall!L297&lt;&gt;"", DATEVALUE(Overall!L297), "")</f>
        <v>44743</v>
      </c>
      <c r="P295" s="7">
        <f>IF(Overall!M297&lt;&gt;"", DATEVALUE(Overall!M297), "")</f>
        <v>44773</v>
      </c>
      <c r="Q295" s="7" t="str">
        <f>IF(Overall!S297&lt;&gt;"",_xlfn.VALUETOTEXT(Overall!S297),"")</f>
        <v>Jul</v>
      </c>
      <c r="R295" s="7">
        <f>IF(Overall!O297&lt;&gt;"", DATEVALUE(Overall!O297), "")</f>
        <v>44508</v>
      </c>
      <c r="S295" s="7">
        <f>IF(Overall!O297&lt;&gt;"", DATEVALUE(Overall!O297), "")</f>
        <v>44508</v>
      </c>
      <c r="T295" s="5">
        <f t="shared" si="8"/>
        <v>1</v>
      </c>
      <c r="U295" s="10" t="str">
        <f>IF(Overall!$A297&lt;&gt;"",IF(AND(MONTH($O295) &lt;= 1, MONTH($P295) &gt;= 1), IF($T295 &lt;&gt; "", $H295/$T295, ""), ""),"")</f>
        <v/>
      </c>
      <c r="V295" s="10" t="str">
        <f>IF(Overall!$A297&lt;&gt;"",IF(AND(MONTH($O295) &lt;= 2, MONTH($P295) &gt;= 2), IF($T295 &lt;&gt; "", $H295/$T295, ""), ""),"")</f>
        <v/>
      </c>
      <c r="W295" s="10" t="str">
        <f>IF(Overall!$A297&lt;&gt;"",IF(AND(MONTH($O295) &lt;= 3, MONTH($P295) &gt;= 3), IF($T295 &lt;&gt; "", $H295/$T295, ""), ""),"")</f>
        <v/>
      </c>
      <c r="X295" s="10" t="str">
        <f>IF(Overall!$A297&lt;&gt;"",IF(AND(MONTH($O295) &lt;= 4, MONTH($P295) &gt;= 4), IF($T295 &lt;&gt; "", $H295/$T295, ""), ""),"")</f>
        <v/>
      </c>
      <c r="Y295" s="10" t="str">
        <f>IF(Overall!$A297&lt;&gt;"",IF(AND(MONTH($O295) &lt;= 5, MONTH($P295) &gt;= 5), IF($T295 &lt;&gt; "", $H295/$T295, ""), ""),"")</f>
        <v/>
      </c>
      <c r="Z295" s="10" t="str">
        <f>IF(Overall!$A297&lt;&gt;"",IF(AND(MONTH($O295) &lt;= 6, MONTH($P295) &gt;= 6), IF($T295 &lt;&gt; "", $H295/$T295, ""), ""),"")</f>
        <v/>
      </c>
      <c r="AA295" s="10">
        <f>IF(Overall!$A297&lt;&gt;"",IF(AND(MONTH($O295) &lt;= 7, MONTH($P295) &gt;= 7 ), IF($T295 &lt;&gt; "", $H295/$T295, ""), ""),"")</f>
        <v>300000</v>
      </c>
      <c r="AB295" s="10" t="str">
        <f>IF(Overall!$A297&lt;&gt;"",IF(AND(MONTH($O295) &lt;= 8, MONTH($P295) &gt;= 8), IF($T295 &lt;&gt; "", $H295/$T295, ""), ""),"")</f>
        <v/>
      </c>
      <c r="AC295" s="10" t="str">
        <f>IF(Overall!$A297&lt;&gt;"",IF(AND(MONTH($O295) &lt;= 9, MONTH($P295) &gt;= 9), IF($T295 &lt;&gt; "", $H295/$T295, ""), ""),"")</f>
        <v/>
      </c>
      <c r="AD295" s="10" t="str">
        <f>IF(Overall!$A297&lt;&gt;"",IF(AND(MONTH($O295) &lt;= 10, MONTH($P295) &gt;= 10), IF($T295 &lt;&gt; "", $H295/$T295, ""), ""),"")</f>
        <v/>
      </c>
      <c r="AE295" s="10" t="str">
        <f>IF(Overall!$A297&lt;&gt;"",IF(AND(MONTH($O295) &lt;= 11, MONTH($P295) &gt;= 11), IF($T295 &lt;&gt; "", $H295/$T295, ""), ""),"")</f>
        <v/>
      </c>
      <c r="AF295" s="10" t="str">
        <f>IF(Overall!$A297&lt;&gt;"",IF(AND(MONTH($O295) &lt;= 12, MONTH($P295) &gt;= 12), IF($T295 &lt;&gt; "", $H295/$T295, ""), ""),"")</f>
        <v/>
      </c>
      <c r="AH295" s="10" t="str">
        <f ca="1">IFERROR(IF(AND(NOW()&lt;= EOMONTH(DATE(YEAR($P295),1, 1), 0), Overall!$A297&lt;&gt;"", MONTH($O295) &lt;= 1, MONTH($P295) &gt;= 1), IF($T295 &lt;&gt; "", $H295/$T295, ""), ""), "")</f>
        <v/>
      </c>
      <c r="AI295" s="10" t="str">
        <f ca="1">IFERROR(IF(AND(NOW()&lt;= EOMONTH(DATE(YEAR($P295),2, 1), 0), Overall!$A297&lt;&gt;"", MONTH($O295) &lt;= 2, MONTH($P295) &gt;= 2), IF($T295 &lt;&gt; "", $H295/$T295, ""), ""), "")</f>
        <v/>
      </c>
      <c r="AJ295" s="10" t="str">
        <f ca="1">IFERROR(IF(AND(NOW()&lt;= EOMONTH(DATE(YEAR($P295),3, 1), 0), Overall!$A297&lt;&gt;"", MONTH($O295) &lt;= 3, MONTH($P295) &gt;= 3), IF($T295 &lt;&gt; "", $H295/$T295, ""), ""), "")</f>
        <v/>
      </c>
      <c r="AK295" s="10" t="str">
        <f ca="1">IFERROR(IF(AND(NOW()&lt;= EOMONTH(DATE(YEAR($P295),4, 1), 0), Overall!$A297&lt;&gt;"", MONTH($O295) &lt;= 4, MONTH($P295) &gt;= 4), IF($T295 &lt;&gt; "", $H295/$T295, ""), ""), "")</f>
        <v/>
      </c>
      <c r="AL295" s="10" t="str">
        <f ca="1">IFERROR(IF(AND(NOW()&lt;= EOMONTH(DATE(YEAR($P295),5, 1), 0), Overall!$A297&lt;&gt;"", MONTH($O295) &lt;= 5, MONTH($P295) &gt;= 5), IF($T295 &lt;&gt; "", $H295/$T295, ""), ""), "")</f>
        <v/>
      </c>
      <c r="AM295" s="10" t="str">
        <f ca="1">IFERROR(IF(AND(NOW()&lt;= EOMONTH(DATE(YEAR($P295),6, 1), 0), Overall!$A297&lt;&gt;"", MONTH($O295) &lt;= 6, MONTH($P295) &gt;= 6), IF($T295 &lt;&gt; "", $H295/$T295, ""), ""), "")</f>
        <v/>
      </c>
      <c r="AN295" s="10" t="str">
        <f ca="1">IFERROR(IF(AND(NOW()&lt;= EOMONTH(DATE(YEAR($P295),7, 1), 0), Overall!$A297&lt;&gt;"", MONTH($O295) &lt;= 7, MONTH($P295) &gt;= 7), IF($T295 &lt;&gt; "", $H295/$T295, ""), ""), "")</f>
        <v/>
      </c>
      <c r="AO295" s="10" t="str">
        <f ca="1">IFERROR(IF(AND(NOW()&lt;= EOMONTH(DATE(YEAR($P295),8, 1), 0), Overall!$A297&lt;&gt;"", MONTH($O295) &lt;= 8, MONTH($P295) &gt;= 8), IF($T295 &lt;&gt; "", $H295/$T295, ""), ""), "")</f>
        <v/>
      </c>
      <c r="AP295" s="10" t="str">
        <f ca="1">IFERROR(IF(AND(NOW()&lt;= EOMONTH(DATE(YEAR($P295),9, 1), 0), Overall!$A297&lt;&gt;"", MONTH($O295) &lt;= 9, MONTH($P295) &gt;= 9), IF($T295 &lt;&gt; "", $H295/$T295, ""), ""), "")</f>
        <v/>
      </c>
      <c r="AQ295" s="10" t="str">
        <f ca="1">IFERROR(IF(AND(NOW()&lt;= EOMONTH(DATE(YEAR($P295),10, 1), 0), Overall!$A297&lt;&gt;"", MONTH($O295) &lt;= 10, MONTH($P295) &gt;= 10), IF($T295 &lt;&gt; "", $H295/$T295, ""), ""), "")</f>
        <v/>
      </c>
      <c r="AR295" s="10" t="str">
        <f ca="1">IFERROR(IF(AND(NOW()&lt;= EOMONTH(DATE(YEAR($P295),11, 1), 0), Overall!$A297&lt;&gt;"", MONTH($O295) &lt;=11, MONTH($P295) &gt;= 11), IF($T295 &lt;&gt; "", $H295/$T295, ""), ""), "")</f>
        <v/>
      </c>
      <c r="AS295" s="10" t="str">
        <f ca="1">IFERROR(IF(AND(NOW()&lt;= EOMONTH(DATE(YEAR($P295),12, 1), 0), Overall!$A297&lt;&gt;"", MONTH($O295) &lt;= 12, MONTH($P295) &gt;= 12), IF($T295 &lt;&gt; "", $H295/$T295, ""), ""), "")</f>
        <v/>
      </c>
      <c r="AT295" s="16">
        <f t="shared" ca="1" si="9"/>
        <v>0</v>
      </c>
    </row>
    <row r="296" spans="1:46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6">
        <f>IF(Overall!T298&lt;&gt;"",VALUE(Overall!T298),"")</f>
        <v>77.09</v>
      </c>
      <c r="O296" s="7">
        <f>IF(Overall!L298&lt;&gt;"", DATEVALUE(Overall!L298), "")</f>
        <v>44774</v>
      </c>
      <c r="P296" s="7">
        <f>IF(Overall!M298&lt;&gt;"", DATEVALUE(Overall!M298), "")</f>
        <v>44804</v>
      </c>
      <c r="Q296" s="7" t="str">
        <f>IF(Overall!S298&lt;&gt;"",_xlfn.VALUETOTEXT(Overall!S298),"")</f>
        <v>Aug</v>
      </c>
      <c r="R296" s="7">
        <f>IF(Overall!O298&lt;&gt;"", DATEVALUE(Overall!O298), "")</f>
        <v>44509</v>
      </c>
      <c r="S296" s="7">
        <f>IF(Overall!O298&lt;&gt;"", DATEVALUE(Overall!O298), "")</f>
        <v>44509</v>
      </c>
      <c r="T296" s="5">
        <f t="shared" si="8"/>
        <v>1</v>
      </c>
      <c r="U296" s="10" t="str">
        <f>IF(Overall!$A298&lt;&gt;"",IF(AND(MONTH($O296) &lt;= 1, MONTH($P296) &gt;= 1), IF($T296 &lt;&gt; "", $H296/$T296, ""), ""),"")</f>
        <v/>
      </c>
      <c r="V296" s="10" t="str">
        <f>IF(Overall!$A298&lt;&gt;"",IF(AND(MONTH($O296) &lt;= 2, MONTH($P296) &gt;= 2), IF($T296 &lt;&gt; "", $H296/$T296, ""), ""),"")</f>
        <v/>
      </c>
      <c r="W296" s="10" t="str">
        <f>IF(Overall!$A298&lt;&gt;"",IF(AND(MONTH($O296) &lt;= 3, MONTH($P296) &gt;= 3), IF($T296 &lt;&gt; "", $H296/$T296, ""), ""),"")</f>
        <v/>
      </c>
      <c r="X296" s="10" t="str">
        <f>IF(Overall!$A298&lt;&gt;"",IF(AND(MONTH($O296) &lt;= 4, MONTH($P296) &gt;= 4), IF($T296 &lt;&gt; "", $H296/$T296, ""), ""),"")</f>
        <v/>
      </c>
      <c r="Y296" s="10" t="str">
        <f>IF(Overall!$A298&lt;&gt;"",IF(AND(MONTH($O296) &lt;= 5, MONTH($P296) &gt;= 5), IF($T296 &lt;&gt; "", $H296/$T296, ""), ""),"")</f>
        <v/>
      </c>
      <c r="Z296" s="10" t="str">
        <f>IF(Overall!$A298&lt;&gt;"",IF(AND(MONTH($O296) &lt;= 6, MONTH($P296) &gt;= 6), IF($T296 &lt;&gt; "", $H296/$T296, ""), ""),"")</f>
        <v/>
      </c>
      <c r="AA296" s="10" t="str">
        <f>IF(Overall!$A298&lt;&gt;"",IF(AND(MONTH($O296) &lt;= 7, MONTH($P296) &gt;= 7 ), IF($T296 &lt;&gt; "", $H296/$T296, ""), ""),"")</f>
        <v/>
      </c>
      <c r="AB296" s="10">
        <f>IF(Overall!$A298&lt;&gt;"",IF(AND(MONTH($O296) &lt;= 8, MONTH($P296) &gt;= 8), IF($T296 &lt;&gt; "", $H296/$T296, ""), ""),"")</f>
        <v>200000</v>
      </c>
      <c r="AC296" s="10" t="str">
        <f>IF(Overall!$A298&lt;&gt;"",IF(AND(MONTH($O296) &lt;= 9, MONTH($P296) &gt;= 9), IF($T296 &lt;&gt; "", $H296/$T296, ""), ""),"")</f>
        <v/>
      </c>
      <c r="AD296" s="10" t="str">
        <f>IF(Overall!$A298&lt;&gt;"",IF(AND(MONTH($O296) &lt;= 10, MONTH($P296) &gt;= 10), IF($T296 &lt;&gt; "", $H296/$T296, ""), ""),"")</f>
        <v/>
      </c>
      <c r="AE296" s="10" t="str">
        <f>IF(Overall!$A298&lt;&gt;"",IF(AND(MONTH($O296) &lt;= 11, MONTH($P296) &gt;= 11), IF($T296 &lt;&gt; "", $H296/$T296, ""), ""),"")</f>
        <v/>
      </c>
      <c r="AF296" s="10" t="str">
        <f>IF(Overall!$A298&lt;&gt;"",IF(AND(MONTH($O296) &lt;= 12, MONTH($P296) &gt;= 12), IF($T296 &lt;&gt; "", $H296/$T296, ""), ""),"")</f>
        <v/>
      </c>
      <c r="AH296" s="10" t="str">
        <f ca="1">IFERROR(IF(AND(NOW()&lt;= EOMONTH(DATE(YEAR($P296),1, 1), 0), Overall!$A298&lt;&gt;"", MONTH($O296) &lt;= 1, MONTH($P296) &gt;= 1), IF($T296 &lt;&gt; "", $H296/$T296, ""), ""), "")</f>
        <v/>
      </c>
      <c r="AI296" s="10" t="str">
        <f ca="1">IFERROR(IF(AND(NOW()&lt;= EOMONTH(DATE(YEAR($P296),2, 1), 0), Overall!$A298&lt;&gt;"", MONTH($O296) &lt;= 2, MONTH($P296) &gt;= 2), IF($T296 &lt;&gt; "", $H296/$T296, ""), ""), "")</f>
        <v/>
      </c>
      <c r="AJ296" s="10" t="str">
        <f ca="1">IFERROR(IF(AND(NOW()&lt;= EOMONTH(DATE(YEAR($P296),3, 1), 0), Overall!$A298&lt;&gt;"", MONTH($O296) &lt;= 3, MONTH($P296) &gt;= 3), IF($T296 &lt;&gt; "", $H296/$T296, ""), ""), "")</f>
        <v/>
      </c>
      <c r="AK296" s="10" t="str">
        <f ca="1">IFERROR(IF(AND(NOW()&lt;= EOMONTH(DATE(YEAR($P296),4, 1), 0), Overall!$A298&lt;&gt;"", MONTH($O296) &lt;= 4, MONTH($P296) &gt;= 4), IF($T296 &lt;&gt; "", $H296/$T296, ""), ""), "")</f>
        <v/>
      </c>
      <c r="AL296" s="10" t="str">
        <f ca="1">IFERROR(IF(AND(NOW()&lt;= EOMONTH(DATE(YEAR($P296),5, 1), 0), Overall!$A298&lt;&gt;"", MONTH($O296) &lt;= 5, MONTH($P296) &gt;= 5), IF($T296 &lt;&gt; "", $H296/$T296, ""), ""), "")</f>
        <v/>
      </c>
      <c r="AM296" s="10" t="str">
        <f ca="1">IFERROR(IF(AND(NOW()&lt;= EOMONTH(DATE(YEAR($P296),6, 1), 0), Overall!$A298&lt;&gt;"", MONTH($O296) &lt;= 6, MONTH($P296) &gt;= 6), IF($T296 &lt;&gt; "", $H296/$T296, ""), ""), "")</f>
        <v/>
      </c>
      <c r="AN296" s="10" t="str">
        <f ca="1">IFERROR(IF(AND(NOW()&lt;= EOMONTH(DATE(YEAR($P296),7, 1), 0), Overall!$A298&lt;&gt;"", MONTH($O296) &lt;= 7, MONTH($P296) &gt;= 7), IF($T296 &lt;&gt; "", $H296/$T296, ""), ""), "")</f>
        <v/>
      </c>
      <c r="AO296" s="10" t="str">
        <f ca="1">IFERROR(IF(AND(NOW()&lt;= EOMONTH(DATE(YEAR($P296),8, 1), 0), Overall!$A298&lt;&gt;"", MONTH($O296) &lt;= 8, MONTH($P296) &gt;= 8), IF($T296 &lt;&gt; "", $H296/$T296, ""), ""), "")</f>
        <v/>
      </c>
      <c r="AP296" s="10" t="str">
        <f ca="1">IFERROR(IF(AND(NOW()&lt;= EOMONTH(DATE(YEAR($P296),9, 1), 0), Overall!$A298&lt;&gt;"", MONTH($O296) &lt;= 9, MONTH($P296) &gt;= 9), IF($T296 &lt;&gt; "", $H296/$T296, ""), ""), "")</f>
        <v/>
      </c>
      <c r="AQ296" s="10" t="str">
        <f ca="1">IFERROR(IF(AND(NOW()&lt;= EOMONTH(DATE(YEAR($P296),10, 1), 0), Overall!$A298&lt;&gt;"", MONTH($O296) &lt;= 10, MONTH($P296) &gt;= 10), IF($T296 &lt;&gt; "", $H296/$T296, ""), ""), "")</f>
        <v/>
      </c>
      <c r="AR296" s="10" t="str">
        <f ca="1">IFERROR(IF(AND(NOW()&lt;= EOMONTH(DATE(YEAR($P296),11, 1), 0), Overall!$A298&lt;&gt;"", MONTH($O296) &lt;=11, MONTH($P296) &gt;= 11), IF($T296 &lt;&gt; "", $H296/$T296, ""), ""), "")</f>
        <v/>
      </c>
      <c r="AS296" s="10" t="str">
        <f ca="1">IFERROR(IF(AND(NOW()&lt;= EOMONTH(DATE(YEAR($P296),12, 1), 0), Overall!$A298&lt;&gt;"", MONTH($O296) &lt;= 12, MONTH($P296) &gt;= 12), IF($T296 &lt;&gt; "", $H296/$T296, ""), ""), "")</f>
        <v/>
      </c>
      <c r="AT296" s="16">
        <f t="shared" ca="1" si="9"/>
        <v>0</v>
      </c>
    </row>
    <row r="297" spans="1:46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6">
        <f>IF(Overall!T299&lt;&gt;"",VALUE(Overall!T299),"")</f>
        <v>77.13</v>
      </c>
      <c r="O297" s="7">
        <f>IF(Overall!L299&lt;&gt;"", DATEVALUE(Overall!L299), "")</f>
        <v>44743</v>
      </c>
      <c r="P297" s="7">
        <f>IF(Overall!M299&lt;&gt;"", DATEVALUE(Overall!M299), "")</f>
        <v>44834</v>
      </c>
      <c r="Q297" s="7" t="str">
        <f>IF(Overall!S299&lt;&gt;"",_xlfn.VALUETOTEXT(Overall!S299),"")</f>
        <v>Jul-Sep</v>
      </c>
      <c r="R297" s="7">
        <f>IF(Overall!O299&lt;&gt;"", DATEVALUE(Overall!O299), "")</f>
        <v>44509</v>
      </c>
      <c r="S297" s="7">
        <f>IF(Overall!O299&lt;&gt;"", DATEVALUE(Overall!O299), "")</f>
        <v>44509</v>
      </c>
      <c r="T297" s="5">
        <f t="shared" si="8"/>
        <v>3</v>
      </c>
      <c r="U297" s="10" t="str">
        <f>IF(Overall!$A299&lt;&gt;"",IF(AND(MONTH($O297) &lt;= 1, MONTH($P297) &gt;= 1), IF($T297 &lt;&gt; "", $H297/$T297, ""), ""),"")</f>
        <v/>
      </c>
      <c r="V297" s="10" t="str">
        <f>IF(Overall!$A299&lt;&gt;"",IF(AND(MONTH($O297) &lt;= 2, MONTH($P297) &gt;= 2), IF($T297 &lt;&gt; "", $H297/$T297, ""), ""),"")</f>
        <v/>
      </c>
      <c r="W297" s="10" t="str">
        <f>IF(Overall!$A299&lt;&gt;"",IF(AND(MONTH($O297) &lt;= 3, MONTH($P297) &gt;= 3), IF($T297 &lt;&gt; "", $H297/$T297, ""), ""),"")</f>
        <v/>
      </c>
      <c r="X297" s="10" t="str">
        <f>IF(Overall!$A299&lt;&gt;"",IF(AND(MONTH($O297) &lt;= 4, MONTH($P297) &gt;= 4), IF($T297 &lt;&gt; "", $H297/$T297, ""), ""),"")</f>
        <v/>
      </c>
      <c r="Y297" s="10" t="str">
        <f>IF(Overall!$A299&lt;&gt;"",IF(AND(MONTH($O297) &lt;= 5, MONTH($P297) &gt;= 5), IF($T297 &lt;&gt; "", $H297/$T297, ""), ""),"")</f>
        <v/>
      </c>
      <c r="Z297" s="10" t="str">
        <f>IF(Overall!$A299&lt;&gt;"",IF(AND(MONTH($O297) &lt;= 6, MONTH($P297) &gt;= 6), IF($T297 &lt;&gt; "", $H297/$T297, ""), ""),"")</f>
        <v/>
      </c>
      <c r="AA297" s="10">
        <f>IF(Overall!$A299&lt;&gt;"",IF(AND(MONTH($O297) &lt;= 7, MONTH($P297) &gt;= 7 ), IF($T297 &lt;&gt; "", $H297/$T297, ""), ""),"")</f>
        <v>200000</v>
      </c>
      <c r="AB297" s="10">
        <f>IF(Overall!$A299&lt;&gt;"",IF(AND(MONTH($O297) &lt;= 8, MONTH($P297) &gt;= 8), IF($T297 &lt;&gt; "", $H297/$T297, ""), ""),"")</f>
        <v>200000</v>
      </c>
      <c r="AC297" s="10">
        <f>IF(Overall!$A299&lt;&gt;"",IF(AND(MONTH($O297) &lt;= 9, MONTH($P297) &gt;= 9), IF($T297 &lt;&gt; "", $H297/$T297, ""), ""),"")</f>
        <v>200000</v>
      </c>
      <c r="AD297" s="10" t="str">
        <f>IF(Overall!$A299&lt;&gt;"",IF(AND(MONTH($O297) &lt;= 10, MONTH($P297) &gt;= 10), IF($T297 &lt;&gt; "", $H297/$T297, ""), ""),"")</f>
        <v/>
      </c>
      <c r="AE297" s="10" t="str">
        <f>IF(Overall!$A299&lt;&gt;"",IF(AND(MONTH($O297) &lt;= 11, MONTH($P297) &gt;= 11), IF($T297 &lt;&gt; "", $H297/$T297, ""), ""),"")</f>
        <v/>
      </c>
      <c r="AF297" s="10" t="str">
        <f>IF(Overall!$A299&lt;&gt;"",IF(AND(MONTH($O297) &lt;= 12, MONTH($P297) &gt;= 12), IF($T297 &lt;&gt; "", $H297/$T297, ""), ""),"")</f>
        <v/>
      </c>
      <c r="AH297" s="10" t="str">
        <f ca="1">IFERROR(IF(AND(NOW()&lt;= EOMONTH(DATE(YEAR($P297),1, 1), 0), Overall!$A299&lt;&gt;"", MONTH($O297) &lt;= 1, MONTH($P297) &gt;= 1), IF($T297 &lt;&gt; "", $H297/$T297, ""), ""), "")</f>
        <v/>
      </c>
      <c r="AI297" s="10" t="str">
        <f ca="1">IFERROR(IF(AND(NOW()&lt;= EOMONTH(DATE(YEAR($P297),2, 1), 0), Overall!$A299&lt;&gt;"", MONTH($O297) &lt;= 2, MONTH($P297) &gt;= 2), IF($T297 &lt;&gt; "", $H297/$T297, ""), ""), "")</f>
        <v/>
      </c>
      <c r="AJ297" s="10" t="str">
        <f ca="1">IFERROR(IF(AND(NOW()&lt;= EOMONTH(DATE(YEAR($P297),3, 1), 0), Overall!$A299&lt;&gt;"", MONTH($O297) &lt;= 3, MONTH($P297) &gt;= 3), IF($T297 &lt;&gt; "", $H297/$T297, ""), ""), "")</f>
        <v/>
      </c>
      <c r="AK297" s="10" t="str">
        <f ca="1">IFERROR(IF(AND(NOW()&lt;= EOMONTH(DATE(YEAR($P297),4, 1), 0), Overall!$A299&lt;&gt;"", MONTH($O297) &lt;= 4, MONTH($P297) &gt;= 4), IF($T297 &lt;&gt; "", $H297/$T297, ""), ""), "")</f>
        <v/>
      </c>
      <c r="AL297" s="10" t="str">
        <f ca="1">IFERROR(IF(AND(NOW()&lt;= EOMONTH(DATE(YEAR($P297),5, 1), 0), Overall!$A299&lt;&gt;"", MONTH($O297) &lt;= 5, MONTH($P297) &gt;= 5), IF($T297 &lt;&gt; "", $H297/$T297, ""), ""), "")</f>
        <v/>
      </c>
      <c r="AM297" s="10" t="str">
        <f ca="1">IFERROR(IF(AND(NOW()&lt;= EOMONTH(DATE(YEAR($P297),6, 1), 0), Overall!$A299&lt;&gt;"", MONTH($O297) &lt;= 6, MONTH($P297) &gt;= 6), IF($T297 &lt;&gt; "", $H297/$T297, ""), ""), "")</f>
        <v/>
      </c>
      <c r="AN297" s="10" t="str">
        <f ca="1">IFERROR(IF(AND(NOW()&lt;= EOMONTH(DATE(YEAR($P297),7, 1), 0), Overall!$A299&lt;&gt;"", MONTH($O297) &lt;= 7, MONTH($P297) &gt;= 7), IF($T297 &lt;&gt; "", $H297/$T297, ""), ""), "")</f>
        <v/>
      </c>
      <c r="AO297" s="10" t="str">
        <f ca="1">IFERROR(IF(AND(NOW()&lt;= EOMONTH(DATE(YEAR($P297),8, 1), 0), Overall!$A299&lt;&gt;"", MONTH($O297) &lt;= 8, MONTH($P297) &gt;= 8), IF($T297 &lt;&gt; "", $H297/$T297, ""), ""), "")</f>
        <v/>
      </c>
      <c r="AP297" s="10" t="str">
        <f ca="1">IFERROR(IF(AND(NOW()&lt;= EOMONTH(DATE(YEAR($P297),9, 1), 0), Overall!$A299&lt;&gt;"", MONTH($O297) &lt;= 9, MONTH($P297) &gt;= 9), IF($T297 &lt;&gt; "", $H297/$T297, ""), ""), "")</f>
        <v/>
      </c>
      <c r="AQ297" s="10" t="str">
        <f ca="1">IFERROR(IF(AND(NOW()&lt;= EOMONTH(DATE(YEAR($P297),10, 1), 0), Overall!$A299&lt;&gt;"", MONTH($O297) &lt;= 10, MONTH($P297) &gt;= 10), IF($T297 &lt;&gt; "", $H297/$T297, ""), ""), "")</f>
        <v/>
      </c>
      <c r="AR297" s="10" t="str">
        <f ca="1">IFERROR(IF(AND(NOW()&lt;= EOMONTH(DATE(YEAR($P297),11, 1), 0), Overall!$A299&lt;&gt;"", MONTH($O297) &lt;=11, MONTH($P297) &gt;= 11), IF($T297 &lt;&gt; "", $H297/$T297, ""), ""), "")</f>
        <v/>
      </c>
      <c r="AS297" s="10" t="str">
        <f ca="1">IFERROR(IF(AND(NOW()&lt;= EOMONTH(DATE(YEAR($P297),12, 1), 0), Overall!$A299&lt;&gt;"", MONTH($O297) &lt;= 12, MONTH($P297) &gt;= 12), IF($T297 &lt;&gt; "", $H297/$T297, ""), ""), "")</f>
        <v/>
      </c>
      <c r="AT297" s="16">
        <f t="shared" ca="1" si="9"/>
        <v>0</v>
      </c>
    </row>
    <row r="298" spans="1:46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6">
        <f>IF(Overall!T300&lt;&gt;"",VALUE(Overall!T300),"")</f>
        <v>77</v>
      </c>
      <c r="O298" s="7">
        <f>IF(Overall!L300&lt;&gt;"", DATEVALUE(Overall!L300), "")</f>
        <v>44774</v>
      </c>
      <c r="P298" s="7">
        <f>IF(Overall!M300&lt;&gt;"", DATEVALUE(Overall!M300), "")</f>
        <v>44804</v>
      </c>
      <c r="Q298" s="7" t="str">
        <f>IF(Overall!S300&lt;&gt;"",_xlfn.VALUETOTEXT(Overall!S300),"")</f>
        <v>Aug</v>
      </c>
      <c r="R298" s="7">
        <f>IF(Overall!O300&lt;&gt;"", DATEVALUE(Overall!O300), "")</f>
        <v>44509</v>
      </c>
      <c r="S298" s="7">
        <f>IF(Overall!O300&lt;&gt;"", DATEVALUE(Overall!O300), "")</f>
        <v>44509</v>
      </c>
      <c r="T298" s="5">
        <f t="shared" si="8"/>
        <v>1</v>
      </c>
      <c r="U298" s="10" t="str">
        <f>IF(Overall!$A300&lt;&gt;"",IF(AND(MONTH($O298) &lt;= 1, MONTH($P298) &gt;= 1), IF($T298 &lt;&gt; "", $H298/$T298, ""), ""),"")</f>
        <v/>
      </c>
      <c r="V298" s="10" t="str">
        <f>IF(Overall!$A300&lt;&gt;"",IF(AND(MONTH($O298) &lt;= 2, MONTH($P298) &gt;= 2), IF($T298 &lt;&gt; "", $H298/$T298, ""), ""),"")</f>
        <v/>
      </c>
      <c r="W298" s="10" t="str">
        <f>IF(Overall!$A300&lt;&gt;"",IF(AND(MONTH($O298) &lt;= 3, MONTH($P298) &gt;= 3), IF($T298 &lt;&gt; "", $H298/$T298, ""), ""),"")</f>
        <v/>
      </c>
      <c r="X298" s="10" t="str">
        <f>IF(Overall!$A300&lt;&gt;"",IF(AND(MONTH($O298) &lt;= 4, MONTH($P298) &gt;= 4), IF($T298 &lt;&gt; "", $H298/$T298, ""), ""),"")</f>
        <v/>
      </c>
      <c r="Y298" s="10" t="str">
        <f>IF(Overall!$A300&lt;&gt;"",IF(AND(MONTH($O298) &lt;= 5, MONTH($P298) &gt;= 5), IF($T298 &lt;&gt; "", $H298/$T298, ""), ""),"")</f>
        <v/>
      </c>
      <c r="Z298" s="10" t="str">
        <f>IF(Overall!$A300&lt;&gt;"",IF(AND(MONTH($O298) &lt;= 6, MONTH($P298) &gt;= 6), IF($T298 &lt;&gt; "", $H298/$T298, ""), ""),"")</f>
        <v/>
      </c>
      <c r="AA298" s="10" t="str">
        <f>IF(Overall!$A300&lt;&gt;"",IF(AND(MONTH($O298) &lt;= 7, MONTH($P298) &gt;= 7 ), IF($T298 &lt;&gt; "", $H298/$T298, ""), ""),"")</f>
        <v/>
      </c>
      <c r="AB298" s="10">
        <f>IF(Overall!$A300&lt;&gt;"",IF(AND(MONTH($O298) &lt;= 8, MONTH($P298) &gt;= 8), IF($T298 &lt;&gt; "", $H298/$T298, ""), ""),"")</f>
        <v>100000</v>
      </c>
      <c r="AC298" s="10" t="str">
        <f>IF(Overall!$A300&lt;&gt;"",IF(AND(MONTH($O298) &lt;= 9, MONTH($P298) &gt;= 9), IF($T298 &lt;&gt; "", $H298/$T298, ""), ""),"")</f>
        <v/>
      </c>
      <c r="AD298" s="10" t="str">
        <f>IF(Overall!$A300&lt;&gt;"",IF(AND(MONTH($O298) &lt;= 10, MONTH($P298) &gt;= 10), IF($T298 &lt;&gt; "", $H298/$T298, ""), ""),"")</f>
        <v/>
      </c>
      <c r="AE298" s="10" t="str">
        <f>IF(Overall!$A300&lt;&gt;"",IF(AND(MONTH($O298) &lt;= 11, MONTH($P298) &gt;= 11), IF($T298 &lt;&gt; "", $H298/$T298, ""), ""),"")</f>
        <v/>
      </c>
      <c r="AF298" s="10" t="str">
        <f>IF(Overall!$A300&lt;&gt;"",IF(AND(MONTH($O298) &lt;= 12, MONTH($P298) &gt;= 12), IF($T298 &lt;&gt; "", $H298/$T298, ""), ""),"")</f>
        <v/>
      </c>
      <c r="AH298" s="10" t="str">
        <f ca="1">IFERROR(IF(AND(NOW()&lt;= EOMONTH(DATE(YEAR($P298),1, 1), 0), Overall!$A300&lt;&gt;"", MONTH($O298) &lt;= 1, MONTH($P298) &gt;= 1), IF($T298 &lt;&gt; "", $H298/$T298, ""), ""), "")</f>
        <v/>
      </c>
      <c r="AI298" s="10" t="str">
        <f ca="1">IFERROR(IF(AND(NOW()&lt;= EOMONTH(DATE(YEAR($P298),2, 1), 0), Overall!$A300&lt;&gt;"", MONTH($O298) &lt;= 2, MONTH($P298) &gt;= 2), IF($T298 &lt;&gt; "", $H298/$T298, ""), ""), "")</f>
        <v/>
      </c>
      <c r="AJ298" s="10" t="str">
        <f ca="1">IFERROR(IF(AND(NOW()&lt;= EOMONTH(DATE(YEAR($P298),3, 1), 0), Overall!$A300&lt;&gt;"", MONTH($O298) &lt;= 3, MONTH($P298) &gt;= 3), IF($T298 &lt;&gt; "", $H298/$T298, ""), ""), "")</f>
        <v/>
      </c>
      <c r="AK298" s="10" t="str">
        <f ca="1">IFERROR(IF(AND(NOW()&lt;= EOMONTH(DATE(YEAR($P298),4, 1), 0), Overall!$A300&lt;&gt;"", MONTH($O298) &lt;= 4, MONTH($P298) &gt;= 4), IF($T298 &lt;&gt; "", $H298/$T298, ""), ""), "")</f>
        <v/>
      </c>
      <c r="AL298" s="10" t="str">
        <f ca="1">IFERROR(IF(AND(NOW()&lt;= EOMONTH(DATE(YEAR($P298),5, 1), 0), Overall!$A300&lt;&gt;"", MONTH($O298) &lt;= 5, MONTH($P298) &gt;= 5), IF($T298 &lt;&gt; "", $H298/$T298, ""), ""), "")</f>
        <v/>
      </c>
      <c r="AM298" s="10" t="str">
        <f ca="1">IFERROR(IF(AND(NOW()&lt;= EOMONTH(DATE(YEAR($P298),6, 1), 0), Overall!$A300&lt;&gt;"", MONTH($O298) &lt;= 6, MONTH($P298) &gt;= 6), IF($T298 &lt;&gt; "", $H298/$T298, ""), ""), "")</f>
        <v/>
      </c>
      <c r="AN298" s="10" t="str">
        <f ca="1">IFERROR(IF(AND(NOW()&lt;= EOMONTH(DATE(YEAR($P298),7, 1), 0), Overall!$A300&lt;&gt;"", MONTH($O298) &lt;= 7, MONTH($P298) &gt;= 7), IF($T298 &lt;&gt; "", $H298/$T298, ""), ""), "")</f>
        <v/>
      </c>
      <c r="AO298" s="10" t="str">
        <f ca="1">IFERROR(IF(AND(NOW()&lt;= EOMONTH(DATE(YEAR($P298),8, 1), 0), Overall!$A300&lt;&gt;"", MONTH($O298) &lt;= 8, MONTH($P298) &gt;= 8), IF($T298 &lt;&gt; "", $H298/$T298, ""), ""), "")</f>
        <v/>
      </c>
      <c r="AP298" s="10" t="str">
        <f ca="1">IFERROR(IF(AND(NOW()&lt;= EOMONTH(DATE(YEAR($P298),9, 1), 0), Overall!$A300&lt;&gt;"", MONTH($O298) &lt;= 9, MONTH($P298) &gt;= 9), IF($T298 &lt;&gt; "", $H298/$T298, ""), ""), "")</f>
        <v/>
      </c>
      <c r="AQ298" s="10" t="str">
        <f ca="1">IFERROR(IF(AND(NOW()&lt;= EOMONTH(DATE(YEAR($P298),10, 1), 0), Overall!$A300&lt;&gt;"", MONTH($O298) &lt;= 10, MONTH($P298) &gt;= 10), IF($T298 &lt;&gt; "", $H298/$T298, ""), ""), "")</f>
        <v/>
      </c>
      <c r="AR298" s="10" t="str">
        <f ca="1">IFERROR(IF(AND(NOW()&lt;= EOMONTH(DATE(YEAR($P298),11, 1), 0), Overall!$A300&lt;&gt;"", MONTH($O298) &lt;=11, MONTH($P298) &gt;= 11), IF($T298 &lt;&gt; "", $H298/$T298, ""), ""), "")</f>
        <v/>
      </c>
      <c r="AS298" s="10" t="str">
        <f ca="1">IFERROR(IF(AND(NOW()&lt;= EOMONTH(DATE(YEAR($P298),12, 1), 0), Overall!$A300&lt;&gt;"", MONTH($O298) &lt;= 12, MONTH($P298) &gt;= 12), IF($T298 &lt;&gt; "", $H298/$T298, ""), ""), "")</f>
        <v/>
      </c>
      <c r="AT298" s="16">
        <f t="shared" ca="1" si="9"/>
        <v>0</v>
      </c>
    </row>
    <row r="299" spans="1:46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6">
        <f>IF(Overall!T301&lt;&gt;"",VALUE(Overall!T301),"")</f>
        <v>77.2</v>
      </c>
      <c r="O299" s="7">
        <f>IF(Overall!L301&lt;&gt;"", DATEVALUE(Overall!L301), "")</f>
        <v>44774</v>
      </c>
      <c r="P299" s="7">
        <f>IF(Overall!M301&lt;&gt;"", DATEVALUE(Overall!M301), "")</f>
        <v>44804</v>
      </c>
      <c r="Q299" s="7" t="str">
        <f>IF(Overall!S301&lt;&gt;"",_xlfn.VALUETOTEXT(Overall!S301),"")</f>
        <v>Aug</v>
      </c>
      <c r="R299" s="7">
        <f>IF(Overall!O301&lt;&gt;"", DATEVALUE(Overall!O301), "")</f>
        <v>44509</v>
      </c>
      <c r="S299" s="7">
        <f>IF(Overall!O301&lt;&gt;"", DATEVALUE(Overall!O301), "")</f>
        <v>44509</v>
      </c>
      <c r="T299" s="5">
        <f t="shared" si="8"/>
        <v>1</v>
      </c>
      <c r="U299" s="10" t="str">
        <f>IF(Overall!$A301&lt;&gt;"",IF(AND(MONTH($O299) &lt;= 1, MONTH($P299) &gt;= 1), IF($T299 &lt;&gt; "", $H299/$T299, ""), ""),"")</f>
        <v/>
      </c>
      <c r="V299" s="10" t="str">
        <f>IF(Overall!$A301&lt;&gt;"",IF(AND(MONTH($O299) &lt;= 2, MONTH($P299) &gt;= 2), IF($T299 &lt;&gt; "", $H299/$T299, ""), ""),"")</f>
        <v/>
      </c>
      <c r="W299" s="10" t="str">
        <f>IF(Overall!$A301&lt;&gt;"",IF(AND(MONTH($O299) &lt;= 3, MONTH($P299) &gt;= 3), IF($T299 &lt;&gt; "", $H299/$T299, ""), ""),"")</f>
        <v/>
      </c>
      <c r="X299" s="10" t="str">
        <f>IF(Overall!$A301&lt;&gt;"",IF(AND(MONTH($O299) &lt;= 4, MONTH($P299) &gt;= 4), IF($T299 &lt;&gt; "", $H299/$T299, ""), ""),"")</f>
        <v/>
      </c>
      <c r="Y299" s="10" t="str">
        <f>IF(Overall!$A301&lt;&gt;"",IF(AND(MONTH($O299) &lt;= 5, MONTH($P299) &gt;= 5), IF($T299 &lt;&gt; "", $H299/$T299, ""), ""),"")</f>
        <v/>
      </c>
      <c r="Z299" s="10" t="str">
        <f>IF(Overall!$A301&lt;&gt;"",IF(AND(MONTH($O299) &lt;= 6, MONTH($P299) &gt;= 6), IF($T299 &lt;&gt; "", $H299/$T299, ""), ""),"")</f>
        <v/>
      </c>
      <c r="AA299" s="10" t="str">
        <f>IF(Overall!$A301&lt;&gt;"",IF(AND(MONTH($O299) &lt;= 7, MONTH($P299) &gt;= 7 ), IF($T299 &lt;&gt; "", $H299/$T299, ""), ""),"")</f>
        <v/>
      </c>
      <c r="AB299" s="10">
        <f>IF(Overall!$A301&lt;&gt;"",IF(AND(MONTH($O299) &lt;= 8, MONTH($P299) &gt;= 8), IF($T299 &lt;&gt; "", $H299/$T299, ""), ""),"")</f>
        <v>200000</v>
      </c>
      <c r="AC299" s="10" t="str">
        <f>IF(Overall!$A301&lt;&gt;"",IF(AND(MONTH($O299) &lt;= 9, MONTH($P299) &gt;= 9), IF($T299 &lt;&gt; "", $H299/$T299, ""), ""),"")</f>
        <v/>
      </c>
      <c r="AD299" s="10" t="str">
        <f>IF(Overall!$A301&lt;&gt;"",IF(AND(MONTH($O299) &lt;= 10, MONTH($P299) &gt;= 10), IF($T299 &lt;&gt; "", $H299/$T299, ""), ""),"")</f>
        <v/>
      </c>
      <c r="AE299" s="10" t="str">
        <f>IF(Overall!$A301&lt;&gt;"",IF(AND(MONTH($O299) &lt;= 11, MONTH($P299) &gt;= 11), IF($T299 &lt;&gt; "", $H299/$T299, ""), ""),"")</f>
        <v/>
      </c>
      <c r="AF299" s="10" t="str">
        <f>IF(Overall!$A301&lt;&gt;"",IF(AND(MONTH($O299) &lt;= 12, MONTH($P299) &gt;= 12), IF($T299 &lt;&gt; "", $H299/$T299, ""), ""),"")</f>
        <v/>
      </c>
      <c r="AH299" s="10" t="str">
        <f ca="1">IFERROR(IF(AND(NOW()&lt;= EOMONTH(DATE(YEAR($P299),1, 1), 0), Overall!$A301&lt;&gt;"", MONTH($O299) &lt;= 1, MONTH($P299) &gt;= 1), IF($T299 &lt;&gt; "", $H299/$T299, ""), ""), "")</f>
        <v/>
      </c>
      <c r="AI299" s="10" t="str">
        <f ca="1">IFERROR(IF(AND(NOW()&lt;= EOMONTH(DATE(YEAR($P299),2, 1), 0), Overall!$A301&lt;&gt;"", MONTH($O299) &lt;= 2, MONTH($P299) &gt;= 2), IF($T299 &lt;&gt; "", $H299/$T299, ""), ""), "")</f>
        <v/>
      </c>
      <c r="AJ299" s="10" t="str">
        <f ca="1">IFERROR(IF(AND(NOW()&lt;= EOMONTH(DATE(YEAR($P299),3, 1), 0), Overall!$A301&lt;&gt;"", MONTH($O299) &lt;= 3, MONTH($P299) &gt;= 3), IF($T299 &lt;&gt; "", $H299/$T299, ""), ""), "")</f>
        <v/>
      </c>
      <c r="AK299" s="10" t="str">
        <f ca="1">IFERROR(IF(AND(NOW()&lt;= EOMONTH(DATE(YEAR($P299),4, 1), 0), Overall!$A301&lt;&gt;"", MONTH($O299) &lt;= 4, MONTH($P299) &gt;= 4), IF($T299 &lt;&gt; "", $H299/$T299, ""), ""), "")</f>
        <v/>
      </c>
      <c r="AL299" s="10" t="str">
        <f ca="1">IFERROR(IF(AND(NOW()&lt;= EOMONTH(DATE(YEAR($P299),5, 1), 0), Overall!$A301&lt;&gt;"", MONTH($O299) &lt;= 5, MONTH($P299) &gt;= 5), IF($T299 &lt;&gt; "", $H299/$T299, ""), ""), "")</f>
        <v/>
      </c>
      <c r="AM299" s="10" t="str">
        <f ca="1">IFERROR(IF(AND(NOW()&lt;= EOMONTH(DATE(YEAR($P299),6, 1), 0), Overall!$A301&lt;&gt;"", MONTH($O299) &lt;= 6, MONTH($P299) &gt;= 6), IF($T299 &lt;&gt; "", $H299/$T299, ""), ""), "")</f>
        <v/>
      </c>
      <c r="AN299" s="10" t="str">
        <f ca="1">IFERROR(IF(AND(NOW()&lt;= EOMONTH(DATE(YEAR($P299),7, 1), 0), Overall!$A301&lt;&gt;"", MONTH($O299) &lt;= 7, MONTH($P299) &gt;= 7), IF($T299 &lt;&gt; "", $H299/$T299, ""), ""), "")</f>
        <v/>
      </c>
      <c r="AO299" s="10" t="str">
        <f ca="1">IFERROR(IF(AND(NOW()&lt;= EOMONTH(DATE(YEAR($P299),8, 1), 0), Overall!$A301&lt;&gt;"", MONTH($O299) &lt;= 8, MONTH($P299) &gt;= 8), IF($T299 &lt;&gt; "", $H299/$T299, ""), ""), "")</f>
        <v/>
      </c>
      <c r="AP299" s="10" t="str">
        <f ca="1">IFERROR(IF(AND(NOW()&lt;= EOMONTH(DATE(YEAR($P299),9, 1), 0), Overall!$A301&lt;&gt;"", MONTH($O299) &lt;= 9, MONTH($P299) &gt;= 9), IF($T299 &lt;&gt; "", $H299/$T299, ""), ""), "")</f>
        <v/>
      </c>
      <c r="AQ299" s="10" t="str">
        <f ca="1">IFERROR(IF(AND(NOW()&lt;= EOMONTH(DATE(YEAR($P299),10, 1), 0), Overall!$A301&lt;&gt;"", MONTH($O299) &lt;= 10, MONTH($P299) &gt;= 10), IF($T299 &lt;&gt; "", $H299/$T299, ""), ""), "")</f>
        <v/>
      </c>
      <c r="AR299" s="10" t="str">
        <f ca="1">IFERROR(IF(AND(NOW()&lt;= EOMONTH(DATE(YEAR($P299),11, 1), 0), Overall!$A301&lt;&gt;"", MONTH($O299) &lt;=11, MONTH($P299) &gt;= 11), IF($T299 &lt;&gt; "", $H299/$T299, ""), ""), "")</f>
        <v/>
      </c>
      <c r="AS299" s="10" t="str">
        <f ca="1">IFERROR(IF(AND(NOW()&lt;= EOMONTH(DATE(YEAR($P299),12, 1), 0), Overall!$A301&lt;&gt;"", MONTH($O299) &lt;= 12, MONTH($P299) &gt;= 12), IF($T299 &lt;&gt; "", $H299/$T299, ""), ""), "")</f>
        <v/>
      </c>
      <c r="AT299" s="16">
        <f t="shared" ca="1" si="9"/>
        <v>0</v>
      </c>
    </row>
    <row r="300" spans="1:46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6">
        <f>IF(Overall!T302&lt;&gt;"",VALUE(Overall!T302),"")</f>
        <v>77.33</v>
      </c>
      <c r="O300" s="7">
        <f>IF(Overall!L302&lt;&gt;"", DATEVALUE(Overall!L302), "")</f>
        <v>44743</v>
      </c>
      <c r="P300" s="7">
        <f>IF(Overall!M302&lt;&gt;"", DATEVALUE(Overall!M302), "")</f>
        <v>44834</v>
      </c>
      <c r="Q300" s="7" t="str">
        <f>IF(Overall!S302&lt;&gt;"",_xlfn.VALUETOTEXT(Overall!S302),"")</f>
        <v>Jul-Sep</v>
      </c>
      <c r="R300" s="7">
        <f>IF(Overall!O302&lt;&gt;"", DATEVALUE(Overall!O302), "")</f>
        <v>44509</v>
      </c>
      <c r="S300" s="7">
        <f>IF(Overall!O302&lt;&gt;"", DATEVALUE(Overall!O302), "")</f>
        <v>44509</v>
      </c>
      <c r="T300" s="5">
        <f t="shared" si="8"/>
        <v>3</v>
      </c>
      <c r="U300" s="10" t="str">
        <f>IF(Overall!$A302&lt;&gt;"",IF(AND(MONTH($O300) &lt;= 1, MONTH($P300) &gt;= 1), IF($T300 &lt;&gt; "", $H300/$T300, ""), ""),"")</f>
        <v/>
      </c>
      <c r="V300" s="10" t="str">
        <f>IF(Overall!$A302&lt;&gt;"",IF(AND(MONTH($O300) &lt;= 2, MONTH($P300) &gt;= 2), IF($T300 &lt;&gt; "", $H300/$T300, ""), ""),"")</f>
        <v/>
      </c>
      <c r="W300" s="10" t="str">
        <f>IF(Overall!$A302&lt;&gt;"",IF(AND(MONTH($O300) &lt;= 3, MONTH($P300) &gt;= 3), IF($T300 &lt;&gt; "", $H300/$T300, ""), ""),"")</f>
        <v/>
      </c>
      <c r="X300" s="10" t="str">
        <f>IF(Overall!$A302&lt;&gt;"",IF(AND(MONTH($O300) &lt;= 4, MONTH($P300) &gt;= 4), IF($T300 &lt;&gt; "", $H300/$T300, ""), ""),"")</f>
        <v/>
      </c>
      <c r="Y300" s="10" t="str">
        <f>IF(Overall!$A302&lt;&gt;"",IF(AND(MONTH($O300) &lt;= 5, MONTH($P300) &gt;= 5), IF($T300 &lt;&gt; "", $H300/$T300, ""), ""),"")</f>
        <v/>
      </c>
      <c r="Z300" s="10" t="str">
        <f>IF(Overall!$A302&lt;&gt;"",IF(AND(MONTH($O300) &lt;= 6, MONTH($P300) &gt;= 6), IF($T300 &lt;&gt; "", $H300/$T300, ""), ""),"")</f>
        <v/>
      </c>
      <c r="AA300" s="10">
        <f>IF(Overall!$A302&lt;&gt;"",IF(AND(MONTH($O300) &lt;= 7, MONTH($P300) &gt;= 7 ), IF($T300 &lt;&gt; "", $H300/$T300, ""), ""),"")</f>
        <v>100000</v>
      </c>
      <c r="AB300" s="10">
        <f>IF(Overall!$A302&lt;&gt;"",IF(AND(MONTH($O300) &lt;= 8, MONTH($P300) &gt;= 8), IF($T300 &lt;&gt; "", $H300/$T300, ""), ""),"")</f>
        <v>100000</v>
      </c>
      <c r="AC300" s="10">
        <f>IF(Overall!$A302&lt;&gt;"",IF(AND(MONTH($O300) &lt;= 9, MONTH($P300) &gt;= 9), IF($T300 &lt;&gt; "", $H300/$T300, ""), ""),"")</f>
        <v>100000</v>
      </c>
      <c r="AD300" s="10" t="str">
        <f>IF(Overall!$A302&lt;&gt;"",IF(AND(MONTH($O300) &lt;= 10, MONTH($P300) &gt;= 10), IF($T300 &lt;&gt; "", $H300/$T300, ""), ""),"")</f>
        <v/>
      </c>
      <c r="AE300" s="10" t="str">
        <f>IF(Overall!$A302&lt;&gt;"",IF(AND(MONTH($O300) &lt;= 11, MONTH($P300) &gt;= 11), IF($T300 &lt;&gt; "", $H300/$T300, ""), ""),"")</f>
        <v/>
      </c>
      <c r="AF300" s="10" t="str">
        <f>IF(Overall!$A302&lt;&gt;"",IF(AND(MONTH($O300) &lt;= 12, MONTH($P300) &gt;= 12), IF($T300 &lt;&gt; "", $H300/$T300, ""), ""),"")</f>
        <v/>
      </c>
      <c r="AH300" s="10" t="str">
        <f ca="1">IFERROR(IF(AND(NOW()&lt;= EOMONTH(DATE(YEAR($P300),1, 1), 0), Overall!$A302&lt;&gt;"", MONTH($O300) &lt;= 1, MONTH($P300) &gt;= 1), IF($T300 &lt;&gt; "", $H300/$T300, ""), ""), "")</f>
        <v/>
      </c>
      <c r="AI300" s="10" t="str">
        <f ca="1">IFERROR(IF(AND(NOW()&lt;= EOMONTH(DATE(YEAR($P300),2, 1), 0), Overall!$A302&lt;&gt;"", MONTH($O300) &lt;= 2, MONTH($P300) &gt;= 2), IF($T300 &lt;&gt; "", $H300/$T300, ""), ""), "")</f>
        <v/>
      </c>
      <c r="AJ300" s="10" t="str">
        <f ca="1">IFERROR(IF(AND(NOW()&lt;= EOMONTH(DATE(YEAR($P300),3, 1), 0), Overall!$A302&lt;&gt;"", MONTH($O300) &lt;= 3, MONTH($P300) &gt;= 3), IF($T300 &lt;&gt; "", $H300/$T300, ""), ""), "")</f>
        <v/>
      </c>
      <c r="AK300" s="10" t="str">
        <f ca="1">IFERROR(IF(AND(NOW()&lt;= EOMONTH(DATE(YEAR($P300),4, 1), 0), Overall!$A302&lt;&gt;"", MONTH($O300) &lt;= 4, MONTH($P300) &gt;= 4), IF($T300 &lt;&gt; "", $H300/$T300, ""), ""), "")</f>
        <v/>
      </c>
      <c r="AL300" s="10" t="str">
        <f ca="1">IFERROR(IF(AND(NOW()&lt;= EOMONTH(DATE(YEAR($P300),5, 1), 0), Overall!$A302&lt;&gt;"", MONTH($O300) &lt;= 5, MONTH($P300) &gt;= 5), IF($T300 &lt;&gt; "", $H300/$T300, ""), ""), "")</f>
        <v/>
      </c>
      <c r="AM300" s="10" t="str">
        <f ca="1">IFERROR(IF(AND(NOW()&lt;= EOMONTH(DATE(YEAR($P300),6, 1), 0), Overall!$A302&lt;&gt;"", MONTH($O300) &lt;= 6, MONTH($P300) &gt;= 6), IF($T300 &lt;&gt; "", $H300/$T300, ""), ""), "")</f>
        <v/>
      </c>
      <c r="AN300" s="10" t="str">
        <f ca="1">IFERROR(IF(AND(NOW()&lt;= EOMONTH(DATE(YEAR($P300),7, 1), 0), Overall!$A302&lt;&gt;"", MONTH($O300) &lt;= 7, MONTH($P300) &gt;= 7), IF($T300 &lt;&gt; "", $H300/$T300, ""), ""), "")</f>
        <v/>
      </c>
      <c r="AO300" s="10" t="str">
        <f ca="1">IFERROR(IF(AND(NOW()&lt;= EOMONTH(DATE(YEAR($P300),8, 1), 0), Overall!$A302&lt;&gt;"", MONTH($O300) &lt;= 8, MONTH($P300) &gt;= 8), IF($T300 &lt;&gt; "", $H300/$T300, ""), ""), "")</f>
        <v/>
      </c>
      <c r="AP300" s="10" t="str">
        <f ca="1">IFERROR(IF(AND(NOW()&lt;= EOMONTH(DATE(YEAR($P300),9, 1), 0), Overall!$A302&lt;&gt;"", MONTH($O300) &lt;= 9, MONTH($P300) &gt;= 9), IF($T300 &lt;&gt; "", $H300/$T300, ""), ""), "")</f>
        <v/>
      </c>
      <c r="AQ300" s="10" t="str">
        <f ca="1">IFERROR(IF(AND(NOW()&lt;= EOMONTH(DATE(YEAR($P300),10, 1), 0), Overall!$A302&lt;&gt;"", MONTH($O300) &lt;= 10, MONTH($P300) &gt;= 10), IF($T300 &lt;&gt; "", $H300/$T300, ""), ""), "")</f>
        <v/>
      </c>
      <c r="AR300" s="10" t="str">
        <f ca="1">IFERROR(IF(AND(NOW()&lt;= EOMONTH(DATE(YEAR($P300),11, 1), 0), Overall!$A302&lt;&gt;"", MONTH($O300) &lt;=11, MONTH($P300) &gt;= 11), IF($T300 &lt;&gt; "", $H300/$T300, ""), ""), "")</f>
        <v/>
      </c>
      <c r="AS300" s="10" t="str">
        <f ca="1">IFERROR(IF(AND(NOW()&lt;= EOMONTH(DATE(YEAR($P300),12, 1), 0), Overall!$A302&lt;&gt;"", MONTH($O300) &lt;= 12, MONTH($P300) &gt;= 12), IF($T300 &lt;&gt; "", $H300/$T300, ""), ""), "")</f>
        <v/>
      </c>
      <c r="AT300" s="16">
        <f t="shared" ca="1" si="9"/>
        <v>0</v>
      </c>
    </row>
    <row r="301" spans="1:46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6">
        <f>IF(Overall!T303&lt;&gt;"",VALUE(Overall!T303),"")</f>
        <v>77.27</v>
      </c>
      <c r="O301" s="7">
        <f>IF(Overall!L303&lt;&gt;"", DATEVALUE(Overall!L303), "")</f>
        <v>44743</v>
      </c>
      <c r="P301" s="7">
        <f>IF(Overall!M303&lt;&gt;"", DATEVALUE(Overall!M303), "")</f>
        <v>44834</v>
      </c>
      <c r="Q301" s="7" t="str">
        <f>IF(Overall!S303&lt;&gt;"",_xlfn.VALUETOTEXT(Overall!S303),"")</f>
        <v>Jul-Sep</v>
      </c>
      <c r="R301" s="7">
        <f>IF(Overall!O303&lt;&gt;"", DATEVALUE(Overall!O303), "")</f>
        <v>44509</v>
      </c>
      <c r="S301" s="7">
        <f>IF(Overall!O303&lt;&gt;"", DATEVALUE(Overall!O303), "")</f>
        <v>44509</v>
      </c>
      <c r="T301" s="5">
        <f t="shared" si="8"/>
        <v>3</v>
      </c>
      <c r="U301" s="10" t="str">
        <f>IF(Overall!$A303&lt;&gt;"",IF(AND(MONTH($O301) &lt;= 1, MONTH($P301) &gt;= 1), IF($T301 &lt;&gt; "", $H301/$T301, ""), ""),"")</f>
        <v/>
      </c>
      <c r="V301" s="10" t="str">
        <f>IF(Overall!$A303&lt;&gt;"",IF(AND(MONTH($O301) &lt;= 2, MONTH($P301) &gt;= 2), IF($T301 &lt;&gt; "", $H301/$T301, ""), ""),"")</f>
        <v/>
      </c>
      <c r="W301" s="10" t="str">
        <f>IF(Overall!$A303&lt;&gt;"",IF(AND(MONTH($O301) &lt;= 3, MONTH($P301) &gt;= 3), IF($T301 &lt;&gt; "", $H301/$T301, ""), ""),"")</f>
        <v/>
      </c>
      <c r="X301" s="10" t="str">
        <f>IF(Overall!$A303&lt;&gt;"",IF(AND(MONTH($O301) &lt;= 4, MONTH($P301) &gt;= 4), IF($T301 &lt;&gt; "", $H301/$T301, ""), ""),"")</f>
        <v/>
      </c>
      <c r="Y301" s="10" t="str">
        <f>IF(Overall!$A303&lt;&gt;"",IF(AND(MONTH($O301) &lt;= 5, MONTH($P301) &gt;= 5), IF($T301 &lt;&gt; "", $H301/$T301, ""), ""),"")</f>
        <v/>
      </c>
      <c r="Z301" s="10" t="str">
        <f>IF(Overall!$A303&lt;&gt;"",IF(AND(MONTH($O301) &lt;= 6, MONTH($P301) &gt;= 6), IF($T301 &lt;&gt; "", $H301/$T301, ""), ""),"")</f>
        <v/>
      </c>
      <c r="AA301" s="10">
        <f>IF(Overall!$A303&lt;&gt;"",IF(AND(MONTH($O301) &lt;= 7, MONTH($P301) &gt;= 7 ), IF($T301 &lt;&gt; "", $H301/$T301, ""), ""),"")</f>
        <v>100000</v>
      </c>
      <c r="AB301" s="10">
        <f>IF(Overall!$A303&lt;&gt;"",IF(AND(MONTH($O301) &lt;= 8, MONTH($P301) &gt;= 8), IF($T301 &lt;&gt; "", $H301/$T301, ""), ""),"")</f>
        <v>100000</v>
      </c>
      <c r="AC301" s="10">
        <f>IF(Overall!$A303&lt;&gt;"",IF(AND(MONTH($O301) &lt;= 9, MONTH($P301) &gt;= 9), IF($T301 &lt;&gt; "", $H301/$T301, ""), ""),"")</f>
        <v>100000</v>
      </c>
      <c r="AD301" s="10" t="str">
        <f>IF(Overall!$A303&lt;&gt;"",IF(AND(MONTH($O301) &lt;= 10, MONTH($P301) &gt;= 10), IF($T301 &lt;&gt; "", $H301/$T301, ""), ""),"")</f>
        <v/>
      </c>
      <c r="AE301" s="10" t="str">
        <f>IF(Overall!$A303&lt;&gt;"",IF(AND(MONTH($O301) &lt;= 11, MONTH($P301) &gt;= 11), IF($T301 &lt;&gt; "", $H301/$T301, ""), ""),"")</f>
        <v/>
      </c>
      <c r="AF301" s="10" t="str">
        <f>IF(Overall!$A303&lt;&gt;"",IF(AND(MONTH($O301) &lt;= 12, MONTH($P301) &gt;= 12), IF($T301 &lt;&gt; "", $H301/$T301, ""), ""),"")</f>
        <v/>
      </c>
      <c r="AH301" s="10" t="str">
        <f ca="1">IFERROR(IF(AND(NOW()&lt;= EOMONTH(DATE(YEAR($P301),1, 1), 0), Overall!$A303&lt;&gt;"", MONTH($O301) &lt;= 1, MONTH($P301) &gt;= 1), IF($T301 &lt;&gt; "", $H301/$T301, ""), ""), "")</f>
        <v/>
      </c>
      <c r="AI301" s="10" t="str">
        <f ca="1">IFERROR(IF(AND(NOW()&lt;= EOMONTH(DATE(YEAR($P301),2, 1), 0), Overall!$A303&lt;&gt;"", MONTH($O301) &lt;= 2, MONTH($P301) &gt;= 2), IF($T301 &lt;&gt; "", $H301/$T301, ""), ""), "")</f>
        <v/>
      </c>
      <c r="AJ301" s="10" t="str">
        <f ca="1">IFERROR(IF(AND(NOW()&lt;= EOMONTH(DATE(YEAR($P301),3, 1), 0), Overall!$A303&lt;&gt;"", MONTH($O301) &lt;= 3, MONTH($P301) &gt;= 3), IF($T301 &lt;&gt; "", $H301/$T301, ""), ""), "")</f>
        <v/>
      </c>
      <c r="AK301" s="10" t="str">
        <f ca="1">IFERROR(IF(AND(NOW()&lt;= EOMONTH(DATE(YEAR($P301),4, 1), 0), Overall!$A303&lt;&gt;"", MONTH($O301) &lt;= 4, MONTH($P301) &gt;= 4), IF($T301 &lt;&gt; "", $H301/$T301, ""), ""), "")</f>
        <v/>
      </c>
      <c r="AL301" s="10" t="str">
        <f ca="1">IFERROR(IF(AND(NOW()&lt;= EOMONTH(DATE(YEAR($P301),5, 1), 0), Overall!$A303&lt;&gt;"", MONTH($O301) &lt;= 5, MONTH($P301) &gt;= 5), IF($T301 &lt;&gt; "", $H301/$T301, ""), ""), "")</f>
        <v/>
      </c>
      <c r="AM301" s="10" t="str">
        <f ca="1">IFERROR(IF(AND(NOW()&lt;= EOMONTH(DATE(YEAR($P301),6, 1), 0), Overall!$A303&lt;&gt;"", MONTH($O301) &lt;= 6, MONTH($P301) &gt;= 6), IF($T301 &lt;&gt; "", $H301/$T301, ""), ""), "")</f>
        <v/>
      </c>
      <c r="AN301" s="10" t="str">
        <f ca="1">IFERROR(IF(AND(NOW()&lt;= EOMONTH(DATE(YEAR($P301),7, 1), 0), Overall!$A303&lt;&gt;"", MONTH($O301) &lt;= 7, MONTH($P301) &gt;= 7), IF($T301 &lt;&gt; "", $H301/$T301, ""), ""), "")</f>
        <v/>
      </c>
      <c r="AO301" s="10" t="str">
        <f ca="1">IFERROR(IF(AND(NOW()&lt;= EOMONTH(DATE(YEAR($P301),8, 1), 0), Overall!$A303&lt;&gt;"", MONTH($O301) &lt;= 8, MONTH($P301) &gt;= 8), IF($T301 &lt;&gt; "", $H301/$T301, ""), ""), "")</f>
        <v/>
      </c>
      <c r="AP301" s="10" t="str">
        <f ca="1">IFERROR(IF(AND(NOW()&lt;= EOMONTH(DATE(YEAR($P301),9, 1), 0), Overall!$A303&lt;&gt;"", MONTH($O301) &lt;= 9, MONTH($P301) &gt;= 9), IF($T301 &lt;&gt; "", $H301/$T301, ""), ""), "")</f>
        <v/>
      </c>
      <c r="AQ301" s="10" t="str">
        <f ca="1">IFERROR(IF(AND(NOW()&lt;= EOMONTH(DATE(YEAR($P301),10, 1), 0), Overall!$A303&lt;&gt;"", MONTH($O301) &lt;= 10, MONTH($P301) &gt;= 10), IF($T301 &lt;&gt; "", $H301/$T301, ""), ""), "")</f>
        <v/>
      </c>
      <c r="AR301" s="10" t="str">
        <f ca="1">IFERROR(IF(AND(NOW()&lt;= EOMONTH(DATE(YEAR($P301),11, 1), 0), Overall!$A303&lt;&gt;"", MONTH($O301) &lt;=11, MONTH($P301) &gt;= 11), IF($T301 &lt;&gt; "", $H301/$T301, ""), ""), "")</f>
        <v/>
      </c>
      <c r="AS301" s="10" t="str">
        <f ca="1">IFERROR(IF(AND(NOW()&lt;= EOMONTH(DATE(YEAR($P301),12, 1), 0), Overall!$A303&lt;&gt;"", MONTH($O301) &lt;= 12, MONTH($P301) &gt;= 12), IF($T301 &lt;&gt; "", $H301/$T301, ""), ""), "")</f>
        <v/>
      </c>
      <c r="AT301" s="16">
        <f t="shared" ca="1" si="9"/>
        <v>0</v>
      </c>
    </row>
    <row r="302" spans="1:46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6">
        <f>IF(Overall!T304&lt;&gt;"",VALUE(Overall!T304),"")</f>
        <v>77.23</v>
      </c>
      <c r="O302" s="7">
        <f>IF(Overall!L304&lt;&gt;"", DATEVALUE(Overall!L304), "")</f>
        <v>44774</v>
      </c>
      <c r="P302" s="7">
        <f>IF(Overall!M304&lt;&gt;"", DATEVALUE(Overall!M304), "")</f>
        <v>44804</v>
      </c>
      <c r="Q302" s="7" t="str">
        <f>IF(Overall!S304&lt;&gt;"",_xlfn.VALUETOTEXT(Overall!S304),"")</f>
        <v>Aug</v>
      </c>
      <c r="R302" s="7">
        <f>IF(Overall!O304&lt;&gt;"", DATEVALUE(Overall!O304), "")</f>
        <v>44509</v>
      </c>
      <c r="S302" s="7">
        <f>IF(Overall!O304&lt;&gt;"", DATEVALUE(Overall!O304), "")</f>
        <v>44509</v>
      </c>
      <c r="T302" s="5">
        <f t="shared" si="8"/>
        <v>1</v>
      </c>
      <c r="U302" s="10" t="str">
        <f>IF(Overall!$A304&lt;&gt;"",IF(AND(MONTH($O302) &lt;= 1, MONTH($P302) &gt;= 1), IF($T302 &lt;&gt; "", $H302/$T302, ""), ""),"")</f>
        <v/>
      </c>
      <c r="V302" s="10" t="str">
        <f>IF(Overall!$A304&lt;&gt;"",IF(AND(MONTH($O302) &lt;= 2, MONTH($P302) &gt;= 2), IF($T302 &lt;&gt; "", $H302/$T302, ""), ""),"")</f>
        <v/>
      </c>
      <c r="W302" s="10" t="str">
        <f>IF(Overall!$A304&lt;&gt;"",IF(AND(MONTH($O302) &lt;= 3, MONTH($P302) &gt;= 3), IF($T302 &lt;&gt; "", $H302/$T302, ""), ""),"")</f>
        <v/>
      </c>
      <c r="X302" s="10" t="str">
        <f>IF(Overall!$A304&lt;&gt;"",IF(AND(MONTH($O302) &lt;= 4, MONTH($P302) &gt;= 4), IF($T302 &lt;&gt; "", $H302/$T302, ""), ""),"")</f>
        <v/>
      </c>
      <c r="Y302" s="10" t="str">
        <f>IF(Overall!$A304&lt;&gt;"",IF(AND(MONTH($O302) &lt;= 5, MONTH($P302) &gt;= 5), IF($T302 &lt;&gt; "", $H302/$T302, ""), ""),"")</f>
        <v/>
      </c>
      <c r="Z302" s="10" t="str">
        <f>IF(Overall!$A304&lt;&gt;"",IF(AND(MONTH($O302) &lt;= 6, MONTH($P302) &gt;= 6), IF($T302 &lt;&gt; "", $H302/$T302, ""), ""),"")</f>
        <v/>
      </c>
      <c r="AA302" s="10" t="str">
        <f>IF(Overall!$A304&lt;&gt;"",IF(AND(MONTH($O302) &lt;= 7, MONTH($P302) &gt;= 7 ), IF($T302 &lt;&gt; "", $H302/$T302, ""), ""),"")</f>
        <v/>
      </c>
      <c r="AB302" s="10">
        <f>IF(Overall!$A304&lt;&gt;"",IF(AND(MONTH($O302) &lt;= 8, MONTH($P302) &gt;= 8), IF($T302 &lt;&gt; "", $H302/$T302, ""), ""),"")</f>
        <v>300000</v>
      </c>
      <c r="AC302" s="10" t="str">
        <f>IF(Overall!$A304&lt;&gt;"",IF(AND(MONTH($O302) &lt;= 9, MONTH($P302) &gt;= 9), IF($T302 &lt;&gt; "", $H302/$T302, ""), ""),"")</f>
        <v/>
      </c>
      <c r="AD302" s="10" t="str">
        <f>IF(Overall!$A304&lt;&gt;"",IF(AND(MONTH($O302) &lt;= 10, MONTH($P302) &gt;= 10), IF($T302 &lt;&gt; "", $H302/$T302, ""), ""),"")</f>
        <v/>
      </c>
      <c r="AE302" s="10" t="str">
        <f>IF(Overall!$A304&lt;&gt;"",IF(AND(MONTH($O302) &lt;= 11, MONTH($P302) &gt;= 11), IF($T302 &lt;&gt; "", $H302/$T302, ""), ""),"")</f>
        <v/>
      </c>
      <c r="AF302" s="10" t="str">
        <f>IF(Overall!$A304&lt;&gt;"",IF(AND(MONTH($O302) &lt;= 12, MONTH($P302) &gt;= 12), IF($T302 &lt;&gt; "", $H302/$T302, ""), ""),"")</f>
        <v/>
      </c>
      <c r="AH302" s="10" t="str">
        <f ca="1">IFERROR(IF(AND(NOW()&lt;= EOMONTH(DATE(YEAR($P302),1, 1), 0), Overall!$A304&lt;&gt;"", MONTH($O302) &lt;= 1, MONTH($P302) &gt;= 1), IF($T302 &lt;&gt; "", $H302/$T302, ""), ""), "")</f>
        <v/>
      </c>
      <c r="AI302" s="10" t="str">
        <f ca="1">IFERROR(IF(AND(NOW()&lt;= EOMONTH(DATE(YEAR($P302),2, 1), 0), Overall!$A304&lt;&gt;"", MONTH($O302) &lt;= 2, MONTH($P302) &gt;= 2), IF($T302 &lt;&gt; "", $H302/$T302, ""), ""), "")</f>
        <v/>
      </c>
      <c r="AJ302" s="10" t="str">
        <f ca="1">IFERROR(IF(AND(NOW()&lt;= EOMONTH(DATE(YEAR($P302),3, 1), 0), Overall!$A304&lt;&gt;"", MONTH($O302) &lt;= 3, MONTH($P302) &gt;= 3), IF($T302 &lt;&gt; "", $H302/$T302, ""), ""), "")</f>
        <v/>
      </c>
      <c r="AK302" s="10" t="str">
        <f ca="1">IFERROR(IF(AND(NOW()&lt;= EOMONTH(DATE(YEAR($P302),4, 1), 0), Overall!$A304&lt;&gt;"", MONTH($O302) &lt;= 4, MONTH($P302) &gt;= 4), IF($T302 &lt;&gt; "", $H302/$T302, ""), ""), "")</f>
        <v/>
      </c>
      <c r="AL302" s="10" t="str">
        <f ca="1">IFERROR(IF(AND(NOW()&lt;= EOMONTH(DATE(YEAR($P302),5, 1), 0), Overall!$A304&lt;&gt;"", MONTH($O302) &lt;= 5, MONTH($P302) &gt;= 5), IF($T302 &lt;&gt; "", $H302/$T302, ""), ""), "")</f>
        <v/>
      </c>
      <c r="AM302" s="10" t="str">
        <f ca="1">IFERROR(IF(AND(NOW()&lt;= EOMONTH(DATE(YEAR($P302),6, 1), 0), Overall!$A304&lt;&gt;"", MONTH($O302) &lt;= 6, MONTH($P302) &gt;= 6), IF($T302 &lt;&gt; "", $H302/$T302, ""), ""), "")</f>
        <v/>
      </c>
      <c r="AN302" s="10" t="str">
        <f ca="1">IFERROR(IF(AND(NOW()&lt;= EOMONTH(DATE(YEAR($P302),7, 1), 0), Overall!$A304&lt;&gt;"", MONTH($O302) &lt;= 7, MONTH($P302) &gt;= 7), IF($T302 &lt;&gt; "", $H302/$T302, ""), ""), "")</f>
        <v/>
      </c>
      <c r="AO302" s="10" t="str">
        <f ca="1">IFERROR(IF(AND(NOW()&lt;= EOMONTH(DATE(YEAR($P302),8, 1), 0), Overall!$A304&lt;&gt;"", MONTH($O302) &lt;= 8, MONTH($P302) &gt;= 8), IF($T302 &lt;&gt; "", $H302/$T302, ""), ""), "")</f>
        <v/>
      </c>
      <c r="AP302" s="10" t="str">
        <f ca="1">IFERROR(IF(AND(NOW()&lt;= EOMONTH(DATE(YEAR($P302),9, 1), 0), Overall!$A304&lt;&gt;"", MONTH($O302) &lt;= 9, MONTH($P302) &gt;= 9), IF($T302 &lt;&gt; "", $H302/$T302, ""), ""), "")</f>
        <v/>
      </c>
      <c r="AQ302" s="10" t="str">
        <f ca="1">IFERROR(IF(AND(NOW()&lt;= EOMONTH(DATE(YEAR($P302),10, 1), 0), Overall!$A304&lt;&gt;"", MONTH($O302) &lt;= 10, MONTH($P302) &gt;= 10), IF($T302 &lt;&gt; "", $H302/$T302, ""), ""), "")</f>
        <v/>
      </c>
      <c r="AR302" s="10" t="str">
        <f ca="1">IFERROR(IF(AND(NOW()&lt;= EOMONTH(DATE(YEAR($P302),11, 1), 0), Overall!$A304&lt;&gt;"", MONTH($O302) &lt;=11, MONTH($P302) &gt;= 11), IF($T302 &lt;&gt; "", $H302/$T302, ""), ""), "")</f>
        <v/>
      </c>
      <c r="AS302" s="10" t="str">
        <f ca="1">IFERROR(IF(AND(NOW()&lt;= EOMONTH(DATE(YEAR($P302),12, 1), 0), Overall!$A304&lt;&gt;"", MONTH($O302) &lt;= 12, MONTH($P302) &gt;= 12), IF($T302 &lt;&gt; "", $H302/$T302, ""), ""), "")</f>
        <v/>
      </c>
      <c r="AT302" s="16">
        <f t="shared" ca="1" si="9"/>
        <v>0</v>
      </c>
    </row>
    <row r="303" spans="1:46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6">
        <f>IF(Overall!T305&lt;&gt;"",VALUE(Overall!T305),"")</f>
        <v>77.349999999999994</v>
      </c>
      <c r="O303" s="7">
        <f>IF(Overall!L305&lt;&gt;"", DATEVALUE(Overall!L305), "")</f>
        <v>44743</v>
      </c>
      <c r="P303" s="7">
        <f>IF(Overall!M305&lt;&gt;"", DATEVALUE(Overall!M305), "")</f>
        <v>44834</v>
      </c>
      <c r="Q303" s="7" t="str">
        <f>IF(Overall!S305&lt;&gt;"",_xlfn.VALUETOTEXT(Overall!S305),"")</f>
        <v>Jul-Sep</v>
      </c>
      <c r="R303" s="7">
        <f>IF(Overall!O305&lt;&gt;"", DATEVALUE(Overall!O305), "")</f>
        <v>44509</v>
      </c>
      <c r="S303" s="7">
        <f>IF(Overall!O305&lt;&gt;"", DATEVALUE(Overall!O305), "")</f>
        <v>44509</v>
      </c>
      <c r="T303" s="5">
        <f t="shared" si="8"/>
        <v>3</v>
      </c>
      <c r="U303" s="10" t="str">
        <f>IF(Overall!$A305&lt;&gt;"",IF(AND(MONTH($O303) &lt;= 1, MONTH($P303) &gt;= 1), IF($T303 &lt;&gt; "", $H303/$T303, ""), ""),"")</f>
        <v/>
      </c>
      <c r="V303" s="10" t="str">
        <f>IF(Overall!$A305&lt;&gt;"",IF(AND(MONTH($O303) &lt;= 2, MONTH($P303) &gt;= 2), IF($T303 &lt;&gt; "", $H303/$T303, ""), ""),"")</f>
        <v/>
      </c>
      <c r="W303" s="10" t="str">
        <f>IF(Overall!$A305&lt;&gt;"",IF(AND(MONTH($O303) &lt;= 3, MONTH($P303) &gt;= 3), IF($T303 &lt;&gt; "", $H303/$T303, ""), ""),"")</f>
        <v/>
      </c>
      <c r="X303" s="10" t="str">
        <f>IF(Overall!$A305&lt;&gt;"",IF(AND(MONTH($O303) &lt;= 4, MONTH($P303) &gt;= 4), IF($T303 &lt;&gt; "", $H303/$T303, ""), ""),"")</f>
        <v/>
      </c>
      <c r="Y303" s="10" t="str">
        <f>IF(Overall!$A305&lt;&gt;"",IF(AND(MONTH($O303) &lt;= 5, MONTH($P303) &gt;= 5), IF($T303 &lt;&gt; "", $H303/$T303, ""), ""),"")</f>
        <v/>
      </c>
      <c r="Z303" s="10" t="str">
        <f>IF(Overall!$A305&lt;&gt;"",IF(AND(MONTH($O303) &lt;= 6, MONTH($P303) &gt;= 6), IF($T303 &lt;&gt; "", $H303/$T303, ""), ""),"")</f>
        <v/>
      </c>
      <c r="AA303" s="10">
        <f>IF(Overall!$A305&lt;&gt;"",IF(AND(MONTH($O303) &lt;= 7, MONTH($P303) &gt;= 7 ), IF($T303 &lt;&gt; "", $H303/$T303, ""), ""),"")</f>
        <v>100000</v>
      </c>
      <c r="AB303" s="10">
        <f>IF(Overall!$A305&lt;&gt;"",IF(AND(MONTH($O303) &lt;= 8, MONTH($P303) &gt;= 8), IF($T303 &lt;&gt; "", $H303/$T303, ""), ""),"")</f>
        <v>100000</v>
      </c>
      <c r="AC303" s="10">
        <f>IF(Overall!$A305&lt;&gt;"",IF(AND(MONTH($O303) &lt;= 9, MONTH($P303) &gt;= 9), IF($T303 &lt;&gt; "", $H303/$T303, ""), ""),"")</f>
        <v>100000</v>
      </c>
      <c r="AD303" s="10" t="str">
        <f>IF(Overall!$A305&lt;&gt;"",IF(AND(MONTH($O303) &lt;= 10, MONTH($P303) &gt;= 10), IF($T303 &lt;&gt; "", $H303/$T303, ""), ""),"")</f>
        <v/>
      </c>
      <c r="AE303" s="10" t="str">
        <f>IF(Overall!$A305&lt;&gt;"",IF(AND(MONTH($O303) &lt;= 11, MONTH($P303) &gt;= 11), IF($T303 &lt;&gt; "", $H303/$T303, ""), ""),"")</f>
        <v/>
      </c>
      <c r="AF303" s="10" t="str">
        <f>IF(Overall!$A305&lt;&gt;"",IF(AND(MONTH($O303) &lt;= 12, MONTH($P303) &gt;= 12), IF($T303 &lt;&gt; "", $H303/$T303, ""), ""),"")</f>
        <v/>
      </c>
      <c r="AH303" s="10" t="str">
        <f ca="1">IFERROR(IF(AND(NOW()&lt;= EOMONTH(DATE(YEAR($P303),1, 1), 0), Overall!$A305&lt;&gt;"", MONTH($O303) &lt;= 1, MONTH($P303) &gt;= 1), IF($T303 &lt;&gt; "", $H303/$T303, ""), ""), "")</f>
        <v/>
      </c>
      <c r="AI303" s="10" t="str">
        <f ca="1">IFERROR(IF(AND(NOW()&lt;= EOMONTH(DATE(YEAR($P303),2, 1), 0), Overall!$A305&lt;&gt;"", MONTH($O303) &lt;= 2, MONTH($P303) &gt;= 2), IF($T303 &lt;&gt; "", $H303/$T303, ""), ""), "")</f>
        <v/>
      </c>
      <c r="AJ303" s="10" t="str">
        <f ca="1">IFERROR(IF(AND(NOW()&lt;= EOMONTH(DATE(YEAR($P303),3, 1), 0), Overall!$A305&lt;&gt;"", MONTH($O303) &lt;= 3, MONTH($P303) &gt;= 3), IF($T303 &lt;&gt; "", $H303/$T303, ""), ""), "")</f>
        <v/>
      </c>
      <c r="AK303" s="10" t="str">
        <f ca="1">IFERROR(IF(AND(NOW()&lt;= EOMONTH(DATE(YEAR($P303),4, 1), 0), Overall!$A305&lt;&gt;"", MONTH($O303) &lt;= 4, MONTH($P303) &gt;= 4), IF($T303 &lt;&gt; "", $H303/$T303, ""), ""), "")</f>
        <v/>
      </c>
      <c r="AL303" s="10" t="str">
        <f ca="1">IFERROR(IF(AND(NOW()&lt;= EOMONTH(DATE(YEAR($P303),5, 1), 0), Overall!$A305&lt;&gt;"", MONTH($O303) &lt;= 5, MONTH($P303) &gt;= 5), IF($T303 &lt;&gt; "", $H303/$T303, ""), ""), "")</f>
        <v/>
      </c>
      <c r="AM303" s="10" t="str">
        <f ca="1">IFERROR(IF(AND(NOW()&lt;= EOMONTH(DATE(YEAR($P303),6, 1), 0), Overall!$A305&lt;&gt;"", MONTH($O303) &lt;= 6, MONTH($P303) &gt;= 6), IF($T303 &lt;&gt; "", $H303/$T303, ""), ""), "")</f>
        <v/>
      </c>
      <c r="AN303" s="10" t="str">
        <f ca="1">IFERROR(IF(AND(NOW()&lt;= EOMONTH(DATE(YEAR($P303),7, 1), 0), Overall!$A305&lt;&gt;"", MONTH($O303) &lt;= 7, MONTH($P303) &gt;= 7), IF($T303 &lt;&gt; "", $H303/$T303, ""), ""), "")</f>
        <v/>
      </c>
      <c r="AO303" s="10" t="str">
        <f ca="1">IFERROR(IF(AND(NOW()&lt;= EOMONTH(DATE(YEAR($P303),8, 1), 0), Overall!$A305&lt;&gt;"", MONTH($O303) &lt;= 8, MONTH($P303) &gt;= 8), IF($T303 &lt;&gt; "", $H303/$T303, ""), ""), "")</f>
        <v/>
      </c>
      <c r="AP303" s="10" t="str">
        <f ca="1">IFERROR(IF(AND(NOW()&lt;= EOMONTH(DATE(YEAR($P303),9, 1), 0), Overall!$A305&lt;&gt;"", MONTH($O303) &lt;= 9, MONTH($P303) &gt;= 9), IF($T303 &lt;&gt; "", $H303/$T303, ""), ""), "")</f>
        <v/>
      </c>
      <c r="AQ303" s="10" t="str">
        <f ca="1">IFERROR(IF(AND(NOW()&lt;= EOMONTH(DATE(YEAR($P303),10, 1), 0), Overall!$A305&lt;&gt;"", MONTH($O303) &lt;= 10, MONTH($P303) &gt;= 10), IF($T303 &lt;&gt; "", $H303/$T303, ""), ""), "")</f>
        <v/>
      </c>
      <c r="AR303" s="10" t="str">
        <f ca="1">IFERROR(IF(AND(NOW()&lt;= EOMONTH(DATE(YEAR($P303),11, 1), 0), Overall!$A305&lt;&gt;"", MONTH($O303) &lt;=11, MONTH($P303) &gt;= 11), IF($T303 &lt;&gt; "", $H303/$T303, ""), ""), "")</f>
        <v/>
      </c>
      <c r="AS303" s="10" t="str">
        <f ca="1">IFERROR(IF(AND(NOW()&lt;= EOMONTH(DATE(YEAR($P303),12, 1), 0), Overall!$A305&lt;&gt;"", MONTH($O303) &lt;= 12, MONTH($P303) &gt;= 12), IF($T303 &lt;&gt; "", $H303/$T303, ""), ""), "")</f>
        <v/>
      </c>
      <c r="AT303" s="16">
        <f t="shared" ca="1" si="9"/>
        <v>0</v>
      </c>
    </row>
    <row r="304" spans="1:46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6">
        <f>IF(Overall!T306&lt;&gt;"",VALUE(Overall!T306),"")</f>
        <v>77.260000000000005</v>
      </c>
      <c r="O304" s="7">
        <f>IF(Overall!L306&lt;&gt;"", DATEVALUE(Overall!L306), "")</f>
        <v>44774</v>
      </c>
      <c r="P304" s="7">
        <f>IF(Overall!M306&lt;&gt;"", DATEVALUE(Overall!M306), "")</f>
        <v>44804</v>
      </c>
      <c r="Q304" s="7" t="str">
        <f>IF(Overall!S306&lt;&gt;"",_xlfn.VALUETOTEXT(Overall!S306),"")</f>
        <v>Aug</v>
      </c>
      <c r="R304" s="7">
        <f>IF(Overall!O306&lt;&gt;"", DATEVALUE(Overall!O306), "")</f>
        <v>44510</v>
      </c>
      <c r="S304" s="7">
        <f>IF(Overall!O306&lt;&gt;"", DATEVALUE(Overall!O306), "")</f>
        <v>44510</v>
      </c>
      <c r="T304" s="5">
        <f t="shared" si="8"/>
        <v>1</v>
      </c>
      <c r="U304" s="10" t="str">
        <f>IF(Overall!$A306&lt;&gt;"",IF(AND(MONTH($O304) &lt;= 1, MONTH($P304) &gt;= 1), IF($T304 &lt;&gt; "", $H304/$T304, ""), ""),"")</f>
        <v/>
      </c>
      <c r="V304" s="10" t="str">
        <f>IF(Overall!$A306&lt;&gt;"",IF(AND(MONTH($O304) &lt;= 2, MONTH($P304) &gt;= 2), IF($T304 &lt;&gt; "", $H304/$T304, ""), ""),"")</f>
        <v/>
      </c>
      <c r="W304" s="10" t="str">
        <f>IF(Overall!$A306&lt;&gt;"",IF(AND(MONTH($O304) &lt;= 3, MONTH($P304) &gt;= 3), IF($T304 &lt;&gt; "", $H304/$T304, ""), ""),"")</f>
        <v/>
      </c>
      <c r="X304" s="10" t="str">
        <f>IF(Overall!$A306&lt;&gt;"",IF(AND(MONTH($O304) &lt;= 4, MONTH($P304) &gt;= 4), IF($T304 &lt;&gt; "", $H304/$T304, ""), ""),"")</f>
        <v/>
      </c>
      <c r="Y304" s="10" t="str">
        <f>IF(Overall!$A306&lt;&gt;"",IF(AND(MONTH($O304) &lt;= 5, MONTH($P304) &gt;= 5), IF($T304 &lt;&gt; "", $H304/$T304, ""), ""),"")</f>
        <v/>
      </c>
      <c r="Z304" s="10" t="str">
        <f>IF(Overall!$A306&lt;&gt;"",IF(AND(MONTH($O304) &lt;= 6, MONTH($P304) &gt;= 6), IF($T304 &lt;&gt; "", $H304/$T304, ""), ""),"")</f>
        <v/>
      </c>
      <c r="AA304" s="10" t="str">
        <f>IF(Overall!$A306&lt;&gt;"",IF(AND(MONTH($O304) &lt;= 7, MONTH($P304) &gt;= 7 ), IF($T304 &lt;&gt; "", $H304/$T304, ""), ""),"")</f>
        <v/>
      </c>
      <c r="AB304" s="10">
        <f>IF(Overall!$A306&lt;&gt;"",IF(AND(MONTH($O304) &lt;= 8, MONTH($P304) &gt;= 8), IF($T304 &lt;&gt; "", $H304/$T304, ""), ""),"")</f>
        <v>300000</v>
      </c>
      <c r="AC304" s="10" t="str">
        <f>IF(Overall!$A306&lt;&gt;"",IF(AND(MONTH($O304) &lt;= 9, MONTH($P304) &gt;= 9), IF($T304 &lt;&gt; "", $H304/$T304, ""), ""),"")</f>
        <v/>
      </c>
      <c r="AD304" s="10" t="str">
        <f>IF(Overall!$A306&lt;&gt;"",IF(AND(MONTH($O304) &lt;= 10, MONTH($P304) &gt;= 10), IF($T304 &lt;&gt; "", $H304/$T304, ""), ""),"")</f>
        <v/>
      </c>
      <c r="AE304" s="10" t="str">
        <f>IF(Overall!$A306&lt;&gt;"",IF(AND(MONTH($O304) &lt;= 11, MONTH($P304) &gt;= 11), IF($T304 &lt;&gt; "", $H304/$T304, ""), ""),"")</f>
        <v/>
      </c>
      <c r="AF304" s="10" t="str">
        <f>IF(Overall!$A306&lt;&gt;"",IF(AND(MONTH($O304) &lt;= 12, MONTH($P304) &gt;= 12), IF($T304 &lt;&gt; "", $H304/$T304, ""), ""),"")</f>
        <v/>
      </c>
      <c r="AH304" s="10" t="str">
        <f ca="1">IFERROR(IF(AND(NOW()&lt;= EOMONTH(DATE(YEAR($P304),1, 1), 0), Overall!$A306&lt;&gt;"", MONTH($O304) &lt;= 1, MONTH($P304) &gt;= 1), IF($T304 &lt;&gt; "", $H304/$T304, ""), ""), "")</f>
        <v/>
      </c>
      <c r="AI304" s="10" t="str">
        <f ca="1">IFERROR(IF(AND(NOW()&lt;= EOMONTH(DATE(YEAR($P304),2, 1), 0), Overall!$A306&lt;&gt;"", MONTH($O304) &lt;= 2, MONTH($P304) &gt;= 2), IF($T304 &lt;&gt; "", $H304/$T304, ""), ""), "")</f>
        <v/>
      </c>
      <c r="AJ304" s="10" t="str">
        <f ca="1">IFERROR(IF(AND(NOW()&lt;= EOMONTH(DATE(YEAR($P304),3, 1), 0), Overall!$A306&lt;&gt;"", MONTH($O304) &lt;= 3, MONTH($P304) &gt;= 3), IF($T304 &lt;&gt; "", $H304/$T304, ""), ""), "")</f>
        <v/>
      </c>
      <c r="AK304" s="10" t="str">
        <f ca="1">IFERROR(IF(AND(NOW()&lt;= EOMONTH(DATE(YEAR($P304),4, 1), 0), Overall!$A306&lt;&gt;"", MONTH($O304) &lt;= 4, MONTH($P304) &gt;= 4), IF($T304 &lt;&gt; "", $H304/$T304, ""), ""), "")</f>
        <v/>
      </c>
      <c r="AL304" s="10" t="str">
        <f ca="1">IFERROR(IF(AND(NOW()&lt;= EOMONTH(DATE(YEAR($P304),5, 1), 0), Overall!$A306&lt;&gt;"", MONTH($O304) &lt;= 5, MONTH($P304) &gt;= 5), IF($T304 &lt;&gt; "", $H304/$T304, ""), ""), "")</f>
        <v/>
      </c>
      <c r="AM304" s="10" t="str">
        <f ca="1">IFERROR(IF(AND(NOW()&lt;= EOMONTH(DATE(YEAR($P304),6, 1), 0), Overall!$A306&lt;&gt;"", MONTH($O304) &lt;= 6, MONTH($P304) &gt;= 6), IF($T304 &lt;&gt; "", $H304/$T304, ""), ""), "")</f>
        <v/>
      </c>
      <c r="AN304" s="10" t="str">
        <f ca="1">IFERROR(IF(AND(NOW()&lt;= EOMONTH(DATE(YEAR($P304),7, 1), 0), Overall!$A306&lt;&gt;"", MONTH($O304) &lt;= 7, MONTH($P304) &gt;= 7), IF($T304 &lt;&gt; "", $H304/$T304, ""), ""), "")</f>
        <v/>
      </c>
      <c r="AO304" s="10" t="str">
        <f ca="1">IFERROR(IF(AND(NOW()&lt;= EOMONTH(DATE(YEAR($P304),8, 1), 0), Overall!$A306&lt;&gt;"", MONTH($O304) &lt;= 8, MONTH($P304) &gt;= 8), IF($T304 &lt;&gt; "", $H304/$T304, ""), ""), "")</f>
        <v/>
      </c>
      <c r="AP304" s="10" t="str">
        <f ca="1">IFERROR(IF(AND(NOW()&lt;= EOMONTH(DATE(YEAR($P304),9, 1), 0), Overall!$A306&lt;&gt;"", MONTH($O304) &lt;= 9, MONTH($P304) &gt;= 9), IF($T304 &lt;&gt; "", $H304/$T304, ""), ""), "")</f>
        <v/>
      </c>
      <c r="AQ304" s="10" t="str">
        <f ca="1">IFERROR(IF(AND(NOW()&lt;= EOMONTH(DATE(YEAR($P304),10, 1), 0), Overall!$A306&lt;&gt;"", MONTH($O304) &lt;= 10, MONTH($P304) &gt;= 10), IF($T304 &lt;&gt; "", $H304/$T304, ""), ""), "")</f>
        <v/>
      </c>
      <c r="AR304" s="10" t="str">
        <f ca="1">IFERROR(IF(AND(NOW()&lt;= EOMONTH(DATE(YEAR($P304),11, 1), 0), Overall!$A306&lt;&gt;"", MONTH($O304) &lt;=11, MONTH($P304) &gt;= 11), IF($T304 &lt;&gt; "", $H304/$T304, ""), ""), "")</f>
        <v/>
      </c>
      <c r="AS304" s="10" t="str">
        <f ca="1">IFERROR(IF(AND(NOW()&lt;= EOMONTH(DATE(YEAR($P304),12, 1), 0), Overall!$A306&lt;&gt;"", MONTH($O304) &lt;= 12, MONTH($P304) &gt;= 12), IF($T304 &lt;&gt; "", $H304/$T304, ""), ""), "")</f>
        <v/>
      </c>
      <c r="AT304" s="16">
        <f t="shared" ca="1" si="9"/>
        <v>0</v>
      </c>
    </row>
    <row r="305" spans="1:46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6">
        <f>IF(Overall!T307&lt;&gt;"",VALUE(Overall!T307),"")</f>
        <v>76.760000000000005</v>
      </c>
      <c r="O305" s="7">
        <f>IF(Overall!L307&lt;&gt;"", DATEVALUE(Overall!L307), "")</f>
        <v>44805</v>
      </c>
      <c r="P305" s="7">
        <f>IF(Overall!M307&lt;&gt;"", DATEVALUE(Overall!M307), "")</f>
        <v>44834</v>
      </c>
      <c r="Q305" s="7" t="str">
        <f>IF(Overall!S307&lt;&gt;"",_xlfn.VALUETOTEXT(Overall!S307),"")</f>
        <v>Sep</v>
      </c>
      <c r="R305" s="7">
        <f>IF(Overall!O307&lt;&gt;"", DATEVALUE(Overall!O307), "")</f>
        <v>44510</v>
      </c>
      <c r="S305" s="7">
        <f>IF(Overall!O307&lt;&gt;"", DATEVALUE(Overall!O307), "")</f>
        <v>44510</v>
      </c>
      <c r="T305" s="5">
        <f t="shared" si="8"/>
        <v>1</v>
      </c>
      <c r="U305" s="10" t="str">
        <f>IF(Overall!$A307&lt;&gt;"",IF(AND(MONTH($O305) &lt;= 1, MONTH($P305) &gt;= 1), IF($T305 &lt;&gt; "", $H305/$T305, ""), ""),"")</f>
        <v/>
      </c>
      <c r="V305" s="10" t="str">
        <f>IF(Overall!$A307&lt;&gt;"",IF(AND(MONTH($O305) &lt;= 2, MONTH($P305) &gt;= 2), IF($T305 &lt;&gt; "", $H305/$T305, ""), ""),"")</f>
        <v/>
      </c>
      <c r="W305" s="10" t="str">
        <f>IF(Overall!$A307&lt;&gt;"",IF(AND(MONTH($O305) &lt;= 3, MONTH($P305) &gt;= 3), IF($T305 &lt;&gt; "", $H305/$T305, ""), ""),"")</f>
        <v/>
      </c>
      <c r="X305" s="10" t="str">
        <f>IF(Overall!$A307&lt;&gt;"",IF(AND(MONTH($O305) &lt;= 4, MONTH($P305) &gt;= 4), IF($T305 &lt;&gt; "", $H305/$T305, ""), ""),"")</f>
        <v/>
      </c>
      <c r="Y305" s="10" t="str">
        <f>IF(Overall!$A307&lt;&gt;"",IF(AND(MONTH($O305) &lt;= 5, MONTH($P305) &gt;= 5), IF($T305 &lt;&gt; "", $H305/$T305, ""), ""),"")</f>
        <v/>
      </c>
      <c r="Z305" s="10" t="str">
        <f>IF(Overall!$A307&lt;&gt;"",IF(AND(MONTH($O305) &lt;= 6, MONTH($P305) &gt;= 6), IF($T305 &lt;&gt; "", $H305/$T305, ""), ""),"")</f>
        <v/>
      </c>
      <c r="AA305" s="10" t="str">
        <f>IF(Overall!$A307&lt;&gt;"",IF(AND(MONTH($O305) &lt;= 7, MONTH($P305) &gt;= 7 ), IF($T305 &lt;&gt; "", $H305/$T305, ""), ""),"")</f>
        <v/>
      </c>
      <c r="AB305" s="10" t="str">
        <f>IF(Overall!$A307&lt;&gt;"",IF(AND(MONTH($O305) &lt;= 8, MONTH($P305) &gt;= 8), IF($T305 &lt;&gt; "", $H305/$T305, ""), ""),"")</f>
        <v/>
      </c>
      <c r="AC305" s="10">
        <f>IF(Overall!$A307&lt;&gt;"",IF(AND(MONTH($O305) &lt;= 9, MONTH($P305) &gt;= 9), IF($T305 &lt;&gt; "", $H305/$T305, ""), ""),"")</f>
        <v>300000</v>
      </c>
      <c r="AD305" s="10" t="str">
        <f>IF(Overall!$A307&lt;&gt;"",IF(AND(MONTH($O305) &lt;= 10, MONTH($P305) &gt;= 10), IF($T305 &lt;&gt; "", $H305/$T305, ""), ""),"")</f>
        <v/>
      </c>
      <c r="AE305" s="10" t="str">
        <f>IF(Overall!$A307&lt;&gt;"",IF(AND(MONTH($O305) &lt;= 11, MONTH($P305) &gt;= 11), IF($T305 &lt;&gt; "", $H305/$T305, ""), ""),"")</f>
        <v/>
      </c>
      <c r="AF305" s="10" t="str">
        <f>IF(Overall!$A307&lt;&gt;"",IF(AND(MONTH($O305) &lt;= 12, MONTH($P305) &gt;= 12), IF($T305 &lt;&gt; "", $H305/$T305, ""), ""),"")</f>
        <v/>
      </c>
      <c r="AH305" s="10" t="str">
        <f ca="1">IFERROR(IF(AND(NOW()&lt;= EOMONTH(DATE(YEAR($P305),1, 1), 0), Overall!$A307&lt;&gt;"", MONTH($O305) &lt;= 1, MONTH($P305) &gt;= 1), IF($T305 &lt;&gt; "", $H305/$T305, ""), ""), "")</f>
        <v/>
      </c>
      <c r="AI305" s="10" t="str">
        <f ca="1">IFERROR(IF(AND(NOW()&lt;= EOMONTH(DATE(YEAR($P305),2, 1), 0), Overall!$A307&lt;&gt;"", MONTH($O305) &lt;= 2, MONTH($P305) &gt;= 2), IF($T305 &lt;&gt; "", $H305/$T305, ""), ""), "")</f>
        <v/>
      </c>
      <c r="AJ305" s="10" t="str">
        <f ca="1">IFERROR(IF(AND(NOW()&lt;= EOMONTH(DATE(YEAR($P305),3, 1), 0), Overall!$A307&lt;&gt;"", MONTH($O305) &lt;= 3, MONTH($P305) &gt;= 3), IF($T305 &lt;&gt; "", $H305/$T305, ""), ""), "")</f>
        <v/>
      </c>
      <c r="AK305" s="10" t="str">
        <f ca="1">IFERROR(IF(AND(NOW()&lt;= EOMONTH(DATE(YEAR($P305),4, 1), 0), Overall!$A307&lt;&gt;"", MONTH($O305) &lt;= 4, MONTH($P305) &gt;= 4), IF($T305 &lt;&gt; "", $H305/$T305, ""), ""), "")</f>
        <v/>
      </c>
      <c r="AL305" s="10" t="str">
        <f ca="1">IFERROR(IF(AND(NOW()&lt;= EOMONTH(DATE(YEAR($P305),5, 1), 0), Overall!$A307&lt;&gt;"", MONTH($O305) &lt;= 5, MONTH($P305) &gt;= 5), IF($T305 &lt;&gt; "", $H305/$T305, ""), ""), "")</f>
        <v/>
      </c>
      <c r="AM305" s="10" t="str">
        <f ca="1">IFERROR(IF(AND(NOW()&lt;= EOMONTH(DATE(YEAR($P305),6, 1), 0), Overall!$A307&lt;&gt;"", MONTH($O305) &lt;= 6, MONTH($P305) &gt;= 6), IF($T305 &lt;&gt; "", $H305/$T305, ""), ""), "")</f>
        <v/>
      </c>
      <c r="AN305" s="10" t="str">
        <f ca="1">IFERROR(IF(AND(NOW()&lt;= EOMONTH(DATE(YEAR($P305),7, 1), 0), Overall!$A307&lt;&gt;"", MONTH($O305) &lt;= 7, MONTH($P305) &gt;= 7), IF($T305 &lt;&gt; "", $H305/$T305, ""), ""), "")</f>
        <v/>
      </c>
      <c r="AO305" s="10" t="str">
        <f ca="1">IFERROR(IF(AND(NOW()&lt;= EOMONTH(DATE(YEAR($P305),8, 1), 0), Overall!$A307&lt;&gt;"", MONTH($O305) &lt;= 8, MONTH($P305) &gt;= 8), IF($T305 &lt;&gt; "", $H305/$T305, ""), ""), "")</f>
        <v/>
      </c>
      <c r="AP305" s="10" t="str">
        <f ca="1">IFERROR(IF(AND(NOW()&lt;= EOMONTH(DATE(YEAR($P305),9, 1), 0), Overall!$A307&lt;&gt;"", MONTH($O305) &lt;= 9, MONTH($P305) &gt;= 9), IF($T305 &lt;&gt; "", $H305/$T305, ""), ""), "")</f>
        <v/>
      </c>
      <c r="AQ305" s="10" t="str">
        <f ca="1">IFERROR(IF(AND(NOW()&lt;= EOMONTH(DATE(YEAR($P305),10, 1), 0), Overall!$A307&lt;&gt;"", MONTH($O305) &lt;= 10, MONTH($P305) &gt;= 10), IF($T305 &lt;&gt; "", $H305/$T305, ""), ""), "")</f>
        <v/>
      </c>
      <c r="AR305" s="10" t="str">
        <f ca="1">IFERROR(IF(AND(NOW()&lt;= EOMONTH(DATE(YEAR($P305),11, 1), 0), Overall!$A307&lt;&gt;"", MONTH($O305) &lt;=11, MONTH($P305) &gt;= 11), IF($T305 &lt;&gt; "", $H305/$T305, ""), ""), "")</f>
        <v/>
      </c>
      <c r="AS305" s="10" t="str">
        <f ca="1">IFERROR(IF(AND(NOW()&lt;= EOMONTH(DATE(YEAR($P305),12, 1), 0), Overall!$A307&lt;&gt;"", MONTH($O305) &lt;= 12, MONTH($P305) &gt;= 12), IF($T305 &lt;&gt; "", $H305/$T305, ""), ""), "")</f>
        <v/>
      </c>
      <c r="AT305" s="16">
        <f t="shared" ca="1" si="9"/>
        <v>0</v>
      </c>
    </row>
    <row r="306" spans="1:46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6">
        <f>IF(Overall!T308&lt;&gt;"",VALUE(Overall!T308),"")</f>
        <v>77.25</v>
      </c>
      <c r="O306" s="7">
        <f>IF(Overall!L308&lt;&gt;"", DATEVALUE(Overall!L308), "")</f>
        <v>44774</v>
      </c>
      <c r="P306" s="7">
        <f>IF(Overall!M308&lt;&gt;"", DATEVALUE(Overall!M308), "")</f>
        <v>44804</v>
      </c>
      <c r="Q306" s="7" t="str">
        <f>IF(Overall!S308&lt;&gt;"",_xlfn.VALUETOTEXT(Overall!S308),"")</f>
        <v>Aug</v>
      </c>
      <c r="R306" s="7">
        <f>IF(Overall!O308&lt;&gt;"", DATEVALUE(Overall!O308), "")</f>
        <v>44510</v>
      </c>
      <c r="S306" s="7">
        <f>IF(Overall!O308&lt;&gt;"", DATEVALUE(Overall!O308), "")</f>
        <v>44510</v>
      </c>
      <c r="T306" s="5">
        <f t="shared" si="8"/>
        <v>1</v>
      </c>
      <c r="U306" s="10" t="str">
        <f>IF(Overall!$A308&lt;&gt;"",IF(AND(MONTH($O306) &lt;= 1, MONTH($P306) &gt;= 1), IF($T306 &lt;&gt; "", $H306/$T306, ""), ""),"")</f>
        <v/>
      </c>
      <c r="V306" s="10" t="str">
        <f>IF(Overall!$A308&lt;&gt;"",IF(AND(MONTH($O306) &lt;= 2, MONTH($P306) &gt;= 2), IF($T306 &lt;&gt; "", $H306/$T306, ""), ""),"")</f>
        <v/>
      </c>
      <c r="W306" s="10" t="str">
        <f>IF(Overall!$A308&lt;&gt;"",IF(AND(MONTH($O306) &lt;= 3, MONTH($P306) &gt;= 3), IF($T306 &lt;&gt; "", $H306/$T306, ""), ""),"")</f>
        <v/>
      </c>
      <c r="X306" s="10" t="str">
        <f>IF(Overall!$A308&lt;&gt;"",IF(AND(MONTH($O306) &lt;= 4, MONTH($P306) &gt;= 4), IF($T306 &lt;&gt; "", $H306/$T306, ""), ""),"")</f>
        <v/>
      </c>
      <c r="Y306" s="10" t="str">
        <f>IF(Overall!$A308&lt;&gt;"",IF(AND(MONTH($O306) &lt;= 5, MONTH($P306) &gt;= 5), IF($T306 &lt;&gt; "", $H306/$T306, ""), ""),"")</f>
        <v/>
      </c>
      <c r="Z306" s="10" t="str">
        <f>IF(Overall!$A308&lt;&gt;"",IF(AND(MONTH($O306) &lt;= 6, MONTH($P306) &gt;= 6), IF($T306 &lt;&gt; "", $H306/$T306, ""), ""),"")</f>
        <v/>
      </c>
      <c r="AA306" s="10" t="str">
        <f>IF(Overall!$A308&lt;&gt;"",IF(AND(MONTH($O306) &lt;= 7, MONTH($P306) &gt;= 7 ), IF($T306 &lt;&gt; "", $H306/$T306, ""), ""),"")</f>
        <v/>
      </c>
      <c r="AB306" s="10">
        <f>IF(Overall!$A308&lt;&gt;"",IF(AND(MONTH($O306) &lt;= 8, MONTH($P306) &gt;= 8), IF($T306 &lt;&gt; "", $H306/$T306, ""), ""),"")</f>
        <v>300000</v>
      </c>
      <c r="AC306" s="10" t="str">
        <f>IF(Overall!$A308&lt;&gt;"",IF(AND(MONTH($O306) &lt;= 9, MONTH($P306) &gt;= 9), IF($T306 &lt;&gt; "", $H306/$T306, ""), ""),"")</f>
        <v/>
      </c>
      <c r="AD306" s="10" t="str">
        <f>IF(Overall!$A308&lt;&gt;"",IF(AND(MONTH($O306) &lt;= 10, MONTH($P306) &gt;= 10), IF($T306 &lt;&gt; "", $H306/$T306, ""), ""),"")</f>
        <v/>
      </c>
      <c r="AE306" s="10" t="str">
        <f>IF(Overall!$A308&lt;&gt;"",IF(AND(MONTH($O306) &lt;= 11, MONTH($P306) &gt;= 11), IF($T306 &lt;&gt; "", $H306/$T306, ""), ""),"")</f>
        <v/>
      </c>
      <c r="AF306" s="10" t="str">
        <f>IF(Overall!$A308&lt;&gt;"",IF(AND(MONTH($O306) &lt;= 12, MONTH($P306) &gt;= 12), IF($T306 &lt;&gt; "", $H306/$T306, ""), ""),"")</f>
        <v/>
      </c>
      <c r="AH306" s="10" t="str">
        <f ca="1">IFERROR(IF(AND(NOW()&lt;= EOMONTH(DATE(YEAR($P306),1, 1), 0), Overall!$A308&lt;&gt;"", MONTH($O306) &lt;= 1, MONTH($P306) &gt;= 1), IF($T306 &lt;&gt; "", $H306/$T306, ""), ""), "")</f>
        <v/>
      </c>
      <c r="AI306" s="10" t="str">
        <f ca="1">IFERROR(IF(AND(NOW()&lt;= EOMONTH(DATE(YEAR($P306),2, 1), 0), Overall!$A308&lt;&gt;"", MONTH($O306) &lt;= 2, MONTH($P306) &gt;= 2), IF($T306 &lt;&gt; "", $H306/$T306, ""), ""), "")</f>
        <v/>
      </c>
      <c r="AJ306" s="10" t="str">
        <f ca="1">IFERROR(IF(AND(NOW()&lt;= EOMONTH(DATE(YEAR($P306),3, 1), 0), Overall!$A308&lt;&gt;"", MONTH($O306) &lt;= 3, MONTH($P306) &gt;= 3), IF($T306 &lt;&gt; "", $H306/$T306, ""), ""), "")</f>
        <v/>
      </c>
      <c r="AK306" s="10" t="str">
        <f ca="1">IFERROR(IF(AND(NOW()&lt;= EOMONTH(DATE(YEAR($P306),4, 1), 0), Overall!$A308&lt;&gt;"", MONTH($O306) &lt;= 4, MONTH($P306) &gt;= 4), IF($T306 &lt;&gt; "", $H306/$T306, ""), ""), "")</f>
        <v/>
      </c>
      <c r="AL306" s="10" t="str">
        <f ca="1">IFERROR(IF(AND(NOW()&lt;= EOMONTH(DATE(YEAR($P306),5, 1), 0), Overall!$A308&lt;&gt;"", MONTH($O306) &lt;= 5, MONTH($P306) &gt;= 5), IF($T306 &lt;&gt; "", $H306/$T306, ""), ""), "")</f>
        <v/>
      </c>
      <c r="AM306" s="10" t="str">
        <f ca="1">IFERROR(IF(AND(NOW()&lt;= EOMONTH(DATE(YEAR($P306),6, 1), 0), Overall!$A308&lt;&gt;"", MONTH($O306) &lt;= 6, MONTH($P306) &gt;= 6), IF($T306 &lt;&gt; "", $H306/$T306, ""), ""), "")</f>
        <v/>
      </c>
      <c r="AN306" s="10" t="str">
        <f ca="1">IFERROR(IF(AND(NOW()&lt;= EOMONTH(DATE(YEAR($P306),7, 1), 0), Overall!$A308&lt;&gt;"", MONTH($O306) &lt;= 7, MONTH($P306) &gt;= 7), IF($T306 &lt;&gt; "", $H306/$T306, ""), ""), "")</f>
        <v/>
      </c>
      <c r="AO306" s="10" t="str">
        <f ca="1">IFERROR(IF(AND(NOW()&lt;= EOMONTH(DATE(YEAR($P306),8, 1), 0), Overall!$A308&lt;&gt;"", MONTH($O306) &lt;= 8, MONTH($P306) &gt;= 8), IF($T306 &lt;&gt; "", $H306/$T306, ""), ""), "")</f>
        <v/>
      </c>
      <c r="AP306" s="10" t="str">
        <f ca="1">IFERROR(IF(AND(NOW()&lt;= EOMONTH(DATE(YEAR($P306),9, 1), 0), Overall!$A308&lt;&gt;"", MONTH($O306) &lt;= 9, MONTH($P306) &gt;= 9), IF($T306 &lt;&gt; "", $H306/$T306, ""), ""), "")</f>
        <v/>
      </c>
      <c r="AQ306" s="10" t="str">
        <f ca="1">IFERROR(IF(AND(NOW()&lt;= EOMONTH(DATE(YEAR($P306),10, 1), 0), Overall!$A308&lt;&gt;"", MONTH($O306) &lt;= 10, MONTH($P306) &gt;= 10), IF($T306 &lt;&gt; "", $H306/$T306, ""), ""), "")</f>
        <v/>
      </c>
      <c r="AR306" s="10" t="str">
        <f ca="1">IFERROR(IF(AND(NOW()&lt;= EOMONTH(DATE(YEAR($P306),11, 1), 0), Overall!$A308&lt;&gt;"", MONTH($O306) &lt;=11, MONTH($P306) &gt;= 11), IF($T306 &lt;&gt; "", $H306/$T306, ""), ""), "")</f>
        <v/>
      </c>
      <c r="AS306" s="10" t="str">
        <f ca="1">IFERROR(IF(AND(NOW()&lt;= EOMONTH(DATE(YEAR($P306),12, 1), 0), Overall!$A308&lt;&gt;"", MONTH($O306) &lt;= 12, MONTH($P306) &gt;= 12), IF($T306 &lt;&gt; "", $H306/$T306, ""), ""), "")</f>
        <v/>
      </c>
      <c r="AT306" s="16">
        <f t="shared" ca="1" si="9"/>
        <v>0</v>
      </c>
    </row>
    <row r="307" spans="1:46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6">
        <f>IF(Overall!T309&lt;&gt;"",VALUE(Overall!T309),"")</f>
        <v>76.75</v>
      </c>
      <c r="O307" s="7">
        <f>IF(Overall!L309&lt;&gt;"", DATEVALUE(Overall!L309), "")</f>
        <v>44805</v>
      </c>
      <c r="P307" s="7">
        <f>IF(Overall!M309&lt;&gt;"", DATEVALUE(Overall!M309), "")</f>
        <v>44834</v>
      </c>
      <c r="Q307" s="7" t="str">
        <f>IF(Overall!S309&lt;&gt;"",_xlfn.VALUETOTEXT(Overall!S309),"")</f>
        <v>Sep</v>
      </c>
      <c r="R307" s="7">
        <f>IF(Overall!O309&lt;&gt;"", DATEVALUE(Overall!O309), "")</f>
        <v>44510</v>
      </c>
      <c r="S307" s="7">
        <f>IF(Overall!O309&lt;&gt;"", DATEVALUE(Overall!O309), "")</f>
        <v>44510</v>
      </c>
      <c r="T307" s="5">
        <f t="shared" si="8"/>
        <v>1</v>
      </c>
      <c r="U307" s="10" t="str">
        <f>IF(Overall!$A309&lt;&gt;"",IF(AND(MONTH($O307) &lt;= 1, MONTH($P307) &gt;= 1), IF($T307 &lt;&gt; "", $H307/$T307, ""), ""),"")</f>
        <v/>
      </c>
      <c r="V307" s="10" t="str">
        <f>IF(Overall!$A309&lt;&gt;"",IF(AND(MONTH($O307) &lt;= 2, MONTH($P307) &gt;= 2), IF($T307 &lt;&gt; "", $H307/$T307, ""), ""),"")</f>
        <v/>
      </c>
      <c r="W307" s="10" t="str">
        <f>IF(Overall!$A309&lt;&gt;"",IF(AND(MONTH($O307) &lt;= 3, MONTH($P307) &gt;= 3), IF($T307 &lt;&gt; "", $H307/$T307, ""), ""),"")</f>
        <v/>
      </c>
      <c r="X307" s="10" t="str">
        <f>IF(Overall!$A309&lt;&gt;"",IF(AND(MONTH($O307) &lt;= 4, MONTH($P307) &gt;= 4), IF($T307 &lt;&gt; "", $H307/$T307, ""), ""),"")</f>
        <v/>
      </c>
      <c r="Y307" s="10" t="str">
        <f>IF(Overall!$A309&lt;&gt;"",IF(AND(MONTH($O307) &lt;= 5, MONTH($P307) &gt;= 5), IF($T307 &lt;&gt; "", $H307/$T307, ""), ""),"")</f>
        <v/>
      </c>
      <c r="Z307" s="10" t="str">
        <f>IF(Overall!$A309&lt;&gt;"",IF(AND(MONTH($O307) &lt;= 6, MONTH($P307) &gt;= 6), IF($T307 &lt;&gt; "", $H307/$T307, ""), ""),"")</f>
        <v/>
      </c>
      <c r="AA307" s="10" t="str">
        <f>IF(Overall!$A309&lt;&gt;"",IF(AND(MONTH($O307) &lt;= 7, MONTH($P307) &gt;= 7 ), IF($T307 &lt;&gt; "", $H307/$T307, ""), ""),"")</f>
        <v/>
      </c>
      <c r="AB307" s="10" t="str">
        <f>IF(Overall!$A309&lt;&gt;"",IF(AND(MONTH($O307) &lt;= 8, MONTH($P307) &gt;= 8), IF($T307 &lt;&gt; "", $H307/$T307, ""), ""),"")</f>
        <v/>
      </c>
      <c r="AC307" s="10">
        <f>IF(Overall!$A309&lt;&gt;"",IF(AND(MONTH($O307) &lt;= 9, MONTH($P307) &gt;= 9), IF($T307 &lt;&gt; "", $H307/$T307, ""), ""),"")</f>
        <v>300000</v>
      </c>
      <c r="AD307" s="10" t="str">
        <f>IF(Overall!$A309&lt;&gt;"",IF(AND(MONTH($O307) &lt;= 10, MONTH($P307) &gt;= 10), IF($T307 &lt;&gt; "", $H307/$T307, ""), ""),"")</f>
        <v/>
      </c>
      <c r="AE307" s="10" t="str">
        <f>IF(Overall!$A309&lt;&gt;"",IF(AND(MONTH($O307) &lt;= 11, MONTH($P307) &gt;= 11), IF($T307 &lt;&gt; "", $H307/$T307, ""), ""),"")</f>
        <v/>
      </c>
      <c r="AF307" s="10" t="str">
        <f>IF(Overall!$A309&lt;&gt;"",IF(AND(MONTH($O307) &lt;= 12, MONTH($P307) &gt;= 12), IF($T307 &lt;&gt; "", $H307/$T307, ""), ""),"")</f>
        <v/>
      </c>
      <c r="AH307" s="10" t="str">
        <f ca="1">IFERROR(IF(AND(NOW()&lt;= EOMONTH(DATE(YEAR($P307),1, 1), 0), Overall!$A309&lt;&gt;"", MONTH($O307) &lt;= 1, MONTH($P307) &gt;= 1), IF($T307 &lt;&gt; "", $H307/$T307, ""), ""), "")</f>
        <v/>
      </c>
      <c r="AI307" s="10" t="str">
        <f ca="1">IFERROR(IF(AND(NOW()&lt;= EOMONTH(DATE(YEAR($P307),2, 1), 0), Overall!$A309&lt;&gt;"", MONTH($O307) &lt;= 2, MONTH($P307) &gt;= 2), IF($T307 &lt;&gt; "", $H307/$T307, ""), ""), "")</f>
        <v/>
      </c>
      <c r="AJ307" s="10" t="str">
        <f ca="1">IFERROR(IF(AND(NOW()&lt;= EOMONTH(DATE(YEAR($P307),3, 1), 0), Overall!$A309&lt;&gt;"", MONTH($O307) &lt;= 3, MONTH($P307) &gt;= 3), IF($T307 &lt;&gt; "", $H307/$T307, ""), ""), "")</f>
        <v/>
      </c>
      <c r="AK307" s="10" t="str">
        <f ca="1">IFERROR(IF(AND(NOW()&lt;= EOMONTH(DATE(YEAR($P307),4, 1), 0), Overall!$A309&lt;&gt;"", MONTH($O307) &lt;= 4, MONTH($P307) &gt;= 4), IF($T307 &lt;&gt; "", $H307/$T307, ""), ""), "")</f>
        <v/>
      </c>
      <c r="AL307" s="10" t="str">
        <f ca="1">IFERROR(IF(AND(NOW()&lt;= EOMONTH(DATE(YEAR($P307),5, 1), 0), Overall!$A309&lt;&gt;"", MONTH($O307) &lt;= 5, MONTH($P307) &gt;= 5), IF($T307 &lt;&gt; "", $H307/$T307, ""), ""), "")</f>
        <v/>
      </c>
      <c r="AM307" s="10" t="str">
        <f ca="1">IFERROR(IF(AND(NOW()&lt;= EOMONTH(DATE(YEAR($P307),6, 1), 0), Overall!$A309&lt;&gt;"", MONTH($O307) &lt;= 6, MONTH($P307) &gt;= 6), IF($T307 &lt;&gt; "", $H307/$T307, ""), ""), "")</f>
        <v/>
      </c>
      <c r="AN307" s="10" t="str">
        <f ca="1">IFERROR(IF(AND(NOW()&lt;= EOMONTH(DATE(YEAR($P307),7, 1), 0), Overall!$A309&lt;&gt;"", MONTH($O307) &lt;= 7, MONTH($P307) &gt;= 7), IF($T307 &lt;&gt; "", $H307/$T307, ""), ""), "")</f>
        <v/>
      </c>
      <c r="AO307" s="10" t="str">
        <f ca="1">IFERROR(IF(AND(NOW()&lt;= EOMONTH(DATE(YEAR($P307),8, 1), 0), Overall!$A309&lt;&gt;"", MONTH($O307) &lt;= 8, MONTH($P307) &gt;= 8), IF($T307 &lt;&gt; "", $H307/$T307, ""), ""), "")</f>
        <v/>
      </c>
      <c r="AP307" s="10" t="str">
        <f ca="1">IFERROR(IF(AND(NOW()&lt;= EOMONTH(DATE(YEAR($P307),9, 1), 0), Overall!$A309&lt;&gt;"", MONTH($O307) &lt;= 9, MONTH($P307) &gt;= 9), IF($T307 &lt;&gt; "", $H307/$T307, ""), ""), "")</f>
        <v/>
      </c>
      <c r="AQ307" s="10" t="str">
        <f ca="1">IFERROR(IF(AND(NOW()&lt;= EOMONTH(DATE(YEAR($P307),10, 1), 0), Overall!$A309&lt;&gt;"", MONTH($O307) &lt;= 10, MONTH($P307) &gt;= 10), IF($T307 &lt;&gt; "", $H307/$T307, ""), ""), "")</f>
        <v/>
      </c>
      <c r="AR307" s="10" t="str">
        <f ca="1">IFERROR(IF(AND(NOW()&lt;= EOMONTH(DATE(YEAR($P307),11, 1), 0), Overall!$A309&lt;&gt;"", MONTH($O307) &lt;=11, MONTH($P307) &gt;= 11), IF($T307 &lt;&gt; "", $H307/$T307, ""), ""), "")</f>
        <v/>
      </c>
      <c r="AS307" s="10" t="str">
        <f ca="1">IFERROR(IF(AND(NOW()&lt;= EOMONTH(DATE(YEAR($P307),12, 1), 0), Overall!$A309&lt;&gt;"", MONTH($O307) &lt;= 12, MONTH($P307) &gt;= 12), IF($T307 &lt;&gt; "", $H307/$T307, ""), ""), "")</f>
        <v/>
      </c>
      <c r="AT307" s="16">
        <f t="shared" ca="1" si="9"/>
        <v>0</v>
      </c>
    </row>
    <row r="308" spans="1:46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6">
        <f>IF(Overall!T310&lt;&gt;"",VALUE(Overall!T310),"")</f>
        <v>77.31</v>
      </c>
      <c r="O308" s="7">
        <f>IF(Overall!L310&lt;&gt;"", DATEVALUE(Overall!L310), "")</f>
        <v>44774</v>
      </c>
      <c r="P308" s="7">
        <f>IF(Overall!M310&lt;&gt;"", DATEVALUE(Overall!M310), "")</f>
        <v>44804</v>
      </c>
      <c r="Q308" s="7" t="str">
        <f>IF(Overall!S310&lt;&gt;"",_xlfn.VALUETOTEXT(Overall!S310),"")</f>
        <v>Aug</v>
      </c>
      <c r="R308" s="7">
        <f>IF(Overall!O310&lt;&gt;"", DATEVALUE(Overall!O310), "")</f>
        <v>44510</v>
      </c>
      <c r="S308" s="7">
        <f>IF(Overall!O310&lt;&gt;"", DATEVALUE(Overall!O310), "")</f>
        <v>44510</v>
      </c>
      <c r="T308" s="5">
        <f t="shared" si="8"/>
        <v>1</v>
      </c>
      <c r="U308" s="10" t="str">
        <f>IF(Overall!$A310&lt;&gt;"",IF(AND(MONTH($O308) &lt;= 1, MONTH($P308) &gt;= 1), IF($T308 &lt;&gt; "", $H308/$T308, ""), ""),"")</f>
        <v/>
      </c>
      <c r="V308" s="10" t="str">
        <f>IF(Overall!$A310&lt;&gt;"",IF(AND(MONTH($O308) &lt;= 2, MONTH($P308) &gt;= 2), IF($T308 &lt;&gt; "", $H308/$T308, ""), ""),"")</f>
        <v/>
      </c>
      <c r="W308" s="10" t="str">
        <f>IF(Overall!$A310&lt;&gt;"",IF(AND(MONTH($O308) &lt;= 3, MONTH($P308) &gt;= 3), IF($T308 &lt;&gt; "", $H308/$T308, ""), ""),"")</f>
        <v/>
      </c>
      <c r="X308" s="10" t="str">
        <f>IF(Overall!$A310&lt;&gt;"",IF(AND(MONTH($O308) &lt;= 4, MONTH($P308) &gt;= 4), IF($T308 &lt;&gt; "", $H308/$T308, ""), ""),"")</f>
        <v/>
      </c>
      <c r="Y308" s="10" t="str">
        <f>IF(Overall!$A310&lt;&gt;"",IF(AND(MONTH($O308) &lt;= 5, MONTH($P308) &gt;= 5), IF($T308 &lt;&gt; "", $H308/$T308, ""), ""),"")</f>
        <v/>
      </c>
      <c r="Z308" s="10" t="str">
        <f>IF(Overall!$A310&lt;&gt;"",IF(AND(MONTH($O308) &lt;= 6, MONTH($P308) &gt;= 6), IF($T308 &lt;&gt; "", $H308/$T308, ""), ""),"")</f>
        <v/>
      </c>
      <c r="AA308" s="10" t="str">
        <f>IF(Overall!$A310&lt;&gt;"",IF(AND(MONTH($O308) &lt;= 7, MONTH($P308) &gt;= 7 ), IF($T308 &lt;&gt; "", $H308/$T308, ""), ""),"")</f>
        <v/>
      </c>
      <c r="AB308" s="10">
        <f>IF(Overall!$A310&lt;&gt;"",IF(AND(MONTH($O308) &lt;= 8, MONTH($P308) &gt;= 8), IF($T308 &lt;&gt; "", $H308/$T308, ""), ""),"")</f>
        <v>300000</v>
      </c>
      <c r="AC308" s="10" t="str">
        <f>IF(Overall!$A310&lt;&gt;"",IF(AND(MONTH($O308) &lt;= 9, MONTH($P308) &gt;= 9), IF($T308 &lt;&gt; "", $H308/$T308, ""), ""),"")</f>
        <v/>
      </c>
      <c r="AD308" s="10" t="str">
        <f>IF(Overall!$A310&lt;&gt;"",IF(AND(MONTH($O308) &lt;= 10, MONTH($P308) &gt;= 10), IF($T308 &lt;&gt; "", $H308/$T308, ""), ""),"")</f>
        <v/>
      </c>
      <c r="AE308" s="10" t="str">
        <f>IF(Overall!$A310&lt;&gt;"",IF(AND(MONTH($O308) &lt;= 11, MONTH($P308) &gt;= 11), IF($T308 &lt;&gt; "", $H308/$T308, ""), ""),"")</f>
        <v/>
      </c>
      <c r="AF308" s="10" t="str">
        <f>IF(Overall!$A310&lt;&gt;"",IF(AND(MONTH($O308) &lt;= 12, MONTH($P308) &gt;= 12), IF($T308 &lt;&gt; "", $H308/$T308, ""), ""),"")</f>
        <v/>
      </c>
      <c r="AH308" s="10" t="str">
        <f ca="1">IFERROR(IF(AND(NOW()&lt;= EOMONTH(DATE(YEAR($P308),1, 1), 0), Overall!$A310&lt;&gt;"", MONTH($O308) &lt;= 1, MONTH($P308) &gt;= 1), IF($T308 &lt;&gt; "", $H308/$T308, ""), ""), "")</f>
        <v/>
      </c>
      <c r="AI308" s="10" t="str">
        <f ca="1">IFERROR(IF(AND(NOW()&lt;= EOMONTH(DATE(YEAR($P308),2, 1), 0), Overall!$A310&lt;&gt;"", MONTH($O308) &lt;= 2, MONTH($P308) &gt;= 2), IF($T308 &lt;&gt; "", $H308/$T308, ""), ""), "")</f>
        <v/>
      </c>
      <c r="AJ308" s="10" t="str">
        <f ca="1">IFERROR(IF(AND(NOW()&lt;= EOMONTH(DATE(YEAR($P308),3, 1), 0), Overall!$A310&lt;&gt;"", MONTH($O308) &lt;= 3, MONTH($P308) &gt;= 3), IF($T308 &lt;&gt; "", $H308/$T308, ""), ""), "")</f>
        <v/>
      </c>
      <c r="AK308" s="10" t="str">
        <f ca="1">IFERROR(IF(AND(NOW()&lt;= EOMONTH(DATE(YEAR($P308),4, 1), 0), Overall!$A310&lt;&gt;"", MONTH($O308) &lt;= 4, MONTH($P308) &gt;= 4), IF($T308 &lt;&gt; "", $H308/$T308, ""), ""), "")</f>
        <v/>
      </c>
      <c r="AL308" s="10" t="str">
        <f ca="1">IFERROR(IF(AND(NOW()&lt;= EOMONTH(DATE(YEAR($P308),5, 1), 0), Overall!$A310&lt;&gt;"", MONTH($O308) &lt;= 5, MONTH($P308) &gt;= 5), IF($T308 &lt;&gt; "", $H308/$T308, ""), ""), "")</f>
        <v/>
      </c>
      <c r="AM308" s="10" t="str">
        <f ca="1">IFERROR(IF(AND(NOW()&lt;= EOMONTH(DATE(YEAR($P308),6, 1), 0), Overall!$A310&lt;&gt;"", MONTH($O308) &lt;= 6, MONTH($P308) &gt;= 6), IF($T308 &lt;&gt; "", $H308/$T308, ""), ""), "")</f>
        <v/>
      </c>
      <c r="AN308" s="10" t="str">
        <f ca="1">IFERROR(IF(AND(NOW()&lt;= EOMONTH(DATE(YEAR($P308),7, 1), 0), Overall!$A310&lt;&gt;"", MONTH($O308) &lt;= 7, MONTH($P308) &gt;= 7), IF($T308 &lt;&gt; "", $H308/$T308, ""), ""), "")</f>
        <v/>
      </c>
      <c r="AO308" s="10" t="str">
        <f ca="1">IFERROR(IF(AND(NOW()&lt;= EOMONTH(DATE(YEAR($P308),8, 1), 0), Overall!$A310&lt;&gt;"", MONTH($O308) &lt;= 8, MONTH($P308) &gt;= 8), IF($T308 &lt;&gt; "", $H308/$T308, ""), ""), "")</f>
        <v/>
      </c>
      <c r="AP308" s="10" t="str">
        <f ca="1">IFERROR(IF(AND(NOW()&lt;= EOMONTH(DATE(YEAR($P308),9, 1), 0), Overall!$A310&lt;&gt;"", MONTH($O308) &lt;= 9, MONTH($P308) &gt;= 9), IF($T308 &lt;&gt; "", $H308/$T308, ""), ""), "")</f>
        <v/>
      </c>
      <c r="AQ308" s="10" t="str">
        <f ca="1">IFERROR(IF(AND(NOW()&lt;= EOMONTH(DATE(YEAR($P308),10, 1), 0), Overall!$A310&lt;&gt;"", MONTH($O308) &lt;= 10, MONTH($P308) &gt;= 10), IF($T308 &lt;&gt; "", $H308/$T308, ""), ""), "")</f>
        <v/>
      </c>
      <c r="AR308" s="10" t="str">
        <f ca="1">IFERROR(IF(AND(NOW()&lt;= EOMONTH(DATE(YEAR($P308),11, 1), 0), Overall!$A310&lt;&gt;"", MONTH($O308) &lt;=11, MONTH($P308) &gt;= 11), IF($T308 &lt;&gt; "", $H308/$T308, ""), ""), "")</f>
        <v/>
      </c>
      <c r="AS308" s="10" t="str">
        <f ca="1">IFERROR(IF(AND(NOW()&lt;= EOMONTH(DATE(YEAR($P308),12, 1), 0), Overall!$A310&lt;&gt;"", MONTH($O308) &lt;= 12, MONTH($P308) &gt;= 12), IF($T308 &lt;&gt; "", $H308/$T308, ""), ""), "")</f>
        <v/>
      </c>
      <c r="AT308" s="16">
        <f t="shared" ca="1" si="9"/>
        <v>0</v>
      </c>
    </row>
    <row r="309" spans="1:46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6">
        <f>IF(Overall!T311&lt;&gt;"",VALUE(Overall!T311),"")</f>
        <v>76.8</v>
      </c>
      <c r="O309" s="7">
        <f>IF(Overall!L311&lt;&gt;"", DATEVALUE(Overall!L311), "")</f>
        <v>44805</v>
      </c>
      <c r="P309" s="7">
        <f>IF(Overall!M311&lt;&gt;"", DATEVALUE(Overall!M311), "")</f>
        <v>44834</v>
      </c>
      <c r="Q309" s="7" t="str">
        <f>IF(Overall!S311&lt;&gt;"",_xlfn.VALUETOTEXT(Overall!S311),"")</f>
        <v>Sep</v>
      </c>
      <c r="R309" s="7">
        <f>IF(Overall!O311&lt;&gt;"", DATEVALUE(Overall!O311), "")</f>
        <v>44510</v>
      </c>
      <c r="S309" s="7">
        <f>IF(Overall!O311&lt;&gt;"", DATEVALUE(Overall!O311), "")</f>
        <v>44510</v>
      </c>
      <c r="T309" s="5">
        <f t="shared" si="8"/>
        <v>1</v>
      </c>
      <c r="U309" s="10" t="str">
        <f>IF(Overall!$A311&lt;&gt;"",IF(AND(MONTH($O309) &lt;= 1, MONTH($P309) &gt;= 1), IF($T309 &lt;&gt; "", $H309/$T309, ""), ""),"")</f>
        <v/>
      </c>
      <c r="V309" s="10" t="str">
        <f>IF(Overall!$A311&lt;&gt;"",IF(AND(MONTH($O309) &lt;= 2, MONTH($P309) &gt;= 2), IF($T309 &lt;&gt; "", $H309/$T309, ""), ""),"")</f>
        <v/>
      </c>
      <c r="W309" s="10" t="str">
        <f>IF(Overall!$A311&lt;&gt;"",IF(AND(MONTH($O309) &lt;= 3, MONTH($P309) &gt;= 3), IF($T309 &lt;&gt; "", $H309/$T309, ""), ""),"")</f>
        <v/>
      </c>
      <c r="X309" s="10" t="str">
        <f>IF(Overall!$A311&lt;&gt;"",IF(AND(MONTH($O309) &lt;= 4, MONTH($P309) &gt;= 4), IF($T309 &lt;&gt; "", $H309/$T309, ""), ""),"")</f>
        <v/>
      </c>
      <c r="Y309" s="10" t="str">
        <f>IF(Overall!$A311&lt;&gt;"",IF(AND(MONTH($O309) &lt;= 5, MONTH($P309) &gt;= 5), IF($T309 &lt;&gt; "", $H309/$T309, ""), ""),"")</f>
        <v/>
      </c>
      <c r="Z309" s="10" t="str">
        <f>IF(Overall!$A311&lt;&gt;"",IF(AND(MONTH($O309) &lt;= 6, MONTH($P309) &gt;= 6), IF($T309 &lt;&gt; "", $H309/$T309, ""), ""),"")</f>
        <v/>
      </c>
      <c r="AA309" s="10" t="str">
        <f>IF(Overall!$A311&lt;&gt;"",IF(AND(MONTH($O309) &lt;= 7, MONTH($P309) &gt;= 7 ), IF($T309 &lt;&gt; "", $H309/$T309, ""), ""),"")</f>
        <v/>
      </c>
      <c r="AB309" s="10" t="str">
        <f>IF(Overall!$A311&lt;&gt;"",IF(AND(MONTH($O309) &lt;= 8, MONTH($P309) &gt;= 8), IF($T309 &lt;&gt; "", $H309/$T309, ""), ""),"")</f>
        <v/>
      </c>
      <c r="AC309" s="10">
        <f>IF(Overall!$A311&lt;&gt;"",IF(AND(MONTH($O309) &lt;= 9, MONTH($P309) &gt;= 9), IF($T309 &lt;&gt; "", $H309/$T309, ""), ""),"")</f>
        <v>300000</v>
      </c>
      <c r="AD309" s="10" t="str">
        <f>IF(Overall!$A311&lt;&gt;"",IF(AND(MONTH($O309) &lt;= 10, MONTH($P309) &gt;= 10), IF($T309 &lt;&gt; "", $H309/$T309, ""), ""),"")</f>
        <v/>
      </c>
      <c r="AE309" s="10" t="str">
        <f>IF(Overall!$A311&lt;&gt;"",IF(AND(MONTH($O309) &lt;= 11, MONTH($P309) &gt;= 11), IF($T309 &lt;&gt; "", $H309/$T309, ""), ""),"")</f>
        <v/>
      </c>
      <c r="AF309" s="10" t="str">
        <f>IF(Overall!$A311&lt;&gt;"",IF(AND(MONTH($O309) &lt;= 12, MONTH($P309) &gt;= 12), IF($T309 &lt;&gt; "", $H309/$T309, ""), ""),"")</f>
        <v/>
      </c>
      <c r="AH309" s="10" t="str">
        <f ca="1">IFERROR(IF(AND(NOW()&lt;= EOMONTH(DATE(YEAR($P309),1, 1), 0), Overall!$A311&lt;&gt;"", MONTH($O309) &lt;= 1, MONTH($P309) &gt;= 1), IF($T309 &lt;&gt; "", $H309/$T309, ""), ""), "")</f>
        <v/>
      </c>
      <c r="AI309" s="10" t="str">
        <f ca="1">IFERROR(IF(AND(NOW()&lt;= EOMONTH(DATE(YEAR($P309),2, 1), 0), Overall!$A311&lt;&gt;"", MONTH($O309) &lt;= 2, MONTH($P309) &gt;= 2), IF($T309 &lt;&gt; "", $H309/$T309, ""), ""), "")</f>
        <v/>
      </c>
      <c r="AJ309" s="10" t="str">
        <f ca="1">IFERROR(IF(AND(NOW()&lt;= EOMONTH(DATE(YEAR($P309),3, 1), 0), Overall!$A311&lt;&gt;"", MONTH($O309) &lt;= 3, MONTH($P309) &gt;= 3), IF($T309 &lt;&gt; "", $H309/$T309, ""), ""), "")</f>
        <v/>
      </c>
      <c r="AK309" s="10" t="str">
        <f ca="1">IFERROR(IF(AND(NOW()&lt;= EOMONTH(DATE(YEAR($P309),4, 1), 0), Overall!$A311&lt;&gt;"", MONTH($O309) &lt;= 4, MONTH($P309) &gt;= 4), IF($T309 &lt;&gt; "", $H309/$T309, ""), ""), "")</f>
        <v/>
      </c>
      <c r="AL309" s="10" t="str">
        <f ca="1">IFERROR(IF(AND(NOW()&lt;= EOMONTH(DATE(YEAR($P309),5, 1), 0), Overall!$A311&lt;&gt;"", MONTH($O309) &lt;= 5, MONTH($P309) &gt;= 5), IF($T309 &lt;&gt; "", $H309/$T309, ""), ""), "")</f>
        <v/>
      </c>
      <c r="AM309" s="10" t="str">
        <f ca="1">IFERROR(IF(AND(NOW()&lt;= EOMONTH(DATE(YEAR($P309),6, 1), 0), Overall!$A311&lt;&gt;"", MONTH($O309) &lt;= 6, MONTH($P309) &gt;= 6), IF($T309 &lt;&gt; "", $H309/$T309, ""), ""), "")</f>
        <v/>
      </c>
      <c r="AN309" s="10" t="str">
        <f ca="1">IFERROR(IF(AND(NOW()&lt;= EOMONTH(DATE(YEAR($P309),7, 1), 0), Overall!$A311&lt;&gt;"", MONTH($O309) &lt;= 7, MONTH($P309) &gt;= 7), IF($T309 &lt;&gt; "", $H309/$T309, ""), ""), "")</f>
        <v/>
      </c>
      <c r="AO309" s="10" t="str">
        <f ca="1">IFERROR(IF(AND(NOW()&lt;= EOMONTH(DATE(YEAR($P309),8, 1), 0), Overall!$A311&lt;&gt;"", MONTH($O309) &lt;= 8, MONTH($P309) &gt;= 8), IF($T309 &lt;&gt; "", $H309/$T309, ""), ""), "")</f>
        <v/>
      </c>
      <c r="AP309" s="10" t="str">
        <f ca="1">IFERROR(IF(AND(NOW()&lt;= EOMONTH(DATE(YEAR($P309),9, 1), 0), Overall!$A311&lt;&gt;"", MONTH($O309) &lt;= 9, MONTH($P309) &gt;= 9), IF($T309 &lt;&gt; "", $H309/$T309, ""), ""), "")</f>
        <v/>
      </c>
      <c r="AQ309" s="10" t="str">
        <f ca="1">IFERROR(IF(AND(NOW()&lt;= EOMONTH(DATE(YEAR($P309),10, 1), 0), Overall!$A311&lt;&gt;"", MONTH($O309) &lt;= 10, MONTH($P309) &gt;= 10), IF($T309 &lt;&gt; "", $H309/$T309, ""), ""), "")</f>
        <v/>
      </c>
      <c r="AR309" s="10" t="str">
        <f ca="1">IFERROR(IF(AND(NOW()&lt;= EOMONTH(DATE(YEAR($P309),11, 1), 0), Overall!$A311&lt;&gt;"", MONTH($O309) &lt;=11, MONTH($P309) &gt;= 11), IF($T309 &lt;&gt; "", $H309/$T309, ""), ""), "")</f>
        <v/>
      </c>
      <c r="AS309" s="10" t="str">
        <f ca="1">IFERROR(IF(AND(NOW()&lt;= EOMONTH(DATE(YEAR($P309),12, 1), 0), Overall!$A311&lt;&gt;"", MONTH($O309) &lt;= 12, MONTH($P309) &gt;= 12), IF($T309 &lt;&gt; "", $H309/$T309, ""), ""), "")</f>
        <v/>
      </c>
      <c r="AT309" s="16">
        <f t="shared" ca="1" si="9"/>
        <v>0</v>
      </c>
    </row>
    <row r="310" spans="1:46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6">
        <f>IF(Overall!T312&lt;&gt;"",VALUE(Overall!T312),"")</f>
        <v>77.400000000000006</v>
      </c>
      <c r="O310" s="7">
        <f>IF(Overall!L312&lt;&gt;"", DATEVALUE(Overall!L312), "")</f>
        <v>44774</v>
      </c>
      <c r="P310" s="7">
        <f>IF(Overall!M312&lt;&gt;"", DATEVALUE(Overall!M312), "")</f>
        <v>44804</v>
      </c>
      <c r="Q310" s="7" t="str">
        <f>IF(Overall!S312&lt;&gt;"",_xlfn.VALUETOTEXT(Overall!S312),"")</f>
        <v>Aug</v>
      </c>
      <c r="R310" s="7">
        <f>IF(Overall!O312&lt;&gt;"", DATEVALUE(Overall!O312), "")</f>
        <v>44510</v>
      </c>
      <c r="S310" s="7">
        <f>IF(Overall!O312&lt;&gt;"", DATEVALUE(Overall!O312), "")</f>
        <v>44510</v>
      </c>
      <c r="T310" s="5">
        <f t="shared" si="8"/>
        <v>1</v>
      </c>
      <c r="U310" s="10" t="str">
        <f>IF(Overall!$A312&lt;&gt;"",IF(AND(MONTH($O310) &lt;= 1, MONTH($P310) &gt;= 1), IF($T310 &lt;&gt; "", $H310/$T310, ""), ""),"")</f>
        <v/>
      </c>
      <c r="V310" s="10" t="str">
        <f>IF(Overall!$A312&lt;&gt;"",IF(AND(MONTH($O310) &lt;= 2, MONTH($P310) &gt;= 2), IF($T310 &lt;&gt; "", $H310/$T310, ""), ""),"")</f>
        <v/>
      </c>
      <c r="W310" s="10" t="str">
        <f>IF(Overall!$A312&lt;&gt;"",IF(AND(MONTH($O310) &lt;= 3, MONTH($P310) &gt;= 3), IF($T310 &lt;&gt; "", $H310/$T310, ""), ""),"")</f>
        <v/>
      </c>
      <c r="X310" s="10" t="str">
        <f>IF(Overall!$A312&lt;&gt;"",IF(AND(MONTH($O310) &lt;= 4, MONTH($P310) &gt;= 4), IF($T310 &lt;&gt; "", $H310/$T310, ""), ""),"")</f>
        <v/>
      </c>
      <c r="Y310" s="10" t="str">
        <f>IF(Overall!$A312&lt;&gt;"",IF(AND(MONTH($O310) &lt;= 5, MONTH($P310) &gt;= 5), IF($T310 &lt;&gt; "", $H310/$T310, ""), ""),"")</f>
        <v/>
      </c>
      <c r="Z310" s="10" t="str">
        <f>IF(Overall!$A312&lt;&gt;"",IF(AND(MONTH($O310) &lt;= 6, MONTH($P310) &gt;= 6), IF($T310 &lt;&gt; "", $H310/$T310, ""), ""),"")</f>
        <v/>
      </c>
      <c r="AA310" s="10" t="str">
        <f>IF(Overall!$A312&lt;&gt;"",IF(AND(MONTH($O310) &lt;= 7, MONTH($P310) &gt;= 7 ), IF($T310 &lt;&gt; "", $H310/$T310, ""), ""),"")</f>
        <v/>
      </c>
      <c r="AB310" s="10">
        <f>IF(Overall!$A312&lt;&gt;"",IF(AND(MONTH($O310) &lt;= 8, MONTH($P310) &gt;= 8), IF($T310 &lt;&gt; "", $H310/$T310, ""), ""),"")</f>
        <v>300000</v>
      </c>
      <c r="AC310" s="10" t="str">
        <f>IF(Overall!$A312&lt;&gt;"",IF(AND(MONTH($O310) &lt;= 9, MONTH($P310) &gt;= 9), IF($T310 &lt;&gt; "", $H310/$T310, ""), ""),"")</f>
        <v/>
      </c>
      <c r="AD310" s="10" t="str">
        <f>IF(Overall!$A312&lt;&gt;"",IF(AND(MONTH($O310) &lt;= 10, MONTH($P310) &gt;= 10), IF($T310 &lt;&gt; "", $H310/$T310, ""), ""),"")</f>
        <v/>
      </c>
      <c r="AE310" s="10" t="str">
        <f>IF(Overall!$A312&lt;&gt;"",IF(AND(MONTH($O310) &lt;= 11, MONTH($P310) &gt;= 11), IF($T310 &lt;&gt; "", $H310/$T310, ""), ""),"")</f>
        <v/>
      </c>
      <c r="AF310" s="10" t="str">
        <f>IF(Overall!$A312&lt;&gt;"",IF(AND(MONTH($O310) &lt;= 12, MONTH($P310) &gt;= 12), IF($T310 &lt;&gt; "", $H310/$T310, ""), ""),"")</f>
        <v/>
      </c>
      <c r="AH310" s="10" t="str">
        <f ca="1">IFERROR(IF(AND(NOW()&lt;= EOMONTH(DATE(YEAR($P310),1, 1), 0), Overall!$A312&lt;&gt;"", MONTH($O310) &lt;= 1, MONTH($P310) &gt;= 1), IF($T310 &lt;&gt; "", $H310/$T310, ""), ""), "")</f>
        <v/>
      </c>
      <c r="AI310" s="10" t="str">
        <f ca="1">IFERROR(IF(AND(NOW()&lt;= EOMONTH(DATE(YEAR($P310),2, 1), 0), Overall!$A312&lt;&gt;"", MONTH($O310) &lt;= 2, MONTH($P310) &gt;= 2), IF($T310 &lt;&gt; "", $H310/$T310, ""), ""), "")</f>
        <v/>
      </c>
      <c r="AJ310" s="10" t="str">
        <f ca="1">IFERROR(IF(AND(NOW()&lt;= EOMONTH(DATE(YEAR($P310),3, 1), 0), Overall!$A312&lt;&gt;"", MONTH($O310) &lt;= 3, MONTH($P310) &gt;= 3), IF($T310 &lt;&gt; "", $H310/$T310, ""), ""), "")</f>
        <v/>
      </c>
      <c r="AK310" s="10" t="str">
        <f ca="1">IFERROR(IF(AND(NOW()&lt;= EOMONTH(DATE(YEAR($P310),4, 1), 0), Overall!$A312&lt;&gt;"", MONTH($O310) &lt;= 4, MONTH($P310) &gt;= 4), IF($T310 &lt;&gt; "", $H310/$T310, ""), ""), "")</f>
        <v/>
      </c>
      <c r="AL310" s="10" t="str">
        <f ca="1">IFERROR(IF(AND(NOW()&lt;= EOMONTH(DATE(YEAR($P310),5, 1), 0), Overall!$A312&lt;&gt;"", MONTH($O310) &lt;= 5, MONTH($P310) &gt;= 5), IF($T310 &lt;&gt; "", $H310/$T310, ""), ""), "")</f>
        <v/>
      </c>
      <c r="AM310" s="10" t="str">
        <f ca="1">IFERROR(IF(AND(NOW()&lt;= EOMONTH(DATE(YEAR($P310),6, 1), 0), Overall!$A312&lt;&gt;"", MONTH($O310) &lt;= 6, MONTH($P310) &gt;= 6), IF($T310 &lt;&gt; "", $H310/$T310, ""), ""), "")</f>
        <v/>
      </c>
      <c r="AN310" s="10" t="str">
        <f ca="1">IFERROR(IF(AND(NOW()&lt;= EOMONTH(DATE(YEAR($P310),7, 1), 0), Overall!$A312&lt;&gt;"", MONTH($O310) &lt;= 7, MONTH($P310) &gt;= 7), IF($T310 &lt;&gt; "", $H310/$T310, ""), ""), "")</f>
        <v/>
      </c>
      <c r="AO310" s="10" t="str">
        <f ca="1">IFERROR(IF(AND(NOW()&lt;= EOMONTH(DATE(YEAR($P310),8, 1), 0), Overall!$A312&lt;&gt;"", MONTH($O310) &lt;= 8, MONTH($P310) &gt;= 8), IF($T310 &lt;&gt; "", $H310/$T310, ""), ""), "")</f>
        <v/>
      </c>
      <c r="AP310" s="10" t="str">
        <f ca="1">IFERROR(IF(AND(NOW()&lt;= EOMONTH(DATE(YEAR($P310),9, 1), 0), Overall!$A312&lt;&gt;"", MONTH($O310) &lt;= 9, MONTH($P310) &gt;= 9), IF($T310 &lt;&gt; "", $H310/$T310, ""), ""), "")</f>
        <v/>
      </c>
      <c r="AQ310" s="10" t="str">
        <f ca="1">IFERROR(IF(AND(NOW()&lt;= EOMONTH(DATE(YEAR($P310),10, 1), 0), Overall!$A312&lt;&gt;"", MONTH($O310) &lt;= 10, MONTH($P310) &gt;= 10), IF($T310 &lt;&gt; "", $H310/$T310, ""), ""), "")</f>
        <v/>
      </c>
      <c r="AR310" s="10" t="str">
        <f ca="1">IFERROR(IF(AND(NOW()&lt;= EOMONTH(DATE(YEAR($P310),11, 1), 0), Overall!$A312&lt;&gt;"", MONTH($O310) &lt;=11, MONTH($P310) &gt;= 11), IF($T310 &lt;&gt; "", $H310/$T310, ""), ""), "")</f>
        <v/>
      </c>
      <c r="AS310" s="10" t="str">
        <f ca="1">IFERROR(IF(AND(NOW()&lt;= EOMONTH(DATE(YEAR($P310),12, 1), 0), Overall!$A312&lt;&gt;"", MONTH($O310) &lt;= 12, MONTH($P310) &gt;= 12), IF($T310 &lt;&gt; "", $H310/$T310, ""), ""), "")</f>
        <v/>
      </c>
      <c r="AT310" s="16">
        <f t="shared" ca="1" si="9"/>
        <v>0</v>
      </c>
    </row>
    <row r="311" spans="1:46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6">
        <f>IF(Overall!T313&lt;&gt;"",VALUE(Overall!T313),"")</f>
        <v>76.900000000000006</v>
      </c>
      <c r="O311" s="7">
        <f>IF(Overall!L313&lt;&gt;"", DATEVALUE(Overall!L313), "")</f>
        <v>44805</v>
      </c>
      <c r="P311" s="7">
        <f>IF(Overall!M313&lt;&gt;"", DATEVALUE(Overall!M313), "")</f>
        <v>44834</v>
      </c>
      <c r="Q311" s="7" t="str">
        <f>IF(Overall!S313&lt;&gt;"",_xlfn.VALUETOTEXT(Overall!S313),"")</f>
        <v>Sep</v>
      </c>
      <c r="R311" s="7">
        <f>IF(Overall!O313&lt;&gt;"", DATEVALUE(Overall!O313), "")</f>
        <v>44510</v>
      </c>
      <c r="S311" s="7">
        <f>IF(Overall!O313&lt;&gt;"", DATEVALUE(Overall!O313), "")</f>
        <v>44510</v>
      </c>
      <c r="T311" s="5">
        <f t="shared" si="8"/>
        <v>1</v>
      </c>
      <c r="U311" s="10" t="str">
        <f>IF(Overall!$A313&lt;&gt;"",IF(AND(MONTH($O311) &lt;= 1, MONTH($P311) &gt;= 1), IF($T311 &lt;&gt; "", $H311/$T311, ""), ""),"")</f>
        <v/>
      </c>
      <c r="V311" s="10" t="str">
        <f>IF(Overall!$A313&lt;&gt;"",IF(AND(MONTH($O311) &lt;= 2, MONTH($P311) &gt;= 2), IF($T311 &lt;&gt; "", $H311/$T311, ""), ""),"")</f>
        <v/>
      </c>
      <c r="W311" s="10" t="str">
        <f>IF(Overall!$A313&lt;&gt;"",IF(AND(MONTH($O311) &lt;= 3, MONTH($P311) &gt;= 3), IF($T311 &lt;&gt; "", $H311/$T311, ""), ""),"")</f>
        <v/>
      </c>
      <c r="X311" s="10" t="str">
        <f>IF(Overall!$A313&lt;&gt;"",IF(AND(MONTH($O311) &lt;= 4, MONTH($P311) &gt;= 4), IF($T311 &lt;&gt; "", $H311/$T311, ""), ""),"")</f>
        <v/>
      </c>
      <c r="Y311" s="10" t="str">
        <f>IF(Overall!$A313&lt;&gt;"",IF(AND(MONTH($O311) &lt;= 5, MONTH($P311) &gt;= 5), IF($T311 &lt;&gt; "", $H311/$T311, ""), ""),"")</f>
        <v/>
      </c>
      <c r="Z311" s="10" t="str">
        <f>IF(Overall!$A313&lt;&gt;"",IF(AND(MONTH($O311) &lt;= 6, MONTH($P311) &gt;= 6), IF($T311 &lt;&gt; "", $H311/$T311, ""), ""),"")</f>
        <v/>
      </c>
      <c r="AA311" s="10" t="str">
        <f>IF(Overall!$A313&lt;&gt;"",IF(AND(MONTH($O311) &lt;= 7, MONTH($P311) &gt;= 7 ), IF($T311 &lt;&gt; "", $H311/$T311, ""), ""),"")</f>
        <v/>
      </c>
      <c r="AB311" s="10" t="str">
        <f>IF(Overall!$A313&lt;&gt;"",IF(AND(MONTH($O311) &lt;= 8, MONTH($P311) &gt;= 8), IF($T311 &lt;&gt; "", $H311/$T311, ""), ""),"")</f>
        <v/>
      </c>
      <c r="AC311" s="10">
        <f>IF(Overall!$A313&lt;&gt;"",IF(AND(MONTH($O311) &lt;= 9, MONTH($P311) &gt;= 9), IF($T311 &lt;&gt; "", $H311/$T311, ""), ""),"")</f>
        <v>300000</v>
      </c>
      <c r="AD311" s="10" t="str">
        <f>IF(Overall!$A313&lt;&gt;"",IF(AND(MONTH($O311) &lt;= 10, MONTH($P311) &gt;= 10), IF($T311 &lt;&gt; "", $H311/$T311, ""), ""),"")</f>
        <v/>
      </c>
      <c r="AE311" s="10" t="str">
        <f>IF(Overall!$A313&lt;&gt;"",IF(AND(MONTH($O311) &lt;= 11, MONTH($P311) &gt;= 11), IF($T311 &lt;&gt; "", $H311/$T311, ""), ""),"")</f>
        <v/>
      </c>
      <c r="AF311" s="10" t="str">
        <f>IF(Overall!$A313&lt;&gt;"",IF(AND(MONTH($O311) &lt;= 12, MONTH($P311) &gt;= 12), IF($T311 &lt;&gt; "", $H311/$T311, ""), ""),"")</f>
        <v/>
      </c>
      <c r="AH311" s="10" t="str">
        <f ca="1">IFERROR(IF(AND(NOW()&lt;= EOMONTH(DATE(YEAR($P311),1, 1), 0), Overall!$A313&lt;&gt;"", MONTH($O311) &lt;= 1, MONTH($P311) &gt;= 1), IF($T311 &lt;&gt; "", $H311/$T311, ""), ""), "")</f>
        <v/>
      </c>
      <c r="AI311" s="10" t="str">
        <f ca="1">IFERROR(IF(AND(NOW()&lt;= EOMONTH(DATE(YEAR($P311),2, 1), 0), Overall!$A313&lt;&gt;"", MONTH($O311) &lt;= 2, MONTH($P311) &gt;= 2), IF($T311 &lt;&gt; "", $H311/$T311, ""), ""), "")</f>
        <v/>
      </c>
      <c r="AJ311" s="10" t="str">
        <f ca="1">IFERROR(IF(AND(NOW()&lt;= EOMONTH(DATE(YEAR($P311),3, 1), 0), Overall!$A313&lt;&gt;"", MONTH($O311) &lt;= 3, MONTH($P311) &gt;= 3), IF($T311 &lt;&gt; "", $H311/$T311, ""), ""), "")</f>
        <v/>
      </c>
      <c r="AK311" s="10" t="str">
        <f ca="1">IFERROR(IF(AND(NOW()&lt;= EOMONTH(DATE(YEAR($P311),4, 1), 0), Overall!$A313&lt;&gt;"", MONTH($O311) &lt;= 4, MONTH($P311) &gt;= 4), IF($T311 &lt;&gt; "", $H311/$T311, ""), ""), "")</f>
        <v/>
      </c>
      <c r="AL311" s="10" t="str">
        <f ca="1">IFERROR(IF(AND(NOW()&lt;= EOMONTH(DATE(YEAR($P311),5, 1), 0), Overall!$A313&lt;&gt;"", MONTH($O311) &lt;= 5, MONTH($P311) &gt;= 5), IF($T311 &lt;&gt; "", $H311/$T311, ""), ""), "")</f>
        <v/>
      </c>
      <c r="AM311" s="10" t="str">
        <f ca="1">IFERROR(IF(AND(NOW()&lt;= EOMONTH(DATE(YEAR($P311),6, 1), 0), Overall!$A313&lt;&gt;"", MONTH($O311) &lt;= 6, MONTH($P311) &gt;= 6), IF($T311 &lt;&gt; "", $H311/$T311, ""), ""), "")</f>
        <v/>
      </c>
      <c r="AN311" s="10" t="str">
        <f ca="1">IFERROR(IF(AND(NOW()&lt;= EOMONTH(DATE(YEAR($P311),7, 1), 0), Overall!$A313&lt;&gt;"", MONTH($O311) &lt;= 7, MONTH($P311) &gt;= 7), IF($T311 &lt;&gt; "", $H311/$T311, ""), ""), "")</f>
        <v/>
      </c>
      <c r="AO311" s="10" t="str">
        <f ca="1">IFERROR(IF(AND(NOW()&lt;= EOMONTH(DATE(YEAR($P311),8, 1), 0), Overall!$A313&lt;&gt;"", MONTH($O311) &lt;= 8, MONTH($P311) &gt;= 8), IF($T311 &lt;&gt; "", $H311/$T311, ""), ""), "")</f>
        <v/>
      </c>
      <c r="AP311" s="10" t="str">
        <f ca="1">IFERROR(IF(AND(NOW()&lt;= EOMONTH(DATE(YEAR($P311),9, 1), 0), Overall!$A313&lt;&gt;"", MONTH($O311) &lt;= 9, MONTH($P311) &gt;= 9), IF($T311 &lt;&gt; "", $H311/$T311, ""), ""), "")</f>
        <v/>
      </c>
      <c r="AQ311" s="10" t="str">
        <f ca="1">IFERROR(IF(AND(NOW()&lt;= EOMONTH(DATE(YEAR($P311),10, 1), 0), Overall!$A313&lt;&gt;"", MONTH($O311) &lt;= 10, MONTH($P311) &gt;= 10), IF($T311 &lt;&gt; "", $H311/$T311, ""), ""), "")</f>
        <v/>
      </c>
      <c r="AR311" s="10" t="str">
        <f ca="1">IFERROR(IF(AND(NOW()&lt;= EOMONTH(DATE(YEAR($P311),11, 1), 0), Overall!$A313&lt;&gt;"", MONTH($O311) &lt;=11, MONTH($P311) &gt;= 11), IF($T311 &lt;&gt; "", $H311/$T311, ""), ""), "")</f>
        <v/>
      </c>
      <c r="AS311" s="10" t="str">
        <f ca="1">IFERROR(IF(AND(NOW()&lt;= EOMONTH(DATE(YEAR($P311),12, 1), 0), Overall!$A313&lt;&gt;"", MONTH($O311) &lt;= 12, MONTH($P311) &gt;= 12), IF($T311 &lt;&gt; "", $H311/$T311, ""), ""), "")</f>
        <v/>
      </c>
      <c r="AT311" s="16">
        <f t="shared" ca="1" si="9"/>
        <v>0</v>
      </c>
    </row>
    <row r="312" spans="1:46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6">
        <f>IF(Overall!T314&lt;&gt;"",VALUE(Overall!T314),"")</f>
        <v>75.48</v>
      </c>
      <c r="O312" s="7">
        <f>IF(Overall!L314&lt;&gt;"", DATEVALUE(Overall!L314), "")</f>
        <v>44774</v>
      </c>
      <c r="P312" s="7">
        <f>IF(Overall!M314&lt;&gt;"", DATEVALUE(Overall!M314), "")</f>
        <v>44804</v>
      </c>
      <c r="Q312" s="7" t="str">
        <f>IF(Overall!S314&lt;&gt;"",_xlfn.VALUETOTEXT(Overall!S314),"")</f>
        <v>Aug</v>
      </c>
      <c r="R312" s="7">
        <f>IF(Overall!O314&lt;&gt;"", DATEVALUE(Overall!O314), "")</f>
        <v>44511</v>
      </c>
      <c r="S312" s="7">
        <f>IF(Overall!O314&lt;&gt;"", DATEVALUE(Overall!O314), "")</f>
        <v>44511</v>
      </c>
      <c r="T312" s="5">
        <f t="shared" si="8"/>
        <v>1</v>
      </c>
      <c r="U312" s="10" t="str">
        <f>IF(Overall!$A314&lt;&gt;"",IF(AND(MONTH($O312) &lt;= 1, MONTH($P312) &gt;= 1), IF($T312 &lt;&gt; "", $H312/$T312, ""), ""),"")</f>
        <v/>
      </c>
      <c r="V312" s="10" t="str">
        <f>IF(Overall!$A314&lt;&gt;"",IF(AND(MONTH($O312) &lt;= 2, MONTH($P312) &gt;= 2), IF($T312 &lt;&gt; "", $H312/$T312, ""), ""),"")</f>
        <v/>
      </c>
      <c r="W312" s="10" t="str">
        <f>IF(Overall!$A314&lt;&gt;"",IF(AND(MONTH($O312) &lt;= 3, MONTH($P312) &gt;= 3), IF($T312 &lt;&gt; "", $H312/$T312, ""), ""),"")</f>
        <v/>
      </c>
      <c r="X312" s="10" t="str">
        <f>IF(Overall!$A314&lt;&gt;"",IF(AND(MONTH($O312) &lt;= 4, MONTH($P312) &gt;= 4), IF($T312 &lt;&gt; "", $H312/$T312, ""), ""),"")</f>
        <v/>
      </c>
      <c r="Y312" s="10" t="str">
        <f>IF(Overall!$A314&lt;&gt;"",IF(AND(MONTH($O312) &lt;= 5, MONTH($P312) &gt;= 5), IF($T312 &lt;&gt; "", $H312/$T312, ""), ""),"")</f>
        <v/>
      </c>
      <c r="Z312" s="10" t="str">
        <f>IF(Overall!$A314&lt;&gt;"",IF(AND(MONTH($O312) &lt;= 6, MONTH($P312) &gt;= 6), IF($T312 &lt;&gt; "", $H312/$T312, ""), ""),"")</f>
        <v/>
      </c>
      <c r="AA312" s="10" t="str">
        <f>IF(Overall!$A314&lt;&gt;"",IF(AND(MONTH($O312) &lt;= 7, MONTH($P312) &gt;= 7 ), IF($T312 &lt;&gt; "", $H312/$T312, ""), ""),"")</f>
        <v/>
      </c>
      <c r="AB312" s="10">
        <f>IF(Overall!$A314&lt;&gt;"",IF(AND(MONTH($O312) &lt;= 8, MONTH($P312) &gt;= 8), IF($T312 &lt;&gt; "", $H312/$T312, ""), ""),"")</f>
        <v>500000</v>
      </c>
      <c r="AC312" s="10" t="str">
        <f>IF(Overall!$A314&lt;&gt;"",IF(AND(MONTH($O312) &lt;= 9, MONTH($P312) &gt;= 9), IF($T312 &lt;&gt; "", $H312/$T312, ""), ""),"")</f>
        <v/>
      </c>
      <c r="AD312" s="10" t="str">
        <f>IF(Overall!$A314&lt;&gt;"",IF(AND(MONTH($O312) &lt;= 10, MONTH($P312) &gt;= 10), IF($T312 &lt;&gt; "", $H312/$T312, ""), ""),"")</f>
        <v/>
      </c>
      <c r="AE312" s="10" t="str">
        <f>IF(Overall!$A314&lt;&gt;"",IF(AND(MONTH($O312) &lt;= 11, MONTH($P312) &gt;= 11), IF($T312 &lt;&gt; "", $H312/$T312, ""), ""),"")</f>
        <v/>
      </c>
      <c r="AF312" s="10" t="str">
        <f>IF(Overall!$A314&lt;&gt;"",IF(AND(MONTH($O312) &lt;= 12, MONTH($P312) &gt;= 12), IF($T312 &lt;&gt; "", $H312/$T312, ""), ""),"")</f>
        <v/>
      </c>
      <c r="AH312" s="10" t="str">
        <f ca="1">IFERROR(IF(AND(NOW()&lt;= EOMONTH(DATE(YEAR($P312),1, 1), 0), Overall!$A314&lt;&gt;"", MONTH($O312) &lt;= 1, MONTH($P312) &gt;= 1), IF($T312 &lt;&gt; "", $H312/$T312, ""), ""), "")</f>
        <v/>
      </c>
      <c r="AI312" s="10" t="str">
        <f ca="1">IFERROR(IF(AND(NOW()&lt;= EOMONTH(DATE(YEAR($P312),2, 1), 0), Overall!$A314&lt;&gt;"", MONTH($O312) &lt;= 2, MONTH($P312) &gt;= 2), IF($T312 &lt;&gt; "", $H312/$T312, ""), ""), "")</f>
        <v/>
      </c>
      <c r="AJ312" s="10" t="str">
        <f ca="1">IFERROR(IF(AND(NOW()&lt;= EOMONTH(DATE(YEAR($P312),3, 1), 0), Overall!$A314&lt;&gt;"", MONTH($O312) &lt;= 3, MONTH($P312) &gt;= 3), IF($T312 &lt;&gt; "", $H312/$T312, ""), ""), "")</f>
        <v/>
      </c>
      <c r="AK312" s="10" t="str">
        <f ca="1">IFERROR(IF(AND(NOW()&lt;= EOMONTH(DATE(YEAR($P312),4, 1), 0), Overall!$A314&lt;&gt;"", MONTH($O312) &lt;= 4, MONTH($P312) &gt;= 4), IF($T312 &lt;&gt; "", $H312/$T312, ""), ""), "")</f>
        <v/>
      </c>
      <c r="AL312" s="10" t="str">
        <f ca="1">IFERROR(IF(AND(NOW()&lt;= EOMONTH(DATE(YEAR($P312),5, 1), 0), Overall!$A314&lt;&gt;"", MONTH($O312) &lt;= 5, MONTH($P312) &gt;= 5), IF($T312 &lt;&gt; "", $H312/$T312, ""), ""), "")</f>
        <v/>
      </c>
      <c r="AM312" s="10" t="str">
        <f ca="1">IFERROR(IF(AND(NOW()&lt;= EOMONTH(DATE(YEAR($P312),6, 1), 0), Overall!$A314&lt;&gt;"", MONTH($O312) &lt;= 6, MONTH($P312) &gt;= 6), IF($T312 &lt;&gt; "", $H312/$T312, ""), ""), "")</f>
        <v/>
      </c>
      <c r="AN312" s="10" t="str">
        <f ca="1">IFERROR(IF(AND(NOW()&lt;= EOMONTH(DATE(YEAR($P312),7, 1), 0), Overall!$A314&lt;&gt;"", MONTH($O312) &lt;= 7, MONTH($P312) &gt;= 7), IF($T312 &lt;&gt; "", $H312/$T312, ""), ""), "")</f>
        <v/>
      </c>
      <c r="AO312" s="10" t="str">
        <f ca="1">IFERROR(IF(AND(NOW()&lt;= EOMONTH(DATE(YEAR($P312),8, 1), 0), Overall!$A314&lt;&gt;"", MONTH($O312) &lt;= 8, MONTH($P312) &gt;= 8), IF($T312 &lt;&gt; "", $H312/$T312, ""), ""), "")</f>
        <v/>
      </c>
      <c r="AP312" s="10" t="str">
        <f ca="1">IFERROR(IF(AND(NOW()&lt;= EOMONTH(DATE(YEAR($P312),9, 1), 0), Overall!$A314&lt;&gt;"", MONTH($O312) &lt;= 9, MONTH($P312) &gt;= 9), IF($T312 &lt;&gt; "", $H312/$T312, ""), ""), "")</f>
        <v/>
      </c>
      <c r="AQ312" s="10" t="str">
        <f ca="1">IFERROR(IF(AND(NOW()&lt;= EOMONTH(DATE(YEAR($P312),10, 1), 0), Overall!$A314&lt;&gt;"", MONTH($O312) &lt;= 10, MONTH($P312) &gt;= 10), IF($T312 &lt;&gt; "", $H312/$T312, ""), ""), "")</f>
        <v/>
      </c>
      <c r="AR312" s="10" t="str">
        <f ca="1">IFERROR(IF(AND(NOW()&lt;= EOMONTH(DATE(YEAR($P312),11, 1), 0), Overall!$A314&lt;&gt;"", MONTH($O312) &lt;=11, MONTH($P312) &gt;= 11), IF($T312 &lt;&gt; "", $H312/$T312, ""), ""), "")</f>
        <v/>
      </c>
      <c r="AS312" s="10" t="str">
        <f ca="1">IFERROR(IF(AND(NOW()&lt;= EOMONTH(DATE(YEAR($P312),12, 1), 0), Overall!$A314&lt;&gt;"", MONTH($O312) &lt;= 12, MONTH($P312) &gt;= 12), IF($T312 &lt;&gt; "", $H312/$T312, ""), ""), "")</f>
        <v/>
      </c>
      <c r="AT312" s="16">
        <f t="shared" ca="1" si="9"/>
        <v>0</v>
      </c>
    </row>
    <row r="313" spans="1:46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6">
        <f>IF(Overall!T315&lt;&gt;"",VALUE(Overall!T315),"")</f>
        <v>75.48</v>
      </c>
      <c r="O313" s="7">
        <f>IF(Overall!L315&lt;&gt;"", DATEVALUE(Overall!L315), "")</f>
        <v>44774</v>
      </c>
      <c r="P313" s="7">
        <f>IF(Overall!M315&lt;&gt;"", DATEVALUE(Overall!M315), "")</f>
        <v>44804</v>
      </c>
      <c r="Q313" s="7" t="str">
        <f>IF(Overall!S315&lt;&gt;"",_xlfn.VALUETOTEXT(Overall!S315),"")</f>
        <v>Aug</v>
      </c>
      <c r="R313" s="7">
        <f>IF(Overall!O315&lt;&gt;"", DATEVALUE(Overall!O315), "")</f>
        <v>44511</v>
      </c>
      <c r="S313" s="7">
        <f>IF(Overall!O315&lt;&gt;"", DATEVALUE(Overall!O315), "")</f>
        <v>44511</v>
      </c>
      <c r="T313" s="5">
        <f t="shared" si="8"/>
        <v>1</v>
      </c>
      <c r="U313" s="10" t="str">
        <f>IF(Overall!$A315&lt;&gt;"",IF(AND(MONTH($O313) &lt;= 1, MONTH($P313) &gt;= 1), IF($T313 &lt;&gt; "", $H313/$T313, ""), ""),"")</f>
        <v/>
      </c>
      <c r="V313" s="10" t="str">
        <f>IF(Overall!$A315&lt;&gt;"",IF(AND(MONTH($O313) &lt;= 2, MONTH($P313) &gt;= 2), IF($T313 &lt;&gt; "", $H313/$T313, ""), ""),"")</f>
        <v/>
      </c>
      <c r="W313" s="10" t="str">
        <f>IF(Overall!$A315&lt;&gt;"",IF(AND(MONTH($O313) &lt;= 3, MONTH($P313) &gt;= 3), IF($T313 &lt;&gt; "", $H313/$T313, ""), ""),"")</f>
        <v/>
      </c>
      <c r="X313" s="10" t="str">
        <f>IF(Overall!$A315&lt;&gt;"",IF(AND(MONTH($O313) &lt;= 4, MONTH($P313) &gt;= 4), IF($T313 &lt;&gt; "", $H313/$T313, ""), ""),"")</f>
        <v/>
      </c>
      <c r="Y313" s="10" t="str">
        <f>IF(Overall!$A315&lt;&gt;"",IF(AND(MONTH($O313) &lt;= 5, MONTH($P313) &gt;= 5), IF($T313 &lt;&gt; "", $H313/$T313, ""), ""),"")</f>
        <v/>
      </c>
      <c r="Z313" s="10" t="str">
        <f>IF(Overall!$A315&lt;&gt;"",IF(AND(MONTH($O313) &lt;= 6, MONTH($P313) &gt;= 6), IF($T313 &lt;&gt; "", $H313/$T313, ""), ""),"")</f>
        <v/>
      </c>
      <c r="AA313" s="10" t="str">
        <f>IF(Overall!$A315&lt;&gt;"",IF(AND(MONTH($O313) &lt;= 7, MONTH($P313) &gt;= 7 ), IF($T313 &lt;&gt; "", $H313/$T313, ""), ""),"")</f>
        <v/>
      </c>
      <c r="AB313" s="10">
        <f>IF(Overall!$A315&lt;&gt;"",IF(AND(MONTH($O313) &lt;= 8, MONTH($P313) &gt;= 8), IF($T313 &lt;&gt; "", $H313/$T313, ""), ""),"")</f>
        <v>500000</v>
      </c>
      <c r="AC313" s="10" t="str">
        <f>IF(Overall!$A315&lt;&gt;"",IF(AND(MONTH($O313) &lt;= 9, MONTH($P313) &gt;= 9), IF($T313 &lt;&gt; "", $H313/$T313, ""), ""),"")</f>
        <v/>
      </c>
      <c r="AD313" s="10" t="str">
        <f>IF(Overall!$A315&lt;&gt;"",IF(AND(MONTH($O313) &lt;= 10, MONTH($P313) &gt;= 10), IF($T313 &lt;&gt; "", $H313/$T313, ""), ""),"")</f>
        <v/>
      </c>
      <c r="AE313" s="10" t="str">
        <f>IF(Overall!$A315&lt;&gt;"",IF(AND(MONTH($O313) &lt;= 11, MONTH($P313) &gt;= 11), IF($T313 &lt;&gt; "", $H313/$T313, ""), ""),"")</f>
        <v/>
      </c>
      <c r="AF313" s="10" t="str">
        <f>IF(Overall!$A315&lt;&gt;"",IF(AND(MONTH($O313) &lt;= 12, MONTH($P313) &gt;= 12), IF($T313 &lt;&gt; "", $H313/$T313, ""), ""),"")</f>
        <v/>
      </c>
      <c r="AH313" s="10" t="str">
        <f ca="1">IFERROR(IF(AND(NOW()&lt;= EOMONTH(DATE(YEAR($P313),1, 1), 0), Overall!$A315&lt;&gt;"", MONTH($O313) &lt;= 1, MONTH($P313) &gt;= 1), IF($T313 &lt;&gt; "", $H313/$T313, ""), ""), "")</f>
        <v/>
      </c>
      <c r="AI313" s="10" t="str">
        <f ca="1">IFERROR(IF(AND(NOW()&lt;= EOMONTH(DATE(YEAR($P313),2, 1), 0), Overall!$A315&lt;&gt;"", MONTH($O313) &lt;= 2, MONTH($P313) &gt;= 2), IF($T313 &lt;&gt; "", $H313/$T313, ""), ""), "")</f>
        <v/>
      </c>
      <c r="AJ313" s="10" t="str">
        <f ca="1">IFERROR(IF(AND(NOW()&lt;= EOMONTH(DATE(YEAR($P313),3, 1), 0), Overall!$A315&lt;&gt;"", MONTH($O313) &lt;= 3, MONTH($P313) &gt;= 3), IF($T313 &lt;&gt; "", $H313/$T313, ""), ""), "")</f>
        <v/>
      </c>
      <c r="AK313" s="10" t="str">
        <f ca="1">IFERROR(IF(AND(NOW()&lt;= EOMONTH(DATE(YEAR($P313),4, 1), 0), Overall!$A315&lt;&gt;"", MONTH($O313) &lt;= 4, MONTH($P313) &gt;= 4), IF($T313 &lt;&gt; "", $H313/$T313, ""), ""), "")</f>
        <v/>
      </c>
      <c r="AL313" s="10" t="str">
        <f ca="1">IFERROR(IF(AND(NOW()&lt;= EOMONTH(DATE(YEAR($P313),5, 1), 0), Overall!$A315&lt;&gt;"", MONTH($O313) &lt;= 5, MONTH($P313) &gt;= 5), IF($T313 &lt;&gt; "", $H313/$T313, ""), ""), "")</f>
        <v/>
      </c>
      <c r="AM313" s="10" t="str">
        <f ca="1">IFERROR(IF(AND(NOW()&lt;= EOMONTH(DATE(YEAR($P313),6, 1), 0), Overall!$A315&lt;&gt;"", MONTH($O313) &lt;= 6, MONTH($P313) &gt;= 6), IF($T313 &lt;&gt; "", $H313/$T313, ""), ""), "")</f>
        <v/>
      </c>
      <c r="AN313" s="10" t="str">
        <f ca="1">IFERROR(IF(AND(NOW()&lt;= EOMONTH(DATE(YEAR($P313),7, 1), 0), Overall!$A315&lt;&gt;"", MONTH($O313) &lt;= 7, MONTH($P313) &gt;= 7), IF($T313 &lt;&gt; "", $H313/$T313, ""), ""), "")</f>
        <v/>
      </c>
      <c r="AO313" s="10" t="str">
        <f ca="1">IFERROR(IF(AND(NOW()&lt;= EOMONTH(DATE(YEAR($P313),8, 1), 0), Overall!$A315&lt;&gt;"", MONTH($O313) &lt;= 8, MONTH($P313) &gt;= 8), IF($T313 &lt;&gt; "", $H313/$T313, ""), ""), "")</f>
        <v/>
      </c>
      <c r="AP313" s="10" t="str">
        <f ca="1">IFERROR(IF(AND(NOW()&lt;= EOMONTH(DATE(YEAR($P313),9, 1), 0), Overall!$A315&lt;&gt;"", MONTH($O313) &lt;= 9, MONTH($P313) &gt;= 9), IF($T313 &lt;&gt; "", $H313/$T313, ""), ""), "")</f>
        <v/>
      </c>
      <c r="AQ313" s="10" t="str">
        <f ca="1">IFERROR(IF(AND(NOW()&lt;= EOMONTH(DATE(YEAR($P313),10, 1), 0), Overall!$A315&lt;&gt;"", MONTH($O313) &lt;= 10, MONTH($P313) &gt;= 10), IF($T313 &lt;&gt; "", $H313/$T313, ""), ""), "")</f>
        <v/>
      </c>
      <c r="AR313" s="10" t="str">
        <f ca="1">IFERROR(IF(AND(NOW()&lt;= EOMONTH(DATE(YEAR($P313),11, 1), 0), Overall!$A315&lt;&gt;"", MONTH($O313) &lt;=11, MONTH($P313) &gt;= 11), IF($T313 &lt;&gt; "", $H313/$T313, ""), ""), "")</f>
        <v/>
      </c>
      <c r="AS313" s="10" t="str">
        <f ca="1">IFERROR(IF(AND(NOW()&lt;= EOMONTH(DATE(YEAR($P313),12, 1), 0), Overall!$A315&lt;&gt;"", MONTH($O313) &lt;= 12, MONTH($P313) &gt;= 12), IF($T313 &lt;&gt; "", $H313/$T313, ""), ""), "")</f>
        <v/>
      </c>
      <c r="AT313" s="16">
        <f t="shared" ca="1" si="9"/>
        <v>0</v>
      </c>
    </row>
    <row r="314" spans="1:46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6">
        <f>IF(Overall!T316&lt;&gt;"",VALUE(Overall!T316),"")</f>
        <v>76.3</v>
      </c>
      <c r="O314" s="7">
        <f>IF(Overall!L316&lt;&gt;"", DATEVALUE(Overall!L316), "")</f>
        <v>44774</v>
      </c>
      <c r="P314" s="7">
        <f>IF(Overall!M316&lt;&gt;"", DATEVALUE(Overall!M316), "")</f>
        <v>44804</v>
      </c>
      <c r="Q314" s="7" t="str">
        <f>IF(Overall!S316&lt;&gt;"",_xlfn.VALUETOTEXT(Overall!S316),"")</f>
        <v>Aug</v>
      </c>
      <c r="R314" s="7">
        <f>IF(Overall!O316&lt;&gt;"", DATEVALUE(Overall!O316), "")</f>
        <v>44511</v>
      </c>
      <c r="S314" s="7">
        <f>IF(Overall!O316&lt;&gt;"", DATEVALUE(Overall!O316), "")</f>
        <v>44511</v>
      </c>
      <c r="T314" s="5">
        <f t="shared" si="8"/>
        <v>1</v>
      </c>
      <c r="U314" s="10" t="str">
        <f>IF(Overall!$A316&lt;&gt;"",IF(AND(MONTH($O314) &lt;= 1, MONTH($P314) &gt;= 1), IF($T314 &lt;&gt; "", $H314/$T314, ""), ""),"")</f>
        <v/>
      </c>
      <c r="V314" s="10" t="str">
        <f>IF(Overall!$A316&lt;&gt;"",IF(AND(MONTH($O314) &lt;= 2, MONTH($P314) &gt;= 2), IF($T314 &lt;&gt; "", $H314/$T314, ""), ""),"")</f>
        <v/>
      </c>
      <c r="W314" s="10" t="str">
        <f>IF(Overall!$A316&lt;&gt;"",IF(AND(MONTH($O314) &lt;= 3, MONTH($P314) &gt;= 3), IF($T314 &lt;&gt; "", $H314/$T314, ""), ""),"")</f>
        <v/>
      </c>
      <c r="X314" s="10" t="str">
        <f>IF(Overall!$A316&lt;&gt;"",IF(AND(MONTH($O314) &lt;= 4, MONTH($P314) &gt;= 4), IF($T314 &lt;&gt; "", $H314/$T314, ""), ""),"")</f>
        <v/>
      </c>
      <c r="Y314" s="10" t="str">
        <f>IF(Overall!$A316&lt;&gt;"",IF(AND(MONTH($O314) &lt;= 5, MONTH($P314) &gt;= 5), IF($T314 &lt;&gt; "", $H314/$T314, ""), ""),"")</f>
        <v/>
      </c>
      <c r="Z314" s="10" t="str">
        <f>IF(Overall!$A316&lt;&gt;"",IF(AND(MONTH($O314) &lt;= 6, MONTH($P314) &gt;= 6), IF($T314 &lt;&gt; "", $H314/$T314, ""), ""),"")</f>
        <v/>
      </c>
      <c r="AA314" s="10" t="str">
        <f>IF(Overall!$A316&lt;&gt;"",IF(AND(MONTH($O314) &lt;= 7, MONTH($P314) &gt;= 7 ), IF($T314 &lt;&gt; "", $H314/$T314, ""), ""),"")</f>
        <v/>
      </c>
      <c r="AB314" s="10">
        <f>IF(Overall!$A316&lt;&gt;"",IF(AND(MONTH($O314) &lt;= 8, MONTH($P314) &gt;= 8), IF($T314 &lt;&gt; "", $H314/$T314, ""), ""),"")</f>
        <v>900000</v>
      </c>
      <c r="AC314" s="10" t="str">
        <f>IF(Overall!$A316&lt;&gt;"",IF(AND(MONTH($O314) &lt;= 9, MONTH($P314) &gt;= 9), IF($T314 &lt;&gt; "", $H314/$T314, ""), ""),"")</f>
        <v/>
      </c>
      <c r="AD314" s="10" t="str">
        <f>IF(Overall!$A316&lt;&gt;"",IF(AND(MONTH($O314) &lt;= 10, MONTH($P314) &gt;= 10), IF($T314 &lt;&gt; "", $H314/$T314, ""), ""),"")</f>
        <v/>
      </c>
      <c r="AE314" s="10" t="str">
        <f>IF(Overall!$A316&lt;&gt;"",IF(AND(MONTH($O314) &lt;= 11, MONTH($P314) &gt;= 11), IF($T314 &lt;&gt; "", $H314/$T314, ""), ""),"")</f>
        <v/>
      </c>
      <c r="AF314" s="10" t="str">
        <f>IF(Overall!$A316&lt;&gt;"",IF(AND(MONTH($O314) &lt;= 12, MONTH($P314) &gt;= 12), IF($T314 &lt;&gt; "", $H314/$T314, ""), ""),"")</f>
        <v/>
      </c>
      <c r="AH314" s="10" t="str">
        <f ca="1">IFERROR(IF(AND(NOW()&lt;= EOMONTH(DATE(YEAR($P314),1, 1), 0), Overall!$A316&lt;&gt;"", MONTH($O314) &lt;= 1, MONTH($P314) &gt;= 1), IF($T314 &lt;&gt; "", $H314/$T314, ""), ""), "")</f>
        <v/>
      </c>
      <c r="AI314" s="10" t="str">
        <f ca="1">IFERROR(IF(AND(NOW()&lt;= EOMONTH(DATE(YEAR($P314),2, 1), 0), Overall!$A316&lt;&gt;"", MONTH($O314) &lt;= 2, MONTH($P314) &gt;= 2), IF($T314 &lt;&gt; "", $H314/$T314, ""), ""), "")</f>
        <v/>
      </c>
      <c r="AJ314" s="10" t="str">
        <f ca="1">IFERROR(IF(AND(NOW()&lt;= EOMONTH(DATE(YEAR($P314),3, 1), 0), Overall!$A316&lt;&gt;"", MONTH($O314) &lt;= 3, MONTH($P314) &gt;= 3), IF($T314 &lt;&gt; "", $H314/$T314, ""), ""), "")</f>
        <v/>
      </c>
      <c r="AK314" s="10" t="str">
        <f ca="1">IFERROR(IF(AND(NOW()&lt;= EOMONTH(DATE(YEAR($P314),4, 1), 0), Overall!$A316&lt;&gt;"", MONTH($O314) &lt;= 4, MONTH($P314) &gt;= 4), IF($T314 &lt;&gt; "", $H314/$T314, ""), ""), "")</f>
        <v/>
      </c>
      <c r="AL314" s="10" t="str">
        <f ca="1">IFERROR(IF(AND(NOW()&lt;= EOMONTH(DATE(YEAR($P314),5, 1), 0), Overall!$A316&lt;&gt;"", MONTH($O314) &lt;= 5, MONTH($P314) &gt;= 5), IF($T314 &lt;&gt; "", $H314/$T314, ""), ""), "")</f>
        <v/>
      </c>
      <c r="AM314" s="10" t="str">
        <f ca="1">IFERROR(IF(AND(NOW()&lt;= EOMONTH(DATE(YEAR($P314),6, 1), 0), Overall!$A316&lt;&gt;"", MONTH($O314) &lt;= 6, MONTH($P314) &gt;= 6), IF($T314 &lt;&gt; "", $H314/$T314, ""), ""), "")</f>
        <v/>
      </c>
      <c r="AN314" s="10" t="str">
        <f ca="1">IFERROR(IF(AND(NOW()&lt;= EOMONTH(DATE(YEAR($P314),7, 1), 0), Overall!$A316&lt;&gt;"", MONTH($O314) &lt;= 7, MONTH($P314) &gt;= 7), IF($T314 &lt;&gt; "", $H314/$T314, ""), ""), "")</f>
        <v/>
      </c>
      <c r="AO314" s="10" t="str">
        <f ca="1">IFERROR(IF(AND(NOW()&lt;= EOMONTH(DATE(YEAR($P314),8, 1), 0), Overall!$A316&lt;&gt;"", MONTH($O314) &lt;= 8, MONTH($P314) &gt;= 8), IF($T314 &lt;&gt; "", $H314/$T314, ""), ""), "")</f>
        <v/>
      </c>
      <c r="AP314" s="10" t="str">
        <f ca="1">IFERROR(IF(AND(NOW()&lt;= EOMONTH(DATE(YEAR($P314),9, 1), 0), Overall!$A316&lt;&gt;"", MONTH($O314) &lt;= 9, MONTH($P314) &gt;= 9), IF($T314 &lt;&gt; "", $H314/$T314, ""), ""), "")</f>
        <v/>
      </c>
      <c r="AQ314" s="10" t="str">
        <f ca="1">IFERROR(IF(AND(NOW()&lt;= EOMONTH(DATE(YEAR($P314),10, 1), 0), Overall!$A316&lt;&gt;"", MONTH($O314) &lt;= 10, MONTH($P314) &gt;= 10), IF($T314 &lt;&gt; "", $H314/$T314, ""), ""), "")</f>
        <v/>
      </c>
      <c r="AR314" s="10" t="str">
        <f ca="1">IFERROR(IF(AND(NOW()&lt;= EOMONTH(DATE(YEAR($P314),11, 1), 0), Overall!$A316&lt;&gt;"", MONTH($O314) &lt;=11, MONTH($P314) &gt;= 11), IF($T314 &lt;&gt; "", $H314/$T314, ""), ""), "")</f>
        <v/>
      </c>
      <c r="AS314" s="10" t="str">
        <f ca="1">IFERROR(IF(AND(NOW()&lt;= EOMONTH(DATE(YEAR($P314),12, 1), 0), Overall!$A316&lt;&gt;"", MONTH($O314) &lt;= 12, MONTH($P314) &gt;= 12), IF($T314 &lt;&gt; "", $H314/$T314, ""), ""), "")</f>
        <v/>
      </c>
      <c r="AT314" s="16">
        <f t="shared" ca="1" si="9"/>
        <v>0</v>
      </c>
    </row>
    <row r="315" spans="1:46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6">
        <f>IF(Overall!T317&lt;&gt;"",VALUE(Overall!T317),"")</f>
        <v>76.22</v>
      </c>
      <c r="O315" s="7">
        <f>IF(Overall!L317&lt;&gt;"", DATEVALUE(Overall!L317), "")</f>
        <v>44743</v>
      </c>
      <c r="P315" s="7">
        <f>IF(Overall!M317&lt;&gt;"", DATEVALUE(Overall!M317), "")</f>
        <v>44773</v>
      </c>
      <c r="Q315" s="7" t="str">
        <f>IF(Overall!S317&lt;&gt;"",_xlfn.VALUETOTEXT(Overall!S317),"")</f>
        <v>Jul</v>
      </c>
      <c r="R315" s="7">
        <f>IF(Overall!O317&lt;&gt;"", DATEVALUE(Overall!O317), "")</f>
        <v>44511</v>
      </c>
      <c r="S315" s="7">
        <f>IF(Overall!O317&lt;&gt;"", DATEVALUE(Overall!O317), "")</f>
        <v>44511</v>
      </c>
      <c r="T315" s="5">
        <f t="shared" si="8"/>
        <v>1</v>
      </c>
      <c r="U315" s="10" t="str">
        <f>IF(Overall!$A317&lt;&gt;"",IF(AND(MONTH($O315) &lt;= 1, MONTH($P315) &gt;= 1), IF($T315 &lt;&gt; "", $H315/$T315, ""), ""),"")</f>
        <v/>
      </c>
      <c r="V315" s="10" t="str">
        <f>IF(Overall!$A317&lt;&gt;"",IF(AND(MONTH($O315) &lt;= 2, MONTH($P315) &gt;= 2), IF($T315 &lt;&gt; "", $H315/$T315, ""), ""),"")</f>
        <v/>
      </c>
      <c r="W315" s="10" t="str">
        <f>IF(Overall!$A317&lt;&gt;"",IF(AND(MONTH($O315) &lt;= 3, MONTH($P315) &gt;= 3), IF($T315 &lt;&gt; "", $H315/$T315, ""), ""),"")</f>
        <v/>
      </c>
      <c r="X315" s="10" t="str">
        <f>IF(Overall!$A317&lt;&gt;"",IF(AND(MONTH($O315) &lt;= 4, MONTH($P315) &gt;= 4), IF($T315 &lt;&gt; "", $H315/$T315, ""), ""),"")</f>
        <v/>
      </c>
      <c r="Y315" s="10" t="str">
        <f>IF(Overall!$A317&lt;&gt;"",IF(AND(MONTH($O315) &lt;= 5, MONTH($P315) &gt;= 5), IF($T315 &lt;&gt; "", $H315/$T315, ""), ""),"")</f>
        <v/>
      </c>
      <c r="Z315" s="10" t="str">
        <f>IF(Overall!$A317&lt;&gt;"",IF(AND(MONTH($O315) &lt;= 6, MONTH($P315) &gt;= 6), IF($T315 &lt;&gt; "", $H315/$T315, ""), ""),"")</f>
        <v/>
      </c>
      <c r="AA315" s="10">
        <f>IF(Overall!$A317&lt;&gt;"",IF(AND(MONTH($O315) &lt;= 7, MONTH($P315) &gt;= 7 ), IF($T315 &lt;&gt; "", $H315/$T315, ""), ""),"")</f>
        <v>300000</v>
      </c>
      <c r="AB315" s="10" t="str">
        <f>IF(Overall!$A317&lt;&gt;"",IF(AND(MONTH($O315) &lt;= 8, MONTH($P315) &gt;= 8), IF($T315 &lt;&gt; "", $H315/$T315, ""), ""),"")</f>
        <v/>
      </c>
      <c r="AC315" s="10" t="str">
        <f>IF(Overall!$A317&lt;&gt;"",IF(AND(MONTH($O315) &lt;= 9, MONTH($P315) &gt;= 9), IF($T315 &lt;&gt; "", $H315/$T315, ""), ""),"")</f>
        <v/>
      </c>
      <c r="AD315" s="10" t="str">
        <f>IF(Overall!$A317&lt;&gt;"",IF(AND(MONTH($O315) &lt;= 10, MONTH($P315) &gt;= 10), IF($T315 &lt;&gt; "", $H315/$T315, ""), ""),"")</f>
        <v/>
      </c>
      <c r="AE315" s="10" t="str">
        <f>IF(Overall!$A317&lt;&gt;"",IF(AND(MONTH($O315) &lt;= 11, MONTH($P315) &gt;= 11), IF($T315 &lt;&gt; "", $H315/$T315, ""), ""),"")</f>
        <v/>
      </c>
      <c r="AF315" s="10" t="str">
        <f>IF(Overall!$A317&lt;&gt;"",IF(AND(MONTH($O315) &lt;= 12, MONTH($P315) &gt;= 12), IF($T315 &lt;&gt; "", $H315/$T315, ""), ""),"")</f>
        <v/>
      </c>
      <c r="AH315" s="10" t="str">
        <f ca="1">IFERROR(IF(AND(NOW()&lt;= EOMONTH(DATE(YEAR($P315),1, 1), 0), Overall!$A317&lt;&gt;"", MONTH($O315) &lt;= 1, MONTH($P315) &gt;= 1), IF($T315 &lt;&gt; "", $H315/$T315, ""), ""), "")</f>
        <v/>
      </c>
      <c r="AI315" s="10" t="str">
        <f ca="1">IFERROR(IF(AND(NOW()&lt;= EOMONTH(DATE(YEAR($P315),2, 1), 0), Overall!$A317&lt;&gt;"", MONTH($O315) &lt;= 2, MONTH($P315) &gt;= 2), IF($T315 &lt;&gt; "", $H315/$T315, ""), ""), "")</f>
        <v/>
      </c>
      <c r="AJ315" s="10" t="str">
        <f ca="1">IFERROR(IF(AND(NOW()&lt;= EOMONTH(DATE(YEAR($P315),3, 1), 0), Overall!$A317&lt;&gt;"", MONTH($O315) &lt;= 3, MONTH($P315) &gt;= 3), IF($T315 &lt;&gt; "", $H315/$T315, ""), ""), "")</f>
        <v/>
      </c>
      <c r="AK315" s="10" t="str">
        <f ca="1">IFERROR(IF(AND(NOW()&lt;= EOMONTH(DATE(YEAR($P315),4, 1), 0), Overall!$A317&lt;&gt;"", MONTH($O315) &lt;= 4, MONTH($P315) &gt;= 4), IF($T315 &lt;&gt; "", $H315/$T315, ""), ""), "")</f>
        <v/>
      </c>
      <c r="AL315" s="10" t="str">
        <f ca="1">IFERROR(IF(AND(NOW()&lt;= EOMONTH(DATE(YEAR($P315),5, 1), 0), Overall!$A317&lt;&gt;"", MONTH($O315) &lt;= 5, MONTH($P315) &gt;= 5), IF($T315 &lt;&gt; "", $H315/$T315, ""), ""), "")</f>
        <v/>
      </c>
      <c r="AM315" s="10" t="str">
        <f ca="1">IFERROR(IF(AND(NOW()&lt;= EOMONTH(DATE(YEAR($P315),6, 1), 0), Overall!$A317&lt;&gt;"", MONTH($O315) &lt;= 6, MONTH($P315) &gt;= 6), IF($T315 &lt;&gt; "", $H315/$T315, ""), ""), "")</f>
        <v/>
      </c>
      <c r="AN315" s="10" t="str">
        <f ca="1">IFERROR(IF(AND(NOW()&lt;= EOMONTH(DATE(YEAR($P315),7, 1), 0), Overall!$A317&lt;&gt;"", MONTH($O315) &lt;= 7, MONTH($P315) &gt;= 7), IF($T315 &lt;&gt; "", $H315/$T315, ""), ""), "")</f>
        <v/>
      </c>
      <c r="AO315" s="10" t="str">
        <f ca="1">IFERROR(IF(AND(NOW()&lt;= EOMONTH(DATE(YEAR($P315),8, 1), 0), Overall!$A317&lt;&gt;"", MONTH($O315) &lt;= 8, MONTH($P315) &gt;= 8), IF($T315 &lt;&gt; "", $H315/$T315, ""), ""), "")</f>
        <v/>
      </c>
      <c r="AP315" s="10" t="str">
        <f ca="1">IFERROR(IF(AND(NOW()&lt;= EOMONTH(DATE(YEAR($P315),9, 1), 0), Overall!$A317&lt;&gt;"", MONTH($O315) &lt;= 9, MONTH($P315) &gt;= 9), IF($T315 &lt;&gt; "", $H315/$T315, ""), ""), "")</f>
        <v/>
      </c>
      <c r="AQ315" s="10" t="str">
        <f ca="1">IFERROR(IF(AND(NOW()&lt;= EOMONTH(DATE(YEAR($P315),10, 1), 0), Overall!$A317&lt;&gt;"", MONTH($O315) &lt;= 10, MONTH($P315) &gt;= 10), IF($T315 &lt;&gt; "", $H315/$T315, ""), ""), "")</f>
        <v/>
      </c>
      <c r="AR315" s="10" t="str">
        <f ca="1">IFERROR(IF(AND(NOW()&lt;= EOMONTH(DATE(YEAR($P315),11, 1), 0), Overall!$A317&lt;&gt;"", MONTH($O315) &lt;=11, MONTH($P315) &gt;= 11), IF($T315 &lt;&gt; "", $H315/$T315, ""), ""), "")</f>
        <v/>
      </c>
      <c r="AS315" s="10" t="str">
        <f ca="1">IFERROR(IF(AND(NOW()&lt;= EOMONTH(DATE(YEAR($P315),12, 1), 0), Overall!$A317&lt;&gt;"", MONTH($O315) &lt;= 12, MONTH($P315) &gt;= 12), IF($T315 &lt;&gt; "", $H315/$T315, ""), ""), "")</f>
        <v/>
      </c>
      <c r="AT315" s="16">
        <f t="shared" ca="1" si="9"/>
        <v>0</v>
      </c>
    </row>
    <row r="316" spans="1:46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6">
        <f>IF(Overall!T318&lt;&gt;"",VALUE(Overall!T318),"")</f>
        <v>75.42</v>
      </c>
      <c r="O316" s="7">
        <f>IF(Overall!L318&lt;&gt;"", DATEVALUE(Overall!L318), "")</f>
        <v>44743</v>
      </c>
      <c r="P316" s="7">
        <f>IF(Overall!M318&lt;&gt;"", DATEVALUE(Overall!M318), "")</f>
        <v>44834</v>
      </c>
      <c r="Q316" s="7" t="str">
        <f>IF(Overall!S318&lt;&gt;"",_xlfn.VALUETOTEXT(Overall!S318),"")</f>
        <v>Jul-Sep</v>
      </c>
      <c r="R316" s="7">
        <f>IF(Overall!O318&lt;&gt;"", DATEVALUE(Overall!O318), "")</f>
        <v>44512</v>
      </c>
      <c r="S316" s="7">
        <f>IF(Overall!O318&lt;&gt;"", DATEVALUE(Overall!O318), "")</f>
        <v>44512</v>
      </c>
      <c r="T316" s="5">
        <f t="shared" si="8"/>
        <v>3</v>
      </c>
      <c r="U316" s="10" t="str">
        <f>IF(Overall!$A318&lt;&gt;"",IF(AND(MONTH($O316) &lt;= 1, MONTH($P316) &gt;= 1), IF($T316 &lt;&gt; "", $H316/$T316, ""), ""),"")</f>
        <v/>
      </c>
      <c r="V316" s="10" t="str">
        <f>IF(Overall!$A318&lt;&gt;"",IF(AND(MONTH($O316) &lt;= 2, MONTH($P316) &gt;= 2), IF($T316 &lt;&gt; "", $H316/$T316, ""), ""),"")</f>
        <v/>
      </c>
      <c r="W316" s="10" t="str">
        <f>IF(Overall!$A318&lt;&gt;"",IF(AND(MONTH($O316) &lt;= 3, MONTH($P316) &gt;= 3), IF($T316 &lt;&gt; "", $H316/$T316, ""), ""),"")</f>
        <v/>
      </c>
      <c r="X316" s="10" t="str">
        <f>IF(Overall!$A318&lt;&gt;"",IF(AND(MONTH($O316) &lt;= 4, MONTH($P316) &gt;= 4), IF($T316 &lt;&gt; "", $H316/$T316, ""), ""),"")</f>
        <v/>
      </c>
      <c r="Y316" s="10" t="str">
        <f>IF(Overall!$A318&lt;&gt;"",IF(AND(MONTH($O316) &lt;= 5, MONTH($P316) &gt;= 5), IF($T316 &lt;&gt; "", $H316/$T316, ""), ""),"")</f>
        <v/>
      </c>
      <c r="Z316" s="10" t="str">
        <f>IF(Overall!$A318&lt;&gt;"",IF(AND(MONTH($O316) &lt;= 6, MONTH($P316) &gt;= 6), IF($T316 &lt;&gt; "", $H316/$T316, ""), ""),"")</f>
        <v/>
      </c>
      <c r="AA316" s="10">
        <f>IF(Overall!$A318&lt;&gt;"",IF(AND(MONTH($O316) &lt;= 7, MONTH($P316) &gt;= 7 ), IF($T316 &lt;&gt; "", $H316/$T316, ""), ""),"")</f>
        <v>250000</v>
      </c>
      <c r="AB316" s="10">
        <f>IF(Overall!$A318&lt;&gt;"",IF(AND(MONTH($O316) &lt;= 8, MONTH($P316) &gt;= 8), IF($T316 &lt;&gt; "", $H316/$T316, ""), ""),"")</f>
        <v>250000</v>
      </c>
      <c r="AC316" s="10">
        <f>IF(Overall!$A318&lt;&gt;"",IF(AND(MONTH($O316) &lt;= 9, MONTH($P316) &gt;= 9), IF($T316 &lt;&gt; "", $H316/$T316, ""), ""),"")</f>
        <v>250000</v>
      </c>
      <c r="AD316" s="10" t="str">
        <f>IF(Overall!$A318&lt;&gt;"",IF(AND(MONTH($O316) &lt;= 10, MONTH($P316) &gt;= 10), IF($T316 &lt;&gt; "", $H316/$T316, ""), ""),"")</f>
        <v/>
      </c>
      <c r="AE316" s="10" t="str">
        <f>IF(Overall!$A318&lt;&gt;"",IF(AND(MONTH($O316) &lt;= 11, MONTH($P316) &gt;= 11), IF($T316 &lt;&gt; "", $H316/$T316, ""), ""),"")</f>
        <v/>
      </c>
      <c r="AF316" s="10" t="str">
        <f>IF(Overall!$A318&lt;&gt;"",IF(AND(MONTH($O316) &lt;= 12, MONTH($P316) &gt;= 12), IF($T316 &lt;&gt; "", $H316/$T316, ""), ""),"")</f>
        <v/>
      </c>
      <c r="AH316" s="10" t="str">
        <f ca="1">IFERROR(IF(AND(NOW()&lt;= EOMONTH(DATE(YEAR($P316),1, 1), 0), Overall!$A318&lt;&gt;"", MONTH($O316) &lt;= 1, MONTH($P316) &gt;= 1), IF($T316 &lt;&gt; "", $H316/$T316, ""), ""), "")</f>
        <v/>
      </c>
      <c r="AI316" s="10" t="str">
        <f ca="1">IFERROR(IF(AND(NOW()&lt;= EOMONTH(DATE(YEAR($P316),2, 1), 0), Overall!$A318&lt;&gt;"", MONTH($O316) &lt;= 2, MONTH($P316) &gt;= 2), IF($T316 &lt;&gt; "", $H316/$T316, ""), ""), "")</f>
        <v/>
      </c>
      <c r="AJ316" s="10" t="str">
        <f ca="1">IFERROR(IF(AND(NOW()&lt;= EOMONTH(DATE(YEAR($P316),3, 1), 0), Overall!$A318&lt;&gt;"", MONTH($O316) &lt;= 3, MONTH($P316) &gt;= 3), IF($T316 &lt;&gt; "", $H316/$T316, ""), ""), "")</f>
        <v/>
      </c>
      <c r="AK316" s="10" t="str">
        <f ca="1">IFERROR(IF(AND(NOW()&lt;= EOMONTH(DATE(YEAR($P316),4, 1), 0), Overall!$A318&lt;&gt;"", MONTH($O316) &lt;= 4, MONTH($P316) &gt;= 4), IF($T316 &lt;&gt; "", $H316/$T316, ""), ""), "")</f>
        <v/>
      </c>
      <c r="AL316" s="10" t="str">
        <f ca="1">IFERROR(IF(AND(NOW()&lt;= EOMONTH(DATE(YEAR($P316),5, 1), 0), Overall!$A318&lt;&gt;"", MONTH($O316) &lt;= 5, MONTH($P316) &gt;= 5), IF($T316 &lt;&gt; "", $H316/$T316, ""), ""), "")</f>
        <v/>
      </c>
      <c r="AM316" s="10" t="str">
        <f ca="1">IFERROR(IF(AND(NOW()&lt;= EOMONTH(DATE(YEAR($P316),6, 1), 0), Overall!$A318&lt;&gt;"", MONTH($O316) &lt;= 6, MONTH($P316) &gt;= 6), IF($T316 &lt;&gt; "", $H316/$T316, ""), ""), "")</f>
        <v/>
      </c>
      <c r="AN316" s="10" t="str">
        <f ca="1">IFERROR(IF(AND(NOW()&lt;= EOMONTH(DATE(YEAR($P316),7, 1), 0), Overall!$A318&lt;&gt;"", MONTH($O316) &lt;= 7, MONTH($P316) &gt;= 7), IF($T316 &lt;&gt; "", $H316/$T316, ""), ""), "")</f>
        <v/>
      </c>
      <c r="AO316" s="10" t="str">
        <f ca="1">IFERROR(IF(AND(NOW()&lt;= EOMONTH(DATE(YEAR($P316),8, 1), 0), Overall!$A318&lt;&gt;"", MONTH($O316) &lt;= 8, MONTH($P316) &gt;= 8), IF($T316 &lt;&gt; "", $H316/$T316, ""), ""), "")</f>
        <v/>
      </c>
      <c r="AP316" s="10" t="str">
        <f ca="1">IFERROR(IF(AND(NOW()&lt;= EOMONTH(DATE(YEAR($P316),9, 1), 0), Overall!$A318&lt;&gt;"", MONTH($O316) &lt;= 9, MONTH($P316) &gt;= 9), IF($T316 &lt;&gt; "", $H316/$T316, ""), ""), "")</f>
        <v/>
      </c>
      <c r="AQ316" s="10" t="str">
        <f ca="1">IFERROR(IF(AND(NOW()&lt;= EOMONTH(DATE(YEAR($P316),10, 1), 0), Overall!$A318&lt;&gt;"", MONTH($O316) &lt;= 10, MONTH($P316) &gt;= 10), IF($T316 &lt;&gt; "", $H316/$T316, ""), ""), "")</f>
        <v/>
      </c>
      <c r="AR316" s="10" t="str">
        <f ca="1">IFERROR(IF(AND(NOW()&lt;= EOMONTH(DATE(YEAR($P316),11, 1), 0), Overall!$A318&lt;&gt;"", MONTH($O316) &lt;=11, MONTH($P316) &gt;= 11), IF($T316 &lt;&gt; "", $H316/$T316, ""), ""), "")</f>
        <v/>
      </c>
      <c r="AS316" s="10" t="str">
        <f ca="1">IFERROR(IF(AND(NOW()&lt;= EOMONTH(DATE(YEAR($P316),12, 1), 0), Overall!$A318&lt;&gt;"", MONTH($O316) &lt;= 12, MONTH($P316) &gt;= 12), IF($T316 &lt;&gt; "", $H316/$T316, ""), ""), "")</f>
        <v/>
      </c>
      <c r="AT316" s="16">
        <f t="shared" ca="1" si="9"/>
        <v>0</v>
      </c>
    </row>
    <row r="317" spans="1:46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6">
        <f>IF(Overall!T319&lt;&gt;"",VALUE(Overall!T319),"")</f>
        <v>75.48</v>
      </c>
      <c r="O317" s="7">
        <f>IF(Overall!L319&lt;&gt;"", DATEVALUE(Overall!L319), "")</f>
        <v>44743</v>
      </c>
      <c r="P317" s="7">
        <f>IF(Overall!M319&lt;&gt;"", DATEVALUE(Overall!M319), "")</f>
        <v>44834</v>
      </c>
      <c r="Q317" s="7" t="str">
        <f>IF(Overall!S319&lt;&gt;"",_xlfn.VALUETOTEXT(Overall!S319),"")</f>
        <v>Jul-Sep</v>
      </c>
      <c r="R317" s="7">
        <f>IF(Overall!O319&lt;&gt;"", DATEVALUE(Overall!O319), "")</f>
        <v>44512</v>
      </c>
      <c r="S317" s="7">
        <f>IF(Overall!O319&lt;&gt;"", DATEVALUE(Overall!O319), "")</f>
        <v>44512</v>
      </c>
      <c r="T317" s="5">
        <f t="shared" si="8"/>
        <v>3</v>
      </c>
      <c r="U317" s="10" t="str">
        <f>IF(Overall!$A319&lt;&gt;"",IF(AND(MONTH($O317) &lt;= 1, MONTH($P317) &gt;= 1), IF($T317 &lt;&gt; "", $H317/$T317, ""), ""),"")</f>
        <v/>
      </c>
      <c r="V317" s="10" t="str">
        <f>IF(Overall!$A319&lt;&gt;"",IF(AND(MONTH($O317) &lt;= 2, MONTH($P317) &gt;= 2), IF($T317 &lt;&gt; "", $H317/$T317, ""), ""),"")</f>
        <v/>
      </c>
      <c r="W317" s="10" t="str">
        <f>IF(Overall!$A319&lt;&gt;"",IF(AND(MONTH($O317) &lt;= 3, MONTH($P317) &gt;= 3), IF($T317 &lt;&gt; "", $H317/$T317, ""), ""),"")</f>
        <v/>
      </c>
      <c r="X317" s="10" t="str">
        <f>IF(Overall!$A319&lt;&gt;"",IF(AND(MONTH($O317) &lt;= 4, MONTH($P317) &gt;= 4), IF($T317 &lt;&gt; "", $H317/$T317, ""), ""),"")</f>
        <v/>
      </c>
      <c r="Y317" s="10" t="str">
        <f>IF(Overall!$A319&lt;&gt;"",IF(AND(MONTH($O317) &lt;= 5, MONTH($P317) &gt;= 5), IF($T317 &lt;&gt; "", $H317/$T317, ""), ""),"")</f>
        <v/>
      </c>
      <c r="Z317" s="10" t="str">
        <f>IF(Overall!$A319&lt;&gt;"",IF(AND(MONTH($O317) &lt;= 6, MONTH($P317) &gt;= 6), IF($T317 &lt;&gt; "", $H317/$T317, ""), ""),"")</f>
        <v/>
      </c>
      <c r="AA317" s="10">
        <f>IF(Overall!$A319&lt;&gt;"",IF(AND(MONTH($O317) &lt;= 7, MONTH($P317) &gt;= 7 ), IF($T317 &lt;&gt; "", $H317/$T317, ""), ""),"")</f>
        <v>250000</v>
      </c>
      <c r="AB317" s="10">
        <f>IF(Overall!$A319&lt;&gt;"",IF(AND(MONTH($O317) &lt;= 8, MONTH($P317) &gt;= 8), IF($T317 &lt;&gt; "", $H317/$T317, ""), ""),"")</f>
        <v>250000</v>
      </c>
      <c r="AC317" s="10">
        <f>IF(Overall!$A319&lt;&gt;"",IF(AND(MONTH($O317) &lt;= 9, MONTH($P317) &gt;= 9), IF($T317 &lt;&gt; "", $H317/$T317, ""), ""),"")</f>
        <v>250000</v>
      </c>
      <c r="AD317" s="10" t="str">
        <f>IF(Overall!$A319&lt;&gt;"",IF(AND(MONTH($O317) &lt;= 10, MONTH($P317) &gt;= 10), IF($T317 &lt;&gt; "", $H317/$T317, ""), ""),"")</f>
        <v/>
      </c>
      <c r="AE317" s="10" t="str">
        <f>IF(Overall!$A319&lt;&gt;"",IF(AND(MONTH($O317) &lt;= 11, MONTH($P317) &gt;= 11), IF($T317 &lt;&gt; "", $H317/$T317, ""), ""),"")</f>
        <v/>
      </c>
      <c r="AF317" s="10" t="str">
        <f>IF(Overall!$A319&lt;&gt;"",IF(AND(MONTH($O317) &lt;= 12, MONTH($P317) &gt;= 12), IF($T317 &lt;&gt; "", $H317/$T317, ""), ""),"")</f>
        <v/>
      </c>
      <c r="AH317" s="10" t="str">
        <f ca="1">IFERROR(IF(AND(NOW()&lt;= EOMONTH(DATE(YEAR($P317),1, 1), 0), Overall!$A319&lt;&gt;"", MONTH($O317) &lt;= 1, MONTH($P317) &gt;= 1), IF($T317 &lt;&gt; "", $H317/$T317, ""), ""), "")</f>
        <v/>
      </c>
      <c r="AI317" s="10" t="str">
        <f ca="1">IFERROR(IF(AND(NOW()&lt;= EOMONTH(DATE(YEAR($P317),2, 1), 0), Overall!$A319&lt;&gt;"", MONTH($O317) &lt;= 2, MONTH($P317) &gt;= 2), IF($T317 &lt;&gt; "", $H317/$T317, ""), ""), "")</f>
        <v/>
      </c>
      <c r="AJ317" s="10" t="str">
        <f ca="1">IFERROR(IF(AND(NOW()&lt;= EOMONTH(DATE(YEAR($P317),3, 1), 0), Overall!$A319&lt;&gt;"", MONTH($O317) &lt;= 3, MONTH($P317) &gt;= 3), IF($T317 &lt;&gt; "", $H317/$T317, ""), ""), "")</f>
        <v/>
      </c>
      <c r="AK317" s="10" t="str">
        <f ca="1">IFERROR(IF(AND(NOW()&lt;= EOMONTH(DATE(YEAR($P317),4, 1), 0), Overall!$A319&lt;&gt;"", MONTH($O317) &lt;= 4, MONTH($P317) &gt;= 4), IF($T317 &lt;&gt; "", $H317/$T317, ""), ""), "")</f>
        <v/>
      </c>
      <c r="AL317" s="10" t="str">
        <f ca="1">IFERROR(IF(AND(NOW()&lt;= EOMONTH(DATE(YEAR($P317),5, 1), 0), Overall!$A319&lt;&gt;"", MONTH($O317) &lt;= 5, MONTH($P317) &gt;= 5), IF($T317 &lt;&gt; "", $H317/$T317, ""), ""), "")</f>
        <v/>
      </c>
      <c r="AM317" s="10" t="str">
        <f ca="1">IFERROR(IF(AND(NOW()&lt;= EOMONTH(DATE(YEAR($P317),6, 1), 0), Overall!$A319&lt;&gt;"", MONTH($O317) &lt;= 6, MONTH($P317) &gt;= 6), IF($T317 &lt;&gt; "", $H317/$T317, ""), ""), "")</f>
        <v/>
      </c>
      <c r="AN317" s="10" t="str">
        <f ca="1">IFERROR(IF(AND(NOW()&lt;= EOMONTH(DATE(YEAR($P317),7, 1), 0), Overall!$A319&lt;&gt;"", MONTH($O317) &lt;= 7, MONTH($P317) &gt;= 7), IF($T317 &lt;&gt; "", $H317/$T317, ""), ""), "")</f>
        <v/>
      </c>
      <c r="AO317" s="10" t="str">
        <f ca="1">IFERROR(IF(AND(NOW()&lt;= EOMONTH(DATE(YEAR($P317),8, 1), 0), Overall!$A319&lt;&gt;"", MONTH($O317) &lt;= 8, MONTH($P317) &gt;= 8), IF($T317 &lt;&gt; "", $H317/$T317, ""), ""), "")</f>
        <v/>
      </c>
      <c r="AP317" s="10" t="str">
        <f ca="1">IFERROR(IF(AND(NOW()&lt;= EOMONTH(DATE(YEAR($P317),9, 1), 0), Overall!$A319&lt;&gt;"", MONTH($O317) &lt;= 9, MONTH($P317) &gt;= 9), IF($T317 &lt;&gt; "", $H317/$T317, ""), ""), "")</f>
        <v/>
      </c>
      <c r="AQ317" s="10" t="str">
        <f ca="1">IFERROR(IF(AND(NOW()&lt;= EOMONTH(DATE(YEAR($P317),10, 1), 0), Overall!$A319&lt;&gt;"", MONTH($O317) &lt;= 10, MONTH($P317) &gt;= 10), IF($T317 &lt;&gt; "", $H317/$T317, ""), ""), "")</f>
        <v/>
      </c>
      <c r="AR317" s="10" t="str">
        <f ca="1">IFERROR(IF(AND(NOW()&lt;= EOMONTH(DATE(YEAR($P317),11, 1), 0), Overall!$A319&lt;&gt;"", MONTH($O317) &lt;=11, MONTH($P317) &gt;= 11), IF($T317 &lt;&gt; "", $H317/$T317, ""), ""), "")</f>
        <v/>
      </c>
      <c r="AS317" s="10" t="str">
        <f ca="1">IFERROR(IF(AND(NOW()&lt;= EOMONTH(DATE(YEAR($P317),12, 1), 0), Overall!$A319&lt;&gt;"", MONTH($O317) &lt;= 12, MONTH($P317) &gt;= 12), IF($T317 &lt;&gt; "", $H317/$T317, ""), ""), "")</f>
        <v/>
      </c>
      <c r="AT317" s="16">
        <f t="shared" ca="1" si="9"/>
        <v>0</v>
      </c>
    </row>
    <row r="318" spans="1:46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6">
        <f>IF(Overall!T320&lt;&gt;"",VALUE(Overall!T320),"")</f>
        <v>75.55</v>
      </c>
      <c r="O318" s="7">
        <f>IF(Overall!L320&lt;&gt;"", DATEVALUE(Overall!L320), "")</f>
        <v>44743</v>
      </c>
      <c r="P318" s="7">
        <f>IF(Overall!M320&lt;&gt;"", DATEVALUE(Overall!M320), "")</f>
        <v>44834</v>
      </c>
      <c r="Q318" s="7" t="str">
        <f>IF(Overall!S320&lt;&gt;"",_xlfn.VALUETOTEXT(Overall!S320),"")</f>
        <v>Jul-Sep</v>
      </c>
      <c r="R318" s="7">
        <f>IF(Overall!O320&lt;&gt;"", DATEVALUE(Overall!O320), "")</f>
        <v>44512</v>
      </c>
      <c r="S318" s="7">
        <f>IF(Overall!O320&lt;&gt;"", DATEVALUE(Overall!O320), "")</f>
        <v>44512</v>
      </c>
      <c r="T318" s="5">
        <f t="shared" si="8"/>
        <v>3</v>
      </c>
      <c r="U318" s="10" t="str">
        <f>IF(Overall!$A320&lt;&gt;"",IF(AND(MONTH($O318) &lt;= 1, MONTH($P318) &gt;= 1), IF($T318 &lt;&gt; "", $H318/$T318, ""), ""),"")</f>
        <v/>
      </c>
      <c r="V318" s="10" t="str">
        <f>IF(Overall!$A320&lt;&gt;"",IF(AND(MONTH($O318) &lt;= 2, MONTH($P318) &gt;= 2), IF($T318 &lt;&gt; "", $H318/$T318, ""), ""),"")</f>
        <v/>
      </c>
      <c r="W318" s="10" t="str">
        <f>IF(Overall!$A320&lt;&gt;"",IF(AND(MONTH($O318) &lt;= 3, MONTH($P318) &gt;= 3), IF($T318 &lt;&gt; "", $H318/$T318, ""), ""),"")</f>
        <v/>
      </c>
      <c r="X318" s="10" t="str">
        <f>IF(Overall!$A320&lt;&gt;"",IF(AND(MONTH($O318) &lt;= 4, MONTH($P318) &gt;= 4), IF($T318 &lt;&gt; "", $H318/$T318, ""), ""),"")</f>
        <v/>
      </c>
      <c r="Y318" s="10" t="str">
        <f>IF(Overall!$A320&lt;&gt;"",IF(AND(MONTH($O318) &lt;= 5, MONTH($P318) &gt;= 5), IF($T318 &lt;&gt; "", $H318/$T318, ""), ""),"")</f>
        <v/>
      </c>
      <c r="Z318" s="10" t="str">
        <f>IF(Overall!$A320&lt;&gt;"",IF(AND(MONTH($O318) &lt;= 6, MONTH($P318) &gt;= 6), IF($T318 &lt;&gt; "", $H318/$T318, ""), ""),"")</f>
        <v/>
      </c>
      <c r="AA318" s="10">
        <f>IF(Overall!$A320&lt;&gt;"",IF(AND(MONTH($O318) &lt;= 7, MONTH($P318) &gt;= 7 ), IF($T318 &lt;&gt; "", $H318/$T318, ""), ""),"")</f>
        <v>250000</v>
      </c>
      <c r="AB318" s="10">
        <f>IF(Overall!$A320&lt;&gt;"",IF(AND(MONTH($O318) &lt;= 8, MONTH($P318) &gt;= 8), IF($T318 &lt;&gt; "", $H318/$T318, ""), ""),"")</f>
        <v>250000</v>
      </c>
      <c r="AC318" s="10">
        <f>IF(Overall!$A320&lt;&gt;"",IF(AND(MONTH($O318) &lt;= 9, MONTH($P318) &gt;= 9), IF($T318 &lt;&gt; "", $H318/$T318, ""), ""),"")</f>
        <v>250000</v>
      </c>
      <c r="AD318" s="10" t="str">
        <f>IF(Overall!$A320&lt;&gt;"",IF(AND(MONTH($O318) &lt;= 10, MONTH($P318) &gt;= 10), IF($T318 &lt;&gt; "", $H318/$T318, ""), ""),"")</f>
        <v/>
      </c>
      <c r="AE318" s="10" t="str">
        <f>IF(Overall!$A320&lt;&gt;"",IF(AND(MONTH($O318) &lt;= 11, MONTH($P318) &gt;= 11), IF($T318 &lt;&gt; "", $H318/$T318, ""), ""),"")</f>
        <v/>
      </c>
      <c r="AF318" s="10" t="str">
        <f>IF(Overall!$A320&lt;&gt;"",IF(AND(MONTH($O318) &lt;= 12, MONTH($P318) &gt;= 12), IF($T318 &lt;&gt; "", $H318/$T318, ""), ""),"")</f>
        <v/>
      </c>
      <c r="AH318" s="10" t="str">
        <f ca="1">IFERROR(IF(AND(NOW()&lt;= EOMONTH(DATE(YEAR($P318),1, 1), 0), Overall!$A320&lt;&gt;"", MONTH($O318) &lt;= 1, MONTH($P318) &gt;= 1), IF($T318 &lt;&gt; "", $H318/$T318, ""), ""), "")</f>
        <v/>
      </c>
      <c r="AI318" s="10" t="str">
        <f ca="1">IFERROR(IF(AND(NOW()&lt;= EOMONTH(DATE(YEAR($P318),2, 1), 0), Overall!$A320&lt;&gt;"", MONTH($O318) &lt;= 2, MONTH($P318) &gt;= 2), IF($T318 &lt;&gt; "", $H318/$T318, ""), ""), "")</f>
        <v/>
      </c>
      <c r="AJ318" s="10" t="str">
        <f ca="1">IFERROR(IF(AND(NOW()&lt;= EOMONTH(DATE(YEAR($P318),3, 1), 0), Overall!$A320&lt;&gt;"", MONTH($O318) &lt;= 3, MONTH($P318) &gt;= 3), IF($T318 &lt;&gt; "", $H318/$T318, ""), ""), "")</f>
        <v/>
      </c>
      <c r="AK318" s="10" t="str">
        <f ca="1">IFERROR(IF(AND(NOW()&lt;= EOMONTH(DATE(YEAR($P318),4, 1), 0), Overall!$A320&lt;&gt;"", MONTH($O318) &lt;= 4, MONTH($P318) &gt;= 4), IF($T318 &lt;&gt; "", $H318/$T318, ""), ""), "")</f>
        <v/>
      </c>
      <c r="AL318" s="10" t="str">
        <f ca="1">IFERROR(IF(AND(NOW()&lt;= EOMONTH(DATE(YEAR($P318),5, 1), 0), Overall!$A320&lt;&gt;"", MONTH($O318) &lt;= 5, MONTH($P318) &gt;= 5), IF($T318 &lt;&gt; "", $H318/$T318, ""), ""), "")</f>
        <v/>
      </c>
      <c r="AM318" s="10" t="str">
        <f ca="1">IFERROR(IF(AND(NOW()&lt;= EOMONTH(DATE(YEAR($P318),6, 1), 0), Overall!$A320&lt;&gt;"", MONTH($O318) &lt;= 6, MONTH($P318) &gt;= 6), IF($T318 &lt;&gt; "", $H318/$T318, ""), ""), "")</f>
        <v/>
      </c>
      <c r="AN318" s="10" t="str">
        <f ca="1">IFERROR(IF(AND(NOW()&lt;= EOMONTH(DATE(YEAR($P318),7, 1), 0), Overall!$A320&lt;&gt;"", MONTH($O318) &lt;= 7, MONTH($P318) &gt;= 7), IF($T318 &lt;&gt; "", $H318/$T318, ""), ""), "")</f>
        <v/>
      </c>
      <c r="AO318" s="10" t="str">
        <f ca="1">IFERROR(IF(AND(NOW()&lt;= EOMONTH(DATE(YEAR($P318),8, 1), 0), Overall!$A320&lt;&gt;"", MONTH($O318) &lt;= 8, MONTH($P318) &gt;= 8), IF($T318 &lt;&gt; "", $H318/$T318, ""), ""), "")</f>
        <v/>
      </c>
      <c r="AP318" s="10" t="str">
        <f ca="1">IFERROR(IF(AND(NOW()&lt;= EOMONTH(DATE(YEAR($P318),9, 1), 0), Overall!$A320&lt;&gt;"", MONTH($O318) &lt;= 9, MONTH($P318) &gt;= 9), IF($T318 &lt;&gt; "", $H318/$T318, ""), ""), "")</f>
        <v/>
      </c>
      <c r="AQ318" s="10" t="str">
        <f ca="1">IFERROR(IF(AND(NOW()&lt;= EOMONTH(DATE(YEAR($P318),10, 1), 0), Overall!$A320&lt;&gt;"", MONTH($O318) &lt;= 10, MONTH($P318) &gt;= 10), IF($T318 &lt;&gt; "", $H318/$T318, ""), ""), "")</f>
        <v/>
      </c>
      <c r="AR318" s="10" t="str">
        <f ca="1">IFERROR(IF(AND(NOW()&lt;= EOMONTH(DATE(YEAR($P318),11, 1), 0), Overall!$A320&lt;&gt;"", MONTH($O318) &lt;=11, MONTH($P318) &gt;= 11), IF($T318 &lt;&gt; "", $H318/$T318, ""), ""), "")</f>
        <v/>
      </c>
      <c r="AS318" s="10" t="str">
        <f ca="1">IFERROR(IF(AND(NOW()&lt;= EOMONTH(DATE(YEAR($P318),12, 1), 0), Overall!$A320&lt;&gt;"", MONTH($O318) &lt;= 12, MONTH($P318) &gt;= 12), IF($T318 &lt;&gt; "", $H318/$T318, ""), ""), "")</f>
        <v/>
      </c>
      <c r="AT318" s="16">
        <f t="shared" ca="1" si="9"/>
        <v>0</v>
      </c>
    </row>
    <row r="319" spans="1:46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6">
        <f>IF(Overall!T321&lt;&gt;"",VALUE(Overall!T321),"")</f>
        <v>75.55</v>
      </c>
      <c r="O319" s="7">
        <f>IF(Overall!L321&lt;&gt;"", DATEVALUE(Overall!L321), "")</f>
        <v>44743</v>
      </c>
      <c r="P319" s="7">
        <f>IF(Overall!M321&lt;&gt;"", DATEVALUE(Overall!M321), "")</f>
        <v>44834</v>
      </c>
      <c r="Q319" s="7" t="str">
        <f>IF(Overall!S321&lt;&gt;"",_xlfn.VALUETOTEXT(Overall!S321),"")</f>
        <v>Jul-Sep</v>
      </c>
      <c r="R319" s="7">
        <f>IF(Overall!O321&lt;&gt;"", DATEVALUE(Overall!O321), "")</f>
        <v>44512</v>
      </c>
      <c r="S319" s="7">
        <f>IF(Overall!O321&lt;&gt;"", DATEVALUE(Overall!O321), "")</f>
        <v>44512</v>
      </c>
      <c r="T319" s="5">
        <f t="shared" si="8"/>
        <v>3</v>
      </c>
      <c r="U319" s="10" t="str">
        <f>IF(Overall!$A321&lt;&gt;"",IF(AND(MONTH($O319) &lt;= 1, MONTH($P319) &gt;= 1), IF($T319 &lt;&gt; "", $H319/$T319, ""), ""),"")</f>
        <v/>
      </c>
      <c r="V319" s="10" t="str">
        <f>IF(Overall!$A321&lt;&gt;"",IF(AND(MONTH($O319) &lt;= 2, MONTH($P319) &gt;= 2), IF($T319 &lt;&gt; "", $H319/$T319, ""), ""),"")</f>
        <v/>
      </c>
      <c r="W319" s="10" t="str">
        <f>IF(Overall!$A321&lt;&gt;"",IF(AND(MONTH($O319) &lt;= 3, MONTH($P319) &gt;= 3), IF($T319 &lt;&gt; "", $H319/$T319, ""), ""),"")</f>
        <v/>
      </c>
      <c r="X319" s="10" t="str">
        <f>IF(Overall!$A321&lt;&gt;"",IF(AND(MONTH($O319) &lt;= 4, MONTH($P319) &gt;= 4), IF($T319 &lt;&gt; "", $H319/$T319, ""), ""),"")</f>
        <v/>
      </c>
      <c r="Y319" s="10" t="str">
        <f>IF(Overall!$A321&lt;&gt;"",IF(AND(MONTH($O319) &lt;= 5, MONTH($P319) &gt;= 5), IF($T319 &lt;&gt; "", $H319/$T319, ""), ""),"")</f>
        <v/>
      </c>
      <c r="Z319" s="10" t="str">
        <f>IF(Overall!$A321&lt;&gt;"",IF(AND(MONTH($O319) &lt;= 6, MONTH($P319) &gt;= 6), IF($T319 &lt;&gt; "", $H319/$T319, ""), ""),"")</f>
        <v/>
      </c>
      <c r="AA319" s="10">
        <f>IF(Overall!$A321&lt;&gt;"",IF(AND(MONTH($O319) &lt;= 7, MONTH($P319) &gt;= 7 ), IF($T319 &lt;&gt; "", $H319/$T319, ""), ""),"")</f>
        <v>250000</v>
      </c>
      <c r="AB319" s="10">
        <f>IF(Overall!$A321&lt;&gt;"",IF(AND(MONTH($O319) &lt;= 8, MONTH($P319) &gt;= 8), IF($T319 &lt;&gt; "", $H319/$T319, ""), ""),"")</f>
        <v>250000</v>
      </c>
      <c r="AC319" s="10">
        <f>IF(Overall!$A321&lt;&gt;"",IF(AND(MONTH($O319) &lt;= 9, MONTH($P319) &gt;= 9), IF($T319 &lt;&gt; "", $H319/$T319, ""), ""),"")</f>
        <v>250000</v>
      </c>
      <c r="AD319" s="10" t="str">
        <f>IF(Overall!$A321&lt;&gt;"",IF(AND(MONTH($O319) &lt;= 10, MONTH($P319) &gt;= 10), IF($T319 &lt;&gt; "", $H319/$T319, ""), ""),"")</f>
        <v/>
      </c>
      <c r="AE319" s="10" t="str">
        <f>IF(Overall!$A321&lt;&gt;"",IF(AND(MONTH($O319) &lt;= 11, MONTH($P319) &gt;= 11), IF($T319 &lt;&gt; "", $H319/$T319, ""), ""),"")</f>
        <v/>
      </c>
      <c r="AF319" s="10" t="str">
        <f>IF(Overall!$A321&lt;&gt;"",IF(AND(MONTH($O319) &lt;= 12, MONTH($P319) &gt;= 12), IF($T319 &lt;&gt; "", $H319/$T319, ""), ""),"")</f>
        <v/>
      </c>
      <c r="AH319" s="10" t="str">
        <f ca="1">IFERROR(IF(AND(NOW()&lt;= EOMONTH(DATE(YEAR($P319),1, 1), 0), Overall!$A321&lt;&gt;"", MONTH($O319) &lt;= 1, MONTH($P319) &gt;= 1), IF($T319 &lt;&gt; "", $H319/$T319, ""), ""), "")</f>
        <v/>
      </c>
      <c r="AI319" s="10" t="str">
        <f ca="1">IFERROR(IF(AND(NOW()&lt;= EOMONTH(DATE(YEAR($P319),2, 1), 0), Overall!$A321&lt;&gt;"", MONTH($O319) &lt;= 2, MONTH($P319) &gt;= 2), IF($T319 &lt;&gt; "", $H319/$T319, ""), ""), "")</f>
        <v/>
      </c>
      <c r="AJ319" s="10" t="str">
        <f ca="1">IFERROR(IF(AND(NOW()&lt;= EOMONTH(DATE(YEAR($P319),3, 1), 0), Overall!$A321&lt;&gt;"", MONTH($O319) &lt;= 3, MONTH($P319) &gt;= 3), IF($T319 &lt;&gt; "", $H319/$T319, ""), ""), "")</f>
        <v/>
      </c>
      <c r="AK319" s="10" t="str">
        <f ca="1">IFERROR(IF(AND(NOW()&lt;= EOMONTH(DATE(YEAR($P319),4, 1), 0), Overall!$A321&lt;&gt;"", MONTH($O319) &lt;= 4, MONTH($P319) &gt;= 4), IF($T319 &lt;&gt; "", $H319/$T319, ""), ""), "")</f>
        <v/>
      </c>
      <c r="AL319" s="10" t="str">
        <f ca="1">IFERROR(IF(AND(NOW()&lt;= EOMONTH(DATE(YEAR($P319),5, 1), 0), Overall!$A321&lt;&gt;"", MONTH($O319) &lt;= 5, MONTH($P319) &gt;= 5), IF($T319 &lt;&gt; "", $H319/$T319, ""), ""), "")</f>
        <v/>
      </c>
      <c r="AM319" s="10" t="str">
        <f ca="1">IFERROR(IF(AND(NOW()&lt;= EOMONTH(DATE(YEAR($P319),6, 1), 0), Overall!$A321&lt;&gt;"", MONTH($O319) &lt;= 6, MONTH($P319) &gt;= 6), IF($T319 &lt;&gt; "", $H319/$T319, ""), ""), "")</f>
        <v/>
      </c>
      <c r="AN319" s="10" t="str">
        <f ca="1">IFERROR(IF(AND(NOW()&lt;= EOMONTH(DATE(YEAR($P319),7, 1), 0), Overall!$A321&lt;&gt;"", MONTH($O319) &lt;= 7, MONTH($P319) &gt;= 7), IF($T319 &lt;&gt; "", $H319/$T319, ""), ""), "")</f>
        <v/>
      </c>
      <c r="AO319" s="10" t="str">
        <f ca="1">IFERROR(IF(AND(NOW()&lt;= EOMONTH(DATE(YEAR($P319),8, 1), 0), Overall!$A321&lt;&gt;"", MONTH($O319) &lt;= 8, MONTH($P319) &gt;= 8), IF($T319 &lt;&gt; "", $H319/$T319, ""), ""), "")</f>
        <v/>
      </c>
      <c r="AP319" s="10" t="str">
        <f ca="1">IFERROR(IF(AND(NOW()&lt;= EOMONTH(DATE(YEAR($P319),9, 1), 0), Overall!$A321&lt;&gt;"", MONTH($O319) &lt;= 9, MONTH($P319) &gt;= 9), IF($T319 &lt;&gt; "", $H319/$T319, ""), ""), "")</f>
        <v/>
      </c>
      <c r="AQ319" s="10" t="str">
        <f ca="1">IFERROR(IF(AND(NOW()&lt;= EOMONTH(DATE(YEAR($P319),10, 1), 0), Overall!$A321&lt;&gt;"", MONTH($O319) &lt;= 10, MONTH($P319) &gt;= 10), IF($T319 &lt;&gt; "", $H319/$T319, ""), ""), "")</f>
        <v/>
      </c>
      <c r="AR319" s="10" t="str">
        <f ca="1">IFERROR(IF(AND(NOW()&lt;= EOMONTH(DATE(YEAR($P319),11, 1), 0), Overall!$A321&lt;&gt;"", MONTH($O319) &lt;=11, MONTH($P319) &gt;= 11), IF($T319 &lt;&gt; "", $H319/$T319, ""), ""), "")</f>
        <v/>
      </c>
      <c r="AS319" s="10" t="str">
        <f ca="1">IFERROR(IF(AND(NOW()&lt;= EOMONTH(DATE(YEAR($P319),12, 1), 0), Overall!$A321&lt;&gt;"", MONTH($O319) &lt;= 12, MONTH($P319) &gt;= 12), IF($T319 &lt;&gt; "", $H319/$T319, ""), ""), "")</f>
        <v/>
      </c>
      <c r="AT319" s="16">
        <f t="shared" ca="1" si="9"/>
        <v>0</v>
      </c>
    </row>
    <row r="320" spans="1:46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6">
        <f>IF(Overall!T322&lt;&gt;"",VALUE(Overall!T322),"")</f>
        <v>75.3</v>
      </c>
      <c r="O320" s="7">
        <f>IF(Overall!L322&lt;&gt;"", DATEVALUE(Overall!L322), "")</f>
        <v>44743</v>
      </c>
      <c r="P320" s="7">
        <f>IF(Overall!M322&lt;&gt;"", DATEVALUE(Overall!M322), "")</f>
        <v>44834</v>
      </c>
      <c r="Q320" s="7" t="str">
        <f>IF(Overall!S322&lt;&gt;"",_xlfn.VALUETOTEXT(Overall!S322),"")</f>
        <v>Jul-Sep</v>
      </c>
      <c r="R320" s="7">
        <f>IF(Overall!O322&lt;&gt;"", DATEVALUE(Overall!O322), "")</f>
        <v>44515</v>
      </c>
      <c r="S320" s="7">
        <f>IF(Overall!O322&lt;&gt;"", DATEVALUE(Overall!O322), "")</f>
        <v>44515</v>
      </c>
      <c r="T320" s="5">
        <f t="shared" si="8"/>
        <v>3</v>
      </c>
      <c r="U320" s="10" t="str">
        <f>IF(Overall!$A322&lt;&gt;"",IF(AND(MONTH($O320) &lt;= 1, MONTH($P320) &gt;= 1), IF($T320 &lt;&gt; "", $H320/$T320, ""), ""),"")</f>
        <v/>
      </c>
      <c r="V320" s="10" t="str">
        <f>IF(Overall!$A322&lt;&gt;"",IF(AND(MONTH($O320) &lt;= 2, MONTH($P320) &gt;= 2), IF($T320 &lt;&gt; "", $H320/$T320, ""), ""),"")</f>
        <v/>
      </c>
      <c r="W320" s="10" t="str">
        <f>IF(Overall!$A322&lt;&gt;"",IF(AND(MONTH($O320) &lt;= 3, MONTH($P320) &gt;= 3), IF($T320 &lt;&gt; "", $H320/$T320, ""), ""),"")</f>
        <v/>
      </c>
      <c r="X320" s="10" t="str">
        <f>IF(Overall!$A322&lt;&gt;"",IF(AND(MONTH($O320) &lt;= 4, MONTH($P320) &gt;= 4), IF($T320 &lt;&gt; "", $H320/$T320, ""), ""),"")</f>
        <v/>
      </c>
      <c r="Y320" s="10" t="str">
        <f>IF(Overall!$A322&lt;&gt;"",IF(AND(MONTH($O320) &lt;= 5, MONTH($P320) &gt;= 5), IF($T320 &lt;&gt; "", $H320/$T320, ""), ""),"")</f>
        <v/>
      </c>
      <c r="Z320" s="10" t="str">
        <f>IF(Overall!$A322&lt;&gt;"",IF(AND(MONTH($O320) &lt;= 6, MONTH($P320) &gt;= 6), IF($T320 &lt;&gt; "", $H320/$T320, ""), ""),"")</f>
        <v/>
      </c>
      <c r="AA320" s="10">
        <f>IF(Overall!$A322&lt;&gt;"",IF(AND(MONTH($O320) &lt;= 7, MONTH($P320) &gt;= 7 ), IF($T320 &lt;&gt; "", $H320/$T320, ""), ""),"")</f>
        <v>250000</v>
      </c>
      <c r="AB320" s="10">
        <f>IF(Overall!$A322&lt;&gt;"",IF(AND(MONTH($O320) &lt;= 8, MONTH($P320) &gt;= 8), IF($T320 &lt;&gt; "", $H320/$T320, ""), ""),"")</f>
        <v>250000</v>
      </c>
      <c r="AC320" s="10">
        <f>IF(Overall!$A322&lt;&gt;"",IF(AND(MONTH($O320) &lt;= 9, MONTH($P320) &gt;= 9), IF($T320 &lt;&gt; "", $H320/$T320, ""), ""),"")</f>
        <v>250000</v>
      </c>
      <c r="AD320" s="10" t="str">
        <f>IF(Overall!$A322&lt;&gt;"",IF(AND(MONTH($O320) &lt;= 10, MONTH($P320) &gt;= 10), IF($T320 &lt;&gt; "", $H320/$T320, ""), ""),"")</f>
        <v/>
      </c>
      <c r="AE320" s="10" t="str">
        <f>IF(Overall!$A322&lt;&gt;"",IF(AND(MONTH($O320) &lt;= 11, MONTH($P320) &gt;= 11), IF($T320 &lt;&gt; "", $H320/$T320, ""), ""),"")</f>
        <v/>
      </c>
      <c r="AF320" s="10" t="str">
        <f>IF(Overall!$A322&lt;&gt;"",IF(AND(MONTH($O320) &lt;= 12, MONTH($P320) &gt;= 12), IF($T320 &lt;&gt; "", $H320/$T320, ""), ""),"")</f>
        <v/>
      </c>
      <c r="AH320" s="10" t="str">
        <f ca="1">IFERROR(IF(AND(NOW()&lt;= EOMONTH(DATE(YEAR($P320),1, 1), 0), Overall!$A322&lt;&gt;"", MONTH($O320) &lt;= 1, MONTH($P320) &gt;= 1), IF($T320 &lt;&gt; "", $H320/$T320, ""), ""), "")</f>
        <v/>
      </c>
      <c r="AI320" s="10" t="str">
        <f ca="1">IFERROR(IF(AND(NOW()&lt;= EOMONTH(DATE(YEAR($P320),2, 1), 0), Overall!$A322&lt;&gt;"", MONTH($O320) &lt;= 2, MONTH($P320) &gt;= 2), IF($T320 &lt;&gt; "", $H320/$T320, ""), ""), "")</f>
        <v/>
      </c>
      <c r="AJ320" s="10" t="str">
        <f ca="1">IFERROR(IF(AND(NOW()&lt;= EOMONTH(DATE(YEAR($P320),3, 1), 0), Overall!$A322&lt;&gt;"", MONTH($O320) &lt;= 3, MONTH($P320) &gt;= 3), IF($T320 &lt;&gt; "", $H320/$T320, ""), ""), "")</f>
        <v/>
      </c>
      <c r="AK320" s="10" t="str">
        <f ca="1">IFERROR(IF(AND(NOW()&lt;= EOMONTH(DATE(YEAR($P320),4, 1), 0), Overall!$A322&lt;&gt;"", MONTH($O320) &lt;= 4, MONTH($P320) &gt;= 4), IF($T320 &lt;&gt; "", $H320/$T320, ""), ""), "")</f>
        <v/>
      </c>
      <c r="AL320" s="10" t="str">
        <f ca="1">IFERROR(IF(AND(NOW()&lt;= EOMONTH(DATE(YEAR($P320),5, 1), 0), Overall!$A322&lt;&gt;"", MONTH($O320) &lt;= 5, MONTH($P320) &gt;= 5), IF($T320 &lt;&gt; "", $H320/$T320, ""), ""), "")</f>
        <v/>
      </c>
      <c r="AM320" s="10" t="str">
        <f ca="1">IFERROR(IF(AND(NOW()&lt;= EOMONTH(DATE(YEAR($P320),6, 1), 0), Overall!$A322&lt;&gt;"", MONTH($O320) &lt;= 6, MONTH($P320) &gt;= 6), IF($T320 &lt;&gt; "", $H320/$T320, ""), ""), "")</f>
        <v/>
      </c>
      <c r="AN320" s="10" t="str">
        <f ca="1">IFERROR(IF(AND(NOW()&lt;= EOMONTH(DATE(YEAR($P320),7, 1), 0), Overall!$A322&lt;&gt;"", MONTH($O320) &lt;= 7, MONTH($P320) &gt;= 7), IF($T320 &lt;&gt; "", $H320/$T320, ""), ""), "")</f>
        <v/>
      </c>
      <c r="AO320" s="10" t="str">
        <f ca="1">IFERROR(IF(AND(NOW()&lt;= EOMONTH(DATE(YEAR($P320),8, 1), 0), Overall!$A322&lt;&gt;"", MONTH($O320) &lt;= 8, MONTH($P320) &gt;= 8), IF($T320 &lt;&gt; "", $H320/$T320, ""), ""), "")</f>
        <v/>
      </c>
      <c r="AP320" s="10" t="str">
        <f ca="1">IFERROR(IF(AND(NOW()&lt;= EOMONTH(DATE(YEAR($P320),9, 1), 0), Overall!$A322&lt;&gt;"", MONTH($O320) &lt;= 9, MONTH($P320) &gt;= 9), IF($T320 &lt;&gt; "", $H320/$T320, ""), ""), "")</f>
        <v/>
      </c>
      <c r="AQ320" s="10" t="str">
        <f ca="1">IFERROR(IF(AND(NOW()&lt;= EOMONTH(DATE(YEAR($P320),10, 1), 0), Overall!$A322&lt;&gt;"", MONTH($O320) &lt;= 10, MONTH($P320) &gt;= 10), IF($T320 &lt;&gt; "", $H320/$T320, ""), ""), "")</f>
        <v/>
      </c>
      <c r="AR320" s="10" t="str">
        <f ca="1">IFERROR(IF(AND(NOW()&lt;= EOMONTH(DATE(YEAR($P320),11, 1), 0), Overall!$A322&lt;&gt;"", MONTH($O320) &lt;=11, MONTH($P320) &gt;= 11), IF($T320 &lt;&gt; "", $H320/$T320, ""), ""), "")</f>
        <v/>
      </c>
      <c r="AS320" s="10" t="str">
        <f ca="1">IFERROR(IF(AND(NOW()&lt;= EOMONTH(DATE(YEAR($P320),12, 1), 0), Overall!$A322&lt;&gt;"", MONTH($O320) &lt;= 12, MONTH($P320) &gt;= 12), IF($T320 &lt;&gt; "", $H320/$T320, ""), ""), "")</f>
        <v/>
      </c>
      <c r="AT320" s="16">
        <f t="shared" ca="1" si="9"/>
        <v>0</v>
      </c>
    </row>
    <row r="321" spans="1:46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6">
        <f>IF(Overall!T323&lt;&gt;"",VALUE(Overall!T323),"")</f>
        <v>75.25</v>
      </c>
      <c r="O321" s="7">
        <f>IF(Overall!L323&lt;&gt;"", DATEVALUE(Overall!L323), "")</f>
        <v>44743</v>
      </c>
      <c r="P321" s="7">
        <f>IF(Overall!M323&lt;&gt;"", DATEVALUE(Overall!M323), "")</f>
        <v>44834</v>
      </c>
      <c r="Q321" s="7" t="str">
        <f>IF(Overall!S323&lt;&gt;"",_xlfn.VALUETOTEXT(Overall!S323),"")</f>
        <v>Jul-Sep</v>
      </c>
      <c r="R321" s="7">
        <f>IF(Overall!O323&lt;&gt;"", DATEVALUE(Overall!O323), "")</f>
        <v>44515</v>
      </c>
      <c r="S321" s="7">
        <f>IF(Overall!O323&lt;&gt;"", DATEVALUE(Overall!O323), "")</f>
        <v>44515</v>
      </c>
      <c r="T321" s="5">
        <f t="shared" si="8"/>
        <v>3</v>
      </c>
      <c r="U321" s="10" t="str">
        <f>IF(Overall!$A323&lt;&gt;"",IF(AND(MONTH($O321) &lt;= 1, MONTH($P321) &gt;= 1), IF($T321 &lt;&gt; "", $H321/$T321, ""), ""),"")</f>
        <v/>
      </c>
      <c r="V321" s="10" t="str">
        <f>IF(Overall!$A323&lt;&gt;"",IF(AND(MONTH($O321) &lt;= 2, MONTH($P321) &gt;= 2), IF($T321 &lt;&gt; "", $H321/$T321, ""), ""),"")</f>
        <v/>
      </c>
      <c r="W321" s="10" t="str">
        <f>IF(Overall!$A323&lt;&gt;"",IF(AND(MONTH($O321) &lt;= 3, MONTH($P321) &gt;= 3), IF($T321 &lt;&gt; "", $H321/$T321, ""), ""),"")</f>
        <v/>
      </c>
      <c r="X321" s="10" t="str">
        <f>IF(Overall!$A323&lt;&gt;"",IF(AND(MONTH($O321) &lt;= 4, MONTH($P321) &gt;= 4), IF($T321 &lt;&gt; "", $H321/$T321, ""), ""),"")</f>
        <v/>
      </c>
      <c r="Y321" s="10" t="str">
        <f>IF(Overall!$A323&lt;&gt;"",IF(AND(MONTH($O321) &lt;= 5, MONTH($P321) &gt;= 5), IF($T321 &lt;&gt; "", $H321/$T321, ""), ""),"")</f>
        <v/>
      </c>
      <c r="Z321" s="10" t="str">
        <f>IF(Overall!$A323&lt;&gt;"",IF(AND(MONTH($O321) &lt;= 6, MONTH($P321) &gt;= 6), IF($T321 &lt;&gt; "", $H321/$T321, ""), ""),"")</f>
        <v/>
      </c>
      <c r="AA321" s="10">
        <f>IF(Overall!$A323&lt;&gt;"",IF(AND(MONTH($O321) &lt;= 7, MONTH($P321) &gt;= 7 ), IF($T321 &lt;&gt; "", $H321/$T321, ""), ""),"")</f>
        <v>250000</v>
      </c>
      <c r="AB321" s="10">
        <f>IF(Overall!$A323&lt;&gt;"",IF(AND(MONTH($O321) &lt;= 8, MONTH($P321) &gt;= 8), IF($T321 &lt;&gt; "", $H321/$T321, ""), ""),"")</f>
        <v>250000</v>
      </c>
      <c r="AC321" s="10">
        <f>IF(Overall!$A323&lt;&gt;"",IF(AND(MONTH($O321) &lt;= 9, MONTH($P321) &gt;= 9), IF($T321 &lt;&gt; "", $H321/$T321, ""), ""),"")</f>
        <v>250000</v>
      </c>
      <c r="AD321" s="10" t="str">
        <f>IF(Overall!$A323&lt;&gt;"",IF(AND(MONTH($O321) &lt;= 10, MONTH($P321) &gt;= 10), IF($T321 &lt;&gt; "", $H321/$T321, ""), ""),"")</f>
        <v/>
      </c>
      <c r="AE321" s="10" t="str">
        <f>IF(Overall!$A323&lt;&gt;"",IF(AND(MONTH($O321) &lt;= 11, MONTH($P321) &gt;= 11), IF($T321 &lt;&gt; "", $H321/$T321, ""), ""),"")</f>
        <v/>
      </c>
      <c r="AF321" s="10" t="str">
        <f>IF(Overall!$A323&lt;&gt;"",IF(AND(MONTH($O321) &lt;= 12, MONTH($P321) &gt;= 12), IF($T321 &lt;&gt; "", $H321/$T321, ""), ""),"")</f>
        <v/>
      </c>
      <c r="AH321" s="10" t="str">
        <f ca="1">IFERROR(IF(AND(NOW()&lt;= EOMONTH(DATE(YEAR($P321),1, 1), 0), Overall!$A323&lt;&gt;"", MONTH($O321) &lt;= 1, MONTH($P321) &gt;= 1), IF($T321 &lt;&gt; "", $H321/$T321, ""), ""), "")</f>
        <v/>
      </c>
      <c r="AI321" s="10" t="str">
        <f ca="1">IFERROR(IF(AND(NOW()&lt;= EOMONTH(DATE(YEAR($P321),2, 1), 0), Overall!$A323&lt;&gt;"", MONTH($O321) &lt;= 2, MONTH($P321) &gt;= 2), IF($T321 &lt;&gt; "", $H321/$T321, ""), ""), "")</f>
        <v/>
      </c>
      <c r="AJ321" s="10" t="str">
        <f ca="1">IFERROR(IF(AND(NOW()&lt;= EOMONTH(DATE(YEAR($P321),3, 1), 0), Overall!$A323&lt;&gt;"", MONTH($O321) &lt;= 3, MONTH($P321) &gt;= 3), IF($T321 &lt;&gt; "", $H321/$T321, ""), ""), "")</f>
        <v/>
      </c>
      <c r="AK321" s="10" t="str">
        <f ca="1">IFERROR(IF(AND(NOW()&lt;= EOMONTH(DATE(YEAR($P321),4, 1), 0), Overall!$A323&lt;&gt;"", MONTH($O321) &lt;= 4, MONTH($P321) &gt;= 4), IF($T321 &lt;&gt; "", $H321/$T321, ""), ""), "")</f>
        <v/>
      </c>
      <c r="AL321" s="10" t="str">
        <f ca="1">IFERROR(IF(AND(NOW()&lt;= EOMONTH(DATE(YEAR($P321),5, 1), 0), Overall!$A323&lt;&gt;"", MONTH($O321) &lt;= 5, MONTH($P321) &gt;= 5), IF($T321 &lt;&gt; "", $H321/$T321, ""), ""), "")</f>
        <v/>
      </c>
      <c r="AM321" s="10" t="str">
        <f ca="1">IFERROR(IF(AND(NOW()&lt;= EOMONTH(DATE(YEAR($P321),6, 1), 0), Overall!$A323&lt;&gt;"", MONTH($O321) &lt;= 6, MONTH($P321) &gt;= 6), IF($T321 &lt;&gt; "", $H321/$T321, ""), ""), "")</f>
        <v/>
      </c>
      <c r="AN321" s="10" t="str">
        <f ca="1">IFERROR(IF(AND(NOW()&lt;= EOMONTH(DATE(YEAR($P321),7, 1), 0), Overall!$A323&lt;&gt;"", MONTH($O321) &lt;= 7, MONTH($P321) &gt;= 7), IF($T321 &lt;&gt; "", $H321/$T321, ""), ""), "")</f>
        <v/>
      </c>
      <c r="AO321" s="10" t="str">
        <f ca="1">IFERROR(IF(AND(NOW()&lt;= EOMONTH(DATE(YEAR($P321),8, 1), 0), Overall!$A323&lt;&gt;"", MONTH($O321) &lt;= 8, MONTH($P321) &gt;= 8), IF($T321 &lt;&gt; "", $H321/$T321, ""), ""), "")</f>
        <v/>
      </c>
      <c r="AP321" s="10" t="str">
        <f ca="1">IFERROR(IF(AND(NOW()&lt;= EOMONTH(DATE(YEAR($P321),9, 1), 0), Overall!$A323&lt;&gt;"", MONTH($O321) &lt;= 9, MONTH($P321) &gt;= 9), IF($T321 &lt;&gt; "", $H321/$T321, ""), ""), "")</f>
        <v/>
      </c>
      <c r="AQ321" s="10" t="str">
        <f ca="1">IFERROR(IF(AND(NOW()&lt;= EOMONTH(DATE(YEAR($P321),10, 1), 0), Overall!$A323&lt;&gt;"", MONTH($O321) &lt;= 10, MONTH($P321) &gt;= 10), IF($T321 &lt;&gt; "", $H321/$T321, ""), ""), "")</f>
        <v/>
      </c>
      <c r="AR321" s="10" t="str">
        <f ca="1">IFERROR(IF(AND(NOW()&lt;= EOMONTH(DATE(YEAR($P321),11, 1), 0), Overall!$A323&lt;&gt;"", MONTH($O321) &lt;=11, MONTH($P321) &gt;= 11), IF($T321 &lt;&gt; "", $H321/$T321, ""), ""), "")</f>
        <v/>
      </c>
      <c r="AS321" s="10" t="str">
        <f ca="1">IFERROR(IF(AND(NOW()&lt;= EOMONTH(DATE(YEAR($P321),12, 1), 0), Overall!$A323&lt;&gt;"", MONTH($O321) &lt;= 12, MONTH($P321) &gt;= 12), IF($T321 &lt;&gt; "", $H321/$T321, ""), ""), "")</f>
        <v/>
      </c>
      <c r="AT321" s="16">
        <f t="shared" ca="1" si="9"/>
        <v>0</v>
      </c>
    </row>
    <row r="322" spans="1:46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6">
        <f>IF(Overall!T324&lt;&gt;"",VALUE(Overall!T324),"")</f>
        <v>75.2</v>
      </c>
      <c r="O322" s="7">
        <f>IF(Overall!L324&lt;&gt;"", DATEVALUE(Overall!L324), "")</f>
        <v>44743</v>
      </c>
      <c r="P322" s="7">
        <f>IF(Overall!M324&lt;&gt;"", DATEVALUE(Overall!M324), "")</f>
        <v>44834</v>
      </c>
      <c r="Q322" s="7" t="str">
        <f>IF(Overall!S324&lt;&gt;"",_xlfn.VALUETOTEXT(Overall!S324),"")</f>
        <v>Jul-Sep</v>
      </c>
      <c r="R322" s="7">
        <f>IF(Overall!O324&lt;&gt;"", DATEVALUE(Overall!O324), "")</f>
        <v>44515</v>
      </c>
      <c r="S322" s="7">
        <f>IF(Overall!O324&lt;&gt;"", DATEVALUE(Overall!O324), "")</f>
        <v>44515</v>
      </c>
      <c r="T322" s="5">
        <f t="shared" ref="T322:T385" si="10">IF(AND(O322&lt;&gt;"", P322&lt;&gt;""), DATEDIF(O322, P322, "M") + 1, "")</f>
        <v>3</v>
      </c>
      <c r="U322" s="10" t="str">
        <f>IF(Overall!$A324&lt;&gt;"",IF(AND(MONTH($O322) &lt;= 1, MONTH($P322) &gt;= 1), IF($T322 &lt;&gt; "", $H322/$T322, ""), ""),"")</f>
        <v/>
      </c>
      <c r="V322" s="10" t="str">
        <f>IF(Overall!$A324&lt;&gt;"",IF(AND(MONTH($O322) &lt;= 2, MONTH($P322) &gt;= 2), IF($T322 &lt;&gt; "", $H322/$T322, ""), ""),"")</f>
        <v/>
      </c>
      <c r="W322" s="10" t="str">
        <f>IF(Overall!$A324&lt;&gt;"",IF(AND(MONTH($O322) &lt;= 3, MONTH($P322) &gt;= 3), IF($T322 &lt;&gt; "", $H322/$T322, ""), ""),"")</f>
        <v/>
      </c>
      <c r="X322" s="10" t="str">
        <f>IF(Overall!$A324&lt;&gt;"",IF(AND(MONTH($O322) &lt;= 4, MONTH($P322) &gt;= 4), IF($T322 &lt;&gt; "", $H322/$T322, ""), ""),"")</f>
        <v/>
      </c>
      <c r="Y322" s="10" t="str">
        <f>IF(Overall!$A324&lt;&gt;"",IF(AND(MONTH($O322) &lt;= 5, MONTH($P322) &gt;= 5), IF($T322 &lt;&gt; "", $H322/$T322, ""), ""),"")</f>
        <v/>
      </c>
      <c r="Z322" s="10" t="str">
        <f>IF(Overall!$A324&lt;&gt;"",IF(AND(MONTH($O322) &lt;= 6, MONTH($P322) &gt;= 6), IF($T322 &lt;&gt; "", $H322/$T322, ""), ""),"")</f>
        <v/>
      </c>
      <c r="AA322" s="10">
        <f>IF(Overall!$A324&lt;&gt;"",IF(AND(MONTH($O322) &lt;= 7, MONTH($P322) &gt;= 7 ), IF($T322 &lt;&gt; "", $H322/$T322, ""), ""),"")</f>
        <v>250000</v>
      </c>
      <c r="AB322" s="10">
        <f>IF(Overall!$A324&lt;&gt;"",IF(AND(MONTH($O322) &lt;= 8, MONTH($P322) &gt;= 8), IF($T322 &lt;&gt; "", $H322/$T322, ""), ""),"")</f>
        <v>250000</v>
      </c>
      <c r="AC322" s="10">
        <f>IF(Overall!$A324&lt;&gt;"",IF(AND(MONTH($O322) &lt;= 9, MONTH($P322) &gt;= 9), IF($T322 &lt;&gt; "", $H322/$T322, ""), ""),"")</f>
        <v>250000</v>
      </c>
      <c r="AD322" s="10" t="str">
        <f>IF(Overall!$A324&lt;&gt;"",IF(AND(MONTH($O322) &lt;= 10, MONTH($P322) &gt;= 10), IF($T322 &lt;&gt; "", $H322/$T322, ""), ""),"")</f>
        <v/>
      </c>
      <c r="AE322" s="10" t="str">
        <f>IF(Overall!$A324&lt;&gt;"",IF(AND(MONTH($O322) &lt;= 11, MONTH($P322) &gt;= 11), IF($T322 &lt;&gt; "", $H322/$T322, ""), ""),"")</f>
        <v/>
      </c>
      <c r="AF322" s="10" t="str">
        <f>IF(Overall!$A324&lt;&gt;"",IF(AND(MONTH($O322) &lt;= 12, MONTH($P322) &gt;= 12), IF($T322 &lt;&gt; "", $H322/$T322, ""), ""),"")</f>
        <v/>
      </c>
      <c r="AH322" s="10" t="str">
        <f ca="1">IFERROR(IF(AND(NOW()&lt;= EOMONTH(DATE(YEAR($P322),1, 1), 0), Overall!$A324&lt;&gt;"", MONTH($O322) &lt;= 1, MONTH($P322) &gt;= 1), IF($T322 &lt;&gt; "", $H322/$T322, ""), ""), "")</f>
        <v/>
      </c>
      <c r="AI322" s="10" t="str">
        <f ca="1">IFERROR(IF(AND(NOW()&lt;= EOMONTH(DATE(YEAR($P322),2, 1), 0), Overall!$A324&lt;&gt;"", MONTH($O322) &lt;= 2, MONTH($P322) &gt;= 2), IF($T322 &lt;&gt; "", $H322/$T322, ""), ""), "")</f>
        <v/>
      </c>
      <c r="AJ322" s="10" t="str">
        <f ca="1">IFERROR(IF(AND(NOW()&lt;= EOMONTH(DATE(YEAR($P322),3, 1), 0), Overall!$A324&lt;&gt;"", MONTH($O322) &lt;= 3, MONTH($P322) &gt;= 3), IF($T322 &lt;&gt; "", $H322/$T322, ""), ""), "")</f>
        <v/>
      </c>
      <c r="AK322" s="10" t="str">
        <f ca="1">IFERROR(IF(AND(NOW()&lt;= EOMONTH(DATE(YEAR($P322),4, 1), 0), Overall!$A324&lt;&gt;"", MONTH($O322) &lt;= 4, MONTH($P322) &gt;= 4), IF($T322 &lt;&gt; "", $H322/$T322, ""), ""), "")</f>
        <v/>
      </c>
      <c r="AL322" s="10" t="str">
        <f ca="1">IFERROR(IF(AND(NOW()&lt;= EOMONTH(DATE(YEAR($P322),5, 1), 0), Overall!$A324&lt;&gt;"", MONTH($O322) &lt;= 5, MONTH($P322) &gt;= 5), IF($T322 &lt;&gt; "", $H322/$T322, ""), ""), "")</f>
        <v/>
      </c>
      <c r="AM322" s="10" t="str">
        <f ca="1">IFERROR(IF(AND(NOW()&lt;= EOMONTH(DATE(YEAR($P322),6, 1), 0), Overall!$A324&lt;&gt;"", MONTH($O322) &lt;= 6, MONTH($P322) &gt;= 6), IF($T322 &lt;&gt; "", $H322/$T322, ""), ""), "")</f>
        <v/>
      </c>
      <c r="AN322" s="10" t="str">
        <f ca="1">IFERROR(IF(AND(NOW()&lt;= EOMONTH(DATE(YEAR($P322),7, 1), 0), Overall!$A324&lt;&gt;"", MONTH($O322) &lt;= 7, MONTH($P322) &gt;= 7), IF($T322 &lt;&gt; "", $H322/$T322, ""), ""), "")</f>
        <v/>
      </c>
      <c r="AO322" s="10" t="str">
        <f ca="1">IFERROR(IF(AND(NOW()&lt;= EOMONTH(DATE(YEAR($P322),8, 1), 0), Overall!$A324&lt;&gt;"", MONTH($O322) &lt;= 8, MONTH($P322) &gt;= 8), IF($T322 &lt;&gt; "", $H322/$T322, ""), ""), "")</f>
        <v/>
      </c>
      <c r="AP322" s="10" t="str">
        <f ca="1">IFERROR(IF(AND(NOW()&lt;= EOMONTH(DATE(YEAR($P322),9, 1), 0), Overall!$A324&lt;&gt;"", MONTH($O322) &lt;= 9, MONTH($P322) &gt;= 9), IF($T322 &lt;&gt; "", $H322/$T322, ""), ""), "")</f>
        <v/>
      </c>
      <c r="AQ322" s="10" t="str">
        <f ca="1">IFERROR(IF(AND(NOW()&lt;= EOMONTH(DATE(YEAR($P322),10, 1), 0), Overall!$A324&lt;&gt;"", MONTH($O322) &lt;= 10, MONTH($P322) &gt;= 10), IF($T322 &lt;&gt; "", $H322/$T322, ""), ""), "")</f>
        <v/>
      </c>
      <c r="AR322" s="10" t="str">
        <f ca="1">IFERROR(IF(AND(NOW()&lt;= EOMONTH(DATE(YEAR($P322),11, 1), 0), Overall!$A324&lt;&gt;"", MONTH($O322) &lt;=11, MONTH($P322) &gt;= 11), IF($T322 &lt;&gt; "", $H322/$T322, ""), ""), "")</f>
        <v/>
      </c>
      <c r="AS322" s="10" t="str">
        <f ca="1">IFERROR(IF(AND(NOW()&lt;= EOMONTH(DATE(YEAR($P322),12, 1), 0), Overall!$A324&lt;&gt;"", MONTH($O322) &lt;= 12, MONTH($P322) &gt;= 12), IF($T322 &lt;&gt; "", $H322/$T322, ""), ""), "")</f>
        <v/>
      </c>
      <c r="AT322" s="16">
        <f t="shared" ca="1" si="9"/>
        <v>0</v>
      </c>
    </row>
    <row r="323" spans="1:46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6">
        <f>IF(Overall!T325&lt;&gt;"",VALUE(Overall!T325),"")</f>
        <v>74.930000000000007</v>
      </c>
      <c r="O323" s="7">
        <f>IF(Overall!L325&lt;&gt;"", DATEVALUE(Overall!L325), "")</f>
        <v>44743</v>
      </c>
      <c r="P323" s="7">
        <f>IF(Overall!M325&lt;&gt;"", DATEVALUE(Overall!M325), "")</f>
        <v>44834</v>
      </c>
      <c r="Q323" s="7" t="str">
        <f>IF(Overall!S325&lt;&gt;"",_xlfn.VALUETOTEXT(Overall!S325),"")</f>
        <v>Jul-Sep</v>
      </c>
      <c r="R323" s="7">
        <f>IF(Overall!O325&lt;&gt;"", DATEVALUE(Overall!O325), "")</f>
        <v>44515</v>
      </c>
      <c r="S323" s="7">
        <f>IF(Overall!O325&lt;&gt;"", DATEVALUE(Overall!O325), "")</f>
        <v>44515</v>
      </c>
      <c r="T323" s="5">
        <f t="shared" si="10"/>
        <v>3</v>
      </c>
      <c r="U323" s="10" t="str">
        <f>IF(Overall!$A325&lt;&gt;"",IF(AND(MONTH($O323) &lt;= 1, MONTH($P323) &gt;= 1), IF($T323 &lt;&gt; "", $H323/$T323, ""), ""),"")</f>
        <v/>
      </c>
      <c r="V323" s="10" t="str">
        <f>IF(Overall!$A325&lt;&gt;"",IF(AND(MONTH($O323) &lt;= 2, MONTH($P323) &gt;= 2), IF($T323 &lt;&gt; "", $H323/$T323, ""), ""),"")</f>
        <v/>
      </c>
      <c r="W323" s="10" t="str">
        <f>IF(Overall!$A325&lt;&gt;"",IF(AND(MONTH($O323) &lt;= 3, MONTH($P323) &gt;= 3), IF($T323 &lt;&gt; "", $H323/$T323, ""), ""),"")</f>
        <v/>
      </c>
      <c r="X323" s="10" t="str">
        <f>IF(Overall!$A325&lt;&gt;"",IF(AND(MONTH($O323) &lt;= 4, MONTH($P323) &gt;= 4), IF($T323 &lt;&gt; "", $H323/$T323, ""), ""),"")</f>
        <v/>
      </c>
      <c r="Y323" s="10" t="str">
        <f>IF(Overall!$A325&lt;&gt;"",IF(AND(MONTH($O323) &lt;= 5, MONTH($P323) &gt;= 5), IF($T323 &lt;&gt; "", $H323/$T323, ""), ""),"")</f>
        <v/>
      </c>
      <c r="Z323" s="10" t="str">
        <f>IF(Overall!$A325&lt;&gt;"",IF(AND(MONTH($O323) &lt;= 6, MONTH($P323) &gt;= 6), IF($T323 &lt;&gt; "", $H323/$T323, ""), ""),"")</f>
        <v/>
      </c>
      <c r="AA323" s="10">
        <f>IF(Overall!$A325&lt;&gt;"",IF(AND(MONTH($O323) &lt;= 7, MONTH($P323) &gt;= 7 ), IF($T323 &lt;&gt; "", $H323/$T323, ""), ""),"")</f>
        <v>250000</v>
      </c>
      <c r="AB323" s="10">
        <f>IF(Overall!$A325&lt;&gt;"",IF(AND(MONTH($O323) &lt;= 8, MONTH($P323) &gt;= 8), IF($T323 &lt;&gt; "", $H323/$T323, ""), ""),"")</f>
        <v>250000</v>
      </c>
      <c r="AC323" s="10">
        <f>IF(Overall!$A325&lt;&gt;"",IF(AND(MONTH($O323) &lt;= 9, MONTH($P323) &gt;= 9), IF($T323 &lt;&gt; "", $H323/$T323, ""), ""),"")</f>
        <v>250000</v>
      </c>
      <c r="AD323" s="10" t="str">
        <f>IF(Overall!$A325&lt;&gt;"",IF(AND(MONTH($O323) &lt;= 10, MONTH($P323) &gt;= 10), IF($T323 &lt;&gt; "", $H323/$T323, ""), ""),"")</f>
        <v/>
      </c>
      <c r="AE323" s="10" t="str">
        <f>IF(Overall!$A325&lt;&gt;"",IF(AND(MONTH($O323) &lt;= 11, MONTH($P323) &gt;= 11), IF($T323 &lt;&gt; "", $H323/$T323, ""), ""),"")</f>
        <v/>
      </c>
      <c r="AF323" s="10" t="str">
        <f>IF(Overall!$A325&lt;&gt;"",IF(AND(MONTH($O323) &lt;= 12, MONTH($P323) &gt;= 12), IF($T323 &lt;&gt; "", $H323/$T323, ""), ""),"")</f>
        <v/>
      </c>
      <c r="AH323" s="10" t="str">
        <f ca="1">IFERROR(IF(AND(NOW()&lt;= EOMONTH(DATE(YEAR($P323),1, 1), 0), Overall!$A325&lt;&gt;"", MONTH($O323) &lt;= 1, MONTH($P323) &gt;= 1), IF($T323 &lt;&gt; "", $H323/$T323, ""), ""), "")</f>
        <v/>
      </c>
      <c r="AI323" s="10" t="str">
        <f ca="1">IFERROR(IF(AND(NOW()&lt;= EOMONTH(DATE(YEAR($P323),2, 1), 0), Overall!$A325&lt;&gt;"", MONTH($O323) &lt;= 2, MONTH($P323) &gt;= 2), IF($T323 &lt;&gt; "", $H323/$T323, ""), ""), "")</f>
        <v/>
      </c>
      <c r="AJ323" s="10" t="str">
        <f ca="1">IFERROR(IF(AND(NOW()&lt;= EOMONTH(DATE(YEAR($P323),3, 1), 0), Overall!$A325&lt;&gt;"", MONTH($O323) &lt;= 3, MONTH($P323) &gt;= 3), IF($T323 &lt;&gt; "", $H323/$T323, ""), ""), "")</f>
        <v/>
      </c>
      <c r="AK323" s="10" t="str">
        <f ca="1">IFERROR(IF(AND(NOW()&lt;= EOMONTH(DATE(YEAR($P323),4, 1), 0), Overall!$A325&lt;&gt;"", MONTH($O323) &lt;= 4, MONTH($P323) &gt;= 4), IF($T323 &lt;&gt; "", $H323/$T323, ""), ""), "")</f>
        <v/>
      </c>
      <c r="AL323" s="10" t="str">
        <f ca="1">IFERROR(IF(AND(NOW()&lt;= EOMONTH(DATE(YEAR($P323),5, 1), 0), Overall!$A325&lt;&gt;"", MONTH($O323) &lt;= 5, MONTH($P323) &gt;= 5), IF($T323 &lt;&gt; "", $H323/$T323, ""), ""), "")</f>
        <v/>
      </c>
      <c r="AM323" s="10" t="str">
        <f ca="1">IFERROR(IF(AND(NOW()&lt;= EOMONTH(DATE(YEAR($P323),6, 1), 0), Overall!$A325&lt;&gt;"", MONTH($O323) &lt;= 6, MONTH($P323) &gt;= 6), IF($T323 &lt;&gt; "", $H323/$T323, ""), ""), "")</f>
        <v/>
      </c>
      <c r="AN323" s="10" t="str">
        <f ca="1">IFERROR(IF(AND(NOW()&lt;= EOMONTH(DATE(YEAR($P323),7, 1), 0), Overall!$A325&lt;&gt;"", MONTH($O323) &lt;= 7, MONTH($P323) &gt;= 7), IF($T323 &lt;&gt; "", $H323/$T323, ""), ""), "")</f>
        <v/>
      </c>
      <c r="AO323" s="10" t="str">
        <f ca="1">IFERROR(IF(AND(NOW()&lt;= EOMONTH(DATE(YEAR($P323),8, 1), 0), Overall!$A325&lt;&gt;"", MONTH($O323) &lt;= 8, MONTH($P323) &gt;= 8), IF($T323 &lt;&gt; "", $H323/$T323, ""), ""), "")</f>
        <v/>
      </c>
      <c r="AP323" s="10" t="str">
        <f ca="1">IFERROR(IF(AND(NOW()&lt;= EOMONTH(DATE(YEAR($P323),9, 1), 0), Overall!$A325&lt;&gt;"", MONTH($O323) &lt;= 9, MONTH($P323) &gt;= 9), IF($T323 &lt;&gt; "", $H323/$T323, ""), ""), "")</f>
        <v/>
      </c>
      <c r="AQ323" s="10" t="str">
        <f ca="1">IFERROR(IF(AND(NOW()&lt;= EOMONTH(DATE(YEAR($P323),10, 1), 0), Overall!$A325&lt;&gt;"", MONTH($O323) &lt;= 10, MONTH($P323) &gt;= 10), IF($T323 &lt;&gt; "", $H323/$T323, ""), ""), "")</f>
        <v/>
      </c>
      <c r="AR323" s="10" t="str">
        <f ca="1">IFERROR(IF(AND(NOW()&lt;= EOMONTH(DATE(YEAR($P323),11, 1), 0), Overall!$A325&lt;&gt;"", MONTH($O323) &lt;=11, MONTH($P323) &gt;= 11), IF($T323 &lt;&gt; "", $H323/$T323, ""), ""), "")</f>
        <v/>
      </c>
      <c r="AS323" s="10" t="str">
        <f ca="1">IFERROR(IF(AND(NOW()&lt;= EOMONTH(DATE(YEAR($P323),12, 1), 0), Overall!$A325&lt;&gt;"", MONTH($O323) &lt;= 12, MONTH($P323) &gt;= 12), IF($T323 &lt;&gt; "", $H323/$T323, ""), ""), "")</f>
        <v/>
      </c>
      <c r="AT323" s="16">
        <f t="shared" ref="AT323:AT386" ca="1" si="11">SUM(AH323:AS323)</f>
        <v>0</v>
      </c>
    </row>
    <row r="324" spans="1:46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6">
        <f>IF(Overall!T326&lt;&gt;"",VALUE(Overall!T326),"")</f>
        <v>76.5</v>
      </c>
      <c r="O324" s="7">
        <f>IF(Overall!L326&lt;&gt;"", DATEVALUE(Overall!L326), "")</f>
        <v>44743</v>
      </c>
      <c r="P324" s="7">
        <f>IF(Overall!M326&lt;&gt;"", DATEVALUE(Overall!M326), "")</f>
        <v>44834</v>
      </c>
      <c r="Q324" s="7" t="str">
        <f>IF(Overall!S326&lt;&gt;"",_xlfn.VALUETOTEXT(Overall!S326),"")</f>
        <v>Jul-Sep</v>
      </c>
      <c r="R324" s="7">
        <f>IF(Overall!O326&lt;&gt;"", DATEVALUE(Overall!O326), "")</f>
        <v>44516</v>
      </c>
      <c r="S324" s="7">
        <f>IF(Overall!O326&lt;&gt;"", DATEVALUE(Overall!O326), "")</f>
        <v>44516</v>
      </c>
      <c r="T324" s="5">
        <f t="shared" si="10"/>
        <v>3</v>
      </c>
      <c r="U324" s="10" t="str">
        <f>IF(Overall!$A326&lt;&gt;"",IF(AND(MONTH($O324) &lt;= 1, MONTH($P324) &gt;= 1), IF($T324 &lt;&gt; "", $H324/$T324, ""), ""),"")</f>
        <v/>
      </c>
      <c r="V324" s="10" t="str">
        <f>IF(Overall!$A326&lt;&gt;"",IF(AND(MONTH($O324) &lt;= 2, MONTH($P324) &gt;= 2), IF($T324 &lt;&gt; "", $H324/$T324, ""), ""),"")</f>
        <v/>
      </c>
      <c r="W324" s="10" t="str">
        <f>IF(Overall!$A326&lt;&gt;"",IF(AND(MONTH($O324) &lt;= 3, MONTH($P324) &gt;= 3), IF($T324 &lt;&gt; "", $H324/$T324, ""), ""),"")</f>
        <v/>
      </c>
      <c r="X324" s="10" t="str">
        <f>IF(Overall!$A326&lt;&gt;"",IF(AND(MONTH($O324) &lt;= 4, MONTH($P324) &gt;= 4), IF($T324 &lt;&gt; "", $H324/$T324, ""), ""),"")</f>
        <v/>
      </c>
      <c r="Y324" s="10" t="str">
        <f>IF(Overall!$A326&lt;&gt;"",IF(AND(MONTH($O324) &lt;= 5, MONTH($P324) &gt;= 5), IF($T324 &lt;&gt; "", $H324/$T324, ""), ""),"")</f>
        <v/>
      </c>
      <c r="Z324" s="10" t="str">
        <f>IF(Overall!$A326&lt;&gt;"",IF(AND(MONTH($O324) &lt;= 6, MONTH($P324) &gt;= 6), IF($T324 &lt;&gt; "", $H324/$T324, ""), ""),"")</f>
        <v/>
      </c>
      <c r="AA324" s="10">
        <f>IF(Overall!$A326&lt;&gt;"",IF(AND(MONTH($O324) &lt;= 7, MONTH($P324) &gt;= 7 ), IF($T324 &lt;&gt; "", $H324/$T324, ""), ""),"")</f>
        <v>250000</v>
      </c>
      <c r="AB324" s="10">
        <f>IF(Overall!$A326&lt;&gt;"",IF(AND(MONTH($O324) &lt;= 8, MONTH($P324) &gt;= 8), IF($T324 &lt;&gt; "", $H324/$T324, ""), ""),"")</f>
        <v>250000</v>
      </c>
      <c r="AC324" s="10">
        <f>IF(Overall!$A326&lt;&gt;"",IF(AND(MONTH($O324) &lt;= 9, MONTH($P324) &gt;= 9), IF($T324 &lt;&gt; "", $H324/$T324, ""), ""),"")</f>
        <v>250000</v>
      </c>
      <c r="AD324" s="10" t="str">
        <f>IF(Overall!$A326&lt;&gt;"",IF(AND(MONTH($O324) &lt;= 10, MONTH($P324) &gt;= 10), IF($T324 &lt;&gt; "", $H324/$T324, ""), ""),"")</f>
        <v/>
      </c>
      <c r="AE324" s="10" t="str">
        <f>IF(Overall!$A326&lt;&gt;"",IF(AND(MONTH($O324) &lt;= 11, MONTH($P324) &gt;= 11), IF($T324 &lt;&gt; "", $H324/$T324, ""), ""),"")</f>
        <v/>
      </c>
      <c r="AF324" s="10" t="str">
        <f>IF(Overall!$A326&lt;&gt;"",IF(AND(MONTH($O324) &lt;= 12, MONTH($P324) &gt;= 12), IF($T324 &lt;&gt; "", $H324/$T324, ""), ""),"")</f>
        <v/>
      </c>
      <c r="AH324" s="10" t="str">
        <f ca="1">IFERROR(IF(AND(NOW()&lt;= EOMONTH(DATE(YEAR($P324),1, 1), 0), Overall!$A326&lt;&gt;"", MONTH($O324) &lt;= 1, MONTH($P324) &gt;= 1), IF($T324 &lt;&gt; "", $H324/$T324, ""), ""), "")</f>
        <v/>
      </c>
      <c r="AI324" s="10" t="str">
        <f ca="1">IFERROR(IF(AND(NOW()&lt;= EOMONTH(DATE(YEAR($P324),2, 1), 0), Overall!$A326&lt;&gt;"", MONTH($O324) &lt;= 2, MONTH($P324) &gt;= 2), IF($T324 &lt;&gt; "", $H324/$T324, ""), ""), "")</f>
        <v/>
      </c>
      <c r="AJ324" s="10" t="str">
        <f ca="1">IFERROR(IF(AND(NOW()&lt;= EOMONTH(DATE(YEAR($P324),3, 1), 0), Overall!$A326&lt;&gt;"", MONTH($O324) &lt;= 3, MONTH($P324) &gt;= 3), IF($T324 &lt;&gt; "", $H324/$T324, ""), ""), "")</f>
        <v/>
      </c>
      <c r="AK324" s="10" t="str">
        <f ca="1">IFERROR(IF(AND(NOW()&lt;= EOMONTH(DATE(YEAR($P324),4, 1), 0), Overall!$A326&lt;&gt;"", MONTH($O324) &lt;= 4, MONTH($P324) &gt;= 4), IF($T324 &lt;&gt; "", $H324/$T324, ""), ""), "")</f>
        <v/>
      </c>
      <c r="AL324" s="10" t="str">
        <f ca="1">IFERROR(IF(AND(NOW()&lt;= EOMONTH(DATE(YEAR($P324),5, 1), 0), Overall!$A326&lt;&gt;"", MONTH($O324) &lt;= 5, MONTH($P324) &gt;= 5), IF($T324 &lt;&gt; "", $H324/$T324, ""), ""), "")</f>
        <v/>
      </c>
      <c r="AM324" s="10" t="str">
        <f ca="1">IFERROR(IF(AND(NOW()&lt;= EOMONTH(DATE(YEAR($P324),6, 1), 0), Overall!$A326&lt;&gt;"", MONTH($O324) &lt;= 6, MONTH($P324) &gt;= 6), IF($T324 &lt;&gt; "", $H324/$T324, ""), ""), "")</f>
        <v/>
      </c>
      <c r="AN324" s="10" t="str">
        <f ca="1">IFERROR(IF(AND(NOW()&lt;= EOMONTH(DATE(YEAR($P324),7, 1), 0), Overall!$A326&lt;&gt;"", MONTH($O324) &lt;= 7, MONTH($P324) &gt;= 7), IF($T324 &lt;&gt; "", $H324/$T324, ""), ""), "")</f>
        <v/>
      </c>
      <c r="AO324" s="10" t="str">
        <f ca="1">IFERROR(IF(AND(NOW()&lt;= EOMONTH(DATE(YEAR($P324),8, 1), 0), Overall!$A326&lt;&gt;"", MONTH($O324) &lt;= 8, MONTH($P324) &gt;= 8), IF($T324 &lt;&gt; "", $H324/$T324, ""), ""), "")</f>
        <v/>
      </c>
      <c r="AP324" s="10" t="str">
        <f ca="1">IFERROR(IF(AND(NOW()&lt;= EOMONTH(DATE(YEAR($P324),9, 1), 0), Overall!$A326&lt;&gt;"", MONTH($O324) &lt;= 9, MONTH($P324) &gt;= 9), IF($T324 &lt;&gt; "", $H324/$T324, ""), ""), "")</f>
        <v/>
      </c>
      <c r="AQ324" s="10" t="str">
        <f ca="1">IFERROR(IF(AND(NOW()&lt;= EOMONTH(DATE(YEAR($P324),10, 1), 0), Overall!$A326&lt;&gt;"", MONTH($O324) &lt;= 10, MONTH($P324) &gt;= 10), IF($T324 &lt;&gt; "", $H324/$T324, ""), ""), "")</f>
        <v/>
      </c>
      <c r="AR324" s="10" t="str">
        <f ca="1">IFERROR(IF(AND(NOW()&lt;= EOMONTH(DATE(YEAR($P324),11, 1), 0), Overall!$A326&lt;&gt;"", MONTH($O324) &lt;=11, MONTH($P324) &gt;= 11), IF($T324 &lt;&gt; "", $H324/$T324, ""), ""), "")</f>
        <v/>
      </c>
      <c r="AS324" s="10" t="str">
        <f ca="1">IFERROR(IF(AND(NOW()&lt;= EOMONTH(DATE(YEAR($P324),12, 1), 0), Overall!$A326&lt;&gt;"", MONTH($O324) &lt;= 12, MONTH($P324) &gt;= 12), IF($T324 &lt;&gt; "", $H324/$T324, ""), ""), "")</f>
        <v/>
      </c>
      <c r="AT324" s="16">
        <f t="shared" ca="1" si="11"/>
        <v>0</v>
      </c>
    </row>
    <row r="325" spans="1:46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6">
        <f>IF(Overall!T327&lt;&gt;"",VALUE(Overall!T327),"")</f>
        <v>76.3</v>
      </c>
      <c r="O325" s="7">
        <f>IF(Overall!L327&lt;&gt;"", DATEVALUE(Overall!L327), "")</f>
        <v>44743</v>
      </c>
      <c r="P325" s="7">
        <f>IF(Overall!M327&lt;&gt;"", DATEVALUE(Overall!M327), "")</f>
        <v>44834</v>
      </c>
      <c r="Q325" s="7" t="str">
        <f>IF(Overall!S327&lt;&gt;"",_xlfn.VALUETOTEXT(Overall!S327),"")</f>
        <v>Jul-Sep</v>
      </c>
      <c r="R325" s="7">
        <f>IF(Overall!O327&lt;&gt;"", DATEVALUE(Overall!O327), "")</f>
        <v>44516</v>
      </c>
      <c r="S325" s="7">
        <f>IF(Overall!O327&lt;&gt;"", DATEVALUE(Overall!O327), "")</f>
        <v>44516</v>
      </c>
      <c r="T325" s="5">
        <f t="shared" si="10"/>
        <v>3</v>
      </c>
      <c r="U325" s="10" t="str">
        <f>IF(Overall!$A327&lt;&gt;"",IF(AND(MONTH($O325) &lt;= 1, MONTH($P325) &gt;= 1), IF($T325 &lt;&gt; "", $H325/$T325, ""), ""),"")</f>
        <v/>
      </c>
      <c r="V325" s="10" t="str">
        <f>IF(Overall!$A327&lt;&gt;"",IF(AND(MONTH($O325) &lt;= 2, MONTH($P325) &gt;= 2), IF($T325 &lt;&gt; "", $H325/$T325, ""), ""),"")</f>
        <v/>
      </c>
      <c r="W325" s="10" t="str">
        <f>IF(Overall!$A327&lt;&gt;"",IF(AND(MONTH($O325) &lt;= 3, MONTH($P325) &gt;= 3), IF($T325 &lt;&gt; "", $H325/$T325, ""), ""),"")</f>
        <v/>
      </c>
      <c r="X325" s="10" t="str">
        <f>IF(Overall!$A327&lt;&gt;"",IF(AND(MONTH($O325) &lt;= 4, MONTH($P325) &gt;= 4), IF($T325 &lt;&gt; "", $H325/$T325, ""), ""),"")</f>
        <v/>
      </c>
      <c r="Y325" s="10" t="str">
        <f>IF(Overall!$A327&lt;&gt;"",IF(AND(MONTH($O325) &lt;= 5, MONTH($P325) &gt;= 5), IF($T325 &lt;&gt; "", $H325/$T325, ""), ""),"")</f>
        <v/>
      </c>
      <c r="Z325" s="10" t="str">
        <f>IF(Overall!$A327&lt;&gt;"",IF(AND(MONTH($O325) &lt;= 6, MONTH($P325) &gt;= 6), IF($T325 &lt;&gt; "", $H325/$T325, ""), ""),"")</f>
        <v/>
      </c>
      <c r="AA325" s="10">
        <f>IF(Overall!$A327&lt;&gt;"",IF(AND(MONTH($O325) &lt;= 7, MONTH($P325) &gt;= 7 ), IF($T325 &lt;&gt; "", $H325/$T325, ""), ""),"")</f>
        <v>100000</v>
      </c>
      <c r="AB325" s="10">
        <f>IF(Overall!$A327&lt;&gt;"",IF(AND(MONTH($O325) &lt;= 8, MONTH($P325) &gt;= 8), IF($T325 &lt;&gt; "", $H325/$T325, ""), ""),"")</f>
        <v>100000</v>
      </c>
      <c r="AC325" s="10">
        <f>IF(Overall!$A327&lt;&gt;"",IF(AND(MONTH($O325) &lt;= 9, MONTH($P325) &gt;= 9), IF($T325 &lt;&gt; "", $H325/$T325, ""), ""),"")</f>
        <v>100000</v>
      </c>
      <c r="AD325" s="10" t="str">
        <f>IF(Overall!$A327&lt;&gt;"",IF(AND(MONTH($O325) &lt;= 10, MONTH($P325) &gt;= 10), IF($T325 &lt;&gt; "", $H325/$T325, ""), ""),"")</f>
        <v/>
      </c>
      <c r="AE325" s="10" t="str">
        <f>IF(Overall!$A327&lt;&gt;"",IF(AND(MONTH($O325) &lt;= 11, MONTH($P325) &gt;= 11), IF($T325 &lt;&gt; "", $H325/$T325, ""), ""),"")</f>
        <v/>
      </c>
      <c r="AF325" s="10" t="str">
        <f>IF(Overall!$A327&lt;&gt;"",IF(AND(MONTH($O325) &lt;= 12, MONTH($P325) &gt;= 12), IF($T325 &lt;&gt; "", $H325/$T325, ""), ""),"")</f>
        <v/>
      </c>
      <c r="AH325" s="10" t="str">
        <f ca="1">IFERROR(IF(AND(NOW()&lt;= EOMONTH(DATE(YEAR($P325),1, 1), 0), Overall!$A327&lt;&gt;"", MONTH($O325) &lt;= 1, MONTH($P325) &gt;= 1), IF($T325 &lt;&gt; "", $H325/$T325, ""), ""), "")</f>
        <v/>
      </c>
      <c r="AI325" s="10" t="str">
        <f ca="1">IFERROR(IF(AND(NOW()&lt;= EOMONTH(DATE(YEAR($P325),2, 1), 0), Overall!$A327&lt;&gt;"", MONTH($O325) &lt;= 2, MONTH($P325) &gt;= 2), IF($T325 &lt;&gt; "", $H325/$T325, ""), ""), "")</f>
        <v/>
      </c>
      <c r="AJ325" s="10" t="str">
        <f ca="1">IFERROR(IF(AND(NOW()&lt;= EOMONTH(DATE(YEAR($P325),3, 1), 0), Overall!$A327&lt;&gt;"", MONTH($O325) &lt;= 3, MONTH($P325) &gt;= 3), IF($T325 &lt;&gt; "", $H325/$T325, ""), ""), "")</f>
        <v/>
      </c>
      <c r="AK325" s="10" t="str">
        <f ca="1">IFERROR(IF(AND(NOW()&lt;= EOMONTH(DATE(YEAR($P325),4, 1), 0), Overall!$A327&lt;&gt;"", MONTH($O325) &lt;= 4, MONTH($P325) &gt;= 4), IF($T325 &lt;&gt; "", $H325/$T325, ""), ""), "")</f>
        <v/>
      </c>
      <c r="AL325" s="10" t="str">
        <f ca="1">IFERROR(IF(AND(NOW()&lt;= EOMONTH(DATE(YEAR($P325),5, 1), 0), Overall!$A327&lt;&gt;"", MONTH($O325) &lt;= 5, MONTH($P325) &gt;= 5), IF($T325 &lt;&gt; "", $H325/$T325, ""), ""), "")</f>
        <v/>
      </c>
      <c r="AM325" s="10" t="str">
        <f ca="1">IFERROR(IF(AND(NOW()&lt;= EOMONTH(DATE(YEAR($P325),6, 1), 0), Overall!$A327&lt;&gt;"", MONTH($O325) &lt;= 6, MONTH($P325) &gt;= 6), IF($T325 &lt;&gt; "", $H325/$T325, ""), ""), "")</f>
        <v/>
      </c>
      <c r="AN325" s="10" t="str">
        <f ca="1">IFERROR(IF(AND(NOW()&lt;= EOMONTH(DATE(YEAR($P325),7, 1), 0), Overall!$A327&lt;&gt;"", MONTH($O325) &lt;= 7, MONTH($P325) &gt;= 7), IF($T325 &lt;&gt; "", $H325/$T325, ""), ""), "")</f>
        <v/>
      </c>
      <c r="AO325" s="10" t="str">
        <f ca="1">IFERROR(IF(AND(NOW()&lt;= EOMONTH(DATE(YEAR($P325),8, 1), 0), Overall!$A327&lt;&gt;"", MONTH($O325) &lt;= 8, MONTH($P325) &gt;= 8), IF($T325 &lt;&gt; "", $H325/$T325, ""), ""), "")</f>
        <v/>
      </c>
      <c r="AP325" s="10" t="str">
        <f ca="1">IFERROR(IF(AND(NOW()&lt;= EOMONTH(DATE(YEAR($P325),9, 1), 0), Overall!$A327&lt;&gt;"", MONTH($O325) &lt;= 9, MONTH($P325) &gt;= 9), IF($T325 &lt;&gt; "", $H325/$T325, ""), ""), "")</f>
        <v/>
      </c>
      <c r="AQ325" s="10" t="str">
        <f ca="1">IFERROR(IF(AND(NOW()&lt;= EOMONTH(DATE(YEAR($P325),10, 1), 0), Overall!$A327&lt;&gt;"", MONTH($O325) &lt;= 10, MONTH($P325) &gt;= 10), IF($T325 &lt;&gt; "", $H325/$T325, ""), ""), "")</f>
        <v/>
      </c>
      <c r="AR325" s="10" t="str">
        <f ca="1">IFERROR(IF(AND(NOW()&lt;= EOMONTH(DATE(YEAR($P325),11, 1), 0), Overall!$A327&lt;&gt;"", MONTH($O325) &lt;=11, MONTH($P325) &gt;= 11), IF($T325 &lt;&gt; "", $H325/$T325, ""), ""), "")</f>
        <v/>
      </c>
      <c r="AS325" s="10" t="str">
        <f ca="1">IFERROR(IF(AND(NOW()&lt;= EOMONTH(DATE(YEAR($P325),12, 1), 0), Overall!$A327&lt;&gt;"", MONTH($O325) &lt;= 12, MONTH($P325) &gt;= 12), IF($T325 &lt;&gt; "", $H325/$T325, ""), ""), "")</f>
        <v/>
      </c>
      <c r="AT325" s="16">
        <f t="shared" ca="1" si="11"/>
        <v>0</v>
      </c>
    </row>
    <row r="326" spans="1:46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6">
        <f>IF(Overall!T328&lt;&gt;"",VALUE(Overall!T328),"")</f>
        <v>75.56</v>
      </c>
      <c r="O326" s="7">
        <f>IF(Overall!L328&lt;&gt;"", DATEVALUE(Overall!L328), "")</f>
        <v>44743</v>
      </c>
      <c r="P326" s="7">
        <f>IF(Overall!M328&lt;&gt;"", DATEVALUE(Overall!M328), "")</f>
        <v>44834</v>
      </c>
      <c r="Q326" s="7" t="str">
        <f>IF(Overall!S328&lt;&gt;"",_xlfn.VALUETOTEXT(Overall!S328),"")</f>
        <v>Jul-Sep</v>
      </c>
      <c r="R326" s="7">
        <f>IF(Overall!O328&lt;&gt;"", DATEVALUE(Overall!O328), "")</f>
        <v>44517</v>
      </c>
      <c r="S326" s="7">
        <f>IF(Overall!O328&lt;&gt;"", DATEVALUE(Overall!O328), "")</f>
        <v>44517</v>
      </c>
      <c r="T326" s="5">
        <f t="shared" si="10"/>
        <v>3</v>
      </c>
      <c r="U326" s="10" t="str">
        <f>IF(Overall!$A328&lt;&gt;"",IF(AND(MONTH($O326) &lt;= 1, MONTH($P326) &gt;= 1), IF($T326 &lt;&gt; "", $H326/$T326, ""), ""),"")</f>
        <v/>
      </c>
      <c r="V326" s="10" t="str">
        <f>IF(Overall!$A328&lt;&gt;"",IF(AND(MONTH($O326) &lt;= 2, MONTH($P326) &gt;= 2), IF($T326 &lt;&gt; "", $H326/$T326, ""), ""),"")</f>
        <v/>
      </c>
      <c r="W326" s="10" t="str">
        <f>IF(Overall!$A328&lt;&gt;"",IF(AND(MONTH($O326) &lt;= 3, MONTH($P326) &gt;= 3), IF($T326 &lt;&gt; "", $H326/$T326, ""), ""),"")</f>
        <v/>
      </c>
      <c r="X326" s="10" t="str">
        <f>IF(Overall!$A328&lt;&gt;"",IF(AND(MONTH($O326) &lt;= 4, MONTH($P326) &gt;= 4), IF($T326 &lt;&gt; "", $H326/$T326, ""), ""),"")</f>
        <v/>
      </c>
      <c r="Y326" s="10" t="str">
        <f>IF(Overall!$A328&lt;&gt;"",IF(AND(MONTH($O326) &lt;= 5, MONTH($P326) &gt;= 5), IF($T326 &lt;&gt; "", $H326/$T326, ""), ""),"")</f>
        <v/>
      </c>
      <c r="Z326" s="10" t="str">
        <f>IF(Overall!$A328&lt;&gt;"",IF(AND(MONTH($O326) &lt;= 6, MONTH($P326) &gt;= 6), IF($T326 &lt;&gt; "", $H326/$T326, ""), ""),"")</f>
        <v/>
      </c>
      <c r="AA326" s="10">
        <f>IF(Overall!$A328&lt;&gt;"",IF(AND(MONTH($O326) &lt;= 7, MONTH($P326) &gt;= 7 ), IF($T326 &lt;&gt; "", $H326/$T326, ""), ""),"")</f>
        <v>350000</v>
      </c>
      <c r="AB326" s="10">
        <f>IF(Overall!$A328&lt;&gt;"",IF(AND(MONTH($O326) &lt;= 8, MONTH($P326) &gt;= 8), IF($T326 &lt;&gt; "", $H326/$T326, ""), ""),"")</f>
        <v>350000</v>
      </c>
      <c r="AC326" s="10">
        <f>IF(Overall!$A328&lt;&gt;"",IF(AND(MONTH($O326) &lt;= 9, MONTH($P326) &gt;= 9), IF($T326 &lt;&gt; "", $H326/$T326, ""), ""),"")</f>
        <v>350000</v>
      </c>
      <c r="AD326" s="10" t="str">
        <f>IF(Overall!$A328&lt;&gt;"",IF(AND(MONTH($O326) &lt;= 10, MONTH($P326) &gt;= 10), IF($T326 &lt;&gt; "", $H326/$T326, ""), ""),"")</f>
        <v/>
      </c>
      <c r="AE326" s="10" t="str">
        <f>IF(Overall!$A328&lt;&gt;"",IF(AND(MONTH($O326) &lt;= 11, MONTH($P326) &gt;= 11), IF($T326 &lt;&gt; "", $H326/$T326, ""), ""),"")</f>
        <v/>
      </c>
      <c r="AF326" s="10" t="str">
        <f>IF(Overall!$A328&lt;&gt;"",IF(AND(MONTH($O326) &lt;= 12, MONTH($P326) &gt;= 12), IF($T326 &lt;&gt; "", $H326/$T326, ""), ""),"")</f>
        <v/>
      </c>
      <c r="AH326" s="10" t="str">
        <f ca="1">IFERROR(IF(AND(NOW()&lt;= EOMONTH(DATE(YEAR($P326),1, 1), 0), Overall!$A328&lt;&gt;"", MONTH($O326) &lt;= 1, MONTH($P326) &gt;= 1), IF($T326 &lt;&gt; "", $H326/$T326, ""), ""), "")</f>
        <v/>
      </c>
      <c r="AI326" s="10" t="str">
        <f ca="1">IFERROR(IF(AND(NOW()&lt;= EOMONTH(DATE(YEAR($P326),2, 1), 0), Overall!$A328&lt;&gt;"", MONTH($O326) &lt;= 2, MONTH($P326) &gt;= 2), IF($T326 &lt;&gt; "", $H326/$T326, ""), ""), "")</f>
        <v/>
      </c>
      <c r="AJ326" s="10" t="str">
        <f ca="1">IFERROR(IF(AND(NOW()&lt;= EOMONTH(DATE(YEAR($P326),3, 1), 0), Overall!$A328&lt;&gt;"", MONTH($O326) &lt;= 3, MONTH($P326) &gt;= 3), IF($T326 &lt;&gt; "", $H326/$T326, ""), ""), "")</f>
        <v/>
      </c>
      <c r="AK326" s="10" t="str">
        <f ca="1">IFERROR(IF(AND(NOW()&lt;= EOMONTH(DATE(YEAR($P326),4, 1), 0), Overall!$A328&lt;&gt;"", MONTH($O326) &lt;= 4, MONTH($P326) &gt;= 4), IF($T326 &lt;&gt; "", $H326/$T326, ""), ""), "")</f>
        <v/>
      </c>
      <c r="AL326" s="10" t="str">
        <f ca="1">IFERROR(IF(AND(NOW()&lt;= EOMONTH(DATE(YEAR($P326),5, 1), 0), Overall!$A328&lt;&gt;"", MONTH($O326) &lt;= 5, MONTH($P326) &gt;= 5), IF($T326 &lt;&gt; "", $H326/$T326, ""), ""), "")</f>
        <v/>
      </c>
      <c r="AM326" s="10" t="str">
        <f ca="1">IFERROR(IF(AND(NOW()&lt;= EOMONTH(DATE(YEAR($P326),6, 1), 0), Overall!$A328&lt;&gt;"", MONTH($O326) &lt;= 6, MONTH($P326) &gt;= 6), IF($T326 &lt;&gt; "", $H326/$T326, ""), ""), "")</f>
        <v/>
      </c>
      <c r="AN326" s="10" t="str">
        <f ca="1">IFERROR(IF(AND(NOW()&lt;= EOMONTH(DATE(YEAR($P326),7, 1), 0), Overall!$A328&lt;&gt;"", MONTH($O326) &lt;= 7, MONTH($P326) &gt;= 7), IF($T326 &lt;&gt; "", $H326/$T326, ""), ""), "")</f>
        <v/>
      </c>
      <c r="AO326" s="10" t="str">
        <f ca="1">IFERROR(IF(AND(NOW()&lt;= EOMONTH(DATE(YEAR($P326),8, 1), 0), Overall!$A328&lt;&gt;"", MONTH($O326) &lt;= 8, MONTH($P326) &gt;= 8), IF($T326 &lt;&gt; "", $H326/$T326, ""), ""), "")</f>
        <v/>
      </c>
      <c r="AP326" s="10" t="str">
        <f ca="1">IFERROR(IF(AND(NOW()&lt;= EOMONTH(DATE(YEAR($P326),9, 1), 0), Overall!$A328&lt;&gt;"", MONTH($O326) &lt;= 9, MONTH($P326) &gt;= 9), IF($T326 &lt;&gt; "", $H326/$T326, ""), ""), "")</f>
        <v/>
      </c>
      <c r="AQ326" s="10" t="str">
        <f ca="1">IFERROR(IF(AND(NOW()&lt;= EOMONTH(DATE(YEAR($P326),10, 1), 0), Overall!$A328&lt;&gt;"", MONTH($O326) &lt;= 10, MONTH($P326) &gt;= 10), IF($T326 &lt;&gt; "", $H326/$T326, ""), ""), "")</f>
        <v/>
      </c>
      <c r="AR326" s="10" t="str">
        <f ca="1">IFERROR(IF(AND(NOW()&lt;= EOMONTH(DATE(YEAR($P326),11, 1), 0), Overall!$A328&lt;&gt;"", MONTH($O326) &lt;=11, MONTH($P326) &gt;= 11), IF($T326 &lt;&gt; "", $H326/$T326, ""), ""), "")</f>
        <v/>
      </c>
      <c r="AS326" s="10" t="str">
        <f ca="1">IFERROR(IF(AND(NOW()&lt;= EOMONTH(DATE(YEAR($P326),12, 1), 0), Overall!$A328&lt;&gt;"", MONTH($O326) &lt;= 12, MONTH($P326) &gt;= 12), IF($T326 &lt;&gt; "", $H326/$T326, ""), ""), "")</f>
        <v/>
      </c>
      <c r="AT326" s="16">
        <f t="shared" ca="1" si="11"/>
        <v>0</v>
      </c>
    </row>
    <row r="327" spans="1:46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6">
        <f>IF(Overall!T329&lt;&gt;"",VALUE(Overall!T329),"")</f>
        <v>75.5</v>
      </c>
      <c r="O327" s="7">
        <f>IF(Overall!L329&lt;&gt;"", DATEVALUE(Overall!L329), "")</f>
        <v>44743</v>
      </c>
      <c r="P327" s="7">
        <f>IF(Overall!M329&lt;&gt;"", DATEVALUE(Overall!M329), "")</f>
        <v>44834</v>
      </c>
      <c r="Q327" s="7" t="str">
        <f>IF(Overall!S329&lt;&gt;"",_xlfn.VALUETOTEXT(Overall!S329),"")</f>
        <v>Jul-Sep</v>
      </c>
      <c r="R327" s="7">
        <f>IF(Overall!O329&lt;&gt;"", DATEVALUE(Overall!O329), "")</f>
        <v>44517</v>
      </c>
      <c r="S327" s="7">
        <f>IF(Overall!O329&lt;&gt;"", DATEVALUE(Overall!O329), "")</f>
        <v>44517</v>
      </c>
      <c r="T327" s="5">
        <f t="shared" si="10"/>
        <v>3</v>
      </c>
      <c r="U327" s="10" t="str">
        <f>IF(Overall!$A329&lt;&gt;"",IF(AND(MONTH($O327) &lt;= 1, MONTH($P327) &gt;= 1), IF($T327 &lt;&gt; "", $H327/$T327, ""), ""),"")</f>
        <v/>
      </c>
      <c r="V327" s="10" t="str">
        <f>IF(Overall!$A329&lt;&gt;"",IF(AND(MONTH($O327) &lt;= 2, MONTH($P327) &gt;= 2), IF($T327 &lt;&gt; "", $H327/$T327, ""), ""),"")</f>
        <v/>
      </c>
      <c r="W327" s="10" t="str">
        <f>IF(Overall!$A329&lt;&gt;"",IF(AND(MONTH($O327) &lt;= 3, MONTH($P327) &gt;= 3), IF($T327 &lt;&gt; "", $H327/$T327, ""), ""),"")</f>
        <v/>
      </c>
      <c r="X327" s="10" t="str">
        <f>IF(Overall!$A329&lt;&gt;"",IF(AND(MONTH($O327) &lt;= 4, MONTH($P327) &gt;= 4), IF($T327 &lt;&gt; "", $H327/$T327, ""), ""),"")</f>
        <v/>
      </c>
      <c r="Y327" s="10" t="str">
        <f>IF(Overall!$A329&lt;&gt;"",IF(AND(MONTH($O327) &lt;= 5, MONTH($P327) &gt;= 5), IF($T327 &lt;&gt; "", $H327/$T327, ""), ""),"")</f>
        <v/>
      </c>
      <c r="Z327" s="10" t="str">
        <f>IF(Overall!$A329&lt;&gt;"",IF(AND(MONTH($O327) &lt;= 6, MONTH($P327) &gt;= 6), IF($T327 &lt;&gt; "", $H327/$T327, ""), ""),"")</f>
        <v/>
      </c>
      <c r="AA327" s="10">
        <f>IF(Overall!$A329&lt;&gt;"",IF(AND(MONTH($O327) &lt;= 7, MONTH($P327) &gt;= 7 ), IF($T327 &lt;&gt; "", $H327/$T327, ""), ""),"")</f>
        <v>300000</v>
      </c>
      <c r="AB327" s="10">
        <f>IF(Overall!$A329&lt;&gt;"",IF(AND(MONTH($O327) &lt;= 8, MONTH($P327) &gt;= 8), IF($T327 &lt;&gt; "", $H327/$T327, ""), ""),"")</f>
        <v>300000</v>
      </c>
      <c r="AC327" s="10">
        <f>IF(Overall!$A329&lt;&gt;"",IF(AND(MONTH($O327) &lt;= 9, MONTH($P327) &gt;= 9), IF($T327 &lt;&gt; "", $H327/$T327, ""), ""),"")</f>
        <v>300000</v>
      </c>
      <c r="AD327" s="10" t="str">
        <f>IF(Overall!$A329&lt;&gt;"",IF(AND(MONTH($O327) &lt;= 10, MONTH($P327) &gt;= 10), IF($T327 &lt;&gt; "", $H327/$T327, ""), ""),"")</f>
        <v/>
      </c>
      <c r="AE327" s="10" t="str">
        <f>IF(Overall!$A329&lt;&gt;"",IF(AND(MONTH($O327) &lt;= 11, MONTH($P327) &gt;= 11), IF($T327 &lt;&gt; "", $H327/$T327, ""), ""),"")</f>
        <v/>
      </c>
      <c r="AF327" s="10" t="str">
        <f>IF(Overall!$A329&lt;&gt;"",IF(AND(MONTH($O327) &lt;= 12, MONTH($P327) &gt;= 12), IF($T327 &lt;&gt; "", $H327/$T327, ""), ""),"")</f>
        <v/>
      </c>
      <c r="AH327" s="10" t="str">
        <f ca="1">IFERROR(IF(AND(NOW()&lt;= EOMONTH(DATE(YEAR($P327),1, 1), 0), Overall!$A329&lt;&gt;"", MONTH($O327) &lt;= 1, MONTH($P327) &gt;= 1), IF($T327 &lt;&gt; "", $H327/$T327, ""), ""), "")</f>
        <v/>
      </c>
      <c r="AI327" s="10" t="str">
        <f ca="1">IFERROR(IF(AND(NOW()&lt;= EOMONTH(DATE(YEAR($P327),2, 1), 0), Overall!$A329&lt;&gt;"", MONTH($O327) &lt;= 2, MONTH($P327) &gt;= 2), IF($T327 &lt;&gt; "", $H327/$T327, ""), ""), "")</f>
        <v/>
      </c>
      <c r="AJ327" s="10" t="str">
        <f ca="1">IFERROR(IF(AND(NOW()&lt;= EOMONTH(DATE(YEAR($P327),3, 1), 0), Overall!$A329&lt;&gt;"", MONTH($O327) &lt;= 3, MONTH($P327) &gt;= 3), IF($T327 &lt;&gt; "", $H327/$T327, ""), ""), "")</f>
        <v/>
      </c>
      <c r="AK327" s="10" t="str">
        <f ca="1">IFERROR(IF(AND(NOW()&lt;= EOMONTH(DATE(YEAR($P327),4, 1), 0), Overall!$A329&lt;&gt;"", MONTH($O327) &lt;= 4, MONTH($P327) &gt;= 4), IF($T327 &lt;&gt; "", $H327/$T327, ""), ""), "")</f>
        <v/>
      </c>
      <c r="AL327" s="10" t="str">
        <f ca="1">IFERROR(IF(AND(NOW()&lt;= EOMONTH(DATE(YEAR($P327),5, 1), 0), Overall!$A329&lt;&gt;"", MONTH($O327) &lt;= 5, MONTH($P327) &gt;= 5), IF($T327 &lt;&gt; "", $H327/$T327, ""), ""), "")</f>
        <v/>
      </c>
      <c r="AM327" s="10" t="str">
        <f ca="1">IFERROR(IF(AND(NOW()&lt;= EOMONTH(DATE(YEAR($P327),6, 1), 0), Overall!$A329&lt;&gt;"", MONTH($O327) &lt;= 6, MONTH($P327) &gt;= 6), IF($T327 &lt;&gt; "", $H327/$T327, ""), ""), "")</f>
        <v/>
      </c>
      <c r="AN327" s="10" t="str">
        <f ca="1">IFERROR(IF(AND(NOW()&lt;= EOMONTH(DATE(YEAR($P327),7, 1), 0), Overall!$A329&lt;&gt;"", MONTH($O327) &lt;= 7, MONTH($P327) &gt;= 7), IF($T327 &lt;&gt; "", $H327/$T327, ""), ""), "")</f>
        <v/>
      </c>
      <c r="AO327" s="10" t="str">
        <f ca="1">IFERROR(IF(AND(NOW()&lt;= EOMONTH(DATE(YEAR($P327),8, 1), 0), Overall!$A329&lt;&gt;"", MONTH($O327) &lt;= 8, MONTH($P327) &gt;= 8), IF($T327 &lt;&gt; "", $H327/$T327, ""), ""), "")</f>
        <v/>
      </c>
      <c r="AP327" s="10" t="str">
        <f ca="1">IFERROR(IF(AND(NOW()&lt;= EOMONTH(DATE(YEAR($P327),9, 1), 0), Overall!$A329&lt;&gt;"", MONTH($O327) &lt;= 9, MONTH($P327) &gt;= 9), IF($T327 &lt;&gt; "", $H327/$T327, ""), ""), "")</f>
        <v/>
      </c>
      <c r="AQ327" s="10" t="str">
        <f ca="1">IFERROR(IF(AND(NOW()&lt;= EOMONTH(DATE(YEAR($P327),10, 1), 0), Overall!$A329&lt;&gt;"", MONTH($O327) &lt;= 10, MONTH($P327) &gt;= 10), IF($T327 &lt;&gt; "", $H327/$T327, ""), ""), "")</f>
        <v/>
      </c>
      <c r="AR327" s="10" t="str">
        <f ca="1">IFERROR(IF(AND(NOW()&lt;= EOMONTH(DATE(YEAR($P327),11, 1), 0), Overall!$A329&lt;&gt;"", MONTH($O327) &lt;=11, MONTH($P327) &gt;= 11), IF($T327 &lt;&gt; "", $H327/$T327, ""), ""), "")</f>
        <v/>
      </c>
      <c r="AS327" s="10" t="str">
        <f ca="1">IFERROR(IF(AND(NOW()&lt;= EOMONTH(DATE(YEAR($P327),12, 1), 0), Overall!$A329&lt;&gt;"", MONTH($O327) &lt;= 12, MONTH($P327) &gt;= 12), IF($T327 &lt;&gt; "", $H327/$T327, ""), ""), "")</f>
        <v/>
      </c>
      <c r="AT327" s="16">
        <f t="shared" ca="1" si="11"/>
        <v>0</v>
      </c>
    </row>
    <row r="328" spans="1:46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6">
        <f>IF(Overall!T330&lt;&gt;"",VALUE(Overall!T330),"")</f>
        <v>76.27</v>
      </c>
      <c r="O328" s="7">
        <f>IF(Overall!L330&lt;&gt;"", DATEVALUE(Overall!L330), "")</f>
        <v>44805</v>
      </c>
      <c r="P328" s="7">
        <f>IF(Overall!M330&lt;&gt;"", DATEVALUE(Overall!M330), "")</f>
        <v>44926</v>
      </c>
      <c r="Q328" s="7" t="str">
        <f>IF(Overall!S330&lt;&gt;"",_xlfn.VALUETOTEXT(Overall!S330),"")</f>
        <v>Sep-Dec</v>
      </c>
      <c r="R328" s="7">
        <f>IF(Overall!O330&lt;&gt;"", DATEVALUE(Overall!O330), "")</f>
        <v>44572</v>
      </c>
      <c r="S328" s="7">
        <f>IF(Overall!O330&lt;&gt;"", DATEVALUE(Overall!O330), "")</f>
        <v>44572</v>
      </c>
      <c r="T328" s="5">
        <f t="shared" si="10"/>
        <v>4</v>
      </c>
      <c r="U328" s="10" t="str">
        <f>IF(Overall!$A330&lt;&gt;"",IF(AND(MONTH($O328) &lt;= 1, MONTH($P328) &gt;= 1), IF($T328 &lt;&gt; "", $H328/$T328, ""), ""),"")</f>
        <v/>
      </c>
      <c r="V328" s="10" t="str">
        <f>IF(Overall!$A330&lt;&gt;"",IF(AND(MONTH($O328) &lt;= 2, MONTH($P328) &gt;= 2), IF($T328 &lt;&gt; "", $H328/$T328, ""), ""),"")</f>
        <v/>
      </c>
      <c r="W328" s="10" t="str">
        <f>IF(Overall!$A330&lt;&gt;"",IF(AND(MONTH($O328) &lt;= 3, MONTH($P328) &gt;= 3), IF($T328 &lt;&gt; "", $H328/$T328, ""), ""),"")</f>
        <v/>
      </c>
      <c r="X328" s="10" t="str">
        <f>IF(Overall!$A330&lt;&gt;"",IF(AND(MONTH($O328) &lt;= 4, MONTH($P328) &gt;= 4), IF($T328 &lt;&gt; "", $H328/$T328, ""), ""),"")</f>
        <v/>
      </c>
      <c r="Y328" s="10" t="str">
        <f>IF(Overall!$A330&lt;&gt;"",IF(AND(MONTH($O328) &lt;= 5, MONTH($P328) &gt;= 5), IF($T328 &lt;&gt; "", $H328/$T328, ""), ""),"")</f>
        <v/>
      </c>
      <c r="Z328" s="10" t="str">
        <f>IF(Overall!$A330&lt;&gt;"",IF(AND(MONTH($O328) &lt;= 6, MONTH($P328) &gt;= 6), IF($T328 &lt;&gt; "", $H328/$T328, ""), ""),"")</f>
        <v/>
      </c>
      <c r="AA328" s="10" t="str">
        <f>IF(Overall!$A330&lt;&gt;"",IF(AND(MONTH($O328) &lt;= 7, MONTH($P328) &gt;= 7 ), IF($T328 &lt;&gt; "", $H328/$T328, ""), ""),"")</f>
        <v/>
      </c>
      <c r="AB328" s="10" t="str">
        <f>IF(Overall!$A330&lt;&gt;"",IF(AND(MONTH($O328) &lt;= 8, MONTH($P328) &gt;= 8), IF($T328 &lt;&gt; "", $H328/$T328, ""), ""),"")</f>
        <v/>
      </c>
      <c r="AC328" s="10">
        <f>IF(Overall!$A330&lt;&gt;"",IF(AND(MONTH($O328) &lt;= 9, MONTH($P328) &gt;= 9), IF($T328 &lt;&gt; "", $H328/$T328, ""), ""),"")</f>
        <v>200000</v>
      </c>
      <c r="AD328" s="10">
        <f>IF(Overall!$A330&lt;&gt;"",IF(AND(MONTH($O328) &lt;= 10, MONTH($P328) &gt;= 10), IF($T328 &lt;&gt; "", $H328/$T328, ""), ""),"")</f>
        <v>200000</v>
      </c>
      <c r="AE328" s="10">
        <f>IF(Overall!$A330&lt;&gt;"",IF(AND(MONTH($O328) &lt;= 11, MONTH($P328) &gt;= 11), IF($T328 &lt;&gt; "", $H328/$T328, ""), ""),"")</f>
        <v>200000</v>
      </c>
      <c r="AF328" s="10">
        <f>IF(Overall!$A330&lt;&gt;"",IF(AND(MONTH($O328) &lt;= 12, MONTH($P328) &gt;= 12), IF($T328 &lt;&gt; "", $H328/$T328, ""), ""),"")</f>
        <v>200000</v>
      </c>
      <c r="AH328" s="10" t="str">
        <f ca="1">IFERROR(IF(AND(NOW()&lt;= EOMONTH(DATE(YEAR($P328),1, 1), 0), Overall!$A330&lt;&gt;"", MONTH($O328) &lt;= 1, MONTH($P328) &gt;= 1), IF($T328 &lt;&gt; "", $H328/$T328, ""), ""), "")</f>
        <v/>
      </c>
      <c r="AI328" s="10" t="str">
        <f ca="1">IFERROR(IF(AND(NOW()&lt;= EOMONTH(DATE(YEAR($P328),2, 1), 0), Overall!$A330&lt;&gt;"", MONTH($O328) &lt;= 2, MONTH($P328) &gt;= 2), IF($T328 &lt;&gt; "", $H328/$T328, ""), ""), "")</f>
        <v/>
      </c>
      <c r="AJ328" s="10" t="str">
        <f ca="1">IFERROR(IF(AND(NOW()&lt;= EOMONTH(DATE(YEAR($P328),3, 1), 0), Overall!$A330&lt;&gt;"", MONTH($O328) &lt;= 3, MONTH($P328) &gt;= 3), IF($T328 &lt;&gt; "", $H328/$T328, ""), ""), "")</f>
        <v/>
      </c>
      <c r="AK328" s="10" t="str">
        <f ca="1">IFERROR(IF(AND(NOW()&lt;= EOMONTH(DATE(YEAR($P328),4, 1), 0), Overall!$A330&lt;&gt;"", MONTH($O328) &lt;= 4, MONTH($P328) &gt;= 4), IF($T328 &lt;&gt; "", $H328/$T328, ""), ""), "")</f>
        <v/>
      </c>
      <c r="AL328" s="10" t="str">
        <f ca="1">IFERROR(IF(AND(NOW()&lt;= EOMONTH(DATE(YEAR($P328),5, 1), 0), Overall!$A330&lt;&gt;"", MONTH($O328) &lt;= 5, MONTH($P328) &gt;= 5), IF($T328 &lt;&gt; "", $H328/$T328, ""), ""), "")</f>
        <v/>
      </c>
      <c r="AM328" s="10" t="str">
        <f ca="1">IFERROR(IF(AND(NOW()&lt;= EOMONTH(DATE(YEAR($P328),6, 1), 0), Overall!$A330&lt;&gt;"", MONTH($O328) &lt;= 6, MONTH($P328) &gt;= 6), IF($T328 &lt;&gt; "", $H328/$T328, ""), ""), "")</f>
        <v/>
      </c>
      <c r="AN328" s="10" t="str">
        <f ca="1">IFERROR(IF(AND(NOW()&lt;= EOMONTH(DATE(YEAR($P328),7, 1), 0), Overall!$A330&lt;&gt;"", MONTH($O328) &lt;= 7, MONTH($P328) &gt;= 7), IF($T328 &lt;&gt; "", $H328/$T328, ""), ""), "")</f>
        <v/>
      </c>
      <c r="AO328" s="10" t="str">
        <f ca="1">IFERROR(IF(AND(NOW()&lt;= EOMONTH(DATE(YEAR($P328),8, 1), 0), Overall!$A330&lt;&gt;"", MONTH($O328) &lt;= 8, MONTH($P328) &gt;= 8), IF($T328 &lt;&gt; "", $H328/$T328, ""), ""), "")</f>
        <v/>
      </c>
      <c r="AP328" s="10" t="str">
        <f ca="1">IFERROR(IF(AND(NOW()&lt;= EOMONTH(DATE(YEAR($P328),9, 1), 0), Overall!$A330&lt;&gt;"", MONTH($O328) &lt;= 9, MONTH($P328) &gt;= 9), IF($T328 &lt;&gt; "", $H328/$T328, ""), ""), "")</f>
        <v/>
      </c>
      <c r="AQ328" s="10" t="str">
        <f ca="1">IFERROR(IF(AND(NOW()&lt;= EOMONTH(DATE(YEAR($P328),10, 1), 0), Overall!$A330&lt;&gt;"", MONTH($O328) &lt;= 10, MONTH($P328) &gt;= 10), IF($T328 &lt;&gt; "", $H328/$T328, ""), ""), "")</f>
        <v/>
      </c>
      <c r="AR328" s="10" t="str">
        <f ca="1">IFERROR(IF(AND(NOW()&lt;= EOMONTH(DATE(YEAR($P328),11, 1), 0), Overall!$A330&lt;&gt;"", MONTH($O328) &lt;=11, MONTH($P328) &gt;= 11), IF($T328 &lt;&gt; "", $H328/$T328, ""), ""), "")</f>
        <v/>
      </c>
      <c r="AS328" s="10" t="str">
        <f ca="1">IFERROR(IF(AND(NOW()&lt;= EOMONTH(DATE(YEAR($P328),12, 1), 0), Overall!$A330&lt;&gt;"", MONTH($O328) &lt;= 12, MONTH($P328) &gt;= 12), IF($T328 &lt;&gt; "", $H328/$T328, ""), ""), "")</f>
        <v/>
      </c>
      <c r="AT328" s="16">
        <f t="shared" ca="1" si="11"/>
        <v>0</v>
      </c>
    </row>
    <row r="329" spans="1:46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6">
        <f>IF(Overall!T331&lt;&gt;"",VALUE(Overall!T331),"")</f>
        <v>76.400000000000006</v>
      </c>
      <c r="O329" s="7">
        <f>IF(Overall!L331&lt;&gt;"", DATEVALUE(Overall!L331), "")</f>
        <v>44805</v>
      </c>
      <c r="P329" s="7">
        <f>IF(Overall!M331&lt;&gt;"", DATEVALUE(Overall!M331), "")</f>
        <v>44926</v>
      </c>
      <c r="Q329" s="7" t="str">
        <f>IF(Overall!S331&lt;&gt;"",_xlfn.VALUETOTEXT(Overall!S331),"")</f>
        <v>Sep-Dec</v>
      </c>
      <c r="R329" s="7">
        <f>IF(Overall!O331&lt;&gt;"", DATEVALUE(Overall!O331), "")</f>
        <v>44572</v>
      </c>
      <c r="S329" s="7">
        <f>IF(Overall!O331&lt;&gt;"", DATEVALUE(Overall!O331), "")</f>
        <v>44572</v>
      </c>
      <c r="T329" s="5">
        <f t="shared" si="10"/>
        <v>4</v>
      </c>
      <c r="U329" s="10" t="str">
        <f>IF(Overall!$A331&lt;&gt;"",IF(AND(MONTH($O329) &lt;= 1, MONTH($P329) &gt;= 1), IF($T329 &lt;&gt; "", $H329/$T329, ""), ""),"")</f>
        <v/>
      </c>
      <c r="V329" s="10" t="str">
        <f>IF(Overall!$A331&lt;&gt;"",IF(AND(MONTH($O329) &lt;= 2, MONTH($P329) &gt;= 2), IF($T329 &lt;&gt; "", $H329/$T329, ""), ""),"")</f>
        <v/>
      </c>
      <c r="W329" s="10" t="str">
        <f>IF(Overall!$A331&lt;&gt;"",IF(AND(MONTH($O329) &lt;= 3, MONTH($P329) &gt;= 3), IF($T329 &lt;&gt; "", $H329/$T329, ""), ""),"")</f>
        <v/>
      </c>
      <c r="X329" s="10" t="str">
        <f>IF(Overall!$A331&lt;&gt;"",IF(AND(MONTH($O329) &lt;= 4, MONTH($P329) &gt;= 4), IF($T329 &lt;&gt; "", $H329/$T329, ""), ""),"")</f>
        <v/>
      </c>
      <c r="Y329" s="10" t="str">
        <f>IF(Overall!$A331&lt;&gt;"",IF(AND(MONTH($O329) &lt;= 5, MONTH($P329) &gt;= 5), IF($T329 &lt;&gt; "", $H329/$T329, ""), ""),"")</f>
        <v/>
      </c>
      <c r="Z329" s="10" t="str">
        <f>IF(Overall!$A331&lt;&gt;"",IF(AND(MONTH($O329) &lt;= 6, MONTH($P329) &gt;= 6), IF($T329 &lt;&gt; "", $H329/$T329, ""), ""),"")</f>
        <v/>
      </c>
      <c r="AA329" s="10" t="str">
        <f>IF(Overall!$A331&lt;&gt;"",IF(AND(MONTH($O329) &lt;= 7, MONTH($P329) &gt;= 7 ), IF($T329 &lt;&gt; "", $H329/$T329, ""), ""),"")</f>
        <v/>
      </c>
      <c r="AB329" s="10" t="str">
        <f>IF(Overall!$A331&lt;&gt;"",IF(AND(MONTH($O329) &lt;= 8, MONTH($P329) &gt;= 8), IF($T329 &lt;&gt; "", $H329/$T329, ""), ""),"")</f>
        <v/>
      </c>
      <c r="AC329" s="10">
        <f>IF(Overall!$A331&lt;&gt;"",IF(AND(MONTH($O329) &lt;= 9, MONTH($P329) &gt;= 9), IF($T329 &lt;&gt; "", $H329/$T329, ""), ""),"")</f>
        <v>100000</v>
      </c>
      <c r="AD329" s="10">
        <f>IF(Overall!$A331&lt;&gt;"",IF(AND(MONTH($O329) &lt;= 10, MONTH($P329) &gt;= 10), IF($T329 &lt;&gt; "", $H329/$T329, ""), ""),"")</f>
        <v>100000</v>
      </c>
      <c r="AE329" s="10">
        <f>IF(Overall!$A331&lt;&gt;"",IF(AND(MONTH($O329) &lt;= 11, MONTH($P329) &gt;= 11), IF($T329 &lt;&gt; "", $H329/$T329, ""), ""),"")</f>
        <v>100000</v>
      </c>
      <c r="AF329" s="10">
        <f>IF(Overall!$A331&lt;&gt;"",IF(AND(MONTH($O329) &lt;= 12, MONTH($P329) &gt;= 12), IF($T329 &lt;&gt; "", $H329/$T329, ""), ""),"")</f>
        <v>100000</v>
      </c>
      <c r="AH329" s="10" t="str">
        <f ca="1">IFERROR(IF(AND(NOW()&lt;= EOMONTH(DATE(YEAR($P329),1, 1), 0), Overall!$A331&lt;&gt;"", MONTH($O329) &lt;= 1, MONTH($P329) &gt;= 1), IF($T329 &lt;&gt; "", $H329/$T329, ""), ""), "")</f>
        <v/>
      </c>
      <c r="AI329" s="10" t="str">
        <f ca="1">IFERROR(IF(AND(NOW()&lt;= EOMONTH(DATE(YEAR($P329),2, 1), 0), Overall!$A331&lt;&gt;"", MONTH($O329) &lt;= 2, MONTH($P329) &gt;= 2), IF($T329 &lt;&gt; "", $H329/$T329, ""), ""), "")</f>
        <v/>
      </c>
      <c r="AJ329" s="10" t="str">
        <f ca="1">IFERROR(IF(AND(NOW()&lt;= EOMONTH(DATE(YEAR($P329),3, 1), 0), Overall!$A331&lt;&gt;"", MONTH($O329) &lt;= 3, MONTH($P329) &gt;= 3), IF($T329 &lt;&gt; "", $H329/$T329, ""), ""), "")</f>
        <v/>
      </c>
      <c r="AK329" s="10" t="str">
        <f ca="1">IFERROR(IF(AND(NOW()&lt;= EOMONTH(DATE(YEAR($P329),4, 1), 0), Overall!$A331&lt;&gt;"", MONTH($O329) &lt;= 4, MONTH($P329) &gt;= 4), IF($T329 &lt;&gt; "", $H329/$T329, ""), ""), "")</f>
        <v/>
      </c>
      <c r="AL329" s="10" t="str">
        <f ca="1">IFERROR(IF(AND(NOW()&lt;= EOMONTH(DATE(YEAR($P329),5, 1), 0), Overall!$A331&lt;&gt;"", MONTH($O329) &lt;= 5, MONTH($P329) &gt;= 5), IF($T329 &lt;&gt; "", $H329/$T329, ""), ""), "")</f>
        <v/>
      </c>
      <c r="AM329" s="10" t="str">
        <f ca="1">IFERROR(IF(AND(NOW()&lt;= EOMONTH(DATE(YEAR($P329),6, 1), 0), Overall!$A331&lt;&gt;"", MONTH($O329) &lt;= 6, MONTH($P329) &gt;= 6), IF($T329 &lt;&gt; "", $H329/$T329, ""), ""), "")</f>
        <v/>
      </c>
      <c r="AN329" s="10" t="str">
        <f ca="1">IFERROR(IF(AND(NOW()&lt;= EOMONTH(DATE(YEAR($P329),7, 1), 0), Overall!$A331&lt;&gt;"", MONTH($O329) &lt;= 7, MONTH($P329) &gt;= 7), IF($T329 &lt;&gt; "", $H329/$T329, ""), ""), "")</f>
        <v/>
      </c>
      <c r="AO329" s="10" t="str">
        <f ca="1">IFERROR(IF(AND(NOW()&lt;= EOMONTH(DATE(YEAR($P329),8, 1), 0), Overall!$A331&lt;&gt;"", MONTH($O329) &lt;= 8, MONTH($P329) &gt;= 8), IF($T329 &lt;&gt; "", $H329/$T329, ""), ""), "")</f>
        <v/>
      </c>
      <c r="AP329" s="10" t="str">
        <f ca="1">IFERROR(IF(AND(NOW()&lt;= EOMONTH(DATE(YEAR($P329),9, 1), 0), Overall!$A331&lt;&gt;"", MONTH($O329) &lt;= 9, MONTH($P329) &gt;= 9), IF($T329 &lt;&gt; "", $H329/$T329, ""), ""), "")</f>
        <v/>
      </c>
      <c r="AQ329" s="10" t="str">
        <f ca="1">IFERROR(IF(AND(NOW()&lt;= EOMONTH(DATE(YEAR($P329),10, 1), 0), Overall!$A331&lt;&gt;"", MONTH($O329) &lt;= 10, MONTH($P329) &gt;= 10), IF($T329 &lt;&gt; "", $H329/$T329, ""), ""), "")</f>
        <v/>
      </c>
      <c r="AR329" s="10" t="str">
        <f ca="1">IFERROR(IF(AND(NOW()&lt;= EOMONTH(DATE(YEAR($P329),11, 1), 0), Overall!$A331&lt;&gt;"", MONTH($O329) &lt;=11, MONTH($P329) &gt;= 11), IF($T329 &lt;&gt; "", $H329/$T329, ""), ""), "")</f>
        <v/>
      </c>
      <c r="AS329" s="10" t="str">
        <f ca="1">IFERROR(IF(AND(NOW()&lt;= EOMONTH(DATE(YEAR($P329),12, 1), 0), Overall!$A331&lt;&gt;"", MONTH($O329) &lt;= 12, MONTH($P329) &gt;= 12), IF($T329 &lt;&gt; "", $H329/$T329, ""), ""), "")</f>
        <v/>
      </c>
      <c r="AT329" s="16">
        <f t="shared" ca="1" si="11"/>
        <v>0</v>
      </c>
    </row>
    <row r="330" spans="1:46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6">
        <f>IF(Overall!T332&lt;&gt;"",VALUE(Overall!T332),"")</f>
        <v>76.7</v>
      </c>
      <c r="O330" s="7">
        <f>IF(Overall!L332&lt;&gt;"", DATEVALUE(Overall!L332), "")</f>
        <v>44805</v>
      </c>
      <c r="P330" s="7">
        <f>IF(Overall!M332&lt;&gt;"", DATEVALUE(Overall!M332), "")</f>
        <v>44926</v>
      </c>
      <c r="Q330" s="7" t="str">
        <f>IF(Overall!S332&lt;&gt;"",_xlfn.VALUETOTEXT(Overall!S332),"")</f>
        <v>Sep-Dec</v>
      </c>
      <c r="R330" s="7">
        <f>IF(Overall!O332&lt;&gt;"", DATEVALUE(Overall!O332), "")</f>
        <v>44572</v>
      </c>
      <c r="S330" s="7">
        <f>IF(Overall!O332&lt;&gt;"", DATEVALUE(Overall!O332), "")</f>
        <v>44572</v>
      </c>
      <c r="T330" s="5">
        <f t="shared" si="10"/>
        <v>4</v>
      </c>
      <c r="U330" s="10" t="str">
        <f>IF(Overall!$A332&lt;&gt;"",IF(AND(MONTH($O330) &lt;= 1, MONTH($P330) &gt;= 1), IF($T330 &lt;&gt; "", $H330/$T330, ""), ""),"")</f>
        <v/>
      </c>
      <c r="V330" s="10" t="str">
        <f>IF(Overall!$A332&lt;&gt;"",IF(AND(MONTH($O330) &lt;= 2, MONTH($P330) &gt;= 2), IF($T330 &lt;&gt; "", $H330/$T330, ""), ""),"")</f>
        <v/>
      </c>
      <c r="W330" s="10" t="str">
        <f>IF(Overall!$A332&lt;&gt;"",IF(AND(MONTH($O330) &lt;= 3, MONTH($P330) &gt;= 3), IF($T330 &lt;&gt; "", $H330/$T330, ""), ""),"")</f>
        <v/>
      </c>
      <c r="X330" s="10" t="str">
        <f>IF(Overall!$A332&lt;&gt;"",IF(AND(MONTH($O330) &lt;= 4, MONTH($P330) &gt;= 4), IF($T330 &lt;&gt; "", $H330/$T330, ""), ""),"")</f>
        <v/>
      </c>
      <c r="Y330" s="10" t="str">
        <f>IF(Overall!$A332&lt;&gt;"",IF(AND(MONTH($O330) &lt;= 5, MONTH($P330) &gt;= 5), IF($T330 &lt;&gt; "", $H330/$T330, ""), ""),"")</f>
        <v/>
      </c>
      <c r="Z330" s="10" t="str">
        <f>IF(Overall!$A332&lt;&gt;"",IF(AND(MONTH($O330) &lt;= 6, MONTH($P330) &gt;= 6), IF($T330 &lt;&gt; "", $H330/$T330, ""), ""),"")</f>
        <v/>
      </c>
      <c r="AA330" s="10" t="str">
        <f>IF(Overall!$A332&lt;&gt;"",IF(AND(MONTH($O330) &lt;= 7, MONTH($P330) &gt;= 7 ), IF($T330 &lt;&gt; "", $H330/$T330, ""), ""),"")</f>
        <v/>
      </c>
      <c r="AB330" s="10" t="str">
        <f>IF(Overall!$A332&lt;&gt;"",IF(AND(MONTH($O330) &lt;= 8, MONTH($P330) &gt;= 8), IF($T330 &lt;&gt; "", $H330/$T330, ""), ""),"")</f>
        <v/>
      </c>
      <c r="AC330" s="10">
        <f>IF(Overall!$A332&lt;&gt;"",IF(AND(MONTH($O330) &lt;= 9, MONTH($P330) &gt;= 9), IF($T330 &lt;&gt; "", $H330/$T330, ""), ""),"")</f>
        <v>100000</v>
      </c>
      <c r="AD330" s="10">
        <f>IF(Overall!$A332&lt;&gt;"",IF(AND(MONTH($O330) &lt;= 10, MONTH($P330) &gt;= 10), IF($T330 &lt;&gt; "", $H330/$T330, ""), ""),"")</f>
        <v>100000</v>
      </c>
      <c r="AE330" s="10">
        <f>IF(Overall!$A332&lt;&gt;"",IF(AND(MONTH($O330) &lt;= 11, MONTH($P330) &gt;= 11), IF($T330 &lt;&gt; "", $H330/$T330, ""), ""),"")</f>
        <v>100000</v>
      </c>
      <c r="AF330" s="10">
        <f>IF(Overall!$A332&lt;&gt;"",IF(AND(MONTH($O330) &lt;= 12, MONTH($P330) &gt;= 12), IF($T330 &lt;&gt; "", $H330/$T330, ""), ""),"")</f>
        <v>100000</v>
      </c>
      <c r="AH330" s="10" t="str">
        <f ca="1">IFERROR(IF(AND(NOW()&lt;= EOMONTH(DATE(YEAR($P330),1, 1), 0), Overall!$A332&lt;&gt;"", MONTH($O330) &lt;= 1, MONTH($P330) &gt;= 1), IF($T330 &lt;&gt; "", $H330/$T330, ""), ""), "")</f>
        <v/>
      </c>
      <c r="AI330" s="10" t="str">
        <f ca="1">IFERROR(IF(AND(NOW()&lt;= EOMONTH(DATE(YEAR($P330),2, 1), 0), Overall!$A332&lt;&gt;"", MONTH($O330) &lt;= 2, MONTH($P330) &gt;= 2), IF($T330 &lt;&gt; "", $H330/$T330, ""), ""), "")</f>
        <v/>
      </c>
      <c r="AJ330" s="10" t="str">
        <f ca="1">IFERROR(IF(AND(NOW()&lt;= EOMONTH(DATE(YEAR($P330),3, 1), 0), Overall!$A332&lt;&gt;"", MONTH($O330) &lt;= 3, MONTH($P330) &gt;= 3), IF($T330 &lt;&gt; "", $H330/$T330, ""), ""), "")</f>
        <v/>
      </c>
      <c r="AK330" s="10" t="str">
        <f ca="1">IFERROR(IF(AND(NOW()&lt;= EOMONTH(DATE(YEAR($P330),4, 1), 0), Overall!$A332&lt;&gt;"", MONTH($O330) &lt;= 4, MONTH($P330) &gt;= 4), IF($T330 &lt;&gt; "", $H330/$T330, ""), ""), "")</f>
        <v/>
      </c>
      <c r="AL330" s="10" t="str">
        <f ca="1">IFERROR(IF(AND(NOW()&lt;= EOMONTH(DATE(YEAR($P330),5, 1), 0), Overall!$A332&lt;&gt;"", MONTH($O330) &lt;= 5, MONTH($P330) &gt;= 5), IF($T330 &lt;&gt; "", $H330/$T330, ""), ""), "")</f>
        <v/>
      </c>
      <c r="AM330" s="10" t="str">
        <f ca="1">IFERROR(IF(AND(NOW()&lt;= EOMONTH(DATE(YEAR($P330),6, 1), 0), Overall!$A332&lt;&gt;"", MONTH($O330) &lt;= 6, MONTH($P330) &gt;= 6), IF($T330 &lt;&gt; "", $H330/$T330, ""), ""), "")</f>
        <v/>
      </c>
      <c r="AN330" s="10" t="str">
        <f ca="1">IFERROR(IF(AND(NOW()&lt;= EOMONTH(DATE(YEAR($P330),7, 1), 0), Overall!$A332&lt;&gt;"", MONTH($O330) &lt;= 7, MONTH($P330) &gt;= 7), IF($T330 &lt;&gt; "", $H330/$T330, ""), ""), "")</f>
        <v/>
      </c>
      <c r="AO330" s="10" t="str">
        <f ca="1">IFERROR(IF(AND(NOW()&lt;= EOMONTH(DATE(YEAR($P330),8, 1), 0), Overall!$A332&lt;&gt;"", MONTH($O330) &lt;= 8, MONTH($P330) &gt;= 8), IF($T330 &lt;&gt; "", $H330/$T330, ""), ""), "")</f>
        <v/>
      </c>
      <c r="AP330" s="10" t="str">
        <f ca="1">IFERROR(IF(AND(NOW()&lt;= EOMONTH(DATE(YEAR($P330),9, 1), 0), Overall!$A332&lt;&gt;"", MONTH($O330) &lt;= 9, MONTH($P330) &gt;= 9), IF($T330 &lt;&gt; "", $H330/$T330, ""), ""), "")</f>
        <v/>
      </c>
      <c r="AQ330" s="10" t="str">
        <f ca="1">IFERROR(IF(AND(NOW()&lt;= EOMONTH(DATE(YEAR($P330),10, 1), 0), Overall!$A332&lt;&gt;"", MONTH($O330) &lt;= 10, MONTH($P330) &gt;= 10), IF($T330 &lt;&gt; "", $H330/$T330, ""), ""), "")</f>
        <v/>
      </c>
      <c r="AR330" s="10" t="str">
        <f ca="1">IFERROR(IF(AND(NOW()&lt;= EOMONTH(DATE(YEAR($P330),11, 1), 0), Overall!$A332&lt;&gt;"", MONTH($O330) &lt;=11, MONTH($P330) &gt;= 11), IF($T330 &lt;&gt; "", $H330/$T330, ""), ""), "")</f>
        <v/>
      </c>
      <c r="AS330" s="10" t="str">
        <f ca="1">IFERROR(IF(AND(NOW()&lt;= EOMONTH(DATE(YEAR($P330),12, 1), 0), Overall!$A332&lt;&gt;"", MONTH($O330) &lt;= 12, MONTH($P330) &gt;= 12), IF($T330 &lt;&gt; "", $H330/$T330, ""), ""), "")</f>
        <v/>
      </c>
      <c r="AT330" s="16">
        <f t="shared" ca="1" si="11"/>
        <v>0</v>
      </c>
    </row>
    <row r="331" spans="1:46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6">
        <f>IF(Overall!T333&lt;&gt;"",VALUE(Overall!T333),"")</f>
        <v>76.849999999999994</v>
      </c>
      <c r="O331" s="7">
        <f>IF(Overall!L333&lt;&gt;"", DATEVALUE(Overall!L333), "")</f>
        <v>44805</v>
      </c>
      <c r="P331" s="7">
        <f>IF(Overall!M333&lt;&gt;"", DATEVALUE(Overall!M333), "")</f>
        <v>44926</v>
      </c>
      <c r="Q331" s="7" t="str">
        <f>IF(Overall!S333&lt;&gt;"",_xlfn.VALUETOTEXT(Overall!S333),"")</f>
        <v>Sep-Dec</v>
      </c>
      <c r="R331" s="7">
        <f>IF(Overall!O333&lt;&gt;"", DATEVALUE(Overall!O333), "")</f>
        <v>44572</v>
      </c>
      <c r="S331" s="7">
        <f>IF(Overall!O333&lt;&gt;"", DATEVALUE(Overall!O333), "")</f>
        <v>44572</v>
      </c>
      <c r="T331" s="5">
        <f t="shared" si="10"/>
        <v>4</v>
      </c>
      <c r="U331" s="10" t="str">
        <f>IF(Overall!$A333&lt;&gt;"",IF(AND(MONTH($O331) &lt;= 1, MONTH($P331) &gt;= 1), IF($T331 &lt;&gt; "", $H331/$T331, ""), ""),"")</f>
        <v/>
      </c>
      <c r="V331" s="10" t="str">
        <f>IF(Overall!$A333&lt;&gt;"",IF(AND(MONTH($O331) &lt;= 2, MONTH($P331) &gt;= 2), IF($T331 &lt;&gt; "", $H331/$T331, ""), ""),"")</f>
        <v/>
      </c>
      <c r="W331" s="10" t="str">
        <f>IF(Overall!$A333&lt;&gt;"",IF(AND(MONTH($O331) &lt;= 3, MONTH($P331) &gt;= 3), IF($T331 &lt;&gt; "", $H331/$T331, ""), ""),"")</f>
        <v/>
      </c>
      <c r="X331" s="10" t="str">
        <f>IF(Overall!$A333&lt;&gt;"",IF(AND(MONTH($O331) &lt;= 4, MONTH($P331) &gt;= 4), IF($T331 &lt;&gt; "", $H331/$T331, ""), ""),"")</f>
        <v/>
      </c>
      <c r="Y331" s="10" t="str">
        <f>IF(Overall!$A333&lt;&gt;"",IF(AND(MONTH($O331) &lt;= 5, MONTH($P331) &gt;= 5), IF($T331 &lt;&gt; "", $H331/$T331, ""), ""),"")</f>
        <v/>
      </c>
      <c r="Z331" s="10" t="str">
        <f>IF(Overall!$A333&lt;&gt;"",IF(AND(MONTH($O331) &lt;= 6, MONTH($P331) &gt;= 6), IF($T331 &lt;&gt; "", $H331/$T331, ""), ""),"")</f>
        <v/>
      </c>
      <c r="AA331" s="10" t="str">
        <f>IF(Overall!$A333&lt;&gt;"",IF(AND(MONTH($O331) &lt;= 7, MONTH($P331) &gt;= 7 ), IF($T331 &lt;&gt; "", $H331/$T331, ""), ""),"")</f>
        <v/>
      </c>
      <c r="AB331" s="10" t="str">
        <f>IF(Overall!$A333&lt;&gt;"",IF(AND(MONTH($O331) &lt;= 8, MONTH($P331) &gt;= 8), IF($T331 &lt;&gt; "", $H331/$T331, ""), ""),"")</f>
        <v/>
      </c>
      <c r="AC331" s="10">
        <f>IF(Overall!$A333&lt;&gt;"",IF(AND(MONTH($O331) &lt;= 9, MONTH($P331) &gt;= 9), IF($T331 &lt;&gt; "", $H331/$T331, ""), ""),"")</f>
        <v>100000</v>
      </c>
      <c r="AD331" s="10">
        <f>IF(Overall!$A333&lt;&gt;"",IF(AND(MONTH($O331) &lt;= 10, MONTH($P331) &gt;= 10), IF($T331 &lt;&gt; "", $H331/$T331, ""), ""),"")</f>
        <v>100000</v>
      </c>
      <c r="AE331" s="10">
        <f>IF(Overall!$A333&lt;&gt;"",IF(AND(MONTH($O331) &lt;= 11, MONTH($P331) &gt;= 11), IF($T331 &lt;&gt; "", $H331/$T331, ""), ""),"")</f>
        <v>100000</v>
      </c>
      <c r="AF331" s="10">
        <f>IF(Overall!$A333&lt;&gt;"",IF(AND(MONTH($O331) &lt;= 12, MONTH($P331) &gt;= 12), IF($T331 &lt;&gt; "", $H331/$T331, ""), ""),"")</f>
        <v>100000</v>
      </c>
      <c r="AH331" s="10" t="str">
        <f ca="1">IFERROR(IF(AND(NOW()&lt;= EOMONTH(DATE(YEAR($P331),1, 1), 0), Overall!$A333&lt;&gt;"", MONTH($O331) &lt;= 1, MONTH($P331) &gt;= 1), IF($T331 &lt;&gt; "", $H331/$T331, ""), ""), "")</f>
        <v/>
      </c>
      <c r="AI331" s="10" t="str">
        <f ca="1">IFERROR(IF(AND(NOW()&lt;= EOMONTH(DATE(YEAR($P331),2, 1), 0), Overall!$A333&lt;&gt;"", MONTH($O331) &lt;= 2, MONTH($P331) &gt;= 2), IF($T331 &lt;&gt; "", $H331/$T331, ""), ""), "")</f>
        <v/>
      </c>
      <c r="AJ331" s="10" t="str">
        <f ca="1">IFERROR(IF(AND(NOW()&lt;= EOMONTH(DATE(YEAR($P331),3, 1), 0), Overall!$A333&lt;&gt;"", MONTH($O331) &lt;= 3, MONTH($P331) &gt;= 3), IF($T331 &lt;&gt; "", $H331/$T331, ""), ""), "")</f>
        <v/>
      </c>
      <c r="AK331" s="10" t="str">
        <f ca="1">IFERROR(IF(AND(NOW()&lt;= EOMONTH(DATE(YEAR($P331),4, 1), 0), Overall!$A333&lt;&gt;"", MONTH($O331) &lt;= 4, MONTH($P331) &gt;= 4), IF($T331 &lt;&gt; "", $H331/$T331, ""), ""), "")</f>
        <v/>
      </c>
      <c r="AL331" s="10" t="str">
        <f ca="1">IFERROR(IF(AND(NOW()&lt;= EOMONTH(DATE(YEAR($P331),5, 1), 0), Overall!$A333&lt;&gt;"", MONTH($O331) &lt;= 5, MONTH($P331) &gt;= 5), IF($T331 &lt;&gt; "", $H331/$T331, ""), ""), "")</f>
        <v/>
      </c>
      <c r="AM331" s="10" t="str">
        <f ca="1">IFERROR(IF(AND(NOW()&lt;= EOMONTH(DATE(YEAR($P331),6, 1), 0), Overall!$A333&lt;&gt;"", MONTH($O331) &lt;= 6, MONTH($P331) &gt;= 6), IF($T331 &lt;&gt; "", $H331/$T331, ""), ""), "")</f>
        <v/>
      </c>
      <c r="AN331" s="10" t="str">
        <f ca="1">IFERROR(IF(AND(NOW()&lt;= EOMONTH(DATE(YEAR($P331),7, 1), 0), Overall!$A333&lt;&gt;"", MONTH($O331) &lt;= 7, MONTH($P331) &gt;= 7), IF($T331 &lt;&gt; "", $H331/$T331, ""), ""), "")</f>
        <v/>
      </c>
      <c r="AO331" s="10" t="str">
        <f ca="1">IFERROR(IF(AND(NOW()&lt;= EOMONTH(DATE(YEAR($P331),8, 1), 0), Overall!$A333&lt;&gt;"", MONTH($O331) &lt;= 8, MONTH($P331) &gt;= 8), IF($T331 &lt;&gt; "", $H331/$T331, ""), ""), "")</f>
        <v/>
      </c>
      <c r="AP331" s="10" t="str">
        <f ca="1">IFERROR(IF(AND(NOW()&lt;= EOMONTH(DATE(YEAR($P331),9, 1), 0), Overall!$A333&lt;&gt;"", MONTH($O331) &lt;= 9, MONTH($P331) &gt;= 9), IF($T331 &lt;&gt; "", $H331/$T331, ""), ""), "")</f>
        <v/>
      </c>
      <c r="AQ331" s="10" t="str">
        <f ca="1">IFERROR(IF(AND(NOW()&lt;= EOMONTH(DATE(YEAR($P331),10, 1), 0), Overall!$A333&lt;&gt;"", MONTH($O331) &lt;= 10, MONTH($P331) &gt;= 10), IF($T331 &lt;&gt; "", $H331/$T331, ""), ""), "")</f>
        <v/>
      </c>
      <c r="AR331" s="10" t="str">
        <f ca="1">IFERROR(IF(AND(NOW()&lt;= EOMONTH(DATE(YEAR($P331),11, 1), 0), Overall!$A333&lt;&gt;"", MONTH($O331) &lt;=11, MONTH($P331) &gt;= 11), IF($T331 &lt;&gt; "", $H331/$T331, ""), ""), "")</f>
        <v/>
      </c>
      <c r="AS331" s="10" t="str">
        <f ca="1">IFERROR(IF(AND(NOW()&lt;= EOMONTH(DATE(YEAR($P331),12, 1), 0), Overall!$A333&lt;&gt;"", MONTH($O331) &lt;= 12, MONTH($P331) &gt;= 12), IF($T331 &lt;&gt; "", $H331/$T331, ""), ""), "")</f>
        <v/>
      </c>
      <c r="AT331" s="16">
        <f t="shared" ca="1" si="11"/>
        <v>0</v>
      </c>
    </row>
    <row r="332" spans="1:46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6">
        <f>IF(Overall!T334&lt;&gt;"",VALUE(Overall!T334),"")</f>
        <v>77.2</v>
      </c>
      <c r="O332" s="7">
        <f>IF(Overall!L334&lt;&gt;"", DATEVALUE(Overall!L334), "")</f>
        <v>44805</v>
      </c>
      <c r="P332" s="7">
        <f>IF(Overall!M334&lt;&gt;"", DATEVALUE(Overall!M334), "")</f>
        <v>44926</v>
      </c>
      <c r="Q332" s="7" t="str">
        <f>IF(Overall!S334&lt;&gt;"",_xlfn.VALUETOTEXT(Overall!S334),"")</f>
        <v>Sep-Dec</v>
      </c>
      <c r="R332" s="7">
        <f>IF(Overall!O334&lt;&gt;"", DATEVALUE(Overall!O334), "")</f>
        <v>44572</v>
      </c>
      <c r="S332" s="7">
        <f>IF(Overall!O334&lt;&gt;"", DATEVALUE(Overall!O334), "")</f>
        <v>44572</v>
      </c>
      <c r="T332" s="5">
        <f t="shared" si="10"/>
        <v>4</v>
      </c>
      <c r="U332" s="10" t="str">
        <f>IF(Overall!$A334&lt;&gt;"",IF(AND(MONTH($O332) &lt;= 1, MONTH($P332) &gt;= 1), IF($T332 &lt;&gt; "", $H332/$T332, ""), ""),"")</f>
        <v/>
      </c>
      <c r="V332" s="10" t="str">
        <f>IF(Overall!$A334&lt;&gt;"",IF(AND(MONTH($O332) &lt;= 2, MONTH($P332) &gt;= 2), IF($T332 &lt;&gt; "", $H332/$T332, ""), ""),"")</f>
        <v/>
      </c>
      <c r="W332" s="10" t="str">
        <f>IF(Overall!$A334&lt;&gt;"",IF(AND(MONTH($O332) &lt;= 3, MONTH($P332) &gt;= 3), IF($T332 &lt;&gt; "", $H332/$T332, ""), ""),"")</f>
        <v/>
      </c>
      <c r="X332" s="10" t="str">
        <f>IF(Overall!$A334&lt;&gt;"",IF(AND(MONTH($O332) &lt;= 4, MONTH($P332) &gt;= 4), IF($T332 &lt;&gt; "", $H332/$T332, ""), ""),"")</f>
        <v/>
      </c>
      <c r="Y332" s="10" t="str">
        <f>IF(Overall!$A334&lt;&gt;"",IF(AND(MONTH($O332) &lt;= 5, MONTH($P332) &gt;= 5), IF($T332 &lt;&gt; "", $H332/$T332, ""), ""),"")</f>
        <v/>
      </c>
      <c r="Z332" s="10" t="str">
        <f>IF(Overall!$A334&lt;&gt;"",IF(AND(MONTH($O332) &lt;= 6, MONTH($P332) &gt;= 6), IF($T332 &lt;&gt; "", $H332/$T332, ""), ""),"")</f>
        <v/>
      </c>
      <c r="AA332" s="10" t="str">
        <f>IF(Overall!$A334&lt;&gt;"",IF(AND(MONTH($O332) &lt;= 7, MONTH($P332) &gt;= 7 ), IF($T332 &lt;&gt; "", $H332/$T332, ""), ""),"")</f>
        <v/>
      </c>
      <c r="AB332" s="10" t="str">
        <f>IF(Overall!$A334&lt;&gt;"",IF(AND(MONTH($O332) &lt;= 8, MONTH($P332) &gt;= 8), IF($T332 &lt;&gt; "", $H332/$T332, ""), ""),"")</f>
        <v/>
      </c>
      <c r="AC332" s="10">
        <f>IF(Overall!$A334&lt;&gt;"",IF(AND(MONTH($O332) &lt;= 9, MONTH($P332) &gt;= 9), IF($T332 &lt;&gt; "", $H332/$T332, ""), ""),"")</f>
        <v>100000</v>
      </c>
      <c r="AD332" s="10">
        <f>IF(Overall!$A334&lt;&gt;"",IF(AND(MONTH($O332) &lt;= 10, MONTH($P332) &gt;= 10), IF($T332 &lt;&gt; "", $H332/$T332, ""), ""),"")</f>
        <v>100000</v>
      </c>
      <c r="AE332" s="10">
        <f>IF(Overall!$A334&lt;&gt;"",IF(AND(MONTH($O332) &lt;= 11, MONTH($P332) &gt;= 11), IF($T332 &lt;&gt; "", $H332/$T332, ""), ""),"")</f>
        <v>100000</v>
      </c>
      <c r="AF332" s="10">
        <f>IF(Overall!$A334&lt;&gt;"",IF(AND(MONTH($O332) &lt;= 12, MONTH($P332) &gt;= 12), IF($T332 &lt;&gt; "", $H332/$T332, ""), ""),"")</f>
        <v>100000</v>
      </c>
      <c r="AH332" s="10" t="str">
        <f ca="1">IFERROR(IF(AND(NOW()&lt;= EOMONTH(DATE(YEAR($P332),1, 1), 0), Overall!$A334&lt;&gt;"", MONTH($O332) &lt;= 1, MONTH($P332) &gt;= 1), IF($T332 &lt;&gt; "", $H332/$T332, ""), ""), "")</f>
        <v/>
      </c>
      <c r="AI332" s="10" t="str">
        <f ca="1">IFERROR(IF(AND(NOW()&lt;= EOMONTH(DATE(YEAR($P332),2, 1), 0), Overall!$A334&lt;&gt;"", MONTH($O332) &lt;= 2, MONTH($P332) &gt;= 2), IF($T332 &lt;&gt; "", $H332/$T332, ""), ""), "")</f>
        <v/>
      </c>
      <c r="AJ332" s="10" t="str">
        <f ca="1">IFERROR(IF(AND(NOW()&lt;= EOMONTH(DATE(YEAR($P332),3, 1), 0), Overall!$A334&lt;&gt;"", MONTH($O332) &lt;= 3, MONTH($P332) &gt;= 3), IF($T332 &lt;&gt; "", $H332/$T332, ""), ""), "")</f>
        <v/>
      </c>
      <c r="AK332" s="10" t="str">
        <f ca="1">IFERROR(IF(AND(NOW()&lt;= EOMONTH(DATE(YEAR($P332),4, 1), 0), Overall!$A334&lt;&gt;"", MONTH($O332) &lt;= 4, MONTH($P332) &gt;= 4), IF($T332 &lt;&gt; "", $H332/$T332, ""), ""), "")</f>
        <v/>
      </c>
      <c r="AL332" s="10" t="str">
        <f ca="1">IFERROR(IF(AND(NOW()&lt;= EOMONTH(DATE(YEAR($P332),5, 1), 0), Overall!$A334&lt;&gt;"", MONTH($O332) &lt;= 5, MONTH($P332) &gt;= 5), IF($T332 &lt;&gt; "", $H332/$T332, ""), ""), "")</f>
        <v/>
      </c>
      <c r="AM332" s="10" t="str">
        <f ca="1">IFERROR(IF(AND(NOW()&lt;= EOMONTH(DATE(YEAR($P332),6, 1), 0), Overall!$A334&lt;&gt;"", MONTH($O332) &lt;= 6, MONTH($P332) &gt;= 6), IF($T332 &lt;&gt; "", $H332/$T332, ""), ""), "")</f>
        <v/>
      </c>
      <c r="AN332" s="10" t="str">
        <f ca="1">IFERROR(IF(AND(NOW()&lt;= EOMONTH(DATE(YEAR($P332),7, 1), 0), Overall!$A334&lt;&gt;"", MONTH($O332) &lt;= 7, MONTH($P332) &gt;= 7), IF($T332 &lt;&gt; "", $H332/$T332, ""), ""), "")</f>
        <v/>
      </c>
      <c r="AO332" s="10" t="str">
        <f ca="1">IFERROR(IF(AND(NOW()&lt;= EOMONTH(DATE(YEAR($P332),8, 1), 0), Overall!$A334&lt;&gt;"", MONTH($O332) &lt;= 8, MONTH($P332) &gt;= 8), IF($T332 &lt;&gt; "", $H332/$T332, ""), ""), "")</f>
        <v/>
      </c>
      <c r="AP332" s="10" t="str">
        <f ca="1">IFERROR(IF(AND(NOW()&lt;= EOMONTH(DATE(YEAR($P332),9, 1), 0), Overall!$A334&lt;&gt;"", MONTH($O332) &lt;= 9, MONTH($P332) &gt;= 9), IF($T332 &lt;&gt; "", $H332/$T332, ""), ""), "")</f>
        <v/>
      </c>
      <c r="AQ332" s="10" t="str">
        <f ca="1">IFERROR(IF(AND(NOW()&lt;= EOMONTH(DATE(YEAR($P332),10, 1), 0), Overall!$A334&lt;&gt;"", MONTH($O332) &lt;= 10, MONTH($P332) &gt;= 10), IF($T332 &lt;&gt; "", $H332/$T332, ""), ""), "")</f>
        <v/>
      </c>
      <c r="AR332" s="10" t="str">
        <f ca="1">IFERROR(IF(AND(NOW()&lt;= EOMONTH(DATE(YEAR($P332),11, 1), 0), Overall!$A334&lt;&gt;"", MONTH($O332) &lt;=11, MONTH($P332) &gt;= 11), IF($T332 &lt;&gt; "", $H332/$T332, ""), ""), "")</f>
        <v/>
      </c>
      <c r="AS332" s="10" t="str">
        <f ca="1">IFERROR(IF(AND(NOW()&lt;= EOMONTH(DATE(YEAR($P332),12, 1), 0), Overall!$A334&lt;&gt;"", MONTH($O332) &lt;= 12, MONTH($P332) &gt;= 12), IF($T332 &lt;&gt; "", $H332/$T332, ""), ""), "")</f>
        <v/>
      </c>
      <c r="AT332" s="16">
        <f t="shared" ca="1" si="11"/>
        <v>0</v>
      </c>
    </row>
    <row r="333" spans="1:46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6">
        <f>IF(Overall!T335&lt;&gt;"",VALUE(Overall!T335),"")</f>
        <v>77.537999999999997</v>
      </c>
      <c r="O333" s="7">
        <f>IF(Overall!L335&lt;&gt;"", DATEVALUE(Overall!L335), "")</f>
        <v>44805</v>
      </c>
      <c r="P333" s="7">
        <f>IF(Overall!M335&lt;&gt;"", DATEVALUE(Overall!M335), "")</f>
        <v>44926</v>
      </c>
      <c r="Q333" s="7" t="str">
        <f>IF(Overall!S335&lt;&gt;"",_xlfn.VALUETOTEXT(Overall!S335),"")</f>
        <v>Sep-Dec</v>
      </c>
      <c r="R333" s="7">
        <f>IF(Overall!O335&lt;&gt;"", DATEVALUE(Overall!O335), "")</f>
        <v>44573</v>
      </c>
      <c r="S333" s="7">
        <f>IF(Overall!O335&lt;&gt;"", DATEVALUE(Overall!O335), "")</f>
        <v>44573</v>
      </c>
      <c r="T333" s="5">
        <f t="shared" si="10"/>
        <v>4</v>
      </c>
      <c r="U333" s="10" t="str">
        <f>IF(Overall!$A335&lt;&gt;"",IF(AND(MONTH($O333) &lt;= 1, MONTH($P333) &gt;= 1), IF($T333 &lt;&gt; "", $H333/$T333, ""), ""),"")</f>
        <v/>
      </c>
      <c r="V333" s="10" t="str">
        <f>IF(Overall!$A335&lt;&gt;"",IF(AND(MONTH($O333) &lt;= 2, MONTH($P333) &gt;= 2), IF($T333 &lt;&gt; "", $H333/$T333, ""), ""),"")</f>
        <v/>
      </c>
      <c r="W333" s="10" t="str">
        <f>IF(Overall!$A335&lt;&gt;"",IF(AND(MONTH($O333) &lt;= 3, MONTH($P333) &gt;= 3), IF($T333 &lt;&gt; "", $H333/$T333, ""), ""),"")</f>
        <v/>
      </c>
      <c r="X333" s="10" t="str">
        <f>IF(Overall!$A335&lt;&gt;"",IF(AND(MONTH($O333) &lt;= 4, MONTH($P333) &gt;= 4), IF($T333 &lt;&gt; "", $H333/$T333, ""), ""),"")</f>
        <v/>
      </c>
      <c r="Y333" s="10" t="str">
        <f>IF(Overall!$A335&lt;&gt;"",IF(AND(MONTH($O333) &lt;= 5, MONTH($P333) &gt;= 5), IF($T333 &lt;&gt; "", $H333/$T333, ""), ""),"")</f>
        <v/>
      </c>
      <c r="Z333" s="10" t="str">
        <f>IF(Overall!$A335&lt;&gt;"",IF(AND(MONTH($O333) &lt;= 6, MONTH($P333) &gt;= 6), IF($T333 &lt;&gt; "", $H333/$T333, ""), ""),"")</f>
        <v/>
      </c>
      <c r="AA333" s="10" t="str">
        <f>IF(Overall!$A335&lt;&gt;"",IF(AND(MONTH($O333) &lt;= 7, MONTH($P333) &gt;= 7 ), IF($T333 &lt;&gt; "", $H333/$T333, ""), ""),"")</f>
        <v/>
      </c>
      <c r="AB333" s="10" t="str">
        <f>IF(Overall!$A335&lt;&gt;"",IF(AND(MONTH($O333) &lt;= 8, MONTH($P333) &gt;= 8), IF($T333 &lt;&gt; "", $H333/$T333, ""), ""),"")</f>
        <v/>
      </c>
      <c r="AC333" s="10">
        <f>IF(Overall!$A335&lt;&gt;"",IF(AND(MONTH($O333) &lt;= 9, MONTH($P333) &gt;= 9), IF($T333 &lt;&gt; "", $H333/$T333, ""), ""),"")</f>
        <v>100000</v>
      </c>
      <c r="AD333" s="10">
        <f>IF(Overall!$A335&lt;&gt;"",IF(AND(MONTH($O333) &lt;= 10, MONTH($P333) &gt;= 10), IF($T333 &lt;&gt; "", $H333/$T333, ""), ""),"")</f>
        <v>100000</v>
      </c>
      <c r="AE333" s="10">
        <f>IF(Overall!$A335&lt;&gt;"",IF(AND(MONTH($O333) &lt;= 11, MONTH($P333) &gt;= 11), IF($T333 &lt;&gt; "", $H333/$T333, ""), ""),"")</f>
        <v>100000</v>
      </c>
      <c r="AF333" s="10">
        <f>IF(Overall!$A335&lt;&gt;"",IF(AND(MONTH($O333) &lt;= 12, MONTH($P333) &gt;= 12), IF($T333 &lt;&gt; "", $H333/$T333, ""), ""),"")</f>
        <v>100000</v>
      </c>
      <c r="AH333" s="10" t="str">
        <f ca="1">IFERROR(IF(AND(NOW()&lt;= EOMONTH(DATE(YEAR($P333),1, 1), 0), Overall!$A335&lt;&gt;"", MONTH($O333) &lt;= 1, MONTH($P333) &gt;= 1), IF($T333 &lt;&gt; "", $H333/$T333, ""), ""), "")</f>
        <v/>
      </c>
      <c r="AI333" s="10" t="str">
        <f ca="1">IFERROR(IF(AND(NOW()&lt;= EOMONTH(DATE(YEAR($P333),2, 1), 0), Overall!$A335&lt;&gt;"", MONTH($O333) &lt;= 2, MONTH($P333) &gt;= 2), IF($T333 &lt;&gt; "", $H333/$T333, ""), ""), "")</f>
        <v/>
      </c>
      <c r="AJ333" s="10" t="str">
        <f ca="1">IFERROR(IF(AND(NOW()&lt;= EOMONTH(DATE(YEAR($P333),3, 1), 0), Overall!$A335&lt;&gt;"", MONTH($O333) &lt;= 3, MONTH($P333) &gt;= 3), IF($T333 &lt;&gt; "", $H333/$T333, ""), ""), "")</f>
        <v/>
      </c>
      <c r="AK333" s="10" t="str">
        <f ca="1">IFERROR(IF(AND(NOW()&lt;= EOMONTH(DATE(YEAR($P333),4, 1), 0), Overall!$A335&lt;&gt;"", MONTH($O333) &lt;= 4, MONTH($P333) &gt;= 4), IF($T333 &lt;&gt; "", $H333/$T333, ""), ""), "")</f>
        <v/>
      </c>
      <c r="AL333" s="10" t="str">
        <f ca="1">IFERROR(IF(AND(NOW()&lt;= EOMONTH(DATE(YEAR($P333),5, 1), 0), Overall!$A335&lt;&gt;"", MONTH($O333) &lt;= 5, MONTH($P333) &gt;= 5), IF($T333 &lt;&gt; "", $H333/$T333, ""), ""), "")</f>
        <v/>
      </c>
      <c r="AM333" s="10" t="str">
        <f ca="1">IFERROR(IF(AND(NOW()&lt;= EOMONTH(DATE(YEAR($P333),6, 1), 0), Overall!$A335&lt;&gt;"", MONTH($O333) &lt;= 6, MONTH($P333) &gt;= 6), IF($T333 &lt;&gt; "", $H333/$T333, ""), ""), "")</f>
        <v/>
      </c>
      <c r="AN333" s="10" t="str">
        <f ca="1">IFERROR(IF(AND(NOW()&lt;= EOMONTH(DATE(YEAR($P333),7, 1), 0), Overall!$A335&lt;&gt;"", MONTH($O333) &lt;= 7, MONTH($P333) &gt;= 7), IF($T333 &lt;&gt; "", $H333/$T333, ""), ""), "")</f>
        <v/>
      </c>
      <c r="AO333" s="10" t="str">
        <f ca="1">IFERROR(IF(AND(NOW()&lt;= EOMONTH(DATE(YEAR($P333),8, 1), 0), Overall!$A335&lt;&gt;"", MONTH($O333) &lt;= 8, MONTH($P333) &gt;= 8), IF($T333 &lt;&gt; "", $H333/$T333, ""), ""), "")</f>
        <v/>
      </c>
      <c r="AP333" s="10" t="str">
        <f ca="1">IFERROR(IF(AND(NOW()&lt;= EOMONTH(DATE(YEAR($P333),9, 1), 0), Overall!$A335&lt;&gt;"", MONTH($O333) &lt;= 9, MONTH($P333) &gt;= 9), IF($T333 &lt;&gt; "", $H333/$T333, ""), ""), "")</f>
        <v/>
      </c>
      <c r="AQ333" s="10" t="str">
        <f ca="1">IFERROR(IF(AND(NOW()&lt;= EOMONTH(DATE(YEAR($P333),10, 1), 0), Overall!$A335&lt;&gt;"", MONTH($O333) &lt;= 10, MONTH($P333) &gt;= 10), IF($T333 &lt;&gt; "", $H333/$T333, ""), ""), "")</f>
        <v/>
      </c>
      <c r="AR333" s="10" t="str">
        <f ca="1">IFERROR(IF(AND(NOW()&lt;= EOMONTH(DATE(YEAR($P333),11, 1), 0), Overall!$A335&lt;&gt;"", MONTH($O333) &lt;=11, MONTH($P333) &gt;= 11), IF($T333 &lt;&gt; "", $H333/$T333, ""), ""), "")</f>
        <v/>
      </c>
      <c r="AS333" s="10" t="str">
        <f ca="1">IFERROR(IF(AND(NOW()&lt;= EOMONTH(DATE(YEAR($P333),12, 1), 0), Overall!$A335&lt;&gt;"", MONTH($O333) &lt;= 12, MONTH($P333) &gt;= 12), IF($T333 &lt;&gt; "", $H333/$T333, ""), ""), "")</f>
        <v/>
      </c>
      <c r="AT333" s="16">
        <f t="shared" ca="1" si="11"/>
        <v>0</v>
      </c>
    </row>
    <row r="334" spans="1:46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6">
        <f>IF(Overall!T336&lt;&gt;"",VALUE(Overall!T336),"")</f>
        <v>77.537999999999997</v>
      </c>
      <c r="O334" s="7">
        <f>IF(Overall!L336&lt;&gt;"", DATEVALUE(Overall!L336), "")</f>
        <v>44805</v>
      </c>
      <c r="P334" s="7">
        <f>IF(Overall!M336&lt;&gt;"", DATEVALUE(Overall!M336), "")</f>
        <v>44926</v>
      </c>
      <c r="Q334" s="7" t="str">
        <f>IF(Overall!S336&lt;&gt;"",_xlfn.VALUETOTEXT(Overall!S336),"")</f>
        <v>Sep-Dec</v>
      </c>
      <c r="R334" s="7">
        <f>IF(Overall!O336&lt;&gt;"", DATEVALUE(Overall!O336), "")</f>
        <v>44573</v>
      </c>
      <c r="S334" s="7">
        <f>IF(Overall!O336&lt;&gt;"", DATEVALUE(Overall!O336), "")</f>
        <v>44573</v>
      </c>
      <c r="T334" s="5">
        <f t="shared" si="10"/>
        <v>4</v>
      </c>
      <c r="U334" s="10" t="str">
        <f>IF(Overall!$A336&lt;&gt;"",IF(AND(MONTH($O334) &lt;= 1, MONTH($P334) &gt;= 1), IF($T334 &lt;&gt; "", $H334/$T334, ""), ""),"")</f>
        <v/>
      </c>
      <c r="V334" s="10" t="str">
        <f>IF(Overall!$A336&lt;&gt;"",IF(AND(MONTH($O334) &lt;= 2, MONTH($P334) &gt;= 2), IF($T334 &lt;&gt; "", $H334/$T334, ""), ""),"")</f>
        <v/>
      </c>
      <c r="W334" s="10" t="str">
        <f>IF(Overall!$A336&lt;&gt;"",IF(AND(MONTH($O334) &lt;= 3, MONTH($P334) &gt;= 3), IF($T334 &lt;&gt; "", $H334/$T334, ""), ""),"")</f>
        <v/>
      </c>
      <c r="X334" s="10" t="str">
        <f>IF(Overall!$A336&lt;&gt;"",IF(AND(MONTH($O334) &lt;= 4, MONTH($P334) &gt;= 4), IF($T334 &lt;&gt; "", $H334/$T334, ""), ""),"")</f>
        <v/>
      </c>
      <c r="Y334" s="10" t="str">
        <f>IF(Overall!$A336&lt;&gt;"",IF(AND(MONTH($O334) &lt;= 5, MONTH($P334) &gt;= 5), IF($T334 &lt;&gt; "", $H334/$T334, ""), ""),"")</f>
        <v/>
      </c>
      <c r="Z334" s="10" t="str">
        <f>IF(Overall!$A336&lt;&gt;"",IF(AND(MONTH($O334) &lt;= 6, MONTH($P334) &gt;= 6), IF($T334 &lt;&gt; "", $H334/$T334, ""), ""),"")</f>
        <v/>
      </c>
      <c r="AA334" s="10" t="str">
        <f>IF(Overall!$A336&lt;&gt;"",IF(AND(MONTH($O334) &lt;= 7, MONTH($P334) &gt;= 7 ), IF($T334 &lt;&gt; "", $H334/$T334, ""), ""),"")</f>
        <v/>
      </c>
      <c r="AB334" s="10" t="str">
        <f>IF(Overall!$A336&lt;&gt;"",IF(AND(MONTH($O334) &lt;= 8, MONTH($P334) &gt;= 8), IF($T334 &lt;&gt; "", $H334/$T334, ""), ""),"")</f>
        <v/>
      </c>
      <c r="AC334" s="10">
        <f>IF(Overall!$A336&lt;&gt;"",IF(AND(MONTH($O334) &lt;= 9, MONTH($P334) &gt;= 9), IF($T334 &lt;&gt; "", $H334/$T334, ""), ""),"")</f>
        <v>100000</v>
      </c>
      <c r="AD334" s="10">
        <f>IF(Overall!$A336&lt;&gt;"",IF(AND(MONTH($O334) &lt;= 10, MONTH($P334) &gt;= 10), IF($T334 &lt;&gt; "", $H334/$T334, ""), ""),"")</f>
        <v>100000</v>
      </c>
      <c r="AE334" s="10">
        <f>IF(Overall!$A336&lt;&gt;"",IF(AND(MONTH($O334) &lt;= 11, MONTH($P334) &gt;= 11), IF($T334 &lt;&gt; "", $H334/$T334, ""), ""),"")</f>
        <v>100000</v>
      </c>
      <c r="AF334" s="10">
        <f>IF(Overall!$A336&lt;&gt;"",IF(AND(MONTH($O334) &lt;= 12, MONTH($P334) &gt;= 12), IF($T334 &lt;&gt; "", $H334/$T334, ""), ""),"")</f>
        <v>100000</v>
      </c>
      <c r="AH334" s="10" t="str">
        <f ca="1">IFERROR(IF(AND(NOW()&lt;= EOMONTH(DATE(YEAR($P334),1, 1), 0), Overall!$A336&lt;&gt;"", MONTH($O334) &lt;= 1, MONTH($P334) &gt;= 1), IF($T334 &lt;&gt; "", $H334/$T334, ""), ""), "")</f>
        <v/>
      </c>
      <c r="AI334" s="10" t="str">
        <f ca="1">IFERROR(IF(AND(NOW()&lt;= EOMONTH(DATE(YEAR($P334),2, 1), 0), Overall!$A336&lt;&gt;"", MONTH($O334) &lt;= 2, MONTH($P334) &gt;= 2), IF($T334 &lt;&gt; "", $H334/$T334, ""), ""), "")</f>
        <v/>
      </c>
      <c r="AJ334" s="10" t="str">
        <f ca="1">IFERROR(IF(AND(NOW()&lt;= EOMONTH(DATE(YEAR($P334),3, 1), 0), Overall!$A336&lt;&gt;"", MONTH($O334) &lt;= 3, MONTH($P334) &gt;= 3), IF($T334 &lt;&gt; "", $H334/$T334, ""), ""), "")</f>
        <v/>
      </c>
      <c r="AK334" s="10" t="str">
        <f ca="1">IFERROR(IF(AND(NOW()&lt;= EOMONTH(DATE(YEAR($P334),4, 1), 0), Overall!$A336&lt;&gt;"", MONTH($O334) &lt;= 4, MONTH($P334) &gt;= 4), IF($T334 &lt;&gt; "", $H334/$T334, ""), ""), "")</f>
        <v/>
      </c>
      <c r="AL334" s="10" t="str">
        <f ca="1">IFERROR(IF(AND(NOW()&lt;= EOMONTH(DATE(YEAR($P334),5, 1), 0), Overall!$A336&lt;&gt;"", MONTH($O334) &lt;= 5, MONTH($P334) &gt;= 5), IF($T334 &lt;&gt; "", $H334/$T334, ""), ""), "")</f>
        <v/>
      </c>
      <c r="AM334" s="10" t="str">
        <f ca="1">IFERROR(IF(AND(NOW()&lt;= EOMONTH(DATE(YEAR($P334),6, 1), 0), Overall!$A336&lt;&gt;"", MONTH($O334) &lt;= 6, MONTH($P334) &gt;= 6), IF($T334 &lt;&gt; "", $H334/$T334, ""), ""), "")</f>
        <v/>
      </c>
      <c r="AN334" s="10" t="str">
        <f ca="1">IFERROR(IF(AND(NOW()&lt;= EOMONTH(DATE(YEAR($P334),7, 1), 0), Overall!$A336&lt;&gt;"", MONTH($O334) &lt;= 7, MONTH($P334) &gt;= 7), IF($T334 &lt;&gt; "", $H334/$T334, ""), ""), "")</f>
        <v/>
      </c>
      <c r="AO334" s="10" t="str">
        <f ca="1">IFERROR(IF(AND(NOW()&lt;= EOMONTH(DATE(YEAR($P334),8, 1), 0), Overall!$A336&lt;&gt;"", MONTH($O334) &lt;= 8, MONTH($P334) &gt;= 8), IF($T334 &lt;&gt; "", $H334/$T334, ""), ""), "")</f>
        <v/>
      </c>
      <c r="AP334" s="10" t="str">
        <f ca="1">IFERROR(IF(AND(NOW()&lt;= EOMONTH(DATE(YEAR($P334),9, 1), 0), Overall!$A336&lt;&gt;"", MONTH($O334) &lt;= 9, MONTH($P334) &gt;= 9), IF($T334 &lt;&gt; "", $H334/$T334, ""), ""), "")</f>
        <v/>
      </c>
      <c r="AQ334" s="10" t="str">
        <f ca="1">IFERROR(IF(AND(NOW()&lt;= EOMONTH(DATE(YEAR($P334),10, 1), 0), Overall!$A336&lt;&gt;"", MONTH($O334) &lt;= 10, MONTH($P334) &gt;= 10), IF($T334 &lt;&gt; "", $H334/$T334, ""), ""), "")</f>
        <v/>
      </c>
      <c r="AR334" s="10" t="str">
        <f ca="1">IFERROR(IF(AND(NOW()&lt;= EOMONTH(DATE(YEAR($P334),11, 1), 0), Overall!$A336&lt;&gt;"", MONTH($O334) &lt;=11, MONTH($P334) &gt;= 11), IF($T334 &lt;&gt; "", $H334/$T334, ""), ""), "")</f>
        <v/>
      </c>
      <c r="AS334" s="10" t="str">
        <f ca="1">IFERROR(IF(AND(NOW()&lt;= EOMONTH(DATE(YEAR($P334),12, 1), 0), Overall!$A336&lt;&gt;"", MONTH($O334) &lt;= 12, MONTH($P334) &gt;= 12), IF($T334 &lt;&gt; "", $H334/$T334, ""), ""), "")</f>
        <v/>
      </c>
      <c r="AT334" s="16">
        <f t="shared" ca="1" si="11"/>
        <v>0</v>
      </c>
    </row>
    <row r="335" spans="1:46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6">
        <f>IF(Overall!T337&lt;&gt;"",VALUE(Overall!T337),"")</f>
        <v>77.599999999999994</v>
      </c>
      <c r="O335" s="7">
        <f>IF(Overall!L337&lt;&gt;"", DATEVALUE(Overall!L337), "")</f>
        <v>44805</v>
      </c>
      <c r="P335" s="7">
        <f>IF(Overall!M337&lt;&gt;"", DATEVALUE(Overall!M337), "")</f>
        <v>44926</v>
      </c>
      <c r="Q335" s="7" t="str">
        <f>IF(Overall!S337&lt;&gt;"",_xlfn.VALUETOTEXT(Overall!S337),"")</f>
        <v>Sep-Dec</v>
      </c>
      <c r="R335" s="7">
        <f>IF(Overall!O337&lt;&gt;"", DATEVALUE(Overall!O337), "")</f>
        <v>44573</v>
      </c>
      <c r="S335" s="7">
        <f>IF(Overall!O337&lt;&gt;"", DATEVALUE(Overall!O337), "")</f>
        <v>44573</v>
      </c>
      <c r="T335" s="5">
        <f t="shared" si="10"/>
        <v>4</v>
      </c>
      <c r="U335" s="10" t="str">
        <f>IF(Overall!$A337&lt;&gt;"",IF(AND(MONTH($O335) &lt;= 1, MONTH($P335) &gt;= 1), IF($T335 &lt;&gt; "", $H335/$T335, ""), ""),"")</f>
        <v/>
      </c>
      <c r="V335" s="10" t="str">
        <f>IF(Overall!$A337&lt;&gt;"",IF(AND(MONTH($O335) &lt;= 2, MONTH($P335) &gt;= 2), IF($T335 &lt;&gt; "", $H335/$T335, ""), ""),"")</f>
        <v/>
      </c>
      <c r="W335" s="10" t="str">
        <f>IF(Overall!$A337&lt;&gt;"",IF(AND(MONTH($O335) &lt;= 3, MONTH($P335) &gt;= 3), IF($T335 &lt;&gt; "", $H335/$T335, ""), ""),"")</f>
        <v/>
      </c>
      <c r="X335" s="10" t="str">
        <f>IF(Overall!$A337&lt;&gt;"",IF(AND(MONTH($O335) &lt;= 4, MONTH($P335) &gt;= 4), IF($T335 &lt;&gt; "", $H335/$T335, ""), ""),"")</f>
        <v/>
      </c>
      <c r="Y335" s="10" t="str">
        <f>IF(Overall!$A337&lt;&gt;"",IF(AND(MONTH($O335) &lt;= 5, MONTH($P335) &gt;= 5), IF($T335 &lt;&gt; "", $H335/$T335, ""), ""),"")</f>
        <v/>
      </c>
      <c r="Z335" s="10" t="str">
        <f>IF(Overall!$A337&lt;&gt;"",IF(AND(MONTH($O335) &lt;= 6, MONTH($P335) &gt;= 6), IF($T335 &lt;&gt; "", $H335/$T335, ""), ""),"")</f>
        <v/>
      </c>
      <c r="AA335" s="10" t="str">
        <f>IF(Overall!$A337&lt;&gt;"",IF(AND(MONTH($O335) &lt;= 7, MONTH($P335) &gt;= 7 ), IF($T335 &lt;&gt; "", $H335/$T335, ""), ""),"")</f>
        <v/>
      </c>
      <c r="AB335" s="10" t="str">
        <f>IF(Overall!$A337&lt;&gt;"",IF(AND(MONTH($O335) &lt;= 8, MONTH($P335) &gt;= 8), IF($T335 &lt;&gt; "", $H335/$T335, ""), ""),"")</f>
        <v/>
      </c>
      <c r="AC335" s="10">
        <f>IF(Overall!$A337&lt;&gt;"",IF(AND(MONTH($O335) &lt;= 9, MONTH($P335) &gt;= 9), IF($T335 &lt;&gt; "", $H335/$T335, ""), ""),"")</f>
        <v>100000</v>
      </c>
      <c r="AD335" s="10">
        <f>IF(Overall!$A337&lt;&gt;"",IF(AND(MONTH($O335) &lt;= 10, MONTH($P335) &gt;= 10), IF($T335 &lt;&gt; "", $H335/$T335, ""), ""),"")</f>
        <v>100000</v>
      </c>
      <c r="AE335" s="10">
        <f>IF(Overall!$A337&lt;&gt;"",IF(AND(MONTH($O335) &lt;= 11, MONTH($P335) &gt;= 11), IF($T335 &lt;&gt; "", $H335/$T335, ""), ""),"")</f>
        <v>100000</v>
      </c>
      <c r="AF335" s="10">
        <f>IF(Overall!$A337&lt;&gt;"",IF(AND(MONTH($O335) &lt;= 12, MONTH($P335) &gt;= 12), IF($T335 &lt;&gt; "", $H335/$T335, ""), ""),"")</f>
        <v>100000</v>
      </c>
      <c r="AH335" s="10" t="str">
        <f ca="1">IFERROR(IF(AND(NOW()&lt;= EOMONTH(DATE(YEAR($P335),1, 1), 0), Overall!$A337&lt;&gt;"", MONTH($O335) &lt;= 1, MONTH($P335) &gt;= 1), IF($T335 &lt;&gt; "", $H335/$T335, ""), ""), "")</f>
        <v/>
      </c>
      <c r="AI335" s="10" t="str">
        <f ca="1">IFERROR(IF(AND(NOW()&lt;= EOMONTH(DATE(YEAR($P335),2, 1), 0), Overall!$A337&lt;&gt;"", MONTH($O335) &lt;= 2, MONTH($P335) &gt;= 2), IF($T335 &lt;&gt; "", $H335/$T335, ""), ""), "")</f>
        <v/>
      </c>
      <c r="AJ335" s="10" t="str">
        <f ca="1">IFERROR(IF(AND(NOW()&lt;= EOMONTH(DATE(YEAR($P335),3, 1), 0), Overall!$A337&lt;&gt;"", MONTH($O335) &lt;= 3, MONTH($P335) &gt;= 3), IF($T335 &lt;&gt; "", $H335/$T335, ""), ""), "")</f>
        <v/>
      </c>
      <c r="AK335" s="10" t="str">
        <f ca="1">IFERROR(IF(AND(NOW()&lt;= EOMONTH(DATE(YEAR($P335),4, 1), 0), Overall!$A337&lt;&gt;"", MONTH($O335) &lt;= 4, MONTH($P335) &gt;= 4), IF($T335 &lt;&gt; "", $H335/$T335, ""), ""), "")</f>
        <v/>
      </c>
      <c r="AL335" s="10" t="str">
        <f ca="1">IFERROR(IF(AND(NOW()&lt;= EOMONTH(DATE(YEAR($P335),5, 1), 0), Overall!$A337&lt;&gt;"", MONTH($O335) &lt;= 5, MONTH($P335) &gt;= 5), IF($T335 &lt;&gt; "", $H335/$T335, ""), ""), "")</f>
        <v/>
      </c>
      <c r="AM335" s="10" t="str">
        <f ca="1">IFERROR(IF(AND(NOW()&lt;= EOMONTH(DATE(YEAR($P335),6, 1), 0), Overall!$A337&lt;&gt;"", MONTH($O335) &lt;= 6, MONTH($P335) &gt;= 6), IF($T335 &lt;&gt; "", $H335/$T335, ""), ""), "")</f>
        <v/>
      </c>
      <c r="AN335" s="10" t="str">
        <f ca="1">IFERROR(IF(AND(NOW()&lt;= EOMONTH(DATE(YEAR($P335),7, 1), 0), Overall!$A337&lt;&gt;"", MONTH($O335) &lt;= 7, MONTH($P335) &gt;= 7), IF($T335 &lt;&gt; "", $H335/$T335, ""), ""), "")</f>
        <v/>
      </c>
      <c r="AO335" s="10" t="str">
        <f ca="1">IFERROR(IF(AND(NOW()&lt;= EOMONTH(DATE(YEAR($P335),8, 1), 0), Overall!$A337&lt;&gt;"", MONTH($O335) &lt;= 8, MONTH($P335) &gt;= 8), IF($T335 &lt;&gt; "", $H335/$T335, ""), ""), "")</f>
        <v/>
      </c>
      <c r="AP335" s="10" t="str">
        <f ca="1">IFERROR(IF(AND(NOW()&lt;= EOMONTH(DATE(YEAR($P335),9, 1), 0), Overall!$A337&lt;&gt;"", MONTH($O335) &lt;= 9, MONTH($P335) &gt;= 9), IF($T335 &lt;&gt; "", $H335/$T335, ""), ""), "")</f>
        <v/>
      </c>
      <c r="AQ335" s="10" t="str">
        <f ca="1">IFERROR(IF(AND(NOW()&lt;= EOMONTH(DATE(YEAR($P335),10, 1), 0), Overall!$A337&lt;&gt;"", MONTH($O335) &lt;= 10, MONTH($P335) &gt;= 10), IF($T335 &lt;&gt; "", $H335/$T335, ""), ""), "")</f>
        <v/>
      </c>
      <c r="AR335" s="10" t="str">
        <f ca="1">IFERROR(IF(AND(NOW()&lt;= EOMONTH(DATE(YEAR($P335),11, 1), 0), Overall!$A337&lt;&gt;"", MONTH($O335) &lt;=11, MONTH($P335) &gt;= 11), IF($T335 &lt;&gt; "", $H335/$T335, ""), ""), "")</f>
        <v/>
      </c>
      <c r="AS335" s="10" t="str">
        <f ca="1">IFERROR(IF(AND(NOW()&lt;= EOMONTH(DATE(YEAR($P335),12, 1), 0), Overall!$A337&lt;&gt;"", MONTH($O335) &lt;= 12, MONTH($P335) &gt;= 12), IF($T335 &lt;&gt; "", $H335/$T335, ""), ""), "")</f>
        <v/>
      </c>
      <c r="AT335" s="16">
        <f t="shared" ca="1" si="11"/>
        <v>0</v>
      </c>
    </row>
    <row r="336" spans="1:46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6">
        <f>IF(Overall!T338&lt;&gt;"",VALUE(Overall!T338),"")</f>
        <v>77.650000000000006</v>
      </c>
      <c r="O336" s="7">
        <f>IF(Overall!L338&lt;&gt;"", DATEVALUE(Overall!L338), "")</f>
        <v>44805</v>
      </c>
      <c r="P336" s="7">
        <f>IF(Overall!M338&lt;&gt;"", DATEVALUE(Overall!M338), "")</f>
        <v>44926</v>
      </c>
      <c r="Q336" s="7" t="str">
        <f>IF(Overall!S338&lt;&gt;"",_xlfn.VALUETOTEXT(Overall!S338),"")</f>
        <v>Sep-Dec</v>
      </c>
      <c r="R336" s="7">
        <f>IF(Overall!O338&lt;&gt;"", DATEVALUE(Overall!O338), "")</f>
        <v>44573</v>
      </c>
      <c r="S336" s="7">
        <f>IF(Overall!O338&lt;&gt;"", DATEVALUE(Overall!O338), "")</f>
        <v>44573</v>
      </c>
      <c r="T336" s="5">
        <f t="shared" si="10"/>
        <v>4</v>
      </c>
      <c r="U336" s="10" t="str">
        <f>IF(Overall!$A338&lt;&gt;"",IF(AND(MONTH($O336) &lt;= 1, MONTH($P336) &gt;= 1), IF($T336 &lt;&gt; "", $H336/$T336, ""), ""),"")</f>
        <v/>
      </c>
      <c r="V336" s="10" t="str">
        <f>IF(Overall!$A338&lt;&gt;"",IF(AND(MONTH($O336) &lt;= 2, MONTH($P336) &gt;= 2), IF($T336 &lt;&gt; "", $H336/$T336, ""), ""),"")</f>
        <v/>
      </c>
      <c r="W336" s="10" t="str">
        <f>IF(Overall!$A338&lt;&gt;"",IF(AND(MONTH($O336) &lt;= 3, MONTH($P336) &gt;= 3), IF($T336 &lt;&gt; "", $H336/$T336, ""), ""),"")</f>
        <v/>
      </c>
      <c r="X336" s="10" t="str">
        <f>IF(Overall!$A338&lt;&gt;"",IF(AND(MONTH($O336) &lt;= 4, MONTH($P336) &gt;= 4), IF($T336 &lt;&gt; "", $H336/$T336, ""), ""),"")</f>
        <v/>
      </c>
      <c r="Y336" s="10" t="str">
        <f>IF(Overall!$A338&lt;&gt;"",IF(AND(MONTH($O336) &lt;= 5, MONTH($P336) &gt;= 5), IF($T336 &lt;&gt; "", $H336/$T336, ""), ""),"")</f>
        <v/>
      </c>
      <c r="Z336" s="10" t="str">
        <f>IF(Overall!$A338&lt;&gt;"",IF(AND(MONTH($O336) &lt;= 6, MONTH($P336) &gt;= 6), IF($T336 &lt;&gt; "", $H336/$T336, ""), ""),"")</f>
        <v/>
      </c>
      <c r="AA336" s="10" t="str">
        <f>IF(Overall!$A338&lt;&gt;"",IF(AND(MONTH($O336) &lt;= 7, MONTH($P336) &gt;= 7 ), IF($T336 &lt;&gt; "", $H336/$T336, ""), ""),"")</f>
        <v/>
      </c>
      <c r="AB336" s="10" t="str">
        <f>IF(Overall!$A338&lt;&gt;"",IF(AND(MONTH($O336) &lt;= 8, MONTH($P336) &gt;= 8), IF($T336 &lt;&gt; "", $H336/$T336, ""), ""),"")</f>
        <v/>
      </c>
      <c r="AC336" s="10">
        <f>IF(Overall!$A338&lt;&gt;"",IF(AND(MONTH($O336) &lt;= 9, MONTH($P336) &gt;= 9), IF($T336 &lt;&gt; "", $H336/$T336, ""), ""),"")</f>
        <v>100000</v>
      </c>
      <c r="AD336" s="10">
        <f>IF(Overall!$A338&lt;&gt;"",IF(AND(MONTH($O336) &lt;= 10, MONTH($P336) &gt;= 10), IF($T336 &lt;&gt; "", $H336/$T336, ""), ""),"")</f>
        <v>100000</v>
      </c>
      <c r="AE336" s="10">
        <f>IF(Overall!$A338&lt;&gt;"",IF(AND(MONTH($O336) &lt;= 11, MONTH($P336) &gt;= 11), IF($T336 &lt;&gt; "", $H336/$T336, ""), ""),"")</f>
        <v>100000</v>
      </c>
      <c r="AF336" s="10">
        <f>IF(Overall!$A338&lt;&gt;"",IF(AND(MONTH($O336) &lt;= 12, MONTH($P336) &gt;= 12), IF($T336 &lt;&gt; "", $H336/$T336, ""), ""),"")</f>
        <v>100000</v>
      </c>
      <c r="AH336" s="10" t="str">
        <f ca="1">IFERROR(IF(AND(NOW()&lt;= EOMONTH(DATE(YEAR($P336),1, 1), 0), Overall!$A338&lt;&gt;"", MONTH($O336) &lt;= 1, MONTH($P336) &gt;= 1), IF($T336 &lt;&gt; "", $H336/$T336, ""), ""), "")</f>
        <v/>
      </c>
      <c r="AI336" s="10" t="str">
        <f ca="1">IFERROR(IF(AND(NOW()&lt;= EOMONTH(DATE(YEAR($P336),2, 1), 0), Overall!$A338&lt;&gt;"", MONTH($O336) &lt;= 2, MONTH($P336) &gt;= 2), IF($T336 &lt;&gt; "", $H336/$T336, ""), ""), "")</f>
        <v/>
      </c>
      <c r="AJ336" s="10" t="str">
        <f ca="1">IFERROR(IF(AND(NOW()&lt;= EOMONTH(DATE(YEAR($P336),3, 1), 0), Overall!$A338&lt;&gt;"", MONTH($O336) &lt;= 3, MONTH($P336) &gt;= 3), IF($T336 &lt;&gt; "", $H336/$T336, ""), ""), "")</f>
        <v/>
      </c>
      <c r="AK336" s="10" t="str">
        <f ca="1">IFERROR(IF(AND(NOW()&lt;= EOMONTH(DATE(YEAR($P336),4, 1), 0), Overall!$A338&lt;&gt;"", MONTH($O336) &lt;= 4, MONTH($P336) &gt;= 4), IF($T336 &lt;&gt; "", $H336/$T336, ""), ""), "")</f>
        <v/>
      </c>
      <c r="AL336" s="10" t="str">
        <f ca="1">IFERROR(IF(AND(NOW()&lt;= EOMONTH(DATE(YEAR($P336),5, 1), 0), Overall!$A338&lt;&gt;"", MONTH($O336) &lt;= 5, MONTH($P336) &gt;= 5), IF($T336 &lt;&gt; "", $H336/$T336, ""), ""), "")</f>
        <v/>
      </c>
      <c r="AM336" s="10" t="str">
        <f ca="1">IFERROR(IF(AND(NOW()&lt;= EOMONTH(DATE(YEAR($P336),6, 1), 0), Overall!$A338&lt;&gt;"", MONTH($O336) &lt;= 6, MONTH($P336) &gt;= 6), IF($T336 &lt;&gt; "", $H336/$T336, ""), ""), "")</f>
        <v/>
      </c>
      <c r="AN336" s="10" t="str">
        <f ca="1">IFERROR(IF(AND(NOW()&lt;= EOMONTH(DATE(YEAR($P336),7, 1), 0), Overall!$A338&lt;&gt;"", MONTH($O336) &lt;= 7, MONTH($P336) &gt;= 7), IF($T336 &lt;&gt; "", $H336/$T336, ""), ""), "")</f>
        <v/>
      </c>
      <c r="AO336" s="10" t="str">
        <f ca="1">IFERROR(IF(AND(NOW()&lt;= EOMONTH(DATE(YEAR($P336),8, 1), 0), Overall!$A338&lt;&gt;"", MONTH($O336) &lt;= 8, MONTH($P336) &gt;= 8), IF($T336 &lt;&gt; "", $H336/$T336, ""), ""), "")</f>
        <v/>
      </c>
      <c r="AP336" s="10" t="str">
        <f ca="1">IFERROR(IF(AND(NOW()&lt;= EOMONTH(DATE(YEAR($P336),9, 1), 0), Overall!$A338&lt;&gt;"", MONTH($O336) &lt;= 9, MONTH($P336) &gt;= 9), IF($T336 &lt;&gt; "", $H336/$T336, ""), ""), "")</f>
        <v/>
      </c>
      <c r="AQ336" s="10" t="str">
        <f ca="1">IFERROR(IF(AND(NOW()&lt;= EOMONTH(DATE(YEAR($P336),10, 1), 0), Overall!$A338&lt;&gt;"", MONTH($O336) &lt;= 10, MONTH($P336) &gt;= 10), IF($T336 &lt;&gt; "", $H336/$T336, ""), ""), "")</f>
        <v/>
      </c>
      <c r="AR336" s="10" t="str">
        <f ca="1">IFERROR(IF(AND(NOW()&lt;= EOMONTH(DATE(YEAR($P336),11, 1), 0), Overall!$A338&lt;&gt;"", MONTH($O336) &lt;=11, MONTH($P336) &gt;= 11), IF($T336 &lt;&gt; "", $H336/$T336, ""), ""), "")</f>
        <v/>
      </c>
      <c r="AS336" s="10" t="str">
        <f ca="1">IFERROR(IF(AND(NOW()&lt;= EOMONTH(DATE(YEAR($P336),12, 1), 0), Overall!$A338&lt;&gt;"", MONTH($O336) &lt;= 12, MONTH($P336) &gt;= 12), IF($T336 &lt;&gt; "", $H336/$T336, ""), ""), "")</f>
        <v/>
      </c>
      <c r="AT336" s="16">
        <f t="shared" ca="1" si="11"/>
        <v>0</v>
      </c>
    </row>
    <row r="337" spans="1:46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6">
        <f>IF(Overall!T339&lt;&gt;"",VALUE(Overall!T339),"")</f>
        <v>77.930000000000007</v>
      </c>
      <c r="O337" s="7">
        <f>IF(Overall!L339&lt;&gt;"", DATEVALUE(Overall!L339), "")</f>
        <v>44805</v>
      </c>
      <c r="P337" s="7">
        <f>IF(Overall!M339&lt;&gt;"", DATEVALUE(Overall!M339), "")</f>
        <v>44926</v>
      </c>
      <c r="Q337" s="7" t="str">
        <f>IF(Overall!S339&lt;&gt;"",_xlfn.VALUETOTEXT(Overall!S339),"")</f>
        <v>Sep-Dec</v>
      </c>
      <c r="R337" s="7">
        <f>IF(Overall!O339&lt;&gt;"", DATEVALUE(Overall!O339), "")</f>
        <v>44573</v>
      </c>
      <c r="S337" s="7">
        <f>IF(Overall!O339&lt;&gt;"", DATEVALUE(Overall!O339), "")</f>
        <v>44573</v>
      </c>
      <c r="T337" s="5">
        <f t="shared" si="10"/>
        <v>4</v>
      </c>
      <c r="U337" s="10" t="str">
        <f>IF(Overall!$A339&lt;&gt;"",IF(AND(MONTH($O337) &lt;= 1, MONTH($P337) &gt;= 1), IF($T337 &lt;&gt; "", $H337/$T337, ""), ""),"")</f>
        <v/>
      </c>
      <c r="V337" s="10" t="str">
        <f>IF(Overall!$A339&lt;&gt;"",IF(AND(MONTH($O337) &lt;= 2, MONTH($P337) &gt;= 2), IF($T337 &lt;&gt; "", $H337/$T337, ""), ""),"")</f>
        <v/>
      </c>
      <c r="W337" s="10" t="str">
        <f>IF(Overall!$A339&lt;&gt;"",IF(AND(MONTH($O337) &lt;= 3, MONTH($P337) &gt;= 3), IF($T337 &lt;&gt; "", $H337/$T337, ""), ""),"")</f>
        <v/>
      </c>
      <c r="X337" s="10" t="str">
        <f>IF(Overall!$A339&lt;&gt;"",IF(AND(MONTH($O337) &lt;= 4, MONTH($P337) &gt;= 4), IF($T337 &lt;&gt; "", $H337/$T337, ""), ""),"")</f>
        <v/>
      </c>
      <c r="Y337" s="10" t="str">
        <f>IF(Overall!$A339&lt;&gt;"",IF(AND(MONTH($O337) &lt;= 5, MONTH($P337) &gt;= 5), IF($T337 &lt;&gt; "", $H337/$T337, ""), ""),"")</f>
        <v/>
      </c>
      <c r="Z337" s="10" t="str">
        <f>IF(Overall!$A339&lt;&gt;"",IF(AND(MONTH($O337) &lt;= 6, MONTH($P337) &gt;= 6), IF($T337 &lt;&gt; "", $H337/$T337, ""), ""),"")</f>
        <v/>
      </c>
      <c r="AA337" s="10" t="str">
        <f>IF(Overall!$A339&lt;&gt;"",IF(AND(MONTH($O337) &lt;= 7, MONTH($P337) &gt;= 7 ), IF($T337 &lt;&gt; "", $H337/$T337, ""), ""),"")</f>
        <v/>
      </c>
      <c r="AB337" s="10" t="str">
        <f>IF(Overall!$A339&lt;&gt;"",IF(AND(MONTH($O337) &lt;= 8, MONTH($P337) &gt;= 8), IF($T337 &lt;&gt; "", $H337/$T337, ""), ""),"")</f>
        <v/>
      </c>
      <c r="AC337" s="10">
        <f>IF(Overall!$A339&lt;&gt;"",IF(AND(MONTH($O337) &lt;= 9, MONTH($P337) &gt;= 9), IF($T337 &lt;&gt; "", $H337/$T337, ""), ""),"")</f>
        <v>100000</v>
      </c>
      <c r="AD337" s="10">
        <f>IF(Overall!$A339&lt;&gt;"",IF(AND(MONTH($O337) &lt;= 10, MONTH($P337) &gt;= 10), IF($T337 &lt;&gt; "", $H337/$T337, ""), ""),"")</f>
        <v>100000</v>
      </c>
      <c r="AE337" s="10">
        <f>IF(Overall!$A339&lt;&gt;"",IF(AND(MONTH($O337) &lt;= 11, MONTH($P337) &gt;= 11), IF($T337 &lt;&gt; "", $H337/$T337, ""), ""),"")</f>
        <v>100000</v>
      </c>
      <c r="AF337" s="10">
        <f>IF(Overall!$A339&lt;&gt;"",IF(AND(MONTH($O337) &lt;= 12, MONTH($P337) &gt;= 12), IF($T337 &lt;&gt; "", $H337/$T337, ""), ""),"")</f>
        <v>100000</v>
      </c>
      <c r="AH337" s="10" t="str">
        <f ca="1">IFERROR(IF(AND(NOW()&lt;= EOMONTH(DATE(YEAR($P337),1, 1), 0), Overall!$A339&lt;&gt;"", MONTH($O337) &lt;= 1, MONTH($P337) &gt;= 1), IF($T337 &lt;&gt; "", $H337/$T337, ""), ""), "")</f>
        <v/>
      </c>
      <c r="AI337" s="10" t="str">
        <f ca="1">IFERROR(IF(AND(NOW()&lt;= EOMONTH(DATE(YEAR($P337),2, 1), 0), Overall!$A339&lt;&gt;"", MONTH($O337) &lt;= 2, MONTH($P337) &gt;= 2), IF($T337 &lt;&gt; "", $H337/$T337, ""), ""), "")</f>
        <v/>
      </c>
      <c r="AJ337" s="10" t="str">
        <f ca="1">IFERROR(IF(AND(NOW()&lt;= EOMONTH(DATE(YEAR($P337),3, 1), 0), Overall!$A339&lt;&gt;"", MONTH($O337) &lt;= 3, MONTH($P337) &gt;= 3), IF($T337 &lt;&gt; "", $H337/$T337, ""), ""), "")</f>
        <v/>
      </c>
      <c r="AK337" s="10" t="str">
        <f ca="1">IFERROR(IF(AND(NOW()&lt;= EOMONTH(DATE(YEAR($P337),4, 1), 0), Overall!$A339&lt;&gt;"", MONTH($O337) &lt;= 4, MONTH($P337) &gt;= 4), IF($T337 &lt;&gt; "", $H337/$T337, ""), ""), "")</f>
        <v/>
      </c>
      <c r="AL337" s="10" t="str">
        <f ca="1">IFERROR(IF(AND(NOW()&lt;= EOMONTH(DATE(YEAR($P337),5, 1), 0), Overall!$A339&lt;&gt;"", MONTH($O337) &lt;= 5, MONTH($P337) &gt;= 5), IF($T337 &lt;&gt; "", $H337/$T337, ""), ""), "")</f>
        <v/>
      </c>
      <c r="AM337" s="10" t="str">
        <f ca="1">IFERROR(IF(AND(NOW()&lt;= EOMONTH(DATE(YEAR($P337),6, 1), 0), Overall!$A339&lt;&gt;"", MONTH($O337) &lt;= 6, MONTH($P337) &gt;= 6), IF($T337 &lt;&gt; "", $H337/$T337, ""), ""), "")</f>
        <v/>
      </c>
      <c r="AN337" s="10" t="str">
        <f ca="1">IFERROR(IF(AND(NOW()&lt;= EOMONTH(DATE(YEAR($P337),7, 1), 0), Overall!$A339&lt;&gt;"", MONTH($O337) &lt;= 7, MONTH($P337) &gt;= 7), IF($T337 &lt;&gt; "", $H337/$T337, ""), ""), "")</f>
        <v/>
      </c>
      <c r="AO337" s="10" t="str">
        <f ca="1">IFERROR(IF(AND(NOW()&lt;= EOMONTH(DATE(YEAR($P337),8, 1), 0), Overall!$A339&lt;&gt;"", MONTH($O337) &lt;= 8, MONTH($P337) &gt;= 8), IF($T337 &lt;&gt; "", $H337/$T337, ""), ""), "")</f>
        <v/>
      </c>
      <c r="AP337" s="10" t="str">
        <f ca="1">IFERROR(IF(AND(NOW()&lt;= EOMONTH(DATE(YEAR($P337),9, 1), 0), Overall!$A339&lt;&gt;"", MONTH($O337) &lt;= 9, MONTH($P337) &gt;= 9), IF($T337 &lt;&gt; "", $H337/$T337, ""), ""), "")</f>
        <v/>
      </c>
      <c r="AQ337" s="10" t="str">
        <f ca="1">IFERROR(IF(AND(NOW()&lt;= EOMONTH(DATE(YEAR($P337),10, 1), 0), Overall!$A339&lt;&gt;"", MONTH($O337) &lt;= 10, MONTH($P337) &gt;= 10), IF($T337 &lt;&gt; "", $H337/$T337, ""), ""), "")</f>
        <v/>
      </c>
      <c r="AR337" s="10" t="str">
        <f ca="1">IFERROR(IF(AND(NOW()&lt;= EOMONTH(DATE(YEAR($P337),11, 1), 0), Overall!$A339&lt;&gt;"", MONTH($O337) &lt;=11, MONTH($P337) &gt;= 11), IF($T337 &lt;&gt; "", $H337/$T337, ""), ""), "")</f>
        <v/>
      </c>
      <c r="AS337" s="10" t="str">
        <f ca="1">IFERROR(IF(AND(NOW()&lt;= EOMONTH(DATE(YEAR($P337),12, 1), 0), Overall!$A339&lt;&gt;"", MONTH($O337) &lt;= 12, MONTH($P337) &gt;= 12), IF($T337 &lt;&gt; "", $H337/$T337, ""), ""), "")</f>
        <v/>
      </c>
      <c r="AT337" s="16">
        <f t="shared" ca="1" si="11"/>
        <v>0</v>
      </c>
    </row>
    <row r="338" spans="1:46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6">
        <f>IF(Overall!T340&lt;&gt;"",VALUE(Overall!T340),"")</f>
        <v>77.760000000000005</v>
      </c>
      <c r="O338" s="7">
        <f>IF(Overall!L340&lt;&gt;"", DATEVALUE(Overall!L340), "")</f>
        <v>44805</v>
      </c>
      <c r="P338" s="7">
        <f>IF(Overall!M340&lt;&gt;"", DATEVALUE(Overall!M340), "")</f>
        <v>44926</v>
      </c>
      <c r="Q338" s="7" t="str">
        <f>IF(Overall!S340&lt;&gt;"",_xlfn.VALUETOTEXT(Overall!S340),"")</f>
        <v>Sep-Dec</v>
      </c>
      <c r="R338" s="7">
        <f>IF(Overall!O340&lt;&gt;"", DATEVALUE(Overall!O340), "")</f>
        <v>44573</v>
      </c>
      <c r="S338" s="7">
        <f>IF(Overall!O340&lt;&gt;"", DATEVALUE(Overall!O340), "")</f>
        <v>44573</v>
      </c>
      <c r="T338" s="5">
        <f t="shared" si="10"/>
        <v>4</v>
      </c>
      <c r="U338" s="10" t="str">
        <f>IF(Overall!$A340&lt;&gt;"",IF(AND(MONTH($O338) &lt;= 1, MONTH($P338) &gt;= 1), IF($T338 &lt;&gt; "", $H338/$T338, ""), ""),"")</f>
        <v/>
      </c>
      <c r="V338" s="10" t="str">
        <f>IF(Overall!$A340&lt;&gt;"",IF(AND(MONTH($O338) &lt;= 2, MONTH($P338) &gt;= 2), IF($T338 &lt;&gt; "", $H338/$T338, ""), ""),"")</f>
        <v/>
      </c>
      <c r="W338" s="10" t="str">
        <f>IF(Overall!$A340&lt;&gt;"",IF(AND(MONTH($O338) &lt;= 3, MONTH($P338) &gt;= 3), IF($T338 &lt;&gt; "", $H338/$T338, ""), ""),"")</f>
        <v/>
      </c>
      <c r="X338" s="10" t="str">
        <f>IF(Overall!$A340&lt;&gt;"",IF(AND(MONTH($O338) &lt;= 4, MONTH($P338) &gt;= 4), IF($T338 &lt;&gt; "", $H338/$T338, ""), ""),"")</f>
        <v/>
      </c>
      <c r="Y338" s="10" t="str">
        <f>IF(Overall!$A340&lt;&gt;"",IF(AND(MONTH($O338) &lt;= 5, MONTH($P338) &gt;= 5), IF($T338 &lt;&gt; "", $H338/$T338, ""), ""),"")</f>
        <v/>
      </c>
      <c r="Z338" s="10" t="str">
        <f>IF(Overall!$A340&lt;&gt;"",IF(AND(MONTH($O338) &lt;= 6, MONTH($P338) &gt;= 6), IF($T338 &lt;&gt; "", $H338/$T338, ""), ""),"")</f>
        <v/>
      </c>
      <c r="AA338" s="10" t="str">
        <f>IF(Overall!$A340&lt;&gt;"",IF(AND(MONTH($O338) &lt;= 7, MONTH($P338) &gt;= 7 ), IF($T338 &lt;&gt; "", $H338/$T338, ""), ""),"")</f>
        <v/>
      </c>
      <c r="AB338" s="10" t="str">
        <f>IF(Overall!$A340&lt;&gt;"",IF(AND(MONTH($O338) &lt;= 8, MONTH($P338) &gt;= 8), IF($T338 &lt;&gt; "", $H338/$T338, ""), ""),"")</f>
        <v/>
      </c>
      <c r="AC338" s="10">
        <f>IF(Overall!$A340&lt;&gt;"",IF(AND(MONTH($O338) &lt;= 9, MONTH($P338) &gt;= 9), IF($T338 &lt;&gt; "", $H338/$T338, ""), ""),"")</f>
        <v>100000</v>
      </c>
      <c r="AD338" s="10">
        <f>IF(Overall!$A340&lt;&gt;"",IF(AND(MONTH($O338) &lt;= 10, MONTH($P338) &gt;= 10), IF($T338 &lt;&gt; "", $H338/$T338, ""), ""),"")</f>
        <v>100000</v>
      </c>
      <c r="AE338" s="10">
        <f>IF(Overall!$A340&lt;&gt;"",IF(AND(MONTH($O338) &lt;= 11, MONTH($P338) &gt;= 11), IF($T338 &lt;&gt; "", $H338/$T338, ""), ""),"")</f>
        <v>100000</v>
      </c>
      <c r="AF338" s="10">
        <f>IF(Overall!$A340&lt;&gt;"",IF(AND(MONTH($O338) &lt;= 12, MONTH($P338) &gt;= 12), IF($T338 &lt;&gt; "", $H338/$T338, ""), ""),"")</f>
        <v>100000</v>
      </c>
      <c r="AH338" s="10" t="str">
        <f ca="1">IFERROR(IF(AND(NOW()&lt;= EOMONTH(DATE(YEAR($P338),1, 1), 0), Overall!$A340&lt;&gt;"", MONTH($O338) &lt;= 1, MONTH($P338) &gt;= 1), IF($T338 &lt;&gt; "", $H338/$T338, ""), ""), "")</f>
        <v/>
      </c>
      <c r="AI338" s="10" t="str">
        <f ca="1">IFERROR(IF(AND(NOW()&lt;= EOMONTH(DATE(YEAR($P338),2, 1), 0), Overall!$A340&lt;&gt;"", MONTH($O338) &lt;= 2, MONTH($P338) &gt;= 2), IF($T338 &lt;&gt; "", $H338/$T338, ""), ""), "")</f>
        <v/>
      </c>
      <c r="AJ338" s="10" t="str">
        <f ca="1">IFERROR(IF(AND(NOW()&lt;= EOMONTH(DATE(YEAR($P338),3, 1), 0), Overall!$A340&lt;&gt;"", MONTH($O338) &lt;= 3, MONTH($P338) &gt;= 3), IF($T338 &lt;&gt; "", $H338/$T338, ""), ""), "")</f>
        <v/>
      </c>
      <c r="AK338" s="10" t="str">
        <f ca="1">IFERROR(IF(AND(NOW()&lt;= EOMONTH(DATE(YEAR($P338),4, 1), 0), Overall!$A340&lt;&gt;"", MONTH($O338) &lt;= 4, MONTH($P338) &gt;= 4), IF($T338 &lt;&gt; "", $H338/$T338, ""), ""), "")</f>
        <v/>
      </c>
      <c r="AL338" s="10" t="str">
        <f ca="1">IFERROR(IF(AND(NOW()&lt;= EOMONTH(DATE(YEAR($P338),5, 1), 0), Overall!$A340&lt;&gt;"", MONTH($O338) &lt;= 5, MONTH($P338) &gt;= 5), IF($T338 &lt;&gt; "", $H338/$T338, ""), ""), "")</f>
        <v/>
      </c>
      <c r="AM338" s="10" t="str">
        <f ca="1">IFERROR(IF(AND(NOW()&lt;= EOMONTH(DATE(YEAR($P338),6, 1), 0), Overall!$A340&lt;&gt;"", MONTH($O338) &lt;= 6, MONTH($P338) &gt;= 6), IF($T338 &lt;&gt; "", $H338/$T338, ""), ""), "")</f>
        <v/>
      </c>
      <c r="AN338" s="10" t="str">
        <f ca="1">IFERROR(IF(AND(NOW()&lt;= EOMONTH(DATE(YEAR($P338),7, 1), 0), Overall!$A340&lt;&gt;"", MONTH($O338) &lt;= 7, MONTH($P338) &gt;= 7), IF($T338 &lt;&gt; "", $H338/$T338, ""), ""), "")</f>
        <v/>
      </c>
      <c r="AO338" s="10" t="str">
        <f ca="1">IFERROR(IF(AND(NOW()&lt;= EOMONTH(DATE(YEAR($P338),8, 1), 0), Overall!$A340&lt;&gt;"", MONTH($O338) &lt;= 8, MONTH($P338) &gt;= 8), IF($T338 &lt;&gt; "", $H338/$T338, ""), ""), "")</f>
        <v/>
      </c>
      <c r="AP338" s="10" t="str">
        <f ca="1">IFERROR(IF(AND(NOW()&lt;= EOMONTH(DATE(YEAR($P338),9, 1), 0), Overall!$A340&lt;&gt;"", MONTH($O338) &lt;= 9, MONTH($P338) &gt;= 9), IF($T338 &lt;&gt; "", $H338/$T338, ""), ""), "")</f>
        <v/>
      </c>
      <c r="AQ338" s="10" t="str">
        <f ca="1">IFERROR(IF(AND(NOW()&lt;= EOMONTH(DATE(YEAR($P338),10, 1), 0), Overall!$A340&lt;&gt;"", MONTH($O338) &lt;= 10, MONTH($P338) &gt;= 10), IF($T338 &lt;&gt; "", $H338/$T338, ""), ""), "")</f>
        <v/>
      </c>
      <c r="AR338" s="10" t="str">
        <f ca="1">IFERROR(IF(AND(NOW()&lt;= EOMONTH(DATE(YEAR($P338),11, 1), 0), Overall!$A340&lt;&gt;"", MONTH($O338) &lt;=11, MONTH($P338) &gt;= 11), IF($T338 &lt;&gt; "", $H338/$T338, ""), ""), "")</f>
        <v/>
      </c>
      <c r="AS338" s="10" t="str">
        <f ca="1">IFERROR(IF(AND(NOW()&lt;= EOMONTH(DATE(YEAR($P338),12, 1), 0), Overall!$A340&lt;&gt;"", MONTH($O338) &lt;= 12, MONTH($P338) &gt;= 12), IF($T338 &lt;&gt; "", $H338/$T338, ""), ""), "")</f>
        <v/>
      </c>
      <c r="AT338" s="16">
        <f t="shared" ca="1" si="11"/>
        <v>0</v>
      </c>
    </row>
    <row r="339" spans="1:46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6">
        <f>IF(Overall!T341&lt;&gt;"",VALUE(Overall!T341),"")</f>
        <v>77.900000000000006</v>
      </c>
      <c r="O339" s="7">
        <f>IF(Overall!L341&lt;&gt;"", DATEVALUE(Overall!L341), "")</f>
        <v>44805</v>
      </c>
      <c r="P339" s="7">
        <f>IF(Overall!M341&lt;&gt;"", DATEVALUE(Overall!M341), "")</f>
        <v>44926</v>
      </c>
      <c r="Q339" s="7" t="str">
        <f>IF(Overall!S341&lt;&gt;"",_xlfn.VALUETOTEXT(Overall!S341),"")</f>
        <v>Sep-Dec</v>
      </c>
      <c r="R339" s="7">
        <f>IF(Overall!O341&lt;&gt;"", DATEVALUE(Overall!O341), "")</f>
        <v>44573</v>
      </c>
      <c r="S339" s="7">
        <f>IF(Overall!O341&lt;&gt;"", DATEVALUE(Overall!O341), "")</f>
        <v>44573</v>
      </c>
      <c r="T339" s="5">
        <f t="shared" si="10"/>
        <v>4</v>
      </c>
      <c r="U339" s="10" t="str">
        <f>IF(Overall!$A341&lt;&gt;"",IF(AND(MONTH($O339) &lt;= 1, MONTH($P339) &gt;= 1), IF($T339 &lt;&gt; "", $H339/$T339, ""), ""),"")</f>
        <v/>
      </c>
      <c r="V339" s="10" t="str">
        <f>IF(Overall!$A341&lt;&gt;"",IF(AND(MONTH($O339) &lt;= 2, MONTH($P339) &gt;= 2), IF($T339 &lt;&gt; "", $H339/$T339, ""), ""),"")</f>
        <v/>
      </c>
      <c r="W339" s="10" t="str">
        <f>IF(Overall!$A341&lt;&gt;"",IF(AND(MONTH($O339) &lt;= 3, MONTH($P339) &gt;= 3), IF($T339 &lt;&gt; "", $H339/$T339, ""), ""),"")</f>
        <v/>
      </c>
      <c r="X339" s="10" t="str">
        <f>IF(Overall!$A341&lt;&gt;"",IF(AND(MONTH($O339) &lt;= 4, MONTH($P339) &gt;= 4), IF($T339 &lt;&gt; "", $H339/$T339, ""), ""),"")</f>
        <v/>
      </c>
      <c r="Y339" s="10" t="str">
        <f>IF(Overall!$A341&lt;&gt;"",IF(AND(MONTH($O339) &lt;= 5, MONTH($P339) &gt;= 5), IF($T339 &lt;&gt; "", $H339/$T339, ""), ""),"")</f>
        <v/>
      </c>
      <c r="Z339" s="10" t="str">
        <f>IF(Overall!$A341&lt;&gt;"",IF(AND(MONTH($O339) &lt;= 6, MONTH($P339) &gt;= 6), IF($T339 &lt;&gt; "", $H339/$T339, ""), ""),"")</f>
        <v/>
      </c>
      <c r="AA339" s="10" t="str">
        <f>IF(Overall!$A341&lt;&gt;"",IF(AND(MONTH($O339) &lt;= 7, MONTH($P339) &gt;= 7 ), IF($T339 &lt;&gt; "", $H339/$T339, ""), ""),"")</f>
        <v/>
      </c>
      <c r="AB339" s="10" t="str">
        <f>IF(Overall!$A341&lt;&gt;"",IF(AND(MONTH($O339) &lt;= 8, MONTH($P339) &gt;= 8), IF($T339 &lt;&gt; "", $H339/$T339, ""), ""),"")</f>
        <v/>
      </c>
      <c r="AC339" s="10">
        <f>IF(Overall!$A341&lt;&gt;"",IF(AND(MONTH($O339) &lt;= 9, MONTH($P339) &gt;= 9), IF($T339 &lt;&gt; "", $H339/$T339, ""), ""),"")</f>
        <v>100000</v>
      </c>
      <c r="AD339" s="10">
        <f>IF(Overall!$A341&lt;&gt;"",IF(AND(MONTH($O339) &lt;= 10, MONTH($P339) &gt;= 10), IF($T339 &lt;&gt; "", $H339/$T339, ""), ""),"")</f>
        <v>100000</v>
      </c>
      <c r="AE339" s="10">
        <f>IF(Overall!$A341&lt;&gt;"",IF(AND(MONTH($O339) &lt;= 11, MONTH($P339) &gt;= 11), IF($T339 &lt;&gt; "", $H339/$T339, ""), ""),"")</f>
        <v>100000</v>
      </c>
      <c r="AF339" s="10">
        <f>IF(Overall!$A341&lt;&gt;"",IF(AND(MONTH($O339) &lt;= 12, MONTH($P339) &gt;= 12), IF($T339 &lt;&gt; "", $H339/$T339, ""), ""),"")</f>
        <v>100000</v>
      </c>
      <c r="AH339" s="10" t="str">
        <f ca="1">IFERROR(IF(AND(NOW()&lt;= EOMONTH(DATE(YEAR($P339),1, 1), 0), Overall!$A341&lt;&gt;"", MONTH($O339) &lt;= 1, MONTH($P339) &gt;= 1), IF($T339 &lt;&gt; "", $H339/$T339, ""), ""), "")</f>
        <v/>
      </c>
      <c r="AI339" s="10" t="str">
        <f ca="1">IFERROR(IF(AND(NOW()&lt;= EOMONTH(DATE(YEAR($P339),2, 1), 0), Overall!$A341&lt;&gt;"", MONTH($O339) &lt;= 2, MONTH($P339) &gt;= 2), IF($T339 &lt;&gt; "", $H339/$T339, ""), ""), "")</f>
        <v/>
      </c>
      <c r="AJ339" s="10" t="str">
        <f ca="1">IFERROR(IF(AND(NOW()&lt;= EOMONTH(DATE(YEAR($P339),3, 1), 0), Overall!$A341&lt;&gt;"", MONTH($O339) &lt;= 3, MONTH($P339) &gt;= 3), IF($T339 &lt;&gt; "", $H339/$T339, ""), ""), "")</f>
        <v/>
      </c>
      <c r="AK339" s="10" t="str">
        <f ca="1">IFERROR(IF(AND(NOW()&lt;= EOMONTH(DATE(YEAR($P339),4, 1), 0), Overall!$A341&lt;&gt;"", MONTH($O339) &lt;= 4, MONTH($P339) &gt;= 4), IF($T339 &lt;&gt; "", $H339/$T339, ""), ""), "")</f>
        <v/>
      </c>
      <c r="AL339" s="10" t="str">
        <f ca="1">IFERROR(IF(AND(NOW()&lt;= EOMONTH(DATE(YEAR($P339),5, 1), 0), Overall!$A341&lt;&gt;"", MONTH($O339) &lt;= 5, MONTH($P339) &gt;= 5), IF($T339 &lt;&gt; "", $H339/$T339, ""), ""), "")</f>
        <v/>
      </c>
      <c r="AM339" s="10" t="str">
        <f ca="1">IFERROR(IF(AND(NOW()&lt;= EOMONTH(DATE(YEAR($P339),6, 1), 0), Overall!$A341&lt;&gt;"", MONTH($O339) &lt;= 6, MONTH($P339) &gt;= 6), IF($T339 &lt;&gt; "", $H339/$T339, ""), ""), "")</f>
        <v/>
      </c>
      <c r="AN339" s="10" t="str">
        <f ca="1">IFERROR(IF(AND(NOW()&lt;= EOMONTH(DATE(YEAR($P339),7, 1), 0), Overall!$A341&lt;&gt;"", MONTH($O339) &lt;= 7, MONTH($P339) &gt;= 7), IF($T339 &lt;&gt; "", $H339/$T339, ""), ""), "")</f>
        <v/>
      </c>
      <c r="AO339" s="10" t="str">
        <f ca="1">IFERROR(IF(AND(NOW()&lt;= EOMONTH(DATE(YEAR($P339),8, 1), 0), Overall!$A341&lt;&gt;"", MONTH($O339) &lt;= 8, MONTH($P339) &gt;= 8), IF($T339 &lt;&gt; "", $H339/$T339, ""), ""), "")</f>
        <v/>
      </c>
      <c r="AP339" s="10" t="str">
        <f ca="1">IFERROR(IF(AND(NOW()&lt;= EOMONTH(DATE(YEAR($P339),9, 1), 0), Overall!$A341&lt;&gt;"", MONTH($O339) &lt;= 9, MONTH($P339) &gt;= 9), IF($T339 &lt;&gt; "", $H339/$T339, ""), ""), "")</f>
        <v/>
      </c>
      <c r="AQ339" s="10" t="str">
        <f ca="1">IFERROR(IF(AND(NOW()&lt;= EOMONTH(DATE(YEAR($P339),10, 1), 0), Overall!$A341&lt;&gt;"", MONTH($O339) &lt;= 10, MONTH($P339) &gt;= 10), IF($T339 &lt;&gt; "", $H339/$T339, ""), ""), "")</f>
        <v/>
      </c>
      <c r="AR339" s="10" t="str">
        <f ca="1">IFERROR(IF(AND(NOW()&lt;= EOMONTH(DATE(YEAR($P339),11, 1), 0), Overall!$A341&lt;&gt;"", MONTH($O339) &lt;=11, MONTH($P339) &gt;= 11), IF($T339 &lt;&gt; "", $H339/$T339, ""), ""), "")</f>
        <v/>
      </c>
      <c r="AS339" s="10" t="str">
        <f ca="1">IFERROR(IF(AND(NOW()&lt;= EOMONTH(DATE(YEAR($P339),12, 1), 0), Overall!$A341&lt;&gt;"", MONTH($O339) &lt;= 12, MONTH($P339) &gt;= 12), IF($T339 &lt;&gt; "", $H339/$T339, ""), ""), "")</f>
        <v/>
      </c>
      <c r="AT339" s="16">
        <f t="shared" ca="1" si="11"/>
        <v>0</v>
      </c>
    </row>
    <row r="340" spans="1:46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6">
        <f>IF(Overall!T342&lt;&gt;"",VALUE(Overall!T342),"")</f>
        <v>78.150000000000006</v>
      </c>
      <c r="O340" s="7">
        <f>IF(Overall!L342&lt;&gt;"", DATEVALUE(Overall!L342), "")</f>
        <v>44805</v>
      </c>
      <c r="P340" s="7">
        <f>IF(Overall!M342&lt;&gt;"", DATEVALUE(Overall!M342), "")</f>
        <v>44926</v>
      </c>
      <c r="Q340" s="7" t="str">
        <f>IF(Overall!S342&lt;&gt;"",_xlfn.VALUETOTEXT(Overall!S342),"")</f>
        <v>Sep-Dec</v>
      </c>
      <c r="R340" s="7">
        <f>IF(Overall!O342&lt;&gt;"", DATEVALUE(Overall!O342), "")</f>
        <v>44573</v>
      </c>
      <c r="S340" s="7">
        <f>IF(Overall!O342&lt;&gt;"", DATEVALUE(Overall!O342), "")</f>
        <v>44573</v>
      </c>
      <c r="T340" s="5">
        <f t="shared" si="10"/>
        <v>4</v>
      </c>
      <c r="U340" s="10" t="str">
        <f>IF(Overall!$A342&lt;&gt;"",IF(AND(MONTH($O340) &lt;= 1, MONTH($P340) &gt;= 1), IF($T340 &lt;&gt; "", $H340/$T340, ""), ""),"")</f>
        <v/>
      </c>
      <c r="V340" s="10" t="str">
        <f>IF(Overall!$A342&lt;&gt;"",IF(AND(MONTH($O340) &lt;= 2, MONTH($P340) &gt;= 2), IF($T340 &lt;&gt; "", $H340/$T340, ""), ""),"")</f>
        <v/>
      </c>
      <c r="W340" s="10" t="str">
        <f>IF(Overall!$A342&lt;&gt;"",IF(AND(MONTH($O340) &lt;= 3, MONTH($P340) &gt;= 3), IF($T340 &lt;&gt; "", $H340/$T340, ""), ""),"")</f>
        <v/>
      </c>
      <c r="X340" s="10" t="str">
        <f>IF(Overall!$A342&lt;&gt;"",IF(AND(MONTH($O340) &lt;= 4, MONTH($P340) &gt;= 4), IF($T340 &lt;&gt; "", $H340/$T340, ""), ""),"")</f>
        <v/>
      </c>
      <c r="Y340" s="10" t="str">
        <f>IF(Overall!$A342&lt;&gt;"",IF(AND(MONTH($O340) &lt;= 5, MONTH($P340) &gt;= 5), IF($T340 &lt;&gt; "", $H340/$T340, ""), ""),"")</f>
        <v/>
      </c>
      <c r="Z340" s="10" t="str">
        <f>IF(Overall!$A342&lt;&gt;"",IF(AND(MONTH($O340) &lt;= 6, MONTH($P340) &gt;= 6), IF($T340 &lt;&gt; "", $H340/$T340, ""), ""),"")</f>
        <v/>
      </c>
      <c r="AA340" s="10" t="str">
        <f>IF(Overall!$A342&lt;&gt;"",IF(AND(MONTH($O340) &lt;= 7, MONTH($P340) &gt;= 7 ), IF($T340 &lt;&gt; "", $H340/$T340, ""), ""),"")</f>
        <v/>
      </c>
      <c r="AB340" s="10" t="str">
        <f>IF(Overall!$A342&lt;&gt;"",IF(AND(MONTH($O340) &lt;= 8, MONTH($P340) &gt;= 8), IF($T340 &lt;&gt; "", $H340/$T340, ""), ""),"")</f>
        <v/>
      </c>
      <c r="AC340" s="10">
        <f>IF(Overall!$A342&lt;&gt;"",IF(AND(MONTH($O340) &lt;= 9, MONTH($P340) &gt;= 9), IF($T340 &lt;&gt; "", $H340/$T340, ""), ""),"")</f>
        <v>100000</v>
      </c>
      <c r="AD340" s="10">
        <f>IF(Overall!$A342&lt;&gt;"",IF(AND(MONTH($O340) &lt;= 10, MONTH($P340) &gt;= 10), IF($T340 &lt;&gt; "", $H340/$T340, ""), ""),"")</f>
        <v>100000</v>
      </c>
      <c r="AE340" s="10">
        <f>IF(Overall!$A342&lt;&gt;"",IF(AND(MONTH($O340) &lt;= 11, MONTH($P340) &gt;= 11), IF($T340 &lt;&gt; "", $H340/$T340, ""), ""),"")</f>
        <v>100000</v>
      </c>
      <c r="AF340" s="10">
        <f>IF(Overall!$A342&lt;&gt;"",IF(AND(MONTH($O340) &lt;= 12, MONTH($P340) &gt;= 12), IF($T340 &lt;&gt; "", $H340/$T340, ""), ""),"")</f>
        <v>100000</v>
      </c>
      <c r="AH340" s="10" t="str">
        <f ca="1">IFERROR(IF(AND(NOW()&lt;= EOMONTH(DATE(YEAR($P340),1, 1), 0), Overall!$A342&lt;&gt;"", MONTH($O340) &lt;= 1, MONTH($P340) &gt;= 1), IF($T340 &lt;&gt; "", $H340/$T340, ""), ""), "")</f>
        <v/>
      </c>
      <c r="AI340" s="10" t="str">
        <f ca="1">IFERROR(IF(AND(NOW()&lt;= EOMONTH(DATE(YEAR($P340),2, 1), 0), Overall!$A342&lt;&gt;"", MONTH($O340) &lt;= 2, MONTH($P340) &gt;= 2), IF($T340 &lt;&gt; "", $H340/$T340, ""), ""), "")</f>
        <v/>
      </c>
      <c r="AJ340" s="10" t="str">
        <f ca="1">IFERROR(IF(AND(NOW()&lt;= EOMONTH(DATE(YEAR($P340),3, 1), 0), Overall!$A342&lt;&gt;"", MONTH($O340) &lt;= 3, MONTH($P340) &gt;= 3), IF($T340 &lt;&gt; "", $H340/$T340, ""), ""), "")</f>
        <v/>
      </c>
      <c r="AK340" s="10" t="str">
        <f ca="1">IFERROR(IF(AND(NOW()&lt;= EOMONTH(DATE(YEAR($P340),4, 1), 0), Overall!$A342&lt;&gt;"", MONTH($O340) &lt;= 4, MONTH($P340) &gt;= 4), IF($T340 &lt;&gt; "", $H340/$T340, ""), ""), "")</f>
        <v/>
      </c>
      <c r="AL340" s="10" t="str">
        <f ca="1">IFERROR(IF(AND(NOW()&lt;= EOMONTH(DATE(YEAR($P340),5, 1), 0), Overall!$A342&lt;&gt;"", MONTH($O340) &lt;= 5, MONTH($P340) &gt;= 5), IF($T340 &lt;&gt; "", $H340/$T340, ""), ""), "")</f>
        <v/>
      </c>
      <c r="AM340" s="10" t="str">
        <f ca="1">IFERROR(IF(AND(NOW()&lt;= EOMONTH(DATE(YEAR($P340),6, 1), 0), Overall!$A342&lt;&gt;"", MONTH($O340) &lt;= 6, MONTH($P340) &gt;= 6), IF($T340 &lt;&gt; "", $H340/$T340, ""), ""), "")</f>
        <v/>
      </c>
      <c r="AN340" s="10" t="str">
        <f ca="1">IFERROR(IF(AND(NOW()&lt;= EOMONTH(DATE(YEAR($P340),7, 1), 0), Overall!$A342&lt;&gt;"", MONTH($O340) &lt;= 7, MONTH($P340) &gt;= 7), IF($T340 &lt;&gt; "", $H340/$T340, ""), ""), "")</f>
        <v/>
      </c>
      <c r="AO340" s="10" t="str">
        <f ca="1">IFERROR(IF(AND(NOW()&lt;= EOMONTH(DATE(YEAR($P340),8, 1), 0), Overall!$A342&lt;&gt;"", MONTH($O340) &lt;= 8, MONTH($P340) &gt;= 8), IF($T340 &lt;&gt; "", $H340/$T340, ""), ""), "")</f>
        <v/>
      </c>
      <c r="AP340" s="10" t="str">
        <f ca="1">IFERROR(IF(AND(NOW()&lt;= EOMONTH(DATE(YEAR($P340),9, 1), 0), Overall!$A342&lt;&gt;"", MONTH($O340) &lt;= 9, MONTH($P340) &gt;= 9), IF($T340 &lt;&gt; "", $H340/$T340, ""), ""), "")</f>
        <v/>
      </c>
      <c r="AQ340" s="10" t="str">
        <f ca="1">IFERROR(IF(AND(NOW()&lt;= EOMONTH(DATE(YEAR($P340),10, 1), 0), Overall!$A342&lt;&gt;"", MONTH($O340) &lt;= 10, MONTH($P340) &gt;= 10), IF($T340 &lt;&gt; "", $H340/$T340, ""), ""), "")</f>
        <v/>
      </c>
      <c r="AR340" s="10" t="str">
        <f ca="1">IFERROR(IF(AND(NOW()&lt;= EOMONTH(DATE(YEAR($P340),11, 1), 0), Overall!$A342&lt;&gt;"", MONTH($O340) &lt;=11, MONTH($P340) &gt;= 11), IF($T340 &lt;&gt; "", $H340/$T340, ""), ""), "")</f>
        <v/>
      </c>
      <c r="AS340" s="10" t="str">
        <f ca="1">IFERROR(IF(AND(NOW()&lt;= EOMONTH(DATE(YEAR($P340),12, 1), 0), Overall!$A342&lt;&gt;"", MONTH($O340) &lt;= 12, MONTH($P340) &gt;= 12), IF($T340 &lt;&gt; "", $H340/$T340, ""), ""), "")</f>
        <v/>
      </c>
      <c r="AT340" s="16">
        <f t="shared" ca="1" si="11"/>
        <v>0</v>
      </c>
    </row>
    <row r="341" spans="1:46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6">
        <f>IF(Overall!T343&lt;&gt;"",VALUE(Overall!T343),"")</f>
        <v>78.25</v>
      </c>
      <c r="O341" s="7">
        <f>IF(Overall!L343&lt;&gt;"", DATEVALUE(Overall!L343), "")</f>
        <v>44805</v>
      </c>
      <c r="P341" s="7">
        <f>IF(Overall!M343&lt;&gt;"", DATEVALUE(Overall!M343), "")</f>
        <v>44926</v>
      </c>
      <c r="Q341" s="7" t="str">
        <f>IF(Overall!S343&lt;&gt;"",_xlfn.VALUETOTEXT(Overall!S343),"")</f>
        <v>Sep-Dec</v>
      </c>
      <c r="R341" s="7">
        <f>IF(Overall!O343&lt;&gt;"", DATEVALUE(Overall!O343), "")</f>
        <v>44573</v>
      </c>
      <c r="S341" s="7">
        <f>IF(Overall!O343&lt;&gt;"", DATEVALUE(Overall!O343), "")</f>
        <v>44573</v>
      </c>
      <c r="T341" s="5">
        <f t="shared" si="10"/>
        <v>4</v>
      </c>
      <c r="U341" s="10" t="str">
        <f>IF(Overall!$A343&lt;&gt;"",IF(AND(MONTH($O341) &lt;= 1, MONTH($P341) &gt;= 1), IF($T341 &lt;&gt; "", $H341/$T341, ""), ""),"")</f>
        <v/>
      </c>
      <c r="V341" s="10" t="str">
        <f>IF(Overall!$A343&lt;&gt;"",IF(AND(MONTH($O341) &lt;= 2, MONTH($P341) &gt;= 2), IF($T341 &lt;&gt; "", $H341/$T341, ""), ""),"")</f>
        <v/>
      </c>
      <c r="W341" s="10" t="str">
        <f>IF(Overall!$A343&lt;&gt;"",IF(AND(MONTH($O341) &lt;= 3, MONTH($P341) &gt;= 3), IF($T341 &lt;&gt; "", $H341/$T341, ""), ""),"")</f>
        <v/>
      </c>
      <c r="X341" s="10" t="str">
        <f>IF(Overall!$A343&lt;&gt;"",IF(AND(MONTH($O341) &lt;= 4, MONTH($P341) &gt;= 4), IF($T341 &lt;&gt; "", $H341/$T341, ""), ""),"")</f>
        <v/>
      </c>
      <c r="Y341" s="10" t="str">
        <f>IF(Overall!$A343&lt;&gt;"",IF(AND(MONTH($O341) &lt;= 5, MONTH($P341) &gt;= 5), IF($T341 &lt;&gt; "", $H341/$T341, ""), ""),"")</f>
        <v/>
      </c>
      <c r="Z341" s="10" t="str">
        <f>IF(Overall!$A343&lt;&gt;"",IF(AND(MONTH($O341) &lt;= 6, MONTH($P341) &gt;= 6), IF($T341 &lt;&gt; "", $H341/$T341, ""), ""),"")</f>
        <v/>
      </c>
      <c r="AA341" s="10" t="str">
        <f>IF(Overall!$A343&lt;&gt;"",IF(AND(MONTH($O341) &lt;= 7, MONTH($P341) &gt;= 7 ), IF($T341 &lt;&gt; "", $H341/$T341, ""), ""),"")</f>
        <v/>
      </c>
      <c r="AB341" s="10" t="str">
        <f>IF(Overall!$A343&lt;&gt;"",IF(AND(MONTH($O341) &lt;= 8, MONTH($P341) &gt;= 8), IF($T341 &lt;&gt; "", $H341/$T341, ""), ""),"")</f>
        <v/>
      </c>
      <c r="AC341" s="10">
        <f>IF(Overall!$A343&lt;&gt;"",IF(AND(MONTH($O341) &lt;= 9, MONTH($P341) &gt;= 9), IF($T341 &lt;&gt; "", $H341/$T341, ""), ""),"")</f>
        <v>100000</v>
      </c>
      <c r="AD341" s="10">
        <f>IF(Overall!$A343&lt;&gt;"",IF(AND(MONTH($O341) &lt;= 10, MONTH($P341) &gt;= 10), IF($T341 &lt;&gt; "", $H341/$T341, ""), ""),"")</f>
        <v>100000</v>
      </c>
      <c r="AE341" s="10">
        <f>IF(Overall!$A343&lt;&gt;"",IF(AND(MONTH($O341) &lt;= 11, MONTH($P341) &gt;= 11), IF($T341 &lt;&gt; "", $H341/$T341, ""), ""),"")</f>
        <v>100000</v>
      </c>
      <c r="AF341" s="10">
        <f>IF(Overall!$A343&lt;&gt;"",IF(AND(MONTH($O341) &lt;= 12, MONTH($P341) &gt;= 12), IF($T341 &lt;&gt; "", $H341/$T341, ""), ""),"")</f>
        <v>100000</v>
      </c>
      <c r="AH341" s="10" t="str">
        <f ca="1">IFERROR(IF(AND(NOW()&lt;= EOMONTH(DATE(YEAR($P341),1, 1), 0), Overall!$A343&lt;&gt;"", MONTH($O341) &lt;= 1, MONTH($P341) &gt;= 1), IF($T341 &lt;&gt; "", $H341/$T341, ""), ""), "")</f>
        <v/>
      </c>
      <c r="AI341" s="10" t="str">
        <f ca="1">IFERROR(IF(AND(NOW()&lt;= EOMONTH(DATE(YEAR($P341),2, 1), 0), Overall!$A343&lt;&gt;"", MONTH($O341) &lt;= 2, MONTH($P341) &gt;= 2), IF($T341 &lt;&gt; "", $H341/$T341, ""), ""), "")</f>
        <v/>
      </c>
      <c r="AJ341" s="10" t="str">
        <f ca="1">IFERROR(IF(AND(NOW()&lt;= EOMONTH(DATE(YEAR($P341),3, 1), 0), Overall!$A343&lt;&gt;"", MONTH($O341) &lt;= 3, MONTH($P341) &gt;= 3), IF($T341 &lt;&gt; "", $H341/$T341, ""), ""), "")</f>
        <v/>
      </c>
      <c r="AK341" s="10" t="str">
        <f ca="1">IFERROR(IF(AND(NOW()&lt;= EOMONTH(DATE(YEAR($P341),4, 1), 0), Overall!$A343&lt;&gt;"", MONTH($O341) &lt;= 4, MONTH($P341) &gt;= 4), IF($T341 &lt;&gt; "", $H341/$T341, ""), ""), "")</f>
        <v/>
      </c>
      <c r="AL341" s="10" t="str">
        <f ca="1">IFERROR(IF(AND(NOW()&lt;= EOMONTH(DATE(YEAR($P341),5, 1), 0), Overall!$A343&lt;&gt;"", MONTH($O341) &lt;= 5, MONTH($P341) &gt;= 5), IF($T341 &lt;&gt; "", $H341/$T341, ""), ""), "")</f>
        <v/>
      </c>
      <c r="AM341" s="10" t="str">
        <f ca="1">IFERROR(IF(AND(NOW()&lt;= EOMONTH(DATE(YEAR($P341),6, 1), 0), Overall!$A343&lt;&gt;"", MONTH($O341) &lt;= 6, MONTH($P341) &gt;= 6), IF($T341 &lt;&gt; "", $H341/$T341, ""), ""), "")</f>
        <v/>
      </c>
      <c r="AN341" s="10" t="str">
        <f ca="1">IFERROR(IF(AND(NOW()&lt;= EOMONTH(DATE(YEAR($P341),7, 1), 0), Overall!$A343&lt;&gt;"", MONTH($O341) &lt;= 7, MONTH($P341) &gt;= 7), IF($T341 &lt;&gt; "", $H341/$T341, ""), ""), "")</f>
        <v/>
      </c>
      <c r="AO341" s="10" t="str">
        <f ca="1">IFERROR(IF(AND(NOW()&lt;= EOMONTH(DATE(YEAR($P341),8, 1), 0), Overall!$A343&lt;&gt;"", MONTH($O341) &lt;= 8, MONTH($P341) &gt;= 8), IF($T341 &lt;&gt; "", $H341/$T341, ""), ""), "")</f>
        <v/>
      </c>
      <c r="AP341" s="10" t="str">
        <f ca="1">IFERROR(IF(AND(NOW()&lt;= EOMONTH(DATE(YEAR($P341),9, 1), 0), Overall!$A343&lt;&gt;"", MONTH($O341) &lt;= 9, MONTH($P341) &gt;= 9), IF($T341 &lt;&gt; "", $H341/$T341, ""), ""), "")</f>
        <v/>
      </c>
      <c r="AQ341" s="10" t="str">
        <f ca="1">IFERROR(IF(AND(NOW()&lt;= EOMONTH(DATE(YEAR($P341),10, 1), 0), Overall!$A343&lt;&gt;"", MONTH($O341) &lt;= 10, MONTH($P341) &gt;= 10), IF($T341 &lt;&gt; "", $H341/$T341, ""), ""), "")</f>
        <v/>
      </c>
      <c r="AR341" s="10" t="str">
        <f ca="1">IFERROR(IF(AND(NOW()&lt;= EOMONTH(DATE(YEAR($P341),11, 1), 0), Overall!$A343&lt;&gt;"", MONTH($O341) &lt;=11, MONTH($P341) &gt;= 11), IF($T341 &lt;&gt; "", $H341/$T341, ""), ""), "")</f>
        <v/>
      </c>
      <c r="AS341" s="10" t="str">
        <f ca="1">IFERROR(IF(AND(NOW()&lt;= EOMONTH(DATE(YEAR($P341),12, 1), 0), Overall!$A343&lt;&gt;"", MONTH($O341) &lt;= 12, MONTH($P341) &gt;= 12), IF($T341 &lt;&gt; "", $H341/$T341, ""), ""), "")</f>
        <v/>
      </c>
      <c r="AT341" s="16">
        <f t="shared" ca="1" si="11"/>
        <v>0</v>
      </c>
    </row>
    <row r="342" spans="1:46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6">
        <f>IF(Overall!T344&lt;&gt;"",VALUE(Overall!T344),"")</f>
        <v>79.150000000000006</v>
      </c>
      <c r="O342" s="7">
        <f>IF(Overall!L344&lt;&gt;"", DATEVALUE(Overall!L344), "")</f>
        <v>44805</v>
      </c>
      <c r="P342" s="7">
        <f>IF(Overall!M344&lt;&gt;"", DATEVALUE(Overall!M344), "")</f>
        <v>44834</v>
      </c>
      <c r="Q342" s="7" t="str">
        <f>IF(Overall!S344&lt;&gt;"",_xlfn.VALUETOTEXT(Overall!S344),"")</f>
        <v>Sep</v>
      </c>
      <c r="R342" s="7">
        <f>IF(Overall!O344&lt;&gt;"", DATEVALUE(Overall!O344), "")</f>
        <v>44574</v>
      </c>
      <c r="S342" s="7">
        <f>IF(Overall!O344&lt;&gt;"", DATEVALUE(Overall!O344), "")</f>
        <v>44574</v>
      </c>
      <c r="T342" s="5">
        <f t="shared" si="10"/>
        <v>1</v>
      </c>
      <c r="U342" s="10" t="str">
        <f>IF(Overall!$A344&lt;&gt;"",IF(AND(MONTH($O342) &lt;= 1, MONTH($P342) &gt;= 1), IF($T342 &lt;&gt; "", $H342/$T342, ""), ""),"")</f>
        <v/>
      </c>
      <c r="V342" s="10" t="str">
        <f>IF(Overall!$A344&lt;&gt;"",IF(AND(MONTH($O342) &lt;= 2, MONTH($P342) &gt;= 2), IF($T342 &lt;&gt; "", $H342/$T342, ""), ""),"")</f>
        <v/>
      </c>
      <c r="W342" s="10" t="str">
        <f>IF(Overall!$A344&lt;&gt;"",IF(AND(MONTH($O342) &lt;= 3, MONTH($P342) &gt;= 3), IF($T342 &lt;&gt; "", $H342/$T342, ""), ""),"")</f>
        <v/>
      </c>
      <c r="X342" s="10" t="str">
        <f>IF(Overall!$A344&lt;&gt;"",IF(AND(MONTH($O342) &lt;= 4, MONTH($P342) &gt;= 4), IF($T342 &lt;&gt; "", $H342/$T342, ""), ""),"")</f>
        <v/>
      </c>
      <c r="Y342" s="10" t="str">
        <f>IF(Overall!$A344&lt;&gt;"",IF(AND(MONTH($O342) &lt;= 5, MONTH($P342) &gt;= 5), IF($T342 &lt;&gt; "", $H342/$T342, ""), ""),"")</f>
        <v/>
      </c>
      <c r="Z342" s="10" t="str">
        <f>IF(Overall!$A344&lt;&gt;"",IF(AND(MONTH($O342) &lt;= 6, MONTH($P342) &gt;= 6), IF($T342 &lt;&gt; "", $H342/$T342, ""), ""),"")</f>
        <v/>
      </c>
      <c r="AA342" s="10" t="str">
        <f>IF(Overall!$A344&lt;&gt;"",IF(AND(MONTH($O342) &lt;= 7, MONTH($P342) &gt;= 7 ), IF($T342 &lt;&gt; "", $H342/$T342, ""), ""),"")</f>
        <v/>
      </c>
      <c r="AB342" s="10" t="str">
        <f>IF(Overall!$A344&lt;&gt;"",IF(AND(MONTH($O342) &lt;= 8, MONTH($P342) &gt;= 8), IF($T342 &lt;&gt; "", $H342/$T342, ""), ""),"")</f>
        <v/>
      </c>
      <c r="AC342" s="10">
        <f>IF(Overall!$A344&lt;&gt;"",IF(AND(MONTH($O342) &lt;= 9, MONTH($P342) &gt;= 9), IF($T342 &lt;&gt; "", $H342/$T342, ""), ""),"")</f>
        <v>200000</v>
      </c>
      <c r="AD342" s="10" t="str">
        <f>IF(Overall!$A344&lt;&gt;"",IF(AND(MONTH($O342) &lt;= 10, MONTH($P342) &gt;= 10), IF($T342 &lt;&gt; "", $H342/$T342, ""), ""),"")</f>
        <v/>
      </c>
      <c r="AE342" s="10" t="str">
        <f>IF(Overall!$A344&lt;&gt;"",IF(AND(MONTH($O342) &lt;= 11, MONTH($P342) &gt;= 11), IF($T342 &lt;&gt; "", $H342/$T342, ""), ""),"")</f>
        <v/>
      </c>
      <c r="AF342" s="10" t="str">
        <f>IF(Overall!$A344&lt;&gt;"",IF(AND(MONTH($O342) &lt;= 12, MONTH($P342) &gt;= 12), IF($T342 &lt;&gt; "", $H342/$T342, ""), ""),"")</f>
        <v/>
      </c>
      <c r="AH342" s="10" t="str">
        <f ca="1">IFERROR(IF(AND(NOW()&lt;= EOMONTH(DATE(YEAR($P342),1, 1), 0), Overall!$A344&lt;&gt;"", MONTH($O342) &lt;= 1, MONTH($P342) &gt;= 1), IF($T342 &lt;&gt; "", $H342/$T342, ""), ""), "")</f>
        <v/>
      </c>
      <c r="AI342" s="10" t="str">
        <f ca="1">IFERROR(IF(AND(NOW()&lt;= EOMONTH(DATE(YEAR($P342),2, 1), 0), Overall!$A344&lt;&gt;"", MONTH($O342) &lt;= 2, MONTH($P342) &gt;= 2), IF($T342 &lt;&gt; "", $H342/$T342, ""), ""), "")</f>
        <v/>
      </c>
      <c r="AJ342" s="10" t="str">
        <f ca="1">IFERROR(IF(AND(NOW()&lt;= EOMONTH(DATE(YEAR($P342),3, 1), 0), Overall!$A344&lt;&gt;"", MONTH($O342) &lt;= 3, MONTH($P342) &gt;= 3), IF($T342 &lt;&gt; "", $H342/$T342, ""), ""), "")</f>
        <v/>
      </c>
      <c r="AK342" s="10" t="str">
        <f ca="1">IFERROR(IF(AND(NOW()&lt;= EOMONTH(DATE(YEAR($P342),4, 1), 0), Overall!$A344&lt;&gt;"", MONTH($O342) &lt;= 4, MONTH($P342) &gt;= 4), IF($T342 &lt;&gt; "", $H342/$T342, ""), ""), "")</f>
        <v/>
      </c>
      <c r="AL342" s="10" t="str">
        <f ca="1">IFERROR(IF(AND(NOW()&lt;= EOMONTH(DATE(YEAR($P342),5, 1), 0), Overall!$A344&lt;&gt;"", MONTH($O342) &lt;= 5, MONTH($P342) &gt;= 5), IF($T342 &lt;&gt; "", $H342/$T342, ""), ""), "")</f>
        <v/>
      </c>
      <c r="AM342" s="10" t="str">
        <f ca="1">IFERROR(IF(AND(NOW()&lt;= EOMONTH(DATE(YEAR($P342),6, 1), 0), Overall!$A344&lt;&gt;"", MONTH($O342) &lt;= 6, MONTH($P342) &gt;= 6), IF($T342 &lt;&gt; "", $H342/$T342, ""), ""), "")</f>
        <v/>
      </c>
      <c r="AN342" s="10" t="str">
        <f ca="1">IFERROR(IF(AND(NOW()&lt;= EOMONTH(DATE(YEAR($P342),7, 1), 0), Overall!$A344&lt;&gt;"", MONTH($O342) &lt;= 7, MONTH($P342) &gt;= 7), IF($T342 &lt;&gt; "", $H342/$T342, ""), ""), "")</f>
        <v/>
      </c>
      <c r="AO342" s="10" t="str">
        <f ca="1">IFERROR(IF(AND(NOW()&lt;= EOMONTH(DATE(YEAR($P342),8, 1), 0), Overall!$A344&lt;&gt;"", MONTH($O342) &lt;= 8, MONTH($P342) &gt;= 8), IF($T342 &lt;&gt; "", $H342/$T342, ""), ""), "")</f>
        <v/>
      </c>
      <c r="AP342" s="10" t="str">
        <f ca="1">IFERROR(IF(AND(NOW()&lt;= EOMONTH(DATE(YEAR($P342),9, 1), 0), Overall!$A344&lt;&gt;"", MONTH($O342) &lt;= 9, MONTH($P342) &gt;= 9), IF($T342 &lt;&gt; "", $H342/$T342, ""), ""), "")</f>
        <v/>
      </c>
      <c r="AQ342" s="10" t="str">
        <f ca="1">IFERROR(IF(AND(NOW()&lt;= EOMONTH(DATE(YEAR($P342),10, 1), 0), Overall!$A344&lt;&gt;"", MONTH($O342) &lt;= 10, MONTH($P342) &gt;= 10), IF($T342 &lt;&gt; "", $H342/$T342, ""), ""), "")</f>
        <v/>
      </c>
      <c r="AR342" s="10" t="str">
        <f ca="1">IFERROR(IF(AND(NOW()&lt;= EOMONTH(DATE(YEAR($P342),11, 1), 0), Overall!$A344&lt;&gt;"", MONTH($O342) &lt;=11, MONTH($P342) &gt;= 11), IF($T342 &lt;&gt; "", $H342/$T342, ""), ""), "")</f>
        <v/>
      </c>
      <c r="AS342" s="10" t="str">
        <f ca="1">IFERROR(IF(AND(NOW()&lt;= EOMONTH(DATE(YEAR($P342),12, 1), 0), Overall!$A344&lt;&gt;"", MONTH($O342) &lt;= 12, MONTH($P342) &gt;= 12), IF($T342 &lt;&gt; "", $H342/$T342, ""), ""), "")</f>
        <v/>
      </c>
      <c r="AT342" s="16">
        <f t="shared" ca="1" si="11"/>
        <v>0</v>
      </c>
    </row>
    <row r="343" spans="1:46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6">
        <f>IF(Overall!T345&lt;&gt;"",VALUE(Overall!T345),"")</f>
        <v>79.2</v>
      </c>
      <c r="O343" s="7">
        <f>IF(Overall!L345&lt;&gt;"", DATEVALUE(Overall!L345), "")</f>
        <v>44805</v>
      </c>
      <c r="P343" s="7">
        <f>IF(Overall!M345&lt;&gt;"", DATEVALUE(Overall!M345), "")</f>
        <v>44834</v>
      </c>
      <c r="Q343" s="7" t="str">
        <f>IF(Overall!S345&lt;&gt;"",_xlfn.VALUETOTEXT(Overall!S345),"")</f>
        <v>Sep</v>
      </c>
      <c r="R343" s="7">
        <f>IF(Overall!O345&lt;&gt;"", DATEVALUE(Overall!O345), "")</f>
        <v>44575</v>
      </c>
      <c r="S343" s="7">
        <f>IF(Overall!O345&lt;&gt;"", DATEVALUE(Overall!O345), "")</f>
        <v>44575</v>
      </c>
      <c r="T343" s="5">
        <f t="shared" si="10"/>
        <v>1</v>
      </c>
      <c r="U343" s="10" t="str">
        <f>IF(Overall!$A345&lt;&gt;"",IF(AND(MONTH($O343) &lt;= 1, MONTH($P343) &gt;= 1), IF($T343 &lt;&gt; "", $H343/$T343, ""), ""),"")</f>
        <v/>
      </c>
      <c r="V343" s="10" t="str">
        <f>IF(Overall!$A345&lt;&gt;"",IF(AND(MONTH($O343) &lt;= 2, MONTH($P343) &gt;= 2), IF($T343 &lt;&gt; "", $H343/$T343, ""), ""),"")</f>
        <v/>
      </c>
      <c r="W343" s="10" t="str">
        <f>IF(Overall!$A345&lt;&gt;"",IF(AND(MONTH($O343) &lt;= 3, MONTH($P343) &gt;= 3), IF($T343 &lt;&gt; "", $H343/$T343, ""), ""),"")</f>
        <v/>
      </c>
      <c r="X343" s="10" t="str">
        <f>IF(Overall!$A345&lt;&gt;"",IF(AND(MONTH($O343) &lt;= 4, MONTH($P343) &gt;= 4), IF($T343 &lt;&gt; "", $H343/$T343, ""), ""),"")</f>
        <v/>
      </c>
      <c r="Y343" s="10" t="str">
        <f>IF(Overall!$A345&lt;&gt;"",IF(AND(MONTH($O343) &lt;= 5, MONTH($P343) &gt;= 5), IF($T343 &lt;&gt; "", $H343/$T343, ""), ""),"")</f>
        <v/>
      </c>
      <c r="Z343" s="10" t="str">
        <f>IF(Overall!$A345&lt;&gt;"",IF(AND(MONTH($O343) &lt;= 6, MONTH($P343) &gt;= 6), IF($T343 &lt;&gt; "", $H343/$T343, ""), ""),"")</f>
        <v/>
      </c>
      <c r="AA343" s="10" t="str">
        <f>IF(Overall!$A345&lt;&gt;"",IF(AND(MONTH($O343) &lt;= 7, MONTH($P343) &gt;= 7 ), IF($T343 &lt;&gt; "", $H343/$T343, ""), ""),"")</f>
        <v/>
      </c>
      <c r="AB343" s="10" t="str">
        <f>IF(Overall!$A345&lt;&gt;"",IF(AND(MONTH($O343) &lt;= 8, MONTH($P343) &gt;= 8), IF($T343 &lt;&gt; "", $H343/$T343, ""), ""),"")</f>
        <v/>
      </c>
      <c r="AC343" s="10">
        <f>IF(Overall!$A345&lt;&gt;"",IF(AND(MONTH($O343) &lt;= 9, MONTH($P343) &gt;= 9), IF($T343 &lt;&gt; "", $H343/$T343, ""), ""),"")</f>
        <v>200000</v>
      </c>
      <c r="AD343" s="10" t="str">
        <f>IF(Overall!$A345&lt;&gt;"",IF(AND(MONTH($O343) &lt;= 10, MONTH($P343) &gt;= 10), IF($T343 &lt;&gt; "", $H343/$T343, ""), ""),"")</f>
        <v/>
      </c>
      <c r="AE343" s="10" t="str">
        <f>IF(Overall!$A345&lt;&gt;"",IF(AND(MONTH($O343) &lt;= 11, MONTH($P343) &gt;= 11), IF($T343 &lt;&gt; "", $H343/$T343, ""), ""),"")</f>
        <v/>
      </c>
      <c r="AF343" s="10" t="str">
        <f>IF(Overall!$A345&lt;&gt;"",IF(AND(MONTH($O343) &lt;= 12, MONTH($P343) &gt;= 12), IF($T343 &lt;&gt; "", $H343/$T343, ""), ""),"")</f>
        <v/>
      </c>
      <c r="AH343" s="10" t="str">
        <f ca="1">IFERROR(IF(AND(NOW()&lt;= EOMONTH(DATE(YEAR($P343),1, 1), 0), Overall!$A345&lt;&gt;"", MONTH($O343) &lt;= 1, MONTH($P343) &gt;= 1), IF($T343 &lt;&gt; "", $H343/$T343, ""), ""), "")</f>
        <v/>
      </c>
      <c r="AI343" s="10" t="str">
        <f ca="1">IFERROR(IF(AND(NOW()&lt;= EOMONTH(DATE(YEAR($P343),2, 1), 0), Overall!$A345&lt;&gt;"", MONTH($O343) &lt;= 2, MONTH($P343) &gt;= 2), IF($T343 &lt;&gt; "", $H343/$T343, ""), ""), "")</f>
        <v/>
      </c>
      <c r="AJ343" s="10" t="str">
        <f ca="1">IFERROR(IF(AND(NOW()&lt;= EOMONTH(DATE(YEAR($P343),3, 1), 0), Overall!$A345&lt;&gt;"", MONTH($O343) &lt;= 3, MONTH($P343) &gt;= 3), IF($T343 &lt;&gt; "", $H343/$T343, ""), ""), "")</f>
        <v/>
      </c>
      <c r="AK343" s="10" t="str">
        <f ca="1">IFERROR(IF(AND(NOW()&lt;= EOMONTH(DATE(YEAR($P343),4, 1), 0), Overall!$A345&lt;&gt;"", MONTH($O343) &lt;= 4, MONTH($P343) &gt;= 4), IF($T343 &lt;&gt; "", $H343/$T343, ""), ""), "")</f>
        <v/>
      </c>
      <c r="AL343" s="10" t="str">
        <f ca="1">IFERROR(IF(AND(NOW()&lt;= EOMONTH(DATE(YEAR($P343),5, 1), 0), Overall!$A345&lt;&gt;"", MONTH($O343) &lt;= 5, MONTH($P343) &gt;= 5), IF($T343 &lt;&gt; "", $H343/$T343, ""), ""), "")</f>
        <v/>
      </c>
      <c r="AM343" s="10" t="str">
        <f ca="1">IFERROR(IF(AND(NOW()&lt;= EOMONTH(DATE(YEAR($P343),6, 1), 0), Overall!$A345&lt;&gt;"", MONTH($O343) &lt;= 6, MONTH($P343) &gt;= 6), IF($T343 &lt;&gt; "", $H343/$T343, ""), ""), "")</f>
        <v/>
      </c>
      <c r="AN343" s="10" t="str">
        <f ca="1">IFERROR(IF(AND(NOW()&lt;= EOMONTH(DATE(YEAR($P343),7, 1), 0), Overall!$A345&lt;&gt;"", MONTH($O343) &lt;= 7, MONTH($P343) &gt;= 7), IF($T343 &lt;&gt; "", $H343/$T343, ""), ""), "")</f>
        <v/>
      </c>
      <c r="AO343" s="10" t="str">
        <f ca="1">IFERROR(IF(AND(NOW()&lt;= EOMONTH(DATE(YEAR($P343),8, 1), 0), Overall!$A345&lt;&gt;"", MONTH($O343) &lt;= 8, MONTH($P343) &gt;= 8), IF($T343 &lt;&gt; "", $H343/$T343, ""), ""), "")</f>
        <v/>
      </c>
      <c r="AP343" s="10" t="str">
        <f ca="1">IFERROR(IF(AND(NOW()&lt;= EOMONTH(DATE(YEAR($P343),9, 1), 0), Overall!$A345&lt;&gt;"", MONTH($O343) &lt;= 9, MONTH($P343) &gt;= 9), IF($T343 &lt;&gt; "", $H343/$T343, ""), ""), "")</f>
        <v/>
      </c>
      <c r="AQ343" s="10" t="str">
        <f ca="1">IFERROR(IF(AND(NOW()&lt;= EOMONTH(DATE(YEAR($P343),10, 1), 0), Overall!$A345&lt;&gt;"", MONTH($O343) &lt;= 10, MONTH($P343) &gt;= 10), IF($T343 &lt;&gt; "", $H343/$T343, ""), ""), "")</f>
        <v/>
      </c>
      <c r="AR343" s="10" t="str">
        <f ca="1">IFERROR(IF(AND(NOW()&lt;= EOMONTH(DATE(YEAR($P343),11, 1), 0), Overall!$A345&lt;&gt;"", MONTH($O343) &lt;=11, MONTH($P343) &gt;= 11), IF($T343 &lt;&gt; "", $H343/$T343, ""), ""), "")</f>
        <v/>
      </c>
      <c r="AS343" s="10" t="str">
        <f ca="1">IFERROR(IF(AND(NOW()&lt;= EOMONTH(DATE(YEAR($P343),12, 1), 0), Overall!$A345&lt;&gt;"", MONTH($O343) &lt;= 12, MONTH($P343) &gt;= 12), IF($T343 &lt;&gt; "", $H343/$T343, ""), ""), "")</f>
        <v/>
      </c>
      <c r="AT343" s="16">
        <f t="shared" ca="1" si="11"/>
        <v>0</v>
      </c>
    </row>
    <row r="344" spans="1:46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6">
        <f>IF(Overall!T346&lt;&gt;"",VALUE(Overall!T346),"")</f>
        <v>79.180000000000007</v>
      </c>
      <c r="O344" s="7">
        <f>IF(Overall!L346&lt;&gt;"", DATEVALUE(Overall!L346), "")</f>
        <v>44805</v>
      </c>
      <c r="P344" s="7">
        <f>IF(Overall!M346&lt;&gt;"", DATEVALUE(Overall!M346), "")</f>
        <v>44834</v>
      </c>
      <c r="Q344" s="7" t="str">
        <f>IF(Overall!S346&lt;&gt;"",_xlfn.VALUETOTEXT(Overall!S346),"")</f>
        <v>Sep</v>
      </c>
      <c r="R344" s="7">
        <f>IF(Overall!O346&lt;&gt;"", DATEVALUE(Overall!O346), "")</f>
        <v>44575</v>
      </c>
      <c r="S344" s="7">
        <f>IF(Overall!O346&lt;&gt;"", DATEVALUE(Overall!O346), "")</f>
        <v>44575</v>
      </c>
      <c r="T344" s="5">
        <f t="shared" si="10"/>
        <v>1</v>
      </c>
      <c r="U344" s="10" t="str">
        <f>IF(Overall!$A346&lt;&gt;"",IF(AND(MONTH($O344) &lt;= 1, MONTH($P344) &gt;= 1), IF($T344 &lt;&gt; "", $H344/$T344, ""), ""),"")</f>
        <v/>
      </c>
      <c r="V344" s="10" t="str">
        <f>IF(Overall!$A346&lt;&gt;"",IF(AND(MONTH($O344) &lt;= 2, MONTH($P344) &gt;= 2), IF($T344 &lt;&gt; "", $H344/$T344, ""), ""),"")</f>
        <v/>
      </c>
      <c r="W344" s="10" t="str">
        <f>IF(Overall!$A346&lt;&gt;"",IF(AND(MONTH($O344) &lt;= 3, MONTH($P344) &gt;= 3), IF($T344 &lt;&gt; "", $H344/$T344, ""), ""),"")</f>
        <v/>
      </c>
      <c r="X344" s="10" t="str">
        <f>IF(Overall!$A346&lt;&gt;"",IF(AND(MONTH($O344) &lt;= 4, MONTH($P344) &gt;= 4), IF($T344 &lt;&gt; "", $H344/$T344, ""), ""),"")</f>
        <v/>
      </c>
      <c r="Y344" s="10" t="str">
        <f>IF(Overall!$A346&lt;&gt;"",IF(AND(MONTH($O344) &lt;= 5, MONTH($P344) &gt;= 5), IF($T344 &lt;&gt; "", $H344/$T344, ""), ""),"")</f>
        <v/>
      </c>
      <c r="Z344" s="10" t="str">
        <f>IF(Overall!$A346&lt;&gt;"",IF(AND(MONTH($O344) &lt;= 6, MONTH($P344) &gt;= 6), IF($T344 &lt;&gt; "", $H344/$T344, ""), ""),"")</f>
        <v/>
      </c>
      <c r="AA344" s="10" t="str">
        <f>IF(Overall!$A346&lt;&gt;"",IF(AND(MONTH($O344) &lt;= 7, MONTH($P344) &gt;= 7 ), IF($T344 &lt;&gt; "", $H344/$T344, ""), ""),"")</f>
        <v/>
      </c>
      <c r="AB344" s="10" t="str">
        <f>IF(Overall!$A346&lt;&gt;"",IF(AND(MONTH($O344) &lt;= 8, MONTH($P344) &gt;= 8), IF($T344 &lt;&gt; "", $H344/$T344, ""), ""),"")</f>
        <v/>
      </c>
      <c r="AC344" s="10">
        <f>IF(Overall!$A346&lt;&gt;"",IF(AND(MONTH($O344) &lt;= 9, MONTH($P344) &gt;= 9), IF($T344 &lt;&gt; "", $H344/$T344, ""), ""),"")</f>
        <v>200000</v>
      </c>
      <c r="AD344" s="10" t="str">
        <f>IF(Overall!$A346&lt;&gt;"",IF(AND(MONTH($O344) &lt;= 10, MONTH($P344) &gt;= 10), IF($T344 &lt;&gt; "", $H344/$T344, ""), ""),"")</f>
        <v/>
      </c>
      <c r="AE344" s="10" t="str">
        <f>IF(Overall!$A346&lt;&gt;"",IF(AND(MONTH($O344) &lt;= 11, MONTH($P344) &gt;= 11), IF($T344 &lt;&gt; "", $H344/$T344, ""), ""),"")</f>
        <v/>
      </c>
      <c r="AF344" s="10" t="str">
        <f>IF(Overall!$A346&lt;&gt;"",IF(AND(MONTH($O344) &lt;= 12, MONTH($P344) &gt;= 12), IF($T344 &lt;&gt; "", $H344/$T344, ""), ""),"")</f>
        <v/>
      </c>
      <c r="AH344" s="10" t="str">
        <f ca="1">IFERROR(IF(AND(NOW()&lt;= EOMONTH(DATE(YEAR($P344),1, 1), 0), Overall!$A346&lt;&gt;"", MONTH($O344) &lt;= 1, MONTH($P344) &gt;= 1), IF($T344 &lt;&gt; "", $H344/$T344, ""), ""), "")</f>
        <v/>
      </c>
      <c r="AI344" s="10" t="str">
        <f ca="1">IFERROR(IF(AND(NOW()&lt;= EOMONTH(DATE(YEAR($P344),2, 1), 0), Overall!$A346&lt;&gt;"", MONTH($O344) &lt;= 2, MONTH($P344) &gt;= 2), IF($T344 &lt;&gt; "", $H344/$T344, ""), ""), "")</f>
        <v/>
      </c>
      <c r="AJ344" s="10" t="str">
        <f ca="1">IFERROR(IF(AND(NOW()&lt;= EOMONTH(DATE(YEAR($P344),3, 1), 0), Overall!$A346&lt;&gt;"", MONTH($O344) &lt;= 3, MONTH($P344) &gt;= 3), IF($T344 &lt;&gt; "", $H344/$T344, ""), ""), "")</f>
        <v/>
      </c>
      <c r="AK344" s="10" t="str">
        <f ca="1">IFERROR(IF(AND(NOW()&lt;= EOMONTH(DATE(YEAR($P344),4, 1), 0), Overall!$A346&lt;&gt;"", MONTH($O344) &lt;= 4, MONTH($P344) &gt;= 4), IF($T344 &lt;&gt; "", $H344/$T344, ""), ""), "")</f>
        <v/>
      </c>
      <c r="AL344" s="10" t="str">
        <f ca="1">IFERROR(IF(AND(NOW()&lt;= EOMONTH(DATE(YEAR($P344),5, 1), 0), Overall!$A346&lt;&gt;"", MONTH($O344) &lt;= 5, MONTH($P344) &gt;= 5), IF($T344 &lt;&gt; "", $H344/$T344, ""), ""), "")</f>
        <v/>
      </c>
      <c r="AM344" s="10" t="str">
        <f ca="1">IFERROR(IF(AND(NOW()&lt;= EOMONTH(DATE(YEAR($P344),6, 1), 0), Overall!$A346&lt;&gt;"", MONTH($O344) &lt;= 6, MONTH($P344) &gt;= 6), IF($T344 &lt;&gt; "", $H344/$T344, ""), ""), "")</f>
        <v/>
      </c>
      <c r="AN344" s="10" t="str">
        <f ca="1">IFERROR(IF(AND(NOW()&lt;= EOMONTH(DATE(YEAR($P344),7, 1), 0), Overall!$A346&lt;&gt;"", MONTH($O344) &lt;= 7, MONTH($P344) &gt;= 7), IF($T344 &lt;&gt; "", $H344/$T344, ""), ""), "")</f>
        <v/>
      </c>
      <c r="AO344" s="10" t="str">
        <f ca="1">IFERROR(IF(AND(NOW()&lt;= EOMONTH(DATE(YEAR($P344),8, 1), 0), Overall!$A346&lt;&gt;"", MONTH($O344) &lt;= 8, MONTH($P344) &gt;= 8), IF($T344 &lt;&gt; "", $H344/$T344, ""), ""), "")</f>
        <v/>
      </c>
      <c r="AP344" s="10" t="str">
        <f ca="1">IFERROR(IF(AND(NOW()&lt;= EOMONTH(DATE(YEAR($P344),9, 1), 0), Overall!$A346&lt;&gt;"", MONTH($O344) &lt;= 9, MONTH($P344) &gt;= 9), IF($T344 &lt;&gt; "", $H344/$T344, ""), ""), "")</f>
        <v/>
      </c>
      <c r="AQ344" s="10" t="str">
        <f ca="1">IFERROR(IF(AND(NOW()&lt;= EOMONTH(DATE(YEAR($P344),10, 1), 0), Overall!$A346&lt;&gt;"", MONTH($O344) &lt;= 10, MONTH($P344) &gt;= 10), IF($T344 &lt;&gt; "", $H344/$T344, ""), ""), "")</f>
        <v/>
      </c>
      <c r="AR344" s="10" t="str">
        <f ca="1">IFERROR(IF(AND(NOW()&lt;= EOMONTH(DATE(YEAR($P344),11, 1), 0), Overall!$A346&lt;&gt;"", MONTH($O344) &lt;=11, MONTH($P344) &gt;= 11), IF($T344 &lt;&gt; "", $H344/$T344, ""), ""), "")</f>
        <v/>
      </c>
      <c r="AS344" s="10" t="str">
        <f ca="1">IFERROR(IF(AND(NOW()&lt;= EOMONTH(DATE(YEAR($P344),12, 1), 0), Overall!$A346&lt;&gt;"", MONTH($O344) &lt;= 12, MONTH($P344) &gt;= 12), IF($T344 &lt;&gt; "", $H344/$T344, ""), ""), "")</f>
        <v/>
      </c>
      <c r="AT344" s="16">
        <f t="shared" ca="1" si="11"/>
        <v>0</v>
      </c>
    </row>
    <row r="345" spans="1:46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6">
        <f>IF(Overall!T347&lt;&gt;"",VALUE(Overall!T347),"")</f>
        <v>79.349999999999994</v>
      </c>
      <c r="O345" s="7">
        <f>IF(Overall!L347&lt;&gt;"", DATEVALUE(Overall!L347), "")</f>
        <v>44805</v>
      </c>
      <c r="P345" s="7">
        <f>IF(Overall!M347&lt;&gt;"", DATEVALUE(Overall!M347), "")</f>
        <v>44834</v>
      </c>
      <c r="Q345" s="7" t="str">
        <f>IF(Overall!S347&lt;&gt;"",_xlfn.VALUETOTEXT(Overall!S347),"")</f>
        <v>Sep</v>
      </c>
      <c r="R345" s="7">
        <f>IF(Overall!O347&lt;&gt;"", DATEVALUE(Overall!O347), "")</f>
        <v>44575</v>
      </c>
      <c r="S345" s="7">
        <f>IF(Overall!O347&lt;&gt;"", DATEVALUE(Overall!O347), "")</f>
        <v>44575</v>
      </c>
      <c r="T345" s="5">
        <f t="shared" si="10"/>
        <v>1</v>
      </c>
      <c r="U345" s="10" t="str">
        <f>IF(Overall!$A347&lt;&gt;"",IF(AND(MONTH($O345) &lt;= 1, MONTH($P345) &gt;= 1), IF($T345 &lt;&gt; "", $H345/$T345, ""), ""),"")</f>
        <v/>
      </c>
      <c r="V345" s="10" t="str">
        <f>IF(Overall!$A347&lt;&gt;"",IF(AND(MONTH($O345) &lt;= 2, MONTH($P345) &gt;= 2), IF($T345 &lt;&gt; "", $H345/$T345, ""), ""),"")</f>
        <v/>
      </c>
      <c r="W345" s="10" t="str">
        <f>IF(Overall!$A347&lt;&gt;"",IF(AND(MONTH($O345) &lt;= 3, MONTH($P345) &gt;= 3), IF($T345 &lt;&gt; "", $H345/$T345, ""), ""),"")</f>
        <v/>
      </c>
      <c r="X345" s="10" t="str">
        <f>IF(Overall!$A347&lt;&gt;"",IF(AND(MONTH($O345) &lt;= 4, MONTH($P345) &gt;= 4), IF($T345 &lt;&gt; "", $H345/$T345, ""), ""),"")</f>
        <v/>
      </c>
      <c r="Y345" s="10" t="str">
        <f>IF(Overall!$A347&lt;&gt;"",IF(AND(MONTH($O345) &lt;= 5, MONTH($P345) &gt;= 5), IF($T345 &lt;&gt; "", $H345/$T345, ""), ""),"")</f>
        <v/>
      </c>
      <c r="Z345" s="10" t="str">
        <f>IF(Overall!$A347&lt;&gt;"",IF(AND(MONTH($O345) &lt;= 6, MONTH($P345) &gt;= 6), IF($T345 &lt;&gt; "", $H345/$T345, ""), ""),"")</f>
        <v/>
      </c>
      <c r="AA345" s="10" t="str">
        <f>IF(Overall!$A347&lt;&gt;"",IF(AND(MONTH($O345) &lt;= 7, MONTH($P345) &gt;= 7 ), IF($T345 &lt;&gt; "", $H345/$T345, ""), ""),"")</f>
        <v/>
      </c>
      <c r="AB345" s="10" t="str">
        <f>IF(Overall!$A347&lt;&gt;"",IF(AND(MONTH($O345) &lt;= 8, MONTH($P345) &gt;= 8), IF($T345 &lt;&gt; "", $H345/$T345, ""), ""),"")</f>
        <v/>
      </c>
      <c r="AC345" s="10">
        <f>IF(Overall!$A347&lt;&gt;"",IF(AND(MONTH($O345) &lt;= 9, MONTH($P345) &gt;= 9), IF($T345 &lt;&gt; "", $H345/$T345, ""), ""),"")</f>
        <v>200000</v>
      </c>
      <c r="AD345" s="10" t="str">
        <f>IF(Overall!$A347&lt;&gt;"",IF(AND(MONTH($O345) &lt;= 10, MONTH($P345) &gt;= 10), IF($T345 &lt;&gt; "", $H345/$T345, ""), ""),"")</f>
        <v/>
      </c>
      <c r="AE345" s="10" t="str">
        <f>IF(Overall!$A347&lt;&gt;"",IF(AND(MONTH($O345) &lt;= 11, MONTH($P345) &gt;= 11), IF($T345 &lt;&gt; "", $H345/$T345, ""), ""),"")</f>
        <v/>
      </c>
      <c r="AF345" s="10" t="str">
        <f>IF(Overall!$A347&lt;&gt;"",IF(AND(MONTH($O345) &lt;= 12, MONTH($P345) &gt;= 12), IF($T345 &lt;&gt; "", $H345/$T345, ""), ""),"")</f>
        <v/>
      </c>
      <c r="AH345" s="10" t="str">
        <f ca="1">IFERROR(IF(AND(NOW()&lt;= EOMONTH(DATE(YEAR($P345),1, 1), 0), Overall!$A347&lt;&gt;"", MONTH($O345) &lt;= 1, MONTH($P345) &gt;= 1), IF($T345 &lt;&gt; "", $H345/$T345, ""), ""), "")</f>
        <v/>
      </c>
      <c r="AI345" s="10" t="str">
        <f ca="1">IFERROR(IF(AND(NOW()&lt;= EOMONTH(DATE(YEAR($P345),2, 1), 0), Overall!$A347&lt;&gt;"", MONTH($O345) &lt;= 2, MONTH($P345) &gt;= 2), IF($T345 &lt;&gt; "", $H345/$T345, ""), ""), "")</f>
        <v/>
      </c>
      <c r="AJ345" s="10" t="str">
        <f ca="1">IFERROR(IF(AND(NOW()&lt;= EOMONTH(DATE(YEAR($P345),3, 1), 0), Overall!$A347&lt;&gt;"", MONTH($O345) &lt;= 3, MONTH($P345) &gt;= 3), IF($T345 &lt;&gt; "", $H345/$T345, ""), ""), "")</f>
        <v/>
      </c>
      <c r="AK345" s="10" t="str">
        <f ca="1">IFERROR(IF(AND(NOW()&lt;= EOMONTH(DATE(YEAR($P345),4, 1), 0), Overall!$A347&lt;&gt;"", MONTH($O345) &lt;= 4, MONTH($P345) &gt;= 4), IF($T345 &lt;&gt; "", $H345/$T345, ""), ""), "")</f>
        <v/>
      </c>
      <c r="AL345" s="10" t="str">
        <f ca="1">IFERROR(IF(AND(NOW()&lt;= EOMONTH(DATE(YEAR($P345),5, 1), 0), Overall!$A347&lt;&gt;"", MONTH($O345) &lt;= 5, MONTH($P345) &gt;= 5), IF($T345 &lt;&gt; "", $H345/$T345, ""), ""), "")</f>
        <v/>
      </c>
      <c r="AM345" s="10" t="str">
        <f ca="1">IFERROR(IF(AND(NOW()&lt;= EOMONTH(DATE(YEAR($P345),6, 1), 0), Overall!$A347&lt;&gt;"", MONTH($O345) &lt;= 6, MONTH($P345) &gt;= 6), IF($T345 &lt;&gt; "", $H345/$T345, ""), ""), "")</f>
        <v/>
      </c>
      <c r="AN345" s="10" t="str">
        <f ca="1">IFERROR(IF(AND(NOW()&lt;= EOMONTH(DATE(YEAR($P345),7, 1), 0), Overall!$A347&lt;&gt;"", MONTH($O345) &lt;= 7, MONTH($P345) &gt;= 7), IF($T345 &lt;&gt; "", $H345/$T345, ""), ""), "")</f>
        <v/>
      </c>
      <c r="AO345" s="10" t="str">
        <f ca="1">IFERROR(IF(AND(NOW()&lt;= EOMONTH(DATE(YEAR($P345),8, 1), 0), Overall!$A347&lt;&gt;"", MONTH($O345) &lt;= 8, MONTH($P345) &gt;= 8), IF($T345 &lt;&gt; "", $H345/$T345, ""), ""), "")</f>
        <v/>
      </c>
      <c r="AP345" s="10" t="str">
        <f ca="1">IFERROR(IF(AND(NOW()&lt;= EOMONTH(DATE(YEAR($P345),9, 1), 0), Overall!$A347&lt;&gt;"", MONTH($O345) &lt;= 9, MONTH($P345) &gt;= 9), IF($T345 &lt;&gt; "", $H345/$T345, ""), ""), "")</f>
        <v/>
      </c>
      <c r="AQ345" s="10" t="str">
        <f ca="1">IFERROR(IF(AND(NOW()&lt;= EOMONTH(DATE(YEAR($P345),10, 1), 0), Overall!$A347&lt;&gt;"", MONTH($O345) &lt;= 10, MONTH($P345) &gt;= 10), IF($T345 &lt;&gt; "", $H345/$T345, ""), ""), "")</f>
        <v/>
      </c>
      <c r="AR345" s="10" t="str">
        <f ca="1">IFERROR(IF(AND(NOW()&lt;= EOMONTH(DATE(YEAR($P345),11, 1), 0), Overall!$A347&lt;&gt;"", MONTH($O345) &lt;=11, MONTH($P345) &gt;= 11), IF($T345 &lt;&gt; "", $H345/$T345, ""), ""), "")</f>
        <v/>
      </c>
      <c r="AS345" s="10" t="str">
        <f ca="1">IFERROR(IF(AND(NOW()&lt;= EOMONTH(DATE(YEAR($P345),12, 1), 0), Overall!$A347&lt;&gt;"", MONTH($O345) &lt;= 12, MONTH($P345) &gt;= 12), IF($T345 &lt;&gt; "", $H345/$T345, ""), ""), "")</f>
        <v/>
      </c>
      <c r="AT345" s="16">
        <f t="shared" ca="1" si="11"/>
        <v>0</v>
      </c>
    </row>
    <row r="346" spans="1:46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6">
        <f>IF(Overall!T348&lt;&gt;"",VALUE(Overall!T348),"")</f>
        <v>79.5</v>
      </c>
      <c r="O346" s="7">
        <f>IF(Overall!L348&lt;&gt;"", DATEVALUE(Overall!L348), "")</f>
        <v>44805</v>
      </c>
      <c r="P346" s="7">
        <f>IF(Overall!M348&lt;&gt;"", DATEVALUE(Overall!M348), "")</f>
        <v>44834</v>
      </c>
      <c r="Q346" s="7" t="str">
        <f>IF(Overall!S348&lt;&gt;"",_xlfn.VALUETOTEXT(Overall!S348),"")</f>
        <v>Sep</v>
      </c>
      <c r="R346" s="7">
        <f>IF(Overall!O348&lt;&gt;"", DATEVALUE(Overall!O348), "")</f>
        <v>44575</v>
      </c>
      <c r="S346" s="7">
        <f>IF(Overall!O348&lt;&gt;"", DATEVALUE(Overall!O348), "")</f>
        <v>44575</v>
      </c>
      <c r="T346" s="5">
        <f t="shared" si="10"/>
        <v>1</v>
      </c>
      <c r="U346" s="10" t="str">
        <f>IF(Overall!$A348&lt;&gt;"",IF(AND(MONTH($O346) &lt;= 1, MONTH($P346) &gt;= 1), IF($T346 &lt;&gt; "", $H346/$T346, ""), ""),"")</f>
        <v/>
      </c>
      <c r="V346" s="10" t="str">
        <f>IF(Overall!$A348&lt;&gt;"",IF(AND(MONTH($O346) &lt;= 2, MONTH($P346) &gt;= 2), IF($T346 &lt;&gt; "", $H346/$T346, ""), ""),"")</f>
        <v/>
      </c>
      <c r="W346" s="10" t="str">
        <f>IF(Overall!$A348&lt;&gt;"",IF(AND(MONTH($O346) &lt;= 3, MONTH($P346) &gt;= 3), IF($T346 &lt;&gt; "", $H346/$T346, ""), ""),"")</f>
        <v/>
      </c>
      <c r="X346" s="10" t="str">
        <f>IF(Overall!$A348&lt;&gt;"",IF(AND(MONTH($O346) &lt;= 4, MONTH($P346) &gt;= 4), IF($T346 &lt;&gt; "", $H346/$T346, ""), ""),"")</f>
        <v/>
      </c>
      <c r="Y346" s="10" t="str">
        <f>IF(Overall!$A348&lt;&gt;"",IF(AND(MONTH($O346) &lt;= 5, MONTH($P346) &gt;= 5), IF($T346 &lt;&gt; "", $H346/$T346, ""), ""),"")</f>
        <v/>
      </c>
      <c r="Z346" s="10" t="str">
        <f>IF(Overall!$A348&lt;&gt;"",IF(AND(MONTH($O346) &lt;= 6, MONTH($P346) &gt;= 6), IF($T346 &lt;&gt; "", $H346/$T346, ""), ""),"")</f>
        <v/>
      </c>
      <c r="AA346" s="10" t="str">
        <f>IF(Overall!$A348&lt;&gt;"",IF(AND(MONTH($O346) &lt;= 7, MONTH($P346) &gt;= 7 ), IF($T346 &lt;&gt; "", $H346/$T346, ""), ""),"")</f>
        <v/>
      </c>
      <c r="AB346" s="10" t="str">
        <f>IF(Overall!$A348&lt;&gt;"",IF(AND(MONTH($O346) &lt;= 8, MONTH($P346) &gt;= 8), IF($T346 &lt;&gt; "", $H346/$T346, ""), ""),"")</f>
        <v/>
      </c>
      <c r="AC346" s="10">
        <f>IF(Overall!$A348&lt;&gt;"",IF(AND(MONTH($O346) &lt;= 9, MONTH($P346) &gt;= 9), IF($T346 &lt;&gt; "", $H346/$T346, ""), ""),"")</f>
        <v>100000</v>
      </c>
      <c r="AD346" s="10" t="str">
        <f>IF(Overall!$A348&lt;&gt;"",IF(AND(MONTH($O346) &lt;= 10, MONTH($P346) &gt;= 10), IF($T346 &lt;&gt; "", $H346/$T346, ""), ""),"")</f>
        <v/>
      </c>
      <c r="AE346" s="10" t="str">
        <f>IF(Overall!$A348&lt;&gt;"",IF(AND(MONTH($O346) &lt;= 11, MONTH($P346) &gt;= 11), IF($T346 &lt;&gt; "", $H346/$T346, ""), ""),"")</f>
        <v/>
      </c>
      <c r="AF346" s="10" t="str">
        <f>IF(Overall!$A348&lt;&gt;"",IF(AND(MONTH($O346) &lt;= 12, MONTH($P346) &gt;= 12), IF($T346 &lt;&gt; "", $H346/$T346, ""), ""),"")</f>
        <v/>
      </c>
      <c r="AH346" s="10" t="str">
        <f ca="1">IFERROR(IF(AND(NOW()&lt;= EOMONTH(DATE(YEAR($P346),1, 1), 0), Overall!$A348&lt;&gt;"", MONTH($O346) &lt;= 1, MONTH($P346) &gt;= 1), IF($T346 &lt;&gt; "", $H346/$T346, ""), ""), "")</f>
        <v/>
      </c>
      <c r="AI346" s="10" t="str">
        <f ca="1">IFERROR(IF(AND(NOW()&lt;= EOMONTH(DATE(YEAR($P346),2, 1), 0), Overall!$A348&lt;&gt;"", MONTH($O346) &lt;= 2, MONTH($P346) &gt;= 2), IF($T346 &lt;&gt; "", $H346/$T346, ""), ""), "")</f>
        <v/>
      </c>
      <c r="AJ346" s="10" t="str">
        <f ca="1">IFERROR(IF(AND(NOW()&lt;= EOMONTH(DATE(YEAR($P346),3, 1), 0), Overall!$A348&lt;&gt;"", MONTH($O346) &lt;= 3, MONTH($P346) &gt;= 3), IF($T346 &lt;&gt; "", $H346/$T346, ""), ""), "")</f>
        <v/>
      </c>
      <c r="AK346" s="10" t="str">
        <f ca="1">IFERROR(IF(AND(NOW()&lt;= EOMONTH(DATE(YEAR($P346),4, 1), 0), Overall!$A348&lt;&gt;"", MONTH($O346) &lt;= 4, MONTH($P346) &gt;= 4), IF($T346 &lt;&gt; "", $H346/$T346, ""), ""), "")</f>
        <v/>
      </c>
      <c r="AL346" s="10" t="str">
        <f ca="1">IFERROR(IF(AND(NOW()&lt;= EOMONTH(DATE(YEAR($P346),5, 1), 0), Overall!$A348&lt;&gt;"", MONTH($O346) &lt;= 5, MONTH($P346) &gt;= 5), IF($T346 &lt;&gt; "", $H346/$T346, ""), ""), "")</f>
        <v/>
      </c>
      <c r="AM346" s="10" t="str">
        <f ca="1">IFERROR(IF(AND(NOW()&lt;= EOMONTH(DATE(YEAR($P346),6, 1), 0), Overall!$A348&lt;&gt;"", MONTH($O346) &lt;= 6, MONTH($P346) &gt;= 6), IF($T346 &lt;&gt; "", $H346/$T346, ""), ""), "")</f>
        <v/>
      </c>
      <c r="AN346" s="10" t="str">
        <f ca="1">IFERROR(IF(AND(NOW()&lt;= EOMONTH(DATE(YEAR($P346),7, 1), 0), Overall!$A348&lt;&gt;"", MONTH($O346) &lt;= 7, MONTH($P346) &gt;= 7), IF($T346 &lt;&gt; "", $H346/$T346, ""), ""), "")</f>
        <v/>
      </c>
      <c r="AO346" s="10" t="str">
        <f ca="1">IFERROR(IF(AND(NOW()&lt;= EOMONTH(DATE(YEAR($P346),8, 1), 0), Overall!$A348&lt;&gt;"", MONTH($O346) &lt;= 8, MONTH($P346) &gt;= 8), IF($T346 &lt;&gt; "", $H346/$T346, ""), ""), "")</f>
        <v/>
      </c>
      <c r="AP346" s="10" t="str">
        <f ca="1">IFERROR(IF(AND(NOW()&lt;= EOMONTH(DATE(YEAR($P346),9, 1), 0), Overall!$A348&lt;&gt;"", MONTH($O346) &lt;= 9, MONTH($P346) &gt;= 9), IF($T346 &lt;&gt; "", $H346/$T346, ""), ""), "")</f>
        <v/>
      </c>
      <c r="AQ346" s="10" t="str">
        <f ca="1">IFERROR(IF(AND(NOW()&lt;= EOMONTH(DATE(YEAR($P346),10, 1), 0), Overall!$A348&lt;&gt;"", MONTH($O346) &lt;= 10, MONTH($P346) &gt;= 10), IF($T346 &lt;&gt; "", $H346/$T346, ""), ""), "")</f>
        <v/>
      </c>
      <c r="AR346" s="10" t="str">
        <f ca="1">IFERROR(IF(AND(NOW()&lt;= EOMONTH(DATE(YEAR($P346),11, 1), 0), Overall!$A348&lt;&gt;"", MONTH($O346) &lt;=11, MONTH($P346) &gt;= 11), IF($T346 &lt;&gt; "", $H346/$T346, ""), ""), "")</f>
        <v/>
      </c>
      <c r="AS346" s="10" t="str">
        <f ca="1">IFERROR(IF(AND(NOW()&lt;= EOMONTH(DATE(YEAR($P346),12, 1), 0), Overall!$A348&lt;&gt;"", MONTH($O346) &lt;= 12, MONTH($P346) &gt;= 12), IF($T346 &lt;&gt; "", $H346/$T346, ""), ""), "")</f>
        <v/>
      </c>
      <c r="AT346" s="16">
        <f t="shared" ca="1" si="11"/>
        <v>0</v>
      </c>
    </row>
    <row r="347" spans="1:46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6">
        <f>IF(Overall!T349&lt;&gt;"",VALUE(Overall!T349),"")</f>
        <v>79.37</v>
      </c>
      <c r="O347" s="7">
        <f>IF(Overall!L349&lt;&gt;"", DATEVALUE(Overall!L349), "")</f>
        <v>44805</v>
      </c>
      <c r="P347" s="7">
        <f>IF(Overall!M349&lt;&gt;"", DATEVALUE(Overall!M349), "")</f>
        <v>44834</v>
      </c>
      <c r="Q347" s="7" t="str">
        <f>IF(Overall!S349&lt;&gt;"",_xlfn.VALUETOTEXT(Overall!S349),"")</f>
        <v>Sep</v>
      </c>
      <c r="R347" s="7">
        <f>IF(Overall!O349&lt;&gt;"", DATEVALUE(Overall!O349), "")</f>
        <v>44575</v>
      </c>
      <c r="S347" s="7">
        <f>IF(Overall!O349&lt;&gt;"", DATEVALUE(Overall!O349), "")</f>
        <v>44575</v>
      </c>
      <c r="T347" s="5">
        <f t="shared" si="10"/>
        <v>1</v>
      </c>
      <c r="U347" s="10" t="str">
        <f>IF(Overall!$A349&lt;&gt;"",IF(AND(MONTH($O347) &lt;= 1, MONTH($P347) &gt;= 1), IF($T347 &lt;&gt; "", $H347/$T347, ""), ""),"")</f>
        <v/>
      </c>
      <c r="V347" s="10" t="str">
        <f>IF(Overall!$A349&lt;&gt;"",IF(AND(MONTH($O347) &lt;= 2, MONTH($P347) &gt;= 2), IF($T347 &lt;&gt; "", $H347/$T347, ""), ""),"")</f>
        <v/>
      </c>
      <c r="W347" s="10" t="str">
        <f>IF(Overall!$A349&lt;&gt;"",IF(AND(MONTH($O347) &lt;= 3, MONTH($P347) &gt;= 3), IF($T347 &lt;&gt; "", $H347/$T347, ""), ""),"")</f>
        <v/>
      </c>
      <c r="X347" s="10" t="str">
        <f>IF(Overall!$A349&lt;&gt;"",IF(AND(MONTH($O347) &lt;= 4, MONTH($P347) &gt;= 4), IF($T347 &lt;&gt; "", $H347/$T347, ""), ""),"")</f>
        <v/>
      </c>
      <c r="Y347" s="10" t="str">
        <f>IF(Overall!$A349&lt;&gt;"",IF(AND(MONTH($O347) &lt;= 5, MONTH($P347) &gt;= 5), IF($T347 &lt;&gt; "", $H347/$T347, ""), ""),"")</f>
        <v/>
      </c>
      <c r="Z347" s="10" t="str">
        <f>IF(Overall!$A349&lt;&gt;"",IF(AND(MONTH($O347) &lt;= 6, MONTH($P347) &gt;= 6), IF($T347 &lt;&gt; "", $H347/$T347, ""), ""),"")</f>
        <v/>
      </c>
      <c r="AA347" s="10" t="str">
        <f>IF(Overall!$A349&lt;&gt;"",IF(AND(MONTH($O347) &lt;= 7, MONTH($P347) &gt;= 7 ), IF($T347 &lt;&gt; "", $H347/$T347, ""), ""),"")</f>
        <v/>
      </c>
      <c r="AB347" s="10" t="str">
        <f>IF(Overall!$A349&lt;&gt;"",IF(AND(MONTH($O347) &lt;= 8, MONTH($P347) &gt;= 8), IF($T347 &lt;&gt; "", $H347/$T347, ""), ""),"")</f>
        <v/>
      </c>
      <c r="AC347" s="10">
        <f>IF(Overall!$A349&lt;&gt;"",IF(AND(MONTH($O347) &lt;= 9, MONTH($P347) &gt;= 9), IF($T347 &lt;&gt; "", $H347/$T347, ""), ""),"")</f>
        <v>100000</v>
      </c>
      <c r="AD347" s="10" t="str">
        <f>IF(Overall!$A349&lt;&gt;"",IF(AND(MONTH($O347) &lt;= 10, MONTH($P347) &gt;= 10), IF($T347 &lt;&gt; "", $H347/$T347, ""), ""),"")</f>
        <v/>
      </c>
      <c r="AE347" s="10" t="str">
        <f>IF(Overall!$A349&lt;&gt;"",IF(AND(MONTH($O347) &lt;= 11, MONTH($P347) &gt;= 11), IF($T347 &lt;&gt; "", $H347/$T347, ""), ""),"")</f>
        <v/>
      </c>
      <c r="AF347" s="10" t="str">
        <f>IF(Overall!$A349&lt;&gt;"",IF(AND(MONTH($O347) &lt;= 12, MONTH($P347) &gt;= 12), IF($T347 &lt;&gt; "", $H347/$T347, ""), ""),"")</f>
        <v/>
      </c>
      <c r="AH347" s="10" t="str">
        <f ca="1">IFERROR(IF(AND(NOW()&lt;= EOMONTH(DATE(YEAR($P347),1, 1), 0), Overall!$A349&lt;&gt;"", MONTH($O347) &lt;= 1, MONTH($P347) &gt;= 1), IF($T347 &lt;&gt; "", $H347/$T347, ""), ""), "")</f>
        <v/>
      </c>
      <c r="AI347" s="10" t="str">
        <f ca="1">IFERROR(IF(AND(NOW()&lt;= EOMONTH(DATE(YEAR($P347),2, 1), 0), Overall!$A349&lt;&gt;"", MONTH($O347) &lt;= 2, MONTH($P347) &gt;= 2), IF($T347 &lt;&gt; "", $H347/$T347, ""), ""), "")</f>
        <v/>
      </c>
      <c r="AJ347" s="10" t="str">
        <f ca="1">IFERROR(IF(AND(NOW()&lt;= EOMONTH(DATE(YEAR($P347),3, 1), 0), Overall!$A349&lt;&gt;"", MONTH($O347) &lt;= 3, MONTH($P347) &gt;= 3), IF($T347 &lt;&gt; "", $H347/$T347, ""), ""), "")</f>
        <v/>
      </c>
      <c r="AK347" s="10" t="str">
        <f ca="1">IFERROR(IF(AND(NOW()&lt;= EOMONTH(DATE(YEAR($P347),4, 1), 0), Overall!$A349&lt;&gt;"", MONTH($O347) &lt;= 4, MONTH($P347) &gt;= 4), IF($T347 &lt;&gt; "", $H347/$T347, ""), ""), "")</f>
        <v/>
      </c>
      <c r="AL347" s="10" t="str">
        <f ca="1">IFERROR(IF(AND(NOW()&lt;= EOMONTH(DATE(YEAR($P347),5, 1), 0), Overall!$A349&lt;&gt;"", MONTH($O347) &lt;= 5, MONTH($P347) &gt;= 5), IF($T347 &lt;&gt; "", $H347/$T347, ""), ""), "")</f>
        <v/>
      </c>
      <c r="AM347" s="10" t="str">
        <f ca="1">IFERROR(IF(AND(NOW()&lt;= EOMONTH(DATE(YEAR($P347),6, 1), 0), Overall!$A349&lt;&gt;"", MONTH($O347) &lt;= 6, MONTH($P347) &gt;= 6), IF($T347 &lt;&gt; "", $H347/$T347, ""), ""), "")</f>
        <v/>
      </c>
      <c r="AN347" s="10" t="str">
        <f ca="1">IFERROR(IF(AND(NOW()&lt;= EOMONTH(DATE(YEAR($P347),7, 1), 0), Overall!$A349&lt;&gt;"", MONTH($O347) &lt;= 7, MONTH($P347) &gt;= 7), IF($T347 &lt;&gt; "", $H347/$T347, ""), ""), "")</f>
        <v/>
      </c>
      <c r="AO347" s="10" t="str">
        <f ca="1">IFERROR(IF(AND(NOW()&lt;= EOMONTH(DATE(YEAR($P347),8, 1), 0), Overall!$A349&lt;&gt;"", MONTH($O347) &lt;= 8, MONTH($P347) &gt;= 8), IF($T347 &lt;&gt; "", $H347/$T347, ""), ""), "")</f>
        <v/>
      </c>
      <c r="AP347" s="10" t="str">
        <f ca="1">IFERROR(IF(AND(NOW()&lt;= EOMONTH(DATE(YEAR($P347),9, 1), 0), Overall!$A349&lt;&gt;"", MONTH($O347) &lt;= 9, MONTH($P347) &gt;= 9), IF($T347 &lt;&gt; "", $H347/$T347, ""), ""), "")</f>
        <v/>
      </c>
      <c r="AQ347" s="10" t="str">
        <f ca="1">IFERROR(IF(AND(NOW()&lt;= EOMONTH(DATE(YEAR($P347),10, 1), 0), Overall!$A349&lt;&gt;"", MONTH($O347) &lt;= 10, MONTH($P347) &gt;= 10), IF($T347 &lt;&gt; "", $H347/$T347, ""), ""), "")</f>
        <v/>
      </c>
      <c r="AR347" s="10" t="str">
        <f ca="1">IFERROR(IF(AND(NOW()&lt;= EOMONTH(DATE(YEAR($P347),11, 1), 0), Overall!$A349&lt;&gt;"", MONTH($O347) &lt;=11, MONTH($P347) &gt;= 11), IF($T347 &lt;&gt; "", $H347/$T347, ""), ""), "")</f>
        <v/>
      </c>
      <c r="AS347" s="10" t="str">
        <f ca="1">IFERROR(IF(AND(NOW()&lt;= EOMONTH(DATE(YEAR($P347),12, 1), 0), Overall!$A349&lt;&gt;"", MONTH($O347) &lt;= 12, MONTH($P347) &gt;= 12), IF($T347 &lt;&gt; "", $H347/$T347, ""), ""), "")</f>
        <v/>
      </c>
      <c r="AT347" s="16">
        <f t="shared" ca="1" si="11"/>
        <v>0</v>
      </c>
    </row>
    <row r="348" spans="1:46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6">
        <f>IF(Overall!T350&lt;&gt;"",VALUE(Overall!T350),"")</f>
        <v>79.83</v>
      </c>
      <c r="O348" s="7">
        <f>IF(Overall!L350&lt;&gt;"", DATEVALUE(Overall!L350), "")</f>
        <v>44805</v>
      </c>
      <c r="P348" s="7">
        <f>IF(Overall!M350&lt;&gt;"", DATEVALUE(Overall!M350), "")</f>
        <v>44834</v>
      </c>
      <c r="Q348" s="7" t="str">
        <f>IF(Overall!S350&lt;&gt;"",_xlfn.VALUETOTEXT(Overall!S350),"")</f>
        <v>Sep</v>
      </c>
      <c r="R348" s="7">
        <f>IF(Overall!O350&lt;&gt;"", DATEVALUE(Overall!O350), "")</f>
        <v>44575</v>
      </c>
      <c r="S348" s="7">
        <f>IF(Overall!O350&lt;&gt;"", DATEVALUE(Overall!O350), "")</f>
        <v>44575</v>
      </c>
      <c r="T348" s="5">
        <f t="shared" si="10"/>
        <v>1</v>
      </c>
      <c r="U348" s="10" t="str">
        <f>IF(Overall!$A350&lt;&gt;"",IF(AND(MONTH($O348) &lt;= 1, MONTH($P348) &gt;= 1), IF($T348 &lt;&gt; "", $H348/$T348, ""), ""),"")</f>
        <v/>
      </c>
      <c r="V348" s="10" t="str">
        <f>IF(Overall!$A350&lt;&gt;"",IF(AND(MONTH($O348) &lt;= 2, MONTH($P348) &gt;= 2), IF($T348 &lt;&gt; "", $H348/$T348, ""), ""),"")</f>
        <v/>
      </c>
      <c r="W348" s="10" t="str">
        <f>IF(Overall!$A350&lt;&gt;"",IF(AND(MONTH($O348) &lt;= 3, MONTH($P348) &gt;= 3), IF($T348 &lt;&gt; "", $H348/$T348, ""), ""),"")</f>
        <v/>
      </c>
      <c r="X348" s="10" t="str">
        <f>IF(Overall!$A350&lt;&gt;"",IF(AND(MONTH($O348) &lt;= 4, MONTH($P348) &gt;= 4), IF($T348 &lt;&gt; "", $H348/$T348, ""), ""),"")</f>
        <v/>
      </c>
      <c r="Y348" s="10" t="str">
        <f>IF(Overall!$A350&lt;&gt;"",IF(AND(MONTH($O348) &lt;= 5, MONTH($P348) &gt;= 5), IF($T348 &lt;&gt; "", $H348/$T348, ""), ""),"")</f>
        <v/>
      </c>
      <c r="Z348" s="10" t="str">
        <f>IF(Overall!$A350&lt;&gt;"",IF(AND(MONTH($O348) &lt;= 6, MONTH($P348) &gt;= 6), IF($T348 &lt;&gt; "", $H348/$T348, ""), ""),"")</f>
        <v/>
      </c>
      <c r="AA348" s="10" t="str">
        <f>IF(Overall!$A350&lt;&gt;"",IF(AND(MONTH($O348) &lt;= 7, MONTH($P348) &gt;= 7 ), IF($T348 &lt;&gt; "", $H348/$T348, ""), ""),"")</f>
        <v/>
      </c>
      <c r="AB348" s="10" t="str">
        <f>IF(Overall!$A350&lt;&gt;"",IF(AND(MONTH($O348) &lt;= 8, MONTH($P348) &gt;= 8), IF($T348 &lt;&gt; "", $H348/$T348, ""), ""),"")</f>
        <v/>
      </c>
      <c r="AC348" s="10">
        <f>IF(Overall!$A350&lt;&gt;"",IF(AND(MONTH($O348) &lt;= 9, MONTH($P348) &gt;= 9), IF($T348 &lt;&gt; "", $H348/$T348, ""), ""),"")</f>
        <v>200000</v>
      </c>
      <c r="AD348" s="10" t="str">
        <f>IF(Overall!$A350&lt;&gt;"",IF(AND(MONTH($O348) &lt;= 10, MONTH($P348) &gt;= 10), IF($T348 &lt;&gt; "", $H348/$T348, ""), ""),"")</f>
        <v/>
      </c>
      <c r="AE348" s="10" t="str">
        <f>IF(Overall!$A350&lt;&gt;"",IF(AND(MONTH($O348) &lt;= 11, MONTH($P348) &gt;= 11), IF($T348 &lt;&gt; "", $H348/$T348, ""), ""),"")</f>
        <v/>
      </c>
      <c r="AF348" s="10" t="str">
        <f>IF(Overall!$A350&lt;&gt;"",IF(AND(MONTH($O348) &lt;= 12, MONTH($P348) &gt;= 12), IF($T348 &lt;&gt; "", $H348/$T348, ""), ""),"")</f>
        <v/>
      </c>
      <c r="AH348" s="10" t="str">
        <f ca="1">IFERROR(IF(AND(NOW()&lt;= EOMONTH(DATE(YEAR($P348),1, 1), 0), Overall!$A350&lt;&gt;"", MONTH($O348) &lt;= 1, MONTH($P348) &gt;= 1), IF($T348 &lt;&gt; "", $H348/$T348, ""), ""), "")</f>
        <v/>
      </c>
      <c r="AI348" s="10" t="str">
        <f ca="1">IFERROR(IF(AND(NOW()&lt;= EOMONTH(DATE(YEAR($P348),2, 1), 0), Overall!$A350&lt;&gt;"", MONTH($O348) &lt;= 2, MONTH($P348) &gt;= 2), IF($T348 &lt;&gt; "", $H348/$T348, ""), ""), "")</f>
        <v/>
      </c>
      <c r="AJ348" s="10" t="str">
        <f ca="1">IFERROR(IF(AND(NOW()&lt;= EOMONTH(DATE(YEAR($P348),3, 1), 0), Overall!$A350&lt;&gt;"", MONTH($O348) &lt;= 3, MONTH($P348) &gt;= 3), IF($T348 &lt;&gt; "", $H348/$T348, ""), ""), "")</f>
        <v/>
      </c>
      <c r="AK348" s="10" t="str">
        <f ca="1">IFERROR(IF(AND(NOW()&lt;= EOMONTH(DATE(YEAR($P348),4, 1), 0), Overall!$A350&lt;&gt;"", MONTH($O348) &lt;= 4, MONTH($P348) &gt;= 4), IF($T348 &lt;&gt; "", $H348/$T348, ""), ""), "")</f>
        <v/>
      </c>
      <c r="AL348" s="10" t="str">
        <f ca="1">IFERROR(IF(AND(NOW()&lt;= EOMONTH(DATE(YEAR($P348),5, 1), 0), Overall!$A350&lt;&gt;"", MONTH($O348) &lt;= 5, MONTH($P348) &gt;= 5), IF($T348 &lt;&gt; "", $H348/$T348, ""), ""), "")</f>
        <v/>
      </c>
      <c r="AM348" s="10" t="str">
        <f ca="1">IFERROR(IF(AND(NOW()&lt;= EOMONTH(DATE(YEAR($P348),6, 1), 0), Overall!$A350&lt;&gt;"", MONTH($O348) &lt;= 6, MONTH($P348) &gt;= 6), IF($T348 &lt;&gt; "", $H348/$T348, ""), ""), "")</f>
        <v/>
      </c>
      <c r="AN348" s="10" t="str">
        <f ca="1">IFERROR(IF(AND(NOW()&lt;= EOMONTH(DATE(YEAR($P348),7, 1), 0), Overall!$A350&lt;&gt;"", MONTH($O348) &lt;= 7, MONTH($P348) &gt;= 7), IF($T348 &lt;&gt; "", $H348/$T348, ""), ""), "")</f>
        <v/>
      </c>
      <c r="AO348" s="10" t="str">
        <f ca="1">IFERROR(IF(AND(NOW()&lt;= EOMONTH(DATE(YEAR($P348),8, 1), 0), Overall!$A350&lt;&gt;"", MONTH($O348) &lt;= 8, MONTH($P348) &gt;= 8), IF($T348 &lt;&gt; "", $H348/$T348, ""), ""), "")</f>
        <v/>
      </c>
      <c r="AP348" s="10" t="str">
        <f ca="1">IFERROR(IF(AND(NOW()&lt;= EOMONTH(DATE(YEAR($P348),9, 1), 0), Overall!$A350&lt;&gt;"", MONTH($O348) &lt;= 9, MONTH($P348) &gt;= 9), IF($T348 &lt;&gt; "", $H348/$T348, ""), ""), "")</f>
        <v/>
      </c>
      <c r="AQ348" s="10" t="str">
        <f ca="1">IFERROR(IF(AND(NOW()&lt;= EOMONTH(DATE(YEAR($P348),10, 1), 0), Overall!$A350&lt;&gt;"", MONTH($O348) &lt;= 10, MONTH($P348) &gt;= 10), IF($T348 &lt;&gt; "", $H348/$T348, ""), ""), "")</f>
        <v/>
      </c>
      <c r="AR348" s="10" t="str">
        <f ca="1">IFERROR(IF(AND(NOW()&lt;= EOMONTH(DATE(YEAR($P348),11, 1), 0), Overall!$A350&lt;&gt;"", MONTH($O348) &lt;=11, MONTH($P348) &gt;= 11), IF($T348 &lt;&gt; "", $H348/$T348, ""), ""), "")</f>
        <v/>
      </c>
      <c r="AS348" s="10" t="str">
        <f ca="1">IFERROR(IF(AND(NOW()&lt;= EOMONTH(DATE(YEAR($P348),12, 1), 0), Overall!$A350&lt;&gt;"", MONTH($O348) &lt;= 12, MONTH($P348) &gt;= 12), IF($T348 &lt;&gt; "", $H348/$T348, ""), ""), "")</f>
        <v/>
      </c>
      <c r="AT348" s="16">
        <f t="shared" ca="1" si="11"/>
        <v>0</v>
      </c>
    </row>
    <row r="349" spans="1:46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6">
        <f>IF(Overall!T351&lt;&gt;"",VALUE(Overall!T351),"")</f>
        <v>78.5</v>
      </c>
      <c r="O349" s="7">
        <f>IF(Overall!L351&lt;&gt;"", DATEVALUE(Overall!L351), "")</f>
        <v>44835</v>
      </c>
      <c r="P349" s="7">
        <f>IF(Overall!M351&lt;&gt;"", DATEVALUE(Overall!M351), "")</f>
        <v>44926</v>
      </c>
      <c r="Q349" s="7" t="str">
        <f>IF(Overall!S351&lt;&gt;"",_xlfn.VALUETOTEXT(Overall!S351),"")</f>
        <v>Oct-Dec</v>
      </c>
      <c r="R349" s="7">
        <f>IF(Overall!O351&lt;&gt;"", DATEVALUE(Overall!O351), "")</f>
        <v>44575</v>
      </c>
      <c r="S349" s="7">
        <f>IF(Overall!O351&lt;&gt;"", DATEVALUE(Overall!O351), "")</f>
        <v>44575</v>
      </c>
      <c r="T349" s="5">
        <f t="shared" si="10"/>
        <v>3</v>
      </c>
      <c r="U349" s="10" t="str">
        <f>IF(Overall!$A351&lt;&gt;"",IF(AND(MONTH($O349) &lt;= 1, MONTH($P349) &gt;= 1), IF($T349 &lt;&gt; "", $H349/$T349, ""), ""),"")</f>
        <v/>
      </c>
      <c r="V349" s="10" t="str">
        <f>IF(Overall!$A351&lt;&gt;"",IF(AND(MONTH($O349) &lt;= 2, MONTH($P349) &gt;= 2), IF($T349 &lt;&gt; "", $H349/$T349, ""), ""),"")</f>
        <v/>
      </c>
      <c r="W349" s="10" t="str">
        <f>IF(Overall!$A351&lt;&gt;"",IF(AND(MONTH($O349) &lt;= 3, MONTH($P349) &gt;= 3), IF($T349 &lt;&gt; "", $H349/$T349, ""), ""),"")</f>
        <v/>
      </c>
      <c r="X349" s="10" t="str">
        <f>IF(Overall!$A351&lt;&gt;"",IF(AND(MONTH($O349) &lt;= 4, MONTH($P349) &gt;= 4), IF($T349 &lt;&gt; "", $H349/$T349, ""), ""),"")</f>
        <v/>
      </c>
      <c r="Y349" s="10" t="str">
        <f>IF(Overall!$A351&lt;&gt;"",IF(AND(MONTH($O349) &lt;= 5, MONTH($P349) &gt;= 5), IF($T349 &lt;&gt; "", $H349/$T349, ""), ""),"")</f>
        <v/>
      </c>
      <c r="Z349" s="10" t="str">
        <f>IF(Overall!$A351&lt;&gt;"",IF(AND(MONTH($O349) &lt;= 6, MONTH($P349) &gt;= 6), IF($T349 &lt;&gt; "", $H349/$T349, ""), ""),"")</f>
        <v/>
      </c>
      <c r="AA349" s="10" t="str">
        <f>IF(Overall!$A351&lt;&gt;"",IF(AND(MONTH($O349) &lt;= 7, MONTH($P349) &gt;= 7 ), IF($T349 &lt;&gt; "", $H349/$T349, ""), ""),"")</f>
        <v/>
      </c>
      <c r="AB349" s="10" t="str">
        <f>IF(Overall!$A351&lt;&gt;"",IF(AND(MONTH($O349) &lt;= 8, MONTH($P349) &gt;= 8), IF($T349 &lt;&gt; "", $H349/$T349, ""), ""),"")</f>
        <v/>
      </c>
      <c r="AC349" s="10" t="str">
        <f>IF(Overall!$A351&lt;&gt;"",IF(AND(MONTH($O349) &lt;= 9, MONTH($P349) &gt;= 9), IF($T349 &lt;&gt; "", $H349/$T349, ""), ""),"")</f>
        <v/>
      </c>
      <c r="AD349" s="10">
        <f>IF(Overall!$A351&lt;&gt;"",IF(AND(MONTH($O349) &lt;= 10, MONTH($P349) &gt;= 10), IF($T349 &lt;&gt; "", $H349/$T349, ""), ""),"")</f>
        <v>25000</v>
      </c>
      <c r="AE349" s="10">
        <f>IF(Overall!$A351&lt;&gt;"",IF(AND(MONTH($O349) &lt;= 11, MONTH($P349) &gt;= 11), IF($T349 &lt;&gt; "", $H349/$T349, ""), ""),"")</f>
        <v>25000</v>
      </c>
      <c r="AF349" s="10">
        <f>IF(Overall!$A351&lt;&gt;"",IF(AND(MONTH($O349) &lt;= 12, MONTH($P349) &gt;= 12), IF($T349 &lt;&gt; "", $H349/$T349, ""), ""),"")</f>
        <v>25000</v>
      </c>
      <c r="AH349" s="10" t="str">
        <f ca="1">IFERROR(IF(AND(NOW()&lt;= EOMONTH(DATE(YEAR($P349),1, 1), 0), Overall!$A351&lt;&gt;"", MONTH($O349) &lt;= 1, MONTH($P349) &gt;= 1), IF($T349 &lt;&gt; "", $H349/$T349, ""), ""), "")</f>
        <v/>
      </c>
      <c r="AI349" s="10" t="str">
        <f ca="1">IFERROR(IF(AND(NOW()&lt;= EOMONTH(DATE(YEAR($P349),2, 1), 0), Overall!$A351&lt;&gt;"", MONTH($O349) &lt;= 2, MONTH($P349) &gt;= 2), IF($T349 &lt;&gt; "", $H349/$T349, ""), ""), "")</f>
        <v/>
      </c>
      <c r="AJ349" s="10" t="str">
        <f ca="1">IFERROR(IF(AND(NOW()&lt;= EOMONTH(DATE(YEAR($P349),3, 1), 0), Overall!$A351&lt;&gt;"", MONTH($O349) &lt;= 3, MONTH($P349) &gt;= 3), IF($T349 &lt;&gt; "", $H349/$T349, ""), ""), "")</f>
        <v/>
      </c>
      <c r="AK349" s="10" t="str">
        <f ca="1">IFERROR(IF(AND(NOW()&lt;= EOMONTH(DATE(YEAR($P349),4, 1), 0), Overall!$A351&lt;&gt;"", MONTH($O349) &lt;= 4, MONTH($P349) &gt;= 4), IF($T349 &lt;&gt; "", $H349/$T349, ""), ""), "")</f>
        <v/>
      </c>
      <c r="AL349" s="10" t="str">
        <f ca="1">IFERROR(IF(AND(NOW()&lt;= EOMONTH(DATE(YEAR($P349),5, 1), 0), Overall!$A351&lt;&gt;"", MONTH($O349) &lt;= 5, MONTH($P349) &gt;= 5), IF($T349 &lt;&gt; "", $H349/$T349, ""), ""), "")</f>
        <v/>
      </c>
      <c r="AM349" s="10" t="str">
        <f ca="1">IFERROR(IF(AND(NOW()&lt;= EOMONTH(DATE(YEAR($P349),6, 1), 0), Overall!$A351&lt;&gt;"", MONTH($O349) &lt;= 6, MONTH($P349) &gt;= 6), IF($T349 &lt;&gt; "", $H349/$T349, ""), ""), "")</f>
        <v/>
      </c>
      <c r="AN349" s="10" t="str">
        <f ca="1">IFERROR(IF(AND(NOW()&lt;= EOMONTH(DATE(YEAR($P349),7, 1), 0), Overall!$A351&lt;&gt;"", MONTH($O349) &lt;= 7, MONTH($P349) &gt;= 7), IF($T349 &lt;&gt; "", $H349/$T349, ""), ""), "")</f>
        <v/>
      </c>
      <c r="AO349" s="10" t="str">
        <f ca="1">IFERROR(IF(AND(NOW()&lt;= EOMONTH(DATE(YEAR($P349),8, 1), 0), Overall!$A351&lt;&gt;"", MONTH($O349) &lt;= 8, MONTH($P349) &gt;= 8), IF($T349 &lt;&gt; "", $H349/$T349, ""), ""), "")</f>
        <v/>
      </c>
      <c r="AP349" s="10" t="str">
        <f ca="1">IFERROR(IF(AND(NOW()&lt;= EOMONTH(DATE(YEAR($P349),9, 1), 0), Overall!$A351&lt;&gt;"", MONTH($O349) &lt;= 9, MONTH($P349) &gt;= 9), IF($T349 &lt;&gt; "", $H349/$T349, ""), ""), "")</f>
        <v/>
      </c>
      <c r="AQ349" s="10" t="str">
        <f ca="1">IFERROR(IF(AND(NOW()&lt;= EOMONTH(DATE(YEAR($P349),10, 1), 0), Overall!$A351&lt;&gt;"", MONTH($O349) &lt;= 10, MONTH($P349) &gt;= 10), IF($T349 &lt;&gt; "", $H349/$T349, ""), ""), "")</f>
        <v/>
      </c>
      <c r="AR349" s="10" t="str">
        <f ca="1">IFERROR(IF(AND(NOW()&lt;= EOMONTH(DATE(YEAR($P349),11, 1), 0), Overall!$A351&lt;&gt;"", MONTH($O349) &lt;=11, MONTH($P349) &gt;= 11), IF($T349 &lt;&gt; "", $H349/$T349, ""), ""), "")</f>
        <v/>
      </c>
      <c r="AS349" s="10" t="str">
        <f ca="1">IFERROR(IF(AND(NOW()&lt;= EOMONTH(DATE(YEAR($P349),12, 1), 0), Overall!$A351&lt;&gt;"", MONTH($O349) &lt;= 12, MONTH($P349) &gt;= 12), IF($T349 &lt;&gt; "", $H349/$T349, ""), ""), "")</f>
        <v/>
      </c>
      <c r="AT349" s="16">
        <f t="shared" ca="1" si="11"/>
        <v>0</v>
      </c>
    </row>
    <row r="350" spans="1:46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6">
        <f>IF(Overall!T352&lt;&gt;"",VALUE(Overall!T352),"")</f>
        <v>79.83</v>
      </c>
      <c r="O350" s="7">
        <f>IF(Overall!L352&lt;&gt;"", DATEVALUE(Overall!L352), "")</f>
        <v>44835</v>
      </c>
      <c r="P350" s="7">
        <f>IF(Overall!M352&lt;&gt;"", DATEVALUE(Overall!M352), "")</f>
        <v>44926</v>
      </c>
      <c r="Q350" s="7" t="str">
        <f>IF(Overall!S352&lt;&gt;"",_xlfn.VALUETOTEXT(Overall!S352),"")</f>
        <v>Oct-Dec</v>
      </c>
      <c r="R350" s="7">
        <f>IF(Overall!O352&lt;&gt;"", DATEVALUE(Overall!O352), "")</f>
        <v>44578</v>
      </c>
      <c r="S350" s="7">
        <f>IF(Overall!O352&lt;&gt;"", DATEVALUE(Overall!O352), "")</f>
        <v>44578</v>
      </c>
      <c r="T350" s="5">
        <f t="shared" si="10"/>
        <v>3</v>
      </c>
      <c r="U350" s="10" t="str">
        <f>IF(Overall!$A352&lt;&gt;"",IF(AND(MONTH($O350) &lt;= 1, MONTH($P350) &gt;= 1), IF($T350 &lt;&gt; "", $H350/$T350, ""), ""),"")</f>
        <v/>
      </c>
      <c r="V350" s="10" t="str">
        <f>IF(Overall!$A352&lt;&gt;"",IF(AND(MONTH($O350) &lt;= 2, MONTH($P350) &gt;= 2), IF($T350 &lt;&gt; "", $H350/$T350, ""), ""),"")</f>
        <v/>
      </c>
      <c r="W350" s="10" t="str">
        <f>IF(Overall!$A352&lt;&gt;"",IF(AND(MONTH($O350) &lt;= 3, MONTH($P350) &gt;= 3), IF($T350 &lt;&gt; "", $H350/$T350, ""), ""),"")</f>
        <v/>
      </c>
      <c r="X350" s="10" t="str">
        <f>IF(Overall!$A352&lt;&gt;"",IF(AND(MONTH($O350) &lt;= 4, MONTH($P350) &gt;= 4), IF($T350 &lt;&gt; "", $H350/$T350, ""), ""),"")</f>
        <v/>
      </c>
      <c r="Y350" s="10" t="str">
        <f>IF(Overall!$A352&lt;&gt;"",IF(AND(MONTH($O350) &lt;= 5, MONTH($P350) &gt;= 5), IF($T350 &lt;&gt; "", $H350/$T350, ""), ""),"")</f>
        <v/>
      </c>
      <c r="Z350" s="10" t="str">
        <f>IF(Overall!$A352&lt;&gt;"",IF(AND(MONTH($O350) &lt;= 6, MONTH($P350) &gt;= 6), IF($T350 &lt;&gt; "", $H350/$T350, ""), ""),"")</f>
        <v/>
      </c>
      <c r="AA350" s="10" t="str">
        <f>IF(Overall!$A352&lt;&gt;"",IF(AND(MONTH($O350) &lt;= 7, MONTH($P350) &gt;= 7 ), IF($T350 &lt;&gt; "", $H350/$T350, ""), ""),"")</f>
        <v/>
      </c>
      <c r="AB350" s="10" t="str">
        <f>IF(Overall!$A352&lt;&gt;"",IF(AND(MONTH($O350) &lt;= 8, MONTH($P350) &gt;= 8), IF($T350 &lt;&gt; "", $H350/$T350, ""), ""),"")</f>
        <v/>
      </c>
      <c r="AC350" s="10" t="str">
        <f>IF(Overall!$A352&lt;&gt;"",IF(AND(MONTH($O350) &lt;= 9, MONTH($P350) &gt;= 9), IF($T350 &lt;&gt; "", $H350/$T350, ""), ""),"")</f>
        <v/>
      </c>
      <c r="AD350" s="10">
        <f>IF(Overall!$A352&lt;&gt;"",IF(AND(MONTH($O350) &lt;= 10, MONTH($P350) &gt;= 10), IF($T350 &lt;&gt; "", $H350/$T350, ""), ""),"")</f>
        <v>100000</v>
      </c>
      <c r="AE350" s="10">
        <f>IF(Overall!$A352&lt;&gt;"",IF(AND(MONTH($O350) &lt;= 11, MONTH($P350) &gt;= 11), IF($T350 &lt;&gt; "", $H350/$T350, ""), ""),"")</f>
        <v>100000</v>
      </c>
      <c r="AF350" s="10">
        <f>IF(Overall!$A352&lt;&gt;"",IF(AND(MONTH($O350) &lt;= 12, MONTH($P350) &gt;= 12), IF($T350 &lt;&gt; "", $H350/$T350, ""), ""),"")</f>
        <v>100000</v>
      </c>
      <c r="AH350" s="10" t="str">
        <f ca="1">IFERROR(IF(AND(NOW()&lt;= EOMONTH(DATE(YEAR($P350),1, 1), 0), Overall!$A352&lt;&gt;"", MONTH($O350) &lt;= 1, MONTH($P350) &gt;= 1), IF($T350 &lt;&gt; "", $H350/$T350, ""), ""), "")</f>
        <v/>
      </c>
      <c r="AI350" s="10" t="str">
        <f ca="1">IFERROR(IF(AND(NOW()&lt;= EOMONTH(DATE(YEAR($P350),2, 1), 0), Overall!$A352&lt;&gt;"", MONTH($O350) &lt;= 2, MONTH($P350) &gt;= 2), IF($T350 &lt;&gt; "", $H350/$T350, ""), ""), "")</f>
        <v/>
      </c>
      <c r="AJ350" s="10" t="str">
        <f ca="1">IFERROR(IF(AND(NOW()&lt;= EOMONTH(DATE(YEAR($P350),3, 1), 0), Overall!$A352&lt;&gt;"", MONTH($O350) &lt;= 3, MONTH($P350) &gt;= 3), IF($T350 &lt;&gt; "", $H350/$T350, ""), ""), "")</f>
        <v/>
      </c>
      <c r="AK350" s="10" t="str">
        <f ca="1">IFERROR(IF(AND(NOW()&lt;= EOMONTH(DATE(YEAR($P350),4, 1), 0), Overall!$A352&lt;&gt;"", MONTH($O350) &lt;= 4, MONTH($P350) &gt;= 4), IF($T350 &lt;&gt; "", $H350/$T350, ""), ""), "")</f>
        <v/>
      </c>
      <c r="AL350" s="10" t="str">
        <f ca="1">IFERROR(IF(AND(NOW()&lt;= EOMONTH(DATE(YEAR($P350),5, 1), 0), Overall!$A352&lt;&gt;"", MONTH($O350) &lt;= 5, MONTH($P350) &gt;= 5), IF($T350 &lt;&gt; "", $H350/$T350, ""), ""), "")</f>
        <v/>
      </c>
      <c r="AM350" s="10" t="str">
        <f ca="1">IFERROR(IF(AND(NOW()&lt;= EOMONTH(DATE(YEAR($P350),6, 1), 0), Overall!$A352&lt;&gt;"", MONTH($O350) &lt;= 6, MONTH($P350) &gt;= 6), IF($T350 &lt;&gt; "", $H350/$T350, ""), ""), "")</f>
        <v/>
      </c>
      <c r="AN350" s="10" t="str">
        <f ca="1">IFERROR(IF(AND(NOW()&lt;= EOMONTH(DATE(YEAR($P350),7, 1), 0), Overall!$A352&lt;&gt;"", MONTH($O350) &lt;= 7, MONTH($P350) &gt;= 7), IF($T350 &lt;&gt; "", $H350/$T350, ""), ""), "")</f>
        <v/>
      </c>
      <c r="AO350" s="10" t="str">
        <f ca="1">IFERROR(IF(AND(NOW()&lt;= EOMONTH(DATE(YEAR($P350),8, 1), 0), Overall!$A352&lt;&gt;"", MONTH($O350) &lt;= 8, MONTH($P350) &gt;= 8), IF($T350 &lt;&gt; "", $H350/$T350, ""), ""), "")</f>
        <v/>
      </c>
      <c r="AP350" s="10" t="str">
        <f ca="1">IFERROR(IF(AND(NOW()&lt;= EOMONTH(DATE(YEAR($P350),9, 1), 0), Overall!$A352&lt;&gt;"", MONTH($O350) &lt;= 9, MONTH($P350) &gt;= 9), IF($T350 &lt;&gt; "", $H350/$T350, ""), ""), "")</f>
        <v/>
      </c>
      <c r="AQ350" s="10" t="str">
        <f ca="1">IFERROR(IF(AND(NOW()&lt;= EOMONTH(DATE(YEAR($P350),10, 1), 0), Overall!$A352&lt;&gt;"", MONTH($O350) &lt;= 10, MONTH($P350) &gt;= 10), IF($T350 &lt;&gt; "", $H350/$T350, ""), ""), "")</f>
        <v/>
      </c>
      <c r="AR350" s="10" t="str">
        <f ca="1">IFERROR(IF(AND(NOW()&lt;= EOMONTH(DATE(YEAR($P350),11, 1), 0), Overall!$A352&lt;&gt;"", MONTH($O350) &lt;=11, MONTH($P350) &gt;= 11), IF($T350 &lt;&gt; "", $H350/$T350, ""), ""), "")</f>
        <v/>
      </c>
      <c r="AS350" s="10" t="str">
        <f ca="1">IFERROR(IF(AND(NOW()&lt;= EOMONTH(DATE(YEAR($P350),12, 1), 0), Overall!$A352&lt;&gt;"", MONTH($O350) &lt;= 12, MONTH($P350) &gt;= 12), IF($T350 &lt;&gt; "", $H350/$T350, ""), ""), "")</f>
        <v/>
      </c>
      <c r="AT350" s="16">
        <f t="shared" ca="1" si="11"/>
        <v>0</v>
      </c>
    </row>
    <row r="351" spans="1:46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6">
        <f>IF(Overall!T353&lt;&gt;"",VALUE(Overall!T353),"")</f>
        <v>78.849999999999994</v>
      </c>
      <c r="O351" s="7">
        <f>IF(Overall!L353&lt;&gt;"", DATEVALUE(Overall!L353), "")</f>
        <v>44835</v>
      </c>
      <c r="P351" s="7">
        <f>IF(Overall!M353&lt;&gt;"", DATEVALUE(Overall!M353), "")</f>
        <v>44926</v>
      </c>
      <c r="Q351" s="7" t="str">
        <f>IF(Overall!S353&lt;&gt;"",_xlfn.VALUETOTEXT(Overall!S353),"")</f>
        <v>Oct-Dec</v>
      </c>
      <c r="R351" s="7">
        <f>IF(Overall!O353&lt;&gt;"", DATEVALUE(Overall!O353), "")</f>
        <v>44578</v>
      </c>
      <c r="S351" s="7">
        <f>IF(Overall!O353&lt;&gt;"", DATEVALUE(Overall!O353), "")</f>
        <v>44578</v>
      </c>
      <c r="T351" s="5">
        <f t="shared" si="10"/>
        <v>3</v>
      </c>
      <c r="U351" s="10" t="str">
        <f>IF(Overall!$A353&lt;&gt;"",IF(AND(MONTH($O351) &lt;= 1, MONTH($P351) &gt;= 1), IF($T351 &lt;&gt; "", $H351/$T351, ""), ""),"")</f>
        <v/>
      </c>
      <c r="V351" s="10" t="str">
        <f>IF(Overall!$A353&lt;&gt;"",IF(AND(MONTH($O351) &lt;= 2, MONTH($P351) &gt;= 2), IF($T351 &lt;&gt; "", $H351/$T351, ""), ""),"")</f>
        <v/>
      </c>
      <c r="W351" s="10" t="str">
        <f>IF(Overall!$A353&lt;&gt;"",IF(AND(MONTH($O351) &lt;= 3, MONTH($P351) &gt;= 3), IF($T351 &lt;&gt; "", $H351/$T351, ""), ""),"")</f>
        <v/>
      </c>
      <c r="X351" s="10" t="str">
        <f>IF(Overall!$A353&lt;&gt;"",IF(AND(MONTH($O351) &lt;= 4, MONTH($P351) &gt;= 4), IF($T351 &lt;&gt; "", $H351/$T351, ""), ""),"")</f>
        <v/>
      </c>
      <c r="Y351" s="10" t="str">
        <f>IF(Overall!$A353&lt;&gt;"",IF(AND(MONTH($O351) &lt;= 5, MONTH($P351) &gt;= 5), IF($T351 &lt;&gt; "", $H351/$T351, ""), ""),"")</f>
        <v/>
      </c>
      <c r="Z351" s="10" t="str">
        <f>IF(Overall!$A353&lt;&gt;"",IF(AND(MONTH($O351) &lt;= 6, MONTH($P351) &gt;= 6), IF($T351 &lt;&gt; "", $H351/$T351, ""), ""),"")</f>
        <v/>
      </c>
      <c r="AA351" s="10" t="str">
        <f>IF(Overall!$A353&lt;&gt;"",IF(AND(MONTH($O351) &lt;= 7, MONTH($P351) &gt;= 7 ), IF($T351 &lt;&gt; "", $H351/$T351, ""), ""),"")</f>
        <v/>
      </c>
      <c r="AB351" s="10" t="str">
        <f>IF(Overall!$A353&lt;&gt;"",IF(AND(MONTH($O351) &lt;= 8, MONTH($P351) &gt;= 8), IF($T351 &lt;&gt; "", $H351/$T351, ""), ""),"")</f>
        <v/>
      </c>
      <c r="AC351" s="10" t="str">
        <f>IF(Overall!$A353&lt;&gt;"",IF(AND(MONTH($O351) &lt;= 9, MONTH($P351) &gt;= 9), IF($T351 &lt;&gt; "", $H351/$T351, ""), ""),"")</f>
        <v/>
      </c>
      <c r="AD351" s="10">
        <f>IF(Overall!$A353&lt;&gt;"",IF(AND(MONTH($O351) &lt;= 10, MONTH($P351) &gt;= 10), IF($T351 &lt;&gt; "", $H351/$T351, ""), ""),"")</f>
        <v>250000</v>
      </c>
      <c r="AE351" s="10">
        <f>IF(Overall!$A353&lt;&gt;"",IF(AND(MONTH($O351) &lt;= 11, MONTH($P351) &gt;= 11), IF($T351 &lt;&gt; "", $H351/$T351, ""), ""),"")</f>
        <v>250000</v>
      </c>
      <c r="AF351" s="10">
        <f>IF(Overall!$A353&lt;&gt;"",IF(AND(MONTH($O351) &lt;= 12, MONTH($P351) &gt;= 12), IF($T351 &lt;&gt; "", $H351/$T351, ""), ""),"")</f>
        <v>250000</v>
      </c>
      <c r="AH351" s="10" t="str">
        <f ca="1">IFERROR(IF(AND(NOW()&lt;= EOMONTH(DATE(YEAR($P351),1, 1), 0), Overall!$A353&lt;&gt;"", MONTH($O351) &lt;= 1, MONTH($P351) &gt;= 1), IF($T351 &lt;&gt; "", $H351/$T351, ""), ""), "")</f>
        <v/>
      </c>
      <c r="AI351" s="10" t="str">
        <f ca="1">IFERROR(IF(AND(NOW()&lt;= EOMONTH(DATE(YEAR($P351),2, 1), 0), Overall!$A353&lt;&gt;"", MONTH($O351) &lt;= 2, MONTH($P351) &gt;= 2), IF($T351 &lt;&gt; "", $H351/$T351, ""), ""), "")</f>
        <v/>
      </c>
      <c r="AJ351" s="10" t="str">
        <f ca="1">IFERROR(IF(AND(NOW()&lt;= EOMONTH(DATE(YEAR($P351),3, 1), 0), Overall!$A353&lt;&gt;"", MONTH($O351) &lt;= 3, MONTH($P351) &gt;= 3), IF($T351 &lt;&gt; "", $H351/$T351, ""), ""), "")</f>
        <v/>
      </c>
      <c r="AK351" s="10" t="str">
        <f ca="1">IFERROR(IF(AND(NOW()&lt;= EOMONTH(DATE(YEAR($P351),4, 1), 0), Overall!$A353&lt;&gt;"", MONTH($O351) &lt;= 4, MONTH($P351) &gt;= 4), IF($T351 &lt;&gt; "", $H351/$T351, ""), ""), "")</f>
        <v/>
      </c>
      <c r="AL351" s="10" t="str">
        <f ca="1">IFERROR(IF(AND(NOW()&lt;= EOMONTH(DATE(YEAR($P351),5, 1), 0), Overall!$A353&lt;&gt;"", MONTH($O351) &lt;= 5, MONTH($P351) &gt;= 5), IF($T351 &lt;&gt; "", $H351/$T351, ""), ""), "")</f>
        <v/>
      </c>
      <c r="AM351" s="10" t="str">
        <f ca="1">IFERROR(IF(AND(NOW()&lt;= EOMONTH(DATE(YEAR($P351),6, 1), 0), Overall!$A353&lt;&gt;"", MONTH($O351) &lt;= 6, MONTH($P351) &gt;= 6), IF($T351 &lt;&gt; "", $H351/$T351, ""), ""), "")</f>
        <v/>
      </c>
      <c r="AN351" s="10" t="str">
        <f ca="1">IFERROR(IF(AND(NOW()&lt;= EOMONTH(DATE(YEAR($P351),7, 1), 0), Overall!$A353&lt;&gt;"", MONTH($O351) &lt;= 7, MONTH($P351) &gt;= 7), IF($T351 &lt;&gt; "", $H351/$T351, ""), ""), "")</f>
        <v/>
      </c>
      <c r="AO351" s="10" t="str">
        <f ca="1">IFERROR(IF(AND(NOW()&lt;= EOMONTH(DATE(YEAR($P351),8, 1), 0), Overall!$A353&lt;&gt;"", MONTH($O351) &lt;= 8, MONTH($P351) &gt;= 8), IF($T351 &lt;&gt; "", $H351/$T351, ""), ""), "")</f>
        <v/>
      </c>
      <c r="AP351" s="10" t="str">
        <f ca="1">IFERROR(IF(AND(NOW()&lt;= EOMONTH(DATE(YEAR($P351),9, 1), 0), Overall!$A353&lt;&gt;"", MONTH($O351) &lt;= 9, MONTH($P351) &gt;= 9), IF($T351 &lt;&gt; "", $H351/$T351, ""), ""), "")</f>
        <v/>
      </c>
      <c r="AQ351" s="10" t="str">
        <f ca="1">IFERROR(IF(AND(NOW()&lt;= EOMONTH(DATE(YEAR($P351),10, 1), 0), Overall!$A353&lt;&gt;"", MONTH($O351) &lt;= 10, MONTH($P351) &gt;= 10), IF($T351 &lt;&gt; "", $H351/$T351, ""), ""), "")</f>
        <v/>
      </c>
      <c r="AR351" s="10" t="str">
        <f ca="1">IFERROR(IF(AND(NOW()&lt;= EOMONTH(DATE(YEAR($P351),11, 1), 0), Overall!$A353&lt;&gt;"", MONTH($O351) &lt;=11, MONTH($P351) &gt;= 11), IF($T351 &lt;&gt; "", $H351/$T351, ""), ""), "")</f>
        <v/>
      </c>
      <c r="AS351" s="10" t="str">
        <f ca="1">IFERROR(IF(AND(NOW()&lt;= EOMONTH(DATE(YEAR($P351),12, 1), 0), Overall!$A353&lt;&gt;"", MONTH($O351) &lt;= 12, MONTH($P351) &gt;= 12), IF($T351 &lt;&gt; "", $H351/$T351, ""), ""), "")</f>
        <v/>
      </c>
      <c r="AT351" s="16">
        <f t="shared" ca="1" si="11"/>
        <v>0</v>
      </c>
    </row>
    <row r="352" spans="1:46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6">
        <f>IF(Overall!T354&lt;&gt;"",VALUE(Overall!T354),"")</f>
        <v>78.87</v>
      </c>
      <c r="O352" s="7">
        <f>IF(Overall!L354&lt;&gt;"", DATEVALUE(Overall!L354), "")</f>
        <v>44835</v>
      </c>
      <c r="P352" s="7">
        <f>IF(Overall!M354&lt;&gt;"", DATEVALUE(Overall!M354), "")</f>
        <v>44926</v>
      </c>
      <c r="Q352" s="7" t="str">
        <f>IF(Overall!S354&lt;&gt;"",_xlfn.VALUETOTEXT(Overall!S354),"")</f>
        <v>Oct-Dec</v>
      </c>
      <c r="R352" s="7">
        <f>IF(Overall!O354&lt;&gt;"", DATEVALUE(Overall!O354), "")</f>
        <v>44578</v>
      </c>
      <c r="S352" s="7">
        <f>IF(Overall!O354&lt;&gt;"", DATEVALUE(Overall!O354), "")</f>
        <v>44578</v>
      </c>
      <c r="T352" s="5">
        <f t="shared" si="10"/>
        <v>3</v>
      </c>
      <c r="U352" s="10" t="str">
        <f>IF(Overall!$A354&lt;&gt;"",IF(AND(MONTH($O352) &lt;= 1, MONTH($P352) &gt;= 1), IF($T352 &lt;&gt; "", $H352/$T352, ""), ""),"")</f>
        <v/>
      </c>
      <c r="V352" s="10" t="str">
        <f>IF(Overall!$A354&lt;&gt;"",IF(AND(MONTH($O352) &lt;= 2, MONTH($P352) &gt;= 2), IF($T352 &lt;&gt; "", $H352/$T352, ""), ""),"")</f>
        <v/>
      </c>
      <c r="W352" s="10" t="str">
        <f>IF(Overall!$A354&lt;&gt;"",IF(AND(MONTH($O352) &lt;= 3, MONTH($P352) &gt;= 3), IF($T352 &lt;&gt; "", $H352/$T352, ""), ""),"")</f>
        <v/>
      </c>
      <c r="X352" s="10" t="str">
        <f>IF(Overall!$A354&lt;&gt;"",IF(AND(MONTH($O352) &lt;= 4, MONTH($P352) &gt;= 4), IF($T352 &lt;&gt; "", $H352/$T352, ""), ""),"")</f>
        <v/>
      </c>
      <c r="Y352" s="10" t="str">
        <f>IF(Overall!$A354&lt;&gt;"",IF(AND(MONTH($O352) &lt;= 5, MONTH($P352) &gt;= 5), IF($T352 &lt;&gt; "", $H352/$T352, ""), ""),"")</f>
        <v/>
      </c>
      <c r="Z352" s="10" t="str">
        <f>IF(Overall!$A354&lt;&gt;"",IF(AND(MONTH($O352) &lt;= 6, MONTH($P352) &gt;= 6), IF($T352 &lt;&gt; "", $H352/$T352, ""), ""),"")</f>
        <v/>
      </c>
      <c r="AA352" s="10" t="str">
        <f>IF(Overall!$A354&lt;&gt;"",IF(AND(MONTH($O352) &lt;= 7, MONTH($P352) &gt;= 7 ), IF($T352 &lt;&gt; "", $H352/$T352, ""), ""),"")</f>
        <v/>
      </c>
      <c r="AB352" s="10" t="str">
        <f>IF(Overall!$A354&lt;&gt;"",IF(AND(MONTH($O352) &lt;= 8, MONTH($P352) &gt;= 8), IF($T352 &lt;&gt; "", $H352/$T352, ""), ""),"")</f>
        <v/>
      </c>
      <c r="AC352" s="10" t="str">
        <f>IF(Overall!$A354&lt;&gt;"",IF(AND(MONTH($O352) &lt;= 9, MONTH($P352) &gt;= 9), IF($T352 &lt;&gt; "", $H352/$T352, ""), ""),"")</f>
        <v/>
      </c>
      <c r="AD352" s="10">
        <f>IF(Overall!$A354&lt;&gt;"",IF(AND(MONTH($O352) &lt;= 10, MONTH($P352) &gt;= 10), IF($T352 &lt;&gt; "", $H352/$T352, ""), ""),"")</f>
        <v>150000</v>
      </c>
      <c r="AE352" s="10">
        <f>IF(Overall!$A354&lt;&gt;"",IF(AND(MONTH($O352) &lt;= 11, MONTH($P352) &gt;= 11), IF($T352 &lt;&gt; "", $H352/$T352, ""), ""),"")</f>
        <v>150000</v>
      </c>
      <c r="AF352" s="10">
        <f>IF(Overall!$A354&lt;&gt;"",IF(AND(MONTH($O352) &lt;= 12, MONTH($P352) &gt;= 12), IF($T352 &lt;&gt; "", $H352/$T352, ""), ""),"")</f>
        <v>150000</v>
      </c>
      <c r="AH352" s="10" t="str">
        <f ca="1">IFERROR(IF(AND(NOW()&lt;= EOMONTH(DATE(YEAR($P352),1, 1), 0), Overall!$A354&lt;&gt;"", MONTH($O352) &lt;= 1, MONTH($P352) &gt;= 1), IF($T352 &lt;&gt; "", $H352/$T352, ""), ""), "")</f>
        <v/>
      </c>
      <c r="AI352" s="10" t="str">
        <f ca="1">IFERROR(IF(AND(NOW()&lt;= EOMONTH(DATE(YEAR($P352),2, 1), 0), Overall!$A354&lt;&gt;"", MONTH($O352) &lt;= 2, MONTH($P352) &gt;= 2), IF($T352 &lt;&gt; "", $H352/$T352, ""), ""), "")</f>
        <v/>
      </c>
      <c r="AJ352" s="10" t="str">
        <f ca="1">IFERROR(IF(AND(NOW()&lt;= EOMONTH(DATE(YEAR($P352),3, 1), 0), Overall!$A354&lt;&gt;"", MONTH($O352) &lt;= 3, MONTH($P352) &gt;= 3), IF($T352 &lt;&gt; "", $H352/$T352, ""), ""), "")</f>
        <v/>
      </c>
      <c r="AK352" s="10" t="str">
        <f ca="1">IFERROR(IF(AND(NOW()&lt;= EOMONTH(DATE(YEAR($P352),4, 1), 0), Overall!$A354&lt;&gt;"", MONTH($O352) &lt;= 4, MONTH($P352) &gt;= 4), IF($T352 &lt;&gt; "", $H352/$T352, ""), ""), "")</f>
        <v/>
      </c>
      <c r="AL352" s="10" t="str">
        <f ca="1">IFERROR(IF(AND(NOW()&lt;= EOMONTH(DATE(YEAR($P352),5, 1), 0), Overall!$A354&lt;&gt;"", MONTH($O352) &lt;= 5, MONTH($P352) &gt;= 5), IF($T352 &lt;&gt; "", $H352/$T352, ""), ""), "")</f>
        <v/>
      </c>
      <c r="AM352" s="10" t="str">
        <f ca="1">IFERROR(IF(AND(NOW()&lt;= EOMONTH(DATE(YEAR($P352),6, 1), 0), Overall!$A354&lt;&gt;"", MONTH($O352) &lt;= 6, MONTH($P352) &gt;= 6), IF($T352 &lt;&gt; "", $H352/$T352, ""), ""), "")</f>
        <v/>
      </c>
      <c r="AN352" s="10" t="str">
        <f ca="1">IFERROR(IF(AND(NOW()&lt;= EOMONTH(DATE(YEAR($P352),7, 1), 0), Overall!$A354&lt;&gt;"", MONTH($O352) &lt;= 7, MONTH($P352) &gt;= 7), IF($T352 &lt;&gt; "", $H352/$T352, ""), ""), "")</f>
        <v/>
      </c>
      <c r="AO352" s="10" t="str">
        <f ca="1">IFERROR(IF(AND(NOW()&lt;= EOMONTH(DATE(YEAR($P352),8, 1), 0), Overall!$A354&lt;&gt;"", MONTH($O352) &lt;= 8, MONTH($P352) &gt;= 8), IF($T352 &lt;&gt; "", $H352/$T352, ""), ""), "")</f>
        <v/>
      </c>
      <c r="AP352" s="10" t="str">
        <f ca="1">IFERROR(IF(AND(NOW()&lt;= EOMONTH(DATE(YEAR($P352),9, 1), 0), Overall!$A354&lt;&gt;"", MONTH($O352) &lt;= 9, MONTH($P352) &gt;= 9), IF($T352 &lt;&gt; "", $H352/$T352, ""), ""), "")</f>
        <v/>
      </c>
      <c r="AQ352" s="10" t="str">
        <f ca="1">IFERROR(IF(AND(NOW()&lt;= EOMONTH(DATE(YEAR($P352),10, 1), 0), Overall!$A354&lt;&gt;"", MONTH($O352) &lt;= 10, MONTH($P352) &gt;= 10), IF($T352 &lt;&gt; "", $H352/$T352, ""), ""), "")</f>
        <v/>
      </c>
      <c r="AR352" s="10" t="str">
        <f ca="1">IFERROR(IF(AND(NOW()&lt;= EOMONTH(DATE(YEAR($P352),11, 1), 0), Overall!$A354&lt;&gt;"", MONTH($O352) &lt;=11, MONTH($P352) &gt;= 11), IF($T352 &lt;&gt; "", $H352/$T352, ""), ""), "")</f>
        <v/>
      </c>
      <c r="AS352" s="10" t="str">
        <f ca="1">IFERROR(IF(AND(NOW()&lt;= EOMONTH(DATE(YEAR($P352),12, 1), 0), Overall!$A354&lt;&gt;"", MONTH($O352) &lt;= 12, MONTH($P352) &gt;= 12), IF($T352 &lt;&gt; "", $H352/$T352, ""), ""), "")</f>
        <v/>
      </c>
      <c r="AT352" s="16">
        <f t="shared" ca="1" si="11"/>
        <v>0</v>
      </c>
    </row>
    <row r="353" spans="1:46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6">
        <f>IF(Overall!T355&lt;&gt;"",VALUE(Overall!T355),"")</f>
        <v>80.599999999999994</v>
      </c>
      <c r="O353" s="7">
        <f>IF(Overall!L355&lt;&gt;"", DATEVALUE(Overall!L355), "")</f>
        <v>44835</v>
      </c>
      <c r="P353" s="7">
        <f>IF(Overall!M355&lt;&gt;"", DATEVALUE(Overall!M355), "")</f>
        <v>44926</v>
      </c>
      <c r="Q353" s="7" t="str">
        <f>IF(Overall!S355&lt;&gt;"",_xlfn.VALUETOTEXT(Overall!S355),"")</f>
        <v>Oct-Dec</v>
      </c>
      <c r="R353" s="7">
        <f>IF(Overall!O355&lt;&gt;"", DATEVALUE(Overall!O355), "")</f>
        <v>44580</v>
      </c>
      <c r="S353" s="7">
        <f>IF(Overall!O355&lt;&gt;"", DATEVALUE(Overall!O355), "")</f>
        <v>44580</v>
      </c>
      <c r="T353" s="5">
        <f t="shared" si="10"/>
        <v>3</v>
      </c>
      <c r="U353" s="10" t="str">
        <f>IF(Overall!$A355&lt;&gt;"",IF(AND(MONTH($O353) &lt;= 1, MONTH($P353) &gt;= 1), IF($T353 &lt;&gt; "", $H353/$T353, ""), ""),"")</f>
        <v/>
      </c>
      <c r="V353" s="10" t="str">
        <f>IF(Overall!$A355&lt;&gt;"",IF(AND(MONTH($O353) &lt;= 2, MONTH($P353) &gt;= 2), IF($T353 &lt;&gt; "", $H353/$T353, ""), ""),"")</f>
        <v/>
      </c>
      <c r="W353" s="10" t="str">
        <f>IF(Overall!$A355&lt;&gt;"",IF(AND(MONTH($O353) &lt;= 3, MONTH($P353) &gt;= 3), IF($T353 &lt;&gt; "", $H353/$T353, ""), ""),"")</f>
        <v/>
      </c>
      <c r="X353" s="10" t="str">
        <f>IF(Overall!$A355&lt;&gt;"",IF(AND(MONTH($O353) &lt;= 4, MONTH($P353) &gt;= 4), IF($T353 &lt;&gt; "", $H353/$T353, ""), ""),"")</f>
        <v/>
      </c>
      <c r="Y353" s="10" t="str">
        <f>IF(Overall!$A355&lt;&gt;"",IF(AND(MONTH($O353) &lt;= 5, MONTH($P353) &gt;= 5), IF($T353 &lt;&gt; "", $H353/$T353, ""), ""),"")</f>
        <v/>
      </c>
      <c r="Z353" s="10" t="str">
        <f>IF(Overall!$A355&lt;&gt;"",IF(AND(MONTH($O353) &lt;= 6, MONTH($P353) &gt;= 6), IF($T353 &lt;&gt; "", $H353/$T353, ""), ""),"")</f>
        <v/>
      </c>
      <c r="AA353" s="10" t="str">
        <f>IF(Overall!$A355&lt;&gt;"",IF(AND(MONTH($O353) &lt;= 7, MONTH($P353) &gt;= 7 ), IF($T353 &lt;&gt; "", $H353/$T353, ""), ""),"")</f>
        <v/>
      </c>
      <c r="AB353" s="10" t="str">
        <f>IF(Overall!$A355&lt;&gt;"",IF(AND(MONTH($O353) &lt;= 8, MONTH($P353) &gt;= 8), IF($T353 &lt;&gt; "", $H353/$T353, ""), ""),"")</f>
        <v/>
      </c>
      <c r="AC353" s="10" t="str">
        <f>IF(Overall!$A355&lt;&gt;"",IF(AND(MONTH($O353) &lt;= 9, MONTH($P353) &gt;= 9), IF($T353 &lt;&gt; "", $H353/$T353, ""), ""),"")</f>
        <v/>
      </c>
      <c r="AD353" s="10">
        <f>IF(Overall!$A355&lt;&gt;"",IF(AND(MONTH($O353) &lt;= 10, MONTH($P353) &gt;= 10), IF($T353 &lt;&gt; "", $H353/$T353, ""), ""),"")</f>
        <v>200000</v>
      </c>
      <c r="AE353" s="10">
        <f>IF(Overall!$A355&lt;&gt;"",IF(AND(MONTH($O353) &lt;= 11, MONTH($P353) &gt;= 11), IF($T353 &lt;&gt; "", $H353/$T353, ""), ""),"")</f>
        <v>200000</v>
      </c>
      <c r="AF353" s="10">
        <f>IF(Overall!$A355&lt;&gt;"",IF(AND(MONTH($O353) &lt;= 12, MONTH($P353) &gt;= 12), IF($T353 &lt;&gt; "", $H353/$T353, ""), ""),"")</f>
        <v>200000</v>
      </c>
      <c r="AH353" s="10" t="str">
        <f ca="1">IFERROR(IF(AND(NOW()&lt;= EOMONTH(DATE(YEAR($P353),1, 1), 0), Overall!$A355&lt;&gt;"", MONTH($O353) &lt;= 1, MONTH($P353) &gt;= 1), IF($T353 &lt;&gt; "", $H353/$T353, ""), ""), "")</f>
        <v/>
      </c>
      <c r="AI353" s="10" t="str">
        <f ca="1">IFERROR(IF(AND(NOW()&lt;= EOMONTH(DATE(YEAR($P353),2, 1), 0), Overall!$A355&lt;&gt;"", MONTH($O353) &lt;= 2, MONTH($P353) &gt;= 2), IF($T353 &lt;&gt; "", $H353/$T353, ""), ""), "")</f>
        <v/>
      </c>
      <c r="AJ353" s="10" t="str">
        <f ca="1">IFERROR(IF(AND(NOW()&lt;= EOMONTH(DATE(YEAR($P353),3, 1), 0), Overall!$A355&lt;&gt;"", MONTH($O353) &lt;= 3, MONTH($P353) &gt;= 3), IF($T353 &lt;&gt; "", $H353/$T353, ""), ""), "")</f>
        <v/>
      </c>
      <c r="AK353" s="10" t="str">
        <f ca="1">IFERROR(IF(AND(NOW()&lt;= EOMONTH(DATE(YEAR($P353),4, 1), 0), Overall!$A355&lt;&gt;"", MONTH($O353) &lt;= 4, MONTH($P353) &gt;= 4), IF($T353 &lt;&gt; "", $H353/$T353, ""), ""), "")</f>
        <v/>
      </c>
      <c r="AL353" s="10" t="str">
        <f ca="1">IFERROR(IF(AND(NOW()&lt;= EOMONTH(DATE(YEAR($P353),5, 1), 0), Overall!$A355&lt;&gt;"", MONTH($O353) &lt;= 5, MONTH($P353) &gt;= 5), IF($T353 &lt;&gt; "", $H353/$T353, ""), ""), "")</f>
        <v/>
      </c>
      <c r="AM353" s="10" t="str">
        <f ca="1">IFERROR(IF(AND(NOW()&lt;= EOMONTH(DATE(YEAR($P353),6, 1), 0), Overall!$A355&lt;&gt;"", MONTH($O353) &lt;= 6, MONTH($P353) &gt;= 6), IF($T353 &lt;&gt; "", $H353/$T353, ""), ""), "")</f>
        <v/>
      </c>
      <c r="AN353" s="10" t="str">
        <f ca="1">IFERROR(IF(AND(NOW()&lt;= EOMONTH(DATE(YEAR($P353),7, 1), 0), Overall!$A355&lt;&gt;"", MONTH($O353) &lt;= 7, MONTH($P353) &gt;= 7), IF($T353 &lt;&gt; "", $H353/$T353, ""), ""), "")</f>
        <v/>
      </c>
      <c r="AO353" s="10" t="str">
        <f ca="1">IFERROR(IF(AND(NOW()&lt;= EOMONTH(DATE(YEAR($P353),8, 1), 0), Overall!$A355&lt;&gt;"", MONTH($O353) &lt;= 8, MONTH($P353) &gt;= 8), IF($T353 &lt;&gt; "", $H353/$T353, ""), ""), "")</f>
        <v/>
      </c>
      <c r="AP353" s="10" t="str">
        <f ca="1">IFERROR(IF(AND(NOW()&lt;= EOMONTH(DATE(YEAR($P353),9, 1), 0), Overall!$A355&lt;&gt;"", MONTH($O353) &lt;= 9, MONTH($P353) &gt;= 9), IF($T353 &lt;&gt; "", $H353/$T353, ""), ""), "")</f>
        <v/>
      </c>
      <c r="AQ353" s="10" t="str">
        <f ca="1">IFERROR(IF(AND(NOW()&lt;= EOMONTH(DATE(YEAR($P353),10, 1), 0), Overall!$A355&lt;&gt;"", MONTH($O353) &lt;= 10, MONTH($P353) &gt;= 10), IF($T353 &lt;&gt; "", $H353/$T353, ""), ""), "")</f>
        <v/>
      </c>
      <c r="AR353" s="10" t="str">
        <f ca="1">IFERROR(IF(AND(NOW()&lt;= EOMONTH(DATE(YEAR($P353),11, 1), 0), Overall!$A355&lt;&gt;"", MONTH($O353) &lt;=11, MONTH($P353) &gt;= 11), IF($T353 &lt;&gt; "", $H353/$T353, ""), ""), "")</f>
        <v/>
      </c>
      <c r="AS353" s="10" t="str">
        <f ca="1">IFERROR(IF(AND(NOW()&lt;= EOMONTH(DATE(YEAR($P353),12, 1), 0), Overall!$A355&lt;&gt;"", MONTH($O353) &lt;= 12, MONTH($P353) &gt;= 12), IF($T353 &lt;&gt; "", $H353/$T353, ""), ""), "")</f>
        <v/>
      </c>
      <c r="AT353" s="16">
        <f t="shared" ca="1" si="11"/>
        <v>0</v>
      </c>
    </row>
    <row r="354" spans="1:46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6">
        <f>IF(Overall!T356&lt;&gt;"",VALUE(Overall!T356),"")</f>
        <v>80.75</v>
      </c>
      <c r="O354" s="7">
        <f>IF(Overall!L356&lt;&gt;"", DATEVALUE(Overall!L356), "")</f>
        <v>44835</v>
      </c>
      <c r="P354" s="7">
        <f>IF(Overall!M356&lt;&gt;"", DATEVALUE(Overall!M356), "")</f>
        <v>44926</v>
      </c>
      <c r="Q354" s="7" t="str">
        <f>IF(Overall!S356&lt;&gt;"",_xlfn.VALUETOTEXT(Overall!S356),"")</f>
        <v>Oct-Dec</v>
      </c>
      <c r="R354" s="7">
        <f>IF(Overall!O356&lt;&gt;"", DATEVALUE(Overall!O356), "")</f>
        <v>44580</v>
      </c>
      <c r="S354" s="7">
        <f>IF(Overall!O356&lt;&gt;"", DATEVALUE(Overall!O356), "")</f>
        <v>44580</v>
      </c>
      <c r="T354" s="5">
        <f t="shared" si="10"/>
        <v>3</v>
      </c>
      <c r="U354" s="10" t="str">
        <f>IF(Overall!$A356&lt;&gt;"",IF(AND(MONTH($O354) &lt;= 1, MONTH($P354) &gt;= 1), IF($T354 &lt;&gt; "", $H354/$T354, ""), ""),"")</f>
        <v/>
      </c>
      <c r="V354" s="10" t="str">
        <f>IF(Overall!$A356&lt;&gt;"",IF(AND(MONTH($O354) &lt;= 2, MONTH($P354) &gt;= 2), IF($T354 &lt;&gt; "", $H354/$T354, ""), ""),"")</f>
        <v/>
      </c>
      <c r="W354" s="10" t="str">
        <f>IF(Overall!$A356&lt;&gt;"",IF(AND(MONTH($O354) &lt;= 3, MONTH($P354) &gt;= 3), IF($T354 &lt;&gt; "", $H354/$T354, ""), ""),"")</f>
        <v/>
      </c>
      <c r="X354" s="10" t="str">
        <f>IF(Overall!$A356&lt;&gt;"",IF(AND(MONTH($O354) &lt;= 4, MONTH($P354) &gt;= 4), IF($T354 &lt;&gt; "", $H354/$T354, ""), ""),"")</f>
        <v/>
      </c>
      <c r="Y354" s="10" t="str">
        <f>IF(Overall!$A356&lt;&gt;"",IF(AND(MONTH($O354) &lt;= 5, MONTH($P354) &gt;= 5), IF($T354 &lt;&gt; "", $H354/$T354, ""), ""),"")</f>
        <v/>
      </c>
      <c r="Z354" s="10" t="str">
        <f>IF(Overall!$A356&lt;&gt;"",IF(AND(MONTH($O354) &lt;= 6, MONTH($P354) &gt;= 6), IF($T354 &lt;&gt; "", $H354/$T354, ""), ""),"")</f>
        <v/>
      </c>
      <c r="AA354" s="10" t="str">
        <f>IF(Overall!$A356&lt;&gt;"",IF(AND(MONTH($O354) &lt;= 7, MONTH($P354) &gt;= 7 ), IF($T354 &lt;&gt; "", $H354/$T354, ""), ""),"")</f>
        <v/>
      </c>
      <c r="AB354" s="10" t="str">
        <f>IF(Overall!$A356&lt;&gt;"",IF(AND(MONTH($O354) &lt;= 8, MONTH($P354) &gt;= 8), IF($T354 &lt;&gt; "", $H354/$T354, ""), ""),"")</f>
        <v/>
      </c>
      <c r="AC354" s="10" t="str">
        <f>IF(Overall!$A356&lt;&gt;"",IF(AND(MONTH($O354) &lt;= 9, MONTH($P354) &gt;= 9), IF($T354 &lt;&gt; "", $H354/$T354, ""), ""),"")</f>
        <v/>
      </c>
      <c r="AD354" s="10">
        <f>IF(Overall!$A356&lt;&gt;"",IF(AND(MONTH($O354) &lt;= 10, MONTH($P354) &gt;= 10), IF($T354 &lt;&gt; "", $H354/$T354, ""), ""),"")</f>
        <v>100000</v>
      </c>
      <c r="AE354" s="10">
        <f>IF(Overall!$A356&lt;&gt;"",IF(AND(MONTH($O354) &lt;= 11, MONTH($P354) &gt;= 11), IF($T354 &lt;&gt; "", $H354/$T354, ""), ""),"")</f>
        <v>100000</v>
      </c>
      <c r="AF354" s="10">
        <f>IF(Overall!$A356&lt;&gt;"",IF(AND(MONTH($O354) &lt;= 12, MONTH($P354) &gt;= 12), IF($T354 &lt;&gt; "", $H354/$T354, ""), ""),"")</f>
        <v>100000</v>
      </c>
      <c r="AH354" s="10" t="str">
        <f ca="1">IFERROR(IF(AND(NOW()&lt;= EOMONTH(DATE(YEAR($P354),1, 1), 0), Overall!$A356&lt;&gt;"", MONTH($O354) &lt;= 1, MONTH($P354) &gt;= 1), IF($T354 &lt;&gt; "", $H354/$T354, ""), ""), "")</f>
        <v/>
      </c>
      <c r="AI354" s="10" t="str">
        <f ca="1">IFERROR(IF(AND(NOW()&lt;= EOMONTH(DATE(YEAR($P354),2, 1), 0), Overall!$A356&lt;&gt;"", MONTH($O354) &lt;= 2, MONTH($P354) &gt;= 2), IF($T354 &lt;&gt; "", $H354/$T354, ""), ""), "")</f>
        <v/>
      </c>
      <c r="AJ354" s="10" t="str">
        <f ca="1">IFERROR(IF(AND(NOW()&lt;= EOMONTH(DATE(YEAR($P354),3, 1), 0), Overall!$A356&lt;&gt;"", MONTH($O354) &lt;= 3, MONTH($P354) &gt;= 3), IF($T354 &lt;&gt; "", $H354/$T354, ""), ""), "")</f>
        <v/>
      </c>
      <c r="AK354" s="10" t="str">
        <f ca="1">IFERROR(IF(AND(NOW()&lt;= EOMONTH(DATE(YEAR($P354),4, 1), 0), Overall!$A356&lt;&gt;"", MONTH($O354) &lt;= 4, MONTH($P354) &gt;= 4), IF($T354 &lt;&gt; "", $H354/$T354, ""), ""), "")</f>
        <v/>
      </c>
      <c r="AL354" s="10" t="str">
        <f ca="1">IFERROR(IF(AND(NOW()&lt;= EOMONTH(DATE(YEAR($P354),5, 1), 0), Overall!$A356&lt;&gt;"", MONTH($O354) &lt;= 5, MONTH($P354) &gt;= 5), IF($T354 &lt;&gt; "", $H354/$T354, ""), ""), "")</f>
        <v/>
      </c>
      <c r="AM354" s="10" t="str">
        <f ca="1">IFERROR(IF(AND(NOW()&lt;= EOMONTH(DATE(YEAR($P354),6, 1), 0), Overall!$A356&lt;&gt;"", MONTH($O354) &lt;= 6, MONTH($P354) &gt;= 6), IF($T354 &lt;&gt; "", $H354/$T354, ""), ""), "")</f>
        <v/>
      </c>
      <c r="AN354" s="10" t="str">
        <f ca="1">IFERROR(IF(AND(NOW()&lt;= EOMONTH(DATE(YEAR($P354),7, 1), 0), Overall!$A356&lt;&gt;"", MONTH($O354) &lt;= 7, MONTH($P354) &gt;= 7), IF($T354 &lt;&gt; "", $H354/$T354, ""), ""), "")</f>
        <v/>
      </c>
      <c r="AO354" s="10" t="str">
        <f ca="1">IFERROR(IF(AND(NOW()&lt;= EOMONTH(DATE(YEAR($P354),8, 1), 0), Overall!$A356&lt;&gt;"", MONTH($O354) &lt;= 8, MONTH($P354) &gt;= 8), IF($T354 &lt;&gt; "", $H354/$T354, ""), ""), "")</f>
        <v/>
      </c>
      <c r="AP354" s="10" t="str">
        <f ca="1">IFERROR(IF(AND(NOW()&lt;= EOMONTH(DATE(YEAR($P354),9, 1), 0), Overall!$A356&lt;&gt;"", MONTH($O354) &lt;= 9, MONTH($P354) &gt;= 9), IF($T354 &lt;&gt; "", $H354/$T354, ""), ""), "")</f>
        <v/>
      </c>
      <c r="AQ354" s="10" t="str">
        <f ca="1">IFERROR(IF(AND(NOW()&lt;= EOMONTH(DATE(YEAR($P354),10, 1), 0), Overall!$A356&lt;&gt;"", MONTH($O354) &lt;= 10, MONTH($P354) &gt;= 10), IF($T354 &lt;&gt; "", $H354/$T354, ""), ""), "")</f>
        <v/>
      </c>
      <c r="AR354" s="10" t="str">
        <f ca="1">IFERROR(IF(AND(NOW()&lt;= EOMONTH(DATE(YEAR($P354),11, 1), 0), Overall!$A356&lt;&gt;"", MONTH($O354) &lt;=11, MONTH($P354) &gt;= 11), IF($T354 &lt;&gt; "", $H354/$T354, ""), ""), "")</f>
        <v/>
      </c>
      <c r="AS354" s="10" t="str">
        <f ca="1">IFERROR(IF(AND(NOW()&lt;= EOMONTH(DATE(YEAR($P354),12, 1), 0), Overall!$A356&lt;&gt;"", MONTH($O354) &lt;= 12, MONTH($P354) &gt;= 12), IF($T354 &lt;&gt; "", $H354/$T354, ""), ""), "")</f>
        <v/>
      </c>
      <c r="AT354" s="16">
        <f t="shared" ca="1" si="11"/>
        <v>0</v>
      </c>
    </row>
    <row r="355" spans="1:46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6">
        <f>IF(Overall!T357&lt;&gt;"",VALUE(Overall!T357),"")</f>
        <v>80.75</v>
      </c>
      <c r="O355" s="7">
        <f>IF(Overall!L357&lt;&gt;"", DATEVALUE(Overall!L357), "")</f>
        <v>44835</v>
      </c>
      <c r="P355" s="7">
        <f>IF(Overall!M357&lt;&gt;"", DATEVALUE(Overall!M357), "")</f>
        <v>44926</v>
      </c>
      <c r="Q355" s="7" t="str">
        <f>IF(Overall!S357&lt;&gt;"",_xlfn.VALUETOTEXT(Overall!S357),"")</f>
        <v>Oct-Dec</v>
      </c>
      <c r="R355" s="7">
        <f>IF(Overall!O357&lt;&gt;"", DATEVALUE(Overall!O357), "")</f>
        <v>44580</v>
      </c>
      <c r="S355" s="7">
        <f>IF(Overall!O357&lt;&gt;"", DATEVALUE(Overall!O357), "")</f>
        <v>44580</v>
      </c>
      <c r="T355" s="5">
        <f t="shared" si="10"/>
        <v>3</v>
      </c>
      <c r="U355" s="10" t="str">
        <f>IF(Overall!$A357&lt;&gt;"",IF(AND(MONTH($O355) &lt;= 1, MONTH($P355) &gt;= 1), IF($T355 &lt;&gt; "", $H355/$T355, ""), ""),"")</f>
        <v/>
      </c>
      <c r="V355" s="10" t="str">
        <f>IF(Overall!$A357&lt;&gt;"",IF(AND(MONTH($O355) &lt;= 2, MONTH($P355) &gt;= 2), IF($T355 &lt;&gt; "", $H355/$T355, ""), ""),"")</f>
        <v/>
      </c>
      <c r="W355" s="10" t="str">
        <f>IF(Overall!$A357&lt;&gt;"",IF(AND(MONTH($O355) &lt;= 3, MONTH($P355) &gt;= 3), IF($T355 &lt;&gt; "", $H355/$T355, ""), ""),"")</f>
        <v/>
      </c>
      <c r="X355" s="10" t="str">
        <f>IF(Overall!$A357&lt;&gt;"",IF(AND(MONTH($O355) &lt;= 4, MONTH($P355) &gt;= 4), IF($T355 &lt;&gt; "", $H355/$T355, ""), ""),"")</f>
        <v/>
      </c>
      <c r="Y355" s="10" t="str">
        <f>IF(Overall!$A357&lt;&gt;"",IF(AND(MONTH($O355) &lt;= 5, MONTH($P355) &gt;= 5), IF($T355 &lt;&gt; "", $H355/$T355, ""), ""),"")</f>
        <v/>
      </c>
      <c r="Z355" s="10" t="str">
        <f>IF(Overall!$A357&lt;&gt;"",IF(AND(MONTH($O355) &lt;= 6, MONTH($P355) &gt;= 6), IF($T355 &lt;&gt; "", $H355/$T355, ""), ""),"")</f>
        <v/>
      </c>
      <c r="AA355" s="10" t="str">
        <f>IF(Overall!$A357&lt;&gt;"",IF(AND(MONTH($O355) &lt;= 7, MONTH($P355) &gt;= 7 ), IF($T355 &lt;&gt; "", $H355/$T355, ""), ""),"")</f>
        <v/>
      </c>
      <c r="AB355" s="10" t="str">
        <f>IF(Overall!$A357&lt;&gt;"",IF(AND(MONTH($O355) &lt;= 8, MONTH($P355) &gt;= 8), IF($T355 &lt;&gt; "", $H355/$T355, ""), ""),"")</f>
        <v/>
      </c>
      <c r="AC355" s="10" t="str">
        <f>IF(Overall!$A357&lt;&gt;"",IF(AND(MONTH($O355) &lt;= 9, MONTH($P355) &gt;= 9), IF($T355 &lt;&gt; "", $H355/$T355, ""), ""),"")</f>
        <v/>
      </c>
      <c r="AD355" s="10">
        <f>IF(Overall!$A357&lt;&gt;"",IF(AND(MONTH($O355) &lt;= 10, MONTH($P355) &gt;= 10), IF($T355 &lt;&gt; "", $H355/$T355, ""), ""),"")</f>
        <v>400000</v>
      </c>
      <c r="AE355" s="10">
        <f>IF(Overall!$A357&lt;&gt;"",IF(AND(MONTH($O355) &lt;= 11, MONTH($P355) &gt;= 11), IF($T355 &lt;&gt; "", $H355/$T355, ""), ""),"")</f>
        <v>400000</v>
      </c>
      <c r="AF355" s="10">
        <f>IF(Overall!$A357&lt;&gt;"",IF(AND(MONTH($O355) &lt;= 12, MONTH($P355) &gt;= 12), IF($T355 &lt;&gt; "", $H355/$T355, ""), ""),"")</f>
        <v>400000</v>
      </c>
      <c r="AH355" s="10" t="str">
        <f ca="1">IFERROR(IF(AND(NOW()&lt;= EOMONTH(DATE(YEAR($P355),1, 1), 0), Overall!$A357&lt;&gt;"", MONTH($O355) &lt;= 1, MONTH($P355) &gt;= 1), IF($T355 &lt;&gt; "", $H355/$T355, ""), ""), "")</f>
        <v/>
      </c>
      <c r="AI355" s="10" t="str">
        <f ca="1">IFERROR(IF(AND(NOW()&lt;= EOMONTH(DATE(YEAR($P355),2, 1), 0), Overall!$A357&lt;&gt;"", MONTH($O355) &lt;= 2, MONTH($P355) &gt;= 2), IF($T355 &lt;&gt; "", $H355/$T355, ""), ""), "")</f>
        <v/>
      </c>
      <c r="AJ355" s="10" t="str">
        <f ca="1">IFERROR(IF(AND(NOW()&lt;= EOMONTH(DATE(YEAR($P355),3, 1), 0), Overall!$A357&lt;&gt;"", MONTH($O355) &lt;= 3, MONTH($P355) &gt;= 3), IF($T355 &lt;&gt; "", $H355/$T355, ""), ""), "")</f>
        <v/>
      </c>
      <c r="AK355" s="10" t="str">
        <f ca="1">IFERROR(IF(AND(NOW()&lt;= EOMONTH(DATE(YEAR($P355),4, 1), 0), Overall!$A357&lt;&gt;"", MONTH($O355) &lt;= 4, MONTH($P355) &gt;= 4), IF($T355 &lt;&gt; "", $H355/$T355, ""), ""), "")</f>
        <v/>
      </c>
      <c r="AL355" s="10" t="str">
        <f ca="1">IFERROR(IF(AND(NOW()&lt;= EOMONTH(DATE(YEAR($P355),5, 1), 0), Overall!$A357&lt;&gt;"", MONTH($O355) &lt;= 5, MONTH($P355) &gt;= 5), IF($T355 &lt;&gt; "", $H355/$T355, ""), ""), "")</f>
        <v/>
      </c>
      <c r="AM355" s="10" t="str">
        <f ca="1">IFERROR(IF(AND(NOW()&lt;= EOMONTH(DATE(YEAR($P355),6, 1), 0), Overall!$A357&lt;&gt;"", MONTH($O355) &lt;= 6, MONTH($P355) &gt;= 6), IF($T355 &lt;&gt; "", $H355/$T355, ""), ""), "")</f>
        <v/>
      </c>
      <c r="AN355" s="10" t="str">
        <f ca="1">IFERROR(IF(AND(NOW()&lt;= EOMONTH(DATE(YEAR($P355),7, 1), 0), Overall!$A357&lt;&gt;"", MONTH($O355) &lt;= 7, MONTH($P355) &gt;= 7), IF($T355 &lt;&gt; "", $H355/$T355, ""), ""), "")</f>
        <v/>
      </c>
      <c r="AO355" s="10" t="str">
        <f ca="1">IFERROR(IF(AND(NOW()&lt;= EOMONTH(DATE(YEAR($P355),8, 1), 0), Overall!$A357&lt;&gt;"", MONTH($O355) &lt;= 8, MONTH($P355) &gt;= 8), IF($T355 &lt;&gt; "", $H355/$T355, ""), ""), "")</f>
        <v/>
      </c>
      <c r="AP355" s="10" t="str">
        <f ca="1">IFERROR(IF(AND(NOW()&lt;= EOMONTH(DATE(YEAR($P355),9, 1), 0), Overall!$A357&lt;&gt;"", MONTH($O355) &lt;= 9, MONTH($P355) &gt;= 9), IF($T355 &lt;&gt; "", $H355/$T355, ""), ""), "")</f>
        <v/>
      </c>
      <c r="AQ355" s="10" t="str">
        <f ca="1">IFERROR(IF(AND(NOW()&lt;= EOMONTH(DATE(YEAR($P355),10, 1), 0), Overall!$A357&lt;&gt;"", MONTH($O355) &lt;= 10, MONTH($P355) &gt;= 10), IF($T355 &lt;&gt; "", $H355/$T355, ""), ""), "")</f>
        <v/>
      </c>
      <c r="AR355" s="10" t="str">
        <f ca="1">IFERROR(IF(AND(NOW()&lt;= EOMONTH(DATE(YEAR($P355),11, 1), 0), Overall!$A357&lt;&gt;"", MONTH($O355) &lt;=11, MONTH($P355) &gt;= 11), IF($T355 &lt;&gt; "", $H355/$T355, ""), ""), "")</f>
        <v/>
      </c>
      <c r="AS355" s="10" t="str">
        <f ca="1">IFERROR(IF(AND(NOW()&lt;= EOMONTH(DATE(YEAR($P355),12, 1), 0), Overall!$A357&lt;&gt;"", MONTH($O355) &lt;= 12, MONTH($P355) &gt;= 12), IF($T355 &lt;&gt; "", $H355/$T355, ""), ""), "")</f>
        <v/>
      </c>
      <c r="AT355" s="16">
        <f t="shared" ca="1" si="11"/>
        <v>0</v>
      </c>
    </row>
    <row r="356" spans="1:46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6">
        <f>IF(Overall!T358&lt;&gt;"",VALUE(Overall!T358),"")</f>
        <v>80.75</v>
      </c>
      <c r="O356" s="7">
        <f>IF(Overall!L358&lt;&gt;"", DATEVALUE(Overall!L358), "")</f>
        <v>44835</v>
      </c>
      <c r="P356" s="7">
        <f>IF(Overall!M358&lt;&gt;"", DATEVALUE(Overall!M358), "")</f>
        <v>44926</v>
      </c>
      <c r="Q356" s="7" t="str">
        <f>IF(Overall!S358&lt;&gt;"",_xlfn.VALUETOTEXT(Overall!S358),"")</f>
        <v>Oct-Dec</v>
      </c>
      <c r="R356" s="7">
        <f>IF(Overall!O358&lt;&gt;"", DATEVALUE(Overall!O358), "")</f>
        <v>44580</v>
      </c>
      <c r="S356" s="7">
        <f>IF(Overall!O358&lt;&gt;"", DATEVALUE(Overall!O358), "")</f>
        <v>44580</v>
      </c>
      <c r="T356" s="5">
        <f t="shared" si="10"/>
        <v>3</v>
      </c>
      <c r="U356" s="10" t="str">
        <f>IF(Overall!$A358&lt;&gt;"",IF(AND(MONTH($O356) &lt;= 1, MONTH($P356) &gt;= 1), IF($T356 &lt;&gt; "", $H356/$T356, ""), ""),"")</f>
        <v/>
      </c>
      <c r="V356" s="10" t="str">
        <f>IF(Overall!$A358&lt;&gt;"",IF(AND(MONTH($O356) &lt;= 2, MONTH($P356) &gt;= 2), IF($T356 &lt;&gt; "", $H356/$T356, ""), ""),"")</f>
        <v/>
      </c>
      <c r="W356" s="10" t="str">
        <f>IF(Overall!$A358&lt;&gt;"",IF(AND(MONTH($O356) &lt;= 3, MONTH($P356) &gt;= 3), IF($T356 &lt;&gt; "", $H356/$T356, ""), ""),"")</f>
        <v/>
      </c>
      <c r="X356" s="10" t="str">
        <f>IF(Overall!$A358&lt;&gt;"",IF(AND(MONTH($O356) &lt;= 4, MONTH($P356) &gt;= 4), IF($T356 &lt;&gt; "", $H356/$T356, ""), ""),"")</f>
        <v/>
      </c>
      <c r="Y356" s="10" t="str">
        <f>IF(Overall!$A358&lt;&gt;"",IF(AND(MONTH($O356) &lt;= 5, MONTH($P356) &gt;= 5), IF($T356 &lt;&gt; "", $H356/$T356, ""), ""),"")</f>
        <v/>
      </c>
      <c r="Z356" s="10" t="str">
        <f>IF(Overall!$A358&lt;&gt;"",IF(AND(MONTH($O356) &lt;= 6, MONTH($P356) &gt;= 6), IF($T356 &lt;&gt; "", $H356/$T356, ""), ""),"")</f>
        <v/>
      </c>
      <c r="AA356" s="10" t="str">
        <f>IF(Overall!$A358&lt;&gt;"",IF(AND(MONTH($O356) &lt;= 7, MONTH($P356) &gt;= 7 ), IF($T356 &lt;&gt; "", $H356/$T356, ""), ""),"")</f>
        <v/>
      </c>
      <c r="AB356" s="10" t="str">
        <f>IF(Overall!$A358&lt;&gt;"",IF(AND(MONTH($O356) &lt;= 8, MONTH($P356) &gt;= 8), IF($T356 &lt;&gt; "", $H356/$T356, ""), ""),"")</f>
        <v/>
      </c>
      <c r="AC356" s="10" t="str">
        <f>IF(Overall!$A358&lt;&gt;"",IF(AND(MONTH($O356) &lt;= 9, MONTH($P356) &gt;= 9), IF($T356 &lt;&gt; "", $H356/$T356, ""), ""),"")</f>
        <v/>
      </c>
      <c r="AD356" s="10">
        <f>IF(Overall!$A358&lt;&gt;"",IF(AND(MONTH($O356) &lt;= 10, MONTH($P356) &gt;= 10), IF($T356 &lt;&gt; "", $H356/$T356, ""), ""),"")</f>
        <v>200000</v>
      </c>
      <c r="AE356" s="10">
        <f>IF(Overall!$A358&lt;&gt;"",IF(AND(MONTH($O356) &lt;= 11, MONTH($P356) &gt;= 11), IF($T356 &lt;&gt; "", $H356/$T356, ""), ""),"")</f>
        <v>200000</v>
      </c>
      <c r="AF356" s="10">
        <f>IF(Overall!$A358&lt;&gt;"",IF(AND(MONTH($O356) &lt;= 12, MONTH($P356) &gt;= 12), IF($T356 &lt;&gt; "", $H356/$T356, ""), ""),"")</f>
        <v>200000</v>
      </c>
      <c r="AH356" s="10" t="str">
        <f ca="1">IFERROR(IF(AND(NOW()&lt;= EOMONTH(DATE(YEAR($P356),1, 1), 0), Overall!$A358&lt;&gt;"", MONTH($O356) &lt;= 1, MONTH($P356) &gt;= 1), IF($T356 &lt;&gt; "", $H356/$T356, ""), ""), "")</f>
        <v/>
      </c>
      <c r="AI356" s="10" t="str">
        <f ca="1">IFERROR(IF(AND(NOW()&lt;= EOMONTH(DATE(YEAR($P356),2, 1), 0), Overall!$A358&lt;&gt;"", MONTH($O356) &lt;= 2, MONTH($P356) &gt;= 2), IF($T356 &lt;&gt; "", $H356/$T356, ""), ""), "")</f>
        <v/>
      </c>
      <c r="AJ356" s="10" t="str">
        <f ca="1">IFERROR(IF(AND(NOW()&lt;= EOMONTH(DATE(YEAR($P356),3, 1), 0), Overall!$A358&lt;&gt;"", MONTH($O356) &lt;= 3, MONTH($P356) &gt;= 3), IF($T356 &lt;&gt; "", $H356/$T356, ""), ""), "")</f>
        <v/>
      </c>
      <c r="AK356" s="10" t="str">
        <f ca="1">IFERROR(IF(AND(NOW()&lt;= EOMONTH(DATE(YEAR($P356),4, 1), 0), Overall!$A358&lt;&gt;"", MONTH($O356) &lt;= 4, MONTH($P356) &gt;= 4), IF($T356 &lt;&gt; "", $H356/$T356, ""), ""), "")</f>
        <v/>
      </c>
      <c r="AL356" s="10" t="str">
        <f ca="1">IFERROR(IF(AND(NOW()&lt;= EOMONTH(DATE(YEAR($P356),5, 1), 0), Overall!$A358&lt;&gt;"", MONTH($O356) &lt;= 5, MONTH($P356) &gt;= 5), IF($T356 &lt;&gt; "", $H356/$T356, ""), ""), "")</f>
        <v/>
      </c>
      <c r="AM356" s="10" t="str">
        <f ca="1">IFERROR(IF(AND(NOW()&lt;= EOMONTH(DATE(YEAR($P356),6, 1), 0), Overall!$A358&lt;&gt;"", MONTH($O356) &lt;= 6, MONTH($P356) &gt;= 6), IF($T356 &lt;&gt; "", $H356/$T356, ""), ""), "")</f>
        <v/>
      </c>
      <c r="AN356" s="10" t="str">
        <f ca="1">IFERROR(IF(AND(NOW()&lt;= EOMONTH(DATE(YEAR($P356),7, 1), 0), Overall!$A358&lt;&gt;"", MONTH($O356) &lt;= 7, MONTH($P356) &gt;= 7), IF($T356 &lt;&gt; "", $H356/$T356, ""), ""), "")</f>
        <v/>
      </c>
      <c r="AO356" s="10" t="str">
        <f ca="1">IFERROR(IF(AND(NOW()&lt;= EOMONTH(DATE(YEAR($P356),8, 1), 0), Overall!$A358&lt;&gt;"", MONTH($O356) &lt;= 8, MONTH($P356) &gt;= 8), IF($T356 &lt;&gt; "", $H356/$T356, ""), ""), "")</f>
        <v/>
      </c>
      <c r="AP356" s="10" t="str">
        <f ca="1">IFERROR(IF(AND(NOW()&lt;= EOMONTH(DATE(YEAR($P356),9, 1), 0), Overall!$A358&lt;&gt;"", MONTH($O356) &lt;= 9, MONTH($P356) &gt;= 9), IF($T356 &lt;&gt; "", $H356/$T356, ""), ""), "")</f>
        <v/>
      </c>
      <c r="AQ356" s="10" t="str">
        <f ca="1">IFERROR(IF(AND(NOW()&lt;= EOMONTH(DATE(YEAR($P356),10, 1), 0), Overall!$A358&lt;&gt;"", MONTH($O356) &lt;= 10, MONTH($P356) &gt;= 10), IF($T356 &lt;&gt; "", $H356/$T356, ""), ""), "")</f>
        <v/>
      </c>
      <c r="AR356" s="10" t="str">
        <f ca="1">IFERROR(IF(AND(NOW()&lt;= EOMONTH(DATE(YEAR($P356),11, 1), 0), Overall!$A358&lt;&gt;"", MONTH($O356) &lt;=11, MONTH($P356) &gt;= 11), IF($T356 &lt;&gt; "", $H356/$T356, ""), ""), "")</f>
        <v/>
      </c>
      <c r="AS356" s="10" t="str">
        <f ca="1">IFERROR(IF(AND(NOW()&lt;= EOMONTH(DATE(YEAR($P356),12, 1), 0), Overall!$A358&lt;&gt;"", MONTH($O356) &lt;= 12, MONTH($P356) &gt;= 12), IF($T356 &lt;&gt; "", $H356/$T356, ""), ""), "")</f>
        <v/>
      </c>
      <c r="AT356" s="16">
        <f t="shared" ca="1" si="11"/>
        <v>0</v>
      </c>
    </row>
    <row r="357" spans="1:46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6">
        <f>IF(Overall!T359&lt;&gt;"",VALUE(Overall!T359),"")</f>
        <v>80.83</v>
      </c>
      <c r="O357" s="7">
        <f>IF(Overall!L359&lt;&gt;"", DATEVALUE(Overall!L359), "")</f>
        <v>44835</v>
      </c>
      <c r="P357" s="7">
        <f>IF(Overall!M359&lt;&gt;"", DATEVALUE(Overall!M359), "")</f>
        <v>44926</v>
      </c>
      <c r="Q357" s="7" t="str">
        <f>IF(Overall!S359&lt;&gt;"",_xlfn.VALUETOTEXT(Overall!S359),"")</f>
        <v>Oct-Dec</v>
      </c>
      <c r="R357" s="7">
        <f>IF(Overall!O359&lt;&gt;"", DATEVALUE(Overall!O359), "")</f>
        <v>44581</v>
      </c>
      <c r="S357" s="7">
        <f>IF(Overall!O359&lt;&gt;"", DATEVALUE(Overall!O359), "")</f>
        <v>44581</v>
      </c>
      <c r="T357" s="5">
        <f t="shared" si="10"/>
        <v>3</v>
      </c>
      <c r="U357" s="10" t="str">
        <f>IF(Overall!$A359&lt;&gt;"",IF(AND(MONTH($O357) &lt;= 1, MONTH($P357) &gt;= 1), IF($T357 &lt;&gt; "", $H357/$T357, ""), ""),"")</f>
        <v/>
      </c>
      <c r="V357" s="10" t="str">
        <f>IF(Overall!$A359&lt;&gt;"",IF(AND(MONTH($O357) &lt;= 2, MONTH($P357) &gt;= 2), IF($T357 &lt;&gt; "", $H357/$T357, ""), ""),"")</f>
        <v/>
      </c>
      <c r="W357" s="10" t="str">
        <f>IF(Overall!$A359&lt;&gt;"",IF(AND(MONTH($O357) &lt;= 3, MONTH($P357) &gt;= 3), IF($T357 &lt;&gt; "", $H357/$T357, ""), ""),"")</f>
        <v/>
      </c>
      <c r="X357" s="10" t="str">
        <f>IF(Overall!$A359&lt;&gt;"",IF(AND(MONTH($O357) &lt;= 4, MONTH($P357) &gt;= 4), IF($T357 &lt;&gt; "", $H357/$T357, ""), ""),"")</f>
        <v/>
      </c>
      <c r="Y357" s="10" t="str">
        <f>IF(Overall!$A359&lt;&gt;"",IF(AND(MONTH($O357) &lt;= 5, MONTH($P357) &gt;= 5), IF($T357 &lt;&gt; "", $H357/$T357, ""), ""),"")</f>
        <v/>
      </c>
      <c r="Z357" s="10" t="str">
        <f>IF(Overall!$A359&lt;&gt;"",IF(AND(MONTH($O357) &lt;= 6, MONTH($P357) &gt;= 6), IF($T357 &lt;&gt; "", $H357/$T357, ""), ""),"")</f>
        <v/>
      </c>
      <c r="AA357" s="10" t="str">
        <f>IF(Overall!$A359&lt;&gt;"",IF(AND(MONTH($O357) &lt;= 7, MONTH($P357) &gt;= 7 ), IF($T357 &lt;&gt; "", $H357/$T357, ""), ""),"")</f>
        <v/>
      </c>
      <c r="AB357" s="10" t="str">
        <f>IF(Overall!$A359&lt;&gt;"",IF(AND(MONTH($O357) &lt;= 8, MONTH($P357) &gt;= 8), IF($T357 &lt;&gt; "", $H357/$T357, ""), ""),"")</f>
        <v/>
      </c>
      <c r="AC357" s="10" t="str">
        <f>IF(Overall!$A359&lt;&gt;"",IF(AND(MONTH($O357) &lt;= 9, MONTH($P357) &gt;= 9), IF($T357 &lt;&gt; "", $H357/$T357, ""), ""),"")</f>
        <v/>
      </c>
      <c r="AD357" s="10">
        <f>IF(Overall!$A359&lt;&gt;"",IF(AND(MONTH($O357) &lt;= 10, MONTH($P357) &gt;= 10), IF($T357 &lt;&gt; "", $H357/$T357, ""), ""),"")</f>
        <v>100000</v>
      </c>
      <c r="AE357" s="10">
        <f>IF(Overall!$A359&lt;&gt;"",IF(AND(MONTH($O357) &lt;= 11, MONTH($P357) &gt;= 11), IF($T357 &lt;&gt; "", $H357/$T357, ""), ""),"")</f>
        <v>100000</v>
      </c>
      <c r="AF357" s="10">
        <f>IF(Overall!$A359&lt;&gt;"",IF(AND(MONTH($O357) &lt;= 12, MONTH($P357) &gt;= 12), IF($T357 &lt;&gt; "", $H357/$T357, ""), ""),"")</f>
        <v>100000</v>
      </c>
      <c r="AH357" s="10" t="str">
        <f ca="1">IFERROR(IF(AND(NOW()&lt;= EOMONTH(DATE(YEAR($P357),1, 1), 0), Overall!$A359&lt;&gt;"", MONTH($O357) &lt;= 1, MONTH($P357) &gt;= 1), IF($T357 &lt;&gt; "", $H357/$T357, ""), ""), "")</f>
        <v/>
      </c>
      <c r="AI357" s="10" t="str">
        <f ca="1">IFERROR(IF(AND(NOW()&lt;= EOMONTH(DATE(YEAR($P357),2, 1), 0), Overall!$A359&lt;&gt;"", MONTH($O357) &lt;= 2, MONTH($P357) &gt;= 2), IF($T357 &lt;&gt; "", $H357/$T357, ""), ""), "")</f>
        <v/>
      </c>
      <c r="AJ357" s="10" t="str">
        <f ca="1">IFERROR(IF(AND(NOW()&lt;= EOMONTH(DATE(YEAR($P357),3, 1), 0), Overall!$A359&lt;&gt;"", MONTH($O357) &lt;= 3, MONTH($P357) &gt;= 3), IF($T357 &lt;&gt; "", $H357/$T357, ""), ""), "")</f>
        <v/>
      </c>
      <c r="AK357" s="10" t="str">
        <f ca="1">IFERROR(IF(AND(NOW()&lt;= EOMONTH(DATE(YEAR($P357),4, 1), 0), Overall!$A359&lt;&gt;"", MONTH($O357) &lt;= 4, MONTH($P357) &gt;= 4), IF($T357 &lt;&gt; "", $H357/$T357, ""), ""), "")</f>
        <v/>
      </c>
      <c r="AL357" s="10" t="str">
        <f ca="1">IFERROR(IF(AND(NOW()&lt;= EOMONTH(DATE(YEAR($P357),5, 1), 0), Overall!$A359&lt;&gt;"", MONTH($O357) &lt;= 5, MONTH($P357) &gt;= 5), IF($T357 &lt;&gt; "", $H357/$T357, ""), ""), "")</f>
        <v/>
      </c>
      <c r="AM357" s="10" t="str">
        <f ca="1">IFERROR(IF(AND(NOW()&lt;= EOMONTH(DATE(YEAR($P357),6, 1), 0), Overall!$A359&lt;&gt;"", MONTH($O357) &lt;= 6, MONTH($P357) &gt;= 6), IF($T357 &lt;&gt; "", $H357/$T357, ""), ""), "")</f>
        <v/>
      </c>
      <c r="AN357" s="10" t="str">
        <f ca="1">IFERROR(IF(AND(NOW()&lt;= EOMONTH(DATE(YEAR($P357),7, 1), 0), Overall!$A359&lt;&gt;"", MONTH($O357) &lt;= 7, MONTH($P357) &gt;= 7), IF($T357 &lt;&gt; "", $H357/$T357, ""), ""), "")</f>
        <v/>
      </c>
      <c r="AO357" s="10" t="str">
        <f ca="1">IFERROR(IF(AND(NOW()&lt;= EOMONTH(DATE(YEAR($P357),8, 1), 0), Overall!$A359&lt;&gt;"", MONTH($O357) &lt;= 8, MONTH($P357) &gt;= 8), IF($T357 &lt;&gt; "", $H357/$T357, ""), ""), "")</f>
        <v/>
      </c>
      <c r="AP357" s="10" t="str">
        <f ca="1">IFERROR(IF(AND(NOW()&lt;= EOMONTH(DATE(YEAR($P357),9, 1), 0), Overall!$A359&lt;&gt;"", MONTH($O357) &lt;= 9, MONTH($P357) &gt;= 9), IF($T357 &lt;&gt; "", $H357/$T357, ""), ""), "")</f>
        <v/>
      </c>
      <c r="AQ357" s="10" t="str">
        <f ca="1">IFERROR(IF(AND(NOW()&lt;= EOMONTH(DATE(YEAR($P357),10, 1), 0), Overall!$A359&lt;&gt;"", MONTH($O357) &lt;= 10, MONTH($P357) &gt;= 10), IF($T357 &lt;&gt; "", $H357/$T357, ""), ""), "")</f>
        <v/>
      </c>
      <c r="AR357" s="10" t="str">
        <f ca="1">IFERROR(IF(AND(NOW()&lt;= EOMONTH(DATE(YEAR($P357),11, 1), 0), Overall!$A359&lt;&gt;"", MONTH($O357) &lt;=11, MONTH($P357) &gt;= 11), IF($T357 &lt;&gt; "", $H357/$T357, ""), ""), "")</f>
        <v/>
      </c>
      <c r="AS357" s="10" t="str">
        <f ca="1">IFERROR(IF(AND(NOW()&lt;= EOMONTH(DATE(YEAR($P357),12, 1), 0), Overall!$A359&lt;&gt;"", MONTH($O357) &lt;= 12, MONTH($P357) &gt;= 12), IF($T357 &lt;&gt; "", $H357/$T357, ""), ""), "")</f>
        <v/>
      </c>
      <c r="AT357" s="16">
        <f t="shared" ca="1" si="11"/>
        <v>0</v>
      </c>
    </row>
    <row r="358" spans="1:46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6">
        <f>IF(Overall!T360&lt;&gt;"",VALUE(Overall!T360),"")</f>
        <v>80.5</v>
      </c>
      <c r="O358" s="7">
        <f>IF(Overall!L360&lt;&gt;"", DATEVALUE(Overall!L360), "")</f>
        <v>44835</v>
      </c>
      <c r="P358" s="7">
        <f>IF(Overall!M360&lt;&gt;"", DATEVALUE(Overall!M360), "")</f>
        <v>44926</v>
      </c>
      <c r="Q358" s="7" t="str">
        <f>IF(Overall!S360&lt;&gt;"",_xlfn.VALUETOTEXT(Overall!S360),"")</f>
        <v>Oct-Dec</v>
      </c>
      <c r="R358" s="7">
        <f>IF(Overall!O360&lt;&gt;"", DATEVALUE(Overall!O360), "")</f>
        <v>44581</v>
      </c>
      <c r="S358" s="7">
        <f>IF(Overall!O360&lt;&gt;"", DATEVALUE(Overall!O360), "")</f>
        <v>44581</v>
      </c>
      <c r="T358" s="5">
        <f t="shared" si="10"/>
        <v>3</v>
      </c>
      <c r="U358" s="10" t="str">
        <f>IF(Overall!$A360&lt;&gt;"",IF(AND(MONTH($O358) &lt;= 1, MONTH($P358) &gt;= 1), IF($T358 &lt;&gt; "", $H358/$T358, ""), ""),"")</f>
        <v/>
      </c>
      <c r="V358" s="10" t="str">
        <f>IF(Overall!$A360&lt;&gt;"",IF(AND(MONTH($O358) &lt;= 2, MONTH($P358) &gt;= 2), IF($T358 &lt;&gt; "", $H358/$T358, ""), ""),"")</f>
        <v/>
      </c>
      <c r="W358" s="10" t="str">
        <f>IF(Overall!$A360&lt;&gt;"",IF(AND(MONTH($O358) &lt;= 3, MONTH($P358) &gt;= 3), IF($T358 &lt;&gt; "", $H358/$T358, ""), ""),"")</f>
        <v/>
      </c>
      <c r="X358" s="10" t="str">
        <f>IF(Overall!$A360&lt;&gt;"",IF(AND(MONTH($O358) &lt;= 4, MONTH($P358) &gt;= 4), IF($T358 &lt;&gt; "", $H358/$T358, ""), ""),"")</f>
        <v/>
      </c>
      <c r="Y358" s="10" t="str">
        <f>IF(Overall!$A360&lt;&gt;"",IF(AND(MONTH($O358) &lt;= 5, MONTH($P358) &gt;= 5), IF($T358 &lt;&gt; "", $H358/$T358, ""), ""),"")</f>
        <v/>
      </c>
      <c r="Z358" s="10" t="str">
        <f>IF(Overall!$A360&lt;&gt;"",IF(AND(MONTH($O358) &lt;= 6, MONTH($P358) &gt;= 6), IF($T358 &lt;&gt; "", $H358/$T358, ""), ""),"")</f>
        <v/>
      </c>
      <c r="AA358" s="10" t="str">
        <f>IF(Overall!$A360&lt;&gt;"",IF(AND(MONTH($O358) &lt;= 7, MONTH($P358) &gt;= 7 ), IF($T358 &lt;&gt; "", $H358/$T358, ""), ""),"")</f>
        <v/>
      </c>
      <c r="AB358" s="10" t="str">
        <f>IF(Overall!$A360&lt;&gt;"",IF(AND(MONTH($O358) &lt;= 8, MONTH($P358) &gt;= 8), IF($T358 &lt;&gt; "", $H358/$T358, ""), ""),"")</f>
        <v/>
      </c>
      <c r="AC358" s="10" t="str">
        <f>IF(Overall!$A360&lt;&gt;"",IF(AND(MONTH($O358) &lt;= 9, MONTH($P358) &gt;= 9), IF($T358 &lt;&gt; "", $H358/$T358, ""), ""),"")</f>
        <v/>
      </c>
      <c r="AD358" s="10">
        <f>IF(Overall!$A360&lt;&gt;"",IF(AND(MONTH($O358) &lt;= 10, MONTH($P358) &gt;= 10), IF($T358 &lt;&gt; "", $H358/$T358, ""), ""),"")</f>
        <v>500000</v>
      </c>
      <c r="AE358" s="10">
        <f>IF(Overall!$A360&lt;&gt;"",IF(AND(MONTH($O358) &lt;= 11, MONTH($P358) &gt;= 11), IF($T358 &lt;&gt; "", $H358/$T358, ""), ""),"")</f>
        <v>500000</v>
      </c>
      <c r="AF358" s="10">
        <f>IF(Overall!$A360&lt;&gt;"",IF(AND(MONTH($O358) &lt;= 12, MONTH($P358) &gt;= 12), IF($T358 &lt;&gt; "", $H358/$T358, ""), ""),"")</f>
        <v>500000</v>
      </c>
      <c r="AH358" s="10" t="str">
        <f ca="1">IFERROR(IF(AND(NOW()&lt;= EOMONTH(DATE(YEAR($P358),1, 1), 0), Overall!$A360&lt;&gt;"", MONTH($O358) &lt;= 1, MONTH($P358) &gt;= 1), IF($T358 &lt;&gt; "", $H358/$T358, ""), ""), "")</f>
        <v/>
      </c>
      <c r="AI358" s="10" t="str">
        <f ca="1">IFERROR(IF(AND(NOW()&lt;= EOMONTH(DATE(YEAR($P358),2, 1), 0), Overall!$A360&lt;&gt;"", MONTH($O358) &lt;= 2, MONTH($P358) &gt;= 2), IF($T358 &lt;&gt; "", $H358/$T358, ""), ""), "")</f>
        <v/>
      </c>
      <c r="AJ358" s="10" t="str">
        <f ca="1">IFERROR(IF(AND(NOW()&lt;= EOMONTH(DATE(YEAR($P358),3, 1), 0), Overall!$A360&lt;&gt;"", MONTH($O358) &lt;= 3, MONTH($P358) &gt;= 3), IF($T358 &lt;&gt; "", $H358/$T358, ""), ""), "")</f>
        <v/>
      </c>
      <c r="AK358" s="10" t="str">
        <f ca="1">IFERROR(IF(AND(NOW()&lt;= EOMONTH(DATE(YEAR($P358),4, 1), 0), Overall!$A360&lt;&gt;"", MONTH($O358) &lt;= 4, MONTH($P358) &gt;= 4), IF($T358 &lt;&gt; "", $H358/$T358, ""), ""), "")</f>
        <v/>
      </c>
      <c r="AL358" s="10" t="str">
        <f ca="1">IFERROR(IF(AND(NOW()&lt;= EOMONTH(DATE(YEAR($P358),5, 1), 0), Overall!$A360&lt;&gt;"", MONTH($O358) &lt;= 5, MONTH($P358) &gt;= 5), IF($T358 &lt;&gt; "", $H358/$T358, ""), ""), "")</f>
        <v/>
      </c>
      <c r="AM358" s="10" t="str">
        <f ca="1">IFERROR(IF(AND(NOW()&lt;= EOMONTH(DATE(YEAR($P358),6, 1), 0), Overall!$A360&lt;&gt;"", MONTH($O358) &lt;= 6, MONTH($P358) &gt;= 6), IF($T358 &lt;&gt; "", $H358/$T358, ""), ""), "")</f>
        <v/>
      </c>
      <c r="AN358" s="10" t="str">
        <f ca="1">IFERROR(IF(AND(NOW()&lt;= EOMONTH(DATE(YEAR($P358),7, 1), 0), Overall!$A360&lt;&gt;"", MONTH($O358) &lt;= 7, MONTH($P358) &gt;= 7), IF($T358 &lt;&gt; "", $H358/$T358, ""), ""), "")</f>
        <v/>
      </c>
      <c r="AO358" s="10" t="str">
        <f ca="1">IFERROR(IF(AND(NOW()&lt;= EOMONTH(DATE(YEAR($P358),8, 1), 0), Overall!$A360&lt;&gt;"", MONTH($O358) &lt;= 8, MONTH($P358) &gt;= 8), IF($T358 &lt;&gt; "", $H358/$T358, ""), ""), "")</f>
        <v/>
      </c>
      <c r="AP358" s="10" t="str">
        <f ca="1">IFERROR(IF(AND(NOW()&lt;= EOMONTH(DATE(YEAR($P358),9, 1), 0), Overall!$A360&lt;&gt;"", MONTH($O358) &lt;= 9, MONTH($P358) &gt;= 9), IF($T358 &lt;&gt; "", $H358/$T358, ""), ""), "")</f>
        <v/>
      </c>
      <c r="AQ358" s="10" t="str">
        <f ca="1">IFERROR(IF(AND(NOW()&lt;= EOMONTH(DATE(YEAR($P358),10, 1), 0), Overall!$A360&lt;&gt;"", MONTH($O358) &lt;= 10, MONTH($P358) &gt;= 10), IF($T358 &lt;&gt; "", $H358/$T358, ""), ""), "")</f>
        <v/>
      </c>
      <c r="AR358" s="10" t="str">
        <f ca="1">IFERROR(IF(AND(NOW()&lt;= EOMONTH(DATE(YEAR($P358),11, 1), 0), Overall!$A360&lt;&gt;"", MONTH($O358) &lt;=11, MONTH($P358) &gt;= 11), IF($T358 &lt;&gt; "", $H358/$T358, ""), ""), "")</f>
        <v/>
      </c>
      <c r="AS358" s="10" t="str">
        <f ca="1">IFERROR(IF(AND(NOW()&lt;= EOMONTH(DATE(YEAR($P358),12, 1), 0), Overall!$A360&lt;&gt;"", MONTH($O358) &lt;= 12, MONTH($P358) &gt;= 12), IF($T358 &lt;&gt; "", $H358/$T358, ""), ""), "")</f>
        <v/>
      </c>
      <c r="AT358" s="16">
        <f t="shared" ca="1" si="11"/>
        <v>0</v>
      </c>
    </row>
    <row r="359" spans="1:46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6">
        <f>IF(Overall!T361&lt;&gt;"",VALUE(Overall!T361),"")</f>
        <v>80.83</v>
      </c>
      <c r="O359" s="7">
        <f>IF(Overall!L361&lt;&gt;"", DATEVALUE(Overall!L361), "")</f>
        <v>44835</v>
      </c>
      <c r="P359" s="7">
        <f>IF(Overall!M361&lt;&gt;"", DATEVALUE(Overall!M361), "")</f>
        <v>44926</v>
      </c>
      <c r="Q359" s="7" t="str">
        <f>IF(Overall!S361&lt;&gt;"",_xlfn.VALUETOTEXT(Overall!S361),"")</f>
        <v>Oct-Dec</v>
      </c>
      <c r="R359" s="7">
        <f>IF(Overall!O361&lt;&gt;"", DATEVALUE(Overall!O361), "")</f>
        <v>44581</v>
      </c>
      <c r="S359" s="7">
        <f>IF(Overall!O361&lt;&gt;"", DATEVALUE(Overall!O361), "")</f>
        <v>44581</v>
      </c>
      <c r="T359" s="5">
        <f t="shared" si="10"/>
        <v>3</v>
      </c>
      <c r="U359" s="10" t="str">
        <f>IF(Overall!$A361&lt;&gt;"",IF(AND(MONTH($O359) &lt;= 1, MONTH($P359) &gt;= 1), IF($T359 &lt;&gt; "", $H359/$T359, ""), ""),"")</f>
        <v/>
      </c>
      <c r="V359" s="10" t="str">
        <f>IF(Overall!$A361&lt;&gt;"",IF(AND(MONTH($O359) &lt;= 2, MONTH($P359) &gt;= 2), IF($T359 &lt;&gt; "", $H359/$T359, ""), ""),"")</f>
        <v/>
      </c>
      <c r="W359" s="10" t="str">
        <f>IF(Overall!$A361&lt;&gt;"",IF(AND(MONTH($O359) &lt;= 3, MONTH($P359) &gt;= 3), IF($T359 &lt;&gt; "", $H359/$T359, ""), ""),"")</f>
        <v/>
      </c>
      <c r="X359" s="10" t="str">
        <f>IF(Overall!$A361&lt;&gt;"",IF(AND(MONTH($O359) &lt;= 4, MONTH($P359) &gt;= 4), IF($T359 &lt;&gt; "", $H359/$T359, ""), ""),"")</f>
        <v/>
      </c>
      <c r="Y359" s="10" t="str">
        <f>IF(Overall!$A361&lt;&gt;"",IF(AND(MONTH($O359) &lt;= 5, MONTH($P359) &gt;= 5), IF($T359 &lt;&gt; "", $H359/$T359, ""), ""),"")</f>
        <v/>
      </c>
      <c r="Z359" s="10" t="str">
        <f>IF(Overall!$A361&lt;&gt;"",IF(AND(MONTH($O359) &lt;= 6, MONTH($P359) &gt;= 6), IF($T359 &lt;&gt; "", $H359/$T359, ""), ""),"")</f>
        <v/>
      </c>
      <c r="AA359" s="10" t="str">
        <f>IF(Overall!$A361&lt;&gt;"",IF(AND(MONTH($O359) &lt;= 7, MONTH($P359) &gt;= 7 ), IF($T359 &lt;&gt; "", $H359/$T359, ""), ""),"")</f>
        <v/>
      </c>
      <c r="AB359" s="10" t="str">
        <f>IF(Overall!$A361&lt;&gt;"",IF(AND(MONTH($O359) &lt;= 8, MONTH($P359) &gt;= 8), IF($T359 &lt;&gt; "", $H359/$T359, ""), ""),"")</f>
        <v/>
      </c>
      <c r="AC359" s="10" t="str">
        <f>IF(Overall!$A361&lt;&gt;"",IF(AND(MONTH($O359) &lt;= 9, MONTH($P359) &gt;= 9), IF($T359 &lt;&gt; "", $H359/$T359, ""), ""),"")</f>
        <v/>
      </c>
      <c r="AD359" s="10">
        <f>IF(Overall!$A361&lt;&gt;"",IF(AND(MONTH($O359) &lt;= 10, MONTH($P359) &gt;= 10), IF($T359 &lt;&gt; "", $H359/$T359, ""), ""),"")</f>
        <v>250000</v>
      </c>
      <c r="AE359" s="10">
        <f>IF(Overall!$A361&lt;&gt;"",IF(AND(MONTH($O359) &lt;= 11, MONTH($P359) &gt;= 11), IF($T359 &lt;&gt; "", $H359/$T359, ""), ""),"")</f>
        <v>250000</v>
      </c>
      <c r="AF359" s="10">
        <f>IF(Overall!$A361&lt;&gt;"",IF(AND(MONTH($O359) &lt;= 12, MONTH($P359) &gt;= 12), IF($T359 &lt;&gt; "", $H359/$T359, ""), ""),"")</f>
        <v>250000</v>
      </c>
      <c r="AH359" s="10" t="str">
        <f ca="1">IFERROR(IF(AND(NOW()&lt;= EOMONTH(DATE(YEAR($P359),1, 1), 0), Overall!$A361&lt;&gt;"", MONTH($O359) &lt;= 1, MONTH($P359) &gt;= 1), IF($T359 &lt;&gt; "", $H359/$T359, ""), ""), "")</f>
        <v/>
      </c>
      <c r="AI359" s="10" t="str">
        <f ca="1">IFERROR(IF(AND(NOW()&lt;= EOMONTH(DATE(YEAR($P359),2, 1), 0), Overall!$A361&lt;&gt;"", MONTH($O359) &lt;= 2, MONTH($P359) &gt;= 2), IF($T359 &lt;&gt; "", $H359/$T359, ""), ""), "")</f>
        <v/>
      </c>
      <c r="AJ359" s="10" t="str">
        <f ca="1">IFERROR(IF(AND(NOW()&lt;= EOMONTH(DATE(YEAR($P359),3, 1), 0), Overall!$A361&lt;&gt;"", MONTH($O359) &lt;= 3, MONTH($P359) &gt;= 3), IF($T359 &lt;&gt; "", $H359/$T359, ""), ""), "")</f>
        <v/>
      </c>
      <c r="AK359" s="10" t="str">
        <f ca="1">IFERROR(IF(AND(NOW()&lt;= EOMONTH(DATE(YEAR($P359),4, 1), 0), Overall!$A361&lt;&gt;"", MONTH($O359) &lt;= 4, MONTH($P359) &gt;= 4), IF($T359 &lt;&gt; "", $H359/$T359, ""), ""), "")</f>
        <v/>
      </c>
      <c r="AL359" s="10" t="str">
        <f ca="1">IFERROR(IF(AND(NOW()&lt;= EOMONTH(DATE(YEAR($P359),5, 1), 0), Overall!$A361&lt;&gt;"", MONTH($O359) &lt;= 5, MONTH($P359) &gt;= 5), IF($T359 &lt;&gt; "", $H359/$T359, ""), ""), "")</f>
        <v/>
      </c>
      <c r="AM359" s="10" t="str">
        <f ca="1">IFERROR(IF(AND(NOW()&lt;= EOMONTH(DATE(YEAR($P359),6, 1), 0), Overall!$A361&lt;&gt;"", MONTH($O359) &lt;= 6, MONTH($P359) &gt;= 6), IF($T359 &lt;&gt; "", $H359/$T359, ""), ""), "")</f>
        <v/>
      </c>
      <c r="AN359" s="10" t="str">
        <f ca="1">IFERROR(IF(AND(NOW()&lt;= EOMONTH(DATE(YEAR($P359),7, 1), 0), Overall!$A361&lt;&gt;"", MONTH($O359) &lt;= 7, MONTH($P359) &gt;= 7), IF($T359 &lt;&gt; "", $H359/$T359, ""), ""), "")</f>
        <v/>
      </c>
      <c r="AO359" s="10" t="str">
        <f ca="1">IFERROR(IF(AND(NOW()&lt;= EOMONTH(DATE(YEAR($P359),8, 1), 0), Overall!$A361&lt;&gt;"", MONTH($O359) &lt;= 8, MONTH($P359) &gt;= 8), IF($T359 &lt;&gt; "", $H359/$T359, ""), ""), "")</f>
        <v/>
      </c>
      <c r="AP359" s="10" t="str">
        <f ca="1">IFERROR(IF(AND(NOW()&lt;= EOMONTH(DATE(YEAR($P359),9, 1), 0), Overall!$A361&lt;&gt;"", MONTH($O359) &lt;= 9, MONTH($P359) &gt;= 9), IF($T359 &lt;&gt; "", $H359/$T359, ""), ""), "")</f>
        <v/>
      </c>
      <c r="AQ359" s="10" t="str">
        <f ca="1">IFERROR(IF(AND(NOW()&lt;= EOMONTH(DATE(YEAR($P359),10, 1), 0), Overall!$A361&lt;&gt;"", MONTH($O359) &lt;= 10, MONTH($P359) &gt;= 10), IF($T359 &lt;&gt; "", $H359/$T359, ""), ""), "")</f>
        <v/>
      </c>
      <c r="AR359" s="10" t="str">
        <f ca="1">IFERROR(IF(AND(NOW()&lt;= EOMONTH(DATE(YEAR($P359),11, 1), 0), Overall!$A361&lt;&gt;"", MONTH($O359) &lt;=11, MONTH($P359) &gt;= 11), IF($T359 &lt;&gt; "", $H359/$T359, ""), ""), "")</f>
        <v/>
      </c>
      <c r="AS359" s="10" t="str">
        <f ca="1">IFERROR(IF(AND(NOW()&lt;= EOMONTH(DATE(YEAR($P359),12, 1), 0), Overall!$A361&lt;&gt;"", MONTH($O359) &lt;= 12, MONTH($P359) &gt;= 12), IF($T359 &lt;&gt; "", $H359/$T359, ""), ""), "")</f>
        <v/>
      </c>
      <c r="AT359" s="16">
        <f t="shared" ca="1" si="11"/>
        <v>0</v>
      </c>
    </row>
    <row r="360" spans="1:46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6">
        <f>IF(Overall!T362&lt;&gt;"",VALUE(Overall!T362),"")</f>
        <v>80.97</v>
      </c>
      <c r="O360" s="7">
        <f>IF(Overall!L362&lt;&gt;"", DATEVALUE(Overall!L362), "")</f>
        <v>44835</v>
      </c>
      <c r="P360" s="7">
        <f>IF(Overall!M362&lt;&gt;"", DATEVALUE(Overall!M362), "")</f>
        <v>44926</v>
      </c>
      <c r="Q360" s="7" t="str">
        <f>IF(Overall!S362&lt;&gt;"",_xlfn.VALUETOTEXT(Overall!S362),"")</f>
        <v>Oct-Dec</v>
      </c>
      <c r="R360" s="7">
        <f>IF(Overall!O362&lt;&gt;"", DATEVALUE(Overall!O362), "")</f>
        <v>44581</v>
      </c>
      <c r="S360" s="7">
        <f>IF(Overall!O362&lt;&gt;"", DATEVALUE(Overall!O362), "")</f>
        <v>44581</v>
      </c>
      <c r="T360" s="5">
        <f t="shared" si="10"/>
        <v>3</v>
      </c>
      <c r="U360" s="10" t="str">
        <f>IF(Overall!$A362&lt;&gt;"",IF(AND(MONTH($O360) &lt;= 1, MONTH($P360) &gt;= 1), IF($T360 &lt;&gt; "", $H360/$T360, ""), ""),"")</f>
        <v/>
      </c>
      <c r="V360" s="10" t="str">
        <f>IF(Overall!$A362&lt;&gt;"",IF(AND(MONTH($O360) &lt;= 2, MONTH($P360) &gt;= 2), IF($T360 &lt;&gt; "", $H360/$T360, ""), ""),"")</f>
        <v/>
      </c>
      <c r="W360" s="10" t="str">
        <f>IF(Overall!$A362&lt;&gt;"",IF(AND(MONTH($O360) &lt;= 3, MONTH($P360) &gt;= 3), IF($T360 &lt;&gt; "", $H360/$T360, ""), ""),"")</f>
        <v/>
      </c>
      <c r="X360" s="10" t="str">
        <f>IF(Overall!$A362&lt;&gt;"",IF(AND(MONTH($O360) &lt;= 4, MONTH($P360) &gt;= 4), IF($T360 &lt;&gt; "", $H360/$T360, ""), ""),"")</f>
        <v/>
      </c>
      <c r="Y360" s="10" t="str">
        <f>IF(Overall!$A362&lt;&gt;"",IF(AND(MONTH($O360) &lt;= 5, MONTH($P360) &gt;= 5), IF($T360 &lt;&gt; "", $H360/$T360, ""), ""),"")</f>
        <v/>
      </c>
      <c r="Z360" s="10" t="str">
        <f>IF(Overall!$A362&lt;&gt;"",IF(AND(MONTH($O360) &lt;= 6, MONTH($P360) &gt;= 6), IF($T360 &lt;&gt; "", $H360/$T360, ""), ""),"")</f>
        <v/>
      </c>
      <c r="AA360" s="10" t="str">
        <f>IF(Overall!$A362&lt;&gt;"",IF(AND(MONTH($O360) &lt;= 7, MONTH($P360) &gt;= 7 ), IF($T360 &lt;&gt; "", $H360/$T360, ""), ""),"")</f>
        <v/>
      </c>
      <c r="AB360" s="10" t="str">
        <f>IF(Overall!$A362&lt;&gt;"",IF(AND(MONTH($O360) &lt;= 8, MONTH($P360) &gt;= 8), IF($T360 &lt;&gt; "", $H360/$T360, ""), ""),"")</f>
        <v/>
      </c>
      <c r="AC360" s="10" t="str">
        <f>IF(Overall!$A362&lt;&gt;"",IF(AND(MONTH($O360) &lt;= 9, MONTH($P360) &gt;= 9), IF($T360 &lt;&gt; "", $H360/$T360, ""), ""),"")</f>
        <v/>
      </c>
      <c r="AD360" s="10">
        <f>IF(Overall!$A362&lt;&gt;"",IF(AND(MONTH($O360) &lt;= 10, MONTH($P360) &gt;= 10), IF($T360 &lt;&gt; "", $H360/$T360, ""), ""),"")</f>
        <v>250000</v>
      </c>
      <c r="AE360" s="10">
        <f>IF(Overall!$A362&lt;&gt;"",IF(AND(MONTH($O360) &lt;= 11, MONTH($P360) &gt;= 11), IF($T360 &lt;&gt; "", $H360/$T360, ""), ""),"")</f>
        <v>250000</v>
      </c>
      <c r="AF360" s="10">
        <f>IF(Overall!$A362&lt;&gt;"",IF(AND(MONTH($O360) &lt;= 12, MONTH($P360) &gt;= 12), IF($T360 &lt;&gt; "", $H360/$T360, ""), ""),"")</f>
        <v>250000</v>
      </c>
      <c r="AH360" s="10" t="str">
        <f ca="1">IFERROR(IF(AND(NOW()&lt;= EOMONTH(DATE(YEAR($P360),1, 1), 0), Overall!$A362&lt;&gt;"", MONTH($O360) &lt;= 1, MONTH($P360) &gt;= 1), IF($T360 &lt;&gt; "", $H360/$T360, ""), ""), "")</f>
        <v/>
      </c>
      <c r="AI360" s="10" t="str">
        <f ca="1">IFERROR(IF(AND(NOW()&lt;= EOMONTH(DATE(YEAR($P360),2, 1), 0), Overall!$A362&lt;&gt;"", MONTH($O360) &lt;= 2, MONTH($P360) &gt;= 2), IF($T360 &lt;&gt; "", $H360/$T360, ""), ""), "")</f>
        <v/>
      </c>
      <c r="AJ360" s="10" t="str">
        <f ca="1">IFERROR(IF(AND(NOW()&lt;= EOMONTH(DATE(YEAR($P360),3, 1), 0), Overall!$A362&lt;&gt;"", MONTH($O360) &lt;= 3, MONTH($P360) &gt;= 3), IF($T360 &lt;&gt; "", $H360/$T360, ""), ""), "")</f>
        <v/>
      </c>
      <c r="AK360" s="10" t="str">
        <f ca="1">IFERROR(IF(AND(NOW()&lt;= EOMONTH(DATE(YEAR($P360),4, 1), 0), Overall!$A362&lt;&gt;"", MONTH($O360) &lt;= 4, MONTH($P360) &gt;= 4), IF($T360 &lt;&gt; "", $H360/$T360, ""), ""), "")</f>
        <v/>
      </c>
      <c r="AL360" s="10" t="str">
        <f ca="1">IFERROR(IF(AND(NOW()&lt;= EOMONTH(DATE(YEAR($P360),5, 1), 0), Overall!$A362&lt;&gt;"", MONTH($O360) &lt;= 5, MONTH($P360) &gt;= 5), IF($T360 &lt;&gt; "", $H360/$T360, ""), ""), "")</f>
        <v/>
      </c>
      <c r="AM360" s="10" t="str">
        <f ca="1">IFERROR(IF(AND(NOW()&lt;= EOMONTH(DATE(YEAR($P360),6, 1), 0), Overall!$A362&lt;&gt;"", MONTH($O360) &lt;= 6, MONTH($P360) &gt;= 6), IF($T360 &lt;&gt; "", $H360/$T360, ""), ""), "")</f>
        <v/>
      </c>
      <c r="AN360" s="10" t="str">
        <f ca="1">IFERROR(IF(AND(NOW()&lt;= EOMONTH(DATE(YEAR($P360),7, 1), 0), Overall!$A362&lt;&gt;"", MONTH($O360) &lt;= 7, MONTH($P360) &gt;= 7), IF($T360 &lt;&gt; "", $H360/$T360, ""), ""), "")</f>
        <v/>
      </c>
      <c r="AO360" s="10" t="str">
        <f ca="1">IFERROR(IF(AND(NOW()&lt;= EOMONTH(DATE(YEAR($P360),8, 1), 0), Overall!$A362&lt;&gt;"", MONTH($O360) &lt;= 8, MONTH($P360) &gt;= 8), IF($T360 &lt;&gt; "", $H360/$T360, ""), ""), "")</f>
        <v/>
      </c>
      <c r="AP360" s="10" t="str">
        <f ca="1">IFERROR(IF(AND(NOW()&lt;= EOMONTH(DATE(YEAR($P360),9, 1), 0), Overall!$A362&lt;&gt;"", MONTH($O360) &lt;= 9, MONTH($P360) &gt;= 9), IF($T360 &lt;&gt; "", $H360/$T360, ""), ""), "")</f>
        <v/>
      </c>
      <c r="AQ360" s="10" t="str">
        <f ca="1">IFERROR(IF(AND(NOW()&lt;= EOMONTH(DATE(YEAR($P360),10, 1), 0), Overall!$A362&lt;&gt;"", MONTH($O360) &lt;= 10, MONTH($P360) &gt;= 10), IF($T360 &lt;&gt; "", $H360/$T360, ""), ""), "")</f>
        <v/>
      </c>
      <c r="AR360" s="10" t="str">
        <f ca="1">IFERROR(IF(AND(NOW()&lt;= EOMONTH(DATE(YEAR($P360),11, 1), 0), Overall!$A362&lt;&gt;"", MONTH($O360) &lt;=11, MONTH($P360) &gt;= 11), IF($T360 &lt;&gt; "", $H360/$T360, ""), ""), "")</f>
        <v/>
      </c>
      <c r="AS360" s="10" t="str">
        <f ca="1">IFERROR(IF(AND(NOW()&lt;= EOMONTH(DATE(YEAR($P360),12, 1), 0), Overall!$A362&lt;&gt;"", MONTH($O360) &lt;= 12, MONTH($P360) &gt;= 12), IF($T360 &lt;&gt; "", $H360/$T360, ""), ""), "")</f>
        <v/>
      </c>
      <c r="AT360" s="16">
        <f t="shared" ca="1" si="11"/>
        <v>0</v>
      </c>
    </row>
    <row r="361" spans="1:46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6">
        <f>IF(Overall!T363&lt;&gt;"",VALUE(Overall!T363),"")</f>
        <v>79.95</v>
      </c>
      <c r="O361" s="7">
        <f>IF(Overall!L363&lt;&gt;"", DATEVALUE(Overall!L363), "")</f>
        <v>44835</v>
      </c>
      <c r="P361" s="7">
        <f>IF(Overall!M363&lt;&gt;"", DATEVALUE(Overall!M363), "")</f>
        <v>44926</v>
      </c>
      <c r="Q361" s="7" t="str">
        <f>IF(Overall!S363&lt;&gt;"",_xlfn.VALUETOTEXT(Overall!S363),"")</f>
        <v>Oct-Dec</v>
      </c>
      <c r="R361" s="7">
        <f>IF(Overall!O363&lt;&gt;"", DATEVALUE(Overall!O363), "")</f>
        <v>44582</v>
      </c>
      <c r="S361" s="7">
        <f>IF(Overall!O363&lt;&gt;"", DATEVALUE(Overall!O363), "")</f>
        <v>44582</v>
      </c>
      <c r="T361" s="5">
        <f t="shared" si="10"/>
        <v>3</v>
      </c>
      <c r="U361" s="10" t="str">
        <f>IF(Overall!$A363&lt;&gt;"",IF(AND(MONTH($O361) &lt;= 1, MONTH($P361) &gt;= 1), IF($T361 &lt;&gt; "", $H361/$T361, ""), ""),"")</f>
        <v/>
      </c>
      <c r="V361" s="10" t="str">
        <f>IF(Overall!$A363&lt;&gt;"",IF(AND(MONTH($O361) &lt;= 2, MONTH($P361) &gt;= 2), IF($T361 &lt;&gt; "", $H361/$T361, ""), ""),"")</f>
        <v/>
      </c>
      <c r="W361" s="10" t="str">
        <f>IF(Overall!$A363&lt;&gt;"",IF(AND(MONTH($O361) &lt;= 3, MONTH($P361) &gt;= 3), IF($T361 &lt;&gt; "", $H361/$T361, ""), ""),"")</f>
        <v/>
      </c>
      <c r="X361" s="10" t="str">
        <f>IF(Overall!$A363&lt;&gt;"",IF(AND(MONTH($O361) &lt;= 4, MONTH($P361) &gt;= 4), IF($T361 &lt;&gt; "", $H361/$T361, ""), ""),"")</f>
        <v/>
      </c>
      <c r="Y361" s="10" t="str">
        <f>IF(Overall!$A363&lt;&gt;"",IF(AND(MONTH($O361) &lt;= 5, MONTH($P361) &gt;= 5), IF($T361 &lt;&gt; "", $H361/$T361, ""), ""),"")</f>
        <v/>
      </c>
      <c r="Z361" s="10" t="str">
        <f>IF(Overall!$A363&lt;&gt;"",IF(AND(MONTH($O361) &lt;= 6, MONTH($P361) &gt;= 6), IF($T361 &lt;&gt; "", $H361/$T361, ""), ""),"")</f>
        <v/>
      </c>
      <c r="AA361" s="10" t="str">
        <f>IF(Overall!$A363&lt;&gt;"",IF(AND(MONTH($O361) &lt;= 7, MONTH($P361) &gt;= 7 ), IF($T361 &lt;&gt; "", $H361/$T361, ""), ""),"")</f>
        <v/>
      </c>
      <c r="AB361" s="10" t="str">
        <f>IF(Overall!$A363&lt;&gt;"",IF(AND(MONTH($O361) &lt;= 8, MONTH($P361) &gt;= 8), IF($T361 &lt;&gt; "", $H361/$T361, ""), ""),"")</f>
        <v/>
      </c>
      <c r="AC361" s="10" t="str">
        <f>IF(Overall!$A363&lt;&gt;"",IF(AND(MONTH($O361) &lt;= 9, MONTH($P361) &gt;= 9), IF($T361 &lt;&gt; "", $H361/$T361, ""), ""),"")</f>
        <v/>
      </c>
      <c r="AD361" s="10">
        <f>IF(Overall!$A363&lt;&gt;"",IF(AND(MONTH($O361) &lt;= 10, MONTH($P361) &gt;= 10), IF($T361 &lt;&gt; "", $H361/$T361, ""), ""),"")</f>
        <v>160000</v>
      </c>
      <c r="AE361" s="10">
        <f>IF(Overall!$A363&lt;&gt;"",IF(AND(MONTH($O361) &lt;= 11, MONTH($P361) &gt;= 11), IF($T361 &lt;&gt; "", $H361/$T361, ""), ""),"")</f>
        <v>160000</v>
      </c>
      <c r="AF361" s="10">
        <f>IF(Overall!$A363&lt;&gt;"",IF(AND(MONTH($O361) &lt;= 12, MONTH($P361) &gt;= 12), IF($T361 &lt;&gt; "", $H361/$T361, ""), ""),"")</f>
        <v>160000</v>
      </c>
      <c r="AH361" s="10" t="str">
        <f ca="1">IFERROR(IF(AND(NOW()&lt;= EOMONTH(DATE(YEAR($P361),1, 1), 0), Overall!$A363&lt;&gt;"", MONTH($O361) &lt;= 1, MONTH($P361) &gt;= 1), IF($T361 &lt;&gt; "", $H361/$T361, ""), ""), "")</f>
        <v/>
      </c>
      <c r="AI361" s="10" t="str">
        <f ca="1">IFERROR(IF(AND(NOW()&lt;= EOMONTH(DATE(YEAR($P361),2, 1), 0), Overall!$A363&lt;&gt;"", MONTH($O361) &lt;= 2, MONTH($P361) &gt;= 2), IF($T361 &lt;&gt; "", $H361/$T361, ""), ""), "")</f>
        <v/>
      </c>
      <c r="AJ361" s="10" t="str">
        <f ca="1">IFERROR(IF(AND(NOW()&lt;= EOMONTH(DATE(YEAR($P361),3, 1), 0), Overall!$A363&lt;&gt;"", MONTH($O361) &lt;= 3, MONTH($P361) &gt;= 3), IF($T361 &lt;&gt; "", $H361/$T361, ""), ""), "")</f>
        <v/>
      </c>
      <c r="AK361" s="10" t="str">
        <f ca="1">IFERROR(IF(AND(NOW()&lt;= EOMONTH(DATE(YEAR($P361),4, 1), 0), Overall!$A363&lt;&gt;"", MONTH($O361) &lt;= 4, MONTH($P361) &gt;= 4), IF($T361 &lt;&gt; "", $H361/$T361, ""), ""), "")</f>
        <v/>
      </c>
      <c r="AL361" s="10" t="str">
        <f ca="1">IFERROR(IF(AND(NOW()&lt;= EOMONTH(DATE(YEAR($P361),5, 1), 0), Overall!$A363&lt;&gt;"", MONTH($O361) &lt;= 5, MONTH($P361) &gt;= 5), IF($T361 &lt;&gt; "", $H361/$T361, ""), ""), "")</f>
        <v/>
      </c>
      <c r="AM361" s="10" t="str">
        <f ca="1">IFERROR(IF(AND(NOW()&lt;= EOMONTH(DATE(YEAR($P361),6, 1), 0), Overall!$A363&lt;&gt;"", MONTH($O361) &lt;= 6, MONTH($P361) &gt;= 6), IF($T361 &lt;&gt; "", $H361/$T361, ""), ""), "")</f>
        <v/>
      </c>
      <c r="AN361" s="10" t="str">
        <f ca="1">IFERROR(IF(AND(NOW()&lt;= EOMONTH(DATE(YEAR($P361),7, 1), 0), Overall!$A363&lt;&gt;"", MONTH($O361) &lt;= 7, MONTH($P361) &gt;= 7), IF($T361 &lt;&gt; "", $H361/$T361, ""), ""), "")</f>
        <v/>
      </c>
      <c r="AO361" s="10" t="str">
        <f ca="1">IFERROR(IF(AND(NOW()&lt;= EOMONTH(DATE(YEAR($P361),8, 1), 0), Overall!$A363&lt;&gt;"", MONTH($O361) &lt;= 8, MONTH($P361) &gt;= 8), IF($T361 &lt;&gt; "", $H361/$T361, ""), ""), "")</f>
        <v/>
      </c>
      <c r="AP361" s="10" t="str">
        <f ca="1">IFERROR(IF(AND(NOW()&lt;= EOMONTH(DATE(YEAR($P361),9, 1), 0), Overall!$A363&lt;&gt;"", MONTH($O361) &lt;= 9, MONTH($P361) &gt;= 9), IF($T361 &lt;&gt; "", $H361/$T361, ""), ""), "")</f>
        <v/>
      </c>
      <c r="AQ361" s="10" t="str">
        <f ca="1">IFERROR(IF(AND(NOW()&lt;= EOMONTH(DATE(YEAR($P361),10, 1), 0), Overall!$A363&lt;&gt;"", MONTH($O361) &lt;= 10, MONTH($P361) &gt;= 10), IF($T361 &lt;&gt; "", $H361/$T361, ""), ""), "")</f>
        <v/>
      </c>
      <c r="AR361" s="10" t="str">
        <f ca="1">IFERROR(IF(AND(NOW()&lt;= EOMONTH(DATE(YEAR($P361),11, 1), 0), Overall!$A363&lt;&gt;"", MONTH($O361) &lt;=11, MONTH($P361) &gt;= 11), IF($T361 &lt;&gt; "", $H361/$T361, ""), ""), "")</f>
        <v/>
      </c>
      <c r="AS361" s="10" t="str">
        <f ca="1">IFERROR(IF(AND(NOW()&lt;= EOMONTH(DATE(YEAR($P361),12, 1), 0), Overall!$A363&lt;&gt;"", MONTH($O361) &lt;= 12, MONTH($P361) &gt;= 12), IF($T361 &lt;&gt; "", $H361/$T361, ""), ""), "")</f>
        <v/>
      </c>
      <c r="AT361" s="16">
        <f t="shared" ca="1" si="11"/>
        <v>0</v>
      </c>
    </row>
    <row r="362" spans="1:46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6">
        <f>IF(Overall!T364&lt;&gt;"",VALUE(Overall!T364),"")</f>
        <v>81.55</v>
      </c>
      <c r="O362" s="7">
        <f>IF(Overall!L364&lt;&gt;"", DATEVALUE(Overall!L364), "")</f>
        <v>44835</v>
      </c>
      <c r="P362" s="7">
        <f>IF(Overall!M364&lt;&gt;"", DATEVALUE(Overall!M364), "")</f>
        <v>44926</v>
      </c>
      <c r="Q362" s="7" t="str">
        <f>IF(Overall!S364&lt;&gt;"",_xlfn.VALUETOTEXT(Overall!S364),"")</f>
        <v>Oct-Dec</v>
      </c>
      <c r="R362" s="7">
        <f>IF(Overall!O364&lt;&gt;"", DATEVALUE(Overall!O364), "")</f>
        <v>44582</v>
      </c>
      <c r="S362" s="7">
        <f>IF(Overall!O364&lt;&gt;"", DATEVALUE(Overall!O364), "")</f>
        <v>44582</v>
      </c>
      <c r="T362" s="5">
        <f t="shared" si="10"/>
        <v>3</v>
      </c>
      <c r="U362" s="10" t="str">
        <f>IF(Overall!$A364&lt;&gt;"",IF(AND(MONTH($O362) &lt;= 1, MONTH($P362) &gt;= 1), IF($T362 &lt;&gt; "", $H362/$T362, ""), ""),"")</f>
        <v/>
      </c>
      <c r="V362" s="10" t="str">
        <f>IF(Overall!$A364&lt;&gt;"",IF(AND(MONTH($O362) &lt;= 2, MONTH($P362) &gt;= 2), IF($T362 &lt;&gt; "", $H362/$T362, ""), ""),"")</f>
        <v/>
      </c>
      <c r="W362" s="10" t="str">
        <f>IF(Overall!$A364&lt;&gt;"",IF(AND(MONTH($O362) &lt;= 3, MONTH($P362) &gt;= 3), IF($T362 &lt;&gt; "", $H362/$T362, ""), ""),"")</f>
        <v/>
      </c>
      <c r="X362" s="10" t="str">
        <f>IF(Overall!$A364&lt;&gt;"",IF(AND(MONTH($O362) &lt;= 4, MONTH($P362) &gt;= 4), IF($T362 &lt;&gt; "", $H362/$T362, ""), ""),"")</f>
        <v/>
      </c>
      <c r="Y362" s="10" t="str">
        <f>IF(Overall!$A364&lt;&gt;"",IF(AND(MONTH($O362) &lt;= 5, MONTH($P362) &gt;= 5), IF($T362 &lt;&gt; "", $H362/$T362, ""), ""),"")</f>
        <v/>
      </c>
      <c r="Z362" s="10" t="str">
        <f>IF(Overall!$A364&lt;&gt;"",IF(AND(MONTH($O362) &lt;= 6, MONTH($P362) &gt;= 6), IF($T362 &lt;&gt; "", $H362/$T362, ""), ""),"")</f>
        <v/>
      </c>
      <c r="AA362" s="10" t="str">
        <f>IF(Overall!$A364&lt;&gt;"",IF(AND(MONTH($O362) &lt;= 7, MONTH($P362) &gt;= 7 ), IF($T362 &lt;&gt; "", $H362/$T362, ""), ""),"")</f>
        <v/>
      </c>
      <c r="AB362" s="10" t="str">
        <f>IF(Overall!$A364&lt;&gt;"",IF(AND(MONTH($O362) &lt;= 8, MONTH($P362) &gt;= 8), IF($T362 &lt;&gt; "", $H362/$T362, ""), ""),"")</f>
        <v/>
      </c>
      <c r="AC362" s="10" t="str">
        <f>IF(Overall!$A364&lt;&gt;"",IF(AND(MONTH($O362) &lt;= 9, MONTH($P362) &gt;= 9), IF($T362 &lt;&gt; "", $H362/$T362, ""), ""),"")</f>
        <v/>
      </c>
      <c r="AD362" s="10">
        <f>IF(Overall!$A364&lt;&gt;"",IF(AND(MONTH($O362) &lt;= 10, MONTH($P362) &gt;= 10), IF($T362 &lt;&gt; "", $H362/$T362, ""), ""),"")</f>
        <v>160000</v>
      </c>
      <c r="AE362" s="10">
        <f>IF(Overall!$A364&lt;&gt;"",IF(AND(MONTH($O362) &lt;= 11, MONTH($P362) &gt;= 11), IF($T362 &lt;&gt; "", $H362/$T362, ""), ""),"")</f>
        <v>160000</v>
      </c>
      <c r="AF362" s="10">
        <f>IF(Overall!$A364&lt;&gt;"",IF(AND(MONTH($O362) &lt;= 12, MONTH($P362) &gt;= 12), IF($T362 &lt;&gt; "", $H362/$T362, ""), ""),"")</f>
        <v>160000</v>
      </c>
      <c r="AH362" s="10" t="str">
        <f ca="1">IFERROR(IF(AND(NOW()&lt;= EOMONTH(DATE(YEAR($P362),1, 1), 0), Overall!$A364&lt;&gt;"", MONTH($O362) &lt;= 1, MONTH($P362) &gt;= 1), IF($T362 &lt;&gt; "", $H362/$T362, ""), ""), "")</f>
        <v/>
      </c>
      <c r="AI362" s="10" t="str">
        <f ca="1">IFERROR(IF(AND(NOW()&lt;= EOMONTH(DATE(YEAR($P362),2, 1), 0), Overall!$A364&lt;&gt;"", MONTH($O362) &lt;= 2, MONTH($P362) &gt;= 2), IF($T362 &lt;&gt; "", $H362/$T362, ""), ""), "")</f>
        <v/>
      </c>
      <c r="AJ362" s="10" t="str">
        <f ca="1">IFERROR(IF(AND(NOW()&lt;= EOMONTH(DATE(YEAR($P362),3, 1), 0), Overall!$A364&lt;&gt;"", MONTH($O362) &lt;= 3, MONTH($P362) &gt;= 3), IF($T362 &lt;&gt; "", $H362/$T362, ""), ""), "")</f>
        <v/>
      </c>
      <c r="AK362" s="10" t="str">
        <f ca="1">IFERROR(IF(AND(NOW()&lt;= EOMONTH(DATE(YEAR($P362),4, 1), 0), Overall!$A364&lt;&gt;"", MONTH($O362) &lt;= 4, MONTH($P362) &gt;= 4), IF($T362 &lt;&gt; "", $H362/$T362, ""), ""), "")</f>
        <v/>
      </c>
      <c r="AL362" s="10" t="str">
        <f ca="1">IFERROR(IF(AND(NOW()&lt;= EOMONTH(DATE(YEAR($P362),5, 1), 0), Overall!$A364&lt;&gt;"", MONTH($O362) &lt;= 5, MONTH($P362) &gt;= 5), IF($T362 &lt;&gt; "", $H362/$T362, ""), ""), "")</f>
        <v/>
      </c>
      <c r="AM362" s="10" t="str">
        <f ca="1">IFERROR(IF(AND(NOW()&lt;= EOMONTH(DATE(YEAR($P362),6, 1), 0), Overall!$A364&lt;&gt;"", MONTH($O362) &lt;= 6, MONTH($P362) &gt;= 6), IF($T362 &lt;&gt; "", $H362/$T362, ""), ""), "")</f>
        <v/>
      </c>
      <c r="AN362" s="10" t="str">
        <f ca="1">IFERROR(IF(AND(NOW()&lt;= EOMONTH(DATE(YEAR($P362),7, 1), 0), Overall!$A364&lt;&gt;"", MONTH($O362) &lt;= 7, MONTH($P362) &gt;= 7), IF($T362 &lt;&gt; "", $H362/$T362, ""), ""), "")</f>
        <v/>
      </c>
      <c r="AO362" s="10" t="str">
        <f ca="1">IFERROR(IF(AND(NOW()&lt;= EOMONTH(DATE(YEAR($P362),8, 1), 0), Overall!$A364&lt;&gt;"", MONTH($O362) &lt;= 8, MONTH($P362) &gt;= 8), IF($T362 &lt;&gt; "", $H362/$T362, ""), ""), "")</f>
        <v/>
      </c>
      <c r="AP362" s="10" t="str">
        <f ca="1">IFERROR(IF(AND(NOW()&lt;= EOMONTH(DATE(YEAR($P362),9, 1), 0), Overall!$A364&lt;&gt;"", MONTH($O362) &lt;= 9, MONTH($P362) &gt;= 9), IF($T362 &lt;&gt; "", $H362/$T362, ""), ""), "")</f>
        <v/>
      </c>
      <c r="AQ362" s="10" t="str">
        <f ca="1">IFERROR(IF(AND(NOW()&lt;= EOMONTH(DATE(YEAR($P362),10, 1), 0), Overall!$A364&lt;&gt;"", MONTH($O362) &lt;= 10, MONTH($P362) &gt;= 10), IF($T362 &lt;&gt; "", $H362/$T362, ""), ""), "")</f>
        <v/>
      </c>
      <c r="AR362" s="10" t="str">
        <f ca="1">IFERROR(IF(AND(NOW()&lt;= EOMONTH(DATE(YEAR($P362),11, 1), 0), Overall!$A364&lt;&gt;"", MONTH($O362) &lt;=11, MONTH($P362) &gt;= 11), IF($T362 &lt;&gt; "", $H362/$T362, ""), ""), "")</f>
        <v/>
      </c>
      <c r="AS362" s="10" t="str">
        <f ca="1">IFERROR(IF(AND(NOW()&lt;= EOMONTH(DATE(YEAR($P362),12, 1), 0), Overall!$A364&lt;&gt;"", MONTH($O362) &lt;= 12, MONTH($P362) &gt;= 12), IF($T362 &lt;&gt; "", $H362/$T362, ""), ""), "")</f>
        <v/>
      </c>
      <c r="AT362" s="16">
        <f t="shared" ca="1" si="11"/>
        <v>0</v>
      </c>
    </row>
    <row r="363" spans="1:46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6">
        <f>IF(Overall!T365&lt;&gt;"",VALUE(Overall!T365),"")</f>
        <v>80.25</v>
      </c>
      <c r="O363" s="7">
        <f>IF(Overall!L365&lt;&gt;"", DATEVALUE(Overall!L365), "")</f>
        <v>44835</v>
      </c>
      <c r="P363" s="7">
        <f>IF(Overall!M365&lt;&gt;"", DATEVALUE(Overall!M365), "")</f>
        <v>44926</v>
      </c>
      <c r="Q363" s="7" t="str">
        <f>IF(Overall!S365&lt;&gt;"",_xlfn.VALUETOTEXT(Overall!S365),"")</f>
        <v>Oct-Dec</v>
      </c>
      <c r="R363" s="7">
        <f>IF(Overall!O365&lt;&gt;"", DATEVALUE(Overall!O365), "")</f>
        <v>44582</v>
      </c>
      <c r="S363" s="7">
        <f>IF(Overall!O365&lt;&gt;"", DATEVALUE(Overall!O365), "")</f>
        <v>44582</v>
      </c>
      <c r="T363" s="5">
        <f t="shared" si="10"/>
        <v>3</v>
      </c>
      <c r="U363" s="10" t="str">
        <f>IF(Overall!$A365&lt;&gt;"",IF(AND(MONTH($O363) &lt;= 1, MONTH($P363) &gt;= 1), IF($T363 &lt;&gt; "", $H363/$T363, ""), ""),"")</f>
        <v/>
      </c>
      <c r="V363" s="10" t="str">
        <f>IF(Overall!$A365&lt;&gt;"",IF(AND(MONTH($O363) &lt;= 2, MONTH($P363) &gt;= 2), IF($T363 &lt;&gt; "", $H363/$T363, ""), ""),"")</f>
        <v/>
      </c>
      <c r="W363" s="10" t="str">
        <f>IF(Overall!$A365&lt;&gt;"",IF(AND(MONTH($O363) &lt;= 3, MONTH($P363) &gt;= 3), IF($T363 &lt;&gt; "", $H363/$T363, ""), ""),"")</f>
        <v/>
      </c>
      <c r="X363" s="10" t="str">
        <f>IF(Overall!$A365&lt;&gt;"",IF(AND(MONTH($O363) &lt;= 4, MONTH($P363) &gt;= 4), IF($T363 &lt;&gt; "", $H363/$T363, ""), ""),"")</f>
        <v/>
      </c>
      <c r="Y363" s="10" t="str">
        <f>IF(Overall!$A365&lt;&gt;"",IF(AND(MONTH($O363) &lt;= 5, MONTH($P363) &gt;= 5), IF($T363 &lt;&gt; "", $H363/$T363, ""), ""),"")</f>
        <v/>
      </c>
      <c r="Z363" s="10" t="str">
        <f>IF(Overall!$A365&lt;&gt;"",IF(AND(MONTH($O363) &lt;= 6, MONTH($P363) &gt;= 6), IF($T363 &lt;&gt; "", $H363/$T363, ""), ""),"")</f>
        <v/>
      </c>
      <c r="AA363" s="10" t="str">
        <f>IF(Overall!$A365&lt;&gt;"",IF(AND(MONTH($O363) &lt;= 7, MONTH($P363) &gt;= 7 ), IF($T363 &lt;&gt; "", $H363/$T363, ""), ""),"")</f>
        <v/>
      </c>
      <c r="AB363" s="10" t="str">
        <f>IF(Overall!$A365&lt;&gt;"",IF(AND(MONTH($O363) &lt;= 8, MONTH($P363) &gt;= 8), IF($T363 &lt;&gt; "", $H363/$T363, ""), ""),"")</f>
        <v/>
      </c>
      <c r="AC363" s="10" t="str">
        <f>IF(Overall!$A365&lt;&gt;"",IF(AND(MONTH($O363) &lt;= 9, MONTH($P363) &gt;= 9), IF($T363 &lt;&gt; "", $H363/$T363, ""), ""),"")</f>
        <v/>
      </c>
      <c r="AD363" s="10">
        <f>IF(Overall!$A365&lt;&gt;"",IF(AND(MONTH($O363) &lt;= 10, MONTH($P363) &gt;= 10), IF($T363 &lt;&gt; "", $H363/$T363, ""), ""),"")</f>
        <v>480000</v>
      </c>
      <c r="AE363" s="10">
        <f>IF(Overall!$A365&lt;&gt;"",IF(AND(MONTH($O363) &lt;= 11, MONTH($P363) &gt;= 11), IF($T363 &lt;&gt; "", $H363/$T363, ""), ""),"")</f>
        <v>480000</v>
      </c>
      <c r="AF363" s="10">
        <f>IF(Overall!$A365&lt;&gt;"",IF(AND(MONTH($O363) &lt;= 12, MONTH($P363) &gt;= 12), IF($T363 &lt;&gt; "", $H363/$T363, ""), ""),"")</f>
        <v>480000</v>
      </c>
      <c r="AH363" s="10" t="str">
        <f ca="1">IFERROR(IF(AND(NOW()&lt;= EOMONTH(DATE(YEAR($P363),1, 1), 0), Overall!$A365&lt;&gt;"", MONTH($O363) &lt;= 1, MONTH($P363) &gt;= 1), IF($T363 &lt;&gt; "", $H363/$T363, ""), ""), "")</f>
        <v/>
      </c>
      <c r="AI363" s="10" t="str">
        <f ca="1">IFERROR(IF(AND(NOW()&lt;= EOMONTH(DATE(YEAR($P363),2, 1), 0), Overall!$A365&lt;&gt;"", MONTH($O363) &lt;= 2, MONTH($P363) &gt;= 2), IF($T363 &lt;&gt; "", $H363/$T363, ""), ""), "")</f>
        <v/>
      </c>
      <c r="AJ363" s="10" t="str">
        <f ca="1">IFERROR(IF(AND(NOW()&lt;= EOMONTH(DATE(YEAR($P363),3, 1), 0), Overall!$A365&lt;&gt;"", MONTH($O363) &lt;= 3, MONTH($P363) &gt;= 3), IF($T363 &lt;&gt; "", $H363/$T363, ""), ""), "")</f>
        <v/>
      </c>
      <c r="AK363" s="10" t="str">
        <f ca="1">IFERROR(IF(AND(NOW()&lt;= EOMONTH(DATE(YEAR($P363),4, 1), 0), Overall!$A365&lt;&gt;"", MONTH($O363) &lt;= 4, MONTH($P363) &gt;= 4), IF($T363 &lt;&gt; "", $H363/$T363, ""), ""), "")</f>
        <v/>
      </c>
      <c r="AL363" s="10" t="str">
        <f ca="1">IFERROR(IF(AND(NOW()&lt;= EOMONTH(DATE(YEAR($P363),5, 1), 0), Overall!$A365&lt;&gt;"", MONTH($O363) &lt;= 5, MONTH($P363) &gt;= 5), IF($T363 &lt;&gt; "", $H363/$T363, ""), ""), "")</f>
        <v/>
      </c>
      <c r="AM363" s="10" t="str">
        <f ca="1">IFERROR(IF(AND(NOW()&lt;= EOMONTH(DATE(YEAR($P363),6, 1), 0), Overall!$A365&lt;&gt;"", MONTH($O363) &lt;= 6, MONTH($P363) &gt;= 6), IF($T363 &lt;&gt; "", $H363/$T363, ""), ""), "")</f>
        <v/>
      </c>
      <c r="AN363" s="10" t="str">
        <f ca="1">IFERROR(IF(AND(NOW()&lt;= EOMONTH(DATE(YEAR($P363),7, 1), 0), Overall!$A365&lt;&gt;"", MONTH($O363) &lt;= 7, MONTH($P363) &gt;= 7), IF($T363 &lt;&gt; "", $H363/$T363, ""), ""), "")</f>
        <v/>
      </c>
      <c r="AO363" s="10" t="str">
        <f ca="1">IFERROR(IF(AND(NOW()&lt;= EOMONTH(DATE(YEAR($P363),8, 1), 0), Overall!$A365&lt;&gt;"", MONTH($O363) &lt;= 8, MONTH($P363) &gt;= 8), IF($T363 &lt;&gt; "", $H363/$T363, ""), ""), "")</f>
        <v/>
      </c>
      <c r="AP363" s="10" t="str">
        <f ca="1">IFERROR(IF(AND(NOW()&lt;= EOMONTH(DATE(YEAR($P363),9, 1), 0), Overall!$A365&lt;&gt;"", MONTH($O363) &lt;= 9, MONTH($P363) &gt;= 9), IF($T363 &lt;&gt; "", $H363/$T363, ""), ""), "")</f>
        <v/>
      </c>
      <c r="AQ363" s="10" t="str">
        <f ca="1">IFERROR(IF(AND(NOW()&lt;= EOMONTH(DATE(YEAR($P363),10, 1), 0), Overall!$A365&lt;&gt;"", MONTH($O363) &lt;= 10, MONTH($P363) &gt;= 10), IF($T363 &lt;&gt; "", $H363/$T363, ""), ""), "")</f>
        <v/>
      </c>
      <c r="AR363" s="10" t="str">
        <f ca="1">IFERROR(IF(AND(NOW()&lt;= EOMONTH(DATE(YEAR($P363),11, 1), 0), Overall!$A365&lt;&gt;"", MONTH($O363) &lt;=11, MONTH($P363) &gt;= 11), IF($T363 &lt;&gt; "", $H363/$T363, ""), ""), "")</f>
        <v/>
      </c>
      <c r="AS363" s="10" t="str">
        <f ca="1">IFERROR(IF(AND(NOW()&lt;= EOMONTH(DATE(YEAR($P363),12, 1), 0), Overall!$A365&lt;&gt;"", MONTH($O363) &lt;= 12, MONTH($P363) &gt;= 12), IF($T363 &lt;&gt; "", $H363/$T363, ""), ""), "")</f>
        <v/>
      </c>
      <c r="AT363" s="16">
        <f t="shared" ca="1" si="11"/>
        <v>0</v>
      </c>
    </row>
    <row r="364" spans="1:46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6">
        <f>IF(Overall!T366&lt;&gt;"",VALUE(Overall!T366),"")</f>
        <v>79.63</v>
      </c>
      <c r="O364" s="7">
        <f>IF(Overall!L366&lt;&gt;"", DATEVALUE(Overall!L366), "")</f>
        <v>44835</v>
      </c>
      <c r="P364" s="7">
        <f>IF(Overall!M366&lt;&gt;"", DATEVALUE(Overall!M366), "")</f>
        <v>44926</v>
      </c>
      <c r="Q364" s="7" t="str">
        <f>IF(Overall!S366&lt;&gt;"",_xlfn.VALUETOTEXT(Overall!S366),"")</f>
        <v>Oct-Dec</v>
      </c>
      <c r="R364" s="7">
        <f>IF(Overall!O366&lt;&gt;"", DATEVALUE(Overall!O366), "")</f>
        <v>44585</v>
      </c>
      <c r="S364" s="7">
        <f>IF(Overall!O366&lt;&gt;"", DATEVALUE(Overall!O366), "")</f>
        <v>44585</v>
      </c>
      <c r="T364" s="5">
        <f t="shared" si="10"/>
        <v>3</v>
      </c>
      <c r="U364" s="10" t="str">
        <f>IF(Overall!$A366&lt;&gt;"",IF(AND(MONTH($O364) &lt;= 1, MONTH($P364) &gt;= 1), IF($T364 &lt;&gt; "", $H364/$T364, ""), ""),"")</f>
        <v/>
      </c>
      <c r="V364" s="10" t="str">
        <f>IF(Overall!$A366&lt;&gt;"",IF(AND(MONTH($O364) &lt;= 2, MONTH($P364) &gt;= 2), IF($T364 &lt;&gt; "", $H364/$T364, ""), ""),"")</f>
        <v/>
      </c>
      <c r="W364" s="10" t="str">
        <f>IF(Overall!$A366&lt;&gt;"",IF(AND(MONTH($O364) &lt;= 3, MONTH($P364) &gt;= 3), IF($T364 &lt;&gt; "", $H364/$T364, ""), ""),"")</f>
        <v/>
      </c>
      <c r="X364" s="10" t="str">
        <f>IF(Overall!$A366&lt;&gt;"",IF(AND(MONTH($O364) &lt;= 4, MONTH($P364) &gt;= 4), IF($T364 &lt;&gt; "", $H364/$T364, ""), ""),"")</f>
        <v/>
      </c>
      <c r="Y364" s="10" t="str">
        <f>IF(Overall!$A366&lt;&gt;"",IF(AND(MONTH($O364) &lt;= 5, MONTH($P364) &gt;= 5), IF($T364 &lt;&gt; "", $H364/$T364, ""), ""),"")</f>
        <v/>
      </c>
      <c r="Z364" s="10" t="str">
        <f>IF(Overall!$A366&lt;&gt;"",IF(AND(MONTH($O364) &lt;= 6, MONTH($P364) &gt;= 6), IF($T364 &lt;&gt; "", $H364/$T364, ""), ""),"")</f>
        <v/>
      </c>
      <c r="AA364" s="10" t="str">
        <f>IF(Overall!$A366&lt;&gt;"",IF(AND(MONTH($O364) &lt;= 7, MONTH($P364) &gt;= 7 ), IF($T364 &lt;&gt; "", $H364/$T364, ""), ""),"")</f>
        <v/>
      </c>
      <c r="AB364" s="10" t="str">
        <f>IF(Overall!$A366&lt;&gt;"",IF(AND(MONTH($O364) &lt;= 8, MONTH($P364) &gt;= 8), IF($T364 &lt;&gt; "", $H364/$T364, ""), ""),"")</f>
        <v/>
      </c>
      <c r="AC364" s="10" t="str">
        <f>IF(Overall!$A366&lt;&gt;"",IF(AND(MONTH($O364) &lt;= 9, MONTH($P364) &gt;= 9), IF($T364 &lt;&gt; "", $H364/$T364, ""), ""),"")</f>
        <v/>
      </c>
      <c r="AD364" s="10">
        <f>IF(Overall!$A366&lt;&gt;"",IF(AND(MONTH($O364) &lt;= 10, MONTH($P364) &gt;= 10), IF($T364 &lt;&gt; "", $H364/$T364, ""), ""),"")</f>
        <v>250000</v>
      </c>
      <c r="AE364" s="10">
        <f>IF(Overall!$A366&lt;&gt;"",IF(AND(MONTH($O364) &lt;= 11, MONTH($P364) &gt;= 11), IF($T364 &lt;&gt; "", $H364/$T364, ""), ""),"")</f>
        <v>250000</v>
      </c>
      <c r="AF364" s="10">
        <f>IF(Overall!$A366&lt;&gt;"",IF(AND(MONTH($O364) &lt;= 12, MONTH($P364) &gt;= 12), IF($T364 &lt;&gt; "", $H364/$T364, ""), ""),"")</f>
        <v>250000</v>
      </c>
      <c r="AH364" s="10" t="str">
        <f ca="1">IFERROR(IF(AND(NOW()&lt;= EOMONTH(DATE(YEAR($P364),1, 1), 0), Overall!$A366&lt;&gt;"", MONTH($O364) &lt;= 1, MONTH($P364) &gt;= 1), IF($T364 &lt;&gt; "", $H364/$T364, ""), ""), "")</f>
        <v/>
      </c>
      <c r="AI364" s="10" t="str">
        <f ca="1">IFERROR(IF(AND(NOW()&lt;= EOMONTH(DATE(YEAR($P364),2, 1), 0), Overall!$A366&lt;&gt;"", MONTH($O364) &lt;= 2, MONTH($P364) &gt;= 2), IF($T364 &lt;&gt; "", $H364/$T364, ""), ""), "")</f>
        <v/>
      </c>
      <c r="AJ364" s="10" t="str">
        <f ca="1">IFERROR(IF(AND(NOW()&lt;= EOMONTH(DATE(YEAR($P364),3, 1), 0), Overall!$A366&lt;&gt;"", MONTH($O364) &lt;= 3, MONTH($P364) &gt;= 3), IF($T364 &lt;&gt; "", $H364/$T364, ""), ""), "")</f>
        <v/>
      </c>
      <c r="AK364" s="10" t="str">
        <f ca="1">IFERROR(IF(AND(NOW()&lt;= EOMONTH(DATE(YEAR($P364),4, 1), 0), Overall!$A366&lt;&gt;"", MONTH($O364) &lt;= 4, MONTH($P364) &gt;= 4), IF($T364 &lt;&gt; "", $H364/$T364, ""), ""), "")</f>
        <v/>
      </c>
      <c r="AL364" s="10" t="str">
        <f ca="1">IFERROR(IF(AND(NOW()&lt;= EOMONTH(DATE(YEAR($P364),5, 1), 0), Overall!$A366&lt;&gt;"", MONTH($O364) &lt;= 5, MONTH($P364) &gt;= 5), IF($T364 &lt;&gt; "", $H364/$T364, ""), ""), "")</f>
        <v/>
      </c>
      <c r="AM364" s="10" t="str">
        <f ca="1">IFERROR(IF(AND(NOW()&lt;= EOMONTH(DATE(YEAR($P364),6, 1), 0), Overall!$A366&lt;&gt;"", MONTH($O364) &lt;= 6, MONTH($P364) &gt;= 6), IF($T364 &lt;&gt; "", $H364/$T364, ""), ""), "")</f>
        <v/>
      </c>
      <c r="AN364" s="10" t="str">
        <f ca="1">IFERROR(IF(AND(NOW()&lt;= EOMONTH(DATE(YEAR($P364),7, 1), 0), Overall!$A366&lt;&gt;"", MONTH($O364) &lt;= 7, MONTH($P364) &gt;= 7), IF($T364 &lt;&gt; "", $H364/$T364, ""), ""), "")</f>
        <v/>
      </c>
      <c r="AO364" s="10" t="str">
        <f ca="1">IFERROR(IF(AND(NOW()&lt;= EOMONTH(DATE(YEAR($P364),8, 1), 0), Overall!$A366&lt;&gt;"", MONTH($O364) &lt;= 8, MONTH($P364) &gt;= 8), IF($T364 &lt;&gt; "", $H364/$T364, ""), ""), "")</f>
        <v/>
      </c>
      <c r="AP364" s="10" t="str">
        <f ca="1">IFERROR(IF(AND(NOW()&lt;= EOMONTH(DATE(YEAR($P364),9, 1), 0), Overall!$A366&lt;&gt;"", MONTH($O364) &lt;= 9, MONTH($P364) &gt;= 9), IF($T364 &lt;&gt; "", $H364/$T364, ""), ""), "")</f>
        <v/>
      </c>
      <c r="AQ364" s="10" t="str">
        <f ca="1">IFERROR(IF(AND(NOW()&lt;= EOMONTH(DATE(YEAR($P364),10, 1), 0), Overall!$A366&lt;&gt;"", MONTH($O364) &lt;= 10, MONTH($P364) &gt;= 10), IF($T364 &lt;&gt; "", $H364/$T364, ""), ""), "")</f>
        <v/>
      </c>
      <c r="AR364" s="10" t="str">
        <f ca="1">IFERROR(IF(AND(NOW()&lt;= EOMONTH(DATE(YEAR($P364),11, 1), 0), Overall!$A366&lt;&gt;"", MONTH($O364) &lt;=11, MONTH($P364) &gt;= 11), IF($T364 &lt;&gt; "", $H364/$T364, ""), ""), "")</f>
        <v/>
      </c>
      <c r="AS364" s="10" t="str">
        <f ca="1">IFERROR(IF(AND(NOW()&lt;= EOMONTH(DATE(YEAR($P364),12, 1), 0), Overall!$A366&lt;&gt;"", MONTH($O364) &lt;= 12, MONTH($P364) &gt;= 12), IF($T364 &lt;&gt; "", $H364/$T364, ""), ""), "")</f>
        <v/>
      </c>
      <c r="AT364" s="16">
        <f t="shared" ca="1" si="11"/>
        <v>0</v>
      </c>
    </row>
    <row r="365" spans="1:46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6">
        <f>IF(Overall!T367&lt;&gt;"",VALUE(Overall!T367),"")</f>
        <v>80.03</v>
      </c>
      <c r="O365" s="7">
        <f>IF(Overall!L367&lt;&gt;"", DATEVALUE(Overall!L367), "")</f>
        <v>44835</v>
      </c>
      <c r="P365" s="7">
        <f>IF(Overall!M367&lt;&gt;"", DATEVALUE(Overall!M367), "")</f>
        <v>44926</v>
      </c>
      <c r="Q365" s="7" t="str">
        <f>IF(Overall!S367&lt;&gt;"",_xlfn.VALUETOTEXT(Overall!S367),"")</f>
        <v>Oct-Dec</v>
      </c>
      <c r="R365" s="7">
        <f>IF(Overall!O367&lt;&gt;"", DATEVALUE(Overall!O367), "")</f>
        <v>44586</v>
      </c>
      <c r="S365" s="7">
        <f>IF(Overall!O367&lt;&gt;"", DATEVALUE(Overall!O367), "")</f>
        <v>44586</v>
      </c>
      <c r="T365" s="5">
        <f t="shared" si="10"/>
        <v>3</v>
      </c>
      <c r="U365" s="10" t="str">
        <f>IF(Overall!$A367&lt;&gt;"",IF(AND(MONTH($O365) &lt;= 1, MONTH($P365) &gt;= 1), IF($T365 &lt;&gt; "", $H365/$T365, ""), ""),"")</f>
        <v/>
      </c>
      <c r="V365" s="10" t="str">
        <f>IF(Overall!$A367&lt;&gt;"",IF(AND(MONTH($O365) &lt;= 2, MONTH($P365) &gt;= 2), IF($T365 &lt;&gt; "", $H365/$T365, ""), ""),"")</f>
        <v/>
      </c>
      <c r="W365" s="10" t="str">
        <f>IF(Overall!$A367&lt;&gt;"",IF(AND(MONTH($O365) &lt;= 3, MONTH($P365) &gt;= 3), IF($T365 &lt;&gt; "", $H365/$T365, ""), ""),"")</f>
        <v/>
      </c>
      <c r="X365" s="10" t="str">
        <f>IF(Overall!$A367&lt;&gt;"",IF(AND(MONTH($O365) &lt;= 4, MONTH($P365) &gt;= 4), IF($T365 &lt;&gt; "", $H365/$T365, ""), ""),"")</f>
        <v/>
      </c>
      <c r="Y365" s="10" t="str">
        <f>IF(Overall!$A367&lt;&gt;"",IF(AND(MONTH($O365) &lt;= 5, MONTH($P365) &gt;= 5), IF($T365 &lt;&gt; "", $H365/$T365, ""), ""),"")</f>
        <v/>
      </c>
      <c r="Z365" s="10" t="str">
        <f>IF(Overall!$A367&lt;&gt;"",IF(AND(MONTH($O365) &lt;= 6, MONTH($P365) &gt;= 6), IF($T365 &lt;&gt; "", $H365/$T365, ""), ""),"")</f>
        <v/>
      </c>
      <c r="AA365" s="10" t="str">
        <f>IF(Overall!$A367&lt;&gt;"",IF(AND(MONTH($O365) &lt;= 7, MONTH($P365) &gt;= 7 ), IF($T365 &lt;&gt; "", $H365/$T365, ""), ""),"")</f>
        <v/>
      </c>
      <c r="AB365" s="10" t="str">
        <f>IF(Overall!$A367&lt;&gt;"",IF(AND(MONTH($O365) &lt;= 8, MONTH($P365) &gt;= 8), IF($T365 &lt;&gt; "", $H365/$T365, ""), ""),"")</f>
        <v/>
      </c>
      <c r="AC365" s="10" t="str">
        <f>IF(Overall!$A367&lt;&gt;"",IF(AND(MONTH($O365) &lt;= 9, MONTH($P365) &gt;= 9), IF($T365 &lt;&gt; "", $H365/$T365, ""), ""),"")</f>
        <v/>
      </c>
      <c r="AD365" s="10">
        <f>IF(Overall!$A367&lt;&gt;"",IF(AND(MONTH($O365) &lt;= 10, MONTH($P365) &gt;= 10), IF($T365 &lt;&gt; "", $H365/$T365, ""), ""),"")</f>
        <v>250000</v>
      </c>
      <c r="AE365" s="10">
        <f>IF(Overall!$A367&lt;&gt;"",IF(AND(MONTH($O365) &lt;= 11, MONTH($P365) &gt;= 11), IF($T365 &lt;&gt; "", $H365/$T365, ""), ""),"")</f>
        <v>250000</v>
      </c>
      <c r="AF365" s="10">
        <f>IF(Overall!$A367&lt;&gt;"",IF(AND(MONTH($O365) &lt;= 12, MONTH($P365) &gt;= 12), IF($T365 &lt;&gt; "", $H365/$T365, ""), ""),"")</f>
        <v>250000</v>
      </c>
      <c r="AH365" s="10" t="str">
        <f ca="1">IFERROR(IF(AND(NOW()&lt;= EOMONTH(DATE(YEAR($P365),1, 1), 0), Overall!$A367&lt;&gt;"", MONTH($O365) &lt;= 1, MONTH($P365) &gt;= 1), IF($T365 &lt;&gt; "", $H365/$T365, ""), ""), "")</f>
        <v/>
      </c>
      <c r="AI365" s="10" t="str">
        <f ca="1">IFERROR(IF(AND(NOW()&lt;= EOMONTH(DATE(YEAR($P365),2, 1), 0), Overall!$A367&lt;&gt;"", MONTH($O365) &lt;= 2, MONTH($P365) &gt;= 2), IF($T365 &lt;&gt; "", $H365/$T365, ""), ""), "")</f>
        <v/>
      </c>
      <c r="AJ365" s="10" t="str">
        <f ca="1">IFERROR(IF(AND(NOW()&lt;= EOMONTH(DATE(YEAR($P365),3, 1), 0), Overall!$A367&lt;&gt;"", MONTH($O365) &lt;= 3, MONTH($P365) &gt;= 3), IF($T365 &lt;&gt; "", $H365/$T365, ""), ""), "")</f>
        <v/>
      </c>
      <c r="AK365" s="10" t="str">
        <f ca="1">IFERROR(IF(AND(NOW()&lt;= EOMONTH(DATE(YEAR($P365),4, 1), 0), Overall!$A367&lt;&gt;"", MONTH($O365) &lt;= 4, MONTH($P365) &gt;= 4), IF($T365 &lt;&gt; "", $H365/$T365, ""), ""), "")</f>
        <v/>
      </c>
      <c r="AL365" s="10" t="str">
        <f ca="1">IFERROR(IF(AND(NOW()&lt;= EOMONTH(DATE(YEAR($P365),5, 1), 0), Overall!$A367&lt;&gt;"", MONTH($O365) &lt;= 5, MONTH($P365) &gt;= 5), IF($T365 &lt;&gt; "", $H365/$T365, ""), ""), "")</f>
        <v/>
      </c>
      <c r="AM365" s="10" t="str">
        <f ca="1">IFERROR(IF(AND(NOW()&lt;= EOMONTH(DATE(YEAR($P365),6, 1), 0), Overall!$A367&lt;&gt;"", MONTH($O365) &lt;= 6, MONTH($P365) &gt;= 6), IF($T365 &lt;&gt; "", $H365/$T365, ""), ""), "")</f>
        <v/>
      </c>
      <c r="AN365" s="10" t="str">
        <f ca="1">IFERROR(IF(AND(NOW()&lt;= EOMONTH(DATE(YEAR($P365),7, 1), 0), Overall!$A367&lt;&gt;"", MONTH($O365) &lt;= 7, MONTH($P365) &gt;= 7), IF($T365 &lt;&gt; "", $H365/$T365, ""), ""), "")</f>
        <v/>
      </c>
      <c r="AO365" s="10" t="str">
        <f ca="1">IFERROR(IF(AND(NOW()&lt;= EOMONTH(DATE(YEAR($P365),8, 1), 0), Overall!$A367&lt;&gt;"", MONTH($O365) &lt;= 8, MONTH($P365) &gt;= 8), IF($T365 &lt;&gt; "", $H365/$T365, ""), ""), "")</f>
        <v/>
      </c>
      <c r="AP365" s="10" t="str">
        <f ca="1">IFERROR(IF(AND(NOW()&lt;= EOMONTH(DATE(YEAR($P365),9, 1), 0), Overall!$A367&lt;&gt;"", MONTH($O365) &lt;= 9, MONTH($P365) &gt;= 9), IF($T365 &lt;&gt; "", $H365/$T365, ""), ""), "")</f>
        <v/>
      </c>
      <c r="AQ365" s="10" t="str">
        <f ca="1">IFERROR(IF(AND(NOW()&lt;= EOMONTH(DATE(YEAR($P365),10, 1), 0), Overall!$A367&lt;&gt;"", MONTH($O365) &lt;= 10, MONTH($P365) &gt;= 10), IF($T365 &lt;&gt; "", $H365/$T365, ""), ""), "")</f>
        <v/>
      </c>
      <c r="AR365" s="10" t="str">
        <f ca="1">IFERROR(IF(AND(NOW()&lt;= EOMONTH(DATE(YEAR($P365),11, 1), 0), Overall!$A367&lt;&gt;"", MONTH($O365) &lt;=11, MONTH($P365) &gt;= 11), IF($T365 &lt;&gt; "", $H365/$T365, ""), ""), "")</f>
        <v/>
      </c>
      <c r="AS365" s="10" t="str">
        <f ca="1">IFERROR(IF(AND(NOW()&lt;= EOMONTH(DATE(YEAR($P365),12, 1), 0), Overall!$A367&lt;&gt;"", MONTH($O365) &lt;= 12, MONTH($P365) &gt;= 12), IF($T365 &lt;&gt; "", $H365/$T365, ""), ""), "")</f>
        <v/>
      </c>
      <c r="AT365" s="16">
        <f t="shared" ca="1" si="11"/>
        <v>0</v>
      </c>
    </row>
    <row r="366" spans="1:46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6">
        <f>IF(Overall!T368&lt;&gt;"",VALUE(Overall!T368),"")</f>
        <v>79.63</v>
      </c>
      <c r="O366" s="7">
        <f>IF(Overall!L368&lt;&gt;"", DATEVALUE(Overall!L368), "")</f>
        <v>44835</v>
      </c>
      <c r="P366" s="7">
        <f>IF(Overall!M368&lt;&gt;"", DATEVALUE(Overall!M368), "")</f>
        <v>44926</v>
      </c>
      <c r="Q366" s="7" t="str">
        <f>IF(Overall!S368&lt;&gt;"",_xlfn.VALUETOTEXT(Overall!S368),"")</f>
        <v>Oct-Dec</v>
      </c>
      <c r="R366" s="7">
        <f>IF(Overall!O368&lt;&gt;"", DATEVALUE(Overall!O368), "")</f>
        <v>44586</v>
      </c>
      <c r="S366" s="7">
        <f>IF(Overall!O368&lt;&gt;"", DATEVALUE(Overall!O368), "")</f>
        <v>44586</v>
      </c>
      <c r="T366" s="5">
        <f t="shared" si="10"/>
        <v>3</v>
      </c>
      <c r="U366" s="10" t="str">
        <f>IF(Overall!$A368&lt;&gt;"",IF(AND(MONTH($O366) &lt;= 1, MONTH($P366) &gt;= 1), IF($T366 &lt;&gt; "", $H366/$T366, ""), ""),"")</f>
        <v/>
      </c>
      <c r="V366" s="10" t="str">
        <f>IF(Overall!$A368&lt;&gt;"",IF(AND(MONTH($O366) &lt;= 2, MONTH($P366) &gt;= 2), IF($T366 &lt;&gt; "", $H366/$T366, ""), ""),"")</f>
        <v/>
      </c>
      <c r="W366" s="10" t="str">
        <f>IF(Overall!$A368&lt;&gt;"",IF(AND(MONTH($O366) &lt;= 3, MONTH($P366) &gt;= 3), IF($T366 &lt;&gt; "", $H366/$T366, ""), ""),"")</f>
        <v/>
      </c>
      <c r="X366" s="10" t="str">
        <f>IF(Overall!$A368&lt;&gt;"",IF(AND(MONTH($O366) &lt;= 4, MONTH($P366) &gt;= 4), IF($T366 &lt;&gt; "", $H366/$T366, ""), ""),"")</f>
        <v/>
      </c>
      <c r="Y366" s="10" t="str">
        <f>IF(Overall!$A368&lt;&gt;"",IF(AND(MONTH($O366) &lt;= 5, MONTH($P366) &gt;= 5), IF($T366 &lt;&gt; "", $H366/$T366, ""), ""),"")</f>
        <v/>
      </c>
      <c r="Z366" s="10" t="str">
        <f>IF(Overall!$A368&lt;&gt;"",IF(AND(MONTH($O366) &lt;= 6, MONTH($P366) &gt;= 6), IF($T366 &lt;&gt; "", $H366/$T366, ""), ""),"")</f>
        <v/>
      </c>
      <c r="AA366" s="10" t="str">
        <f>IF(Overall!$A368&lt;&gt;"",IF(AND(MONTH($O366) &lt;= 7, MONTH($P366) &gt;= 7 ), IF($T366 &lt;&gt; "", $H366/$T366, ""), ""),"")</f>
        <v/>
      </c>
      <c r="AB366" s="10" t="str">
        <f>IF(Overall!$A368&lt;&gt;"",IF(AND(MONTH($O366) &lt;= 8, MONTH($P366) &gt;= 8), IF($T366 &lt;&gt; "", $H366/$T366, ""), ""),"")</f>
        <v/>
      </c>
      <c r="AC366" s="10" t="str">
        <f>IF(Overall!$A368&lt;&gt;"",IF(AND(MONTH($O366) &lt;= 9, MONTH($P366) &gt;= 9), IF($T366 &lt;&gt; "", $H366/$T366, ""), ""),"")</f>
        <v/>
      </c>
      <c r="AD366" s="10">
        <f>IF(Overall!$A368&lt;&gt;"",IF(AND(MONTH($O366) &lt;= 10, MONTH($P366) &gt;= 10), IF($T366 &lt;&gt; "", $H366/$T366, ""), ""),"")</f>
        <v>250000</v>
      </c>
      <c r="AE366" s="10">
        <f>IF(Overall!$A368&lt;&gt;"",IF(AND(MONTH($O366) &lt;= 11, MONTH($P366) &gt;= 11), IF($T366 &lt;&gt; "", $H366/$T366, ""), ""),"")</f>
        <v>250000</v>
      </c>
      <c r="AF366" s="10">
        <f>IF(Overall!$A368&lt;&gt;"",IF(AND(MONTH($O366) &lt;= 12, MONTH($P366) &gt;= 12), IF($T366 &lt;&gt; "", $H366/$T366, ""), ""),"")</f>
        <v>250000</v>
      </c>
      <c r="AH366" s="10" t="str">
        <f ca="1">IFERROR(IF(AND(NOW()&lt;= EOMONTH(DATE(YEAR($P366),1, 1), 0), Overall!$A368&lt;&gt;"", MONTH($O366) &lt;= 1, MONTH($P366) &gt;= 1), IF($T366 &lt;&gt; "", $H366/$T366, ""), ""), "")</f>
        <v/>
      </c>
      <c r="AI366" s="10" t="str">
        <f ca="1">IFERROR(IF(AND(NOW()&lt;= EOMONTH(DATE(YEAR($P366),2, 1), 0), Overall!$A368&lt;&gt;"", MONTH($O366) &lt;= 2, MONTH($P366) &gt;= 2), IF($T366 &lt;&gt; "", $H366/$T366, ""), ""), "")</f>
        <v/>
      </c>
      <c r="AJ366" s="10" t="str">
        <f ca="1">IFERROR(IF(AND(NOW()&lt;= EOMONTH(DATE(YEAR($P366),3, 1), 0), Overall!$A368&lt;&gt;"", MONTH($O366) &lt;= 3, MONTH($P366) &gt;= 3), IF($T366 &lt;&gt; "", $H366/$T366, ""), ""), "")</f>
        <v/>
      </c>
      <c r="AK366" s="10" t="str">
        <f ca="1">IFERROR(IF(AND(NOW()&lt;= EOMONTH(DATE(YEAR($P366),4, 1), 0), Overall!$A368&lt;&gt;"", MONTH($O366) &lt;= 4, MONTH($P366) &gt;= 4), IF($T366 &lt;&gt; "", $H366/$T366, ""), ""), "")</f>
        <v/>
      </c>
      <c r="AL366" s="10" t="str">
        <f ca="1">IFERROR(IF(AND(NOW()&lt;= EOMONTH(DATE(YEAR($P366),5, 1), 0), Overall!$A368&lt;&gt;"", MONTH($O366) &lt;= 5, MONTH($P366) &gt;= 5), IF($T366 &lt;&gt; "", $H366/$T366, ""), ""), "")</f>
        <v/>
      </c>
      <c r="AM366" s="10" t="str">
        <f ca="1">IFERROR(IF(AND(NOW()&lt;= EOMONTH(DATE(YEAR($P366),6, 1), 0), Overall!$A368&lt;&gt;"", MONTH($O366) &lt;= 6, MONTH($P366) &gt;= 6), IF($T366 &lt;&gt; "", $H366/$T366, ""), ""), "")</f>
        <v/>
      </c>
      <c r="AN366" s="10" t="str">
        <f ca="1">IFERROR(IF(AND(NOW()&lt;= EOMONTH(DATE(YEAR($P366),7, 1), 0), Overall!$A368&lt;&gt;"", MONTH($O366) &lt;= 7, MONTH($P366) &gt;= 7), IF($T366 &lt;&gt; "", $H366/$T366, ""), ""), "")</f>
        <v/>
      </c>
      <c r="AO366" s="10" t="str">
        <f ca="1">IFERROR(IF(AND(NOW()&lt;= EOMONTH(DATE(YEAR($P366),8, 1), 0), Overall!$A368&lt;&gt;"", MONTH($O366) &lt;= 8, MONTH($P366) &gt;= 8), IF($T366 &lt;&gt; "", $H366/$T366, ""), ""), "")</f>
        <v/>
      </c>
      <c r="AP366" s="10" t="str">
        <f ca="1">IFERROR(IF(AND(NOW()&lt;= EOMONTH(DATE(YEAR($P366),9, 1), 0), Overall!$A368&lt;&gt;"", MONTH($O366) &lt;= 9, MONTH($P366) &gt;= 9), IF($T366 &lt;&gt; "", $H366/$T366, ""), ""), "")</f>
        <v/>
      </c>
      <c r="AQ366" s="10" t="str">
        <f ca="1">IFERROR(IF(AND(NOW()&lt;= EOMONTH(DATE(YEAR($P366),10, 1), 0), Overall!$A368&lt;&gt;"", MONTH($O366) &lt;= 10, MONTH($P366) &gt;= 10), IF($T366 &lt;&gt; "", $H366/$T366, ""), ""), "")</f>
        <v/>
      </c>
      <c r="AR366" s="10" t="str">
        <f ca="1">IFERROR(IF(AND(NOW()&lt;= EOMONTH(DATE(YEAR($P366),11, 1), 0), Overall!$A368&lt;&gt;"", MONTH($O366) &lt;=11, MONTH($P366) &gt;= 11), IF($T366 &lt;&gt; "", $H366/$T366, ""), ""), "")</f>
        <v/>
      </c>
      <c r="AS366" s="10" t="str">
        <f ca="1">IFERROR(IF(AND(NOW()&lt;= EOMONTH(DATE(YEAR($P366),12, 1), 0), Overall!$A368&lt;&gt;"", MONTH($O366) &lt;= 12, MONTH($P366) &gt;= 12), IF($T366 &lt;&gt; "", $H366/$T366, ""), ""), "")</f>
        <v/>
      </c>
      <c r="AT366" s="16">
        <f t="shared" ca="1" si="11"/>
        <v>0</v>
      </c>
    </row>
    <row r="367" spans="1:46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6">
        <f>IF(Overall!T369&lt;&gt;"",VALUE(Overall!T369),"")</f>
        <v>79.900000000000006</v>
      </c>
      <c r="O367" s="7">
        <f>IF(Overall!L369&lt;&gt;"", DATEVALUE(Overall!L369), "")</f>
        <v>44835</v>
      </c>
      <c r="P367" s="7">
        <f>IF(Overall!M369&lt;&gt;"", DATEVALUE(Overall!M369), "")</f>
        <v>44926</v>
      </c>
      <c r="Q367" s="7" t="str">
        <f>IF(Overall!S369&lt;&gt;"",_xlfn.VALUETOTEXT(Overall!S369),"")</f>
        <v>Oct-Dec</v>
      </c>
      <c r="R367" s="7">
        <f>IF(Overall!O369&lt;&gt;"", DATEVALUE(Overall!O369), "")</f>
        <v>44586</v>
      </c>
      <c r="S367" s="7">
        <f>IF(Overall!O369&lt;&gt;"", DATEVALUE(Overall!O369), "")</f>
        <v>44586</v>
      </c>
      <c r="T367" s="5">
        <f t="shared" si="10"/>
        <v>3</v>
      </c>
      <c r="U367" s="10" t="str">
        <f>IF(Overall!$A369&lt;&gt;"",IF(AND(MONTH($O367) &lt;= 1, MONTH($P367) &gt;= 1), IF($T367 &lt;&gt; "", $H367/$T367, ""), ""),"")</f>
        <v/>
      </c>
      <c r="V367" s="10" t="str">
        <f>IF(Overall!$A369&lt;&gt;"",IF(AND(MONTH($O367) &lt;= 2, MONTH($P367) &gt;= 2), IF($T367 &lt;&gt; "", $H367/$T367, ""), ""),"")</f>
        <v/>
      </c>
      <c r="W367" s="10" t="str">
        <f>IF(Overall!$A369&lt;&gt;"",IF(AND(MONTH($O367) &lt;= 3, MONTH($P367) &gt;= 3), IF($T367 &lt;&gt; "", $H367/$T367, ""), ""),"")</f>
        <v/>
      </c>
      <c r="X367" s="10" t="str">
        <f>IF(Overall!$A369&lt;&gt;"",IF(AND(MONTH($O367) &lt;= 4, MONTH($P367) &gt;= 4), IF($T367 &lt;&gt; "", $H367/$T367, ""), ""),"")</f>
        <v/>
      </c>
      <c r="Y367" s="10" t="str">
        <f>IF(Overall!$A369&lt;&gt;"",IF(AND(MONTH($O367) &lt;= 5, MONTH($P367) &gt;= 5), IF($T367 &lt;&gt; "", $H367/$T367, ""), ""),"")</f>
        <v/>
      </c>
      <c r="Z367" s="10" t="str">
        <f>IF(Overall!$A369&lt;&gt;"",IF(AND(MONTH($O367) &lt;= 6, MONTH($P367) &gt;= 6), IF($T367 &lt;&gt; "", $H367/$T367, ""), ""),"")</f>
        <v/>
      </c>
      <c r="AA367" s="10" t="str">
        <f>IF(Overall!$A369&lt;&gt;"",IF(AND(MONTH($O367) &lt;= 7, MONTH($P367) &gt;= 7 ), IF($T367 &lt;&gt; "", $H367/$T367, ""), ""),"")</f>
        <v/>
      </c>
      <c r="AB367" s="10" t="str">
        <f>IF(Overall!$A369&lt;&gt;"",IF(AND(MONTH($O367) &lt;= 8, MONTH($P367) &gt;= 8), IF($T367 &lt;&gt; "", $H367/$T367, ""), ""),"")</f>
        <v/>
      </c>
      <c r="AC367" s="10" t="str">
        <f>IF(Overall!$A369&lt;&gt;"",IF(AND(MONTH($O367) &lt;= 9, MONTH($P367) &gt;= 9), IF($T367 &lt;&gt; "", $H367/$T367, ""), ""),"")</f>
        <v/>
      </c>
      <c r="AD367" s="10">
        <f>IF(Overall!$A369&lt;&gt;"",IF(AND(MONTH($O367) &lt;= 10, MONTH($P367) &gt;= 10), IF($T367 &lt;&gt; "", $H367/$T367, ""), ""),"")</f>
        <v>250000</v>
      </c>
      <c r="AE367" s="10">
        <f>IF(Overall!$A369&lt;&gt;"",IF(AND(MONTH($O367) &lt;= 11, MONTH($P367) &gt;= 11), IF($T367 &lt;&gt; "", $H367/$T367, ""), ""),"")</f>
        <v>250000</v>
      </c>
      <c r="AF367" s="10">
        <f>IF(Overall!$A369&lt;&gt;"",IF(AND(MONTH($O367) &lt;= 12, MONTH($P367) &gt;= 12), IF($T367 &lt;&gt; "", $H367/$T367, ""), ""),"")</f>
        <v>250000</v>
      </c>
      <c r="AH367" s="10" t="str">
        <f ca="1">IFERROR(IF(AND(NOW()&lt;= EOMONTH(DATE(YEAR($P367),1, 1), 0), Overall!$A369&lt;&gt;"", MONTH($O367) &lt;= 1, MONTH($P367) &gt;= 1), IF($T367 &lt;&gt; "", $H367/$T367, ""), ""), "")</f>
        <v/>
      </c>
      <c r="AI367" s="10" t="str">
        <f ca="1">IFERROR(IF(AND(NOW()&lt;= EOMONTH(DATE(YEAR($P367),2, 1), 0), Overall!$A369&lt;&gt;"", MONTH($O367) &lt;= 2, MONTH($P367) &gt;= 2), IF($T367 &lt;&gt; "", $H367/$T367, ""), ""), "")</f>
        <v/>
      </c>
      <c r="AJ367" s="10" t="str">
        <f ca="1">IFERROR(IF(AND(NOW()&lt;= EOMONTH(DATE(YEAR($P367),3, 1), 0), Overall!$A369&lt;&gt;"", MONTH($O367) &lt;= 3, MONTH($P367) &gt;= 3), IF($T367 &lt;&gt; "", $H367/$T367, ""), ""), "")</f>
        <v/>
      </c>
      <c r="AK367" s="10" t="str">
        <f ca="1">IFERROR(IF(AND(NOW()&lt;= EOMONTH(DATE(YEAR($P367),4, 1), 0), Overall!$A369&lt;&gt;"", MONTH($O367) &lt;= 4, MONTH($P367) &gt;= 4), IF($T367 &lt;&gt; "", $H367/$T367, ""), ""), "")</f>
        <v/>
      </c>
      <c r="AL367" s="10" t="str">
        <f ca="1">IFERROR(IF(AND(NOW()&lt;= EOMONTH(DATE(YEAR($P367),5, 1), 0), Overall!$A369&lt;&gt;"", MONTH($O367) &lt;= 5, MONTH($P367) &gt;= 5), IF($T367 &lt;&gt; "", $H367/$T367, ""), ""), "")</f>
        <v/>
      </c>
      <c r="AM367" s="10" t="str">
        <f ca="1">IFERROR(IF(AND(NOW()&lt;= EOMONTH(DATE(YEAR($P367),6, 1), 0), Overall!$A369&lt;&gt;"", MONTH($O367) &lt;= 6, MONTH($P367) &gt;= 6), IF($T367 &lt;&gt; "", $H367/$T367, ""), ""), "")</f>
        <v/>
      </c>
      <c r="AN367" s="10" t="str">
        <f ca="1">IFERROR(IF(AND(NOW()&lt;= EOMONTH(DATE(YEAR($P367),7, 1), 0), Overall!$A369&lt;&gt;"", MONTH($O367) &lt;= 7, MONTH($P367) &gt;= 7), IF($T367 &lt;&gt; "", $H367/$T367, ""), ""), "")</f>
        <v/>
      </c>
      <c r="AO367" s="10" t="str">
        <f ca="1">IFERROR(IF(AND(NOW()&lt;= EOMONTH(DATE(YEAR($P367),8, 1), 0), Overall!$A369&lt;&gt;"", MONTH($O367) &lt;= 8, MONTH($P367) &gt;= 8), IF($T367 &lt;&gt; "", $H367/$T367, ""), ""), "")</f>
        <v/>
      </c>
      <c r="AP367" s="10" t="str">
        <f ca="1">IFERROR(IF(AND(NOW()&lt;= EOMONTH(DATE(YEAR($P367),9, 1), 0), Overall!$A369&lt;&gt;"", MONTH($O367) &lt;= 9, MONTH($P367) &gt;= 9), IF($T367 &lt;&gt; "", $H367/$T367, ""), ""), "")</f>
        <v/>
      </c>
      <c r="AQ367" s="10" t="str">
        <f ca="1">IFERROR(IF(AND(NOW()&lt;= EOMONTH(DATE(YEAR($P367),10, 1), 0), Overall!$A369&lt;&gt;"", MONTH($O367) &lt;= 10, MONTH($P367) &gt;= 10), IF($T367 &lt;&gt; "", $H367/$T367, ""), ""), "")</f>
        <v/>
      </c>
      <c r="AR367" s="10" t="str">
        <f ca="1">IFERROR(IF(AND(NOW()&lt;= EOMONTH(DATE(YEAR($P367),11, 1), 0), Overall!$A369&lt;&gt;"", MONTH($O367) &lt;=11, MONTH($P367) &gt;= 11), IF($T367 &lt;&gt; "", $H367/$T367, ""), ""), "")</f>
        <v/>
      </c>
      <c r="AS367" s="10" t="str">
        <f ca="1">IFERROR(IF(AND(NOW()&lt;= EOMONTH(DATE(YEAR($P367),12, 1), 0), Overall!$A369&lt;&gt;"", MONTH($O367) &lt;= 12, MONTH($P367) &gt;= 12), IF($T367 &lt;&gt; "", $H367/$T367, ""), ""), "")</f>
        <v/>
      </c>
      <c r="AT367" s="16">
        <f t="shared" ca="1" si="11"/>
        <v>0</v>
      </c>
    </row>
    <row r="368" spans="1:46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6">
        <f>IF(Overall!T370&lt;&gt;"",VALUE(Overall!T370),"")</f>
        <v>79.95</v>
      </c>
      <c r="O368" s="7">
        <f>IF(Overall!L370&lt;&gt;"", DATEVALUE(Overall!L370), "")</f>
        <v>44835</v>
      </c>
      <c r="P368" s="7">
        <f>IF(Overall!M370&lt;&gt;"", DATEVALUE(Overall!M370), "")</f>
        <v>44926</v>
      </c>
      <c r="Q368" s="7" t="str">
        <f>IF(Overall!S370&lt;&gt;"",_xlfn.VALUETOTEXT(Overall!S370),"")</f>
        <v>Oct-Dec</v>
      </c>
      <c r="R368" s="7">
        <f>IF(Overall!O370&lt;&gt;"", DATEVALUE(Overall!O370), "")</f>
        <v>44586</v>
      </c>
      <c r="S368" s="7">
        <f>IF(Overall!O370&lt;&gt;"", DATEVALUE(Overall!O370), "")</f>
        <v>44586</v>
      </c>
      <c r="T368" s="5">
        <f t="shared" si="10"/>
        <v>3</v>
      </c>
      <c r="U368" s="10" t="str">
        <f>IF(Overall!$A370&lt;&gt;"",IF(AND(MONTH($O368) &lt;= 1, MONTH($P368) &gt;= 1), IF($T368 &lt;&gt; "", $H368/$T368, ""), ""),"")</f>
        <v/>
      </c>
      <c r="V368" s="10" t="str">
        <f>IF(Overall!$A370&lt;&gt;"",IF(AND(MONTH($O368) &lt;= 2, MONTH($P368) &gt;= 2), IF($T368 &lt;&gt; "", $H368/$T368, ""), ""),"")</f>
        <v/>
      </c>
      <c r="W368" s="10" t="str">
        <f>IF(Overall!$A370&lt;&gt;"",IF(AND(MONTH($O368) &lt;= 3, MONTH($P368) &gt;= 3), IF($T368 &lt;&gt; "", $H368/$T368, ""), ""),"")</f>
        <v/>
      </c>
      <c r="X368" s="10" t="str">
        <f>IF(Overall!$A370&lt;&gt;"",IF(AND(MONTH($O368) &lt;= 4, MONTH($P368) &gt;= 4), IF($T368 &lt;&gt; "", $H368/$T368, ""), ""),"")</f>
        <v/>
      </c>
      <c r="Y368" s="10" t="str">
        <f>IF(Overall!$A370&lt;&gt;"",IF(AND(MONTH($O368) &lt;= 5, MONTH($P368) &gt;= 5), IF($T368 &lt;&gt; "", $H368/$T368, ""), ""),"")</f>
        <v/>
      </c>
      <c r="Z368" s="10" t="str">
        <f>IF(Overall!$A370&lt;&gt;"",IF(AND(MONTH($O368) &lt;= 6, MONTH($P368) &gt;= 6), IF($T368 &lt;&gt; "", $H368/$T368, ""), ""),"")</f>
        <v/>
      </c>
      <c r="AA368" s="10" t="str">
        <f>IF(Overall!$A370&lt;&gt;"",IF(AND(MONTH($O368) &lt;= 7, MONTH($P368) &gt;= 7 ), IF($T368 &lt;&gt; "", $H368/$T368, ""), ""),"")</f>
        <v/>
      </c>
      <c r="AB368" s="10" t="str">
        <f>IF(Overall!$A370&lt;&gt;"",IF(AND(MONTH($O368) &lt;= 8, MONTH($P368) &gt;= 8), IF($T368 &lt;&gt; "", $H368/$T368, ""), ""),"")</f>
        <v/>
      </c>
      <c r="AC368" s="10" t="str">
        <f>IF(Overall!$A370&lt;&gt;"",IF(AND(MONTH($O368) &lt;= 9, MONTH($P368) &gt;= 9), IF($T368 &lt;&gt; "", $H368/$T368, ""), ""),"")</f>
        <v/>
      </c>
      <c r="AD368" s="10">
        <f>IF(Overall!$A370&lt;&gt;"",IF(AND(MONTH($O368) &lt;= 10, MONTH($P368) &gt;= 10), IF($T368 &lt;&gt; "", $H368/$T368, ""), ""),"")</f>
        <v>250000</v>
      </c>
      <c r="AE368" s="10">
        <f>IF(Overall!$A370&lt;&gt;"",IF(AND(MONTH($O368) &lt;= 11, MONTH($P368) &gt;= 11), IF($T368 &lt;&gt; "", $H368/$T368, ""), ""),"")</f>
        <v>250000</v>
      </c>
      <c r="AF368" s="10">
        <f>IF(Overall!$A370&lt;&gt;"",IF(AND(MONTH($O368) &lt;= 12, MONTH($P368) &gt;= 12), IF($T368 &lt;&gt; "", $H368/$T368, ""), ""),"")</f>
        <v>250000</v>
      </c>
      <c r="AH368" s="10" t="str">
        <f ca="1">IFERROR(IF(AND(NOW()&lt;= EOMONTH(DATE(YEAR($P368),1, 1), 0), Overall!$A370&lt;&gt;"", MONTH($O368) &lt;= 1, MONTH($P368) &gt;= 1), IF($T368 &lt;&gt; "", $H368/$T368, ""), ""), "")</f>
        <v/>
      </c>
      <c r="AI368" s="10" t="str">
        <f ca="1">IFERROR(IF(AND(NOW()&lt;= EOMONTH(DATE(YEAR($P368),2, 1), 0), Overall!$A370&lt;&gt;"", MONTH($O368) &lt;= 2, MONTH($P368) &gt;= 2), IF($T368 &lt;&gt; "", $H368/$T368, ""), ""), "")</f>
        <v/>
      </c>
      <c r="AJ368" s="10" t="str">
        <f ca="1">IFERROR(IF(AND(NOW()&lt;= EOMONTH(DATE(YEAR($P368),3, 1), 0), Overall!$A370&lt;&gt;"", MONTH($O368) &lt;= 3, MONTH($P368) &gt;= 3), IF($T368 &lt;&gt; "", $H368/$T368, ""), ""), "")</f>
        <v/>
      </c>
      <c r="AK368" s="10" t="str">
        <f ca="1">IFERROR(IF(AND(NOW()&lt;= EOMONTH(DATE(YEAR($P368),4, 1), 0), Overall!$A370&lt;&gt;"", MONTH($O368) &lt;= 4, MONTH($P368) &gt;= 4), IF($T368 &lt;&gt; "", $H368/$T368, ""), ""), "")</f>
        <v/>
      </c>
      <c r="AL368" s="10" t="str">
        <f ca="1">IFERROR(IF(AND(NOW()&lt;= EOMONTH(DATE(YEAR($P368),5, 1), 0), Overall!$A370&lt;&gt;"", MONTH($O368) &lt;= 5, MONTH($P368) &gt;= 5), IF($T368 &lt;&gt; "", $H368/$T368, ""), ""), "")</f>
        <v/>
      </c>
      <c r="AM368" s="10" t="str">
        <f ca="1">IFERROR(IF(AND(NOW()&lt;= EOMONTH(DATE(YEAR($P368),6, 1), 0), Overall!$A370&lt;&gt;"", MONTH($O368) &lt;= 6, MONTH($P368) &gt;= 6), IF($T368 &lt;&gt; "", $H368/$T368, ""), ""), "")</f>
        <v/>
      </c>
      <c r="AN368" s="10" t="str">
        <f ca="1">IFERROR(IF(AND(NOW()&lt;= EOMONTH(DATE(YEAR($P368),7, 1), 0), Overall!$A370&lt;&gt;"", MONTH($O368) &lt;= 7, MONTH($P368) &gt;= 7), IF($T368 &lt;&gt; "", $H368/$T368, ""), ""), "")</f>
        <v/>
      </c>
      <c r="AO368" s="10" t="str">
        <f ca="1">IFERROR(IF(AND(NOW()&lt;= EOMONTH(DATE(YEAR($P368),8, 1), 0), Overall!$A370&lt;&gt;"", MONTH($O368) &lt;= 8, MONTH($P368) &gt;= 8), IF($T368 &lt;&gt; "", $H368/$T368, ""), ""), "")</f>
        <v/>
      </c>
      <c r="AP368" s="10" t="str">
        <f ca="1">IFERROR(IF(AND(NOW()&lt;= EOMONTH(DATE(YEAR($P368),9, 1), 0), Overall!$A370&lt;&gt;"", MONTH($O368) &lt;= 9, MONTH($P368) &gt;= 9), IF($T368 &lt;&gt; "", $H368/$T368, ""), ""), "")</f>
        <v/>
      </c>
      <c r="AQ368" s="10" t="str">
        <f ca="1">IFERROR(IF(AND(NOW()&lt;= EOMONTH(DATE(YEAR($P368),10, 1), 0), Overall!$A370&lt;&gt;"", MONTH($O368) &lt;= 10, MONTH($P368) &gt;= 10), IF($T368 &lt;&gt; "", $H368/$T368, ""), ""), "")</f>
        <v/>
      </c>
      <c r="AR368" s="10" t="str">
        <f ca="1">IFERROR(IF(AND(NOW()&lt;= EOMONTH(DATE(YEAR($P368),11, 1), 0), Overall!$A370&lt;&gt;"", MONTH($O368) &lt;=11, MONTH($P368) &gt;= 11), IF($T368 &lt;&gt; "", $H368/$T368, ""), ""), "")</f>
        <v/>
      </c>
      <c r="AS368" s="10" t="str">
        <f ca="1">IFERROR(IF(AND(NOW()&lt;= EOMONTH(DATE(YEAR($P368),12, 1), 0), Overall!$A370&lt;&gt;"", MONTH($O368) &lt;= 12, MONTH($P368) &gt;= 12), IF($T368 &lt;&gt; "", $H368/$T368, ""), ""), "")</f>
        <v/>
      </c>
      <c r="AT368" s="16">
        <f t="shared" ca="1" si="11"/>
        <v>0</v>
      </c>
    </row>
    <row r="369" spans="1:46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6">
        <f>IF(Overall!T371&lt;&gt;"",VALUE(Overall!T371),"")</f>
        <v>79.97</v>
      </c>
      <c r="O369" s="7">
        <f>IF(Overall!L371&lt;&gt;"", DATEVALUE(Overall!L371), "")</f>
        <v>44835</v>
      </c>
      <c r="P369" s="7">
        <f>IF(Overall!M371&lt;&gt;"", DATEVALUE(Overall!M371), "")</f>
        <v>44926</v>
      </c>
      <c r="Q369" s="7" t="str">
        <f>IF(Overall!S371&lt;&gt;"",_xlfn.VALUETOTEXT(Overall!S371),"")</f>
        <v>Oct-Dec</v>
      </c>
      <c r="R369" s="7">
        <f>IF(Overall!O371&lt;&gt;"", DATEVALUE(Overall!O371), "")</f>
        <v>44586</v>
      </c>
      <c r="S369" s="7">
        <f>IF(Overall!O371&lt;&gt;"", DATEVALUE(Overall!O371), "")</f>
        <v>44586</v>
      </c>
      <c r="T369" s="5">
        <f t="shared" si="10"/>
        <v>3</v>
      </c>
      <c r="U369" s="10" t="str">
        <f>IF(Overall!$A371&lt;&gt;"",IF(AND(MONTH($O369) &lt;= 1, MONTH($P369) &gt;= 1), IF($T369 &lt;&gt; "", $H369/$T369, ""), ""),"")</f>
        <v/>
      </c>
      <c r="V369" s="10" t="str">
        <f>IF(Overall!$A371&lt;&gt;"",IF(AND(MONTH($O369) &lt;= 2, MONTH($P369) &gt;= 2), IF($T369 &lt;&gt; "", $H369/$T369, ""), ""),"")</f>
        <v/>
      </c>
      <c r="W369" s="10" t="str">
        <f>IF(Overall!$A371&lt;&gt;"",IF(AND(MONTH($O369) &lt;= 3, MONTH($P369) &gt;= 3), IF($T369 &lt;&gt; "", $H369/$T369, ""), ""),"")</f>
        <v/>
      </c>
      <c r="X369" s="10" t="str">
        <f>IF(Overall!$A371&lt;&gt;"",IF(AND(MONTH($O369) &lt;= 4, MONTH($P369) &gt;= 4), IF($T369 &lt;&gt; "", $H369/$T369, ""), ""),"")</f>
        <v/>
      </c>
      <c r="Y369" s="10" t="str">
        <f>IF(Overall!$A371&lt;&gt;"",IF(AND(MONTH($O369) &lt;= 5, MONTH($P369) &gt;= 5), IF($T369 &lt;&gt; "", $H369/$T369, ""), ""),"")</f>
        <v/>
      </c>
      <c r="Z369" s="10" t="str">
        <f>IF(Overall!$A371&lt;&gt;"",IF(AND(MONTH($O369) &lt;= 6, MONTH($P369) &gt;= 6), IF($T369 &lt;&gt; "", $H369/$T369, ""), ""),"")</f>
        <v/>
      </c>
      <c r="AA369" s="10" t="str">
        <f>IF(Overall!$A371&lt;&gt;"",IF(AND(MONTH($O369) &lt;= 7, MONTH($P369) &gt;= 7 ), IF($T369 &lt;&gt; "", $H369/$T369, ""), ""),"")</f>
        <v/>
      </c>
      <c r="AB369" s="10" t="str">
        <f>IF(Overall!$A371&lt;&gt;"",IF(AND(MONTH($O369) &lt;= 8, MONTH($P369) &gt;= 8), IF($T369 &lt;&gt; "", $H369/$T369, ""), ""),"")</f>
        <v/>
      </c>
      <c r="AC369" s="10" t="str">
        <f>IF(Overall!$A371&lt;&gt;"",IF(AND(MONTH($O369) &lt;= 9, MONTH($P369) &gt;= 9), IF($T369 &lt;&gt; "", $H369/$T369, ""), ""),"")</f>
        <v/>
      </c>
      <c r="AD369" s="10">
        <f>IF(Overall!$A371&lt;&gt;"",IF(AND(MONTH($O369) &lt;= 10, MONTH($P369) &gt;= 10), IF($T369 &lt;&gt; "", $H369/$T369, ""), ""),"")</f>
        <v>400000</v>
      </c>
      <c r="AE369" s="10">
        <f>IF(Overall!$A371&lt;&gt;"",IF(AND(MONTH($O369) &lt;= 11, MONTH($P369) &gt;= 11), IF($T369 &lt;&gt; "", $H369/$T369, ""), ""),"")</f>
        <v>400000</v>
      </c>
      <c r="AF369" s="10">
        <f>IF(Overall!$A371&lt;&gt;"",IF(AND(MONTH($O369) &lt;= 12, MONTH($P369) &gt;= 12), IF($T369 &lt;&gt; "", $H369/$T369, ""), ""),"")</f>
        <v>400000</v>
      </c>
      <c r="AH369" s="10" t="str">
        <f ca="1">IFERROR(IF(AND(NOW()&lt;= EOMONTH(DATE(YEAR($P369),1, 1), 0), Overall!$A371&lt;&gt;"", MONTH($O369) &lt;= 1, MONTH($P369) &gt;= 1), IF($T369 &lt;&gt; "", $H369/$T369, ""), ""), "")</f>
        <v/>
      </c>
      <c r="AI369" s="10" t="str">
        <f ca="1">IFERROR(IF(AND(NOW()&lt;= EOMONTH(DATE(YEAR($P369),2, 1), 0), Overall!$A371&lt;&gt;"", MONTH($O369) &lt;= 2, MONTH($P369) &gt;= 2), IF($T369 &lt;&gt; "", $H369/$T369, ""), ""), "")</f>
        <v/>
      </c>
      <c r="AJ369" s="10" t="str">
        <f ca="1">IFERROR(IF(AND(NOW()&lt;= EOMONTH(DATE(YEAR($P369),3, 1), 0), Overall!$A371&lt;&gt;"", MONTH($O369) &lt;= 3, MONTH($P369) &gt;= 3), IF($T369 &lt;&gt; "", $H369/$T369, ""), ""), "")</f>
        <v/>
      </c>
      <c r="AK369" s="10" t="str">
        <f ca="1">IFERROR(IF(AND(NOW()&lt;= EOMONTH(DATE(YEAR($P369),4, 1), 0), Overall!$A371&lt;&gt;"", MONTH($O369) &lt;= 4, MONTH($P369) &gt;= 4), IF($T369 &lt;&gt; "", $H369/$T369, ""), ""), "")</f>
        <v/>
      </c>
      <c r="AL369" s="10" t="str">
        <f ca="1">IFERROR(IF(AND(NOW()&lt;= EOMONTH(DATE(YEAR($P369),5, 1), 0), Overall!$A371&lt;&gt;"", MONTH($O369) &lt;= 5, MONTH($P369) &gt;= 5), IF($T369 &lt;&gt; "", $H369/$T369, ""), ""), "")</f>
        <v/>
      </c>
      <c r="AM369" s="10" t="str">
        <f ca="1">IFERROR(IF(AND(NOW()&lt;= EOMONTH(DATE(YEAR($P369),6, 1), 0), Overall!$A371&lt;&gt;"", MONTH($O369) &lt;= 6, MONTH($P369) &gt;= 6), IF($T369 &lt;&gt; "", $H369/$T369, ""), ""), "")</f>
        <v/>
      </c>
      <c r="AN369" s="10" t="str">
        <f ca="1">IFERROR(IF(AND(NOW()&lt;= EOMONTH(DATE(YEAR($P369),7, 1), 0), Overall!$A371&lt;&gt;"", MONTH($O369) &lt;= 7, MONTH($P369) &gt;= 7), IF($T369 &lt;&gt; "", $H369/$T369, ""), ""), "")</f>
        <v/>
      </c>
      <c r="AO369" s="10" t="str">
        <f ca="1">IFERROR(IF(AND(NOW()&lt;= EOMONTH(DATE(YEAR($P369),8, 1), 0), Overall!$A371&lt;&gt;"", MONTH($O369) &lt;= 8, MONTH($P369) &gt;= 8), IF($T369 &lt;&gt; "", $H369/$T369, ""), ""), "")</f>
        <v/>
      </c>
      <c r="AP369" s="10" t="str">
        <f ca="1">IFERROR(IF(AND(NOW()&lt;= EOMONTH(DATE(YEAR($P369),9, 1), 0), Overall!$A371&lt;&gt;"", MONTH($O369) &lt;= 9, MONTH($P369) &gt;= 9), IF($T369 &lt;&gt; "", $H369/$T369, ""), ""), "")</f>
        <v/>
      </c>
      <c r="AQ369" s="10" t="str">
        <f ca="1">IFERROR(IF(AND(NOW()&lt;= EOMONTH(DATE(YEAR($P369),10, 1), 0), Overall!$A371&lt;&gt;"", MONTH($O369) &lt;= 10, MONTH($P369) &gt;= 10), IF($T369 &lt;&gt; "", $H369/$T369, ""), ""), "")</f>
        <v/>
      </c>
      <c r="AR369" s="10" t="str">
        <f ca="1">IFERROR(IF(AND(NOW()&lt;= EOMONTH(DATE(YEAR($P369),11, 1), 0), Overall!$A371&lt;&gt;"", MONTH($O369) &lt;=11, MONTH($P369) &gt;= 11), IF($T369 &lt;&gt; "", $H369/$T369, ""), ""), "")</f>
        <v/>
      </c>
      <c r="AS369" s="10" t="str">
        <f ca="1">IFERROR(IF(AND(NOW()&lt;= EOMONTH(DATE(YEAR($P369),12, 1), 0), Overall!$A371&lt;&gt;"", MONTH($O369) &lt;= 12, MONTH($P369) &gt;= 12), IF($T369 &lt;&gt; "", $H369/$T369, ""), ""), "")</f>
        <v/>
      </c>
      <c r="AT369" s="16">
        <f t="shared" ca="1" si="11"/>
        <v>0</v>
      </c>
    </row>
    <row r="370" spans="1:46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6">
        <f>IF(Overall!T372&lt;&gt;"",VALUE(Overall!T372),"")</f>
        <v>80.099999999999994</v>
      </c>
      <c r="O370" s="7">
        <f>IF(Overall!L372&lt;&gt;"", DATEVALUE(Overall!L372), "")</f>
        <v>44835</v>
      </c>
      <c r="P370" s="7">
        <f>IF(Overall!M372&lt;&gt;"", DATEVALUE(Overall!M372), "")</f>
        <v>44926</v>
      </c>
      <c r="Q370" s="7" t="str">
        <f>IF(Overall!S372&lt;&gt;"",_xlfn.VALUETOTEXT(Overall!S372),"")</f>
        <v>Oct-Dec</v>
      </c>
      <c r="R370" s="7">
        <f>IF(Overall!O372&lt;&gt;"", DATEVALUE(Overall!O372), "")</f>
        <v>44586</v>
      </c>
      <c r="S370" s="7">
        <f>IF(Overall!O372&lt;&gt;"", DATEVALUE(Overall!O372), "")</f>
        <v>44586</v>
      </c>
      <c r="T370" s="5">
        <f t="shared" si="10"/>
        <v>3</v>
      </c>
      <c r="U370" s="10" t="str">
        <f>IF(Overall!$A372&lt;&gt;"",IF(AND(MONTH($O370) &lt;= 1, MONTH($P370) &gt;= 1), IF($T370 &lt;&gt; "", $H370/$T370, ""), ""),"")</f>
        <v/>
      </c>
      <c r="V370" s="10" t="str">
        <f>IF(Overall!$A372&lt;&gt;"",IF(AND(MONTH($O370) &lt;= 2, MONTH($P370) &gt;= 2), IF($T370 &lt;&gt; "", $H370/$T370, ""), ""),"")</f>
        <v/>
      </c>
      <c r="W370" s="10" t="str">
        <f>IF(Overall!$A372&lt;&gt;"",IF(AND(MONTH($O370) &lt;= 3, MONTH($P370) &gt;= 3), IF($T370 &lt;&gt; "", $H370/$T370, ""), ""),"")</f>
        <v/>
      </c>
      <c r="X370" s="10" t="str">
        <f>IF(Overall!$A372&lt;&gt;"",IF(AND(MONTH($O370) &lt;= 4, MONTH($P370) &gt;= 4), IF($T370 &lt;&gt; "", $H370/$T370, ""), ""),"")</f>
        <v/>
      </c>
      <c r="Y370" s="10" t="str">
        <f>IF(Overall!$A372&lt;&gt;"",IF(AND(MONTH($O370) &lt;= 5, MONTH($P370) &gt;= 5), IF($T370 &lt;&gt; "", $H370/$T370, ""), ""),"")</f>
        <v/>
      </c>
      <c r="Z370" s="10" t="str">
        <f>IF(Overall!$A372&lt;&gt;"",IF(AND(MONTH($O370) &lt;= 6, MONTH($P370) &gt;= 6), IF($T370 &lt;&gt; "", $H370/$T370, ""), ""),"")</f>
        <v/>
      </c>
      <c r="AA370" s="10" t="str">
        <f>IF(Overall!$A372&lt;&gt;"",IF(AND(MONTH($O370) &lt;= 7, MONTH($P370) &gt;= 7 ), IF($T370 &lt;&gt; "", $H370/$T370, ""), ""),"")</f>
        <v/>
      </c>
      <c r="AB370" s="10" t="str">
        <f>IF(Overall!$A372&lt;&gt;"",IF(AND(MONTH($O370) &lt;= 8, MONTH($P370) &gt;= 8), IF($T370 &lt;&gt; "", $H370/$T370, ""), ""),"")</f>
        <v/>
      </c>
      <c r="AC370" s="10" t="str">
        <f>IF(Overall!$A372&lt;&gt;"",IF(AND(MONTH($O370) &lt;= 9, MONTH($P370) &gt;= 9), IF($T370 &lt;&gt; "", $H370/$T370, ""), ""),"")</f>
        <v/>
      </c>
      <c r="AD370" s="10">
        <f>IF(Overall!$A372&lt;&gt;"",IF(AND(MONTH($O370) &lt;= 10, MONTH($P370) &gt;= 10), IF($T370 &lt;&gt; "", $H370/$T370, ""), ""),"")</f>
        <v>200000</v>
      </c>
      <c r="AE370" s="10">
        <f>IF(Overall!$A372&lt;&gt;"",IF(AND(MONTH($O370) &lt;= 11, MONTH($P370) &gt;= 11), IF($T370 &lt;&gt; "", $H370/$T370, ""), ""),"")</f>
        <v>200000</v>
      </c>
      <c r="AF370" s="10">
        <f>IF(Overall!$A372&lt;&gt;"",IF(AND(MONTH($O370) &lt;= 12, MONTH($P370) &gt;= 12), IF($T370 &lt;&gt; "", $H370/$T370, ""), ""),"")</f>
        <v>200000</v>
      </c>
      <c r="AH370" s="10" t="str">
        <f ca="1">IFERROR(IF(AND(NOW()&lt;= EOMONTH(DATE(YEAR($P370),1, 1), 0), Overall!$A372&lt;&gt;"", MONTH($O370) &lt;= 1, MONTH($P370) &gt;= 1), IF($T370 &lt;&gt; "", $H370/$T370, ""), ""), "")</f>
        <v/>
      </c>
      <c r="AI370" s="10" t="str">
        <f ca="1">IFERROR(IF(AND(NOW()&lt;= EOMONTH(DATE(YEAR($P370),2, 1), 0), Overall!$A372&lt;&gt;"", MONTH($O370) &lt;= 2, MONTH($P370) &gt;= 2), IF($T370 &lt;&gt; "", $H370/$T370, ""), ""), "")</f>
        <v/>
      </c>
      <c r="AJ370" s="10" t="str">
        <f ca="1">IFERROR(IF(AND(NOW()&lt;= EOMONTH(DATE(YEAR($P370),3, 1), 0), Overall!$A372&lt;&gt;"", MONTH($O370) &lt;= 3, MONTH($P370) &gt;= 3), IF($T370 &lt;&gt; "", $H370/$T370, ""), ""), "")</f>
        <v/>
      </c>
      <c r="AK370" s="10" t="str">
        <f ca="1">IFERROR(IF(AND(NOW()&lt;= EOMONTH(DATE(YEAR($P370),4, 1), 0), Overall!$A372&lt;&gt;"", MONTH($O370) &lt;= 4, MONTH($P370) &gt;= 4), IF($T370 &lt;&gt; "", $H370/$T370, ""), ""), "")</f>
        <v/>
      </c>
      <c r="AL370" s="10" t="str">
        <f ca="1">IFERROR(IF(AND(NOW()&lt;= EOMONTH(DATE(YEAR($P370),5, 1), 0), Overall!$A372&lt;&gt;"", MONTH($O370) &lt;= 5, MONTH($P370) &gt;= 5), IF($T370 &lt;&gt; "", $H370/$T370, ""), ""), "")</f>
        <v/>
      </c>
      <c r="AM370" s="10" t="str">
        <f ca="1">IFERROR(IF(AND(NOW()&lt;= EOMONTH(DATE(YEAR($P370),6, 1), 0), Overall!$A372&lt;&gt;"", MONTH($O370) &lt;= 6, MONTH($P370) &gt;= 6), IF($T370 &lt;&gt; "", $H370/$T370, ""), ""), "")</f>
        <v/>
      </c>
      <c r="AN370" s="10" t="str">
        <f ca="1">IFERROR(IF(AND(NOW()&lt;= EOMONTH(DATE(YEAR($P370),7, 1), 0), Overall!$A372&lt;&gt;"", MONTH($O370) &lt;= 7, MONTH($P370) &gt;= 7), IF($T370 &lt;&gt; "", $H370/$T370, ""), ""), "")</f>
        <v/>
      </c>
      <c r="AO370" s="10" t="str">
        <f ca="1">IFERROR(IF(AND(NOW()&lt;= EOMONTH(DATE(YEAR($P370),8, 1), 0), Overall!$A372&lt;&gt;"", MONTH($O370) &lt;= 8, MONTH($P370) &gt;= 8), IF($T370 &lt;&gt; "", $H370/$T370, ""), ""), "")</f>
        <v/>
      </c>
      <c r="AP370" s="10" t="str">
        <f ca="1">IFERROR(IF(AND(NOW()&lt;= EOMONTH(DATE(YEAR($P370),9, 1), 0), Overall!$A372&lt;&gt;"", MONTH($O370) &lt;= 9, MONTH($P370) &gt;= 9), IF($T370 &lt;&gt; "", $H370/$T370, ""), ""), "")</f>
        <v/>
      </c>
      <c r="AQ370" s="10" t="str">
        <f ca="1">IFERROR(IF(AND(NOW()&lt;= EOMONTH(DATE(YEAR($P370),10, 1), 0), Overall!$A372&lt;&gt;"", MONTH($O370) &lt;= 10, MONTH($P370) &gt;= 10), IF($T370 &lt;&gt; "", $H370/$T370, ""), ""), "")</f>
        <v/>
      </c>
      <c r="AR370" s="10" t="str">
        <f ca="1">IFERROR(IF(AND(NOW()&lt;= EOMONTH(DATE(YEAR($P370),11, 1), 0), Overall!$A372&lt;&gt;"", MONTH($O370) &lt;=11, MONTH($P370) &gt;= 11), IF($T370 &lt;&gt; "", $H370/$T370, ""), ""), "")</f>
        <v/>
      </c>
      <c r="AS370" s="10" t="str">
        <f ca="1">IFERROR(IF(AND(NOW()&lt;= EOMONTH(DATE(YEAR($P370),12, 1), 0), Overall!$A372&lt;&gt;"", MONTH($O370) &lt;= 12, MONTH($P370) &gt;= 12), IF($T370 &lt;&gt; "", $H370/$T370, ""), ""), "")</f>
        <v/>
      </c>
      <c r="AT370" s="16">
        <f t="shared" ca="1" si="11"/>
        <v>0</v>
      </c>
    </row>
    <row r="371" spans="1:46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6">
        <f>IF(Overall!T373&lt;&gt;"",VALUE(Overall!T373),"")</f>
        <v>79.900000000000006</v>
      </c>
      <c r="O371" s="7">
        <f>IF(Overall!L373&lt;&gt;"", DATEVALUE(Overall!L373), "")</f>
        <v>44835</v>
      </c>
      <c r="P371" s="7">
        <f>IF(Overall!M373&lt;&gt;"", DATEVALUE(Overall!M373), "")</f>
        <v>44926</v>
      </c>
      <c r="Q371" s="7" t="str">
        <f>IF(Overall!S373&lt;&gt;"",_xlfn.VALUETOTEXT(Overall!S373),"")</f>
        <v>Oct-Dec</v>
      </c>
      <c r="R371" s="7">
        <f>IF(Overall!O373&lt;&gt;"", DATEVALUE(Overall!O373), "")</f>
        <v>44586</v>
      </c>
      <c r="S371" s="7">
        <f>IF(Overall!O373&lt;&gt;"", DATEVALUE(Overall!O373), "")</f>
        <v>44586</v>
      </c>
      <c r="T371" s="5">
        <f t="shared" si="10"/>
        <v>3</v>
      </c>
      <c r="U371" s="10" t="str">
        <f>IF(Overall!$A373&lt;&gt;"",IF(AND(MONTH($O371) &lt;= 1, MONTH($P371) &gt;= 1), IF($T371 &lt;&gt; "", $H371/$T371, ""), ""),"")</f>
        <v/>
      </c>
      <c r="V371" s="10" t="str">
        <f>IF(Overall!$A373&lt;&gt;"",IF(AND(MONTH($O371) &lt;= 2, MONTH($P371) &gt;= 2), IF($T371 &lt;&gt; "", $H371/$T371, ""), ""),"")</f>
        <v/>
      </c>
      <c r="W371" s="10" t="str">
        <f>IF(Overall!$A373&lt;&gt;"",IF(AND(MONTH($O371) &lt;= 3, MONTH($P371) &gt;= 3), IF($T371 &lt;&gt; "", $H371/$T371, ""), ""),"")</f>
        <v/>
      </c>
      <c r="X371" s="10" t="str">
        <f>IF(Overall!$A373&lt;&gt;"",IF(AND(MONTH($O371) &lt;= 4, MONTH($P371) &gt;= 4), IF($T371 &lt;&gt; "", $H371/$T371, ""), ""),"")</f>
        <v/>
      </c>
      <c r="Y371" s="10" t="str">
        <f>IF(Overall!$A373&lt;&gt;"",IF(AND(MONTH($O371) &lt;= 5, MONTH($P371) &gt;= 5), IF($T371 &lt;&gt; "", $H371/$T371, ""), ""),"")</f>
        <v/>
      </c>
      <c r="Z371" s="10" t="str">
        <f>IF(Overall!$A373&lt;&gt;"",IF(AND(MONTH($O371) &lt;= 6, MONTH($P371) &gt;= 6), IF($T371 &lt;&gt; "", $H371/$T371, ""), ""),"")</f>
        <v/>
      </c>
      <c r="AA371" s="10" t="str">
        <f>IF(Overall!$A373&lt;&gt;"",IF(AND(MONTH($O371) &lt;= 7, MONTH($P371) &gt;= 7 ), IF($T371 &lt;&gt; "", $H371/$T371, ""), ""),"")</f>
        <v/>
      </c>
      <c r="AB371" s="10" t="str">
        <f>IF(Overall!$A373&lt;&gt;"",IF(AND(MONTH($O371) &lt;= 8, MONTH($P371) &gt;= 8), IF($T371 &lt;&gt; "", $H371/$T371, ""), ""),"")</f>
        <v/>
      </c>
      <c r="AC371" s="10" t="str">
        <f>IF(Overall!$A373&lt;&gt;"",IF(AND(MONTH($O371) &lt;= 9, MONTH($P371) &gt;= 9), IF($T371 &lt;&gt; "", $H371/$T371, ""), ""),"")</f>
        <v/>
      </c>
      <c r="AD371" s="10">
        <f>IF(Overall!$A373&lt;&gt;"",IF(AND(MONTH($O371) &lt;= 10, MONTH($P371) &gt;= 10), IF($T371 &lt;&gt; "", $H371/$T371, ""), ""),"")</f>
        <v>200000</v>
      </c>
      <c r="AE371" s="10">
        <f>IF(Overall!$A373&lt;&gt;"",IF(AND(MONTH($O371) &lt;= 11, MONTH($P371) &gt;= 11), IF($T371 &lt;&gt; "", $H371/$T371, ""), ""),"")</f>
        <v>200000</v>
      </c>
      <c r="AF371" s="10">
        <f>IF(Overall!$A373&lt;&gt;"",IF(AND(MONTH($O371) &lt;= 12, MONTH($P371) &gt;= 12), IF($T371 &lt;&gt; "", $H371/$T371, ""), ""),"")</f>
        <v>200000</v>
      </c>
      <c r="AH371" s="10" t="str">
        <f ca="1">IFERROR(IF(AND(NOW()&lt;= EOMONTH(DATE(YEAR($P371),1, 1), 0), Overall!$A373&lt;&gt;"", MONTH($O371) &lt;= 1, MONTH($P371) &gt;= 1), IF($T371 &lt;&gt; "", $H371/$T371, ""), ""), "")</f>
        <v/>
      </c>
      <c r="AI371" s="10" t="str">
        <f ca="1">IFERROR(IF(AND(NOW()&lt;= EOMONTH(DATE(YEAR($P371),2, 1), 0), Overall!$A373&lt;&gt;"", MONTH($O371) &lt;= 2, MONTH($P371) &gt;= 2), IF($T371 &lt;&gt; "", $H371/$T371, ""), ""), "")</f>
        <v/>
      </c>
      <c r="AJ371" s="10" t="str">
        <f ca="1">IFERROR(IF(AND(NOW()&lt;= EOMONTH(DATE(YEAR($P371),3, 1), 0), Overall!$A373&lt;&gt;"", MONTH($O371) &lt;= 3, MONTH($P371) &gt;= 3), IF($T371 &lt;&gt; "", $H371/$T371, ""), ""), "")</f>
        <v/>
      </c>
      <c r="AK371" s="10" t="str">
        <f ca="1">IFERROR(IF(AND(NOW()&lt;= EOMONTH(DATE(YEAR($P371),4, 1), 0), Overall!$A373&lt;&gt;"", MONTH($O371) &lt;= 4, MONTH($P371) &gt;= 4), IF($T371 &lt;&gt; "", $H371/$T371, ""), ""), "")</f>
        <v/>
      </c>
      <c r="AL371" s="10" t="str">
        <f ca="1">IFERROR(IF(AND(NOW()&lt;= EOMONTH(DATE(YEAR($P371),5, 1), 0), Overall!$A373&lt;&gt;"", MONTH($O371) &lt;= 5, MONTH($P371) &gt;= 5), IF($T371 &lt;&gt; "", $H371/$T371, ""), ""), "")</f>
        <v/>
      </c>
      <c r="AM371" s="10" t="str">
        <f ca="1">IFERROR(IF(AND(NOW()&lt;= EOMONTH(DATE(YEAR($P371),6, 1), 0), Overall!$A373&lt;&gt;"", MONTH($O371) &lt;= 6, MONTH($P371) &gt;= 6), IF($T371 &lt;&gt; "", $H371/$T371, ""), ""), "")</f>
        <v/>
      </c>
      <c r="AN371" s="10" t="str">
        <f ca="1">IFERROR(IF(AND(NOW()&lt;= EOMONTH(DATE(YEAR($P371),7, 1), 0), Overall!$A373&lt;&gt;"", MONTH($O371) &lt;= 7, MONTH($P371) &gt;= 7), IF($T371 &lt;&gt; "", $H371/$T371, ""), ""), "")</f>
        <v/>
      </c>
      <c r="AO371" s="10" t="str">
        <f ca="1">IFERROR(IF(AND(NOW()&lt;= EOMONTH(DATE(YEAR($P371),8, 1), 0), Overall!$A373&lt;&gt;"", MONTH($O371) &lt;= 8, MONTH($P371) &gt;= 8), IF($T371 &lt;&gt; "", $H371/$T371, ""), ""), "")</f>
        <v/>
      </c>
      <c r="AP371" s="10" t="str">
        <f ca="1">IFERROR(IF(AND(NOW()&lt;= EOMONTH(DATE(YEAR($P371),9, 1), 0), Overall!$A373&lt;&gt;"", MONTH($O371) &lt;= 9, MONTH($P371) &gt;= 9), IF($T371 &lt;&gt; "", $H371/$T371, ""), ""), "")</f>
        <v/>
      </c>
      <c r="AQ371" s="10" t="str">
        <f ca="1">IFERROR(IF(AND(NOW()&lt;= EOMONTH(DATE(YEAR($P371),10, 1), 0), Overall!$A373&lt;&gt;"", MONTH($O371) &lt;= 10, MONTH($P371) &gt;= 10), IF($T371 &lt;&gt; "", $H371/$T371, ""), ""), "")</f>
        <v/>
      </c>
      <c r="AR371" s="10" t="str">
        <f ca="1">IFERROR(IF(AND(NOW()&lt;= EOMONTH(DATE(YEAR($P371),11, 1), 0), Overall!$A373&lt;&gt;"", MONTH($O371) &lt;=11, MONTH($P371) &gt;= 11), IF($T371 &lt;&gt; "", $H371/$T371, ""), ""), "")</f>
        <v/>
      </c>
      <c r="AS371" s="10" t="str">
        <f ca="1">IFERROR(IF(AND(NOW()&lt;= EOMONTH(DATE(YEAR($P371),12, 1), 0), Overall!$A373&lt;&gt;"", MONTH($O371) &lt;= 12, MONTH($P371) &gt;= 12), IF($T371 &lt;&gt; "", $H371/$T371, ""), ""), "")</f>
        <v/>
      </c>
      <c r="AT371" s="16">
        <f t="shared" ca="1" si="11"/>
        <v>0</v>
      </c>
    </row>
    <row r="372" spans="1:46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6">
        <f>IF(Overall!T374&lt;&gt;"",VALUE(Overall!T374),"")</f>
        <v>80.11</v>
      </c>
      <c r="O372" s="7">
        <f>IF(Overall!L374&lt;&gt;"", DATEVALUE(Overall!L374), "")</f>
        <v>44835</v>
      </c>
      <c r="P372" s="7">
        <f>IF(Overall!M374&lt;&gt;"", DATEVALUE(Overall!M374), "")</f>
        <v>44926</v>
      </c>
      <c r="Q372" s="7" t="str">
        <f>IF(Overall!S374&lt;&gt;"",_xlfn.VALUETOTEXT(Overall!S374),"")</f>
        <v>Oct-Dec</v>
      </c>
      <c r="R372" s="7">
        <f>IF(Overall!O374&lt;&gt;"", DATEVALUE(Overall!O374), "")</f>
        <v>44586</v>
      </c>
      <c r="S372" s="7">
        <f>IF(Overall!O374&lt;&gt;"", DATEVALUE(Overall!O374), "")</f>
        <v>44586</v>
      </c>
      <c r="T372" s="5">
        <f t="shared" si="10"/>
        <v>3</v>
      </c>
      <c r="U372" s="10" t="str">
        <f>IF(Overall!$A374&lt;&gt;"",IF(AND(MONTH($O372) &lt;= 1, MONTH($P372) &gt;= 1), IF($T372 &lt;&gt; "", $H372/$T372, ""), ""),"")</f>
        <v/>
      </c>
      <c r="V372" s="10" t="str">
        <f>IF(Overall!$A374&lt;&gt;"",IF(AND(MONTH($O372) &lt;= 2, MONTH($P372) &gt;= 2), IF($T372 &lt;&gt; "", $H372/$T372, ""), ""),"")</f>
        <v/>
      </c>
      <c r="W372" s="10" t="str">
        <f>IF(Overall!$A374&lt;&gt;"",IF(AND(MONTH($O372) &lt;= 3, MONTH($P372) &gt;= 3), IF($T372 &lt;&gt; "", $H372/$T372, ""), ""),"")</f>
        <v/>
      </c>
      <c r="X372" s="10" t="str">
        <f>IF(Overall!$A374&lt;&gt;"",IF(AND(MONTH($O372) &lt;= 4, MONTH($P372) &gt;= 4), IF($T372 &lt;&gt; "", $H372/$T372, ""), ""),"")</f>
        <v/>
      </c>
      <c r="Y372" s="10" t="str">
        <f>IF(Overall!$A374&lt;&gt;"",IF(AND(MONTH($O372) &lt;= 5, MONTH($P372) &gt;= 5), IF($T372 &lt;&gt; "", $H372/$T372, ""), ""),"")</f>
        <v/>
      </c>
      <c r="Z372" s="10" t="str">
        <f>IF(Overall!$A374&lt;&gt;"",IF(AND(MONTH($O372) &lt;= 6, MONTH($P372) &gt;= 6), IF($T372 &lt;&gt; "", $H372/$T372, ""), ""),"")</f>
        <v/>
      </c>
      <c r="AA372" s="10" t="str">
        <f>IF(Overall!$A374&lt;&gt;"",IF(AND(MONTH($O372) &lt;= 7, MONTH($P372) &gt;= 7 ), IF($T372 &lt;&gt; "", $H372/$T372, ""), ""),"")</f>
        <v/>
      </c>
      <c r="AB372" s="10" t="str">
        <f>IF(Overall!$A374&lt;&gt;"",IF(AND(MONTH($O372) &lt;= 8, MONTH($P372) &gt;= 8), IF($T372 &lt;&gt; "", $H372/$T372, ""), ""),"")</f>
        <v/>
      </c>
      <c r="AC372" s="10" t="str">
        <f>IF(Overall!$A374&lt;&gt;"",IF(AND(MONTH($O372) &lt;= 9, MONTH($P372) &gt;= 9), IF($T372 &lt;&gt; "", $H372/$T372, ""), ""),"")</f>
        <v/>
      </c>
      <c r="AD372" s="10">
        <f>IF(Overall!$A374&lt;&gt;"",IF(AND(MONTH($O372) &lt;= 10, MONTH($P372) &gt;= 10), IF($T372 &lt;&gt; "", $H372/$T372, ""), ""),"")</f>
        <v>200000</v>
      </c>
      <c r="AE372" s="10">
        <f>IF(Overall!$A374&lt;&gt;"",IF(AND(MONTH($O372) &lt;= 11, MONTH($P372) &gt;= 11), IF($T372 &lt;&gt; "", $H372/$T372, ""), ""),"")</f>
        <v>200000</v>
      </c>
      <c r="AF372" s="10">
        <f>IF(Overall!$A374&lt;&gt;"",IF(AND(MONTH($O372) &lt;= 12, MONTH($P372) &gt;= 12), IF($T372 &lt;&gt; "", $H372/$T372, ""), ""),"")</f>
        <v>200000</v>
      </c>
      <c r="AH372" s="10" t="str">
        <f ca="1">IFERROR(IF(AND(NOW()&lt;= EOMONTH(DATE(YEAR($P372),1, 1), 0), Overall!$A374&lt;&gt;"", MONTH($O372) &lt;= 1, MONTH($P372) &gt;= 1), IF($T372 &lt;&gt; "", $H372/$T372, ""), ""), "")</f>
        <v/>
      </c>
      <c r="AI372" s="10" t="str">
        <f ca="1">IFERROR(IF(AND(NOW()&lt;= EOMONTH(DATE(YEAR($P372),2, 1), 0), Overall!$A374&lt;&gt;"", MONTH($O372) &lt;= 2, MONTH($P372) &gt;= 2), IF($T372 &lt;&gt; "", $H372/$T372, ""), ""), "")</f>
        <v/>
      </c>
      <c r="AJ372" s="10" t="str">
        <f ca="1">IFERROR(IF(AND(NOW()&lt;= EOMONTH(DATE(YEAR($P372),3, 1), 0), Overall!$A374&lt;&gt;"", MONTH($O372) &lt;= 3, MONTH($P372) &gt;= 3), IF($T372 &lt;&gt; "", $H372/$T372, ""), ""), "")</f>
        <v/>
      </c>
      <c r="AK372" s="10" t="str">
        <f ca="1">IFERROR(IF(AND(NOW()&lt;= EOMONTH(DATE(YEAR($P372),4, 1), 0), Overall!$A374&lt;&gt;"", MONTH($O372) &lt;= 4, MONTH($P372) &gt;= 4), IF($T372 &lt;&gt; "", $H372/$T372, ""), ""), "")</f>
        <v/>
      </c>
      <c r="AL372" s="10" t="str">
        <f ca="1">IFERROR(IF(AND(NOW()&lt;= EOMONTH(DATE(YEAR($P372),5, 1), 0), Overall!$A374&lt;&gt;"", MONTH($O372) &lt;= 5, MONTH($P372) &gt;= 5), IF($T372 &lt;&gt; "", $H372/$T372, ""), ""), "")</f>
        <v/>
      </c>
      <c r="AM372" s="10" t="str">
        <f ca="1">IFERROR(IF(AND(NOW()&lt;= EOMONTH(DATE(YEAR($P372),6, 1), 0), Overall!$A374&lt;&gt;"", MONTH($O372) &lt;= 6, MONTH($P372) &gt;= 6), IF($T372 &lt;&gt; "", $H372/$T372, ""), ""), "")</f>
        <v/>
      </c>
      <c r="AN372" s="10" t="str">
        <f ca="1">IFERROR(IF(AND(NOW()&lt;= EOMONTH(DATE(YEAR($P372),7, 1), 0), Overall!$A374&lt;&gt;"", MONTH($O372) &lt;= 7, MONTH($P372) &gt;= 7), IF($T372 &lt;&gt; "", $H372/$T372, ""), ""), "")</f>
        <v/>
      </c>
      <c r="AO372" s="10" t="str">
        <f ca="1">IFERROR(IF(AND(NOW()&lt;= EOMONTH(DATE(YEAR($P372),8, 1), 0), Overall!$A374&lt;&gt;"", MONTH($O372) &lt;= 8, MONTH($P372) &gt;= 8), IF($T372 &lt;&gt; "", $H372/$T372, ""), ""), "")</f>
        <v/>
      </c>
      <c r="AP372" s="10" t="str">
        <f ca="1">IFERROR(IF(AND(NOW()&lt;= EOMONTH(DATE(YEAR($P372),9, 1), 0), Overall!$A374&lt;&gt;"", MONTH($O372) &lt;= 9, MONTH($P372) &gt;= 9), IF($T372 &lt;&gt; "", $H372/$T372, ""), ""), "")</f>
        <v/>
      </c>
      <c r="AQ372" s="10" t="str">
        <f ca="1">IFERROR(IF(AND(NOW()&lt;= EOMONTH(DATE(YEAR($P372),10, 1), 0), Overall!$A374&lt;&gt;"", MONTH($O372) &lt;= 10, MONTH($P372) &gt;= 10), IF($T372 &lt;&gt; "", $H372/$T372, ""), ""), "")</f>
        <v/>
      </c>
      <c r="AR372" s="10" t="str">
        <f ca="1">IFERROR(IF(AND(NOW()&lt;= EOMONTH(DATE(YEAR($P372),11, 1), 0), Overall!$A374&lt;&gt;"", MONTH($O372) &lt;=11, MONTH($P372) &gt;= 11), IF($T372 &lt;&gt; "", $H372/$T372, ""), ""), "")</f>
        <v/>
      </c>
      <c r="AS372" s="10" t="str">
        <f ca="1">IFERROR(IF(AND(NOW()&lt;= EOMONTH(DATE(YEAR($P372),12, 1), 0), Overall!$A374&lt;&gt;"", MONTH($O372) &lt;= 12, MONTH($P372) &gt;= 12), IF($T372 &lt;&gt; "", $H372/$T372, ""), ""), "")</f>
        <v/>
      </c>
      <c r="AT372" s="16">
        <f t="shared" ca="1" si="11"/>
        <v>0</v>
      </c>
    </row>
    <row r="373" spans="1:46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6">
        <f>IF(Overall!T375&lt;&gt;"",VALUE(Overall!T375),"")</f>
        <v>81.150000000000006</v>
      </c>
      <c r="O373" s="7">
        <f>IF(Overall!L375&lt;&gt;"", DATEVALUE(Overall!L375), "")</f>
        <v>44835</v>
      </c>
      <c r="P373" s="7">
        <f>IF(Overall!M375&lt;&gt;"", DATEVALUE(Overall!M375), "")</f>
        <v>44926</v>
      </c>
      <c r="Q373" s="7" t="str">
        <f>IF(Overall!S375&lt;&gt;"",_xlfn.VALUETOTEXT(Overall!S375),"")</f>
        <v>Oct-Dec</v>
      </c>
      <c r="R373" s="7">
        <f>IF(Overall!O375&lt;&gt;"", DATEVALUE(Overall!O375), "")</f>
        <v>44587</v>
      </c>
      <c r="S373" s="7">
        <f>IF(Overall!O375&lt;&gt;"", DATEVALUE(Overall!O375), "")</f>
        <v>44587</v>
      </c>
      <c r="T373" s="5">
        <f t="shared" si="10"/>
        <v>3</v>
      </c>
      <c r="U373" s="10" t="str">
        <f>IF(Overall!$A375&lt;&gt;"",IF(AND(MONTH($O373) &lt;= 1, MONTH($P373) &gt;= 1), IF($T373 &lt;&gt; "", $H373/$T373, ""), ""),"")</f>
        <v/>
      </c>
      <c r="V373" s="10" t="str">
        <f>IF(Overall!$A375&lt;&gt;"",IF(AND(MONTH($O373) &lt;= 2, MONTH($P373) &gt;= 2), IF($T373 &lt;&gt; "", $H373/$T373, ""), ""),"")</f>
        <v/>
      </c>
      <c r="W373" s="10" t="str">
        <f>IF(Overall!$A375&lt;&gt;"",IF(AND(MONTH($O373) &lt;= 3, MONTH($P373) &gt;= 3), IF($T373 &lt;&gt; "", $H373/$T373, ""), ""),"")</f>
        <v/>
      </c>
      <c r="X373" s="10" t="str">
        <f>IF(Overall!$A375&lt;&gt;"",IF(AND(MONTH($O373) &lt;= 4, MONTH($P373) &gt;= 4), IF($T373 &lt;&gt; "", $H373/$T373, ""), ""),"")</f>
        <v/>
      </c>
      <c r="Y373" s="10" t="str">
        <f>IF(Overall!$A375&lt;&gt;"",IF(AND(MONTH($O373) &lt;= 5, MONTH($P373) &gt;= 5), IF($T373 &lt;&gt; "", $H373/$T373, ""), ""),"")</f>
        <v/>
      </c>
      <c r="Z373" s="10" t="str">
        <f>IF(Overall!$A375&lt;&gt;"",IF(AND(MONTH($O373) &lt;= 6, MONTH($P373) &gt;= 6), IF($T373 &lt;&gt; "", $H373/$T373, ""), ""),"")</f>
        <v/>
      </c>
      <c r="AA373" s="10" t="str">
        <f>IF(Overall!$A375&lt;&gt;"",IF(AND(MONTH($O373) &lt;= 7, MONTH($P373) &gt;= 7 ), IF($T373 &lt;&gt; "", $H373/$T373, ""), ""),"")</f>
        <v/>
      </c>
      <c r="AB373" s="10" t="str">
        <f>IF(Overall!$A375&lt;&gt;"",IF(AND(MONTH($O373) &lt;= 8, MONTH($P373) &gt;= 8), IF($T373 &lt;&gt; "", $H373/$T373, ""), ""),"")</f>
        <v/>
      </c>
      <c r="AC373" s="10" t="str">
        <f>IF(Overall!$A375&lt;&gt;"",IF(AND(MONTH($O373) &lt;= 9, MONTH($P373) &gt;= 9), IF($T373 &lt;&gt; "", $H373/$T373, ""), ""),"")</f>
        <v/>
      </c>
      <c r="AD373" s="10">
        <f>IF(Overall!$A375&lt;&gt;"",IF(AND(MONTH($O373) &lt;= 10, MONTH($P373) &gt;= 10), IF($T373 &lt;&gt; "", $H373/$T373, ""), ""),"")</f>
        <v>500000</v>
      </c>
      <c r="AE373" s="10">
        <f>IF(Overall!$A375&lt;&gt;"",IF(AND(MONTH($O373) &lt;= 11, MONTH($P373) &gt;= 11), IF($T373 &lt;&gt; "", $H373/$T373, ""), ""),"")</f>
        <v>500000</v>
      </c>
      <c r="AF373" s="10">
        <f>IF(Overall!$A375&lt;&gt;"",IF(AND(MONTH($O373) &lt;= 12, MONTH($P373) &gt;= 12), IF($T373 &lt;&gt; "", $H373/$T373, ""), ""),"")</f>
        <v>500000</v>
      </c>
      <c r="AH373" s="10" t="str">
        <f ca="1">IFERROR(IF(AND(NOW()&lt;= EOMONTH(DATE(YEAR($P373),1, 1), 0), Overall!$A375&lt;&gt;"", MONTH($O373) &lt;= 1, MONTH($P373) &gt;= 1), IF($T373 &lt;&gt; "", $H373/$T373, ""), ""), "")</f>
        <v/>
      </c>
      <c r="AI373" s="10" t="str">
        <f ca="1">IFERROR(IF(AND(NOW()&lt;= EOMONTH(DATE(YEAR($P373),2, 1), 0), Overall!$A375&lt;&gt;"", MONTH($O373) &lt;= 2, MONTH($P373) &gt;= 2), IF($T373 &lt;&gt; "", $H373/$T373, ""), ""), "")</f>
        <v/>
      </c>
      <c r="AJ373" s="10" t="str">
        <f ca="1">IFERROR(IF(AND(NOW()&lt;= EOMONTH(DATE(YEAR($P373),3, 1), 0), Overall!$A375&lt;&gt;"", MONTH($O373) &lt;= 3, MONTH($P373) &gt;= 3), IF($T373 &lt;&gt; "", $H373/$T373, ""), ""), "")</f>
        <v/>
      </c>
      <c r="AK373" s="10" t="str">
        <f ca="1">IFERROR(IF(AND(NOW()&lt;= EOMONTH(DATE(YEAR($P373),4, 1), 0), Overall!$A375&lt;&gt;"", MONTH($O373) &lt;= 4, MONTH($P373) &gt;= 4), IF($T373 &lt;&gt; "", $H373/$T373, ""), ""), "")</f>
        <v/>
      </c>
      <c r="AL373" s="10" t="str">
        <f ca="1">IFERROR(IF(AND(NOW()&lt;= EOMONTH(DATE(YEAR($P373),5, 1), 0), Overall!$A375&lt;&gt;"", MONTH($O373) &lt;= 5, MONTH($P373) &gt;= 5), IF($T373 &lt;&gt; "", $H373/$T373, ""), ""), "")</f>
        <v/>
      </c>
      <c r="AM373" s="10" t="str">
        <f ca="1">IFERROR(IF(AND(NOW()&lt;= EOMONTH(DATE(YEAR($P373),6, 1), 0), Overall!$A375&lt;&gt;"", MONTH($O373) &lt;= 6, MONTH($P373) &gt;= 6), IF($T373 &lt;&gt; "", $H373/$T373, ""), ""), "")</f>
        <v/>
      </c>
      <c r="AN373" s="10" t="str">
        <f ca="1">IFERROR(IF(AND(NOW()&lt;= EOMONTH(DATE(YEAR($P373),7, 1), 0), Overall!$A375&lt;&gt;"", MONTH($O373) &lt;= 7, MONTH($P373) &gt;= 7), IF($T373 &lt;&gt; "", $H373/$T373, ""), ""), "")</f>
        <v/>
      </c>
      <c r="AO373" s="10" t="str">
        <f ca="1">IFERROR(IF(AND(NOW()&lt;= EOMONTH(DATE(YEAR($P373),8, 1), 0), Overall!$A375&lt;&gt;"", MONTH($O373) &lt;= 8, MONTH($P373) &gt;= 8), IF($T373 &lt;&gt; "", $H373/$T373, ""), ""), "")</f>
        <v/>
      </c>
      <c r="AP373" s="10" t="str">
        <f ca="1">IFERROR(IF(AND(NOW()&lt;= EOMONTH(DATE(YEAR($P373),9, 1), 0), Overall!$A375&lt;&gt;"", MONTH($O373) &lt;= 9, MONTH($P373) &gt;= 9), IF($T373 &lt;&gt; "", $H373/$T373, ""), ""), "")</f>
        <v/>
      </c>
      <c r="AQ373" s="10" t="str">
        <f ca="1">IFERROR(IF(AND(NOW()&lt;= EOMONTH(DATE(YEAR($P373),10, 1), 0), Overall!$A375&lt;&gt;"", MONTH($O373) &lt;= 10, MONTH($P373) &gt;= 10), IF($T373 &lt;&gt; "", $H373/$T373, ""), ""), "")</f>
        <v/>
      </c>
      <c r="AR373" s="10" t="str">
        <f ca="1">IFERROR(IF(AND(NOW()&lt;= EOMONTH(DATE(YEAR($P373),11, 1), 0), Overall!$A375&lt;&gt;"", MONTH($O373) &lt;=11, MONTH($P373) &gt;= 11), IF($T373 &lt;&gt; "", $H373/$T373, ""), ""), "")</f>
        <v/>
      </c>
      <c r="AS373" s="10" t="str">
        <f ca="1">IFERROR(IF(AND(NOW()&lt;= EOMONTH(DATE(YEAR($P373),12, 1), 0), Overall!$A375&lt;&gt;"", MONTH($O373) &lt;= 12, MONTH($P373) &gt;= 12), IF($T373 &lt;&gt; "", $H373/$T373, ""), ""), "")</f>
        <v/>
      </c>
      <c r="AT373" s="16">
        <f t="shared" ca="1" si="11"/>
        <v>0</v>
      </c>
    </row>
    <row r="374" spans="1:46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6">
        <f>IF(Overall!T376&lt;&gt;"",VALUE(Overall!T376),"")</f>
        <v>81.05</v>
      </c>
      <c r="O374" s="7">
        <f>IF(Overall!L376&lt;&gt;"", DATEVALUE(Overall!L376), "")</f>
        <v>44835</v>
      </c>
      <c r="P374" s="7">
        <f>IF(Overall!M376&lt;&gt;"", DATEVALUE(Overall!M376), "")</f>
        <v>44926</v>
      </c>
      <c r="Q374" s="7" t="str">
        <f>IF(Overall!S376&lt;&gt;"",_xlfn.VALUETOTEXT(Overall!S376),"")</f>
        <v>Oct-Dec</v>
      </c>
      <c r="R374" s="7">
        <f>IF(Overall!O376&lt;&gt;"", DATEVALUE(Overall!O376), "")</f>
        <v>44587</v>
      </c>
      <c r="S374" s="7">
        <f>IF(Overall!O376&lt;&gt;"", DATEVALUE(Overall!O376), "")</f>
        <v>44587</v>
      </c>
      <c r="T374" s="5">
        <f t="shared" si="10"/>
        <v>3</v>
      </c>
      <c r="U374" s="10" t="str">
        <f>IF(Overall!$A376&lt;&gt;"",IF(AND(MONTH($O374) &lt;= 1, MONTH($P374) &gt;= 1), IF($T374 &lt;&gt; "", $H374/$T374, ""), ""),"")</f>
        <v/>
      </c>
      <c r="V374" s="10" t="str">
        <f>IF(Overall!$A376&lt;&gt;"",IF(AND(MONTH($O374) &lt;= 2, MONTH($P374) &gt;= 2), IF($T374 &lt;&gt; "", $H374/$T374, ""), ""),"")</f>
        <v/>
      </c>
      <c r="W374" s="10" t="str">
        <f>IF(Overall!$A376&lt;&gt;"",IF(AND(MONTH($O374) &lt;= 3, MONTH($P374) &gt;= 3), IF($T374 &lt;&gt; "", $H374/$T374, ""), ""),"")</f>
        <v/>
      </c>
      <c r="X374" s="10" t="str">
        <f>IF(Overall!$A376&lt;&gt;"",IF(AND(MONTH($O374) &lt;= 4, MONTH($P374) &gt;= 4), IF($T374 &lt;&gt; "", $H374/$T374, ""), ""),"")</f>
        <v/>
      </c>
      <c r="Y374" s="10" t="str">
        <f>IF(Overall!$A376&lt;&gt;"",IF(AND(MONTH($O374) &lt;= 5, MONTH($P374) &gt;= 5), IF($T374 &lt;&gt; "", $H374/$T374, ""), ""),"")</f>
        <v/>
      </c>
      <c r="Z374" s="10" t="str">
        <f>IF(Overall!$A376&lt;&gt;"",IF(AND(MONTH($O374) &lt;= 6, MONTH($P374) &gt;= 6), IF($T374 &lt;&gt; "", $H374/$T374, ""), ""),"")</f>
        <v/>
      </c>
      <c r="AA374" s="10" t="str">
        <f>IF(Overall!$A376&lt;&gt;"",IF(AND(MONTH($O374) &lt;= 7, MONTH($P374) &gt;= 7 ), IF($T374 &lt;&gt; "", $H374/$T374, ""), ""),"")</f>
        <v/>
      </c>
      <c r="AB374" s="10" t="str">
        <f>IF(Overall!$A376&lt;&gt;"",IF(AND(MONTH($O374) &lt;= 8, MONTH($P374) &gt;= 8), IF($T374 &lt;&gt; "", $H374/$T374, ""), ""),"")</f>
        <v/>
      </c>
      <c r="AC374" s="10" t="str">
        <f>IF(Overall!$A376&lt;&gt;"",IF(AND(MONTH($O374) &lt;= 9, MONTH($P374) &gt;= 9), IF($T374 &lt;&gt; "", $H374/$T374, ""), ""),"")</f>
        <v/>
      </c>
      <c r="AD374" s="10">
        <f>IF(Overall!$A376&lt;&gt;"",IF(AND(MONTH($O374) &lt;= 10, MONTH($P374) &gt;= 10), IF($T374 &lt;&gt; "", $H374/$T374, ""), ""),"")</f>
        <v>300000</v>
      </c>
      <c r="AE374" s="10">
        <f>IF(Overall!$A376&lt;&gt;"",IF(AND(MONTH($O374) &lt;= 11, MONTH($P374) &gt;= 11), IF($T374 &lt;&gt; "", $H374/$T374, ""), ""),"")</f>
        <v>300000</v>
      </c>
      <c r="AF374" s="10">
        <f>IF(Overall!$A376&lt;&gt;"",IF(AND(MONTH($O374) &lt;= 12, MONTH($P374) &gt;= 12), IF($T374 &lt;&gt; "", $H374/$T374, ""), ""),"")</f>
        <v>300000</v>
      </c>
      <c r="AH374" s="10" t="str">
        <f ca="1">IFERROR(IF(AND(NOW()&lt;= EOMONTH(DATE(YEAR($P374),1, 1), 0), Overall!$A376&lt;&gt;"", MONTH($O374) &lt;= 1, MONTH($P374) &gt;= 1), IF($T374 &lt;&gt; "", $H374/$T374, ""), ""), "")</f>
        <v/>
      </c>
      <c r="AI374" s="10" t="str">
        <f ca="1">IFERROR(IF(AND(NOW()&lt;= EOMONTH(DATE(YEAR($P374),2, 1), 0), Overall!$A376&lt;&gt;"", MONTH($O374) &lt;= 2, MONTH($P374) &gt;= 2), IF($T374 &lt;&gt; "", $H374/$T374, ""), ""), "")</f>
        <v/>
      </c>
      <c r="AJ374" s="10" t="str">
        <f ca="1">IFERROR(IF(AND(NOW()&lt;= EOMONTH(DATE(YEAR($P374),3, 1), 0), Overall!$A376&lt;&gt;"", MONTH($O374) &lt;= 3, MONTH($P374) &gt;= 3), IF($T374 &lt;&gt; "", $H374/$T374, ""), ""), "")</f>
        <v/>
      </c>
      <c r="AK374" s="10" t="str">
        <f ca="1">IFERROR(IF(AND(NOW()&lt;= EOMONTH(DATE(YEAR($P374),4, 1), 0), Overall!$A376&lt;&gt;"", MONTH($O374) &lt;= 4, MONTH($P374) &gt;= 4), IF($T374 &lt;&gt; "", $H374/$T374, ""), ""), "")</f>
        <v/>
      </c>
      <c r="AL374" s="10" t="str">
        <f ca="1">IFERROR(IF(AND(NOW()&lt;= EOMONTH(DATE(YEAR($P374),5, 1), 0), Overall!$A376&lt;&gt;"", MONTH($O374) &lt;= 5, MONTH($P374) &gt;= 5), IF($T374 &lt;&gt; "", $H374/$T374, ""), ""), "")</f>
        <v/>
      </c>
      <c r="AM374" s="10" t="str">
        <f ca="1">IFERROR(IF(AND(NOW()&lt;= EOMONTH(DATE(YEAR($P374),6, 1), 0), Overall!$A376&lt;&gt;"", MONTH($O374) &lt;= 6, MONTH($P374) &gt;= 6), IF($T374 &lt;&gt; "", $H374/$T374, ""), ""), "")</f>
        <v/>
      </c>
      <c r="AN374" s="10" t="str">
        <f ca="1">IFERROR(IF(AND(NOW()&lt;= EOMONTH(DATE(YEAR($P374),7, 1), 0), Overall!$A376&lt;&gt;"", MONTH($O374) &lt;= 7, MONTH($P374) &gt;= 7), IF($T374 &lt;&gt; "", $H374/$T374, ""), ""), "")</f>
        <v/>
      </c>
      <c r="AO374" s="10" t="str">
        <f ca="1">IFERROR(IF(AND(NOW()&lt;= EOMONTH(DATE(YEAR($P374),8, 1), 0), Overall!$A376&lt;&gt;"", MONTH($O374) &lt;= 8, MONTH($P374) &gt;= 8), IF($T374 &lt;&gt; "", $H374/$T374, ""), ""), "")</f>
        <v/>
      </c>
      <c r="AP374" s="10" t="str">
        <f ca="1">IFERROR(IF(AND(NOW()&lt;= EOMONTH(DATE(YEAR($P374),9, 1), 0), Overall!$A376&lt;&gt;"", MONTH($O374) &lt;= 9, MONTH($P374) &gt;= 9), IF($T374 &lt;&gt; "", $H374/$T374, ""), ""), "")</f>
        <v/>
      </c>
      <c r="AQ374" s="10" t="str">
        <f ca="1">IFERROR(IF(AND(NOW()&lt;= EOMONTH(DATE(YEAR($P374),10, 1), 0), Overall!$A376&lt;&gt;"", MONTH($O374) &lt;= 10, MONTH($P374) &gt;= 10), IF($T374 &lt;&gt; "", $H374/$T374, ""), ""), "")</f>
        <v/>
      </c>
      <c r="AR374" s="10" t="str">
        <f ca="1">IFERROR(IF(AND(NOW()&lt;= EOMONTH(DATE(YEAR($P374),11, 1), 0), Overall!$A376&lt;&gt;"", MONTH($O374) &lt;=11, MONTH($P374) &gt;= 11), IF($T374 &lt;&gt; "", $H374/$T374, ""), ""), "")</f>
        <v/>
      </c>
      <c r="AS374" s="10" t="str">
        <f ca="1">IFERROR(IF(AND(NOW()&lt;= EOMONTH(DATE(YEAR($P374),12, 1), 0), Overall!$A376&lt;&gt;"", MONTH($O374) &lt;= 12, MONTH($P374) &gt;= 12), IF($T374 &lt;&gt; "", $H374/$T374, ""), ""), "")</f>
        <v/>
      </c>
      <c r="AT374" s="16">
        <f t="shared" ca="1" si="11"/>
        <v>0</v>
      </c>
    </row>
    <row r="375" spans="1:46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6">
        <f>IF(Overall!T377&lt;&gt;"",VALUE(Overall!T377),"")</f>
        <v>81.37</v>
      </c>
      <c r="O375" s="7">
        <f>IF(Overall!L377&lt;&gt;"", DATEVALUE(Overall!L377), "")</f>
        <v>44835</v>
      </c>
      <c r="P375" s="7">
        <f>IF(Overall!M377&lt;&gt;"", DATEVALUE(Overall!M377), "")</f>
        <v>44926</v>
      </c>
      <c r="Q375" s="7" t="str">
        <f>IF(Overall!S377&lt;&gt;"",_xlfn.VALUETOTEXT(Overall!S377),"")</f>
        <v>Oct-Dec</v>
      </c>
      <c r="R375" s="7">
        <f>IF(Overall!O377&lt;&gt;"", DATEVALUE(Overall!O377), "")</f>
        <v>44587</v>
      </c>
      <c r="S375" s="7">
        <f>IF(Overall!O377&lt;&gt;"", DATEVALUE(Overall!O377), "")</f>
        <v>44587</v>
      </c>
      <c r="T375" s="5">
        <f t="shared" si="10"/>
        <v>3</v>
      </c>
      <c r="U375" s="10" t="str">
        <f>IF(Overall!$A377&lt;&gt;"",IF(AND(MONTH($O375) &lt;= 1, MONTH($P375) &gt;= 1), IF($T375 &lt;&gt; "", $H375/$T375, ""), ""),"")</f>
        <v/>
      </c>
      <c r="V375" s="10" t="str">
        <f>IF(Overall!$A377&lt;&gt;"",IF(AND(MONTH($O375) &lt;= 2, MONTH($P375) &gt;= 2), IF($T375 &lt;&gt; "", $H375/$T375, ""), ""),"")</f>
        <v/>
      </c>
      <c r="W375" s="10" t="str">
        <f>IF(Overall!$A377&lt;&gt;"",IF(AND(MONTH($O375) &lt;= 3, MONTH($P375) &gt;= 3), IF($T375 &lt;&gt; "", $H375/$T375, ""), ""),"")</f>
        <v/>
      </c>
      <c r="X375" s="10" t="str">
        <f>IF(Overall!$A377&lt;&gt;"",IF(AND(MONTH($O375) &lt;= 4, MONTH($P375) &gt;= 4), IF($T375 &lt;&gt; "", $H375/$T375, ""), ""),"")</f>
        <v/>
      </c>
      <c r="Y375" s="10" t="str">
        <f>IF(Overall!$A377&lt;&gt;"",IF(AND(MONTH($O375) &lt;= 5, MONTH($P375) &gt;= 5), IF($T375 &lt;&gt; "", $H375/$T375, ""), ""),"")</f>
        <v/>
      </c>
      <c r="Z375" s="10" t="str">
        <f>IF(Overall!$A377&lt;&gt;"",IF(AND(MONTH($O375) &lt;= 6, MONTH($P375) &gt;= 6), IF($T375 &lt;&gt; "", $H375/$T375, ""), ""),"")</f>
        <v/>
      </c>
      <c r="AA375" s="10" t="str">
        <f>IF(Overall!$A377&lt;&gt;"",IF(AND(MONTH($O375) &lt;= 7, MONTH($P375) &gt;= 7 ), IF($T375 &lt;&gt; "", $H375/$T375, ""), ""),"")</f>
        <v/>
      </c>
      <c r="AB375" s="10" t="str">
        <f>IF(Overall!$A377&lt;&gt;"",IF(AND(MONTH($O375) &lt;= 8, MONTH($P375) &gt;= 8), IF($T375 &lt;&gt; "", $H375/$T375, ""), ""),"")</f>
        <v/>
      </c>
      <c r="AC375" s="10" t="str">
        <f>IF(Overall!$A377&lt;&gt;"",IF(AND(MONTH($O375) &lt;= 9, MONTH($P375) &gt;= 9), IF($T375 &lt;&gt; "", $H375/$T375, ""), ""),"")</f>
        <v/>
      </c>
      <c r="AD375" s="10">
        <f>IF(Overall!$A377&lt;&gt;"",IF(AND(MONTH($O375) &lt;= 10, MONTH($P375) &gt;= 10), IF($T375 &lt;&gt; "", $H375/$T375, ""), ""),"")</f>
        <v>300000</v>
      </c>
      <c r="AE375" s="10">
        <f>IF(Overall!$A377&lt;&gt;"",IF(AND(MONTH($O375) &lt;= 11, MONTH($P375) &gt;= 11), IF($T375 &lt;&gt; "", $H375/$T375, ""), ""),"")</f>
        <v>300000</v>
      </c>
      <c r="AF375" s="10">
        <f>IF(Overall!$A377&lt;&gt;"",IF(AND(MONTH($O375) &lt;= 12, MONTH($P375) &gt;= 12), IF($T375 &lt;&gt; "", $H375/$T375, ""), ""),"")</f>
        <v>300000</v>
      </c>
      <c r="AH375" s="10" t="str">
        <f ca="1">IFERROR(IF(AND(NOW()&lt;= EOMONTH(DATE(YEAR($P375),1, 1), 0), Overall!$A377&lt;&gt;"", MONTH($O375) &lt;= 1, MONTH($P375) &gt;= 1), IF($T375 &lt;&gt; "", $H375/$T375, ""), ""), "")</f>
        <v/>
      </c>
      <c r="AI375" s="10" t="str">
        <f ca="1">IFERROR(IF(AND(NOW()&lt;= EOMONTH(DATE(YEAR($P375),2, 1), 0), Overall!$A377&lt;&gt;"", MONTH($O375) &lt;= 2, MONTH($P375) &gt;= 2), IF($T375 &lt;&gt; "", $H375/$T375, ""), ""), "")</f>
        <v/>
      </c>
      <c r="AJ375" s="10" t="str">
        <f ca="1">IFERROR(IF(AND(NOW()&lt;= EOMONTH(DATE(YEAR($P375),3, 1), 0), Overall!$A377&lt;&gt;"", MONTH($O375) &lt;= 3, MONTH($P375) &gt;= 3), IF($T375 &lt;&gt; "", $H375/$T375, ""), ""), "")</f>
        <v/>
      </c>
      <c r="AK375" s="10" t="str">
        <f ca="1">IFERROR(IF(AND(NOW()&lt;= EOMONTH(DATE(YEAR($P375),4, 1), 0), Overall!$A377&lt;&gt;"", MONTH($O375) &lt;= 4, MONTH($P375) &gt;= 4), IF($T375 &lt;&gt; "", $H375/$T375, ""), ""), "")</f>
        <v/>
      </c>
      <c r="AL375" s="10" t="str">
        <f ca="1">IFERROR(IF(AND(NOW()&lt;= EOMONTH(DATE(YEAR($P375),5, 1), 0), Overall!$A377&lt;&gt;"", MONTH($O375) &lt;= 5, MONTH($P375) &gt;= 5), IF($T375 &lt;&gt; "", $H375/$T375, ""), ""), "")</f>
        <v/>
      </c>
      <c r="AM375" s="10" t="str">
        <f ca="1">IFERROR(IF(AND(NOW()&lt;= EOMONTH(DATE(YEAR($P375),6, 1), 0), Overall!$A377&lt;&gt;"", MONTH($O375) &lt;= 6, MONTH($P375) &gt;= 6), IF($T375 &lt;&gt; "", $H375/$T375, ""), ""), "")</f>
        <v/>
      </c>
      <c r="AN375" s="10" t="str">
        <f ca="1">IFERROR(IF(AND(NOW()&lt;= EOMONTH(DATE(YEAR($P375),7, 1), 0), Overall!$A377&lt;&gt;"", MONTH($O375) &lt;= 7, MONTH($P375) &gt;= 7), IF($T375 &lt;&gt; "", $H375/$T375, ""), ""), "")</f>
        <v/>
      </c>
      <c r="AO375" s="10" t="str">
        <f ca="1">IFERROR(IF(AND(NOW()&lt;= EOMONTH(DATE(YEAR($P375),8, 1), 0), Overall!$A377&lt;&gt;"", MONTH($O375) &lt;= 8, MONTH($P375) &gt;= 8), IF($T375 &lt;&gt; "", $H375/$T375, ""), ""), "")</f>
        <v/>
      </c>
      <c r="AP375" s="10" t="str">
        <f ca="1">IFERROR(IF(AND(NOW()&lt;= EOMONTH(DATE(YEAR($P375),9, 1), 0), Overall!$A377&lt;&gt;"", MONTH($O375) &lt;= 9, MONTH($P375) &gt;= 9), IF($T375 &lt;&gt; "", $H375/$T375, ""), ""), "")</f>
        <v/>
      </c>
      <c r="AQ375" s="10" t="str">
        <f ca="1">IFERROR(IF(AND(NOW()&lt;= EOMONTH(DATE(YEAR($P375),10, 1), 0), Overall!$A377&lt;&gt;"", MONTH($O375) &lt;= 10, MONTH($P375) &gt;= 10), IF($T375 &lt;&gt; "", $H375/$T375, ""), ""), "")</f>
        <v/>
      </c>
      <c r="AR375" s="10" t="str">
        <f ca="1">IFERROR(IF(AND(NOW()&lt;= EOMONTH(DATE(YEAR($P375),11, 1), 0), Overall!$A377&lt;&gt;"", MONTH($O375) &lt;=11, MONTH($P375) &gt;= 11), IF($T375 &lt;&gt; "", $H375/$T375, ""), ""), "")</f>
        <v/>
      </c>
      <c r="AS375" s="10" t="str">
        <f ca="1">IFERROR(IF(AND(NOW()&lt;= EOMONTH(DATE(YEAR($P375),12, 1), 0), Overall!$A377&lt;&gt;"", MONTH($O375) &lt;= 12, MONTH($P375) &gt;= 12), IF($T375 &lt;&gt; "", $H375/$T375, ""), ""), "")</f>
        <v/>
      </c>
      <c r="AT375" s="16">
        <f t="shared" ca="1" si="11"/>
        <v>0</v>
      </c>
    </row>
    <row r="376" spans="1:46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6">
        <f>IF(Overall!T378&lt;&gt;"",VALUE(Overall!T378),"")</f>
        <v>81.2</v>
      </c>
      <c r="O376" s="7">
        <f>IF(Overall!L378&lt;&gt;"", DATEVALUE(Overall!L378), "")</f>
        <v>44835</v>
      </c>
      <c r="P376" s="7">
        <f>IF(Overall!M378&lt;&gt;"", DATEVALUE(Overall!M378), "")</f>
        <v>44926</v>
      </c>
      <c r="Q376" s="7" t="str">
        <f>IF(Overall!S378&lt;&gt;"",_xlfn.VALUETOTEXT(Overall!S378),"")</f>
        <v>Oct-Dec</v>
      </c>
      <c r="R376" s="7">
        <f>IF(Overall!O378&lt;&gt;"", DATEVALUE(Overall!O378), "")</f>
        <v>44587</v>
      </c>
      <c r="S376" s="7">
        <f>IF(Overall!O378&lt;&gt;"", DATEVALUE(Overall!O378), "")</f>
        <v>44587</v>
      </c>
      <c r="T376" s="5">
        <f t="shared" si="10"/>
        <v>3</v>
      </c>
      <c r="U376" s="10" t="str">
        <f>IF(Overall!$A378&lt;&gt;"",IF(AND(MONTH($O376) &lt;= 1, MONTH($P376) &gt;= 1), IF($T376 &lt;&gt; "", $H376/$T376, ""), ""),"")</f>
        <v/>
      </c>
      <c r="V376" s="10" t="str">
        <f>IF(Overall!$A378&lt;&gt;"",IF(AND(MONTH($O376) &lt;= 2, MONTH($P376) &gt;= 2), IF($T376 &lt;&gt; "", $H376/$T376, ""), ""),"")</f>
        <v/>
      </c>
      <c r="W376" s="10" t="str">
        <f>IF(Overall!$A378&lt;&gt;"",IF(AND(MONTH($O376) &lt;= 3, MONTH($P376) &gt;= 3), IF($T376 &lt;&gt; "", $H376/$T376, ""), ""),"")</f>
        <v/>
      </c>
      <c r="X376" s="10" t="str">
        <f>IF(Overall!$A378&lt;&gt;"",IF(AND(MONTH($O376) &lt;= 4, MONTH($P376) &gt;= 4), IF($T376 &lt;&gt; "", $H376/$T376, ""), ""),"")</f>
        <v/>
      </c>
      <c r="Y376" s="10" t="str">
        <f>IF(Overall!$A378&lt;&gt;"",IF(AND(MONTH($O376) &lt;= 5, MONTH($P376) &gt;= 5), IF($T376 &lt;&gt; "", $H376/$T376, ""), ""),"")</f>
        <v/>
      </c>
      <c r="Z376" s="10" t="str">
        <f>IF(Overall!$A378&lt;&gt;"",IF(AND(MONTH($O376) &lt;= 6, MONTH($P376) &gt;= 6), IF($T376 &lt;&gt; "", $H376/$T376, ""), ""),"")</f>
        <v/>
      </c>
      <c r="AA376" s="10" t="str">
        <f>IF(Overall!$A378&lt;&gt;"",IF(AND(MONTH($O376) &lt;= 7, MONTH($P376) &gt;= 7 ), IF($T376 &lt;&gt; "", $H376/$T376, ""), ""),"")</f>
        <v/>
      </c>
      <c r="AB376" s="10" t="str">
        <f>IF(Overall!$A378&lt;&gt;"",IF(AND(MONTH($O376) &lt;= 8, MONTH($P376) &gt;= 8), IF($T376 &lt;&gt; "", $H376/$T376, ""), ""),"")</f>
        <v/>
      </c>
      <c r="AC376" s="10" t="str">
        <f>IF(Overall!$A378&lt;&gt;"",IF(AND(MONTH($O376) &lt;= 9, MONTH($P376) &gt;= 9), IF($T376 &lt;&gt; "", $H376/$T376, ""), ""),"")</f>
        <v/>
      </c>
      <c r="AD376" s="10">
        <f>IF(Overall!$A378&lt;&gt;"",IF(AND(MONTH($O376) &lt;= 10, MONTH($P376) &gt;= 10), IF($T376 &lt;&gt; "", $H376/$T376, ""), ""),"")</f>
        <v>200000</v>
      </c>
      <c r="AE376" s="10">
        <f>IF(Overall!$A378&lt;&gt;"",IF(AND(MONTH($O376) &lt;= 11, MONTH($P376) &gt;= 11), IF($T376 &lt;&gt; "", $H376/$T376, ""), ""),"")</f>
        <v>200000</v>
      </c>
      <c r="AF376" s="10">
        <f>IF(Overall!$A378&lt;&gt;"",IF(AND(MONTH($O376) &lt;= 12, MONTH($P376) &gt;= 12), IF($T376 &lt;&gt; "", $H376/$T376, ""), ""),"")</f>
        <v>200000</v>
      </c>
      <c r="AH376" s="10" t="str">
        <f ca="1">IFERROR(IF(AND(NOW()&lt;= EOMONTH(DATE(YEAR($P376),1, 1), 0), Overall!$A378&lt;&gt;"", MONTH($O376) &lt;= 1, MONTH($P376) &gt;= 1), IF($T376 &lt;&gt; "", $H376/$T376, ""), ""), "")</f>
        <v/>
      </c>
      <c r="AI376" s="10" t="str">
        <f ca="1">IFERROR(IF(AND(NOW()&lt;= EOMONTH(DATE(YEAR($P376),2, 1), 0), Overall!$A378&lt;&gt;"", MONTH($O376) &lt;= 2, MONTH($P376) &gt;= 2), IF($T376 &lt;&gt; "", $H376/$T376, ""), ""), "")</f>
        <v/>
      </c>
      <c r="AJ376" s="10" t="str">
        <f ca="1">IFERROR(IF(AND(NOW()&lt;= EOMONTH(DATE(YEAR($P376),3, 1), 0), Overall!$A378&lt;&gt;"", MONTH($O376) &lt;= 3, MONTH($P376) &gt;= 3), IF($T376 &lt;&gt; "", $H376/$T376, ""), ""), "")</f>
        <v/>
      </c>
      <c r="AK376" s="10" t="str">
        <f ca="1">IFERROR(IF(AND(NOW()&lt;= EOMONTH(DATE(YEAR($P376),4, 1), 0), Overall!$A378&lt;&gt;"", MONTH($O376) &lt;= 4, MONTH($P376) &gt;= 4), IF($T376 &lt;&gt; "", $H376/$T376, ""), ""), "")</f>
        <v/>
      </c>
      <c r="AL376" s="10" t="str">
        <f ca="1">IFERROR(IF(AND(NOW()&lt;= EOMONTH(DATE(YEAR($P376),5, 1), 0), Overall!$A378&lt;&gt;"", MONTH($O376) &lt;= 5, MONTH($P376) &gt;= 5), IF($T376 &lt;&gt; "", $H376/$T376, ""), ""), "")</f>
        <v/>
      </c>
      <c r="AM376" s="10" t="str">
        <f ca="1">IFERROR(IF(AND(NOW()&lt;= EOMONTH(DATE(YEAR($P376),6, 1), 0), Overall!$A378&lt;&gt;"", MONTH($O376) &lt;= 6, MONTH($P376) &gt;= 6), IF($T376 &lt;&gt; "", $H376/$T376, ""), ""), "")</f>
        <v/>
      </c>
      <c r="AN376" s="10" t="str">
        <f ca="1">IFERROR(IF(AND(NOW()&lt;= EOMONTH(DATE(YEAR($P376),7, 1), 0), Overall!$A378&lt;&gt;"", MONTH($O376) &lt;= 7, MONTH($P376) &gt;= 7), IF($T376 &lt;&gt; "", $H376/$T376, ""), ""), "")</f>
        <v/>
      </c>
      <c r="AO376" s="10" t="str">
        <f ca="1">IFERROR(IF(AND(NOW()&lt;= EOMONTH(DATE(YEAR($P376),8, 1), 0), Overall!$A378&lt;&gt;"", MONTH($O376) &lt;= 8, MONTH($P376) &gt;= 8), IF($T376 &lt;&gt; "", $H376/$T376, ""), ""), "")</f>
        <v/>
      </c>
      <c r="AP376" s="10" t="str">
        <f ca="1">IFERROR(IF(AND(NOW()&lt;= EOMONTH(DATE(YEAR($P376),9, 1), 0), Overall!$A378&lt;&gt;"", MONTH($O376) &lt;= 9, MONTH($P376) &gt;= 9), IF($T376 &lt;&gt; "", $H376/$T376, ""), ""), "")</f>
        <v/>
      </c>
      <c r="AQ376" s="10" t="str">
        <f ca="1">IFERROR(IF(AND(NOW()&lt;= EOMONTH(DATE(YEAR($P376),10, 1), 0), Overall!$A378&lt;&gt;"", MONTH($O376) &lt;= 10, MONTH($P376) &gt;= 10), IF($T376 &lt;&gt; "", $H376/$T376, ""), ""), "")</f>
        <v/>
      </c>
      <c r="AR376" s="10" t="str">
        <f ca="1">IFERROR(IF(AND(NOW()&lt;= EOMONTH(DATE(YEAR($P376),11, 1), 0), Overall!$A378&lt;&gt;"", MONTH($O376) &lt;=11, MONTH($P376) &gt;= 11), IF($T376 &lt;&gt; "", $H376/$T376, ""), ""), "")</f>
        <v/>
      </c>
      <c r="AS376" s="10" t="str">
        <f ca="1">IFERROR(IF(AND(NOW()&lt;= EOMONTH(DATE(YEAR($P376),12, 1), 0), Overall!$A378&lt;&gt;"", MONTH($O376) &lt;= 12, MONTH($P376) &gt;= 12), IF($T376 &lt;&gt; "", $H376/$T376, ""), ""), "")</f>
        <v/>
      </c>
      <c r="AT376" s="16">
        <f t="shared" ca="1" si="11"/>
        <v>0</v>
      </c>
    </row>
    <row r="377" spans="1:46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6">
        <f>IF(Overall!T379&lt;&gt;"",VALUE(Overall!T379),"")</f>
        <v>81.290000000000006</v>
      </c>
      <c r="O377" s="7">
        <f>IF(Overall!L379&lt;&gt;"", DATEVALUE(Overall!L379), "")</f>
        <v>44835</v>
      </c>
      <c r="P377" s="7">
        <f>IF(Overall!M379&lt;&gt;"", DATEVALUE(Overall!M379), "")</f>
        <v>44926</v>
      </c>
      <c r="Q377" s="7" t="str">
        <f>IF(Overall!S379&lt;&gt;"",_xlfn.VALUETOTEXT(Overall!S379),"")</f>
        <v>Oct-Dec</v>
      </c>
      <c r="R377" s="7">
        <f>IF(Overall!O379&lt;&gt;"", DATEVALUE(Overall!O379), "")</f>
        <v>44587</v>
      </c>
      <c r="S377" s="7">
        <f>IF(Overall!O379&lt;&gt;"", DATEVALUE(Overall!O379), "")</f>
        <v>44587</v>
      </c>
      <c r="T377" s="5">
        <f t="shared" si="10"/>
        <v>3</v>
      </c>
      <c r="U377" s="10" t="str">
        <f>IF(Overall!$A379&lt;&gt;"",IF(AND(MONTH($O377) &lt;= 1, MONTH($P377) &gt;= 1), IF($T377 &lt;&gt; "", $H377/$T377, ""), ""),"")</f>
        <v/>
      </c>
      <c r="V377" s="10" t="str">
        <f>IF(Overall!$A379&lt;&gt;"",IF(AND(MONTH($O377) &lt;= 2, MONTH($P377) &gt;= 2), IF($T377 &lt;&gt; "", $H377/$T377, ""), ""),"")</f>
        <v/>
      </c>
      <c r="W377" s="10" t="str">
        <f>IF(Overall!$A379&lt;&gt;"",IF(AND(MONTH($O377) &lt;= 3, MONTH($P377) &gt;= 3), IF($T377 &lt;&gt; "", $H377/$T377, ""), ""),"")</f>
        <v/>
      </c>
      <c r="X377" s="10" t="str">
        <f>IF(Overall!$A379&lt;&gt;"",IF(AND(MONTH($O377) &lt;= 4, MONTH($P377) &gt;= 4), IF($T377 &lt;&gt; "", $H377/$T377, ""), ""),"")</f>
        <v/>
      </c>
      <c r="Y377" s="10" t="str">
        <f>IF(Overall!$A379&lt;&gt;"",IF(AND(MONTH($O377) &lt;= 5, MONTH($P377) &gt;= 5), IF($T377 &lt;&gt; "", $H377/$T377, ""), ""),"")</f>
        <v/>
      </c>
      <c r="Z377" s="10" t="str">
        <f>IF(Overall!$A379&lt;&gt;"",IF(AND(MONTH($O377) &lt;= 6, MONTH($P377) &gt;= 6), IF($T377 &lt;&gt; "", $H377/$T377, ""), ""),"")</f>
        <v/>
      </c>
      <c r="AA377" s="10" t="str">
        <f>IF(Overall!$A379&lt;&gt;"",IF(AND(MONTH($O377) &lt;= 7, MONTH($P377) &gt;= 7 ), IF($T377 &lt;&gt; "", $H377/$T377, ""), ""),"")</f>
        <v/>
      </c>
      <c r="AB377" s="10" t="str">
        <f>IF(Overall!$A379&lt;&gt;"",IF(AND(MONTH($O377) &lt;= 8, MONTH($P377) &gt;= 8), IF($T377 &lt;&gt; "", $H377/$T377, ""), ""),"")</f>
        <v/>
      </c>
      <c r="AC377" s="10" t="str">
        <f>IF(Overall!$A379&lt;&gt;"",IF(AND(MONTH($O377) &lt;= 9, MONTH($P377) &gt;= 9), IF($T377 &lt;&gt; "", $H377/$T377, ""), ""),"")</f>
        <v/>
      </c>
      <c r="AD377" s="10">
        <f>IF(Overall!$A379&lt;&gt;"",IF(AND(MONTH($O377) &lt;= 10, MONTH($P377) &gt;= 10), IF($T377 &lt;&gt; "", $H377/$T377, ""), ""),"")</f>
        <v>250000</v>
      </c>
      <c r="AE377" s="10">
        <f>IF(Overall!$A379&lt;&gt;"",IF(AND(MONTH($O377) &lt;= 11, MONTH($P377) &gt;= 11), IF($T377 &lt;&gt; "", $H377/$T377, ""), ""),"")</f>
        <v>250000</v>
      </c>
      <c r="AF377" s="10">
        <f>IF(Overall!$A379&lt;&gt;"",IF(AND(MONTH($O377) &lt;= 12, MONTH($P377) &gt;= 12), IF($T377 &lt;&gt; "", $H377/$T377, ""), ""),"")</f>
        <v>250000</v>
      </c>
      <c r="AH377" s="10" t="str">
        <f ca="1">IFERROR(IF(AND(NOW()&lt;= EOMONTH(DATE(YEAR($P377),1, 1), 0), Overall!$A379&lt;&gt;"", MONTH($O377) &lt;= 1, MONTH($P377) &gt;= 1), IF($T377 &lt;&gt; "", $H377/$T377, ""), ""), "")</f>
        <v/>
      </c>
      <c r="AI377" s="10" t="str">
        <f ca="1">IFERROR(IF(AND(NOW()&lt;= EOMONTH(DATE(YEAR($P377),2, 1), 0), Overall!$A379&lt;&gt;"", MONTH($O377) &lt;= 2, MONTH($P377) &gt;= 2), IF($T377 &lt;&gt; "", $H377/$T377, ""), ""), "")</f>
        <v/>
      </c>
      <c r="AJ377" s="10" t="str">
        <f ca="1">IFERROR(IF(AND(NOW()&lt;= EOMONTH(DATE(YEAR($P377),3, 1), 0), Overall!$A379&lt;&gt;"", MONTH($O377) &lt;= 3, MONTH($P377) &gt;= 3), IF($T377 &lt;&gt; "", $H377/$T377, ""), ""), "")</f>
        <v/>
      </c>
      <c r="AK377" s="10" t="str">
        <f ca="1">IFERROR(IF(AND(NOW()&lt;= EOMONTH(DATE(YEAR($P377),4, 1), 0), Overall!$A379&lt;&gt;"", MONTH($O377) &lt;= 4, MONTH($P377) &gt;= 4), IF($T377 &lt;&gt; "", $H377/$T377, ""), ""), "")</f>
        <v/>
      </c>
      <c r="AL377" s="10" t="str">
        <f ca="1">IFERROR(IF(AND(NOW()&lt;= EOMONTH(DATE(YEAR($P377),5, 1), 0), Overall!$A379&lt;&gt;"", MONTH($O377) &lt;= 5, MONTH($P377) &gt;= 5), IF($T377 &lt;&gt; "", $H377/$T377, ""), ""), "")</f>
        <v/>
      </c>
      <c r="AM377" s="10" t="str">
        <f ca="1">IFERROR(IF(AND(NOW()&lt;= EOMONTH(DATE(YEAR($P377),6, 1), 0), Overall!$A379&lt;&gt;"", MONTH($O377) &lt;= 6, MONTH($P377) &gt;= 6), IF($T377 &lt;&gt; "", $H377/$T377, ""), ""), "")</f>
        <v/>
      </c>
      <c r="AN377" s="10" t="str">
        <f ca="1">IFERROR(IF(AND(NOW()&lt;= EOMONTH(DATE(YEAR($P377),7, 1), 0), Overall!$A379&lt;&gt;"", MONTH($O377) &lt;= 7, MONTH($P377) &gt;= 7), IF($T377 &lt;&gt; "", $H377/$T377, ""), ""), "")</f>
        <v/>
      </c>
      <c r="AO377" s="10" t="str">
        <f ca="1">IFERROR(IF(AND(NOW()&lt;= EOMONTH(DATE(YEAR($P377),8, 1), 0), Overall!$A379&lt;&gt;"", MONTH($O377) &lt;= 8, MONTH($P377) &gt;= 8), IF($T377 &lt;&gt; "", $H377/$T377, ""), ""), "")</f>
        <v/>
      </c>
      <c r="AP377" s="10" t="str">
        <f ca="1">IFERROR(IF(AND(NOW()&lt;= EOMONTH(DATE(YEAR($P377),9, 1), 0), Overall!$A379&lt;&gt;"", MONTH($O377) &lt;= 9, MONTH($P377) &gt;= 9), IF($T377 &lt;&gt; "", $H377/$T377, ""), ""), "")</f>
        <v/>
      </c>
      <c r="AQ377" s="10" t="str">
        <f ca="1">IFERROR(IF(AND(NOW()&lt;= EOMONTH(DATE(YEAR($P377),10, 1), 0), Overall!$A379&lt;&gt;"", MONTH($O377) &lt;= 10, MONTH($P377) &gt;= 10), IF($T377 &lt;&gt; "", $H377/$T377, ""), ""), "")</f>
        <v/>
      </c>
      <c r="AR377" s="10" t="str">
        <f ca="1">IFERROR(IF(AND(NOW()&lt;= EOMONTH(DATE(YEAR($P377),11, 1), 0), Overall!$A379&lt;&gt;"", MONTH($O377) &lt;=11, MONTH($P377) &gt;= 11), IF($T377 &lt;&gt; "", $H377/$T377, ""), ""), "")</f>
        <v/>
      </c>
      <c r="AS377" s="10" t="str">
        <f ca="1">IFERROR(IF(AND(NOW()&lt;= EOMONTH(DATE(YEAR($P377),12, 1), 0), Overall!$A379&lt;&gt;"", MONTH($O377) &lt;= 12, MONTH($P377) &gt;= 12), IF($T377 &lt;&gt; "", $H377/$T377, ""), ""), "")</f>
        <v/>
      </c>
      <c r="AT377" s="16">
        <f t="shared" ca="1" si="11"/>
        <v>0</v>
      </c>
    </row>
    <row r="378" spans="1:46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6">
        <f>IF(Overall!T380&lt;&gt;"",VALUE(Overall!T380),"")</f>
        <v>81.400000000000006</v>
      </c>
      <c r="O378" s="7">
        <f>IF(Overall!L380&lt;&gt;"", DATEVALUE(Overall!L380), "")</f>
        <v>44835</v>
      </c>
      <c r="P378" s="7">
        <f>IF(Overall!M380&lt;&gt;"", DATEVALUE(Overall!M380), "")</f>
        <v>44926</v>
      </c>
      <c r="Q378" s="7" t="str">
        <f>IF(Overall!S380&lt;&gt;"",_xlfn.VALUETOTEXT(Overall!S380),"")</f>
        <v>Oct-Dec</v>
      </c>
      <c r="R378" s="7">
        <f>IF(Overall!O380&lt;&gt;"", DATEVALUE(Overall!O380), "")</f>
        <v>44587</v>
      </c>
      <c r="S378" s="7">
        <f>IF(Overall!O380&lt;&gt;"", DATEVALUE(Overall!O380), "")</f>
        <v>44587</v>
      </c>
      <c r="T378" s="5">
        <f t="shared" si="10"/>
        <v>3</v>
      </c>
      <c r="U378" s="10" t="str">
        <f>IF(Overall!$A380&lt;&gt;"",IF(AND(MONTH($O378) &lt;= 1, MONTH($P378) &gt;= 1), IF($T378 &lt;&gt; "", $H378/$T378, ""), ""),"")</f>
        <v/>
      </c>
      <c r="V378" s="10" t="str">
        <f>IF(Overall!$A380&lt;&gt;"",IF(AND(MONTH($O378) &lt;= 2, MONTH($P378) &gt;= 2), IF($T378 &lt;&gt; "", $H378/$T378, ""), ""),"")</f>
        <v/>
      </c>
      <c r="W378" s="10" t="str">
        <f>IF(Overall!$A380&lt;&gt;"",IF(AND(MONTH($O378) &lt;= 3, MONTH($P378) &gt;= 3), IF($T378 &lt;&gt; "", $H378/$T378, ""), ""),"")</f>
        <v/>
      </c>
      <c r="X378" s="10" t="str">
        <f>IF(Overall!$A380&lt;&gt;"",IF(AND(MONTH($O378) &lt;= 4, MONTH($P378) &gt;= 4), IF($T378 &lt;&gt; "", $H378/$T378, ""), ""),"")</f>
        <v/>
      </c>
      <c r="Y378" s="10" t="str">
        <f>IF(Overall!$A380&lt;&gt;"",IF(AND(MONTH($O378) &lt;= 5, MONTH($P378) &gt;= 5), IF($T378 &lt;&gt; "", $H378/$T378, ""), ""),"")</f>
        <v/>
      </c>
      <c r="Z378" s="10" t="str">
        <f>IF(Overall!$A380&lt;&gt;"",IF(AND(MONTH($O378) &lt;= 6, MONTH($P378) &gt;= 6), IF($T378 &lt;&gt; "", $H378/$T378, ""), ""),"")</f>
        <v/>
      </c>
      <c r="AA378" s="10" t="str">
        <f>IF(Overall!$A380&lt;&gt;"",IF(AND(MONTH($O378) &lt;= 7, MONTH($P378) &gt;= 7 ), IF($T378 &lt;&gt; "", $H378/$T378, ""), ""),"")</f>
        <v/>
      </c>
      <c r="AB378" s="10" t="str">
        <f>IF(Overall!$A380&lt;&gt;"",IF(AND(MONTH($O378) &lt;= 8, MONTH($P378) &gt;= 8), IF($T378 &lt;&gt; "", $H378/$T378, ""), ""),"")</f>
        <v/>
      </c>
      <c r="AC378" s="10" t="str">
        <f>IF(Overall!$A380&lt;&gt;"",IF(AND(MONTH($O378) &lt;= 9, MONTH($P378) &gt;= 9), IF($T378 &lt;&gt; "", $H378/$T378, ""), ""),"")</f>
        <v/>
      </c>
      <c r="AD378" s="10">
        <f>IF(Overall!$A380&lt;&gt;"",IF(AND(MONTH($O378) &lt;= 10, MONTH($P378) &gt;= 10), IF($T378 &lt;&gt; "", $H378/$T378, ""), ""),"")</f>
        <v>250000</v>
      </c>
      <c r="AE378" s="10">
        <f>IF(Overall!$A380&lt;&gt;"",IF(AND(MONTH($O378) &lt;= 11, MONTH($P378) &gt;= 11), IF($T378 &lt;&gt; "", $H378/$T378, ""), ""),"")</f>
        <v>250000</v>
      </c>
      <c r="AF378" s="10">
        <f>IF(Overall!$A380&lt;&gt;"",IF(AND(MONTH($O378) &lt;= 12, MONTH($P378) &gt;= 12), IF($T378 &lt;&gt; "", $H378/$T378, ""), ""),"")</f>
        <v>250000</v>
      </c>
      <c r="AH378" s="10" t="str">
        <f ca="1">IFERROR(IF(AND(NOW()&lt;= EOMONTH(DATE(YEAR($P378),1, 1), 0), Overall!$A380&lt;&gt;"", MONTH($O378) &lt;= 1, MONTH($P378) &gt;= 1), IF($T378 &lt;&gt; "", $H378/$T378, ""), ""), "")</f>
        <v/>
      </c>
      <c r="AI378" s="10" t="str">
        <f ca="1">IFERROR(IF(AND(NOW()&lt;= EOMONTH(DATE(YEAR($P378),2, 1), 0), Overall!$A380&lt;&gt;"", MONTH($O378) &lt;= 2, MONTH($P378) &gt;= 2), IF($T378 &lt;&gt; "", $H378/$T378, ""), ""), "")</f>
        <v/>
      </c>
      <c r="AJ378" s="10" t="str">
        <f ca="1">IFERROR(IF(AND(NOW()&lt;= EOMONTH(DATE(YEAR($P378),3, 1), 0), Overall!$A380&lt;&gt;"", MONTH($O378) &lt;= 3, MONTH($P378) &gt;= 3), IF($T378 &lt;&gt; "", $H378/$T378, ""), ""), "")</f>
        <v/>
      </c>
      <c r="AK378" s="10" t="str">
        <f ca="1">IFERROR(IF(AND(NOW()&lt;= EOMONTH(DATE(YEAR($P378),4, 1), 0), Overall!$A380&lt;&gt;"", MONTH($O378) &lt;= 4, MONTH($P378) &gt;= 4), IF($T378 &lt;&gt; "", $H378/$T378, ""), ""), "")</f>
        <v/>
      </c>
      <c r="AL378" s="10" t="str">
        <f ca="1">IFERROR(IF(AND(NOW()&lt;= EOMONTH(DATE(YEAR($P378),5, 1), 0), Overall!$A380&lt;&gt;"", MONTH($O378) &lt;= 5, MONTH($P378) &gt;= 5), IF($T378 &lt;&gt; "", $H378/$T378, ""), ""), "")</f>
        <v/>
      </c>
      <c r="AM378" s="10" t="str">
        <f ca="1">IFERROR(IF(AND(NOW()&lt;= EOMONTH(DATE(YEAR($P378),6, 1), 0), Overall!$A380&lt;&gt;"", MONTH($O378) &lt;= 6, MONTH($P378) &gt;= 6), IF($T378 &lt;&gt; "", $H378/$T378, ""), ""), "")</f>
        <v/>
      </c>
      <c r="AN378" s="10" t="str">
        <f ca="1">IFERROR(IF(AND(NOW()&lt;= EOMONTH(DATE(YEAR($P378),7, 1), 0), Overall!$A380&lt;&gt;"", MONTH($O378) &lt;= 7, MONTH($P378) &gt;= 7), IF($T378 &lt;&gt; "", $H378/$T378, ""), ""), "")</f>
        <v/>
      </c>
      <c r="AO378" s="10" t="str">
        <f ca="1">IFERROR(IF(AND(NOW()&lt;= EOMONTH(DATE(YEAR($P378),8, 1), 0), Overall!$A380&lt;&gt;"", MONTH($O378) &lt;= 8, MONTH($P378) &gt;= 8), IF($T378 &lt;&gt; "", $H378/$T378, ""), ""), "")</f>
        <v/>
      </c>
      <c r="AP378" s="10" t="str">
        <f ca="1">IFERROR(IF(AND(NOW()&lt;= EOMONTH(DATE(YEAR($P378),9, 1), 0), Overall!$A380&lt;&gt;"", MONTH($O378) &lt;= 9, MONTH($P378) &gt;= 9), IF($T378 &lt;&gt; "", $H378/$T378, ""), ""), "")</f>
        <v/>
      </c>
      <c r="AQ378" s="10" t="str">
        <f ca="1">IFERROR(IF(AND(NOW()&lt;= EOMONTH(DATE(YEAR($P378),10, 1), 0), Overall!$A380&lt;&gt;"", MONTH($O378) &lt;= 10, MONTH($P378) &gt;= 10), IF($T378 &lt;&gt; "", $H378/$T378, ""), ""), "")</f>
        <v/>
      </c>
      <c r="AR378" s="10" t="str">
        <f ca="1">IFERROR(IF(AND(NOW()&lt;= EOMONTH(DATE(YEAR($P378),11, 1), 0), Overall!$A380&lt;&gt;"", MONTH($O378) &lt;=11, MONTH($P378) &gt;= 11), IF($T378 &lt;&gt; "", $H378/$T378, ""), ""), "")</f>
        <v/>
      </c>
      <c r="AS378" s="10" t="str">
        <f ca="1">IFERROR(IF(AND(NOW()&lt;= EOMONTH(DATE(YEAR($P378),12, 1), 0), Overall!$A380&lt;&gt;"", MONTH($O378) &lt;= 12, MONTH($P378) &gt;= 12), IF($T378 &lt;&gt; "", $H378/$T378, ""), ""), "")</f>
        <v/>
      </c>
      <c r="AT378" s="16">
        <f t="shared" ca="1" si="11"/>
        <v>0</v>
      </c>
    </row>
    <row r="379" spans="1:46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6">
        <f>IF(Overall!T381&lt;&gt;"",VALUE(Overall!T381),"")</f>
        <v>81.28</v>
      </c>
      <c r="O379" s="7">
        <f>IF(Overall!L381&lt;&gt;"", DATEVALUE(Overall!L381), "")</f>
        <v>44835</v>
      </c>
      <c r="P379" s="7">
        <f>IF(Overall!M381&lt;&gt;"", DATEVALUE(Overall!M381), "")</f>
        <v>44926</v>
      </c>
      <c r="Q379" s="7" t="str">
        <f>IF(Overall!S381&lt;&gt;"",_xlfn.VALUETOTEXT(Overall!S381),"")</f>
        <v>Oct-Dec</v>
      </c>
      <c r="R379" s="7">
        <f>IF(Overall!O381&lt;&gt;"", DATEVALUE(Overall!O381), "")</f>
        <v>44587</v>
      </c>
      <c r="S379" s="7">
        <f>IF(Overall!O381&lt;&gt;"", DATEVALUE(Overall!O381), "")</f>
        <v>44587</v>
      </c>
      <c r="T379" s="5">
        <f t="shared" si="10"/>
        <v>3</v>
      </c>
      <c r="U379" s="10" t="str">
        <f>IF(Overall!$A381&lt;&gt;"",IF(AND(MONTH($O379) &lt;= 1, MONTH($P379) &gt;= 1), IF($T379 &lt;&gt; "", $H379/$T379, ""), ""),"")</f>
        <v/>
      </c>
      <c r="V379" s="10" t="str">
        <f>IF(Overall!$A381&lt;&gt;"",IF(AND(MONTH($O379) &lt;= 2, MONTH($P379) &gt;= 2), IF($T379 &lt;&gt; "", $H379/$T379, ""), ""),"")</f>
        <v/>
      </c>
      <c r="W379" s="10" t="str">
        <f>IF(Overall!$A381&lt;&gt;"",IF(AND(MONTH($O379) &lt;= 3, MONTH($P379) &gt;= 3), IF($T379 &lt;&gt; "", $H379/$T379, ""), ""),"")</f>
        <v/>
      </c>
      <c r="X379" s="10" t="str">
        <f>IF(Overall!$A381&lt;&gt;"",IF(AND(MONTH($O379) &lt;= 4, MONTH($P379) &gt;= 4), IF($T379 &lt;&gt; "", $H379/$T379, ""), ""),"")</f>
        <v/>
      </c>
      <c r="Y379" s="10" t="str">
        <f>IF(Overall!$A381&lt;&gt;"",IF(AND(MONTH($O379) &lt;= 5, MONTH($P379) &gt;= 5), IF($T379 &lt;&gt; "", $H379/$T379, ""), ""),"")</f>
        <v/>
      </c>
      <c r="Z379" s="10" t="str">
        <f>IF(Overall!$A381&lt;&gt;"",IF(AND(MONTH($O379) &lt;= 6, MONTH($P379) &gt;= 6), IF($T379 &lt;&gt; "", $H379/$T379, ""), ""),"")</f>
        <v/>
      </c>
      <c r="AA379" s="10" t="str">
        <f>IF(Overall!$A381&lt;&gt;"",IF(AND(MONTH($O379) &lt;= 7, MONTH($P379) &gt;= 7 ), IF($T379 &lt;&gt; "", $H379/$T379, ""), ""),"")</f>
        <v/>
      </c>
      <c r="AB379" s="10" t="str">
        <f>IF(Overall!$A381&lt;&gt;"",IF(AND(MONTH($O379) &lt;= 8, MONTH($P379) &gt;= 8), IF($T379 &lt;&gt; "", $H379/$T379, ""), ""),"")</f>
        <v/>
      </c>
      <c r="AC379" s="10" t="str">
        <f>IF(Overall!$A381&lt;&gt;"",IF(AND(MONTH($O379) &lt;= 9, MONTH($P379) &gt;= 9), IF($T379 &lt;&gt; "", $H379/$T379, ""), ""),"")</f>
        <v/>
      </c>
      <c r="AD379" s="10">
        <f>IF(Overall!$A381&lt;&gt;"",IF(AND(MONTH($O379) &lt;= 10, MONTH($P379) &gt;= 10), IF($T379 &lt;&gt; "", $H379/$T379, ""), ""),"")</f>
        <v>200000</v>
      </c>
      <c r="AE379" s="10">
        <f>IF(Overall!$A381&lt;&gt;"",IF(AND(MONTH($O379) &lt;= 11, MONTH($P379) &gt;= 11), IF($T379 &lt;&gt; "", $H379/$T379, ""), ""),"")</f>
        <v>200000</v>
      </c>
      <c r="AF379" s="10">
        <f>IF(Overall!$A381&lt;&gt;"",IF(AND(MONTH($O379) &lt;= 12, MONTH($P379) &gt;= 12), IF($T379 &lt;&gt; "", $H379/$T379, ""), ""),"")</f>
        <v>200000</v>
      </c>
      <c r="AH379" s="10" t="str">
        <f ca="1">IFERROR(IF(AND(NOW()&lt;= EOMONTH(DATE(YEAR($P379),1, 1), 0), Overall!$A381&lt;&gt;"", MONTH($O379) &lt;= 1, MONTH($P379) &gt;= 1), IF($T379 &lt;&gt; "", $H379/$T379, ""), ""), "")</f>
        <v/>
      </c>
      <c r="AI379" s="10" t="str">
        <f ca="1">IFERROR(IF(AND(NOW()&lt;= EOMONTH(DATE(YEAR($P379),2, 1), 0), Overall!$A381&lt;&gt;"", MONTH($O379) &lt;= 2, MONTH($P379) &gt;= 2), IF($T379 &lt;&gt; "", $H379/$T379, ""), ""), "")</f>
        <v/>
      </c>
      <c r="AJ379" s="10" t="str">
        <f ca="1">IFERROR(IF(AND(NOW()&lt;= EOMONTH(DATE(YEAR($P379),3, 1), 0), Overall!$A381&lt;&gt;"", MONTH($O379) &lt;= 3, MONTH($P379) &gt;= 3), IF($T379 &lt;&gt; "", $H379/$T379, ""), ""), "")</f>
        <v/>
      </c>
      <c r="AK379" s="10" t="str">
        <f ca="1">IFERROR(IF(AND(NOW()&lt;= EOMONTH(DATE(YEAR($P379),4, 1), 0), Overall!$A381&lt;&gt;"", MONTH($O379) &lt;= 4, MONTH($P379) &gt;= 4), IF($T379 &lt;&gt; "", $H379/$T379, ""), ""), "")</f>
        <v/>
      </c>
      <c r="AL379" s="10" t="str">
        <f ca="1">IFERROR(IF(AND(NOW()&lt;= EOMONTH(DATE(YEAR($P379),5, 1), 0), Overall!$A381&lt;&gt;"", MONTH($O379) &lt;= 5, MONTH($P379) &gt;= 5), IF($T379 &lt;&gt; "", $H379/$T379, ""), ""), "")</f>
        <v/>
      </c>
      <c r="AM379" s="10" t="str">
        <f ca="1">IFERROR(IF(AND(NOW()&lt;= EOMONTH(DATE(YEAR($P379),6, 1), 0), Overall!$A381&lt;&gt;"", MONTH($O379) &lt;= 6, MONTH($P379) &gt;= 6), IF($T379 &lt;&gt; "", $H379/$T379, ""), ""), "")</f>
        <v/>
      </c>
      <c r="AN379" s="10" t="str">
        <f ca="1">IFERROR(IF(AND(NOW()&lt;= EOMONTH(DATE(YEAR($P379),7, 1), 0), Overall!$A381&lt;&gt;"", MONTH($O379) &lt;= 7, MONTH($P379) &gt;= 7), IF($T379 &lt;&gt; "", $H379/$T379, ""), ""), "")</f>
        <v/>
      </c>
      <c r="AO379" s="10" t="str">
        <f ca="1">IFERROR(IF(AND(NOW()&lt;= EOMONTH(DATE(YEAR($P379),8, 1), 0), Overall!$A381&lt;&gt;"", MONTH($O379) &lt;= 8, MONTH($P379) &gt;= 8), IF($T379 &lt;&gt; "", $H379/$T379, ""), ""), "")</f>
        <v/>
      </c>
      <c r="AP379" s="10" t="str">
        <f ca="1">IFERROR(IF(AND(NOW()&lt;= EOMONTH(DATE(YEAR($P379),9, 1), 0), Overall!$A381&lt;&gt;"", MONTH($O379) &lt;= 9, MONTH($P379) &gt;= 9), IF($T379 &lt;&gt; "", $H379/$T379, ""), ""), "")</f>
        <v/>
      </c>
      <c r="AQ379" s="10" t="str">
        <f ca="1">IFERROR(IF(AND(NOW()&lt;= EOMONTH(DATE(YEAR($P379),10, 1), 0), Overall!$A381&lt;&gt;"", MONTH($O379) &lt;= 10, MONTH($P379) &gt;= 10), IF($T379 &lt;&gt; "", $H379/$T379, ""), ""), "")</f>
        <v/>
      </c>
      <c r="AR379" s="10" t="str">
        <f ca="1">IFERROR(IF(AND(NOW()&lt;= EOMONTH(DATE(YEAR($P379),11, 1), 0), Overall!$A381&lt;&gt;"", MONTH($O379) &lt;=11, MONTH($P379) &gt;= 11), IF($T379 &lt;&gt; "", $H379/$T379, ""), ""), "")</f>
        <v/>
      </c>
      <c r="AS379" s="10" t="str">
        <f ca="1">IFERROR(IF(AND(NOW()&lt;= EOMONTH(DATE(YEAR($P379),12, 1), 0), Overall!$A381&lt;&gt;"", MONTH($O379) &lt;= 12, MONTH($P379) &gt;= 12), IF($T379 &lt;&gt; "", $H379/$T379, ""), ""), "")</f>
        <v/>
      </c>
      <c r="AT379" s="16">
        <f t="shared" ca="1" si="11"/>
        <v>0</v>
      </c>
    </row>
    <row r="380" spans="1:46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6">
        <f>IF(Overall!T382&lt;&gt;"",VALUE(Overall!T382),"")</f>
        <v>81.38</v>
      </c>
      <c r="O380" s="7">
        <f>IF(Overall!L382&lt;&gt;"", DATEVALUE(Overall!L382), "")</f>
        <v>44835</v>
      </c>
      <c r="P380" s="7">
        <f>IF(Overall!M382&lt;&gt;"", DATEVALUE(Overall!M382), "")</f>
        <v>44926</v>
      </c>
      <c r="Q380" s="7" t="str">
        <f>IF(Overall!S382&lt;&gt;"",_xlfn.VALUETOTEXT(Overall!S382),"")</f>
        <v>Oct-Dec</v>
      </c>
      <c r="R380" s="7">
        <f>IF(Overall!O382&lt;&gt;"", DATEVALUE(Overall!O382), "")</f>
        <v>44588</v>
      </c>
      <c r="S380" s="7">
        <f>IF(Overall!O382&lt;&gt;"", DATEVALUE(Overall!O382), "")</f>
        <v>44588</v>
      </c>
      <c r="T380" s="5">
        <f t="shared" si="10"/>
        <v>3</v>
      </c>
      <c r="U380" s="10" t="str">
        <f>IF(Overall!$A382&lt;&gt;"",IF(AND(MONTH($O380) &lt;= 1, MONTH($P380) &gt;= 1), IF($T380 &lt;&gt; "", $H380/$T380, ""), ""),"")</f>
        <v/>
      </c>
      <c r="V380" s="10" t="str">
        <f>IF(Overall!$A382&lt;&gt;"",IF(AND(MONTH($O380) &lt;= 2, MONTH($P380) &gt;= 2), IF($T380 &lt;&gt; "", $H380/$T380, ""), ""),"")</f>
        <v/>
      </c>
      <c r="W380" s="10" t="str">
        <f>IF(Overall!$A382&lt;&gt;"",IF(AND(MONTH($O380) &lt;= 3, MONTH($P380) &gt;= 3), IF($T380 &lt;&gt; "", $H380/$T380, ""), ""),"")</f>
        <v/>
      </c>
      <c r="X380" s="10" t="str">
        <f>IF(Overall!$A382&lt;&gt;"",IF(AND(MONTH($O380) &lt;= 4, MONTH($P380) &gt;= 4), IF($T380 &lt;&gt; "", $H380/$T380, ""), ""),"")</f>
        <v/>
      </c>
      <c r="Y380" s="10" t="str">
        <f>IF(Overall!$A382&lt;&gt;"",IF(AND(MONTH($O380) &lt;= 5, MONTH($P380) &gt;= 5), IF($T380 &lt;&gt; "", $H380/$T380, ""), ""),"")</f>
        <v/>
      </c>
      <c r="Z380" s="10" t="str">
        <f>IF(Overall!$A382&lt;&gt;"",IF(AND(MONTH($O380) &lt;= 6, MONTH($P380) &gt;= 6), IF($T380 &lt;&gt; "", $H380/$T380, ""), ""),"")</f>
        <v/>
      </c>
      <c r="AA380" s="10" t="str">
        <f>IF(Overall!$A382&lt;&gt;"",IF(AND(MONTH($O380) &lt;= 7, MONTH($P380) &gt;= 7 ), IF($T380 &lt;&gt; "", $H380/$T380, ""), ""),"")</f>
        <v/>
      </c>
      <c r="AB380" s="10" t="str">
        <f>IF(Overall!$A382&lt;&gt;"",IF(AND(MONTH($O380) &lt;= 8, MONTH($P380) &gt;= 8), IF($T380 &lt;&gt; "", $H380/$T380, ""), ""),"")</f>
        <v/>
      </c>
      <c r="AC380" s="10" t="str">
        <f>IF(Overall!$A382&lt;&gt;"",IF(AND(MONTH($O380) &lt;= 9, MONTH($P380) &gt;= 9), IF($T380 &lt;&gt; "", $H380/$T380, ""), ""),"")</f>
        <v/>
      </c>
      <c r="AD380" s="10">
        <f>IF(Overall!$A382&lt;&gt;"",IF(AND(MONTH($O380) &lt;= 10, MONTH($P380) &gt;= 10), IF($T380 &lt;&gt; "", $H380/$T380, ""), ""),"")</f>
        <v>300000</v>
      </c>
      <c r="AE380" s="10">
        <f>IF(Overall!$A382&lt;&gt;"",IF(AND(MONTH($O380) &lt;= 11, MONTH($P380) &gt;= 11), IF($T380 &lt;&gt; "", $H380/$T380, ""), ""),"")</f>
        <v>300000</v>
      </c>
      <c r="AF380" s="10">
        <f>IF(Overall!$A382&lt;&gt;"",IF(AND(MONTH($O380) &lt;= 12, MONTH($P380) &gt;= 12), IF($T380 &lt;&gt; "", $H380/$T380, ""), ""),"")</f>
        <v>300000</v>
      </c>
      <c r="AH380" s="10" t="str">
        <f ca="1">IFERROR(IF(AND(NOW()&lt;= EOMONTH(DATE(YEAR($P380),1, 1), 0), Overall!$A382&lt;&gt;"", MONTH($O380) &lt;= 1, MONTH($P380) &gt;= 1), IF($T380 &lt;&gt; "", $H380/$T380, ""), ""), "")</f>
        <v/>
      </c>
      <c r="AI380" s="10" t="str">
        <f ca="1">IFERROR(IF(AND(NOW()&lt;= EOMONTH(DATE(YEAR($P380),2, 1), 0), Overall!$A382&lt;&gt;"", MONTH($O380) &lt;= 2, MONTH($P380) &gt;= 2), IF($T380 &lt;&gt; "", $H380/$T380, ""), ""), "")</f>
        <v/>
      </c>
      <c r="AJ380" s="10" t="str">
        <f ca="1">IFERROR(IF(AND(NOW()&lt;= EOMONTH(DATE(YEAR($P380),3, 1), 0), Overall!$A382&lt;&gt;"", MONTH($O380) &lt;= 3, MONTH($P380) &gt;= 3), IF($T380 &lt;&gt; "", $H380/$T380, ""), ""), "")</f>
        <v/>
      </c>
      <c r="AK380" s="10" t="str">
        <f ca="1">IFERROR(IF(AND(NOW()&lt;= EOMONTH(DATE(YEAR($P380),4, 1), 0), Overall!$A382&lt;&gt;"", MONTH($O380) &lt;= 4, MONTH($P380) &gt;= 4), IF($T380 &lt;&gt; "", $H380/$T380, ""), ""), "")</f>
        <v/>
      </c>
      <c r="AL380" s="10" t="str">
        <f ca="1">IFERROR(IF(AND(NOW()&lt;= EOMONTH(DATE(YEAR($P380),5, 1), 0), Overall!$A382&lt;&gt;"", MONTH($O380) &lt;= 5, MONTH($P380) &gt;= 5), IF($T380 &lt;&gt; "", $H380/$T380, ""), ""), "")</f>
        <v/>
      </c>
      <c r="AM380" s="10" t="str">
        <f ca="1">IFERROR(IF(AND(NOW()&lt;= EOMONTH(DATE(YEAR($P380),6, 1), 0), Overall!$A382&lt;&gt;"", MONTH($O380) &lt;= 6, MONTH($P380) &gt;= 6), IF($T380 &lt;&gt; "", $H380/$T380, ""), ""), "")</f>
        <v/>
      </c>
      <c r="AN380" s="10" t="str">
        <f ca="1">IFERROR(IF(AND(NOW()&lt;= EOMONTH(DATE(YEAR($P380),7, 1), 0), Overall!$A382&lt;&gt;"", MONTH($O380) &lt;= 7, MONTH($P380) &gt;= 7), IF($T380 &lt;&gt; "", $H380/$T380, ""), ""), "")</f>
        <v/>
      </c>
      <c r="AO380" s="10" t="str">
        <f ca="1">IFERROR(IF(AND(NOW()&lt;= EOMONTH(DATE(YEAR($P380),8, 1), 0), Overall!$A382&lt;&gt;"", MONTH($O380) &lt;= 8, MONTH($P380) &gt;= 8), IF($T380 &lt;&gt; "", $H380/$T380, ""), ""), "")</f>
        <v/>
      </c>
      <c r="AP380" s="10" t="str">
        <f ca="1">IFERROR(IF(AND(NOW()&lt;= EOMONTH(DATE(YEAR($P380),9, 1), 0), Overall!$A382&lt;&gt;"", MONTH($O380) &lt;= 9, MONTH($P380) &gt;= 9), IF($T380 &lt;&gt; "", $H380/$T380, ""), ""), "")</f>
        <v/>
      </c>
      <c r="AQ380" s="10" t="str">
        <f ca="1">IFERROR(IF(AND(NOW()&lt;= EOMONTH(DATE(YEAR($P380),10, 1), 0), Overall!$A382&lt;&gt;"", MONTH($O380) &lt;= 10, MONTH($P380) &gt;= 10), IF($T380 &lt;&gt; "", $H380/$T380, ""), ""), "")</f>
        <v/>
      </c>
      <c r="AR380" s="10" t="str">
        <f ca="1">IFERROR(IF(AND(NOW()&lt;= EOMONTH(DATE(YEAR($P380),11, 1), 0), Overall!$A382&lt;&gt;"", MONTH($O380) &lt;=11, MONTH($P380) &gt;= 11), IF($T380 &lt;&gt; "", $H380/$T380, ""), ""), "")</f>
        <v/>
      </c>
      <c r="AS380" s="10" t="str">
        <f ca="1">IFERROR(IF(AND(NOW()&lt;= EOMONTH(DATE(YEAR($P380),12, 1), 0), Overall!$A382&lt;&gt;"", MONTH($O380) &lt;= 12, MONTH($P380) &gt;= 12), IF($T380 &lt;&gt; "", $H380/$T380, ""), ""), "")</f>
        <v/>
      </c>
      <c r="AT380" s="16">
        <f t="shared" ca="1" si="11"/>
        <v>0</v>
      </c>
    </row>
    <row r="381" spans="1:46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6">
        <f>IF(Overall!T383&lt;&gt;"",VALUE(Overall!T383),"")</f>
        <v>81.42</v>
      </c>
      <c r="O381" s="7">
        <f>IF(Overall!L383&lt;&gt;"", DATEVALUE(Overall!L383), "")</f>
        <v>44835</v>
      </c>
      <c r="P381" s="7">
        <f>IF(Overall!M383&lt;&gt;"", DATEVALUE(Overall!M383), "")</f>
        <v>44926</v>
      </c>
      <c r="Q381" s="7" t="str">
        <f>IF(Overall!S383&lt;&gt;"",_xlfn.VALUETOTEXT(Overall!S383),"")</f>
        <v>Oct-Dec</v>
      </c>
      <c r="R381" s="7">
        <f>IF(Overall!O383&lt;&gt;"", DATEVALUE(Overall!O383), "")</f>
        <v>44588</v>
      </c>
      <c r="S381" s="7">
        <f>IF(Overall!O383&lt;&gt;"", DATEVALUE(Overall!O383), "")</f>
        <v>44588</v>
      </c>
      <c r="T381" s="5">
        <f t="shared" si="10"/>
        <v>3</v>
      </c>
      <c r="U381" s="10" t="str">
        <f>IF(Overall!$A383&lt;&gt;"",IF(AND(MONTH($O381) &lt;= 1, MONTH($P381) &gt;= 1), IF($T381 &lt;&gt; "", $H381/$T381, ""), ""),"")</f>
        <v/>
      </c>
      <c r="V381" s="10" t="str">
        <f>IF(Overall!$A383&lt;&gt;"",IF(AND(MONTH($O381) &lt;= 2, MONTH($P381) &gt;= 2), IF($T381 &lt;&gt; "", $H381/$T381, ""), ""),"")</f>
        <v/>
      </c>
      <c r="W381" s="10" t="str">
        <f>IF(Overall!$A383&lt;&gt;"",IF(AND(MONTH($O381) &lt;= 3, MONTH($P381) &gt;= 3), IF($T381 &lt;&gt; "", $H381/$T381, ""), ""),"")</f>
        <v/>
      </c>
      <c r="X381" s="10" t="str">
        <f>IF(Overall!$A383&lt;&gt;"",IF(AND(MONTH($O381) &lt;= 4, MONTH($P381) &gt;= 4), IF($T381 &lt;&gt; "", $H381/$T381, ""), ""),"")</f>
        <v/>
      </c>
      <c r="Y381" s="10" t="str">
        <f>IF(Overall!$A383&lt;&gt;"",IF(AND(MONTH($O381) &lt;= 5, MONTH($P381) &gt;= 5), IF($T381 &lt;&gt; "", $H381/$T381, ""), ""),"")</f>
        <v/>
      </c>
      <c r="Z381" s="10" t="str">
        <f>IF(Overall!$A383&lt;&gt;"",IF(AND(MONTH($O381) &lt;= 6, MONTH($P381) &gt;= 6), IF($T381 &lt;&gt; "", $H381/$T381, ""), ""),"")</f>
        <v/>
      </c>
      <c r="AA381" s="10" t="str">
        <f>IF(Overall!$A383&lt;&gt;"",IF(AND(MONTH($O381) &lt;= 7, MONTH($P381) &gt;= 7 ), IF($T381 &lt;&gt; "", $H381/$T381, ""), ""),"")</f>
        <v/>
      </c>
      <c r="AB381" s="10" t="str">
        <f>IF(Overall!$A383&lt;&gt;"",IF(AND(MONTH($O381) &lt;= 8, MONTH($P381) &gt;= 8), IF($T381 &lt;&gt; "", $H381/$T381, ""), ""),"")</f>
        <v/>
      </c>
      <c r="AC381" s="10" t="str">
        <f>IF(Overall!$A383&lt;&gt;"",IF(AND(MONTH($O381) &lt;= 9, MONTH($P381) &gt;= 9), IF($T381 &lt;&gt; "", $H381/$T381, ""), ""),"")</f>
        <v/>
      </c>
      <c r="AD381" s="10">
        <f>IF(Overall!$A383&lt;&gt;"",IF(AND(MONTH($O381) &lt;= 10, MONTH($P381) &gt;= 10), IF($T381 &lt;&gt; "", $H381/$T381, ""), ""),"")</f>
        <v>300000</v>
      </c>
      <c r="AE381" s="10">
        <f>IF(Overall!$A383&lt;&gt;"",IF(AND(MONTH($O381) &lt;= 11, MONTH($P381) &gt;= 11), IF($T381 &lt;&gt; "", $H381/$T381, ""), ""),"")</f>
        <v>300000</v>
      </c>
      <c r="AF381" s="10">
        <f>IF(Overall!$A383&lt;&gt;"",IF(AND(MONTH($O381) &lt;= 12, MONTH($P381) &gt;= 12), IF($T381 &lt;&gt; "", $H381/$T381, ""), ""),"")</f>
        <v>300000</v>
      </c>
      <c r="AH381" s="10" t="str">
        <f ca="1">IFERROR(IF(AND(NOW()&lt;= EOMONTH(DATE(YEAR($P381),1, 1), 0), Overall!$A383&lt;&gt;"", MONTH($O381) &lt;= 1, MONTH($P381) &gt;= 1), IF($T381 &lt;&gt; "", $H381/$T381, ""), ""), "")</f>
        <v/>
      </c>
      <c r="AI381" s="10" t="str">
        <f ca="1">IFERROR(IF(AND(NOW()&lt;= EOMONTH(DATE(YEAR($P381),2, 1), 0), Overall!$A383&lt;&gt;"", MONTH($O381) &lt;= 2, MONTH($P381) &gt;= 2), IF($T381 &lt;&gt; "", $H381/$T381, ""), ""), "")</f>
        <v/>
      </c>
      <c r="AJ381" s="10" t="str">
        <f ca="1">IFERROR(IF(AND(NOW()&lt;= EOMONTH(DATE(YEAR($P381),3, 1), 0), Overall!$A383&lt;&gt;"", MONTH($O381) &lt;= 3, MONTH($P381) &gt;= 3), IF($T381 &lt;&gt; "", $H381/$T381, ""), ""), "")</f>
        <v/>
      </c>
      <c r="AK381" s="10" t="str">
        <f ca="1">IFERROR(IF(AND(NOW()&lt;= EOMONTH(DATE(YEAR($P381),4, 1), 0), Overall!$A383&lt;&gt;"", MONTH($O381) &lt;= 4, MONTH($P381) &gt;= 4), IF($T381 &lt;&gt; "", $H381/$T381, ""), ""), "")</f>
        <v/>
      </c>
      <c r="AL381" s="10" t="str">
        <f ca="1">IFERROR(IF(AND(NOW()&lt;= EOMONTH(DATE(YEAR($P381),5, 1), 0), Overall!$A383&lt;&gt;"", MONTH($O381) &lt;= 5, MONTH($P381) &gt;= 5), IF($T381 &lt;&gt; "", $H381/$T381, ""), ""), "")</f>
        <v/>
      </c>
      <c r="AM381" s="10" t="str">
        <f ca="1">IFERROR(IF(AND(NOW()&lt;= EOMONTH(DATE(YEAR($P381),6, 1), 0), Overall!$A383&lt;&gt;"", MONTH($O381) &lt;= 6, MONTH($P381) &gt;= 6), IF($T381 &lt;&gt; "", $H381/$T381, ""), ""), "")</f>
        <v/>
      </c>
      <c r="AN381" s="10" t="str">
        <f ca="1">IFERROR(IF(AND(NOW()&lt;= EOMONTH(DATE(YEAR($P381),7, 1), 0), Overall!$A383&lt;&gt;"", MONTH($O381) &lt;= 7, MONTH($P381) &gt;= 7), IF($T381 &lt;&gt; "", $H381/$T381, ""), ""), "")</f>
        <v/>
      </c>
      <c r="AO381" s="10" t="str">
        <f ca="1">IFERROR(IF(AND(NOW()&lt;= EOMONTH(DATE(YEAR($P381),8, 1), 0), Overall!$A383&lt;&gt;"", MONTH($O381) &lt;= 8, MONTH($P381) &gt;= 8), IF($T381 &lt;&gt; "", $H381/$T381, ""), ""), "")</f>
        <v/>
      </c>
      <c r="AP381" s="10" t="str">
        <f ca="1">IFERROR(IF(AND(NOW()&lt;= EOMONTH(DATE(YEAR($P381),9, 1), 0), Overall!$A383&lt;&gt;"", MONTH($O381) &lt;= 9, MONTH($P381) &gt;= 9), IF($T381 &lt;&gt; "", $H381/$T381, ""), ""), "")</f>
        <v/>
      </c>
      <c r="AQ381" s="10" t="str">
        <f ca="1">IFERROR(IF(AND(NOW()&lt;= EOMONTH(DATE(YEAR($P381),10, 1), 0), Overall!$A383&lt;&gt;"", MONTH($O381) &lt;= 10, MONTH($P381) &gt;= 10), IF($T381 &lt;&gt; "", $H381/$T381, ""), ""), "")</f>
        <v/>
      </c>
      <c r="AR381" s="10" t="str">
        <f ca="1">IFERROR(IF(AND(NOW()&lt;= EOMONTH(DATE(YEAR($P381),11, 1), 0), Overall!$A383&lt;&gt;"", MONTH($O381) &lt;=11, MONTH($P381) &gt;= 11), IF($T381 &lt;&gt; "", $H381/$T381, ""), ""), "")</f>
        <v/>
      </c>
      <c r="AS381" s="10" t="str">
        <f ca="1">IFERROR(IF(AND(NOW()&lt;= EOMONTH(DATE(YEAR($P381),12, 1), 0), Overall!$A383&lt;&gt;"", MONTH($O381) &lt;= 12, MONTH($P381) &gt;= 12), IF($T381 &lt;&gt; "", $H381/$T381, ""), ""), "")</f>
        <v/>
      </c>
      <c r="AT381" s="16">
        <f t="shared" ca="1" si="11"/>
        <v>0</v>
      </c>
    </row>
    <row r="382" spans="1:46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6">
        <f>IF(Overall!T384&lt;&gt;"",VALUE(Overall!T384),"")</f>
        <v>81.8</v>
      </c>
      <c r="O382" s="7">
        <f>IF(Overall!L384&lt;&gt;"", DATEVALUE(Overall!L384), "")</f>
        <v>44835</v>
      </c>
      <c r="P382" s="7">
        <f>IF(Overall!M384&lt;&gt;"", DATEVALUE(Overall!M384), "")</f>
        <v>44926</v>
      </c>
      <c r="Q382" s="7" t="str">
        <f>IF(Overall!S384&lt;&gt;"",_xlfn.VALUETOTEXT(Overall!S384),"")</f>
        <v>Oct-Dec</v>
      </c>
      <c r="R382" s="7">
        <f>IF(Overall!O384&lt;&gt;"", DATEVALUE(Overall!O384), "")</f>
        <v>44588</v>
      </c>
      <c r="S382" s="7">
        <f>IF(Overall!O384&lt;&gt;"", DATEVALUE(Overall!O384), "")</f>
        <v>44588</v>
      </c>
      <c r="T382" s="5">
        <f t="shared" si="10"/>
        <v>3</v>
      </c>
      <c r="U382" s="10" t="str">
        <f>IF(Overall!$A384&lt;&gt;"",IF(AND(MONTH($O382) &lt;= 1, MONTH($P382) &gt;= 1), IF($T382 &lt;&gt; "", $H382/$T382, ""), ""),"")</f>
        <v/>
      </c>
      <c r="V382" s="10" t="str">
        <f>IF(Overall!$A384&lt;&gt;"",IF(AND(MONTH($O382) &lt;= 2, MONTH($P382) &gt;= 2), IF($T382 &lt;&gt; "", $H382/$T382, ""), ""),"")</f>
        <v/>
      </c>
      <c r="W382" s="10" t="str">
        <f>IF(Overall!$A384&lt;&gt;"",IF(AND(MONTH($O382) &lt;= 3, MONTH($P382) &gt;= 3), IF($T382 &lt;&gt; "", $H382/$T382, ""), ""),"")</f>
        <v/>
      </c>
      <c r="X382" s="10" t="str">
        <f>IF(Overall!$A384&lt;&gt;"",IF(AND(MONTH($O382) &lt;= 4, MONTH($P382) &gt;= 4), IF($T382 &lt;&gt; "", $H382/$T382, ""), ""),"")</f>
        <v/>
      </c>
      <c r="Y382" s="10" t="str">
        <f>IF(Overall!$A384&lt;&gt;"",IF(AND(MONTH($O382) &lt;= 5, MONTH($P382) &gt;= 5), IF($T382 &lt;&gt; "", $H382/$T382, ""), ""),"")</f>
        <v/>
      </c>
      <c r="Z382" s="10" t="str">
        <f>IF(Overall!$A384&lt;&gt;"",IF(AND(MONTH($O382) &lt;= 6, MONTH($P382) &gt;= 6), IF($T382 &lt;&gt; "", $H382/$T382, ""), ""),"")</f>
        <v/>
      </c>
      <c r="AA382" s="10" t="str">
        <f>IF(Overall!$A384&lt;&gt;"",IF(AND(MONTH($O382) &lt;= 7, MONTH($P382) &gt;= 7 ), IF($T382 &lt;&gt; "", $H382/$T382, ""), ""),"")</f>
        <v/>
      </c>
      <c r="AB382" s="10" t="str">
        <f>IF(Overall!$A384&lt;&gt;"",IF(AND(MONTH($O382) &lt;= 8, MONTH($P382) &gt;= 8), IF($T382 &lt;&gt; "", $H382/$T382, ""), ""),"")</f>
        <v/>
      </c>
      <c r="AC382" s="10" t="str">
        <f>IF(Overall!$A384&lt;&gt;"",IF(AND(MONTH($O382) &lt;= 9, MONTH($P382) &gt;= 9), IF($T382 &lt;&gt; "", $H382/$T382, ""), ""),"")</f>
        <v/>
      </c>
      <c r="AD382" s="10">
        <f>IF(Overall!$A384&lt;&gt;"",IF(AND(MONTH($O382) &lt;= 10, MONTH($P382) &gt;= 10), IF($T382 &lt;&gt; "", $H382/$T382, ""), ""),"")</f>
        <v>300000</v>
      </c>
      <c r="AE382" s="10">
        <f>IF(Overall!$A384&lt;&gt;"",IF(AND(MONTH($O382) &lt;= 11, MONTH($P382) &gt;= 11), IF($T382 &lt;&gt; "", $H382/$T382, ""), ""),"")</f>
        <v>300000</v>
      </c>
      <c r="AF382" s="10">
        <f>IF(Overall!$A384&lt;&gt;"",IF(AND(MONTH($O382) &lt;= 12, MONTH($P382) &gt;= 12), IF($T382 &lt;&gt; "", $H382/$T382, ""), ""),"")</f>
        <v>300000</v>
      </c>
      <c r="AH382" s="10" t="str">
        <f ca="1">IFERROR(IF(AND(NOW()&lt;= EOMONTH(DATE(YEAR($P382),1, 1), 0), Overall!$A384&lt;&gt;"", MONTH($O382) &lt;= 1, MONTH($P382) &gt;= 1), IF($T382 &lt;&gt; "", $H382/$T382, ""), ""), "")</f>
        <v/>
      </c>
      <c r="AI382" s="10" t="str">
        <f ca="1">IFERROR(IF(AND(NOW()&lt;= EOMONTH(DATE(YEAR($P382),2, 1), 0), Overall!$A384&lt;&gt;"", MONTH($O382) &lt;= 2, MONTH($P382) &gt;= 2), IF($T382 &lt;&gt; "", $H382/$T382, ""), ""), "")</f>
        <v/>
      </c>
      <c r="AJ382" s="10" t="str">
        <f ca="1">IFERROR(IF(AND(NOW()&lt;= EOMONTH(DATE(YEAR($P382),3, 1), 0), Overall!$A384&lt;&gt;"", MONTH($O382) &lt;= 3, MONTH($P382) &gt;= 3), IF($T382 &lt;&gt; "", $H382/$T382, ""), ""), "")</f>
        <v/>
      </c>
      <c r="AK382" s="10" t="str">
        <f ca="1">IFERROR(IF(AND(NOW()&lt;= EOMONTH(DATE(YEAR($P382),4, 1), 0), Overall!$A384&lt;&gt;"", MONTH($O382) &lt;= 4, MONTH($P382) &gt;= 4), IF($T382 &lt;&gt; "", $H382/$T382, ""), ""), "")</f>
        <v/>
      </c>
      <c r="AL382" s="10" t="str">
        <f ca="1">IFERROR(IF(AND(NOW()&lt;= EOMONTH(DATE(YEAR($P382),5, 1), 0), Overall!$A384&lt;&gt;"", MONTH($O382) &lt;= 5, MONTH($P382) &gt;= 5), IF($T382 &lt;&gt; "", $H382/$T382, ""), ""), "")</f>
        <v/>
      </c>
      <c r="AM382" s="10" t="str">
        <f ca="1">IFERROR(IF(AND(NOW()&lt;= EOMONTH(DATE(YEAR($P382),6, 1), 0), Overall!$A384&lt;&gt;"", MONTH($O382) &lt;= 6, MONTH($P382) &gt;= 6), IF($T382 &lt;&gt; "", $H382/$T382, ""), ""), "")</f>
        <v/>
      </c>
      <c r="AN382" s="10" t="str">
        <f ca="1">IFERROR(IF(AND(NOW()&lt;= EOMONTH(DATE(YEAR($P382),7, 1), 0), Overall!$A384&lt;&gt;"", MONTH($O382) &lt;= 7, MONTH($P382) &gt;= 7), IF($T382 &lt;&gt; "", $H382/$T382, ""), ""), "")</f>
        <v/>
      </c>
      <c r="AO382" s="10" t="str">
        <f ca="1">IFERROR(IF(AND(NOW()&lt;= EOMONTH(DATE(YEAR($P382),8, 1), 0), Overall!$A384&lt;&gt;"", MONTH($O382) &lt;= 8, MONTH($P382) &gt;= 8), IF($T382 &lt;&gt; "", $H382/$T382, ""), ""), "")</f>
        <v/>
      </c>
      <c r="AP382" s="10" t="str">
        <f ca="1">IFERROR(IF(AND(NOW()&lt;= EOMONTH(DATE(YEAR($P382),9, 1), 0), Overall!$A384&lt;&gt;"", MONTH($O382) &lt;= 9, MONTH($P382) &gt;= 9), IF($T382 &lt;&gt; "", $H382/$T382, ""), ""), "")</f>
        <v/>
      </c>
      <c r="AQ382" s="10" t="str">
        <f ca="1">IFERROR(IF(AND(NOW()&lt;= EOMONTH(DATE(YEAR($P382),10, 1), 0), Overall!$A384&lt;&gt;"", MONTH($O382) &lt;= 10, MONTH($P382) &gt;= 10), IF($T382 &lt;&gt; "", $H382/$T382, ""), ""), "")</f>
        <v/>
      </c>
      <c r="AR382" s="10" t="str">
        <f ca="1">IFERROR(IF(AND(NOW()&lt;= EOMONTH(DATE(YEAR($P382),11, 1), 0), Overall!$A384&lt;&gt;"", MONTH($O382) &lt;=11, MONTH($P382) &gt;= 11), IF($T382 &lt;&gt; "", $H382/$T382, ""), ""), "")</f>
        <v/>
      </c>
      <c r="AS382" s="10" t="str">
        <f ca="1">IFERROR(IF(AND(NOW()&lt;= EOMONTH(DATE(YEAR($P382),12, 1), 0), Overall!$A384&lt;&gt;"", MONTH($O382) &lt;= 12, MONTH($P382) &gt;= 12), IF($T382 &lt;&gt; "", $H382/$T382, ""), ""), "")</f>
        <v/>
      </c>
      <c r="AT382" s="16">
        <f t="shared" ca="1" si="11"/>
        <v>0</v>
      </c>
    </row>
    <row r="383" spans="1:46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6">
        <f>IF(Overall!T385&lt;&gt;"",VALUE(Overall!T385),"")</f>
        <v>81.67</v>
      </c>
      <c r="O383" s="7">
        <f>IF(Overall!L385&lt;&gt;"", DATEVALUE(Overall!L385), "")</f>
        <v>44835</v>
      </c>
      <c r="P383" s="7">
        <f>IF(Overall!M385&lt;&gt;"", DATEVALUE(Overall!M385), "")</f>
        <v>44926</v>
      </c>
      <c r="Q383" s="7" t="str">
        <f>IF(Overall!S385&lt;&gt;"",_xlfn.VALUETOTEXT(Overall!S385),"")</f>
        <v>Oct-Dec</v>
      </c>
      <c r="R383" s="7">
        <f>IF(Overall!O385&lt;&gt;"", DATEVALUE(Overall!O385), "")</f>
        <v>44588</v>
      </c>
      <c r="S383" s="7">
        <f>IF(Overall!O385&lt;&gt;"", DATEVALUE(Overall!O385), "")</f>
        <v>44588</v>
      </c>
      <c r="T383" s="5">
        <f t="shared" si="10"/>
        <v>3</v>
      </c>
      <c r="U383" s="10" t="str">
        <f>IF(Overall!$A385&lt;&gt;"",IF(AND(MONTH($O383) &lt;= 1, MONTH($P383) &gt;= 1), IF($T383 &lt;&gt; "", $H383/$T383, ""), ""),"")</f>
        <v/>
      </c>
      <c r="V383" s="10" t="str">
        <f>IF(Overall!$A385&lt;&gt;"",IF(AND(MONTH($O383) &lt;= 2, MONTH($P383) &gt;= 2), IF($T383 &lt;&gt; "", $H383/$T383, ""), ""),"")</f>
        <v/>
      </c>
      <c r="W383" s="10" t="str">
        <f>IF(Overall!$A385&lt;&gt;"",IF(AND(MONTH($O383) &lt;= 3, MONTH($P383) &gt;= 3), IF($T383 &lt;&gt; "", $H383/$T383, ""), ""),"")</f>
        <v/>
      </c>
      <c r="X383" s="10" t="str">
        <f>IF(Overall!$A385&lt;&gt;"",IF(AND(MONTH($O383) &lt;= 4, MONTH($P383) &gt;= 4), IF($T383 &lt;&gt; "", $H383/$T383, ""), ""),"")</f>
        <v/>
      </c>
      <c r="Y383" s="10" t="str">
        <f>IF(Overall!$A385&lt;&gt;"",IF(AND(MONTH($O383) &lt;= 5, MONTH($P383) &gt;= 5), IF($T383 &lt;&gt; "", $H383/$T383, ""), ""),"")</f>
        <v/>
      </c>
      <c r="Z383" s="10" t="str">
        <f>IF(Overall!$A385&lt;&gt;"",IF(AND(MONTH($O383) &lt;= 6, MONTH($P383) &gt;= 6), IF($T383 &lt;&gt; "", $H383/$T383, ""), ""),"")</f>
        <v/>
      </c>
      <c r="AA383" s="10" t="str">
        <f>IF(Overall!$A385&lt;&gt;"",IF(AND(MONTH($O383) &lt;= 7, MONTH($P383) &gt;= 7 ), IF($T383 &lt;&gt; "", $H383/$T383, ""), ""),"")</f>
        <v/>
      </c>
      <c r="AB383" s="10" t="str">
        <f>IF(Overall!$A385&lt;&gt;"",IF(AND(MONTH($O383) &lt;= 8, MONTH($P383) &gt;= 8), IF($T383 &lt;&gt; "", $H383/$T383, ""), ""),"")</f>
        <v/>
      </c>
      <c r="AC383" s="10" t="str">
        <f>IF(Overall!$A385&lt;&gt;"",IF(AND(MONTH($O383) &lt;= 9, MONTH($P383) &gt;= 9), IF($T383 &lt;&gt; "", $H383/$T383, ""), ""),"")</f>
        <v/>
      </c>
      <c r="AD383" s="10">
        <f>IF(Overall!$A385&lt;&gt;"",IF(AND(MONTH($O383) &lt;= 10, MONTH($P383) &gt;= 10), IF($T383 &lt;&gt; "", $H383/$T383, ""), ""),"")</f>
        <v>200000</v>
      </c>
      <c r="AE383" s="10">
        <f>IF(Overall!$A385&lt;&gt;"",IF(AND(MONTH($O383) &lt;= 11, MONTH($P383) &gt;= 11), IF($T383 &lt;&gt; "", $H383/$T383, ""), ""),"")</f>
        <v>200000</v>
      </c>
      <c r="AF383" s="10">
        <f>IF(Overall!$A385&lt;&gt;"",IF(AND(MONTH($O383) &lt;= 12, MONTH($P383) &gt;= 12), IF($T383 &lt;&gt; "", $H383/$T383, ""), ""),"")</f>
        <v>200000</v>
      </c>
      <c r="AH383" s="10" t="str">
        <f ca="1">IFERROR(IF(AND(NOW()&lt;= EOMONTH(DATE(YEAR($P383),1, 1), 0), Overall!$A385&lt;&gt;"", MONTH($O383) &lt;= 1, MONTH($P383) &gt;= 1), IF($T383 &lt;&gt; "", $H383/$T383, ""), ""), "")</f>
        <v/>
      </c>
      <c r="AI383" s="10" t="str">
        <f ca="1">IFERROR(IF(AND(NOW()&lt;= EOMONTH(DATE(YEAR($P383),2, 1), 0), Overall!$A385&lt;&gt;"", MONTH($O383) &lt;= 2, MONTH($P383) &gt;= 2), IF($T383 &lt;&gt; "", $H383/$T383, ""), ""), "")</f>
        <v/>
      </c>
      <c r="AJ383" s="10" t="str">
        <f ca="1">IFERROR(IF(AND(NOW()&lt;= EOMONTH(DATE(YEAR($P383),3, 1), 0), Overall!$A385&lt;&gt;"", MONTH($O383) &lt;= 3, MONTH($P383) &gt;= 3), IF($T383 &lt;&gt; "", $H383/$T383, ""), ""), "")</f>
        <v/>
      </c>
      <c r="AK383" s="10" t="str">
        <f ca="1">IFERROR(IF(AND(NOW()&lt;= EOMONTH(DATE(YEAR($P383),4, 1), 0), Overall!$A385&lt;&gt;"", MONTH($O383) &lt;= 4, MONTH($P383) &gt;= 4), IF($T383 &lt;&gt; "", $H383/$T383, ""), ""), "")</f>
        <v/>
      </c>
      <c r="AL383" s="10" t="str">
        <f ca="1">IFERROR(IF(AND(NOW()&lt;= EOMONTH(DATE(YEAR($P383),5, 1), 0), Overall!$A385&lt;&gt;"", MONTH($O383) &lt;= 5, MONTH($P383) &gt;= 5), IF($T383 &lt;&gt; "", $H383/$T383, ""), ""), "")</f>
        <v/>
      </c>
      <c r="AM383" s="10" t="str">
        <f ca="1">IFERROR(IF(AND(NOW()&lt;= EOMONTH(DATE(YEAR($P383),6, 1), 0), Overall!$A385&lt;&gt;"", MONTH($O383) &lt;= 6, MONTH($P383) &gt;= 6), IF($T383 &lt;&gt; "", $H383/$T383, ""), ""), "")</f>
        <v/>
      </c>
      <c r="AN383" s="10" t="str">
        <f ca="1">IFERROR(IF(AND(NOW()&lt;= EOMONTH(DATE(YEAR($P383),7, 1), 0), Overall!$A385&lt;&gt;"", MONTH($O383) &lt;= 7, MONTH($P383) &gt;= 7), IF($T383 &lt;&gt; "", $H383/$T383, ""), ""), "")</f>
        <v/>
      </c>
      <c r="AO383" s="10" t="str">
        <f ca="1">IFERROR(IF(AND(NOW()&lt;= EOMONTH(DATE(YEAR($P383),8, 1), 0), Overall!$A385&lt;&gt;"", MONTH($O383) &lt;= 8, MONTH($P383) &gt;= 8), IF($T383 &lt;&gt; "", $H383/$T383, ""), ""), "")</f>
        <v/>
      </c>
      <c r="AP383" s="10" t="str">
        <f ca="1">IFERROR(IF(AND(NOW()&lt;= EOMONTH(DATE(YEAR($P383),9, 1), 0), Overall!$A385&lt;&gt;"", MONTH($O383) &lt;= 9, MONTH($P383) &gt;= 9), IF($T383 &lt;&gt; "", $H383/$T383, ""), ""), "")</f>
        <v/>
      </c>
      <c r="AQ383" s="10" t="str">
        <f ca="1">IFERROR(IF(AND(NOW()&lt;= EOMONTH(DATE(YEAR($P383),10, 1), 0), Overall!$A385&lt;&gt;"", MONTH($O383) &lt;= 10, MONTH($P383) &gt;= 10), IF($T383 &lt;&gt; "", $H383/$T383, ""), ""), "")</f>
        <v/>
      </c>
      <c r="AR383" s="10" t="str">
        <f ca="1">IFERROR(IF(AND(NOW()&lt;= EOMONTH(DATE(YEAR($P383),11, 1), 0), Overall!$A385&lt;&gt;"", MONTH($O383) &lt;=11, MONTH($P383) &gt;= 11), IF($T383 &lt;&gt; "", $H383/$T383, ""), ""), "")</f>
        <v/>
      </c>
      <c r="AS383" s="10" t="str">
        <f ca="1">IFERROR(IF(AND(NOW()&lt;= EOMONTH(DATE(YEAR($P383),12, 1), 0), Overall!$A385&lt;&gt;"", MONTH($O383) &lt;= 12, MONTH($P383) &gt;= 12), IF($T383 &lt;&gt; "", $H383/$T383, ""), ""), "")</f>
        <v/>
      </c>
      <c r="AT383" s="16">
        <f t="shared" ca="1" si="11"/>
        <v>0</v>
      </c>
    </row>
    <row r="384" spans="1:46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6">
        <f>IF(Overall!T386&lt;&gt;"",VALUE(Overall!T386),"")</f>
        <v>81.86</v>
      </c>
      <c r="O384" s="7">
        <f>IF(Overall!L386&lt;&gt;"", DATEVALUE(Overall!L386), "")</f>
        <v>44835</v>
      </c>
      <c r="P384" s="7">
        <f>IF(Overall!M386&lt;&gt;"", DATEVALUE(Overall!M386), "")</f>
        <v>44926</v>
      </c>
      <c r="Q384" s="7" t="str">
        <f>IF(Overall!S386&lt;&gt;"",_xlfn.VALUETOTEXT(Overall!S386),"")</f>
        <v>Oct-Dec</v>
      </c>
      <c r="R384" s="7">
        <f>IF(Overall!O386&lt;&gt;"", DATEVALUE(Overall!O386), "")</f>
        <v>44588</v>
      </c>
      <c r="S384" s="7">
        <f>IF(Overall!O386&lt;&gt;"", DATEVALUE(Overall!O386), "")</f>
        <v>44588</v>
      </c>
      <c r="T384" s="5">
        <f t="shared" si="10"/>
        <v>3</v>
      </c>
      <c r="U384" s="10" t="str">
        <f>IF(Overall!$A386&lt;&gt;"",IF(AND(MONTH($O384) &lt;= 1, MONTH($P384) &gt;= 1), IF($T384 &lt;&gt; "", $H384/$T384, ""), ""),"")</f>
        <v/>
      </c>
      <c r="V384" s="10" t="str">
        <f>IF(Overall!$A386&lt;&gt;"",IF(AND(MONTH($O384) &lt;= 2, MONTH($P384) &gt;= 2), IF($T384 &lt;&gt; "", $H384/$T384, ""), ""),"")</f>
        <v/>
      </c>
      <c r="W384" s="10" t="str">
        <f>IF(Overall!$A386&lt;&gt;"",IF(AND(MONTH($O384) &lt;= 3, MONTH($P384) &gt;= 3), IF($T384 &lt;&gt; "", $H384/$T384, ""), ""),"")</f>
        <v/>
      </c>
      <c r="X384" s="10" t="str">
        <f>IF(Overall!$A386&lt;&gt;"",IF(AND(MONTH($O384) &lt;= 4, MONTH($P384) &gt;= 4), IF($T384 &lt;&gt; "", $H384/$T384, ""), ""),"")</f>
        <v/>
      </c>
      <c r="Y384" s="10" t="str">
        <f>IF(Overall!$A386&lt;&gt;"",IF(AND(MONTH($O384) &lt;= 5, MONTH($P384) &gt;= 5), IF($T384 &lt;&gt; "", $H384/$T384, ""), ""),"")</f>
        <v/>
      </c>
      <c r="Z384" s="10" t="str">
        <f>IF(Overall!$A386&lt;&gt;"",IF(AND(MONTH($O384) &lt;= 6, MONTH($P384) &gt;= 6), IF($T384 &lt;&gt; "", $H384/$T384, ""), ""),"")</f>
        <v/>
      </c>
      <c r="AA384" s="10" t="str">
        <f>IF(Overall!$A386&lt;&gt;"",IF(AND(MONTH($O384) &lt;= 7, MONTH($P384) &gt;= 7 ), IF($T384 &lt;&gt; "", $H384/$T384, ""), ""),"")</f>
        <v/>
      </c>
      <c r="AB384" s="10" t="str">
        <f>IF(Overall!$A386&lt;&gt;"",IF(AND(MONTH($O384) &lt;= 8, MONTH($P384) &gt;= 8), IF($T384 &lt;&gt; "", $H384/$T384, ""), ""),"")</f>
        <v/>
      </c>
      <c r="AC384" s="10" t="str">
        <f>IF(Overall!$A386&lt;&gt;"",IF(AND(MONTH($O384) &lt;= 9, MONTH($P384) &gt;= 9), IF($T384 &lt;&gt; "", $H384/$T384, ""), ""),"")</f>
        <v/>
      </c>
      <c r="AD384" s="10">
        <f>IF(Overall!$A386&lt;&gt;"",IF(AND(MONTH($O384) &lt;= 10, MONTH($P384) &gt;= 10), IF($T384 &lt;&gt; "", $H384/$T384, ""), ""),"")</f>
        <v>750000</v>
      </c>
      <c r="AE384" s="10">
        <f>IF(Overall!$A386&lt;&gt;"",IF(AND(MONTH($O384) &lt;= 11, MONTH($P384) &gt;= 11), IF($T384 &lt;&gt; "", $H384/$T384, ""), ""),"")</f>
        <v>750000</v>
      </c>
      <c r="AF384" s="10">
        <f>IF(Overall!$A386&lt;&gt;"",IF(AND(MONTH($O384) &lt;= 12, MONTH($P384) &gt;= 12), IF($T384 &lt;&gt; "", $H384/$T384, ""), ""),"")</f>
        <v>750000</v>
      </c>
      <c r="AH384" s="10" t="str">
        <f ca="1">IFERROR(IF(AND(NOW()&lt;= EOMONTH(DATE(YEAR($P384),1, 1), 0), Overall!$A386&lt;&gt;"", MONTH($O384) &lt;= 1, MONTH($P384) &gt;= 1), IF($T384 &lt;&gt; "", $H384/$T384, ""), ""), "")</f>
        <v/>
      </c>
      <c r="AI384" s="10" t="str">
        <f ca="1">IFERROR(IF(AND(NOW()&lt;= EOMONTH(DATE(YEAR($P384),2, 1), 0), Overall!$A386&lt;&gt;"", MONTH($O384) &lt;= 2, MONTH($P384) &gt;= 2), IF($T384 &lt;&gt; "", $H384/$T384, ""), ""), "")</f>
        <v/>
      </c>
      <c r="AJ384" s="10" t="str">
        <f ca="1">IFERROR(IF(AND(NOW()&lt;= EOMONTH(DATE(YEAR($P384),3, 1), 0), Overall!$A386&lt;&gt;"", MONTH($O384) &lt;= 3, MONTH($P384) &gt;= 3), IF($T384 &lt;&gt; "", $H384/$T384, ""), ""), "")</f>
        <v/>
      </c>
      <c r="AK384" s="10" t="str">
        <f ca="1">IFERROR(IF(AND(NOW()&lt;= EOMONTH(DATE(YEAR($P384),4, 1), 0), Overall!$A386&lt;&gt;"", MONTH($O384) &lt;= 4, MONTH($P384) &gt;= 4), IF($T384 &lt;&gt; "", $H384/$T384, ""), ""), "")</f>
        <v/>
      </c>
      <c r="AL384" s="10" t="str">
        <f ca="1">IFERROR(IF(AND(NOW()&lt;= EOMONTH(DATE(YEAR($P384),5, 1), 0), Overall!$A386&lt;&gt;"", MONTH($O384) &lt;= 5, MONTH($P384) &gt;= 5), IF($T384 &lt;&gt; "", $H384/$T384, ""), ""), "")</f>
        <v/>
      </c>
      <c r="AM384" s="10" t="str">
        <f ca="1">IFERROR(IF(AND(NOW()&lt;= EOMONTH(DATE(YEAR($P384),6, 1), 0), Overall!$A386&lt;&gt;"", MONTH($O384) &lt;= 6, MONTH($P384) &gt;= 6), IF($T384 &lt;&gt; "", $H384/$T384, ""), ""), "")</f>
        <v/>
      </c>
      <c r="AN384" s="10" t="str">
        <f ca="1">IFERROR(IF(AND(NOW()&lt;= EOMONTH(DATE(YEAR($P384),7, 1), 0), Overall!$A386&lt;&gt;"", MONTH($O384) &lt;= 7, MONTH($P384) &gt;= 7), IF($T384 &lt;&gt; "", $H384/$T384, ""), ""), "")</f>
        <v/>
      </c>
      <c r="AO384" s="10" t="str">
        <f ca="1">IFERROR(IF(AND(NOW()&lt;= EOMONTH(DATE(YEAR($P384),8, 1), 0), Overall!$A386&lt;&gt;"", MONTH($O384) &lt;= 8, MONTH($P384) &gt;= 8), IF($T384 &lt;&gt; "", $H384/$T384, ""), ""), "")</f>
        <v/>
      </c>
      <c r="AP384" s="10" t="str">
        <f ca="1">IFERROR(IF(AND(NOW()&lt;= EOMONTH(DATE(YEAR($P384),9, 1), 0), Overall!$A386&lt;&gt;"", MONTH($O384) &lt;= 9, MONTH($P384) &gt;= 9), IF($T384 &lt;&gt; "", $H384/$T384, ""), ""), "")</f>
        <v/>
      </c>
      <c r="AQ384" s="10" t="str">
        <f ca="1">IFERROR(IF(AND(NOW()&lt;= EOMONTH(DATE(YEAR($P384),10, 1), 0), Overall!$A386&lt;&gt;"", MONTH($O384) &lt;= 10, MONTH($P384) &gt;= 10), IF($T384 &lt;&gt; "", $H384/$T384, ""), ""), "")</f>
        <v/>
      </c>
      <c r="AR384" s="10" t="str">
        <f ca="1">IFERROR(IF(AND(NOW()&lt;= EOMONTH(DATE(YEAR($P384),11, 1), 0), Overall!$A386&lt;&gt;"", MONTH($O384) &lt;=11, MONTH($P384) &gt;= 11), IF($T384 &lt;&gt; "", $H384/$T384, ""), ""), "")</f>
        <v/>
      </c>
      <c r="AS384" s="10" t="str">
        <f ca="1">IFERROR(IF(AND(NOW()&lt;= EOMONTH(DATE(YEAR($P384),12, 1), 0), Overall!$A386&lt;&gt;"", MONTH($O384) &lt;= 12, MONTH($P384) &gt;= 12), IF($T384 &lt;&gt; "", $H384/$T384, ""), ""), "")</f>
        <v/>
      </c>
      <c r="AT384" s="16">
        <f t="shared" ca="1" si="11"/>
        <v>0</v>
      </c>
    </row>
    <row r="385" spans="1:46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6">
        <f>IF(Overall!T387&lt;&gt;"",VALUE(Overall!T387),"")</f>
        <v>80.78</v>
      </c>
      <c r="O385" s="7">
        <f>IF(Overall!L387&lt;&gt;"", DATEVALUE(Overall!L387), "")</f>
        <v>44835</v>
      </c>
      <c r="P385" s="7">
        <f>IF(Overall!M387&lt;&gt;"", DATEVALUE(Overall!M387), "")</f>
        <v>44926</v>
      </c>
      <c r="Q385" s="7" t="str">
        <f>IF(Overall!S387&lt;&gt;"",_xlfn.VALUETOTEXT(Overall!S387),"")</f>
        <v>Oct-Dec</v>
      </c>
      <c r="R385" s="7">
        <f>IF(Overall!O387&lt;&gt;"", DATEVALUE(Overall!O387), "")</f>
        <v>44588</v>
      </c>
      <c r="S385" s="7">
        <f>IF(Overall!O387&lt;&gt;"", DATEVALUE(Overall!O387), "")</f>
        <v>44588</v>
      </c>
      <c r="T385" s="5">
        <f t="shared" si="10"/>
        <v>3</v>
      </c>
      <c r="U385" s="10" t="str">
        <f>IF(Overall!$A387&lt;&gt;"",IF(AND(MONTH($O385) &lt;= 1, MONTH($P385) &gt;= 1), IF($T385 &lt;&gt; "", $H385/$T385, ""), ""),"")</f>
        <v/>
      </c>
      <c r="V385" s="10" t="str">
        <f>IF(Overall!$A387&lt;&gt;"",IF(AND(MONTH($O385) &lt;= 2, MONTH($P385) &gt;= 2), IF($T385 &lt;&gt; "", $H385/$T385, ""), ""),"")</f>
        <v/>
      </c>
      <c r="W385" s="10" t="str">
        <f>IF(Overall!$A387&lt;&gt;"",IF(AND(MONTH($O385) &lt;= 3, MONTH($P385) &gt;= 3), IF($T385 &lt;&gt; "", $H385/$T385, ""), ""),"")</f>
        <v/>
      </c>
      <c r="X385" s="10" t="str">
        <f>IF(Overall!$A387&lt;&gt;"",IF(AND(MONTH($O385) &lt;= 4, MONTH($P385) &gt;= 4), IF($T385 &lt;&gt; "", $H385/$T385, ""), ""),"")</f>
        <v/>
      </c>
      <c r="Y385" s="10" t="str">
        <f>IF(Overall!$A387&lt;&gt;"",IF(AND(MONTH($O385) &lt;= 5, MONTH($P385) &gt;= 5), IF($T385 &lt;&gt; "", $H385/$T385, ""), ""),"")</f>
        <v/>
      </c>
      <c r="Z385" s="10" t="str">
        <f>IF(Overall!$A387&lt;&gt;"",IF(AND(MONTH($O385) &lt;= 6, MONTH($P385) &gt;= 6), IF($T385 &lt;&gt; "", $H385/$T385, ""), ""),"")</f>
        <v/>
      </c>
      <c r="AA385" s="10" t="str">
        <f>IF(Overall!$A387&lt;&gt;"",IF(AND(MONTH($O385) &lt;= 7, MONTH($P385) &gt;= 7 ), IF($T385 &lt;&gt; "", $H385/$T385, ""), ""),"")</f>
        <v/>
      </c>
      <c r="AB385" s="10" t="str">
        <f>IF(Overall!$A387&lt;&gt;"",IF(AND(MONTH($O385) &lt;= 8, MONTH($P385) &gt;= 8), IF($T385 &lt;&gt; "", $H385/$T385, ""), ""),"")</f>
        <v/>
      </c>
      <c r="AC385" s="10" t="str">
        <f>IF(Overall!$A387&lt;&gt;"",IF(AND(MONTH($O385) &lt;= 9, MONTH($P385) &gt;= 9), IF($T385 &lt;&gt; "", $H385/$T385, ""), ""),"")</f>
        <v/>
      </c>
      <c r="AD385" s="10">
        <f>IF(Overall!$A387&lt;&gt;"",IF(AND(MONTH($O385) &lt;= 10, MONTH($P385) &gt;= 10), IF($T385 &lt;&gt; "", $H385/$T385, ""), ""),"")</f>
        <v>300000</v>
      </c>
      <c r="AE385" s="10">
        <f>IF(Overall!$A387&lt;&gt;"",IF(AND(MONTH($O385) &lt;= 11, MONTH($P385) &gt;= 11), IF($T385 &lt;&gt; "", $H385/$T385, ""), ""),"")</f>
        <v>300000</v>
      </c>
      <c r="AF385" s="10">
        <f>IF(Overall!$A387&lt;&gt;"",IF(AND(MONTH($O385) &lt;= 12, MONTH($P385) &gt;= 12), IF($T385 &lt;&gt; "", $H385/$T385, ""), ""),"")</f>
        <v>300000</v>
      </c>
      <c r="AH385" s="10" t="str">
        <f ca="1">IFERROR(IF(AND(NOW()&lt;= EOMONTH(DATE(YEAR($P385),1, 1), 0), Overall!$A387&lt;&gt;"", MONTH($O385) &lt;= 1, MONTH($P385) &gt;= 1), IF($T385 &lt;&gt; "", $H385/$T385, ""), ""), "")</f>
        <v/>
      </c>
      <c r="AI385" s="10" t="str">
        <f ca="1">IFERROR(IF(AND(NOW()&lt;= EOMONTH(DATE(YEAR($P385),2, 1), 0), Overall!$A387&lt;&gt;"", MONTH($O385) &lt;= 2, MONTH($P385) &gt;= 2), IF($T385 &lt;&gt; "", $H385/$T385, ""), ""), "")</f>
        <v/>
      </c>
      <c r="AJ385" s="10" t="str">
        <f ca="1">IFERROR(IF(AND(NOW()&lt;= EOMONTH(DATE(YEAR($P385),3, 1), 0), Overall!$A387&lt;&gt;"", MONTH($O385) &lt;= 3, MONTH($P385) &gt;= 3), IF($T385 &lt;&gt; "", $H385/$T385, ""), ""), "")</f>
        <v/>
      </c>
      <c r="AK385" s="10" t="str">
        <f ca="1">IFERROR(IF(AND(NOW()&lt;= EOMONTH(DATE(YEAR($P385),4, 1), 0), Overall!$A387&lt;&gt;"", MONTH($O385) &lt;= 4, MONTH($P385) &gt;= 4), IF($T385 &lt;&gt; "", $H385/$T385, ""), ""), "")</f>
        <v/>
      </c>
      <c r="AL385" s="10" t="str">
        <f ca="1">IFERROR(IF(AND(NOW()&lt;= EOMONTH(DATE(YEAR($P385),5, 1), 0), Overall!$A387&lt;&gt;"", MONTH($O385) &lt;= 5, MONTH($P385) &gt;= 5), IF($T385 &lt;&gt; "", $H385/$T385, ""), ""), "")</f>
        <v/>
      </c>
      <c r="AM385" s="10" t="str">
        <f ca="1">IFERROR(IF(AND(NOW()&lt;= EOMONTH(DATE(YEAR($P385),6, 1), 0), Overall!$A387&lt;&gt;"", MONTH($O385) &lt;= 6, MONTH($P385) &gt;= 6), IF($T385 &lt;&gt; "", $H385/$T385, ""), ""), "")</f>
        <v/>
      </c>
      <c r="AN385" s="10" t="str">
        <f ca="1">IFERROR(IF(AND(NOW()&lt;= EOMONTH(DATE(YEAR($P385),7, 1), 0), Overall!$A387&lt;&gt;"", MONTH($O385) &lt;= 7, MONTH($P385) &gt;= 7), IF($T385 &lt;&gt; "", $H385/$T385, ""), ""), "")</f>
        <v/>
      </c>
      <c r="AO385" s="10" t="str">
        <f ca="1">IFERROR(IF(AND(NOW()&lt;= EOMONTH(DATE(YEAR($P385),8, 1), 0), Overall!$A387&lt;&gt;"", MONTH($O385) &lt;= 8, MONTH($P385) &gt;= 8), IF($T385 &lt;&gt; "", $H385/$T385, ""), ""), "")</f>
        <v/>
      </c>
      <c r="AP385" s="10" t="str">
        <f ca="1">IFERROR(IF(AND(NOW()&lt;= EOMONTH(DATE(YEAR($P385),9, 1), 0), Overall!$A387&lt;&gt;"", MONTH($O385) &lt;= 9, MONTH($P385) &gt;= 9), IF($T385 &lt;&gt; "", $H385/$T385, ""), ""), "")</f>
        <v/>
      </c>
      <c r="AQ385" s="10" t="str">
        <f ca="1">IFERROR(IF(AND(NOW()&lt;= EOMONTH(DATE(YEAR($P385),10, 1), 0), Overall!$A387&lt;&gt;"", MONTH($O385) &lt;= 10, MONTH($P385) &gt;= 10), IF($T385 &lt;&gt; "", $H385/$T385, ""), ""), "")</f>
        <v/>
      </c>
      <c r="AR385" s="10" t="str">
        <f ca="1">IFERROR(IF(AND(NOW()&lt;= EOMONTH(DATE(YEAR($P385),11, 1), 0), Overall!$A387&lt;&gt;"", MONTH($O385) &lt;=11, MONTH($P385) &gt;= 11), IF($T385 &lt;&gt; "", $H385/$T385, ""), ""), "")</f>
        <v/>
      </c>
      <c r="AS385" s="10" t="str">
        <f ca="1">IFERROR(IF(AND(NOW()&lt;= EOMONTH(DATE(YEAR($P385),12, 1), 0), Overall!$A387&lt;&gt;"", MONTH($O385) &lt;= 12, MONTH($P385) &gt;= 12), IF($T385 &lt;&gt; "", $H385/$T385, ""), ""), "")</f>
        <v/>
      </c>
      <c r="AT385" s="16">
        <f t="shared" ca="1" si="11"/>
        <v>0</v>
      </c>
    </row>
    <row r="386" spans="1:46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6">
        <f>IF(Overall!T388&lt;&gt;"",VALUE(Overall!T388),"")</f>
        <v>80.7</v>
      </c>
      <c r="O386" s="7">
        <f>IF(Overall!L388&lt;&gt;"", DATEVALUE(Overall!L388), "")</f>
        <v>44835</v>
      </c>
      <c r="P386" s="7">
        <f>IF(Overall!M388&lt;&gt;"", DATEVALUE(Overall!M388), "")</f>
        <v>44926</v>
      </c>
      <c r="Q386" s="7" t="str">
        <f>IF(Overall!S388&lt;&gt;"",_xlfn.VALUETOTEXT(Overall!S388),"")</f>
        <v>Oct-Dec</v>
      </c>
      <c r="R386" s="7">
        <f>IF(Overall!O388&lt;&gt;"", DATEVALUE(Overall!O388), "")</f>
        <v>44588</v>
      </c>
      <c r="S386" s="7">
        <f>IF(Overall!O388&lt;&gt;"", DATEVALUE(Overall!O388), "")</f>
        <v>44588</v>
      </c>
      <c r="T386" s="5">
        <f t="shared" ref="T386:T449" si="12">IF(AND(O386&lt;&gt;"", P386&lt;&gt;""), DATEDIF(O386, P386, "M") + 1, "")</f>
        <v>3</v>
      </c>
      <c r="U386" s="10" t="str">
        <f>IF(Overall!$A388&lt;&gt;"",IF(AND(MONTH($O386) &lt;= 1, MONTH($P386) &gt;= 1), IF($T386 &lt;&gt; "", $H386/$T386, ""), ""),"")</f>
        <v/>
      </c>
      <c r="V386" s="10" t="str">
        <f>IF(Overall!$A388&lt;&gt;"",IF(AND(MONTH($O386) &lt;= 2, MONTH($P386) &gt;= 2), IF($T386 &lt;&gt; "", $H386/$T386, ""), ""),"")</f>
        <v/>
      </c>
      <c r="W386" s="10" t="str">
        <f>IF(Overall!$A388&lt;&gt;"",IF(AND(MONTH($O386) &lt;= 3, MONTH($P386) &gt;= 3), IF($T386 &lt;&gt; "", $H386/$T386, ""), ""),"")</f>
        <v/>
      </c>
      <c r="X386" s="10" t="str">
        <f>IF(Overall!$A388&lt;&gt;"",IF(AND(MONTH($O386) &lt;= 4, MONTH($P386) &gt;= 4), IF($T386 &lt;&gt; "", $H386/$T386, ""), ""),"")</f>
        <v/>
      </c>
      <c r="Y386" s="10" t="str">
        <f>IF(Overall!$A388&lt;&gt;"",IF(AND(MONTH($O386) &lt;= 5, MONTH($P386) &gt;= 5), IF($T386 &lt;&gt; "", $H386/$T386, ""), ""),"")</f>
        <v/>
      </c>
      <c r="Z386" s="10" t="str">
        <f>IF(Overall!$A388&lt;&gt;"",IF(AND(MONTH($O386) &lt;= 6, MONTH($P386) &gt;= 6), IF($T386 &lt;&gt; "", $H386/$T386, ""), ""),"")</f>
        <v/>
      </c>
      <c r="AA386" s="10" t="str">
        <f>IF(Overall!$A388&lt;&gt;"",IF(AND(MONTH($O386) &lt;= 7, MONTH($P386) &gt;= 7 ), IF($T386 &lt;&gt; "", $H386/$T386, ""), ""),"")</f>
        <v/>
      </c>
      <c r="AB386" s="10" t="str">
        <f>IF(Overall!$A388&lt;&gt;"",IF(AND(MONTH($O386) &lt;= 8, MONTH($P386) &gt;= 8), IF($T386 &lt;&gt; "", $H386/$T386, ""), ""),"")</f>
        <v/>
      </c>
      <c r="AC386" s="10" t="str">
        <f>IF(Overall!$A388&lt;&gt;"",IF(AND(MONTH($O386) &lt;= 9, MONTH($P386) &gt;= 9), IF($T386 &lt;&gt; "", $H386/$T386, ""), ""),"")</f>
        <v/>
      </c>
      <c r="AD386" s="10">
        <f>IF(Overall!$A388&lt;&gt;"",IF(AND(MONTH($O386) &lt;= 10, MONTH($P386) &gt;= 10), IF($T386 &lt;&gt; "", $H386/$T386, ""), ""),"")</f>
        <v>300000</v>
      </c>
      <c r="AE386" s="10">
        <f>IF(Overall!$A388&lt;&gt;"",IF(AND(MONTH($O386) &lt;= 11, MONTH($P386) &gt;= 11), IF($T386 &lt;&gt; "", $H386/$T386, ""), ""),"")</f>
        <v>300000</v>
      </c>
      <c r="AF386" s="10">
        <f>IF(Overall!$A388&lt;&gt;"",IF(AND(MONTH($O386) &lt;= 12, MONTH($P386) &gt;= 12), IF($T386 &lt;&gt; "", $H386/$T386, ""), ""),"")</f>
        <v>300000</v>
      </c>
      <c r="AH386" s="10" t="str">
        <f ca="1">IFERROR(IF(AND(NOW()&lt;= EOMONTH(DATE(YEAR($P386),1, 1), 0), Overall!$A388&lt;&gt;"", MONTH($O386) &lt;= 1, MONTH($P386) &gt;= 1), IF($T386 &lt;&gt; "", $H386/$T386, ""), ""), "")</f>
        <v/>
      </c>
      <c r="AI386" s="10" t="str">
        <f ca="1">IFERROR(IF(AND(NOW()&lt;= EOMONTH(DATE(YEAR($P386),2, 1), 0), Overall!$A388&lt;&gt;"", MONTH($O386) &lt;= 2, MONTH($P386) &gt;= 2), IF($T386 &lt;&gt; "", $H386/$T386, ""), ""), "")</f>
        <v/>
      </c>
      <c r="AJ386" s="10" t="str">
        <f ca="1">IFERROR(IF(AND(NOW()&lt;= EOMONTH(DATE(YEAR($P386),3, 1), 0), Overall!$A388&lt;&gt;"", MONTH($O386) &lt;= 3, MONTH($P386) &gt;= 3), IF($T386 &lt;&gt; "", $H386/$T386, ""), ""), "")</f>
        <v/>
      </c>
      <c r="AK386" s="10" t="str">
        <f ca="1">IFERROR(IF(AND(NOW()&lt;= EOMONTH(DATE(YEAR($P386),4, 1), 0), Overall!$A388&lt;&gt;"", MONTH($O386) &lt;= 4, MONTH($P386) &gt;= 4), IF($T386 &lt;&gt; "", $H386/$T386, ""), ""), "")</f>
        <v/>
      </c>
      <c r="AL386" s="10" t="str">
        <f ca="1">IFERROR(IF(AND(NOW()&lt;= EOMONTH(DATE(YEAR($P386),5, 1), 0), Overall!$A388&lt;&gt;"", MONTH($O386) &lt;= 5, MONTH($P386) &gt;= 5), IF($T386 &lt;&gt; "", $H386/$T386, ""), ""), "")</f>
        <v/>
      </c>
      <c r="AM386" s="10" t="str">
        <f ca="1">IFERROR(IF(AND(NOW()&lt;= EOMONTH(DATE(YEAR($P386),6, 1), 0), Overall!$A388&lt;&gt;"", MONTH($O386) &lt;= 6, MONTH($P386) &gt;= 6), IF($T386 &lt;&gt; "", $H386/$T386, ""), ""), "")</f>
        <v/>
      </c>
      <c r="AN386" s="10" t="str">
        <f ca="1">IFERROR(IF(AND(NOW()&lt;= EOMONTH(DATE(YEAR($P386),7, 1), 0), Overall!$A388&lt;&gt;"", MONTH($O386) &lt;= 7, MONTH($P386) &gt;= 7), IF($T386 &lt;&gt; "", $H386/$T386, ""), ""), "")</f>
        <v/>
      </c>
      <c r="AO386" s="10" t="str">
        <f ca="1">IFERROR(IF(AND(NOW()&lt;= EOMONTH(DATE(YEAR($P386),8, 1), 0), Overall!$A388&lt;&gt;"", MONTH($O386) &lt;= 8, MONTH($P386) &gt;= 8), IF($T386 &lt;&gt; "", $H386/$T386, ""), ""), "")</f>
        <v/>
      </c>
      <c r="AP386" s="10" t="str">
        <f ca="1">IFERROR(IF(AND(NOW()&lt;= EOMONTH(DATE(YEAR($P386),9, 1), 0), Overall!$A388&lt;&gt;"", MONTH($O386) &lt;= 9, MONTH($P386) &gt;= 9), IF($T386 &lt;&gt; "", $H386/$T386, ""), ""), "")</f>
        <v/>
      </c>
      <c r="AQ386" s="10" t="str">
        <f ca="1">IFERROR(IF(AND(NOW()&lt;= EOMONTH(DATE(YEAR($P386),10, 1), 0), Overall!$A388&lt;&gt;"", MONTH($O386) &lt;= 10, MONTH($P386) &gt;= 10), IF($T386 &lt;&gt; "", $H386/$T386, ""), ""), "")</f>
        <v/>
      </c>
      <c r="AR386" s="10" t="str">
        <f ca="1">IFERROR(IF(AND(NOW()&lt;= EOMONTH(DATE(YEAR($P386),11, 1), 0), Overall!$A388&lt;&gt;"", MONTH($O386) &lt;=11, MONTH($P386) &gt;= 11), IF($T386 &lt;&gt; "", $H386/$T386, ""), ""), "")</f>
        <v/>
      </c>
      <c r="AS386" s="10" t="str">
        <f ca="1">IFERROR(IF(AND(NOW()&lt;= EOMONTH(DATE(YEAR($P386),12, 1), 0), Overall!$A388&lt;&gt;"", MONTH($O386) &lt;= 12, MONTH($P386) &gt;= 12), IF($T386 &lt;&gt; "", $H386/$T386, ""), ""), "")</f>
        <v/>
      </c>
      <c r="AT386" s="16">
        <f t="shared" ca="1" si="11"/>
        <v>0</v>
      </c>
    </row>
    <row r="387" spans="1:46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6">
        <f>IF(Overall!T389&lt;&gt;"",VALUE(Overall!T389),"")</f>
        <v>86.543000000000006</v>
      </c>
      <c r="O387" s="7">
        <f>IF(Overall!L389&lt;&gt;"", DATEVALUE(Overall!L389), "")</f>
        <v>44958</v>
      </c>
      <c r="P387" s="7">
        <f>IF(Overall!M389&lt;&gt;"", DATEVALUE(Overall!M389), "")</f>
        <v>44985</v>
      </c>
      <c r="Q387" s="7" t="str">
        <f>IF(Overall!S389&lt;&gt;"",_xlfn.VALUETOTEXT(Overall!S389),"")</f>
        <v>Feb</v>
      </c>
      <c r="R387" s="7">
        <f>IF(Overall!O389&lt;&gt;"", DATEVALUE(Overall!O389), "")</f>
        <v>44847</v>
      </c>
      <c r="S387" s="7">
        <f>IF(Overall!O389&lt;&gt;"", DATEVALUE(Overall!O389), "")</f>
        <v>44847</v>
      </c>
      <c r="T387" s="5">
        <f t="shared" si="12"/>
        <v>1</v>
      </c>
      <c r="U387" s="10" t="str">
        <f>IF(Overall!$A389&lt;&gt;"",IF(AND(MONTH($O387) &lt;= 1, MONTH($P387) &gt;= 1), IF($T387 &lt;&gt; "", $H387/$T387, ""), ""),"")</f>
        <v/>
      </c>
      <c r="V387" s="10">
        <f>IF(Overall!$A389&lt;&gt;"",IF(AND(MONTH($O387) &lt;= 2, MONTH($P387) &gt;= 2), IF($T387 &lt;&gt; "", $H387/$T387, ""), ""),"")</f>
        <v>1000000</v>
      </c>
      <c r="W387" s="10" t="str">
        <f>IF(Overall!$A389&lt;&gt;"",IF(AND(MONTH($O387) &lt;= 3, MONTH($P387) &gt;= 3), IF($T387 &lt;&gt; "", $H387/$T387, ""), ""),"")</f>
        <v/>
      </c>
      <c r="X387" s="10" t="str">
        <f>IF(Overall!$A389&lt;&gt;"",IF(AND(MONTH($O387) &lt;= 4, MONTH($P387) &gt;= 4), IF($T387 &lt;&gt; "", $H387/$T387, ""), ""),"")</f>
        <v/>
      </c>
      <c r="Y387" s="10" t="str">
        <f>IF(Overall!$A389&lt;&gt;"",IF(AND(MONTH($O387) &lt;= 5, MONTH($P387) &gt;= 5), IF($T387 &lt;&gt; "", $H387/$T387, ""), ""),"")</f>
        <v/>
      </c>
      <c r="Z387" s="10" t="str">
        <f>IF(Overall!$A389&lt;&gt;"",IF(AND(MONTH($O387) &lt;= 6, MONTH($P387) &gt;= 6), IF($T387 &lt;&gt; "", $H387/$T387, ""), ""),"")</f>
        <v/>
      </c>
      <c r="AA387" s="10" t="str">
        <f>IF(Overall!$A389&lt;&gt;"",IF(AND(MONTH($O387) &lt;= 7, MONTH($P387) &gt;= 7 ), IF($T387 &lt;&gt; "", $H387/$T387, ""), ""),"")</f>
        <v/>
      </c>
      <c r="AB387" s="10" t="str">
        <f>IF(Overall!$A389&lt;&gt;"",IF(AND(MONTH($O387) &lt;= 8, MONTH($P387) &gt;= 8), IF($T387 &lt;&gt; "", $H387/$T387, ""), ""),"")</f>
        <v/>
      </c>
      <c r="AC387" s="10" t="str">
        <f>IF(Overall!$A389&lt;&gt;"",IF(AND(MONTH($O387) &lt;= 9, MONTH($P387) &gt;= 9), IF($T387 &lt;&gt; "", $H387/$T387, ""), ""),"")</f>
        <v/>
      </c>
      <c r="AD387" s="10" t="str">
        <f>IF(Overall!$A389&lt;&gt;"",IF(AND(MONTH($O387) &lt;= 10, MONTH($P387) &gt;= 10), IF($T387 &lt;&gt; "", $H387/$T387, ""), ""),"")</f>
        <v/>
      </c>
      <c r="AE387" s="10" t="str">
        <f>IF(Overall!$A389&lt;&gt;"",IF(AND(MONTH($O387) &lt;= 11, MONTH($P387) &gt;= 11), IF($T387 &lt;&gt; "", $H387/$T387, ""), ""),"")</f>
        <v/>
      </c>
      <c r="AF387" s="10" t="str">
        <f>IF(Overall!$A389&lt;&gt;"",IF(AND(MONTH($O387) &lt;= 12, MONTH($P387) &gt;= 12), IF($T387 &lt;&gt; "", $H387/$T387, ""), ""),"")</f>
        <v/>
      </c>
      <c r="AH387" s="10" t="str">
        <f ca="1">IFERROR(IF(AND(NOW()&lt;= EOMONTH(DATE(YEAR($P387),1, 1), 0), Overall!$A389&lt;&gt;"", MONTH($O387) &lt;= 1, MONTH($P387) &gt;= 1), IF($T387 &lt;&gt; "", $H387/$T387, ""), ""), "")</f>
        <v/>
      </c>
      <c r="AI387" s="10" t="str">
        <f ca="1">IFERROR(IF(AND(NOW()&lt;= EOMONTH(DATE(YEAR($P387),2, 1), 0), Overall!$A389&lt;&gt;"", MONTH($O387) &lt;= 2, MONTH($P387) &gt;= 2), IF($T387 &lt;&gt; "", $H387/$T387, ""), ""), "")</f>
        <v/>
      </c>
      <c r="AJ387" s="10" t="str">
        <f ca="1">IFERROR(IF(AND(NOW()&lt;= EOMONTH(DATE(YEAR($P387),3, 1), 0), Overall!$A389&lt;&gt;"", MONTH($O387) &lt;= 3, MONTH($P387) &gt;= 3), IF($T387 &lt;&gt; "", $H387/$T387, ""), ""), "")</f>
        <v/>
      </c>
      <c r="AK387" s="10" t="str">
        <f ca="1">IFERROR(IF(AND(NOW()&lt;= EOMONTH(DATE(YEAR($P387),4, 1), 0), Overall!$A389&lt;&gt;"", MONTH($O387) &lt;= 4, MONTH($P387) &gt;= 4), IF($T387 &lt;&gt; "", $H387/$T387, ""), ""), "")</f>
        <v/>
      </c>
      <c r="AL387" s="10" t="str">
        <f ca="1">IFERROR(IF(AND(NOW()&lt;= EOMONTH(DATE(YEAR($P387),5, 1), 0), Overall!$A389&lt;&gt;"", MONTH($O387) &lt;= 5, MONTH($P387) &gt;= 5), IF($T387 &lt;&gt; "", $H387/$T387, ""), ""), "")</f>
        <v/>
      </c>
      <c r="AM387" s="10" t="str">
        <f ca="1">IFERROR(IF(AND(NOW()&lt;= EOMONTH(DATE(YEAR($P387),6, 1), 0), Overall!$A389&lt;&gt;"", MONTH($O387) &lt;= 6, MONTH($P387) &gt;= 6), IF($T387 &lt;&gt; "", $H387/$T387, ""), ""), "")</f>
        <v/>
      </c>
      <c r="AN387" s="10" t="str">
        <f ca="1">IFERROR(IF(AND(NOW()&lt;= EOMONTH(DATE(YEAR($P387),7, 1), 0), Overall!$A389&lt;&gt;"", MONTH($O387) &lt;= 7, MONTH($P387) &gt;= 7), IF($T387 &lt;&gt; "", $H387/$T387, ""), ""), "")</f>
        <v/>
      </c>
      <c r="AO387" s="10" t="str">
        <f ca="1">IFERROR(IF(AND(NOW()&lt;= EOMONTH(DATE(YEAR($P387),8, 1), 0), Overall!$A389&lt;&gt;"", MONTH($O387) &lt;= 8, MONTH($P387) &gt;= 8), IF($T387 &lt;&gt; "", $H387/$T387, ""), ""), "")</f>
        <v/>
      </c>
      <c r="AP387" s="10" t="str">
        <f ca="1">IFERROR(IF(AND(NOW()&lt;= EOMONTH(DATE(YEAR($P387),9, 1), 0), Overall!$A389&lt;&gt;"", MONTH($O387) &lt;= 9, MONTH($P387) &gt;= 9), IF($T387 &lt;&gt; "", $H387/$T387, ""), ""), "")</f>
        <v/>
      </c>
      <c r="AQ387" s="10" t="str">
        <f ca="1">IFERROR(IF(AND(NOW()&lt;= EOMONTH(DATE(YEAR($P387),10, 1), 0), Overall!$A389&lt;&gt;"", MONTH($O387) &lt;= 10, MONTH($P387) &gt;= 10), IF($T387 &lt;&gt; "", $H387/$T387, ""), ""), "")</f>
        <v/>
      </c>
      <c r="AR387" s="10" t="str">
        <f ca="1">IFERROR(IF(AND(NOW()&lt;= EOMONTH(DATE(YEAR($P387),11, 1), 0), Overall!$A389&lt;&gt;"", MONTH($O387) &lt;=11, MONTH($P387) &gt;= 11), IF($T387 &lt;&gt; "", $H387/$T387, ""), ""), "")</f>
        <v/>
      </c>
      <c r="AS387" s="10" t="str">
        <f ca="1">IFERROR(IF(AND(NOW()&lt;= EOMONTH(DATE(YEAR($P387),12, 1), 0), Overall!$A389&lt;&gt;"", MONTH($O387) &lt;= 12, MONTH($P387) &gt;= 12), IF($T387 &lt;&gt; "", $H387/$T387, ""), ""), "")</f>
        <v/>
      </c>
      <c r="AT387" s="16">
        <f t="shared" ref="AT387:AT450" ca="1" si="13">SUM(AH387:AS387)</f>
        <v>0</v>
      </c>
    </row>
    <row r="388" spans="1:46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6">
        <f>IF(Overall!T390&lt;&gt;"",VALUE(Overall!T390),"")</f>
        <v>85.745000000000005</v>
      </c>
      <c r="O388" s="7">
        <f>IF(Overall!L390&lt;&gt;"", DATEVALUE(Overall!L390), "")</f>
        <v>44986</v>
      </c>
      <c r="P388" s="7">
        <f>IF(Overall!M390&lt;&gt;"", DATEVALUE(Overall!M390), "")</f>
        <v>45016</v>
      </c>
      <c r="Q388" s="7" t="str">
        <f>IF(Overall!S390&lt;&gt;"",_xlfn.VALUETOTEXT(Overall!S390),"")</f>
        <v>Mar</v>
      </c>
      <c r="R388" s="7">
        <f>IF(Overall!O390&lt;&gt;"", DATEVALUE(Overall!O390), "")</f>
        <v>44847</v>
      </c>
      <c r="S388" s="7">
        <f>IF(Overall!O390&lt;&gt;"", DATEVALUE(Overall!O390), "")</f>
        <v>44847</v>
      </c>
      <c r="T388" s="5">
        <f t="shared" si="12"/>
        <v>1</v>
      </c>
      <c r="U388" s="10" t="str">
        <f>IF(Overall!$A390&lt;&gt;"",IF(AND(MONTH($O388) &lt;= 1, MONTH($P388) &gt;= 1), IF($T388 &lt;&gt; "", $H388/$T388, ""), ""),"")</f>
        <v/>
      </c>
      <c r="V388" s="10" t="str">
        <f>IF(Overall!$A390&lt;&gt;"",IF(AND(MONTH($O388) &lt;= 2, MONTH($P388) &gt;= 2), IF($T388 &lt;&gt; "", $H388/$T388, ""), ""),"")</f>
        <v/>
      </c>
      <c r="W388" s="10">
        <f>IF(Overall!$A390&lt;&gt;"",IF(AND(MONTH($O388) &lt;= 3, MONTH($P388) &gt;= 3), IF($T388 &lt;&gt; "", $H388/$T388, ""), ""),"")</f>
        <v>1000000</v>
      </c>
      <c r="X388" s="10" t="str">
        <f>IF(Overall!$A390&lt;&gt;"",IF(AND(MONTH($O388) &lt;= 4, MONTH($P388) &gt;= 4), IF($T388 &lt;&gt; "", $H388/$T388, ""), ""),"")</f>
        <v/>
      </c>
      <c r="Y388" s="10" t="str">
        <f>IF(Overall!$A390&lt;&gt;"",IF(AND(MONTH($O388) &lt;= 5, MONTH($P388) &gt;= 5), IF($T388 &lt;&gt; "", $H388/$T388, ""), ""),"")</f>
        <v/>
      </c>
      <c r="Z388" s="10" t="str">
        <f>IF(Overall!$A390&lt;&gt;"",IF(AND(MONTH($O388) &lt;= 6, MONTH($P388) &gt;= 6), IF($T388 &lt;&gt; "", $H388/$T388, ""), ""),"")</f>
        <v/>
      </c>
      <c r="AA388" s="10" t="str">
        <f>IF(Overall!$A390&lt;&gt;"",IF(AND(MONTH($O388) &lt;= 7, MONTH($P388) &gt;= 7 ), IF($T388 &lt;&gt; "", $H388/$T388, ""), ""),"")</f>
        <v/>
      </c>
      <c r="AB388" s="10" t="str">
        <f>IF(Overall!$A390&lt;&gt;"",IF(AND(MONTH($O388) &lt;= 8, MONTH($P388) &gt;= 8), IF($T388 &lt;&gt; "", $H388/$T388, ""), ""),"")</f>
        <v/>
      </c>
      <c r="AC388" s="10" t="str">
        <f>IF(Overall!$A390&lt;&gt;"",IF(AND(MONTH($O388) &lt;= 9, MONTH($P388) &gt;= 9), IF($T388 &lt;&gt; "", $H388/$T388, ""), ""),"")</f>
        <v/>
      </c>
      <c r="AD388" s="10" t="str">
        <f>IF(Overall!$A390&lt;&gt;"",IF(AND(MONTH($O388) &lt;= 10, MONTH($P388) &gt;= 10), IF($T388 &lt;&gt; "", $H388/$T388, ""), ""),"")</f>
        <v/>
      </c>
      <c r="AE388" s="10" t="str">
        <f>IF(Overall!$A390&lt;&gt;"",IF(AND(MONTH($O388) &lt;= 11, MONTH($P388) &gt;= 11), IF($T388 &lt;&gt; "", $H388/$T388, ""), ""),"")</f>
        <v/>
      </c>
      <c r="AF388" s="10" t="str">
        <f>IF(Overall!$A390&lt;&gt;"",IF(AND(MONTH($O388) &lt;= 12, MONTH($P388) &gt;= 12), IF($T388 &lt;&gt; "", $H388/$T388, ""), ""),"")</f>
        <v/>
      </c>
      <c r="AH388" s="10" t="str">
        <f ca="1">IFERROR(IF(AND(NOW()&lt;= EOMONTH(DATE(YEAR($P388),1, 1), 0), Overall!$A390&lt;&gt;"", MONTH($O388) &lt;= 1, MONTH($P388) &gt;= 1), IF($T388 &lt;&gt; "", $H388/$T388, ""), ""), "")</f>
        <v/>
      </c>
      <c r="AI388" s="10" t="str">
        <f ca="1">IFERROR(IF(AND(NOW()&lt;= EOMONTH(DATE(YEAR($P388),2, 1), 0), Overall!$A390&lt;&gt;"", MONTH($O388) &lt;= 2, MONTH($P388) &gt;= 2), IF($T388 &lt;&gt; "", $H388/$T388, ""), ""), "")</f>
        <v/>
      </c>
      <c r="AJ388" s="10" t="str">
        <f ca="1">IFERROR(IF(AND(NOW()&lt;= EOMONTH(DATE(YEAR($P388),3, 1), 0), Overall!$A390&lt;&gt;"", MONTH($O388) &lt;= 3, MONTH($P388) &gt;= 3), IF($T388 &lt;&gt; "", $H388/$T388, ""), ""), "")</f>
        <v/>
      </c>
      <c r="AK388" s="10" t="str">
        <f ca="1">IFERROR(IF(AND(NOW()&lt;= EOMONTH(DATE(YEAR($P388),4, 1), 0), Overall!$A390&lt;&gt;"", MONTH($O388) &lt;= 4, MONTH($P388) &gt;= 4), IF($T388 &lt;&gt; "", $H388/$T388, ""), ""), "")</f>
        <v/>
      </c>
      <c r="AL388" s="10" t="str">
        <f ca="1">IFERROR(IF(AND(NOW()&lt;= EOMONTH(DATE(YEAR($P388),5, 1), 0), Overall!$A390&lt;&gt;"", MONTH($O388) &lt;= 5, MONTH($P388) &gt;= 5), IF($T388 &lt;&gt; "", $H388/$T388, ""), ""), "")</f>
        <v/>
      </c>
      <c r="AM388" s="10" t="str">
        <f ca="1">IFERROR(IF(AND(NOW()&lt;= EOMONTH(DATE(YEAR($P388),6, 1), 0), Overall!$A390&lt;&gt;"", MONTH($O388) &lt;= 6, MONTH($P388) &gt;= 6), IF($T388 &lt;&gt; "", $H388/$T388, ""), ""), "")</f>
        <v/>
      </c>
      <c r="AN388" s="10" t="str">
        <f ca="1">IFERROR(IF(AND(NOW()&lt;= EOMONTH(DATE(YEAR($P388),7, 1), 0), Overall!$A390&lt;&gt;"", MONTH($O388) &lt;= 7, MONTH($P388) &gt;= 7), IF($T388 &lt;&gt; "", $H388/$T388, ""), ""), "")</f>
        <v/>
      </c>
      <c r="AO388" s="10" t="str">
        <f ca="1">IFERROR(IF(AND(NOW()&lt;= EOMONTH(DATE(YEAR($P388),8, 1), 0), Overall!$A390&lt;&gt;"", MONTH($O388) &lt;= 8, MONTH($P388) &gt;= 8), IF($T388 &lt;&gt; "", $H388/$T388, ""), ""), "")</f>
        <v/>
      </c>
      <c r="AP388" s="10" t="str">
        <f ca="1">IFERROR(IF(AND(NOW()&lt;= EOMONTH(DATE(YEAR($P388),9, 1), 0), Overall!$A390&lt;&gt;"", MONTH($O388) &lt;= 9, MONTH($P388) &gt;= 9), IF($T388 &lt;&gt; "", $H388/$T388, ""), ""), "")</f>
        <v/>
      </c>
      <c r="AQ388" s="10" t="str">
        <f ca="1">IFERROR(IF(AND(NOW()&lt;= EOMONTH(DATE(YEAR($P388),10, 1), 0), Overall!$A390&lt;&gt;"", MONTH($O388) &lt;= 10, MONTH($P388) &gt;= 10), IF($T388 &lt;&gt; "", $H388/$T388, ""), ""), "")</f>
        <v/>
      </c>
      <c r="AR388" s="10" t="str">
        <f ca="1">IFERROR(IF(AND(NOW()&lt;= EOMONTH(DATE(YEAR($P388),11, 1), 0), Overall!$A390&lt;&gt;"", MONTH($O388) &lt;=11, MONTH($P388) &gt;= 11), IF($T388 &lt;&gt; "", $H388/$T388, ""), ""), "")</f>
        <v/>
      </c>
      <c r="AS388" s="10" t="str">
        <f ca="1">IFERROR(IF(AND(NOW()&lt;= EOMONTH(DATE(YEAR($P388),12, 1), 0), Overall!$A390&lt;&gt;"", MONTH($O388) &lt;= 12, MONTH($P388) &gt;= 12), IF($T388 &lt;&gt; "", $H388/$T388, ""), ""), "")</f>
        <v/>
      </c>
      <c r="AT388" s="16">
        <f t="shared" ca="1" si="13"/>
        <v>0</v>
      </c>
    </row>
    <row r="389" spans="1:46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6">
        <f>IF(Overall!T391&lt;&gt;"",VALUE(Overall!T391),"")</f>
        <v>87.85</v>
      </c>
      <c r="O389" s="7">
        <f>IF(Overall!L391&lt;&gt;"", DATEVALUE(Overall!L391), "")</f>
        <v>44927</v>
      </c>
      <c r="P389" s="7">
        <f>IF(Overall!M391&lt;&gt;"", DATEVALUE(Overall!M391), "")</f>
        <v>44957</v>
      </c>
      <c r="Q389" s="7" t="str">
        <f>IF(Overall!S391&lt;&gt;"",_xlfn.VALUETOTEXT(Overall!S391),"")</f>
        <v>Jan</v>
      </c>
      <c r="R389" s="7">
        <f>IF(Overall!O391&lt;&gt;"", DATEVALUE(Overall!O391), "")</f>
        <v>44847</v>
      </c>
      <c r="S389" s="7">
        <f>IF(Overall!O391&lt;&gt;"", DATEVALUE(Overall!O391), "")</f>
        <v>44847</v>
      </c>
      <c r="T389" s="5">
        <f t="shared" si="12"/>
        <v>1</v>
      </c>
      <c r="U389" s="10">
        <f>IF(Overall!$A391&lt;&gt;"",IF(AND(MONTH($O389) &lt;= 1, MONTH($P389) &gt;= 1), IF($T389 &lt;&gt; "", $H389/$T389, ""), ""),"")</f>
        <v>500000</v>
      </c>
      <c r="V389" s="10" t="str">
        <f>IF(Overall!$A391&lt;&gt;"",IF(AND(MONTH($O389) &lt;= 2, MONTH($P389) &gt;= 2), IF($T389 &lt;&gt; "", $H389/$T389, ""), ""),"")</f>
        <v/>
      </c>
      <c r="W389" s="10" t="str">
        <f>IF(Overall!$A391&lt;&gt;"",IF(AND(MONTH($O389) &lt;= 3, MONTH($P389) &gt;= 3), IF($T389 &lt;&gt; "", $H389/$T389, ""), ""),"")</f>
        <v/>
      </c>
      <c r="X389" s="10" t="str">
        <f>IF(Overall!$A391&lt;&gt;"",IF(AND(MONTH($O389) &lt;= 4, MONTH($P389) &gt;= 4), IF($T389 &lt;&gt; "", $H389/$T389, ""), ""),"")</f>
        <v/>
      </c>
      <c r="Y389" s="10" t="str">
        <f>IF(Overall!$A391&lt;&gt;"",IF(AND(MONTH($O389) &lt;= 5, MONTH($P389) &gt;= 5), IF($T389 &lt;&gt; "", $H389/$T389, ""), ""),"")</f>
        <v/>
      </c>
      <c r="Z389" s="10" t="str">
        <f>IF(Overall!$A391&lt;&gt;"",IF(AND(MONTH($O389) &lt;= 6, MONTH($P389) &gt;= 6), IF($T389 &lt;&gt; "", $H389/$T389, ""), ""),"")</f>
        <v/>
      </c>
      <c r="AA389" s="10" t="str">
        <f>IF(Overall!$A391&lt;&gt;"",IF(AND(MONTH($O389) &lt;= 7, MONTH($P389) &gt;= 7 ), IF($T389 &lt;&gt; "", $H389/$T389, ""), ""),"")</f>
        <v/>
      </c>
      <c r="AB389" s="10" t="str">
        <f>IF(Overall!$A391&lt;&gt;"",IF(AND(MONTH($O389) &lt;= 8, MONTH($P389) &gt;= 8), IF($T389 &lt;&gt; "", $H389/$T389, ""), ""),"")</f>
        <v/>
      </c>
      <c r="AC389" s="10" t="str">
        <f>IF(Overall!$A391&lt;&gt;"",IF(AND(MONTH($O389) &lt;= 9, MONTH($P389) &gt;= 9), IF($T389 &lt;&gt; "", $H389/$T389, ""), ""),"")</f>
        <v/>
      </c>
      <c r="AD389" s="10" t="str">
        <f>IF(Overall!$A391&lt;&gt;"",IF(AND(MONTH($O389) &lt;= 10, MONTH($P389) &gt;= 10), IF($T389 &lt;&gt; "", $H389/$T389, ""), ""),"")</f>
        <v/>
      </c>
      <c r="AE389" s="10" t="str">
        <f>IF(Overall!$A391&lt;&gt;"",IF(AND(MONTH($O389) &lt;= 11, MONTH($P389) &gt;= 11), IF($T389 &lt;&gt; "", $H389/$T389, ""), ""),"")</f>
        <v/>
      </c>
      <c r="AF389" s="10" t="str">
        <f>IF(Overall!$A391&lt;&gt;"",IF(AND(MONTH($O389) &lt;= 12, MONTH($P389) &gt;= 12), IF($T389 &lt;&gt; "", $H389/$T389, ""), ""),"")</f>
        <v/>
      </c>
      <c r="AH389" s="10" t="str">
        <f ca="1">IFERROR(IF(AND(NOW()&lt;= EOMONTH(DATE(YEAR($P389),1, 1), 0), Overall!$A391&lt;&gt;"", MONTH($O389) &lt;= 1, MONTH($P389) &gt;= 1), IF($T389 &lt;&gt; "", $H389/$T389, ""), ""), "")</f>
        <v/>
      </c>
      <c r="AI389" s="10" t="str">
        <f ca="1">IFERROR(IF(AND(NOW()&lt;= EOMONTH(DATE(YEAR($P389),2, 1), 0), Overall!$A391&lt;&gt;"", MONTH($O389) &lt;= 2, MONTH($P389) &gt;= 2), IF($T389 &lt;&gt; "", $H389/$T389, ""), ""), "")</f>
        <v/>
      </c>
      <c r="AJ389" s="10" t="str">
        <f ca="1">IFERROR(IF(AND(NOW()&lt;= EOMONTH(DATE(YEAR($P389),3, 1), 0), Overall!$A391&lt;&gt;"", MONTH($O389) &lt;= 3, MONTH($P389) &gt;= 3), IF($T389 &lt;&gt; "", $H389/$T389, ""), ""), "")</f>
        <v/>
      </c>
      <c r="AK389" s="10" t="str">
        <f ca="1">IFERROR(IF(AND(NOW()&lt;= EOMONTH(DATE(YEAR($P389),4, 1), 0), Overall!$A391&lt;&gt;"", MONTH($O389) &lt;= 4, MONTH($P389) &gt;= 4), IF($T389 &lt;&gt; "", $H389/$T389, ""), ""), "")</f>
        <v/>
      </c>
      <c r="AL389" s="10" t="str">
        <f ca="1">IFERROR(IF(AND(NOW()&lt;= EOMONTH(DATE(YEAR($P389),5, 1), 0), Overall!$A391&lt;&gt;"", MONTH($O389) &lt;= 5, MONTH($P389) &gt;= 5), IF($T389 &lt;&gt; "", $H389/$T389, ""), ""), "")</f>
        <v/>
      </c>
      <c r="AM389" s="10" t="str">
        <f ca="1">IFERROR(IF(AND(NOW()&lt;= EOMONTH(DATE(YEAR($P389),6, 1), 0), Overall!$A391&lt;&gt;"", MONTH($O389) &lt;= 6, MONTH($P389) &gt;= 6), IF($T389 &lt;&gt; "", $H389/$T389, ""), ""), "")</f>
        <v/>
      </c>
      <c r="AN389" s="10" t="str">
        <f ca="1">IFERROR(IF(AND(NOW()&lt;= EOMONTH(DATE(YEAR($P389),7, 1), 0), Overall!$A391&lt;&gt;"", MONTH($O389) &lt;= 7, MONTH($P389) &gt;= 7), IF($T389 &lt;&gt; "", $H389/$T389, ""), ""), "")</f>
        <v/>
      </c>
      <c r="AO389" s="10" t="str">
        <f ca="1">IFERROR(IF(AND(NOW()&lt;= EOMONTH(DATE(YEAR($P389),8, 1), 0), Overall!$A391&lt;&gt;"", MONTH($O389) &lt;= 8, MONTH($P389) &gt;= 8), IF($T389 &lt;&gt; "", $H389/$T389, ""), ""), "")</f>
        <v/>
      </c>
      <c r="AP389" s="10" t="str">
        <f ca="1">IFERROR(IF(AND(NOW()&lt;= EOMONTH(DATE(YEAR($P389),9, 1), 0), Overall!$A391&lt;&gt;"", MONTH($O389) &lt;= 9, MONTH($P389) &gt;= 9), IF($T389 &lt;&gt; "", $H389/$T389, ""), ""), "")</f>
        <v/>
      </c>
      <c r="AQ389" s="10" t="str">
        <f ca="1">IFERROR(IF(AND(NOW()&lt;= EOMONTH(DATE(YEAR($P389),10, 1), 0), Overall!$A391&lt;&gt;"", MONTH($O389) &lt;= 10, MONTH($P389) &gt;= 10), IF($T389 &lt;&gt; "", $H389/$T389, ""), ""), "")</f>
        <v/>
      </c>
      <c r="AR389" s="10" t="str">
        <f ca="1">IFERROR(IF(AND(NOW()&lt;= EOMONTH(DATE(YEAR($P389),11, 1), 0), Overall!$A391&lt;&gt;"", MONTH($O389) &lt;=11, MONTH($P389) &gt;= 11), IF($T389 &lt;&gt; "", $H389/$T389, ""), ""), "")</f>
        <v/>
      </c>
      <c r="AS389" s="10" t="str">
        <f ca="1">IFERROR(IF(AND(NOW()&lt;= EOMONTH(DATE(YEAR($P389),12, 1), 0), Overall!$A391&lt;&gt;"", MONTH($O389) &lt;= 12, MONTH($P389) &gt;= 12), IF($T389 &lt;&gt; "", $H389/$T389, ""), ""), "")</f>
        <v/>
      </c>
      <c r="AT389" s="16">
        <f t="shared" ca="1" si="13"/>
        <v>0</v>
      </c>
    </row>
    <row r="390" spans="1:46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6">
        <f>IF(Overall!T392&lt;&gt;"",VALUE(Overall!T392),"")</f>
        <v>87.72</v>
      </c>
      <c r="O390" s="7">
        <f>IF(Overall!L392&lt;&gt;"", DATEVALUE(Overall!L392), "")</f>
        <v>44927</v>
      </c>
      <c r="P390" s="7">
        <f>IF(Overall!M392&lt;&gt;"", DATEVALUE(Overall!M392), "")</f>
        <v>44957</v>
      </c>
      <c r="Q390" s="7" t="str">
        <f>IF(Overall!S392&lt;&gt;"",_xlfn.VALUETOTEXT(Overall!S392),"")</f>
        <v>Jan</v>
      </c>
      <c r="R390" s="7">
        <f>IF(Overall!O392&lt;&gt;"", DATEVALUE(Overall!O392), "")</f>
        <v>44847</v>
      </c>
      <c r="S390" s="7">
        <f>IF(Overall!O392&lt;&gt;"", DATEVALUE(Overall!O392), "")</f>
        <v>44847</v>
      </c>
      <c r="T390" s="5">
        <f t="shared" si="12"/>
        <v>1</v>
      </c>
      <c r="U390" s="10">
        <f>IF(Overall!$A392&lt;&gt;"",IF(AND(MONTH($O390) &lt;= 1, MONTH($P390) &gt;= 1), IF($T390 &lt;&gt; "", $H390/$T390, ""), ""),"")</f>
        <v>500000</v>
      </c>
      <c r="V390" s="10" t="str">
        <f>IF(Overall!$A392&lt;&gt;"",IF(AND(MONTH($O390) &lt;= 2, MONTH($P390) &gt;= 2), IF($T390 &lt;&gt; "", $H390/$T390, ""), ""),"")</f>
        <v/>
      </c>
      <c r="W390" s="10" t="str">
        <f>IF(Overall!$A392&lt;&gt;"",IF(AND(MONTH($O390) &lt;= 3, MONTH($P390) &gt;= 3), IF($T390 &lt;&gt; "", $H390/$T390, ""), ""),"")</f>
        <v/>
      </c>
      <c r="X390" s="10" t="str">
        <f>IF(Overall!$A392&lt;&gt;"",IF(AND(MONTH($O390) &lt;= 4, MONTH($P390) &gt;= 4), IF($T390 &lt;&gt; "", $H390/$T390, ""), ""),"")</f>
        <v/>
      </c>
      <c r="Y390" s="10" t="str">
        <f>IF(Overall!$A392&lt;&gt;"",IF(AND(MONTH($O390) &lt;= 5, MONTH($P390) &gt;= 5), IF($T390 &lt;&gt; "", $H390/$T390, ""), ""),"")</f>
        <v/>
      </c>
      <c r="Z390" s="10" t="str">
        <f>IF(Overall!$A392&lt;&gt;"",IF(AND(MONTH($O390) &lt;= 6, MONTH($P390) &gt;= 6), IF($T390 &lt;&gt; "", $H390/$T390, ""), ""),"")</f>
        <v/>
      </c>
      <c r="AA390" s="10" t="str">
        <f>IF(Overall!$A392&lt;&gt;"",IF(AND(MONTH($O390) &lt;= 7, MONTH($P390) &gt;= 7 ), IF($T390 &lt;&gt; "", $H390/$T390, ""), ""),"")</f>
        <v/>
      </c>
      <c r="AB390" s="10" t="str">
        <f>IF(Overall!$A392&lt;&gt;"",IF(AND(MONTH($O390) &lt;= 8, MONTH($P390) &gt;= 8), IF($T390 &lt;&gt; "", $H390/$T390, ""), ""),"")</f>
        <v/>
      </c>
      <c r="AC390" s="10" t="str">
        <f>IF(Overall!$A392&lt;&gt;"",IF(AND(MONTH($O390) &lt;= 9, MONTH($P390) &gt;= 9), IF($T390 &lt;&gt; "", $H390/$T390, ""), ""),"")</f>
        <v/>
      </c>
      <c r="AD390" s="10" t="str">
        <f>IF(Overall!$A392&lt;&gt;"",IF(AND(MONTH($O390) &lt;= 10, MONTH($P390) &gt;= 10), IF($T390 &lt;&gt; "", $H390/$T390, ""), ""),"")</f>
        <v/>
      </c>
      <c r="AE390" s="10" t="str">
        <f>IF(Overall!$A392&lt;&gt;"",IF(AND(MONTH($O390) &lt;= 11, MONTH($P390) &gt;= 11), IF($T390 &lt;&gt; "", $H390/$T390, ""), ""),"")</f>
        <v/>
      </c>
      <c r="AF390" s="10" t="str">
        <f>IF(Overall!$A392&lt;&gt;"",IF(AND(MONTH($O390) &lt;= 12, MONTH($P390) &gt;= 12), IF($T390 &lt;&gt; "", $H390/$T390, ""), ""),"")</f>
        <v/>
      </c>
      <c r="AH390" s="10" t="str">
        <f ca="1">IFERROR(IF(AND(NOW()&lt;= EOMONTH(DATE(YEAR($P390),1, 1), 0), Overall!$A392&lt;&gt;"", MONTH($O390) &lt;= 1, MONTH($P390) &gt;= 1), IF($T390 &lt;&gt; "", $H390/$T390, ""), ""), "")</f>
        <v/>
      </c>
      <c r="AI390" s="10" t="str">
        <f ca="1">IFERROR(IF(AND(NOW()&lt;= EOMONTH(DATE(YEAR($P390),2, 1), 0), Overall!$A392&lt;&gt;"", MONTH($O390) &lt;= 2, MONTH($P390) &gt;= 2), IF($T390 &lt;&gt; "", $H390/$T390, ""), ""), "")</f>
        <v/>
      </c>
      <c r="AJ390" s="10" t="str">
        <f ca="1">IFERROR(IF(AND(NOW()&lt;= EOMONTH(DATE(YEAR($P390),3, 1), 0), Overall!$A392&lt;&gt;"", MONTH($O390) &lt;= 3, MONTH($P390) &gt;= 3), IF($T390 &lt;&gt; "", $H390/$T390, ""), ""), "")</f>
        <v/>
      </c>
      <c r="AK390" s="10" t="str">
        <f ca="1">IFERROR(IF(AND(NOW()&lt;= EOMONTH(DATE(YEAR($P390),4, 1), 0), Overall!$A392&lt;&gt;"", MONTH($O390) &lt;= 4, MONTH($P390) &gt;= 4), IF($T390 &lt;&gt; "", $H390/$T390, ""), ""), "")</f>
        <v/>
      </c>
      <c r="AL390" s="10" t="str">
        <f ca="1">IFERROR(IF(AND(NOW()&lt;= EOMONTH(DATE(YEAR($P390),5, 1), 0), Overall!$A392&lt;&gt;"", MONTH($O390) &lt;= 5, MONTH($P390) &gt;= 5), IF($T390 &lt;&gt; "", $H390/$T390, ""), ""), "")</f>
        <v/>
      </c>
      <c r="AM390" s="10" t="str">
        <f ca="1">IFERROR(IF(AND(NOW()&lt;= EOMONTH(DATE(YEAR($P390),6, 1), 0), Overall!$A392&lt;&gt;"", MONTH($O390) &lt;= 6, MONTH($P390) &gt;= 6), IF($T390 &lt;&gt; "", $H390/$T390, ""), ""), "")</f>
        <v/>
      </c>
      <c r="AN390" s="10" t="str">
        <f ca="1">IFERROR(IF(AND(NOW()&lt;= EOMONTH(DATE(YEAR($P390),7, 1), 0), Overall!$A392&lt;&gt;"", MONTH($O390) &lt;= 7, MONTH($P390) &gt;= 7), IF($T390 &lt;&gt; "", $H390/$T390, ""), ""), "")</f>
        <v/>
      </c>
      <c r="AO390" s="10" t="str">
        <f ca="1">IFERROR(IF(AND(NOW()&lt;= EOMONTH(DATE(YEAR($P390),8, 1), 0), Overall!$A392&lt;&gt;"", MONTH($O390) &lt;= 8, MONTH($P390) &gt;= 8), IF($T390 &lt;&gt; "", $H390/$T390, ""), ""), "")</f>
        <v/>
      </c>
      <c r="AP390" s="10" t="str">
        <f ca="1">IFERROR(IF(AND(NOW()&lt;= EOMONTH(DATE(YEAR($P390),9, 1), 0), Overall!$A392&lt;&gt;"", MONTH($O390) &lt;= 9, MONTH($P390) &gt;= 9), IF($T390 &lt;&gt; "", $H390/$T390, ""), ""), "")</f>
        <v/>
      </c>
      <c r="AQ390" s="10" t="str">
        <f ca="1">IFERROR(IF(AND(NOW()&lt;= EOMONTH(DATE(YEAR($P390),10, 1), 0), Overall!$A392&lt;&gt;"", MONTH($O390) &lt;= 10, MONTH($P390) &gt;= 10), IF($T390 &lt;&gt; "", $H390/$T390, ""), ""), "")</f>
        <v/>
      </c>
      <c r="AR390" s="10" t="str">
        <f ca="1">IFERROR(IF(AND(NOW()&lt;= EOMONTH(DATE(YEAR($P390),11, 1), 0), Overall!$A392&lt;&gt;"", MONTH($O390) &lt;=11, MONTH($P390) &gt;= 11), IF($T390 &lt;&gt; "", $H390/$T390, ""), ""), "")</f>
        <v/>
      </c>
      <c r="AS390" s="10" t="str">
        <f ca="1">IFERROR(IF(AND(NOW()&lt;= EOMONTH(DATE(YEAR($P390),12, 1), 0), Overall!$A392&lt;&gt;"", MONTH($O390) &lt;= 12, MONTH($P390) &gt;= 12), IF($T390 &lt;&gt; "", $H390/$T390, ""), ""), "")</f>
        <v/>
      </c>
      <c r="AT390" s="16">
        <f t="shared" ca="1" si="13"/>
        <v>0</v>
      </c>
    </row>
    <row r="391" spans="1:46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6">
        <f>IF(Overall!T393&lt;&gt;"",VALUE(Overall!T393),"")</f>
        <v>84.094999999999999</v>
      </c>
      <c r="O391" s="7">
        <f>IF(Overall!L393&lt;&gt;"", DATEVALUE(Overall!L393), "")</f>
        <v>45047</v>
      </c>
      <c r="P391" s="7">
        <f>IF(Overall!M393&lt;&gt;"", DATEVALUE(Overall!M393), "")</f>
        <v>45077</v>
      </c>
      <c r="Q391" s="7" t="str">
        <f>IF(Overall!S393&lt;&gt;"",_xlfn.VALUETOTEXT(Overall!S393),"")</f>
        <v>May</v>
      </c>
      <c r="R391" s="7">
        <f>IF(Overall!O393&lt;&gt;"", DATEVALUE(Overall!O393), "")</f>
        <v>44847</v>
      </c>
      <c r="S391" s="7">
        <f>IF(Overall!O393&lt;&gt;"", DATEVALUE(Overall!O393), "")</f>
        <v>44847</v>
      </c>
      <c r="T391" s="5">
        <f t="shared" si="12"/>
        <v>1</v>
      </c>
      <c r="U391" s="10" t="str">
        <f>IF(Overall!$A393&lt;&gt;"",IF(AND(MONTH($O391) &lt;= 1, MONTH($P391) &gt;= 1), IF($T391 &lt;&gt; "", $H391/$T391, ""), ""),"")</f>
        <v/>
      </c>
      <c r="V391" s="10" t="str">
        <f>IF(Overall!$A393&lt;&gt;"",IF(AND(MONTH($O391) &lt;= 2, MONTH($P391) &gt;= 2), IF($T391 &lt;&gt; "", $H391/$T391, ""), ""),"")</f>
        <v/>
      </c>
      <c r="W391" s="10" t="str">
        <f>IF(Overall!$A393&lt;&gt;"",IF(AND(MONTH($O391) &lt;= 3, MONTH($P391) &gt;= 3), IF($T391 &lt;&gt; "", $H391/$T391, ""), ""),"")</f>
        <v/>
      </c>
      <c r="X391" s="10" t="str">
        <f>IF(Overall!$A393&lt;&gt;"",IF(AND(MONTH($O391) &lt;= 4, MONTH($P391) &gt;= 4), IF($T391 &lt;&gt; "", $H391/$T391, ""), ""),"")</f>
        <v/>
      </c>
      <c r="Y391" s="10">
        <f>IF(Overall!$A393&lt;&gt;"",IF(AND(MONTH($O391) &lt;= 5, MONTH($P391) &gt;= 5), IF($T391 &lt;&gt; "", $H391/$T391, ""), ""),"")</f>
        <v>750000</v>
      </c>
      <c r="Z391" s="10" t="str">
        <f>IF(Overall!$A393&lt;&gt;"",IF(AND(MONTH($O391) &lt;= 6, MONTH($P391) &gt;= 6), IF($T391 &lt;&gt; "", $H391/$T391, ""), ""),"")</f>
        <v/>
      </c>
      <c r="AA391" s="10" t="str">
        <f>IF(Overall!$A393&lt;&gt;"",IF(AND(MONTH($O391) &lt;= 7, MONTH($P391) &gt;= 7 ), IF($T391 &lt;&gt; "", $H391/$T391, ""), ""),"")</f>
        <v/>
      </c>
      <c r="AB391" s="10" t="str">
        <f>IF(Overall!$A393&lt;&gt;"",IF(AND(MONTH($O391) &lt;= 8, MONTH($P391) &gt;= 8), IF($T391 &lt;&gt; "", $H391/$T391, ""), ""),"")</f>
        <v/>
      </c>
      <c r="AC391" s="10" t="str">
        <f>IF(Overall!$A393&lt;&gt;"",IF(AND(MONTH($O391) &lt;= 9, MONTH($P391) &gt;= 9), IF($T391 &lt;&gt; "", $H391/$T391, ""), ""),"")</f>
        <v/>
      </c>
      <c r="AD391" s="10" t="str">
        <f>IF(Overall!$A393&lt;&gt;"",IF(AND(MONTH($O391) &lt;= 10, MONTH($P391) &gt;= 10), IF($T391 &lt;&gt; "", $H391/$T391, ""), ""),"")</f>
        <v/>
      </c>
      <c r="AE391" s="10" t="str">
        <f>IF(Overall!$A393&lt;&gt;"",IF(AND(MONTH($O391) &lt;= 11, MONTH($P391) &gt;= 11), IF($T391 &lt;&gt; "", $H391/$T391, ""), ""),"")</f>
        <v/>
      </c>
      <c r="AF391" s="10" t="str">
        <f>IF(Overall!$A393&lt;&gt;"",IF(AND(MONTH($O391) &lt;= 12, MONTH($P391) &gt;= 12), IF($T391 &lt;&gt; "", $H391/$T391, ""), ""),"")</f>
        <v/>
      </c>
      <c r="AH391" s="10" t="str">
        <f ca="1">IFERROR(IF(AND(NOW()&lt;= EOMONTH(DATE(YEAR($P391),1, 1), 0), Overall!$A393&lt;&gt;"", MONTH($O391) &lt;= 1, MONTH($P391) &gt;= 1), IF($T391 &lt;&gt; "", $H391/$T391, ""), ""), "")</f>
        <v/>
      </c>
      <c r="AI391" s="10" t="str">
        <f ca="1">IFERROR(IF(AND(NOW()&lt;= EOMONTH(DATE(YEAR($P391),2, 1), 0), Overall!$A393&lt;&gt;"", MONTH($O391) &lt;= 2, MONTH($P391) &gt;= 2), IF($T391 &lt;&gt; "", $H391/$T391, ""), ""), "")</f>
        <v/>
      </c>
      <c r="AJ391" s="10" t="str">
        <f ca="1">IFERROR(IF(AND(NOW()&lt;= EOMONTH(DATE(YEAR($P391),3, 1), 0), Overall!$A393&lt;&gt;"", MONTH($O391) &lt;= 3, MONTH($P391) &gt;= 3), IF($T391 &lt;&gt; "", $H391/$T391, ""), ""), "")</f>
        <v/>
      </c>
      <c r="AK391" s="10" t="str">
        <f ca="1">IFERROR(IF(AND(NOW()&lt;= EOMONTH(DATE(YEAR($P391),4, 1), 0), Overall!$A393&lt;&gt;"", MONTH($O391) &lt;= 4, MONTH($P391) &gt;= 4), IF($T391 &lt;&gt; "", $H391/$T391, ""), ""), "")</f>
        <v/>
      </c>
      <c r="AL391" s="10" t="str">
        <f ca="1">IFERROR(IF(AND(NOW()&lt;= EOMONTH(DATE(YEAR($P391),5, 1), 0), Overall!$A393&lt;&gt;"", MONTH($O391) &lt;= 5, MONTH($P391) &gt;= 5), IF($T391 &lt;&gt; "", $H391/$T391, ""), ""), "")</f>
        <v/>
      </c>
      <c r="AM391" s="10" t="str">
        <f ca="1">IFERROR(IF(AND(NOW()&lt;= EOMONTH(DATE(YEAR($P391),6, 1), 0), Overall!$A393&lt;&gt;"", MONTH($O391) &lt;= 6, MONTH($P391) &gt;= 6), IF($T391 &lt;&gt; "", $H391/$T391, ""), ""), "")</f>
        <v/>
      </c>
      <c r="AN391" s="10" t="str">
        <f ca="1">IFERROR(IF(AND(NOW()&lt;= EOMONTH(DATE(YEAR($P391),7, 1), 0), Overall!$A393&lt;&gt;"", MONTH($O391) &lt;= 7, MONTH($P391) &gt;= 7), IF($T391 &lt;&gt; "", $H391/$T391, ""), ""), "")</f>
        <v/>
      </c>
      <c r="AO391" s="10" t="str">
        <f ca="1">IFERROR(IF(AND(NOW()&lt;= EOMONTH(DATE(YEAR($P391),8, 1), 0), Overall!$A393&lt;&gt;"", MONTH($O391) &lt;= 8, MONTH($P391) &gt;= 8), IF($T391 &lt;&gt; "", $H391/$T391, ""), ""), "")</f>
        <v/>
      </c>
      <c r="AP391" s="10" t="str">
        <f ca="1">IFERROR(IF(AND(NOW()&lt;= EOMONTH(DATE(YEAR($P391),9, 1), 0), Overall!$A393&lt;&gt;"", MONTH($O391) &lt;= 9, MONTH($P391) &gt;= 9), IF($T391 &lt;&gt; "", $H391/$T391, ""), ""), "")</f>
        <v/>
      </c>
      <c r="AQ391" s="10" t="str">
        <f ca="1">IFERROR(IF(AND(NOW()&lt;= EOMONTH(DATE(YEAR($P391),10, 1), 0), Overall!$A393&lt;&gt;"", MONTH($O391) &lt;= 10, MONTH($P391) &gt;= 10), IF($T391 &lt;&gt; "", $H391/$T391, ""), ""), "")</f>
        <v/>
      </c>
      <c r="AR391" s="10" t="str">
        <f ca="1">IFERROR(IF(AND(NOW()&lt;= EOMONTH(DATE(YEAR($P391),11, 1), 0), Overall!$A393&lt;&gt;"", MONTH($O391) &lt;=11, MONTH($P391) &gt;= 11), IF($T391 &lt;&gt; "", $H391/$T391, ""), ""), "")</f>
        <v/>
      </c>
      <c r="AS391" s="10" t="str">
        <f ca="1">IFERROR(IF(AND(NOW()&lt;= EOMONTH(DATE(YEAR($P391),12, 1), 0), Overall!$A393&lt;&gt;"", MONTH($O391) &lt;= 12, MONTH($P391) &gt;= 12), IF($T391 &lt;&gt; "", $H391/$T391, ""), ""), "")</f>
        <v/>
      </c>
      <c r="AT391" s="16">
        <f t="shared" ca="1" si="13"/>
        <v>0</v>
      </c>
    </row>
    <row r="392" spans="1:46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6">
        <f>IF(Overall!T394&lt;&gt;"",VALUE(Overall!T394),"")</f>
        <v>88.453999999999994</v>
      </c>
      <c r="O392" s="7">
        <f>IF(Overall!L394&lt;&gt;"", DATEVALUE(Overall!L394), "")</f>
        <v>44927</v>
      </c>
      <c r="P392" s="7">
        <f>IF(Overall!M394&lt;&gt;"", DATEVALUE(Overall!M394), "")</f>
        <v>44957</v>
      </c>
      <c r="Q392" s="7" t="str">
        <f>IF(Overall!S394&lt;&gt;"",_xlfn.VALUETOTEXT(Overall!S394),"")</f>
        <v>Jan</v>
      </c>
      <c r="R392" s="7">
        <f>IF(Overall!O394&lt;&gt;"", DATEVALUE(Overall!O394), "")</f>
        <v>44847</v>
      </c>
      <c r="S392" s="7">
        <f>IF(Overall!O394&lt;&gt;"", DATEVALUE(Overall!O394), "")</f>
        <v>44847</v>
      </c>
      <c r="T392" s="5">
        <f t="shared" si="12"/>
        <v>1</v>
      </c>
      <c r="U392" s="10">
        <f>IF(Overall!$A394&lt;&gt;"",IF(AND(MONTH($O392) &lt;= 1, MONTH($P392) &gt;= 1), IF($T392 &lt;&gt; "", $H392/$T392, ""), ""),"")</f>
        <v>500000</v>
      </c>
      <c r="V392" s="10" t="str">
        <f>IF(Overall!$A394&lt;&gt;"",IF(AND(MONTH($O392) &lt;= 2, MONTH($P392) &gt;= 2), IF($T392 &lt;&gt; "", $H392/$T392, ""), ""),"")</f>
        <v/>
      </c>
      <c r="W392" s="10" t="str">
        <f>IF(Overall!$A394&lt;&gt;"",IF(AND(MONTH($O392) &lt;= 3, MONTH($P392) &gt;= 3), IF($T392 &lt;&gt; "", $H392/$T392, ""), ""),"")</f>
        <v/>
      </c>
      <c r="X392" s="10" t="str">
        <f>IF(Overall!$A394&lt;&gt;"",IF(AND(MONTH($O392) &lt;= 4, MONTH($P392) &gt;= 4), IF($T392 &lt;&gt; "", $H392/$T392, ""), ""),"")</f>
        <v/>
      </c>
      <c r="Y392" s="10" t="str">
        <f>IF(Overall!$A394&lt;&gt;"",IF(AND(MONTH($O392) &lt;= 5, MONTH($P392) &gt;= 5), IF($T392 &lt;&gt; "", $H392/$T392, ""), ""),"")</f>
        <v/>
      </c>
      <c r="Z392" s="10" t="str">
        <f>IF(Overall!$A394&lt;&gt;"",IF(AND(MONTH($O392) &lt;= 6, MONTH($P392) &gt;= 6), IF($T392 &lt;&gt; "", $H392/$T392, ""), ""),"")</f>
        <v/>
      </c>
      <c r="AA392" s="10" t="str">
        <f>IF(Overall!$A394&lt;&gt;"",IF(AND(MONTH($O392) &lt;= 7, MONTH($P392) &gt;= 7 ), IF($T392 &lt;&gt; "", $H392/$T392, ""), ""),"")</f>
        <v/>
      </c>
      <c r="AB392" s="10" t="str">
        <f>IF(Overall!$A394&lt;&gt;"",IF(AND(MONTH($O392) &lt;= 8, MONTH($P392) &gt;= 8), IF($T392 &lt;&gt; "", $H392/$T392, ""), ""),"")</f>
        <v/>
      </c>
      <c r="AC392" s="10" t="str">
        <f>IF(Overall!$A394&lt;&gt;"",IF(AND(MONTH($O392) &lt;= 9, MONTH($P392) &gt;= 9), IF($T392 &lt;&gt; "", $H392/$T392, ""), ""),"")</f>
        <v/>
      </c>
      <c r="AD392" s="10" t="str">
        <f>IF(Overall!$A394&lt;&gt;"",IF(AND(MONTH($O392) &lt;= 10, MONTH($P392) &gt;= 10), IF($T392 &lt;&gt; "", $H392/$T392, ""), ""),"")</f>
        <v/>
      </c>
      <c r="AE392" s="10" t="str">
        <f>IF(Overall!$A394&lt;&gt;"",IF(AND(MONTH($O392) &lt;= 11, MONTH($P392) &gt;= 11), IF($T392 &lt;&gt; "", $H392/$T392, ""), ""),"")</f>
        <v/>
      </c>
      <c r="AF392" s="10" t="str">
        <f>IF(Overall!$A394&lt;&gt;"",IF(AND(MONTH($O392) &lt;= 12, MONTH($P392) &gt;= 12), IF($T392 &lt;&gt; "", $H392/$T392, ""), ""),"")</f>
        <v/>
      </c>
      <c r="AH392" s="10" t="str">
        <f ca="1">IFERROR(IF(AND(NOW()&lt;= EOMONTH(DATE(YEAR($P392),1, 1), 0), Overall!$A394&lt;&gt;"", MONTH($O392) &lt;= 1, MONTH($P392) &gt;= 1), IF($T392 &lt;&gt; "", $H392/$T392, ""), ""), "")</f>
        <v/>
      </c>
      <c r="AI392" s="10" t="str">
        <f ca="1">IFERROR(IF(AND(NOW()&lt;= EOMONTH(DATE(YEAR($P392),2, 1), 0), Overall!$A394&lt;&gt;"", MONTH($O392) &lt;= 2, MONTH($P392) &gt;= 2), IF($T392 &lt;&gt; "", $H392/$T392, ""), ""), "")</f>
        <v/>
      </c>
      <c r="AJ392" s="10" t="str">
        <f ca="1">IFERROR(IF(AND(NOW()&lt;= EOMONTH(DATE(YEAR($P392),3, 1), 0), Overall!$A394&lt;&gt;"", MONTH($O392) &lt;= 3, MONTH($P392) &gt;= 3), IF($T392 &lt;&gt; "", $H392/$T392, ""), ""), "")</f>
        <v/>
      </c>
      <c r="AK392" s="10" t="str">
        <f ca="1">IFERROR(IF(AND(NOW()&lt;= EOMONTH(DATE(YEAR($P392),4, 1), 0), Overall!$A394&lt;&gt;"", MONTH($O392) &lt;= 4, MONTH($P392) &gt;= 4), IF($T392 &lt;&gt; "", $H392/$T392, ""), ""), "")</f>
        <v/>
      </c>
      <c r="AL392" s="10" t="str">
        <f ca="1">IFERROR(IF(AND(NOW()&lt;= EOMONTH(DATE(YEAR($P392),5, 1), 0), Overall!$A394&lt;&gt;"", MONTH($O392) &lt;= 5, MONTH($P392) &gt;= 5), IF($T392 &lt;&gt; "", $H392/$T392, ""), ""), "")</f>
        <v/>
      </c>
      <c r="AM392" s="10" t="str">
        <f ca="1">IFERROR(IF(AND(NOW()&lt;= EOMONTH(DATE(YEAR($P392),6, 1), 0), Overall!$A394&lt;&gt;"", MONTH($O392) &lt;= 6, MONTH($P392) &gt;= 6), IF($T392 &lt;&gt; "", $H392/$T392, ""), ""), "")</f>
        <v/>
      </c>
      <c r="AN392" s="10" t="str">
        <f ca="1">IFERROR(IF(AND(NOW()&lt;= EOMONTH(DATE(YEAR($P392),7, 1), 0), Overall!$A394&lt;&gt;"", MONTH($O392) &lt;= 7, MONTH($P392) &gt;= 7), IF($T392 &lt;&gt; "", $H392/$T392, ""), ""), "")</f>
        <v/>
      </c>
      <c r="AO392" s="10" t="str">
        <f ca="1">IFERROR(IF(AND(NOW()&lt;= EOMONTH(DATE(YEAR($P392),8, 1), 0), Overall!$A394&lt;&gt;"", MONTH($O392) &lt;= 8, MONTH($P392) &gt;= 8), IF($T392 &lt;&gt; "", $H392/$T392, ""), ""), "")</f>
        <v/>
      </c>
      <c r="AP392" s="10" t="str">
        <f ca="1">IFERROR(IF(AND(NOW()&lt;= EOMONTH(DATE(YEAR($P392),9, 1), 0), Overall!$A394&lt;&gt;"", MONTH($O392) &lt;= 9, MONTH($P392) &gt;= 9), IF($T392 &lt;&gt; "", $H392/$T392, ""), ""), "")</f>
        <v/>
      </c>
      <c r="AQ392" s="10" t="str">
        <f ca="1">IFERROR(IF(AND(NOW()&lt;= EOMONTH(DATE(YEAR($P392),10, 1), 0), Overall!$A394&lt;&gt;"", MONTH($O392) &lt;= 10, MONTH($P392) &gt;= 10), IF($T392 &lt;&gt; "", $H392/$T392, ""), ""), "")</f>
        <v/>
      </c>
      <c r="AR392" s="10" t="str">
        <f ca="1">IFERROR(IF(AND(NOW()&lt;= EOMONTH(DATE(YEAR($P392),11, 1), 0), Overall!$A394&lt;&gt;"", MONTH($O392) &lt;=11, MONTH($P392) &gt;= 11), IF($T392 &lt;&gt; "", $H392/$T392, ""), ""), "")</f>
        <v/>
      </c>
      <c r="AS392" s="10" t="str">
        <f ca="1">IFERROR(IF(AND(NOW()&lt;= EOMONTH(DATE(YEAR($P392),12, 1), 0), Overall!$A394&lt;&gt;"", MONTH($O392) &lt;= 12, MONTH($P392) &gt;= 12), IF($T392 &lt;&gt; "", $H392/$T392, ""), ""), "")</f>
        <v/>
      </c>
      <c r="AT392" s="16">
        <f t="shared" ca="1" si="13"/>
        <v>0</v>
      </c>
    </row>
    <row r="393" spans="1:46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6">
        <f>IF(Overall!T395&lt;&gt;"",VALUE(Overall!T395),"")</f>
        <v>89.034000000000006</v>
      </c>
      <c r="O393" s="7">
        <f>IF(Overall!L395&lt;&gt;"", DATEVALUE(Overall!L395), "")</f>
        <v>44927</v>
      </c>
      <c r="P393" s="7">
        <f>IF(Overall!M395&lt;&gt;"", DATEVALUE(Overall!M395), "")</f>
        <v>44957</v>
      </c>
      <c r="Q393" s="7" t="str">
        <f>IF(Overall!S395&lt;&gt;"",_xlfn.VALUETOTEXT(Overall!S395),"")</f>
        <v>Jan</v>
      </c>
      <c r="R393" s="7">
        <f>IF(Overall!O395&lt;&gt;"", DATEVALUE(Overall!O395), "")</f>
        <v>44847</v>
      </c>
      <c r="S393" s="7">
        <f>IF(Overall!O395&lt;&gt;"", DATEVALUE(Overall!O395), "")</f>
        <v>44847</v>
      </c>
      <c r="T393" s="5">
        <f t="shared" si="12"/>
        <v>1</v>
      </c>
      <c r="U393" s="10">
        <f>IF(Overall!$A395&lt;&gt;"",IF(AND(MONTH($O393) &lt;= 1, MONTH($P393) &gt;= 1), IF($T393 &lt;&gt; "", $H393/$T393, ""), ""),"")</f>
        <v>1000000</v>
      </c>
      <c r="V393" s="10" t="str">
        <f>IF(Overall!$A395&lt;&gt;"",IF(AND(MONTH($O393) &lt;= 2, MONTH($P393) &gt;= 2), IF($T393 &lt;&gt; "", $H393/$T393, ""), ""),"")</f>
        <v/>
      </c>
      <c r="W393" s="10" t="str">
        <f>IF(Overall!$A395&lt;&gt;"",IF(AND(MONTH($O393) &lt;= 3, MONTH($P393) &gt;= 3), IF($T393 &lt;&gt; "", $H393/$T393, ""), ""),"")</f>
        <v/>
      </c>
      <c r="X393" s="10" t="str">
        <f>IF(Overall!$A395&lt;&gt;"",IF(AND(MONTH($O393) &lt;= 4, MONTH($P393) &gt;= 4), IF($T393 &lt;&gt; "", $H393/$T393, ""), ""),"")</f>
        <v/>
      </c>
      <c r="Y393" s="10" t="str">
        <f>IF(Overall!$A395&lt;&gt;"",IF(AND(MONTH($O393) &lt;= 5, MONTH($P393) &gt;= 5), IF($T393 &lt;&gt; "", $H393/$T393, ""), ""),"")</f>
        <v/>
      </c>
      <c r="Z393" s="10" t="str">
        <f>IF(Overall!$A395&lt;&gt;"",IF(AND(MONTH($O393) &lt;= 6, MONTH($P393) &gt;= 6), IF($T393 &lt;&gt; "", $H393/$T393, ""), ""),"")</f>
        <v/>
      </c>
      <c r="AA393" s="10" t="str">
        <f>IF(Overall!$A395&lt;&gt;"",IF(AND(MONTH($O393) &lt;= 7, MONTH($P393) &gt;= 7 ), IF($T393 &lt;&gt; "", $H393/$T393, ""), ""),"")</f>
        <v/>
      </c>
      <c r="AB393" s="10" t="str">
        <f>IF(Overall!$A395&lt;&gt;"",IF(AND(MONTH($O393) &lt;= 8, MONTH($P393) &gt;= 8), IF($T393 &lt;&gt; "", $H393/$T393, ""), ""),"")</f>
        <v/>
      </c>
      <c r="AC393" s="10" t="str">
        <f>IF(Overall!$A395&lt;&gt;"",IF(AND(MONTH($O393) &lt;= 9, MONTH($P393) &gt;= 9), IF($T393 &lt;&gt; "", $H393/$T393, ""), ""),"")</f>
        <v/>
      </c>
      <c r="AD393" s="10" t="str">
        <f>IF(Overall!$A395&lt;&gt;"",IF(AND(MONTH($O393) &lt;= 10, MONTH($P393) &gt;= 10), IF($T393 &lt;&gt; "", $H393/$T393, ""), ""),"")</f>
        <v/>
      </c>
      <c r="AE393" s="10" t="str">
        <f>IF(Overall!$A395&lt;&gt;"",IF(AND(MONTH($O393) &lt;= 11, MONTH($P393) &gt;= 11), IF($T393 &lt;&gt; "", $H393/$T393, ""), ""),"")</f>
        <v/>
      </c>
      <c r="AF393" s="10" t="str">
        <f>IF(Overall!$A395&lt;&gt;"",IF(AND(MONTH($O393) &lt;= 12, MONTH($P393) &gt;= 12), IF($T393 &lt;&gt; "", $H393/$T393, ""), ""),"")</f>
        <v/>
      </c>
      <c r="AH393" s="10" t="str">
        <f ca="1">IFERROR(IF(AND(NOW()&lt;= EOMONTH(DATE(YEAR($P393),1, 1), 0), Overall!$A395&lt;&gt;"", MONTH($O393) &lt;= 1, MONTH($P393) &gt;= 1), IF($T393 &lt;&gt; "", $H393/$T393, ""), ""), "")</f>
        <v/>
      </c>
      <c r="AI393" s="10" t="str">
        <f ca="1">IFERROR(IF(AND(NOW()&lt;= EOMONTH(DATE(YEAR($P393),2, 1), 0), Overall!$A395&lt;&gt;"", MONTH($O393) &lt;= 2, MONTH($P393) &gt;= 2), IF($T393 &lt;&gt; "", $H393/$T393, ""), ""), "")</f>
        <v/>
      </c>
      <c r="AJ393" s="10" t="str">
        <f ca="1">IFERROR(IF(AND(NOW()&lt;= EOMONTH(DATE(YEAR($P393),3, 1), 0), Overall!$A395&lt;&gt;"", MONTH($O393) &lt;= 3, MONTH($P393) &gt;= 3), IF($T393 &lt;&gt; "", $H393/$T393, ""), ""), "")</f>
        <v/>
      </c>
      <c r="AK393" s="10" t="str">
        <f ca="1">IFERROR(IF(AND(NOW()&lt;= EOMONTH(DATE(YEAR($P393),4, 1), 0), Overall!$A395&lt;&gt;"", MONTH($O393) &lt;= 4, MONTH($P393) &gt;= 4), IF($T393 &lt;&gt; "", $H393/$T393, ""), ""), "")</f>
        <v/>
      </c>
      <c r="AL393" s="10" t="str">
        <f ca="1">IFERROR(IF(AND(NOW()&lt;= EOMONTH(DATE(YEAR($P393),5, 1), 0), Overall!$A395&lt;&gt;"", MONTH($O393) &lt;= 5, MONTH($P393) &gt;= 5), IF($T393 &lt;&gt; "", $H393/$T393, ""), ""), "")</f>
        <v/>
      </c>
      <c r="AM393" s="10" t="str">
        <f ca="1">IFERROR(IF(AND(NOW()&lt;= EOMONTH(DATE(YEAR($P393),6, 1), 0), Overall!$A395&lt;&gt;"", MONTH($O393) &lt;= 6, MONTH($P393) &gt;= 6), IF($T393 &lt;&gt; "", $H393/$T393, ""), ""), "")</f>
        <v/>
      </c>
      <c r="AN393" s="10" t="str">
        <f ca="1">IFERROR(IF(AND(NOW()&lt;= EOMONTH(DATE(YEAR($P393),7, 1), 0), Overall!$A395&lt;&gt;"", MONTH($O393) &lt;= 7, MONTH($P393) &gt;= 7), IF($T393 &lt;&gt; "", $H393/$T393, ""), ""), "")</f>
        <v/>
      </c>
      <c r="AO393" s="10" t="str">
        <f ca="1">IFERROR(IF(AND(NOW()&lt;= EOMONTH(DATE(YEAR($P393),8, 1), 0), Overall!$A395&lt;&gt;"", MONTH($O393) &lt;= 8, MONTH($P393) &gt;= 8), IF($T393 &lt;&gt; "", $H393/$T393, ""), ""), "")</f>
        <v/>
      </c>
      <c r="AP393" s="10" t="str">
        <f ca="1">IFERROR(IF(AND(NOW()&lt;= EOMONTH(DATE(YEAR($P393),9, 1), 0), Overall!$A395&lt;&gt;"", MONTH($O393) &lt;= 9, MONTH($P393) &gt;= 9), IF($T393 &lt;&gt; "", $H393/$T393, ""), ""), "")</f>
        <v/>
      </c>
      <c r="AQ393" s="10" t="str">
        <f ca="1">IFERROR(IF(AND(NOW()&lt;= EOMONTH(DATE(YEAR($P393),10, 1), 0), Overall!$A395&lt;&gt;"", MONTH($O393) &lt;= 10, MONTH($P393) &gt;= 10), IF($T393 &lt;&gt; "", $H393/$T393, ""), ""), "")</f>
        <v/>
      </c>
      <c r="AR393" s="10" t="str">
        <f ca="1">IFERROR(IF(AND(NOW()&lt;= EOMONTH(DATE(YEAR($P393),11, 1), 0), Overall!$A395&lt;&gt;"", MONTH($O393) &lt;=11, MONTH($P393) &gt;= 11), IF($T393 &lt;&gt; "", $H393/$T393, ""), ""), "")</f>
        <v/>
      </c>
      <c r="AS393" s="10" t="str">
        <f ca="1">IFERROR(IF(AND(NOW()&lt;= EOMONTH(DATE(YEAR($P393),12, 1), 0), Overall!$A395&lt;&gt;"", MONTH($O393) &lt;= 12, MONTH($P393) &gt;= 12), IF($T393 &lt;&gt; "", $H393/$T393, ""), ""), "")</f>
        <v/>
      </c>
      <c r="AT393" s="16">
        <f t="shared" ca="1" si="13"/>
        <v>0</v>
      </c>
    </row>
    <row r="394" spans="1:46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6">
        <f>IF(Overall!T396&lt;&gt;"",VALUE(Overall!T396),"")</f>
        <v>85.923000000000002</v>
      </c>
      <c r="O394" s="7">
        <f>IF(Overall!L396&lt;&gt;"", DATEVALUE(Overall!L396), "")</f>
        <v>45017</v>
      </c>
      <c r="P394" s="7">
        <f>IF(Overall!M396&lt;&gt;"", DATEVALUE(Overall!M396), "")</f>
        <v>45046</v>
      </c>
      <c r="Q394" s="7" t="str">
        <f>IF(Overall!S396&lt;&gt;"",_xlfn.VALUETOTEXT(Overall!S396),"")</f>
        <v>Apr</v>
      </c>
      <c r="R394" s="7">
        <f>IF(Overall!O396&lt;&gt;"", DATEVALUE(Overall!O396), "")</f>
        <v>44847</v>
      </c>
      <c r="S394" s="7">
        <f>IF(Overall!O396&lt;&gt;"", DATEVALUE(Overall!O396), "")</f>
        <v>44847</v>
      </c>
      <c r="T394" s="5">
        <f t="shared" si="12"/>
        <v>1</v>
      </c>
      <c r="U394" s="10" t="str">
        <f>IF(Overall!$A396&lt;&gt;"",IF(AND(MONTH($O394) &lt;= 1, MONTH($P394) &gt;= 1), IF($T394 &lt;&gt; "", $H394/$T394, ""), ""),"")</f>
        <v/>
      </c>
      <c r="V394" s="10" t="str">
        <f>IF(Overall!$A396&lt;&gt;"",IF(AND(MONTH($O394) &lt;= 2, MONTH($P394) &gt;= 2), IF($T394 &lt;&gt; "", $H394/$T394, ""), ""),"")</f>
        <v/>
      </c>
      <c r="W394" s="10" t="str">
        <f>IF(Overall!$A396&lt;&gt;"",IF(AND(MONTH($O394) &lt;= 3, MONTH($P394) &gt;= 3), IF($T394 &lt;&gt; "", $H394/$T394, ""), ""),"")</f>
        <v/>
      </c>
      <c r="X394" s="10">
        <f>IF(Overall!$A396&lt;&gt;"",IF(AND(MONTH($O394) &lt;= 4, MONTH($P394) &gt;= 4), IF($T394 &lt;&gt; "", $H394/$T394, ""), ""),"")</f>
        <v>750000</v>
      </c>
      <c r="Y394" s="10" t="str">
        <f>IF(Overall!$A396&lt;&gt;"",IF(AND(MONTH($O394) &lt;= 5, MONTH($P394) &gt;= 5), IF($T394 &lt;&gt; "", $H394/$T394, ""), ""),"")</f>
        <v/>
      </c>
      <c r="Z394" s="10" t="str">
        <f>IF(Overall!$A396&lt;&gt;"",IF(AND(MONTH($O394) &lt;= 6, MONTH($P394) &gt;= 6), IF($T394 &lt;&gt; "", $H394/$T394, ""), ""),"")</f>
        <v/>
      </c>
      <c r="AA394" s="10" t="str">
        <f>IF(Overall!$A396&lt;&gt;"",IF(AND(MONTH($O394) &lt;= 7, MONTH($P394) &gt;= 7 ), IF($T394 &lt;&gt; "", $H394/$T394, ""), ""),"")</f>
        <v/>
      </c>
      <c r="AB394" s="10" t="str">
        <f>IF(Overall!$A396&lt;&gt;"",IF(AND(MONTH($O394) &lt;= 8, MONTH($P394) &gt;= 8), IF($T394 &lt;&gt; "", $H394/$T394, ""), ""),"")</f>
        <v/>
      </c>
      <c r="AC394" s="10" t="str">
        <f>IF(Overall!$A396&lt;&gt;"",IF(AND(MONTH($O394) &lt;= 9, MONTH($P394) &gt;= 9), IF($T394 &lt;&gt; "", $H394/$T394, ""), ""),"")</f>
        <v/>
      </c>
      <c r="AD394" s="10" t="str">
        <f>IF(Overall!$A396&lt;&gt;"",IF(AND(MONTH($O394) &lt;= 10, MONTH($P394) &gt;= 10), IF($T394 &lt;&gt; "", $H394/$T394, ""), ""),"")</f>
        <v/>
      </c>
      <c r="AE394" s="10" t="str">
        <f>IF(Overall!$A396&lt;&gt;"",IF(AND(MONTH($O394) &lt;= 11, MONTH($P394) &gt;= 11), IF($T394 &lt;&gt; "", $H394/$T394, ""), ""),"")</f>
        <v/>
      </c>
      <c r="AF394" s="10" t="str">
        <f>IF(Overall!$A396&lt;&gt;"",IF(AND(MONTH($O394) &lt;= 12, MONTH($P394) &gt;= 12), IF($T394 &lt;&gt; "", $H394/$T394, ""), ""),"")</f>
        <v/>
      </c>
      <c r="AH394" s="10" t="str">
        <f ca="1">IFERROR(IF(AND(NOW()&lt;= EOMONTH(DATE(YEAR($P394),1, 1), 0), Overall!$A396&lt;&gt;"", MONTH($O394) &lt;= 1, MONTH($P394) &gt;= 1), IF($T394 &lt;&gt; "", $H394/$T394, ""), ""), "")</f>
        <v/>
      </c>
      <c r="AI394" s="10" t="str">
        <f ca="1">IFERROR(IF(AND(NOW()&lt;= EOMONTH(DATE(YEAR($P394),2, 1), 0), Overall!$A396&lt;&gt;"", MONTH($O394) &lt;= 2, MONTH($P394) &gt;= 2), IF($T394 &lt;&gt; "", $H394/$T394, ""), ""), "")</f>
        <v/>
      </c>
      <c r="AJ394" s="10" t="str">
        <f ca="1">IFERROR(IF(AND(NOW()&lt;= EOMONTH(DATE(YEAR($P394),3, 1), 0), Overall!$A396&lt;&gt;"", MONTH($O394) &lt;= 3, MONTH($P394) &gt;= 3), IF($T394 &lt;&gt; "", $H394/$T394, ""), ""), "")</f>
        <v/>
      </c>
      <c r="AK394" s="10" t="str">
        <f ca="1">IFERROR(IF(AND(NOW()&lt;= EOMONTH(DATE(YEAR($P394),4, 1), 0), Overall!$A396&lt;&gt;"", MONTH($O394) &lt;= 4, MONTH($P394) &gt;= 4), IF($T394 &lt;&gt; "", $H394/$T394, ""), ""), "")</f>
        <v/>
      </c>
      <c r="AL394" s="10" t="str">
        <f ca="1">IFERROR(IF(AND(NOW()&lt;= EOMONTH(DATE(YEAR($P394),5, 1), 0), Overall!$A396&lt;&gt;"", MONTH($O394) &lt;= 5, MONTH($P394) &gt;= 5), IF($T394 &lt;&gt; "", $H394/$T394, ""), ""), "")</f>
        <v/>
      </c>
      <c r="AM394" s="10" t="str">
        <f ca="1">IFERROR(IF(AND(NOW()&lt;= EOMONTH(DATE(YEAR($P394),6, 1), 0), Overall!$A396&lt;&gt;"", MONTH($O394) &lt;= 6, MONTH($P394) &gt;= 6), IF($T394 &lt;&gt; "", $H394/$T394, ""), ""), "")</f>
        <v/>
      </c>
      <c r="AN394" s="10" t="str">
        <f ca="1">IFERROR(IF(AND(NOW()&lt;= EOMONTH(DATE(YEAR($P394),7, 1), 0), Overall!$A396&lt;&gt;"", MONTH($O394) &lt;= 7, MONTH($P394) &gt;= 7), IF($T394 &lt;&gt; "", $H394/$T394, ""), ""), "")</f>
        <v/>
      </c>
      <c r="AO394" s="10" t="str">
        <f ca="1">IFERROR(IF(AND(NOW()&lt;= EOMONTH(DATE(YEAR($P394),8, 1), 0), Overall!$A396&lt;&gt;"", MONTH($O394) &lt;= 8, MONTH($P394) &gt;= 8), IF($T394 &lt;&gt; "", $H394/$T394, ""), ""), "")</f>
        <v/>
      </c>
      <c r="AP394" s="10" t="str">
        <f ca="1">IFERROR(IF(AND(NOW()&lt;= EOMONTH(DATE(YEAR($P394),9, 1), 0), Overall!$A396&lt;&gt;"", MONTH($O394) &lt;= 9, MONTH($P394) &gt;= 9), IF($T394 &lt;&gt; "", $H394/$T394, ""), ""), "")</f>
        <v/>
      </c>
      <c r="AQ394" s="10" t="str">
        <f ca="1">IFERROR(IF(AND(NOW()&lt;= EOMONTH(DATE(YEAR($P394),10, 1), 0), Overall!$A396&lt;&gt;"", MONTH($O394) &lt;= 10, MONTH($P394) &gt;= 10), IF($T394 &lt;&gt; "", $H394/$T394, ""), ""), "")</f>
        <v/>
      </c>
      <c r="AR394" s="10" t="str">
        <f ca="1">IFERROR(IF(AND(NOW()&lt;= EOMONTH(DATE(YEAR($P394),11, 1), 0), Overall!$A396&lt;&gt;"", MONTH($O394) &lt;=11, MONTH($P394) &gt;= 11), IF($T394 &lt;&gt; "", $H394/$T394, ""), ""), "")</f>
        <v/>
      </c>
      <c r="AS394" s="10" t="str">
        <f ca="1">IFERROR(IF(AND(NOW()&lt;= EOMONTH(DATE(YEAR($P394),12, 1), 0), Overall!$A396&lt;&gt;"", MONTH($O394) &lt;= 12, MONTH($P394) &gt;= 12), IF($T394 &lt;&gt; "", $H394/$T394, ""), ""), "")</f>
        <v/>
      </c>
      <c r="AT394" s="16">
        <f t="shared" ca="1" si="13"/>
        <v>0</v>
      </c>
    </row>
    <row r="395" spans="1:46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6">
        <f>IF(Overall!T397&lt;&gt;"",VALUE(Overall!T397),"")</f>
        <v>89.183999999999997</v>
      </c>
      <c r="O395" s="7">
        <f>IF(Overall!L397&lt;&gt;"", DATEVALUE(Overall!L397), "")</f>
        <v>44958</v>
      </c>
      <c r="P395" s="7">
        <f>IF(Overall!M397&lt;&gt;"", DATEVALUE(Overall!M397), "")</f>
        <v>44985</v>
      </c>
      <c r="Q395" s="7" t="str">
        <f>IF(Overall!S397&lt;&gt;"",_xlfn.VALUETOTEXT(Overall!S397),"")</f>
        <v>Feb</v>
      </c>
      <c r="R395" s="7">
        <f>IF(Overall!O397&lt;&gt;"", DATEVALUE(Overall!O397), "")</f>
        <v>44847</v>
      </c>
      <c r="S395" s="7">
        <f>IF(Overall!O397&lt;&gt;"", DATEVALUE(Overall!O397), "")</f>
        <v>44847</v>
      </c>
      <c r="T395" s="5">
        <f t="shared" si="12"/>
        <v>1</v>
      </c>
      <c r="U395" s="10" t="str">
        <f>IF(Overall!$A397&lt;&gt;"",IF(AND(MONTH($O395) &lt;= 1, MONTH($P395) &gt;= 1), IF($T395 &lt;&gt; "", $H395/$T395, ""), ""),"")</f>
        <v/>
      </c>
      <c r="V395" s="10">
        <f>IF(Overall!$A397&lt;&gt;"",IF(AND(MONTH($O395) &lt;= 2, MONTH($P395) &gt;= 2), IF($T395 &lt;&gt; "", $H395/$T395, ""), ""),"")</f>
        <v>1000000</v>
      </c>
      <c r="W395" s="10" t="str">
        <f>IF(Overall!$A397&lt;&gt;"",IF(AND(MONTH($O395) &lt;= 3, MONTH($P395) &gt;= 3), IF($T395 &lt;&gt; "", $H395/$T395, ""), ""),"")</f>
        <v/>
      </c>
      <c r="X395" s="10" t="str">
        <f>IF(Overall!$A397&lt;&gt;"",IF(AND(MONTH($O395) &lt;= 4, MONTH($P395) &gt;= 4), IF($T395 &lt;&gt; "", $H395/$T395, ""), ""),"")</f>
        <v/>
      </c>
      <c r="Y395" s="10" t="str">
        <f>IF(Overall!$A397&lt;&gt;"",IF(AND(MONTH($O395) &lt;= 5, MONTH($P395) &gt;= 5), IF($T395 &lt;&gt; "", $H395/$T395, ""), ""),"")</f>
        <v/>
      </c>
      <c r="Z395" s="10" t="str">
        <f>IF(Overall!$A397&lt;&gt;"",IF(AND(MONTH($O395) &lt;= 6, MONTH($P395) &gt;= 6), IF($T395 &lt;&gt; "", $H395/$T395, ""), ""),"")</f>
        <v/>
      </c>
      <c r="AA395" s="10" t="str">
        <f>IF(Overall!$A397&lt;&gt;"",IF(AND(MONTH($O395) &lt;= 7, MONTH($P395) &gt;= 7 ), IF($T395 &lt;&gt; "", $H395/$T395, ""), ""),"")</f>
        <v/>
      </c>
      <c r="AB395" s="10" t="str">
        <f>IF(Overall!$A397&lt;&gt;"",IF(AND(MONTH($O395) &lt;= 8, MONTH($P395) &gt;= 8), IF($T395 &lt;&gt; "", $H395/$T395, ""), ""),"")</f>
        <v/>
      </c>
      <c r="AC395" s="10" t="str">
        <f>IF(Overall!$A397&lt;&gt;"",IF(AND(MONTH($O395) &lt;= 9, MONTH($P395) &gt;= 9), IF($T395 &lt;&gt; "", $H395/$T395, ""), ""),"")</f>
        <v/>
      </c>
      <c r="AD395" s="10" t="str">
        <f>IF(Overall!$A397&lt;&gt;"",IF(AND(MONTH($O395) &lt;= 10, MONTH($P395) &gt;= 10), IF($T395 &lt;&gt; "", $H395/$T395, ""), ""),"")</f>
        <v/>
      </c>
      <c r="AE395" s="10" t="str">
        <f>IF(Overall!$A397&lt;&gt;"",IF(AND(MONTH($O395) &lt;= 11, MONTH($P395) &gt;= 11), IF($T395 &lt;&gt; "", $H395/$T395, ""), ""),"")</f>
        <v/>
      </c>
      <c r="AF395" s="10" t="str">
        <f>IF(Overall!$A397&lt;&gt;"",IF(AND(MONTH($O395) &lt;= 12, MONTH($P395) &gt;= 12), IF($T395 &lt;&gt; "", $H395/$T395, ""), ""),"")</f>
        <v/>
      </c>
      <c r="AH395" s="10" t="str">
        <f ca="1">IFERROR(IF(AND(NOW()&lt;= EOMONTH(DATE(YEAR($P395),1, 1), 0), Overall!$A397&lt;&gt;"", MONTH($O395) &lt;= 1, MONTH($P395) &gt;= 1), IF($T395 &lt;&gt; "", $H395/$T395, ""), ""), "")</f>
        <v/>
      </c>
      <c r="AI395" s="10" t="str">
        <f ca="1">IFERROR(IF(AND(NOW()&lt;= EOMONTH(DATE(YEAR($P395),2, 1), 0), Overall!$A397&lt;&gt;"", MONTH($O395) &lt;= 2, MONTH($P395) &gt;= 2), IF($T395 &lt;&gt; "", $H395/$T395, ""), ""), "")</f>
        <v/>
      </c>
      <c r="AJ395" s="10" t="str">
        <f ca="1">IFERROR(IF(AND(NOW()&lt;= EOMONTH(DATE(YEAR($P395),3, 1), 0), Overall!$A397&lt;&gt;"", MONTH($O395) &lt;= 3, MONTH($P395) &gt;= 3), IF($T395 &lt;&gt; "", $H395/$T395, ""), ""), "")</f>
        <v/>
      </c>
      <c r="AK395" s="10" t="str">
        <f ca="1">IFERROR(IF(AND(NOW()&lt;= EOMONTH(DATE(YEAR($P395),4, 1), 0), Overall!$A397&lt;&gt;"", MONTH($O395) &lt;= 4, MONTH($P395) &gt;= 4), IF($T395 &lt;&gt; "", $H395/$T395, ""), ""), "")</f>
        <v/>
      </c>
      <c r="AL395" s="10" t="str">
        <f ca="1">IFERROR(IF(AND(NOW()&lt;= EOMONTH(DATE(YEAR($P395),5, 1), 0), Overall!$A397&lt;&gt;"", MONTH($O395) &lt;= 5, MONTH($P395) &gt;= 5), IF($T395 &lt;&gt; "", $H395/$T395, ""), ""), "")</f>
        <v/>
      </c>
      <c r="AM395" s="10" t="str">
        <f ca="1">IFERROR(IF(AND(NOW()&lt;= EOMONTH(DATE(YEAR($P395),6, 1), 0), Overall!$A397&lt;&gt;"", MONTH($O395) &lt;= 6, MONTH($P395) &gt;= 6), IF($T395 &lt;&gt; "", $H395/$T395, ""), ""), "")</f>
        <v/>
      </c>
      <c r="AN395" s="10" t="str">
        <f ca="1">IFERROR(IF(AND(NOW()&lt;= EOMONTH(DATE(YEAR($P395),7, 1), 0), Overall!$A397&lt;&gt;"", MONTH($O395) &lt;= 7, MONTH($P395) &gt;= 7), IF($T395 &lt;&gt; "", $H395/$T395, ""), ""), "")</f>
        <v/>
      </c>
      <c r="AO395" s="10" t="str">
        <f ca="1">IFERROR(IF(AND(NOW()&lt;= EOMONTH(DATE(YEAR($P395),8, 1), 0), Overall!$A397&lt;&gt;"", MONTH($O395) &lt;= 8, MONTH($P395) &gt;= 8), IF($T395 &lt;&gt; "", $H395/$T395, ""), ""), "")</f>
        <v/>
      </c>
      <c r="AP395" s="10" t="str">
        <f ca="1">IFERROR(IF(AND(NOW()&lt;= EOMONTH(DATE(YEAR($P395),9, 1), 0), Overall!$A397&lt;&gt;"", MONTH($O395) &lt;= 9, MONTH($P395) &gt;= 9), IF($T395 &lt;&gt; "", $H395/$T395, ""), ""), "")</f>
        <v/>
      </c>
      <c r="AQ395" s="10" t="str">
        <f ca="1">IFERROR(IF(AND(NOW()&lt;= EOMONTH(DATE(YEAR($P395),10, 1), 0), Overall!$A397&lt;&gt;"", MONTH($O395) &lt;= 10, MONTH($P395) &gt;= 10), IF($T395 &lt;&gt; "", $H395/$T395, ""), ""), "")</f>
        <v/>
      </c>
      <c r="AR395" s="10" t="str">
        <f ca="1">IFERROR(IF(AND(NOW()&lt;= EOMONTH(DATE(YEAR($P395),11, 1), 0), Overall!$A397&lt;&gt;"", MONTH($O395) &lt;=11, MONTH($P395) &gt;= 11), IF($T395 &lt;&gt; "", $H395/$T395, ""), ""), "")</f>
        <v/>
      </c>
      <c r="AS395" s="10" t="str">
        <f ca="1">IFERROR(IF(AND(NOW()&lt;= EOMONTH(DATE(YEAR($P395),12, 1), 0), Overall!$A397&lt;&gt;"", MONTH($O395) &lt;= 12, MONTH($P395) &gt;= 12), IF($T395 &lt;&gt; "", $H395/$T395, ""), ""), "")</f>
        <v/>
      </c>
      <c r="AT395" s="16">
        <f t="shared" ca="1" si="13"/>
        <v>0</v>
      </c>
    </row>
    <row r="396" spans="1:46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6">
        <f>IF(Overall!T398&lt;&gt;"",VALUE(Overall!T398),"")</f>
        <v>87.143000000000001</v>
      </c>
      <c r="O396" s="7">
        <f>IF(Overall!L398&lt;&gt;"", DATEVALUE(Overall!L398), "")</f>
        <v>44986</v>
      </c>
      <c r="P396" s="7">
        <f>IF(Overall!M398&lt;&gt;"", DATEVALUE(Overall!M398), "")</f>
        <v>45016</v>
      </c>
      <c r="Q396" s="7" t="str">
        <f>IF(Overall!S398&lt;&gt;"",_xlfn.VALUETOTEXT(Overall!S398),"")</f>
        <v>Mar</v>
      </c>
      <c r="R396" s="7">
        <f>IF(Overall!O398&lt;&gt;"", DATEVALUE(Overall!O398), "")</f>
        <v>44847</v>
      </c>
      <c r="S396" s="7">
        <f>IF(Overall!O398&lt;&gt;"", DATEVALUE(Overall!O398), "")</f>
        <v>44847</v>
      </c>
      <c r="T396" s="5">
        <f t="shared" si="12"/>
        <v>1</v>
      </c>
      <c r="U396" s="10" t="str">
        <f>IF(Overall!$A398&lt;&gt;"",IF(AND(MONTH($O396) &lt;= 1, MONTH($P396) &gt;= 1), IF($T396 &lt;&gt; "", $H396/$T396, ""), ""),"")</f>
        <v/>
      </c>
      <c r="V396" s="10" t="str">
        <f>IF(Overall!$A398&lt;&gt;"",IF(AND(MONTH($O396) &lt;= 2, MONTH($P396) &gt;= 2), IF($T396 &lt;&gt; "", $H396/$T396, ""), ""),"")</f>
        <v/>
      </c>
      <c r="W396" s="10">
        <f>IF(Overall!$A398&lt;&gt;"",IF(AND(MONTH($O396) &lt;= 3, MONTH($P396) &gt;= 3), IF($T396 &lt;&gt; "", $H396/$T396, ""), ""),"")</f>
        <v>1000000</v>
      </c>
      <c r="X396" s="10" t="str">
        <f>IF(Overall!$A398&lt;&gt;"",IF(AND(MONTH($O396) &lt;= 4, MONTH($P396) &gt;= 4), IF($T396 &lt;&gt; "", $H396/$T396, ""), ""),"")</f>
        <v/>
      </c>
      <c r="Y396" s="10" t="str">
        <f>IF(Overall!$A398&lt;&gt;"",IF(AND(MONTH($O396) &lt;= 5, MONTH($P396) &gt;= 5), IF($T396 &lt;&gt; "", $H396/$T396, ""), ""),"")</f>
        <v/>
      </c>
      <c r="Z396" s="10" t="str">
        <f>IF(Overall!$A398&lt;&gt;"",IF(AND(MONTH($O396) &lt;= 6, MONTH($P396) &gt;= 6), IF($T396 &lt;&gt; "", $H396/$T396, ""), ""),"")</f>
        <v/>
      </c>
      <c r="AA396" s="10" t="str">
        <f>IF(Overall!$A398&lt;&gt;"",IF(AND(MONTH($O396) &lt;= 7, MONTH($P396) &gt;= 7 ), IF($T396 &lt;&gt; "", $H396/$T396, ""), ""),"")</f>
        <v/>
      </c>
      <c r="AB396" s="10" t="str">
        <f>IF(Overall!$A398&lt;&gt;"",IF(AND(MONTH($O396) &lt;= 8, MONTH($P396) &gt;= 8), IF($T396 &lt;&gt; "", $H396/$T396, ""), ""),"")</f>
        <v/>
      </c>
      <c r="AC396" s="10" t="str">
        <f>IF(Overall!$A398&lt;&gt;"",IF(AND(MONTH($O396) &lt;= 9, MONTH($P396) &gt;= 9), IF($T396 &lt;&gt; "", $H396/$T396, ""), ""),"")</f>
        <v/>
      </c>
      <c r="AD396" s="10" t="str">
        <f>IF(Overall!$A398&lt;&gt;"",IF(AND(MONTH($O396) &lt;= 10, MONTH($P396) &gt;= 10), IF($T396 &lt;&gt; "", $H396/$T396, ""), ""),"")</f>
        <v/>
      </c>
      <c r="AE396" s="10" t="str">
        <f>IF(Overall!$A398&lt;&gt;"",IF(AND(MONTH($O396) &lt;= 11, MONTH($P396) &gt;= 11), IF($T396 &lt;&gt; "", $H396/$T396, ""), ""),"")</f>
        <v/>
      </c>
      <c r="AF396" s="10" t="str">
        <f>IF(Overall!$A398&lt;&gt;"",IF(AND(MONTH($O396) &lt;= 12, MONTH($P396) &gt;= 12), IF($T396 &lt;&gt; "", $H396/$T396, ""), ""),"")</f>
        <v/>
      </c>
      <c r="AH396" s="10" t="str">
        <f ca="1">IFERROR(IF(AND(NOW()&lt;= EOMONTH(DATE(YEAR($P396),1, 1), 0), Overall!$A398&lt;&gt;"", MONTH($O396) &lt;= 1, MONTH($P396) &gt;= 1), IF($T396 &lt;&gt; "", $H396/$T396, ""), ""), "")</f>
        <v/>
      </c>
      <c r="AI396" s="10" t="str">
        <f ca="1">IFERROR(IF(AND(NOW()&lt;= EOMONTH(DATE(YEAR($P396),2, 1), 0), Overall!$A398&lt;&gt;"", MONTH($O396) &lt;= 2, MONTH($P396) &gt;= 2), IF($T396 &lt;&gt; "", $H396/$T396, ""), ""), "")</f>
        <v/>
      </c>
      <c r="AJ396" s="10" t="str">
        <f ca="1">IFERROR(IF(AND(NOW()&lt;= EOMONTH(DATE(YEAR($P396),3, 1), 0), Overall!$A398&lt;&gt;"", MONTH($O396) &lt;= 3, MONTH($P396) &gt;= 3), IF($T396 &lt;&gt; "", $H396/$T396, ""), ""), "")</f>
        <v/>
      </c>
      <c r="AK396" s="10" t="str">
        <f ca="1">IFERROR(IF(AND(NOW()&lt;= EOMONTH(DATE(YEAR($P396),4, 1), 0), Overall!$A398&lt;&gt;"", MONTH($O396) &lt;= 4, MONTH($P396) &gt;= 4), IF($T396 &lt;&gt; "", $H396/$T396, ""), ""), "")</f>
        <v/>
      </c>
      <c r="AL396" s="10" t="str">
        <f ca="1">IFERROR(IF(AND(NOW()&lt;= EOMONTH(DATE(YEAR($P396),5, 1), 0), Overall!$A398&lt;&gt;"", MONTH($O396) &lt;= 5, MONTH($P396) &gt;= 5), IF($T396 &lt;&gt; "", $H396/$T396, ""), ""), "")</f>
        <v/>
      </c>
      <c r="AM396" s="10" t="str">
        <f ca="1">IFERROR(IF(AND(NOW()&lt;= EOMONTH(DATE(YEAR($P396),6, 1), 0), Overall!$A398&lt;&gt;"", MONTH($O396) &lt;= 6, MONTH($P396) &gt;= 6), IF($T396 &lt;&gt; "", $H396/$T396, ""), ""), "")</f>
        <v/>
      </c>
      <c r="AN396" s="10" t="str">
        <f ca="1">IFERROR(IF(AND(NOW()&lt;= EOMONTH(DATE(YEAR($P396),7, 1), 0), Overall!$A398&lt;&gt;"", MONTH($O396) &lt;= 7, MONTH($P396) &gt;= 7), IF($T396 &lt;&gt; "", $H396/$T396, ""), ""), "")</f>
        <v/>
      </c>
      <c r="AO396" s="10" t="str">
        <f ca="1">IFERROR(IF(AND(NOW()&lt;= EOMONTH(DATE(YEAR($P396),8, 1), 0), Overall!$A398&lt;&gt;"", MONTH($O396) &lt;= 8, MONTH($P396) &gt;= 8), IF($T396 &lt;&gt; "", $H396/$T396, ""), ""), "")</f>
        <v/>
      </c>
      <c r="AP396" s="10" t="str">
        <f ca="1">IFERROR(IF(AND(NOW()&lt;= EOMONTH(DATE(YEAR($P396),9, 1), 0), Overall!$A398&lt;&gt;"", MONTH($O396) &lt;= 9, MONTH($P396) &gt;= 9), IF($T396 &lt;&gt; "", $H396/$T396, ""), ""), "")</f>
        <v/>
      </c>
      <c r="AQ396" s="10" t="str">
        <f ca="1">IFERROR(IF(AND(NOW()&lt;= EOMONTH(DATE(YEAR($P396),10, 1), 0), Overall!$A398&lt;&gt;"", MONTH($O396) &lt;= 10, MONTH($P396) &gt;= 10), IF($T396 &lt;&gt; "", $H396/$T396, ""), ""), "")</f>
        <v/>
      </c>
      <c r="AR396" s="10" t="str">
        <f ca="1">IFERROR(IF(AND(NOW()&lt;= EOMONTH(DATE(YEAR($P396),11, 1), 0), Overall!$A398&lt;&gt;"", MONTH($O396) &lt;=11, MONTH($P396) &gt;= 11), IF($T396 &lt;&gt; "", $H396/$T396, ""), ""), "")</f>
        <v/>
      </c>
      <c r="AS396" s="10" t="str">
        <f ca="1">IFERROR(IF(AND(NOW()&lt;= EOMONTH(DATE(YEAR($P396),12, 1), 0), Overall!$A398&lt;&gt;"", MONTH($O396) &lt;= 12, MONTH($P396) &gt;= 12), IF($T396 &lt;&gt; "", $H396/$T396, ""), ""), "")</f>
        <v/>
      </c>
      <c r="AT396" s="16">
        <f t="shared" ca="1" si="13"/>
        <v>0</v>
      </c>
    </row>
    <row r="397" spans="1:46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6">
        <f>IF(Overall!T399&lt;&gt;"",VALUE(Overall!T399),"")</f>
        <v>86.013000000000005</v>
      </c>
      <c r="O397" s="7">
        <f>IF(Overall!L399&lt;&gt;"", DATEVALUE(Overall!L399), "")</f>
        <v>45017</v>
      </c>
      <c r="P397" s="7">
        <f>IF(Overall!M399&lt;&gt;"", DATEVALUE(Overall!M399), "")</f>
        <v>45046</v>
      </c>
      <c r="Q397" s="7" t="str">
        <f>IF(Overall!S399&lt;&gt;"",_xlfn.VALUETOTEXT(Overall!S399),"")</f>
        <v>Apr</v>
      </c>
      <c r="R397" s="7">
        <f>IF(Overall!O399&lt;&gt;"", DATEVALUE(Overall!O399), "")</f>
        <v>44847</v>
      </c>
      <c r="S397" s="7">
        <f>IF(Overall!O399&lt;&gt;"", DATEVALUE(Overall!O399), "")</f>
        <v>44847</v>
      </c>
      <c r="T397" s="5">
        <f t="shared" si="12"/>
        <v>1</v>
      </c>
      <c r="U397" s="10" t="str">
        <f>IF(Overall!$A399&lt;&gt;"",IF(AND(MONTH($O397) &lt;= 1, MONTH($P397) &gt;= 1), IF($T397 &lt;&gt; "", $H397/$T397, ""), ""),"")</f>
        <v/>
      </c>
      <c r="V397" s="10" t="str">
        <f>IF(Overall!$A399&lt;&gt;"",IF(AND(MONTH($O397) &lt;= 2, MONTH($P397) &gt;= 2), IF($T397 &lt;&gt; "", $H397/$T397, ""), ""),"")</f>
        <v/>
      </c>
      <c r="W397" s="10" t="str">
        <f>IF(Overall!$A399&lt;&gt;"",IF(AND(MONTH($O397) &lt;= 3, MONTH($P397) &gt;= 3), IF($T397 &lt;&gt; "", $H397/$T397, ""), ""),"")</f>
        <v/>
      </c>
      <c r="X397" s="10">
        <f>IF(Overall!$A399&lt;&gt;"",IF(AND(MONTH($O397) &lt;= 4, MONTH($P397) &gt;= 4), IF($T397 &lt;&gt; "", $H397/$T397, ""), ""),"")</f>
        <v>250000</v>
      </c>
      <c r="Y397" s="10" t="str">
        <f>IF(Overall!$A399&lt;&gt;"",IF(AND(MONTH($O397) &lt;= 5, MONTH($P397) &gt;= 5), IF($T397 &lt;&gt; "", $H397/$T397, ""), ""),"")</f>
        <v/>
      </c>
      <c r="Z397" s="10" t="str">
        <f>IF(Overall!$A399&lt;&gt;"",IF(AND(MONTH($O397) &lt;= 6, MONTH($P397) &gt;= 6), IF($T397 &lt;&gt; "", $H397/$T397, ""), ""),"")</f>
        <v/>
      </c>
      <c r="AA397" s="10" t="str">
        <f>IF(Overall!$A399&lt;&gt;"",IF(AND(MONTH($O397) &lt;= 7, MONTH($P397) &gt;= 7 ), IF($T397 &lt;&gt; "", $H397/$T397, ""), ""),"")</f>
        <v/>
      </c>
      <c r="AB397" s="10" t="str">
        <f>IF(Overall!$A399&lt;&gt;"",IF(AND(MONTH($O397) &lt;= 8, MONTH($P397) &gt;= 8), IF($T397 &lt;&gt; "", $H397/$T397, ""), ""),"")</f>
        <v/>
      </c>
      <c r="AC397" s="10" t="str">
        <f>IF(Overall!$A399&lt;&gt;"",IF(AND(MONTH($O397) &lt;= 9, MONTH($P397) &gt;= 9), IF($T397 &lt;&gt; "", $H397/$T397, ""), ""),"")</f>
        <v/>
      </c>
      <c r="AD397" s="10" t="str">
        <f>IF(Overall!$A399&lt;&gt;"",IF(AND(MONTH($O397) &lt;= 10, MONTH($P397) &gt;= 10), IF($T397 &lt;&gt; "", $H397/$T397, ""), ""),"")</f>
        <v/>
      </c>
      <c r="AE397" s="10" t="str">
        <f>IF(Overall!$A399&lt;&gt;"",IF(AND(MONTH($O397) &lt;= 11, MONTH($P397) &gt;= 11), IF($T397 &lt;&gt; "", $H397/$T397, ""), ""),"")</f>
        <v/>
      </c>
      <c r="AF397" s="10" t="str">
        <f>IF(Overall!$A399&lt;&gt;"",IF(AND(MONTH($O397) &lt;= 12, MONTH($P397) &gt;= 12), IF($T397 &lt;&gt; "", $H397/$T397, ""), ""),"")</f>
        <v/>
      </c>
      <c r="AH397" s="10" t="str">
        <f ca="1">IFERROR(IF(AND(NOW()&lt;= EOMONTH(DATE(YEAR($P397),1, 1), 0), Overall!$A399&lt;&gt;"", MONTH($O397) &lt;= 1, MONTH($P397) &gt;= 1), IF($T397 &lt;&gt; "", $H397/$T397, ""), ""), "")</f>
        <v/>
      </c>
      <c r="AI397" s="10" t="str">
        <f ca="1">IFERROR(IF(AND(NOW()&lt;= EOMONTH(DATE(YEAR($P397),2, 1), 0), Overall!$A399&lt;&gt;"", MONTH($O397) &lt;= 2, MONTH($P397) &gt;= 2), IF($T397 &lt;&gt; "", $H397/$T397, ""), ""), "")</f>
        <v/>
      </c>
      <c r="AJ397" s="10" t="str">
        <f ca="1">IFERROR(IF(AND(NOW()&lt;= EOMONTH(DATE(YEAR($P397),3, 1), 0), Overall!$A399&lt;&gt;"", MONTH($O397) &lt;= 3, MONTH($P397) &gt;= 3), IF($T397 &lt;&gt; "", $H397/$T397, ""), ""), "")</f>
        <v/>
      </c>
      <c r="AK397" s="10" t="str">
        <f ca="1">IFERROR(IF(AND(NOW()&lt;= EOMONTH(DATE(YEAR($P397),4, 1), 0), Overall!$A399&lt;&gt;"", MONTH($O397) &lt;= 4, MONTH($P397) &gt;= 4), IF($T397 &lt;&gt; "", $H397/$T397, ""), ""), "")</f>
        <v/>
      </c>
      <c r="AL397" s="10" t="str">
        <f ca="1">IFERROR(IF(AND(NOW()&lt;= EOMONTH(DATE(YEAR($P397),5, 1), 0), Overall!$A399&lt;&gt;"", MONTH($O397) &lt;= 5, MONTH($P397) &gt;= 5), IF($T397 &lt;&gt; "", $H397/$T397, ""), ""), "")</f>
        <v/>
      </c>
      <c r="AM397" s="10" t="str">
        <f ca="1">IFERROR(IF(AND(NOW()&lt;= EOMONTH(DATE(YEAR($P397),6, 1), 0), Overall!$A399&lt;&gt;"", MONTH($O397) &lt;= 6, MONTH($P397) &gt;= 6), IF($T397 &lt;&gt; "", $H397/$T397, ""), ""), "")</f>
        <v/>
      </c>
      <c r="AN397" s="10" t="str">
        <f ca="1">IFERROR(IF(AND(NOW()&lt;= EOMONTH(DATE(YEAR($P397),7, 1), 0), Overall!$A399&lt;&gt;"", MONTH($O397) &lt;= 7, MONTH($P397) &gt;= 7), IF($T397 &lt;&gt; "", $H397/$T397, ""), ""), "")</f>
        <v/>
      </c>
      <c r="AO397" s="10" t="str">
        <f ca="1">IFERROR(IF(AND(NOW()&lt;= EOMONTH(DATE(YEAR($P397),8, 1), 0), Overall!$A399&lt;&gt;"", MONTH($O397) &lt;= 8, MONTH($P397) &gt;= 8), IF($T397 &lt;&gt; "", $H397/$T397, ""), ""), "")</f>
        <v/>
      </c>
      <c r="AP397" s="10" t="str">
        <f ca="1">IFERROR(IF(AND(NOW()&lt;= EOMONTH(DATE(YEAR($P397),9, 1), 0), Overall!$A399&lt;&gt;"", MONTH($O397) &lt;= 9, MONTH($P397) &gt;= 9), IF($T397 &lt;&gt; "", $H397/$T397, ""), ""), "")</f>
        <v/>
      </c>
      <c r="AQ397" s="10" t="str">
        <f ca="1">IFERROR(IF(AND(NOW()&lt;= EOMONTH(DATE(YEAR($P397),10, 1), 0), Overall!$A399&lt;&gt;"", MONTH($O397) &lt;= 10, MONTH($P397) &gt;= 10), IF($T397 &lt;&gt; "", $H397/$T397, ""), ""), "")</f>
        <v/>
      </c>
      <c r="AR397" s="10" t="str">
        <f ca="1">IFERROR(IF(AND(NOW()&lt;= EOMONTH(DATE(YEAR($P397),11, 1), 0), Overall!$A399&lt;&gt;"", MONTH($O397) &lt;=11, MONTH($P397) &gt;= 11), IF($T397 &lt;&gt; "", $H397/$T397, ""), ""), "")</f>
        <v/>
      </c>
      <c r="AS397" s="10" t="str">
        <f ca="1">IFERROR(IF(AND(NOW()&lt;= EOMONTH(DATE(YEAR($P397),12, 1), 0), Overall!$A399&lt;&gt;"", MONTH($O397) &lt;= 12, MONTH($P397) &gt;= 12), IF($T397 &lt;&gt; "", $H397/$T397, ""), ""), "")</f>
        <v/>
      </c>
      <c r="AT397" s="16">
        <f t="shared" ca="1" si="13"/>
        <v>0</v>
      </c>
    </row>
    <row r="398" spans="1:46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6">
        <f>IF(Overall!T400&lt;&gt;"",VALUE(Overall!T400),"")</f>
        <v>85.123999999999995</v>
      </c>
      <c r="O398" s="7">
        <f>IF(Overall!L400&lt;&gt;"", DATEVALUE(Overall!L400), "")</f>
        <v>45047</v>
      </c>
      <c r="P398" s="7">
        <f>IF(Overall!M400&lt;&gt;"", DATEVALUE(Overall!M400), "")</f>
        <v>45077</v>
      </c>
      <c r="Q398" s="7" t="str">
        <f>IF(Overall!S400&lt;&gt;"",_xlfn.VALUETOTEXT(Overall!S400),"")</f>
        <v>May</v>
      </c>
      <c r="R398" s="7">
        <f>IF(Overall!O400&lt;&gt;"", DATEVALUE(Overall!O400), "")</f>
        <v>44847</v>
      </c>
      <c r="S398" s="7">
        <f>IF(Overall!O400&lt;&gt;"", DATEVALUE(Overall!O400), "")</f>
        <v>44847</v>
      </c>
      <c r="T398" s="5">
        <f t="shared" si="12"/>
        <v>1</v>
      </c>
      <c r="U398" s="10" t="str">
        <f>IF(Overall!$A400&lt;&gt;"",IF(AND(MONTH($O398) &lt;= 1, MONTH($P398) &gt;= 1), IF($T398 &lt;&gt; "", $H398/$T398, ""), ""),"")</f>
        <v/>
      </c>
      <c r="V398" s="10" t="str">
        <f>IF(Overall!$A400&lt;&gt;"",IF(AND(MONTH($O398) &lt;= 2, MONTH($P398) &gt;= 2), IF($T398 &lt;&gt; "", $H398/$T398, ""), ""),"")</f>
        <v/>
      </c>
      <c r="W398" s="10" t="str">
        <f>IF(Overall!$A400&lt;&gt;"",IF(AND(MONTH($O398) &lt;= 3, MONTH($P398) &gt;= 3), IF($T398 &lt;&gt; "", $H398/$T398, ""), ""),"")</f>
        <v/>
      </c>
      <c r="X398" s="10" t="str">
        <f>IF(Overall!$A400&lt;&gt;"",IF(AND(MONTH($O398) &lt;= 4, MONTH($P398) &gt;= 4), IF($T398 &lt;&gt; "", $H398/$T398, ""), ""),"")</f>
        <v/>
      </c>
      <c r="Y398" s="10">
        <f>IF(Overall!$A400&lt;&gt;"",IF(AND(MONTH($O398) &lt;= 5, MONTH($P398) &gt;= 5), IF($T398 &lt;&gt; "", $H398/$T398, ""), ""),"")</f>
        <v>250000</v>
      </c>
      <c r="Z398" s="10" t="str">
        <f>IF(Overall!$A400&lt;&gt;"",IF(AND(MONTH($O398) &lt;= 6, MONTH($P398) &gt;= 6), IF($T398 &lt;&gt; "", $H398/$T398, ""), ""),"")</f>
        <v/>
      </c>
      <c r="AA398" s="10" t="str">
        <f>IF(Overall!$A400&lt;&gt;"",IF(AND(MONTH($O398) &lt;= 7, MONTH($P398) &gt;= 7 ), IF($T398 &lt;&gt; "", $H398/$T398, ""), ""),"")</f>
        <v/>
      </c>
      <c r="AB398" s="10" t="str">
        <f>IF(Overall!$A400&lt;&gt;"",IF(AND(MONTH($O398) &lt;= 8, MONTH($P398) &gt;= 8), IF($T398 &lt;&gt; "", $H398/$T398, ""), ""),"")</f>
        <v/>
      </c>
      <c r="AC398" s="10" t="str">
        <f>IF(Overall!$A400&lt;&gt;"",IF(AND(MONTH($O398) &lt;= 9, MONTH($P398) &gt;= 9), IF($T398 &lt;&gt; "", $H398/$T398, ""), ""),"")</f>
        <v/>
      </c>
      <c r="AD398" s="10" t="str">
        <f>IF(Overall!$A400&lt;&gt;"",IF(AND(MONTH($O398) &lt;= 10, MONTH($P398) &gt;= 10), IF($T398 &lt;&gt; "", $H398/$T398, ""), ""),"")</f>
        <v/>
      </c>
      <c r="AE398" s="10" t="str">
        <f>IF(Overall!$A400&lt;&gt;"",IF(AND(MONTH($O398) &lt;= 11, MONTH($P398) &gt;= 11), IF($T398 &lt;&gt; "", $H398/$T398, ""), ""),"")</f>
        <v/>
      </c>
      <c r="AF398" s="10" t="str">
        <f>IF(Overall!$A400&lt;&gt;"",IF(AND(MONTH($O398) &lt;= 12, MONTH($P398) &gt;= 12), IF($T398 &lt;&gt; "", $H398/$T398, ""), ""),"")</f>
        <v/>
      </c>
      <c r="AH398" s="10" t="str">
        <f ca="1">IFERROR(IF(AND(NOW()&lt;= EOMONTH(DATE(YEAR($P398),1, 1), 0), Overall!$A400&lt;&gt;"", MONTH($O398) &lt;= 1, MONTH($P398) &gt;= 1), IF($T398 &lt;&gt; "", $H398/$T398, ""), ""), "")</f>
        <v/>
      </c>
      <c r="AI398" s="10" t="str">
        <f ca="1">IFERROR(IF(AND(NOW()&lt;= EOMONTH(DATE(YEAR($P398),2, 1), 0), Overall!$A400&lt;&gt;"", MONTH($O398) &lt;= 2, MONTH($P398) &gt;= 2), IF($T398 &lt;&gt; "", $H398/$T398, ""), ""), "")</f>
        <v/>
      </c>
      <c r="AJ398" s="10" t="str">
        <f ca="1">IFERROR(IF(AND(NOW()&lt;= EOMONTH(DATE(YEAR($P398),3, 1), 0), Overall!$A400&lt;&gt;"", MONTH($O398) &lt;= 3, MONTH($P398) &gt;= 3), IF($T398 &lt;&gt; "", $H398/$T398, ""), ""), "")</f>
        <v/>
      </c>
      <c r="AK398" s="10" t="str">
        <f ca="1">IFERROR(IF(AND(NOW()&lt;= EOMONTH(DATE(YEAR($P398),4, 1), 0), Overall!$A400&lt;&gt;"", MONTH($O398) &lt;= 4, MONTH($P398) &gt;= 4), IF($T398 &lt;&gt; "", $H398/$T398, ""), ""), "")</f>
        <v/>
      </c>
      <c r="AL398" s="10" t="str">
        <f ca="1">IFERROR(IF(AND(NOW()&lt;= EOMONTH(DATE(YEAR($P398),5, 1), 0), Overall!$A400&lt;&gt;"", MONTH($O398) &lt;= 5, MONTH($P398) &gt;= 5), IF($T398 &lt;&gt; "", $H398/$T398, ""), ""), "")</f>
        <v/>
      </c>
      <c r="AM398" s="10" t="str">
        <f ca="1">IFERROR(IF(AND(NOW()&lt;= EOMONTH(DATE(YEAR($P398),6, 1), 0), Overall!$A400&lt;&gt;"", MONTH($O398) &lt;= 6, MONTH($P398) &gt;= 6), IF($T398 &lt;&gt; "", $H398/$T398, ""), ""), "")</f>
        <v/>
      </c>
      <c r="AN398" s="10" t="str">
        <f ca="1">IFERROR(IF(AND(NOW()&lt;= EOMONTH(DATE(YEAR($P398),7, 1), 0), Overall!$A400&lt;&gt;"", MONTH($O398) &lt;= 7, MONTH($P398) &gt;= 7), IF($T398 &lt;&gt; "", $H398/$T398, ""), ""), "")</f>
        <v/>
      </c>
      <c r="AO398" s="10" t="str">
        <f ca="1">IFERROR(IF(AND(NOW()&lt;= EOMONTH(DATE(YEAR($P398),8, 1), 0), Overall!$A400&lt;&gt;"", MONTH($O398) &lt;= 8, MONTH($P398) &gt;= 8), IF($T398 &lt;&gt; "", $H398/$T398, ""), ""), "")</f>
        <v/>
      </c>
      <c r="AP398" s="10" t="str">
        <f ca="1">IFERROR(IF(AND(NOW()&lt;= EOMONTH(DATE(YEAR($P398),9, 1), 0), Overall!$A400&lt;&gt;"", MONTH($O398) &lt;= 9, MONTH($P398) &gt;= 9), IF($T398 &lt;&gt; "", $H398/$T398, ""), ""), "")</f>
        <v/>
      </c>
      <c r="AQ398" s="10" t="str">
        <f ca="1">IFERROR(IF(AND(NOW()&lt;= EOMONTH(DATE(YEAR($P398),10, 1), 0), Overall!$A400&lt;&gt;"", MONTH($O398) &lt;= 10, MONTH($P398) &gt;= 10), IF($T398 &lt;&gt; "", $H398/$T398, ""), ""), "")</f>
        <v/>
      </c>
      <c r="AR398" s="10" t="str">
        <f ca="1">IFERROR(IF(AND(NOW()&lt;= EOMONTH(DATE(YEAR($P398),11, 1), 0), Overall!$A400&lt;&gt;"", MONTH($O398) &lt;=11, MONTH($P398) &gt;= 11), IF($T398 &lt;&gt; "", $H398/$T398, ""), ""), "")</f>
        <v/>
      </c>
      <c r="AS398" s="10" t="str">
        <f ca="1">IFERROR(IF(AND(NOW()&lt;= EOMONTH(DATE(YEAR($P398),12, 1), 0), Overall!$A400&lt;&gt;"", MONTH($O398) &lt;= 12, MONTH($P398) &gt;= 12), IF($T398 &lt;&gt; "", $H398/$T398, ""), ""), "")</f>
        <v/>
      </c>
      <c r="AT398" s="16">
        <f t="shared" ca="1" si="13"/>
        <v>0</v>
      </c>
    </row>
    <row r="399" spans="1:46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6">
        <f>IF(Overall!T401&lt;&gt;"",VALUE(Overall!T401),"")</f>
        <v>88.15</v>
      </c>
      <c r="O399" s="7">
        <f>IF(Overall!L401&lt;&gt;"", DATEVALUE(Overall!L401), "")</f>
        <v>44927</v>
      </c>
      <c r="P399" s="7">
        <f>IF(Overall!M401&lt;&gt;"", DATEVALUE(Overall!M401), "")</f>
        <v>44957</v>
      </c>
      <c r="Q399" s="7" t="str">
        <f>IF(Overall!S401&lt;&gt;"",_xlfn.VALUETOTEXT(Overall!S401),"")</f>
        <v>Jan</v>
      </c>
      <c r="R399" s="7">
        <f>IF(Overall!O401&lt;&gt;"", DATEVALUE(Overall!O401), "")</f>
        <v>44851</v>
      </c>
      <c r="S399" s="7">
        <f>IF(Overall!O401&lt;&gt;"", DATEVALUE(Overall!O401), "")</f>
        <v>44851</v>
      </c>
      <c r="T399" s="5">
        <f t="shared" si="12"/>
        <v>1</v>
      </c>
      <c r="U399" s="10">
        <f>IF(Overall!$A401&lt;&gt;"",IF(AND(MONTH($O399) &lt;= 1, MONTH($P399) &gt;= 1), IF($T399 &lt;&gt; "", $H399/$T399, ""), ""),"")</f>
        <v>500000</v>
      </c>
      <c r="V399" s="10" t="str">
        <f>IF(Overall!$A401&lt;&gt;"",IF(AND(MONTH($O399) &lt;= 2, MONTH($P399) &gt;= 2), IF($T399 &lt;&gt; "", $H399/$T399, ""), ""),"")</f>
        <v/>
      </c>
      <c r="W399" s="10" t="str">
        <f>IF(Overall!$A401&lt;&gt;"",IF(AND(MONTH($O399) &lt;= 3, MONTH($P399) &gt;= 3), IF($T399 &lt;&gt; "", $H399/$T399, ""), ""),"")</f>
        <v/>
      </c>
      <c r="X399" s="10" t="str">
        <f>IF(Overall!$A401&lt;&gt;"",IF(AND(MONTH($O399) &lt;= 4, MONTH($P399) &gt;= 4), IF($T399 &lt;&gt; "", $H399/$T399, ""), ""),"")</f>
        <v/>
      </c>
      <c r="Y399" s="10" t="str">
        <f>IF(Overall!$A401&lt;&gt;"",IF(AND(MONTH($O399) &lt;= 5, MONTH($P399) &gt;= 5), IF($T399 &lt;&gt; "", $H399/$T399, ""), ""),"")</f>
        <v/>
      </c>
      <c r="Z399" s="10" t="str">
        <f>IF(Overall!$A401&lt;&gt;"",IF(AND(MONTH($O399) &lt;= 6, MONTH($P399) &gt;= 6), IF($T399 &lt;&gt; "", $H399/$T399, ""), ""),"")</f>
        <v/>
      </c>
      <c r="AA399" s="10" t="str">
        <f>IF(Overall!$A401&lt;&gt;"",IF(AND(MONTH($O399) &lt;= 7, MONTH($P399) &gt;= 7 ), IF($T399 &lt;&gt; "", $H399/$T399, ""), ""),"")</f>
        <v/>
      </c>
      <c r="AB399" s="10" t="str">
        <f>IF(Overall!$A401&lt;&gt;"",IF(AND(MONTH($O399) &lt;= 8, MONTH($P399) &gt;= 8), IF($T399 &lt;&gt; "", $H399/$T399, ""), ""),"")</f>
        <v/>
      </c>
      <c r="AC399" s="10" t="str">
        <f>IF(Overall!$A401&lt;&gt;"",IF(AND(MONTH($O399) &lt;= 9, MONTH($P399) &gt;= 9), IF($T399 &lt;&gt; "", $H399/$T399, ""), ""),"")</f>
        <v/>
      </c>
      <c r="AD399" s="10" t="str">
        <f>IF(Overall!$A401&lt;&gt;"",IF(AND(MONTH($O399) &lt;= 10, MONTH($P399) &gt;= 10), IF($T399 &lt;&gt; "", $H399/$T399, ""), ""),"")</f>
        <v/>
      </c>
      <c r="AE399" s="10" t="str">
        <f>IF(Overall!$A401&lt;&gt;"",IF(AND(MONTH($O399) &lt;= 11, MONTH($P399) &gt;= 11), IF($T399 &lt;&gt; "", $H399/$T399, ""), ""),"")</f>
        <v/>
      </c>
      <c r="AF399" s="10" t="str">
        <f>IF(Overall!$A401&lt;&gt;"",IF(AND(MONTH($O399) &lt;= 12, MONTH($P399) &gt;= 12), IF($T399 &lt;&gt; "", $H399/$T399, ""), ""),"")</f>
        <v/>
      </c>
      <c r="AH399" s="10" t="str">
        <f ca="1">IFERROR(IF(AND(NOW()&lt;= EOMONTH(DATE(YEAR($P399),1, 1), 0), Overall!$A401&lt;&gt;"", MONTH($O399) &lt;= 1, MONTH($P399) &gt;= 1), IF($T399 &lt;&gt; "", $H399/$T399, ""), ""), "")</f>
        <v/>
      </c>
      <c r="AI399" s="10" t="str">
        <f ca="1">IFERROR(IF(AND(NOW()&lt;= EOMONTH(DATE(YEAR($P399),2, 1), 0), Overall!$A401&lt;&gt;"", MONTH($O399) &lt;= 2, MONTH($P399) &gt;= 2), IF($T399 &lt;&gt; "", $H399/$T399, ""), ""), "")</f>
        <v/>
      </c>
      <c r="AJ399" s="10" t="str">
        <f ca="1">IFERROR(IF(AND(NOW()&lt;= EOMONTH(DATE(YEAR($P399),3, 1), 0), Overall!$A401&lt;&gt;"", MONTH($O399) &lt;= 3, MONTH($P399) &gt;= 3), IF($T399 &lt;&gt; "", $H399/$T399, ""), ""), "")</f>
        <v/>
      </c>
      <c r="AK399" s="10" t="str">
        <f ca="1">IFERROR(IF(AND(NOW()&lt;= EOMONTH(DATE(YEAR($P399),4, 1), 0), Overall!$A401&lt;&gt;"", MONTH($O399) &lt;= 4, MONTH($P399) &gt;= 4), IF($T399 &lt;&gt; "", $H399/$T399, ""), ""), "")</f>
        <v/>
      </c>
      <c r="AL399" s="10" t="str">
        <f ca="1">IFERROR(IF(AND(NOW()&lt;= EOMONTH(DATE(YEAR($P399),5, 1), 0), Overall!$A401&lt;&gt;"", MONTH($O399) &lt;= 5, MONTH($P399) &gt;= 5), IF($T399 &lt;&gt; "", $H399/$T399, ""), ""), "")</f>
        <v/>
      </c>
      <c r="AM399" s="10" t="str">
        <f ca="1">IFERROR(IF(AND(NOW()&lt;= EOMONTH(DATE(YEAR($P399),6, 1), 0), Overall!$A401&lt;&gt;"", MONTH($O399) &lt;= 6, MONTH($P399) &gt;= 6), IF($T399 &lt;&gt; "", $H399/$T399, ""), ""), "")</f>
        <v/>
      </c>
      <c r="AN399" s="10" t="str">
        <f ca="1">IFERROR(IF(AND(NOW()&lt;= EOMONTH(DATE(YEAR($P399),7, 1), 0), Overall!$A401&lt;&gt;"", MONTH($O399) &lt;= 7, MONTH($P399) &gt;= 7), IF($T399 &lt;&gt; "", $H399/$T399, ""), ""), "")</f>
        <v/>
      </c>
      <c r="AO399" s="10" t="str">
        <f ca="1">IFERROR(IF(AND(NOW()&lt;= EOMONTH(DATE(YEAR($P399),8, 1), 0), Overall!$A401&lt;&gt;"", MONTH($O399) &lt;= 8, MONTH($P399) &gt;= 8), IF($T399 &lt;&gt; "", $H399/$T399, ""), ""), "")</f>
        <v/>
      </c>
      <c r="AP399" s="10" t="str">
        <f ca="1">IFERROR(IF(AND(NOW()&lt;= EOMONTH(DATE(YEAR($P399),9, 1), 0), Overall!$A401&lt;&gt;"", MONTH($O399) &lt;= 9, MONTH($P399) &gt;= 9), IF($T399 &lt;&gt; "", $H399/$T399, ""), ""), "")</f>
        <v/>
      </c>
      <c r="AQ399" s="10" t="str">
        <f ca="1">IFERROR(IF(AND(NOW()&lt;= EOMONTH(DATE(YEAR($P399),10, 1), 0), Overall!$A401&lt;&gt;"", MONTH($O399) &lt;= 10, MONTH($P399) &gt;= 10), IF($T399 &lt;&gt; "", $H399/$T399, ""), ""), "")</f>
        <v/>
      </c>
      <c r="AR399" s="10" t="str">
        <f ca="1">IFERROR(IF(AND(NOW()&lt;= EOMONTH(DATE(YEAR($P399),11, 1), 0), Overall!$A401&lt;&gt;"", MONTH($O399) &lt;=11, MONTH($P399) &gt;= 11), IF($T399 &lt;&gt; "", $H399/$T399, ""), ""), "")</f>
        <v/>
      </c>
      <c r="AS399" s="10" t="str">
        <f ca="1">IFERROR(IF(AND(NOW()&lt;= EOMONTH(DATE(YEAR($P399),12, 1), 0), Overall!$A401&lt;&gt;"", MONTH($O399) &lt;= 12, MONTH($P399) &gt;= 12), IF($T399 &lt;&gt; "", $H399/$T399, ""), ""), "")</f>
        <v/>
      </c>
      <c r="AT399" s="16">
        <f t="shared" ca="1" si="13"/>
        <v>0</v>
      </c>
    </row>
    <row r="400" spans="1:46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6">
        <f>IF(Overall!T402&lt;&gt;"",VALUE(Overall!T402),"")</f>
        <v>88.84</v>
      </c>
      <c r="O400" s="7">
        <f>IF(Overall!L402&lt;&gt;"", DATEVALUE(Overall!L402), "")</f>
        <v>44927</v>
      </c>
      <c r="P400" s="7">
        <f>IF(Overall!M402&lt;&gt;"", DATEVALUE(Overall!M402), "")</f>
        <v>44957</v>
      </c>
      <c r="Q400" s="7" t="str">
        <f>IF(Overall!S402&lt;&gt;"",_xlfn.VALUETOTEXT(Overall!S402),"")</f>
        <v>Jan</v>
      </c>
      <c r="R400" s="7">
        <f>IF(Overall!O402&lt;&gt;"", DATEVALUE(Overall!O402), "")</f>
        <v>44851</v>
      </c>
      <c r="S400" s="7">
        <f>IF(Overall!O402&lt;&gt;"", DATEVALUE(Overall!O402), "")</f>
        <v>44851</v>
      </c>
      <c r="T400" s="5">
        <f t="shared" si="12"/>
        <v>1</v>
      </c>
      <c r="U400" s="10">
        <f>IF(Overall!$A402&lt;&gt;"",IF(AND(MONTH($O400) &lt;= 1, MONTH($P400) &gt;= 1), IF($T400 &lt;&gt; "", $H400/$T400, ""), ""),"")</f>
        <v>500000</v>
      </c>
      <c r="V400" s="10" t="str">
        <f>IF(Overall!$A402&lt;&gt;"",IF(AND(MONTH($O400) &lt;= 2, MONTH($P400) &gt;= 2), IF($T400 &lt;&gt; "", $H400/$T400, ""), ""),"")</f>
        <v/>
      </c>
      <c r="W400" s="10" t="str">
        <f>IF(Overall!$A402&lt;&gt;"",IF(AND(MONTH($O400) &lt;= 3, MONTH($P400) &gt;= 3), IF($T400 &lt;&gt; "", $H400/$T400, ""), ""),"")</f>
        <v/>
      </c>
      <c r="X400" s="10" t="str">
        <f>IF(Overall!$A402&lt;&gt;"",IF(AND(MONTH($O400) &lt;= 4, MONTH($P400) &gt;= 4), IF($T400 &lt;&gt; "", $H400/$T400, ""), ""),"")</f>
        <v/>
      </c>
      <c r="Y400" s="10" t="str">
        <f>IF(Overall!$A402&lt;&gt;"",IF(AND(MONTH($O400) &lt;= 5, MONTH($P400) &gt;= 5), IF($T400 &lt;&gt; "", $H400/$T400, ""), ""),"")</f>
        <v/>
      </c>
      <c r="Z400" s="10" t="str">
        <f>IF(Overall!$A402&lt;&gt;"",IF(AND(MONTH($O400) &lt;= 6, MONTH($P400) &gt;= 6), IF($T400 &lt;&gt; "", $H400/$T400, ""), ""),"")</f>
        <v/>
      </c>
      <c r="AA400" s="10" t="str">
        <f>IF(Overall!$A402&lt;&gt;"",IF(AND(MONTH($O400) &lt;= 7, MONTH($P400) &gt;= 7 ), IF($T400 &lt;&gt; "", $H400/$T400, ""), ""),"")</f>
        <v/>
      </c>
      <c r="AB400" s="10" t="str">
        <f>IF(Overall!$A402&lt;&gt;"",IF(AND(MONTH($O400) &lt;= 8, MONTH($P400) &gt;= 8), IF($T400 &lt;&gt; "", $H400/$T400, ""), ""),"")</f>
        <v/>
      </c>
      <c r="AC400" s="10" t="str">
        <f>IF(Overall!$A402&lt;&gt;"",IF(AND(MONTH($O400) &lt;= 9, MONTH($P400) &gt;= 9), IF($T400 &lt;&gt; "", $H400/$T400, ""), ""),"")</f>
        <v/>
      </c>
      <c r="AD400" s="10" t="str">
        <f>IF(Overall!$A402&lt;&gt;"",IF(AND(MONTH($O400) &lt;= 10, MONTH($P400) &gt;= 10), IF($T400 &lt;&gt; "", $H400/$T400, ""), ""),"")</f>
        <v/>
      </c>
      <c r="AE400" s="10" t="str">
        <f>IF(Overall!$A402&lt;&gt;"",IF(AND(MONTH($O400) &lt;= 11, MONTH($P400) &gt;= 11), IF($T400 &lt;&gt; "", $H400/$T400, ""), ""),"")</f>
        <v/>
      </c>
      <c r="AF400" s="10" t="str">
        <f>IF(Overall!$A402&lt;&gt;"",IF(AND(MONTH($O400) &lt;= 12, MONTH($P400) &gt;= 12), IF($T400 &lt;&gt; "", $H400/$T400, ""), ""),"")</f>
        <v/>
      </c>
      <c r="AH400" s="10" t="str">
        <f ca="1">IFERROR(IF(AND(NOW()&lt;= EOMONTH(DATE(YEAR($P400),1, 1), 0), Overall!$A402&lt;&gt;"", MONTH($O400) &lt;= 1, MONTH($P400) &gt;= 1), IF($T400 &lt;&gt; "", $H400/$T400, ""), ""), "")</f>
        <v/>
      </c>
      <c r="AI400" s="10" t="str">
        <f ca="1">IFERROR(IF(AND(NOW()&lt;= EOMONTH(DATE(YEAR($P400),2, 1), 0), Overall!$A402&lt;&gt;"", MONTH($O400) &lt;= 2, MONTH($P400) &gt;= 2), IF($T400 &lt;&gt; "", $H400/$T400, ""), ""), "")</f>
        <v/>
      </c>
      <c r="AJ400" s="10" t="str">
        <f ca="1">IFERROR(IF(AND(NOW()&lt;= EOMONTH(DATE(YEAR($P400),3, 1), 0), Overall!$A402&lt;&gt;"", MONTH($O400) &lt;= 3, MONTH($P400) &gt;= 3), IF($T400 &lt;&gt; "", $H400/$T400, ""), ""), "")</f>
        <v/>
      </c>
      <c r="AK400" s="10" t="str">
        <f ca="1">IFERROR(IF(AND(NOW()&lt;= EOMONTH(DATE(YEAR($P400),4, 1), 0), Overall!$A402&lt;&gt;"", MONTH($O400) &lt;= 4, MONTH($P400) &gt;= 4), IF($T400 &lt;&gt; "", $H400/$T400, ""), ""), "")</f>
        <v/>
      </c>
      <c r="AL400" s="10" t="str">
        <f ca="1">IFERROR(IF(AND(NOW()&lt;= EOMONTH(DATE(YEAR($P400),5, 1), 0), Overall!$A402&lt;&gt;"", MONTH($O400) &lt;= 5, MONTH($P400) &gt;= 5), IF($T400 &lt;&gt; "", $H400/$T400, ""), ""), "")</f>
        <v/>
      </c>
      <c r="AM400" s="10" t="str">
        <f ca="1">IFERROR(IF(AND(NOW()&lt;= EOMONTH(DATE(YEAR($P400),6, 1), 0), Overall!$A402&lt;&gt;"", MONTH($O400) &lt;= 6, MONTH($P400) &gt;= 6), IF($T400 &lt;&gt; "", $H400/$T400, ""), ""), "")</f>
        <v/>
      </c>
      <c r="AN400" s="10" t="str">
        <f ca="1">IFERROR(IF(AND(NOW()&lt;= EOMONTH(DATE(YEAR($P400),7, 1), 0), Overall!$A402&lt;&gt;"", MONTH($O400) &lt;= 7, MONTH($P400) &gt;= 7), IF($T400 &lt;&gt; "", $H400/$T400, ""), ""), "")</f>
        <v/>
      </c>
      <c r="AO400" s="10" t="str">
        <f ca="1">IFERROR(IF(AND(NOW()&lt;= EOMONTH(DATE(YEAR($P400),8, 1), 0), Overall!$A402&lt;&gt;"", MONTH($O400) &lt;= 8, MONTH($P400) &gt;= 8), IF($T400 &lt;&gt; "", $H400/$T400, ""), ""), "")</f>
        <v/>
      </c>
      <c r="AP400" s="10" t="str">
        <f ca="1">IFERROR(IF(AND(NOW()&lt;= EOMONTH(DATE(YEAR($P400),9, 1), 0), Overall!$A402&lt;&gt;"", MONTH($O400) &lt;= 9, MONTH($P400) &gt;= 9), IF($T400 &lt;&gt; "", $H400/$T400, ""), ""), "")</f>
        <v/>
      </c>
      <c r="AQ400" s="10" t="str">
        <f ca="1">IFERROR(IF(AND(NOW()&lt;= EOMONTH(DATE(YEAR($P400),10, 1), 0), Overall!$A402&lt;&gt;"", MONTH($O400) &lt;= 10, MONTH($P400) &gt;= 10), IF($T400 &lt;&gt; "", $H400/$T400, ""), ""), "")</f>
        <v/>
      </c>
      <c r="AR400" s="10" t="str">
        <f ca="1">IFERROR(IF(AND(NOW()&lt;= EOMONTH(DATE(YEAR($P400),11, 1), 0), Overall!$A402&lt;&gt;"", MONTH($O400) &lt;=11, MONTH($P400) &gt;= 11), IF($T400 &lt;&gt; "", $H400/$T400, ""), ""), "")</f>
        <v/>
      </c>
      <c r="AS400" s="10" t="str">
        <f ca="1">IFERROR(IF(AND(NOW()&lt;= EOMONTH(DATE(YEAR($P400),12, 1), 0), Overall!$A402&lt;&gt;"", MONTH($O400) &lt;= 12, MONTH($P400) &gt;= 12), IF($T400 &lt;&gt; "", $H400/$T400, ""), ""), "")</f>
        <v/>
      </c>
      <c r="AT400" s="16">
        <f t="shared" ca="1" si="13"/>
        <v>0</v>
      </c>
    </row>
    <row r="401" spans="1:46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6">
        <f>IF(Overall!T403&lt;&gt;"",VALUE(Overall!T403),"")</f>
        <v>85.55</v>
      </c>
      <c r="O401" s="7">
        <f>IF(Overall!L403&lt;&gt;"", DATEVALUE(Overall!L403), "")</f>
        <v>44986</v>
      </c>
      <c r="P401" s="7">
        <f>IF(Overall!M403&lt;&gt;"", DATEVALUE(Overall!M403), "")</f>
        <v>45016</v>
      </c>
      <c r="Q401" s="7" t="str">
        <f>IF(Overall!S403&lt;&gt;"",_xlfn.VALUETOTEXT(Overall!S403),"")</f>
        <v>Mar</v>
      </c>
      <c r="R401" s="7">
        <f>IF(Overall!O403&lt;&gt;"", DATEVALUE(Overall!O403), "")</f>
        <v>44851</v>
      </c>
      <c r="S401" s="7">
        <f>IF(Overall!O403&lt;&gt;"", DATEVALUE(Overall!O403), "")</f>
        <v>44851</v>
      </c>
      <c r="T401" s="5">
        <f t="shared" si="12"/>
        <v>1</v>
      </c>
      <c r="U401" s="10" t="str">
        <f>IF(Overall!$A403&lt;&gt;"",IF(AND(MONTH($O401) &lt;= 1, MONTH($P401) &gt;= 1), IF($T401 &lt;&gt; "", $H401/$T401, ""), ""),"")</f>
        <v/>
      </c>
      <c r="V401" s="10" t="str">
        <f>IF(Overall!$A403&lt;&gt;"",IF(AND(MONTH($O401) &lt;= 2, MONTH($P401) &gt;= 2), IF($T401 &lt;&gt; "", $H401/$T401, ""), ""),"")</f>
        <v/>
      </c>
      <c r="W401" s="10">
        <f>IF(Overall!$A403&lt;&gt;"",IF(AND(MONTH($O401) &lt;= 3, MONTH($P401) &gt;= 3), IF($T401 &lt;&gt; "", $H401/$T401, ""), ""),"")</f>
        <v>750000</v>
      </c>
      <c r="X401" s="10" t="str">
        <f>IF(Overall!$A403&lt;&gt;"",IF(AND(MONTH($O401) &lt;= 4, MONTH($P401) &gt;= 4), IF($T401 &lt;&gt; "", $H401/$T401, ""), ""),"")</f>
        <v/>
      </c>
      <c r="Y401" s="10" t="str">
        <f>IF(Overall!$A403&lt;&gt;"",IF(AND(MONTH($O401) &lt;= 5, MONTH($P401) &gt;= 5), IF($T401 &lt;&gt; "", $H401/$T401, ""), ""),"")</f>
        <v/>
      </c>
      <c r="Z401" s="10" t="str">
        <f>IF(Overall!$A403&lt;&gt;"",IF(AND(MONTH($O401) &lt;= 6, MONTH($P401) &gt;= 6), IF($T401 &lt;&gt; "", $H401/$T401, ""), ""),"")</f>
        <v/>
      </c>
      <c r="AA401" s="10" t="str">
        <f>IF(Overall!$A403&lt;&gt;"",IF(AND(MONTH($O401) &lt;= 7, MONTH($P401) &gt;= 7 ), IF($T401 &lt;&gt; "", $H401/$T401, ""), ""),"")</f>
        <v/>
      </c>
      <c r="AB401" s="10" t="str">
        <f>IF(Overall!$A403&lt;&gt;"",IF(AND(MONTH($O401) &lt;= 8, MONTH($P401) &gt;= 8), IF($T401 &lt;&gt; "", $H401/$T401, ""), ""),"")</f>
        <v/>
      </c>
      <c r="AC401" s="10" t="str">
        <f>IF(Overall!$A403&lt;&gt;"",IF(AND(MONTH($O401) &lt;= 9, MONTH($P401) &gt;= 9), IF($T401 &lt;&gt; "", $H401/$T401, ""), ""),"")</f>
        <v/>
      </c>
      <c r="AD401" s="10" t="str">
        <f>IF(Overall!$A403&lt;&gt;"",IF(AND(MONTH($O401) &lt;= 10, MONTH($P401) &gt;= 10), IF($T401 &lt;&gt; "", $H401/$T401, ""), ""),"")</f>
        <v/>
      </c>
      <c r="AE401" s="10" t="str">
        <f>IF(Overall!$A403&lt;&gt;"",IF(AND(MONTH($O401) &lt;= 11, MONTH($P401) &gt;= 11), IF($T401 &lt;&gt; "", $H401/$T401, ""), ""),"")</f>
        <v/>
      </c>
      <c r="AF401" s="10" t="str">
        <f>IF(Overall!$A403&lt;&gt;"",IF(AND(MONTH($O401) &lt;= 12, MONTH($P401) &gt;= 12), IF($T401 &lt;&gt; "", $H401/$T401, ""), ""),"")</f>
        <v/>
      </c>
      <c r="AH401" s="10" t="str">
        <f ca="1">IFERROR(IF(AND(NOW()&lt;= EOMONTH(DATE(YEAR($P401),1, 1), 0), Overall!$A403&lt;&gt;"", MONTH($O401) &lt;= 1, MONTH($P401) &gt;= 1), IF($T401 &lt;&gt; "", $H401/$T401, ""), ""), "")</f>
        <v/>
      </c>
      <c r="AI401" s="10" t="str">
        <f ca="1">IFERROR(IF(AND(NOW()&lt;= EOMONTH(DATE(YEAR($P401),2, 1), 0), Overall!$A403&lt;&gt;"", MONTH($O401) &lt;= 2, MONTH($P401) &gt;= 2), IF($T401 &lt;&gt; "", $H401/$T401, ""), ""), "")</f>
        <v/>
      </c>
      <c r="AJ401" s="10" t="str">
        <f ca="1">IFERROR(IF(AND(NOW()&lt;= EOMONTH(DATE(YEAR($P401),3, 1), 0), Overall!$A403&lt;&gt;"", MONTH($O401) &lt;= 3, MONTH($P401) &gt;= 3), IF($T401 &lt;&gt; "", $H401/$T401, ""), ""), "")</f>
        <v/>
      </c>
      <c r="AK401" s="10" t="str">
        <f ca="1">IFERROR(IF(AND(NOW()&lt;= EOMONTH(DATE(YEAR($P401),4, 1), 0), Overall!$A403&lt;&gt;"", MONTH($O401) &lt;= 4, MONTH($P401) &gt;= 4), IF($T401 &lt;&gt; "", $H401/$T401, ""), ""), "")</f>
        <v/>
      </c>
      <c r="AL401" s="10" t="str">
        <f ca="1">IFERROR(IF(AND(NOW()&lt;= EOMONTH(DATE(YEAR($P401),5, 1), 0), Overall!$A403&lt;&gt;"", MONTH($O401) &lt;= 5, MONTH($P401) &gt;= 5), IF($T401 &lt;&gt; "", $H401/$T401, ""), ""), "")</f>
        <v/>
      </c>
      <c r="AM401" s="10" t="str">
        <f ca="1">IFERROR(IF(AND(NOW()&lt;= EOMONTH(DATE(YEAR($P401),6, 1), 0), Overall!$A403&lt;&gt;"", MONTH($O401) &lt;= 6, MONTH($P401) &gt;= 6), IF($T401 &lt;&gt; "", $H401/$T401, ""), ""), "")</f>
        <v/>
      </c>
      <c r="AN401" s="10" t="str">
        <f ca="1">IFERROR(IF(AND(NOW()&lt;= EOMONTH(DATE(YEAR($P401),7, 1), 0), Overall!$A403&lt;&gt;"", MONTH($O401) &lt;= 7, MONTH($P401) &gt;= 7), IF($T401 &lt;&gt; "", $H401/$T401, ""), ""), "")</f>
        <v/>
      </c>
      <c r="AO401" s="10" t="str">
        <f ca="1">IFERROR(IF(AND(NOW()&lt;= EOMONTH(DATE(YEAR($P401),8, 1), 0), Overall!$A403&lt;&gt;"", MONTH($O401) &lt;= 8, MONTH($P401) &gt;= 8), IF($T401 &lt;&gt; "", $H401/$T401, ""), ""), "")</f>
        <v/>
      </c>
      <c r="AP401" s="10" t="str">
        <f ca="1">IFERROR(IF(AND(NOW()&lt;= EOMONTH(DATE(YEAR($P401),9, 1), 0), Overall!$A403&lt;&gt;"", MONTH($O401) &lt;= 9, MONTH($P401) &gt;= 9), IF($T401 &lt;&gt; "", $H401/$T401, ""), ""), "")</f>
        <v/>
      </c>
      <c r="AQ401" s="10" t="str">
        <f ca="1">IFERROR(IF(AND(NOW()&lt;= EOMONTH(DATE(YEAR($P401),10, 1), 0), Overall!$A403&lt;&gt;"", MONTH($O401) &lt;= 10, MONTH($P401) &gt;= 10), IF($T401 &lt;&gt; "", $H401/$T401, ""), ""), "")</f>
        <v/>
      </c>
      <c r="AR401" s="10" t="str">
        <f ca="1">IFERROR(IF(AND(NOW()&lt;= EOMONTH(DATE(YEAR($P401),11, 1), 0), Overall!$A403&lt;&gt;"", MONTH($O401) &lt;=11, MONTH($P401) &gt;= 11), IF($T401 &lt;&gt; "", $H401/$T401, ""), ""), "")</f>
        <v/>
      </c>
      <c r="AS401" s="10" t="str">
        <f ca="1">IFERROR(IF(AND(NOW()&lt;= EOMONTH(DATE(YEAR($P401),12, 1), 0), Overall!$A403&lt;&gt;"", MONTH($O401) &lt;= 12, MONTH($P401) &gt;= 12), IF($T401 &lt;&gt; "", $H401/$T401, ""), ""), "")</f>
        <v/>
      </c>
      <c r="AT401" s="16">
        <f t="shared" ca="1" si="13"/>
        <v>0</v>
      </c>
    </row>
    <row r="402" spans="1:46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6">
        <f>IF(Overall!T404&lt;&gt;"",VALUE(Overall!T404),"")</f>
        <v>86.55</v>
      </c>
      <c r="O402" s="7">
        <f>IF(Overall!L404&lt;&gt;"", DATEVALUE(Overall!L404), "")</f>
        <v>44958</v>
      </c>
      <c r="P402" s="7">
        <f>IF(Overall!M404&lt;&gt;"", DATEVALUE(Overall!M404), "")</f>
        <v>44985</v>
      </c>
      <c r="Q402" s="7" t="str">
        <f>IF(Overall!S404&lt;&gt;"",_xlfn.VALUETOTEXT(Overall!S404),"")</f>
        <v>Feb</v>
      </c>
      <c r="R402" s="7">
        <f>IF(Overall!O404&lt;&gt;"", DATEVALUE(Overall!O404), "")</f>
        <v>44851</v>
      </c>
      <c r="S402" s="7">
        <f>IF(Overall!O404&lt;&gt;"", DATEVALUE(Overall!O404), "")</f>
        <v>44851</v>
      </c>
      <c r="T402" s="5">
        <f t="shared" si="12"/>
        <v>1</v>
      </c>
      <c r="U402" s="10" t="str">
        <f>IF(Overall!$A404&lt;&gt;"",IF(AND(MONTH($O402) &lt;= 1, MONTH($P402) &gt;= 1), IF($T402 &lt;&gt; "", $H402/$T402, ""), ""),"")</f>
        <v/>
      </c>
      <c r="V402" s="10">
        <f>IF(Overall!$A404&lt;&gt;"",IF(AND(MONTH($O402) &lt;= 2, MONTH($P402) &gt;= 2), IF($T402 &lt;&gt; "", $H402/$T402, ""), ""),"")</f>
        <v>750000</v>
      </c>
      <c r="W402" s="10" t="str">
        <f>IF(Overall!$A404&lt;&gt;"",IF(AND(MONTH($O402) &lt;= 3, MONTH($P402) &gt;= 3), IF($T402 &lt;&gt; "", $H402/$T402, ""), ""),"")</f>
        <v/>
      </c>
      <c r="X402" s="10" t="str">
        <f>IF(Overall!$A404&lt;&gt;"",IF(AND(MONTH($O402) &lt;= 4, MONTH($P402) &gt;= 4), IF($T402 &lt;&gt; "", $H402/$T402, ""), ""),"")</f>
        <v/>
      </c>
      <c r="Y402" s="10" t="str">
        <f>IF(Overall!$A404&lt;&gt;"",IF(AND(MONTH($O402) &lt;= 5, MONTH($P402) &gt;= 5), IF($T402 &lt;&gt; "", $H402/$T402, ""), ""),"")</f>
        <v/>
      </c>
      <c r="Z402" s="10" t="str">
        <f>IF(Overall!$A404&lt;&gt;"",IF(AND(MONTH($O402) &lt;= 6, MONTH($P402) &gt;= 6), IF($T402 &lt;&gt; "", $H402/$T402, ""), ""),"")</f>
        <v/>
      </c>
      <c r="AA402" s="10" t="str">
        <f>IF(Overall!$A404&lt;&gt;"",IF(AND(MONTH($O402) &lt;= 7, MONTH($P402) &gt;= 7 ), IF($T402 &lt;&gt; "", $H402/$T402, ""), ""),"")</f>
        <v/>
      </c>
      <c r="AB402" s="10" t="str">
        <f>IF(Overall!$A404&lt;&gt;"",IF(AND(MONTH($O402) &lt;= 8, MONTH($P402) &gt;= 8), IF($T402 &lt;&gt; "", $H402/$T402, ""), ""),"")</f>
        <v/>
      </c>
      <c r="AC402" s="10" t="str">
        <f>IF(Overall!$A404&lt;&gt;"",IF(AND(MONTH($O402) &lt;= 9, MONTH($P402) &gt;= 9), IF($T402 &lt;&gt; "", $H402/$T402, ""), ""),"")</f>
        <v/>
      </c>
      <c r="AD402" s="10" t="str">
        <f>IF(Overall!$A404&lt;&gt;"",IF(AND(MONTH($O402) &lt;= 10, MONTH($P402) &gt;= 10), IF($T402 &lt;&gt; "", $H402/$T402, ""), ""),"")</f>
        <v/>
      </c>
      <c r="AE402" s="10" t="str">
        <f>IF(Overall!$A404&lt;&gt;"",IF(AND(MONTH($O402) &lt;= 11, MONTH($P402) &gt;= 11), IF($T402 &lt;&gt; "", $H402/$T402, ""), ""),"")</f>
        <v/>
      </c>
      <c r="AF402" s="10" t="str">
        <f>IF(Overall!$A404&lt;&gt;"",IF(AND(MONTH($O402) &lt;= 12, MONTH($P402) &gt;= 12), IF($T402 &lt;&gt; "", $H402/$T402, ""), ""),"")</f>
        <v/>
      </c>
      <c r="AH402" s="10" t="str">
        <f ca="1">IFERROR(IF(AND(NOW()&lt;= EOMONTH(DATE(YEAR($P402),1, 1), 0), Overall!$A404&lt;&gt;"", MONTH($O402) &lt;= 1, MONTH($P402) &gt;= 1), IF($T402 &lt;&gt; "", $H402/$T402, ""), ""), "")</f>
        <v/>
      </c>
      <c r="AI402" s="10" t="str">
        <f ca="1">IFERROR(IF(AND(NOW()&lt;= EOMONTH(DATE(YEAR($P402),2, 1), 0), Overall!$A404&lt;&gt;"", MONTH($O402) &lt;= 2, MONTH($P402) &gt;= 2), IF($T402 &lt;&gt; "", $H402/$T402, ""), ""), "")</f>
        <v/>
      </c>
      <c r="AJ402" s="10" t="str">
        <f ca="1">IFERROR(IF(AND(NOW()&lt;= EOMONTH(DATE(YEAR($P402),3, 1), 0), Overall!$A404&lt;&gt;"", MONTH($O402) &lt;= 3, MONTH($P402) &gt;= 3), IF($T402 &lt;&gt; "", $H402/$T402, ""), ""), "")</f>
        <v/>
      </c>
      <c r="AK402" s="10" t="str">
        <f ca="1">IFERROR(IF(AND(NOW()&lt;= EOMONTH(DATE(YEAR($P402),4, 1), 0), Overall!$A404&lt;&gt;"", MONTH($O402) &lt;= 4, MONTH($P402) &gt;= 4), IF($T402 &lt;&gt; "", $H402/$T402, ""), ""), "")</f>
        <v/>
      </c>
      <c r="AL402" s="10" t="str">
        <f ca="1">IFERROR(IF(AND(NOW()&lt;= EOMONTH(DATE(YEAR($P402),5, 1), 0), Overall!$A404&lt;&gt;"", MONTH($O402) &lt;= 5, MONTH($P402) &gt;= 5), IF($T402 &lt;&gt; "", $H402/$T402, ""), ""), "")</f>
        <v/>
      </c>
      <c r="AM402" s="10" t="str">
        <f ca="1">IFERROR(IF(AND(NOW()&lt;= EOMONTH(DATE(YEAR($P402),6, 1), 0), Overall!$A404&lt;&gt;"", MONTH($O402) &lt;= 6, MONTH($P402) &gt;= 6), IF($T402 &lt;&gt; "", $H402/$T402, ""), ""), "")</f>
        <v/>
      </c>
      <c r="AN402" s="10" t="str">
        <f ca="1">IFERROR(IF(AND(NOW()&lt;= EOMONTH(DATE(YEAR($P402),7, 1), 0), Overall!$A404&lt;&gt;"", MONTH($O402) &lt;= 7, MONTH($P402) &gt;= 7), IF($T402 &lt;&gt; "", $H402/$T402, ""), ""), "")</f>
        <v/>
      </c>
      <c r="AO402" s="10" t="str">
        <f ca="1">IFERROR(IF(AND(NOW()&lt;= EOMONTH(DATE(YEAR($P402),8, 1), 0), Overall!$A404&lt;&gt;"", MONTH($O402) &lt;= 8, MONTH($P402) &gt;= 8), IF($T402 &lt;&gt; "", $H402/$T402, ""), ""), "")</f>
        <v/>
      </c>
      <c r="AP402" s="10" t="str">
        <f ca="1">IFERROR(IF(AND(NOW()&lt;= EOMONTH(DATE(YEAR($P402),9, 1), 0), Overall!$A404&lt;&gt;"", MONTH($O402) &lt;= 9, MONTH($P402) &gt;= 9), IF($T402 &lt;&gt; "", $H402/$T402, ""), ""), "")</f>
        <v/>
      </c>
      <c r="AQ402" s="10" t="str">
        <f ca="1">IFERROR(IF(AND(NOW()&lt;= EOMONTH(DATE(YEAR($P402),10, 1), 0), Overall!$A404&lt;&gt;"", MONTH($O402) &lt;= 10, MONTH($P402) &gt;= 10), IF($T402 &lt;&gt; "", $H402/$T402, ""), ""), "")</f>
        <v/>
      </c>
      <c r="AR402" s="10" t="str">
        <f ca="1">IFERROR(IF(AND(NOW()&lt;= EOMONTH(DATE(YEAR($P402),11, 1), 0), Overall!$A404&lt;&gt;"", MONTH($O402) &lt;=11, MONTH($P402) &gt;= 11), IF($T402 &lt;&gt; "", $H402/$T402, ""), ""), "")</f>
        <v/>
      </c>
      <c r="AS402" s="10" t="str">
        <f ca="1">IFERROR(IF(AND(NOW()&lt;= EOMONTH(DATE(YEAR($P402),12, 1), 0), Overall!$A404&lt;&gt;"", MONTH($O402) &lt;= 12, MONTH($P402) &gt;= 12), IF($T402 &lt;&gt; "", $H402/$T402, ""), ""), "")</f>
        <v/>
      </c>
      <c r="AT402" s="16">
        <f t="shared" ca="1" si="13"/>
        <v>0</v>
      </c>
    </row>
    <row r="403" spans="1:46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6">
        <f>IF(Overall!T405&lt;&gt;"",VALUE(Overall!T405),"")</f>
        <v>85.45</v>
      </c>
      <c r="O403" s="7">
        <f>IF(Overall!L405&lt;&gt;"", DATEVALUE(Overall!L405), "")</f>
        <v>44986</v>
      </c>
      <c r="P403" s="7">
        <f>IF(Overall!M405&lt;&gt;"", DATEVALUE(Overall!M405), "")</f>
        <v>45016</v>
      </c>
      <c r="Q403" s="7" t="str">
        <f>IF(Overall!S405&lt;&gt;"",_xlfn.VALUETOTEXT(Overall!S405),"")</f>
        <v>Mar</v>
      </c>
      <c r="R403" s="7">
        <f>IF(Overall!O405&lt;&gt;"", DATEVALUE(Overall!O405), "")</f>
        <v>44851</v>
      </c>
      <c r="S403" s="7">
        <f>IF(Overall!O405&lt;&gt;"", DATEVALUE(Overall!O405), "")</f>
        <v>44851</v>
      </c>
      <c r="T403" s="5">
        <f t="shared" si="12"/>
        <v>1</v>
      </c>
      <c r="U403" s="10" t="str">
        <f>IF(Overall!$A405&lt;&gt;"",IF(AND(MONTH($O403) &lt;= 1, MONTH($P403) &gt;= 1), IF($T403 &lt;&gt; "", $H403/$T403, ""), ""),"")</f>
        <v/>
      </c>
      <c r="V403" s="10" t="str">
        <f>IF(Overall!$A405&lt;&gt;"",IF(AND(MONTH($O403) &lt;= 2, MONTH($P403) &gt;= 2), IF($T403 &lt;&gt; "", $H403/$T403, ""), ""),"")</f>
        <v/>
      </c>
      <c r="W403" s="10">
        <f>IF(Overall!$A405&lt;&gt;"",IF(AND(MONTH($O403) &lt;= 3, MONTH($P403) &gt;= 3), IF($T403 &lt;&gt; "", $H403/$T403, ""), ""),"")</f>
        <v>750000</v>
      </c>
      <c r="X403" s="10" t="str">
        <f>IF(Overall!$A405&lt;&gt;"",IF(AND(MONTH($O403) &lt;= 4, MONTH($P403) &gt;= 4), IF($T403 &lt;&gt; "", $H403/$T403, ""), ""),"")</f>
        <v/>
      </c>
      <c r="Y403" s="10" t="str">
        <f>IF(Overall!$A405&lt;&gt;"",IF(AND(MONTH($O403) &lt;= 5, MONTH($P403) &gt;= 5), IF($T403 &lt;&gt; "", $H403/$T403, ""), ""),"")</f>
        <v/>
      </c>
      <c r="Z403" s="10" t="str">
        <f>IF(Overall!$A405&lt;&gt;"",IF(AND(MONTH($O403) &lt;= 6, MONTH($P403) &gt;= 6), IF($T403 &lt;&gt; "", $H403/$T403, ""), ""),"")</f>
        <v/>
      </c>
      <c r="AA403" s="10" t="str">
        <f>IF(Overall!$A405&lt;&gt;"",IF(AND(MONTH($O403) &lt;= 7, MONTH($P403) &gt;= 7 ), IF($T403 &lt;&gt; "", $H403/$T403, ""), ""),"")</f>
        <v/>
      </c>
      <c r="AB403" s="10" t="str">
        <f>IF(Overall!$A405&lt;&gt;"",IF(AND(MONTH($O403) &lt;= 8, MONTH($P403) &gt;= 8), IF($T403 &lt;&gt; "", $H403/$T403, ""), ""),"")</f>
        <v/>
      </c>
      <c r="AC403" s="10" t="str">
        <f>IF(Overall!$A405&lt;&gt;"",IF(AND(MONTH($O403) &lt;= 9, MONTH($P403) &gt;= 9), IF($T403 &lt;&gt; "", $H403/$T403, ""), ""),"")</f>
        <v/>
      </c>
      <c r="AD403" s="10" t="str">
        <f>IF(Overall!$A405&lt;&gt;"",IF(AND(MONTH($O403) &lt;= 10, MONTH($P403) &gt;= 10), IF($T403 &lt;&gt; "", $H403/$T403, ""), ""),"")</f>
        <v/>
      </c>
      <c r="AE403" s="10" t="str">
        <f>IF(Overall!$A405&lt;&gt;"",IF(AND(MONTH($O403) &lt;= 11, MONTH($P403) &gt;= 11), IF($T403 &lt;&gt; "", $H403/$T403, ""), ""),"")</f>
        <v/>
      </c>
      <c r="AF403" s="10" t="str">
        <f>IF(Overall!$A405&lt;&gt;"",IF(AND(MONTH($O403) &lt;= 12, MONTH($P403) &gt;= 12), IF($T403 &lt;&gt; "", $H403/$T403, ""), ""),"")</f>
        <v/>
      </c>
      <c r="AH403" s="10" t="str">
        <f ca="1">IFERROR(IF(AND(NOW()&lt;= EOMONTH(DATE(YEAR($P403),1, 1), 0), Overall!$A405&lt;&gt;"", MONTH($O403) &lt;= 1, MONTH($P403) &gt;= 1), IF($T403 &lt;&gt; "", $H403/$T403, ""), ""), "")</f>
        <v/>
      </c>
      <c r="AI403" s="10" t="str">
        <f ca="1">IFERROR(IF(AND(NOW()&lt;= EOMONTH(DATE(YEAR($P403),2, 1), 0), Overall!$A405&lt;&gt;"", MONTH($O403) &lt;= 2, MONTH($P403) &gt;= 2), IF($T403 &lt;&gt; "", $H403/$T403, ""), ""), "")</f>
        <v/>
      </c>
      <c r="AJ403" s="10" t="str">
        <f ca="1">IFERROR(IF(AND(NOW()&lt;= EOMONTH(DATE(YEAR($P403),3, 1), 0), Overall!$A405&lt;&gt;"", MONTH($O403) &lt;= 3, MONTH($P403) &gt;= 3), IF($T403 &lt;&gt; "", $H403/$T403, ""), ""), "")</f>
        <v/>
      </c>
      <c r="AK403" s="10" t="str">
        <f ca="1">IFERROR(IF(AND(NOW()&lt;= EOMONTH(DATE(YEAR($P403),4, 1), 0), Overall!$A405&lt;&gt;"", MONTH($O403) &lt;= 4, MONTH($P403) &gt;= 4), IF($T403 &lt;&gt; "", $H403/$T403, ""), ""), "")</f>
        <v/>
      </c>
      <c r="AL403" s="10" t="str">
        <f ca="1">IFERROR(IF(AND(NOW()&lt;= EOMONTH(DATE(YEAR($P403),5, 1), 0), Overall!$A405&lt;&gt;"", MONTH($O403) &lt;= 5, MONTH($P403) &gt;= 5), IF($T403 &lt;&gt; "", $H403/$T403, ""), ""), "")</f>
        <v/>
      </c>
      <c r="AM403" s="10" t="str">
        <f ca="1">IFERROR(IF(AND(NOW()&lt;= EOMONTH(DATE(YEAR($P403),6, 1), 0), Overall!$A405&lt;&gt;"", MONTH($O403) &lt;= 6, MONTH($P403) &gt;= 6), IF($T403 &lt;&gt; "", $H403/$T403, ""), ""), "")</f>
        <v/>
      </c>
      <c r="AN403" s="10" t="str">
        <f ca="1">IFERROR(IF(AND(NOW()&lt;= EOMONTH(DATE(YEAR($P403),7, 1), 0), Overall!$A405&lt;&gt;"", MONTH($O403) &lt;= 7, MONTH($P403) &gt;= 7), IF($T403 &lt;&gt; "", $H403/$T403, ""), ""), "")</f>
        <v/>
      </c>
      <c r="AO403" s="10" t="str">
        <f ca="1">IFERROR(IF(AND(NOW()&lt;= EOMONTH(DATE(YEAR($P403),8, 1), 0), Overall!$A405&lt;&gt;"", MONTH($O403) &lt;= 8, MONTH($P403) &gt;= 8), IF($T403 &lt;&gt; "", $H403/$T403, ""), ""), "")</f>
        <v/>
      </c>
      <c r="AP403" s="10" t="str">
        <f ca="1">IFERROR(IF(AND(NOW()&lt;= EOMONTH(DATE(YEAR($P403),9, 1), 0), Overall!$A405&lt;&gt;"", MONTH($O403) &lt;= 9, MONTH($P403) &gt;= 9), IF($T403 &lt;&gt; "", $H403/$T403, ""), ""), "")</f>
        <v/>
      </c>
      <c r="AQ403" s="10" t="str">
        <f ca="1">IFERROR(IF(AND(NOW()&lt;= EOMONTH(DATE(YEAR($P403),10, 1), 0), Overall!$A405&lt;&gt;"", MONTH($O403) &lt;= 10, MONTH($P403) &gt;= 10), IF($T403 &lt;&gt; "", $H403/$T403, ""), ""), "")</f>
        <v/>
      </c>
      <c r="AR403" s="10" t="str">
        <f ca="1">IFERROR(IF(AND(NOW()&lt;= EOMONTH(DATE(YEAR($P403),11, 1), 0), Overall!$A405&lt;&gt;"", MONTH($O403) &lt;=11, MONTH($P403) &gt;= 11), IF($T403 &lt;&gt; "", $H403/$T403, ""), ""), "")</f>
        <v/>
      </c>
      <c r="AS403" s="10" t="str">
        <f ca="1">IFERROR(IF(AND(NOW()&lt;= EOMONTH(DATE(YEAR($P403),12, 1), 0), Overall!$A405&lt;&gt;"", MONTH($O403) &lt;= 12, MONTH($P403) &gt;= 12), IF($T403 &lt;&gt; "", $H403/$T403, ""), ""), "")</f>
        <v/>
      </c>
      <c r="AT403" s="16">
        <f t="shared" ca="1" si="13"/>
        <v>0</v>
      </c>
    </row>
    <row r="404" spans="1:46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6">
        <f>IF(Overall!T406&lt;&gt;"",VALUE(Overall!T406),"")</f>
        <v>86.05</v>
      </c>
      <c r="O404" s="7">
        <f>IF(Overall!L406&lt;&gt;"", DATEVALUE(Overall!L406), "")</f>
        <v>44958</v>
      </c>
      <c r="P404" s="7">
        <f>IF(Overall!M406&lt;&gt;"", DATEVALUE(Overall!M406), "")</f>
        <v>44985</v>
      </c>
      <c r="Q404" s="7" t="str">
        <f>IF(Overall!S406&lt;&gt;"",_xlfn.VALUETOTEXT(Overall!S406),"")</f>
        <v>Feb</v>
      </c>
      <c r="R404" s="7">
        <f>IF(Overall!O406&lt;&gt;"", DATEVALUE(Overall!O406), "")</f>
        <v>44852</v>
      </c>
      <c r="S404" s="7">
        <f>IF(Overall!O406&lt;&gt;"", DATEVALUE(Overall!O406), "")</f>
        <v>44852</v>
      </c>
      <c r="T404" s="5">
        <f t="shared" si="12"/>
        <v>1</v>
      </c>
      <c r="U404" s="10" t="str">
        <f>IF(Overall!$A406&lt;&gt;"",IF(AND(MONTH($O404) &lt;= 1, MONTH($P404) &gt;= 1), IF($T404 &lt;&gt; "", $H404/$T404, ""), ""),"")</f>
        <v/>
      </c>
      <c r="V404" s="10">
        <f>IF(Overall!$A406&lt;&gt;"",IF(AND(MONTH($O404) &lt;= 2, MONTH($P404) &gt;= 2), IF($T404 &lt;&gt; "", $H404/$T404, ""), ""),"")</f>
        <v>750000</v>
      </c>
      <c r="W404" s="10" t="str">
        <f>IF(Overall!$A406&lt;&gt;"",IF(AND(MONTH($O404) &lt;= 3, MONTH($P404) &gt;= 3), IF($T404 &lt;&gt; "", $H404/$T404, ""), ""),"")</f>
        <v/>
      </c>
      <c r="X404" s="10" t="str">
        <f>IF(Overall!$A406&lt;&gt;"",IF(AND(MONTH($O404) &lt;= 4, MONTH($P404) &gt;= 4), IF($T404 &lt;&gt; "", $H404/$T404, ""), ""),"")</f>
        <v/>
      </c>
      <c r="Y404" s="10" t="str">
        <f>IF(Overall!$A406&lt;&gt;"",IF(AND(MONTH($O404) &lt;= 5, MONTH($P404) &gt;= 5), IF($T404 &lt;&gt; "", $H404/$T404, ""), ""),"")</f>
        <v/>
      </c>
      <c r="Z404" s="10" t="str">
        <f>IF(Overall!$A406&lt;&gt;"",IF(AND(MONTH($O404) &lt;= 6, MONTH($P404) &gt;= 6), IF($T404 &lt;&gt; "", $H404/$T404, ""), ""),"")</f>
        <v/>
      </c>
      <c r="AA404" s="10" t="str">
        <f>IF(Overall!$A406&lt;&gt;"",IF(AND(MONTH($O404) &lt;= 7, MONTH($P404) &gt;= 7 ), IF($T404 &lt;&gt; "", $H404/$T404, ""), ""),"")</f>
        <v/>
      </c>
      <c r="AB404" s="10" t="str">
        <f>IF(Overall!$A406&lt;&gt;"",IF(AND(MONTH($O404) &lt;= 8, MONTH($P404) &gt;= 8), IF($T404 &lt;&gt; "", $H404/$T404, ""), ""),"")</f>
        <v/>
      </c>
      <c r="AC404" s="10" t="str">
        <f>IF(Overall!$A406&lt;&gt;"",IF(AND(MONTH($O404) &lt;= 9, MONTH($P404) &gt;= 9), IF($T404 &lt;&gt; "", $H404/$T404, ""), ""),"")</f>
        <v/>
      </c>
      <c r="AD404" s="10" t="str">
        <f>IF(Overall!$A406&lt;&gt;"",IF(AND(MONTH($O404) &lt;= 10, MONTH($P404) &gt;= 10), IF($T404 &lt;&gt; "", $H404/$T404, ""), ""),"")</f>
        <v/>
      </c>
      <c r="AE404" s="10" t="str">
        <f>IF(Overall!$A406&lt;&gt;"",IF(AND(MONTH($O404) &lt;= 11, MONTH($P404) &gt;= 11), IF($T404 &lt;&gt; "", $H404/$T404, ""), ""),"")</f>
        <v/>
      </c>
      <c r="AF404" s="10" t="str">
        <f>IF(Overall!$A406&lt;&gt;"",IF(AND(MONTH($O404) &lt;= 12, MONTH($P404) &gt;= 12), IF($T404 &lt;&gt; "", $H404/$T404, ""), ""),"")</f>
        <v/>
      </c>
      <c r="AH404" s="10" t="str">
        <f ca="1">IFERROR(IF(AND(NOW()&lt;= EOMONTH(DATE(YEAR($P404),1, 1), 0), Overall!$A406&lt;&gt;"", MONTH($O404) &lt;= 1, MONTH($P404) &gt;= 1), IF($T404 &lt;&gt; "", $H404/$T404, ""), ""), "")</f>
        <v/>
      </c>
      <c r="AI404" s="10" t="str">
        <f ca="1">IFERROR(IF(AND(NOW()&lt;= EOMONTH(DATE(YEAR($P404),2, 1), 0), Overall!$A406&lt;&gt;"", MONTH($O404) &lt;= 2, MONTH($P404) &gt;= 2), IF($T404 &lt;&gt; "", $H404/$T404, ""), ""), "")</f>
        <v/>
      </c>
      <c r="AJ404" s="10" t="str">
        <f ca="1">IFERROR(IF(AND(NOW()&lt;= EOMONTH(DATE(YEAR($P404),3, 1), 0), Overall!$A406&lt;&gt;"", MONTH($O404) &lt;= 3, MONTH($P404) &gt;= 3), IF($T404 &lt;&gt; "", $H404/$T404, ""), ""), "")</f>
        <v/>
      </c>
      <c r="AK404" s="10" t="str">
        <f ca="1">IFERROR(IF(AND(NOW()&lt;= EOMONTH(DATE(YEAR($P404),4, 1), 0), Overall!$A406&lt;&gt;"", MONTH($O404) &lt;= 4, MONTH($P404) &gt;= 4), IF($T404 &lt;&gt; "", $H404/$T404, ""), ""), "")</f>
        <v/>
      </c>
      <c r="AL404" s="10" t="str">
        <f ca="1">IFERROR(IF(AND(NOW()&lt;= EOMONTH(DATE(YEAR($P404),5, 1), 0), Overall!$A406&lt;&gt;"", MONTH($O404) &lt;= 5, MONTH($P404) &gt;= 5), IF($T404 &lt;&gt; "", $H404/$T404, ""), ""), "")</f>
        <v/>
      </c>
      <c r="AM404" s="10" t="str">
        <f ca="1">IFERROR(IF(AND(NOW()&lt;= EOMONTH(DATE(YEAR($P404),6, 1), 0), Overall!$A406&lt;&gt;"", MONTH($O404) &lt;= 6, MONTH($P404) &gt;= 6), IF($T404 &lt;&gt; "", $H404/$T404, ""), ""), "")</f>
        <v/>
      </c>
      <c r="AN404" s="10" t="str">
        <f ca="1">IFERROR(IF(AND(NOW()&lt;= EOMONTH(DATE(YEAR($P404),7, 1), 0), Overall!$A406&lt;&gt;"", MONTH($O404) &lt;= 7, MONTH($P404) &gt;= 7), IF($T404 &lt;&gt; "", $H404/$T404, ""), ""), "")</f>
        <v/>
      </c>
      <c r="AO404" s="10" t="str">
        <f ca="1">IFERROR(IF(AND(NOW()&lt;= EOMONTH(DATE(YEAR($P404),8, 1), 0), Overall!$A406&lt;&gt;"", MONTH($O404) &lt;= 8, MONTH($P404) &gt;= 8), IF($T404 &lt;&gt; "", $H404/$T404, ""), ""), "")</f>
        <v/>
      </c>
      <c r="AP404" s="10" t="str">
        <f ca="1">IFERROR(IF(AND(NOW()&lt;= EOMONTH(DATE(YEAR($P404),9, 1), 0), Overall!$A406&lt;&gt;"", MONTH($O404) &lt;= 9, MONTH($P404) &gt;= 9), IF($T404 &lt;&gt; "", $H404/$T404, ""), ""), "")</f>
        <v/>
      </c>
      <c r="AQ404" s="10" t="str">
        <f ca="1">IFERROR(IF(AND(NOW()&lt;= EOMONTH(DATE(YEAR($P404),10, 1), 0), Overall!$A406&lt;&gt;"", MONTH($O404) &lt;= 10, MONTH($P404) &gt;= 10), IF($T404 &lt;&gt; "", $H404/$T404, ""), ""), "")</f>
        <v/>
      </c>
      <c r="AR404" s="10" t="str">
        <f ca="1">IFERROR(IF(AND(NOW()&lt;= EOMONTH(DATE(YEAR($P404),11, 1), 0), Overall!$A406&lt;&gt;"", MONTH($O404) &lt;=11, MONTH($P404) &gt;= 11), IF($T404 &lt;&gt; "", $H404/$T404, ""), ""), "")</f>
        <v/>
      </c>
      <c r="AS404" s="10" t="str">
        <f ca="1">IFERROR(IF(AND(NOW()&lt;= EOMONTH(DATE(YEAR($P404),12, 1), 0), Overall!$A406&lt;&gt;"", MONTH($O404) &lt;= 12, MONTH($P404) &gt;= 12), IF($T404 &lt;&gt; "", $H404/$T404, ""), ""), "")</f>
        <v/>
      </c>
      <c r="AT404" s="16">
        <f t="shared" ca="1" si="13"/>
        <v>0</v>
      </c>
    </row>
    <row r="405" spans="1:46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6">
        <f>IF(Overall!T407&lt;&gt;"",VALUE(Overall!T407),"")</f>
        <v>85.1</v>
      </c>
      <c r="O405" s="7">
        <f>IF(Overall!L407&lt;&gt;"", DATEVALUE(Overall!L407), "")</f>
        <v>44927</v>
      </c>
      <c r="P405" s="7">
        <f>IF(Overall!M407&lt;&gt;"", DATEVALUE(Overall!M407), "")</f>
        <v>45016</v>
      </c>
      <c r="Q405" s="7" t="str">
        <f>IF(Overall!S407&lt;&gt;"",_xlfn.VALUETOTEXT(Overall!S407),"")</f>
        <v>Jan-Mar</v>
      </c>
      <c r="R405" s="7">
        <f>IF(Overall!O407&lt;&gt;"", DATEVALUE(Overall!O407), "")</f>
        <v>44852</v>
      </c>
      <c r="S405" s="7">
        <f>IF(Overall!O407&lt;&gt;"", DATEVALUE(Overall!O407), "")</f>
        <v>44852</v>
      </c>
      <c r="T405" s="5">
        <f t="shared" si="12"/>
        <v>3</v>
      </c>
      <c r="U405" s="10">
        <f>IF(Overall!$A407&lt;&gt;"",IF(AND(MONTH($O405) &lt;= 1, MONTH($P405) &gt;= 1), IF($T405 &lt;&gt; "", $H405/$T405, ""), ""),"")</f>
        <v>500000</v>
      </c>
      <c r="V405" s="10">
        <f>IF(Overall!$A407&lt;&gt;"",IF(AND(MONTH($O405) &lt;= 2, MONTH($P405) &gt;= 2), IF($T405 &lt;&gt; "", $H405/$T405, ""), ""),"")</f>
        <v>500000</v>
      </c>
      <c r="W405" s="10">
        <f>IF(Overall!$A407&lt;&gt;"",IF(AND(MONTH($O405) &lt;= 3, MONTH($P405) &gt;= 3), IF($T405 &lt;&gt; "", $H405/$T405, ""), ""),"")</f>
        <v>500000</v>
      </c>
      <c r="X405" s="10" t="str">
        <f>IF(Overall!$A407&lt;&gt;"",IF(AND(MONTH($O405) &lt;= 4, MONTH($P405) &gt;= 4), IF($T405 &lt;&gt; "", $H405/$T405, ""), ""),"")</f>
        <v/>
      </c>
      <c r="Y405" s="10" t="str">
        <f>IF(Overall!$A407&lt;&gt;"",IF(AND(MONTH($O405) &lt;= 5, MONTH($P405) &gt;= 5), IF($T405 &lt;&gt; "", $H405/$T405, ""), ""),"")</f>
        <v/>
      </c>
      <c r="Z405" s="10" t="str">
        <f>IF(Overall!$A407&lt;&gt;"",IF(AND(MONTH($O405) &lt;= 6, MONTH($P405) &gt;= 6), IF($T405 &lt;&gt; "", $H405/$T405, ""), ""),"")</f>
        <v/>
      </c>
      <c r="AA405" s="10" t="str">
        <f>IF(Overall!$A407&lt;&gt;"",IF(AND(MONTH($O405) &lt;= 7, MONTH($P405) &gt;= 7 ), IF($T405 &lt;&gt; "", $H405/$T405, ""), ""),"")</f>
        <v/>
      </c>
      <c r="AB405" s="10" t="str">
        <f>IF(Overall!$A407&lt;&gt;"",IF(AND(MONTH($O405) &lt;= 8, MONTH($P405) &gt;= 8), IF($T405 &lt;&gt; "", $H405/$T405, ""), ""),"")</f>
        <v/>
      </c>
      <c r="AC405" s="10" t="str">
        <f>IF(Overall!$A407&lt;&gt;"",IF(AND(MONTH($O405) &lt;= 9, MONTH($P405) &gt;= 9), IF($T405 &lt;&gt; "", $H405/$T405, ""), ""),"")</f>
        <v/>
      </c>
      <c r="AD405" s="10" t="str">
        <f>IF(Overall!$A407&lt;&gt;"",IF(AND(MONTH($O405) &lt;= 10, MONTH($P405) &gt;= 10), IF($T405 &lt;&gt; "", $H405/$T405, ""), ""),"")</f>
        <v/>
      </c>
      <c r="AE405" s="10" t="str">
        <f>IF(Overall!$A407&lt;&gt;"",IF(AND(MONTH($O405) &lt;= 11, MONTH($P405) &gt;= 11), IF($T405 &lt;&gt; "", $H405/$T405, ""), ""),"")</f>
        <v/>
      </c>
      <c r="AF405" s="10" t="str">
        <f>IF(Overall!$A407&lt;&gt;"",IF(AND(MONTH($O405) &lt;= 12, MONTH($P405) &gt;= 12), IF($T405 &lt;&gt; "", $H405/$T405, ""), ""),"")</f>
        <v/>
      </c>
      <c r="AH405" s="10" t="str">
        <f ca="1">IFERROR(IF(AND(NOW()&lt;= EOMONTH(DATE(YEAR($P405),1, 1), 0), Overall!$A407&lt;&gt;"", MONTH($O405) &lt;= 1, MONTH($P405) &gt;= 1), IF($T405 &lt;&gt; "", $H405/$T405, ""), ""), "")</f>
        <v/>
      </c>
      <c r="AI405" s="10" t="str">
        <f ca="1">IFERROR(IF(AND(NOW()&lt;= EOMONTH(DATE(YEAR($P405),2, 1), 0), Overall!$A407&lt;&gt;"", MONTH($O405) &lt;= 2, MONTH($P405) &gt;= 2), IF($T405 &lt;&gt; "", $H405/$T405, ""), ""), "")</f>
        <v/>
      </c>
      <c r="AJ405" s="10" t="str">
        <f ca="1">IFERROR(IF(AND(NOW()&lt;= EOMONTH(DATE(YEAR($P405),3, 1), 0), Overall!$A407&lt;&gt;"", MONTH($O405) &lt;= 3, MONTH($P405) &gt;= 3), IF($T405 &lt;&gt; "", $H405/$T405, ""), ""), "")</f>
        <v/>
      </c>
      <c r="AK405" s="10" t="str">
        <f ca="1">IFERROR(IF(AND(NOW()&lt;= EOMONTH(DATE(YEAR($P405),4, 1), 0), Overall!$A407&lt;&gt;"", MONTH($O405) &lt;= 4, MONTH($P405) &gt;= 4), IF($T405 &lt;&gt; "", $H405/$T405, ""), ""), "")</f>
        <v/>
      </c>
      <c r="AL405" s="10" t="str">
        <f ca="1">IFERROR(IF(AND(NOW()&lt;= EOMONTH(DATE(YEAR($P405),5, 1), 0), Overall!$A407&lt;&gt;"", MONTH($O405) &lt;= 5, MONTH($P405) &gt;= 5), IF($T405 &lt;&gt; "", $H405/$T405, ""), ""), "")</f>
        <v/>
      </c>
      <c r="AM405" s="10" t="str">
        <f ca="1">IFERROR(IF(AND(NOW()&lt;= EOMONTH(DATE(YEAR($P405),6, 1), 0), Overall!$A407&lt;&gt;"", MONTH($O405) &lt;= 6, MONTH($P405) &gt;= 6), IF($T405 &lt;&gt; "", $H405/$T405, ""), ""), "")</f>
        <v/>
      </c>
      <c r="AN405" s="10" t="str">
        <f ca="1">IFERROR(IF(AND(NOW()&lt;= EOMONTH(DATE(YEAR($P405),7, 1), 0), Overall!$A407&lt;&gt;"", MONTH($O405) &lt;= 7, MONTH($P405) &gt;= 7), IF($T405 &lt;&gt; "", $H405/$T405, ""), ""), "")</f>
        <v/>
      </c>
      <c r="AO405" s="10" t="str">
        <f ca="1">IFERROR(IF(AND(NOW()&lt;= EOMONTH(DATE(YEAR($P405),8, 1), 0), Overall!$A407&lt;&gt;"", MONTH($O405) &lt;= 8, MONTH($P405) &gt;= 8), IF($T405 &lt;&gt; "", $H405/$T405, ""), ""), "")</f>
        <v/>
      </c>
      <c r="AP405" s="10" t="str">
        <f ca="1">IFERROR(IF(AND(NOW()&lt;= EOMONTH(DATE(YEAR($P405),9, 1), 0), Overall!$A407&lt;&gt;"", MONTH($O405) &lt;= 9, MONTH($P405) &gt;= 9), IF($T405 &lt;&gt; "", $H405/$T405, ""), ""), "")</f>
        <v/>
      </c>
      <c r="AQ405" s="10" t="str">
        <f ca="1">IFERROR(IF(AND(NOW()&lt;= EOMONTH(DATE(YEAR($P405),10, 1), 0), Overall!$A407&lt;&gt;"", MONTH($O405) &lt;= 10, MONTH($P405) &gt;= 10), IF($T405 &lt;&gt; "", $H405/$T405, ""), ""), "")</f>
        <v/>
      </c>
      <c r="AR405" s="10" t="str">
        <f ca="1">IFERROR(IF(AND(NOW()&lt;= EOMONTH(DATE(YEAR($P405),11, 1), 0), Overall!$A407&lt;&gt;"", MONTH($O405) &lt;=11, MONTH($P405) &gt;= 11), IF($T405 &lt;&gt; "", $H405/$T405, ""), ""), "")</f>
        <v/>
      </c>
      <c r="AS405" s="10" t="str">
        <f ca="1">IFERROR(IF(AND(NOW()&lt;= EOMONTH(DATE(YEAR($P405),12, 1), 0), Overall!$A407&lt;&gt;"", MONTH($O405) &lt;= 12, MONTH($P405) &gt;= 12), IF($T405 &lt;&gt; "", $H405/$T405, ""), ""), "")</f>
        <v/>
      </c>
      <c r="AT405" s="16">
        <f t="shared" ca="1" si="13"/>
        <v>0</v>
      </c>
    </row>
    <row r="406" spans="1:46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6">
        <f>IF(Overall!T408&lt;&gt;"",VALUE(Overall!T408),"")</f>
        <v>85.11</v>
      </c>
      <c r="O406" s="7">
        <f>IF(Overall!L408&lt;&gt;"", DATEVALUE(Overall!L408), "")</f>
        <v>44927</v>
      </c>
      <c r="P406" s="7">
        <f>IF(Overall!M408&lt;&gt;"", DATEVALUE(Overall!M408), "")</f>
        <v>45016</v>
      </c>
      <c r="Q406" s="7" t="str">
        <f>IF(Overall!S408&lt;&gt;"",_xlfn.VALUETOTEXT(Overall!S408),"")</f>
        <v>Jan-Mar</v>
      </c>
      <c r="R406" s="7">
        <f>IF(Overall!O408&lt;&gt;"", DATEVALUE(Overall!O408), "")</f>
        <v>44852</v>
      </c>
      <c r="S406" s="7">
        <f>IF(Overall!O408&lt;&gt;"", DATEVALUE(Overall!O408), "")</f>
        <v>44852</v>
      </c>
      <c r="T406" s="5">
        <f t="shared" si="12"/>
        <v>3</v>
      </c>
      <c r="U406" s="10">
        <f>IF(Overall!$A408&lt;&gt;"",IF(AND(MONTH($O406) &lt;= 1, MONTH($P406) &gt;= 1), IF($T406 &lt;&gt; "", $H406/$T406, ""), ""),"")</f>
        <v>500000</v>
      </c>
      <c r="V406" s="10">
        <f>IF(Overall!$A408&lt;&gt;"",IF(AND(MONTH($O406) &lt;= 2, MONTH($P406) &gt;= 2), IF($T406 &lt;&gt; "", $H406/$T406, ""), ""),"")</f>
        <v>500000</v>
      </c>
      <c r="W406" s="10">
        <f>IF(Overall!$A408&lt;&gt;"",IF(AND(MONTH($O406) &lt;= 3, MONTH($P406) &gt;= 3), IF($T406 &lt;&gt; "", $H406/$T406, ""), ""),"")</f>
        <v>500000</v>
      </c>
      <c r="X406" s="10" t="str">
        <f>IF(Overall!$A408&lt;&gt;"",IF(AND(MONTH($O406) &lt;= 4, MONTH($P406) &gt;= 4), IF($T406 &lt;&gt; "", $H406/$T406, ""), ""),"")</f>
        <v/>
      </c>
      <c r="Y406" s="10" t="str">
        <f>IF(Overall!$A408&lt;&gt;"",IF(AND(MONTH($O406) &lt;= 5, MONTH($P406) &gt;= 5), IF($T406 &lt;&gt; "", $H406/$T406, ""), ""),"")</f>
        <v/>
      </c>
      <c r="Z406" s="10" t="str">
        <f>IF(Overall!$A408&lt;&gt;"",IF(AND(MONTH($O406) &lt;= 6, MONTH($P406) &gt;= 6), IF($T406 &lt;&gt; "", $H406/$T406, ""), ""),"")</f>
        <v/>
      </c>
      <c r="AA406" s="10" t="str">
        <f>IF(Overall!$A408&lt;&gt;"",IF(AND(MONTH($O406) &lt;= 7, MONTH($P406) &gt;= 7 ), IF($T406 &lt;&gt; "", $H406/$T406, ""), ""),"")</f>
        <v/>
      </c>
      <c r="AB406" s="10" t="str">
        <f>IF(Overall!$A408&lt;&gt;"",IF(AND(MONTH($O406) &lt;= 8, MONTH($P406) &gt;= 8), IF($T406 &lt;&gt; "", $H406/$T406, ""), ""),"")</f>
        <v/>
      </c>
      <c r="AC406" s="10" t="str">
        <f>IF(Overall!$A408&lt;&gt;"",IF(AND(MONTH($O406) &lt;= 9, MONTH($P406) &gt;= 9), IF($T406 &lt;&gt; "", $H406/$T406, ""), ""),"")</f>
        <v/>
      </c>
      <c r="AD406" s="10" t="str">
        <f>IF(Overall!$A408&lt;&gt;"",IF(AND(MONTH($O406) &lt;= 10, MONTH($P406) &gt;= 10), IF($T406 &lt;&gt; "", $H406/$T406, ""), ""),"")</f>
        <v/>
      </c>
      <c r="AE406" s="10" t="str">
        <f>IF(Overall!$A408&lt;&gt;"",IF(AND(MONTH($O406) &lt;= 11, MONTH($P406) &gt;= 11), IF($T406 &lt;&gt; "", $H406/$T406, ""), ""),"")</f>
        <v/>
      </c>
      <c r="AF406" s="10" t="str">
        <f>IF(Overall!$A408&lt;&gt;"",IF(AND(MONTH($O406) &lt;= 12, MONTH($P406) &gt;= 12), IF($T406 &lt;&gt; "", $H406/$T406, ""), ""),"")</f>
        <v/>
      </c>
      <c r="AH406" s="10" t="str">
        <f ca="1">IFERROR(IF(AND(NOW()&lt;= EOMONTH(DATE(YEAR($P406),1, 1), 0), Overall!$A408&lt;&gt;"", MONTH($O406) &lt;= 1, MONTH($P406) &gt;= 1), IF($T406 &lt;&gt; "", $H406/$T406, ""), ""), "")</f>
        <v/>
      </c>
      <c r="AI406" s="10" t="str">
        <f ca="1">IFERROR(IF(AND(NOW()&lt;= EOMONTH(DATE(YEAR($P406),2, 1), 0), Overall!$A408&lt;&gt;"", MONTH($O406) &lt;= 2, MONTH($P406) &gt;= 2), IF($T406 &lt;&gt; "", $H406/$T406, ""), ""), "")</f>
        <v/>
      </c>
      <c r="AJ406" s="10" t="str">
        <f ca="1">IFERROR(IF(AND(NOW()&lt;= EOMONTH(DATE(YEAR($P406),3, 1), 0), Overall!$A408&lt;&gt;"", MONTH($O406) &lt;= 3, MONTH($P406) &gt;= 3), IF($T406 &lt;&gt; "", $H406/$T406, ""), ""), "")</f>
        <v/>
      </c>
      <c r="AK406" s="10" t="str">
        <f ca="1">IFERROR(IF(AND(NOW()&lt;= EOMONTH(DATE(YEAR($P406),4, 1), 0), Overall!$A408&lt;&gt;"", MONTH($O406) &lt;= 4, MONTH($P406) &gt;= 4), IF($T406 &lt;&gt; "", $H406/$T406, ""), ""), "")</f>
        <v/>
      </c>
      <c r="AL406" s="10" t="str">
        <f ca="1">IFERROR(IF(AND(NOW()&lt;= EOMONTH(DATE(YEAR($P406),5, 1), 0), Overall!$A408&lt;&gt;"", MONTH($O406) &lt;= 5, MONTH($P406) &gt;= 5), IF($T406 &lt;&gt; "", $H406/$T406, ""), ""), "")</f>
        <v/>
      </c>
      <c r="AM406" s="10" t="str">
        <f ca="1">IFERROR(IF(AND(NOW()&lt;= EOMONTH(DATE(YEAR($P406),6, 1), 0), Overall!$A408&lt;&gt;"", MONTH($O406) &lt;= 6, MONTH($P406) &gt;= 6), IF($T406 &lt;&gt; "", $H406/$T406, ""), ""), "")</f>
        <v/>
      </c>
      <c r="AN406" s="10" t="str">
        <f ca="1">IFERROR(IF(AND(NOW()&lt;= EOMONTH(DATE(YEAR($P406),7, 1), 0), Overall!$A408&lt;&gt;"", MONTH($O406) &lt;= 7, MONTH($P406) &gt;= 7), IF($T406 &lt;&gt; "", $H406/$T406, ""), ""), "")</f>
        <v/>
      </c>
      <c r="AO406" s="10" t="str">
        <f ca="1">IFERROR(IF(AND(NOW()&lt;= EOMONTH(DATE(YEAR($P406),8, 1), 0), Overall!$A408&lt;&gt;"", MONTH($O406) &lt;= 8, MONTH($P406) &gt;= 8), IF($T406 &lt;&gt; "", $H406/$T406, ""), ""), "")</f>
        <v/>
      </c>
      <c r="AP406" s="10" t="str">
        <f ca="1">IFERROR(IF(AND(NOW()&lt;= EOMONTH(DATE(YEAR($P406),9, 1), 0), Overall!$A408&lt;&gt;"", MONTH($O406) &lt;= 9, MONTH($P406) &gt;= 9), IF($T406 &lt;&gt; "", $H406/$T406, ""), ""), "")</f>
        <v/>
      </c>
      <c r="AQ406" s="10" t="str">
        <f ca="1">IFERROR(IF(AND(NOW()&lt;= EOMONTH(DATE(YEAR($P406),10, 1), 0), Overall!$A408&lt;&gt;"", MONTH($O406) &lt;= 10, MONTH($P406) &gt;= 10), IF($T406 &lt;&gt; "", $H406/$T406, ""), ""), "")</f>
        <v/>
      </c>
      <c r="AR406" s="10" t="str">
        <f ca="1">IFERROR(IF(AND(NOW()&lt;= EOMONTH(DATE(YEAR($P406),11, 1), 0), Overall!$A408&lt;&gt;"", MONTH($O406) &lt;=11, MONTH($P406) &gt;= 11), IF($T406 &lt;&gt; "", $H406/$T406, ""), ""), "")</f>
        <v/>
      </c>
      <c r="AS406" s="10" t="str">
        <f ca="1">IFERROR(IF(AND(NOW()&lt;= EOMONTH(DATE(YEAR($P406),12, 1), 0), Overall!$A408&lt;&gt;"", MONTH($O406) &lt;= 12, MONTH($P406) &gt;= 12), IF($T406 &lt;&gt; "", $H406/$T406, ""), ""), "")</f>
        <v/>
      </c>
      <c r="AT406" s="16">
        <f t="shared" ca="1" si="13"/>
        <v>0</v>
      </c>
    </row>
    <row r="407" spans="1:46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6">
        <f>IF(Overall!T409&lt;&gt;"",VALUE(Overall!T409),"")</f>
        <v>85.72</v>
      </c>
      <c r="O407" s="7">
        <f>IF(Overall!L409&lt;&gt;"", DATEVALUE(Overall!L409), "")</f>
        <v>44927</v>
      </c>
      <c r="P407" s="7">
        <f>IF(Overall!M409&lt;&gt;"", DATEVALUE(Overall!M409), "")</f>
        <v>44957</v>
      </c>
      <c r="Q407" s="7" t="str">
        <f>IF(Overall!S409&lt;&gt;"",_xlfn.VALUETOTEXT(Overall!S409),"")</f>
        <v>Jan</v>
      </c>
      <c r="R407" s="7">
        <f>IF(Overall!O409&lt;&gt;"", DATEVALUE(Overall!O409), "")</f>
        <v>44852</v>
      </c>
      <c r="S407" s="7">
        <f>IF(Overall!O409&lt;&gt;"", DATEVALUE(Overall!O409), "")</f>
        <v>44852</v>
      </c>
      <c r="T407" s="5">
        <f t="shared" si="12"/>
        <v>1</v>
      </c>
      <c r="U407" s="10">
        <f>IF(Overall!$A409&lt;&gt;"",IF(AND(MONTH($O407) &lt;= 1, MONTH($P407) &gt;= 1), IF($T407 &lt;&gt; "", $H407/$T407, ""), ""),"")</f>
        <v>1000000</v>
      </c>
      <c r="V407" s="10" t="str">
        <f>IF(Overall!$A409&lt;&gt;"",IF(AND(MONTH($O407) &lt;= 2, MONTH($P407) &gt;= 2), IF($T407 &lt;&gt; "", $H407/$T407, ""), ""),"")</f>
        <v/>
      </c>
      <c r="W407" s="10" t="str">
        <f>IF(Overall!$A409&lt;&gt;"",IF(AND(MONTH($O407) &lt;= 3, MONTH($P407) &gt;= 3), IF($T407 &lt;&gt; "", $H407/$T407, ""), ""),"")</f>
        <v/>
      </c>
      <c r="X407" s="10" t="str">
        <f>IF(Overall!$A409&lt;&gt;"",IF(AND(MONTH($O407) &lt;= 4, MONTH($P407) &gt;= 4), IF($T407 &lt;&gt; "", $H407/$T407, ""), ""),"")</f>
        <v/>
      </c>
      <c r="Y407" s="10" t="str">
        <f>IF(Overall!$A409&lt;&gt;"",IF(AND(MONTH($O407) &lt;= 5, MONTH($P407) &gt;= 5), IF($T407 &lt;&gt; "", $H407/$T407, ""), ""),"")</f>
        <v/>
      </c>
      <c r="Z407" s="10" t="str">
        <f>IF(Overall!$A409&lt;&gt;"",IF(AND(MONTH($O407) &lt;= 6, MONTH($P407) &gt;= 6), IF($T407 &lt;&gt; "", $H407/$T407, ""), ""),"")</f>
        <v/>
      </c>
      <c r="AA407" s="10" t="str">
        <f>IF(Overall!$A409&lt;&gt;"",IF(AND(MONTH($O407) &lt;= 7, MONTH($P407) &gt;= 7 ), IF($T407 &lt;&gt; "", $H407/$T407, ""), ""),"")</f>
        <v/>
      </c>
      <c r="AB407" s="10" t="str">
        <f>IF(Overall!$A409&lt;&gt;"",IF(AND(MONTH($O407) &lt;= 8, MONTH($P407) &gt;= 8), IF($T407 &lt;&gt; "", $H407/$T407, ""), ""),"")</f>
        <v/>
      </c>
      <c r="AC407" s="10" t="str">
        <f>IF(Overall!$A409&lt;&gt;"",IF(AND(MONTH($O407) &lt;= 9, MONTH($P407) &gt;= 9), IF($T407 &lt;&gt; "", $H407/$T407, ""), ""),"")</f>
        <v/>
      </c>
      <c r="AD407" s="10" t="str">
        <f>IF(Overall!$A409&lt;&gt;"",IF(AND(MONTH($O407) &lt;= 10, MONTH($P407) &gt;= 10), IF($T407 &lt;&gt; "", $H407/$T407, ""), ""),"")</f>
        <v/>
      </c>
      <c r="AE407" s="10" t="str">
        <f>IF(Overall!$A409&lt;&gt;"",IF(AND(MONTH($O407) &lt;= 11, MONTH($P407) &gt;= 11), IF($T407 &lt;&gt; "", $H407/$T407, ""), ""),"")</f>
        <v/>
      </c>
      <c r="AF407" s="10" t="str">
        <f>IF(Overall!$A409&lt;&gt;"",IF(AND(MONTH($O407) &lt;= 12, MONTH($P407) &gt;= 12), IF($T407 &lt;&gt; "", $H407/$T407, ""), ""),"")</f>
        <v/>
      </c>
      <c r="AH407" s="10" t="str">
        <f ca="1">IFERROR(IF(AND(NOW()&lt;= EOMONTH(DATE(YEAR($P407),1, 1), 0), Overall!$A409&lt;&gt;"", MONTH($O407) &lt;= 1, MONTH($P407) &gt;= 1), IF($T407 &lt;&gt; "", $H407/$T407, ""), ""), "")</f>
        <v/>
      </c>
      <c r="AI407" s="10" t="str">
        <f ca="1">IFERROR(IF(AND(NOW()&lt;= EOMONTH(DATE(YEAR($P407),2, 1), 0), Overall!$A409&lt;&gt;"", MONTH($O407) &lt;= 2, MONTH($P407) &gt;= 2), IF($T407 &lt;&gt; "", $H407/$T407, ""), ""), "")</f>
        <v/>
      </c>
      <c r="AJ407" s="10" t="str">
        <f ca="1">IFERROR(IF(AND(NOW()&lt;= EOMONTH(DATE(YEAR($P407),3, 1), 0), Overall!$A409&lt;&gt;"", MONTH($O407) &lt;= 3, MONTH($P407) &gt;= 3), IF($T407 &lt;&gt; "", $H407/$T407, ""), ""), "")</f>
        <v/>
      </c>
      <c r="AK407" s="10" t="str">
        <f ca="1">IFERROR(IF(AND(NOW()&lt;= EOMONTH(DATE(YEAR($P407),4, 1), 0), Overall!$A409&lt;&gt;"", MONTH($O407) &lt;= 4, MONTH($P407) &gt;= 4), IF($T407 &lt;&gt; "", $H407/$T407, ""), ""), "")</f>
        <v/>
      </c>
      <c r="AL407" s="10" t="str">
        <f ca="1">IFERROR(IF(AND(NOW()&lt;= EOMONTH(DATE(YEAR($P407),5, 1), 0), Overall!$A409&lt;&gt;"", MONTH($O407) &lt;= 5, MONTH($P407) &gt;= 5), IF($T407 &lt;&gt; "", $H407/$T407, ""), ""), "")</f>
        <v/>
      </c>
      <c r="AM407" s="10" t="str">
        <f ca="1">IFERROR(IF(AND(NOW()&lt;= EOMONTH(DATE(YEAR($P407),6, 1), 0), Overall!$A409&lt;&gt;"", MONTH($O407) &lt;= 6, MONTH($P407) &gt;= 6), IF($T407 &lt;&gt; "", $H407/$T407, ""), ""), "")</f>
        <v/>
      </c>
      <c r="AN407" s="10" t="str">
        <f ca="1">IFERROR(IF(AND(NOW()&lt;= EOMONTH(DATE(YEAR($P407),7, 1), 0), Overall!$A409&lt;&gt;"", MONTH($O407) &lt;= 7, MONTH($P407) &gt;= 7), IF($T407 &lt;&gt; "", $H407/$T407, ""), ""), "")</f>
        <v/>
      </c>
      <c r="AO407" s="10" t="str">
        <f ca="1">IFERROR(IF(AND(NOW()&lt;= EOMONTH(DATE(YEAR($P407),8, 1), 0), Overall!$A409&lt;&gt;"", MONTH($O407) &lt;= 8, MONTH($P407) &gt;= 8), IF($T407 &lt;&gt; "", $H407/$T407, ""), ""), "")</f>
        <v/>
      </c>
      <c r="AP407" s="10" t="str">
        <f ca="1">IFERROR(IF(AND(NOW()&lt;= EOMONTH(DATE(YEAR($P407),9, 1), 0), Overall!$A409&lt;&gt;"", MONTH($O407) &lt;= 9, MONTH($P407) &gt;= 9), IF($T407 &lt;&gt; "", $H407/$T407, ""), ""), "")</f>
        <v/>
      </c>
      <c r="AQ407" s="10" t="str">
        <f ca="1">IFERROR(IF(AND(NOW()&lt;= EOMONTH(DATE(YEAR($P407),10, 1), 0), Overall!$A409&lt;&gt;"", MONTH($O407) &lt;= 10, MONTH($P407) &gt;= 10), IF($T407 &lt;&gt; "", $H407/$T407, ""), ""), "")</f>
        <v/>
      </c>
      <c r="AR407" s="10" t="str">
        <f ca="1">IFERROR(IF(AND(NOW()&lt;= EOMONTH(DATE(YEAR($P407),11, 1), 0), Overall!$A409&lt;&gt;"", MONTH($O407) &lt;=11, MONTH($P407) &gt;= 11), IF($T407 &lt;&gt; "", $H407/$T407, ""), ""), "")</f>
        <v/>
      </c>
      <c r="AS407" s="10" t="str">
        <f ca="1">IFERROR(IF(AND(NOW()&lt;= EOMONTH(DATE(YEAR($P407),12, 1), 0), Overall!$A409&lt;&gt;"", MONTH($O407) &lt;= 12, MONTH($P407) &gt;= 12), IF($T407 &lt;&gt; "", $H407/$T407, ""), ""), "")</f>
        <v/>
      </c>
      <c r="AT407" s="16">
        <f t="shared" ca="1" si="13"/>
        <v>0</v>
      </c>
    </row>
    <row r="408" spans="1:46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6">
        <f>IF(Overall!T410&lt;&gt;"",VALUE(Overall!T410),"")</f>
        <v>85.95</v>
      </c>
      <c r="O408" s="7">
        <f>IF(Overall!L410&lt;&gt;"", DATEVALUE(Overall!L410), "")</f>
        <v>44927</v>
      </c>
      <c r="P408" s="7">
        <f>IF(Overall!M410&lt;&gt;"", DATEVALUE(Overall!M410), "")</f>
        <v>44957</v>
      </c>
      <c r="Q408" s="7" t="str">
        <f>IF(Overall!S410&lt;&gt;"",_xlfn.VALUETOTEXT(Overall!S410),"")</f>
        <v>Jan</v>
      </c>
      <c r="R408" s="7">
        <f>IF(Overall!O410&lt;&gt;"", DATEVALUE(Overall!O410), "")</f>
        <v>44852</v>
      </c>
      <c r="S408" s="7">
        <f>IF(Overall!O410&lt;&gt;"", DATEVALUE(Overall!O410), "")</f>
        <v>44852</v>
      </c>
      <c r="T408" s="5">
        <f t="shared" si="12"/>
        <v>1</v>
      </c>
      <c r="U408" s="10">
        <f>IF(Overall!$A410&lt;&gt;"",IF(AND(MONTH($O408) &lt;= 1, MONTH($P408) &gt;= 1), IF($T408 &lt;&gt; "", $H408/$T408, ""), ""),"")</f>
        <v>1000000</v>
      </c>
      <c r="V408" s="10" t="str">
        <f>IF(Overall!$A410&lt;&gt;"",IF(AND(MONTH($O408) &lt;= 2, MONTH($P408) &gt;= 2), IF($T408 &lt;&gt; "", $H408/$T408, ""), ""),"")</f>
        <v/>
      </c>
      <c r="W408" s="10" t="str">
        <f>IF(Overall!$A410&lt;&gt;"",IF(AND(MONTH($O408) &lt;= 3, MONTH($P408) &gt;= 3), IF($T408 &lt;&gt; "", $H408/$T408, ""), ""),"")</f>
        <v/>
      </c>
      <c r="X408" s="10" t="str">
        <f>IF(Overall!$A410&lt;&gt;"",IF(AND(MONTH($O408) &lt;= 4, MONTH($P408) &gt;= 4), IF($T408 &lt;&gt; "", $H408/$T408, ""), ""),"")</f>
        <v/>
      </c>
      <c r="Y408" s="10" t="str">
        <f>IF(Overall!$A410&lt;&gt;"",IF(AND(MONTH($O408) &lt;= 5, MONTH($P408) &gt;= 5), IF($T408 &lt;&gt; "", $H408/$T408, ""), ""),"")</f>
        <v/>
      </c>
      <c r="Z408" s="10" t="str">
        <f>IF(Overall!$A410&lt;&gt;"",IF(AND(MONTH($O408) &lt;= 6, MONTH($P408) &gt;= 6), IF($T408 &lt;&gt; "", $H408/$T408, ""), ""),"")</f>
        <v/>
      </c>
      <c r="AA408" s="10" t="str">
        <f>IF(Overall!$A410&lt;&gt;"",IF(AND(MONTH($O408) &lt;= 7, MONTH($P408) &gt;= 7 ), IF($T408 &lt;&gt; "", $H408/$T408, ""), ""),"")</f>
        <v/>
      </c>
      <c r="AB408" s="10" t="str">
        <f>IF(Overall!$A410&lt;&gt;"",IF(AND(MONTH($O408) &lt;= 8, MONTH($P408) &gt;= 8), IF($T408 &lt;&gt; "", $H408/$T408, ""), ""),"")</f>
        <v/>
      </c>
      <c r="AC408" s="10" t="str">
        <f>IF(Overall!$A410&lt;&gt;"",IF(AND(MONTH($O408) &lt;= 9, MONTH($P408) &gt;= 9), IF($T408 &lt;&gt; "", $H408/$T408, ""), ""),"")</f>
        <v/>
      </c>
      <c r="AD408" s="10" t="str">
        <f>IF(Overall!$A410&lt;&gt;"",IF(AND(MONTH($O408) &lt;= 10, MONTH($P408) &gt;= 10), IF($T408 &lt;&gt; "", $H408/$T408, ""), ""),"")</f>
        <v/>
      </c>
      <c r="AE408" s="10" t="str">
        <f>IF(Overall!$A410&lt;&gt;"",IF(AND(MONTH($O408) &lt;= 11, MONTH($P408) &gt;= 11), IF($T408 &lt;&gt; "", $H408/$T408, ""), ""),"")</f>
        <v/>
      </c>
      <c r="AF408" s="10" t="str">
        <f>IF(Overall!$A410&lt;&gt;"",IF(AND(MONTH($O408) &lt;= 12, MONTH($P408) &gt;= 12), IF($T408 &lt;&gt; "", $H408/$T408, ""), ""),"")</f>
        <v/>
      </c>
      <c r="AH408" s="10" t="str">
        <f ca="1">IFERROR(IF(AND(NOW()&lt;= EOMONTH(DATE(YEAR($P408),1, 1), 0), Overall!$A410&lt;&gt;"", MONTH($O408) &lt;= 1, MONTH($P408) &gt;= 1), IF($T408 &lt;&gt; "", $H408/$T408, ""), ""), "")</f>
        <v/>
      </c>
      <c r="AI408" s="10" t="str">
        <f ca="1">IFERROR(IF(AND(NOW()&lt;= EOMONTH(DATE(YEAR($P408),2, 1), 0), Overall!$A410&lt;&gt;"", MONTH($O408) &lt;= 2, MONTH($P408) &gt;= 2), IF($T408 &lt;&gt; "", $H408/$T408, ""), ""), "")</f>
        <v/>
      </c>
      <c r="AJ408" s="10" t="str">
        <f ca="1">IFERROR(IF(AND(NOW()&lt;= EOMONTH(DATE(YEAR($P408),3, 1), 0), Overall!$A410&lt;&gt;"", MONTH($O408) &lt;= 3, MONTH($P408) &gt;= 3), IF($T408 &lt;&gt; "", $H408/$T408, ""), ""), "")</f>
        <v/>
      </c>
      <c r="AK408" s="10" t="str">
        <f ca="1">IFERROR(IF(AND(NOW()&lt;= EOMONTH(DATE(YEAR($P408),4, 1), 0), Overall!$A410&lt;&gt;"", MONTH($O408) &lt;= 4, MONTH($P408) &gt;= 4), IF($T408 &lt;&gt; "", $H408/$T408, ""), ""), "")</f>
        <v/>
      </c>
      <c r="AL408" s="10" t="str">
        <f ca="1">IFERROR(IF(AND(NOW()&lt;= EOMONTH(DATE(YEAR($P408),5, 1), 0), Overall!$A410&lt;&gt;"", MONTH($O408) &lt;= 5, MONTH($P408) &gt;= 5), IF($T408 &lt;&gt; "", $H408/$T408, ""), ""), "")</f>
        <v/>
      </c>
      <c r="AM408" s="10" t="str">
        <f ca="1">IFERROR(IF(AND(NOW()&lt;= EOMONTH(DATE(YEAR($P408),6, 1), 0), Overall!$A410&lt;&gt;"", MONTH($O408) &lt;= 6, MONTH($P408) &gt;= 6), IF($T408 &lt;&gt; "", $H408/$T408, ""), ""), "")</f>
        <v/>
      </c>
      <c r="AN408" s="10" t="str">
        <f ca="1">IFERROR(IF(AND(NOW()&lt;= EOMONTH(DATE(YEAR($P408),7, 1), 0), Overall!$A410&lt;&gt;"", MONTH($O408) &lt;= 7, MONTH($P408) &gt;= 7), IF($T408 &lt;&gt; "", $H408/$T408, ""), ""), "")</f>
        <v/>
      </c>
      <c r="AO408" s="10" t="str">
        <f ca="1">IFERROR(IF(AND(NOW()&lt;= EOMONTH(DATE(YEAR($P408),8, 1), 0), Overall!$A410&lt;&gt;"", MONTH($O408) &lt;= 8, MONTH($P408) &gt;= 8), IF($T408 &lt;&gt; "", $H408/$T408, ""), ""), "")</f>
        <v/>
      </c>
      <c r="AP408" s="10" t="str">
        <f ca="1">IFERROR(IF(AND(NOW()&lt;= EOMONTH(DATE(YEAR($P408),9, 1), 0), Overall!$A410&lt;&gt;"", MONTH($O408) &lt;= 9, MONTH($P408) &gt;= 9), IF($T408 &lt;&gt; "", $H408/$T408, ""), ""), "")</f>
        <v/>
      </c>
      <c r="AQ408" s="10" t="str">
        <f ca="1">IFERROR(IF(AND(NOW()&lt;= EOMONTH(DATE(YEAR($P408),10, 1), 0), Overall!$A410&lt;&gt;"", MONTH($O408) &lt;= 10, MONTH($P408) &gt;= 10), IF($T408 &lt;&gt; "", $H408/$T408, ""), ""), "")</f>
        <v/>
      </c>
      <c r="AR408" s="10" t="str">
        <f ca="1">IFERROR(IF(AND(NOW()&lt;= EOMONTH(DATE(YEAR($P408),11, 1), 0), Overall!$A410&lt;&gt;"", MONTH($O408) &lt;=11, MONTH($P408) &gt;= 11), IF($T408 &lt;&gt; "", $H408/$T408, ""), ""), "")</f>
        <v/>
      </c>
      <c r="AS408" s="10" t="str">
        <f ca="1">IFERROR(IF(AND(NOW()&lt;= EOMONTH(DATE(YEAR($P408),12, 1), 0), Overall!$A410&lt;&gt;"", MONTH($O408) &lt;= 12, MONTH($P408) &gt;= 12), IF($T408 &lt;&gt; "", $H408/$T408, ""), ""), "")</f>
        <v/>
      </c>
      <c r="AT408" s="16">
        <f t="shared" ca="1" si="13"/>
        <v>0</v>
      </c>
    </row>
    <row r="409" spans="1:46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6">
        <f>IF(Overall!T411&lt;&gt;"",VALUE(Overall!T411),"")</f>
        <v>85.25</v>
      </c>
      <c r="O409" s="7">
        <f>IF(Overall!L411&lt;&gt;"", DATEVALUE(Overall!L411), "")</f>
        <v>44927</v>
      </c>
      <c r="P409" s="7">
        <f>IF(Overall!M411&lt;&gt;"", DATEVALUE(Overall!M411), "")</f>
        <v>45016</v>
      </c>
      <c r="Q409" s="7" t="str">
        <f>IF(Overall!S411&lt;&gt;"",_xlfn.VALUETOTEXT(Overall!S411),"")</f>
        <v>Jan-Mar</v>
      </c>
      <c r="R409" s="7">
        <f>IF(Overall!O411&lt;&gt;"", DATEVALUE(Overall!O411), "")</f>
        <v>44852</v>
      </c>
      <c r="S409" s="7">
        <f>IF(Overall!O411&lt;&gt;"", DATEVALUE(Overall!O411), "")</f>
        <v>44852</v>
      </c>
      <c r="T409" s="5">
        <f t="shared" si="12"/>
        <v>3</v>
      </c>
      <c r="U409" s="10">
        <f>IF(Overall!$A411&lt;&gt;"",IF(AND(MONTH($O409) &lt;= 1, MONTH($P409) &gt;= 1), IF($T409 &lt;&gt; "", $H409/$T409, ""), ""),"")</f>
        <v>500000</v>
      </c>
      <c r="V409" s="10">
        <f>IF(Overall!$A411&lt;&gt;"",IF(AND(MONTH($O409) &lt;= 2, MONTH($P409) &gt;= 2), IF($T409 &lt;&gt; "", $H409/$T409, ""), ""),"")</f>
        <v>500000</v>
      </c>
      <c r="W409" s="10">
        <f>IF(Overall!$A411&lt;&gt;"",IF(AND(MONTH($O409) &lt;= 3, MONTH($P409) &gt;= 3), IF($T409 &lt;&gt; "", $H409/$T409, ""), ""),"")</f>
        <v>500000</v>
      </c>
      <c r="X409" s="10" t="str">
        <f>IF(Overall!$A411&lt;&gt;"",IF(AND(MONTH($O409) &lt;= 4, MONTH($P409) &gt;= 4), IF($T409 &lt;&gt; "", $H409/$T409, ""), ""),"")</f>
        <v/>
      </c>
      <c r="Y409" s="10" t="str">
        <f>IF(Overall!$A411&lt;&gt;"",IF(AND(MONTH($O409) &lt;= 5, MONTH($P409) &gt;= 5), IF($T409 &lt;&gt; "", $H409/$T409, ""), ""),"")</f>
        <v/>
      </c>
      <c r="Z409" s="10" t="str">
        <f>IF(Overall!$A411&lt;&gt;"",IF(AND(MONTH($O409) &lt;= 6, MONTH($P409) &gt;= 6), IF($T409 &lt;&gt; "", $H409/$T409, ""), ""),"")</f>
        <v/>
      </c>
      <c r="AA409" s="10" t="str">
        <f>IF(Overall!$A411&lt;&gt;"",IF(AND(MONTH($O409) &lt;= 7, MONTH($P409) &gt;= 7 ), IF($T409 &lt;&gt; "", $H409/$T409, ""), ""),"")</f>
        <v/>
      </c>
      <c r="AB409" s="10" t="str">
        <f>IF(Overall!$A411&lt;&gt;"",IF(AND(MONTH($O409) &lt;= 8, MONTH($P409) &gt;= 8), IF($T409 &lt;&gt; "", $H409/$T409, ""), ""),"")</f>
        <v/>
      </c>
      <c r="AC409" s="10" t="str">
        <f>IF(Overall!$A411&lt;&gt;"",IF(AND(MONTH($O409) &lt;= 9, MONTH($P409) &gt;= 9), IF($T409 &lt;&gt; "", $H409/$T409, ""), ""),"")</f>
        <v/>
      </c>
      <c r="AD409" s="10" t="str">
        <f>IF(Overall!$A411&lt;&gt;"",IF(AND(MONTH($O409) &lt;= 10, MONTH($P409) &gt;= 10), IF($T409 &lt;&gt; "", $H409/$T409, ""), ""),"")</f>
        <v/>
      </c>
      <c r="AE409" s="10" t="str">
        <f>IF(Overall!$A411&lt;&gt;"",IF(AND(MONTH($O409) &lt;= 11, MONTH($P409) &gt;= 11), IF($T409 &lt;&gt; "", $H409/$T409, ""), ""),"")</f>
        <v/>
      </c>
      <c r="AF409" s="10" t="str">
        <f>IF(Overall!$A411&lt;&gt;"",IF(AND(MONTH($O409) &lt;= 12, MONTH($P409) &gt;= 12), IF($T409 &lt;&gt; "", $H409/$T409, ""), ""),"")</f>
        <v/>
      </c>
      <c r="AH409" s="10" t="str">
        <f ca="1">IFERROR(IF(AND(NOW()&lt;= EOMONTH(DATE(YEAR($P409),1, 1), 0), Overall!$A411&lt;&gt;"", MONTH($O409) &lt;= 1, MONTH($P409) &gt;= 1), IF($T409 &lt;&gt; "", $H409/$T409, ""), ""), "")</f>
        <v/>
      </c>
      <c r="AI409" s="10" t="str">
        <f ca="1">IFERROR(IF(AND(NOW()&lt;= EOMONTH(DATE(YEAR($P409),2, 1), 0), Overall!$A411&lt;&gt;"", MONTH($O409) &lt;= 2, MONTH($P409) &gt;= 2), IF($T409 &lt;&gt; "", $H409/$T409, ""), ""), "")</f>
        <v/>
      </c>
      <c r="AJ409" s="10" t="str">
        <f ca="1">IFERROR(IF(AND(NOW()&lt;= EOMONTH(DATE(YEAR($P409),3, 1), 0), Overall!$A411&lt;&gt;"", MONTH($O409) &lt;= 3, MONTH($P409) &gt;= 3), IF($T409 &lt;&gt; "", $H409/$T409, ""), ""), "")</f>
        <v/>
      </c>
      <c r="AK409" s="10" t="str">
        <f ca="1">IFERROR(IF(AND(NOW()&lt;= EOMONTH(DATE(YEAR($P409),4, 1), 0), Overall!$A411&lt;&gt;"", MONTH($O409) &lt;= 4, MONTH($P409) &gt;= 4), IF($T409 &lt;&gt; "", $H409/$T409, ""), ""), "")</f>
        <v/>
      </c>
      <c r="AL409" s="10" t="str">
        <f ca="1">IFERROR(IF(AND(NOW()&lt;= EOMONTH(DATE(YEAR($P409),5, 1), 0), Overall!$A411&lt;&gt;"", MONTH($O409) &lt;= 5, MONTH($P409) &gt;= 5), IF($T409 &lt;&gt; "", $H409/$T409, ""), ""), "")</f>
        <v/>
      </c>
      <c r="AM409" s="10" t="str">
        <f ca="1">IFERROR(IF(AND(NOW()&lt;= EOMONTH(DATE(YEAR($P409),6, 1), 0), Overall!$A411&lt;&gt;"", MONTH($O409) &lt;= 6, MONTH($P409) &gt;= 6), IF($T409 &lt;&gt; "", $H409/$T409, ""), ""), "")</f>
        <v/>
      </c>
      <c r="AN409" s="10" t="str">
        <f ca="1">IFERROR(IF(AND(NOW()&lt;= EOMONTH(DATE(YEAR($P409),7, 1), 0), Overall!$A411&lt;&gt;"", MONTH($O409) &lt;= 7, MONTH($P409) &gt;= 7), IF($T409 &lt;&gt; "", $H409/$T409, ""), ""), "")</f>
        <v/>
      </c>
      <c r="AO409" s="10" t="str">
        <f ca="1">IFERROR(IF(AND(NOW()&lt;= EOMONTH(DATE(YEAR($P409),8, 1), 0), Overall!$A411&lt;&gt;"", MONTH($O409) &lt;= 8, MONTH($P409) &gt;= 8), IF($T409 &lt;&gt; "", $H409/$T409, ""), ""), "")</f>
        <v/>
      </c>
      <c r="AP409" s="10" t="str">
        <f ca="1">IFERROR(IF(AND(NOW()&lt;= EOMONTH(DATE(YEAR($P409),9, 1), 0), Overall!$A411&lt;&gt;"", MONTH($O409) &lt;= 9, MONTH($P409) &gt;= 9), IF($T409 &lt;&gt; "", $H409/$T409, ""), ""), "")</f>
        <v/>
      </c>
      <c r="AQ409" s="10" t="str">
        <f ca="1">IFERROR(IF(AND(NOW()&lt;= EOMONTH(DATE(YEAR($P409),10, 1), 0), Overall!$A411&lt;&gt;"", MONTH($O409) &lt;= 10, MONTH($P409) &gt;= 10), IF($T409 &lt;&gt; "", $H409/$T409, ""), ""), "")</f>
        <v/>
      </c>
      <c r="AR409" s="10" t="str">
        <f ca="1">IFERROR(IF(AND(NOW()&lt;= EOMONTH(DATE(YEAR($P409),11, 1), 0), Overall!$A411&lt;&gt;"", MONTH($O409) &lt;=11, MONTH($P409) &gt;= 11), IF($T409 &lt;&gt; "", $H409/$T409, ""), ""), "")</f>
        <v/>
      </c>
      <c r="AS409" s="10" t="str">
        <f ca="1">IFERROR(IF(AND(NOW()&lt;= EOMONTH(DATE(YEAR($P409),12, 1), 0), Overall!$A411&lt;&gt;"", MONTH($O409) &lt;= 12, MONTH($P409) &gt;= 12), IF($T409 &lt;&gt; "", $H409/$T409, ""), ""), "")</f>
        <v/>
      </c>
      <c r="AT409" s="16">
        <f t="shared" ca="1" si="13"/>
        <v>0</v>
      </c>
    </row>
    <row r="410" spans="1:46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6">
        <f>IF(Overall!T412&lt;&gt;"",VALUE(Overall!T412),"")</f>
        <v>86.3</v>
      </c>
      <c r="O410" s="7">
        <f>IF(Overall!L412&lt;&gt;"", DATEVALUE(Overall!L412), "")</f>
        <v>44927</v>
      </c>
      <c r="P410" s="7">
        <f>IF(Overall!M412&lt;&gt;"", DATEVALUE(Overall!M412), "")</f>
        <v>44957</v>
      </c>
      <c r="Q410" s="7" t="str">
        <f>IF(Overall!S412&lt;&gt;"",_xlfn.VALUETOTEXT(Overall!S412),"")</f>
        <v>Jan</v>
      </c>
      <c r="R410" s="7">
        <f>IF(Overall!O412&lt;&gt;"", DATEVALUE(Overall!O412), "")</f>
        <v>44853</v>
      </c>
      <c r="S410" s="7">
        <f>IF(Overall!O412&lt;&gt;"", DATEVALUE(Overall!O412), "")</f>
        <v>44853</v>
      </c>
      <c r="T410" s="5">
        <f t="shared" si="12"/>
        <v>1</v>
      </c>
      <c r="U410" s="10">
        <f>IF(Overall!$A412&lt;&gt;"",IF(AND(MONTH($O410) &lt;= 1, MONTH($P410) &gt;= 1), IF($T410 &lt;&gt; "", $H410/$T410, ""), ""),"")</f>
        <v>500000</v>
      </c>
      <c r="V410" s="10" t="str">
        <f>IF(Overall!$A412&lt;&gt;"",IF(AND(MONTH($O410) &lt;= 2, MONTH($P410) &gt;= 2), IF($T410 &lt;&gt; "", $H410/$T410, ""), ""),"")</f>
        <v/>
      </c>
      <c r="W410" s="10" t="str">
        <f>IF(Overall!$A412&lt;&gt;"",IF(AND(MONTH($O410) &lt;= 3, MONTH($P410) &gt;= 3), IF($T410 &lt;&gt; "", $H410/$T410, ""), ""),"")</f>
        <v/>
      </c>
      <c r="X410" s="10" t="str">
        <f>IF(Overall!$A412&lt;&gt;"",IF(AND(MONTH($O410) &lt;= 4, MONTH($P410) &gt;= 4), IF($T410 &lt;&gt; "", $H410/$T410, ""), ""),"")</f>
        <v/>
      </c>
      <c r="Y410" s="10" t="str">
        <f>IF(Overall!$A412&lt;&gt;"",IF(AND(MONTH($O410) &lt;= 5, MONTH($P410) &gt;= 5), IF($T410 &lt;&gt; "", $H410/$T410, ""), ""),"")</f>
        <v/>
      </c>
      <c r="Z410" s="10" t="str">
        <f>IF(Overall!$A412&lt;&gt;"",IF(AND(MONTH($O410) &lt;= 6, MONTH($P410) &gt;= 6), IF($T410 &lt;&gt; "", $H410/$T410, ""), ""),"")</f>
        <v/>
      </c>
      <c r="AA410" s="10" t="str">
        <f>IF(Overall!$A412&lt;&gt;"",IF(AND(MONTH($O410) &lt;= 7, MONTH($P410) &gt;= 7 ), IF($T410 &lt;&gt; "", $H410/$T410, ""), ""),"")</f>
        <v/>
      </c>
      <c r="AB410" s="10" t="str">
        <f>IF(Overall!$A412&lt;&gt;"",IF(AND(MONTH($O410) &lt;= 8, MONTH($P410) &gt;= 8), IF($T410 &lt;&gt; "", $H410/$T410, ""), ""),"")</f>
        <v/>
      </c>
      <c r="AC410" s="10" t="str">
        <f>IF(Overall!$A412&lt;&gt;"",IF(AND(MONTH($O410) &lt;= 9, MONTH($P410) &gt;= 9), IF($T410 &lt;&gt; "", $H410/$T410, ""), ""),"")</f>
        <v/>
      </c>
      <c r="AD410" s="10" t="str">
        <f>IF(Overall!$A412&lt;&gt;"",IF(AND(MONTH($O410) &lt;= 10, MONTH($P410) &gt;= 10), IF($T410 &lt;&gt; "", $H410/$T410, ""), ""),"")</f>
        <v/>
      </c>
      <c r="AE410" s="10" t="str">
        <f>IF(Overall!$A412&lt;&gt;"",IF(AND(MONTH($O410) &lt;= 11, MONTH($P410) &gt;= 11), IF($T410 &lt;&gt; "", $H410/$T410, ""), ""),"")</f>
        <v/>
      </c>
      <c r="AF410" s="10" t="str">
        <f>IF(Overall!$A412&lt;&gt;"",IF(AND(MONTH($O410) &lt;= 12, MONTH($P410) &gt;= 12), IF($T410 &lt;&gt; "", $H410/$T410, ""), ""),"")</f>
        <v/>
      </c>
      <c r="AH410" s="10" t="str">
        <f ca="1">IFERROR(IF(AND(NOW()&lt;= EOMONTH(DATE(YEAR($P410),1, 1), 0), Overall!$A412&lt;&gt;"", MONTH($O410) &lt;= 1, MONTH($P410) &gt;= 1), IF($T410 &lt;&gt; "", $H410/$T410, ""), ""), "")</f>
        <v/>
      </c>
      <c r="AI410" s="10" t="str">
        <f ca="1">IFERROR(IF(AND(NOW()&lt;= EOMONTH(DATE(YEAR($P410),2, 1), 0), Overall!$A412&lt;&gt;"", MONTH($O410) &lt;= 2, MONTH($P410) &gt;= 2), IF($T410 &lt;&gt; "", $H410/$T410, ""), ""), "")</f>
        <v/>
      </c>
      <c r="AJ410" s="10" t="str">
        <f ca="1">IFERROR(IF(AND(NOW()&lt;= EOMONTH(DATE(YEAR($P410),3, 1), 0), Overall!$A412&lt;&gt;"", MONTH($O410) &lt;= 3, MONTH($P410) &gt;= 3), IF($T410 &lt;&gt; "", $H410/$T410, ""), ""), "")</f>
        <v/>
      </c>
      <c r="AK410" s="10" t="str">
        <f ca="1">IFERROR(IF(AND(NOW()&lt;= EOMONTH(DATE(YEAR($P410),4, 1), 0), Overall!$A412&lt;&gt;"", MONTH($O410) &lt;= 4, MONTH($P410) &gt;= 4), IF($T410 &lt;&gt; "", $H410/$T410, ""), ""), "")</f>
        <v/>
      </c>
      <c r="AL410" s="10" t="str">
        <f ca="1">IFERROR(IF(AND(NOW()&lt;= EOMONTH(DATE(YEAR($P410),5, 1), 0), Overall!$A412&lt;&gt;"", MONTH($O410) &lt;= 5, MONTH($P410) &gt;= 5), IF($T410 &lt;&gt; "", $H410/$T410, ""), ""), "")</f>
        <v/>
      </c>
      <c r="AM410" s="10" t="str">
        <f ca="1">IFERROR(IF(AND(NOW()&lt;= EOMONTH(DATE(YEAR($P410),6, 1), 0), Overall!$A412&lt;&gt;"", MONTH($O410) &lt;= 6, MONTH($P410) &gt;= 6), IF($T410 &lt;&gt; "", $H410/$T410, ""), ""), "")</f>
        <v/>
      </c>
      <c r="AN410" s="10" t="str">
        <f ca="1">IFERROR(IF(AND(NOW()&lt;= EOMONTH(DATE(YEAR($P410),7, 1), 0), Overall!$A412&lt;&gt;"", MONTH($O410) &lt;= 7, MONTH($P410) &gt;= 7), IF($T410 &lt;&gt; "", $H410/$T410, ""), ""), "")</f>
        <v/>
      </c>
      <c r="AO410" s="10" t="str">
        <f ca="1">IFERROR(IF(AND(NOW()&lt;= EOMONTH(DATE(YEAR($P410),8, 1), 0), Overall!$A412&lt;&gt;"", MONTH($O410) &lt;= 8, MONTH($P410) &gt;= 8), IF($T410 &lt;&gt; "", $H410/$T410, ""), ""), "")</f>
        <v/>
      </c>
      <c r="AP410" s="10" t="str">
        <f ca="1">IFERROR(IF(AND(NOW()&lt;= EOMONTH(DATE(YEAR($P410),9, 1), 0), Overall!$A412&lt;&gt;"", MONTH($O410) &lt;= 9, MONTH($P410) &gt;= 9), IF($T410 &lt;&gt; "", $H410/$T410, ""), ""), "")</f>
        <v/>
      </c>
      <c r="AQ410" s="10" t="str">
        <f ca="1">IFERROR(IF(AND(NOW()&lt;= EOMONTH(DATE(YEAR($P410),10, 1), 0), Overall!$A412&lt;&gt;"", MONTH($O410) &lt;= 10, MONTH($P410) &gt;= 10), IF($T410 &lt;&gt; "", $H410/$T410, ""), ""), "")</f>
        <v/>
      </c>
      <c r="AR410" s="10" t="str">
        <f ca="1">IFERROR(IF(AND(NOW()&lt;= EOMONTH(DATE(YEAR($P410),11, 1), 0), Overall!$A412&lt;&gt;"", MONTH($O410) &lt;=11, MONTH($P410) &gt;= 11), IF($T410 &lt;&gt; "", $H410/$T410, ""), ""), "")</f>
        <v/>
      </c>
      <c r="AS410" s="10" t="str">
        <f ca="1">IFERROR(IF(AND(NOW()&lt;= EOMONTH(DATE(YEAR($P410),12, 1), 0), Overall!$A412&lt;&gt;"", MONTH($O410) &lt;= 12, MONTH($P410) &gt;= 12), IF($T410 &lt;&gt; "", $H410/$T410, ""), ""), "")</f>
        <v/>
      </c>
      <c r="AT410" s="16">
        <f t="shared" ca="1" si="13"/>
        <v>0</v>
      </c>
    </row>
    <row r="411" spans="1:46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6">
        <f>IF(Overall!T413&lt;&gt;"",VALUE(Overall!T413),"")</f>
        <v>85.14</v>
      </c>
      <c r="O411" s="7">
        <f>IF(Overall!L413&lt;&gt;"", DATEVALUE(Overall!L413), "")</f>
        <v>44958</v>
      </c>
      <c r="P411" s="7">
        <f>IF(Overall!M413&lt;&gt;"", DATEVALUE(Overall!M413), "")</f>
        <v>44985</v>
      </c>
      <c r="Q411" s="7" t="str">
        <f>IF(Overall!S413&lt;&gt;"",_xlfn.VALUETOTEXT(Overall!S413),"")</f>
        <v>Feb</v>
      </c>
      <c r="R411" s="7">
        <f>IF(Overall!O413&lt;&gt;"", DATEVALUE(Overall!O413), "")</f>
        <v>44853</v>
      </c>
      <c r="S411" s="7">
        <f>IF(Overall!O413&lt;&gt;"", DATEVALUE(Overall!O413), "")</f>
        <v>44853</v>
      </c>
      <c r="T411" s="5">
        <f t="shared" si="12"/>
        <v>1</v>
      </c>
      <c r="U411" s="10" t="str">
        <f>IF(Overall!$A413&lt;&gt;"",IF(AND(MONTH($O411) &lt;= 1, MONTH($P411) &gt;= 1), IF($T411 &lt;&gt; "", $H411/$T411, ""), ""),"")</f>
        <v/>
      </c>
      <c r="V411" s="10">
        <f>IF(Overall!$A413&lt;&gt;"",IF(AND(MONTH($O411) &lt;= 2, MONTH($P411) &gt;= 2), IF($T411 &lt;&gt; "", $H411/$T411, ""), ""),"")</f>
        <v>500000</v>
      </c>
      <c r="W411" s="10" t="str">
        <f>IF(Overall!$A413&lt;&gt;"",IF(AND(MONTH($O411) &lt;= 3, MONTH($P411) &gt;= 3), IF($T411 &lt;&gt; "", $H411/$T411, ""), ""),"")</f>
        <v/>
      </c>
      <c r="X411" s="10" t="str">
        <f>IF(Overall!$A413&lt;&gt;"",IF(AND(MONTH($O411) &lt;= 4, MONTH($P411) &gt;= 4), IF($T411 &lt;&gt; "", $H411/$T411, ""), ""),"")</f>
        <v/>
      </c>
      <c r="Y411" s="10" t="str">
        <f>IF(Overall!$A413&lt;&gt;"",IF(AND(MONTH($O411) &lt;= 5, MONTH($P411) &gt;= 5), IF($T411 &lt;&gt; "", $H411/$T411, ""), ""),"")</f>
        <v/>
      </c>
      <c r="Z411" s="10" t="str">
        <f>IF(Overall!$A413&lt;&gt;"",IF(AND(MONTH($O411) &lt;= 6, MONTH($P411) &gt;= 6), IF($T411 &lt;&gt; "", $H411/$T411, ""), ""),"")</f>
        <v/>
      </c>
      <c r="AA411" s="10" t="str">
        <f>IF(Overall!$A413&lt;&gt;"",IF(AND(MONTH($O411) &lt;= 7, MONTH($P411) &gt;= 7 ), IF($T411 &lt;&gt; "", $H411/$T411, ""), ""),"")</f>
        <v/>
      </c>
      <c r="AB411" s="10" t="str">
        <f>IF(Overall!$A413&lt;&gt;"",IF(AND(MONTH($O411) &lt;= 8, MONTH($P411) &gt;= 8), IF($T411 &lt;&gt; "", $H411/$T411, ""), ""),"")</f>
        <v/>
      </c>
      <c r="AC411" s="10" t="str">
        <f>IF(Overall!$A413&lt;&gt;"",IF(AND(MONTH($O411) &lt;= 9, MONTH($P411) &gt;= 9), IF($T411 &lt;&gt; "", $H411/$T411, ""), ""),"")</f>
        <v/>
      </c>
      <c r="AD411" s="10" t="str">
        <f>IF(Overall!$A413&lt;&gt;"",IF(AND(MONTH($O411) &lt;= 10, MONTH($P411) &gt;= 10), IF($T411 &lt;&gt; "", $H411/$T411, ""), ""),"")</f>
        <v/>
      </c>
      <c r="AE411" s="10" t="str">
        <f>IF(Overall!$A413&lt;&gt;"",IF(AND(MONTH($O411) &lt;= 11, MONTH($P411) &gt;= 11), IF($T411 &lt;&gt; "", $H411/$T411, ""), ""),"")</f>
        <v/>
      </c>
      <c r="AF411" s="10" t="str">
        <f>IF(Overall!$A413&lt;&gt;"",IF(AND(MONTH($O411) &lt;= 12, MONTH($P411) &gt;= 12), IF($T411 &lt;&gt; "", $H411/$T411, ""), ""),"")</f>
        <v/>
      </c>
      <c r="AH411" s="10" t="str">
        <f ca="1">IFERROR(IF(AND(NOW()&lt;= EOMONTH(DATE(YEAR($P411),1, 1), 0), Overall!$A413&lt;&gt;"", MONTH($O411) &lt;= 1, MONTH($P411) &gt;= 1), IF($T411 &lt;&gt; "", $H411/$T411, ""), ""), "")</f>
        <v/>
      </c>
      <c r="AI411" s="10" t="str">
        <f ca="1">IFERROR(IF(AND(NOW()&lt;= EOMONTH(DATE(YEAR($P411),2, 1), 0), Overall!$A413&lt;&gt;"", MONTH($O411) &lt;= 2, MONTH($P411) &gt;= 2), IF($T411 &lt;&gt; "", $H411/$T411, ""), ""), "")</f>
        <v/>
      </c>
      <c r="AJ411" s="10" t="str">
        <f ca="1">IFERROR(IF(AND(NOW()&lt;= EOMONTH(DATE(YEAR($P411),3, 1), 0), Overall!$A413&lt;&gt;"", MONTH($O411) &lt;= 3, MONTH($P411) &gt;= 3), IF($T411 &lt;&gt; "", $H411/$T411, ""), ""), "")</f>
        <v/>
      </c>
      <c r="AK411" s="10" t="str">
        <f ca="1">IFERROR(IF(AND(NOW()&lt;= EOMONTH(DATE(YEAR($P411),4, 1), 0), Overall!$A413&lt;&gt;"", MONTH($O411) &lt;= 4, MONTH($P411) &gt;= 4), IF($T411 &lt;&gt; "", $H411/$T411, ""), ""), "")</f>
        <v/>
      </c>
      <c r="AL411" s="10" t="str">
        <f ca="1">IFERROR(IF(AND(NOW()&lt;= EOMONTH(DATE(YEAR($P411),5, 1), 0), Overall!$A413&lt;&gt;"", MONTH($O411) &lt;= 5, MONTH($P411) &gt;= 5), IF($T411 &lt;&gt; "", $H411/$T411, ""), ""), "")</f>
        <v/>
      </c>
      <c r="AM411" s="10" t="str">
        <f ca="1">IFERROR(IF(AND(NOW()&lt;= EOMONTH(DATE(YEAR($P411),6, 1), 0), Overall!$A413&lt;&gt;"", MONTH($O411) &lt;= 6, MONTH($P411) &gt;= 6), IF($T411 &lt;&gt; "", $H411/$T411, ""), ""), "")</f>
        <v/>
      </c>
      <c r="AN411" s="10" t="str">
        <f ca="1">IFERROR(IF(AND(NOW()&lt;= EOMONTH(DATE(YEAR($P411),7, 1), 0), Overall!$A413&lt;&gt;"", MONTH($O411) &lt;= 7, MONTH($P411) &gt;= 7), IF($T411 &lt;&gt; "", $H411/$T411, ""), ""), "")</f>
        <v/>
      </c>
      <c r="AO411" s="10" t="str">
        <f ca="1">IFERROR(IF(AND(NOW()&lt;= EOMONTH(DATE(YEAR($P411),8, 1), 0), Overall!$A413&lt;&gt;"", MONTH($O411) &lt;= 8, MONTH($P411) &gt;= 8), IF($T411 &lt;&gt; "", $H411/$T411, ""), ""), "")</f>
        <v/>
      </c>
      <c r="AP411" s="10" t="str">
        <f ca="1">IFERROR(IF(AND(NOW()&lt;= EOMONTH(DATE(YEAR($P411),9, 1), 0), Overall!$A413&lt;&gt;"", MONTH($O411) &lt;= 9, MONTH($P411) &gt;= 9), IF($T411 &lt;&gt; "", $H411/$T411, ""), ""), "")</f>
        <v/>
      </c>
      <c r="AQ411" s="10" t="str">
        <f ca="1">IFERROR(IF(AND(NOW()&lt;= EOMONTH(DATE(YEAR($P411),10, 1), 0), Overall!$A413&lt;&gt;"", MONTH($O411) &lt;= 10, MONTH($P411) &gt;= 10), IF($T411 &lt;&gt; "", $H411/$T411, ""), ""), "")</f>
        <v/>
      </c>
      <c r="AR411" s="10" t="str">
        <f ca="1">IFERROR(IF(AND(NOW()&lt;= EOMONTH(DATE(YEAR($P411),11, 1), 0), Overall!$A413&lt;&gt;"", MONTH($O411) &lt;=11, MONTH($P411) &gt;= 11), IF($T411 &lt;&gt; "", $H411/$T411, ""), ""), "")</f>
        <v/>
      </c>
      <c r="AS411" s="10" t="str">
        <f ca="1">IFERROR(IF(AND(NOW()&lt;= EOMONTH(DATE(YEAR($P411),12, 1), 0), Overall!$A413&lt;&gt;"", MONTH($O411) &lt;= 12, MONTH($P411) &gt;= 12), IF($T411 &lt;&gt; "", $H411/$T411, ""), ""), "")</f>
        <v/>
      </c>
      <c r="AT411" s="16">
        <f t="shared" ca="1" si="13"/>
        <v>0</v>
      </c>
    </row>
    <row r="412" spans="1:46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6">
        <f>IF(Overall!T414&lt;&gt;"",VALUE(Overall!T414),"")</f>
        <v>86.3</v>
      </c>
      <c r="O412" s="7">
        <f>IF(Overall!L414&lt;&gt;"", DATEVALUE(Overall!L414), "")</f>
        <v>44927</v>
      </c>
      <c r="P412" s="7">
        <f>IF(Overall!M414&lt;&gt;"", DATEVALUE(Overall!M414), "")</f>
        <v>44957</v>
      </c>
      <c r="Q412" s="7" t="str">
        <f>IF(Overall!S414&lt;&gt;"",_xlfn.VALUETOTEXT(Overall!S414),"")</f>
        <v>Jan</v>
      </c>
      <c r="R412" s="7">
        <f>IF(Overall!O414&lt;&gt;"", DATEVALUE(Overall!O414), "")</f>
        <v>44853</v>
      </c>
      <c r="S412" s="7">
        <f>IF(Overall!O414&lt;&gt;"", DATEVALUE(Overall!O414), "")</f>
        <v>44853</v>
      </c>
      <c r="T412" s="5">
        <f t="shared" si="12"/>
        <v>1</v>
      </c>
      <c r="U412" s="10">
        <f>IF(Overall!$A414&lt;&gt;"",IF(AND(MONTH($O412) &lt;= 1, MONTH($P412) &gt;= 1), IF($T412 &lt;&gt; "", $H412/$T412, ""), ""),"")</f>
        <v>500000</v>
      </c>
      <c r="V412" s="10" t="str">
        <f>IF(Overall!$A414&lt;&gt;"",IF(AND(MONTH($O412) &lt;= 2, MONTH($P412) &gt;= 2), IF($T412 &lt;&gt; "", $H412/$T412, ""), ""),"")</f>
        <v/>
      </c>
      <c r="W412" s="10" t="str">
        <f>IF(Overall!$A414&lt;&gt;"",IF(AND(MONTH($O412) &lt;= 3, MONTH($P412) &gt;= 3), IF($T412 &lt;&gt; "", $H412/$T412, ""), ""),"")</f>
        <v/>
      </c>
      <c r="X412" s="10" t="str">
        <f>IF(Overall!$A414&lt;&gt;"",IF(AND(MONTH($O412) &lt;= 4, MONTH($P412) &gt;= 4), IF($T412 &lt;&gt; "", $H412/$T412, ""), ""),"")</f>
        <v/>
      </c>
      <c r="Y412" s="10" t="str">
        <f>IF(Overall!$A414&lt;&gt;"",IF(AND(MONTH($O412) &lt;= 5, MONTH($P412) &gt;= 5), IF($T412 &lt;&gt; "", $H412/$T412, ""), ""),"")</f>
        <v/>
      </c>
      <c r="Z412" s="10" t="str">
        <f>IF(Overall!$A414&lt;&gt;"",IF(AND(MONTH($O412) &lt;= 6, MONTH($P412) &gt;= 6), IF($T412 &lt;&gt; "", $H412/$T412, ""), ""),"")</f>
        <v/>
      </c>
      <c r="AA412" s="10" t="str">
        <f>IF(Overall!$A414&lt;&gt;"",IF(AND(MONTH($O412) &lt;= 7, MONTH($P412) &gt;= 7 ), IF($T412 &lt;&gt; "", $H412/$T412, ""), ""),"")</f>
        <v/>
      </c>
      <c r="AB412" s="10" t="str">
        <f>IF(Overall!$A414&lt;&gt;"",IF(AND(MONTH($O412) &lt;= 8, MONTH($P412) &gt;= 8), IF($T412 &lt;&gt; "", $H412/$T412, ""), ""),"")</f>
        <v/>
      </c>
      <c r="AC412" s="10" t="str">
        <f>IF(Overall!$A414&lt;&gt;"",IF(AND(MONTH($O412) &lt;= 9, MONTH($P412) &gt;= 9), IF($T412 &lt;&gt; "", $H412/$T412, ""), ""),"")</f>
        <v/>
      </c>
      <c r="AD412" s="10" t="str">
        <f>IF(Overall!$A414&lt;&gt;"",IF(AND(MONTH($O412) &lt;= 10, MONTH($P412) &gt;= 10), IF($T412 &lt;&gt; "", $H412/$T412, ""), ""),"")</f>
        <v/>
      </c>
      <c r="AE412" s="10" t="str">
        <f>IF(Overall!$A414&lt;&gt;"",IF(AND(MONTH($O412) &lt;= 11, MONTH($P412) &gt;= 11), IF($T412 &lt;&gt; "", $H412/$T412, ""), ""),"")</f>
        <v/>
      </c>
      <c r="AF412" s="10" t="str">
        <f>IF(Overall!$A414&lt;&gt;"",IF(AND(MONTH($O412) &lt;= 12, MONTH($P412) &gt;= 12), IF($T412 &lt;&gt; "", $H412/$T412, ""), ""),"")</f>
        <v/>
      </c>
      <c r="AH412" s="10" t="str">
        <f ca="1">IFERROR(IF(AND(NOW()&lt;= EOMONTH(DATE(YEAR($P412),1, 1), 0), Overall!$A414&lt;&gt;"", MONTH($O412) &lt;= 1, MONTH($P412) &gt;= 1), IF($T412 &lt;&gt; "", $H412/$T412, ""), ""), "")</f>
        <v/>
      </c>
      <c r="AI412" s="10" t="str">
        <f ca="1">IFERROR(IF(AND(NOW()&lt;= EOMONTH(DATE(YEAR($P412),2, 1), 0), Overall!$A414&lt;&gt;"", MONTH($O412) &lt;= 2, MONTH($P412) &gt;= 2), IF($T412 &lt;&gt; "", $H412/$T412, ""), ""), "")</f>
        <v/>
      </c>
      <c r="AJ412" s="10" t="str">
        <f ca="1">IFERROR(IF(AND(NOW()&lt;= EOMONTH(DATE(YEAR($P412),3, 1), 0), Overall!$A414&lt;&gt;"", MONTH($O412) &lt;= 3, MONTH($P412) &gt;= 3), IF($T412 &lt;&gt; "", $H412/$T412, ""), ""), "")</f>
        <v/>
      </c>
      <c r="AK412" s="10" t="str">
        <f ca="1">IFERROR(IF(AND(NOW()&lt;= EOMONTH(DATE(YEAR($P412),4, 1), 0), Overall!$A414&lt;&gt;"", MONTH($O412) &lt;= 4, MONTH($P412) &gt;= 4), IF($T412 &lt;&gt; "", $H412/$T412, ""), ""), "")</f>
        <v/>
      </c>
      <c r="AL412" s="10" t="str">
        <f ca="1">IFERROR(IF(AND(NOW()&lt;= EOMONTH(DATE(YEAR($P412),5, 1), 0), Overall!$A414&lt;&gt;"", MONTH($O412) &lt;= 5, MONTH($P412) &gt;= 5), IF($T412 &lt;&gt; "", $H412/$T412, ""), ""), "")</f>
        <v/>
      </c>
      <c r="AM412" s="10" t="str">
        <f ca="1">IFERROR(IF(AND(NOW()&lt;= EOMONTH(DATE(YEAR($P412),6, 1), 0), Overall!$A414&lt;&gt;"", MONTH($O412) &lt;= 6, MONTH($P412) &gt;= 6), IF($T412 &lt;&gt; "", $H412/$T412, ""), ""), "")</f>
        <v/>
      </c>
      <c r="AN412" s="10" t="str">
        <f ca="1">IFERROR(IF(AND(NOW()&lt;= EOMONTH(DATE(YEAR($P412),7, 1), 0), Overall!$A414&lt;&gt;"", MONTH($O412) &lt;= 7, MONTH($P412) &gt;= 7), IF($T412 &lt;&gt; "", $H412/$T412, ""), ""), "")</f>
        <v/>
      </c>
      <c r="AO412" s="10" t="str">
        <f ca="1">IFERROR(IF(AND(NOW()&lt;= EOMONTH(DATE(YEAR($P412),8, 1), 0), Overall!$A414&lt;&gt;"", MONTH($O412) &lt;= 8, MONTH($P412) &gt;= 8), IF($T412 &lt;&gt; "", $H412/$T412, ""), ""), "")</f>
        <v/>
      </c>
      <c r="AP412" s="10" t="str">
        <f ca="1">IFERROR(IF(AND(NOW()&lt;= EOMONTH(DATE(YEAR($P412),9, 1), 0), Overall!$A414&lt;&gt;"", MONTH($O412) &lt;= 9, MONTH($P412) &gt;= 9), IF($T412 &lt;&gt; "", $H412/$T412, ""), ""), "")</f>
        <v/>
      </c>
      <c r="AQ412" s="10" t="str">
        <f ca="1">IFERROR(IF(AND(NOW()&lt;= EOMONTH(DATE(YEAR($P412),10, 1), 0), Overall!$A414&lt;&gt;"", MONTH($O412) &lt;= 10, MONTH($P412) &gt;= 10), IF($T412 &lt;&gt; "", $H412/$T412, ""), ""), "")</f>
        <v/>
      </c>
      <c r="AR412" s="10" t="str">
        <f ca="1">IFERROR(IF(AND(NOW()&lt;= EOMONTH(DATE(YEAR($P412),11, 1), 0), Overall!$A414&lt;&gt;"", MONTH($O412) &lt;=11, MONTH($P412) &gt;= 11), IF($T412 &lt;&gt; "", $H412/$T412, ""), ""), "")</f>
        <v/>
      </c>
      <c r="AS412" s="10" t="str">
        <f ca="1">IFERROR(IF(AND(NOW()&lt;= EOMONTH(DATE(YEAR($P412),12, 1), 0), Overall!$A414&lt;&gt;"", MONTH($O412) &lt;= 12, MONTH($P412) &gt;= 12), IF($T412 &lt;&gt; "", $H412/$T412, ""), ""), "")</f>
        <v/>
      </c>
      <c r="AT412" s="16">
        <f t="shared" ca="1" si="13"/>
        <v>0</v>
      </c>
    </row>
    <row r="413" spans="1:46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6">
        <f>IF(Overall!T415&lt;&gt;"",VALUE(Overall!T415),"")</f>
        <v>85.14</v>
      </c>
      <c r="O413" s="7">
        <f>IF(Overall!L415&lt;&gt;"", DATEVALUE(Overall!L415), "")</f>
        <v>44958</v>
      </c>
      <c r="P413" s="7">
        <f>IF(Overall!M415&lt;&gt;"", DATEVALUE(Overall!M415), "")</f>
        <v>44985</v>
      </c>
      <c r="Q413" s="7" t="str">
        <f>IF(Overall!S415&lt;&gt;"",_xlfn.VALUETOTEXT(Overall!S415),"")</f>
        <v>Feb</v>
      </c>
      <c r="R413" s="7">
        <f>IF(Overall!O415&lt;&gt;"", DATEVALUE(Overall!O415), "")</f>
        <v>44853</v>
      </c>
      <c r="S413" s="7">
        <f>IF(Overall!O415&lt;&gt;"", DATEVALUE(Overall!O415), "")</f>
        <v>44853</v>
      </c>
      <c r="T413" s="5">
        <f t="shared" si="12"/>
        <v>1</v>
      </c>
      <c r="U413" s="10" t="str">
        <f>IF(Overall!$A415&lt;&gt;"",IF(AND(MONTH($O413) &lt;= 1, MONTH($P413) &gt;= 1), IF($T413 &lt;&gt; "", $H413/$T413, ""), ""),"")</f>
        <v/>
      </c>
      <c r="V413" s="10">
        <f>IF(Overall!$A415&lt;&gt;"",IF(AND(MONTH($O413) &lt;= 2, MONTH($P413) &gt;= 2), IF($T413 &lt;&gt; "", $H413/$T413, ""), ""),"")</f>
        <v>500000</v>
      </c>
      <c r="W413" s="10" t="str">
        <f>IF(Overall!$A415&lt;&gt;"",IF(AND(MONTH($O413) &lt;= 3, MONTH($P413) &gt;= 3), IF($T413 &lt;&gt; "", $H413/$T413, ""), ""),"")</f>
        <v/>
      </c>
      <c r="X413" s="10" t="str">
        <f>IF(Overall!$A415&lt;&gt;"",IF(AND(MONTH($O413) &lt;= 4, MONTH($P413) &gt;= 4), IF($T413 &lt;&gt; "", $H413/$T413, ""), ""),"")</f>
        <v/>
      </c>
      <c r="Y413" s="10" t="str">
        <f>IF(Overall!$A415&lt;&gt;"",IF(AND(MONTH($O413) &lt;= 5, MONTH($P413) &gt;= 5), IF($T413 &lt;&gt; "", $H413/$T413, ""), ""),"")</f>
        <v/>
      </c>
      <c r="Z413" s="10" t="str">
        <f>IF(Overall!$A415&lt;&gt;"",IF(AND(MONTH($O413) &lt;= 6, MONTH($P413) &gt;= 6), IF($T413 &lt;&gt; "", $H413/$T413, ""), ""),"")</f>
        <v/>
      </c>
      <c r="AA413" s="10" t="str">
        <f>IF(Overall!$A415&lt;&gt;"",IF(AND(MONTH($O413) &lt;= 7, MONTH($P413) &gt;= 7 ), IF($T413 &lt;&gt; "", $H413/$T413, ""), ""),"")</f>
        <v/>
      </c>
      <c r="AB413" s="10" t="str">
        <f>IF(Overall!$A415&lt;&gt;"",IF(AND(MONTH($O413) &lt;= 8, MONTH($P413) &gt;= 8), IF($T413 &lt;&gt; "", $H413/$T413, ""), ""),"")</f>
        <v/>
      </c>
      <c r="AC413" s="10" t="str">
        <f>IF(Overall!$A415&lt;&gt;"",IF(AND(MONTH($O413) &lt;= 9, MONTH($P413) &gt;= 9), IF($T413 &lt;&gt; "", $H413/$T413, ""), ""),"")</f>
        <v/>
      </c>
      <c r="AD413" s="10" t="str">
        <f>IF(Overall!$A415&lt;&gt;"",IF(AND(MONTH($O413) &lt;= 10, MONTH($P413) &gt;= 10), IF($T413 &lt;&gt; "", $H413/$T413, ""), ""),"")</f>
        <v/>
      </c>
      <c r="AE413" s="10" t="str">
        <f>IF(Overall!$A415&lt;&gt;"",IF(AND(MONTH($O413) &lt;= 11, MONTH($P413) &gt;= 11), IF($T413 &lt;&gt; "", $H413/$T413, ""), ""),"")</f>
        <v/>
      </c>
      <c r="AF413" s="10" t="str">
        <f>IF(Overall!$A415&lt;&gt;"",IF(AND(MONTH($O413) &lt;= 12, MONTH($P413) &gt;= 12), IF($T413 &lt;&gt; "", $H413/$T413, ""), ""),"")</f>
        <v/>
      </c>
      <c r="AH413" s="10" t="str">
        <f ca="1">IFERROR(IF(AND(NOW()&lt;= EOMONTH(DATE(YEAR($P413),1, 1), 0), Overall!$A415&lt;&gt;"", MONTH($O413) &lt;= 1, MONTH($P413) &gt;= 1), IF($T413 &lt;&gt; "", $H413/$T413, ""), ""), "")</f>
        <v/>
      </c>
      <c r="AI413" s="10" t="str">
        <f ca="1">IFERROR(IF(AND(NOW()&lt;= EOMONTH(DATE(YEAR($P413),2, 1), 0), Overall!$A415&lt;&gt;"", MONTH($O413) &lt;= 2, MONTH($P413) &gt;= 2), IF($T413 &lt;&gt; "", $H413/$T413, ""), ""), "")</f>
        <v/>
      </c>
      <c r="AJ413" s="10" t="str">
        <f ca="1">IFERROR(IF(AND(NOW()&lt;= EOMONTH(DATE(YEAR($P413),3, 1), 0), Overall!$A415&lt;&gt;"", MONTH($O413) &lt;= 3, MONTH($P413) &gt;= 3), IF($T413 &lt;&gt; "", $H413/$T413, ""), ""), "")</f>
        <v/>
      </c>
      <c r="AK413" s="10" t="str">
        <f ca="1">IFERROR(IF(AND(NOW()&lt;= EOMONTH(DATE(YEAR($P413),4, 1), 0), Overall!$A415&lt;&gt;"", MONTH($O413) &lt;= 4, MONTH($P413) &gt;= 4), IF($T413 &lt;&gt; "", $H413/$T413, ""), ""), "")</f>
        <v/>
      </c>
      <c r="AL413" s="10" t="str">
        <f ca="1">IFERROR(IF(AND(NOW()&lt;= EOMONTH(DATE(YEAR($P413),5, 1), 0), Overall!$A415&lt;&gt;"", MONTH($O413) &lt;= 5, MONTH($P413) &gt;= 5), IF($T413 &lt;&gt; "", $H413/$T413, ""), ""), "")</f>
        <v/>
      </c>
      <c r="AM413" s="10" t="str">
        <f ca="1">IFERROR(IF(AND(NOW()&lt;= EOMONTH(DATE(YEAR($P413),6, 1), 0), Overall!$A415&lt;&gt;"", MONTH($O413) &lt;= 6, MONTH($P413) &gt;= 6), IF($T413 &lt;&gt; "", $H413/$T413, ""), ""), "")</f>
        <v/>
      </c>
      <c r="AN413" s="10" t="str">
        <f ca="1">IFERROR(IF(AND(NOW()&lt;= EOMONTH(DATE(YEAR($P413),7, 1), 0), Overall!$A415&lt;&gt;"", MONTH($O413) &lt;= 7, MONTH($P413) &gt;= 7), IF($T413 &lt;&gt; "", $H413/$T413, ""), ""), "")</f>
        <v/>
      </c>
      <c r="AO413" s="10" t="str">
        <f ca="1">IFERROR(IF(AND(NOW()&lt;= EOMONTH(DATE(YEAR($P413),8, 1), 0), Overall!$A415&lt;&gt;"", MONTH($O413) &lt;= 8, MONTH($P413) &gt;= 8), IF($T413 &lt;&gt; "", $H413/$T413, ""), ""), "")</f>
        <v/>
      </c>
      <c r="AP413" s="10" t="str">
        <f ca="1">IFERROR(IF(AND(NOW()&lt;= EOMONTH(DATE(YEAR($P413),9, 1), 0), Overall!$A415&lt;&gt;"", MONTH($O413) &lt;= 9, MONTH($P413) &gt;= 9), IF($T413 &lt;&gt; "", $H413/$T413, ""), ""), "")</f>
        <v/>
      </c>
      <c r="AQ413" s="10" t="str">
        <f ca="1">IFERROR(IF(AND(NOW()&lt;= EOMONTH(DATE(YEAR($P413),10, 1), 0), Overall!$A415&lt;&gt;"", MONTH($O413) &lt;= 10, MONTH($P413) &gt;= 10), IF($T413 &lt;&gt; "", $H413/$T413, ""), ""), "")</f>
        <v/>
      </c>
      <c r="AR413" s="10" t="str">
        <f ca="1">IFERROR(IF(AND(NOW()&lt;= EOMONTH(DATE(YEAR($P413),11, 1), 0), Overall!$A415&lt;&gt;"", MONTH($O413) &lt;=11, MONTH($P413) &gt;= 11), IF($T413 &lt;&gt; "", $H413/$T413, ""), ""), "")</f>
        <v/>
      </c>
      <c r="AS413" s="10" t="str">
        <f ca="1">IFERROR(IF(AND(NOW()&lt;= EOMONTH(DATE(YEAR($P413),12, 1), 0), Overall!$A415&lt;&gt;"", MONTH($O413) &lt;= 12, MONTH($P413) &gt;= 12), IF($T413 &lt;&gt; "", $H413/$T413, ""), ""), "")</f>
        <v/>
      </c>
      <c r="AT413" s="16">
        <f t="shared" ca="1" si="13"/>
        <v>0</v>
      </c>
    </row>
    <row r="414" spans="1:46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6">
        <f>IF(Overall!T416&lt;&gt;"",VALUE(Overall!T416),"")</f>
        <v>85.18</v>
      </c>
      <c r="O414" s="7">
        <f>IF(Overall!L416&lt;&gt;"", DATEVALUE(Overall!L416), "")</f>
        <v>44927</v>
      </c>
      <c r="P414" s="7">
        <f>IF(Overall!M416&lt;&gt;"", DATEVALUE(Overall!M416), "")</f>
        <v>45016</v>
      </c>
      <c r="Q414" s="7" t="str">
        <f>IF(Overall!S416&lt;&gt;"",_xlfn.VALUETOTEXT(Overall!S416),"")</f>
        <v>Jan-Mar</v>
      </c>
      <c r="R414" s="7">
        <f>IF(Overall!O416&lt;&gt;"", DATEVALUE(Overall!O416), "")</f>
        <v>44853</v>
      </c>
      <c r="S414" s="7">
        <f>IF(Overall!O416&lt;&gt;"", DATEVALUE(Overall!O416), "")</f>
        <v>44853</v>
      </c>
      <c r="T414" s="5">
        <f t="shared" si="12"/>
        <v>3</v>
      </c>
      <c r="U414" s="10">
        <f>IF(Overall!$A416&lt;&gt;"",IF(AND(MONTH($O414) &lt;= 1, MONTH($P414) &gt;= 1), IF($T414 &lt;&gt; "", $H414/$T414, ""), ""),"")</f>
        <v>250000</v>
      </c>
      <c r="V414" s="10">
        <f>IF(Overall!$A416&lt;&gt;"",IF(AND(MONTH($O414) &lt;= 2, MONTH($P414) &gt;= 2), IF($T414 &lt;&gt; "", $H414/$T414, ""), ""),"")</f>
        <v>250000</v>
      </c>
      <c r="W414" s="10">
        <f>IF(Overall!$A416&lt;&gt;"",IF(AND(MONTH($O414) &lt;= 3, MONTH($P414) &gt;= 3), IF($T414 &lt;&gt; "", $H414/$T414, ""), ""),"")</f>
        <v>250000</v>
      </c>
      <c r="X414" s="10" t="str">
        <f>IF(Overall!$A416&lt;&gt;"",IF(AND(MONTH($O414) &lt;= 4, MONTH($P414) &gt;= 4), IF($T414 &lt;&gt; "", $H414/$T414, ""), ""),"")</f>
        <v/>
      </c>
      <c r="Y414" s="10" t="str">
        <f>IF(Overall!$A416&lt;&gt;"",IF(AND(MONTH($O414) &lt;= 5, MONTH($P414) &gt;= 5), IF($T414 &lt;&gt; "", $H414/$T414, ""), ""),"")</f>
        <v/>
      </c>
      <c r="Z414" s="10" t="str">
        <f>IF(Overall!$A416&lt;&gt;"",IF(AND(MONTH($O414) &lt;= 6, MONTH($P414) &gt;= 6), IF($T414 &lt;&gt; "", $H414/$T414, ""), ""),"")</f>
        <v/>
      </c>
      <c r="AA414" s="10" t="str">
        <f>IF(Overall!$A416&lt;&gt;"",IF(AND(MONTH($O414) &lt;= 7, MONTH($P414) &gt;= 7 ), IF($T414 &lt;&gt; "", $H414/$T414, ""), ""),"")</f>
        <v/>
      </c>
      <c r="AB414" s="10" t="str">
        <f>IF(Overall!$A416&lt;&gt;"",IF(AND(MONTH($O414) &lt;= 8, MONTH($P414) &gt;= 8), IF($T414 &lt;&gt; "", $H414/$T414, ""), ""),"")</f>
        <v/>
      </c>
      <c r="AC414" s="10" t="str">
        <f>IF(Overall!$A416&lt;&gt;"",IF(AND(MONTH($O414) &lt;= 9, MONTH($P414) &gt;= 9), IF($T414 &lt;&gt; "", $H414/$T414, ""), ""),"")</f>
        <v/>
      </c>
      <c r="AD414" s="10" t="str">
        <f>IF(Overall!$A416&lt;&gt;"",IF(AND(MONTH($O414) &lt;= 10, MONTH($P414) &gt;= 10), IF($T414 &lt;&gt; "", $H414/$T414, ""), ""),"")</f>
        <v/>
      </c>
      <c r="AE414" s="10" t="str">
        <f>IF(Overall!$A416&lt;&gt;"",IF(AND(MONTH($O414) &lt;= 11, MONTH($P414) &gt;= 11), IF($T414 &lt;&gt; "", $H414/$T414, ""), ""),"")</f>
        <v/>
      </c>
      <c r="AF414" s="10" t="str">
        <f>IF(Overall!$A416&lt;&gt;"",IF(AND(MONTH($O414) &lt;= 12, MONTH($P414) &gt;= 12), IF($T414 &lt;&gt; "", $H414/$T414, ""), ""),"")</f>
        <v/>
      </c>
      <c r="AH414" s="10" t="str">
        <f ca="1">IFERROR(IF(AND(NOW()&lt;= EOMONTH(DATE(YEAR($P414),1, 1), 0), Overall!$A416&lt;&gt;"", MONTH($O414) &lt;= 1, MONTH($P414) &gt;= 1), IF($T414 &lt;&gt; "", $H414/$T414, ""), ""), "")</f>
        <v/>
      </c>
      <c r="AI414" s="10" t="str">
        <f ca="1">IFERROR(IF(AND(NOW()&lt;= EOMONTH(DATE(YEAR($P414),2, 1), 0), Overall!$A416&lt;&gt;"", MONTH($O414) &lt;= 2, MONTH($P414) &gt;= 2), IF($T414 &lt;&gt; "", $H414/$T414, ""), ""), "")</f>
        <v/>
      </c>
      <c r="AJ414" s="10" t="str">
        <f ca="1">IFERROR(IF(AND(NOW()&lt;= EOMONTH(DATE(YEAR($P414),3, 1), 0), Overall!$A416&lt;&gt;"", MONTH($O414) &lt;= 3, MONTH($P414) &gt;= 3), IF($T414 &lt;&gt; "", $H414/$T414, ""), ""), "")</f>
        <v/>
      </c>
      <c r="AK414" s="10" t="str">
        <f ca="1">IFERROR(IF(AND(NOW()&lt;= EOMONTH(DATE(YEAR($P414),4, 1), 0), Overall!$A416&lt;&gt;"", MONTH($O414) &lt;= 4, MONTH($P414) &gt;= 4), IF($T414 &lt;&gt; "", $H414/$T414, ""), ""), "")</f>
        <v/>
      </c>
      <c r="AL414" s="10" t="str">
        <f ca="1">IFERROR(IF(AND(NOW()&lt;= EOMONTH(DATE(YEAR($P414),5, 1), 0), Overall!$A416&lt;&gt;"", MONTH($O414) &lt;= 5, MONTH($P414) &gt;= 5), IF($T414 &lt;&gt; "", $H414/$T414, ""), ""), "")</f>
        <v/>
      </c>
      <c r="AM414" s="10" t="str">
        <f ca="1">IFERROR(IF(AND(NOW()&lt;= EOMONTH(DATE(YEAR($P414),6, 1), 0), Overall!$A416&lt;&gt;"", MONTH($O414) &lt;= 6, MONTH($P414) &gt;= 6), IF($T414 &lt;&gt; "", $H414/$T414, ""), ""), "")</f>
        <v/>
      </c>
      <c r="AN414" s="10" t="str">
        <f ca="1">IFERROR(IF(AND(NOW()&lt;= EOMONTH(DATE(YEAR($P414),7, 1), 0), Overall!$A416&lt;&gt;"", MONTH($O414) &lt;= 7, MONTH($P414) &gt;= 7), IF($T414 &lt;&gt; "", $H414/$T414, ""), ""), "")</f>
        <v/>
      </c>
      <c r="AO414" s="10" t="str">
        <f ca="1">IFERROR(IF(AND(NOW()&lt;= EOMONTH(DATE(YEAR($P414),8, 1), 0), Overall!$A416&lt;&gt;"", MONTH($O414) &lt;= 8, MONTH($P414) &gt;= 8), IF($T414 &lt;&gt; "", $H414/$T414, ""), ""), "")</f>
        <v/>
      </c>
      <c r="AP414" s="10" t="str">
        <f ca="1">IFERROR(IF(AND(NOW()&lt;= EOMONTH(DATE(YEAR($P414),9, 1), 0), Overall!$A416&lt;&gt;"", MONTH($O414) &lt;= 9, MONTH($P414) &gt;= 9), IF($T414 &lt;&gt; "", $H414/$T414, ""), ""), "")</f>
        <v/>
      </c>
      <c r="AQ414" s="10" t="str">
        <f ca="1">IFERROR(IF(AND(NOW()&lt;= EOMONTH(DATE(YEAR($P414),10, 1), 0), Overall!$A416&lt;&gt;"", MONTH($O414) &lt;= 10, MONTH($P414) &gt;= 10), IF($T414 &lt;&gt; "", $H414/$T414, ""), ""), "")</f>
        <v/>
      </c>
      <c r="AR414" s="10" t="str">
        <f ca="1">IFERROR(IF(AND(NOW()&lt;= EOMONTH(DATE(YEAR($P414),11, 1), 0), Overall!$A416&lt;&gt;"", MONTH($O414) &lt;=11, MONTH($P414) &gt;= 11), IF($T414 &lt;&gt; "", $H414/$T414, ""), ""), "")</f>
        <v/>
      </c>
      <c r="AS414" s="10" t="str">
        <f ca="1">IFERROR(IF(AND(NOW()&lt;= EOMONTH(DATE(YEAR($P414),12, 1), 0), Overall!$A416&lt;&gt;"", MONTH($O414) &lt;= 12, MONTH($P414) &gt;= 12), IF($T414 &lt;&gt; "", $H414/$T414, ""), ""), "")</f>
        <v/>
      </c>
      <c r="AT414" s="16">
        <f t="shared" ca="1" si="13"/>
        <v>0</v>
      </c>
    </row>
    <row r="415" spans="1:46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6">
        <f>IF(Overall!T417&lt;&gt;"",VALUE(Overall!T417),"")</f>
        <v>85.25</v>
      </c>
      <c r="O415" s="7">
        <f>IF(Overall!L417&lt;&gt;"", DATEVALUE(Overall!L417), "")</f>
        <v>44927</v>
      </c>
      <c r="P415" s="7">
        <f>IF(Overall!M417&lt;&gt;"", DATEVALUE(Overall!M417), "")</f>
        <v>45016</v>
      </c>
      <c r="Q415" s="7" t="str">
        <f>IF(Overall!S417&lt;&gt;"",_xlfn.VALUETOTEXT(Overall!S417),"")</f>
        <v>Jan-Mar</v>
      </c>
      <c r="R415" s="7">
        <f>IF(Overall!O417&lt;&gt;"", DATEVALUE(Overall!O417), "")</f>
        <v>44853</v>
      </c>
      <c r="S415" s="7">
        <f>IF(Overall!O417&lt;&gt;"", DATEVALUE(Overall!O417), "")</f>
        <v>44853</v>
      </c>
      <c r="T415" s="5">
        <f t="shared" si="12"/>
        <v>3</v>
      </c>
      <c r="U415" s="10">
        <f>IF(Overall!$A417&lt;&gt;"",IF(AND(MONTH($O415) &lt;= 1, MONTH($P415) &gt;= 1), IF($T415 &lt;&gt; "", $H415/$T415, ""), ""),"")</f>
        <v>250000</v>
      </c>
      <c r="V415" s="10">
        <f>IF(Overall!$A417&lt;&gt;"",IF(AND(MONTH($O415) &lt;= 2, MONTH($P415) &gt;= 2), IF($T415 &lt;&gt; "", $H415/$T415, ""), ""),"")</f>
        <v>250000</v>
      </c>
      <c r="W415" s="10">
        <f>IF(Overall!$A417&lt;&gt;"",IF(AND(MONTH($O415) &lt;= 3, MONTH($P415) &gt;= 3), IF($T415 &lt;&gt; "", $H415/$T415, ""), ""),"")</f>
        <v>250000</v>
      </c>
      <c r="X415" s="10" t="str">
        <f>IF(Overall!$A417&lt;&gt;"",IF(AND(MONTH($O415) &lt;= 4, MONTH($P415) &gt;= 4), IF($T415 &lt;&gt; "", $H415/$T415, ""), ""),"")</f>
        <v/>
      </c>
      <c r="Y415" s="10" t="str">
        <f>IF(Overall!$A417&lt;&gt;"",IF(AND(MONTH($O415) &lt;= 5, MONTH($P415) &gt;= 5), IF($T415 &lt;&gt; "", $H415/$T415, ""), ""),"")</f>
        <v/>
      </c>
      <c r="Z415" s="10" t="str">
        <f>IF(Overall!$A417&lt;&gt;"",IF(AND(MONTH($O415) &lt;= 6, MONTH($P415) &gt;= 6), IF($T415 &lt;&gt; "", $H415/$T415, ""), ""),"")</f>
        <v/>
      </c>
      <c r="AA415" s="10" t="str">
        <f>IF(Overall!$A417&lt;&gt;"",IF(AND(MONTH($O415) &lt;= 7, MONTH($P415) &gt;= 7 ), IF($T415 &lt;&gt; "", $H415/$T415, ""), ""),"")</f>
        <v/>
      </c>
      <c r="AB415" s="10" t="str">
        <f>IF(Overall!$A417&lt;&gt;"",IF(AND(MONTH($O415) &lt;= 8, MONTH($P415) &gt;= 8), IF($T415 &lt;&gt; "", $H415/$T415, ""), ""),"")</f>
        <v/>
      </c>
      <c r="AC415" s="10" t="str">
        <f>IF(Overall!$A417&lt;&gt;"",IF(AND(MONTH($O415) &lt;= 9, MONTH($P415) &gt;= 9), IF($T415 &lt;&gt; "", $H415/$T415, ""), ""),"")</f>
        <v/>
      </c>
      <c r="AD415" s="10" t="str">
        <f>IF(Overall!$A417&lt;&gt;"",IF(AND(MONTH($O415) &lt;= 10, MONTH($P415) &gt;= 10), IF($T415 &lt;&gt; "", $H415/$T415, ""), ""),"")</f>
        <v/>
      </c>
      <c r="AE415" s="10" t="str">
        <f>IF(Overall!$A417&lt;&gt;"",IF(AND(MONTH($O415) &lt;= 11, MONTH($P415) &gt;= 11), IF($T415 &lt;&gt; "", $H415/$T415, ""), ""),"")</f>
        <v/>
      </c>
      <c r="AF415" s="10" t="str">
        <f>IF(Overall!$A417&lt;&gt;"",IF(AND(MONTH($O415) &lt;= 12, MONTH($P415) &gt;= 12), IF($T415 &lt;&gt; "", $H415/$T415, ""), ""),"")</f>
        <v/>
      </c>
      <c r="AH415" s="10" t="str">
        <f ca="1">IFERROR(IF(AND(NOW()&lt;= EOMONTH(DATE(YEAR($P415),1, 1), 0), Overall!$A417&lt;&gt;"", MONTH($O415) &lt;= 1, MONTH($P415) &gt;= 1), IF($T415 &lt;&gt; "", $H415/$T415, ""), ""), "")</f>
        <v/>
      </c>
      <c r="AI415" s="10" t="str">
        <f ca="1">IFERROR(IF(AND(NOW()&lt;= EOMONTH(DATE(YEAR($P415),2, 1), 0), Overall!$A417&lt;&gt;"", MONTH($O415) &lt;= 2, MONTH($P415) &gt;= 2), IF($T415 &lt;&gt; "", $H415/$T415, ""), ""), "")</f>
        <v/>
      </c>
      <c r="AJ415" s="10" t="str">
        <f ca="1">IFERROR(IF(AND(NOW()&lt;= EOMONTH(DATE(YEAR($P415),3, 1), 0), Overall!$A417&lt;&gt;"", MONTH($O415) &lt;= 3, MONTH($P415) &gt;= 3), IF($T415 &lt;&gt; "", $H415/$T415, ""), ""), "")</f>
        <v/>
      </c>
      <c r="AK415" s="10" t="str">
        <f ca="1">IFERROR(IF(AND(NOW()&lt;= EOMONTH(DATE(YEAR($P415),4, 1), 0), Overall!$A417&lt;&gt;"", MONTH($O415) &lt;= 4, MONTH($P415) &gt;= 4), IF($T415 &lt;&gt; "", $H415/$T415, ""), ""), "")</f>
        <v/>
      </c>
      <c r="AL415" s="10" t="str">
        <f ca="1">IFERROR(IF(AND(NOW()&lt;= EOMONTH(DATE(YEAR($P415),5, 1), 0), Overall!$A417&lt;&gt;"", MONTH($O415) &lt;= 5, MONTH($P415) &gt;= 5), IF($T415 &lt;&gt; "", $H415/$T415, ""), ""), "")</f>
        <v/>
      </c>
      <c r="AM415" s="10" t="str">
        <f ca="1">IFERROR(IF(AND(NOW()&lt;= EOMONTH(DATE(YEAR($P415),6, 1), 0), Overall!$A417&lt;&gt;"", MONTH($O415) &lt;= 6, MONTH($P415) &gt;= 6), IF($T415 &lt;&gt; "", $H415/$T415, ""), ""), "")</f>
        <v/>
      </c>
      <c r="AN415" s="10" t="str">
        <f ca="1">IFERROR(IF(AND(NOW()&lt;= EOMONTH(DATE(YEAR($P415),7, 1), 0), Overall!$A417&lt;&gt;"", MONTH($O415) &lt;= 7, MONTH($P415) &gt;= 7), IF($T415 &lt;&gt; "", $H415/$T415, ""), ""), "")</f>
        <v/>
      </c>
      <c r="AO415" s="10" t="str">
        <f ca="1">IFERROR(IF(AND(NOW()&lt;= EOMONTH(DATE(YEAR($P415),8, 1), 0), Overall!$A417&lt;&gt;"", MONTH($O415) &lt;= 8, MONTH($P415) &gt;= 8), IF($T415 &lt;&gt; "", $H415/$T415, ""), ""), "")</f>
        <v/>
      </c>
      <c r="AP415" s="10" t="str">
        <f ca="1">IFERROR(IF(AND(NOW()&lt;= EOMONTH(DATE(YEAR($P415),9, 1), 0), Overall!$A417&lt;&gt;"", MONTH($O415) &lt;= 9, MONTH($P415) &gt;= 9), IF($T415 &lt;&gt; "", $H415/$T415, ""), ""), "")</f>
        <v/>
      </c>
      <c r="AQ415" s="10" t="str">
        <f ca="1">IFERROR(IF(AND(NOW()&lt;= EOMONTH(DATE(YEAR($P415),10, 1), 0), Overall!$A417&lt;&gt;"", MONTH($O415) &lt;= 10, MONTH($P415) &gt;= 10), IF($T415 &lt;&gt; "", $H415/$T415, ""), ""), "")</f>
        <v/>
      </c>
      <c r="AR415" s="10" t="str">
        <f ca="1">IFERROR(IF(AND(NOW()&lt;= EOMONTH(DATE(YEAR($P415),11, 1), 0), Overall!$A417&lt;&gt;"", MONTH($O415) &lt;=11, MONTH($P415) &gt;= 11), IF($T415 &lt;&gt; "", $H415/$T415, ""), ""), "")</f>
        <v/>
      </c>
      <c r="AS415" s="10" t="str">
        <f ca="1">IFERROR(IF(AND(NOW()&lt;= EOMONTH(DATE(YEAR($P415),12, 1), 0), Overall!$A417&lt;&gt;"", MONTH($O415) &lt;= 12, MONTH($P415) &gt;= 12), IF($T415 &lt;&gt; "", $H415/$T415, ""), ""), "")</f>
        <v/>
      </c>
      <c r="AT415" s="16">
        <f t="shared" ca="1" si="13"/>
        <v>0</v>
      </c>
    </row>
    <row r="416" spans="1:46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6">
        <f>IF(Overall!T418&lt;&gt;"",VALUE(Overall!T418),"")</f>
        <v>85.25</v>
      </c>
      <c r="O416" s="7">
        <f>IF(Overall!L418&lt;&gt;"", DATEVALUE(Overall!L418), "")</f>
        <v>44927</v>
      </c>
      <c r="P416" s="7">
        <f>IF(Overall!M418&lt;&gt;"", DATEVALUE(Overall!M418), "")</f>
        <v>45016</v>
      </c>
      <c r="Q416" s="7" t="str">
        <f>IF(Overall!S418&lt;&gt;"",_xlfn.VALUETOTEXT(Overall!S418),"")</f>
        <v>Jan-Mar</v>
      </c>
      <c r="R416" s="7">
        <f>IF(Overall!O418&lt;&gt;"", DATEVALUE(Overall!O418), "")</f>
        <v>44853</v>
      </c>
      <c r="S416" s="7">
        <f>IF(Overall!O418&lt;&gt;"", DATEVALUE(Overall!O418), "")</f>
        <v>44853</v>
      </c>
      <c r="T416" s="5">
        <f t="shared" si="12"/>
        <v>3</v>
      </c>
      <c r="U416" s="10">
        <f>IF(Overall!$A418&lt;&gt;"",IF(AND(MONTH($O416) &lt;= 1, MONTH($P416) &gt;= 1), IF($T416 &lt;&gt; "", $H416/$T416, ""), ""),"")</f>
        <v>250000</v>
      </c>
      <c r="V416" s="10">
        <f>IF(Overall!$A418&lt;&gt;"",IF(AND(MONTH($O416) &lt;= 2, MONTH($P416) &gt;= 2), IF($T416 &lt;&gt; "", $H416/$T416, ""), ""),"")</f>
        <v>250000</v>
      </c>
      <c r="W416" s="10">
        <f>IF(Overall!$A418&lt;&gt;"",IF(AND(MONTH($O416) &lt;= 3, MONTH($P416) &gt;= 3), IF($T416 &lt;&gt; "", $H416/$T416, ""), ""),"")</f>
        <v>250000</v>
      </c>
      <c r="X416" s="10" t="str">
        <f>IF(Overall!$A418&lt;&gt;"",IF(AND(MONTH($O416) &lt;= 4, MONTH($P416) &gt;= 4), IF($T416 &lt;&gt; "", $H416/$T416, ""), ""),"")</f>
        <v/>
      </c>
      <c r="Y416" s="10" t="str">
        <f>IF(Overall!$A418&lt;&gt;"",IF(AND(MONTH($O416) &lt;= 5, MONTH($P416) &gt;= 5), IF($T416 &lt;&gt; "", $H416/$T416, ""), ""),"")</f>
        <v/>
      </c>
      <c r="Z416" s="10" t="str">
        <f>IF(Overall!$A418&lt;&gt;"",IF(AND(MONTH($O416) &lt;= 6, MONTH($P416) &gt;= 6), IF($T416 &lt;&gt; "", $H416/$T416, ""), ""),"")</f>
        <v/>
      </c>
      <c r="AA416" s="10" t="str">
        <f>IF(Overall!$A418&lt;&gt;"",IF(AND(MONTH($O416) &lt;= 7, MONTH($P416) &gt;= 7 ), IF($T416 &lt;&gt; "", $H416/$T416, ""), ""),"")</f>
        <v/>
      </c>
      <c r="AB416" s="10" t="str">
        <f>IF(Overall!$A418&lt;&gt;"",IF(AND(MONTH($O416) &lt;= 8, MONTH($P416) &gt;= 8), IF($T416 &lt;&gt; "", $H416/$T416, ""), ""),"")</f>
        <v/>
      </c>
      <c r="AC416" s="10" t="str">
        <f>IF(Overall!$A418&lt;&gt;"",IF(AND(MONTH($O416) &lt;= 9, MONTH($P416) &gt;= 9), IF($T416 &lt;&gt; "", $H416/$T416, ""), ""),"")</f>
        <v/>
      </c>
      <c r="AD416" s="10" t="str">
        <f>IF(Overall!$A418&lt;&gt;"",IF(AND(MONTH($O416) &lt;= 10, MONTH($P416) &gt;= 10), IF($T416 &lt;&gt; "", $H416/$T416, ""), ""),"")</f>
        <v/>
      </c>
      <c r="AE416" s="10" t="str">
        <f>IF(Overall!$A418&lt;&gt;"",IF(AND(MONTH($O416) &lt;= 11, MONTH($P416) &gt;= 11), IF($T416 &lt;&gt; "", $H416/$T416, ""), ""),"")</f>
        <v/>
      </c>
      <c r="AF416" s="10" t="str">
        <f>IF(Overall!$A418&lt;&gt;"",IF(AND(MONTH($O416) &lt;= 12, MONTH($P416) &gt;= 12), IF($T416 &lt;&gt; "", $H416/$T416, ""), ""),"")</f>
        <v/>
      </c>
      <c r="AH416" s="10" t="str">
        <f ca="1">IFERROR(IF(AND(NOW()&lt;= EOMONTH(DATE(YEAR($P416),1, 1), 0), Overall!$A418&lt;&gt;"", MONTH($O416) &lt;= 1, MONTH($P416) &gt;= 1), IF($T416 &lt;&gt; "", $H416/$T416, ""), ""), "")</f>
        <v/>
      </c>
      <c r="AI416" s="10" t="str">
        <f ca="1">IFERROR(IF(AND(NOW()&lt;= EOMONTH(DATE(YEAR($P416),2, 1), 0), Overall!$A418&lt;&gt;"", MONTH($O416) &lt;= 2, MONTH($P416) &gt;= 2), IF($T416 &lt;&gt; "", $H416/$T416, ""), ""), "")</f>
        <v/>
      </c>
      <c r="AJ416" s="10" t="str">
        <f ca="1">IFERROR(IF(AND(NOW()&lt;= EOMONTH(DATE(YEAR($P416),3, 1), 0), Overall!$A418&lt;&gt;"", MONTH($O416) &lt;= 3, MONTH($P416) &gt;= 3), IF($T416 &lt;&gt; "", $H416/$T416, ""), ""), "")</f>
        <v/>
      </c>
      <c r="AK416" s="10" t="str">
        <f ca="1">IFERROR(IF(AND(NOW()&lt;= EOMONTH(DATE(YEAR($P416),4, 1), 0), Overall!$A418&lt;&gt;"", MONTH($O416) &lt;= 4, MONTH($P416) &gt;= 4), IF($T416 &lt;&gt; "", $H416/$T416, ""), ""), "")</f>
        <v/>
      </c>
      <c r="AL416" s="10" t="str">
        <f ca="1">IFERROR(IF(AND(NOW()&lt;= EOMONTH(DATE(YEAR($P416),5, 1), 0), Overall!$A418&lt;&gt;"", MONTH($O416) &lt;= 5, MONTH($P416) &gt;= 5), IF($T416 &lt;&gt; "", $H416/$T416, ""), ""), "")</f>
        <v/>
      </c>
      <c r="AM416" s="10" t="str">
        <f ca="1">IFERROR(IF(AND(NOW()&lt;= EOMONTH(DATE(YEAR($P416),6, 1), 0), Overall!$A418&lt;&gt;"", MONTH($O416) &lt;= 6, MONTH($P416) &gt;= 6), IF($T416 &lt;&gt; "", $H416/$T416, ""), ""), "")</f>
        <v/>
      </c>
      <c r="AN416" s="10" t="str">
        <f ca="1">IFERROR(IF(AND(NOW()&lt;= EOMONTH(DATE(YEAR($P416),7, 1), 0), Overall!$A418&lt;&gt;"", MONTH($O416) &lt;= 7, MONTH($P416) &gt;= 7), IF($T416 &lt;&gt; "", $H416/$T416, ""), ""), "")</f>
        <v/>
      </c>
      <c r="AO416" s="10" t="str">
        <f ca="1">IFERROR(IF(AND(NOW()&lt;= EOMONTH(DATE(YEAR($P416),8, 1), 0), Overall!$A418&lt;&gt;"", MONTH($O416) &lt;= 8, MONTH($P416) &gt;= 8), IF($T416 &lt;&gt; "", $H416/$T416, ""), ""), "")</f>
        <v/>
      </c>
      <c r="AP416" s="10" t="str">
        <f ca="1">IFERROR(IF(AND(NOW()&lt;= EOMONTH(DATE(YEAR($P416),9, 1), 0), Overall!$A418&lt;&gt;"", MONTH($O416) &lt;= 9, MONTH($P416) &gt;= 9), IF($T416 &lt;&gt; "", $H416/$T416, ""), ""), "")</f>
        <v/>
      </c>
      <c r="AQ416" s="10" t="str">
        <f ca="1">IFERROR(IF(AND(NOW()&lt;= EOMONTH(DATE(YEAR($P416),10, 1), 0), Overall!$A418&lt;&gt;"", MONTH($O416) &lt;= 10, MONTH($P416) &gt;= 10), IF($T416 &lt;&gt; "", $H416/$T416, ""), ""), "")</f>
        <v/>
      </c>
      <c r="AR416" s="10" t="str">
        <f ca="1">IFERROR(IF(AND(NOW()&lt;= EOMONTH(DATE(YEAR($P416),11, 1), 0), Overall!$A418&lt;&gt;"", MONTH($O416) &lt;=11, MONTH($P416) &gt;= 11), IF($T416 &lt;&gt; "", $H416/$T416, ""), ""), "")</f>
        <v/>
      </c>
      <c r="AS416" s="10" t="str">
        <f ca="1">IFERROR(IF(AND(NOW()&lt;= EOMONTH(DATE(YEAR($P416),12, 1), 0), Overall!$A418&lt;&gt;"", MONTH($O416) &lt;= 12, MONTH($P416) &gt;= 12), IF($T416 &lt;&gt; "", $H416/$T416, ""), ""), "")</f>
        <v/>
      </c>
      <c r="AT416" s="16">
        <f t="shared" ca="1" si="13"/>
        <v>0</v>
      </c>
    </row>
    <row r="417" spans="1:46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6">
        <f>IF(Overall!T419&lt;&gt;"",VALUE(Overall!T419),"")</f>
        <v>85.33</v>
      </c>
      <c r="O417" s="7">
        <f>IF(Overall!L419&lt;&gt;"", DATEVALUE(Overall!L419), "")</f>
        <v>44927</v>
      </c>
      <c r="P417" s="7">
        <f>IF(Overall!M419&lt;&gt;"", DATEVALUE(Overall!M419), "")</f>
        <v>45016</v>
      </c>
      <c r="Q417" s="7" t="str">
        <f>IF(Overall!S419&lt;&gt;"",_xlfn.VALUETOTEXT(Overall!S419),"")</f>
        <v>Jan-Mar</v>
      </c>
      <c r="R417" s="7">
        <f>IF(Overall!O419&lt;&gt;"", DATEVALUE(Overall!O419), "")</f>
        <v>44853</v>
      </c>
      <c r="S417" s="7">
        <f>IF(Overall!O419&lt;&gt;"", DATEVALUE(Overall!O419), "")</f>
        <v>44853</v>
      </c>
      <c r="T417" s="5">
        <f t="shared" si="12"/>
        <v>3</v>
      </c>
      <c r="U417" s="10">
        <f>IF(Overall!$A419&lt;&gt;"",IF(AND(MONTH($O417) &lt;= 1, MONTH($P417) &gt;= 1), IF($T417 &lt;&gt; "", $H417/$T417, ""), ""),"")</f>
        <v>250000</v>
      </c>
      <c r="V417" s="10">
        <f>IF(Overall!$A419&lt;&gt;"",IF(AND(MONTH($O417) &lt;= 2, MONTH($P417) &gt;= 2), IF($T417 &lt;&gt; "", $H417/$T417, ""), ""),"")</f>
        <v>250000</v>
      </c>
      <c r="W417" s="10">
        <f>IF(Overall!$A419&lt;&gt;"",IF(AND(MONTH($O417) &lt;= 3, MONTH($P417) &gt;= 3), IF($T417 &lt;&gt; "", $H417/$T417, ""), ""),"")</f>
        <v>250000</v>
      </c>
      <c r="X417" s="10" t="str">
        <f>IF(Overall!$A419&lt;&gt;"",IF(AND(MONTH($O417) &lt;= 4, MONTH($P417) &gt;= 4), IF($T417 &lt;&gt; "", $H417/$T417, ""), ""),"")</f>
        <v/>
      </c>
      <c r="Y417" s="10" t="str">
        <f>IF(Overall!$A419&lt;&gt;"",IF(AND(MONTH($O417) &lt;= 5, MONTH($P417) &gt;= 5), IF($T417 &lt;&gt; "", $H417/$T417, ""), ""),"")</f>
        <v/>
      </c>
      <c r="Z417" s="10" t="str">
        <f>IF(Overall!$A419&lt;&gt;"",IF(AND(MONTH($O417) &lt;= 6, MONTH($P417) &gt;= 6), IF($T417 &lt;&gt; "", $H417/$T417, ""), ""),"")</f>
        <v/>
      </c>
      <c r="AA417" s="10" t="str">
        <f>IF(Overall!$A419&lt;&gt;"",IF(AND(MONTH($O417) &lt;= 7, MONTH($P417) &gt;= 7 ), IF($T417 &lt;&gt; "", $H417/$T417, ""), ""),"")</f>
        <v/>
      </c>
      <c r="AB417" s="10" t="str">
        <f>IF(Overall!$A419&lt;&gt;"",IF(AND(MONTH($O417) &lt;= 8, MONTH($P417) &gt;= 8), IF($T417 &lt;&gt; "", $H417/$T417, ""), ""),"")</f>
        <v/>
      </c>
      <c r="AC417" s="10" t="str">
        <f>IF(Overall!$A419&lt;&gt;"",IF(AND(MONTH($O417) &lt;= 9, MONTH($P417) &gt;= 9), IF($T417 &lt;&gt; "", $H417/$T417, ""), ""),"")</f>
        <v/>
      </c>
      <c r="AD417" s="10" t="str">
        <f>IF(Overall!$A419&lt;&gt;"",IF(AND(MONTH($O417) &lt;= 10, MONTH($P417) &gt;= 10), IF($T417 &lt;&gt; "", $H417/$T417, ""), ""),"")</f>
        <v/>
      </c>
      <c r="AE417" s="10" t="str">
        <f>IF(Overall!$A419&lt;&gt;"",IF(AND(MONTH($O417) &lt;= 11, MONTH($P417) &gt;= 11), IF($T417 &lt;&gt; "", $H417/$T417, ""), ""),"")</f>
        <v/>
      </c>
      <c r="AF417" s="10" t="str">
        <f>IF(Overall!$A419&lt;&gt;"",IF(AND(MONTH($O417) &lt;= 12, MONTH($P417) &gt;= 12), IF($T417 &lt;&gt; "", $H417/$T417, ""), ""),"")</f>
        <v/>
      </c>
      <c r="AH417" s="10" t="str">
        <f ca="1">IFERROR(IF(AND(NOW()&lt;= EOMONTH(DATE(YEAR($P417),1, 1), 0), Overall!$A419&lt;&gt;"", MONTH($O417) &lt;= 1, MONTH($P417) &gt;= 1), IF($T417 &lt;&gt; "", $H417/$T417, ""), ""), "")</f>
        <v/>
      </c>
      <c r="AI417" s="10" t="str">
        <f ca="1">IFERROR(IF(AND(NOW()&lt;= EOMONTH(DATE(YEAR($P417),2, 1), 0), Overall!$A419&lt;&gt;"", MONTH($O417) &lt;= 2, MONTH($P417) &gt;= 2), IF($T417 &lt;&gt; "", $H417/$T417, ""), ""), "")</f>
        <v/>
      </c>
      <c r="AJ417" s="10" t="str">
        <f ca="1">IFERROR(IF(AND(NOW()&lt;= EOMONTH(DATE(YEAR($P417),3, 1), 0), Overall!$A419&lt;&gt;"", MONTH($O417) &lt;= 3, MONTH($P417) &gt;= 3), IF($T417 &lt;&gt; "", $H417/$T417, ""), ""), "")</f>
        <v/>
      </c>
      <c r="AK417" s="10" t="str">
        <f ca="1">IFERROR(IF(AND(NOW()&lt;= EOMONTH(DATE(YEAR($P417),4, 1), 0), Overall!$A419&lt;&gt;"", MONTH($O417) &lt;= 4, MONTH($P417) &gt;= 4), IF($T417 &lt;&gt; "", $H417/$T417, ""), ""), "")</f>
        <v/>
      </c>
      <c r="AL417" s="10" t="str">
        <f ca="1">IFERROR(IF(AND(NOW()&lt;= EOMONTH(DATE(YEAR($P417),5, 1), 0), Overall!$A419&lt;&gt;"", MONTH($O417) &lt;= 5, MONTH($P417) &gt;= 5), IF($T417 &lt;&gt; "", $H417/$T417, ""), ""), "")</f>
        <v/>
      </c>
      <c r="AM417" s="10" t="str">
        <f ca="1">IFERROR(IF(AND(NOW()&lt;= EOMONTH(DATE(YEAR($P417),6, 1), 0), Overall!$A419&lt;&gt;"", MONTH($O417) &lt;= 6, MONTH($P417) &gt;= 6), IF($T417 &lt;&gt; "", $H417/$T417, ""), ""), "")</f>
        <v/>
      </c>
      <c r="AN417" s="10" t="str">
        <f ca="1">IFERROR(IF(AND(NOW()&lt;= EOMONTH(DATE(YEAR($P417),7, 1), 0), Overall!$A419&lt;&gt;"", MONTH($O417) &lt;= 7, MONTH($P417) &gt;= 7), IF($T417 &lt;&gt; "", $H417/$T417, ""), ""), "")</f>
        <v/>
      </c>
      <c r="AO417" s="10" t="str">
        <f ca="1">IFERROR(IF(AND(NOW()&lt;= EOMONTH(DATE(YEAR($P417),8, 1), 0), Overall!$A419&lt;&gt;"", MONTH($O417) &lt;= 8, MONTH($P417) &gt;= 8), IF($T417 &lt;&gt; "", $H417/$T417, ""), ""), "")</f>
        <v/>
      </c>
      <c r="AP417" s="10" t="str">
        <f ca="1">IFERROR(IF(AND(NOW()&lt;= EOMONTH(DATE(YEAR($P417),9, 1), 0), Overall!$A419&lt;&gt;"", MONTH($O417) &lt;= 9, MONTH($P417) &gt;= 9), IF($T417 &lt;&gt; "", $H417/$T417, ""), ""), "")</f>
        <v/>
      </c>
      <c r="AQ417" s="10" t="str">
        <f ca="1">IFERROR(IF(AND(NOW()&lt;= EOMONTH(DATE(YEAR($P417),10, 1), 0), Overall!$A419&lt;&gt;"", MONTH($O417) &lt;= 10, MONTH($P417) &gt;= 10), IF($T417 &lt;&gt; "", $H417/$T417, ""), ""), "")</f>
        <v/>
      </c>
      <c r="AR417" s="10" t="str">
        <f ca="1">IFERROR(IF(AND(NOW()&lt;= EOMONTH(DATE(YEAR($P417),11, 1), 0), Overall!$A419&lt;&gt;"", MONTH($O417) &lt;=11, MONTH($P417) &gt;= 11), IF($T417 &lt;&gt; "", $H417/$T417, ""), ""), "")</f>
        <v/>
      </c>
      <c r="AS417" s="10" t="str">
        <f ca="1">IFERROR(IF(AND(NOW()&lt;= EOMONTH(DATE(YEAR($P417),12, 1), 0), Overall!$A419&lt;&gt;"", MONTH($O417) &lt;= 12, MONTH($P417) &gt;= 12), IF($T417 &lt;&gt; "", $H417/$T417, ""), ""), "")</f>
        <v/>
      </c>
      <c r="AT417" s="16">
        <f t="shared" ca="1" si="13"/>
        <v>0</v>
      </c>
    </row>
    <row r="418" spans="1:46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6">
        <f>IF(Overall!T420&lt;&gt;"",VALUE(Overall!T420),"")</f>
        <v>84.91</v>
      </c>
      <c r="O418" s="7">
        <f>IF(Overall!L420&lt;&gt;"", DATEVALUE(Overall!L420), "")</f>
        <v>44927</v>
      </c>
      <c r="P418" s="7">
        <f>IF(Overall!M420&lt;&gt;"", DATEVALUE(Overall!M420), "")</f>
        <v>45016</v>
      </c>
      <c r="Q418" s="7" t="str">
        <f>IF(Overall!S420&lt;&gt;"",_xlfn.VALUETOTEXT(Overall!S420),"")</f>
        <v>Jan-Mar</v>
      </c>
      <c r="R418" s="7">
        <f>IF(Overall!O420&lt;&gt;"", DATEVALUE(Overall!O420), "")</f>
        <v>44853</v>
      </c>
      <c r="S418" s="7">
        <f>IF(Overall!O420&lt;&gt;"", DATEVALUE(Overall!O420), "")</f>
        <v>44853</v>
      </c>
      <c r="T418" s="5">
        <f t="shared" si="12"/>
        <v>3</v>
      </c>
      <c r="U418" s="10">
        <f>IF(Overall!$A420&lt;&gt;"",IF(AND(MONTH($O418) &lt;= 1, MONTH($P418) &gt;= 1), IF($T418 &lt;&gt; "", $H418/$T418, ""), ""),"")</f>
        <v>500000</v>
      </c>
      <c r="V418" s="10">
        <f>IF(Overall!$A420&lt;&gt;"",IF(AND(MONTH($O418) &lt;= 2, MONTH($P418) &gt;= 2), IF($T418 &lt;&gt; "", $H418/$T418, ""), ""),"")</f>
        <v>500000</v>
      </c>
      <c r="W418" s="10">
        <f>IF(Overall!$A420&lt;&gt;"",IF(AND(MONTH($O418) &lt;= 3, MONTH($P418) &gt;= 3), IF($T418 &lt;&gt; "", $H418/$T418, ""), ""),"")</f>
        <v>500000</v>
      </c>
      <c r="X418" s="10" t="str">
        <f>IF(Overall!$A420&lt;&gt;"",IF(AND(MONTH($O418) &lt;= 4, MONTH($P418) &gt;= 4), IF($T418 &lt;&gt; "", $H418/$T418, ""), ""),"")</f>
        <v/>
      </c>
      <c r="Y418" s="10" t="str">
        <f>IF(Overall!$A420&lt;&gt;"",IF(AND(MONTH($O418) &lt;= 5, MONTH($P418) &gt;= 5), IF($T418 &lt;&gt; "", $H418/$T418, ""), ""),"")</f>
        <v/>
      </c>
      <c r="Z418" s="10" t="str">
        <f>IF(Overall!$A420&lt;&gt;"",IF(AND(MONTH($O418) &lt;= 6, MONTH($P418) &gt;= 6), IF($T418 &lt;&gt; "", $H418/$T418, ""), ""),"")</f>
        <v/>
      </c>
      <c r="AA418" s="10" t="str">
        <f>IF(Overall!$A420&lt;&gt;"",IF(AND(MONTH($O418) &lt;= 7, MONTH($P418) &gt;= 7 ), IF($T418 &lt;&gt; "", $H418/$T418, ""), ""),"")</f>
        <v/>
      </c>
      <c r="AB418" s="10" t="str">
        <f>IF(Overall!$A420&lt;&gt;"",IF(AND(MONTH($O418) &lt;= 8, MONTH($P418) &gt;= 8), IF($T418 &lt;&gt; "", $H418/$T418, ""), ""),"")</f>
        <v/>
      </c>
      <c r="AC418" s="10" t="str">
        <f>IF(Overall!$A420&lt;&gt;"",IF(AND(MONTH($O418) &lt;= 9, MONTH($P418) &gt;= 9), IF($T418 &lt;&gt; "", $H418/$T418, ""), ""),"")</f>
        <v/>
      </c>
      <c r="AD418" s="10" t="str">
        <f>IF(Overall!$A420&lt;&gt;"",IF(AND(MONTH($O418) &lt;= 10, MONTH($P418) &gt;= 10), IF($T418 &lt;&gt; "", $H418/$T418, ""), ""),"")</f>
        <v/>
      </c>
      <c r="AE418" s="10" t="str">
        <f>IF(Overall!$A420&lt;&gt;"",IF(AND(MONTH($O418) &lt;= 11, MONTH($P418) &gt;= 11), IF($T418 &lt;&gt; "", $H418/$T418, ""), ""),"")</f>
        <v/>
      </c>
      <c r="AF418" s="10" t="str">
        <f>IF(Overall!$A420&lt;&gt;"",IF(AND(MONTH($O418) &lt;= 12, MONTH($P418) &gt;= 12), IF($T418 &lt;&gt; "", $H418/$T418, ""), ""),"")</f>
        <v/>
      </c>
      <c r="AH418" s="10" t="str">
        <f ca="1">IFERROR(IF(AND(NOW()&lt;= EOMONTH(DATE(YEAR($P418),1, 1), 0), Overall!$A420&lt;&gt;"", MONTH($O418) &lt;= 1, MONTH($P418) &gt;= 1), IF($T418 &lt;&gt; "", $H418/$T418, ""), ""), "")</f>
        <v/>
      </c>
      <c r="AI418" s="10" t="str">
        <f ca="1">IFERROR(IF(AND(NOW()&lt;= EOMONTH(DATE(YEAR($P418),2, 1), 0), Overall!$A420&lt;&gt;"", MONTH($O418) &lt;= 2, MONTH($P418) &gt;= 2), IF($T418 &lt;&gt; "", $H418/$T418, ""), ""), "")</f>
        <v/>
      </c>
      <c r="AJ418" s="10" t="str">
        <f ca="1">IFERROR(IF(AND(NOW()&lt;= EOMONTH(DATE(YEAR($P418),3, 1), 0), Overall!$A420&lt;&gt;"", MONTH($O418) &lt;= 3, MONTH($P418) &gt;= 3), IF($T418 &lt;&gt; "", $H418/$T418, ""), ""), "")</f>
        <v/>
      </c>
      <c r="AK418" s="10" t="str">
        <f ca="1">IFERROR(IF(AND(NOW()&lt;= EOMONTH(DATE(YEAR($P418),4, 1), 0), Overall!$A420&lt;&gt;"", MONTH($O418) &lt;= 4, MONTH($P418) &gt;= 4), IF($T418 &lt;&gt; "", $H418/$T418, ""), ""), "")</f>
        <v/>
      </c>
      <c r="AL418" s="10" t="str">
        <f ca="1">IFERROR(IF(AND(NOW()&lt;= EOMONTH(DATE(YEAR($P418),5, 1), 0), Overall!$A420&lt;&gt;"", MONTH($O418) &lt;= 5, MONTH($P418) &gt;= 5), IF($T418 &lt;&gt; "", $H418/$T418, ""), ""), "")</f>
        <v/>
      </c>
      <c r="AM418" s="10" t="str">
        <f ca="1">IFERROR(IF(AND(NOW()&lt;= EOMONTH(DATE(YEAR($P418),6, 1), 0), Overall!$A420&lt;&gt;"", MONTH($O418) &lt;= 6, MONTH($P418) &gt;= 6), IF($T418 &lt;&gt; "", $H418/$T418, ""), ""), "")</f>
        <v/>
      </c>
      <c r="AN418" s="10" t="str">
        <f ca="1">IFERROR(IF(AND(NOW()&lt;= EOMONTH(DATE(YEAR($P418),7, 1), 0), Overall!$A420&lt;&gt;"", MONTH($O418) &lt;= 7, MONTH($P418) &gt;= 7), IF($T418 &lt;&gt; "", $H418/$T418, ""), ""), "")</f>
        <v/>
      </c>
      <c r="AO418" s="10" t="str">
        <f ca="1">IFERROR(IF(AND(NOW()&lt;= EOMONTH(DATE(YEAR($P418),8, 1), 0), Overall!$A420&lt;&gt;"", MONTH($O418) &lt;= 8, MONTH($P418) &gt;= 8), IF($T418 &lt;&gt; "", $H418/$T418, ""), ""), "")</f>
        <v/>
      </c>
      <c r="AP418" s="10" t="str">
        <f ca="1">IFERROR(IF(AND(NOW()&lt;= EOMONTH(DATE(YEAR($P418),9, 1), 0), Overall!$A420&lt;&gt;"", MONTH($O418) &lt;= 9, MONTH($P418) &gt;= 9), IF($T418 &lt;&gt; "", $H418/$T418, ""), ""), "")</f>
        <v/>
      </c>
      <c r="AQ418" s="10" t="str">
        <f ca="1">IFERROR(IF(AND(NOW()&lt;= EOMONTH(DATE(YEAR($P418),10, 1), 0), Overall!$A420&lt;&gt;"", MONTH($O418) &lt;= 10, MONTH($P418) &gt;= 10), IF($T418 &lt;&gt; "", $H418/$T418, ""), ""), "")</f>
        <v/>
      </c>
      <c r="AR418" s="10" t="str">
        <f ca="1">IFERROR(IF(AND(NOW()&lt;= EOMONTH(DATE(YEAR($P418),11, 1), 0), Overall!$A420&lt;&gt;"", MONTH($O418) &lt;=11, MONTH($P418) &gt;= 11), IF($T418 &lt;&gt; "", $H418/$T418, ""), ""), "")</f>
        <v/>
      </c>
      <c r="AS418" s="10" t="str">
        <f ca="1">IFERROR(IF(AND(NOW()&lt;= EOMONTH(DATE(YEAR($P418),12, 1), 0), Overall!$A420&lt;&gt;"", MONTH($O418) &lt;= 12, MONTH($P418) &gt;= 12), IF($T418 &lt;&gt; "", $H418/$T418, ""), ""), "")</f>
        <v/>
      </c>
      <c r="AT418" s="16">
        <f t="shared" ca="1" si="13"/>
        <v>0</v>
      </c>
    </row>
    <row r="419" spans="1:46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6">
        <f>IF(Overall!T421&lt;&gt;"",VALUE(Overall!T421),"")</f>
        <v>84.95</v>
      </c>
      <c r="O419" s="7">
        <f>IF(Overall!L421&lt;&gt;"", DATEVALUE(Overall!L421), "")</f>
        <v>44927</v>
      </c>
      <c r="P419" s="7">
        <f>IF(Overall!M421&lt;&gt;"", DATEVALUE(Overall!M421), "")</f>
        <v>45016</v>
      </c>
      <c r="Q419" s="7" t="str">
        <f>IF(Overall!S421&lt;&gt;"",_xlfn.VALUETOTEXT(Overall!S421),"")</f>
        <v>Jan-Mar</v>
      </c>
      <c r="R419" s="7">
        <f>IF(Overall!O421&lt;&gt;"", DATEVALUE(Overall!O421), "")</f>
        <v>44853</v>
      </c>
      <c r="S419" s="7">
        <f>IF(Overall!O421&lt;&gt;"", DATEVALUE(Overall!O421), "")</f>
        <v>44853</v>
      </c>
      <c r="T419" s="5">
        <f t="shared" si="12"/>
        <v>3</v>
      </c>
      <c r="U419" s="10">
        <f>IF(Overall!$A421&lt;&gt;"",IF(AND(MONTH($O419) &lt;= 1, MONTH($P419) &gt;= 1), IF($T419 &lt;&gt; "", $H419/$T419, ""), ""),"")</f>
        <v>250000</v>
      </c>
      <c r="V419" s="10">
        <f>IF(Overall!$A421&lt;&gt;"",IF(AND(MONTH($O419) &lt;= 2, MONTH($P419) &gt;= 2), IF($T419 &lt;&gt; "", $H419/$T419, ""), ""),"")</f>
        <v>250000</v>
      </c>
      <c r="W419" s="10">
        <f>IF(Overall!$A421&lt;&gt;"",IF(AND(MONTH($O419) &lt;= 3, MONTH($P419) &gt;= 3), IF($T419 &lt;&gt; "", $H419/$T419, ""), ""),"")</f>
        <v>250000</v>
      </c>
      <c r="X419" s="10" t="str">
        <f>IF(Overall!$A421&lt;&gt;"",IF(AND(MONTH($O419) &lt;= 4, MONTH($P419) &gt;= 4), IF($T419 &lt;&gt; "", $H419/$T419, ""), ""),"")</f>
        <v/>
      </c>
      <c r="Y419" s="10" t="str">
        <f>IF(Overall!$A421&lt;&gt;"",IF(AND(MONTH($O419) &lt;= 5, MONTH($P419) &gt;= 5), IF($T419 &lt;&gt; "", $H419/$T419, ""), ""),"")</f>
        <v/>
      </c>
      <c r="Z419" s="10" t="str">
        <f>IF(Overall!$A421&lt;&gt;"",IF(AND(MONTH($O419) &lt;= 6, MONTH($P419) &gt;= 6), IF($T419 &lt;&gt; "", $H419/$T419, ""), ""),"")</f>
        <v/>
      </c>
      <c r="AA419" s="10" t="str">
        <f>IF(Overall!$A421&lt;&gt;"",IF(AND(MONTH($O419) &lt;= 7, MONTH($P419) &gt;= 7 ), IF($T419 &lt;&gt; "", $H419/$T419, ""), ""),"")</f>
        <v/>
      </c>
      <c r="AB419" s="10" t="str">
        <f>IF(Overall!$A421&lt;&gt;"",IF(AND(MONTH($O419) &lt;= 8, MONTH($P419) &gt;= 8), IF($T419 &lt;&gt; "", $H419/$T419, ""), ""),"")</f>
        <v/>
      </c>
      <c r="AC419" s="10" t="str">
        <f>IF(Overall!$A421&lt;&gt;"",IF(AND(MONTH($O419) &lt;= 9, MONTH($P419) &gt;= 9), IF($T419 &lt;&gt; "", $H419/$T419, ""), ""),"")</f>
        <v/>
      </c>
      <c r="AD419" s="10" t="str">
        <f>IF(Overall!$A421&lt;&gt;"",IF(AND(MONTH($O419) &lt;= 10, MONTH($P419) &gt;= 10), IF($T419 &lt;&gt; "", $H419/$T419, ""), ""),"")</f>
        <v/>
      </c>
      <c r="AE419" s="10" t="str">
        <f>IF(Overall!$A421&lt;&gt;"",IF(AND(MONTH($O419) &lt;= 11, MONTH($P419) &gt;= 11), IF($T419 &lt;&gt; "", $H419/$T419, ""), ""),"")</f>
        <v/>
      </c>
      <c r="AF419" s="10" t="str">
        <f>IF(Overall!$A421&lt;&gt;"",IF(AND(MONTH($O419) &lt;= 12, MONTH($P419) &gt;= 12), IF($T419 &lt;&gt; "", $H419/$T419, ""), ""),"")</f>
        <v/>
      </c>
      <c r="AH419" s="10" t="str">
        <f ca="1">IFERROR(IF(AND(NOW()&lt;= EOMONTH(DATE(YEAR($P419),1, 1), 0), Overall!$A421&lt;&gt;"", MONTH($O419) &lt;= 1, MONTH($P419) &gt;= 1), IF($T419 &lt;&gt; "", $H419/$T419, ""), ""), "")</f>
        <v/>
      </c>
      <c r="AI419" s="10" t="str">
        <f ca="1">IFERROR(IF(AND(NOW()&lt;= EOMONTH(DATE(YEAR($P419),2, 1), 0), Overall!$A421&lt;&gt;"", MONTH($O419) &lt;= 2, MONTH($P419) &gt;= 2), IF($T419 &lt;&gt; "", $H419/$T419, ""), ""), "")</f>
        <v/>
      </c>
      <c r="AJ419" s="10" t="str">
        <f ca="1">IFERROR(IF(AND(NOW()&lt;= EOMONTH(DATE(YEAR($P419),3, 1), 0), Overall!$A421&lt;&gt;"", MONTH($O419) &lt;= 3, MONTH($P419) &gt;= 3), IF($T419 &lt;&gt; "", $H419/$T419, ""), ""), "")</f>
        <v/>
      </c>
      <c r="AK419" s="10" t="str">
        <f ca="1">IFERROR(IF(AND(NOW()&lt;= EOMONTH(DATE(YEAR($P419),4, 1), 0), Overall!$A421&lt;&gt;"", MONTH($O419) &lt;= 4, MONTH($P419) &gt;= 4), IF($T419 &lt;&gt; "", $H419/$T419, ""), ""), "")</f>
        <v/>
      </c>
      <c r="AL419" s="10" t="str">
        <f ca="1">IFERROR(IF(AND(NOW()&lt;= EOMONTH(DATE(YEAR($P419),5, 1), 0), Overall!$A421&lt;&gt;"", MONTH($O419) &lt;= 5, MONTH($P419) &gt;= 5), IF($T419 &lt;&gt; "", $H419/$T419, ""), ""), "")</f>
        <v/>
      </c>
      <c r="AM419" s="10" t="str">
        <f ca="1">IFERROR(IF(AND(NOW()&lt;= EOMONTH(DATE(YEAR($P419),6, 1), 0), Overall!$A421&lt;&gt;"", MONTH($O419) &lt;= 6, MONTH($P419) &gt;= 6), IF($T419 &lt;&gt; "", $H419/$T419, ""), ""), "")</f>
        <v/>
      </c>
      <c r="AN419" s="10" t="str">
        <f ca="1">IFERROR(IF(AND(NOW()&lt;= EOMONTH(DATE(YEAR($P419),7, 1), 0), Overall!$A421&lt;&gt;"", MONTH($O419) &lt;= 7, MONTH($P419) &gt;= 7), IF($T419 &lt;&gt; "", $H419/$T419, ""), ""), "")</f>
        <v/>
      </c>
      <c r="AO419" s="10" t="str">
        <f ca="1">IFERROR(IF(AND(NOW()&lt;= EOMONTH(DATE(YEAR($P419),8, 1), 0), Overall!$A421&lt;&gt;"", MONTH($O419) &lt;= 8, MONTH($P419) &gt;= 8), IF($T419 &lt;&gt; "", $H419/$T419, ""), ""), "")</f>
        <v/>
      </c>
      <c r="AP419" s="10" t="str">
        <f ca="1">IFERROR(IF(AND(NOW()&lt;= EOMONTH(DATE(YEAR($P419),9, 1), 0), Overall!$A421&lt;&gt;"", MONTH($O419) &lt;= 9, MONTH($P419) &gt;= 9), IF($T419 &lt;&gt; "", $H419/$T419, ""), ""), "")</f>
        <v/>
      </c>
      <c r="AQ419" s="10" t="str">
        <f ca="1">IFERROR(IF(AND(NOW()&lt;= EOMONTH(DATE(YEAR($P419),10, 1), 0), Overall!$A421&lt;&gt;"", MONTH($O419) &lt;= 10, MONTH($P419) &gt;= 10), IF($T419 &lt;&gt; "", $H419/$T419, ""), ""), "")</f>
        <v/>
      </c>
      <c r="AR419" s="10" t="str">
        <f ca="1">IFERROR(IF(AND(NOW()&lt;= EOMONTH(DATE(YEAR($P419),11, 1), 0), Overall!$A421&lt;&gt;"", MONTH($O419) &lt;=11, MONTH($P419) &gt;= 11), IF($T419 &lt;&gt; "", $H419/$T419, ""), ""), "")</f>
        <v/>
      </c>
      <c r="AS419" s="10" t="str">
        <f ca="1">IFERROR(IF(AND(NOW()&lt;= EOMONTH(DATE(YEAR($P419),12, 1), 0), Overall!$A421&lt;&gt;"", MONTH($O419) &lt;= 12, MONTH($P419) &gt;= 12), IF($T419 &lt;&gt; "", $H419/$T419, ""), ""), "")</f>
        <v/>
      </c>
      <c r="AT419" s="16">
        <f t="shared" ca="1" si="13"/>
        <v>0</v>
      </c>
    </row>
    <row r="420" spans="1:46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6">
        <f>IF(Overall!T422&lt;&gt;"",VALUE(Overall!T422),"")</f>
        <v>85.85</v>
      </c>
      <c r="O420" s="7">
        <f>IF(Overall!L422&lt;&gt;"", DATEVALUE(Overall!L422), "")</f>
        <v>44927</v>
      </c>
      <c r="P420" s="7">
        <f>IF(Overall!M422&lt;&gt;"", DATEVALUE(Overall!M422), "")</f>
        <v>45016</v>
      </c>
      <c r="Q420" s="7" t="str">
        <f>IF(Overall!S422&lt;&gt;"",_xlfn.VALUETOTEXT(Overall!S422),"")</f>
        <v>Jan-Mar</v>
      </c>
      <c r="R420" s="7">
        <f>IF(Overall!O422&lt;&gt;"", DATEVALUE(Overall!O422), "")</f>
        <v>44853</v>
      </c>
      <c r="S420" s="7">
        <f>IF(Overall!O422&lt;&gt;"", DATEVALUE(Overall!O422), "")</f>
        <v>44853</v>
      </c>
      <c r="T420" s="5">
        <f t="shared" si="12"/>
        <v>3</v>
      </c>
      <c r="U420" s="10">
        <f>IF(Overall!$A422&lt;&gt;"",IF(AND(MONTH($O420) &lt;= 1, MONTH($P420) &gt;= 1), IF($T420 &lt;&gt; "", $H420/$T420, ""), ""),"")</f>
        <v>250000</v>
      </c>
      <c r="V420" s="10">
        <f>IF(Overall!$A422&lt;&gt;"",IF(AND(MONTH($O420) &lt;= 2, MONTH($P420) &gt;= 2), IF($T420 &lt;&gt; "", $H420/$T420, ""), ""),"")</f>
        <v>250000</v>
      </c>
      <c r="W420" s="10">
        <f>IF(Overall!$A422&lt;&gt;"",IF(AND(MONTH($O420) &lt;= 3, MONTH($P420) &gt;= 3), IF($T420 &lt;&gt; "", $H420/$T420, ""), ""),"")</f>
        <v>250000</v>
      </c>
      <c r="X420" s="10" t="str">
        <f>IF(Overall!$A422&lt;&gt;"",IF(AND(MONTH($O420) &lt;= 4, MONTH($P420) &gt;= 4), IF($T420 &lt;&gt; "", $H420/$T420, ""), ""),"")</f>
        <v/>
      </c>
      <c r="Y420" s="10" t="str">
        <f>IF(Overall!$A422&lt;&gt;"",IF(AND(MONTH($O420) &lt;= 5, MONTH($P420) &gt;= 5), IF($T420 &lt;&gt; "", $H420/$T420, ""), ""),"")</f>
        <v/>
      </c>
      <c r="Z420" s="10" t="str">
        <f>IF(Overall!$A422&lt;&gt;"",IF(AND(MONTH($O420) &lt;= 6, MONTH($P420) &gt;= 6), IF($T420 &lt;&gt; "", $H420/$T420, ""), ""),"")</f>
        <v/>
      </c>
      <c r="AA420" s="10" t="str">
        <f>IF(Overall!$A422&lt;&gt;"",IF(AND(MONTH($O420) &lt;= 7, MONTH($P420) &gt;= 7 ), IF($T420 &lt;&gt; "", $H420/$T420, ""), ""),"")</f>
        <v/>
      </c>
      <c r="AB420" s="10" t="str">
        <f>IF(Overall!$A422&lt;&gt;"",IF(AND(MONTH($O420) &lt;= 8, MONTH($P420) &gt;= 8), IF($T420 &lt;&gt; "", $H420/$T420, ""), ""),"")</f>
        <v/>
      </c>
      <c r="AC420" s="10" t="str">
        <f>IF(Overall!$A422&lt;&gt;"",IF(AND(MONTH($O420) &lt;= 9, MONTH($P420) &gt;= 9), IF($T420 &lt;&gt; "", $H420/$T420, ""), ""),"")</f>
        <v/>
      </c>
      <c r="AD420" s="10" t="str">
        <f>IF(Overall!$A422&lt;&gt;"",IF(AND(MONTH($O420) &lt;= 10, MONTH($P420) &gt;= 10), IF($T420 &lt;&gt; "", $H420/$T420, ""), ""),"")</f>
        <v/>
      </c>
      <c r="AE420" s="10" t="str">
        <f>IF(Overall!$A422&lt;&gt;"",IF(AND(MONTH($O420) &lt;= 11, MONTH($P420) &gt;= 11), IF($T420 &lt;&gt; "", $H420/$T420, ""), ""),"")</f>
        <v/>
      </c>
      <c r="AF420" s="10" t="str">
        <f>IF(Overall!$A422&lt;&gt;"",IF(AND(MONTH($O420) &lt;= 12, MONTH($P420) &gt;= 12), IF($T420 &lt;&gt; "", $H420/$T420, ""), ""),"")</f>
        <v/>
      </c>
      <c r="AH420" s="10" t="str">
        <f ca="1">IFERROR(IF(AND(NOW()&lt;= EOMONTH(DATE(YEAR($P420),1, 1), 0), Overall!$A422&lt;&gt;"", MONTH($O420) &lt;= 1, MONTH($P420) &gt;= 1), IF($T420 &lt;&gt; "", $H420/$T420, ""), ""), "")</f>
        <v/>
      </c>
      <c r="AI420" s="10" t="str">
        <f ca="1">IFERROR(IF(AND(NOW()&lt;= EOMONTH(DATE(YEAR($P420),2, 1), 0), Overall!$A422&lt;&gt;"", MONTH($O420) &lt;= 2, MONTH($P420) &gt;= 2), IF($T420 &lt;&gt; "", $H420/$T420, ""), ""), "")</f>
        <v/>
      </c>
      <c r="AJ420" s="10" t="str">
        <f ca="1">IFERROR(IF(AND(NOW()&lt;= EOMONTH(DATE(YEAR($P420),3, 1), 0), Overall!$A422&lt;&gt;"", MONTH($O420) &lt;= 3, MONTH($P420) &gt;= 3), IF($T420 &lt;&gt; "", $H420/$T420, ""), ""), "")</f>
        <v/>
      </c>
      <c r="AK420" s="10" t="str">
        <f ca="1">IFERROR(IF(AND(NOW()&lt;= EOMONTH(DATE(YEAR($P420),4, 1), 0), Overall!$A422&lt;&gt;"", MONTH($O420) &lt;= 4, MONTH($P420) &gt;= 4), IF($T420 &lt;&gt; "", $H420/$T420, ""), ""), "")</f>
        <v/>
      </c>
      <c r="AL420" s="10" t="str">
        <f ca="1">IFERROR(IF(AND(NOW()&lt;= EOMONTH(DATE(YEAR($P420),5, 1), 0), Overall!$A422&lt;&gt;"", MONTH($O420) &lt;= 5, MONTH($P420) &gt;= 5), IF($T420 &lt;&gt; "", $H420/$T420, ""), ""), "")</f>
        <v/>
      </c>
      <c r="AM420" s="10" t="str">
        <f ca="1">IFERROR(IF(AND(NOW()&lt;= EOMONTH(DATE(YEAR($P420),6, 1), 0), Overall!$A422&lt;&gt;"", MONTH($O420) &lt;= 6, MONTH($P420) &gt;= 6), IF($T420 &lt;&gt; "", $H420/$T420, ""), ""), "")</f>
        <v/>
      </c>
      <c r="AN420" s="10" t="str">
        <f ca="1">IFERROR(IF(AND(NOW()&lt;= EOMONTH(DATE(YEAR($P420),7, 1), 0), Overall!$A422&lt;&gt;"", MONTH($O420) &lt;= 7, MONTH($P420) &gt;= 7), IF($T420 &lt;&gt; "", $H420/$T420, ""), ""), "")</f>
        <v/>
      </c>
      <c r="AO420" s="10" t="str">
        <f ca="1">IFERROR(IF(AND(NOW()&lt;= EOMONTH(DATE(YEAR($P420),8, 1), 0), Overall!$A422&lt;&gt;"", MONTH($O420) &lt;= 8, MONTH($P420) &gt;= 8), IF($T420 &lt;&gt; "", $H420/$T420, ""), ""), "")</f>
        <v/>
      </c>
      <c r="AP420" s="10" t="str">
        <f ca="1">IFERROR(IF(AND(NOW()&lt;= EOMONTH(DATE(YEAR($P420),9, 1), 0), Overall!$A422&lt;&gt;"", MONTH($O420) &lt;= 9, MONTH($P420) &gt;= 9), IF($T420 &lt;&gt; "", $H420/$T420, ""), ""), "")</f>
        <v/>
      </c>
      <c r="AQ420" s="10" t="str">
        <f ca="1">IFERROR(IF(AND(NOW()&lt;= EOMONTH(DATE(YEAR($P420),10, 1), 0), Overall!$A422&lt;&gt;"", MONTH($O420) &lt;= 10, MONTH($P420) &gt;= 10), IF($T420 &lt;&gt; "", $H420/$T420, ""), ""), "")</f>
        <v/>
      </c>
      <c r="AR420" s="10" t="str">
        <f ca="1">IFERROR(IF(AND(NOW()&lt;= EOMONTH(DATE(YEAR($P420),11, 1), 0), Overall!$A422&lt;&gt;"", MONTH($O420) &lt;=11, MONTH($P420) &gt;= 11), IF($T420 &lt;&gt; "", $H420/$T420, ""), ""), "")</f>
        <v/>
      </c>
      <c r="AS420" s="10" t="str">
        <f ca="1">IFERROR(IF(AND(NOW()&lt;= EOMONTH(DATE(YEAR($P420),12, 1), 0), Overall!$A422&lt;&gt;"", MONTH($O420) &lt;= 12, MONTH($P420) &gt;= 12), IF($T420 &lt;&gt; "", $H420/$T420, ""), ""), "")</f>
        <v/>
      </c>
      <c r="AT420" s="16">
        <f t="shared" ca="1" si="13"/>
        <v>0</v>
      </c>
    </row>
    <row r="421" spans="1:46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6">
        <f>IF(Overall!T423&lt;&gt;"",VALUE(Overall!T423),"")</f>
        <v>87</v>
      </c>
      <c r="O421" s="7">
        <f>IF(Overall!L423&lt;&gt;"", DATEVALUE(Overall!L423), "")</f>
        <v>44958</v>
      </c>
      <c r="P421" s="7">
        <f>IF(Overall!M423&lt;&gt;"", DATEVALUE(Overall!M423), "")</f>
        <v>44985</v>
      </c>
      <c r="Q421" s="7" t="str">
        <f>IF(Overall!S423&lt;&gt;"",_xlfn.VALUETOTEXT(Overall!S423),"")</f>
        <v>Feb</v>
      </c>
      <c r="R421" s="7">
        <f>IF(Overall!O423&lt;&gt;"", DATEVALUE(Overall!O423), "")</f>
        <v>44854</v>
      </c>
      <c r="S421" s="7">
        <f>IF(Overall!O423&lt;&gt;"", DATEVALUE(Overall!O423), "")</f>
        <v>44854</v>
      </c>
      <c r="T421" s="5">
        <f t="shared" si="12"/>
        <v>1</v>
      </c>
      <c r="U421" s="10" t="str">
        <f>IF(Overall!$A423&lt;&gt;"",IF(AND(MONTH($O421) &lt;= 1, MONTH($P421) &gt;= 1), IF($T421 &lt;&gt; "", $H421/$T421, ""), ""),"")</f>
        <v/>
      </c>
      <c r="V421" s="10">
        <f>IF(Overall!$A423&lt;&gt;"",IF(AND(MONTH($O421) &lt;= 2, MONTH($P421) &gt;= 2), IF($T421 &lt;&gt; "", $H421/$T421, ""), ""),"")</f>
        <v>500000</v>
      </c>
      <c r="W421" s="10" t="str">
        <f>IF(Overall!$A423&lt;&gt;"",IF(AND(MONTH($O421) &lt;= 3, MONTH($P421) &gt;= 3), IF($T421 &lt;&gt; "", $H421/$T421, ""), ""),"")</f>
        <v/>
      </c>
      <c r="X421" s="10" t="str">
        <f>IF(Overall!$A423&lt;&gt;"",IF(AND(MONTH($O421) &lt;= 4, MONTH($P421) &gt;= 4), IF($T421 &lt;&gt; "", $H421/$T421, ""), ""),"")</f>
        <v/>
      </c>
      <c r="Y421" s="10" t="str">
        <f>IF(Overall!$A423&lt;&gt;"",IF(AND(MONTH($O421) &lt;= 5, MONTH($P421) &gt;= 5), IF($T421 &lt;&gt; "", $H421/$T421, ""), ""),"")</f>
        <v/>
      </c>
      <c r="Z421" s="10" t="str">
        <f>IF(Overall!$A423&lt;&gt;"",IF(AND(MONTH($O421) &lt;= 6, MONTH($P421) &gt;= 6), IF($T421 &lt;&gt; "", $H421/$T421, ""), ""),"")</f>
        <v/>
      </c>
      <c r="AA421" s="10" t="str">
        <f>IF(Overall!$A423&lt;&gt;"",IF(AND(MONTH($O421) &lt;= 7, MONTH($P421) &gt;= 7 ), IF($T421 &lt;&gt; "", $H421/$T421, ""), ""),"")</f>
        <v/>
      </c>
      <c r="AB421" s="10" t="str">
        <f>IF(Overall!$A423&lt;&gt;"",IF(AND(MONTH($O421) &lt;= 8, MONTH($P421) &gt;= 8), IF($T421 &lt;&gt; "", $H421/$T421, ""), ""),"")</f>
        <v/>
      </c>
      <c r="AC421" s="10" t="str">
        <f>IF(Overall!$A423&lt;&gt;"",IF(AND(MONTH($O421) &lt;= 9, MONTH($P421) &gt;= 9), IF($T421 &lt;&gt; "", $H421/$T421, ""), ""),"")</f>
        <v/>
      </c>
      <c r="AD421" s="10" t="str">
        <f>IF(Overall!$A423&lt;&gt;"",IF(AND(MONTH($O421) &lt;= 10, MONTH($P421) &gt;= 10), IF($T421 &lt;&gt; "", $H421/$T421, ""), ""),"")</f>
        <v/>
      </c>
      <c r="AE421" s="10" t="str">
        <f>IF(Overall!$A423&lt;&gt;"",IF(AND(MONTH($O421) &lt;= 11, MONTH($P421) &gt;= 11), IF($T421 &lt;&gt; "", $H421/$T421, ""), ""),"")</f>
        <v/>
      </c>
      <c r="AF421" s="10" t="str">
        <f>IF(Overall!$A423&lt;&gt;"",IF(AND(MONTH($O421) &lt;= 12, MONTH($P421) &gt;= 12), IF($T421 &lt;&gt; "", $H421/$T421, ""), ""),"")</f>
        <v/>
      </c>
      <c r="AH421" s="10" t="str">
        <f ca="1">IFERROR(IF(AND(NOW()&lt;= EOMONTH(DATE(YEAR($P421),1, 1), 0), Overall!$A423&lt;&gt;"", MONTH($O421) &lt;= 1, MONTH($P421) &gt;= 1), IF($T421 &lt;&gt; "", $H421/$T421, ""), ""), "")</f>
        <v/>
      </c>
      <c r="AI421" s="10" t="str">
        <f ca="1">IFERROR(IF(AND(NOW()&lt;= EOMONTH(DATE(YEAR($P421),2, 1), 0), Overall!$A423&lt;&gt;"", MONTH($O421) &lt;= 2, MONTH($P421) &gt;= 2), IF($T421 &lt;&gt; "", $H421/$T421, ""), ""), "")</f>
        <v/>
      </c>
      <c r="AJ421" s="10" t="str">
        <f ca="1">IFERROR(IF(AND(NOW()&lt;= EOMONTH(DATE(YEAR($P421),3, 1), 0), Overall!$A423&lt;&gt;"", MONTH($O421) &lt;= 3, MONTH($P421) &gt;= 3), IF($T421 &lt;&gt; "", $H421/$T421, ""), ""), "")</f>
        <v/>
      </c>
      <c r="AK421" s="10" t="str">
        <f ca="1">IFERROR(IF(AND(NOW()&lt;= EOMONTH(DATE(YEAR($P421),4, 1), 0), Overall!$A423&lt;&gt;"", MONTH($O421) &lt;= 4, MONTH($P421) &gt;= 4), IF($T421 &lt;&gt; "", $H421/$T421, ""), ""), "")</f>
        <v/>
      </c>
      <c r="AL421" s="10" t="str">
        <f ca="1">IFERROR(IF(AND(NOW()&lt;= EOMONTH(DATE(YEAR($P421),5, 1), 0), Overall!$A423&lt;&gt;"", MONTH($O421) &lt;= 5, MONTH($P421) &gt;= 5), IF($T421 &lt;&gt; "", $H421/$T421, ""), ""), "")</f>
        <v/>
      </c>
      <c r="AM421" s="10" t="str">
        <f ca="1">IFERROR(IF(AND(NOW()&lt;= EOMONTH(DATE(YEAR($P421),6, 1), 0), Overall!$A423&lt;&gt;"", MONTH($O421) &lt;= 6, MONTH($P421) &gt;= 6), IF($T421 &lt;&gt; "", $H421/$T421, ""), ""), "")</f>
        <v/>
      </c>
      <c r="AN421" s="10" t="str">
        <f ca="1">IFERROR(IF(AND(NOW()&lt;= EOMONTH(DATE(YEAR($P421),7, 1), 0), Overall!$A423&lt;&gt;"", MONTH($O421) &lt;= 7, MONTH($P421) &gt;= 7), IF($T421 &lt;&gt; "", $H421/$T421, ""), ""), "")</f>
        <v/>
      </c>
      <c r="AO421" s="10" t="str">
        <f ca="1">IFERROR(IF(AND(NOW()&lt;= EOMONTH(DATE(YEAR($P421),8, 1), 0), Overall!$A423&lt;&gt;"", MONTH($O421) &lt;= 8, MONTH($P421) &gt;= 8), IF($T421 &lt;&gt; "", $H421/$T421, ""), ""), "")</f>
        <v/>
      </c>
      <c r="AP421" s="10" t="str">
        <f ca="1">IFERROR(IF(AND(NOW()&lt;= EOMONTH(DATE(YEAR($P421),9, 1), 0), Overall!$A423&lt;&gt;"", MONTH($O421) &lt;= 9, MONTH($P421) &gt;= 9), IF($T421 &lt;&gt; "", $H421/$T421, ""), ""), "")</f>
        <v/>
      </c>
      <c r="AQ421" s="10" t="str">
        <f ca="1">IFERROR(IF(AND(NOW()&lt;= EOMONTH(DATE(YEAR($P421),10, 1), 0), Overall!$A423&lt;&gt;"", MONTH($O421) &lt;= 10, MONTH($P421) &gt;= 10), IF($T421 &lt;&gt; "", $H421/$T421, ""), ""), "")</f>
        <v/>
      </c>
      <c r="AR421" s="10" t="str">
        <f ca="1">IFERROR(IF(AND(NOW()&lt;= EOMONTH(DATE(YEAR($P421),11, 1), 0), Overall!$A423&lt;&gt;"", MONTH($O421) &lt;=11, MONTH($P421) &gt;= 11), IF($T421 &lt;&gt; "", $H421/$T421, ""), ""), "")</f>
        <v/>
      </c>
      <c r="AS421" s="10" t="str">
        <f ca="1">IFERROR(IF(AND(NOW()&lt;= EOMONTH(DATE(YEAR($P421),12, 1), 0), Overall!$A423&lt;&gt;"", MONTH($O421) &lt;= 12, MONTH($P421) &gt;= 12), IF($T421 &lt;&gt; "", $H421/$T421, ""), ""), "")</f>
        <v/>
      </c>
      <c r="AT421" s="16">
        <f t="shared" ca="1" si="13"/>
        <v>0</v>
      </c>
    </row>
    <row r="422" spans="1:46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6">
        <f>IF(Overall!T424&lt;&gt;"",VALUE(Overall!T424),"")</f>
        <v>84.39</v>
      </c>
      <c r="O422" s="7">
        <f>IF(Overall!L424&lt;&gt;"", DATEVALUE(Overall!L424), "")</f>
        <v>45047</v>
      </c>
      <c r="P422" s="7">
        <f>IF(Overall!M424&lt;&gt;"", DATEVALUE(Overall!M424), "")</f>
        <v>45077</v>
      </c>
      <c r="Q422" s="7" t="str">
        <f>IF(Overall!S424&lt;&gt;"",_xlfn.VALUETOTEXT(Overall!S424),"")</f>
        <v>May</v>
      </c>
      <c r="R422" s="7">
        <f>IF(Overall!O424&lt;&gt;"", DATEVALUE(Overall!O424), "")</f>
        <v>44854</v>
      </c>
      <c r="S422" s="7">
        <f>IF(Overall!O424&lt;&gt;"", DATEVALUE(Overall!O424), "")</f>
        <v>44854</v>
      </c>
      <c r="T422" s="5">
        <f t="shared" si="12"/>
        <v>1</v>
      </c>
      <c r="U422" s="10" t="str">
        <f>IF(Overall!$A424&lt;&gt;"",IF(AND(MONTH($O422) &lt;= 1, MONTH($P422) &gt;= 1), IF($T422 &lt;&gt; "", $H422/$T422, ""), ""),"")</f>
        <v/>
      </c>
      <c r="V422" s="10" t="str">
        <f>IF(Overall!$A424&lt;&gt;"",IF(AND(MONTH($O422) &lt;= 2, MONTH($P422) &gt;= 2), IF($T422 &lt;&gt; "", $H422/$T422, ""), ""),"")</f>
        <v/>
      </c>
      <c r="W422" s="10" t="str">
        <f>IF(Overall!$A424&lt;&gt;"",IF(AND(MONTH($O422) &lt;= 3, MONTH($P422) &gt;= 3), IF($T422 &lt;&gt; "", $H422/$T422, ""), ""),"")</f>
        <v/>
      </c>
      <c r="X422" s="10" t="str">
        <f>IF(Overall!$A424&lt;&gt;"",IF(AND(MONTH($O422) &lt;= 4, MONTH($P422) &gt;= 4), IF($T422 &lt;&gt; "", $H422/$T422, ""), ""),"")</f>
        <v/>
      </c>
      <c r="Y422" s="10">
        <f>IF(Overall!$A424&lt;&gt;"",IF(AND(MONTH($O422) &lt;= 5, MONTH($P422) &gt;= 5), IF($T422 &lt;&gt; "", $H422/$T422, ""), ""),"")</f>
        <v>250000</v>
      </c>
      <c r="Z422" s="10" t="str">
        <f>IF(Overall!$A424&lt;&gt;"",IF(AND(MONTH($O422) &lt;= 6, MONTH($P422) &gt;= 6), IF($T422 &lt;&gt; "", $H422/$T422, ""), ""),"")</f>
        <v/>
      </c>
      <c r="AA422" s="10" t="str">
        <f>IF(Overall!$A424&lt;&gt;"",IF(AND(MONTH($O422) &lt;= 7, MONTH($P422) &gt;= 7 ), IF($T422 &lt;&gt; "", $H422/$T422, ""), ""),"")</f>
        <v/>
      </c>
      <c r="AB422" s="10" t="str">
        <f>IF(Overall!$A424&lt;&gt;"",IF(AND(MONTH($O422) &lt;= 8, MONTH($P422) &gt;= 8), IF($T422 &lt;&gt; "", $H422/$T422, ""), ""),"")</f>
        <v/>
      </c>
      <c r="AC422" s="10" t="str">
        <f>IF(Overall!$A424&lt;&gt;"",IF(AND(MONTH($O422) &lt;= 9, MONTH($P422) &gt;= 9), IF($T422 &lt;&gt; "", $H422/$T422, ""), ""),"")</f>
        <v/>
      </c>
      <c r="AD422" s="10" t="str">
        <f>IF(Overall!$A424&lt;&gt;"",IF(AND(MONTH($O422) &lt;= 10, MONTH($P422) &gt;= 10), IF($T422 &lt;&gt; "", $H422/$T422, ""), ""),"")</f>
        <v/>
      </c>
      <c r="AE422" s="10" t="str">
        <f>IF(Overall!$A424&lt;&gt;"",IF(AND(MONTH($O422) &lt;= 11, MONTH($P422) &gt;= 11), IF($T422 &lt;&gt; "", $H422/$T422, ""), ""),"")</f>
        <v/>
      </c>
      <c r="AF422" s="10" t="str">
        <f>IF(Overall!$A424&lt;&gt;"",IF(AND(MONTH($O422) &lt;= 12, MONTH($P422) &gt;= 12), IF($T422 &lt;&gt; "", $H422/$T422, ""), ""),"")</f>
        <v/>
      </c>
      <c r="AH422" s="10" t="str">
        <f ca="1">IFERROR(IF(AND(NOW()&lt;= EOMONTH(DATE(YEAR($P422),1, 1), 0), Overall!$A424&lt;&gt;"", MONTH($O422) &lt;= 1, MONTH($P422) &gt;= 1), IF($T422 &lt;&gt; "", $H422/$T422, ""), ""), "")</f>
        <v/>
      </c>
      <c r="AI422" s="10" t="str">
        <f ca="1">IFERROR(IF(AND(NOW()&lt;= EOMONTH(DATE(YEAR($P422),2, 1), 0), Overall!$A424&lt;&gt;"", MONTH($O422) &lt;= 2, MONTH($P422) &gt;= 2), IF($T422 &lt;&gt; "", $H422/$T422, ""), ""), "")</f>
        <v/>
      </c>
      <c r="AJ422" s="10" t="str">
        <f ca="1">IFERROR(IF(AND(NOW()&lt;= EOMONTH(DATE(YEAR($P422),3, 1), 0), Overall!$A424&lt;&gt;"", MONTH($O422) &lt;= 3, MONTH($P422) &gt;= 3), IF($T422 &lt;&gt; "", $H422/$T422, ""), ""), "")</f>
        <v/>
      </c>
      <c r="AK422" s="10" t="str">
        <f ca="1">IFERROR(IF(AND(NOW()&lt;= EOMONTH(DATE(YEAR($P422),4, 1), 0), Overall!$A424&lt;&gt;"", MONTH($O422) &lt;= 4, MONTH($P422) &gt;= 4), IF($T422 &lt;&gt; "", $H422/$T422, ""), ""), "")</f>
        <v/>
      </c>
      <c r="AL422" s="10" t="str">
        <f ca="1">IFERROR(IF(AND(NOW()&lt;= EOMONTH(DATE(YEAR($P422),5, 1), 0), Overall!$A424&lt;&gt;"", MONTH($O422) &lt;= 5, MONTH($P422) &gt;= 5), IF($T422 &lt;&gt; "", $H422/$T422, ""), ""), "")</f>
        <v/>
      </c>
      <c r="AM422" s="10" t="str">
        <f ca="1">IFERROR(IF(AND(NOW()&lt;= EOMONTH(DATE(YEAR($P422),6, 1), 0), Overall!$A424&lt;&gt;"", MONTH($O422) &lt;= 6, MONTH($P422) &gt;= 6), IF($T422 &lt;&gt; "", $H422/$T422, ""), ""), "")</f>
        <v/>
      </c>
      <c r="AN422" s="10" t="str">
        <f ca="1">IFERROR(IF(AND(NOW()&lt;= EOMONTH(DATE(YEAR($P422),7, 1), 0), Overall!$A424&lt;&gt;"", MONTH($O422) &lt;= 7, MONTH($P422) &gt;= 7), IF($T422 &lt;&gt; "", $H422/$T422, ""), ""), "")</f>
        <v/>
      </c>
      <c r="AO422" s="10" t="str">
        <f ca="1">IFERROR(IF(AND(NOW()&lt;= EOMONTH(DATE(YEAR($P422),8, 1), 0), Overall!$A424&lt;&gt;"", MONTH($O422) &lt;= 8, MONTH($P422) &gt;= 8), IF($T422 &lt;&gt; "", $H422/$T422, ""), ""), "")</f>
        <v/>
      </c>
      <c r="AP422" s="10" t="str">
        <f ca="1">IFERROR(IF(AND(NOW()&lt;= EOMONTH(DATE(YEAR($P422),9, 1), 0), Overall!$A424&lt;&gt;"", MONTH($O422) &lt;= 9, MONTH($P422) &gt;= 9), IF($T422 &lt;&gt; "", $H422/$T422, ""), ""), "")</f>
        <v/>
      </c>
      <c r="AQ422" s="10" t="str">
        <f ca="1">IFERROR(IF(AND(NOW()&lt;= EOMONTH(DATE(YEAR($P422),10, 1), 0), Overall!$A424&lt;&gt;"", MONTH($O422) &lt;= 10, MONTH($P422) &gt;= 10), IF($T422 &lt;&gt; "", $H422/$T422, ""), ""), "")</f>
        <v/>
      </c>
      <c r="AR422" s="10" t="str">
        <f ca="1">IFERROR(IF(AND(NOW()&lt;= EOMONTH(DATE(YEAR($P422),11, 1), 0), Overall!$A424&lt;&gt;"", MONTH($O422) &lt;=11, MONTH($P422) &gt;= 11), IF($T422 &lt;&gt; "", $H422/$T422, ""), ""), "")</f>
        <v/>
      </c>
      <c r="AS422" s="10" t="str">
        <f ca="1">IFERROR(IF(AND(NOW()&lt;= EOMONTH(DATE(YEAR($P422),12, 1), 0), Overall!$A424&lt;&gt;"", MONTH($O422) &lt;= 12, MONTH($P422) &gt;= 12), IF($T422 &lt;&gt; "", $H422/$T422, ""), ""), "")</f>
        <v/>
      </c>
      <c r="AT422" s="16">
        <f t="shared" ca="1" si="13"/>
        <v>0</v>
      </c>
    </row>
    <row r="423" spans="1:46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6">
        <f>IF(Overall!T425&lt;&gt;"",VALUE(Overall!T425),"")</f>
        <v>85.6</v>
      </c>
      <c r="O423" s="7">
        <f>IF(Overall!L425&lt;&gt;"", DATEVALUE(Overall!L425), "")</f>
        <v>44958</v>
      </c>
      <c r="P423" s="7">
        <f>IF(Overall!M425&lt;&gt;"", DATEVALUE(Overall!M425), "")</f>
        <v>44985</v>
      </c>
      <c r="Q423" s="7" t="str">
        <f>IF(Overall!S425&lt;&gt;"",_xlfn.VALUETOTEXT(Overall!S425),"")</f>
        <v>Feb</v>
      </c>
      <c r="R423" s="7">
        <f>IF(Overall!O425&lt;&gt;"", DATEVALUE(Overall!O425), "")</f>
        <v>44855</v>
      </c>
      <c r="S423" s="7">
        <f>IF(Overall!O425&lt;&gt;"", DATEVALUE(Overall!O425), "")</f>
        <v>44855</v>
      </c>
      <c r="T423" s="5">
        <f t="shared" si="12"/>
        <v>1</v>
      </c>
      <c r="U423" s="10" t="str">
        <f>IF(Overall!$A425&lt;&gt;"",IF(AND(MONTH($O423) &lt;= 1, MONTH($P423) &gt;= 1), IF($T423 &lt;&gt; "", $H423/$T423, ""), ""),"")</f>
        <v/>
      </c>
      <c r="V423" s="10">
        <f>IF(Overall!$A425&lt;&gt;"",IF(AND(MONTH($O423) &lt;= 2, MONTH($P423) &gt;= 2), IF($T423 &lt;&gt; "", $H423/$T423, ""), ""),"")</f>
        <v>500000</v>
      </c>
      <c r="W423" s="10" t="str">
        <f>IF(Overall!$A425&lt;&gt;"",IF(AND(MONTH($O423) &lt;= 3, MONTH($P423) &gt;= 3), IF($T423 &lt;&gt; "", $H423/$T423, ""), ""),"")</f>
        <v/>
      </c>
      <c r="X423" s="10" t="str">
        <f>IF(Overall!$A425&lt;&gt;"",IF(AND(MONTH($O423) &lt;= 4, MONTH($P423) &gt;= 4), IF($T423 &lt;&gt; "", $H423/$T423, ""), ""),"")</f>
        <v/>
      </c>
      <c r="Y423" s="10" t="str">
        <f>IF(Overall!$A425&lt;&gt;"",IF(AND(MONTH($O423) &lt;= 5, MONTH($P423) &gt;= 5), IF($T423 &lt;&gt; "", $H423/$T423, ""), ""),"")</f>
        <v/>
      </c>
      <c r="Z423" s="10" t="str">
        <f>IF(Overall!$A425&lt;&gt;"",IF(AND(MONTH($O423) &lt;= 6, MONTH($P423) &gt;= 6), IF($T423 &lt;&gt; "", $H423/$T423, ""), ""),"")</f>
        <v/>
      </c>
      <c r="AA423" s="10" t="str">
        <f>IF(Overall!$A425&lt;&gt;"",IF(AND(MONTH($O423) &lt;= 7, MONTH($P423) &gt;= 7 ), IF($T423 &lt;&gt; "", $H423/$T423, ""), ""),"")</f>
        <v/>
      </c>
      <c r="AB423" s="10" t="str">
        <f>IF(Overall!$A425&lt;&gt;"",IF(AND(MONTH($O423) &lt;= 8, MONTH($P423) &gt;= 8), IF($T423 &lt;&gt; "", $H423/$T423, ""), ""),"")</f>
        <v/>
      </c>
      <c r="AC423" s="10" t="str">
        <f>IF(Overall!$A425&lt;&gt;"",IF(AND(MONTH($O423) &lt;= 9, MONTH($P423) &gt;= 9), IF($T423 &lt;&gt; "", $H423/$T423, ""), ""),"")</f>
        <v/>
      </c>
      <c r="AD423" s="10" t="str">
        <f>IF(Overall!$A425&lt;&gt;"",IF(AND(MONTH($O423) &lt;= 10, MONTH($P423) &gt;= 10), IF($T423 &lt;&gt; "", $H423/$T423, ""), ""),"")</f>
        <v/>
      </c>
      <c r="AE423" s="10" t="str">
        <f>IF(Overall!$A425&lt;&gt;"",IF(AND(MONTH($O423) &lt;= 11, MONTH($P423) &gt;= 11), IF($T423 &lt;&gt; "", $H423/$T423, ""), ""),"")</f>
        <v/>
      </c>
      <c r="AF423" s="10" t="str">
        <f>IF(Overall!$A425&lt;&gt;"",IF(AND(MONTH($O423) &lt;= 12, MONTH($P423) &gt;= 12), IF($T423 &lt;&gt; "", $H423/$T423, ""), ""),"")</f>
        <v/>
      </c>
      <c r="AH423" s="10" t="str">
        <f ca="1">IFERROR(IF(AND(NOW()&lt;= EOMONTH(DATE(YEAR($P423),1, 1), 0), Overall!$A425&lt;&gt;"", MONTH($O423) &lt;= 1, MONTH($P423) &gt;= 1), IF($T423 &lt;&gt; "", $H423/$T423, ""), ""), "")</f>
        <v/>
      </c>
      <c r="AI423" s="10" t="str">
        <f ca="1">IFERROR(IF(AND(NOW()&lt;= EOMONTH(DATE(YEAR($P423),2, 1), 0), Overall!$A425&lt;&gt;"", MONTH($O423) &lt;= 2, MONTH($P423) &gt;= 2), IF($T423 &lt;&gt; "", $H423/$T423, ""), ""), "")</f>
        <v/>
      </c>
      <c r="AJ423" s="10" t="str">
        <f ca="1">IFERROR(IF(AND(NOW()&lt;= EOMONTH(DATE(YEAR($P423),3, 1), 0), Overall!$A425&lt;&gt;"", MONTH($O423) &lt;= 3, MONTH($P423) &gt;= 3), IF($T423 &lt;&gt; "", $H423/$T423, ""), ""), "")</f>
        <v/>
      </c>
      <c r="AK423" s="10" t="str">
        <f ca="1">IFERROR(IF(AND(NOW()&lt;= EOMONTH(DATE(YEAR($P423),4, 1), 0), Overall!$A425&lt;&gt;"", MONTH($O423) &lt;= 4, MONTH($P423) &gt;= 4), IF($T423 &lt;&gt; "", $H423/$T423, ""), ""), "")</f>
        <v/>
      </c>
      <c r="AL423" s="10" t="str">
        <f ca="1">IFERROR(IF(AND(NOW()&lt;= EOMONTH(DATE(YEAR($P423),5, 1), 0), Overall!$A425&lt;&gt;"", MONTH($O423) &lt;= 5, MONTH($P423) &gt;= 5), IF($T423 &lt;&gt; "", $H423/$T423, ""), ""), "")</f>
        <v/>
      </c>
      <c r="AM423" s="10" t="str">
        <f ca="1">IFERROR(IF(AND(NOW()&lt;= EOMONTH(DATE(YEAR($P423),6, 1), 0), Overall!$A425&lt;&gt;"", MONTH($O423) &lt;= 6, MONTH($P423) &gt;= 6), IF($T423 &lt;&gt; "", $H423/$T423, ""), ""), "")</f>
        <v/>
      </c>
      <c r="AN423" s="10" t="str">
        <f ca="1">IFERROR(IF(AND(NOW()&lt;= EOMONTH(DATE(YEAR($P423),7, 1), 0), Overall!$A425&lt;&gt;"", MONTH($O423) &lt;= 7, MONTH($P423) &gt;= 7), IF($T423 &lt;&gt; "", $H423/$T423, ""), ""), "")</f>
        <v/>
      </c>
      <c r="AO423" s="10" t="str">
        <f ca="1">IFERROR(IF(AND(NOW()&lt;= EOMONTH(DATE(YEAR($P423),8, 1), 0), Overall!$A425&lt;&gt;"", MONTH($O423) &lt;= 8, MONTH($P423) &gt;= 8), IF($T423 &lt;&gt; "", $H423/$T423, ""), ""), "")</f>
        <v/>
      </c>
      <c r="AP423" s="10" t="str">
        <f ca="1">IFERROR(IF(AND(NOW()&lt;= EOMONTH(DATE(YEAR($P423),9, 1), 0), Overall!$A425&lt;&gt;"", MONTH($O423) &lt;= 9, MONTH($P423) &gt;= 9), IF($T423 &lt;&gt; "", $H423/$T423, ""), ""), "")</f>
        <v/>
      </c>
      <c r="AQ423" s="10" t="str">
        <f ca="1">IFERROR(IF(AND(NOW()&lt;= EOMONTH(DATE(YEAR($P423),10, 1), 0), Overall!$A425&lt;&gt;"", MONTH($O423) &lt;= 10, MONTH($P423) &gt;= 10), IF($T423 &lt;&gt; "", $H423/$T423, ""), ""), "")</f>
        <v/>
      </c>
      <c r="AR423" s="10" t="str">
        <f ca="1">IFERROR(IF(AND(NOW()&lt;= EOMONTH(DATE(YEAR($P423),11, 1), 0), Overall!$A425&lt;&gt;"", MONTH($O423) &lt;=11, MONTH($P423) &gt;= 11), IF($T423 &lt;&gt; "", $H423/$T423, ""), ""), "")</f>
        <v/>
      </c>
      <c r="AS423" s="10" t="str">
        <f ca="1">IFERROR(IF(AND(NOW()&lt;= EOMONTH(DATE(YEAR($P423),12, 1), 0), Overall!$A425&lt;&gt;"", MONTH($O423) &lt;= 12, MONTH($P423) &gt;= 12), IF($T423 &lt;&gt; "", $H423/$T423, ""), ""), "")</f>
        <v/>
      </c>
      <c r="AT423" s="16">
        <f t="shared" ca="1" si="13"/>
        <v>0</v>
      </c>
    </row>
    <row r="424" spans="1:46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6">
        <f>IF(Overall!T426&lt;&gt;"",VALUE(Overall!T426),"")</f>
        <v>84.84</v>
      </c>
      <c r="O424" s="7">
        <f>IF(Overall!L426&lt;&gt;"", DATEVALUE(Overall!L426), "")</f>
        <v>44986</v>
      </c>
      <c r="P424" s="7">
        <f>IF(Overall!M426&lt;&gt;"", DATEVALUE(Overall!M426), "")</f>
        <v>45016</v>
      </c>
      <c r="Q424" s="7" t="str">
        <f>IF(Overall!S426&lt;&gt;"",_xlfn.VALUETOTEXT(Overall!S426),"")</f>
        <v>Mar</v>
      </c>
      <c r="R424" s="7">
        <f>IF(Overall!O426&lt;&gt;"", DATEVALUE(Overall!O426), "")</f>
        <v>44855</v>
      </c>
      <c r="S424" s="7">
        <f>IF(Overall!O426&lt;&gt;"", DATEVALUE(Overall!O426), "")</f>
        <v>44855</v>
      </c>
      <c r="T424" s="5">
        <f t="shared" si="12"/>
        <v>1</v>
      </c>
      <c r="U424" s="10" t="str">
        <f>IF(Overall!$A426&lt;&gt;"",IF(AND(MONTH($O424) &lt;= 1, MONTH($P424) &gt;= 1), IF($T424 &lt;&gt; "", $H424/$T424, ""), ""),"")</f>
        <v/>
      </c>
      <c r="V424" s="10" t="str">
        <f>IF(Overall!$A426&lt;&gt;"",IF(AND(MONTH($O424) &lt;= 2, MONTH($P424) &gt;= 2), IF($T424 &lt;&gt; "", $H424/$T424, ""), ""),"")</f>
        <v/>
      </c>
      <c r="W424" s="10">
        <f>IF(Overall!$A426&lt;&gt;"",IF(AND(MONTH($O424) &lt;= 3, MONTH($P424) &gt;= 3), IF($T424 &lt;&gt; "", $H424/$T424, ""), ""),"")</f>
        <v>500000</v>
      </c>
      <c r="X424" s="10" t="str">
        <f>IF(Overall!$A426&lt;&gt;"",IF(AND(MONTH($O424) &lt;= 4, MONTH($P424) &gt;= 4), IF($T424 &lt;&gt; "", $H424/$T424, ""), ""),"")</f>
        <v/>
      </c>
      <c r="Y424" s="10" t="str">
        <f>IF(Overall!$A426&lt;&gt;"",IF(AND(MONTH($O424) &lt;= 5, MONTH($P424) &gt;= 5), IF($T424 &lt;&gt; "", $H424/$T424, ""), ""),"")</f>
        <v/>
      </c>
      <c r="Z424" s="10" t="str">
        <f>IF(Overall!$A426&lt;&gt;"",IF(AND(MONTH($O424) &lt;= 6, MONTH($P424) &gt;= 6), IF($T424 &lt;&gt; "", $H424/$T424, ""), ""),"")</f>
        <v/>
      </c>
      <c r="AA424" s="10" t="str">
        <f>IF(Overall!$A426&lt;&gt;"",IF(AND(MONTH($O424) &lt;= 7, MONTH($P424) &gt;= 7 ), IF($T424 &lt;&gt; "", $H424/$T424, ""), ""),"")</f>
        <v/>
      </c>
      <c r="AB424" s="10" t="str">
        <f>IF(Overall!$A426&lt;&gt;"",IF(AND(MONTH($O424) &lt;= 8, MONTH($P424) &gt;= 8), IF($T424 &lt;&gt; "", $H424/$T424, ""), ""),"")</f>
        <v/>
      </c>
      <c r="AC424" s="10" t="str">
        <f>IF(Overall!$A426&lt;&gt;"",IF(AND(MONTH($O424) &lt;= 9, MONTH($P424) &gt;= 9), IF($T424 &lt;&gt; "", $H424/$T424, ""), ""),"")</f>
        <v/>
      </c>
      <c r="AD424" s="10" t="str">
        <f>IF(Overall!$A426&lt;&gt;"",IF(AND(MONTH($O424) &lt;= 10, MONTH($P424) &gt;= 10), IF($T424 &lt;&gt; "", $H424/$T424, ""), ""),"")</f>
        <v/>
      </c>
      <c r="AE424" s="10" t="str">
        <f>IF(Overall!$A426&lt;&gt;"",IF(AND(MONTH($O424) &lt;= 11, MONTH($P424) &gt;= 11), IF($T424 &lt;&gt; "", $H424/$T424, ""), ""),"")</f>
        <v/>
      </c>
      <c r="AF424" s="10" t="str">
        <f>IF(Overall!$A426&lt;&gt;"",IF(AND(MONTH($O424) &lt;= 12, MONTH($P424) &gt;= 12), IF($T424 &lt;&gt; "", $H424/$T424, ""), ""),"")</f>
        <v/>
      </c>
      <c r="AH424" s="10" t="str">
        <f ca="1">IFERROR(IF(AND(NOW()&lt;= EOMONTH(DATE(YEAR($P424),1, 1), 0), Overall!$A426&lt;&gt;"", MONTH($O424) &lt;= 1, MONTH($P424) &gt;= 1), IF($T424 &lt;&gt; "", $H424/$T424, ""), ""), "")</f>
        <v/>
      </c>
      <c r="AI424" s="10" t="str">
        <f ca="1">IFERROR(IF(AND(NOW()&lt;= EOMONTH(DATE(YEAR($P424),2, 1), 0), Overall!$A426&lt;&gt;"", MONTH($O424) &lt;= 2, MONTH($P424) &gt;= 2), IF($T424 &lt;&gt; "", $H424/$T424, ""), ""), "")</f>
        <v/>
      </c>
      <c r="AJ424" s="10" t="str">
        <f ca="1">IFERROR(IF(AND(NOW()&lt;= EOMONTH(DATE(YEAR($P424),3, 1), 0), Overall!$A426&lt;&gt;"", MONTH($O424) &lt;= 3, MONTH($P424) &gt;= 3), IF($T424 &lt;&gt; "", $H424/$T424, ""), ""), "")</f>
        <v/>
      </c>
      <c r="AK424" s="10" t="str">
        <f ca="1">IFERROR(IF(AND(NOW()&lt;= EOMONTH(DATE(YEAR($P424),4, 1), 0), Overall!$A426&lt;&gt;"", MONTH($O424) &lt;= 4, MONTH($P424) &gt;= 4), IF($T424 &lt;&gt; "", $H424/$T424, ""), ""), "")</f>
        <v/>
      </c>
      <c r="AL424" s="10" t="str">
        <f ca="1">IFERROR(IF(AND(NOW()&lt;= EOMONTH(DATE(YEAR($P424),5, 1), 0), Overall!$A426&lt;&gt;"", MONTH($O424) &lt;= 5, MONTH($P424) &gt;= 5), IF($T424 &lt;&gt; "", $H424/$T424, ""), ""), "")</f>
        <v/>
      </c>
      <c r="AM424" s="10" t="str">
        <f ca="1">IFERROR(IF(AND(NOW()&lt;= EOMONTH(DATE(YEAR($P424),6, 1), 0), Overall!$A426&lt;&gt;"", MONTH($O424) &lt;= 6, MONTH($P424) &gt;= 6), IF($T424 &lt;&gt; "", $H424/$T424, ""), ""), "")</f>
        <v/>
      </c>
      <c r="AN424" s="10" t="str">
        <f ca="1">IFERROR(IF(AND(NOW()&lt;= EOMONTH(DATE(YEAR($P424),7, 1), 0), Overall!$A426&lt;&gt;"", MONTH($O424) &lt;= 7, MONTH($P424) &gt;= 7), IF($T424 &lt;&gt; "", $H424/$T424, ""), ""), "")</f>
        <v/>
      </c>
      <c r="AO424" s="10" t="str">
        <f ca="1">IFERROR(IF(AND(NOW()&lt;= EOMONTH(DATE(YEAR($P424),8, 1), 0), Overall!$A426&lt;&gt;"", MONTH($O424) &lt;= 8, MONTH($P424) &gt;= 8), IF($T424 &lt;&gt; "", $H424/$T424, ""), ""), "")</f>
        <v/>
      </c>
      <c r="AP424" s="10" t="str">
        <f ca="1">IFERROR(IF(AND(NOW()&lt;= EOMONTH(DATE(YEAR($P424),9, 1), 0), Overall!$A426&lt;&gt;"", MONTH($O424) &lt;= 9, MONTH($P424) &gt;= 9), IF($T424 &lt;&gt; "", $H424/$T424, ""), ""), "")</f>
        <v/>
      </c>
      <c r="AQ424" s="10" t="str">
        <f ca="1">IFERROR(IF(AND(NOW()&lt;= EOMONTH(DATE(YEAR($P424),10, 1), 0), Overall!$A426&lt;&gt;"", MONTH($O424) &lt;= 10, MONTH($P424) &gt;= 10), IF($T424 &lt;&gt; "", $H424/$T424, ""), ""), "")</f>
        <v/>
      </c>
      <c r="AR424" s="10" t="str">
        <f ca="1">IFERROR(IF(AND(NOW()&lt;= EOMONTH(DATE(YEAR($P424),11, 1), 0), Overall!$A426&lt;&gt;"", MONTH($O424) &lt;=11, MONTH($P424) &gt;= 11), IF($T424 &lt;&gt; "", $H424/$T424, ""), ""), "")</f>
        <v/>
      </c>
      <c r="AS424" s="10" t="str">
        <f ca="1">IFERROR(IF(AND(NOW()&lt;= EOMONTH(DATE(YEAR($P424),12, 1), 0), Overall!$A426&lt;&gt;"", MONTH($O424) &lt;= 12, MONTH($P424) &gt;= 12), IF($T424 &lt;&gt; "", $H424/$T424, ""), ""), "")</f>
        <v/>
      </c>
      <c r="AT424" s="16">
        <f t="shared" ca="1" si="13"/>
        <v>0</v>
      </c>
    </row>
    <row r="425" spans="1:46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6">
        <f>IF(Overall!T427&lt;&gt;"",VALUE(Overall!T427),"")</f>
        <v>85.438999999999993</v>
      </c>
      <c r="O425" s="7">
        <f>IF(Overall!L427&lt;&gt;"", DATEVALUE(Overall!L427), "")</f>
        <v>44958</v>
      </c>
      <c r="P425" s="7">
        <f>IF(Overall!M427&lt;&gt;"", DATEVALUE(Overall!M427), "")</f>
        <v>44985</v>
      </c>
      <c r="Q425" s="7" t="str">
        <f>IF(Overall!S427&lt;&gt;"",_xlfn.VALUETOTEXT(Overall!S427),"")</f>
        <v>Feb</v>
      </c>
      <c r="R425" s="7">
        <f>IF(Overall!O427&lt;&gt;"", DATEVALUE(Overall!O427), "")</f>
        <v>44855</v>
      </c>
      <c r="S425" s="7">
        <f>IF(Overall!O427&lt;&gt;"", DATEVALUE(Overall!O427), "")</f>
        <v>44855</v>
      </c>
      <c r="T425" s="5">
        <f t="shared" si="12"/>
        <v>1</v>
      </c>
      <c r="U425" s="10" t="str">
        <f>IF(Overall!$A427&lt;&gt;"",IF(AND(MONTH($O425) &lt;= 1, MONTH($P425) &gt;= 1), IF($T425 &lt;&gt; "", $H425/$T425, ""), ""),"")</f>
        <v/>
      </c>
      <c r="V425" s="10">
        <f>IF(Overall!$A427&lt;&gt;"",IF(AND(MONTH($O425) &lt;= 2, MONTH($P425) &gt;= 2), IF($T425 &lt;&gt; "", $H425/$T425, ""), ""),"")</f>
        <v>500000</v>
      </c>
      <c r="W425" s="10" t="str">
        <f>IF(Overall!$A427&lt;&gt;"",IF(AND(MONTH($O425) &lt;= 3, MONTH($P425) &gt;= 3), IF($T425 &lt;&gt; "", $H425/$T425, ""), ""),"")</f>
        <v/>
      </c>
      <c r="X425" s="10" t="str">
        <f>IF(Overall!$A427&lt;&gt;"",IF(AND(MONTH($O425) &lt;= 4, MONTH($P425) &gt;= 4), IF($T425 &lt;&gt; "", $H425/$T425, ""), ""),"")</f>
        <v/>
      </c>
      <c r="Y425" s="10" t="str">
        <f>IF(Overall!$A427&lt;&gt;"",IF(AND(MONTH($O425) &lt;= 5, MONTH($P425) &gt;= 5), IF($T425 &lt;&gt; "", $H425/$T425, ""), ""),"")</f>
        <v/>
      </c>
      <c r="Z425" s="10" t="str">
        <f>IF(Overall!$A427&lt;&gt;"",IF(AND(MONTH($O425) &lt;= 6, MONTH($P425) &gt;= 6), IF($T425 &lt;&gt; "", $H425/$T425, ""), ""),"")</f>
        <v/>
      </c>
      <c r="AA425" s="10" t="str">
        <f>IF(Overall!$A427&lt;&gt;"",IF(AND(MONTH($O425) &lt;= 7, MONTH($P425) &gt;= 7 ), IF($T425 &lt;&gt; "", $H425/$T425, ""), ""),"")</f>
        <v/>
      </c>
      <c r="AB425" s="10" t="str">
        <f>IF(Overall!$A427&lt;&gt;"",IF(AND(MONTH($O425) &lt;= 8, MONTH($P425) &gt;= 8), IF($T425 &lt;&gt; "", $H425/$T425, ""), ""),"")</f>
        <v/>
      </c>
      <c r="AC425" s="10" t="str">
        <f>IF(Overall!$A427&lt;&gt;"",IF(AND(MONTH($O425) &lt;= 9, MONTH($P425) &gt;= 9), IF($T425 &lt;&gt; "", $H425/$T425, ""), ""),"")</f>
        <v/>
      </c>
      <c r="AD425" s="10" t="str">
        <f>IF(Overall!$A427&lt;&gt;"",IF(AND(MONTH($O425) &lt;= 10, MONTH($P425) &gt;= 10), IF($T425 &lt;&gt; "", $H425/$T425, ""), ""),"")</f>
        <v/>
      </c>
      <c r="AE425" s="10" t="str">
        <f>IF(Overall!$A427&lt;&gt;"",IF(AND(MONTH($O425) &lt;= 11, MONTH($P425) &gt;= 11), IF($T425 &lt;&gt; "", $H425/$T425, ""), ""),"")</f>
        <v/>
      </c>
      <c r="AF425" s="10" t="str">
        <f>IF(Overall!$A427&lt;&gt;"",IF(AND(MONTH($O425) &lt;= 12, MONTH($P425) &gt;= 12), IF($T425 &lt;&gt; "", $H425/$T425, ""), ""),"")</f>
        <v/>
      </c>
      <c r="AH425" s="10" t="str">
        <f ca="1">IFERROR(IF(AND(NOW()&lt;= EOMONTH(DATE(YEAR($P425),1, 1), 0), Overall!$A427&lt;&gt;"", MONTH($O425) &lt;= 1, MONTH($P425) &gt;= 1), IF($T425 &lt;&gt; "", $H425/$T425, ""), ""), "")</f>
        <v/>
      </c>
      <c r="AI425" s="10" t="str">
        <f ca="1">IFERROR(IF(AND(NOW()&lt;= EOMONTH(DATE(YEAR($P425),2, 1), 0), Overall!$A427&lt;&gt;"", MONTH($O425) &lt;= 2, MONTH($P425) &gt;= 2), IF($T425 &lt;&gt; "", $H425/$T425, ""), ""), "")</f>
        <v/>
      </c>
      <c r="AJ425" s="10" t="str">
        <f ca="1">IFERROR(IF(AND(NOW()&lt;= EOMONTH(DATE(YEAR($P425),3, 1), 0), Overall!$A427&lt;&gt;"", MONTH($O425) &lt;= 3, MONTH($P425) &gt;= 3), IF($T425 &lt;&gt; "", $H425/$T425, ""), ""), "")</f>
        <v/>
      </c>
      <c r="AK425" s="10" t="str">
        <f ca="1">IFERROR(IF(AND(NOW()&lt;= EOMONTH(DATE(YEAR($P425),4, 1), 0), Overall!$A427&lt;&gt;"", MONTH($O425) &lt;= 4, MONTH($P425) &gt;= 4), IF($T425 &lt;&gt; "", $H425/$T425, ""), ""), "")</f>
        <v/>
      </c>
      <c r="AL425" s="10" t="str">
        <f ca="1">IFERROR(IF(AND(NOW()&lt;= EOMONTH(DATE(YEAR($P425),5, 1), 0), Overall!$A427&lt;&gt;"", MONTH($O425) &lt;= 5, MONTH($P425) &gt;= 5), IF($T425 &lt;&gt; "", $H425/$T425, ""), ""), "")</f>
        <v/>
      </c>
      <c r="AM425" s="10" t="str">
        <f ca="1">IFERROR(IF(AND(NOW()&lt;= EOMONTH(DATE(YEAR($P425),6, 1), 0), Overall!$A427&lt;&gt;"", MONTH($O425) &lt;= 6, MONTH($P425) &gt;= 6), IF($T425 &lt;&gt; "", $H425/$T425, ""), ""), "")</f>
        <v/>
      </c>
      <c r="AN425" s="10" t="str">
        <f ca="1">IFERROR(IF(AND(NOW()&lt;= EOMONTH(DATE(YEAR($P425),7, 1), 0), Overall!$A427&lt;&gt;"", MONTH($O425) &lt;= 7, MONTH($P425) &gt;= 7), IF($T425 &lt;&gt; "", $H425/$T425, ""), ""), "")</f>
        <v/>
      </c>
      <c r="AO425" s="10" t="str">
        <f ca="1">IFERROR(IF(AND(NOW()&lt;= EOMONTH(DATE(YEAR($P425),8, 1), 0), Overall!$A427&lt;&gt;"", MONTH($O425) &lt;= 8, MONTH($P425) &gt;= 8), IF($T425 &lt;&gt; "", $H425/$T425, ""), ""), "")</f>
        <v/>
      </c>
      <c r="AP425" s="10" t="str">
        <f ca="1">IFERROR(IF(AND(NOW()&lt;= EOMONTH(DATE(YEAR($P425),9, 1), 0), Overall!$A427&lt;&gt;"", MONTH($O425) &lt;= 9, MONTH($P425) &gt;= 9), IF($T425 &lt;&gt; "", $H425/$T425, ""), ""), "")</f>
        <v/>
      </c>
      <c r="AQ425" s="10" t="str">
        <f ca="1">IFERROR(IF(AND(NOW()&lt;= EOMONTH(DATE(YEAR($P425),10, 1), 0), Overall!$A427&lt;&gt;"", MONTH($O425) &lt;= 10, MONTH($P425) &gt;= 10), IF($T425 &lt;&gt; "", $H425/$T425, ""), ""), "")</f>
        <v/>
      </c>
      <c r="AR425" s="10" t="str">
        <f ca="1">IFERROR(IF(AND(NOW()&lt;= EOMONTH(DATE(YEAR($P425),11, 1), 0), Overall!$A427&lt;&gt;"", MONTH($O425) &lt;=11, MONTH($P425) &gt;= 11), IF($T425 &lt;&gt; "", $H425/$T425, ""), ""), "")</f>
        <v/>
      </c>
      <c r="AS425" s="10" t="str">
        <f ca="1">IFERROR(IF(AND(NOW()&lt;= EOMONTH(DATE(YEAR($P425),12, 1), 0), Overall!$A427&lt;&gt;"", MONTH($O425) &lt;= 12, MONTH($P425) &gt;= 12), IF($T425 &lt;&gt; "", $H425/$T425, ""), ""), "")</f>
        <v/>
      </c>
      <c r="AT425" s="16">
        <f t="shared" ca="1" si="13"/>
        <v>0</v>
      </c>
    </row>
    <row r="426" spans="1:46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6">
        <f>IF(Overall!T428&lt;&gt;"",VALUE(Overall!T428),"")</f>
        <v>84.14</v>
      </c>
      <c r="O426" s="7">
        <f>IF(Overall!L428&lt;&gt;"", DATEVALUE(Overall!L428), "")</f>
        <v>44986</v>
      </c>
      <c r="P426" s="7">
        <f>IF(Overall!M428&lt;&gt;"", DATEVALUE(Overall!M428), "")</f>
        <v>45016</v>
      </c>
      <c r="Q426" s="7" t="str">
        <f>IF(Overall!S428&lt;&gt;"",_xlfn.VALUETOTEXT(Overall!S428),"")</f>
        <v>Mar</v>
      </c>
      <c r="R426" s="7">
        <f>IF(Overall!O428&lt;&gt;"", DATEVALUE(Overall!O428), "")</f>
        <v>44855</v>
      </c>
      <c r="S426" s="7">
        <f>IF(Overall!O428&lt;&gt;"", DATEVALUE(Overall!O428), "")</f>
        <v>44855</v>
      </c>
      <c r="T426" s="5">
        <f t="shared" si="12"/>
        <v>1</v>
      </c>
      <c r="U426" s="10" t="str">
        <f>IF(Overall!$A428&lt;&gt;"",IF(AND(MONTH($O426) &lt;= 1, MONTH($P426) &gt;= 1), IF($T426 &lt;&gt; "", $H426/$T426, ""), ""),"")</f>
        <v/>
      </c>
      <c r="V426" s="10" t="str">
        <f>IF(Overall!$A428&lt;&gt;"",IF(AND(MONTH($O426) &lt;= 2, MONTH($P426) &gt;= 2), IF($T426 &lt;&gt; "", $H426/$T426, ""), ""),"")</f>
        <v/>
      </c>
      <c r="W426" s="10">
        <f>IF(Overall!$A428&lt;&gt;"",IF(AND(MONTH($O426) &lt;= 3, MONTH($P426) &gt;= 3), IF($T426 &lt;&gt; "", $H426/$T426, ""), ""),"")</f>
        <v>500000</v>
      </c>
      <c r="X426" s="10" t="str">
        <f>IF(Overall!$A428&lt;&gt;"",IF(AND(MONTH($O426) &lt;= 4, MONTH($P426) &gt;= 4), IF($T426 &lt;&gt; "", $H426/$T426, ""), ""),"")</f>
        <v/>
      </c>
      <c r="Y426" s="10" t="str">
        <f>IF(Overall!$A428&lt;&gt;"",IF(AND(MONTH($O426) &lt;= 5, MONTH($P426) &gt;= 5), IF($T426 &lt;&gt; "", $H426/$T426, ""), ""),"")</f>
        <v/>
      </c>
      <c r="Z426" s="10" t="str">
        <f>IF(Overall!$A428&lt;&gt;"",IF(AND(MONTH($O426) &lt;= 6, MONTH($P426) &gt;= 6), IF($T426 &lt;&gt; "", $H426/$T426, ""), ""),"")</f>
        <v/>
      </c>
      <c r="AA426" s="10" t="str">
        <f>IF(Overall!$A428&lt;&gt;"",IF(AND(MONTH($O426) &lt;= 7, MONTH($P426) &gt;= 7 ), IF($T426 &lt;&gt; "", $H426/$T426, ""), ""),"")</f>
        <v/>
      </c>
      <c r="AB426" s="10" t="str">
        <f>IF(Overall!$A428&lt;&gt;"",IF(AND(MONTH($O426) &lt;= 8, MONTH($P426) &gt;= 8), IF($T426 &lt;&gt; "", $H426/$T426, ""), ""),"")</f>
        <v/>
      </c>
      <c r="AC426" s="10" t="str">
        <f>IF(Overall!$A428&lt;&gt;"",IF(AND(MONTH($O426) &lt;= 9, MONTH($P426) &gt;= 9), IF($T426 &lt;&gt; "", $H426/$T426, ""), ""),"")</f>
        <v/>
      </c>
      <c r="AD426" s="10" t="str">
        <f>IF(Overall!$A428&lt;&gt;"",IF(AND(MONTH($O426) &lt;= 10, MONTH($P426) &gt;= 10), IF($T426 &lt;&gt; "", $H426/$T426, ""), ""),"")</f>
        <v/>
      </c>
      <c r="AE426" s="10" t="str">
        <f>IF(Overall!$A428&lt;&gt;"",IF(AND(MONTH($O426) &lt;= 11, MONTH($P426) &gt;= 11), IF($T426 &lt;&gt; "", $H426/$T426, ""), ""),"")</f>
        <v/>
      </c>
      <c r="AF426" s="10" t="str">
        <f>IF(Overall!$A428&lt;&gt;"",IF(AND(MONTH($O426) &lt;= 12, MONTH($P426) &gt;= 12), IF($T426 &lt;&gt; "", $H426/$T426, ""), ""),"")</f>
        <v/>
      </c>
      <c r="AH426" s="10" t="str">
        <f ca="1">IFERROR(IF(AND(NOW()&lt;= EOMONTH(DATE(YEAR($P426),1, 1), 0), Overall!$A428&lt;&gt;"", MONTH($O426) &lt;= 1, MONTH($P426) &gt;= 1), IF($T426 &lt;&gt; "", $H426/$T426, ""), ""), "")</f>
        <v/>
      </c>
      <c r="AI426" s="10" t="str">
        <f ca="1">IFERROR(IF(AND(NOW()&lt;= EOMONTH(DATE(YEAR($P426),2, 1), 0), Overall!$A428&lt;&gt;"", MONTH($O426) &lt;= 2, MONTH($P426) &gt;= 2), IF($T426 &lt;&gt; "", $H426/$T426, ""), ""), "")</f>
        <v/>
      </c>
      <c r="AJ426" s="10" t="str">
        <f ca="1">IFERROR(IF(AND(NOW()&lt;= EOMONTH(DATE(YEAR($P426),3, 1), 0), Overall!$A428&lt;&gt;"", MONTH($O426) &lt;= 3, MONTH($P426) &gt;= 3), IF($T426 &lt;&gt; "", $H426/$T426, ""), ""), "")</f>
        <v/>
      </c>
      <c r="AK426" s="10" t="str">
        <f ca="1">IFERROR(IF(AND(NOW()&lt;= EOMONTH(DATE(YEAR($P426),4, 1), 0), Overall!$A428&lt;&gt;"", MONTH($O426) &lt;= 4, MONTH($P426) &gt;= 4), IF($T426 &lt;&gt; "", $H426/$T426, ""), ""), "")</f>
        <v/>
      </c>
      <c r="AL426" s="10" t="str">
        <f ca="1">IFERROR(IF(AND(NOW()&lt;= EOMONTH(DATE(YEAR($P426),5, 1), 0), Overall!$A428&lt;&gt;"", MONTH($O426) &lt;= 5, MONTH($P426) &gt;= 5), IF($T426 &lt;&gt; "", $H426/$T426, ""), ""), "")</f>
        <v/>
      </c>
      <c r="AM426" s="10" t="str">
        <f ca="1">IFERROR(IF(AND(NOW()&lt;= EOMONTH(DATE(YEAR($P426),6, 1), 0), Overall!$A428&lt;&gt;"", MONTH($O426) &lt;= 6, MONTH($P426) &gt;= 6), IF($T426 &lt;&gt; "", $H426/$T426, ""), ""), "")</f>
        <v/>
      </c>
      <c r="AN426" s="10" t="str">
        <f ca="1">IFERROR(IF(AND(NOW()&lt;= EOMONTH(DATE(YEAR($P426),7, 1), 0), Overall!$A428&lt;&gt;"", MONTH($O426) &lt;= 7, MONTH($P426) &gt;= 7), IF($T426 &lt;&gt; "", $H426/$T426, ""), ""), "")</f>
        <v/>
      </c>
      <c r="AO426" s="10" t="str">
        <f ca="1">IFERROR(IF(AND(NOW()&lt;= EOMONTH(DATE(YEAR($P426),8, 1), 0), Overall!$A428&lt;&gt;"", MONTH($O426) &lt;= 8, MONTH($P426) &gt;= 8), IF($T426 &lt;&gt; "", $H426/$T426, ""), ""), "")</f>
        <v/>
      </c>
      <c r="AP426" s="10" t="str">
        <f ca="1">IFERROR(IF(AND(NOW()&lt;= EOMONTH(DATE(YEAR($P426),9, 1), 0), Overall!$A428&lt;&gt;"", MONTH($O426) &lt;= 9, MONTH($P426) &gt;= 9), IF($T426 &lt;&gt; "", $H426/$T426, ""), ""), "")</f>
        <v/>
      </c>
      <c r="AQ426" s="10" t="str">
        <f ca="1">IFERROR(IF(AND(NOW()&lt;= EOMONTH(DATE(YEAR($P426),10, 1), 0), Overall!$A428&lt;&gt;"", MONTH($O426) &lt;= 10, MONTH($P426) &gt;= 10), IF($T426 &lt;&gt; "", $H426/$T426, ""), ""), "")</f>
        <v/>
      </c>
      <c r="AR426" s="10" t="str">
        <f ca="1">IFERROR(IF(AND(NOW()&lt;= EOMONTH(DATE(YEAR($P426),11, 1), 0), Overall!$A428&lt;&gt;"", MONTH($O426) &lt;=11, MONTH($P426) &gt;= 11), IF($T426 &lt;&gt; "", $H426/$T426, ""), ""), "")</f>
        <v/>
      </c>
      <c r="AS426" s="10" t="str">
        <f ca="1">IFERROR(IF(AND(NOW()&lt;= EOMONTH(DATE(YEAR($P426),12, 1), 0), Overall!$A428&lt;&gt;"", MONTH($O426) &lt;= 12, MONTH($P426) &gt;= 12), IF($T426 &lt;&gt; "", $H426/$T426, ""), ""), "")</f>
        <v/>
      </c>
      <c r="AT426" s="16">
        <f t="shared" ca="1" si="13"/>
        <v>0</v>
      </c>
    </row>
    <row r="427" spans="1:46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6">
        <f>IF(Overall!T429&lt;&gt;"",VALUE(Overall!T429),"")</f>
        <v>86.6</v>
      </c>
      <c r="O427" s="7">
        <f>IF(Overall!L429&lt;&gt;"", DATEVALUE(Overall!L429), "")</f>
        <v>44958</v>
      </c>
      <c r="P427" s="7">
        <f>IF(Overall!M429&lt;&gt;"", DATEVALUE(Overall!M429), "")</f>
        <v>44985</v>
      </c>
      <c r="Q427" s="7" t="str">
        <f>IF(Overall!S429&lt;&gt;"",_xlfn.VALUETOTEXT(Overall!S429),"")</f>
        <v>Feb</v>
      </c>
      <c r="R427" s="7">
        <f>IF(Overall!O429&lt;&gt;"", DATEVALUE(Overall!O429), "")</f>
        <v>44855</v>
      </c>
      <c r="S427" s="7">
        <f>IF(Overall!O429&lt;&gt;"", DATEVALUE(Overall!O429), "")</f>
        <v>44855</v>
      </c>
      <c r="T427" s="5">
        <f t="shared" si="12"/>
        <v>1</v>
      </c>
      <c r="U427" s="10" t="str">
        <f>IF(Overall!$A429&lt;&gt;"",IF(AND(MONTH($O427) &lt;= 1, MONTH($P427) &gt;= 1), IF($T427 &lt;&gt; "", $H427/$T427, ""), ""),"")</f>
        <v/>
      </c>
      <c r="V427" s="10">
        <f>IF(Overall!$A429&lt;&gt;"",IF(AND(MONTH($O427) &lt;= 2, MONTH($P427) &gt;= 2), IF($T427 &lt;&gt; "", $H427/$T427, ""), ""),"")</f>
        <v>500000</v>
      </c>
      <c r="W427" s="10" t="str">
        <f>IF(Overall!$A429&lt;&gt;"",IF(AND(MONTH($O427) &lt;= 3, MONTH($P427) &gt;= 3), IF($T427 &lt;&gt; "", $H427/$T427, ""), ""),"")</f>
        <v/>
      </c>
      <c r="X427" s="10" t="str">
        <f>IF(Overall!$A429&lt;&gt;"",IF(AND(MONTH($O427) &lt;= 4, MONTH($P427) &gt;= 4), IF($T427 &lt;&gt; "", $H427/$T427, ""), ""),"")</f>
        <v/>
      </c>
      <c r="Y427" s="10" t="str">
        <f>IF(Overall!$A429&lt;&gt;"",IF(AND(MONTH($O427) &lt;= 5, MONTH($P427) &gt;= 5), IF($T427 &lt;&gt; "", $H427/$T427, ""), ""),"")</f>
        <v/>
      </c>
      <c r="Z427" s="10" t="str">
        <f>IF(Overall!$A429&lt;&gt;"",IF(AND(MONTH($O427) &lt;= 6, MONTH($P427) &gt;= 6), IF($T427 &lt;&gt; "", $H427/$T427, ""), ""),"")</f>
        <v/>
      </c>
      <c r="AA427" s="10" t="str">
        <f>IF(Overall!$A429&lt;&gt;"",IF(AND(MONTH($O427) &lt;= 7, MONTH($P427) &gt;= 7 ), IF($T427 &lt;&gt; "", $H427/$T427, ""), ""),"")</f>
        <v/>
      </c>
      <c r="AB427" s="10" t="str">
        <f>IF(Overall!$A429&lt;&gt;"",IF(AND(MONTH($O427) &lt;= 8, MONTH($P427) &gt;= 8), IF($T427 &lt;&gt; "", $H427/$T427, ""), ""),"")</f>
        <v/>
      </c>
      <c r="AC427" s="10" t="str">
        <f>IF(Overall!$A429&lt;&gt;"",IF(AND(MONTH($O427) &lt;= 9, MONTH($P427) &gt;= 9), IF($T427 &lt;&gt; "", $H427/$T427, ""), ""),"")</f>
        <v/>
      </c>
      <c r="AD427" s="10" t="str">
        <f>IF(Overall!$A429&lt;&gt;"",IF(AND(MONTH($O427) &lt;= 10, MONTH($P427) &gt;= 10), IF($T427 &lt;&gt; "", $H427/$T427, ""), ""),"")</f>
        <v/>
      </c>
      <c r="AE427" s="10" t="str">
        <f>IF(Overall!$A429&lt;&gt;"",IF(AND(MONTH($O427) &lt;= 11, MONTH($P427) &gt;= 11), IF($T427 &lt;&gt; "", $H427/$T427, ""), ""),"")</f>
        <v/>
      </c>
      <c r="AF427" s="10" t="str">
        <f>IF(Overall!$A429&lt;&gt;"",IF(AND(MONTH($O427) &lt;= 12, MONTH($P427) &gt;= 12), IF($T427 &lt;&gt; "", $H427/$T427, ""), ""),"")</f>
        <v/>
      </c>
      <c r="AH427" s="10" t="str">
        <f ca="1">IFERROR(IF(AND(NOW()&lt;= EOMONTH(DATE(YEAR($P427),1, 1), 0), Overall!$A429&lt;&gt;"", MONTH($O427) &lt;= 1, MONTH($P427) &gt;= 1), IF($T427 &lt;&gt; "", $H427/$T427, ""), ""), "")</f>
        <v/>
      </c>
      <c r="AI427" s="10" t="str">
        <f ca="1">IFERROR(IF(AND(NOW()&lt;= EOMONTH(DATE(YEAR($P427),2, 1), 0), Overall!$A429&lt;&gt;"", MONTH($O427) &lt;= 2, MONTH($P427) &gt;= 2), IF($T427 &lt;&gt; "", $H427/$T427, ""), ""), "")</f>
        <v/>
      </c>
      <c r="AJ427" s="10" t="str">
        <f ca="1">IFERROR(IF(AND(NOW()&lt;= EOMONTH(DATE(YEAR($P427),3, 1), 0), Overall!$A429&lt;&gt;"", MONTH($O427) &lt;= 3, MONTH($P427) &gt;= 3), IF($T427 &lt;&gt; "", $H427/$T427, ""), ""), "")</f>
        <v/>
      </c>
      <c r="AK427" s="10" t="str">
        <f ca="1">IFERROR(IF(AND(NOW()&lt;= EOMONTH(DATE(YEAR($P427),4, 1), 0), Overall!$A429&lt;&gt;"", MONTH($O427) &lt;= 4, MONTH($P427) &gt;= 4), IF($T427 &lt;&gt; "", $H427/$T427, ""), ""), "")</f>
        <v/>
      </c>
      <c r="AL427" s="10" t="str">
        <f ca="1">IFERROR(IF(AND(NOW()&lt;= EOMONTH(DATE(YEAR($P427),5, 1), 0), Overall!$A429&lt;&gt;"", MONTH($O427) &lt;= 5, MONTH($P427) &gt;= 5), IF($T427 &lt;&gt; "", $H427/$T427, ""), ""), "")</f>
        <v/>
      </c>
      <c r="AM427" s="10" t="str">
        <f ca="1">IFERROR(IF(AND(NOW()&lt;= EOMONTH(DATE(YEAR($P427),6, 1), 0), Overall!$A429&lt;&gt;"", MONTH($O427) &lt;= 6, MONTH($P427) &gt;= 6), IF($T427 &lt;&gt; "", $H427/$T427, ""), ""), "")</f>
        <v/>
      </c>
      <c r="AN427" s="10" t="str">
        <f ca="1">IFERROR(IF(AND(NOW()&lt;= EOMONTH(DATE(YEAR($P427),7, 1), 0), Overall!$A429&lt;&gt;"", MONTH($O427) &lt;= 7, MONTH($P427) &gt;= 7), IF($T427 &lt;&gt; "", $H427/$T427, ""), ""), "")</f>
        <v/>
      </c>
      <c r="AO427" s="10" t="str">
        <f ca="1">IFERROR(IF(AND(NOW()&lt;= EOMONTH(DATE(YEAR($P427),8, 1), 0), Overall!$A429&lt;&gt;"", MONTH($O427) &lt;= 8, MONTH($P427) &gt;= 8), IF($T427 &lt;&gt; "", $H427/$T427, ""), ""), "")</f>
        <v/>
      </c>
      <c r="AP427" s="10" t="str">
        <f ca="1">IFERROR(IF(AND(NOW()&lt;= EOMONTH(DATE(YEAR($P427),9, 1), 0), Overall!$A429&lt;&gt;"", MONTH($O427) &lt;= 9, MONTH($P427) &gt;= 9), IF($T427 &lt;&gt; "", $H427/$T427, ""), ""), "")</f>
        <v/>
      </c>
      <c r="AQ427" s="10" t="str">
        <f ca="1">IFERROR(IF(AND(NOW()&lt;= EOMONTH(DATE(YEAR($P427),10, 1), 0), Overall!$A429&lt;&gt;"", MONTH($O427) &lt;= 10, MONTH($P427) &gt;= 10), IF($T427 &lt;&gt; "", $H427/$T427, ""), ""), "")</f>
        <v/>
      </c>
      <c r="AR427" s="10" t="str">
        <f ca="1">IFERROR(IF(AND(NOW()&lt;= EOMONTH(DATE(YEAR($P427),11, 1), 0), Overall!$A429&lt;&gt;"", MONTH($O427) &lt;=11, MONTH($P427) &gt;= 11), IF($T427 &lt;&gt; "", $H427/$T427, ""), ""), "")</f>
        <v/>
      </c>
      <c r="AS427" s="10" t="str">
        <f ca="1">IFERROR(IF(AND(NOW()&lt;= EOMONTH(DATE(YEAR($P427),12, 1), 0), Overall!$A429&lt;&gt;"", MONTH($O427) &lt;= 12, MONTH($P427) &gt;= 12), IF($T427 &lt;&gt; "", $H427/$T427, ""), ""), "")</f>
        <v/>
      </c>
      <c r="AT427" s="16">
        <f t="shared" ca="1" si="13"/>
        <v>0</v>
      </c>
    </row>
    <row r="428" spans="1:46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6">
        <f>IF(Overall!T430&lt;&gt;"",VALUE(Overall!T430),"")</f>
        <v>85.4</v>
      </c>
      <c r="O428" s="7">
        <f>IF(Overall!L430&lt;&gt;"", DATEVALUE(Overall!L430), "")</f>
        <v>44986</v>
      </c>
      <c r="P428" s="7">
        <f>IF(Overall!M430&lt;&gt;"", DATEVALUE(Overall!M430), "")</f>
        <v>45016</v>
      </c>
      <c r="Q428" s="7" t="str">
        <f>IF(Overall!S430&lt;&gt;"",_xlfn.VALUETOTEXT(Overall!S430),"")</f>
        <v>Mar</v>
      </c>
      <c r="R428" s="7">
        <f>IF(Overall!O430&lt;&gt;"", DATEVALUE(Overall!O430), "")</f>
        <v>44855</v>
      </c>
      <c r="S428" s="7">
        <f>IF(Overall!O430&lt;&gt;"", DATEVALUE(Overall!O430), "")</f>
        <v>44855</v>
      </c>
      <c r="T428" s="5">
        <f t="shared" si="12"/>
        <v>1</v>
      </c>
      <c r="U428" s="10" t="str">
        <f>IF(Overall!$A430&lt;&gt;"",IF(AND(MONTH($O428) &lt;= 1, MONTH($P428) &gt;= 1), IF($T428 &lt;&gt; "", $H428/$T428, ""), ""),"")</f>
        <v/>
      </c>
      <c r="V428" s="10" t="str">
        <f>IF(Overall!$A430&lt;&gt;"",IF(AND(MONTH($O428) &lt;= 2, MONTH($P428) &gt;= 2), IF($T428 &lt;&gt; "", $H428/$T428, ""), ""),"")</f>
        <v/>
      </c>
      <c r="W428" s="10">
        <f>IF(Overall!$A430&lt;&gt;"",IF(AND(MONTH($O428) &lt;= 3, MONTH($P428) &gt;= 3), IF($T428 &lt;&gt; "", $H428/$T428, ""), ""),"")</f>
        <v>1000000</v>
      </c>
      <c r="X428" s="10" t="str">
        <f>IF(Overall!$A430&lt;&gt;"",IF(AND(MONTH($O428) &lt;= 4, MONTH($P428) &gt;= 4), IF($T428 &lt;&gt; "", $H428/$T428, ""), ""),"")</f>
        <v/>
      </c>
      <c r="Y428" s="10" t="str">
        <f>IF(Overall!$A430&lt;&gt;"",IF(AND(MONTH($O428) &lt;= 5, MONTH($P428) &gt;= 5), IF($T428 &lt;&gt; "", $H428/$T428, ""), ""),"")</f>
        <v/>
      </c>
      <c r="Z428" s="10" t="str">
        <f>IF(Overall!$A430&lt;&gt;"",IF(AND(MONTH($O428) &lt;= 6, MONTH($P428) &gt;= 6), IF($T428 &lt;&gt; "", $H428/$T428, ""), ""),"")</f>
        <v/>
      </c>
      <c r="AA428" s="10" t="str">
        <f>IF(Overall!$A430&lt;&gt;"",IF(AND(MONTH($O428) &lt;= 7, MONTH($P428) &gt;= 7 ), IF($T428 &lt;&gt; "", $H428/$T428, ""), ""),"")</f>
        <v/>
      </c>
      <c r="AB428" s="10" t="str">
        <f>IF(Overall!$A430&lt;&gt;"",IF(AND(MONTH($O428) &lt;= 8, MONTH($P428) &gt;= 8), IF($T428 &lt;&gt; "", $H428/$T428, ""), ""),"")</f>
        <v/>
      </c>
      <c r="AC428" s="10" t="str">
        <f>IF(Overall!$A430&lt;&gt;"",IF(AND(MONTH($O428) &lt;= 9, MONTH($P428) &gt;= 9), IF($T428 &lt;&gt; "", $H428/$T428, ""), ""),"")</f>
        <v/>
      </c>
      <c r="AD428" s="10" t="str">
        <f>IF(Overall!$A430&lt;&gt;"",IF(AND(MONTH($O428) &lt;= 10, MONTH($P428) &gt;= 10), IF($T428 &lt;&gt; "", $H428/$T428, ""), ""),"")</f>
        <v/>
      </c>
      <c r="AE428" s="10" t="str">
        <f>IF(Overall!$A430&lt;&gt;"",IF(AND(MONTH($O428) &lt;= 11, MONTH($P428) &gt;= 11), IF($T428 &lt;&gt; "", $H428/$T428, ""), ""),"")</f>
        <v/>
      </c>
      <c r="AF428" s="10" t="str">
        <f>IF(Overall!$A430&lt;&gt;"",IF(AND(MONTH($O428) &lt;= 12, MONTH($P428) &gt;= 12), IF($T428 &lt;&gt; "", $H428/$T428, ""), ""),"")</f>
        <v/>
      </c>
      <c r="AH428" s="10" t="str">
        <f ca="1">IFERROR(IF(AND(NOW()&lt;= EOMONTH(DATE(YEAR($P428),1, 1), 0), Overall!$A430&lt;&gt;"", MONTH($O428) &lt;= 1, MONTH($P428) &gt;= 1), IF($T428 &lt;&gt; "", $H428/$T428, ""), ""), "")</f>
        <v/>
      </c>
      <c r="AI428" s="10" t="str">
        <f ca="1">IFERROR(IF(AND(NOW()&lt;= EOMONTH(DATE(YEAR($P428),2, 1), 0), Overall!$A430&lt;&gt;"", MONTH($O428) &lt;= 2, MONTH($P428) &gt;= 2), IF($T428 &lt;&gt; "", $H428/$T428, ""), ""), "")</f>
        <v/>
      </c>
      <c r="AJ428" s="10" t="str">
        <f ca="1">IFERROR(IF(AND(NOW()&lt;= EOMONTH(DATE(YEAR($P428),3, 1), 0), Overall!$A430&lt;&gt;"", MONTH($O428) &lt;= 3, MONTH($P428) &gt;= 3), IF($T428 &lt;&gt; "", $H428/$T428, ""), ""), "")</f>
        <v/>
      </c>
      <c r="AK428" s="10" t="str">
        <f ca="1">IFERROR(IF(AND(NOW()&lt;= EOMONTH(DATE(YEAR($P428),4, 1), 0), Overall!$A430&lt;&gt;"", MONTH($O428) &lt;= 4, MONTH($P428) &gt;= 4), IF($T428 &lt;&gt; "", $H428/$T428, ""), ""), "")</f>
        <v/>
      </c>
      <c r="AL428" s="10" t="str">
        <f ca="1">IFERROR(IF(AND(NOW()&lt;= EOMONTH(DATE(YEAR($P428),5, 1), 0), Overall!$A430&lt;&gt;"", MONTH($O428) &lt;= 5, MONTH($P428) &gt;= 5), IF($T428 &lt;&gt; "", $H428/$T428, ""), ""), "")</f>
        <v/>
      </c>
      <c r="AM428" s="10" t="str">
        <f ca="1">IFERROR(IF(AND(NOW()&lt;= EOMONTH(DATE(YEAR($P428),6, 1), 0), Overall!$A430&lt;&gt;"", MONTH($O428) &lt;= 6, MONTH($P428) &gt;= 6), IF($T428 &lt;&gt; "", $H428/$T428, ""), ""), "")</f>
        <v/>
      </c>
      <c r="AN428" s="10" t="str">
        <f ca="1">IFERROR(IF(AND(NOW()&lt;= EOMONTH(DATE(YEAR($P428),7, 1), 0), Overall!$A430&lt;&gt;"", MONTH($O428) &lt;= 7, MONTH($P428) &gt;= 7), IF($T428 &lt;&gt; "", $H428/$T428, ""), ""), "")</f>
        <v/>
      </c>
      <c r="AO428" s="10" t="str">
        <f ca="1">IFERROR(IF(AND(NOW()&lt;= EOMONTH(DATE(YEAR($P428),8, 1), 0), Overall!$A430&lt;&gt;"", MONTH($O428) &lt;= 8, MONTH($P428) &gt;= 8), IF($T428 &lt;&gt; "", $H428/$T428, ""), ""), "")</f>
        <v/>
      </c>
      <c r="AP428" s="10" t="str">
        <f ca="1">IFERROR(IF(AND(NOW()&lt;= EOMONTH(DATE(YEAR($P428),9, 1), 0), Overall!$A430&lt;&gt;"", MONTH($O428) &lt;= 9, MONTH($P428) &gt;= 9), IF($T428 &lt;&gt; "", $H428/$T428, ""), ""), "")</f>
        <v/>
      </c>
      <c r="AQ428" s="10" t="str">
        <f ca="1">IFERROR(IF(AND(NOW()&lt;= EOMONTH(DATE(YEAR($P428),10, 1), 0), Overall!$A430&lt;&gt;"", MONTH($O428) &lt;= 10, MONTH($P428) &gt;= 10), IF($T428 &lt;&gt; "", $H428/$T428, ""), ""), "")</f>
        <v/>
      </c>
      <c r="AR428" s="10" t="str">
        <f ca="1">IFERROR(IF(AND(NOW()&lt;= EOMONTH(DATE(YEAR($P428),11, 1), 0), Overall!$A430&lt;&gt;"", MONTH($O428) &lt;=11, MONTH($P428) &gt;= 11), IF($T428 &lt;&gt; "", $H428/$T428, ""), ""), "")</f>
        <v/>
      </c>
      <c r="AS428" s="10" t="str">
        <f ca="1">IFERROR(IF(AND(NOW()&lt;= EOMONTH(DATE(YEAR($P428),12, 1), 0), Overall!$A430&lt;&gt;"", MONTH($O428) &lt;= 12, MONTH($P428) &gt;= 12), IF($T428 &lt;&gt; "", $H428/$T428, ""), ""), "")</f>
        <v/>
      </c>
      <c r="AT428" s="16">
        <f t="shared" ca="1" si="13"/>
        <v>0</v>
      </c>
    </row>
    <row r="429" spans="1:46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6">
        <f>IF(Overall!T431&lt;&gt;"",VALUE(Overall!T431),"")</f>
        <v>85.349000000000004</v>
      </c>
      <c r="O429" s="7">
        <f>IF(Overall!L431&lt;&gt;"", DATEVALUE(Overall!L431), "")</f>
        <v>44986</v>
      </c>
      <c r="P429" s="7">
        <f>IF(Overall!M431&lt;&gt;"", DATEVALUE(Overall!M431), "")</f>
        <v>45016</v>
      </c>
      <c r="Q429" s="7" t="str">
        <f>IF(Overall!S431&lt;&gt;"",_xlfn.VALUETOTEXT(Overall!S431),"")</f>
        <v>Mar</v>
      </c>
      <c r="R429" s="7">
        <f>IF(Overall!O431&lt;&gt;"", DATEVALUE(Overall!O431), "")</f>
        <v>44855</v>
      </c>
      <c r="S429" s="7">
        <f>IF(Overall!O431&lt;&gt;"", DATEVALUE(Overall!O431), "")</f>
        <v>44855</v>
      </c>
      <c r="T429" s="5">
        <f t="shared" si="12"/>
        <v>1</v>
      </c>
      <c r="U429" s="10" t="str">
        <f>IF(Overall!$A431&lt;&gt;"",IF(AND(MONTH($O429) &lt;= 1, MONTH($P429) &gt;= 1), IF($T429 &lt;&gt; "", $H429/$T429, ""), ""),"")</f>
        <v/>
      </c>
      <c r="V429" s="10" t="str">
        <f>IF(Overall!$A431&lt;&gt;"",IF(AND(MONTH($O429) &lt;= 2, MONTH($P429) &gt;= 2), IF($T429 &lt;&gt; "", $H429/$T429, ""), ""),"")</f>
        <v/>
      </c>
      <c r="W429" s="10">
        <f>IF(Overall!$A431&lt;&gt;"",IF(AND(MONTH($O429) &lt;= 3, MONTH($P429) &gt;= 3), IF($T429 &lt;&gt; "", $H429/$T429, ""), ""),"")</f>
        <v>1000000</v>
      </c>
      <c r="X429" s="10" t="str">
        <f>IF(Overall!$A431&lt;&gt;"",IF(AND(MONTH($O429) &lt;= 4, MONTH($P429) &gt;= 4), IF($T429 &lt;&gt; "", $H429/$T429, ""), ""),"")</f>
        <v/>
      </c>
      <c r="Y429" s="10" t="str">
        <f>IF(Overall!$A431&lt;&gt;"",IF(AND(MONTH($O429) &lt;= 5, MONTH($P429) &gt;= 5), IF($T429 &lt;&gt; "", $H429/$T429, ""), ""),"")</f>
        <v/>
      </c>
      <c r="Z429" s="10" t="str">
        <f>IF(Overall!$A431&lt;&gt;"",IF(AND(MONTH($O429) &lt;= 6, MONTH($P429) &gt;= 6), IF($T429 &lt;&gt; "", $H429/$T429, ""), ""),"")</f>
        <v/>
      </c>
      <c r="AA429" s="10" t="str">
        <f>IF(Overall!$A431&lt;&gt;"",IF(AND(MONTH($O429) &lt;= 7, MONTH($P429) &gt;= 7 ), IF($T429 &lt;&gt; "", $H429/$T429, ""), ""),"")</f>
        <v/>
      </c>
      <c r="AB429" s="10" t="str">
        <f>IF(Overall!$A431&lt;&gt;"",IF(AND(MONTH($O429) &lt;= 8, MONTH($P429) &gt;= 8), IF($T429 &lt;&gt; "", $H429/$T429, ""), ""),"")</f>
        <v/>
      </c>
      <c r="AC429" s="10" t="str">
        <f>IF(Overall!$A431&lt;&gt;"",IF(AND(MONTH($O429) &lt;= 9, MONTH($P429) &gt;= 9), IF($T429 &lt;&gt; "", $H429/$T429, ""), ""),"")</f>
        <v/>
      </c>
      <c r="AD429" s="10" t="str">
        <f>IF(Overall!$A431&lt;&gt;"",IF(AND(MONTH($O429) &lt;= 10, MONTH($P429) &gt;= 10), IF($T429 &lt;&gt; "", $H429/$T429, ""), ""),"")</f>
        <v/>
      </c>
      <c r="AE429" s="10" t="str">
        <f>IF(Overall!$A431&lt;&gt;"",IF(AND(MONTH($O429) &lt;= 11, MONTH($P429) &gt;= 11), IF($T429 &lt;&gt; "", $H429/$T429, ""), ""),"")</f>
        <v/>
      </c>
      <c r="AF429" s="10" t="str">
        <f>IF(Overall!$A431&lt;&gt;"",IF(AND(MONTH($O429) &lt;= 12, MONTH($P429) &gt;= 12), IF($T429 &lt;&gt; "", $H429/$T429, ""), ""),"")</f>
        <v/>
      </c>
      <c r="AH429" s="10" t="str">
        <f ca="1">IFERROR(IF(AND(NOW()&lt;= EOMONTH(DATE(YEAR($P429),1, 1), 0), Overall!$A431&lt;&gt;"", MONTH($O429) &lt;= 1, MONTH($P429) &gt;= 1), IF($T429 &lt;&gt; "", $H429/$T429, ""), ""), "")</f>
        <v/>
      </c>
      <c r="AI429" s="10" t="str">
        <f ca="1">IFERROR(IF(AND(NOW()&lt;= EOMONTH(DATE(YEAR($P429),2, 1), 0), Overall!$A431&lt;&gt;"", MONTH($O429) &lt;= 2, MONTH($P429) &gt;= 2), IF($T429 &lt;&gt; "", $H429/$T429, ""), ""), "")</f>
        <v/>
      </c>
      <c r="AJ429" s="10" t="str">
        <f ca="1">IFERROR(IF(AND(NOW()&lt;= EOMONTH(DATE(YEAR($P429),3, 1), 0), Overall!$A431&lt;&gt;"", MONTH($O429) &lt;= 3, MONTH($P429) &gt;= 3), IF($T429 &lt;&gt; "", $H429/$T429, ""), ""), "")</f>
        <v/>
      </c>
      <c r="AK429" s="10" t="str">
        <f ca="1">IFERROR(IF(AND(NOW()&lt;= EOMONTH(DATE(YEAR($P429),4, 1), 0), Overall!$A431&lt;&gt;"", MONTH($O429) &lt;= 4, MONTH($P429) &gt;= 4), IF($T429 &lt;&gt; "", $H429/$T429, ""), ""), "")</f>
        <v/>
      </c>
      <c r="AL429" s="10" t="str">
        <f ca="1">IFERROR(IF(AND(NOW()&lt;= EOMONTH(DATE(YEAR($P429),5, 1), 0), Overall!$A431&lt;&gt;"", MONTH($O429) &lt;= 5, MONTH($P429) &gt;= 5), IF($T429 &lt;&gt; "", $H429/$T429, ""), ""), "")</f>
        <v/>
      </c>
      <c r="AM429" s="10" t="str">
        <f ca="1">IFERROR(IF(AND(NOW()&lt;= EOMONTH(DATE(YEAR($P429),6, 1), 0), Overall!$A431&lt;&gt;"", MONTH($O429) &lt;= 6, MONTH($P429) &gt;= 6), IF($T429 &lt;&gt; "", $H429/$T429, ""), ""), "")</f>
        <v/>
      </c>
      <c r="AN429" s="10" t="str">
        <f ca="1">IFERROR(IF(AND(NOW()&lt;= EOMONTH(DATE(YEAR($P429),7, 1), 0), Overall!$A431&lt;&gt;"", MONTH($O429) &lt;= 7, MONTH($P429) &gt;= 7), IF($T429 &lt;&gt; "", $H429/$T429, ""), ""), "")</f>
        <v/>
      </c>
      <c r="AO429" s="10" t="str">
        <f ca="1">IFERROR(IF(AND(NOW()&lt;= EOMONTH(DATE(YEAR($P429),8, 1), 0), Overall!$A431&lt;&gt;"", MONTH($O429) &lt;= 8, MONTH($P429) &gt;= 8), IF($T429 &lt;&gt; "", $H429/$T429, ""), ""), "")</f>
        <v/>
      </c>
      <c r="AP429" s="10" t="str">
        <f ca="1">IFERROR(IF(AND(NOW()&lt;= EOMONTH(DATE(YEAR($P429),9, 1), 0), Overall!$A431&lt;&gt;"", MONTH($O429) &lt;= 9, MONTH($P429) &gt;= 9), IF($T429 &lt;&gt; "", $H429/$T429, ""), ""), "")</f>
        <v/>
      </c>
      <c r="AQ429" s="10" t="str">
        <f ca="1">IFERROR(IF(AND(NOW()&lt;= EOMONTH(DATE(YEAR($P429),10, 1), 0), Overall!$A431&lt;&gt;"", MONTH($O429) &lt;= 10, MONTH($P429) &gt;= 10), IF($T429 &lt;&gt; "", $H429/$T429, ""), ""), "")</f>
        <v/>
      </c>
      <c r="AR429" s="10" t="str">
        <f ca="1">IFERROR(IF(AND(NOW()&lt;= EOMONTH(DATE(YEAR($P429),11, 1), 0), Overall!$A431&lt;&gt;"", MONTH($O429) &lt;=11, MONTH($P429) &gt;= 11), IF($T429 &lt;&gt; "", $H429/$T429, ""), ""), "")</f>
        <v/>
      </c>
      <c r="AS429" s="10" t="str">
        <f ca="1">IFERROR(IF(AND(NOW()&lt;= EOMONTH(DATE(YEAR($P429),12, 1), 0), Overall!$A431&lt;&gt;"", MONTH($O429) &lt;= 12, MONTH($P429) &gt;= 12), IF($T429 &lt;&gt; "", $H429/$T429, ""), ""), "")</f>
        <v/>
      </c>
      <c r="AT429" s="16">
        <f t="shared" ca="1" si="13"/>
        <v>0</v>
      </c>
    </row>
    <row r="430" spans="1:46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6">
        <f>IF(Overall!T432&lt;&gt;"",VALUE(Overall!T432),"")</f>
        <v>87.1</v>
      </c>
      <c r="O430" s="7">
        <f>IF(Overall!L432&lt;&gt;"", DATEVALUE(Overall!L432), "")</f>
        <v>44927</v>
      </c>
      <c r="P430" s="7">
        <f>IF(Overall!M432&lt;&gt;"", DATEVALUE(Overall!M432), "")</f>
        <v>44957</v>
      </c>
      <c r="Q430" s="7" t="str">
        <f>IF(Overall!S432&lt;&gt;"",_xlfn.VALUETOTEXT(Overall!S432),"")</f>
        <v>Jan</v>
      </c>
      <c r="R430" s="7">
        <f>IF(Overall!O432&lt;&gt;"", DATEVALUE(Overall!O432), "")</f>
        <v>44859</v>
      </c>
      <c r="S430" s="7">
        <f>IF(Overall!O432&lt;&gt;"", DATEVALUE(Overall!O432), "")</f>
        <v>44859</v>
      </c>
      <c r="T430" s="5">
        <f t="shared" si="12"/>
        <v>1</v>
      </c>
      <c r="U430" s="10">
        <f>IF(Overall!$A432&lt;&gt;"",IF(AND(MONTH($O430) &lt;= 1, MONTH($P430) &gt;= 1), IF($T430 &lt;&gt; "", $H430/$T430, ""), ""),"")</f>
        <v>1000000</v>
      </c>
      <c r="V430" s="10" t="str">
        <f>IF(Overall!$A432&lt;&gt;"",IF(AND(MONTH($O430) &lt;= 2, MONTH($P430) &gt;= 2), IF($T430 &lt;&gt; "", $H430/$T430, ""), ""),"")</f>
        <v/>
      </c>
      <c r="W430" s="10" t="str">
        <f>IF(Overall!$A432&lt;&gt;"",IF(AND(MONTH($O430) &lt;= 3, MONTH($P430) &gt;= 3), IF($T430 &lt;&gt; "", $H430/$T430, ""), ""),"")</f>
        <v/>
      </c>
      <c r="X430" s="10" t="str">
        <f>IF(Overall!$A432&lt;&gt;"",IF(AND(MONTH($O430) &lt;= 4, MONTH($P430) &gt;= 4), IF($T430 &lt;&gt; "", $H430/$T430, ""), ""),"")</f>
        <v/>
      </c>
      <c r="Y430" s="10" t="str">
        <f>IF(Overall!$A432&lt;&gt;"",IF(AND(MONTH($O430) &lt;= 5, MONTH($P430) &gt;= 5), IF($T430 &lt;&gt; "", $H430/$T430, ""), ""),"")</f>
        <v/>
      </c>
      <c r="Z430" s="10" t="str">
        <f>IF(Overall!$A432&lt;&gt;"",IF(AND(MONTH($O430) &lt;= 6, MONTH($P430) &gt;= 6), IF($T430 &lt;&gt; "", $H430/$T430, ""), ""),"")</f>
        <v/>
      </c>
      <c r="AA430" s="10" t="str">
        <f>IF(Overall!$A432&lt;&gt;"",IF(AND(MONTH($O430) &lt;= 7, MONTH($P430) &gt;= 7 ), IF($T430 &lt;&gt; "", $H430/$T430, ""), ""),"")</f>
        <v/>
      </c>
      <c r="AB430" s="10" t="str">
        <f>IF(Overall!$A432&lt;&gt;"",IF(AND(MONTH($O430) &lt;= 8, MONTH($P430) &gt;= 8), IF($T430 &lt;&gt; "", $H430/$T430, ""), ""),"")</f>
        <v/>
      </c>
      <c r="AC430" s="10" t="str">
        <f>IF(Overall!$A432&lt;&gt;"",IF(AND(MONTH($O430) &lt;= 9, MONTH($P430) &gt;= 9), IF($T430 &lt;&gt; "", $H430/$T430, ""), ""),"")</f>
        <v/>
      </c>
      <c r="AD430" s="10" t="str">
        <f>IF(Overall!$A432&lt;&gt;"",IF(AND(MONTH($O430) &lt;= 10, MONTH($P430) &gt;= 10), IF($T430 &lt;&gt; "", $H430/$T430, ""), ""),"")</f>
        <v/>
      </c>
      <c r="AE430" s="10" t="str">
        <f>IF(Overall!$A432&lt;&gt;"",IF(AND(MONTH($O430) &lt;= 11, MONTH($P430) &gt;= 11), IF($T430 &lt;&gt; "", $H430/$T430, ""), ""),"")</f>
        <v/>
      </c>
      <c r="AF430" s="10" t="str">
        <f>IF(Overall!$A432&lt;&gt;"",IF(AND(MONTH($O430) &lt;= 12, MONTH($P430) &gt;= 12), IF($T430 &lt;&gt; "", $H430/$T430, ""), ""),"")</f>
        <v/>
      </c>
      <c r="AH430" s="10" t="str">
        <f ca="1">IFERROR(IF(AND(NOW()&lt;= EOMONTH(DATE(YEAR($P430),1, 1), 0), Overall!$A432&lt;&gt;"", MONTH($O430) &lt;= 1, MONTH($P430) &gt;= 1), IF($T430 &lt;&gt; "", $H430/$T430, ""), ""), "")</f>
        <v/>
      </c>
      <c r="AI430" s="10" t="str">
        <f ca="1">IFERROR(IF(AND(NOW()&lt;= EOMONTH(DATE(YEAR($P430),2, 1), 0), Overall!$A432&lt;&gt;"", MONTH($O430) &lt;= 2, MONTH($P430) &gt;= 2), IF($T430 &lt;&gt; "", $H430/$T430, ""), ""), "")</f>
        <v/>
      </c>
      <c r="AJ430" s="10" t="str">
        <f ca="1">IFERROR(IF(AND(NOW()&lt;= EOMONTH(DATE(YEAR($P430),3, 1), 0), Overall!$A432&lt;&gt;"", MONTH($O430) &lt;= 3, MONTH($P430) &gt;= 3), IF($T430 &lt;&gt; "", $H430/$T430, ""), ""), "")</f>
        <v/>
      </c>
      <c r="AK430" s="10" t="str">
        <f ca="1">IFERROR(IF(AND(NOW()&lt;= EOMONTH(DATE(YEAR($P430),4, 1), 0), Overall!$A432&lt;&gt;"", MONTH($O430) &lt;= 4, MONTH($P430) &gt;= 4), IF($T430 &lt;&gt; "", $H430/$T430, ""), ""), "")</f>
        <v/>
      </c>
      <c r="AL430" s="10" t="str">
        <f ca="1">IFERROR(IF(AND(NOW()&lt;= EOMONTH(DATE(YEAR($P430),5, 1), 0), Overall!$A432&lt;&gt;"", MONTH($O430) &lt;= 5, MONTH($P430) &gt;= 5), IF($T430 &lt;&gt; "", $H430/$T430, ""), ""), "")</f>
        <v/>
      </c>
      <c r="AM430" s="10" t="str">
        <f ca="1">IFERROR(IF(AND(NOW()&lt;= EOMONTH(DATE(YEAR($P430),6, 1), 0), Overall!$A432&lt;&gt;"", MONTH($O430) &lt;= 6, MONTH($P430) &gt;= 6), IF($T430 &lt;&gt; "", $H430/$T430, ""), ""), "")</f>
        <v/>
      </c>
      <c r="AN430" s="10" t="str">
        <f ca="1">IFERROR(IF(AND(NOW()&lt;= EOMONTH(DATE(YEAR($P430),7, 1), 0), Overall!$A432&lt;&gt;"", MONTH($O430) &lt;= 7, MONTH($P430) &gt;= 7), IF($T430 &lt;&gt; "", $H430/$T430, ""), ""), "")</f>
        <v/>
      </c>
      <c r="AO430" s="10" t="str">
        <f ca="1">IFERROR(IF(AND(NOW()&lt;= EOMONTH(DATE(YEAR($P430),8, 1), 0), Overall!$A432&lt;&gt;"", MONTH($O430) &lt;= 8, MONTH($P430) &gt;= 8), IF($T430 &lt;&gt; "", $H430/$T430, ""), ""), "")</f>
        <v/>
      </c>
      <c r="AP430" s="10" t="str">
        <f ca="1">IFERROR(IF(AND(NOW()&lt;= EOMONTH(DATE(YEAR($P430),9, 1), 0), Overall!$A432&lt;&gt;"", MONTH($O430) &lt;= 9, MONTH($P430) &gt;= 9), IF($T430 &lt;&gt; "", $H430/$T430, ""), ""), "")</f>
        <v/>
      </c>
      <c r="AQ430" s="10" t="str">
        <f ca="1">IFERROR(IF(AND(NOW()&lt;= EOMONTH(DATE(YEAR($P430),10, 1), 0), Overall!$A432&lt;&gt;"", MONTH($O430) &lt;= 10, MONTH($P430) &gt;= 10), IF($T430 &lt;&gt; "", $H430/$T430, ""), ""), "")</f>
        <v/>
      </c>
      <c r="AR430" s="10" t="str">
        <f ca="1">IFERROR(IF(AND(NOW()&lt;= EOMONTH(DATE(YEAR($P430),11, 1), 0), Overall!$A432&lt;&gt;"", MONTH($O430) &lt;=11, MONTH($P430) &gt;= 11), IF($T430 &lt;&gt; "", $H430/$T430, ""), ""), "")</f>
        <v/>
      </c>
      <c r="AS430" s="10" t="str">
        <f ca="1">IFERROR(IF(AND(NOW()&lt;= EOMONTH(DATE(YEAR($P430),12, 1), 0), Overall!$A432&lt;&gt;"", MONTH($O430) &lt;= 12, MONTH($P430) &gt;= 12), IF($T430 &lt;&gt; "", $H430/$T430, ""), ""), "")</f>
        <v/>
      </c>
      <c r="AT430" s="16">
        <f t="shared" ca="1" si="13"/>
        <v>0</v>
      </c>
    </row>
    <row r="431" spans="1:46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6">
        <f>IF(Overall!T433&lt;&gt;"",VALUE(Overall!T433),"")</f>
        <v>83.98</v>
      </c>
      <c r="O431" s="7">
        <f>IF(Overall!L433&lt;&gt;"", DATEVALUE(Overall!L433), "")</f>
        <v>45017</v>
      </c>
      <c r="P431" s="7">
        <f>IF(Overall!M433&lt;&gt;"", DATEVALUE(Overall!M433), "")</f>
        <v>45046</v>
      </c>
      <c r="Q431" s="7" t="str">
        <f>IF(Overall!S433&lt;&gt;"",_xlfn.VALUETOTEXT(Overall!S433),"")</f>
        <v>Apr</v>
      </c>
      <c r="R431" s="7">
        <f>IF(Overall!O433&lt;&gt;"", DATEVALUE(Overall!O433), "")</f>
        <v>44859</v>
      </c>
      <c r="S431" s="7">
        <f>IF(Overall!O433&lt;&gt;"", DATEVALUE(Overall!O433), "")</f>
        <v>44859</v>
      </c>
      <c r="T431" s="5">
        <f t="shared" si="12"/>
        <v>1</v>
      </c>
      <c r="U431" s="10" t="str">
        <f>IF(Overall!$A433&lt;&gt;"",IF(AND(MONTH($O431) &lt;= 1, MONTH($P431) &gt;= 1), IF($T431 &lt;&gt; "", $H431/$T431, ""), ""),"")</f>
        <v/>
      </c>
      <c r="V431" s="10" t="str">
        <f>IF(Overall!$A433&lt;&gt;"",IF(AND(MONTH($O431) &lt;= 2, MONTH($P431) &gt;= 2), IF($T431 &lt;&gt; "", $H431/$T431, ""), ""),"")</f>
        <v/>
      </c>
      <c r="W431" s="10" t="str">
        <f>IF(Overall!$A433&lt;&gt;"",IF(AND(MONTH($O431) &lt;= 3, MONTH($P431) &gt;= 3), IF($T431 &lt;&gt; "", $H431/$T431, ""), ""),"")</f>
        <v/>
      </c>
      <c r="X431" s="10">
        <f>IF(Overall!$A433&lt;&gt;"",IF(AND(MONTH($O431) &lt;= 4, MONTH($P431) &gt;= 4), IF($T431 &lt;&gt; "", $H431/$T431, ""), ""),"")</f>
        <v>1000000</v>
      </c>
      <c r="Y431" s="10" t="str">
        <f>IF(Overall!$A433&lt;&gt;"",IF(AND(MONTH($O431) &lt;= 5, MONTH($P431) &gt;= 5), IF($T431 &lt;&gt; "", $H431/$T431, ""), ""),"")</f>
        <v/>
      </c>
      <c r="Z431" s="10" t="str">
        <f>IF(Overall!$A433&lt;&gt;"",IF(AND(MONTH($O431) &lt;= 6, MONTH($P431) &gt;= 6), IF($T431 &lt;&gt; "", $H431/$T431, ""), ""),"")</f>
        <v/>
      </c>
      <c r="AA431" s="10" t="str">
        <f>IF(Overall!$A433&lt;&gt;"",IF(AND(MONTH($O431) &lt;= 7, MONTH($P431) &gt;= 7 ), IF($T431 &lt;&gt; "", $H431/$T431, ""), ""),"")</f>
        <v/>
      </c>
      <c r="AB431" s="10" t="str">
        <f>IF(Overall!$A433&lt;&gt;"",IF(AND(MONTH($O431) &lt;= 8, MONTH($P431) &gt;= 8), IF($T431 &lt;&gt; "", $H431/$T431, ""), ""),"")</f>
        <v/>
      </c>
      <c r="AC431" s="10" t="str">
        <f>IF(Overall!$A433&lt;&gt;"",IF(AND(MONTH($O431) &lt;= 9, MONTH($P431) &gt;= 9), IF($T431 &lt;&gt; "", $H431/$T431, ""), ""),"")</f>
        <v/>
      </c>
      <c r="AD431" s="10" t="str">
        <f>IF(Overall!$A433&lt;&gt;"",IF(AND(MONTH($O431) &lt;= 10, MONTH($P431) &gt;= 10), IF($T431 &lt;&gt; "", $H431/$T431, ""), ""),"")</f>
        <v/>
      </c>
      <c r="AE431" s="10" t="str">
        <f>IF(Overall!$A433&lt;&gt;"",IF(AND(MONTH($O431) &lt;= 11, MONTH($P431) &gt;= 11), IF($T431 &lt;&gt; "", $H431/$T431, ""), ""),"")</f>
        <v/>
      </c>
      <c r="AF431" s="10" t="str">
        <f>IF(Overall!$A433&lt;&gt;"",IF(AND(MONTH($O431) &lt;= 12, MONTH($P431) &gt;= 12), IF($T431 &lt;&gt; "", $H431/$T431, ""), ""),"")</f>
        <v/>
      </c>
      <c r="AH431" s="10" t="str">
        <f ca="1">IFERROR(IF(AND(NOW()&lt;= EOMONTH(DATE(YEAR($P431),1, 1), 0), Overall!$A433&lt;&gt;"", MONTH($O431) &lt;= 1, MONTH($P431) &gt;= 1), IF($T431 &lt;&gt; "", $H431/$T431, ""), ""), "")</f>
        <v/>
      </c>
      <c r="AI431" s="10" t="str">
        <f ca="1">IFERROR(IF(AND(NOW()&lt;= EOMONTH(DATE(YEAR($P431),2, 1), 0), Overall!$A433&lt;&gt;"", MONTH($O431) &lt;= 2, MONTH($P431) &gt;= 2), IF($T431 &lt;&gt; "", $H431/$T431, ""), ""), "")</f>
        <v/>
      </c>
      <c r="AJ431" s="10" t="str">
        <f ca="1">IFERROR(IF(AND(NOW()&lt;= EOMONTH(DATE(YEAR($P431),3, 1), 0), Overall!$A433&lt;&gt;"", MONTH($O431) &lt;= 3, MONTH($P431) &gt;= 3), IF($T431 &lt;&gt; "", $H431/$T431, ""), ""), "")</f>
        <v/>
      </c>
      <c r="AK431" s="10" t="str">
        <f ca="1">IFERROR(IF(AND(NOW()&lt;= EOMONTH(DATE(YEAR($P431),4, 1), 0), Overall!$A433&lt;&gt;"", MONTH($O431) &lt;= 4, MONTH($P431) &gt;= 4), IF($T431 &lt;&gt; "", $H431/$T431, ""), ""), "")</f>
        <v/>
      </c>
      <c r="AL431" s="10" t="str">
        <f ca="1">IFERROR(IF(AND(NOW()&lt;= EOMONTH(DATE(YEAR($P431),5, 1), 0), Overall!$A433&lt;&gt;"", MONTH($O431) &lt;= 5, MONTH($P431) &gt;= 5), IF($T431 &lt;&gt; "", $H431/$T431, ""), ""), "")</f>
        <v/>
      </c>
      <c r="AM431" s="10" t="str">
        <f ca="1">IFERROR(IF(AND(NOW()&lt;= EOMONTH(DATE(YEAR($P431),6, 1), 0), Overall!$A433&lt;&gt;"", MONTH($O431) &lt;= 6, MONTH($P431) &gt;= 6), IF($T431 &lt;&gt; "", $H431/$T431, ""), ""), "")</f>
        <v/>
      </c>
      <c r="AN431" s="10" t="str">
        <f ca="1">IFERROR(IF(AND(NOW()&lt;= EOMONTH(DATE(YEAR($P431),7, 1), 0), Overall!$A433&lt;&gt;"", MONTH($O431) &lt;= 7, MONTH($P431) &gt;= 7), IF($T431 &lt;&gt; "", $H431/$T431, ""), ""), "")</f>
        <v/>
      </c>
      <c r="AO431" s="10" t="str">
        <f ca="1">IFERROR(IF(AND(NOW()&lt;= EOMONTH(DATE(YEAR($P431),8, 1), 0), Overall!$A433&lt;&gt;"", MONTH($O431) &lt;= 8, MONTH($P431) &gt;= 8), IF($T431 &lt;&gt; "", $H431/$T431, ""), ""), "")</f>
        <v/>
      </c>
      <c r="AP431" s="10" t="str">
        <f ca="1">IFERROR(IF(AND(NOW()&lt;= EOMONTH(DATE(YEAR($P431),9, 1), 0), Overall!$A433&lt;&gt;"", MONTH($O431) &lt;= 9, MONTH($P431) &gt;= 9), IF($T431 &lt;&gt; "", $H431/$T431, ""), ""), "")</f>
        <v/>
      </c>
      <c r="AQ431" s="10" t="str">
        <f ca="1">IFERROR(IF(AND(NOW()&lt;= EOMONTH(DATE(YEAR($P431),10, 1), 0), Overall!$A433&lt;&gt;"", MONTH($O431) &lt;= 10, MONTH($P431) &gt;= 10), IF($T431 &lt;&gt; "", $H431/$T431, ""), ""), "")</f>
        <v/>
      </c>
      <c r="AR431" s="10" t="str">
        <f ca="1">IFERROR(IF(AND(NOW()&lt;= EOMONTH(DATE(YEAR($P431),11, 1), 0), Overall!$A433&lt;&gt;"", MONTH($O431) &lt;=11, MONTH($P431) &gt;= 11), IF($T431 &lt;&gt; "", $H431/$T431, ""), ""), "")</f>
        <v/>
      </c>
      <c r="AS431" s="10" t="str">
        <f ca="1">IFERROR(IF(AND(NOW()&lt;= EOMONTH(DATE(YEAR($P431),12, 1), 0), Overall!$A433&lt;&gt;"", MONTH($O431) &lt;= 12, MONTH($P431) &gt;= 12), IF($T431 &lt;&gt; "", $H431/$T431, ""), ""), "")</f>
        <v/>
      </c>
      <c r="AT431" s="16">
        <f t="shared" ca="1" si="13"/>
        <v>0</v>
      </c>
    </row>
    <row r="432" spans="1:46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6">
        <f>IF(Overall!T434&lt;&gt;"",VALUE(Overall!T434),"")</f>
        <v>84.4</v>
      </c>
      <c r="O432" s="7">
        <f>IF(Overall!L434&lt;&gt;"", DATEVALUE(Overall!L434), "")</f>
        <v>45017</v>
      </c>
      <c r="P432" s="7">
        <f>IF(Overall!M434&lt;&gt;"", DATEVALUE(Overall!M434), "")</f>
        <v>45046</v>
      </c>
      <c r="Q432" s="7" t="str">
        <f>IF(Overall!S434&lt;&gt;"",_xlfn.VALUETOTEXT(Overall!S434),"")</f>
        <v>Apr</v>
      </c>
      <c r="R432" s="7">
        <f>IF(Overall!O434&lt;&gt;"", DATEVALUE(Overall!O434), "")</f>
        <v>44859</v>
      </c>
      <c r="S432" s="7">
        <f>IF(Overall!O434&lt;&gt;"", DATEVALUE(Overall!O434), "")</f>
        <v>44859</v>
      </c>
      <c r="T432" s="5">
        <f t="shared" si="12"/>
        <v>1</v>
      </c>
      <c r="U432" s="10" t="str">
        <f>IF(Overall!$A434&lt;&gt;"",IF(AND(MONTH($O432) &lt;= 1, MONTH($P432) &gt;= 1), IF($T432 &lt;&gt; "", $H432/$T432, ""), ""),"")</f>
        <v/>
      </c>
      <c r="V432" s="10" t="str">
        <f>IF(Overall!$A434&lt;&gt;"",IF(AND(MONTH($O432) &lt;= 2, MONTH($P432) &gt;= 2), IF($T432 &lt;&gt; "", $H432/$T432, ""), ""),"")</f>
        <v/>
      </c>
      <c r="W432" s="10" t="str">
        <f>IF(Overall!$A434&lt;&gt;"",IF(AND(MONTH($O432) &lt;= 3, MONTH($P432) &gt;= 3), IF($T432 &lt;&gt; "", $H432/$T432, ""), ""),"")</f>
        <v/>
      </c>
      <c r="X432" s="10">
        <f>IF(Overall!$A434&lt;&gt;"",IF(AND(MONTH($O432) &lt;= 4, MONTH($P432) &gt;= 4), IF($T432 &lt;&gt; "", $H432/$T432, ""), ""),"")</f>
        <v>1000000</v>
      </c>
      <c r="Y432" s="10" t="str">
        <f>IF(Overall!$A434&lt;&gt;"",IF(AND(MONTH($O432) &lt;= 5, MONTH($P432) &gt;= 5), IF($T432 &lt;&gt; "", $H432/$T432, ""), ""),"")</f>
        <v/>
      </c>
      <c r="Z432" s="10" t="str">
        <f>IF(Overall!$A434&lt;&gt;"",IF(AND(MONTH($O432) &lt;= 6, MONTH($P432) &gt;= 6), IF($T432 &lt;&gt; "", $H432/$T432, ""), ""),"")</f>
        <v/>
      </c>
      <c r="AA432" s="10" t="str">
        <f>IF(Overall!$A434&lt;&gt;"",IF(AND(MONTH($O432) &lt;= 7, MONTH($P432) &gt;= 7 ), IF($T432 &lt;&gt; "", $H432/$T432, ""), ""),"")</f>
        <v/>
      </c>
      <c r="AB432" s="10" t="str">
        <f>IF(Overall!$A434&lt;&gt;"",IF(AND(MONTH($O432) &lt;= 8, MONTH($P432) &gt;= 8), IF($T432 &lt;&gt; "", $H432/$T432, ""), ""),"")</f>
        <v/>
      </c>
      <c r="AC432" s="10" t="str">
        <f>IF(Overall!$A434&lt;&gt;"",IF(AND(MONTH($O432) &lt;= 9, MONTH($P432) &gt;= 9), IF($T432 &lt;&gt; "", $H432/$T432, ""), ""),"")</f>
        <v/>
      </c>
      <c r="AD432" s="10" t="str">
        <f>IF(Overall!$A434&lt;&gt;"",IF(AND(MONTH($O432) &lt;= 10, MONTH($P432) &gt;= 10), IF($T432 &lt;&gt; "", $H432/$T432, ""), ""),"")</f>
        <v/>
      </c>
      <c r="AE432" s="10" t="str">
        <f>IF(Overall!$A434&lt;&gt;"",IF(AND(MONTH($O432) &lt;= 11, MONTH($P432) &gt;= 11), IF($T432 &lt;&gt; "", $H432/$T432, ""), ""),"")</f>
        <v/>
      </c>
      <c r="AF432" s="10" t="str">
        <f>IF(Overall!$A434&lt;&gt;"",IF(AND(MONTH($O432) &lt;= 12, MONTH($P432) &gt;= 12), IF($T432 &lt;&gt; "", $H432/$T432, ""), ""),"")</f>
        <v/>
      </c>
      <c r="AH432" s="10" t="str">
        <f ca="1">IFERROR(IF(AND(NOW()&lt;= EOMONTH(DATE(YEAR($P432),1, 1), 0), Overall!$A434&lt;&gt;"", MONTH($O432) &lt;= 1, MONTH($P432) &gt;= 1), IF($T432 &lt;&gt; "", $H432/$T432, ""), ""), "")</f>
        <v/>
      </c>
      <c r="AI432" s="10" t="str">
        <f ca="1">IFERROR(IF(AND(NOW()&lt;= EOMONTH(DATE(YEAR($P432),2, 1), 0), Overall!$A434&lt;&gt;"", MONTH($O432) &lt;= 2, MONTH($P432) &gt;= 2), IF($T432 &lt;&gt; "", $H432/$T432, ""), ""), "")</f>
        <v/>
      </c>
      <c r="AJ432" s="10" t="str">
        <f ca="1">IFERROR(IF(AND(NOW()&lt;= EOMONTH(DATE(YEAR($P432),3, 1), 0), Overall!$A434&lt;&gt;"", MONTH($O432) &lt;= 3, MONTH($P432) &gt;= 3), IF($T432 &lt;&gt; "", $H432/$T432, ""), ""), "")</f>
        <v/>
      </c>
      <c r="AK432" s="10" t="str">
        <f ca="1">IFERROR(IF(AND(NOW()&lt;= EOMONTH(DATE(YEAR($P432),4, 1), 0), Overall!$A434&lt;&gt;"", MONTH($O432) &lt;= 4, MONTH($P432) &gt;= 4), IF($T432 &lt;&gt; "", $H432/$T432, ""), ""), "")</f>
        <v/>
      </c>
      <c r="AL432" s="10" t="str">
        <f ca="1">IFERROR(IF(AND(NOW()&lt;= EOMONTH(DATE(YEAR($P432),5, 1), 0), Overall!$A434&lt;&gt;"", MONTH($O432) &lt;= 5, MONTH($P432) &gt;= 5), IF($T432 &lt;&gt; "", $H432/$T432, ""), ""), "")</f>
        <v/>
      </c>
      <c r="AM432" s="10" t="str">
        <f ca="1">IFERROR(IF(AND(NOW()&lt;= EOMONTH(DATE(YEAR($P432),6, 1), 0), Overall!$A434&lt;&gt;"", MONTH($O432) &lt;= 6, MONTH($P432) &gt;= 6), IF($T432 &lt;&gt; "", $H432/$T432, ""), ""), "")</f>
        <v/>
      </c>
      <c r="AN432" s="10" t="str">
        <f ca="1">IFERROR(IF(AND(NOW()&lt;= EOMONTH(DATE(YEAR($P432),7, 1), 0), Overall!$A434&lt;&gt;"", MONTH($O432) &lt;= 7, MONTH($P432) &gt;= 7), IF($T432 &lt;&gt; "", $H432/$T432, ""), ""), "")</f>
        <v/>
      </c>
      <c r="AO432" s="10" t="str">
        <f ca="1">IFERROR(IF(AND(NOW()&lt;= EOMONTH(DATE(YEAR($P432),8, 1), 0), Overall!$A434&lt;&gt;"", MONTH($O432) &lt;= 8, MONTH($P432) &gt;= 8), IF($T432 &lt;&gt; "", $H432/$T432, ""), ""), "")</f>
        <v/>
      </c>
      <c r="AP432" s="10" t="str">
        <f ca="1">IFERROR(IF(AND(NOW()&lt;= EOMONTH(DATE(YEAR($P432),9, 1), 0), Overall!$A434&lt;&gt;"", MONTH($O432) &lt;= 9, MONTH($P432) &gt;= 9), IF($T432 &lt;&gt; "", $H432/$T432, ""), ""), "")</f>
        <v/>
      </c>
      <c r="AQ432" s="10" t="str">
        <f ca="1">IFERROR(IF(AND(NOW()&lt;= EOMONTH(DATE(YEAR($P432),10, 1), 0), Overall!$A434&lt;&gt;"", MONTH($O432) &lt;= 10, MONTH($P432) &gt;= 10), IF($T432 &lt;&gt; "", $H432/$T432, ""), ""), "")</f>
        <v/>
      </c>
      <c r="AR432" s="10" t="str">
        <f ca="1">IFERROR(IF(AND(NOW()&lt;= EOMONTH(DATE(YEAR($P432),11, 1), 0), Overall!$A434&lt;&gt;"", MONTH($O432) &lt;=11, MONTH($P432) &gt;= 11), IF($T432 &lt;&gt; "", $H432/$T432, ""), ""), "")</f>
        <v/>
      </c>
      <c r="AS432" s="10" t="str">
        <f ca="1">IFERROR(IF(AND(NOW()&lt;= EOMONTH(DATE(YEAR($P432),12, 1), 0), Overall!$A434&lt;&gt;"", MONTH($O432) &lt;= 12, MONTH($P432) &gt;= 12), IF($T432 &lt;&gt; "", $H432/$T432, ""), ""), "")</f>
        <v/>
      </c>
      <c r="AT432" s="16">
        <f t="shared" ca="1" si="13"/>
        <v>0</v>
      </c>
    </row>
    <row r="433" spans="1:46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6">
        <f>IF(Overall!T435&lt;&gt;"",VALUE(Overall!T435),"")</f>
        <v>86.6</v>
      </c>
      <c r="O433" s="7">
        <f>IF(Overall!L435&lt;&gt;"", DATEVALUE(Overall!L435), "")</f>
        <v>44958</v>
      </c>
      <c r="P433" s="7">
        <f>IF(Overall!M435&lt;&gt;"", DATEVALUE(Overall!M435), "")</f>
        <v>44985</v>
      </c>
      <c r="Q433" s="7" t="str">
        <f>IF(Overall!S435&lt;&gt;"",_xlfn.VALUETOTEXT(Overall!S435),"")</f>
        <v>Feb</v>
      </c>
      <c r="R433" s="7">
        <f>IF(Overall!O435&lt;&gt;"", DATEVALUE(Overall!O435), "")</f>
        <v>44859</v>
      </c>
      <c r="S433" s="7">
        <f>IF(Overall!O435&lt;&gt;"", DATEVALUE(Overall!O435), "")</f>
        <v>44859</v>
      </c>
      <c r="T433" s="5">
        <f t="shared" si="12"/>
        <v>1</v>
      </c>
      <c r="U433" s="10" t="str">
        <f>IF(Overall!$A435&lt;&gt;"",IF(AND(MONTH($O433) &lt;= 1, MONTH($P433) &gt;= 1), IF($T433 &lt;&gt; "", $H433/$T433, ""), ""),"")</f>
        <v/>
      </c>
      <c r="V433" s="10">
        <f>IF(Overall!$A435&lt;&gt;"",IF(AND(MONTH($O433) &lt;= 2, MONTH($P433) &gt;= 2), IF($T433 &lt;&gt; "", $H433/$T433, ""), ""),"")</f>
        <v>1000000</v>
      </c>
      <c r="W433" s="10" t="str">
        <f>IF(Overall!$A435&lt;&gt;"",IF(AND(MONTH($O433) &lt;= 3, MONTH($P433) &gt;= 3), IF($T433 &lt;&gt; "", $H433/$T433, ""), ""),"")</f>
        <v/>
      </c>
      <c r="X433" s="10" t="str">
        <f>IF(Overall!$A435&lt;&gt;"",IF(AND(MONTH($O433) &lt;= 4, MONTH($P433) &gt;= 4), IF($T433 &lt;&gt; "", $H433/$T433, ""), ""),"")</f>
        <v/>
      </c>
      <c r="Y433" s="10" t="str">
        <f>IF(Overall!$A435&lt;&gt;"",IF(AND(MONTH($O433) &lt;= 5, MONTH($P433) &gt;= 5), IF($T433 &lt;&gt; "", $H433/$T433, ""), ""),"")</f>
        <v/>
      </c>
      <c r="Z433" s="10" t="str">
        <f>IF(Overall!$A435&lt;&gt;"",IF(AND(MONTH($O433) &lt;= 6, MONTH($P433) &gt;= 6), IF($T433 &lt;&gt; "", $H433/$T433, ""), ""),"")</f>
        <v/>
      </c>
      <c r="AA433" s="10" t="str">
        <f>IF(Overall!$A435&lt;&gt;"",IF(AND(MONTH($O433) &lt;= 7, MONTH($P433) &gt;= 7 ), IF($T433 &lt;&gt; "", $H433/$T433, ""), ""),"")</f>
        <v/>
      </c>
      <c r="AB433" s="10" t="str">
        <f>IF(Overall!$A435&lt;&gt;"",IF(AND(MONTH($O433) &lt;= 8, MONTH($P433) &gt;= 8), IF($T433 &lt;&gt; "", $H433/$T433, ""), ""),"")</f>
        <v/>
      </c>
      <c r="AC433" s="10" t="str">
        <f>IF(Overall!$A435&lt;&gt;"",IF(AND(MONTH($O433) &lt;= 9, MONTH($P433) &gt;= 9), IF($T433 &lt;&gt; "", $H433/$T433, ""), ""),"")</f>
        <v/>
      </c>
      <c r="AD433" s="10" t="str">
        <f>IF(Overall!$A435&lt;&gt;"",IF(AND(MONTH($O433) &lt;= 10, MONTH($P433) &gt;= 10), IF($T433 &lt;&gt; "", $H433/$T433, ""), ""),"")</f>
        <v/>
      </c>
      <c r="AE433" s="10" t="str">
        <f>IF(Overall!$A435&lt;&gt;"",IF(AND(MONTH($O433) &lt;= 11, MONTH($P433) &gt;= 11), IF($T433 &lt;&gt; "", $H433/$T433, ""), ""),"")</f>
        <v/>
      </c>
      <c r="AF433" s="10" t="str">
        <f>IF(Overall!$A435&lt;&gt;"",IF(AND(MONTH($O433) &lt;= 12, MONTH($P433) &gt;= 12), IF($T433 &lt;&gt; "", $H433/$T433, ""), ""),"")</f>
        <v/>
      </c>
      <c r="AH433" s="10" t="str">
        <f ca="1">IFERROR(IF(AND(NOW()&lt;= EOMONTH(DATE(YEAR($P433),1, 1), 0), Overall!$A435&lt;&gt;"", MONTH($O433) &lt;= 1, MONTH($P433) &gt;= 1), IF($T433 &lt;&gt; "", $H433/$T433, ""), ""), "")</f>
        <v/>
      </c>
      <c r="AI433" s="10" t="str">
        <f ca="1">IFERROR(IF(AND(NOW()&lt;= EOMONTH(DATE(YEAR($P433),2, 1), 0), Overall!$A435&lt;&gt;"", MONTH($O433) &lt;= 2, MONTH($P433) &gt;= 2), IF($T433 &lt;&gt; "", $H433/$T433, ""), ""), "")</f>
        <v/>
      </c>
      <c r="AJ433" s="10" t="str">
        <f ca="1">IFERROR(IF(AND(NOW()&lt;= EOMONTH(DATE(YEAR($P433),3, 1), 0), Overall!$A435&lt;&gt;"", MONTH($O433) &lt;= 3, MONTH($P433) &gt;= 3), IF($T433 &lt;&gt; "", $H433/$T433, ""), ""), "")</f>
        <v/>
      </c>
      <c r="AK433" s="10" t="str">
        <f ca="1">IFERROR(IF(AND(NOW()&lt;= EOMONTH(DATE(YEAR($P433),4, 1), 0), Overall!$A435&lt;&gt;"", MONTH($O433) &lt;= 4, MONTH($P433) &gt;= 4), IF($T433 &lt;&gt; "", $H433/$T433, ""), ""), "")</f>
        <v/>
      </c>
      <c r="AL433" s="10" t="str">
        <f ca="1">IFERROR(IF(AND(NOW()&lt;= EOMONTH(DATE(YEAR($P433),5, 1), 0), Overall!$A435&lt;&gt;"", MONTH($O433) &lt;= 5, MONTH($P433) &gt;= 5), IF($T433 &lt;&gt; "", $H433/$T433, ""), ""), "")</f>
        <v/>
      </c>
      <c r="AM433" s="10" t="str">
        <f ca="1">IFERROR(IF(AND(NOW()&lt;= EOMONTH(DATE(YEAR($P433),6, 1), 0), Overall!$A435&lt;&gt;"", MONTH($O433) &lt;= 6, MONTH($P433) &gt;= 6), IF($T433 &lt;&gt; "", $H433/$T433, ""), ""), "")</f>
        <v/>
      </c>
      <c r="AN433" s="10" t="str">
        <f ca="1">IFERROR(IF(AND(NOW()&lt;= EOMONTH(DATE(YEAR($P433),7, 1), 0), Overall!$A435&lt;&gt;"", MONTH($O433) &lt;= 7, MONTH($P433) &gt;= 7), IF($T433 &lt;&gt; "", $H433/$T433, ""), ""), "")</f>
        <v/>
      </c>
      <c r="AO433" s="10" t="str">
        <f ca="1">IFERROR(IF(AND(NOW()&lt;= EOMONTH(DATE(YEAR($P433),8, 1), 0), Overall!$A435&lt;&gt;"", MONTH($O433) &lt;= 8, MONTH($P433) &gt;= 8), IF($T433 &lt;&gt; "", $H433/$T433, ""), ""), "")</f>
        <v/>
      </c>
      <c r="AP433" s="10" t="str">
        <f ca="1">IFERROR(IF(AND(NOW()&lt;= EOMONTH(DATE(YEAR($P433),9, 1), 0), Overall!$A435&lt;&gt;"", MONTH($O433) &lt;= 9, MONTH($P433) &gt;= 9), IF($T433 &lt;&gt; "", $H433/$T433, ""), ""), "")</f>
        <v/>
      </c>
      <c r="AQ433" s="10" t="str">
        <f ca="1">IFERROR(IF(AND(NOW()&lt;= EOMONTH(DATE(YEAR($P433),10, 1), 0), Overall!$A435&lt;&gt;"", MONTH($O433) &lt;= 10, MONTH($P433) &gt;= 10), IF($T433 &lt;&gt; "", $H433/$T433, ""), ""), "")</f>
        <v/>
      </c>
      <c r="AR433" s="10" t="str">
        <f ca="1">IFERROR(IF(AND(NOW()&lt;= EOMONTH(DATE(YEAR($P433),11, 1), 0), Overall!$A435&lt;&gt;"", MONTH($O433) &lt;=11, MONTH($P433) &gt;= 11), IF($T433 &lt;&gt; "", $H433/$T433, ""), ""), "")</f>
        <v/>
      </c>
      <c r="AS433" s="10" t="str">
        <f ca="1">IFERROR(IF(AND(NOW()&lt;= EOMONTH(DATE(YEAR($P433),12, 1), 0), Overall!$A435&lt;&gt;"", MONTH($O433) &lt;= 12, MONTH($P433) &gt;= 12), IF($T433 &lt;&gt; "", $H433/$T433, ""), ""), "")</f>
        <v/>
      </c>
      <c r="AT433" s="16">
        <f t="shared" ca="1" si="13"/>
        <v>0</v>
      </c>
    </row>
    <row r="434" spans="1:46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6">
        <f>IF(Overall!T436&lt;&gt;"",VALUE(Overall!T436),"")</f>
        <v>85.32</v>
      </c>
      <c r="O434" s="7">
        <f>IF(Overall!L436&lt;&gt;"", DATEVALUE(Overall!L436), "")</f>
        <v>45017</v>
      </c>
      <c r="P434" s="7">
        <f>IF(Overall!M436&lt;&gt;"", DATEVALUE(Overall!M436), "")</f>
        <v>45046</v>
      </c>
      <c r="Q434" s="7" t="str">
        <f>IF(Overall!S436&lt;&gt;"",_xlfn.VALUETOTEXT(Overall!S436),"")</f>
        <v>Apr</v>
      </c>
      <c r="R434" s="7">
        <f>IF(Overall!O436&lt;&gt;"", DATEVALUE(Overall!O436), "")</f>
        <v>44859</v>
      </c>
      <c r="S434" s="7">
        <f>IF(Overall!O436&lt;&gt;"", DATEVALUE(Overall!O436), "")</f>
        <v>44859</v>
      </c>
      <c r="T434" s="5">
        <f t="shared" si="12"/>
        <v>1</v>
      </c>
      <c r="U434" s="10" t="str">
        <f>IF(Overall!$A436&lt;&gt;"",IF(AND(MONTH($O434) &lt;= 1, MONTH($P434) &gt;= 1), IF($T434 &lt;&gt; "", $H434/$T434, ""), ""),"")</f>
        <v/>
      </c>
      <c r="V434" s="10" t="str">
        <f>IF(Overall!$A436&lt;&gt;"",IF(AND(MONTH($O434) &lt;= 2, MONTH($P434) &gt;= 2), IF($T434 &lt;&gt; "", $H434/$T434, ""), ""),"")</f>
        <v/>
      </c>
      <c r="W434" s="10" t="str">
        <f>IF(Overall!$A436&lt;&gt;"",IF(AND(MONTH($O434) &lt;= 3, MONTH($P434) &gt;= 3), IF($T434 &lt;&gt; "", $H434/$T434, ""), ""),"")</f>
        <v/>
      </c>
      <c r="X434" s="10">
        <f>IF(Overall!$A436&lt;&gt;"",IF(AND(MONTH($O434) &lt;= 4, MONTH($P434) &gt;= 4), IF($T434 &lt;&gt; "", $H434/$T434, ""), ""),"")</f>
        <v>1000000</v>
      </c>
      <c r="Y434" s="10" t="str">
        <f>IF(Overall!$A436&lt;&gt;"",IF(AND(MONTH($O434) &lt;= 5, MONTH($P434) &gt;= 5), IF($T434 &lt;&gt; "", $H434/$T434, ""), ""),"")</f>
        <v/>
      </c>
      <c r="Z434" s="10" t="str">
        <f>IF(Overall!$A436&lt;&gt;"",IF(AND(MONTH($O434) &lt;= 6, MONTH($P434) &gt;= 6), IF($T434 &lt;&gt; "", $H434/$T434, ""), ""),"")</f>
        <v/>
      </c>
      <c r="AA434" s="10" t="str">
        <f>IF(Overall!$A436&lt;&gt;"",IF(AND(MONTH($O434) &lt;= 7, MONTH($P434) &gt;= 7 ), IF($T434 &lt;&gt; "", $H434/$T434, ""), ""),"")</f>
        <v/>
      </c>
      <c r="AB434" s="10" t="str">
        <f>IF(Overall!$A436&lt;&gt;"",IF(AND(MONTH($O434) &lt;= 8, MONTH($P434) &gt;= 8), IF($T434 &lt;&gt; "", $H434/$T434, ""), ""),"")</f>
        <v/>
      </c>
      <c r="AC434" s="10" t="str">
        <f>IF(Overall!$A436&lt;&gt;"",IF(AND(MONTH($O434) &lt;= 9, MONTH($P434) &gt;= 9), IF($T434 &lt;&gt; "", $H434/$T434, ""), ""),"")</f>
        <v/>
      </c>
      <c r="AD434" s="10" t="str">
        <f>IF(Overall!$A436&lt;&gt;"",IF(AND(MONTH($O434) &lt;= 10, MONTH($P434) &gt;= 10), IF($T434 &lt;&gt; "", $H434/$T434, ""), ""),"")</f>
        <v/>
      </c>
      <c r="AE434" s="10" t="str">
        <f>IF(Overall!$A436&lt;&gt;"",IF(AND(MONTH($O434) &lt;= 11, MONTH($P434) &gt;= 11), IF($T434 &lt;&gt; "", $H434/$T434, ""), ""),"")</f>
        <v/>
      </c>
      <c r="AF434" s="10" t="str">
        <f>IF(Overall!$A436&lt;&gt;"",IF(AND(MONTH($O434) &lt;= 12, MONTH($P434) &gt;= 12), IF($T434 &lt;&gt; "", $H434/$T434, ""), ""),"")</f>
        <v/>
      </c>
      <c r="AH434" s="10" t="str">
        <f ca="1">IFERROR(IF(AND(NOW()&lt;= EOMONTH(DATE(YEAR($P434),1, 1), 0), Overall!$A436&lt;&gt;"", MONTH($O434) &lt;= 1, MONTH($P434) &gt;= 1), IF($T434 &lt;&gt; "", $H434/$T434, ""), ""), "")</f>
        <v/>
      </c>
      <c r="AI434" s="10" t="str">
        <f ca="1">IFERROR(IF(AND(NOW()&lt;= EOMONTH(DATE(YEAR($P434),2, 1), 0), Overall!$A436&lt;&gt;"", MONTH($O434) &lt;= 2, MONTH($P434) &gt;= 2), IF($T434 &lt;&gt; "", $H434/$T434, ""), ""), "")</f>
        <v/>
      </c>
      <c r="AJ434" s="10" t="str">
        <f ca="1">IFERROR(IF(AND(NOW()&lt;= EOMONTH(DATE(YEAR($P434),3, 1), 0), Overall!$A436&lt;&gt;"", MONTH($O434) &lt;= 3, MONTH($P434) &gt;= 3), IF($T434 &lt;&gt; "", $H434/$T434, ""), ""), "")</f>
        <v/>
      </c>
      <c r="AK434" s="10" t="str">
        <f ca="1">IFERROR(IF(AND(NOW()&lt;= EOMONTH(DATE(YEAR($P434),4, 1), 0), Overall!$A436&lt;&gt;"", MONTH($O434) &lt;= 4, MONTH($P434) &gt;= 4), IF($T434 &lt;&gt; "", $H434/$T434, ""), ""), "")</f>
        <v/>
      </c>
      <c r="AL434" s="10" t="str">
        <f ca="1">IFERROR(IF(AND(NOW()&lt;= EOMONTH(DATE(YEAR($P434),5, 1), 0), Overall!$A436&lt;&gt;"", MONTH($O434) &lt;= 5, MONTH($P434) &gt;= 5), IF($T434 &lt;&gt; "", $H434/$T434, ""), ""), "")</f>
        <v/>
      </c>
      <c r="AM434" s="10" t="str">
        <f ca="1">IFERROR(IF(AND(NOW()&lt;= EOMONTH(DATE(YEAR($P434),6, 1), 0), Overall!$A436&lt;&gt;"", MONTH($O434) &lt;= 6, MONTH($P434) &gt;= 6), IF($T434 &lt;&gt; "", $H434/$T434, ""), ""), "")</f>
        <v/>
      </c>
      <c r="AN434" s="10" t="str">
        <f ca="1">IFERROR(IF(AND(NOW()&lt;= EOMONTH(DATE(YEAR($P434),7, 1), 0), Overall!$A436&lt;&gt;"", MONTH($O434) &lt;= 7, MONTH($P434) &gt;= 7), IF($T434 &lt;&gt; "", $H434/$T434, ""), ""), "")</f>
        <v/>
      </c>
      <c r="AO434" s="10" t="str">
        <f ca="1">IFERROR(IF(AND(NOW()&lt;= EOMONTH(DATE(YEAR($P434),8, 1), 0), Overall!$A436&lt;&gt;"", MONTH($O434) &lt;= 8, MONTH($P434) &gt;= 8), IF($T434 &lt;&gt; "", $H434/$T434, ""), ""), "")</f>
        <v/>
      </c>
      <c r="AP434" s="10" t="str">
        <f ca="1">IFERROR(IF(AND(NOW()&lt;= EOMONTH(DATE(YEAR($P434),9, 1), 0), Overall!$A436&lt;&gt;"", MONTH($O434) &lt;= 9, MONTH($P434) &gt;= 9), IF($T434 &lt;&gt; "", $H434/$T434, ""), ""), "")</f>
        <v/>
      </c>
      <c r="AQ434" s="10" t="str">
        <f ca="1">IFERROR(IF(AND(NOW()&lt;= EOMONTH(DATE(YEAR($P434),10, 1), 0), Overall!$A436&lt;&gt;"", MONTH($O434) &lt;= 10, MONTH($P434) &gt;= 10), IF($T434 &lt;&gt; "", $H434/$T434, ""), ""), "")</f>
        <v/>
      </c>
      <c r="AR434" s="10" t="str">
        <f ca="1">IFERROR(IF(AND(NOW()&lt;= EOMONTH(DATE(YEAR($P434),11, 1), 0), Overall!$A436&lt;&gt;"", MONTH($O434) &lt;=11, MONTH($P434) &gt;= 11), IF($T434 &lt;&gt; "", $H434/$T434, ""), ""), "")</f>
        <v/>
      </c>
      <c r="AS434" s="10" t="str">
        <f ca="1">IFERROR(IF(AND(NOW()&lt;= EOMONTH(DATE(YEAR($P434),12, 1), 0), Overall!$A436&lt;&gt;"", MONTH($O434) &lt;= 12, MONTH($P434) &gt;= 12), IF($T434 &lt;&gt; "", $H434/$T434, ""), ""), "")</f>
        <v/>
      </c>
      <c r="AT434" s="16">
        <f t="shared" ca="1" si="13"/>
        <v>0</v>
      </c>
    </row>
    <row r="435" spans="1:46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6">
        <f>IF(Overall!T437&lt;&gt;"",VALUE(Overall!T437),"")</f>
        <v>88.67</v>
      </c>
      <c r="O435" s="7">
        <f>IF(Overall!L437&lt;&gt;"", DATEVALUE(Overall!L437), "")</f>
        <v>44927</v>
      </c>
      <c r="P435" s="7">
        <f>IF(Overall!M437&lt;&gt;"", DATEVALUE(Overall!M437), "")</f>
        <v>44957</v>
      </c>
      <c r="Q435" s="7" t="str">
        <f>IF(Overall!S437&lt;&gt;"",_xlfn.VALUETOTEXT(Overall!S437),"")</f>
        <v>Jan</v>
      </c>
      <c r="R435" s="7">
        <f>IF(Overall!O437&lt;&gt;"", DATEVALUE(Overall!O437), "")</f>
        <v>44859</v>
      </c>
      <c r="S435" s="7">
        <f>IF(Overall!O437&lt;&gt;"", DATEVALUE(Overall!O437), "")</f>
        <v>44859</v>
      </c>
      <c r="T435" s="5">
        <f t="shared" si="12"/>
        <v>1</v>
      </c>
      <c r="U435" s="10">
        <f>IF(Overall!$A437&lt;&gt;"",IF(AND(MONTH($O435) &lt;= 1, MONTH($P435) &gt;= 1), IF($T435 &lt;&gt; "", $H435/$T435, ""), ""),"")</f>
        <v>1000000</v>
      </c>
      <c r="V435" s="10" t="str">
        <f>IF(Overall!$A437&lt;&gt;"",IF(AND(MONTH($O435) &lt;= 2, MONTH($P435) &gt;= 2), IF($T435 &lt;&gt; "", $H435/$T435, ""), ""),"")</f>
        <v/>
      </c>
      <c r="W435" s="10" t="str">
        <f>IF(Overall!$A437&lt;&gt;"",IF(AND(MONTH($O435) &lt;= 3, MONTH($P435) &gt;= 3), IF($T435 &lt;&gt; "", $H435/$T435, ""), ""),"")</f>
        <v/>
      </c>
      <c r="X435" s="10" t="str">
        <f>IF(Overall!$A437&lt;&gt;"",IF(AND(MONTH($O435) &lt;= 4, MONTH($P435) &gt;= 4), IF($T435 &lt;&gt; "", $H435/$T435, ""), ""),"")</f>
        <v/>
      </c>
      <c r="Y435" s="10" t="str">
        <f>IF(Overall!$A437&lt;&gt;"",IF(AND(MONTH($O435) &lt;= 5, MONTH($P435) &gt;= 5), IF($T435 &lt;&gt; "", $H435/$T435, ""), ""),"")</f>
        <v/>
      </c>
      <c r="Z435" s="10" t="str">
        <f>IF(Overall!$A437&lt;&gt;"",IF(AND(MONTH($O435) &lt;= 6, MONTH($P435) &gt;= 6), IF($T435 &lt;&gt; "", $H435/$T435, ""), ""),"")</f>
        <v/>
      </c>
      <c r="AA435" s="10" t="str">
        <f>IF(Overall!$A437&lt;&gt;"",IF(AND(MONTH($O435) &lt;= 7, MONTH($P435) &gt;= 7 ), IF($T435 &lt;&gt; "", $H435/$T435, ""), ""),"")</f>
        <v/>
      </c>
      <c r="AB435" s="10" t="str">
        <f>IF(Overall!$A437&lt;&gt;"",IF(AND(MONTH($O435) &lt;= 8, MONTH($P435) &gt;= 8), IF($T435 &lt;&gt; "", $H435/$T435, ""), ""),"")</f>
        <v/>
      </c>
      <c r="AC435" s="10" t="str">
        <f>IF(Overall!$A437&lt;&gt;"",IF(AND(MONTH($O435) &lt;= 9, MONTH($P435) &gt;= 9), IF($T435 &lt;&gt; "", $H435/$T435, ""), ""),"")</f>
        <v/>
      </c>
      <c r="AD435" s="10" t="str">
        <f>IF(Overall!$A437&lt;&gt;"",IF(AND(MONTH($O435) &lt;= 10, MONTH($P435) &gt;= 10), IF($T435 &lt;&gt; "", $H435/$T435, ""), ""),"")</f>
        <v/>
      </c>
      <c r="AE435" s="10" t="str">
        <f>IF(Overall!$A437&lt;&gt;"",IF(AND(MONTH($O435) &lt;= 11, MONTH($P435) &gt;= 11), IF($T435 &lt;&gt; "", $H435/$T435, ""), ""),"")</f>
        <v/>
      </c>
      <c r="AF435" s="10" t="str">
        <f>IF(Overall!$A437&lt;&gt;"",IF(AND(MONTH($O435) &lt;= 12, MONTH($P435) &gt;= 12), IF($T435 &lt;&gt; "", $H435/$T435, ""), ""),"")</f>
        <v/>
      </c>
      <c r="AH435" s="10" t="str">
        <f ca="1">IFERROR(IF(AND(NOW()&lt;= EOMONTH(DATE(YEAR($P435),1, 1), 0), Overall!$A437&lt;&gt;"", MONTH($O435) &lt;= 1, MONTH($P435) &gt;= 1), IF($T435 &lt;&gt; "", $H435/$T435, ""), ""), "")</f>
        <v/>
      </c>
      <c r="AI435" s="10" t="str">
        <f ca="1">IFERROR(IF(AND(NOW()&lt;= EOMONTH(DATE(YEAR($P435),2, 1), 0), Overall!$A437&lt;&gt;"", MONTH($O435) &lt;= 2, MONTH($P435) &gt;= 2), IF($T435 &lt;&gt; "", $H435/$T435, ""), ""), "")</f>
        <v/>
      </c>
      <c r="AJ435" s="10" t="str">
        <f ca="1">IFERROR(IF(AND(NOW()&lt;= EOMONTH(DATE(YEAR($P435),3, 1), 0), Overall!$A437&lt;&gt;"", MONTH($O435) &lt;= 3, MONTH($P435) &gt;= 3), IF($T435 &lt;&gt; "", $H435/$T435, ""), ""), "")</f>
        <v/>
      </c>
      <c r="AK435" s="10" t="str">
        <f ca="1">IFERROR(IF(AND(NOW()&lt;= EOMONTH(DATE(YEAR($P435),4, 1), 0), Overall!$A437&lt;&gt;"", MONTH($O435) &lt;= 4, MONTH($P435) &gt;= 4), IF($T435 &lt;&gt; "", $H435/$T435, ""), ""), "")</f>
        <v/>
      </c>
      <c r="AL435" s="10" t="str">
        <f ca="1">IFERROR(IF(AND(NOW()&lt;= EOMONTH(DATE(YEAR($P435),5, 1), 0), Overall!$A437&lt;&gt;"", MONTH($O435) &lt;= 5, MONTH($P435) &gt;= 5), IF($T435 &lt;&gt; "", $H435/$T435, ""), ""), "")</f>
        <v/>
      </c>
      <c r="AM435" s="10" t="str">
        <f ca="1">IFERROR(IF(AND(NOW()&lt;= EOMONTH(DATE(YEAR($P435),6, 1), 0), Overall!$A437&lt;&gt;"", MONTH($O435) &lt;= 6, MONTH($P435) &gt;= 6), IF($T435 &lt;&gt; "", $H435/$T435, ""), ""), "")</f>
        <v/>
      </c>
      <c r="AN435" s="10" t="str">
        <f ca="1">IFERROR(IF(AND(NOW()&lt;= EOMONTH(DATE(YEAR($P435),7, 1), 0), Overall!$A437&lt;&gt;"", MONTH($O435) &lt;= 7, MONTH($P435) &gt;= 7), IF($T435 &lt;&gt; "", $H435/$T435, ""), ""), "")</f>
        <v/>
      </c>
      <c r="AO435" s="10" t="str">
        <f ca="1">IFERROR(IF(AND(NOW()&lt;= EOMONTH(DATE(YEAR($P435),8, 1), 0), Overall!$A437&lt;&gt;"", MONTH($O435) &lt;= 8, MONTH($P435) &gt;= 8), IF($T435 &lt;&gt; "", $H435/$T435, ""), ""), "")</f>
        <v/>
      </c>
      <c r="AP435" s="10" t="str">
        <f ca="1">IFERROR(IF(AND(NOW()&lt;= EOMONTH(DATE(YEAR($P435),9, 1), 0), Overall!$A437&lt;&gt;"", MONTH($O435) &lt;= 9, MONTH($P435) &gt;= 9), IF($T435 &lt;&gt; "", $H435/$T435, ""), ""), "")</f>
        <v/>
      </c>
      <c r="AQ435" s="10" t="str">
        <f ca="1">IFERROR(IF(AND(NOW()&lt;= EOMONTH(DATE(YEAR($P435),10, 1), 0), Overall!$A437&lt;&gt;"", MONTH($O435) &lt;= 10, MONTH($P435) &gt;= 10), IF($T435 &lt;&gt; "", $H435/$T435, ""), ""), "")</f>
        <v/>
      </c>
      <c r="AR435" s="10" t="str">
        <f ca="1">IFERROR(IF(AND(NOW()&lt;= EOMONTH(DATE(YEAR($P435),11, 1), 0), Overall!$A437&lt;&gt;"", MONTH($O435) &lt;=11, MONTH($P435) &gt;= 11), IF($T435 &lt;&gt; "", $H435/$T435, ""), ""), "")</f>
        <v/>
      </c>
      <c r="AS435" s="10" t="str">
        <f ca="1">IFERROR(IF(AND(NOW()&lt;= EOMONTH(DATE(YEAR($P435),12, 1), 0), Overall!$A437&lt;&gt;"", MONTH($O435) &lt;= 12, MONTH($P435) &gt;= 12), IF($T435 &lt;&gt; "", $H435/$T435, ""), ""), "")</f>
        <v/>
      </c>
      <c r="AT435" s="16">
        <f t="shared" ca="1" si="13"/>
        <v>0</v>
      </c>
    </row>
    <row r="436" spans="1:46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6">
        <f>IF(Overall!T438&lt;&gt;"",VALUE(Overall!T438),"")</f>
        <v>86.28</v>
      </c>
      <c r="O436" s="7">
        <f>IF(Overall!L438&lt;&gt;"", DATEVALUE(Overall!L438), "")</f>
        <v>44986</v>
      </c>
      <c r="P436" s="7">
        <f>IF(Overall!M438&lt;&gt;"", DATEVALUE(Overall!M438), "")</f>
        <v>45016</v>
      </c>
      <c r="Q436" s="7" t="str">
        <f>IF(Overall!S438&lt;&gt;"",_xlfn.VALUETOTEXT(Overall!S438),"")</f>
        <v>Mar</v>
      </c>
      <c r="R436" s="7">
        <f>IF(Overall!O438&lt;&gt;"", DATEVALUE(Overall!O438), "")</f>
        <v>44859</v>
      </c>
      <c r="S436" s="7">
        <f>IF(Overall!O438&lt;&gt;"", DATEVALUE(Overall!O438), "")</f>
        <v>44859</v>
      </c>
      <c r="T436" s="5">
        <f t="shared" si="12"/>
        <v>1</v>
      </c>
      <c r="U436" s="10" t="str">
        <f>IF(Overall!$A438&lt;&gt;"",IF(AND(MONTH($O436) &lt;= 1, MONTH($P436) &gt;= 1), IF($T436 &lt;&gt; "", $H436/$T436, ""), ""),"")</f>
        <v/>
      </c>
      <c r="V436" s="10" t="str">
        <f>IF(Overall!$A438&lt;&gt;"",IF(AND(MONTH($O436) &lt;= 2, MONTH($P436) &gt;= 2), IF($T436 &lt;&gt; "", $H436/$T436, ""), ""),"")</f>
        <v/>
      </c>
      <c r="W436" s="10">
        <f>IF(Overall!$A438&lt;&gt;"",IF(AND(MONTH($O436) &lt;= 3, MONTH($P436) &gt;= 3), IF($T436 &lt;&gt; "", $H436/$T436, ""), ""),"")</f>
        <v>1000000</v>
      </c>
      <c r="X436" s="10" t="str">
        <f>IF(Overall!$A438&lt;&gt;"",IF(AND(MONTH($O436) &lt;= 4, MONTH($P436) &gt;= 4), IF($T436 &lt;&gt; "", $H436/$T436, ""), ""),"")</f>
        <v/>
      </c>
      <c r="Y436" s="10" t="str">
        <f>IF(Overall!$A438&lt;&gt;"",IF(AND(MONTH($O436) &lt;= 5, MONTH($P436) &gt;= 5), IF($T436 &lt;&gt; "", $H436/$T436, ""), ""),"")</f>
        <v/>
      </c>
      <c r="Z436" s="10" t="str">
        <f>IF(Overall!$A438&lt;&gt;"",IF(AND(MONTH($O436) &lt;= 6, MONTH($P436) &gt;= 6), IF($T436 &lt;&gt; "", $H436/$T436, ""), ""),"")</f>
        <v/>
      </c>
      <c r="AA436" s="10" t="str">
        <f>IF(Overall!$A438&lt;&gt;"",IF(AND(MONTH($O436) &lt;= 7, MONTH($P436) &gt;= 7 ), IF($T436 &lt;&gt; "", $H436/$T436, ""), ""),"")</f>
        <v/>
      </c>
      <c r="AB436" s="10" t="str">
        <f>IF(Overall!$A438&lt;&gt;"",IF(AND(MONTH($O436) &lt;= 8, MONTH($P436) &gt;= 8), IF($T436 &lt;&gt; "", $H436/$T436, ""), ""),"")</f>
        <v/>
      </c>
      <c r="AC436" s="10" t="str">
        <f>IF(Overall!$A438&lt;&gt;"",IF(AND(MONTH($O436) &lt;= 9, MONTH($P436) &gt;= 9), IF($T436 &lt;&gt; "", $H436/$T436, ""), ""),"")</f>
        <v/>
      </c>
      <c r="AD436" s="10" t="str">
        <f>IF(Overall!$A438&lt;&gt;"",IF(AND(MONTH($O436) &lt;= 10, MONTH($P436) &gt;= 10), IF($T436 &lt;&gt; "", $H436/$T436, ""), ""),"")</f>
        <v/>
      </c>
      <c r="AE436" s="10" t="str">
        <f>IF(Overall!$A438&lt;&gt;"",IF(AND(MONTH($O436) &lt;= 11, MONTH($P436) &gt;= 11), IF($T436 &lt;&gt; "", $H436/$T436, ""), ""),"")</f>
        <v/>
      </c>
      <c r="AF436" s="10" t="str">
        <f>IF(Overall!$A438&lt;&gt;"",IF(AND(MONTH($O436) &lt;= 12, MONTH($P436) &gt;= 12), IF($T436 &lt;&gt; "", $H436/$T436, ""), ""),"")</f>
        <v/>
      </c>
      <c r="AH436" s="10" t="str">
        <f ca="1">IFERROR(IF(AND(NOW()&lt;= EOMONTH(DATE(YEAR($P436),1, 1), 0), Overall!$A438&lt;&gt;"", MONTH($O436) &lt;= 1, MONTH($P436) &gt;= 1), IF($T436 &lt;&gt; "", $H436/$T436, ""), ""), "")</f>
        <v/>
      </c>
      <c r="AI436" s="10" t="str">
        <f ca="1">IFERROR(IF(AND(NOW()&lt;= EOMONTH(DATE(YEAR($P436),2, 1), 0), Overall!$A438&lt;&gt;"", MONTH($O436) &lt;= 2, MONTH($P436) &gt;= 2), IF($T436 &lt;&gt; "", $H436/$T436, ""), ""), "")</f>
        <v/>
      </c>
      <c r="AJ436" s="10" t="str">
        <f ca="1">IFERROR(IF(AND(NOW()&lt;= EOMONTH(DATE(YEAR($P436),3, 1), 0), Overall!$A438&lt;&gt;"", MONTH($O436) &lt;= 3, MONTH($P436) &gt;= 3), IF($T436 &lt;&gt; "", $H436/$T436, ""), ""), "")</f>
        <v/>
      </c>
      <c r="AK436" s="10" t="str">
        <f ca="1">IFERROR(IF(AND(NOW()&lt;= EOMONTH(DATE(YEAR($P436),4, 1), 0), Overall!$A438&lt;&gt;"", MONTH($O436) &lt;= 4, MONTH($P436) &gt;= 4), IF($T436 &lt;&gt; "", $H436/$T436, ""), ""), "")</f>
        <v/>
      </c>
      <c r="AL436" s="10" t="str">
        <f ca="1">IFERROR(IF(AND(NOW()&lt;= EOMONTH(DATE(YEAR($P436),5, 1), 0), Overall!$A438&lt;&gt;"", MONTH($O436) &lt;= 5, MONTH($P436) &gt;= 5), IF($T436 &lt;&gt; "", $H436/$T436, ""), ""), "")</f>
        <v/>
      </c>
      <c r="AM436" s="10" t="str">
        <f ca="1">IFERROR(IF(AND(NOW()&lt;= EOMONTH(DATE(YEAR($P436),6, 1), 0), Overall!$A438&lt;&gt;"", MONTH($O436) &lt;= 6, MONTH($P436) &gt;= 6), IF($T436 &lt;&gt; "", $H436/$T436, ""), ""), "")</f>
        <v/>
      </c>
      <c r="AN436" s="10" t="str">
        <f ca="1">IFERROR(IF(AND(NOW()&lt;= EOMONTH(DATE(YEAR($P436),7, 1), 0), Overall!$A438&lt;&gt;"", MONTH($O436) &lt;= 7, MONTH($P436) &gt;= 7), IF($T436 &lt;&gt; "", $H436/$T436, ""), ""), "")</f>
        <v/>
      </c>
      <c r="AO436" s="10" t="str">
        <f ca="1">IFERROR(IF(AND(NOW()&lt;= EOMONTH(DATE(YEAR($P436),8, 1), 0), Overall!$A438&lt;&gt;"", MONTH($O436) &lt;= 8, MONTH($P436) &gt;= 8), IF($T436 &lt;&gt; "", $H436/$T436, ""), ""), "")</f>
        <v/>
      </c>
      <c r="AP436" s="10" t="str">
        <f ca="1">IFERROR(IF(AND(NOW()&lt;= EOMONTH(DATE(YEAR($P436),9, 1), 0), Overall!$A438&lt;&gt;"", MONTH($O436) &lt;= 9, MONTH($P436) &gt;= 9), IF($T436 &lt;&gt; "", $H436/$T436, ""), ""), "")</f>
        <v/>
      </c>
      <c r="AQ436" s="10" t="str">
        <f ca="1">IFERROR(IF(AND(NOW()&lt;= EOMONTH(DATE(YEAR($P436),10, 1), 0), Overall!$A438&lt;&gt;"", MONTH($O436) &lt;= 10, MONTH($P436) &gt;= 10), IF($T436 &lt;&gt; "", $H436/$T436, ""), ""), "")</f>
        <v/>
      </c>
      <c r="AR436" s="10" t="str">
        <f ca="1">IFERROR(IF(AND(NOW()&lt;= EOMONTH(DATE(YEAR($P436),11, 1), 0), Overall!$A438&lt;&gt;"", MONTH($O436) &lt;=11, MONTH($P436) &gt;= 11), IF($T436 &lt;&gt; "", $H436/$T436, ""), ""), "")</f>
        <v/>
      </c>
      <c r="AS436" s="10" t="str">
        <f ca="1">IFERROR(IF(AND(NOW()&lt;= EOMONTH(DATE(YEAR($P436),12, 1), 0), Overall!$A438&lt;&gt;"", MONTH($O436) &lt;= 12, MONTH($P436) &gt;= 12), IF($T436 &lt;&gt; "", $H436/$T436, ""), ""), "")</f>
        <v/>
      </c>
      <c r="AT436" s="16">
        <f t="shared" ca="1" si="13"/>
        <v>0</v>
      </c>
    </row>
    <row r="437" spans="1:46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6">
        <f>IF(Overall!T439&lt;&gt;"",VALUE(Overall!T439),"")</f>
        <v>85.32</v>
      </c>
      <c r="O437" s="7">
        <f>IF(Overall!L439&lt;&gt;"", DATEVALUE(Overall!L439), "")</f>
        <v>45017</v>
      </c>
      <c r="P437" s="7">
        <f>IF(Overall!M439&lt;&gt;"", DATEVALUE(Overall!M439), "")</f>
        <v>45046</v>
      </c>
      <c r="Q437" s="7" t="str">
        <f>IF(Overall!S439&lt;&gt;"",_xlfn.VALUETOTEXT(Overall!S439),"")</f>
        <v>Apr</v>
      </c>
      <c r="R437" s="7">
        <f>IF(Overall!O439&lt;&gt;"", DATEVALUE(Overall!O439), "")</f>
        <v>44859</v>
      </c>
      <c r="S437" s="7">
        <f>IF(Overall!O439&lt;&gt;"", DATEVALUE(Overall!O439), "")</f>
        <v>44859</v>
      </c>
      <c r="T437" s="5">
        <f t="shared" si="12"/>
        <v>1</v>
      </c>
      <c r="U437" s="10" t="str">
        <f>IF(Overall!$A439&lt;&gt;"",IF(AND(MONTH($O437) &lt;= 1, MONTH($P437) &gt;= 1), IF($T437 &lt;&gt; "", $H437/$T437, ""), ""),"")</f>
        <v/>
      </c>
      <c r="V437" s="10" t="str">
        <f>IF(Overall!$A439&lt;&gt;"",IF(AND(MONTH($O437) &lt;= 2, MONTH($P437) &gt;= 2), IF($T437 &lt;&gt; "", $H437/$T437, ""), ""),"")</f>
        <v/>
      </c>
      <c r="W437" s="10" t="str">
        <f>IF(Overall!$A439&lt;&gt;"",IF(AND(MONTH($O437) &lt;= 3, MONTH($P437) &gt;= 3), IF($T437 &lt;&gt; "", $H437/$T437, ""), ""),"")</f>
        <v/>
      </c>
      <c r="X437" s="10">
        <f>IF(Overall!$A439&lt;&gt;"",IF(AND(MONTH($O437) &lt;= 4, MONTH($P437) &gt;= 4), IF($T437 &lt;&gt; "", $H437/$T437, ""), ""),"")</f>
        <v>1000000</v>
      </c>
      <c r="Y437" s="10" t="str">
        <f>IF(Overall!$A439&lt;&gt;"",IF(AND(MONTH($O437) &lt;= 5, MONTH($P437) &gt;= 5), IF($T437 &lt;&gt; "", $H437/$T437, ""), ""),"")</f>
        <v/>
      </c>
      <c r="Z437" s="10" t="str">
        <f>IF(Overall!$A439&lt;&gt;"",IF(AND(MONTH($O437) &lt;= 6, MONTH($P437) &gt;= 6), IF($T437 &lt;&gt; "", $H437/$T437, ""), ""),"")</f>
        <v/>
      </c>
      <c r="AA437" s="10" t="str">
        <f>IF(Overall!$A439&lt;&gt;"",IF(AND(MONTH($O437) &lt;= 7, MONTH($P437) &gt;= 7 ), IF($T437 &lt;&gt; "", $H437/$T437, ""), ""),"")</f>
        <v/>
      </c>
      <c r="AB437" s="10" t="str">
        <f>IF(Overall!$A439&lt;&gt;"",IF(AND(MONTH($O437) &lt;= 8, MONTH($P437) &gt;= 8), IF($T437 &lt;&gt; "", $H437/$T437, ""), ""),"")</f>
        <v/>
      </c>
      <c r="AC437" s="10" t="str">
        <f>IF(Overall!$A439&lt;&gt;"",IF(AND(MONTH($O437) &lt;= 9, MONTH($P437) &gt;= 9), IF($T437 &lt;&gt; "", $H437/$T437, ""), ""),"")</f>
        <v/>
      </c>
      <c r="AD437" s="10" t="str">
        <f>IF(Overall!$A439&lt;&gt;"",IF(AND(MONTH($O437) &lt;= 10, MONTH($P437) &gt;= 10), IF($T437 &lt;&gt; "", $H437/$T437, ""), ""),"")</f>
        <v/>
      </c>
      <c r="AE437" s="10" t="str">
        <f>IF(Overall!$A439&lt;&gt;"",IF(AND(MONTH($O437) &lt;= 11, MONTH($P437) &gt;= 11), IF($T437 &lt;&gt; "", $H437/$T437, ""), ""),"")</f>
        <v/>
      </c>
      <c r="AF437" s="10" t="str">
        <f>IF(Overall!$A439&lt;&gt;"",IF(AND(MONTH($O437) &lt;= 12, MONTH($P437) &gt;= 12), IF($T437 &lt;&gt; "", $H437/$T437, ""), ""),"")</f>
        <v/>
      </c>
      <c r="AH437" s="10" t="str">
        <f ca="1">IFERROR(IF(AND(NOW()&lt;= EOMONTH(DATE(YEAR($P437),1, 1), 0), Overall!$A439&lt;&gt;"", MONTH($O437) &lt;= 1, MONTH($P437) &gt;= 1), IF($T437 &lt;&gt; "", $H437/$T437, ""), ""), "")</f>
        <v/>
      </c>
      <c r="AI437" s="10" t="str">
        <f ca="1">IFERROR(IF(AND(NOW()&lt;= EOMONTH(DATE(YEAR($P437),2, 1), 0), Overall!$A439&lt;&gt;"", MONTH($O437) &lt;= 2, MONTH($P437) &gt;= 2), IF($T437 &lt;&gt; "", $H437/$T437, ""), ""), "")</f>
        <v/>
      </c>
      <c r="AJ437" s="10" t="str">
        <f ca="1">IFERROR(IF(AND(NOW()&lt;= EOMONTH(DATE(YEAR($P437),3, 1), 0), Overall!$A439&lt;&gt;"", MONTH($O437) &lt;= 3, MONTH($P437) &gt;= 3), IF($T437 &lt;&gt; "", $H437/$T437, ""), ""), "")</f>
        <v/>
      </c>
      <c r="AK437" s="10" t="str">
        <f ca="1">IFERROR(IF(AND(NOW()&lt;= EOMONTH(DATE(YEAR($P437),4, 1), 0), Overall!$A439&lt;&gt;"", MONTH($O437) &lt;= 4, MONTH($P437) &gt;= 4), IF($T437 &lt;&gt; "", $H437/$T437, ""), ""), "")</f>
        <v/>
      </c>
      <c r="AL437" s="10" t="str">
        <f ca="1">IFERROR(IF(AND(NOW()&lt;= EOMONTH(DATE(YEAR($P437),5, 1), 0), Overall!$A439&lt;&gt;"", MONTH($O437) &lt;= 5, MONTH($P437) &gt;= 5), IF($T437 &lt;&gt; "", $H437/$T437, ""), ""), "")</f>
        <v/>
      </c>
      <c r="AM437" s="10" t="str">
        <f ca="1">IFERROR(IF(AND(NOW()&lt;= EOMONTH(DATE(YEAR($P437),6, 1), 0), Overall!$A439&lt;&gt;"", MONTH($O437) &lt;= 6, MONTH($P437) &gt;= 6), IF($T437 &lt;&gt; "", $H437/$T437, ""), ""), "")</f>
        <v/>
      </c>
      <c r="AN437" s="10" t="str">
        <f ca="1">IFERROR(IF(AND(NOW()&lt;= EOMONTH(DATE(YEAR($P437),7, 1), 0), Overall!$A439&lt;&gt;"", MONTH($O437) &lt;= 7, MONTH($P437) &gt;= 7), IF($T437 &lt;&gt; "", $H437/$T437, ""), ""), "")</f>
        <v/>
      </c>
      <c r="AO437" s="10" t="str">
        <f ca="1">IFERROR(IF(AND(NOW()&lt;= EOMONTH(DATE(YEAR($P437),8, 1), 0), Overall!$A439&lt;&gt;"", MONTH($O437) &lt;= 8, MONTH($P437) &gt;= 8), IF($T437 &lt;&gt; "", $H437/$T437, ""), ""), "")</f>
        <v/>
      </c>
      <c r="AP437" s="10" t="str">
        <f ca="1">IFERROR(IF(AND(NOW()&lt;= EOMONTH(DATE(YEAR($P437),9, 1), 0), Overall!$A439&lt;&gt;"", MONTH($O437) &lt;= 9, MONTH($P437) &gt;= 9), IF($T437 &lt;&gt; "", $H437/$T437, ""), ""), "")</f>
        <v/>
      </c>
      <c r="AQ437" s="10" t="str">
        <f ca="1">IFERROR(IF(AND(NOW()&lt;= EOMONTH(DATE(YEAR($P437),10, 1), 0), Overall!$A439&lt;&gt;"", MONTH($O437) &lt;= 10, MONTH($P437) &gt;= 10), IF($T437 &lt;&gt; "", $H437/$T437, ""), ""), "")</f>
        <v/>
      </c>
      <c r="AR437" s="10" t="str">
        <f ca="1">IFERROR(IF(AND(NOW()&lt;= EOMONTH(DATE(YEAR($P437),11, 1), 0), Overall!$A439&lt;&gt;"", MONTH($O437) &lt;=11, MONTH($P437) &gt;= 11), IF($T437 &lt;&gt; "", $H437/$T437, ""), ""), "")</f>
        <v/>
      </c>
      <c r="AS437" s="10" t="str">
        <f ca="1">IFERROR(IF(AND(NOW()&lt;= EOMONTH(DATE(YEAR($P437),12, 1), 0), Overall!$A439&lt;&gt;"", MONTH($O437) &lt;= 12, MONTH($P437) &gt;= 12), IF($T437 &lt;&gt; "", $H437/$T437, ""), ""), "")</f>
        <v/>
      </c>
      <c r="AT437" s="16">
        <f t="shared" ca="1" si="13"/>
        <v>0</v>
      </c>
    </row>
    <row r="438" spans="1:46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6">
        <f>IF(Overall!T440&lt;&gt;"",VALUE(Overall!T440),"")</f>
        <v>86.77</v>
      </c>
      <c r="O438" s="7">
        <f>IF(Overall!L440&lt;&gt;"", DATEVALUE(Overall!L440), "")</f>
        <v>44986</v>
      </c>
      <c r="P438" s="7">
        <f>IF(Overall!M440&lt;&gt;"", DATEVALUE(Overall!M440), "")</f>
        <v>45016</v>
      </c>
      <c r="Q438" s="7" t="str">
        <f>IF(Overall!S440&lt;&gt;"",_xlfn.VALUETOTEXT(Overall!S440),"")</f>
        <v>Mar</v>
      </c>
      <c r="R438" s="7">
        <f>IF(Overall!O440&lt;&gt;"", DATEVALUE(Overall!O440), "")</f>
        <v>44860</v>
      </c>
      <c r="S438" s="7">
        <f>IF(Overall!O440&lt;&gt;"", DATEVALUE(Overall!O440), "")</f>
        <v>44860</v>
      </c>
      <c r="T438" s="5">
        <f t="shared" si="12"/>
        <v>1</v>
      </c>
      <c r="U438" s="10" t="str">
        <f>IF(Overall!$A440&lt;&gt;"",IF(AND(MONTH($O438) &lt;= 1, MONTH($P438) &gt;= 1), IF($T438 &lt;&gt; "", $H438/$T438, ""), ""),"")</f>
        <v/>
      </c>
      <c r="V438" s="10" t="str">
        <f>IF(Overall!$A440&lt;&gt;"",IF(AND(MONTH($O438) &lt;= 2, MONTH($P438) &gt;= 2), IF($T438 &lt;&gt; "", $H438/$T438, ""), ""),"")</f>
        <v/>
      </c>
      <c r="W438" s="10">
        <f>IF(Overall!$A440&lt;&gt;"",IF(AND(MONTH($O438) &lt;= 3, MONTH($P438) &gt;= 3), IF($T438 &lt;&gt; "", $H438/$T438, ""), ""),"")</f>
        <v>500000</v>
      </c>
      <c r="X438" s="10" t="str">
        <f>IF(Overall!$A440&lt;&gt;"",IF(AND(MONTH($O438) &lt;= 4, MONTH($P438) &gt;= 4), IF($T438 &lt;&gt; "", $H438/$T438, ""), ""),"")</f>
        <v/>
      </c>
      <c r="Y438" s="10" t="str">
        <f>IF(Overall!$A440&lt;&gt;"",IF(AND(MONTH($O438) &lt;= 5, MONTH($P438) &gt;= 5), IF($T438 &lt;&gt; "", $H438/$T438, ""), ""),"")</f>
        <v/>
      </c>
      <c r="Z438" s="10" t="str">
        <f>IF(Overall!$A440&lt;&gt;"",IF(AND(MONTH($O438) &lt;= 6, MONTH($P438) &gt;= 6), IF($T438 &lt;&gt; "", $H438/$T438, ""), ""),"")</f>
        <v/>
      </c>
      <c r="AA438" s="10" t="str">
        <f>IF(Overall!$A440&lt;&gt;"",IF(AND(MONTH($O438) &lt;= 7, MONTH($P438) &gt;= 7 ), IF($T438 &lt;&gt; "", $H438/$T438, ""), ""),"")</f>
        <v/>
      </c>
      <c r="AB438" s="10" t="str">
        <f>IF(Overall!$A440&lt;&gt;"",IF(AND(MONTH($O438) &lt;= 8, MONTH($P438) &gt;= 8), IF($T438 &lt;&gt; "", $H438/$T438, ""), ""),"")</f>
        <v/>
      </c>
      <c r="AC438" s="10" t="str">
        <f>IF(Overall!$A440&lt;&gt;"",IF(AND(MONTH($O438) &lt;= 9, MONTH($P438) &gt;= 9), IF($T438 &lt;&gt; "", $H438/$T438, ""), ""),"")</f>
        <v/>
      </c>
      <c r="AD438" s="10" t="str">
        <f>IF(Overall!$A440&lt;&gt;"",IF(AND(MONTH($O438) &lt;= 10, MONTH($P438) &gt;= 10), IF($T438 &lt;&gt; "", $H438/$T438, ""), ""),"")</f>
        <v/>
      </c>
      <c r="AE438" s="10" t="str">
        <f>IF(Overall!$A440&lt;&gt;"",IF(AND(MONTH($O438) &lt;= 11, MONTH($P438) &gt;= 11), IF($T438 &lt;&gt; "", $H438/$T438, ""), ""),"")</f>
        <v/>
      </c>
      <c r="AF438" s="10" t="str">
        <f>IF(Overall!$A440&lt;&gt;"",IF(AND(MONTH($O438) &lt;= 12, MONTH($P438) &gt;= 12), IF($T438 &lt;&gt; "", $H438/$T438, ""), ""),"")</f>
        <v/>
      </c>
      <c r="AH438" s="10" t="str">
        <f ca="1">IFERROR(IF(AND(NOW()&lt;= EOMONTH(DATE(YEAR($P438),1, 1), 0), Overall!$A440&lt;&gt;"", MONTH($O438) &lt;= 1, MONTH($P438) &gt;= 1), IF($T438 &lt;&gt; "", $H438/$T438, ""), ""), "")</f>
        <v/>
      </c>
      <c r="AI438" s="10" t="str">
        <f ca="1">IFERROR(IF(AND(NOW()&lt;= EOMONTH(DATE(YEAR($P438),2, 1), 0), Overall!$A440&lt;&gt;"", MONTH($O438) &lt;= 2, MONTH($P438) &gt;= 2), IF($T438 &lt;&gt; "", $H438/$T438, ""), ""), "")</f>
        <v/>
      </c>
      <c r="AJ438" s="10" t="str">
        <f ca="1">IFERROR(IF(AND(NOW()&lt;= EOMONTH(DATE(YEAR($P438),3, 1), 0), Overall!$A440&lt;&gt;"", MONTH($O438) &lt;= 3, MONTH($P438) &gt;= 3), IF($T438 &lt;&gt; "", $H438/$T438, ""), ""), "")</f>
        <v/>
      </c>
      <c r="AK438" s="10" t="str">
        <f ca="1">IFERROR(IF(AND(NOW()&lt;= EOMONTH(DATE(YEAR($P438),4, 1), 0), Overall!$A440&lt;&gt;"", MONTH($O438) &lt;= 4, MONTH($P438) &gt;= 4), IF($T438 &lt;&gt; "", $H438/$T438, ""), ""), "")</f>
        <v/>
      </c>
      <c r="AL438" s="10" t="str">
        <f ca="1">IFERROR(IF(AND(NOW()&lt;= EOMONTH(DATE(YEAR($P438),5, 1), 0), Overall!$A440&lt;&gt;"", MONTH($O438) &lt;= 5, MONTH($P438) &gt;= 5), IF($T438 &lt;&gt; "", $H438/$T438, ""), ""), "")</f>
        <v/>
      </c>
      <c r="AM438" s="10" t="str">
        <f ca="1">IFERROR(IF(AND(NOW()&lt;= EOMONTH(DATE(YEAR($P438),6, 1), 0), Overall!$A440&lt;&gt;"", MONTH($O438) &lt;= 6, MONTH($P438) &gt;= 6), IF($T438 &lt;&gt; "", $H438/$T438, ""), ""), "")</f>
        <v/>
      </c>
      <c r="AN438" s="10" t="str">
        <f ca="1">IFERROR(IF(AND(NOW()&lt;= EOMONTH(DATE(YEAR($P438),7, 1), 0), Overall!$A440&lt;&gt;"", MONTH($O438) &lt;= 7, MONTH($P438) &gt;= 7), IF($T438 &lt;&gt; "", $H438/$T438, ""), ""), "")</f>
        <v/>
      </c>
      <c r="AO438" s="10" t="str">
        <f ca="1">IFERROR(IF(AND(NOW()&lt;= EOMONTH(DATE(YEAR($P438),8, 1), 0), Overall!$A440&lt;&gt;"", MONTH($O438) &lt;= 8, MONTH($P438) &gt;= 8), IF($T438 &lt;&gt; "", $H438/$T438, ""), ""), "")</f>
        <v/>
      </c>
      <c r="AP438" s="10" t="str">
        <f ca="1">IFERROR(IF(AND(NOW()&lt;= EOMONTH(DATE(YEAR($P438),9, 1), 0), Overall!$A440&lt;&gt;"", MONTH($O438) &lt;= 9, MONTH($P438) &gt;= 9), IF($T438 &lt;&gt; "", $H438/$T438, ""), ""), "")</f>
        <v/>
      </c>
      <c r="AQ438" s="10" t="str">
        <f ca="1">IFERROR(IF(AND(NOW()&lt;= EOMONTH(DATE(YEAR($P438),10, 1), 0), Overall!$A440&lt;&gt;"", MONTH($O438) &lt;= 10, MONTH($P438) &gt;= 10), IF($T438 &lt;&gt; "", $H438/$T438, ""), ""), "")</f>
        <v/>
      </c>
      <c r="AR438" s="10" t="str">
        <f ca="1">IFERROR(IF(AND(NOW()&lt;= EOMONTH(DATE(YEAR($P438),11, 1), 0), Overall!$A440&lt;&gt;"", MONTH($O438) &lt;=11, MONTH($P438) &gt;= 11), IF($T438 &lt;&gt; "", $H438/$T438, ""), ""), "")</f>
        <v/>
      </c>
      <c r="AS438" s="10" t="str">
        <f ca="1">IFERROR(IF(AND(NOW()&lt;= EOMONTH(DATE(YEAR($P438),12, 1), 0), Overall!$A440&lt;&gt;"", MONTH($O438) &lt;= 12, MONTH($P438) &gt;= 12), IF($T438 &lt;&gt; "", $H438/$T438, ""), ""), "")</f>
        <v/>
      </c>
      <c r="AT438" s="16">
        <f t="shared" ca="1" si="13"/>
        <v>0</v>
      </c>
    </row>
    <row r="439" spans="1:46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6">
        <f>IF(Overall!T441&lt;&gt;"",VALUE(Overall!T441),"")</f>
        <v>87.88</v>
      </c>
      <c r="O439" s="7">
        <f>IF(Overall!L441&lt;&gt;"", DATEVALUE(Overall!L441), "")</f>
        <v>44958</v>
      </c>
      <c r="P439" s="7">
        <f>IF(Overall!M441&lt;&gt;"", DATEVALUE(Overall!M441), "")</f>
        <v>44985</v>
      </c>
      <c r="Q439" s="7" t="str">
        <f>IF(Overall!S441&lt;&gt;"",_xlfn.VALUETOTEXT(Overall!S441),"")</f>
        <v>Feb</v>
      </c>
      <c r="R439" s="7">
        <f>IF(Overall!O441&lt;&gt;"", DATEVALUE(Overall!O441), "")</f>
        <v>44860</v>
      </c>
      <c r="S439" s="7">
        <f>IF(Overall!O441&lt;&gt;"", DATEVALUE(Overall!O441), "")</f>
        <v>44860</v>
      </c>
      <c r="T439" s="5">
        <f t="shared" si="12"/>
        <v>1</v>
      </c>
      <c r="U439" s="10" t="str">
        <f>IF(Overall!$A441&lt;&gt;"",IF(AND(MONTH($O439) &lt;= 1, MONTH($P439) &gt;= 1), IF($T439 &lt;&gt; "", $H439/$T439, ""), ""),"")</f>
        <v/>
      </c>
      <c r="V439" s="10">
        <f>IF(Overall!$A441&lt;&gt;"",IF(AND(MONTH($O439) &lt;= 2, MONTH($P439) &gt;= 2), IF($T439 &lt;&gt; "", $H439/$T439, ""), ""),"")</f>
        <v>500000</v>
      </c>
      <c r="W439" s="10" t="str">
        <f>IF(Overall!$A441&lt;&gt;"",IF(AND(MONTH($O439) &lt;= 3, MONTH($P439) &gt;= 3), IF($T439 &lt;&gt; "", $H439/$T439, ""), ""),"")</f>
        <v/>
      </c>
      <c r="X439" s="10" t="str">
        <f>IF(Overall!$A441&lt;&gt;"",IF(AND(MONTH($O439) &lt;= 4, MONTH($P439) &gt;= 4), IF($T439 &lt;&gt; "", $H439/$T439, ""), ""),"")</f>
        <v/>
      </c>
      <c r="Y439" s="10" t="str">
        <f>IF(Overall!$A441&lt;&gt;"",IF(AND(MONTH($O439) &lt;= 5, MONTH($P439) &gt;= 5), IF($T439 &lt;&gt; "", $H439/$T439, ""), ""),"")</f>
        <v/>
      </c>
      <c r="Z439" s="10" t="str">
        <f>IF(Overall!$A441&lt;&gt;"",IF(AND(MONTH($O439) &lt;= 6, MONTH($P439) &gt;= 6), IF($T439 &lt;&gt; "", $H439/$T439, ""), ""),"")</f>
        <v/>
      </c>
      <c r="AA439" s="10" t="str">
        <f>IF(Overall!$A441&lt;&gt;"",IF(AND(MONTH($O439) &lt;= 7, MONTH($P439) &gt;= 7 ), IF($T439 &lt;&gt; "", $H439/$T439, ""), ""),"")</f>
        <v/>
      </c>
      <c r="AB439" s="10" t="str">
        <f>IF(Overall!$A441&lt;&gt;"",IF(AND(MONTH($O439) &lt;= 8, MONTH($P439) &gt;= 8), IF($T439 &lt;&gt; "", $H439/$T439, ""), ""),"")</f>
        <v/>
      </c>
      <c r="AC439" s="10" t="str">
        <f>IF(Overall!$A441&lt;&gt;"",IF(AND(MONTH($O439) &lt;= 9, MONTH($P439) &gt;= 9), IF($T439 &lt;&gt; "", $H439/$T439, ""), ""),"")</f>
        <v/>
      </c>
      <c r="AD439" s="10" t="str">
        <f>IF(Overall!$A441&lt;&gt;"",IF(AND(MONTH($O439) &lt;= 10, MONTH($P439) &gt;= 10), IF($T439 &lt;&gt; "", $H439/$T439, ""), ""),"")</f>
        <v/>
      </c>
      <c r="AE439" s="10" t="str">
        <f>IF(Overall!$A441&lt;&gt;"",IF(AND(MONTH($O439) &lt;= 11, MONTH($P439) &gt;= 11), IF($T439 &lt;&gt; "", $H439/$T439, ""), ""),"")</f>
        <v/>
      </c>
      <c r="AF439" s="10" t="str">
        <f>IF(Overall!$A441&lt;&gt;"",IF(AND(MONTH($O439) &lt;= 12, MONTH($P439) &gt;= 12), IF($T439 &lt;&gt; "", $H439/$T439, ""), ""),"")</f>
        <v/>
      </c>
      <c r="AH439" s="10" t="str">
        <f ca="1">IFERROR(IF(AND(NOW()&lt;= EOMONTH(DATE(YEAR($P439),1, 1), 0), Overall!$A441&lt;&gt;"", MONTH($O439) &lt;= 1, MONTH($P439) &gt;= 1), IF($T439 &lt;&gt; "", $H439/$T439, ""), ""), "")</f>
        <v/>
      </c>
      <c r="AI439" s="10" t="str">
        <f ca="1">IFERROR(IF(AND(NOW()&lt;= EOMONTH(DATE(YEAR($P439),2, 1), 0), Overall!$A441&lt;&gt;"", MONTH($O439) &lt;= 2, MONTH($P439) &gt;= 2), IF($T439 &lt;&gt; "", $H439/$T439, ""), ""), "")</f>
        <v/>
      </c>
      <c r="AJ439" s="10" t="str">
        <f ca="1">IFERROR(IF(AND(NOW()&lt;= EOMONTH(DATE(YEAR($P439),3, 1), 0), Overall!$A441&lt;&gt;"", MONTH($O439) &lt;= 3, MONTH($P439) &gt;= 3), IF($T439 &lt;&gt; "", $H439/$T439, ""), ""), "")</f>
        <v/>
      </c>
      <c r="AK439" s="10" t="str">
        <f ca="1">IFERROR(IF(AND(NOW()&lt;= EOMONTH(DATE(YEAR($P439),4, 1), 0), Overall!$A441&lt;&gt;"", MONTH($O439) &lt;= 4, MONTH($P439) &gt;= 4), IF($T439 &lt;&gt; "", $H439/$T439, ""), ""), "")</f>
        <v/>
      </c>
      <c r="AL439" s="10" t="str">
        <f ca="1">IFERROR(IF(AND(NOW()&lt;= EOMONTH(DATE(YEAR($P439),5, 1), 0), Overall!$A441&lt;&gt;"", MONTH($O439) &lt;= 5, MONTH($P439) &gt;= 5), IF($T439 &lt;&gt; "", $H439/$T439, ""), ""), "")</f>
        <v/>
      </c>
      <c r="AM439" s="10" t="str">
        <f ca="1">IFERROR(IF(AND(NOW()&lt;= EOMONTH(DATE(YEAR($P439),6, 1), 0), Overall!$A441&lt;&gt;"", MONTH($O439) &lt;= 6, MONTH($P439) &gt;= 6), IF($T439 &lt;&gt; "", $H439/$T439, ""), ""), "")</f>
        <v/>
      </c>
      <c r="AN439" s="10" t="str">
        <f ca="1">IFERROR(IF(AND(NOW()&lt;= EOMONTH(DATE(YEAR($P439),7, 1), 0), Overall!$A441&lt;&gt;"", MONTH($O439) &lt;= 7, MONTH($P439) &gt;= 7), IF($T439 &lt;&gt; "", $H439/$T439, ""), ""), "")</f>
        <v/>
      </c>
      <c r="AO439" s="10" t="str">
        <f ca="1">IFERROR(IF(AND(NOW()&lt;= EOMONTH(DATE(YEAR($P439),8, 1), 0), Overall!$A441&lt;&gt;"", MONTH($O439) &lt;= 8, MONTH($P439) &gt;= 8), IF($T439 &lt;&gt; "", $H439/$T439, ""), ""), "")</f>
        <v/>
      </c>
      <c r="AP439" s="10" t="str">
        <f ca="1">IFERROR(IF(AND(NOW()&lt;= EOMONTH(DATE(YEAR($P439),9, 1), 0), Overall!$A441&lt;&gt;"", MONTH($O439) &lt;= 9, MONTH($P439) &gt;= 9), IF($T439 &lt;&gt; "", $H439/$T439, ""), ""), "")</f>
        <v/>
      </c>
      <c r="AQ439" s="10" t="str">
        <f ca="1">IFERROR(IF(AND(NOW()&lt;= EOMONTH(DATE(YEAR($P439),10, 1), 0), Overall!$A441&lt;&gt;"", MONTH($O439) &lt;= 10, MONTH($P439) &gt;= 10), IF($T439 &lt;&gt; "", $H439/$T439, ""), ""), "")</f>
        <v/>
      </c>
      <c r="AR439" s="10" t="str">
        <f ca="1">IFERROR(IF(AND(NOW()&lt;= EOMONTH(DATE(YEAR($P439),11, 1), 0), Overall!$A441&lt;&gt;"", MONTH($O439) &lt;=11, MONTH($P439) &gt;= 11), IF($T439 &lt;&gt; "", $H439/$T439, ""), ""), "")</f>
        <v/>
      </c>
      <c r="AS439" s="10" t="str">
        <f ca="1">IFERROR(IF(AND(NOW()&lt;= EOMONTH(DATE(YEAR($P439),12, 1), 0), Overall!$A441&lt;&gt;"", MONTH($O439) &lt;= 12, MONTH($P439) &gt;= 12), IF($T439 &lt;&gt; "", $H439/$T439, ""), ""), "")</f>
        <v/>
      </c>
      <c r="AT439" s="16">
        <f t="shared" ca="1" si="13"/>
        <v>0</v>
      </c>
    </row>
    <row r="440" spans="1:46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6">
        <f>IF(Overall!T442&lt;&gt;"",VALUE(Overall!T442),"")</f>
        <v>85.918999999999997</v>
      </c>
      <c r="O440" s="7">
        <f>IF(Overall!L442&lt;&gt;"", DATEVALUE(Overall!L442), "")</f>
        <v>45017</v>
      </c>
      <c r="P440" s="7">
        <f>IF(Overall!M442&lt;&gt;"", DATEVALUE(Overall!M442), "")</f>
        <v>45046</v>
      </c>
      <c r="Q440" s="7" t="str">
        <f>IF(Overall!S442&lt;&gt;"",_xlfn.VALUETOTEXT(Overall!S442),"")</f>
        <v>Apr</v>
      </c>
      <c r="R440" s="7">
        <f>IF(Overall!O442&lt;&gt;"", DATEVALUE(Overall!O442), "")</f>
        <v>44860</v>
      </c>
      <c r="S440" s="7">
        <f>IF(Overall!O442&lt;&gt;"", DATEVALUE(Overall!O442), "")</f>
        <v>44860</v>
      </c>
      <c r="T440" s="5">
        <f t="shared" si="12"/>
        <v>1</v>
      </c>
      <c r="U440" s="10" t="str">
        <f>IF(Overall!$A442&lt;&gt;"",IF(AND(MONTH($O440) &lt;= 1, MONTH($P440) &gt;= 1), IF($T440 &lt;&gt; "", $H440/$T440, ""), ""),"")</f>
        <v/>
      </c>
      <c r="V440" s="10" t="str">
        <f>IF(Overall!$A442&lt;&gt;"",IF(AND(MONTH($O440) &lt;= 2, MONTH($P440) &gt;= 2), IF($T440 &lt;&gt; "", $H440/$T440, ""), ""),"")</f>
        <v/>
      </c>
      <c r="W440" s="10" t="str">
        <f>IF(Overall!$A442&lt;&gt;"",IF(AND(MONTH($O440) &lt;= 3, MONTH($P440) &gt;= 3), IF($T440 &lt;&gt; "", $H440/$T440, ""), ""),"")</f>
        <v/>
      </c>
      <c r="X440" s="10">
        <f>IF(Overall!$A442&lt;&gt;"",IF(AND(MONTH($O440) &lt;= 4, MONTH($P440) &gt;= 4), IF($T440 &lt;&gt; "", $H440/$T440, ""), ""),"")</f>
        <v>500000</v>
      </c>
      <c r="Y440" s="10" t="str">
        <f>IF(Overall!$A442&lt;&gt;"",IF(AND(MONTH($O440) &lt;= 5, MONTH($P440) &gt;= 5), IF($T440 &lt;&gt; "", $H440/$T440, ""), ""),"")</f>
        <v/>
      </c>
      <c r="Z440" s="10" t="str">
        <f>IF(Overall!$A442&lt;&gt;"",IF(AND(MONTH($O440) &lt;= 6, MONTH($P440) &gt;= 6), IF($T440 &lt;&gt; "", $H440/$T440, ""), ""),"")</f>
        <v/>
      </c>
      <c r="AA440" s="10" t="str">
        <f>IF(Overall!$A442&lt;&gt;"",IF(AND(MONTH($O440) &lt;= 7, MONTH($P440) &gt;= 7 ), IF($T440 &lt;&gt; "", $H440/$T440, ""), ""),"")</f>
        <v/>
      </c>
      <c r="AB440" s="10" t="str">
        <f>IF(Overall!$A442&lt;&gt;"",IF(AND(MONTH($O440) &lt;= 8, MONTH($P440) &gt;= 8), IF($T440 &lt;&gt; "", $H440/$T440, ""), ""),"")</f>
        <v/>
      </c>
      <c r="AC440" s="10" t="str">
        <f>IF(Overall!$A442&lt;&gt;"",IF(AND(MONTH($O440) &lt;= 9, MONTH($P440) &gt;= 9), IF($T440 &lt;&gt; "", $H440/$T440, ""), ""),"")</f>
        <v/>
      </c>
      <c r="AD440" s="10" t="str">
        <f>IF(Overall!$A442&lt;&gt;"",IF(AND(MONTH($O440) &lt;= 10, MONTH($P440) &gt;= 10), IF($T440 &lt;&gt; "", $H440/$T440, ""), ""),"")</f>
        <v/>
      </c>
      <c r="AE440" s="10" t="str">
        <f>IF(Overall!$A442&lt;&gt;"",IF(AND(MONTH($O440) &lt;= 11, MONTH($P440) &gt;= 11), IF($T440 &lt;&gt; "", $H440/$T440, ""), ""),"")</f>
        <v/>
      </c>
      <c r="AF440" s="10" t="str">
        <f>IF(Overall!$A442&lt;&gt;"",IF(AND(MONTH($O440) &lt;= 12, MONTH($P440) &gt;= 12), IF($T440 &lt;&gt; "", $H440/$T440, ""), ""),"")</f>
        <v/>
      </c>
      <c r="AH440" s="10" t="str">
        <f ca="1">IFERROR(IF(AND(NOW()&lt;= EOMONTH(DATE(YEAR($P440),1, 1), 0), Overall!$A442&lt;&gt;"", MONTH($O440) &lt;= 1, MONTH($P440) &gt;= 1), IF($T440 &lt;&gt; "", $H440/$T440, ""), ""), "")</f>
        <v/>
      </c>
      <c r="AI440" s="10" t="str">
        <f ca="1">IFERROR(IF(AND(NOW()&lt;= EOMONTH(DATE(YEAR($P440),2, 1), 0), Overall!$A442&lt;&gt;"", MONTH($O440) &lt;= 2, MONTH($P440) &gt;= 2), IF($T440 &lt;&gt; "", $H440/$T440, ""), ""), "")</f>
        <v/>
      </c>
      <c r="AJ440" s="10" t="str">
        <f ca="1">IFERROR(IF(AND(NOW()&lt;= EOMONTH(DATE(YEAR($P440),3, 1), 0), Overall!$A442&lt;&gt;"", MONTH($O440) &lt;= 3, MONTH($P440) &gt;= 3), IF($T440 &lt;&gt; "", $H440/$T440, ""), ""), "")</f>
        <v/>
      </c>
      <c r="AK440" s="10" t="str">
        <f ca="1">IFERROR(IF(AND(NOW()&lt;= EOMONTH(DATE(YEAR($P440),4, 1), 0), Overall!$A442&lt;&gt;"", MONTH($O440) &lt;= 4, MONTH($P440) &gt;= 4), IF($T440 &lt;&gt; "", $H440/$T440, ""), ""), "")</f>
        <v/>
      </c>
      <c r="AL440" s="10" t="str">
        <f ca="1">IFERROR(IF(AND(NOW()&lt;= EOMONTH(DATE(YEAR($P440),5, 1), 0), Overall!$A442&lt;&gt;"", MONTH($O440) &lt;= 5, MONTH($P440) &gt;= 5), IF($T440 &lt;&gt; "", $H440/$T440, ""), ""), "")</f>
        <v/>
      </c>
      <c r="AM440" s="10" t="str">
        <f ca="1">IFERROR(IF(AND(NOW()&lt;= EOMONTH(DATE(YEAR($P440),6, 1), 0), Overall!$A442&lt;&gt;"", MONTH($O440) &lt;= 6, MONTH($P440) &gt;= 6), IF($T440 &lt;&gt; "", $H440/$T440, ""), ""), "")</f>
        <v/>
      </c>
      <c r="AN440" s="10" t="str">
        <f ca="1">IFERROR(IF(AND(NOW()&lt;= EOMONTH(DATE(YEAR($P440),7, 1), 0), Overall!$A442&lt;&gt;"", MONTH($O440) &lt;= 7, MONTH($P440) &gt;= 7), IF($T440 &lt;&gt; "", $H440/$T440, ""), ""), "")</f>
        <v/>
      </c>
      <c r="AO440" s="10" t="str">
        <f ca="1">IFERROR(IF(AND(NOW()&lt;= EOMONTH(DATE(YEAR($P440),8, 1), 0), Overall!$A442&lt;&gt;"", MONTH($O440) &lt;= 8, MONTH($P440) &gt;= 8), IF($T440 &lt;&gt; "", $H440/$T440, ""), ""), "")</f>
        <v/>
      </c>
      <c r="AP440" s="10" t="str">
        <f ca="1">IFERROR(IF(AND(NOW()&lt;= EOMONTH(DATE(YEAR($P440),9, 1), 0), Overall!$A442&lt;&gt;"", MONTH($O440) &lt;= 9, MONTH($P440) &gt;= 9), IF($T440 &lt;&gt; "", $H440/$T440, ""), ""), "")</f>
        <v/>
      </c>
      <c r="AQ440" s="10" t="str">
        <f ca="1">IFERROR(IF(AND(NOW()&lt;= EOMONTH(DATE(YEAR($P440),10, 1), 0), Overall!$A442&lt;&gt;"", MONTH($O440) &lt;= 10, MONTH($P440) &gt;= 10), IF($T440 &lt;&gt; "", $H440/$T440, ""), ""), "")</f>
        <v/>
      </c>
      <c r="AR440" s="10" t="str">
        <f ca="1">IFERROR(IF(AND(NOW()&lt;= EOMONTH(DATE(YEAR($P440),11, 1), 0), Overall!$A442&lt;&gt;"", MONTH($O440) &lt;=11, MONTH($P440) &gt;= 11), IF($T440 &lt;&gt; "", $H440/$T440, ""), ""), "")</f>
        <v/>
      </c>
      <c r="AS440" s="10" t="str">
        <f ca="1">IFERROR(IF(AND(NOW()&lt;= EOMONTH(DATE(YEAR($P440),12, 1), 0), Overall!$A442&lt;&gt;"", MONTH($O440) &lt;= 12, MONTH($P440) &gt;= 12), IF($T440 &lt;&gt; "", $H440/$T440, ""), ""), "")</f>
        <v/>
      </c>
      <c r="AT440" s="16">
        <f t="shared" ca="1" si="13"/>
        <v>0</v>
      </c>
    </row>
    <row r="441" spans="1:46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6">
        <f>IF(Overall!T443&lt;&gt;"",VALUE(Overall!T443),"")</f>
        <v>85.14</v>
      </c>
      <c r="O441" s="7">
        <f>IF(Overall!L443&lt;&gt;"", DATEVALUE(Overall!L443), "")</f>
        <v>45047</v>
      </c>
      <c r="P441" s="7">
        <f>IF(Overall!M443&lt;&gt;"", DATEVALUE(Overall!M443), "")</f>
        <v>45077</v>
      </c>
      <c r="Q441" s="7" t="str">
        <f>IF(Overall!S443&lt;&gt;"",_xlfn.VALUETOTEXT(Overall!S443),"")</f>
        <v>May</v>
      </c>
      <c r="R441" s="7">
        <f>IF(Overall!O443&lt;&gt;"", DATEVALUE(Overall!O443), "")</f>
        <v>44860</v>
      </c>
      <c r="S441" s="7">
        <f>IF(Overall!O443&lt;&gt;"", DATEVALUE(Overall!O443), "")</f>
        <v>44860</v>
      </c>
      <c r="T441" s="5">
        <f t="shared" si="12"/>
        <v>1</v>
      </c>
      <c r="U441" s="10" t="str">
        <f>IF(Overall!$A443&lt;&gt;"",IF(AND(MONTH($O441) &lt;= 1, MONTH($P441) &gt;= 1), IF($T441 &lt;&gt; "", $H441/$T441, ""), ""),"")</f>
        <v/>
      </c>
      <c r="V441" s="10" t="str">
        <f>IF(Overall!$A443&lt;&gt;"",IF(AND(MONTH($O441) &lt;= 2, MONTH($P441) &gt;= 2), IF($T441 &lt;&gt; "", $H441/$T441, ""), ""),"")</f>
        <v/>
      </c>
      <c r="W441" s="10" t="str">
        <f>IF(Overall!$A443&lt;&gt;"",IF(AND(MONTH($O441) &lt;= 3, MONTH($P441) &gt;= 3), IF($T441 &lt;&gt; "", $H441/$T441, ""), ""),"")</f>
        <v/>
      </c>
      <c r="X441" s="10" t="str">
        <f>IF(Overall!$A443&lt;&gt;"",IF(AND(MONTH($O441) &lt;= 4, MONTH($P441) &gt;= 4), IF($T441 &lt;&gt; "", $H441/$T441, ""), ""),"")</f>
        <v/>
      </c>
      <c r="Y441" s="10">
        <f>IF(Overall!$A443&lt;&gt;"",IF(AND(MONTH($O441) &lt;= 5, MONTH($P441) &gt;= 5), IF($T441 &lt;&gt; "", $H441/$T441, ""), ""),"")</f>
        <v>500000</v>
      </c>
      <c r="Z441" s="10" t="str">
        <f>IF(Overall!$A443&lt;&gt;"",IF(AND(MONTH($O441) &lt;= 6, MONTH($P441) &gt;= 6), IF($T441 &lt;&gt; "", $H441/$T441, ""), ""),"")</f>
        <v/>
      </c>
      <c r="AA441" s="10" t="str">
        <f>IF(Overall!$A443&lt;&gt;"",IF(AND(MONTH($O441) &lt;= 7, MONTH($P441) &gt;= 7 ), IF($T441 &lt;&gt; "", $H441/$T441, ""), ""),"")</f>
        <v/>
      </c>
      <c r="AB441" s="10" t="str">
        <f>IF(Overall!$A443&lt;&gt;"",IF(AND(MONTH($O441) &lt;= 8, MONTH($P441) &gt;= 8), IF($T441 &lt;&gt; "", $H441/$T441, ""), ""),"")</f>
        <v/>
      </c>
      <c r="AC441" s="10" t="str">
        <f>IF(Overall!$A443&lt;&gt;"",IF(AND(MONTH($O441) &lt;= 9, MONTH($P441) &gt;= 9), IF($T441 &lt;&gt; "", $H441/$T441, ""), ""),"")</f>
        <v/>
      </c>
      <c r="AD441" s="10" t="str">
        <f>IF(Overall!$A443&lt;&gt;"",IF(AND(MONTH($O441) &lt;= 10, MONTH($P441) &gt;= 10), IF($T441 &lt;&gt; "", $H441/$T441, ""), ""),"")</f>
        <v/>
      </c>
      <c r="AE441" s="10" t="str">
        <f>IF(Overall!$A443&lt;&gt;"",IF(AND(MONTH($O441) &lt;= 11, MONTH($P441) &gt;= 11), IF($T441 &lt;&gt; "", $H441/$T441, ""), ""),"")</f>
        <v/>
      </c>
      <c r="AF441" s="10" t="str">
        <f>IF(Overall!$A443&lt;&gt;"",IF(AND(MONTH($O441) &lt;= 12, MONTH($P441) &gt;= 12), IF($T441 &lt;&gt; "", $H441/$T441, ""), ""),"")</f>
        <v/>
      </c>
      <c r="AH441" s="10" t="str">
        <f ca="1">IFERROR(IF(AND(NOW()&lt;= EOMONTH(DATE(YEAR($P441),1, 1), 0), Overall!$A443&lt;&gt;"", MONTH($O441) &lt;= 1, MONTH($P441) &gt;= 1), IF($T441 &lt;&gt; "", $H441/$T441, ""), ""), "")</f>
        <v/>
      </c>
      <c r="AI441" s="10" t="str">
        <f ca="1">IFERROR(IF(AND(NOW()&lt;= EOMONTH(DATE(YEAR($P441),2, 1), 0), Overall!$A443&lt;&gt;"", MONTH($O441) &lt;= 2, MONTH($P441) &gt;= 2), IF($T441 &lt;&gt; "", $H441/$T441, ""), ""), "")</f>
        <v/>
      </c>
      <c r="AJ441" s="10" t="str">
        <f ca="1">IFERROR(IF(AND(NOW()&lt;= EOMONTH(DATE(YEAR($P441),3, 1), 0), Overall!$A443&lt;&gt;"", MONTH($O441) &lt;= 3, MONTH($P441) &gt;= 3), IF($T441 &lt;&gt; "", $H441/$T441, ""), ""), "")</f>
        <v/>
      </c>
      <c r="AK441" s="10" t="str">
        <f ca="1">IFERROR(IF(AND(NOW()&lt;= EOMONTH(DATE(YEAR($P441),4, 1), 0), Overall!$A443&lt;&gt;"", MONTH($O441) &lt;= 4, MONTH($P441) &gt;= 4), IF($T441 &lt;&gt; "", $H441/$T441, ""), ""), "")</f>
        <v/>
      </c>
      <c r="AL441" s="10" t="str">
        <f ca="1">IFERROR(IF(AND(NOW()&lt;= EOMONTH(DATE(YEAR($P441),5, 1), 0), Overall!$A443&lt;&gt;"", MONTH($O441) &lt;= 5, MONTH($P441) &gt;= 5), IF($T441 &lt;&gt; "", $H441/$T441, ""), ""), "")</f>
        <v/>
      </c>
      <c r="AM441" s="10" t="str">
        <f ca="1">IFERROR(IF(AND(NOW()&lt;= EOMONTH(DATE(YEAR($P441),6, 1), 0), Overall!$A443&lt;&gt;"", MONTH($O441) &lt;= 6, MONTH($P441) &gt;= 6), IF($T441 &lt;&gt; "", $H441/$T441, ""), ""), "")</f>
        <v/>
      </c>
      <c r="AN441" s="10" t="str">
        <f ca="1">IFERROR(IF(AND(NOW()&lt;= EOMONTH(DATE(YEAR($P441),7, 1), 0), Overall!$A443&lt;&gt;"", MONTH($O441) &lt;= 7, MONTH($P441) &gt;= 7), IF($T441 &lt;&gt; "", $H441/$T441, ""), ""), "")</f>
        <v/>
      </c>
      <c r="AO441" s="10" t="str">
        <f ca="1">IFERROR(IF(AND(NOW()&lt;= EOMONTH(DATE(YEAR($P441),8, 1), 0), Overall!$A443&lt;&gt;"", MONTH($O441) &lt;= 8, MONTH($P441) &gt;= 8), IF($T441 &lt;&gt; "", $H441/$T441, ""), ""), "")</f>
        <v/>
      </c>
      <c r="AP441" s="10" t="str">
        <f ca="1">IFERROR(IF(AND(NOW()&lt;= EOMONTH(DATE(YEAR($P441),9, 1), 0), Overall!$A443&lt;&gt;"", MONTH($O441) &lt;= 9, MONTH($P441) &gt;= 9), IF($T441 &lt;&gt; "", $H441/$T441, ""), ""), "")</f>
        <v/>
      </c>
      <c r="AQ441" s="10" t="str">
        <f ca="1">IFERROR(IF(AND(NOW()&lt;= EOMONTH(DATE(YEAR($P441),10, 1), 0), Overall!$A443&lt;&gt;"", MONTH($O441) &lt;= 10, MONTH($P441) &gt;= 10), IF($T441 &lt;&gt; "", $H441/$T441, ""), ""), "")</f>
        <v/>
      </c>
      <c r="AR441" s="10" t="str">
        <f ca="1">IFERROR(IF(AND(NOW()&lt;= EOMONTH(DATE(YEAR($P441),11, 1), 0), Overall!$A443&lt;&gt;"", MONTH($O441) &lt;=11, MONTH($P441) &gt;= 11), IF($T441 &lt;&gt; "", $H441/$T441, ""), ""), "")</f>
        <v/>
      </c>
      <c r="AS441" s="10" t="str">
        <f ca="1">IFERROR(IF(AND(NOW()&lt;= EOMONTH(DATE(YEAR($P441),12, 1), 0), Overall!$A443&lt;&gt;"", MONTH($O441) &lt;= 12, MONTH($P441) &gt;= 12), IF($T441 &lt;&gt; "", $H441/$T441, ""), ""), "")</f>
        <v/>
      </c>
      <c r="AT441" s="16">
        <f t="shared" ca="1" si="13"/>
        <v>0</v>
      </c>
    </row>
    <row r="442" spans="1:46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6">
        <f>IF(Overall!T444&lt;&gt;"",VALUE(Overall!T444),"")</f>
        <v>88.2</v>
      </c>
      <c r="O442" s="7">
        <f>IF(Overall!L444&lt;&gt;"", DATEVALUE(Overall!L444), "")</f>
        <v>44958</v>
      </c>
      <c r="P442" s="7">
        <f>IF(Overall!M444&lt;&gt;"", DATEVALUE(Overall!M444), "")</f>
        <v>44985</v>
      </c>
      <c r="Q442" s="7" t="str">
        <f>IF(Overall!S444&lt;&gt;"",_xlfn.VALUETOTEXT(Overall!S444),"")</f>
        <v>Feb</v>
      </c>
      <c r="R442" s="7">
        <f>IF(Overall!O444&lt;&gt;"", DATEVALUE(Overall!O444), "")</f>
        <v>44860</v>
      </c>
      <c r="S442" s="7">
        <f>IF(Overall!O444&lt;&gt;"", DATEVALUE(Overall!O444), "")</f>
        <v>44860</v>
      </c>
      <c r="T442" s="5">
        <f t="shared" si="12"/>
        <v>1</v>
      </c>
      <c r="U442" s="10" t="str">
        <f>IF(Overall!$A444&lt;&gt;"",IF(AND(MONTH($O442) &lt;= 1, MONTH($P442) &gt;= 1), IF($T442 &lt;&gt; "", $H442/$T442, ""), ""),"")</f>
        <v/>
      </c>
      <c r="V442" s="10">
        <f>IF(Overall!$A444&lt;&gt;"",IF(AND(MONTH($O442) &lt;= 2, MONTH($P442) &gt;= 2), IF($T442 &lt;&gt; "", $H442/$T442, ""), ""),"")</f>
        <v>500000</v>
      </c>
      <c r="W442" s="10" t="str">
        <f>IF(Overall!$A444&lt;&gt;"",IF(AND(MONTH($O442) &lt;= 3, MONTH($P442) &gt;= 3), IF($T442 &lt;&gt; "", $H442/$T442, ""), ""),"")</f>
        <v/>
      </c>
      <c r="X442" s="10" t="str">
        <f>IF(Overall!$A444&lt;&gt;"",IF(AND(MONTH($O442) &lt;= 4, MONTH($P442) &gt;= 4), IF($T442 &lt;&gt; "", $H442/$T442, ""), ""),"")</f>
        <v/>
      </c>
      <c r="Y442" s="10" t="str">
        <f>IF(Overall!$A444&lt;&gt;"",IF(AND(MONTH($O442) &lt;= 5, MONTH($P442) &gt;= 5), IF($T442 &lt;&gt; "", $H442/$T442, ""), ""),"")</f>
        <v/>
      </c>
      <c r="Z442" s="10" t="str">
        <f>IF(Overall!$A444&lt;&gt;"",IF(AND(MONTH($O442) &lt;= 6, MONTH($P442) &gt;= 6), IF($T442 &lt;&gt; "", $H442/$T442, ""), ""),"")</f>
        <v/>
      </c>
      <c r="AA442" s="10" t="str">
        <f>IF(Overall!$A444&lt;&gt;"",IF(AND(MONTH($O442) &lt;= 7, MONTH($P442) &gt;= 7 ), IF($T442 &lt;&gt; "", $H442/$T442, ""), ""),"")</f>
        <v/>
      </c>
      <c r="AB442" s="10" t="str">
        <f>IF(Overall!$A444&lt;&gt;"",IF(AND(MONTH($O442) &lt;= 8, MONTH($P442) &gt;= 8), IF($T442 &lt;&gt; "", $H442/$T442, ""), ""),"")</f>
        <v/>
      </c>
      <c r="AC442" s="10" t="str">
        <f>IF(Overall!$A444&lt;&gt;"",IF(AND(MONTH($O442) &lt;= 9, MONTH($P442) &gt;= 9), IF($T442 &lt;&gt; "", $H442/$T442, ""), ""),"")</f>
        <v/>
      </c>
      <c r="AD442" s="10" t="str">
        <f>IF(Overall!$A444&lt;&gt;"",IF(AND(MONTH($O442) &lt;= 10, MONTH($P442) &gt;= 10), IF($T442 &lt;&gt; "", $H442/$T442, ""), ""),"")</f>
        <v/>
      </c>
      <c r="AE442" s="10" t="str">
        <f>IF(Overall!$A444&lt;&gt;"",IF(AND(MONTH($O442) &lt;= 11, MONTH($P442) &gt;= 11), IF($T442 &lt;&gt; "", $H442/$T442, ""), ""),"")</f>
        <v/>
      </c>
      <c r="AF442" s="10" t="str">
        <f>IF(Overall!$A444&lt;&gt;"",IF(AND(MONTH($O442) &lt;= 12, MONTH($P442) &gt;= 12), IF($T442 &lt;&gt; "", $H442/$T442, ""), ""),"")</f>
        <v/>
      </c>
      <c r="AH442" s="10" t="str">
        <f ca="1">IFERROR(IF(AND(NOW()&lt;= EOMONTH(DATE(YEAR($P442),1, 1), 0), Overall!$A444&lt;&gt;"", MONTH($O442) &lt;= 1, MONTH($P442) &gt;= 1), IF($T442 &lt;&gt; "", $H442/$T442, ""), ""), "")</f>
        <v/>
      </c>
      <c r="AI442" s="10" t="str">
        <f ca="1">IFERROR(IF(AND(NOW()&lt;= EOMONTH(DATE(YEAR($P442),2, 1), 0), Overall!$A444&lt;&gt;"", MONTH($O442) &lt;= 2, MONTH($P442) &gt;= 2), IF($T442 &lt;&gt; "", $H442/$T442, ""), ""), "")</f>
        <v/>
      </c>
      <c r="AJ442" s="10" t="str">
        <f ca="1">IFERROR(IF(AND(NOW()&lt;= EOMONTH(DATE(YEAR($P442),3, 1), 0), Overall!$A444&lt;&gt;"", MONTH($O442) &lt;= 3, MONTH($P442) &gt;= 3), IF($T442 &lt;&gt; "", $H442/$T442, ""), ""), "")</f>
        <v/>
      </c>
      <c r="AK442" s="10" t="str">
        <f ca="1">IFERROR(IF(AND(NOW()&lt;= EOMONTH(DATE(YEAR($P442),4, 1), 0), Overall!$A444&lt;&gt;"", MONTH($O442) &lt;= 4, MONTH($P442) &gt;= 4), IF($T442 &lt;&gt; "", $H442/$T442, ""), ""), "")</f>
        <v/>
      </c>
      <c r="AL442" s="10" t="str">
        <f ca="1">IFERROR(IF(AND(NOW()&lt;= EOMONTH(DATE(YEAR($P442),5, 1), 0), Overall!$A444&lt;&gt;"", MONTH($O442) &lt;= 5, MONTH($P442) &gt;= 5), IF($T442 &lt;&gt; "", $H442/$T442, ""), ""), "")</f>
        <v/>
      </c>
      <c r="AM442" s="10" t="str">
        <f ca="1">IFERROR(IF(AND(NOW()&lt;= EOMONTH(DATE(YEAR($P442),6, 1), 0), Overall!$A444&lt;&gt;"", MONTH($O442) &lt;= 6, MONTH($P442) &gt;= 6), IF($T442 &lt;&gt; "", $H442/$T442, ""), ""), "")</f>
        <v/>
      </c>
      <c r="AN442" s="10" t="str">
        <f ca="1">IFERROR(IF(AND(NOW()&lt;= EOMONTH(DATE(YEAR($P442),7, 1), 0), Overall!$A444&lt;&gt;"", MONTH($O442) &lt;= 7, MONTH($P442) &gt;= 7), IF($T442 &lt;&gt; "", $H442/$T442, ""), ""), "")</f>
        <v/>
      </c>
      <c r="AO442" s="10" t="str">
        <f ca="1">IFERROR(IF(AND(NOW()&lt;= EOMONTH(DATE(YEAR($P442),8, 1), 0), Overall!$A444&lt;&gt;"", MONTH($O442) &lt;= 8, MONTH($P442) &gt;= 8), IF($T442 &lt;&gt; "", $H442/$T442, ""), ""), "")</f>
        <v/>
      </c>
      <c r="AP442" s="10" t="str">
        <f ca="1">IFERROR(IF(AND(NOW()&lt;= EOMONTH(DATE(YEAR($P442),9, 1), 0), Overall!$A444&lt;&gt;"", MONTH($O442) &lt;= 9, MONTH($P442) &gt;= 9), IF($T442 &lt;&gt; "", $H442/$T442, ""), ""), "")</f>
        <v/>
      </c>
      <c r="AQ442" s="10" t="str">
        <f ca="1">IFERROR(IF(AND(NOW()&lt;= EOMONTH(DATE(YEAR($P442),10, 1), 0), Overall!$A444&lt;&gt;"", MONTH($O442) &lt;= 10, MONTH($P442) &gt;= 10), IF($T442 &lt;&gt; "", $H442/$T442, ""), ""), "")</f>
        <v/>
      </c>
      <c r="AR442" s="10" t="str">
        <f ca="1">IFERROR(IF(AND(NOW()&lt;= EOMONTH(DATE(YEAR($P442),11, 1), 0), Overall!$A444&lt;&gt;"", MONTH($O442) &lt;=11, MONTH($P442) &gt;= 11), IF($T442 &lt;&gt; "", $H442/$T442, ""), ""), "")</f>
        <v/>
      </c>
      <c r="AS442" s="10" t="str">
        <f ca="1">IFERROR(IF(AND(NOW()&lt;= EOMONTH(DATE(YEAR($P442),12, 1), 0), Overall!$A444&lt;&gt;"", MONTH($O442) &lt;= 12, MONTH($P442) &gt;= 12), IF($T442 &lt;&gt; "", $H442/$T442, ""), ""), "")</f>
        <v/>
      </c>
      <c r="AT442" s="16">
        <f t="shared" ca="1" si="13"/>
        <v>0</v>
      </c>
    </row>
    <row r="443" spans="1:46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6">
        <f>IF(Overall!T445&lt;&gt;"",VALUE(Overall!T445),"")</f>
        <v>86.25</v>
      </c>
      <c r="O443" s="7">
        <f>IF(Overall!L445&lt;&gt;"", DATEVALUE(Overall!L445), "")</f>
        <v>45017</v>
      </c>
      <c r="P443" s="7">
        <f>IF(Overall!M445&lt;&gt;"", DATEVALUE(Overall!M445), "")</f>
        <v>45046</v>
      </c>
      <c r="Q443" s="7" t="str">
        <f>IF(Overall!S445&lt;&gt;"",_xlfn.VALUETOTEXT(Overall!S445),"")</f>
        <v>Apr</v>
      </c>
      <c r="R443" s="7">
        <f>IF(Overall!O445&lt;&gt;"", DATEVALUE(Overall!O445), "")</f>
        <v>44860</v>
      </c>
      <c r="S443" s="7">
        <f>IF(Overall!O445&lt;&gt;"", DATEVALUE(Overall!O445), "")</f>
        <v>44860</v>
      </c>
      <c r="T443" s="5">
        <f t="shared" si="12"/>
        <v>1</v>
      </c>
      <c r="U443" s="10" t="str">
        <f>IF(Overall!$A445&lt;&gt;"",IF(AND(MONTH($O443) &lt;= 1, MONTH($P443) &gt;= 1), IF($T443 &lt;&gt; "", $H443/$T443, ""), ""),"")</f>
        <v/>
      </c>
      <c r="V443" s="10" t="str">
        <f>IF(Overall!$A445&lt;&gt;"",IF(AND(MONTH($O443) &lt;= 2, MONTH($P443) &gt;= 2), IF($T443 &lt;&gt; "", $H443/$T443, ""), ""),"")</f>
        <v/>
      </c>
      <c r="W443" s="10" t="str">
        <f>IF(Overall!$A445&lt;&gt;"",IF(AND(MONTH($O443) &lt;= 3, MONTH($P443) &gt;= 3), IF($T443 &lt;&gt; "", $H443/$T443, ""), ""),"")</f>
        <v/>
      </c>
      <c r="X443" s="10">
        <f>IF(Overall!$A445&lt;&gt;"",IF(AND(MONTH($O443) &lt;= 4, MONTH($P443) &gt;= 4), IF($T443 &lt;&gt; "", $H443/$T443, ""), ""),"")</f>
        <v>500000</v>
      </c>
      <c r="Y443" s="10" t="str">
        <f>IF(Overall!$A445&lt;&gt;"",IF(AND(MONTH($O443) &lt;= 5, MONTH($P443) &gt;= 5), IF($T443 &lt;&gt; "", $H443/$T443, ""), ""),"")</f>
        <v/>
      </c>
      <c r="Z443" s="10" t="str">
        <f>IF(Overall!$A445&lt;&gt;"",IF(AND(MONTH($O443) &lt;= 6, MONTH($P443) &gt;= 6), IF($T443 &lt;&gt; "", $H443/$T443, ""), ""),"")</f>
        <v/>
      </c>
      <c r="AA443" s="10" t="str">
        <f>IF(Overall!$A445&lt;&gt;"",IF(AND(MONTH($O443) &lt;= 7, MONTH($P443) &gt;= 7 ), IF($T443 &lt;&gt; "", $H443/$T443, ""), ""),"")</f>
        <v/>
      </c>
      <c r="AB443" s="10" t="str">
        <f>IF(Overall!$A445&lt;&gt;"",IF(AND(MONTH($O443) &lt;= 8, MONTH($P443) &gt;= 8), IF($T443 &lt;&gt; "", $H443/$T443, ""), ""),"")</f>
        <v/>
      </c>
      <c r="AC443" s="10" t="str">
        <f>IF(Overall!$A445&lt;&gt;"",IF(AND(MONTH($O443) &lt;= 9, MONTH($P443) &gt;= 9), IF($T443 &lt;&gt; "", $H443/$T443, ""), ""),"")</f>
        <v/>
      </c>
      <c r="AD443" s="10" t="str">
        <f>IF(Overall!$A445&lt;&gt;"",IF(AND(MONTH($O443) &lt;= 10, MONTH($P443) &gt;= 10), IF($T443 &lt;&gt; "", $H443/$T443, ""), ""),"")</f>
        <v/>
      </c>
      <c r="AE443" s="10" t="str">
        <f>IF(Overall!$A445&lt;&gt;"",IF(AND(MONTH($O443) &lt;= 11, MONTH($P443) &gt;= 11), IF($T443 &lt;&gt; "", $H443/$T443, ""), ""),"")</f>
        <v/>
      </c>
      <c r="AF443" s="10" t="str">
        <f>IF(Overall!$A445&lt;&gt;"",IF(AND(MONTH($O443) &lt;= 12, MONTH($P443) &gt;= 12), IF($T443 &lt;&gt; "", $H443/$T443, ""), ""),"")</f>
        <v/>
      </c>
      <c r="AH443" s="10" t="str">
        <f ca="1">IFERROR(IF(AND(NOW()&lt;= EOMONTH(DATE(YEAR($P443),1, 1), 0), Overall!$A445&lt;&gt;"", MONTH($O443) &lt;= 1, MONTH($P443) &gt;= 1), IF($T443 &lt;&gt; "", $H443/$T443, ""), ""), "")</f>
        <v/>
      </c>
      <c r="AI443" s="10" t="str">
        <f ca="1">IFERROR(IF(AND(NOW()&lt;= EOMONTH(DATE(YEAR($P443),2, 1), 0), Overall!$A445&lt;&gt;"", MONTH($O443) &lt;= 2, MONTH($P443) &gt;= 2), IF($T443 &lt;&gt; "", $H443/$T443, ""), ""), "")</f>
        <v/>
      </c>
      <c r="AJ443" s="10" t="str">
        <f ca="1">IFERROR(IF(AND(NOW()&lt;= EOMONTH(DATE(YEAR($P443),3, 1), 0), Overall!$A445&lt;&gt;"", MONTH($O443) &lt;= 3, MONTH($P443) &gt;= 3), IF($T443 &lt;&gt; "", $H443/$T443, ""), ""), "")</f>
        <v/>
      </c>
      <c r="AK443" s="10" t="str">
        <f ca="1">IFERROR(IF(AND(NOW()&lt;= EOMONTH(DATE(YEAR($P443),4, 1), 0), Overall!$A445&lt;&gt;"", MONTH($O443) &lt;= 4, MONTH($P443) &gt;= 4), IF($T443 &lt;&gt; "", $H443/$T443, ""), ""), "")</f>
        <v/>
      </c>
      <c r="AL443" s="10" t="str">
        <f ca="1">IFERROR(IF(AND(NOW()&lt;= EOMONTH(DATE(YEAR($P443),5, 1), 0), Overall!$A445&lt;&gt;"", MONTH($O443) &lt;= 5, MONTH($P443) &gt;= 5), IF($T443 &lt;&gt; "", $H443/$T443, ""), ""), "")</f>
        <v/>
      </c>
      <c r="AM443" s="10" t="str">
        <f ca="1">IFERROR(IF(AND(NOW()&lt;= EOMONTH(DATE(YEAR($P443),6, 1), 0), Overall!$A445&lt;&gt;"", MONTH($O443) &lt;= 6, MONTH($P443) &gt;= 6), IF($T443 &lt;&gt; "", $H443/$T443, ""), ""), "")</f>
        <v/>
      </c>
      <c r="AN443" s="10" t="str">
        <f ca="1">IFERROR(IF(AND(NOW()&lt;= EOMONTH(DATE(YEAR($P443),7, 1), 0), Overall!$A445&lt;&gt;"", MONTH($O443) &lt;= 7, MONTH($P443) &gt;= 7), IF($T443 &lt;&gt; "", $H443/$T443, ""), ""), "")</f>
        <v/>
      </c>
      <c r="AO443" s="10" t="str">
        <f ca="1">IFERROR(IF(AND(NOW()&lt;= EOMONTH(DATE(YEAR($P443),8, 1), 0), Overall!$A445&lt;&gt;"", MONTH($O443) &lt;= 8, MONTH($P443) &gt;= 8), IF($T443 &lt;&gt; "", $H443/$T443, ""), ""), "")</f>
        <v/>
      </c>
      <c r="AP443" s="10" t="str">
        <f ca="1">IFERROR(IF(AND(NOW()&lt;= EOMONTH(DATE(YEAR($P443),9, 1), 0), Overall!$A445&lt;&gt;"", MONTH($O443) &lt;= 9, MONTH($P443) &gt;= 9), IF($T443 &lt;&gt; "", $H443/$T443, ""), ""), "")</f>
        <v/>
      </c>
      <c r="AQ443" s="10" t="str">
        <f ca="1">IFERROR(IF(AND(NOW()&lt;= EOMONTH(DATE(YEAR($P443),10, 1), 0), Overall!$A445&lt;&gt;"", MONTH($O443) &lt;= 10, MONTH($P443) &gt;= 10), IF($T443 &lt;&gt; "", $H443/$T443, ""), ""), "")</f>
        <v/>
      </c>
      <c r="AR443" s="10" t="str">
        <f ca="1">IFERROR(IF(AND(NOW()&lt;= EOMONTH(DATE(YEAR($P443),11, 1), 0), Overall!$A445&lt;&gt;"", MONTH($O443) &lt;=11, MONTH($P443) &gt;= 11), IF($T443 &lt;&gt; "", $H443/$T443, ""), ""), "")</f>
        <v/>
      </c>
      <c r="AS443" s="10" t="str">
        <f ca="1">IFERROR(IF(AND(NOW()&lt;= EOMONTH(DATE(YEAR($P443),12, 1), 0), Overall!$A445&lt;&gt;"", MONTH($O443) &lt;= 12, MONTH($P443) &gt;= 12), IF($T443 &lt;&gt; "", $H443/$T443, ""), ""), "")</f>
        <v/>
      </c>
      <c r="AT443" s="16">
        <f t="shared" ca="1" si="13"/>
        <v>0</v>
      </c>
    </row>
    <row r="444" spans="1:46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6">
        <f>IF(Overall!T446&lt;&gt;"",VALUE(Overall!T446),"")</f>
        <v>86</v>
      </c>
      <c r="O444" s="7">
        <f>IF(Overall!L446&lt;&gt;"", DATEVALUE(Overall!L446), "")</f>
        <v>45047</v>
      </c>
      <c r="P444" s="7">
        <f>IF(Overall!M446&lt;&gt;"", DATEVALUE(Overall!M446), "")</f>
        <v>45077</v>
      </c>
      <c r="Q444" s="7" t="str">
        <f>IF(Overall!S446&lt;&gt;"",_xlfn.VALUETOTEXT(Overall!S446),"")</f>
        <v>May</v>
      </c>
      <c r="R444" s="7">
        <f>IF(Overall!O446&lt;&gt;"", DATEVALUE(Overall!O446), "")</f>
        <v>44860</v>
      </c>
      <c r="S444" s="7">
        <f>IF(Overall!O446&lt;&gt;"", DATEVALUE(Overall!O446), "")</f>
        <v>44860</v>
      </c>
      <c r="T444" s="5">
        <f t="shared" si="12"/>
        <v>1</v>
      </c>
      <c r="U444" s="10" t="str">
        <f>IF(Overall!$A446&lt;&gt;"",IF(AND(MONTH($O444) &lt;= 1, MONTH($P444) &gt;= 1), IF($T444 &lt;&gt; "", $H444/$T444, ""), ""),"")</f>
        <v/>
      </c>
      <c r="V444" s="10" t="str">
        <f>IF(Overall!$A446&lt;&gt;"",IF(AND(MONTH($O444) &lt;= 2, MONTH($P444) &gt;= 2), IF($T444 &lt;&gt; "", $H444/$T444, ""), ""),"")</f>
        <v/>
      </c>
      <c r="W444" s="10" t="str">
        <f>IF(Overall!$A446&lt;&gt;"",IF(AND(MONTH($O444) &lt;= 3, MONTH($P444) &gt;= 3), IF($T444 &lt;&gt; "", $H444/$T444, ""), ""),"")</f>
        <v/>
      </c>
      <c r="X444" s="10" t="str">
        <f>IF(Overall!$A446&lt;&gt;"",IF(AND(MONTH($O444) &lt;= 4, MONTH($P444) &gt;= 4), IF($T444 &lt;&gt; "", $H444/$T444, ""), ""),"")</f>
        <v/>
      </c>
      <c r="Y444" s="10">
        <f>IF(Overall!$A446&lt;&gt;"",IF(AND(MONTH($O444) &lt;= 5, MONTH($P444) &gt;= 5), IF($T444 &lt;&gt; "", $H444/$T444, ""), ""),"")</f>
        <v>500000</v>
      </c>
      <c r="Z444" s="10" t="str">
        <f>IF(Overall!$A446&lt;&gt;"",IF(AND(MONTH($O444) &lt;= 6, MONTH($P444) &gt;= 6), IF($T444 &lt;&gt; "", $H444/$T444, ""), ""),"")</f>
        <v/>
      </c>
      <c r="AA444" s="10" t="str">
        <f>IF(Overall!$A446&lt;&gt;"",IF(AND(MONTH($O444) &lt;= 7, MONTH($P444) &gt;= 7 ), IF($T444 &lt;&gt; "", $H444/$T444, ""), ""),"")</f>
        <v/>
      </c>
      <c r="AB444" s="10" t="str">
        <f>IF(Overall!$A446&lt;&gt;"",IF(AND(MONTH($O444) &lt;= 8, MONTH($P444) &gt;= 8), IF($T444 &lt;&gt; "", $H444/$T444, ""), ""),"")</f>
        <v/>
      </c>
      <c r="AC444" s="10" t="str">
        <f>IF(Overall!$A446&lt;&gt;"",IF(AND(MONTH($O444) &lt;= 9, MONTH($P444) &gt;= 9), IF($T444 &lt;&gt; "", $H444/$T444, ""), ""),"")</f>
        <v/>
      </c>
      <c r="AD444" s="10" t="str">
        <f>IF(Overall!$A446&lt;&gt;"",IF(AND(MONTH($O444) &lt;= 10, MONTH($P444) &gt;= 10), IF($T444 &lt;&gt; "", $H444/$T444, ""), ""),"")</f>
        <v/>
      </c>
      <c r="AE444" s="10" t="str">
        <f>IF(Overall!$A446&lt;&gt;"",IF(AND(MONTH($O444) &lt;= 11, MONTH($P444) &gt;= 11), IF($T444 &lt;&gt; "", $H444/$T444, ""), ""),"")</f>
        <v/>
      </c>
      <c r="AF444" s="10" t="str">
        <f>IF(Overall!$A446&lt;&gt;"",IF(AND(MONTH($O444) &lt;= 12, MONTH($P444) &gt;= 12), IF($T444 &lt;&gt; "", $H444/$T444, ""), ""),"")</f>
        <v/>
      </c>
      <c r="AH444" s="10" t="str">
        <f ca="1">IFERROR(IF(AND(NOW()&lt;= EOMONTH(DATE(YEAR($P444),1, 1), 0), Overall!$A446&lt;&gt;"", MONTH($O444) &lt;= 1, MONTH($P444) &gt;= 1), IF($T444 &lt;&gt; "", $H444/$T444, ""), ""), "")</f>
        <v/>
      </c>
      <c r="AI444" s="10" t="str">
        <f ca="1">IFERROR(IF(AND(NOW()&lt;= EOMONTH(DATE(YEAR($P444),2, 1), 0), Overall!$A446&lt;&gt;"", MONTH($O444) &lt;= 2, MONTH($P444) &gt;= 2), IF($T444 &lt;&gt; "", $H444/$T444, ""), ""), "")</f>
        <v/>
      </c>
      <c r="AJ444" s="10" t="str">
        <f ca="1">IFERROR(IF(AND(NOW()&lt;= EOMONTH(DATE(YEAR($P444),3, 1), 0), Overall!$A446&lt;&gt;"", MONTH($O444) &lt;= 3, MONTH($P444) &gt;= 3), IF($T444 &lt;&gt; "", $H444/$T444, ""), ""), "")</f>
        <v/>
      </c>
      <c r="AK444" s="10" t="str">
        <f ca="1">IFERROR(IF(AND(NOW()&lt;= EOMONTH(DATE(YEAR($P444),4, 1), 0), Overall!$A446&lt;&gt;"", MONTH($O444) &lt;= 4, MONTH($P444) &gt;= 4), IF($T444 &lt;&gt; "", $H444/$T444, ""), ""), "")</f>
        <v/>
      </c>
      <c r="AL444" s="10" t="str">
        <f ca="1">IFERROR(IF(AND(NOW()&lt;= EOMONTH(DATE(YEAR($P444),5, 1), 0), Overall!$A446&lt;&gt;"", MONTH($O444) &lt;= 5, MONTH($P444) &gt;= 5), IF($T444 &lt;&gt; "", $H444/$T444, ""), ""), "")</f>
        <v/>
      </c>
      <c r="AM444" s="10" t="str">
        <f ca="1">IFERROR(IF(AND(NOW()&lt;= EOMONTH(DATE(YEAR($P444),6, 1), 0), Overall!$A446&lt;&gt;"", MONTH($O444) &lt;= 6, MONTH($P444) &gt;= 6), IF($T444 &lt;&gt; "", $H444/$T444, ""), ""), "")</f>
        <v/>
      </c>
      <c r="AN444" s="10" t="str">
        <f ca="1">IFERROR(IF(AND(NOW()&lt;= EOMONTH(DATE(YEAR($P444),7, 1), 0), Overall!$A446&lt;&gt;"", MONTH($O444) &lt;= 7, MONTH($P444) &gt;= 7), IF($T444 &lt;&gt; "", $H444/$T444, ""), ""), "")</f>
        <v/>
      </c>
      <c r="AO444" s="10" t="str">
        <f ca="1">IFERROR(IF(AND(NOW()&lt;= EOMONTH(DATE(YEAR($P444),8, 1), 0), Overall!$A446&lt;&gt;"", MONTH($O444) &lt;= 8, MONTH($P444) &gt;= 8), IF($T444 &lt;&gt; "", $H444/$T444, ""), ""), "")</f>
        <v/>
      </c>
      <c r="AP444" s="10" t="str">
        <f ca="1">IFERROR(IF(AND(NOW()&lt;= EOMONTH(DATE(YEAR($P444),9, 1), 0), Overall!$A446&lt;&gt;"", MONTH($O444) &lt;= 9, MONTH($P444) &gt;= 9), IF($T444 &lt;&gt; "", $H444/$T444, ""), ""), "")</f>
        <v/>
      </c>
      <c r="AQ444" s="10" t="str">
        <f ca="1">IFERROR(IF(AND(NOW()&lt;= EOMONTH(DATE(YEAR($P444),10, 1), 0), Overall!$A446&lt;&gt;"", MONTH($O444) &lt;= 10, MONTH($P444) &gt;= 10), IF($T444 &lt;&gt; "", $H444/$T444, ""), ""), "")</f>
        <v/>
      </c>
      <c r="AR444" s="10" t="str">
        <f ca="1">IFERROR(IF(AND(NOW()&lt;= EOMONTH(DATE(YEAR($P444),11, 1), 0), Overall!$A446&lt;&gt;"", MONTH($O444) &lt;=11, MONTH($P444) &gt;= 11), IF($T444 &lt;&gt; "", $H444/$T444, ""), ""), "")</f>
        <v/>
      </c>
      <c r="AS444" s="10" t="str">
        <f ca="1">IFERROR(IF(AND(NOW()&lt;= EOMONTH(DATE(YEAR($P444),12, 1), 0), Overall!$A446&lt;&gt;"", MONTH($O444) &lt;= 12, MONTH($P444) &gt;= 12), IF($T444 &lt;&gt; "", $H444/$T444, ""), ""), "")</f>
        <v/>
      </c>
      <c r="AT444" s="16">
        <f t="shared" ca="1" si="13"/>
        <v>0</v>
      </c>
    </row>
    <row r="445" spans="1:46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6">
        <f>IF(Overall!T447&lt;&gt;"",VALUE(Overall!T447),"")</f>
        <v>88</v>
      </c>
      <c r="O445" s="7">
        <f>IF(Overall!L447&lt;&gt;"", DATEVALUE(Overall!L447), "")</f>
        <v>44986</v>
      </c>
      <c r="P445" s="7">
        <f>IF(Overall!M447&lt;&gt;"", DATEVALUE(Overall!M447), "")</f>
        <v>45016</v>
      </c>
      <c r="Q445" s="7" t="str">
        <f>IF(Overall!S447&lt;&gt;"",_xlfn.VALUETOTEXT(Overall!S447),"")</f>
        <v>Mar</v>
      </c>
      <c r="R445" s="7">
        <f>IF(Overall!O447&lt;&gt;"", DATEVALUE(Overall!O447), "")</f>
        <v>44860</v>
      </c>
      <c r="S445" s="7">
        <f>IF(Overall!O447&lt;&gt;"", DATEVALUE(Overall!O447), "")</f>
        <v>44860</v>
      </c>
      <c r="T445" s="5">
        <f t="shared" si="12"/>
        <v>1</v>
      </c>
      <c r="U445" s="10" t="str">
        <f>IF(Overall!$A447&lt;&gt;"",IF(AND(MONTH($O445) &lt;= 1, MONTH($P445) &gt;= 1), IF($T445 &lt;&gt; "", $H445/$T445, ""), ""),"")</f>
        <v/>
      </c>
      <c r="V445" s="10" t="str">
        <f>IF(Overall!$A447&lt;&gt;"",IF(AND(MONTH($O445) &lt;= 2, MONTH($P445) &gt;= 2), IF($T445 &lt;&gt; "", $H445/$T445, ""), ""),"")</f>
        <v/>
      </c>
      <c r="W445" s="10">
        <f>IF(Overall!$A447&lt;&gt;"",IF(AND(MONTH($O445) &lt;= 3, MONTH($P445) &gt;= 3), IF($T445 &lt;&gt; "", $H445/$T445, ""), ""),"")</f>
        <v>500000</v>
      </c>
      <c r="X445" s="10" t="str">
        <f>IF(Overall!$A447&lt;&gt;"",IF(AND(MONTH($O445) &lt;= 4, MONTH($P445) &gt;= 4), IF($T445 &lt;&gt; "", $H445/$T445, ""), ""),"")</f>
        <v/>
      </c>
      <c r="Y445" s="10" t="str">
        <f>IF(Overall!$A447&lt;&gt;"",IF(AND(MONTH($O445) &lt;= 5, MONTH($P445) &gt;= 5), IF($T445 &lt;&gt; "", $H445/$T445, ""), ""),"")</f>
        <v/>
      </c>
      <c r="Z445" s="10" t="str">
        <f>IF(Overall!$A447&lt;&gt;"",IF(AND(MONTH($O445) &lt;= 6, MONTH($P445) &gt;= 6), IF($T445 &lt;&gt; "", $H445/$T445, ""), ""),"")</f>
        <v/>
      </c>
      <c r="AA445" s="10" t="str">
        <f>IF(Overall!$A447&lt;&gt;"",IF(AND(MONTH($O445) &lt;= 7, MONTH($P445) &gt;= 7 ), IF($T445 &lt;&gt; "", $H445/$T445, ""), ""),"")</f>
        <v/>
      </c>
      <c r="AB445" s="10" t="str">
        <f>IF(Overall!$A447&lt;&gt;"",IF(AND(MONTH($O445) &lt;= 8, MONTH($P445) &gt;= 8), IF($T445 &lt;&gt; "", $H445/$T445, ""), ""),"")</f>
        <v/>
      </c>
      <c r="AC445" s="10" t="str">
        <f>IF(Overall!$A447&lt;&gt;"",IF(AND(MONTH($O445) &lt;= 9, MONTH($P445) &gt;= 9), IF($T445 &lt;&gt; "", $H445/$T445, ""), ""),"")</f>
        <v/>
      </c>
      <c r="AD445" s="10" t="str">
        <f>IF(Overall!$A447&lt;&gt;"",IF(AND(MONTH($O445) &lt;= 10, MONTH($P445) &gt;= 10), IF($T445 &lt;&gt; "", $H445/$T445, ""), ""),"")</f>
        <v/>
      </c>
      <c r="AE445" s="10" t="str">
        <f>IF(Overall!$A447&lt;&gt;"",IF(AND(MONTH($O445) &lt;= 11, MONTH($P445) &gt;= 11), IF($T445 &lt;&gt; "", $H445/$T445, ""), ""),"")</f>
        <v/>
      </c>
      <c r="AF445" s="10" t="str">
        <f>IF(Overall!$A447&lt;&gt;"",IF(AND(MONTH($O445) &lt;= 12, MONTH($P445) &gt;= 12), IF($T445 &lt;&gt; "", $H445/$T445, ""), ""),"")</f>
        <v/>
      </c>
      <c r="AH445" s="10" t="str">
        <f ca="1">IFERROR(IF(AND(NOW()&lt;= EOMONTH(DATE(YEAR($P445),1, 1), 0), Overall!$A447&lt;&gt;"", MONTH($O445) &lt;= 1, MONTH($P445) &gt;= 1), IF($T445 &lt;&gt; "", $H445/$T445, ""), ""), "")</f>
        <v/>
      </c>
      <c r="AI445" s="10" t="str">
        <f ca="1">IFERROR(IF(AND(NOW()&lt;= EOMONTH(DATE(YEAR($P445),2, 1), 0), Overall!$A447&lt;&gt;"", MONTH($O445) &lt;= 2, MONTH($P445) &gt;= 2), IF($T445 &lt;&gt; "", $H445/$T445, ""), ""), "")</f>
        <v/>
      </c>
      <c r="AJ445" s="10" t="str">
        <f ca="1">IFERROR(IF(AND(NOW()&lt;= EOMONTH(DATE(YEAR($P445),3, 1), 0), Overall!$A447&lt;&gt;"", MONTH($O445) &lt;= 3, MONTH($P445) &gt;= 3), IF($T445 &lt;&gt; "", $H445/$T445, ""), ""), "")</f>
        <v/>
      </c>
      <c r="AK445" s="10" t="str">
        <f ca="1">IFERROR(IF(AND(NOW()&lt;= EOMONTH(DATE(YEAR($P445),4, 1), 0), Overall!$A447&lt;&gt;"", MONTH($O445) &lt;= 4, MONTH($P445) &gt;= 4), IF($T445 &lt;&gt; "", $H445/$T445, ""), ""), "")</f>
        <v/>
      </c>
      <c r="AL445" s="10" t="str">
        <f ca="1">IFERROR(IF(AND(NOW()&lt;= EOMONTH(DATE(YEAR($P445),5, 1), 0), Overall!$A447&lt;&gt;"", MONTH($O445) &lt;= 5, MONTH($P445) &gt;= 5), IF($T445 &lt;&gt; "", $H445/$T445, ""), ""), "")</f>
        <v/>
      </c>
      <c r="AM445" s="10" t="str">
        <f ca="1">IFERROR(IF(AND(NOW()&lt;= EOMONTH(DATE(YEAR($P445),6, 1), 0), Overall!$A447&lt;&gt;"", MONTH($O445) &lt;= 6, MONTH($P445) &gt;= 6), IF($T445 &lt;&gt; "", $H445/$T445, ""), ""), "")</f>
        <v/>
      </c>
      <c r="AN445" s="10" t="str">
        <f ca="1">IFERROR(IF(AND(NOW()&lt;= EOMONTH(DATE(YEAR($P445),7, 1), 0), Overall!$A447&lt;&gt;"", MONTH($O445) &lt;= 7, MONTH($P445) &gt;= 7), IF($T445 &lt;&gt; "", $H445/$T445, ""), ""), "")</f>
        <v/>
      </c>
      <c r="AO445" s="10" t="str">
        <f ca="1">IFERROR(IF(AND(NOW()&lt;= EOMONTH(DATE(YEAR($P445),8, 1), 0), Overall!$A447&lt;&gt;"", MONTH($O445) &lt;= 8, MONTH($P445) &gt;= 8), IF($T445 &lt;&gt; "", $H445/$T445, ""), ""), "")</f>
        <v/>
      </c>
      <c r="AP445" s="10" t="str">
        <f ca="1">IFERROR(IF(AND(NOW()&lt;= EOMONTH(DATE(YEAR($P445),9, 1), 0), Overall!$A447&lt;&gt;"", MONTH($O445) &lt;= 9, MONTH($P445) &gt;= 9), IF($T445 &lt;&gt; "", $H445/$T445, ""), ""), "")</f>
        <v/>
      </c>
      <c r="AQ445" s="10" t="str">
        <f ca="1">IFERROR(IF(AND(NOW()&lt;= EOMONTH(DATE(YEAR($P445),10, 1), 0), Overall!$A447&lt;&gt;"", MONTH($O445) &lt;= 10, MONTH($P445) &gt;= 10), IF($T445 &lt;&gt; "", $H445/$T445, ""), ""), "")</f>
        <v/>
      </c>
      <c r="AR445" s="10" t="str">
        <f ca="1">IFERROR(IF(AND(NOW()&lt;= EOMONTH(DATE(YEAR($P445),11, 1), 0), Overall!$A447&lt;&gt;"", MONTH($O445) &lt;=11, MONTH($P445) &gt;= 11), IF($T445 &lt;&gt; "", $H445/$T445, ""), ""), "")</f>
        <v/>
      </c>
      <c r="AS445" s="10" t="str">
        <f ca="1">IFERROR(IF(AND(NOW()&lt;= EOMONTH(DATE(YEAR($P445),12, 1), 0), Overall!$A447&lt;&gt;"", MONTH($O445) &lt;= 12, MONTH($P445) &gt;= 12), IF($T445 &lt;&gt; "", $H445/$T445, ""), ""), "")</f>
        <v/>
      </c>
      <c r="AT445" s="16">
        <f t="shared" ca="1" si="13"/>
        <v>0</v>
      </c>
    </row>
    <row r="446" spans="1:46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6">
        <f>IF(Overall!T448&lt;&gt;"",VALUE(Overall!T448),"")</f>
        <v>86.98</v>
      </c>
      <c r="O446" s="7">
        <f>IF(Overall!L448&lt;&gt;"", DATEVALUE(Overall!L448), "")</f>
        <v>45017</v>
      </c>
      <c r="P446" s="7">
        <f>IF(Overall!M448&lt;&gt;"", DATEVALUE(Overall!M448), "")</f>
        <v>45046</v>
      </c>
      <c r="Q446" s="7" t="str">
        <f>IF(Overall!S448&lt;&gt;"",_xlfn.VALUETOTEXT(Overall!S448),"")</f>
        <v>Apr</v>
      </c>
      <c r="R446" s="7">
        <f>IF(Overall!O448&lt;&gt;"", DATEVALUE(Overall!O448), "")</f>
        <v>44860</v>
      </c>
      <c r="S446" s="7">
        <f>IF(Overall!O448&lt;&gt;"", DATEVALUE(Overall!O448), "")</f>
        <v>44860</v>
      </c>
      <c r="T446" s="5">
        <f t="shared" si="12"/>
        <v>1</v>
      </c>
      <c r="U446" s="10" t="str">
        <f>IF(Overall!$A448&lt;&gt;"",IF(AND(MONTH($O446) &lt;= 1, MONTH($P446) &gt;= 1), IF($T446 &lt;&gt; "", $H446/$T446, ""), ""),"")</f>
        <v/>
      </c>
      <c r="V446" s="10" t="str">
        <f>IF(Overall!$A448&lt;&gt;"",IF(AND(MONTH($O446) &lt;= 2, MONTH($P446) &gt;= 2), IF($T446 &lt;&gt; "", $H446/$T446, ""), ""),"")</f>
        <v/>
      </c>
      <c r="W446" s="10" t="str">
        <f>IF(Overall!$A448&lt;&gt;"",IF(AND(MONTH($O446) &lt;= 3, MONTH($P446) &gt;= 3), IF($T446 &lt;&gt; "", $H446/$T446, ""), ""),"")</f>
        <v/>
      </c>
      <c r="X446" s="10">
        <f>IF(Overall!$A448&lt;&gt;"",IF(AND(MONTH($O446) &lt;= 4, MONTH($P446) &gt;= 4), IF($T446 &lt;&gt; "", $H446/$T446, ""), ""),"")</f>
        <v>500000</v>
      </c>
      <c r="Y446" s="10" t="str">
        <f>IF(Overall!$A448&lt;&gt;"",IF(AND(MONTH($O446) &lt;= 5, MONTH($P446) &gt;= 5), IF($T446 &lt;&gt; "", $H446/$T446, ""), ""),"")</f>
        <v/>
      </c>
      <c r="Z446" s="10" t="str">
        <f>IF(Overall!$A448&lt;&gt;"",IF(AND(MONTH($O446) &lt;= 6, MONTH($P446) &gt;= 6), IF($T446 &lt;&gt; "", $H446/$T446, ""), ""),"")</f>
        <v/>
      </c>
      <c r="AA446" s="10" t="str">
        <f>IF(Overall!$A448&lt;&gt;"",IF(AND(MONTH($O446) &lt;= 7, MONTH($P446) &gt;= 7 ), IF($T446 &lt;&gt; "", $H446/$T446, ""), ""),"")</f>
        <v/>
      </c>
      <c r="AB446" s="10" t="str">
        <f>IF(Overall!$A448&lt;&gt;"",IF(AND(MONTH($O446) &lt;= 8, MONTH($P446) &gt;= 8), IF($T446 &lt;&gt; "", $H446/$T446, ""), ""),"")</f>
        <v/>
      </c>
      <c r="AC446" s="10" t="str">
        <f>IF(Overall!$A448&lt;&gt;"",IF(AND(MONTH($O446) &lt;= 9, MONTH($P446) &gt;= 9), IF($T446 &lt;&gt; "", $H446/$T446, ""), ""),"")</f>
        <v/>
      </c>
      <c r="AD446" s="10" t="str">
        <f>IF(Overall!$A448&lt;&gt;"",IF(AND(MONTH($O446) &lt;= 10, MONTH($P446) &gt;= 10), IF($T446 &lt;&gt; "", $H446/$T446, ""), ""),"")</f>
        <v/>
      </c>
      <c r="AE446" s="10" t="str">
        <f>IF(Overall!$A448&lt;&gt;"",IF(AND(MONTH($O446) &lt;= 11, MONTH($P446) &gt;= 11), IF($T446 &lt;&gt; "", $H446/$T446, ""), ""),"")</f>
        <v/>
      </c>
      <c r="AF446" s="10" t="str">
        <f>IF(Overall!$A448&lt;&gt;"",IF(AND(MONTH($O446) &lt;= 12, MONTH($P446) &gt;= 12), IF($T446 &lt;&gt; "", $H446/$T446, ""), ""),"")</f>
        <v/>
      </c>
      <c r="AH446" s="10" t="str">
        <f ca="1">IFERROR(IF(AND(NOW()&lt;= EOMONTH(DATE(YEAR($P446),1, 1), 0), Overall!$A448&lt;&gt;"", MONTH($O446) &lt;= 1, MONTH($P446) &gt;= 1), IF($T446 &lt;&gt; "", $H446/$T446, ""), ""), "")</f>
        <v/>
      </c>
      <c r="AI446" s="10" t="str">
        <f ca="1">IFERROR(IF(AND(NOW()&lt;= EOMONTH(DATE(YEAR($P446),2, 1), 0), Overall!$A448&lt;&gt;"", MONTH($O446) &lt;= 2, MONTH($P446) &gt;= 2), IF($T446 &lt;&gt; "", $H446/$T446, ""), ""), "")</f>
        <v/>
      </c>
      <c r="AJ446" s="10" t="str">
        <f ca="1">IFERROR(IF(AND(NOW()&lt;= EOMONTH(DATE(YEAR($P446),3, 1), 0), Overall!$A448&lt;&gt;"", MONTH($O446) &lt;= 3, MONTH($P446) &gt;= 3), IF($T446 &lt;&gt; "", $H446/$T446, ""), ""), "")</f>
        <v/>
      </c>
      <c r="AK446" s="10" t="str">
        <f ca="1">IFERROR(IF(AND(NOW()&lt;= EOMONTH(DATE(YEAR($P446),4, 1), 0), Overall!$A448&lt;&gt;"", MONTH($O446) &lt;= 4, MONTH($P446) &gt;= 4), IF($T446 &lt;&gt; "", $H446/$T446, ""), ""), "")</f>
        <v/>
      </c>
      <c r="AL446" s="10" t="str">
        <f ca="1">IFERROR(IF(AND(NOW()&lt;= EOMONTH(DATE(YEAR($P446),5, 1), 0), Overall!$A448&lt;&gt;"", MONTH($O446) &lt;= 5, MONTH($P446) &gt;= 5), IF($T446 &lt;&gt; "", $H446/$T446, ""), ""), "")</f>
        <v/>
      </c>
      <c r="AM446" s="10" t="str">
        <f ca="1">IFERROR(IF(AND(NOW()&lt;= EOMONTH(DATE(YEAR($P446),6, 1), 0), Overall!$A448&lt;&gt;"", MONTH($O446) &lt;= 6, MONTH($P446) &gt;= 6), IF($T446 &lt;&gt; "", $H446/$T446, ""), ""), "")</f>
        <v/>
      </c>
      <c r="AN446" s="10" t="str">
        <f ca="1">IFERROR(IF(AND(NOW()&lt;= EOMONTH(DATE(YEAR($P446),7, 1), 0), Overall!$A448&lt;&gt;"", MONTH($O446) &lt;= 7, MONTH($P446) &gt;= 7), IF($T446 &lt;&gt; "", $H446/$T446, ""), ""), "")</f>
        <v/>
      </c>
      <c r="AO446" s="10" t="str">
        <f ca="1">IFERROR(IF(AND(NOW()&lt;= EOMONTH(DATE(YEAR($P446),8, 1), 0), Overall!$A448&lt;&gt;"", MONTH($O446) &lt;= 8, MONTH($P446) &gt;= 8), IF($T446 &lt;&gt; "", $H446/$T446, ""), ""), "")</f>
        <v/>
      </c>
      <c r="AP446" s="10" t="str">
        <f ca="1">IFERROR(IF(AND(NOW()&lt;= EOMONTH(DATE(YEAR($P446),9, 1), 0), Overall!$A448&lt;&gt;"", MONTH($O446) &lt;= 9, MONTH($P446) &gt;= 9), IF($T446 &lt;&gt; "", $H446/$T446, ""), ""), "")</f>
        <v/>
      </c>
      <c r="AQ446" s="10" t="str">
        <f ca="1">IFERROR(IF(AND(NOW()&lt;= EOMONTH(DATE(YEAR($P446),10, 1), 0), Overall!$A448&lt;&gt;"", MONTH($O446) &lt;= 10, MONTH($P446) &gt;= 10), IF($T446 &lt;&gt; "", $H446/$T446, ""), ""), "")</f>
        <v/>
      </c>
      <c r="AR446" s="10" t="str">
        <f ca="1">IFERROR(IF(AND(NOW()&lt;= EOMONTH(DATE(YEAR($P446),11, 1), 0), Overall!$A448&lt;&gt;"", MONTH($O446) &lt;=11, MONTH($P446) &gt;= 11), IF($T446 &lt;&gt; "", $H446/$T446, ""), ""), "")</f>
        <v/>
      </c>
      <c r="AS446" s="10" t="str">
        <f ca="1">IFERROR(IF(AND(NOW()&lt;= EOMONTH(DATE(YEAR($P446),12, 1), 0), Overall!$A448&lt;&gt;"", MONTH($O446) &lt;= 12, MONTH($P446) &gt;= 12), IF($T446 &lt;&gt; "", $H446/$T446, ""), ""), "")</f>
        <v/>
      </c>
      <c r="AT446" s="16">
        <f t="shared" ca="1" si="13"/>
        <v>0</v>
      </c>
    </row>
    <row r="447" spans="1:46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6">
        <f>IF(Overall!T449&lt;&gt;"",VALUE(Overall!T449),"")</f>
        <v>86.2</v>
      </c>
      <c r="O447" s="7">
        <f>IF(Overall!L449&lt;&gt;"", DATEVALUE(Overall!L449), "")</f>
        <v>45047</v>
      </c>
      <c r="P447" s="7">
        <f>IF(Overall!M449&lt;&gt;"", DATEVALUE(Overall!M449), "")</f>
        <v>45077</v>
      </c>
      <c r="Q447" s="7" t="str">
        <f>IF(Overall!S449&lt;&gt;"",_xlfn.VALUETOTEXT(Overall!S449),"")</f>
        <v>May</v>
      </c>
      <c r="R447" s="7">
        <f>IF(Overall!O449&lt;&gt;"", DATEVALUE(Overall!O449), "")</f>
        <v>44860</v>
      </c>
      <c r="S447" s="7">
        <f>IF(Overall!O449&lt;&gt;"", DATEVALUE(Overall!O449), "")</f>
        <v>44860</v>
      </c>
      <c r="T447" s="5">
        <f t="shared" si="12"/>
        <v>1</v>
      </c>
      <c r="U447" s="10" t="str">
        <f>IF(Overall!$A449&lt;&gt;"",IF(AND(MONTH($O447) &lt;= 1, MONTH($P447) &gt;= 1), IF($T447 &lt;&gt; "", $H447/$T447, ""), ""),"")</f>
        <v/>
      </c>
      <c r="V447" s="10" t="str">
        <f>IF(Overall!$A449&lt;&gt;"",IF(AND(MONTH($O447) &lt;= 2, MONTH($P447) &gt;= 2), IF($T447 &lt;&gt; "", $H447/$T447, ""), ""),"")</f>
        <v/>
      </c>
      <c r="W447" s="10" t="str">
        <f>IF(Overall!$A449&lt;&gt;"",IF(AND(MONTH($O447) &lt;= 3, MONTH($P447) &gt;= 3), IF($T447 &lt;&gt; "", $H447/$T447, ""), ""),"")</f>
        <v/>
      </c>
      <c r="X447" s="10" t="str">
        <f>IF(Overall!$A449&lt;&gt;"",IF(AND(MONTH($O447) &lt;= 4, MONTH($P447) &gt;= 4), IF($T447 &lt;&gt; "", $H447/$T447, ""), ""),"")</f>
        <v/>
      </c>
      <c r="Y447" s="10">
        <f>IF(Overall!$A449&lt;&gt;"",IF(AND(MONTH($O447) &lt;= 5, MONTH($P447) &gt;= 5), IF($T447 &lt;&gt; "", $H447/$T447, ""), ""),"")</f>
        <v>500000</v>
      </c>
      <c r="Z447" s="10" t="str">
        <f>IF(Overall!$A449&lt;&gt;"",IF(AND(MONTH($O447) &lt;= 6, MONTH($P447) &gt;= 6), IF($T447 &lt;&gt; "", $H447/$T447, ""), ""),"")</f>
        <v/>
      </c>
      <c r="AA447" s="10" t="str">
        <f>IF(Overall!$A449&lt;&gt;"",IF(AND(MONTH($O447) &lt;= 7, MONTH($P447) &gt;= 7 ), IF($T447 &lt;&gt; "", $H447/$T447, ""), ""),"")</f>
        <v/>
      </c>
      <c r="AB447" s="10" t="str">
        <f>IF(Overall!$A449&lt;&gt;"",IF(AND(MONTH($O447) &lt;= 8, MONTH($P447) &gt;= 8), IF($T447 &lt;&gt; "", $H447/$T447, ""), ""),"")</f>
        <v/>
      </c>
      <c r="AC447" s="10" t="str">
        <f>IF(Overall!$A449&lt;&gt;"",IF(AND(MONTH($O447) &lt;= 9, MONTH($P447) &gt;= 9), IF($T447 &lt;&gt; "", $H447/$T447, ""), ""),"")</f>
        <v/>
      </c>
      <c r="AD447" s="10" t="str">
        <f>IF(Overall!$A449&lt;&gt;"",IF(AND(MONTH($O447) &lt;= 10, MONTH($P447) &gt;= 10), IF($T447 &lt;&gt; "", $H447/$T447, ""), ""),"")</f>
        <v/>
      </c>
      <c r="AE447" s="10" t="str">
        <f>IF(Overall!$A449&lt;&gt;"",IF(AND(MONTH($O447) &lt;= 11, MONTH($P447) &gt;= 11), IF($T447 &lt;&gt; "", $H447/$T447, ""), ""),"")</f>
        <v/>
      </c>
      <c r="AF447" s="10" t="str">
        <f>IF(Overall!$A449&lt;&gt;"",IF(AND(MONTH($O447) &lt;= 12, MONTH($P447) &gt;= 12), IF($T447 &lt;&gt; "", $H447/$T447, ""), ""),"")</f>
        <v/>
      </c>
      <c r="AH447" s="10" t="str">
        <f ca="1">IFERROR(IF(AND(NOW()&lt;= EOMONTH(DATE(YEAR($P447),1, 1), 0), Overall!$A449&lt;&gt;"", MONTH($O447) &lt;= 1, MONTH($P447) &gt;= 1), IF($T447 &lt;&gt; "", $H447/$T447, ""), ""), "")</f>
        <v/>
      </c>
      <c r="AI447" s="10" t="str">
        <f ca="1">IFERROR(IF(AND(NOW()&lt;= EOMONTH(DATE(YEAR($P447),2, 1), 0), Overall!$A449&lt;&gt;"", MONTH($O447) &lt;= 2, MONTH($P447) &gt;= 2), IF($T447 &lt;&gt; "", $H447/$T447, ""), ""), "")</f>
        <v/>
      </c>
      <c r="AJ447" s="10" t="str">
        <f ca="1">IFERROR(IF(AND(NOW()&lt;= EOMONTH(DATE(YEAR($P447),3, 1), 0), Overall!$A449&lt;&gt;"", MONTH($O447) &lt;= 3, MONTH($P447) &gt;= 3), IF($T447 &lt;&gt; "", $H447/$T447, ""), ""), "")</f>
        <v/>
      </c>
      <c r="AK447" s="10" t="str">
        <f ca="1">IFERROR(IF(AND(NOW()&lt;= EOMONTH(DATE(YEAR($P447),4, 1), 0), Overall!$A449&lt;&gt;"", MONTH($O447) &lt;= 4, MONTH($P447) &gt;= 4), IF($T447 &lt;&gt; "", $H447/$T447, ""), ""), "")</f>
        <v/>
      </c>
      <c r="AL447" s="10" t="str">
        <f ca="1">IFERROR(IF(AND(NOW()&lt;= EOMONTH(DATE(YEAR($P447),5, 1), 0), Overall!$A449&lt;&gt;"", MONTH($O447) &lt;= 5, MONTH($P447) &gt;= 5), IF($T447 &lt;&gt; "", $H447/$T447, ""), ""), "")</f>
        <v/>
      </c>
      <c r="AM447" s="10" t="str">
        <f ca="1">IFERROR(IF(AND(NOW()&lt;= EOMONTH(DATE(YEAR($P447),6, 1), 0), Overall!$A449&lt;&gt;"", MONTH($O447) &lt;= 6, MONTH($P447) &gt;= 6), IF($T447 &lt;&gt; "", $H447/$T447, ""), ""), "")</f>
        <v/>
      </c>
      <c r="AN447" s="10" t="str">
        <f ca="1">IFERROR(IF(AND(NOW()&lt;= EOMONTH(DATE(YEAR($P447),7, 1), 0), Overall!$A449&lt;&gt;"", MONTH($O447) &lt;= 7, MONTH($P447) &gt;= 7), IF($T447 &lt;&gt; "", $H447/$T447, ""), ""), "")</f>
        <v/>
      </c>
      <c r="AO447" s="10" t="str">
        <f ca="1">IFERROR(IF(AND(NOW()&lt;= EOMONTH(DATE(YEAR($P447),8, 1), 0), Overall!$A449&lt;&gt;"", MONTH($O447) &lt;= 8, MONTH($P447) &gt;= 8), IF($T447 &lt;&gt; "", $H447/$T447, ""), ""), "")</f>
        <v/>
      </c>
      <c r="AP447" s="10" t="str">
        <f ca="1">IFERROR(IF(AND(NOW()&lt;= EOMONTH(DATE(YEAR($P447),9, 1), 0), Overall!$A449&lt;&gt;"", MONTH($O447) &lt;= 9, MONTH($P447) &gt;= 9), IF($T447 &lt;&gt; "", $H447/$T447, ""), ""), "")</f>
        <v/>
      </c>
      <c r="AQ447" s="10" t="str">
        <f ca="1">IFERROR(IF(AND(NOW()&lt;= EOMONTH(DATE(YEAR($P447),10, 1), 0), Overall!$A449&lt;&gt;"", MONTH($O447) &lt;= 10, MONTH($P447) &gt;= 10), IF($T447 &lt;&gt; "", $H447/$T447, ""), ""), "")</f>
        <v/>
      </c>
      <c r="AR447" s="10" t="str">
        <f ca="1">IFERROR(IF(AND(NOW()&lt;= EOMONTH(DATE(YEAR($P447),11, 1), 0), Overall!$A449&lt;&gt;"", MONTH($O447) &lt;=11, MONTH($P447) &gt;= 11), IF($T447 &lt;&gt; "", $H447/$T447, ""), ""), "")</f>
        <v/>
      </c>
      <c r="AS447" s="10" t="str">
        <f ca="1">IFERROR(IF(AND(NOW()&lt;= EOMONTH(DATE(YEAR($P447),12, 1), 0), Overall!$A449&lt;&gt;"", MONTH($O447) &lt;= 12, MONTH($P447) &gt;= 12), IF($T447 &lt;&gt; "", $H447/$T447, ""), ""), "")</f>
        <v/>
      </c>
      <c r="AT447" s="16">
        <f t="shared" ca="1" si="13"/>
        <v>0</v>
      </c>
    </row>
    <row r="448" spans="1:46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6">
        <f>IF(Overall!T450&lt;&gt;"",VALUE(Overall!T450),"")</f>
        <v>89.52</v>
      </c>
      <c r="O448" s="7">
        <f>IF(Overall!L450&lt;&gt;"", DATEVALUE(Overall!L450), "")</f>
        <v>45017</v>
      </c>
      <c r="P448" s="7">
        <f>IF(Overall!M450&lt;&gt;"", DATEVALUE(Overall!M450), "")</f>
        <v>45107</v>
      </c>
      <c r="Q448" s="7" t="str">
        <f>IF(Overall!S450&lt;&gt;"",_xlfn.VALUETOTEXT(Overall!S450),"")</f>
        <v>Apr-Jun</v>
      </c>
      <c r="R448" s="7">
        <f>IF(Overall!O450&lt;&gt;"", DATEVALUE(Overall!O450), "")</f>
        <v>44869</v>
      </c>
      <c r="S448" s="7">
        <f>IF(Overall!O450&lt;&gt;"", DATEVALUE(Overall!O450), "")</f>
        <v>44869</v>
      </c>
      <c r="T448" s="5">
        <f t="shared" si="12"/>
        <v>3</v>
      </c>
      <c r="U448" s="10" t="str">
        <f>IF(Overall!$A450&lt;&gt;"",IF(AND(MONTH($O448) &lt;= 1, MONTH($P448) &gt;= 1), IF($T448 &lt;&gt; "", $H448/$T448, ""), ""),"")</f>
        <v/>
      </c>
      <c r="V448" s="10" t="str">
        <f>IF(Overall!$A450&lt;&gt;"",IF(AND(MONTH($O448) &lt;= 2, MONTH($P448) &gt;= 2), IF($T448 &lt;&gt; "", $H448/$T448, ""), ""),"")</f>
        <v/>
      </c>
      <c r="W448" s="10" t="str">
        <f>IF(Overall!$A450&lt;&gt;"",IF(AND(MONTH($O448) &lt;= 3, MONTH($P448) &gt;= 3), IF($T448 &lt;&gt; "", $H448/$T448, ""), ""),"")</f>
        <v/>
      </c>
      <c r="X448" s="10">
        <f>IF(Overall!$A450&lt;&gt;"",IF(AND(MONTH($O448) &lt;= 4, MONTH($P448) &gt;= 4), IF($T448 &lt;&gt; "", $H448/$T448, ""), ""),"")</f>
        <v>500000</v>
      </c>
      <c r="Y448" s="10">
        <f>IF(Overall!$A450&lt;&gt;"",IF(AND(MONTH($O448) &lt;= 5, MONTH($P448) &gt;= 5), IF($T448 &lt;&gt; "", $H448/$T448, ""), ""),"")</f>
        <v>500000</v>
      </c>
      <c r="Z448" s="10">
        <f>IF(Overall!$A450&lt;&gt;"",IF(AND(MONTH($O448) &lt;= 6, MONTH($P448) &gt;= 6), IF($T448 &lt;&gt; "", $H448/$T448, ""), ""),"")</f>
        <v>500000</v>
      </c>
      <c r="AA448" s="10" t="str">
        <f>IF(Overall!$A450&lt;&gt;"",IF(AND(MONTH($O448) &lt;= 7, MONTH($P448) &gt;= 7 ), IF($T448 &lt;&gt; "", $H448/$T448, ""), ""),"")</f>
        <v/>
      </c>
      <c r="AB448" s="10" t="str">
        <f>IF(Overall!$A450&lt;&gt;"",IF(AND(MONTH($O448) &lt;= 8, MONTH($P448) &gt;= 8), IF($T448 &lt;&gt; "", $H448/$T448, ""), ""),"")</f>
        <v/>
      </c>
      <c r="AC448" s="10" t="str">
        <f>IF(Overall!$A450&lt;&gt;"",IF(AND(MONTH($O448) &lt;= 9, MONTH($P448) &gt;= 9), IF($T448 &lt;&gt; "", $H448/$T448, ""), ""),"")</f>
        <v/>
      </c>
      <c r="AD448" s="10" t="str">
        <f>IF(Overall!$A450&lt;&gt;"",IF(AND(MONTH($O448) &lt;= 10, MONTH($P448) &gt;= 10), IF($T448 &lt;&gt; "", $H448/$T448, ""), ""),"")</f>
        <v/>
      </c>
      <c r="AE448" s="10" t="str">
        <f>IF(Overall!$A450&lt;&gt;"",IF(AND(MONTH($O448) &lt;= 11, MONTH($P448) &gt;= 11), IF($T448 &lt;&gt; "", $H448/$T448, ""), ""),"")</f>
        <v/>
      </c>
      <c r="AF448" s="10" t="str">
        <f>IF(Overall!$A450&lt;&gt;"",IF(AND(MONTH($O448) &lt;= 12, MONTH($P448) &gt;= 12), IF($T448 &lt;&gt; "", $H448/$T448, ""), ""),"")</f>
        <v/>
      </c>
      <c r="AH448" s="10" t="str">
        <f ca="1">IFERROR(IF(AND(NOW()&lt;= EOMONTH(DATE(YEAR($P448),1, 1), 0), Overall!$A450&lt;&gt;"", MONTH($O448) &lt;= 1, MONTH($P448) &gt;= 1), IF($T448 &lt;&gt; "", $H448/$T448, ""), ""), "")</f>
        <v/>
      </c>
      <c r="AI448" s="10" t="str">
        <f ca="1">IFERROR(IF(AND(NOW()&lt;= EOMONTH(DATE(YEAR($P448),2, 1), 0), Overall!$A450&lt;&gt;"", MONTH($O448) &lt;= 2, MONTH($P448) &gt;= 2), IF($T448 &lt;&gt; "", $H448/$T448, ""), ""), "")</f>
        <v/>
      </c>
      <c r="AJ448" s="10" t="str">
        <f ca="1">IFERROR(IF(AND(NOW()&lt;= EOMONTH(DATE(YEAR($P448),3, 1), 0), Overall!$A450&lt;&gt;"", MONTH($O448) &lt;= 3, MONTH($P448) &gt;= 3), IF($T448 &lt;&gt; "", $H448/$T448, ""), ""), "")</f>
        <v/>
      </c>
      <c r="AK448" s="10" t="str">
        <f ca="1">IFERROR(IF(AND(NOW()&lt;= EOMONTH(DATE(YEAR($P448),4, 1), 0), Overall!$A450&lt;&gt;"", MONTH($O448) &lt;= 4, MONTH($P448) &gt;= 4), IF($T448 &lt;&gt; "", $H448/$T448, ""), ""), "")</f>
        <v/>
      </c>
      <c r="AL448" s="10" t="str">
        <f ca="1">IFERROR(IF(AND(NOW()&lt;= EOMONTH(DATE(YEAR($P448),5, 1), 0), Overall!$A450&lt;&gt;"", MONTH($O448) &lt;= 5, MONTH($P448) &gt;= 5), IF($T448 &lt;&gt; "", $H448/$T448, ""), ""), "")</f>
        <v/>
      </c>
      <c r="AM448" s="10" t="str">
        <f ca="1">IFERROR(IF(AND(NOW()&lt;= EOMONTH(DATE(YEAR($P448),6, 1), 0), Overall!$A450&lt;&gt;"", MONTH($O448) &lt;= 6, MONTH($P448) &gt;= 6), IF($T448 &lt;&gt; "", $H448/$T448, ""), ""), "")</f>
        <v/>
      </c>
      <c r="AN448" s="10" t="str">
        <f ca="1">IFERROR(IF(AND(NOW()&lt;= EOMONTH(DATE(YEAR($P448),7, 1), 0), Overall!$A450&lt;&gt;"", MONTH($O448) &lt;= 7, MONTH($P448) &gt;= 7), IF($T448 &lt;&gt; "", $H448/$T448, ""), ""), "")</f>
        <v/>
      </c>
      <c r="AO448" s="10" t="str">
        <f ca="1">IFERROR(IF(AND(NOW()&lt;= EOMONTH(DATE(YEAR($P448),8, 1), 0), Overall!$A450&lt;&gt;"", MONTH($O448) &lt;= 8, MONTH($P448) &gt;= 8), IF($T448 &lt;&gt; "", $H448/$T448, ""), ""), "")</f>
        <v/>
      </c>
      <c r="AP448" s="10" t="str">
        <f ca="1">IFERROR(IF(AND(NOW()&lt;= EOMONTH(DATE(YEAR($P448),9, 1), 0), Overall!$A450&lt;&gt;"", MONTH($O448) &lt;= 9, MONTH($P448) &gt;= 9), IF($T448 &lt;&gt; "", $H448/$T448, ""), ""), "")</f>
        <v/>
      </c>
      <c r="AQ448" s="10" t="str">
        <f ca="1">IFERROR(IF(AND(NOW()&lt;= EOMONTH(DATE(YEAR($P448),10, 1), 0), Overall!$A450&lt;&gt;"", MONTH($O448) &lt;= 10, MONTH($P448) &gt;= 10), IF($T448 &lt;&gt; "", $H448/$T448, ""), ""), "")</f>
        <v/>
      </c>
      <c r="AR448" s="10" t="str">
        <f ca="1">IFERROR(IF(AND(NOW()&lt;= EOMONTH(DATE(YEAR($P448),11, 1), 0), Overall!$A450&lt;&gt;"", MONTH($O448) &lt;=11, MONTH($P448) &gt;= 11), IF($T448 &lt;&gt; "", $H448/$T448, ""), ""), "")</f>
        <v/>
      </c>
      <c r="AS448" s="10" t="str">
        <f ca="1">IFERROR(IF(AND(NOW()&lt;= EOMONTH(DATE(YEAR($P448),12, 1), 0), Overall!$A450&lt;&gt;"", MONTH($O448) &lt;= 12, MONTH($P448) &gt;= 12), IF($T448 &lt;&gt; "", $H448/$T448, ""), ""), "")</f>
        <v/>
      </c>
      <c r="AT448" s="16">
        <f t="shared" ca="1" si="13"/>
        <v>0</v>
      </c>
    </row>
    <row r="449" spans="1:46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6">
        <f>IF(Overall!T451&lt;&gt;"",VALUE(Overall!T451),"")</f>
        <v>89.1</v>
      </c>
      <c r="O449" s="7">
        <f>IF(Overall!L451&lt;&gt;"", DATEVALUE(Overall!L451), "")</f>
        <v>45017</v>
      </c>
      <c r="P449" s="7">
        <f>IF(Overall!M451&lt;&gt;"", DATEVALUE(Overall!M451), "")</f>
        <v>45107</v>
      </c>
      <c r="Q449" s="7" t="str">
        <f>IF(Overall!S451&lt;&gt;"",_xlfn.VALUETOTEXT(Overall!S451),"")</f>
        <v>Apr-Jun</v>
      </c>
      <c r="R449" s="7">
        <f>IF(Overall!O451&lt;&gt;"", DATEVALUE(Overall!O451), "")</f>
        <v>44869</v>
      </c>
      <c r="S449" s="7">
        <f>IF(Overall!O451&lt;&gt;"", DATEVALUE(Overall!O451), "")</f>
        <v>44869</v>
      </c>
      <c r="T449" s="5">
        <f t="shared" si="12"/>
        <v>3</v>
      </c>
      <c r="U449" s="10" t="str">
        <f>IF(Overall!$A451&lt;&gt;"",IF(AND(MONTH($O449) &lt;= 1, MONTH($P449) &gt;= 1), IF($T449 &lt;&gt; "", $H449/$T449, ""), ""),"")</f>
        <v/>
      </c>
      <c r="V449" s="10" t="str">
        <f>IF(Overall!$A451&lt;&gt;"",IF(AND(MONTH($O449) &lt;= 2, MONTH($P449) &gt;= 2), IF($T449 &lt;&gt; "", $H449/$T449, ""), ""),"")</f>
        <v/>
      </c>
      <c r="W449" s="10" t="str">
        <f>IF(Overall!$A451&lt;&gt;"",IF(AND(MONTH($O449) &lt;= 3, MONTH($P449) &gt;= 3), IF($T449 &lt;&gt; "", $H449/$T449, ""), ""),"")</f>
        <v/>
      </c>
      <c r="X449" s="10">
        <f>IF(Overall!$A451&lt;&gt;"",IF(AND(MONTH($O449) &lt;= 4, MONTH($P449) &gt;= 4), IF($T449 &lt;&gt; "", $H449/$T449, ""), ""),"")</f>
        <v>500000</v>
      </c>
      <c r="Y449" s="10">
        <f>IF(Overall!$A451&lt;&gt;"",IF(AND(MONTH($O449) &lt;= 5, MONTH($P449) &gt;= 5), IF($T449 &lt;&gt; "", $H449/$T449, ""), ""),"")</f>
        <v>500000</v>
      </c>
      <c r="Z449" s="10">
        <f>IF(Overall!$A451&lt;&gt;"",IF(AND(MONTH($O449) &lt;= 6, MONTH($P449) &gt;= 6), IF($T449 &lt;&gt; "", $H449/$T449, ""), ""),"")</f>
        <v>500000</v>
      </c>
      <c r="AA449" s="10" t="str">
        <f>IF(Overall!$A451&lt;&gt;"",IF(AND(MONTH($O449) &lt;= 7, MONTH($P449) &gt;= 7 ), IF($T449 &lt;&gt; "", $H449/$T449, ""), ""),"")</f>
        <v/>
      </c>
      <c r="AB449" s="10" t="str">
        <f>IF(Overall!$A451&lt;&gt;"",IF(AND(MONTH($O449) &lt;= 8, MONTH($P449) &gt;= 8), IF($T449 &lt;&gt; "", $H449/$T449, ""), ""),"")</f>
        <v/>
      </c>
      <c r="AC449" s="10" t="str">
        <f>IF(Overall!$A451&lt;&gt;"",IF(AND(MONTH($O449) &lt;= 9, MONTH($P449) &gt;= 9), IF($T449 &lt;&gt; "", $H449/$T449, ""), ""),"")</f>
        <v/>
      </c>
      <c r="AD449" s="10" t="str">
        <f>IF(Overall!$A451&lt;&gt;"",IF(AND(MONTH($O449) &lt;= 10, MONTH($P449) &gt;= 10), IF($T449 &lt;&gt; "", $H449/$T449, ""), ""),"")</f>
        <v/>
      </c>
      <c r="AE449" s="10" t="str">
        <f>IF(Overall!$A451&lt;&gt;"",IF(AND(MONTH($O449) &lt;= 11, MONTH($P449) &gt;= 11), IF($T449 &lt;&gt; "", $H449/$T449, ""), ""),"")</f>
        <v/>
      </c>
      <c r="AF449" s="10" t="str">
        <f>IF(Overall!$A451&lt;&gt;"",IF(AND(MONTH($O449) &lt;= 12, MONTH($P449) &gt;= 12), IF($T449 &lt;&gt; "", $H449/$T449, ""), ""),"")</f>
        <v/>
      </c>
      <c r="AH449" s="10" t="str">
        <f ca="1">IFERROR(IF(AND(NOW()&lt;= EOMONTH(DATE(YEAR($P449),1, 1), 0), Overall!$A451&lt;&gt;"", MONTH($O449) &lt;= 1, MONTH($P449) &gt;= 1), IF($T449 &lt;&gt; "", $H449/$T449, ""), ""), "")</f>
        <v/>
      </c>
      <c r="AI449" s="10" t="str">
        <f ca="1">IFERROR(IF(AND(NOW()&lt;= EOMONTH(DATE(YEAR($P449),2, 1), 0), Overall!$A451&lt;&gt;"", MONTH($O449) &lt;= 2, MONTH($P449) &gt;= 2), IF($T449 &lt;&gt; "", $H449/$T449, ""), ""), "")</f>
        <v/>
      </c>
      <c r="AJ449" s="10" t="str">
        <f ca="1">IFERROR(IF(AND(NOW()&lt;= EOMONTH(DATE(YEAR($P449),3, 1), 0), Overall!$A451&lt;&gt;"", MONTH($O449) &lt;= 3, MONTH($P449) &gt;= 3), IF($T449 &lt;&gt; "", $H449/$T449, ""), ""), "")</f>
        <v/>
      </c>
      <c r="AK449" s="10" t="str">
        <f ca="1">IFERROR(IF(AND(NOW()&lt;= EOMONTH(DATE(YEAR($P449),4, 1), 0), Overall!$A451&lt;&gt;"", MONTH($O449) &lt;= 4, MONTH($P449) &gt;= 4), IF($T449 &lt;&gt; "", $H449/$T449, ""), ""), "")</f>
        <v/>
      </c>
      <c r="AL449" s="10" t="str">
        <f ca="1">IFERROR(IF(AND(NOW()&lt;= EOMONTH(DATE(YEAR($P449),5, 1), 0), Overall!$A451&lt;&gt;"", MONTH($O449) &lt;= 5, MONTH($P449) &gt;= 5), IF($T449 &lt;&gt; "", $H449/$T449, ""), ""), "")</f>
        <v/>
      </c>
      <c r="AM449" s="10" t="str">
        <f ca="1">IFERROR(IF(AND(NOW()&lt;= EOMONTH(DATE(YEAR($P449),6, 1), 0), Overall!$A451&lt;&gt;"", MONTH($O449) &lt;= 6, MONTH($P449) &gt;= 6), IF($T449 &lt;&gt; "", $H449/$T449, ""), ""), "")</f>
        <v/>
      </c>
      <c r="AN449" s="10" t="str">
        <f ca="1">IFERROR(IF(AND(NOW()&lt;= EOMONTH(DATE(YEAR($P449),7, 1), 0), Overall!$A451&lt;&gt;"", MONTH($O449) &lt;= 7, MONTH($P449) &gt;= 7), IF($T449 &lt;&gt; "", $H449/$T449, ""), ""), "")</f>
        <v/>
      </c>
      <c r="AO449" s="10" t="str">
        <f ca="1">IFERROR(IF(AND(NOW()&lt;= EOMONTH(DATE(YEAR($P449),8, 1), 0), Overall!$A451&lt;&gt;"", MONTH($O449) &lt;= 8, MONTH($P449) &gt;= 8), IF($T449 &lt;&gt; "", $H449/$T449, ""), ""), "")</f>
        <v/>
      </c>
      <c r="AP449" s="10" t="str">
        <f ca="1">IFERROR(IF(AND(NOW()&lt;= EOMONTH(DATE(YEAR($P449),9, 1), 0), Overall!$A451&lt;&gt;"", MONTH($O449) &lt;= 9, MONTH($P449) &gt;= 9), IF($T449 &lt;&gt; "", $H449/$T449, ""), ""), "")</f>
        <v/>
      </c>
      <c r="AQ449" s="10" t="str">
        <f ca="1">IFERROR(IF(AND(NOW()&lt;= EOMONTH(DATE(YEAR($P449),10, 1), 0), Overall!$A451&lt;&gt;"", MONTH($O449) &lt;= 10, MONTH($P449) &gt;= 10), IF($T449 &lt;&gt; "", $H449/$T449, ""), ""), "")</f>
        <v/>
      </c>
      <c r="AR449" s="10" t="str">
        <f ca="1">IFERROR(IF(AND(NOW()&lt;= EOMONTH(DATE(YEAR($P449),11, 1), 0), Overall!$A451&lt;&gt;"", MONTH($O449) &lt;=11, MONTH($P449) &gt;= 11), IF($T449 &lt;&gt; "", $H449/$T449, ""), ""), "")</f>
        <v/>
      </c>
      <c r="AS449" s="10" t="str">
        <f ca="1">IFERROR(IF(AND(NOW()&lt;= EOMONTH(DATE(YEAR($P449),12, 1), 0), Overall!$A451&lt;&gt;"", MONTH($O449) &lt;= 12, MONTH($P449) &gt;= 12), IF($T449 &lt;&gt; "", $H449/$T449, ""), ""), "")</f>
        <v/>
      </c>
      <c r="AT449" s="16">
        <f t="shared" ca="1" si="13"/>
        <v>0</v>
      </c>
    </row>
    <row r="450" spans="1:46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6">
        <f>IF(Overall!T452&lt;&gt;"",VALUE(Overall!T452),"")</f>
        <v>89.1</v>
      </c>
      <c r="O450" s="7">
        <f>IF(Overall!L452&lt;&gt;"", DATEVALUE(Overall!L452), "")</f>
        <v>45017</v>
      </c>
      <c r="P450" s="7">
        <f>IF(Overall!M452&lt;&gt;"", DATEVALUE(Overall!M452), "")</f>
        <v>45107</v>
      </c>
      <c r="Q450" s="7" t="str">
        <f>IF(Overall!S452&lt;&gt;"",_xlfn.VALUETOTEXT(Overall!S452),"")</f>
        <v>Apr-Jun</v>
      </c>
      <c r="R450" s="7">
        <f>IF(Overall!O452&lt;&gt;"", DATEVALUE(Overall!O452), "")</f>
        <v>44869</v>
      </c>
      <c r="S450" s="7">
        <f>IF(Overall!O452&lt;&gt;"", DATEVALUE(Overall!O452), "")</f>
        <v>44869</v>
      </c>
      <c r="T450" s="5">
        <f t="shared" ref="T450:T513" si="14">IF(AND(O450&lt;&gt;"", P450&lt;&gt;""), DATEDIF(O450, P450, "M") + 1, "")</f>
        <v>3</v>
      </c>
      <c r="U450" s="10" t="str">
        <f>IF(Overall!$A452&lt;&gt;"",IF(AND(MONTH($O450) &lt;= 1, MONTH($P450) &gt;= 1), IF($T450 &lt;&gt; "", $H450/$T450, ""), ""),"")</f>
        <v/>
      </c>
      <c r="V450" s="10" t="str">
        <f>IF(Overall!$A452&lt;&gt;"",IF(AND(MONTH($O450) &lt;= 2, MONTH($P450) &gt;= 2), IF($T450 &lt;&gt; "", $H450/$T450, ""), ""),"")</f>
        <v/>
      </c>
      <c r="W450" s="10" t="str">
        <f>IF(Overall!$A452&lt;&gt;"",IF(AND(MONTH($O450) &lt;= 3, MONTH($P450) &gt;= 3), IF($T450 &lt;&gt; "", $H450/$T450, ""), ""),"")</f>
        <v/>
      </c>
      <c r="X450" s="10">
        <f>IF(Overall!$A452&lt;&gt;"",IF(AND(MONTH($O450) &lt;= 4, MONTH($P450) &gt;= 4), IF($T450 &lt;&gt; "", $H450/$T450, ""), ""),"")</f>
        <v>500000</v>
      </c>
      <c r="Y450" s="10">
        <f>IF(Overall!$A452&lt;&gt;"",IF(AND(MONTH($O450) &lt;= 5, MONTH($P450) &gt;= 5), IF($T450 &lt;&gt; "", $H450/$T450, ""), ""),"")</f>
        <v>500000</v>
      </c>
      <c r="Z450" s="10">
        <f>IF(Overall!$A452&lt;&gt;"",IF(AND(MONTH($O450) &lt;= 6, MONTH($P450) &gt;= 6), IF($T450 &lt;&gt; "", $H450/$T450, ""), ""),"")</f>
        <v>500000</v>
      </c>
      <c r="AA450" s="10" t="str">
        <f>IF(Overall!$A452&lt;&gt;"",IF(AND(MONTH($O450) &lt;= 7, MONTH($P450) &gt;= 7 ), IF($T450 &lt;&gt; "", $H450/$T450, ""), ""),"")</f>
        <v/>
      </c>
      <c r="AB450" s="10" t="str">
        <f>IF(Overall!$A452&lt;&gt;"",IF(AND(MONTH($O450) &lt;= 8, MONTH($P450) &gt;= 8), IF($T450 &lt;&gt; "", $H450/$T450, ""), ""),"")</f>
        <v/>
      </c>
      <c r="AC450" s="10" t="str">
        <f>IF(Overall!$A452&lt;&gt;"",IF(AND(MONTH($O450) &lt;= 9, MONTH($P450) &gt;= 9), IF($T450 &lt;&gt; "", $H450/$T450, ""), ""),"")</f>
        <v/>
      </c>
      <c r="AD450" s="10" t="str">
        <f>IF(Overall!$A452&lt;&gt;"",IF(AND(MONTH($O450) &lt;= 10, MONTH($P450) &gt;= 10), IF($T450 &lt;&gt; "", $H450/$T450, ""), ""),"")</f>
        <v/>
      </c>
      <c r="AE450" s="10" t="str">
        <f>IF(Overall!$A452&lt;&gt;"",IF(AND(MONTH($O450) &lt;= 11, MONTH($P450) &gt;= 11), IF($T450 &lt;&gt; "", $H450/$T450, ""), ""),"")</f>
        <v/>
      </c>
      <c r="AF450" s="10" t="str">
        <f>IF(Overall!$A452&lt;&gt;"",IF(AND(MONTH($O450) &lt;= 12, MONTH($P450) &gt;= 12), IF($T450 &lt;&gt; "", $H450/$T450, ""), ""),"")</f>
        <v/>
      </c>
      <c r="AH450" s="10" t="str">
        <f ca="1">IFERROR(IF(AND(NOW()&lt;= EOMONTH(DATE(YEAR($P450),1, 1), 0), Overall!$A452&lt;&gt;"", MONTH($O450) &lt;= 1, MONTH($P450) &gt;= 1), IF($T450 &lt;&gt; "", $H450/$T450, ""), ""), "")</f>
        <v/>
      </c>
      <c r="AI450" s="10" t="str">
        <f ca="1">IFERROR(IF(AND(NOW()&lt;= EOMONTH(DATE(YEAR($P450),2, 1), 0), Overall!$A452&lt;&gt;"", MONTH($O450) &lt;= 2, MONTH($P450) &gt;= 2), IF($T450 &lt;&gt; "", $H450/$T450, ""), ""), "")</f>
        <v/>
      </c>
      <c r="AJ450" s="10" t="str">
        <f ca="1">IFERROR(IF(AND(NOW()&lt;= EOMONTH(DATE(YEAR($P450),3, 1), 0), Overall!$A452&lt;&gt;"", MONTH($O450) &lt;= 3, MONTH($P450) &gt;= 3), IF($T450 &lt;&gt; "", $H450/$T450, ""), ""), "")</f>
        <v/>
      </c>
      <c r="AK450" s="10" t="str">
        <f ca="1">IFERROR(IF(AND(NOW()&lt;= EOMONTH(DATE(YEAR($P450),4, 1), 0), Overall!$A452&lt;&gt;"", MONTH($O450) &lt;= 4, MONTH($P450) &gt;= 4), IF($T450 &lt;&gt; "", $H450/$T450, ""), ""), "")</f>
        <v/>
      </c>
      <c r="AL450" s="10" t="str">
        <f ca="1">IFERROR(IF(AND(NOW()&lt;= EOMONTH(DATE(YEAR($P450),5, 1), 0), Overall!$A452&lt;&gt;"", MONTH($O450) &lt;= 5, MONTH($P450) &gt;= 5), IF($T450 &lt;&gt; "", $H450/$T450, ""), ""), "")</f>
        <v/>
      </c>
      <c r="AM450" s="10" t="str">
        <f ca="1">IFERROR(IF(AND(NOW()&lt;= EOMONTH(DATE(YEAR($P450),6, 1), 0), Overall!$A452&lt;&gt;"", MONTH($O450) &lt;= 6, MONTH($P450) &gt;= 6), IF($T450 &lt;&gt; "", $H450/$T450, ""), ""), "")</f>
        <v/>
      </c>
      <c r="AN450" s="10" t="str">
        <f ca="1">IFERROR(IF(AND(NOW()&lt;= EOMONTH(DATE(YEAR($P450),7, 1), 0), Overall!$A452&lt;&gt;"", MONTH($O450) &lt;= 7, MONTH($P450) &gt;= 7), IF($T450 &lt;&gt; "", $H450/$T450, ""), ""), "")</f>
        <v/>
      </c>
      <c r="AO450" s="10" t="str">
        <f ca="1">IFERROR(IF(AND(NOW()&lt;= EOMONTH(DATE(YEAR($P450),8, 1), 0), Overall!$A452&lt;&gt;"", MONTH($O450) &lt;= 8, MONTH($P450) &gt;= 8), IF($T450 &lt;&gt; "", $H450/$T450, ""), ""), "")</f>
        <v/>
      </c>
      <c r="AP450" s="10" t="str">
        <f ca="1">IFERROR(IF(AND(NOW()&lt;= EOMONTH(DATE(YEAR($P450),9, 1), 0), Overall!$A452&lt;&gt;"", MONTH($O450) &lt;= 9, MONTH($P450) &gt;= 9), IF($T450 &lt;&gt; "", $H450/$T450, ""), ""), "")</f>
        <v/>
      </c>
      <c r="AQ450" s="10" t="str">
        <f ca="1">IFERROR(IF(AND(NOW()&lt;= EOMONTH(DATE(YEAR($P450),10, 1), 0), Overall!$A452&lt;&gt;"", MONTH($O450) &lt;= 10, MONTH($P450) &gt;= 10), IF($T450 &lt;&gt; "", $H450/$T450, ""), ""), "")</f>
        <v/>
      </c>
      <c r="AR450" s="10" t="str">
        <f ca="1">IFERROR(IF(AND(NOW()&lt;= EOMONTH(DATE(YEAR($P450),11, 1), 0), Overall!$A452&lt;&gt;"", MONTH($O450) &lt;=11, MONTH($P450) &gt;= 11), IF($T450 &lt;&gt; "", $H450/$T450, ""), ""), "")</f>
        <v/>
      </c>
      <c r="AS450" s="10" t="str">
        <f ca="1">IFERROR(IF(AND(NOW()&lt;= EOMONTH(DATE(YEAR($P450),12, 1), 0), Overall!$A452&lt;&gt;"", MONTH($O450) &lt;= 12, MONTH($P450) &gt;= 12), IF($T450 &lt;&gt; "", $H450/$T450, ""), ""), "")</f>
        <v/>
      </c>
      <c r="AT450" s="16">
        <f t="shared" ca="1" si="13"/>
        <v>0</v>
      </c>
    </row>
    <row r="451" spans="1:46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6">
        <f>IF(Overall!T453&lt;&gt;"",VALUE(Overall!T453),"")</f>
        <v>93.85</v>
      </c>
      <c r="O451" s="7">
        <f>IF(Overall!L453&lt;&gt;"", DATEVALUE(Overall!L453), "")</f>
        <v>44927</v>
      </c>
      <c r="P451" s="7">
        <f>IF(Overall!M453&lt;&gt;"", DATEVALUE(Overall!M453), "")</f>
        <v>45016</v>
      </c>
      <c r="Q451" s="7" t="str">
        <f>IF(Overall!S453&lt;&gt;"",_xlfn.VALUETOTEXT(Overall!S453),"")</f>
        <v>Jan-Mar</v>
      </c>
      <c r="R451" s="7">
        <f>IF(Overall!O453&lt;&gt;"", DATEVALUE(Overall!O453), "")</f>
        <v>44869</v>
      </c>
      <c r="S451" s="7">
        <f>IF(Overall!O453&lt;&gt;"", DATEVALUE(Overall!O453), "")</f>
        <v>44869</v>
      </c>
      <c r="T451" s="5">
        <f t="shared" si="14"/>
        <v>3</v>
      </c>
      <c r="U451" s="10">
        <f>IF(Overall!$A453&lt;&gt;"",IF(AND(MONTH($O451) &lt;= 1, MONTH($P451) &gt;= 1), IF($T451 &lt;&gt; "", $H451/$T451, ""), ""),"")</f>
        <v>500000</v>
      </c>
      <c r="V451" s="10">
        <f>IF(Overall!$A453&lt;&gt;"",IF(AND(MONTH($O451) &lt;= 2, MONTH($P451) &gt;= 2), IF($T451 &lt;&gt; "", $H451/$T451, ""), ""),"")</f>
        <v>500000</v>
      </c>
      <c r="W451" s="10">
        <f>IF(Overall!$A453&lt;&gt;"",IF(AND(MONTH($O451) &lt;= 3, MONTH($P451) &gt;= 3), IF($T451 &lt;&gt; "", $H451/$T451, ""), ""),"")</f>
        <v>500000</v>
      </c>
      <c r="X451" s="10" t="str">
        <f>IF(Overall!$A453&lt;&gt;"",IF(AND(MONTH($O451) &lt;= 4, MONTH($P451) &gt;= 4), IF($T451 &lt;&gt; "", $H451/$T451, ""), ""),"")</f>
        <v/>
      </c>
      <c r="Y451" s="10" t="str">
        <f>IF(Overall!$A453&lt;&gt;"",IF(AND(MONTH($O451) &lt;= 5, MONTH($P451) &gt;= 5), IF($T451 &lt;&gt; "", $H451/$T451, ""), ""),"")</f>
        <v/>
      </c>
      <c r="Z451" s="10" t="str">
        <f>IF(Overall!$A453&lt;&gt;"",IF(AND(MONTH($O451) &lt;= 6, MONTH($P451) &gt;= 6), IF($T451 &lt;&gt; "", $H451/$T451, ""), ""),"")</f>
        <v/>
      </c>
      <c r="AA451" s="10" t="str">
        <f>IF(Overall!$A453&lt;&gt;"",IF(AND(MONTH($O451) &lt;= 7, MONTH($P451) &gt;= 7 ), IF($T451 &lt;&gt; "", $H451/$T451, ""), ""),"")</f>
        <v/>
      </c>
      <c r="AB451" s="10" t="str">
        <f>IF(Overall!$A453&lt;&gt;"",IF(AND(MONTH($O451) &lt;= 8, MONTH($P451) &gt;= 8), IF($T451 &lt;&gt; "", $H451/$T451, ""), ""),"")</f>
        <v/>
      </c>
      <c r="AC451" s="10" t="str">
        <f>IF(Overall!$A453&lt;&gt;"",IF(AND(MONTH($O451) &lt;= 9, MONTH($P451) &gt;= 9), IF($T451 &lt;&gt; "", $H451/$T451, ""), ""),"")</f>
        <v/>
      </c>
      <c r="AD451" s="10" t="str">
        <f>IF(Overall!$A453&lt;&gt;"",IF(AND(MONTH($O451) &lt;= 10, MONTH($P451) &gt;= 10), IF($T451 &lt;&gt; "", $H451/$T451, ""), ""),"")</f>
        <v/>
      </c>
      <c r="AE451" s="10" t="str">
        <f>IF(Overall!$A453&lt;&gt;"",IF(AND(MONTH($O451) &lt;= 11, MONTH($P451) &gt;= 11), IF($T451 &lt;&gt; "", $H451/$T451, ""), ""),"")</f>
        <v/>
      </c>
      <c r="AF451" s="10" t="str">
        <f>IF(Overall!$A453&lt;&gt;"",IF(AND(MONTH($O451) &lt;= 12, MONTH($P451) &gt;= 12), IF($T451 &lt;&gt; "", $H451/$T451, ""), ""),"")</f>
        <v/>
      </c>
      <c r="AH451" s="10" t="str">
        <f ca="1">IFERROR(IF(AND(NOW()&lt;= EOMONTH(DATE(YEAR($P451),1, 1), 0), Overall!$A453&lt;&gt;"", MONTH($O451) &lt;= 1, MONTH($P451) &gt;= 1), IF($T451 &lt;&gt; "", $H451/$T451, ""), ""), "")</f>
        <v/>
      </c>
      <c r="AI451" s="10" t="str">
        <f ca="1">IFERROR(IF(AND(NOW()&lt;= EOMONTH(DATE(YEAR($P451),2, 1), 0), Overall!$A453&lt;&gt;"", MONTH($O451) &lt;= 2, MONTH($P451) &gt;= 2), IF($T451 &lt;&gt; "", $H451/$T451, ""), ""), "")</f>
        <v/>
      </c>
      <c r="AJ451" s="10" t="str">
        <f ca="1">IFERROR(IF(AND(NOW()&lt;= EOMONTH(DATE(YEAR($P451),3, 1), 0), Overall!$A453&lt;&gt;"", MONTH($O451) &lt;= 3, MONTH($P451) &gt;= 3), IF($T451 &lt;&gt; "", $H451/$T451, ""), ""), "")</f>
        <v/>
      </c>
      <c r="AK451" s="10" t="str">
        <f ca="1">IFERROR(IF(AND(NOW()&lt;= EOMONTH(DATE(YEAR($P451),4, 1), 0), Overall!$A453&lt;&gt;"", MONTH($O451) &lt;= 4, MONTH($P451) &gt;= 4), IF($T451 &lt;&gt; "", $H451/$T451, ""), ""), "")</f>
        <v/>
      </c>
      <c r="AL451" s="10" t="str">
        <f ca="1">IFERROR(IF(AND(NOW()&lt;= EOMONTH(DATE(YEAR($P451),5, 1), 0), Overall!$A453&lt;&gt;"", MONTH($O451) &lt;= 5, MONTH($P451) &gt;= 5), IF($T451 &lt;&gt; "", $H451/$T451, ""), ""), "")</f>
        <v/>
      </c>
      <c r="AM451" s="10" t="str">
        <f ca="1">IFERROR(IF(AND(NOW()&lt;= EOMONTH(DATE(YEAR($P451),6, 1), 0), Overall!$A453&lt;&gt;"", MONTH($O451) &lt;= 6, MONTH($P451) &gt;= 6), IF($T451 &lt;&gt; "", $H451/$T451, ""), ""), "")</f>
        <v/>
      </c>
      <c r="AN451" s="10" t="str">
        <f ca="1">IFERROR(IF(AND(NOW()&lt;= EOMONTH(DATE(YEAR($P451),7, 1), 0), Overall!$A453&lt;&gt;"", MONTH($O451) &lt;= 7, MONTH($P451) &gt;= 7), IF($T451 &lt;&gt; "", $H451/$T451, ""), ""), "")</f>
        <v/>
      </c>
      <c r="AO451" s="10" t="str">
        <f ca="1">IFERROR(IF(AND(NOW()&lt;= EOMONTH(DATE(YEAR($P451),8, 1), 0), Overall!$A453&lt;&gt;"", MONTH($O451) &lt;= 8, MONTH($P451) &gt;= 8), IF($T451 &lt;&gt; "", $H451/$T451, ""), ""), "")</f>
        <v/>
      </c>
      <c r="AP451" s="10" t="str">
        <f ca="1">IFERROR(IF(AND(NOW()&lt;= EOMONTH(DATE(YEAR($P451),9, 1), 0), Overall!$A453&lt;&gt;"", MONTH($O451) &lt;= 9, MONTH($P451) &gt;= 9), IF($T451 &lt;&gt; "", $H451/$T451, ""), ""), "")</f>
        <v/>
      </c>
      <c r="AQ451" s="10" t="str">
        <f ca="1">IFERROR(IF(AND(NOW()&lt;= EOMONTH(DATE(YEAR($P451),10, 1), 0), Overall!$A453&lt;&gt;"", MONTH($O451) &lt;= 10, MONTH($P451) &gt;= 10), IF($T451 &lt;&gt; "", $H451/$T451, ""), ""), "")</f>
        <v/>
      </c>
      <c r="AR451" s="10" t="str">
        <f ca="1">IFERROR(IF(AND(NOW()&lt;= EOMONTH(DATE(YEAR($P451),11, 1), 0), Overall!$A453&lt;&gt;"", MONTH($O451) &lt;=11, MONTH($P451) &gt;= 11), IF($T451 &lt;&gt; "", $H451/$T451, ""), ""), "")</f>
        <v/>
      </c>
      <c r="AS451" s="10" t="str">
        <f ca="1">IFERROR(IF(AND(NOW()&lt;= EOMONTH(DATE(YEAR($P451),12, 1), 0), Overall!$A453&lt;&gt;"", MONTH($O451) &lt;= 12, MONTH($P451) &gt;= 12), IF($T451 &lt;&gt; "", $H451/$T451, ""), ""), "")</f>
        <v/>
      </c>
      <c r="AT451" s="16">
        <f t="shared" ref="AT451:AT514" ca="1" si="15">SUM(AH451:AS451)</f>
        <v>0</v>
      </c>
    </row>
    <row r="452" spans="1:46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6">
        <f>IF(Overall!T454&lt;&gt;"",VALUE(Overall!T454),"")</f>
        <v>93.6</v>
      </c>
      <c r="O452" s="7">
        <f>IF(Overall!L454&lt;&gt;"", DATEVALUE(Overall!L454), "")</f>
        <v>44927</v>
      </c>
      <c r="P452" s="7">
        <f>IF(Overall!M454&lt;&gt;"", DATEVALUE(Overall!M454), "")</f>
        <v>45016</v>
      </c>
      <c r="Q452" s="7" t="str">
        <f>IF(Overall!S454&lt;&gt;"",_xlfn.VALUETOTEXT(Overall!S454),"")</f>
        <v>Jan-Mar</v>
      </c>
      <c r="R452" s="7">
        <f>IF(Overall!O454&lt;&gt;"", DATEVALUE(Overall!O454), "")</f>
        <v>44869</v>
      </c>
      <c r="S452" s="7">
        <f>IF(Overall!O454&lt;&gt;"", DATEVALUE(Overall!O454), "")</f>
        <v>44869</v>
      </c>
      <c r="T452" s="5">
        <f t="shared" si="14"/>
        <v>3</v>
      </c>
      <c r="U452" s="10">
        <f>IF(Overall!$A454&lt;&gt;"",IF(AND(MONTH($O452) &lt;= 1, MONTH($P452) &gt;= 1), IF($T452 &lt;&gt; "", $H452/$T452, ""), ""),"")</f>
        <v>500000</v>
      </c>
      <c r="V452" s="10">
        <f>IF(Overall!$A454&lt;&gt;"",IF(AND(MONTH($O452) &lt;= 2, MONTH($P452) &gt;= 2), IF($T452 &lt;&gt; "", $H452/$T452, ""), ""),"")</f>
        <v>500000</v>
      </c>
      <c r="W452" s="10">
        <f>IF(Overall!$A454&lt;&gt;"",IF(AND(MONTH($O452) &lt;= 3, MONTH($P452) &gt;= 3), IF($T452 &lt;&gt; "", $H452/$T452, ""), ""),"")</f>
        <v>500000</v>
      </c>
      <c r="X452" s="10" t="str">
        <f>IF(Overall!$A454&lt;&gt;"",IF(AND(MONTH($O452) &lt;= 4, MONTH($P452) &gt;= 4), IF($T452 &lt;&gt; "", $H452/$T452, ""), ""),"")</f>
        <v/>
      </c>
      <c r="Y452" s="10" t="str">
        <f>IF(Overall!$A454&lt;&gt;"",IF(AND(MONTH($O452) &lt;= 5, MONTH($P452) &gt;= 5), IF($T452 &lt;&gt; "", $H452/$T452, ""), ""),"")</f>
        <v/>
      </c>
      <c r="Z452" s="10" t="str">
        <f>IF(Overall!$A454&lt;&gt;"",IF(AND(MONTH($O452) &lt;= 6, MONTH($P452) &gt;= 6), IF($T452 &lt;&gt; "", $H452/$T452, ""), ""),"")</f>
        <v/>
      </c>
      <c r="AA452" s="10" t="str">
        <f>IF(Overall!$A454&lt;&gt;"",IF(AND(MONTH($O452) &lt;= 7, MONTH($P452) &gt;= 7 ), IF($T452 &lt;&gt; "", $H452/$T452, ""), ""),"")</f>
        <v/>
      </c>
      <c r="AB452" s="10" t="str">
        <f>IF(Overall!$A454&lt;&gt;"",IF(AND(MONTH($O452) &lt;= 8, MONTH($P452) &gt;= 8), IF($T452 &lt;&gt; "", $H452/$T452, ""), ""),"")</f>
        <v/>
      </c>
      <c r="AC452" s="10" t="str">
        <f>IF(Overall!$A454&lt;&gt;"",IF(AND(MONTH($O452) &lt;= 9, MONTH($P452) &gt;= 9), IF($T452 &lt;&gt; "", $H452/$T452, ""), ""),"")</f>
        <v/>
      </c>
      <c r="AD452" s="10" t="str">
        <f>IF(Overall!$A454&lt;&gt;"",IF(AND(MONTH($O452) &lt;= 10, MONTH($P452) &gt;= 10), IF($T452 &lt;&gt; "", $H452/$T452, ""), ""),"")</f>
        <v/>
      </c>
      <c r="AE452" s="10" t="str">
        <f>IF(Overall!$A454&lt;&gt;"",IF(AND(MONTH($O452) &lt;= 11, MONTH($P452) &gt;= 11), IF($T452 &lt;&gt; "", $H452/$T452, ""), ""),"")</f>
        <v/>
      </c>
      <c r="AF452" s="10" t="str">
        <f>IF(Overall!$A454&lt;&gt;"",IF(AND(MONTH($O452) &lt;= 12, MONTH($P452) &gt;= 12), IF($T452 &lt;&gt; "", $H452/$T452, ""), ""),"")</f>
        <v/>
      </c>
      <c r="AH452" s="10" t="str">
        <f ca="1">IFERROR(IF(AND(NOW()&lt;= EOMONTH(DATE(YEAR($P452),1, 1), 0), Overall!$A454&lt;&gt;"", MONTH($O452) &lt;= 1, MONTH($P452) &gt;= 1), IF($T452 &lt;&gt; "", $H452/$T452, ""), ""), "")</f>
        <v/>
      </c>
      <c r="AI452" s="10" t="str">
        <f ca="1">IFERROR(IF(AND(NOW()&lt;= EOMONTH(DATE(YEAR($P452),2, 1), 0), Overall!$A454&lt;&gt;"", MONTH($O452) &lt;= 2, MONTH($P452) &gt;= 2), IF($T452 &lt;&gt; "", $H452/$T452, ""), ""), "")</f>
        <v/>
      </c>
      <c r="AJ452" s="10" t="str">
        <f ca="1">IFERROR(IF(AND(NOW()&lt;= EOMONTH(DATE(YEAR($P452),3, 1), 0), Overall!$A454&lt;&gt;"", MONTH($O452) &lt;= 3, MONTH($P452) &gt;= 3), IF($T452 &lt;&gt; "", $H452/$T452, ""), ""), "")</f>
        <v/>
      </c>
      <c r="AK452" s="10" t="str">
        <f ca="1">IFERROR(IF(AND(NOW()&lt;= EOMONTH(DATE(YEAR($P452),4, 1), 0), Overall!$A454&lt;&gt;"", MONTH($O452) &lt;= 4, MONTH($P452) &gt;= 4), IF($T452 &lt;&gt; "", $H452/$T452, ""), ""), "")</f>
        <v/>
      </c>
      <c r="AL452" s="10" t="str">
        <f ca="1">IFERROR(IF(AND(NOW()&lt;= EOMONTH(DATE(YEAR($P452),5, 1), 0), Overall!$A454&lt;&gt;"", MONTH($O452) &lt;= 5, MONTH($P452) &gt;= 5), IF($T452 &lt;&gt; "", $H452/$T452, ""), ""), "")</f>
        <v/>
      </c>
      <c r="AM452" s="10" t="str">
        <f ca="1">IFERROR(IF(AND(NOW()&lt;= EOMONTH(DATE(YEAR($P452),6, 1), 0), Overall!$A454&lt;&gt;"", MONTH($O452) &lt;= 6, MONTH($P452) &gt;= 6), IF($T452 &lt;&gt; "", $H452/$T452, ""), ""), "")</f>
        <v/>
      </c>
      <c r="AN452" s="10" t="str">
        <f ca="1">IFERROR(IF(AND(NOW()&lt;= EOMONTH(DATE(YEAR($P452),7, 1), 0), Overall!$A454&lt;&gt;"", MONTH($O452) &lt;= 7, MONTH($P452) &gt;= 7), IF($T452 &lt;&gt; "", $H452/$T452, ""), ""), "")</f>
        <v/>
      </c>
      <c r="AO452" s="10" t="str">
        <f ca="1">IFERROR(IF(AND(NOW()&lt;= EOMONTH(DATE(YEAR($P452),8, 1), 0), Overall!$A454&lt;&gt;"", MONTH($O452) &lt;= 8, MONTH($P452) &gt;= 8), IF($T452 &lt;&gt; "", $H452/$T452, ""), ""), "")</f>
        <v/>
      </c>
      <c r="AP452" s="10" t="str">
        <f ca="1">IFERROR(IF(AND(NOW()&lt;= EOMONTH(DATE(YEAR($P452),9, 1), 0), Overall!$A454&lt;&gt;"", MONTH($O452) &lt;= 9, MONTH($P452) &gt;= 9), IF($T452 &lt;&gt; "", $H452/$T452, ""), ""), "")</f>
        <v/>
      </c>
      <c r="AQ452" s="10" t="str">
        <f ca="1">IFERROR(IF(AND(NOW()&lt;= EOMONTH(DATE(YEAR($P452),10, 1), 0), Overall!$A454&lt;&gt;"", MONTH($O452) &lt;= 10, MONTH($P452) &gt;= 10), IF($T452 &lt;&gt; "", $H452/$T452, ""), ""), "")</f>
        <v/>
      </c>
      <c r="AR452" s="10" t="str">
        <f ca="1">IFERROR(IF(AND(NOW()&lt;= EOMONTH(DATE(YEAR($P452),11, 1), 0), Overall!$A454&lt;&gt;"", MONTH($O452) &lt;=11, MONTH($P452) &gt;= 11), IF($T452 &lt;&gt; "", $H452/$T452, ""), ""), "")</f>
        <v/>
      </c>
      <c r="AS452" s="10" t="str">
        <f ca="1">IFERROR(IF(AND(NOW()&lt;= EOMONTH(DATE(YEAR($P452),12, 1), 0), Overall!$A454&lt;&gt;"", MONTH($O452) &lt;= 12, MONTH($P452) &gt;= 12), IF($T452 &lt;&gt; "", $H452/$T452, ""), ""), "")</f>
        <v/>
      </c>
      <c r="AT452" s="16">
        <f t="shared" ca="1" si="15"/>
        <v>0</v>
      </c>
    </row>
    <row r="453" spans="1:46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6">
        <f>IF(Overall!T455&lt;&gt;"",VALUE(Overall!T455),"")</f>
        <v>89.09</v>
      </c>
      <c r="O453" s="7">
        <f>IF(Overall!L455&lt;&gt;"", DATEVALUE(Overall!L455), "")</f>
        <v>45078</v>
      </c>
      <c r="P453" s="7">
        <f>IF(Overall!M455&lt;&gt;"", DATEVALUE(Overall!M455), "")</f>
        <v>45107</v>
      </c>
      <c r="Q453" s="7" t="str">
        <f>IF(Overall!S455&lt;&gt;"",_xlfn.VALUETOTEXT(Overall!S455),"")</f>
        <v>Jun</v>
      </c>
      <c r="R453" s="7">
        <f>IF(Overall!O455&lt;&gt;"", DATEVALUE(Overall!O455), "")</f>
        <v>44873</v>
      </c>
      <c r="S453" s="7">
        <f>IF(Overall!O455&lt;&gt;"", DATEVALUE(Overall!O455), "")</f>
        <v>44873</v>
      </c>
      <c r="T453" s="5">
        <f t="shared" si="14"/>
        <v>1</v>
      </c>
      <c r="U453" s="10" t="str">
        <f>IF(Overall!$A455&lt;&gt;"",IF(AND(MONTH($O453) &lt;= 1, MONTH($P453) &gt;= 1), IF($T453 &lt;&gt; "", $H453/$T453, ""), ""),"")</f>
        <v/>
      </c>
      <c r="V453" s="10" t="str">
        <f>IF(Overall!$A455&lt;&gt;"",IF(AND(MONTH($O453) &lt;= 2, MONTH($P453) &gt;= 2), IF($T453 &lt;&gt; "", $H453/$T453, ""), ""),"")</f>
        <v/>
      </c>
      <c r="W453" s="10" t="str">
        <f>IF(Overall!$A455&lt;&gt;"",IF(AND(MONTH($O453) &lt;= 3, MONTH($P453) &gt;= 3), IF($T453 &lt;&gt; "", $H453/$T453, ""), ""),"")</f>
        <v/>
      </c>
      <c r="X453" s="10" t="str">
        <f>IF(Overall!$A455&lt;&gt;"",IF(AND(MONTH($O453) &lt;= 4, MONTH($P453) &gt;= 4), IF($T453 &lt;&gt; "", $H453/$T453, ""), ""),"")</f>
        <v/>
      </c>
      <c r="Y453" s="10" t="str">
        <f>IF(Overall!$A455&lt;&gt;"",IF(AND(MONTH($O453) &lt;= 5, MONTH($P453) &gt;= 5), IF($T453 &lt;&gt; "", $H453/$T453, ""), ""),"")</f>
        <v/>
      </c>
      <c r="Z453" s="10">
        <f>IF(Overall!$A455&lt;&gt;"",IF(AND(MONTH($O453) &lt;= 6, MONTH($P453) &gt;= 6), IF($T453 &lt;&gt; "", $H453/$T453, ""), ""),"")</f>
        <v>750000</v>
      </c>
      <c r="AA453" s="10" t="str">
        <f>IF(Overall!$A455&lt;&gt;"",IF(AND(MONTH($O453) &lt;= 7, MONTH($P453) &gt;= 7 ), IF($T453 &lt;&gt; "", $H453/$T453, ""), ""),"")</f>
        <v/>
      </c>
      <c r="AB453" s="10" t="str">
        <f>IF(Overall!$A455&lt;&gt;"",IF(AND(MONTH($O453) &lt;= 8, MONTH($P453) &gt;= 8), IF($T453 &lt;&gt; "", $H453/$T453, ""), ""),"")</f>
        <v/>
      </c>
      <c r="AC453" s="10" t="str">
        <f>IF(Overall!$A455&lt;&gt;"",IF(AND(MONTH($O453) &lt;= 9, MONTH($P453) &gt;= 9), IF($T453 &lt;&gt; "", $H453/$T453, ""), ""),"")</f>
        <v/>
      </c>
      <c r="AD453" s="10" t="str">
        <f>IF(Overall!$A455&lt;&gt;"",IF(AND(MONTH($O453) &lt;= 10, MONTH($P453) &gt;= 10), IF($T453 &lt;&gt; "", $H453/$T453, ""), ""),"")</f>
        <v/>
      </c>
      <c r="AE453" s="10" t="str">
        <f>IF(Overall!$A455&lt;&gt;"",IF(AND(MONTH($O453) &lt;= 11, MONTH($P453) &gt;= 11), IF($T453 &lt;&gt; "", $H453/$T453, ""), ""),"")</f>
        <v/>
      </c>
      <c r="AF453" s="10" t="str">
        <f>IF(Overall!$A455&lt;&gt;"",IF(AND(MONTH($O453) &lt;= 12, MONTH($P453) &gt;= 12), IF($T453 &lt;&gt; "", $H453/$T453, ""), ""),"")</f>
        <v/>
      </c>
      <c r="AH453" s="10" t="str">
        <f ca="1">IFERROR(IF(AND(NOW()&lt;= EOMONTH(DATE(YEAR($P453),1, 1), 0), Overall!$A455&lt;&gt;"", MONTH($O453) &lt;= 1, MONTH($P453) &gt;= 1), IF($T453 &lt;&gt; "", $H453/$T453, ""), ""), "")</f>
        <v/>
      </c>
      <c r="AI453" s="10" t="str">
        <f ca="1">IFERROR(IF(AND(NOW()&lt;= EOMONTH(DATE(YEAR($P453),2, 1), 0), Overall!$A455&lt;&gt;"", MONTH($O453) &lt;= 2, MONTH($P453) &gt;= 2), IF($T453 &lt;&gt; "", $H453/$T453, ""), ""), "")</f>
        <v/>
      </c>
      <c r="AJ453" s="10" t="str">
        <f ca="1">IFERROR(IF(AND(NOW()&lt;= EOMONTH(DATE(YEAR($P453),3, 1), 0), Overall!$A455&lt;&gt;"", MONTH($O453) &lt;= 3, MONTH($P453) &gt;= 3), IF($T453 &lt;&gt; "", $H453/$T453, ""), ""), "")</f>
        <v/>
      </c>
      <c r="AK453" s="10" t="str">
        <f ca="1">IFERROR(IF(AND(NOW()&lt;= EOMONTH(DATE(YEAR($P453),4, 1), 0), Overall!$A455&lt;&gt;"", MONTH($O453) &lt;= 4, MONTH($P453) &gt;= 4), IF($T453 &lt;&gt; "", $H453/$T453, ""), ""), "")</f>
        <v/>
      </c>
      <c r="AL453" s="10" t="str">
        <f ca="1">IFERROR(IF(AND(NOW()&lt;= EOMONTH(DATE(YEAR($P453),5, 1), 0), Overall!$A455&lt;&gt;"", MONTH($O453) &lt;= 5, MONTH($P453) &gt;= 5), IF($T453 &lt;&gt; "", $H453/$T453, ""), ""), "")</f>
        <v/>
      </c>
      <c r="AM453" s="10" t="str">
        <f ca="1">IFERROR(IF(AND(NOW()&lt;= EOMONTH(DATE(YEAR($P453),6, 1), 0), Overall!$A455&lt;&gt;"", MONTH($O453) &lt;= 6, MONTH($P453) &gt;= 6), IF($T453 &lt;&gt; "", $H453/$T453, ""), ""), "")</f>
        <v/>
      </c>
      <c r="AN453" s="10" t="str">
        <f ca="1">IFERROR(IF(AND(NOW()&lt;= EOMONTH(DATE(YEAR($P453),7, 1), 0), Overall!$A455&lt;&gt;"", MONTH($O453) &lt;= 7, MONTH($P453) &gt;= 7), IF($T453 &lt;&gt; "", $H453/$T453, ""), ""), "")</f>
        <v/>
      </c>
      <c r="AO453" s="10" t="str">
        <f ca="1">IFERROR(IF(AND(NOW()&lt;= EOMONTH(DATE(YEAR($P453),8, 1), 0), Overall!$A455&lt;&gt;"", MONTH($O453) &lt;= 8, MONTH($P453) &gt;= 8), IF($T453 &lt;&gt; "", $H453/$T453, ""), ""), "")</f>
        <v/>
      </c>
      <c r="AP453" s="10" t="str">
        <f ca="1">IFERROR(IF(AND(NOW()&lt;= EOMONTH(DATE(YEAR($P453),9, 1), 0), Overall!$A455&lt;&gt;"", MONTH($O453) &lt;= 9, MONTH($P453) &gt;= 9), IF($T453 &lt;&gt; "", $H453/$T453, ""), ""), "")</f>
        <v/>
      </c>
      <c r="AQ453" s="10" t="str">
        <f ca="1">IFERROR(IF(AND(NOW()&lt;= EOMONTH(DATE(YEAR($P453),10, 1), 0), Overall!$A455&lt;&gt;"", MONTH($O453) &lt;= 10, MONTH($P453) &gt;= 10), IF($T453 &lt;&gt; "", $H453/$T453, ""), ""), "")</f>
        <v/>
      </c>
      <c r="AR453" s="10" t="str">
        <f ca="1">IFERROR(IF(AND(NOW()&lt;= EOMONTH(DATE(YEAR($P453),11, 1), 0), Overall!$A455&lt;&gt;"", MONTH($O453) &lt;=11, MONTH($P453) &gt;= 11), IF($T453 &lt;&gt; "", $H453/$T453, ""), ""), "")</f>
        <v/>
      </c>
      <c r="AS453" s="10" t="str">
        <f ca="1">IFERROR(IF(AND(NOW()&lt;= EOMONTH(DATE(YEAR($P453),12, 1), 0), Overall!$A455&lt;&gt;"", MONTH($O453) &lt;= 12, MONTH($P453) &gt;= 12), IF($T453 &lt;&gt; "", $H453/$T453, ""), ""), "")</f>
        <v/>
      </c>
      <c r="AT453" s="16">
        <f t="shared" ca="1" si="15"/>
        <v>0</v>
      </c>
    </row>
    <row r="454" spans="1:46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6">
        <f>IF(Overall!T456&lt;&gt;"",VALUE(Overall!T456),"")</f>
        <v>89.4</v>
      </c>
      <c r="O454" s="7">
        <f>IF(Overall!L456&lt;&gt;"", DATEVALUE(Overall!L456), "")</f>
        <v>45078</v>
      </c>
      <c r="P454" s="7">
        <f>IF(Overall!M456&lt;&gt;"", DATEVALUE(Overall!M456), "")</f>
        <v>45107</v>
      </c>
      <c r="Q454" s="7" t="str">
        <f>IF(Overall!S456&lt;&gt;"",_xlfn.VALUETOTEXT(Overall!S456),"")</f>
        <v>Jun</v>
      </c>
      <c r="R454" s="7">
        <f>IF(Overall!O456&lt;&gt;"", DATEVALUE(Overall!O456), "")</f>
        <v>44873</v>
      </c>
      <c r="S454" s="7">
        <f>IF(Overall!O456&lt;&gt;"", DATEVALUE(Overall!O456), "")</f>
        <v>44873</v>
      </c>
      <c r="T454" s="5">
        <f t="shared" si="14"/>
        <v>1</v>
      </c>
      <c r="U454" s="10" t="str">
        <f>IF(Overall!$A456&lt;&gt;"",IF(AND(MONTH($O454) &lt;= 1, MONTH($P454) &gt;= 1), IF($T454 &lt;&gt; "", $H454/$T454, ""), ""),"")</f>
        <v/>
      </c>
      <c r="V454" s="10" t="str">
        <f>IF(Overall!$A456&lt;&gt;"",IF(AND(MONTH($O454) &lt;= 2, MONTH($P454) &gt;= 2), IF($T454 &lt;&gt; "", $H454/$T454, ""), ""),"")</f>
        <v/>
      </c>
      <c r="W454" s="10" t="str">
        <f>IF(Overall!$A456&lt;&gt;"",IF(AND(MONTH($O454) &lt;= 3, MONTH($P454) &gt;= 3), IF($T454 &lt;&gt; "", $H454/$T454, ""), ""),"")</f>
        <v/>
      </c>
      <c r="X454" s="10" t="str">
        <f>IF(Overall!$A456&lt;&gt;"",IF(AND(MONTH($O454) &lt;= 4, MONTH($P454) &gt;= 4), IF($T454 &lt;&gt; "", $H454/$T454, ""), ""),"")</f>
        <v/>
      </c>
      <c r="Y454" s="10" t="str">
        <f>IF(Overall!$A456&lt;&gt;"",IF(AND(MONTH($O454) &lt;= 5, MONTH($P454) &gt;= 5), IF($T454 &lt;&gt; "", $H454/$T454, ""), ""),"")</f>
        <v/>
      </c>
      <c r="Z454" s="10">
        <f>IF(Overall!$A456&lt;&gt;"",IF(AND(MONTH($O454) &lt;= 6, MONTH($P454) &gt;= 6), IF($T454 &lt;&gt; "", $H454/$T454, ""), ""),"")</f>
        <v>1000000</v>
      </c>
      <c r="AA454" s="10" t="str">
        <f>IF(Overall!$A456&lt;&gt;"",IF(AND(MONTH($O454) &lt;= 7, MONTH($P454) &gt;= 7 ), IF($T454 &lt;&gt; "", $H454/$T454, ""), ""),"")</f>
        <v/>
      </c>
      <c r="AB454" s="10" t="str">
        <f>IF(Overall!$A456&lt;&gt;"",IF(AND(MONTH($O454) &lt;= 8, MONTH($P454) &gt;= 8), IF($T454 &lt;&gt; "", $H454/$T454, ""), ""),"")</f>
        <v/>
      </c>
      <c r="AC454" s="10" t="str">
        <f>IF(Overall!$A456&lt;&gt;"",IF(AND(MONTH($O454) &lt;= 9, MONTH($P454) &gt;= 9), IF($T454 &lt;&gt; "", $H454/$T454, ""), ""),"")</f>
        <v/>
      </c>
      <c r="AD454" s="10" t="str">
        <f>IF(Overall!$A456&lt;&gt;"",IF(AND(MONTH($O454) &lt;= 10, MONTH($P454) &gt;= 10), IF($T454 &lt;&gt; "", $H454/$T454, ""), ""),"")</f>
        <v/>
      </c>
      <c r="AE454" s="10" t="str">
        <f>IF(Overall!$A456&lt;&gt;"",IF(AND(MONTH($O454) &lt;= 11, MONTH($P454) &gt;= 11), IF($T454 &lt;&gt; "", $H454/$T454, ""), ""),"")</f>
        <v/>
      </c>
      <c r="AF454" s="10" t="str">
        <f>IF(Overall!$A456&lt;&gt;"",IF(AND(MONTH($O454) &lt;= 12, MONTH($P454) &gt;= 12), IF($T454 &lt;&gt; "", $H454/$T454, ""), ""),"")</f>
        <v/>
      </c>
      <c r="AH454" s="10" t="str">
        <f ca="1">IFERROR(IF(AND(NOW()&lt;= EOMONTH(DATE(YEAR($P454),1, 1), 0), Overall!$A456&lt;&gt;"", MONTH($O454) &lt;= 1, MONTH($P454) &gt;= 1), IF($T454 &lt;&gt; "", $H454/$T454, ""), ""), "")</f>
        <v/>
      </c>
      <c r="AI454" s="10" t="str">
        <f ca="1">IFERROR(IF(AND(NOW()&lt;= EOMONTH(DATE(YEAR($P454),2, 1), 0), Overall!$A456&lt;&gt;"", MONTH($O454) &lt;= 2, MONTH($P454) &gt;= 2), IF($T454 &lt;&gt; "", $H454/$T454, ""), ""), "")</f>
        <v/>
      </c>
      <c r="AJ454" s="10" t="str">
        <f ca="1">IFERROR(IF(AND(NOW()&lt;= EOMONTH(DATE(YEAR($P454),3, 1), 0), Overall!$A456&lt;&gt;"", MONTH($O454) &lt;= 3, MONTH($P454) &gt;= 3), IF($T454 &lt;&gt; "", $H454/$T454, ""), ""), "")</f>
        <v/>
      </c>
      <c r="AK454" s="10" t="str">
        <f ca="1">IFERROR(IF(AND(NOW()&lt;= EOMONTH(DATE(YEAR($P454),4, 1), 0), Overall!$A456&lt;&gt;"", MONTH($O454) &lt;= 4, MONTH($P454) &gt;= 4), IF($T454 &lt;&gt; "", $H454/$T454, ""), ""), "")</f>
        <v/>
      </c>
      <c r="AL454" s="10" t="str">
        <f ca="1">IFERROR(IF(AND(NOW()&lt;= EOMONTH(DATE(YEAR($P454),5, 1), 0), Overall!$A456&lt;&gt;"", MONTH($O454) &lt;= 5, MONTH($P454) &gt;= 5), IF($T454 &lt;&gt; "", $H454/$T454, ""), ""), "")</f>
        <v/>
      </c>
      <c r="AM454" s="10" t="str">
        <f ca="1">IFERROR(IF(AND(NOW()&lt;= EOMONTH(DATE(YEAR($P454),6, 1), 0), Overall!$A456&lt;&gt;"", MONTH($O454) &lt;= 6, MONTH($P454) &gt;= 6), IF($T454 &lt;&gt; "", $H454/$T454, ""), ""), "")</f>
        <v/>
      </c>
      <c r="AN454" s="10" t="str">
        <f ca="1">IFERROR(IF(AND(NOW()&lt;= EOMONTH(DATE(YEAR($P454),7, 1), 0), Overall!$A456&lt;&gt;"", MONTH($O454) &lt;= 7, MONTH($P454) &gt;= 7), IF($T454 &lt;&gt; "", $H454/$T454, ""), ""), "")</f>
        <v/>
      </c>
      <c r="AO454" s="10" t="str">
        <f ca="1">IFERROR(IF(AND(NOW()&lt;= EOMONTH(DATE(YEAR($P454),8, 1), 0), Overall!$A456&lt;&gt;"", MONTH($O454) &lt;= 8, MONTH($P454) &gt;= 8), IF($T454 &lt;&gt; "", $H454/$T454, ""), ""), "")</f>
        <v/>
      </c>
      <c r="AP454" s="10" t="str">
        <f ca="1">IFERROR(IF(AND(NOW()&lt;= EOMONTH(DATE(YEAR($P454),9, 1), 0), Overall!$A456&lt;&gt;"", MONTH($O454) &lt;= 9, MONTH($P454) &gt;= 9), IF($T454 &lt;&gt; "", $H454/$T454, ""), ""), "")</f>
        <v/>
      </c>
      <c r="AQ454" s="10" t="str">
        <f ca="1">IFERROR(IF(AND(NOW()&lt;= EOMONTH(DATE(YEAR($P454),10, 1), 0), Overall!$A456&lt;&gt;"", MONTH($O454) &lt;= 10, MONTH($P454) &gt;= 10), IF($T454 &lt;&gt; "", $H454/$T454, ""), ""), "")</f>
        <v/>
      </c>
      <c r="AR454" s="10" t="str">
        <f ca="1">IFERROR(IF(AND(NOW()&lt;= EOMONTH(DATE(YEAR($P454),11, 1), 0), Overall!$A456&lt;&gt;"", MONTH($O454) &lt;=11, MONTH($P454) &gt;= 11), IF($T454 &lt;&gt; "", $H454/$T454, ""), ""), "")</f>
        <v/>
      </c>
      <c r="AS454" s="10" t="str">
        <f ca="1">IFERROR(IF(AND(NOW()&lt;= EOMONTH(DATE(YEAR($P454),12, 1), 0), Overall!$A456&lt;&gt;"", MONTH($O454) &lt;= 12, MONTH($P454) &gt;= 12), IF($T454 &lt;&gt; "", $H454/$T454, ""), ""), "")</f>
        <v/>
      </c>
      <c r="AT454" s="16">
        <f t="shared" ca="1" si="15"/>
        <v>0</v>
      </c>
    </row>
    <row r="455" spans="1:46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6">
        <f>IF(Overall!T457&lt;&gt;"",VALUE(Overall!T457),"")</f>
        <v>85.924999999999997</v>
      </c>
      <c r="O455" s="7">
        <f>IF(Overall!L457&lt;&gt;"", DATEVALUE(Overall!L457), "")</f>
        <v>45078</v>
      </c>
      <c r="P455" s="7">
        <f>IF(Overall!M457&lt;&gt;"", DATEVALUE(Overall!M457), "")</f>
        <v>45107</v>
      </c>
      <c r="Q455" s="7" t="str">
        <f>IF(Overall!S457&lt;&gt;"",_xlfn.VALUETOTEXT(Overall!S457),"")</f>
        <v>Jun</v>
      </c>
      <c r="R455" s="7">
        <f>IF(Overall!O457&lt;&gt;"", DATEVALUE(Overall!O457), "")</f>
        <v>44875</v>
      </c>
      <c r="S455" s="7">
        <f>IF(Overall!O457&lt;&gt;"", DATEVALUE(Overall!O457), "")</f>
        <v>44875</v>
      </c>
      <c r="T455" s="5">
        <f t="shared" si="14"/>
        <v>1</v>
      </c>
      <c r="U455" s="10" t="str">
        <f>IF(Overall!$A457&lt;&gt;"",IF(AND(MONTH($O455) &lt;= 1, MONTH($P455) &gt;= 1), IF($T455 &lt;&gt; "", $H455/$T455, ""), ""),"")</f>
        <v/>
      </c>
      <c r="V455" s="10" t="str">
        <f>IF(Overall!$A457&lt;&gt;"",IF(AND(MONTH($O455) &lt;= 2, MONTH($P455) &gt;= 2), IF($T455 &lt;&gt; "", $H455/$T455, ""), ""),"")</f>
        <v/>
      </c>
      <c r="W455" s="10" t="str">
        <f>IF(Overall!$A457&lt;&gt;"",IF(AND(MONTH($O455) &lt;= 3, MONTH($P455) &gt;= 3), IF($T455 &lt;&gt; "", $H455/$T455, ""), ""),"")</f>
        <v/>
      </c>
      <c r="X455" s="10" t="str">
        <f>IF(Overall!$A457&lt;&gt;"",IF(AND(MONTH($O455) &lt;= 4, MONTH($P455) &gt;= 4), IF($T455 &lt;&gt; "", $H455/$T455, ""), ""),"")</f>
        <v/>
      </c>
      <c r="Y455" s="10" t="str">
        <f>IF(Overall!$A457&lt;&gt;"",IF(AND(MONTH($O455) &lt;= 5, MONTH($P455) &gt;= 5), IF($T455 &lt;&gt; "", $H455/$T455, ""), ""),"")</f>
        <v/>
      </c>
      <c r="Z455" s="10">
        <f>IF(Overall!$A457&lt;&gt;"",IF(AND(MONTH($O455) &lt;= 6, MONTH($P455) &gt;= 6), IF($T455 &lt;&gt; "", $H455/$T455, ""), ""),"")</f>
        <v>1000000</v>
      </c>
      <c r="AA455" s="10" t="str">
        <f>IF(Overall!$A457&lt;&gt;"",IF(AND(MONTH($O455) &lt;= 7, MONTH($P455) &gt;= 7 ), IF($T455 &lt;&gt; "", $H455/$T455, ""), ""),"")</f>
        <v/>
      </c>
      <c r="AB455" s="10" t="str">
        <f>IF(Overall!$A457&lt;&gt;"",IF(AND(MONTH($O455) &lt;= 8, MONTH($P455) &gt;= 8), IF($T455 &lt;&gt; "", $H455/$T455, ""), ""),"")</f>
        <v/>
      </c>
      <c r="AC455" s="10" t="str">
        <f>IF(Overall!$A457&lt;&gt;"",IF(AND(MONTH($O455) &lt;= 9, MONTH($P455) &gt;= 9), IF($T455 &lt;&gt; "", $H455/$T455, ""), ""),"")</f>
        <v/>
      </c>
      <c r="AD455" s="10" t="str">
        <f>IF(Overall!$A457&lt;&gt;"",IF(AND(MONTH($O455) &lt;= 10, MONTH($P455) &gt;= 10), IF($T455 &lt;&gt; "", $H455/$T455, ""), ""),"")</f>
        <v/>
      </c>
      <c r="AE455" s="10" t="str">
        <f>IF(Overall!$A457&lt;&gt;"",IF(AND(MONTH($O455) &lt;= 11, MONTH($P455) &gt;= 11), IF($T455 &lt;&gt; "", $H455/$T455, ""), ""),"")</f>
        <v/>
      </c>
      <c r="AF455" s="10" t="str">
        <f>IF(Overall!$A457&lt;&gt;"",IF(AND(MONTH($O455) &lt;= 12, MONTH($P455) &gt;= 12), IF($T455 &lt;&gt; "", $H455/$T455, ""), ""),"")</f>
        <v/>
      </c>
      <c r="AH455" s="10" t="str">
        <f ca="1">IFERROR(IF(AND(NOW()&lt;= EOMONTH(DATE(YEAR($P455),1, 1), 0), Overall!$A457&lt;&gt;"", MONTH($O455) &lt;= 1, MONTH($P455) &gt;= 1), IF($T455 &lt;&gt; "", $H455/$T455, ""), ""), "")</f>
        <v/>
      </c>
      <c r="AI455" s="10" t="str">
        <f ca="1">IFERROR(IF(AND(NOW()&lt;= EOMONTH(DATE(YEAR($P455),2, 1), 0), Overall!$A457&lt;&gt;"", MONTH($O455) &lt;= 2, MONTH($P455) &gt;= 2), IF($T455 &lt;&gt; "", $H455/$T455, ""), ""), "")</f>
        <v/>
      </c>
      <c r="AJ455" s="10" t="str">
        <f ca="1">IFERROR(IF(AND(NOW()&lt;= EOMONTH(DATE(YEAR($P455),3, 1), 0), Overall!$A457&lt;&gt;"", MONTH($O455) &lt;= 3, MONTH($P455) &gt;= 3), IF($T455 &lt;&gt; "", $H455/$T455, ""), ""), "")</f>
        <v/>
      </c>
      <c r="AK455" s="10" t="str">
        <f ca="1">IFERROR(IF(AND(NOW()&lt;= EOMONTH(DATE(YEAR($P455),4, 1), 0), Overall!$A457&lt;&gt;"", MONTH($O455) &lt;= 4, MONTH($P455) &gt;= 4), IF($T455 &lt;&gt; "", $H455/$T455, ""), ""), "")</f>
        <v/>
      </c>
      <c r="AL455" s="10" t="str">
        <f ca="1">IFERROR(IF(AND(NOW()&lt;= EOMONTH(DATE(YEAR($P455),5, 1), 0), Overall!$A457&lt;&gt;"", MONTH($O455) &lt;= 5, MONTH($P455) &gt;= 5), IF($T455 &lt;&gt; "", $H455/$T455, ""), ""), "")</f>
        <v/>
      </c>
      <c r="AM455" s="10" t="str">
        <f ca="1">IFERROR(IF(AND(NOW()&lt;= EOMONTH(DATE(YEAR($P455),6, 1), 0), Overall!$A457&lt;&gt;"", MONTH($O455) &lt;= 6, MONTH($P455) &gt;= 6), IF($T455 &lt;&gt; "", $H455/$T455, ""), ""), "")</f>
        <v/>
      </c>
      <c r="AN455" s="10" t="str">
        <f ca="1">IFERROR(IF(AND(NOW()&lt;= EOMONTH(DATE(YEAR($P455),7, 1), 0), Overall!$A457&lt;&gt;"", MONTH($O455) &lt;= 7, MONTH($P455) &gt;= 7), IF($T455 &lt;&gt; "", $H455/$T455, ""), ""), "")</f>
        <v/>
      </c>
      <c r="AO455" s="10" t="str">
        <f ca="1">IFERROR(IF(AND(NOW()&lt;= EOMONTH(DATE(YEAR($P455),8, 1), 0), Overall!$A457&lt;&gt;"", MONTH($O455) &lt;= 8, MONTH($P455) &gt;= 8), IF($T455 &lt;&gt; "", $H455/$T455, ""), ""), "")</f>
        <v/>
      </c>
      <c r="AP455" s="10" t="str">
        <f ca="1">IFERROR(IF(AND(NOW()&lt;= EOMONTH(DATE(YEAR($P455),9, 1), 0), Overall!$A457&lt;&gt;"", MONTH($O455) &lt;= 9, MONTH($P455) &gt;= 9), IF($T455 &lt;&gt; "", $H455/$T455, ""), ""), "")</f>
        <v/>
      </c>
      <c r="AQ455" s="10" t="str">
        <f ca="1">IFERROR(IF(AND(NOW()&lt;= EOMONTH(DATE(YEAR($P455),10, 1), 0), Overall!$A457&lt;&gt;"", MONTH($O455) &lt;= 10, MONTH($P455) &gt;= 10), IF($T455 &lt;&gt; "", $H455/$T455, ""), ""), "")</f>
        <v/>
      </c>
      <c r="AR455" s="10" t="str">
        <f ca="1">IFERROR(IF(AND(NOW()&lt;= EOMONTH(DATE(YEAR($P455),11, 1), 0), Overall!$A457&lt;&gt;"", MONTH($O455) &lt;=11, MONTH($P455) &gt;= 11), IF($T455 &lt;&gt; "", $H455/$T455, ""), ""), "")</f>
        <v/>
      </c>
      <c r="AS455" s="10" t="str">
        <f ca="1">IFERROR(IF(AND(NOW()&lt;= EOMONTH(DATE(YEAR($P455),12, 1), 0), Overall!$A457&lt;&gt;"", MONTH($O455) &lt;= 12, MONTH($P455) &gt;= 12), IF($T455 &lt;&gt; "", $H455/$T455, ""), ""), "")</f>
        <v/>
      </c>
      <c r="AT455" s="16">
        <f t="shared" ca="1" si="15"/>
        <v>0</v>
      </c>
    </row>
    <row r="456" spans="1:46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6">
        <f>IF(Overall!T458&lt;&gt;"",VALUE(Overall!T458),"")</f>
        <v>88.32</v>
      </c>
      <c r="O456" s="7">
        <f>IF(Overall!L458&lt;&gt;"", DATEVALUE(Overall!L458), "")</f>
        <v>45047</v>
      </c>
      <c r="P456" s="7">
        <f>IF(Overall!M458&lt;&gt;"", DATEVALUE(Overall!M458), "")</f>
        <v>45077</v>
      </c>
      <c r="Q456" s="7" t="str">
        <f>IF(Overall!S458&lt;&gt;"",_xlfn.VALUETOTEXT(Overall!S458),"")</f>
        <v>May</v>
      </c>
      <c r="R456" s="7">
        <f>IF(Overall!O458&lt;&gt;"", DATEVALUE(Overall!O458), "")</f>
        <v>44876</v>
      </c>
      <c r="S456" s="7">
        <f>IF(Overall!O458&lt;&gt;"", DATEVALUE(Overall!O458), "")</f>
        <v>44876</v>
      </c>
      <c r="T456" s="5">
        <f t="shared" si="14"/>
        <v>1</v>
      </c>
      <c r="U456" s="10" t="str">
        <f>IF(Overall!$A458&lt;&gt;"",IF(AND(MONTH($O456) &lt;= 1, MONTH($P456) &gt;= 1), IF($T456 &lt;&gt; "", $H456/$T456, ""), ""),"")</f>
        <v/>
      </c>
      <c r="V456" s="10" t="str">
        <f>IF(Overall!$A458&lt;&gt;"",IF(AND(MONTH($O456) &lt;= 2, MONTH($P456) &gt;= 2), IF($T456 &lt;&gt; "", $H456/$T456, ""), ""),"")</f>
        <v/>
      </c>
      <c r="W456" s="10" t="str">
        <f>IF(Overall!$A458&lt;&gt;"",IF(AND(MONTH($O456) &lt;= 3, MONTH($P456) &gt;= 3), IF($T456 &lt;&gt; "", $H456/$T456, ""), ""),"")</f>
        <v/>
      </c>
      <c r="X456" s="10" t="str">
        <f>IF(Overall!$A458&lt;&gt;"",IF(AND(MONTH($O456) &lt;= 4, MONTH($P456) &gt;= 4), IF($T456 &lt;&gt; "", $H456/$T456, ""), ""),"")</f>
        <v/>
      </c>
      <c r="Y456" s="10">
        <f>IF(Overall!$A458&lt;&gt;"",IF(AND(MONTH($O456) &lt;= 5, MONTH($P456) &gt;= 5), IF($T456 &lt;&gt; "", $H456/$T456, ""), ""),"")</f>
        <v>750000</v>
      </c>
      <c r="Z456" s="10" t="str">
        <f>IF(Overall!$A458&lt;&gt;"",IF(AND(MONTH($O456) &lt;= 6, MONTH($P456) &gt;= 6), IF($T456 &lt;&gt; "", $H456/$T456, ""), ""),"")</f>
        <v/>
      </c>
      <c r="AA456" s="10" t="str">
        <f>IF(Overall!$A458&lt;&gt;"",IF(AND(MONTH($O456) &lt;= 7, MONTH($P456) &gt;= 7 ), IF($T456 &lt;&gt; "", $H456/$T456, ""), ""),"")</f>
        <v/>
      </c>
      <c r="AB456" s="10" t="str">
        <f>IF(Overall!$A458&lt;&gt;"",IF(AND(MONTH($O456) &lt;= 8, MONTH($P456) &gt;= 8), IF($T456 &lt;&gt; "", $H456/$T456, ""), ""),"")</f>
        <v/>
      </c>
      <c r="AC456" s="10" t="str">
        <f>IF(Overall!$A458&lt;&gt;"",IF(AND(MONTH($O456) &lt;= 9, MONTH($P456) &gt;= 9), IF($T456 &lt;&gt; "", $H456/$T456, ""), ""),"")</f>
        <v/>
      </c>
      <c r="AD456" s="10" t="str">
        <f>IF(Overall!$A458&lt;&gt;"",IF(AND(MONTH($O456) &lt;= 10, MONTH($P456) &gt;= 10), IF($T456 &lt;&gt; "", $H456/$T456, ""), ""),"")</f>
        <v/>
      </c>
      <c r="AE456" s="10" t="str">
        <f>IF(Overall!$A458&lt;&gt;"",IF(AND(MONTH($O456) &lt;= 11, MONTH($P456) &gt;= 11), IF($T456 &lt;&gt; "", $H456/$T456, ""), ""),"")</f>
        <v/>
      </c>
      <c r="AF456" s="10" t="str">
        <f>IF(Overall!$A458&lt;&gt;"",IF(AND(MONTH($O456) &lt;= 12, MONTH($P456) &gt;= 12), IF($T456 &lt;&gt; "", $H456/$T456, ""), ""),"")</f>
        <v/>
      </c>
      <c r="AH456" s="10" t="str">
        <f ca="1">IFERROR(IF(AND(NOW()&lt;= EOMONTH(DATE(YEAR($P456),1, 1), 0), Overall!$A458&lt;&gt;"", MONTH($O456) &lt;= 1, MONTH($P456) &gt;= 1), IF($T456 &lt;&gt; "", $H456/$T456, ""), ""), "")</f>
        <v/>
      </c>
      <c r="AI456" s="10" t="str">
        <f ca="1">IFERROR(IF(AND(NOW()&lt;= EOMONTH(DATE(YEAR($P456),2, 1), 0), Overall!$A458&lt;&gt;"", MONTH($O456) &lt;= 2, MONTH($P456) &gt;= 2), IF($T456 &lt;&gt; "", $H456/$T456, ""), ""), "")</f>
        <v/>
      </c>
      <c r="AJ456" s="10" t="str">
        <f ca="1">IFERROR(IF(AND(NOW()&lt;= EOMONTH(DATE(YEAR($P456),3, 1), 0), Overall!$A458&lt;&gt;"", MONTH($O456) &lt;= 3, MONTH($P456) &gt;= 3), IF($T456 &lt;&gt; "", $H456/$T456, ""), ""), "")</f>
        <v/>
      </c>
      <c r="AK456" s="10" t="str">
        <f ca="1">IFERROR(IF(AND(NOW()&lt;= EOMONTH(DATE(YEAR($P456),4, 1), 0), Overall!$A458&lt;&gt;"", MONTH($O456) &lt;= 4, MONTH($P456) &gt;= 4), IF($T456 &lt;&gt; "", $H456/$T456, ""), ""), "")</f>
        <v/>
      </c>
      <c r="AL456" s="10" t="str">
        <f ca="1">IFERROR(IF(AND(NOW()&lt;= EOMONTH(DATE(YEAR($P456),5, 1), 0), Overall!$A458&lt;&gt;"", MONTH($O456) &lt;= 5, MONTH($P456) &gt;= 5), IF($T456 &lt;&gt; "", $H456/$T456, ""), ""), "")</f>
        <v/>
      </c>
      <c r="AM456" s="10" t="str">
        <f ca="1">IFERROR(IF(AND(NOW()&lt;= EOMONTH(DATE(YEAR($P456),6, 1), 0), Overall!$A458&lt;&gt;"", MONTH($O456) &lt;= 6, MONTH($P456) &gt;= 6), IF($T456 &lt;&gt; "", $H456/$T456, ""), ""), "")</f>
        <v/>
      </c>
      <c r="AN456" s="10" t="str">
        <f ca="1">IFERROR(IF(AND(NOW()&lt;= EOMONTH(DATE(YEAR($P456),7, 1), 0), Overall!$A458&lt;&gt;"", MONTH($O456) &lt;= 7, MONTH($P456) &gt;= 7), IF($T456 &lt;&gt; "", $H456/$T456, ""), ""), "")</f>
        <v/>
      </c>
      <c r="AO456" s="10" t="str">
        <f ca="1">IFERROR(IF(AND(NOW()&lt;= EOMONTH(DATE(YEAR($P456),8, 1), 0), Overall!$A458&lt;&gt;"", MONTH($O456) &lt;= 8, MONTH($P456) &gt;= 8), IF($T456 &lt;&gt; "", $H456/$T456, ""), ""), "")</f>
        <v/>
      </c>
      <c r="AP456" s="10" t="str">
        <f ca="1">IFERROR(IF(AND(NOW()&lt;= EOMONTH(DATE(YEAR($P456),9, 1), 0), Overall!$A458&lt;&gt;"", MONTH($O456) &lt;= 9, MONTH($P456) &gt;= 9), IF($T456 &lt;&gt; "", $H456/$T456, ""), ""), "")</f>
        <v/>
      </c>
      <c r="AQ456" s="10" t="str">
        <f ca="1">IFERROR(IF(AND(NOW()&lt;= EOMONTH(DATE(YEAR($P456),10, 1), 0), Overall!$A458&lt;&gt;"", MONTH($O456) &lt;= 10, MONTH($P456) &gt;= 10), IF($T456 &lt;&gt; "", $H456/$T456, ""), ""), "")</f>
        <v/>
      </c>
      <c r="AR456" s="10" t="str">
        <f ca="1">IFERROR(IF(AND(NOW()&lt;= EOMONTH(DATE(YEAR($P456),11, 1), 0), Overall!$A458&lt;&gt;"", MONTH($O456) &lt;=11, MONTH($P456) &gt;= 11), IF($T456 &lt;&gt; "", $H456/$T456, ""), ""), "")</f>
        <v/>
      </c>
      <c r="AS456" s="10" t="str">
        <f ca="1">IFERROR(IF(AND(NOW()&lt;= EOMONTH(DATE(YEAR($P456),12, 1), 0), Overall!$A458&lt;&gt;"", MONTH($O456) &lt;= 12, MONTH($P456) &gt;= 12), IF($T456 &lt;&gt; "", $H456/$T456, ""), ""), "")</f>
        <v/>
      </c>
      <c r="AT456" s="16">
        <f t="shared" ca="1" si="15"/>
        <v>0</v>
      </c>
    </row>
    <row r="457" spans="1:46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6">
        <f>IF(Overall!T459&lt;&gt;"",VALUE(Overall!T459),"")</f>
        <v>87.72</v>
      </c>
      <c r="O457" s="7">
        <f>IF(Overall!L459&lt;&gt;"", DATEVALUE(Overall!L459), "")</f>
        <v>45078</v>
      </c>
      <c r="P457" s="7">
        <f>IF(Overall!M459&lt;&gt;"", DATEVALUE(Overall!M459), "")</f>
        <v>45107</v>
      </c>
      <c r="Q457" s="7" t="str">
        <f>IF(Overall!S459&lt;&gt;"",_xlfn.VALUETOTEXT(Overall!S459),"")</f>
        <v>Jun</v>
      </c>
      <c r="R457" s="7">
        <f>IF(Overall!O459&lt;&gt;"", DATEVALUE(Overall!O459), "")</f>
        <v>44876</v>
      </c>
      <c r="S457" s="7">
        <f>IF(Overall!O459&lt;&gt;"", DATEVALUE(Overall!O459), "")</f>
        <v>44876</v>
      </c>
      <c r="T457" s="5">
        <f t="shared" si="14"/>
        <v>1</v>
      </c>
      <c r="U457" s="10" t="str">
        <f>IF(Overall!$A459&lt;&gt;"",IF(AND(MONTH($O457) &lt;= 1, MONTH($P457) &gt;= 1), IF($T457 &lt;&gt; "", $H457/$T457, ""), ""),"")</f>
        <v/>
      </c>
      <c r="V457" s="10" t="str">
        <f>IF(Overall!$A459&lt;&gt;"",IF(AND(MONTH($O457) &lt;= 2, MONTH($P457) &gt;= 2), IF($T457 &lt;&gt; "", $H457/$T457, ""), ""),"")</f>
        <v/>
      </c>
      <c r="W457" s="10" t="str">
        <f>IF(Overall!$A459&lt;&gt;"",IF(AND(MONTH($O457) &lt;= 3, MONTH($P457) &gt;= 3), IF($T457 &lt;&gt; "", $H457/$T457, ""), ""),"")</f>
        <v/>
      </c>
      <c r="X457" s="10" t="str">
        <f>IF(Overall!$A459&lt;&gt;"",IF(AND(MONTH($O457) &lt;= 4, MONTH($P457) &gt;= 4), IF($T457 &lt;&gt; "", $H457/$T457, ""), ""),"")</f>
        <v/>
      </c>
      <c r="Y457" s="10" t="str">
        <f>IF(Overall!$A459&lt;&gt;"",IF(AND(MONTH($O457) &lt;= 5, MONTH($P457) &gt;= 5), IF($T457 &lt;&gt; "", $H457/$T457, ""), ""),"")</f>
        <v/>
      </c>
      <c r="Z457" s="10">
        <f>IF(Overall!$A459&lt;&gt;"",IF(AND(MONTH($O457) &lt;= 6, MONTH($P457) &gt;= 6), IF($T457 &lt;&gt; "", $H457/$T457, ""), ""),"")</f>
        <v>750000</v>
      </c>
      <c r="AA457" s="10" t="str">
        <f>IF(Overall!$A459&lt;&gt;"",IF(AND(MONTH($O457) &lt;= 7, MONTH($P457) &gt;= 7 ), IF($T457 &lt;&gt; "", $H457/$T457, ""), ""),"")</f>
        <v/>
      </c>
      <c r="AB457" s="10" t="str">
        <f>IF(Overall!$A459&lt;&gt;"",IF(AND(MONTH($O457) &lt;= 8, MONTH($P457) &gt;= 8), IF($T457 &lt;&gt; "", $H457/$T457, ""), ""),"")</f>
        <v/>
      </c>
      <c r="AC457" s="10" t="str">
        <f>IF(Overall!$A459&lt;&gt;"",IF(AND(MONTH($O457) &lt;= 9, MONTH($P457) &gt;= 9), IF($T457 &lt;&gt; "", $H457/$T457, ""), ""),"")</f>
        <v/>
      </c>
      <c r="AD457" s="10" t="str">
        <f>IF(Overall!$A459&lt;&gt;"",IF(AND(MONTH($O457) &lt;= 10, MONTH($P457) &gt;= 10), IF($T457 &lt;&gt; "", $H457/$T457, ""), ""),"")</f>
        <v/>
      </c>
      <c r="AE457" s="10" t="str">
        <f>IF(Overall!$A459&lt;&gt;"",IF(AND(MONTH($O457) &lt;= 11, MONTH($P457) &gt;= 11), IF($T457 &lt;&gt; "", $H457/$T457, ""), ""),"")</f>
        <v/>
      </c>
      <c r="AF457" s="10" t="str">
        <f>IF(Overall!$A459&lt;&gt;"",IF(AND(MONTH($O457) &lt;= 12, MONTH($P457) &gt;= 12), IF($T457 &lt;&gt; "", $H457/$T457, ""), ""),"")</f>
        <v/>
      </c>
      <c r="AH457" s="10" t="str">
        <f ca="1">IFERROR(IF(AND(NOW()&lt;= EOMONTH(DATE(YEAR($P457),1, 1), 0), Overall!$A459&lt;&gt;"", MONTH($O457) &lt;= 1, MONTH($P457) &gt;= 1), IF($T457 &lt;&gt; "", $H457/$T457, ""), ""), "")</f>
        <v/>
      </c>
      <c r="AI457" s="10" t="str">
        <f ca="1">IFERROR(IF(AND(NOW()&lt;= EOMONTH(DATE(YEAR($P457),2, 1), 0), Overall!$A459&lt;&gt;"", MONTH($O457) &lt;= 2, MONTH($P457) &gt;= 2), IF($T457 &lt;&gt; "", $H457/$T457, ""), ""), "")</f>
        <v/>
      </c>
      <c r="AJ457" s="10" t="str">
        <f ca="1">IFERROR(IF(AND(NOW()&lt;= EOMONTH(DATE(YEAR($P457),3, 1), 0), Overall!$A459&lt;&gt;"", MONTH($O457) &lt;= 3, MONTH($P457) &gt;= 3), IF($T457 &lt;&gt; "", $H457/$T457, ""), ""), "")</f>
        <v/>
      </c>
      <c r="AK457" s="10" t="str">
        <f ca="1">IFERROR(IF(AND(NOW()&lt;= EOMONTH(DATE(YEAR($P457),4, 1), 0), Overall!$A459&lt;&gt;"", MONTH($O457) &lt;= 4, MONTH($P457) &gt;= 4), IF($T457 &lt;&gt; "", $H457/$T457, ""), ""), "")</f>
        <v/>
      </c>
      <c r="AL457" s="10" t="str">
        <f ca="1">IFERROR(IF(AND(NOW()&lt;= EOMONTH(DATE(YEAR($P457),5, 1), 0), Overall!$A459&lt;&gt;"", MONTH($O457) &lt;= 5, MONTH($P457) &gt;= 5), IF($T457 &lt;&gt; "", $H457/$T457, ""), ""), "")</f>
        <v/>
      </c>
      <c r="AM457" s="10" t="str">
        <f ca="1">IFERROR(IF(AND(NOW()&lt;= EOMONTH(DATE(YEAR($P457),6, 1), 0), Overall!$A459&lt;&gt;"", MONTH($O457) &lt;= 6, MONTH($P457) &gt;= 6), IF($T457 &lt;&gt; "", $H457/$T457, ""), ""), "")</f>
        <v/>
      </c>
      <c r="AN457" s="10" t="str">
        <f ca="1">IFERROR(IF(AND(NOW()&lt;= EOMONTH(DATE(YEAR($P457),7, 1), 0), Overall!$A459&lt;&gt;"", MONTH($O457) &lt;= 7, MONTH($P457) &gt;= 7), IF($T457 &lt;&gt; "", $H457/$T457, ""), ""), "")</f>
        <v/>
      </c>
      <c r="AO457" s="10" t="str">
        <f ca="1">IFERROR(IF(AND(NOW()&lt;= EOMONTH(DATE(YEAR($P457),8, 1), 0), Overall!$A459&lt;&gt;"", MONTH($O457) &lt;= 8, MONTH($P457) &gt;= 8), IF($T457 &lt;&gt; "", $H457/$T457, ""), ""), "")</f>
        <v/>
      </c>
      <c r="AP457" s="10" t="str">
        <f ca="1">IFERROR(IF(AND(NOW()&lt;= EOMONTH(DATE(YEAR($P457),9, 1), 0), Overall!$A459&lt;&gt;"", MONTH($O457) &lt;= 9, MONTH($P457) &gt;= 9), IF($T457 &lt;&gt; "", $H457/$T457, ""), ""), "")</f>
        <v/>
      </c>
      <c r="AQ457" s="10" t="str">
        <f ca="1">IFERROR(IF(AND(NOW()&lt;= EOMONTH(DATE(YEAR($P457),10, 1), 0), Overall!$A459&lt;&gt;"", MONTH($O457) &lt;= 10, MONTH($P457) &gt;= 10), IF($T457 &lt;&gt; "", $H457/$T457, ""), ""), "")</f>
        <v/>
      </c>
      <c r="AR457" s="10" t="str">
        <f ca="1">IFERROR(IF(AND(NOW()&lt;= EOMONTH(DATE(YEAR($P457),11, 1), 0), Overall!$A459&lt;&gt;"", MONTH($O457) &lt;=11, MONTH($P457) &gt;= 11), IF($T457 &lt;&gt; "", $H457/$T457, ""), ""), "")</f>
        <v/>
      </c>
      <c r="AS457" s="10" t="str">
        <f ca="1">IFERROR(IF(AND(NOW()&lt;= EOMONTH(DATE(YEAR($P457),12, 1), 0), Overall!$A459&lt;&gt;"", MONTH($O457) &lt;= 12, MONTH($P457) &gt;= 12), IF($T457 &lt;&gt; "", $H457/$T457, ""), ""), "")</f>
        <v/>
      </c>
      <c r="AT457" s="16">
        <f t="shared" ca="1" si="15"/>
        <v>0</v>
      </c>
    </row>
    <row r="458" spans="1:46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6">
        <f>IF(Overall!T460&lt;&gt;"",VALUE(Overall!T460),"")</f>
        <v>87.92</v>
      </c>
      <c r="O458" s="7">
        <f>IF(Overall!L460&lt;&gt;"", DATEVALUE(Overall!L460), "")</f>
        <v>45078</v>
      </c>
      <c r="P458" s="7">
        <f>IF(Overall!M460&lt;&gt;"", DATEVALUE(Overall!M460), "")</f>
        <v>45107</v>
      </c>
      <c r="Q458" s="7" t="str">
        <f>IF(Overall!S460&lt;&gt;"",_xlfn.VALUETOTEXT(Overall!S460),"")</f>
        <v>Jun</v>
      </c>
      <c r="R458" s="7">
        <f>IF(Overall!O460&lt;&gt;"", DATEVALUE(Overall!O460), "")</f>
        <v>44876</v>
      </c>
      <c r="S458" s="7">
        <f>IF(Overall!O460&lt;&gt;"", DATEVALUE(Overall!O460), "")</f>
        <v>44876</v>
      </c>
      <c r="T458" s="5">
        <f t="shared" si="14"/>
        <v>1</v>
      </c>
      <c r="U458" s="10" t="str">
        <f>IF(Overall!$A460&lt;&gt;"",IF(AND(MONTH($O458) &lt;= 1, MONTH($P458) &gt;= 1), IF($T458 &lt;&gt; "", $H458/$T458, ""), ""),"")</f>
        <v/>
      </c>
      <c r="V458" s="10" t="str">
        <f>IF(Overall!$A460&lt;&gt;"",IF(AND(MONTH($O458) &lt;= 2, MONTH($P458) &gt;= 2), IF($T458 &lt;&gt; "", $H458/$T458, ""), ""),"")</f>
        <v/>
      </c>
      <c r="W458" s="10" t="str">
        <f>IF(Overall!$A460&lt;&gt;"",IF(AND(MONTH($O458) &lt;= 3, MONTH($P458) &gt;= 3), IF($T458 &lt;&gt; "", $H458/$T458, ""), ""),"")</f>
        <v/>
      </c>
      <c r="X458" s="10" t="str">
        <f>IF(Overall!$A460&lt;&gt;"",IF(AND(MONTH($O458) &lt;= 4, MONTH($P458) &gt;= 4), IF($T458 &lt;&gt; "", $H458/$T458, ""), ""),"")</f>
        <v/>
      </c>
      <c r="Y458" s="10" t="str">
        <f>IF(Overall!$A460&lt;&gt;"",IF(AND(MONTH($O458) &lt;= 5, MONTH($P458) &gt;= 5), IF($T458 &lt;&gt; "", $H458/$T458, ""), ""),"")</f>
        <v/>
      </c>
      <c r="Z458" s="10">
        <f>IF(Overall!$A460&lt;&gt;"",IF(AND(MONTH($O458) &lt;= 6, MONTH($P458) &gt;= 6), IF($T458 &lt;&gt; "", $H458/$T458, ""), ""),"")</f>
        <v>500000</v>
      </c>
      <c r="AA458" s="10" t="str">
        <f>IF(Overall!$A460&lt;&gt;"",IF(AND(MONTH($O458) &lt;= 7, MONTH($P458) &gt;= 7 ), IF($T458 &lt;&gt; "", $H458/$T458, ""), ""),"")</f>
        <v/>
      </c>
      <c r="AB458" s="10" t="str">
        <f>IF(Overall!$A460&lt;&gt;"",IF(AND(MONTH($O458) &lt;= 8, MONTH($P458) &gt;= 8), IF($T458 &lt;&gt; "", $H458/$T458, ""), ""),"")</f>
        <v/>
      </c>
      <c r="AC458" s="10" t="str">
        <f>IF(Overall!$A460&lt;&gt;"",IF(AND(MONTH($O458) &lt;= 9, MONTH($P458) &gt;= 9), IF($T458 &lt;&gt; "", $H458/$T458, ""), ""),"")</f>
        <v/>
      </c>
      <c r="AD458" s="10" t="str">
        <f>IF(Overall!$A460&lt;&gt;"",IF(AND(MONTH($O458) &lt;= 10, MONTH($P458) &gt;= 10), IF($T458 &lt;&gt; "", $H458/$T458, ""), ""),"")</f>
        <v/>
      </c>
      <c r="AE458" s="10" t="str">
        <f>IF(Overall!$A460&lt;&gt;"",IF(AND(MONTH($O458) &lt;= 11, MONTH($P458) &gt;= 11), IF($T458 &lt;&gt; "", $H458/$T458, ""), ""),"")</f>
        <v/>
      </c>
      <c r="AF458" s="10" t="str">
        <f>IF(Overall!$A460&lt;&gt;"",IF(AND(MONTH($O458) &lt;= 12, MONTH($P458) &gt;= 12), IF($T458 &lt;&gt; "", $H458/$T458, ""), ""),"")</f>
        <v/>
      </c>
      <c r="AH458" s="10" t="str">
        <f ca="1">IFERROR(IF(AND(NOW()&lt;= EOMONTH(DATE(YEAR($P458),1, 1), 0), Overall!$A460&lt;&gt;"", MONTH($O458) &lt;= 1, MONTH($P458) &gt;= 1), IF($T458 &lt;&gt; "", $H458/$T458, ""), ""), "")</f>
        <v/>
      </c>
      <c r="AI458" s="10" t="str">
        <f ca="1">IFERROR(IF(AND(NOW()&lt;= EOMONTH(DATE(YEAR($P458),2, 1), 0), Overall!$A460&lt;&gt;"", MONTH($O458) &lt;= 2, MONTH($P458) &gt;= 2), IF($T458 &lt;&gt; "", $H458/$T458, ""), ""), "")</f>
        <v/>
      </c>
      <c r="AJ458" s="10" t="str">
        <f ca="1">IFERROR(IF(AND(NOW()&lt;= EOMONTH(DATE(YEAR($P458),3, 1), 0), Overall!$A460&lt;&gt;"", MONTH($O458) &lt;= 3, MONTH($P458) &gt;= 3), IF($T458 &lt;&gt; "", $H458/$T458, ""), ""), "")</f>
        <v/>
      </c>
      <c r="AK458" s="10" t="str">
        <f ca="1">IFERROR(IF(AND(NOW()&lt;= EOMONTH(DATE(YEAR($P458),4, 1), 0), Overall!$A460&lt;&gt;"", MONTH($O458) &lt;= 4, MONTH($P458) &gt;= 4), IF($T458 &lt;&gt; "", $H458/$T458, ""), ""), "")</f>
        <v/>
      </c>
      <c r="AL458" s="10" t="str">
        <f ca="1">IFERROR(IF(AND(NOW()&lt;= EOMONTH(DATE(YEAR($P458),5, 1), 0), Overall!$A460&lt;&gt;"", MONTH($O458) &lt;= 5, MONTH($P458) &gt;= 5), IF($T458 &lt;&gt; "", $H458/$T458, ""), ""), "")</f>
        <v/>
      </c>
      <c r="AM458" s="10" t="str">
        <f ca="1">IFERROR(IF(AND(NOW()&lt;= EOMONTH(DATE(YEAR($P458),6, 1), 0), Overall!$A460&lt;&gt;"", MONTH($O458) &lt;= 6, MONTH($P458) &gt;= 6), IF($T458 &lt;&gt; "", $H458/$T458, ""), ""), "")</f>
        <v/>
      </c>
      <c r="AN458" s="10" t="str">
        <f ca="1">IFERROR(IF(AND(NOW()&lt;= EOMONTH(DATE(YEAR($P458),7, 1), 0), Overall!$A460&lt;&gt;"", MONTH($O458) &lt;= 7, MONTH($P458) &gt;= 7), IF($T458 &lt;&gt; "", $H458/$T458, ""), ""), "")</f>
        <v/>
      </c>
      <c r="AO458" s="10" t="str">
        <f ca="1">IFERROR(IF(AND(NOW()&lt;= EOMONTH(DATE(YEAR($P458),8, 1), 0), Overall!$A460&lt;&gt;"", MONTH($O458) &lt;= 8, MONTH($P458) &gt;= 8), IF($T458 &lt;&gt; "", $H458/$T458, ""), ""), "")</f>
        <v/>
      </c>
      <c r="AP458" s="10" t="str">
        <f ca="1">IFERROR(IF(AND(NOW()&lt;= EOMONTH(DATE(YEAR($P458),9, 1), 0), Overall!$A460&lt;&gt;"", MONTH($O458) &lt;= 9, MONTH($P458) &gt;= 9), IF($T458 &lt;&gt; "", $H458/$T458, ""), ""), "")</f>
        <v/>
      </c>
      <c r="AQ458" s="10" t="str">
        <f ca="1">IFERROR(IF(AND(NOW()&lt;= EOMONTH(DATE(YEAR($P458),10, 1), 0), Overall!$A460&lt;&gt;"", MONTH($O458) &lt;= 10, MONTH($P458) &gt;= 10), IF($T458 &lt;&gt; "", $H458/$T458, ""), ""), "")</f>
        <v/>
      </c>
      <c r="AR458" s="10" t="str">
        <f ca="1">IFERROR(IF(AND(NOW()&lt;= EOMONTH(DATE(YEAR($P458),11, 1), 0), Overall!$A460&lt;&gt;"", MONTH($O458) &lt;=11, MONTH($P458) &gt;= 11), IF($T458 &lt;&gt; "", $H458/$T458, ""), ""), "")</f>
        <v/>
      </c>
      <c r="AS458" s="10" t="str">
        <f ca="1">IFERROR(IF(AND(NOW()&lt;= EOMONTH(DATE(YEAR($P458),12, 1), 0), Overall!$A460&lt;&gt;"", MONTH($O458) &lt;= 12, MONTH($P458) &gt;= 12), IF($T458 &lt;&gt; "", $H458/$T458, ""), ""), "")</f>
        <v/>
      </c>
      <c r="AT458" s="16">
        <f t="shared" ca="1" si="15"/>
        <v>0</v>
      </c>
    </row>
    <row r="459" spans="1:46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6">
        <f>IF(Overall!T461&lt;&gt;"",VALUE(Overall!T461),"")</f>
        <v>89.05</v>
      </c>
      <c r="O459" s="7">
        <f>IF(Overall!L461&lt;&gt;"", DATEVALUE(Overall!L461), "")</f>
        <v>45047</v>
      </c>
      <c r="P459" s="7">
        <f>IF(Overall!M461&lt;&gt;"", DATEVALUE(Overall!M461), "")</f>
        <v>45077</v>
      </c>
      <c r="Q459" s="7" t="str">
        <f>IF(Overall!S461&lt;&gt;"",_xlfn.VALUETOTEXT(Overall!S461),"")</f>
        <v>May</v>
      </c>
      <c r="R459" s="7">
        <f>IF(Overall!O461&lt;&gt;"", DATEVALUE(Overall!O461), "")</f>
        <v>44876</v>
      </c>
      <c r="S459" s="7">
        <f>IF(Overall!O461&lt;&gt;"", DATEVALUE(Overall!O461), "")</f>
        <v>44876</v>
      </c>
      <c r="T459" s="5">
        <f t="shared" si="14"/>
        <v>1</v>
      </c>
      <c r="U459" s="10" t="str">
        <f>IF(Overall!$A461&lt;&gt;"",IF(AND(MONTH($O459) &lt;= 1, MONTH($P459) &gt;= 1), IF($T459 &lt;&gt; "", $H459/$T459, ""), ""),"")</f>
        <v/>
      </c>
      <c r="V459" s="10" t="str">
        <f>IF(Overall!$A461&lt;&gt;"",IF(AND(MONTH($O459) &lt;= 2, MONTH($P459) &gt;= 2), IF($T459 &lt;&gt; "", $H459/$T459, ""), ""),"")</f>
        <v/>
      </c>
      <c r="W459" s="10" t="str">
        <f>IF(Overall!$A461&lt;&gt;"",IF(AND(MONTH($O459) &lt;= 3, MONTH($P459) &gt;= 3), IF($T459 &lt;&gt; "", $H459/$T459, ""), ""),"")</f>
        <v/>
      </c>
      <c r="X459" s="10" t="str">
        <f>IF(Overall!$A461&lt;&gt;"",IF(AND(MONTH($O459) &lt;= 4, MONTH($P459) &gt;= 4), IF($T459 &lt;&gt; "", $H459/$T459, ""), ""),"")</f>
        <v/>
      </c>
      <c r="Y459" s="10">
        <f>IF(Overall!$A461&lt;&gt;"",IF(AND(MONTH($O459) &lt;= 5, MONTH($P459) &gt;= 5), IF($T459 &lt;&gt; "", $H459/$T459, ""), ""),"")</f>
        <v>500000</v>
      </c>
      <c r="Z459" s="10" t="str">
        <f>IF(Overall!$A461&lt;&gt;"",IF(AND(MONTH($O459) &lt;= 6, MONTH($P459) &gt;= 6), IF($T459 &lt;&gt; "", $H459/$T459, ""), ""),"")</f>
        <v/>
      </c>
      <c r="AA459" s="10" t="str">
        <f>IF(Overall!$A461&lt;&gt;"",IF(AND(MONTH($O459) &lt;= 7, MONTH($P459) &gt;= 7 ), IF($T459 &lt;&gt; "", $H459/$T459, ""), ""),"")</f>
        <v/>
      </c>
      <c r="AB459" s="10" t="str">
        <f>IF(Overall!$A461&lt;&gt;"",IF(AND(MONTH($O459) &lt;= 8, MONTH($P459) &gt;= 8), IF($T459 &lt;&gt; "", $H459/$T459, ""), ""),"")</f>
        <v/>
      </c>
      <c r="AC459" s="10" t="str">
        <f>IF(Overall!$A461&lt;&gt;"",IF(AND(MONTH($O459) &lt;= 9, MONTH($P459) &gt;= 9), IF($T459 &lt;&gt; "", $H459/$T459, ""), ""),"")</f>
        <v/>
      </c>
      <c r="AD459" s="10" t="str">
        <f>IF(Overall!$A461&lt;&gt;"",IF(AND(MONTH($O459) &lt;= 10, MONTH($P459) &gt;= 10), IF($T459 &lt;&gt; "", $H459/$T459, ""), ""),"")</f>
        <v/>
      </c>
      <c r="AE459" s="10" t="str">
        <f>IF(Overall!$A461&lt;&gt;"",IF(AND(MONTH($O459) &lt;= 11, MONTH($P459) &gt;= 11), IF($T459 &lt;&gt; "", $H459/$T459, ""), ""),"")</f>
        <v/>
      </c>
      <c r="AF459" s="10" t="str">
        <f>IF(Overall!$A461&lt;&gt;"",IF(AND(MONTH($O459) &lt;= 12, MONTH($P459) &gt;= 12), IF($T459 &lt;&gt; "", $H459/$T459, ""), ""),"")</f>
        <v/>
      </c>
      <c r="AH459" s="10" t="str">
        <f ca="1">IFERROR(IF(AND(NOW()&lt;= EOMONTH(DATE(YEAR($P459),1, 1), 0), Overall!$A461&lt;&gt;"", MONTH($O459) &lt;= 1, MONTH($P459) &gt;= 1), IF($T459 &lt;&gt; "", $H459/$T459, ""), ""), "")</f>
        <v/>
      </c>
      <c r="AI459" s="10" t="str">
        <f ca="1">IFERROR(IF(AND(NOW()&lt;= EOMONTH(DATE(YEAR($P459),2, 1), 0), Overall!$A461&lt;&gt;"", MONTH($O459) &lt;= 2, MONTH($P459) &gt;= 2), IF($T459 &lt;&gt; "", $H459/$T459, ""), ""), "")</f>
        <v/>
      </c>
      <c r="AJ459" s="10" t="str">
        <f ca="1">IFERROR(IF(AND(NOW()&lt;= EOMONTH(DATE(YEAR($P459),3, 1), 0), Overall!$A461&lt;&gt;"", MONTH($O459) &lt;= 3, MONTH($P459) &gt;= 3), IF($T459 &lt;&gt; "", $H459/$T459, ""), ""), "")</f>
        <v/>
      </c>
      <c r="AK459" s="10" t="str">
        <f ca="1">IFERROR(IF(AND(NOW()&lt;= EOMONTH(DATE(YEAR($P459),4, 1), 0), Overall!$A461&lt;&gt;"", MONTH($O459) &lt;= 4, MONTH($P459) &gt;= 4), IF($T459 &lt;&gt; "", $H459/$T459, ""), ""), "")</f>
        <v/>
      </c>
      <c r="AL459" s="10" t="str">
        <f ca="1">IFERROR(IF(AND(NOW()&lt;= EOMONTH(DATE(YEAR($P459),5, 1), 0), Overall!$A461&lt;&gt;"", MONTH($O459) &lt;= 5, MONTH($P459) &gt;= 5), IF($T459 &lt;&gt; "", $H459/$T459, ""), ""), "")</f>
        <v/>
      </c>
      <c r="AM459" s="10" t="str">
        <f ca="1">IFERROR(IF(AND(NOW()&lt;= EOMONTH(DATE(YEAR($P459),6, 1), 0), Overall!$A461&lt;&gt;"", MONTH($O459) &lt;= 6, MONTH($P459) &gt;= 6), IF($T459 &lt;&gt; "", $H459/$T459, ""), ""), "")</f>
        <v/>
      </c>
      <c r="AN459" s="10" t="str">
        <f ca="1">IFERROR(IF(AND(NOW()&lt;= EOMONTH(DATE(YEAR($P459),7, 1), 0), Overall!$A461&lt;&gt;"", MONTH($O459) &lt;= 7, MONTH($P459) &gt;= 7), IF($T459 &lt;&gt; "", $H459/$T459, ""), ""), "")</f>
        <v/>
      </c>
      <c r="AO459" s="10" t="str">
        <f ca="1">IFERROR(IF(AND(NOW()&lt;= EOMONTH(DATE(YEAR($P459),8, 1), 0), Overall!$A461&lt;&gt;"", MONTH($O459) &lt;= 8, MONTH($P459) &gt;= 8), IF($T459 &lt;&gt; "", $H459/$T459, ""), ""), "")</f>
        <v/>
      </c>
      <c r="AP459" s="10" t="str">
        <f ca="1">IFERROR(IF(AND(NOW()&lt;= EOMONTH(DATE(YEAR($P459),9, 1), 0), Overall!$A461&lt;&gt;"", MONTH($O459) &lt;= 9, MONTH($P459) &gt;= 9), IF($T459 &lt;&gt; "", $H459/$T459, ""), ""), "")</f>
        <v/>
      </c>
      <c r="AQ459" s="10" t="str">
        <f ca="1">IFERROR(IF(AND(NOW()&lt;= EOMONTH(DATE(YEAR($P459),10, 1), 0), Overall!$A461&lt;&gt;"", MONTH($O459) &lt;= 10, MONTH($P459) &gt;= 10), IF($T459 &lt;&gt; "", $H459/$T459, ""), ""), "")</f>
        <v/>
      </c>
      <c r="AR459" s="10" t="str">
        <f ca="1">IFERROR(IF(AND(NOW()&lt;= EOMONTH(DATE(YEAR($P459),11, 1), 0), Overall!$A461&lt;&gt;"", MONTH($O459) &lt;=11, MONTH($P459) &gt;= 11), IF($T459 &lt;&gt; "", $H459/$T459, ""), ""), "")</f>
        <v/>
      </c>
      <c r="AS459" s="10" t="str">
        <f ca="1">IFERROR(IF(AND(NOW()&lt;= EOMONTH(DATE(YEAR($P459),12, 1), 0), Overall!$A461&lt;&gt;"", MONTH($O459) &lt;= 12, MONTH($P459) &gt;= 12), IF($T459 &lt;&gt; "", $H459/$T459, ""), ""), "")</f>
        <v/>
      </c>
      <c r="AT459" s="16">
        <f t="shared" ca="1" si="15"/>
        <v>0</v>
      </c>
    </row>
    <row r="460" spans="1:46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6">
        <f>IF(Overall!T462&lt;&gt;"",VALUE(Overall!T462),"")</f>
        <v>86.65</v>
      </c>
      <c r="O460" s="7">
        <f>IF(Overall!L462&lt;&gt;"", DATEVALUE(Overall!L462), "")</f>
        <v>44927</v>
      </c>
      <c r="P460" s="7">
        <f>IF(Overall!M462&lt;&gt;"", DATEVALUE(Overall!M462), "")</f>
        <v>44957</v>
      </c>
      <c r="Q460" s="7" t="str">
        <f>IF(Overall!S462&lt;&gt;"",_xlfn.VALUETOTEXT(Overall!S462),"")</f>
        <v>Jan</v>
      </c>
      <c r="R460" s="7">
        <f>IF(Overall!O462&lt;&gt;"", DATEVALUE(Overall!O462), "")</f>
        <v>44895</v>
      </c>
      <c r="S460" s="7">
        <f>IF(Overall!O462&lt;&gt;"", DATEVALUE(Overall!O462), "")</f>
        <v>44895</v>
      </c>
      <c r="T460" s="5">
        <f t="shared" si="14"/>
        <v>1</v>
      </c>
      <c r="U460" s="10">
        <f>IF(Overall!$A462&lt;&gt;"",IF(AND(MONTH($O460) &lt;= 1, MONTH($P460) &gt;= 1), IF($T460 &lt;&gt; "", $H460/$T460, ""), ""),"")</f>
        <v>250000</v>
      </c>
      <c r="V460" s="10" t="str">
        <f>IF(Overall!$A462&lt;&gt;"",IF(AND(MONTH($O460) &lt;= 2, MONTH($P460) &gt;= 2), IF($T460 &lt;&gt; "", $H460/$T460, ""), ""),"")</f>
        <v/>
      </c>
      <c r="W460" s="10" t="str">
        <f>IF(Overall!$A462&lt;&gt;"",IF(AND(MONTH($O460) &lt;= 3, MONTH($P460) &gt;= 3), IF($T460 &lt;&gt; "", $H460/$T460, ""), ""),"")</f>
        <v/>
      </c>
      <c r="X460" s="10" t="str">
        <f>IF(Overall!$A462&lt;&gt;"",IF(AND(MONTH($O460) &lt;= 4, MONTH($P460) &gt;= 4), IF($T460 &lt;&gt; "", $H460/$T460, ""), ""),"")</f>
        <v/>
      </c>
      <c r="Y460" s="10" t="str">
        <f>IF(Overall!$A462&lt;&gt;"",IF(AND(MONTH($O460) &lt;= 5, MONTH($P460) &gt;= 5), IF($T460 &lt;&gt; "", $H460/$T460, ""), ""),"")</f>
        <v/>
      </c>
      <c r="Z460" s="10" t="str">
        <f>IF(Overall!$A462&lt;&gt;"",IF(AND(MONTH($O460) &lt;= 6, MONTH($P460) &gt;= 6), IF($T460 &lt;&gt; "", $H460/$T460, ""), ""),"")</f>
        <v/>
      </c>
      <c r="AA460" s="10" t="str">
        <f>IF(Overall!$A462&lt;&gt;"",IF(AND(MONTH($O460) &lt;= 7, MONTH($P460) &gt;= 7 ), IF($T460 &lt;&gt; "", $H460/$T460, ""), ""),"")</f>
        <v/>
      </c>
      <c r="AB460" s="10" t="str">
        <f>IF(Overall!$A462&lt;&gt;"",IF(AND(MONTH($O460) &lt;= 8, MONTH($P460) &gt;= 8), IF($T460 &lt;&gt; "", $H460/$T460, ""), ""),"")</f>
        <v/>
      </c>
      <c r="AC460" s="10" t="str">
        <f>IF(Overall!$A462&lt;&gt;"",IF(AND(MONTH($O460) &lt;= 9, MONTH($P460) &gt;= 9), IF($T460 &lt;&gt; "", $H460/$T460, ""), ""),"")</f>
        <v/>
      </c>
      <c r="AD460" s="10" t="str">
        <f>IF(Overall!$A462&lt;&gt;"",IF(AND(MONTH($O460) &lt;= 10, MONTH($P460) &gt;= 10), IF($T460 &lt;&gt; "", $H460/$T460, ""), ""),"")</f>
        <v/>
      </c>
      <c r="AE460" s="10" t="str">
        <f>IF(Overall!$A462&lt;&gt;"",IF(AND(MONTH($O460) &lt;= 11, MONTH($P460) &gt;= 11), IF($T460 &lt;&gt; "", $H460/$T460, ""), ""),"")</f>
        <v/>
      </c>
      <c r="AF460" s="10" t="str">
        <f>IF(Overall!$A462&lt;&gt;"",IF(AND(MONTH($O460) &lt;= 12, MONTH($P460) &gt;= 12), IF($T460 &lt;&gt; "", $H460/$T460, ""), ""),"")</f>
        <v/>
      </c>
      <c r="AH460" s="10" t="str">
        <f ca="1">IFERROR(IF(AND(NOW()&lt;= EOMONTH(DATE(YEAR($P460),1, 1), 0), Overall!$A462&lt;&gt;"", MONTH($O460) &lt;= 1, MONTH($P460) &gt;= 1), IF($T460 &lt;&gt; "", $H460/$T460, ""), ""), "")</f>
        <v/>
      </c>
      <c r="AI460" s="10" t="str">
        <f ca="1">IFERROR(IF(AND(NOW()&lt;= EOMONTH(DATE(YEAR($P460),2, 1), 0), Overall!$A462&lt;&gt;"", MONTH($O460) &lt;= 2, MONTH($P460) &gt;= 2), IF($T460 &lt;&gt; "", $H460/$T460, ""), ""), "")</f>
        <v/>
      </c>
      <c r="AJ460" s="10" t="str">
        <f ca="1">IFERROR(IF(AND(NOW()&lt;= EOMONTH(DATE(YEAR($P460),3, 1), 0), Overall!$A462&lt;&gt;"", MONTH($O460) &lt;= 3, MONTH($P460) &gt;= 3), IF($T460 &lt;&gt; "", $H460/$T460, ""), ""), "")</f>
        <v/>
      </c>
      <c r="AK460" s="10" t="str">
        <f ca="1">IFERROR(IF(AND(NOW()&lt;= EOMONTH(DATE(YEAR($P460),4, 1), 0), Overall!$A462&lt;&gt;"", MONTH($O460) &lt;= 4, MONTH($P460) &gt;= 4), IF($T460 &lt;&gt; "", $H460/$T460, ""), ""), "")</f>
        <v/>
      </c>
      <c r="AL460" s="10" t="str">
        <f ca="1">IFERROR(IF(AND(NOW()&lt;= EOMONTH(DATE(YEAR($P460),5, 1), 0), Overall!$A462&lt;&gt;"", MONTH($O460) &lt;= 5, MONTH($P460) &gt;= 5), IF($T460 &lt;&gt; "", $H460/$T460, ""), ""), "")</f>
        <v/>
      </c>
      <c r="AM460" s="10" t="str">
        <f ca="1">IFERROR(IF(AND(NOW()&lt;= EOMONTH(DATE(YEAR($P460),6, 1), 0), Overall!$A462&lt;&gt;"", MONTH($O460) &lt;= 6, MONTH($P460) &gt;= 6), IF($T460 &lt;&gt; "", $H460/$T460, ""), ""), "")</f>
        <v/>
      </c>
      <c r="AN460" s="10" t="str">
        <f ca="1">IFERROR(IF(AND(NOW()&lt;= EOMONTH(DATE(YEAR($P460),7, 1), 0), Overall!$A462&lt;&gt;"", MONTH($O460) &lt;= 7, MONTH($P460) &gt;= 7), IF($T460 &lt;&gt; "", $H460/$T460, ""), ""), "")</f>
        <v/>
      </c>
      <c r="AO460" s="10" t="str">
        <f ca="1">IFERROR(IF(AND(NOW()&lt;= EOMONTH(DATE(YEAR($P460),8, 1), 0), Overall!$A462&lt;&gt;"", MONTH($O460) &lt;= 8, MONTH($P460) &gt;= 8), IF($T460 &lt;&gt; "", $H460/$T460, ""), ""), "")</f>
        <v/>
      </c>
      <c r="AP460" s="10" t="str">
        <f ca="1">IFERROR(IF(AND(NOW()&lt;= EOMONTH(DATE(YEAR($P460),9, 1), 0), Overall!$A462&lt;&gt;"", MONTH($O460) &lt;= 9, MONTH($P460) &gt;= 9), IF($T460 &lt;&gt; "", $H460/$T460, ""), ""), "")</f>
        <v/>
      </c>
      <c r="AQ460" s="10" t="str">
        <f ca="1">IFERROR(IF(AND(NOW()&lt;= EOMONTH(DATE(YEAR($P460),10, 1), 0), Overall!$A462&lt;&gt;"", MONTH($O460) &lt;= 10, MONTH($P460) &gt;= 10), IF($T460 &lt;&gt; "", $H460/$T460, ""), ""), "")</f>
        <v/>
      </c>
      <c r="AR460" s="10" t="str">
        <f ca="1">IFERROR(IF(AND(NOW()&lt;= EOMONTH(DATE(YEAR($P460),11, 1), 0), Overall!$A462&lt;&gt;"", MONTH($O460) &lt;=11, MONTH($P460) &gt;= 11), IF($T460 &lt;&gt; "", $H460/$T460, ""), ""), "")</f>
        <v/>
      </c>
      <c r="AS460" s="10" t="str">
        <f ca="1">IFERROR(IF(AND(NOW()&lt;= EOMONTH(DATE(YEAR($P460),12, 1), 0), Overall!$A462&lt;&gt;"", MONTH($O460) &lt;= 12, MONTH($P460) &gt;= 12), IF($T460 &lt;&gt; "", $H460/$T460, ""), ""), "")</f>
        <v/>
      </c>
      <c r="AT460" s="16">
        <f t="shared" ca="1" si="15"/>
        <v>0</v>
      </c>
    </row>
    <row r="461" spans="1:46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6">
        <f>IF(Overall!T463&lt;&gt;"",VALUE(Overall!T463),"")</f>
        <v>86.95</v>
      </c>
      <c r="O461" s="7">
        <f>IF(Overall!L463&lt;&gt;"", DATEVALUE(Overall!L463), "")</f>
        <v>44927</v>
      </c>
      <c r="P461" s="7">
        <f>IF(Overall!M463&lt;&gt;"", DATEVALUE(Overall!M463), "")</f>
        <v>44957</v>
      </c>
      <c r="Q461" s="7" t="str">
        <f>IF(Overall!S463&lt;&gt;"",_xlfn.VALUETOTEXT(Overall!S463),"")</f>
        <v>Jan</v>
      </c>
      <c r="R461" s="7">
        <f>IF(Overall!O463&lt;&gt;"", DATEVALUE(Overall!O463), "")</f>
        <v>44895</v>
      </c>
      <c r="S461" s="7">
        <f>IF(Overall!O463&lt;&gt;"", DATEVALUE(Overall!O463), "")</f>
        <v>44895</v>
      </c>
      <c r="T461" s="5">
        <f t="shared" si="14"/>
        <v>1</v>
      </c>
      <c r="U461" s="10">
        <f>IF(Overall!$A463&lt;&gt;"",IF(AND(MONTH($O461) &lt;= 1, MONTH($P461) &gt;= 1), IF($T461 &lt;&gt; "", $H461/$T461, ""), ""),"")</f>
        <v>250000</v>
      </c>
      <c r="V461" s="10" t="str">
        <f>IF(Overall!$A463&lt;&gt;"",IF(AND(MONTH($O461) &lt;= 2, MONTH($P461) &gt;= 2), IF($T461 &lt;&gt; "", $H461/$T461, ""), ""),"")</f>
        <v/>
      </c>
      <c r="W461" s="10" t="str">
        <f>IF(Overall!$A463&lt;&gt;"",IF(AND(MONTH($O461) &lt;= 3, MONTH($P461) &gt;= 3), IF($T461 &lt;&gt; "", $H461/$T461, ""), ""),"")</f>
        <v/>
      </c>
      <c r="X461" s="10" t="str">
        <f>IF(Overall!$A463&lt;&gt;"",IF(AND(MONTH($O461) &lt;= 4, MONTH($P461) &gt;= 4), IF($T461 &lt;&gt; "", $H461/$T461, ""), ""),"")</f>
        <v/>
      </c>
      <c r="Y461" s="10" t="str">
        <f>IF(Overall!$A463&lt;&gt;"",IF(AND(MONTH($O461) &lt;= 5, MONTH($P461) &gt;= 5), IF($T461 &lt;&gt; "", $H461/$T461, ""), ""),"")</f>
        <v/>
      </c>
      <c r="Z461" s="10" t="str">
        <f>IF(Overall!$A463&lt;&gt;"",IF(AND(MONTH($O461) &lt;= 6, MONTH($P461) &gt;= 6), IF($T461 &lt;&gt; "", $H461/$T461, ""), ""),"")</f>
        <v/>
      </c>
      <c r="AA461" s="10" t="str">
        <f>IF(Overall!$A463&lt;&gt;"",IF(AND(MONTH($O461) &lt;= 7, MONTH($P461) &gt;= 7 ), IF($T461 &lt;&gt; "", $H461/$T461, ""), ""),"")</f>
        <v/>
      </c>
      <c r="AB461" s="10" t="str">
        <f>IF(Overall!$A463&lt;&gt;"",IF(AND(MONTH($O461) &lt;= 8, MONTH($P461) &gt;= 8), IF($T461 &lt;&gt; "", $H461/$T461, ""), ""),"")</f>
        <v/>
      </c>
      <c r="AC461" s="10" t="str">
        <f>IF(Overall!$A463&lt;&gt;"",IF(AND(MONTH($O461) &lt;= 9, MONTH($P461) &gt;= 9), IF($T461 &lt;&gt; "", $H461/$T461, ""), ""),"")</f>
        <v/>
      </c>
      <c r="AD461" s="10" t="str">
        <f>IF(Overall!$A463&lt;&gt;"",IF(AND(MONTH($O461) &lt;= 10, MONTH($P461) &gt;= 10), IF($T461 &lt;&gt; "", $H461/$T461, ""), ""),"")</f>
        <v/>
      </c>
      <c r="AE461" s="10" t="str">
        <f>IF(Overall!$A463&lt;&gt;"",IF(AND(MONTH($O461) &lt;= 11, MONTH($P461) &gt;= 11), IF($T461 &lt;&gt; "", $H461/$T461, ""), ""),"")</f>
        <v/>
      </c>
      <c r="AF461" s="10" t="str">
        <f>IF(Overall!$A463&lt;&gt;"",IF(AND(MONTH($O461) &lt;= 12, MONTH($P461) &gt;= 12), IF($T461 &lt;&gt; "", $H461/$T461, ""), ""),"")</f>
        <v/>
      </c>
      <c r="AH461" s="10" t="str">
        <f ca="1">IFERROR(IF(AND(NOW()&lt;= EOMONTH(DATE(YEAR($P461),1, 1), 0), Overall!$A463&lt;&gt;"", MONTH($O461) &lt;= 1, MONTH($P461) &gt;= 1), IF($T461 &lt;&gt; "", $H461/$T461, ""), ""), "")</f>
        <v/>
      </c>
      <c r="AI461" s="10" t="str">
        <f ca="1">IFERROR(IF(AND(NOW()&lt;= EOMONTH(DATE(YEAR($P461),2, 1), 0), Overall!$A463&lt;&gt;"", MONTH($O461) &lt;= 2, MONTH($P461) &gt;= 2), IF($T461 &lt;&gt; "", $H461/$T461, ""), ""), "")</f>
        <v/>
      </c>
      <c r="AJ461" s="10" t="str">
        <f ca="1">IFERROR(IF(AND(NOW()&lt;= EOMONTH(DATE(YEAR($P461),3, 1), 0), Overall!$A463&lt;&gt;"", MONTH($O461) &lt;= 3, MONTH($P461) &gt;= 3), IF($T461 &lt;&gt; "", $H461/$T461, ""), ""), "")</f>
        <v/>
      </c>
      <c r="AK461" s="10" t="str">
        <f ca="1">IFERROR(IF(AND(NOW()&lt;= EOMONTH(DATE(YEAR($P461),4, 1), 0), Overall!$A463&lt;&gt;"", MONTH($O461) &lt;= 4, MONTH($P461) &gt;= 4), IF($T461 &lt;&gt; "", $H461/$T461, ""), ""), "")</f>
        <v/>
      </c>
      <c r="AL461" s="10" t="str">
        <f ca="1">IFERROR(IF(AND(NOW()&lt;= EOMONTH(DATE(YEAR($P461),5, 1), 0), Overall!$A463&lt;&gt;"", MONTH($O461) &lt;= 5, MONTH($P461) &gt;= 5), IF($T461 &lt;&gt; "", $H461/$T461, ""), ""), "")</f>
        <v/>
      </c>
      <c r="AM461" s="10" t="str">
        <f ca="1">IFERROR(IF(AND(NOW()&lt;= EOMONTH(DATE(YEAR($P461),6, 1), 0), Overall!$A463&lt;&gt;"", MONTH($O461) &lt;= 6, MONTH($P461) &gt;= 6), IF($T461 &lt;&gt; "", $H461/$T461, ""), ""), "")</f>
        <v/>
      </c>
      <c r="AN461" s="10" t="str">
        <f ca="1">IFERROR(IF(AND(NOW()&lt;= EOMONTH(DATE(YEAR($P461),7, 1), 0), Overall!$A463&lt;&gt;"", MONTH($O461) &lt;= 7, MONTH($P461) &gt;= 7), IF($T461 &lt;&gt; "", $H461/$T461, ""), ""), "")</f>
        <v/>
      </c>
      <c r="AO461" s="10" t="str">
        <f ca="1">IFERROR(IF(AND(NOW()&lt;= EOMONTH(DATE(YEAR($P461),8, 1), 0), Overall!$A463&lt;&gt;"", MONTH($O461) &lt;= 8, MONTH($P461) &gt;= 8), IF($T461 &lt;&gt; "", $H461/$T461, ""), ""), "")</f>
        <v/>
      </c>
      <c r="AP461" s="10" t="str">
        <f ca="1">IFERROR(IF(AND(NOW()&lt;= EOMONTH(DATE(YEAR($P461),9, 1), 0), Overall!$A463&lt;&gt;"", MONTH($O461) &lt;= 9, MONTH($P461) &gt;= 9), IF($T461 &lt;&gt; "", $H461/$T461, ""), ""), "")</f>
        <v/>
      </c>
      <c r="AQ461" s="10" t="str">
        <f ca="1">IFERROR(IF(AND(NOW()&lt;= EOMONTH(DATE(YEAR($P461),10, 1), 0), Overall!$A463&lt;&gt;"", MONTH($O461) &lt;= 10, MONTH($P461) &gt;= 10), IF($T461 &lt;&gt; "", $H461/$T461, ""), ""), "")</f>
        <v/>
      </c>
      <c r="AR461" s="10" t="str">
        <f ca="1">IFERROR(IF(AND(NOW()&lt;= EOMONTH(DATE(YEAR($P461),11, 1), 0), Overall!$A463&lt;&gt;"", MONTH($O461) &lt;=11, MONTH($P461) &gt;= 11), IF($T461 &lt;&gt; "", $H461/$T461, ""), ""), "")</f>
        <v/>
      </c>
      <c r="AS461" s="10" t="str">
        <f ca="1">IFERROR(IF(AND(NOW()&lt;= EOMONTH(DATE(YEAR($P461),12, 1), 0), Overall!$A463&lt;&gt;"", MONTH($O461) &lt;= 12, MONTH($P461) &gt;= 12), IF($T461 &lt;&gt; "", $H461/$T461, ""), ""), "")</f>
        <v/>
      </c>
      <c r="AT461" s="16">
        <f t="shared" ca="1" si="15"/>
        <v>0</v>
      </c>
    </row>
    <row r="462" spans="1:46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6">
        <f>IF(Overall!T464&lt;&gt;"",VALUE(Overall!T464),"")</f>
        <v>88.45</v>
      </c>
      <c r="O462" s="7">
        <f>IF(Overall!L464&lt;&gt;"", DATEVALUE(Overall!L464), "")</f>
        <v>44927</v>
      </c>
      <c r="P462" s="7">
        <f>IF(Overall!M464&lt;&gt;"", DATEVALUE(Overall!M464), "")</f>
        <v>44957</v>
      </c>
      <c r="Q462" s="7" t="str">
        <f>IF(Overall!S464&lt;&gt;"",_xlfn.VALUETOTEXT(Overall!S464),"")</f>
        <v>Jan</v>
      </c>
      <c r="R462" s="7">
        <f>IF(Overall!O464&lt;&gt;"", DATEVALUE(Overall!O464), "")</f>
        <v>44896</v>
      </c>
      <c r="S462" s="7">
        <f>IF(Overall!O464&lt;&gt;"", DATEVALUE(Overall!O464), "")</f>
        <v>44896</v>
      </c>
      <c r="T462" s="5">
        <f t="shared" si="14"/>
        <v>1</v>
      </c>
      <c r="U462" s="10">
        <f>IF(Overall!$A464&lt;&gt;"",IF(AND(MONTH($O462) &lt;= 1, MONTH($P462) &gt;= 1), IF($T462 &lt;&gt; "", $H462/$T462, ""), ""),"")</f>
        <v>500000</v>
      </c>
      <c r="V462" s="10" t="str">
        <f>IF(Overall!$A464&lt;&gt;"",IF(AND(MONTH($O462) &lt;= 2, MONTH($P462) &gt;= 2), IF($T462 &lt;&gt; "", $H462/$T462, ""), ""),"")</f>
        <v/>
      </c>
      <c r="W462" s="10" t="str">
        <f>IF(Overall!$A464&lt;&gt;"",IF(AND(MONTH($O462) &lt;= 3, MONTH($P462) &gt;= 3), IF($T462 &lt;&gt; "", $H462/$T462, ""), ""),"")</f>
        <v/>
      </c>
      <c r="X462" s="10" t="str">
        <f>IF(Overall!$A464&lt;&gt;"",IF(AND(MONTH($O462) &lt;= 4, MONTH($P462) &gt;= 4), IF($T462 &lt;&gt; "", $H462/$T462, ""), ""),"")</f>
        <v/>
      </c>
      <c r="Y462" s="10" t="str">
        <f>IF(Overall!$A464&lt;&gt;"",IF(AND(MONTH($O462) &lt;= 5, MONTH($P462) &gt;= 5), IF($T462 &lt;&gt; "", $H462/$T462, ""), ""),"")</f>
        <v/>
      </c>
      <c r="Z462" s="10" t="str">
        <f>IF(Overall!$A464&lt;&gt;"",IF(AND(MONTH($O462) &lt;= 6, MONTH($P462) &gt;= 6), IF($T462 &lt;&gt; "", $H462/$T462, ""), ""),"")</f>
        <v/>
      </c>
      <c r="AA462" s="10" t="str">
        <f>IF(Overall!$A464&lt;&gt;"",IF(AND(MONTH($O462) &lt;= 7, MONTH($P462) &gt;= 7 ), IF($T462 &lt;&gt; "", $H462/$T462, ""), ""),"")</f>
        <v/>
      </c>
      <c r="AB462" s="10" t="str">
        <f>IF(Overall!$A464&lt;&gt;"",IF(AND(MONTH($O462) &lt;= 8, MONTH($P462) &gt;= 8), IF($T462 &lt;&gt; "", $H462/$T462, ""), ""),"")</f>
        <v/>
      </c>
      <c r="AC462" s="10" t="str">
        <f>IF(Overall!$A464&lt;&gt;"",IF(AND(MONTH($O462) &lt;= 9, MONTH($P462) &gt;= 9), IF($T462 &lt;&gt; "", $H462/$T462, ""), ""),"")</f>
        <v/>
      </c>
      <c r="AD462" s="10" t="str">
        <f>IF(Overall!$A464&lt;&gt;"",IF(AND(MONTH($O462) &lt;= 10, MONTH($P462) &gt;= 10), IF($T462 &lt;&gt; "", $H462/$T462, ""), ""),"")</f>
        <v/>
      </c>
      <c r="AE462" s="10" t="str">
        <f>IF(Overall!$A464&lt;&gt;"",IF(AND(MONTH($O462) &lt;= 11, MONTH($P462) &gt;= 11), IF($T462 &lt;&gt; "", $H462/$T462, ""), ""),"")</f>
        <v/>
      </c>
      <c r="AF462" s="10" t="str">
        <f>IF(Overall!$A464&lt;&gt;"",IF(AND(MONTH($O462) &lt;= 12, MONTH($P462) &gt;= 12), IF($T462 &lt;&gt; "", $H462/$T462, ""), ""),"")</f>
        <v/>
      </c>
      <c r="AH462" s="10" t="str">
        <f ca="1">IFERROR(IF(AND(NOW()&lt;= EOMONTH(DATE(YEAR($P462),1, 1), 0), Overall!$A464&lt;&gt;"", MONTH($O462) &lt;= 1, MONTH($P462) &gt;= 1), IF($T462 &lt;&gt; "", $H462/$T462, ""), ""), "")</f>
        <v/>
      </c>
      <c r="AI462" s="10" t="str">
        <f ca="1">IFERROR(IF(AND(NOW()&lt;= EOMONTH(DATE(YEAR($P462),2, 1), 0), Overall!$A464&lt;&gt;"", MONTH($O462) &lt;= 2, MONTH($P462) &gt;= 2), IF($T462 &lt;&gt; "", $H462/$T462, ""), ""), "")</f>
        <v/>
      </c>
      <c r="AJ462" s="10" t="str">
        <f ca="1">IFERROR(IF(AND(NOW()&lt;= EOMONTH(DATE(YEAR($P462),3, 1), 0), Overall!$A464&lt;&gt;"", MONTH($O462) &lt;= 3, MONTH($P462) &gt;= 3), IF($T462 &lt;&gt; "", $H462/$T462, ""), ""), "")</f>
        <v/>
      </c>
      <c r="AK462" s="10" t="str">
        <f ca="1">IFERROR(IF(AND(NOW()&lt;= EOMONTH(DATE(YEAR($P462),4, 1), 0), Overall!$A464&lt;&gt;"", MONTH($O462) &lt;= 4, MONTH($P462) &gt;= 4), IF($T462 &lt;&gt; "", $H462/$T462, ""), ""), "")</f>
        <v/>
      </c>
      <c r="AL462" s="10" t="str">
        <f ca="1">IFERROR(IF(AND(NOW()&lt;= EOMONTH(DATE(YEAR($P462),5, 1), 0), Overall!$A464&lt;&gt;"", MONTH($O462) &lt;= 5, MONTH($P462) &gt;= 5), IF($T462 &lt;&gt; "", $H462/$T462, ""), ""), "")</f>
        <v/>
      </c>
      <c r="AM462" s="10" t="str">
        <f ca="1">IFERROR(IF(AND(NOW()&lt;= EOMONTH(DATE(YEAR($P462),6, 1), 0), Overall!$A464&lt;&gt;"", MONTH($O462) &lt;= 6, MONTH($P462) &gt;= 6), IF($T462 &lt;&gt; "", $H462/$T462, ""), ""), "")</f>
        <v/>
      </c>
      <c r="AN462" s="10" t="str">
        <f ca="1">IFERROR(IF(AND(NOW()&lt;= EOMONTH(DATE(YEAR($P462),7, 1), 0), Overall!$A464&lt;&gt;"", MONTH($O462) &lt;= 7, MONTH($P462) &gt;= 7), IF($T462 &lt;&gt; "", $H462/$T462, ""), ""), "")</f>
        <v/>
      </c>
      <c r="AO462" s="10" t="str">
        <f ca="1">IFERROR(IF(AND(NOW()&lt;= EOMONTH(DATE(YEAR($P462),8, 1), 0), Overall!$A464&lt;&gt;"", MONTH($O462) &lt;= 8, MONTH($P462) &gt;= 8), IF($T462 &lt;&gt; "", $H462/$T462, ""), ""), "")</f>
        <v/>
      </c>
      <c r="AP462" s="10" t="str">
        <f ca="1">IFERROR(IF(AND(NOW()&lt;= EOMONTH(DATE(YEAR($P462),9, 1), 0), Overall!$A464&lt;&gt;"", MONTH($O462) &lt;= 9, MONTH($P462) &gt;= 9), IF($T462 &lt;&gt; "", $H462/$T462, ""), ""), "")</f>
        <v/>
      </c>
      <c r="AQ462" s="10" t="str">
        <f ca="1">IFERROR(IF(AND(NOW()&lt;= EOMONTH(DATE(YEAR($P462),10, 1), 0), Overall!$A464&lt;&gt;"", MONTH($O462) &lt;= 10, MONTH($P462) &gt;= 10), IF($T462 &lt;&gt; "", $H462/$T462, ""), ""), "")</f>
        <v/>
      </c>
      <c r="AR462" s="10" t="str">
        <f ca="1">IFERROR(IF(AND(NOW()&lt;= EOMONTH(DATE(YEAR($P462),11, 1), 0), Overall!$A464&lt;&gt;"", MONTH($O462) &lt;=11, MONTH($P462) &gt;= 11), IF($T462 &lt;&gt; "", $H462/$T462, ""), ""), "")</f>
        <v/>
      </c>
      <c r="AS462" s="10" t="str">
        <f ca="1">IFERROR(IF(AND(NOW()&lt;= EOMONTH(DATE(YEAR($P462),12, 1), 0), Overall!$A464&lt;&gt;"", MONTH($O462) &lt;= 12, MONTH($P462) &gt;= 12), IF($T462 &lt;&gt; "", $H462/$T462, ""), ""), "")</f>
        <v/>
      </c>
      <c r="AT462" s="16">
        <f t="shared" ca="1" si="15"/>
        <v>0</v>
      </c>
    </row>
    <row r="463" spans="1:46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6">
        <f>IF(Overall!T465&lt;&gt;"",VALUE(Overall!T465),"")</f>
        <v>88.4</v>
      </c>
      <c r="O463" s="7">
        <f>IF(Overall!L465&lt;&gt;"", DATEVALUE(Overall!L465), "")</f>
        <v>44927</v>
      </c>
      <c r="P463" s="7">
        <f>IF(Overall!M465&lt;&gt;"", DATEVALUE(Overall!M465), "")</f>
        <v>44957</v>
      </c>
      <c r="Q463" s="7" t="str">
        <f>IF(Overall!S465&lt;&gt;"",_xlfn.VALUETOTEXT(Overall!S465),"")</f>
        <v>Jan</v>
      </c>
      <c r="R463" s="7">
        <f>IF(Overall!O465&lt;&gt;"", DATEVALUE(Overall!O465), "")</f>
        <v>44896</v>
      </c>
      <c r="S463" s="7">
        <f>IF(Overall!O465&lt;&gt;"", DATEVALUE(Overall!O465), "")</f>
        <v>44896</v>
      </c>
      <c r="T463" s="5">
        <f t="shared" si="14"/>
        <v>1</v>
      </c>
      <c r="U463" s="10">
        <f>IF(Overall!$A465&lt;&gt;"",IF(AND(MONTH($O463) &lt;= 1, MONTH($P463) &gt;= 1), IF($T463 &lt;&gt; "", $H463/$T463, ""), ""),"")</f>
        <v>500000</v>
      </c>
      <c r="V463" s="10" t="str">
        <f>IF(Overall!$A465&lt;&gt;"",IF(AND(MONTH($O463) &lt;= 2, MONTH($P463) &gt;= 2), IF($T463 &lt;&gt; "", $H463/$T463, ""), ""),"")</f>
        <v/>
      </c>
      <c r="W463" s="10" t="str">
        <f>IF(Overall!$A465&lt;&gt;"",IF(AND(MONTH($O463) &lt;= 3, MONTH($P463) &gt;= 3), IF($T463 &lt;&gt; "", $H463/$T463, ""), ""),"")</f>
        <v/>
      </c>
      <c r="X463" s="10" t="str">
        <f>IF(Overall!$A465&lt;&gt;"",IF(AND(MONTH($O463) &lt;= 4, MONTH($P463) &gt;= 4), IF($T463 &lt;&gt; "", $H463/$T463, ""), ""),"")</f>
        <v/>
      </c>
      <c r="Y463" s="10" t="str">
        <f>IF(Overall!$A465&lt;&gt;"",IF(AND(MONTH($O463) &lt;= 5, MONTH($P463) &gt;= 5), IF($T463 &lt;&gt; "", $H463/$T463, ""), ""),"")</f>
        <v/>
      </c>
      <c r="Z463" s="10" t="str">
        <f>IF(Overall!$A465&lt;&gt;"",IF(AND(MONTH($O463) &lt;= 6, MONTH($P463) &gt;= 6), IF($T463 &lt;&gt; "", $H463/$T463, ""), ""),"")</f>
        <v/>
      </c>
      <c r="AA463" s="10" t="str">
        <f>IF(Overall!$A465&lt;&gt;"",IF(AND(MONTH($O463) &lt;= 7, MONTH($P463) &gt;= 7 ), IF($T463 &lt;&gt; "", $H463/$T463, ""), ""),"")</f>
        <v/>
      </c>
      <c r="AB463" s="10" t="str">
        <f>IF(Overall!$A465&lt;&gt;"",IF(AND(MONTH($O463) &lt;= 8, MONTH($P463) &gt;= 8), IF($T463 &lt;&gt; "", $H463/$T463, ""), ""),"")</f>
        <v/>
      </c>
      <c r="AC463" s="10" t="str">
        <f>IF(Overall!$A465&lt;&gt;"",IF(AND(MONTH($O463) &lt;= 9, MONTH($P463) &gt;= 9), IF($T463 &lt;&gt; "", $H463/$T463, ""), ""),"")</f>
        <v/>
      </c>
      <c r="AD463" s="10" t="str">
        <f>IF(Overall!$A465&lt;&gt;"",IF(AND(MONTH($O463) &lt;= 10, MONTH($P463) &gt;= 10), IF($T463 &lt;&gt; "", $H463/$T463, ""), ""),"")</f>
        <v/>
      </c>
      <c r="AE463" s="10" t="str">
        <f>IF(Overall!$A465&lt;&gt;"",IF(AND(MONTH($O463) &lt;= 11, MONTH($P463) &gt;= 11), IF($T463 &lt;&gt; "", $H463/$T463, ""), ""),"")</f>
        <v/>
      </c>
      <c r="AF463" s="10" t="str">
        <f>IF(Overall!$A465&lt;&gt;"",IF(AND(MONTH($O463) &lt;= 12, MONTH($P463) &gt;= 12), IF($T463 &lt;&gt; "", $H463/$T463, ""), ""),"")</f>
        <v/>
      </c>
      <c r="AH463" s="10" t="str">
        <f ca="1">IFERROR(IF(AND(NOW()&lt;= EOMONTH(DATE(YEAR($P463),1, 1), 0), Overall!$A465&lt;&gt;"", MONTH($O463) &lt;= 1, MONTH($P463) &gt;= 1), IF($T463 &lt;&gt; "", $H463/$T463, ""), ""), "")</f>
        <v/>
      </c>
      <c r="AI463" s="10" t="str">
        <f ca="1">IFERROR(IF(AND(NOW()&lt;= EOMONTH(DATE(YEAR($P463),2, 1), 0), Overall!$A465&lt;&gt;"", MONTH($O463) &lt;= 2, MONTH($P463) &gt;= 2), IF($T463 &lt;&gt; "", $H463/$T463, ""), ""), "")</f>
        <v/>
      </c>
      <c r="AJ463" s="10" t="str">
        <f ca="1">IFERROR(IF(AND(NOW()&lt;= EOMONTH(DATE(YEAR($P463),3, 1), 0), Overall!$A465&lt;&gt;"", MONTH($O463) &lt;= 3, MONTH($P463) &gt;= 3), IF($T463 &lt;&gt; "", $H463/$T463, ""), ""), "")</f>
        <v/>
      </c>
      <c r="AK463" s="10" t="str">
        <f ca="1">IFERROR(IF(AND(NOW()&lt;= EOMONTH(DATE(YEAR($P463),4, 1), 0), Overall!$A465&lt;&gt;"", MONTH($O463) &lt;= 4, MONTH($P463) &gt;= 4), IF($T463 &lt;&gt; "", $H463/$T463, ""), ""), "")</f>
        <v/>
      </c>
      <c r="AL463" s="10" t="str">
        <f ca="1">IFERROR(IF(AND(NOW()&lt;= EOMONTH(DATE(YEAR($P463),5, 1), 0), Overall!$A465&lt;&gt;"", MONTH($O463) &lt;= 5, MONTH($P463) &gt;= 5), IF($T463 &lt;&gt; "", $H463/$T463, ""), ""), "")</f>
        <v/>
      </c>
      <c r="AM463" s="10" t="str">
        <f ca="1">IFERROR(IF(AND(NOW()&lt;= EOMONTH(DATE(YEAR($P463),6, 1), 0), Overall!$A465&lt;&gt;"", MONTH($O463) &lt;= 6, MONTH($P463) &gt;= 6), IF($T463 &lt;&gt; "", $H463/$T463, ""), ""), "")</f>
        <v/>
      </c>
      <c r="AN463" s="10" t="str">
        <f ca="1">IFERROR(IF(AND(NOW()&lt;= EOMONTH(DATE(YEAR($P463),7, 1), 0), Overall!$A465&lt;&gt;"", MONTH($O463) &lt;= 7, MONTH($P463) &gt;= 7), IF($T463 &lt;&gt; "", $H463/$T463, ""), ""), "")</f>
        <v/>
      </c>
      <c r="AO463" s="10" t="str">
        <f ca="1">IFERROR(IF(AND(NOW()&lt;= EOMONTH(DATE(YEAR($P463),8, 1), 0), Overall!$A465&lt;&gt;"", MONTH($O463) &lt;= 8, MONTH($P463) &gt;= 8), IF($T463 &lt;&gt; "", $H463/$T463, ""), ""), "")</f>
        <v/>
      </c>
      <c r="AP463" s="10" t="str">
        <f ca="1">IFERROR(IF(AND(NOW()&lt;= EOMONTH(DATE(YEAR($P463),9, 1), 0), Overall!$A465&lt;&gt;"", MONTH($O463) &lt;= 9, MONTH($P463) &gt;= 9), IF($T463 &lt;&gt; "", $H463/$T463, ""), ""), "")</f>
        <v/>
      </c>
      <c r="AQ463" s="10" t="str">
        <f ca="1">IFERROR(IF(AND(NOW()&lt;= EOMONTH(DATE(YEAR($P463),10, 1), 0), Overall!$A465&lt;&gt;"", MONTH($O463) &lt;= 10, MONTH($P463) &gt;= 10), IF($T463 &lt;&gt; "", $H463/$T463, ""), ""), "")</f>
        <v/>
      </c>
      <c r="AR463" s="10" t="str">
        <f ca="1">IFERROR(IF(AND(NOW()&lt;= EOMONTH(DATE(YEAR($P463),11, 1), 0), Overall!$A465&lt;&gt;"", MONTH($O463) &lt;=11, MONTH($P463) &gt;= 11), IF($T463 &lt;&gt; "", $H463/$T463, ""), ""), "")</f>
        <v/>
      </c>
      <c r="AS463" s="10" t="str">
        <f ca="1">IFERROR(IF(AND(NOW()&lt;= EOMONTH(DATE(YEAR($P463),12, 1), 0), Overall!$A465&lt;&gt;"", MONTH($O463) &lt;= 12, MONTH($P463) &gt;= 12), IF($T463 &lt;&gt; "", $H463/$T463, ""), ""), "")</f>
        <v/>
      </c>
      <c r="AT463" s="16">
        <f t="shared" ca="1" si="15"/>
        <v>0</v>
      </c>
    </row>
    <row r="464" spans="1:46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6">
        <f>IF(Overall!T466&lt;&gt;"",VALUE(Overall!T466),"")</f>
        <v>88.745000000000005</v>
      </c>
      <c r="O464" s="7">
        <f>IF(Overall!L466&lt;&gt;"", DATEVALUE(Overall!L466), "")</f>
        <v>44927</v>
      </c>
      <c r="P464" s="7">
        <f>IF(Overall!M466&lt;&gt;"", DATEVALUE(Overall!M466), "")</f>
        <v>44957</v>
      </c>
      <c r="Q464" s="7" t="str">
        <f>IF(Overall!S466&lt;&gt;"",_xlfn.VALUETOTEXT(Overall!S466),"")</f>
        <v>Jan</v>
      </c>
      <c r="R464" s="7">
        <f>IF(Overall!O466&lt;&gt;"", DATEVALUE(Overall!O466), "")</f>
        <v>44896</v>
      </c>
      <c r="S464" s="7">
        <f>IF(Overall!O466&lt;&gt;"", DATEVALUE(Overall!O466), "")</f>
        <v>44896</v>
      </c>
      <c r="T464" s="5">
        <f t="shared" si="14"/>
        <v>1</v>
      </c>
      <c r="U464" s="10">
        <f>IF(Overall!$A466&lt;&gt;"",IF(AND(MONTH($O464) &lt;= 1, MONTH($P464) &gt;= 1), IF($T464 &lt;&gt; "", $H464/$T464, ""), ""),"")</f>
        <v>500000</v>
      </c>
      <c r="V464" s="10" t="str">
        <f>IF(Overall!$A466&lt;&gt;"",IF(AND(MONTH($O464) &lt;= 2, MONTH($P464) &gt;= 2), IF($T464 &lt;&gt; "", $H464/$T464, ""), ""),"")</f>
        <v/>
      </c>
      <c r="W464" s="10" t="str">
        <f>IF(Overall!$A466&lt;&gt;"",IF(AND(MONTH($O464) &lt;= 3, MONTH($P464) &gt;= 3), IF($T464 &lt;&gt; "", $H464/$T464, ""), ""),"")</f>
        <v/>
      </c>
      <c r="X464" s="10" t="str">
        <f>IF(Overall!$A466&lt;&gt;"",IF(AND(MONTH($O464) &lt;= 4, MONTH($P464) &gt;= 4), IF($T464 &lt;&gt; "", $H464/$T464, ""), ""),"")</f>
        <v/>
      </c>
      <c r="Y464" s="10" t="str">
        <f>IF(Overall!$A466&lt;&gt;"",IF(AND(MONTH($O464) &lt;= 5, MONTH($P464) &gt;= 5), IF($T464 &lt;&gt; "", $H464/$T464, ""), ""),"")</f>
        <v/>
      </c>
      <c r="Z464" s="10" t="str">
        <f>IF(Overall!$A466&lt;&gt;"",IF(AND(MONTH($O464) &lt;= 6, MONTH($P464) &gt;= 6), IF($T464 &lt;&gt; "", $H464/$T464, ""), ""),"")</f>
        <v/>
      </c>
      <c r="AA464" s="10" t="str">
        <f>IF(Overall!$A466&lt;&gt;"",IF(AND(MONTH($O464) &lt;= 7, MONTH($P464) &gt;= 7 ), IF($T464 &lt;&gt; "", $H464/$T464, ""), ""),"")</f>
        <v/>
      </c>
      <c r="AB464" s="10" t="str">
        <f>IF(Overall!$A466&lt;&gt;"",IF(AND(MONTH($O464) &lt;= 8, MONTH($P464) &gt;= 8), IF($T464 &lt;&gt; "", $H464/$T464, ""), ""),"")</f>
        <v/>
      </c>
      <c r="AC464" s="10" t="str">
        <f>IF(Overall!$A466&lt;&gt;"",IF(AND(MONTH($O464) &lt;= 9, MONTH($P464) &gt;= 9), IF($T464 &lt;&gt; "", $H464/$T464, ""), ""),"")</f>
        <v/>
      </c>
      <c r="AD464" s="10" t="str">
        <f>IF(Overall!$A466&lt;&gt;"",IF(AND(MONTH($O464) &lt;= 10, MONTH($P464) &gt;= 10), IF($T464 &lt;&gt; "", $H464/$T464, ""), ""),"")</f>
        <v/>
      </c>
      <c r="AE464" s="10" t="str">
        <f>IF(Overall!$A466&lt;&gt;"",IF(AND(MONTH($O464) &lt;= 11, MONTH($P464) &gt;= 11), IF($T464 &lt;&gt; "", $H464/$T464, ""), ""),"")</f>
        <v/>
      </c>
      <c r="AF464" s="10" t="str">
        <f>IF(Overall!$A466&lt;&gt;"",IF(AND(MONTH($O464) &lt;= 12, MONTH($P464) &gt;= 12), IF($T464 &lt;&gt; "", $H464/$T464, ""), ""),"")</f>
        <v/>
      </c>
      <c r="AH464" s="10" t="str">
        <f ca="1">IFERROR(IF(AND(NOW()&lt;= EOMONTH(DATE(YEAR($P464),1, 1), 0), Overall!$A466&lt;&gt;"", MONTH($O464) &lt;= 1, MONTH($P464) &gt;= 1), IF($T464 &lt;&gt; "", $H464/$T464, ""), ""), "")</f>
        <v/>
      </c>
      <c r="AI464" s="10" t="str">
        <f ca="1">IFERROR(IF(AND(NOW()&lt;= EOMONTH(DATE(YEAR($P464),2, 1), 0), Overall!$A466&lt;&gt;"", MONTH($O464) &lt;= 2, MONTH($P464) &gt;= 2), IF($T464 &lt;&gt; "", $H464/$T464, ""), ""), "")</f>
        <v/>
      </c>
      <c r="AJ464" s="10" t="str">
        <f ca="1">IFERROR(IF(AND(NOW()&lt;= EOMONTH(DATE(YEAR($P464),3, 1), 0), Overall!$A466&lt;&gt;"", MONTH($O464) &lt;= 3, MONTH($P464) &gt;= 3), IF($T464 &lt;&gt; "", $H464/$T464, ""), ""), "")</f>
        <v/>
      </c>
      <c r="AK464" s="10" t="str">
        <f ca="1">IFERROR(IF(AND(NOW()&lt;= EOMONTH(DATE(YEAR($P464),4, 1), 0), Overall!$A466&lt;&gt;"", MONTH($O464) &lt;= 4, MONTH($P464) &gt;= 4), IF($T464 &lt;&gt; "", $H464/$T464, ""), ""), "")</f>
        <v/>
      </c>
      <c r="AL464" s="10" t="str">
        <f ca="1">IFERROR(IF(AND(NOW()&lt;= EOMONTH(DATE(YEAR($P464),5, 1), 0), Overall!$A466&lt;&gt;"", MONTH($O464) &lt;= 5, MONTH($P464) &gt;= 5), IF($T464 &lt;&gt; "", $H464/$T464, ""), ""), "")</f>
        <v/>
      </c>
      <c r="AM464" s="10" t="str">
        <f ca="1">IFERROR(IF(AND(NOW()&lt;= EOMONTH(DATE(YEAR($P464),6, 1), 0), Overall!$A466&lt;&gt;"", MONTH($O464) &lt;= 6, MONTH($P464) &gt;= 6), IF($T464 &lt;&gt; "", $H464/$T464, ""), ""), "")</f>
        <v/>
      </c>
      <c r="AN464" s="10" t="str">
        <f ca="1">IFERROR(IF(AND(NOW()&lt;= EOMONTH(DATE(YEAR($P464),7, 1), 0), Overall!$A466&lt;&gt;"", MONTH($O464) &lt;= 7, MONTH($P464) &gt;= 7), IF($T464 &lt;&gt; "", $H464/$T464, ""), ""), "")</f>
        <v/>
      </c>
      <c r="AO464" s="10" t="str">
        <f ca="1">IFERROR(IF(AND(NOW()&lt;= EOMONTH(DATE(YEAR($P464),8, 1), 0), Overall!$A466&lt;&gt;"", MONTH($O464) &lt;= 8, MONTH($P464) &gt;= 8), IF($T464 &lt;&gt; "", $H464/$T464, ""), ""), "")</f>
        <v/>
      </c>
      <c r="AP464" s="10" t="str">
        <f ca="1">IFERROR(IF(AND(NOW()&lt;= EOMONTH(DATE(YEAR($P464),9, 1), 0), Overall!$A466&lt;&gt;"", MONTH($O464) &lt;= 9, MONTH($P464) &gt;= 9), IF($T464 &lt;&gt; "", $H464/$T464, ""), ""), "")</f>
        <v/>
      </c>
      <c r="AQ464" s="10" t="str">
        <f ca="1">IFERROR(IF(AND(NOW()&lt;= EOMONTH(DATE(YEAR($P464),10, 1), 0), Overall!$A466&lt;&gt;"", MONTH($O464) &lt;= 10, MONTH($P464) &gt;= 10), IF($T464 &lt;&gt; "", $H464/$T464, ""), ""), "")</f>
        <v/>
      </c>
      <c r="AR464" s="10" t="str">
        <f ca="1">IFERROR(IF(AND(NOW()&lt;= EOMONTH(DATE(YEAR($P464),11, 1), 0), Overall!$A466&lt;&gt;"", MONTH($O464) &lt;=11, MONTH($P464) &gt;= 11), IF($T464 &lt;&gt; "", $H464/$T464, ""), ""), "")</f>
        <v/>
      </c>
      <c r="AS464" s="10" t="str">
        <f ca="1">IFERROR(IF(AND(NOW()&lt;= EOMONTH(DATE(YEAR($P464),12, 1), 0), Overall!$A466&lt;&gt;"", MONTH($O464) &lt;= 12, MONTH($P464) &gt;= 12), IF($T464 &lt;&gt; "", $H464/$T464, ""), ""), "")</f>
        <v/>
      </c>
      <c r="AT464" s="16">
        <f t="shared" ca="1" si="15"/>
        <v>0</v>
      </c>
    </row>
    <row r="465" spans="1:46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6">
        <f>IF(Overall!T467&lt;&gt;"",VALUE(Overall!T467),"")</f>
        <v>79.95</v>
      </c>
      <c r="O465" s="7">
        <f>IF(Overall!L467&lt;&gt;"", DATEVALUE(Overall!L467), "")</f>
        <v>44958</v>
      </c>
      <c r="P465" s="7">
        <f>IF(Overall!M467&lt;&gt;"", DATEVALUE(Overall!M467), "")</f>
        <v>44985</v>
      </c>
      <c r="Q465" s="7" t="str">
        <f>IF(Overall!S467&lt;&gt;"",_xlfn.VALUETOTEXT(Overall!S467),"")</f>
        <v>Feb</v>
      </c>
      <c r="R465" s="7">
        <f>IF(Overall!O467&lt;&gt;"", DATEVALUE(Overall!O467), "")</f>
        <v>44902</v>
      </c>
      <c r="S465" s="7">
        <f>IF(Overall!O467&lt;&gt;"", DATEVALUE(Overall!O467), "")</f>
        <v>44902</v>
      </c>
      <c r="T465" s="5">
        <f t="shared" si="14"/>
        <v>1</v>
      </c>
      <c r="U465" s="10" t="str">
        <f>IF(Overall!$A467&lt;&gt;"",IF(AND(MONTH($O465) &lt;= 1, MONTH($P465) &gt;= 1), IF($T465 &lt;&gt; "", $H465/$T465, ""), ""),"")</f>
        <v/>
      </c>
      <c r="V465" s="10">
        <f>IF(Overall!$A467&lt;&gt;"",IF(AND(MONTH($O465) &lt;= 2, MONTH($P465) &gt;= 2), IF($T465 &lt;&gt; "", $H465/$T465, ""), ""),"")</f>
        <v>500000</v>
      </c>
      <c r="W465" s="10" t="str">
        <f>IF(Overall!$A467&lt;&gt;"",IF(AND(MONTH($O465) &lt;= 3, MONTH($P465) &gt;= 3), IF($T465 &lt;&gt; "", $H465/$T465, ""), ""),"")</f>
        <v/>
      </c>
      <c r="X465" s="10" t="str">
        <f>IF(Overall!$A467&lt;&gt;"",IF(AND(MONTH($O465) &lt;= 4, MONTH($P465) &gt;= 4), IF($T465 &lt;&gt; "", $H465/$T465, ""), ""),"")</f>
        <v/>
      </c>
      <c r="Y465" s="10" t="str">
        <f>IF(Overall!$A467&lt;&gt;"",IF(AND(MONTH($O465) &lt;= 5, MONTH($P465) &gt;= 5), IF($T465 &lt;&gt; "", $H465/$T465, ""), ""),"")</f>
        <v/>
      </c>
      <c r="Z465" s="10" t="str">
        <f>IF(Overall!$A467&lt;&gt;"",IF(AND(MONTH($O465) &lt;= 6, MONTH($P465) &gt;= 6), IF($T465 &lt;&gt; "", $H465/$T465, ""), ""),"")</f>
        <v/>
      </c>
      <c r="AA465" s="10" t="str">
        <f>IF(Overall!$A467&lt;&gt;"",IF(AND(MONTH($O465) &lt;= 7, MONTH($P465) &gt;= 7 ), IF($T465 &lt;&gt; "", $H465/$T465, ""), ""),"")</f>
        <v/>
      </c>
      <c r="AB465" s="10" t="str">
        <f>IF(Overall!$A467&lt;&gt;"",IF(AND(MONTH($O465) &lt;= 8, MONTH($P465) &gt;= 8), IF($T465 &lt;&gt; "", $H465/$T465, ""), ""),"")</f>
        <v/>
      </c>
      <c r="AC465" s="10" t="str">
        <f>IF(Overall!$A467&lt;&gt;"",IF(AND(MONTH($O465) &lt;= 9, MONTH($P465) &gt;= 9), IF($T465 &lt;&gt; "", $H465/$T465, ""), ""),"")</f>
        <v/>
      </c>
      <c r="AD465" s="10" t="str">
        <f>IF(Overall!$A467&lt;&gt;"",IF(AND(MONTH($O465) &lt;= 10, MONTH($P465) &gt;= 10), IF($T465 &lt;&gt; "", $H465/$T465, ""), ""),"")</f>
        <v/>
      </c>
      <c r="AE465" s="10" t="str">
        <f>IF(Overall!$A467&lt;&gt;"",IF(AND(MONTH($O465) &lt;= 11, MONTH($P465) &gt;= 11), IF($T465 &lt;&gt; "", $H465/$T465, ""), ""),"")</f>
        <v/>
      </c>
      <c r="AF465" s="10" t="str">
        <f>IF(Overall!$A467&lt;&gt;"",IF(AND(MONTH($O465) &lt;= 12, MONTH($P465) &gt;= 12), IF($T465 &lt;&gt; "", $H465/$T465, ""), ""),"")</f>
        <v/>
      </c>
      <c r="AH465" s="10" t="str">
        <f ca="1">IFERROR(IF(AND(NOW()&lt;= EOMONTH(DATE(YEAR($P465),1, 1), 0), Overall!$A467&lt;&gt;"", MONTH($O465) &lt;= 1, MONTH($P465) &gt;= 1), IF($T465 &lt;&gt; "", $H465/$T465, ""), ""), "")</f>
        <v/>
      </c>
      <c r="AI465" s="10" t="str">
        <f ca="1">IFERROR(IF(AND(NOW()&lt;= EOMONTH(DATE(YEAR($P465),2, 1), 0), Overall!$A467&lt;&gt;"", MONTH($O465) &lt;= 2, MONTH($P465) &gt;= 2), IF($T465 &lt;&gt; "", $H465/$T465, ""), ""), "")</f>
        <v/>
      </c>
      <c r="AJ465" s="10" t="str">
        <f ca="1">IFERROR(IF(AND(NOW()&lt;= EOMONTH(DATE(YEAR($P465),3, 1), 0), Overall!$A467&lt;&gt;"", MONTH($O465) &lt;= 3, MONTH($P465) &gt;= 3), IF($T465 &lt;&gt; "", $H465/$T465, ""), ""), "")</f>
        <v/>
      </c>
      <c r="AK465" s="10" t="str">
        <f ca="1">IFERROR(IF(AND(NOW()&lt;= EOMONTH(DATE(YEAR($P465),4, 1), 0), Overall!$A467&lt;&gt;"", MONTH($O465) &lt;= 4, MONTH($P465) &gt;= 4), IF($T465 &lt;&gt; "", $H465/$T465, ""), ""), "")</f>
        <v/>
      </c>
      <c r="AL465" s="10" t="str">
        <f ca="1">IFERROR(IF(AND(NOW()&lt;= EOMONTH(DATE(YEAR($P465),5, 1), 0), Overall!$A467&lt;&gt;"", MONTH($O465) &lt;= 5, MONTH($P465) &gt;= 5), IF($T465 &lt;&gt; "", $H465/$T465, ""), ""), "")</f>
        <v/>
      </c>
      <c r="AM465" s="10" t="str">
        <f ca="1">IFERROR(IF(AND(NOW()&lt;= EOMONTH(DATE(YEAR($P465),6, 1), 0), Overall!$A467&lt;&gt;"", MONTH($O465) &lt;= 6, MONTH($P465) &gt;= 6), IF($T465 &lt;&gt; "", $H465/$T465, ""), ""), "")</f>
        <v/>
      </c>
      <c r="AN465" s="10" t="str">
        <f ca="1">IFERROR(IF(AND(NOW()&lt;= EOMONTH(DATE(YEAR($P465),7, 1), 0), Overall!$A467&lt;&gt;"", MONTH($O465) &lt;= 7, MONTH($P465) &gt;= 7), IF($T465 &lt;&gt; "", $H465/$T465, ""), ""), "")</f>
        <v/>
      </c>
      <c r="AO465" s="10" t="str">
        <f ca="1">IFERROR(IF(AND(NOW()&lt;= EOMONTH(DATE(YEAR($P465),8, 1), 0), Overall!$A467&lt;&gt;"", MONTH($O465) &lt;= 8, MONTH($P465) &gt;= 8), IF($T465 &lt;&gt; "", $H465/$T465, ""), ""), "")</f>
        <v/>
      </c>
      <c r="AP465" s="10" t="str">
        <f ca="1">IFERROR(IF(AND(NOW()&lt;= EOMONTH(DATE(YEAR($P465),9, 1), 0), Overall!$A467&lt;&gt;"", MONTH($O465) &lt;= 9, MONTH($P465) &gt;= 9), IF($T465 &lt;&gt; "", $H465/$T465, ""), ""), "")</f>
        <v/>
      </c>
      <c r="AQ465" s="10" t="str">
        <f ca="1">IFERROR(IF(AND(NOW()&lt;= EOMONTH(DATE(YEAR($P465),10, 1), 0), Overall!$A467&lt;&gt;"", MONTH($O465) &lt;= 10, MONTH($P465) &gt;= 10), IF($T465 &lt;&gt; "", $H465/$T465, ""), ""), "")</f>
        <v/>
      </c>
      <c r="AR465" s="10" t="str">
        <f ca="1">IFERROR(IF(AND(NOW()&lt;= EOMONTH(DATE(YEAR($P465),11, 1), 0), Overall!$A467&lt;&gt;"", MONTH($O465) &lt;=11, MONTH($P465) &gt;= 11), IF($T465 &lt;&gt; "", $H465/$T465, ""), ""), "")</f>
        <v/>
      </c>
      <c r="AS465" s="10" t="str">
        <f ca="1">IFERROR(IF(AND(NOW()&lt;= EOMONTH(DATE(YEAR($P465),12, 1), 0), Overall!$A467&lt;&gt;"", MONTH($O465) &lt;= 12, MONTH($P465) &gt;= 12), IF($T465 &lt;&gt; "", $H465/$T465, ""), ""), "")</f>
        <v/>
      </c>
      <c r="AT465" s="16">
        <f t="shared" ca="1" si="15"/>
        <v>0</v>
      </c>
    </row>
    <row r="466" spans="1:46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6">
        <f>IF(Overall!T468&lt;&gt;"",VALUE(Overall!T468),"")</f>
        <v>79.959999999999994</v>
      </c>
      <c r="O466" s="7">
        <f>IF(Overall!L468&lt;&gt;"", DATEVALUE(Overall!L468), "")</f>
        <v>44958</v>
      </c>
      <c r="P466" s="7">
        <f>IF(Overall!M468&lt;&gt;"", DATEVALUE(Overall!M468), "")</f>
        <v>44985</v>
      </c>
      <c r="Q466" s="7" t="str">
        <f>IF(Overall!S468&lt;&gt;"",_xlfn.VALUETOTEXT(Overall!S468),"")</f>
        <v>Feb</v>
      </c>
      <c r="R466" s="7">
        <f>IF(Overall!O468&lt;&gt;"", DATEVALUE(Overall!O468), "")</f>
        <v>44902</v>
      </c>
      <c r="S466" s="7">
        <f>IF(Overall!O468&lt;&gt;"", DATEVALUE(Overall!O468), "")</f>
        <v>44902</v>
      </c>
      <c r="T466" s="5">
        <f t="shared" si="14"/>
        <v>1</v>
      </c>
      <c r="U466" s="10" t="str">
        <f>IF(Overall!$A468&lt;&gt;"",IF(AND(MONTH($O466) &lt;= 1, MONTH($P466) &gt;= 1), IF($T466 &lt;&gt; "", $H466/$T466, ""), ""),"")</f>
        <v/>
      </c>
      <c r="V466" s="10">
        <f>IF(Overall!$A468&lt;&gt;"",IF(AND(MONTH($O466) &lt;= 2, MONTH($P466) &gt;= 2), IF($T466 &lt;&gt; "", $H466/$T466, ""), ""),"")</f>
        <v>500000</v>
      </c>
      <c r="W466" s="10" t="str">
        <f>IF(Overall!$A468&lt;&gt;"",IF(AND(MONTH($O466) &lt;= 3, MONTH($P466) &gt;= 3), IF($T466 &lt;&gt; "", $H466/$T466, ""), ""),"")</f>
        <v/>
      </c>
      <c r="X466" s="10" t="str">
        <f>IF(Overall!$A468&lt;&gt;"",IF(AND(MONTH($O466) &lt;= 4, MONTH($P466) &gt;= 4), IF($T466 &lt;&gt; "", $H466/$T466, ""), ""),"")</f>
        <v/>
      </c>
      <c r="Y466" s="10" t="str">
        <f>IF(Overall!$A468&lt;&gt;"",IF(AND(MONTH($O466) &lt;= 5, MONTH($P466) &gt;= 5), IF($T466 &lt;&gt; "", $H466/$T466, ""), ""),"")</f>
        <v/>
      </c>
      <c r="Z466" s="10" t="str">
        <f>IF(Overall!$A468&lt;&gt;"",IF(AND(MONTH($O466) &lt;= 6, MONTH($P466) &gt;= 6), IF($T466 &lt;&gt; "", $H466/$T466, ""), ""),"")</f>
        <v/>
      </c>
      <c r="AA466" s="10" t="str">
        <f>IF(Overall!$A468&lt;&gt;"",IF(AND(MONTH($O466) &lt;= 7, MONTH($P466) &gt;= 7 ), IF($T466 &lt;&gt; "", $H466/$T466, ""), ""),"")</f>
        <v/>
      </c>
      <c r="AB466" s="10" t="str">
        <f>IF(Overall!$A468&lt;&gt;"",IF(AND(MONTH($O466) &lt;= 8, MONTH($P466) &gt;= 8), IF($T466 &lt;&gt; "", $H466/$T466, ""), ""),"")</f>
        <v/>
      </c>
      <c r="AC466" s="10" t="str">
        <f>IF(Overall!$A468&lt;&gt;"",IF(AND(MONTH($O466) &lt;= 9, MONTH($P466) &gt;= 9), IF($T466 &lt;&gt; "", $H466/$T466, ""), ""),"")</f>
        <v/>
      </c>
      <c r="AD466" s="10" t="str">
        <f>IF(Overall!$A468&lt;&gt;"",IF(AND(MONTH($O466) &lt;= 10, MONTH($P466) &gt;= 10), IF($T466 &lt;&gt; "", $H466/$T466, ""), ""),"")</f>
        <v/>
      </c>
      <c r="AE466" s="10" t="str">
        <f>IF(Overall!$A468&lt;&gt;"",IF(AND(MONTH($O466) &lt;= 11, MONTH($P466) &gt;= 11), IF($T466 &lt;&gt; "", $H466/$T466, ""), ""),"")</f>
        <v/>
      </c>
      <c r="AF466" s="10" t="str">
        <f>IF(Overall!$A468&lt;&gt;"",IF(AND(MONTH($O466) &lt;= 12, MONTH($P466) &gt;= 12), IF($T466 &lt;&gt; "", $H466/$T466, ""), ""),"")</f>
        <v/>
      </c>
      <c r="AH466" s="10" t="str">
        <f ca="1">IFERROR(IF(AND(NOW()&lt;= EOMONTH(DATE(YEAR($P466),1, 1), 0), Overall!$A468&lt;&gt;"", MONTH($O466) &lt;= 1, MONTH($P466) &gt;= 1), IF($T466 &lt;&gt; "", $H466/$T466, ""), ""), "")</f>
        <v/>
      </c>
      <c r="AI466" s="10" t="str">
        <f ca="1">IFERROR(IF(AND(NOW()&lt;= EOMONTH(DATE(YEAR($P466),2, 1), 0), Overall!$A468&lt;&gt;"", MONTH($O466) &lt;= 2, MONTH($P466) &gt;= 2), IF($T466 &lt;&gt; "", $H466/$T466, ""), ""), "")</f>
        <v/>
      </c>
      <c r="AJ466" s="10" t="str">
        <f ca="1">IFERROR(IF(AND(NOW()&lt;= EOMONTH(DATE(YEAR($P466),3, 1), 0), Overall!$A468&lt;&gt;"", MONTH($O466) &lt;= 3, MONTH($P466) &gt;= 3), IF($T466 &lt;&gt; "", $H466/$T466, ""), ""), "")</f>
        <v/>
      </c>
      <c r="AK466" s="10" t="str">
        <f ca="1">IFERROR(IF(AND(NOW()&lt;= EOMONTH(DATE(YEAR($P466),4, 1), 0), Overall!$A468&lt;&gt;"", MONTH($O466) &lt;= 4, MONTH($P466) &gt;= 4), IF($T466 &lt;&gt; "", $H466/$T466, ""), ""), "")</f>
        <v/>
      </c>
      <c r="AL466" s="10" t="str">
        <f ca="1">IFERROR(IF(AND(NOW()&lt;= EOMONTH(DATE(YEAR($P466),5, 1), 0), Overall!$A468&lt;&gt;"", MONTH($O466) &lt;= 5, MONTH($P466) &gt;= 5), IF($T466 &lt;&gt; "", $H466/$T466, ""), ""), "")</f>
        <v/>
      </c>
      <c r="AM466" s="10" t="str">
        <f ca="1">IFERROR(IF(AND(NOW()&lt;= EOMONTH(DATE(YEAR($P466),6, 1), 0), Overall!$A468&lt;&gt;"", MONTH($O466) &lt;= 6, MONTH($P466) &gt;= 6), IF($T466 &lt;&gt; "", $H466/$T466, ""), ""), "")</f>
        <v/>
      </c>
      <c r="AN466" s="10" t="str">
        <f ca="1">IFERROR(IF(AND(NOW()&lt;= EOMONTH(DATE(YEAR($P466),7, 1), 0), Overall!$A468&lt;&gt;"", MONTH($O466) &lt;= 7, MONTH($P466) &gt;= 7), IF($T466 &lt;&gt; "", $H466/$T466, ""), ""), "")</f>
        <v/>
      </c>
      <c r="AO466" s="10" t="str">
        <f ca="1">IFERROR(IF(AND(NOW()&lt;= EOMONTH(DATE(YEAR($P466),8, 1), 0), Overall!$A468&lt;&gt;"", MONTH($O466) &lt;= 8, MONTH($P466) &gt;= 8), IF($T466 &lt;&gt; "", $H466/$T466, ""), ""), "")</f>
        <v/>
      </c>
      <c r="AP466" s="10" t="str">
        <f ca="1">IFERROR(IF(AND(NOW()&lt;= EOMONTH(DATE(YEAR($P466),9, 1), 0), Overall!$A468&lt;&gt;"", MONTH($O466) &lt;= 9, MONTH($P466) &gt;= 9), IF($T466 &lt;&gt; "", $H466/$T466, ""), ""), "")</f>
        <v/>
      </c>
      <c r="AQ466" s="10" t="str">
        <f ca="1">IFERROR(IF(AND(NOW()&lt;= EOMONTH(DATE(YEAR($P466),10, 1), 0), Overall!$A468&lt;&gt;"", MONTH($O466) &lt;= 10, MONTH($P466) &gt;= 10), IF($T466 &lt;&gt; "", $H466/$T466, ""), ""), "")</f>
        <v/>
      </c>
      <c r="AR466" s="10" t="str">
        <f ca="1">IFERROR(IF(AND(NOW()&lt;= EOMONTH(DATE(YEAR($P466),11, 1), 0), Overall!$A468&lt;&gt;"", MONTH($O466) &lt;=11, MONTH($P466) &gt;= 11), IF($T466 &lt;&gt; "", $H466/$T466, ""), ""), "")</f>
        <v/>
      </c>
      <c r="AS466" s="10" t="str">
        <f ca="1">IFERROR(IF(AND(NOW()&lt;= EOMONTH(DATE(YEAR($P466),12, 1), 0), Overall!$A468&lt;&gt;"", MONTH($O466) &lt;= 12, MONTH($P466) &gt;= 12), IF($T466 &lt;&gt; "", $H466/$T466, ""), ""), "")</f>
        <v/>
      </c>
      <c r="AT466" s="16">
        <f t="shared" ca="1" si="15"/>
        <v>0</v>
      </c>
    </row>
    <row r="467" spans="1:46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6">
        <f>IF(Overall!T469&lt;&gt;"",VALUE(Overall!T469),"")</f>
        <v>80.48</v>
      </c>
      <c r="O467" s="7">
        <f>IF(Overall!L469&lt;&gt;"", DATEVALUE(Overall!L469), "")</f>
        <v>44958</v>
      </c>
      <c r="P467" s="7">
        <f>IF(Overall!M469&lt;&gt;"", DATEVALUE(Overall!M469), "")</f>
        <v>44985</v>
      </c>
      <c r="Q467" s="7" t="str">
        <f>IF(Overall!S469&lt;&gt;"",_xlfn.VALUETOTEXT(Overall!S469),"")</f>
        <v>Feb</v>
      </c>
      <c r="R467" s="7">
        <f>IF(Overall!O469&lt;&gt;"", DATEVALUE(Overall!O469), "")</f>
        <v>44902</v>
      </c>
      <c r="S467" s="7">
        <f>IF(Overall!O469&lt;&gt;"", DATEVALUE(Overall!O469), "")</f>
        <v>44902</v>
      </c>
      <c r="T467" s="5">
        <f t="shared" si="14"/>
        <v>1</v>
      </c>
      <c r="U467" s="10" t="str">
        <f>IF(Overall!$A469&lt;&gt;"",IF(AND(MONTH($O467) &lt;= 1, MONTH($P467) &gt;= 1), IF($T467 &lt;&gt; "", $H467/$T467, ""), ""),"")</f>
        <v/>
      </c>
      <c r="V467" s="10">
        <f>IF(Overall!$A469&lt;&gt;"",IF(AND(MONTH($O467) &lt;= 2, MONTH($P467) &gt;= 2), IF($T467 &lt;&gt; "", $H467/$T467, ""), ""),"")</f>
        <v>500000</v>
      </c>
      <c r="W467" s="10" t="str">
        <f>IF(Overall!$A469&lt;&gt;"",IF(AND(MONTH($O467) &lt;= 3, MONTH($P467) &gt;= 3), IF($T467 &lt;&gt; "", $H467/$T467, ""), ""),"")</f>
        <v/>
      </c>
      <c r="X467" s="10" t="str">
        <f>IF(Overall!$A469&lt;&gt;"",IF(AND(MONTH($O467) &lt;= 4, MONTH($P467) &gt;= 4), IF($T467 &lt;&gt; "", $H467/$T467, ""), ""),"")</f>
        <v/>
      </c>
      <c r="Y467" s="10" t="str">
        <f>IF(Overall!$A469&lt;&gt;"",IF(AND(MONTH($O467) &lt;= 5, MONTH($P467) &gt;= 5), IF($T467 &lt;&gt; "", $H467/$T467, ""), ""),"")</f>
        <v/>
      </c>
      <c r="Z467" s="10" t="str">
        <f>IF(Overall!$A469&lt;&gt;"",IF(AND(MONTH($O467) &lt;= 6, MONTH($P467) &gt;= 6), IF($T467 &lt;&gt; "", $H467/$T467, ""), ""),"")</f>
        <v/>
      </c>
      <c r="AA467" s="10" t="str">
        <f>IF(Overall!$A469&lt;&gt;"",IF(AND(MONTH($O467) &lt;= 7, MONTH($P467) &gt;= 7 ), IF($T467 &lt;&gt; "", $H467/$T467, ""), ""),"")</f>
        <v/>
      </c>
      <c r="AB467" s="10" t="str">
        <f>IF(Overall!$A469&lt;&gt;"",IF(AND(MONTH($O467) &lt;= 8, MONTH($P467) &gt;= 8), IF($T467 &lt;&gt; "", $H467/$T467, ""), ""),"")</f>
        <v/>
      </c>
      <c r="AC467" s="10" t="str">
        <f>IF(Overall!$A469&lt;&gt;"",IF(AND(MONTH($O467) &lt;= 9, MONTH($P467) &gt;= 9), IF($T467 &lt;&gt; "", $H467/$T467, ""), ""),"")</f>
        <v/>
      </c>
      <c r="AD467" s="10" t="str">
        <f>IF(Overall!$A469&lt;&gt;"",IF(AND(MONTH($O467) &lt;= 10, MONTH($P467) &gt;= 10), IF($T467 &lt;&gt; "", $H467/$T467, ""), ""),"")</f>
        <v/>
      </c>
      <c r="AE467" s="10" t="str">
        <f>IF(Overall!$A469&lt;&gt;"",IF(AND(MONTH($O467) &lt;= 11, MONTH($P467) &gt;= 11), IF($T467 &lt;&gt; "", $H467/$T467, ""), ""),"")</f>
        <v/>
      </c>
      <c r="AF467" s="10" t="str">
        <f>IF(Overall!$A469&lt;&gt;"",IF(AND(MONTH($O467) &lt;= 12, MONTH($P467) &gt;= 12), IF($T467 &lt;&gt; "", $H467/$T467, ""), ""),"")</f>
        <v/>
      </c>
      <c r="AH467" s="10" t="str">
        <f ca="1">IFERROR(IF(AND(NOW()&lt;= EOMONTH(DATE(YEAR($P467),1, 1), 0), Overall!$A469&lt;&gt;"", MONTH($O467) &lt;= 1, MONTH($P467) &gt;= 1), IF($T467 &lt;&gt; "", $H467/$T467, ""), ""), "")</f>
        <v/>
      </c>
      <c r="AI467" s="10" t="str">
        <f ca="1">IFERROR(IF(AND(NOW()&lt;= EOMONTH(DATE(YEAR($P467),2, 1), 0), Overall!$A469&lt;&gt;"", MONTH($O467) &lt;= 2, MONTH($P467) &gt;= 2), IF($T467 &lt;&gt; "", $H467/$T467, ""), ""), "")</f>
        <v/>
      </c>
      <c r="AJ467" s="10" t="str">
        <f ca="1">IFERROR(IF(AND(NOW()&lt;= EOMONTH(DATE(YEAR($P467),3, 1), 0), Overall!$A469&lt;&gt;"", MONTH($O467) &lt;= 3, MONTH($P467) &gt;= 3), IF($T467 &lt;&gt; "", $H467/$T467, ""), ""), "")</f>
        <v/>
      </c>
      <c r="AK467" s="10" t="str">
        <f ca="1">IFERROR(IF(AND(NOW()&lt;= EOMONTH(DATE(YEAR($P467),4, 1), 0), Overall!$A469&lt;&gt;"", MONTH($O467) &lt;= 4, MONTH($P467) &gt;= 4), IF($T467 &lt;&gt; "", $H467/$T467, ""), ""), "")</f>
        <v/>
      </c>
      <c r="AL467" s="10" t="str">
        <f ca="1">IFERROR(IF(AND(NOW()&lt;= EOMONTH(DATE(YEAR($P467),5, 1), 0), Overall!$A469&lt;&gt;"", MONTH($O467) &lt;= 5, MONTH($P467) &gt;= 5), IF($T467 &lt;&gt; "", $H467/$T467, ""), ""), "")</f>
        <v/>
      </c>
      <c r="AM467" s="10" t="str">
        <f ca="1">IFERROR(IF(AND(NOW()&lt;= EOMONTH(DATE(YEAR($P467),6, 1), 0), Overall!$A469&lt;&gt;"", MONTH($O467) &lt;= 6, MONTH($P467) &gt;= 6), IF($T467 &lt;&gt; "", $H467/$T467, ""), ""), "")</f>
        <v/>
      </c>
      <c r="AN467" s="10" t="str">
        <f ca="1">IFERROR(IF(AND(NOW()&lt;= EOMONTH(DATE(YEAR($P467),7, 1), 0), Overall!$A469&lt;&gt;"", MONTH($O467) &lt;= 7, MONTH($P467) &gt;= 7), IF($T467 &lt;&gt; "", $H467/$T467, ""), ""), "")</f>
        <v/>
      </c>
      <c r="AO467" s="10" t="str">
        <f ca="1">IFERROR(IF(AND(NOW()&lt;= EOMONTH(DATE(YEAR($P467),8, 1), 0), Overall!$A469&lt;&gt;"", MONTH($O467) &lt;= 8, MONTH($P467) &gt;= 8), IF($T467 &lt;&gt; "", $H467/$T467, ""), ""), "")</f>
        <v/>
      </c>
      <c r="AP467" s="10" t="str">
        <f ca="1">IFERROR(IF(AND(NOW()&lt;= EOMONTH(DATE(YEAR($P467),9, 1), 0), Overall!$A469&lt;&gt;"", MONTH($O467) &lt;= 9, MONTH($P467) &gt;= 9), IF($T467 &lt;&gt; "", $H467/$T467, ""), ""), "")</f>
        <v/>
      </c>
      <c r="AQ467" s="10" t="str">
        <f ca="1">IFERROR(IF(AND(NOW()&lt;= EOMONTH(DATE(YEAR($P467),10, 1), 0), Overall!$A469&lt;&gt;"", MONTH($O467) &lt;= 10, MONTH($P467) &gt;= 10), IF($T467 &lt;&gt; "", $H467/$T467, ""), ""), "")</f>
        <v/>
      </c>
      <c r="AR467" s="10" t="str">
        <f ca="1">IFERROR(IF(AND(NOW()&lt;= EOMONTH(DATE(YEAR($P467),11, 1), 0), Overall!$A469&lt;&gt;"", MONTH($O467) &lt;=11, MONTH($P467) &gt;= 11), IF($T467 &lt;&gt; "", $H467/$T467, ""), ""), "")</f>
        <v/>
      </c>
      <c r="AS467" s="10" t="str">
        <f ca="1">IFERROR(IF(AND(NOW()&lt;= EOMONTH(DATE(YEAR($P467),12, 1), 0), Overall!$A469&lt;&gt;"", MONTH($O467) &lt;= 12, MONTH($P467) &gt;= 12), IF($T467 &lt;&gt; "", $H467/$T467, ""), ""), "")</f>
        <v/>
      </c>
      <c r="AT467" s="16">
        <f t="shared" ca="1" si="15"/>
        <v>0</v>
      </c>
    </row>
    <row r="468" spans="1:46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6">
        <f>IF(Overall!T470&lt;&gt;"",VALUE(Overall!T470),"")</f>
        <v>79.3</v>
      </c>
      <c r="O468" s="7">
        <f>IF(Overall!L470&lt;&gt;"", DATEVALUE(Overall!L470), "")</f>
        <v>44958</v>
      </c>
      <c r="P468" s="7">
        <f>IF(Overall!M470&lt;&gt;"", DATEVALUE(Overall!M470), "")</f>
        <v>44985</v>
      </c>
      <c r="Q468" s="7" t="str">
        <f>IF(Overall!S470&lt;&gt;"",_xlfn.VALUETOTEXT(Overall!S470),"")</f>
        <v>Feb</v>
      </c>
      <c r="R468" s="7">
        <f>IF(Overall!O470&lt;&gt;"", DATEVALUE(Overall!O470), "")</f>
        <v>44903</v>
      </c>
      <c r="S468" s="7">
        <f>IF(Overall!O470&lt;&gt;"", DATEVALUE(Overall!O470), "")</f>
        <v>44903</v>
      </c>
      <c r="T468" s="5">
        <f t="shared" si="14"/>
        <v>1</v>
      </c>
      <c r="U468" s="10" t="str">
        <f>IF(Overall!$A470&lt;&gt;"",IF(AND(MONTH($O468) &lt;= 1, MONTH($P468) &gt;= 1), IF($T468 &lt;&gt; "", $H468/$T468, ""), ""),"")</f>
        <v/>
      </c>
      <c r="V468" s="10">
        <f>IF(Overall!$A470&lt;&gt;"",IF(AND(MONTH($O468) &lt;= 2, MONTH($P468) &gt;= 2), IF($T468 &lt;&gt; "", $H468/$T468, ""), ""),"")</f>
        <v>500000</v>
      </c>
      <c r="W468" s="10" t="str">
        <f>IF(Overall!$A470&lt;&gt;"",IF(AND(MONTH($O468) &lt;= 3, MONTH($P468) &gt;= 3), IF($T468 &lt;&gt; "", $H468/$T468, ""), ""),"")</f>
        <v/>
      </c>
      <c r="X468" s="10" t="str">
        <f>IF(Overall!$A470&lt;&gt;"",IF(AND(MONTH($O468) &lt;= 4, MONTH($P468) &gt;= 4), IF($T468 &lt;&gt; "", $H468/$T468, ""), ""),"")</f>
        <v/>
      </c>
      <c r="Y468" s="10" t="str">
        <f>IF(Overall!$A470&lt;&gt;"",IF(AND(MONTH($O468) &lt;= 5, MONTH($P468) &gt;= 5), IF($T468 &lt;&gt; "", $H468/$T468, ""), ""),"")</f>
        <v/>
      </c>
      <c r="Z468" s="10" t="str">
        <f>IF(Overall!$A470&lt;&gt;"",IF(AND(MONTH($O468) &lt;= 6, MONTH($P468) &gt;= 6), IF($T468 &lt;&gt; "", $H468/$T468, ""), ""),"")</f>
        <v/>
      </c>
      <c r="AA468" s="10" t="str">
        <f>IF(Overall!$A470&lt;&gt;"",IF(AND(MONTH($O468) &lt;= 7, MONTH($P468) &gt;= 7 ), IF($T468 &lt;&gt; "", $H468/$T468, ""), ""),"")</f>
        <v/>
      </c>
      <c r="AB468" s="10" t="str">
        <f>IF(Overall!$A470&lt;&gt;"",IF(AND(MONTH($O468) &lt;= 8, MONTH($P468) &gt;= 8), IF($T468 &lt;&gt; "", $H468/$T468, ""), ""),"")</f>
        <v/>
      </c>
      <c r="AC468" s="10" t="str">
        <f>IF(Overall!$A470&lt;&gt;"",IF(AND(MONTH($O468) &lt;= 9, MONTH($P468) &gt;= 9), IF($T468 &lt;&gt; "", $H468/$T468, ""), ""),"")</f>
        <v/>
      </c>
      <c r="AD468" s="10" t="str">
        <f>IF(Overall!$A470&lt;&gt;"",IF(AND(MONTH($O468) &lt;= 10, MONTH($P468) &gt;= 10), IF($T468 &lt;&gt; "", $H468/$T468, ""), ""),"")</f>
        <v/>
      </c>
      <c r="AE468" s="10" t="str">
        <f>IF(Overall!$A470&lt;&gt;"",IF(AND(MONTH($O468) &lt;= 11, MONTH($P468) &gt;= 11), IF($T468 &lt;&gt; "", $H468/$T468, ""), ""),"")</f>
        <v/>
      </c>
      <c r="AF468" s="10" t="str">
        <f>IF(Overall!$A470&lt;&gt;"",IF(AND(MONTH($O468) &lt;= 12, MONTH($P468) &gt;= 12), IF($T468 &lt;&gt; "", $H468/$T468, ""), ""),"")</f>
        <v/>
      </c>
      <c r="AH468" s="10" t="str">
        <f ca="1">IFERROR(IF(AND(NOW()&lt;= EOMONTH(DATE(YEAR($P468),1, 1), 0), Overall!$A470&lt;&gt;"", MONTH($O468) &lt;= 1, MONTH($P468) &gt;= 1), IF($T468 &lt;&gt; "", $H468/$T468, ""), ""), "")</f>
        <v/>
      </c>
      <c r="AI468" s="10" t="str">
        <f ca="1">IFERROR(IF(AND(NOW()&lt;= EOMONTH(DATE(YEAR($P468),2, 1), 0), Overall!$A470&lt;&gt;"", MONTH($O468) &lt;= 2, MONTH($P468) &gt;= 2), IF($T468 &lt;&gt; "", $H468/$T468, ""), ""), "")</f>
        <v/>
      </c>
      <c r="AJ468" s="10" t="str">
        <f ca="1">IFERROR(IF(AND(NOW()&lt;= EOMONTH(DATE(YEAR($P468),3, 1), 0), Overall!$A470&lt;&gt;"", MONTH($O468) &lt;= 3, MONTH($P468) &gt;= 3), IF($T468 &lt;&gt; "", $H468/$T468, ""), ""), "")</f>
        <v/>
      </c>
      <c r="AK468" s="10" t="str">
        <f ca="1">IFERROR(IF(AND(NOW()&lt;= EOMONTH(DATE(YEAR($P468),4, 1), 0), Overall!$A470&lt;&gt;"", MONTH($O468) &lt;= 4, MONTH($P468) &gt;= 4), IF($T468 &lt;&gt; "", $H468/$T468, ""), ""), "")</f>
        <v/>
      </c>
      <c r="AL468" s="10" t="str">
        <f ca="1">IFERROR(IF(AND(NOW()&lt;= EOMONTH(DATE(YEAR($P468),5, 1), 0), Overall!$A470&lt;&gt;"", MONTH($O468) &lt;= 5, MONTH($P468) &gt;= 5), IF($T468 &lt;&gt; "", $H468/$T468, ""), ""), "")</f>
        <v/>
      </c>
      <c r="AM468" s="10" t="str">
        <f ca="1">IFERROR(IF(AND(NOW()&lt;= EOMONTH(DATE(YEAR($P468),6, 1), 0), Overall!$A470&lt;&gt;"", MONTH($O468) &lt;= 6, MONTH($P468) &gt;= 6), IF($T468 &lt;&gt; "", $H468/$T468, ""), ""), "")</f>
        <v/>
      </c>
      <c r="AN468" s="10" t="str">
        <f ca="1">IFERROR(IF(AND(NOW()&lt;= EOMONTH(DATE(YEAR($P468),7, 1), 0), Overall!$A470&lt;&gt;"", MONTH($O468) &lt;= 7, MONTH($P468) &gt;= 7), IF($T468 &lt;&gt; "", $H468/$T468, ""), ""), "")</f>
        <v/>
      </c>
      <c r="AO468" s="10" t="str">
        <f ca="1">IFERROR(IF(AND(NOW()&lt;= EOMONTH(DATE(YEAR($P468),8, 1), 0), Overall!$A470&lt;&gt;"", MONTH($O468) &lt;= 8, MONTH($P468) &gt;= 8), IF($T468 &lt;&gt; "", $H468/$T468, ""), ""), "")</f>
        <v/>
      </c>
      <c r="AP468" s="10" t="str">
        <f ca="1">IFERROR(IF(AND(NOW()&lt;= EOMONTH(DATE(YEAR($P468),9, 1), 0), Overall!$A470&lt;&gt;"", MONTH($O468) &lt;= 9, MONTH($P468) &gt;= 9), IF($T468 &lt;&gt; "", $H468/$T468, ""), ""), "")</f>
        <v/>
      </c>
      <c r="AQ468" s="10" t="str">
        <f ca="1">IFERROR(IF(AND(NOW()&lt;= EOMONTH(DATE(YEAR($P468),10, 1), 0), Overall!$A470&lt;&gt;"", MONTH($O468) &lt;= 10, MONTH($P468) &gt;= 10), IF($T468 &lt;&gt; "", $H468/$T468, ""), ""), "")</f>
        <v/>
      </c>
      <c r="AR468" s="10" t="str">
        <f ca="1">IFERROR(IF(AND(NOW()&lt;= EOMONTH(DATE(YEAR($P468),11, 1), 0), Overall!$A470&lt;&gt;"", MONTH($O468) &lt;=11, MONTH($P468) &gt;= 11), IF($T468 &lt;&gt; "", $H468/$T468, ""), ""), "")</f>
        <v/>
      </c>
      <c r="AS468" s="10" t="str">
        <f ca="1">IFERROR(IF(AND(NOW()&lt;= EOMONTH(DATE(YEAR($P468),12, 1), 0), Overall!$A470&lt;&gt;"", MONTH($O468) &lt;= 12, MONTH($P468) &gt;= 12), IF($T468 &lt;&gt; "", $H468/$T468, ""), ""), "")</f>
        <v/>
      </c>
      <c r="AT468" s="16">
        <f t="shared" ca="1" si="15"/>
        <v>0</v>
      </c>
    </row>
    <row r="469" spans="1:46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6">
        <f>IF(Overall!T471&lt;&gt;"",VALUE(Overall!T471),"")</f>
        <v>77.47</v>
      </c>
      <c r="O469" s="7">
        <f>IF(Overall!L471&lt;&gt;"", DATEVALUE(Overall!L471), "")</f>
        <v>44986</v>
      </c>
      <c r="P469" s="7">
        <f>IF(Overall!M471&lt;&gt;"", DATEVALUE(Overall!M471), "")</f>
        <v>45016</v>
      </c>
      <c r="Q469" s="7" t="str">
        <f>IF(Overall!S471&lt;&gt;"",_xlfn.VALUETOTEXT(Overall!S471),"")</f>
        <v>Mar</v>
      </c>
      <c r="R469" s="7">
        <f>IF(Overall!O471&lt;&gt;"", DATEVALUE(Overall!O471), "")</f>
        <v>44904</v>
      </c>
      <c r="S469" s="7">
        <f>IF(Overall!O471&lt;&gt;"", DATEVALUE(Overall!O471), "")</f>
        <v>44904</v>
      </c>
      <c r="T469" s="5">
        <f t="shared" si="14"/>
        <v>1</v>
      </c>
      <c r="U469" s="10" t="str">
        <f>IF(Overall!$A471&lt;&gt;"",IF(AND(MONTH($O469) &lt;= 1, MONTH($P469) &gt;= 1), IF($T469 &lt;&gt; "", $H469/$T469, ""), ""),"")</f>
        <v/>
      </c>
      <c r="V469" s="10" t="str">
        <f>IF(Overall!$A471&lt;&gt;"",IF(AND(MONTH($O469) &lt;= 2, MONTH($P469) &gt;= 2), IF($T469 &lt;&gt; "", $H469/$T469, ""), ""),"")</f>
        <v/>
      </c>
      <c r="W469" s="10">
        <f>IF(Overall!$A471&lt;&gt;"",IF(AND(MONTH($O469) &lt;= 3, MONTH($P469) &gt;= 3), IF($T469 &lt;&gt; "", $H469/$T469, ""), ""),"")</f>
        <v>1000000</v>
      </c>
      <c r="X469" s="10" t="str">
        <f>IF(Overall!$A471&lt;&gt;"",IF(AND(MONTH($O469) &lt;= 4, MONTH($P469) &gt;= 4), IF($T469 &lt;&gt; "", $H469/$T469, ""), ""),"")</f>
        <v/>
      </c>
      <c r="Y469" s="10" t="str">
        <f>IF(Overall!$A471&lt;&gt;"",IF(AND(MONTH($O469) &lt;= 5, MONTH($P469) &gt;= 5), IF($T469 &lt;&gt; "", $H469/$T469, ""), ""),"")</f>
        <v/>
      </c>
      <c r="Z469" s="10" t="str">
        <f>IF(Overall!$A471&lt;&gt;"",IF(AND(MONTH($O469) &lt;= 6, MONTH($P469) &gt;= 6), IF($T469 &lt;&gt; "", $H469/$T469, ""), ""),"")</f>
        <v/>
      </c>
      <c r="AA469" s="10" t="str">
        <f>IF(Overall!$A471&lt;&gt;"",IF(AND(MONTH($O469) &lt;= 7, MONTH($P469) &gt;= 7 ), IF($T469 &lt;&gt; "", $H469/$T469, ""), ""),"")</f>
        <v/>
      </c>
      <c r="AB469" s="10" t="str">
        <f>IF(Overall!$A471&lt;&gt;"",IF(AND(MONTH($O469) &lt;= 8, MONTH($P469) &gt;= 8), IF($T469 &lt;&gt; "", $H469/$T469, ""), ""),"")</f>
        <v/>
      </c>
      <c r="AC469" s="10" t="str">
        <f>IF(Overall!$A471&lt;&gt;"",IF(AND(MONTH($O469) &lt;= 9, MONTH($P469) &gt;= 9), IF($T469 &lt;&gt; "", $H469/$T469, ""), ""),"")</f>
        <v/>
      </c>
      <c r="AD469" s="10" t="str">
        <f>IF(Overall!$A471&lt;&gt;"",IF(AND(MONTH($O469) &lt;= 10, MONTH($P469) &gt;= 10), IF($T469 &lt;&gt; "", $H469/$T469, ""), ""),"")</f>
        <v/>
      </c>
      <c r="AE469" s="10" t="str">
        <f>IF(Overall!$A471&lt;&gt;"",IF(AND(MONTH($O469) &lt;= 11, MONTH($P469) &gt;= 11), IF($T469 &lt;&gt; "", $H469/$T469, ""), ""),"")</f>
        <v/>
      </c>
      <c r="AF469" s="10" t="str">
        <f>IF(Overall!$A471&lt;&gt;"",IF(AND(MONTH($O469) &lt;= 12, MONTH($P469) &gt;= 12), IF($T469 &lt;&gt; "", $H469/$T469, ""), ""),"")</f>
        <v/>
      </c>
      <c r="AH469" s="10" t="str">
        <f ca="1">IFERROR(IF(AND(NOW()&lt;= EOMONTH(DATE(YEAR($P469),1, 1), 0), Overall!$A471&lt;&gt;"", MONTH($O469) &lt;= 1, MONTH($P469) &gt;= 1), IF($T469 &lt;&gt; "", $H469/$T469, ""), ""), "")</f>
        <v/>
      </c>
      <c r="AI469" s="10" t="str">
        <f ca="1">IFERROR(IF(AND(NOW()&lt;= EOMONTH(DATE(YEAR($P469),2, 1), 0), Overall!$A471&lt;&gt;"", MONTH($O469) &lt;= 2, MONTH($P469) &gt;= 2), IF($T469 &lt;&gt; "", $H469/$T469, ""), ""), "")</f>
        <v/>
      </c>
      <c r="AJ469" s="10" t="str">
        <f ca="1">IFERROR(IF(AND(NOW()&lt;= EOMONTH(DATE(YEAR($P469),3, 1), 0), Overall!$A471&lt;&gt;"", MONTH($O469) &lt;= 3, MONTH($P469) &gt;= 3), IF($T469 &lt;&gt; "", $H469/$T469, ""), ""), "")</f>
        <v/>
      </c>
      <c r="AK469" s="10" t="str">
        <f ca="1">IFERROR(IF(AND(NOW()&lt;= EOMONTH(DATE(YEAR($P469),4, 1), 0), Overall!$A471&lt;&gt;"", MONTH($O469) &lt;= 4, MONTH($P469) &gt;= 4), IF($T469 &lt;&gt; "", $H469/$T469, ""), ""), "")</f>
        <v/>
      </c>
      <c r="AL469" s="10" t="str">
        <f ca="1">IFERROR(IF(AND(NOW()&lt;= EOMONTH(DATE(YEAR($P469),5, 1), 0), Overall!$A471&lt;&gt;"", MONTH($O469) &lt;= 5, MONTH($P469) &gt;= 5), IF($T469 &lt;&gt; "", $H469/$T469, ""), ""), "")</f>
        <v/>
      </c>
      <c r="AM469" s="10" t="str">
        <f ca="1">IFERROR(IF(AND(NOW()&lt;= EOMONTH(DATE(YEAR($P469),6, 1), 0), Overall!$A471&lt;&gt;"", MONTH($O469) &lt;= 6, MONTH($P469) &gt;= 6), IF($T469 &lt;&gt; "", $H469/$T469, ""), ""), "")</f>
        <v/>
      </c>
      <c r="AN469" s="10" t="str">
        <f ca="1">IFERROR(IF(AND(NOW()&lt;= EOMONTH(DATE(YEAR($P469),7, 1), 0), Overall!$A471&lt;&gt;"", MONTH($O469) &lt;= 7, MONTH($P469) &gt;= 7), IF($T469 &lt;&gt; "", $H469/$T469, ""), ""), "")</f>
        <v/>
      </c>
      <c r="AO469" s="10" t="str">
        <f ca="1">IFERROR(IF(AND(NOW()&lt;= EOMONTH(DATE(YEAR($P469),8, 1), 0), Overall!$A471&lt;&gt;"", MONTH($O469) &lt;= 8, MONTH($P469) &gt;= 8), IF($T469 &lt;&gt; "", $H469/$T469, ""), ""), "")</f>
        <v/>
      </c>
      <c r="AP469" s="10" t="str">
        <f ca="1">IFERROR(IF(AND(NOW()&lt;= EOMONTH(DATE(YEAR($P469),9, 1), 0), Overall!$A471&lt;&gt;"", MONTH($O469) &lt;= 9, MONTH($P469) &gt;= 9), IF($T469 &lt;&gt; "", $H469/$T469, ""), ""), "")</f>
        <v/>
      </c>
      <c r="AQ469" s="10" t="str">
        <f ca="1">IFERROR(IF(AND(NOW()&lt;= EOMONTH(DATE(YEAR($P469),10, 1), 0), Overall!$A471&lt;&gt;"", MONTH($O469) &lt;= 10, MONTH($P469) &gt;= 10), IF($T469 &lt;&gt; "", $H469/$T469, ""), ""), "")</f>
        <v/>
      </c>
      <c r="AR469" s="10" t="str">
        <f ca="1">IFERROR(IF(AND(NOW()&lt;= EOMONTH(DATE(YEAR($P469),11, 1), 0), Overall!$A471&lt;&gt;"", MONTH($O469) &lt;=11, MONTH($P469) &gt;= 11), IF($T469 &lt;&gt; "", $H469/$T469, ""), ""), "")</f>
        <v/>
      </c>
      <c r="AS469" s="10" t="str">
        <f ca="1">IFERROR(IF(AND(NOW()&lt;= EOMONTH(DATE(YEAR($P469),12, 1), 0), Overall!$A471&lt;&gt;"", MONTH($O469) &lt;= 12, MONTH($P469) &gt;= 12), IF($T469 &lt;&gt; "", $H469/$T469, ""), ""), "")</f>
        <v/>
      </c>
      <c r="AT469" s="16">
        <f t="shared" ca="1" si="15"/>
        <v>0</v>
      </c>
    </row>
    <row r="470" spans="1:46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6">
        <f>IF(Overall!T472&lt;&gt;"",VALUE(Overall!T472),"")</f>
        <v>77.55</v>
      </c>
      <c r="O470" s="7">
        <f>IF(Overall!L472&lt;&gt;"", DATEVALUE(Overall!L472), "")</f>
        <v>44986</v>
      </c>
      <c r="P470" s="7">
        <f>IF(Overall!M472&lt;&gt;"", DATEVALUE(Overall!M472), "")</f>
        <v>45016</v>
      </c>
      <c r="Q470" s="7" t="str">
        <f>IF(Overall!S472&lt;&gt;"",_xlfn.VALUETOTEXT(Overall!S472),"")</f>
        <v>Mar</v>
      </c>
      <c r="R470" s="7">
        <f>IF(Overall!O472&lt;&gt;"", DATEVALUE(Overall!O472), "")</f>
        <v>44904</v>
      </c>
      <c r="S470" s="7">
        <f>IF(Overall!O472&lt;&gt;"", DATEVALUE(Overall!O472), "")</f>
        <v>44904</v>
      </c>
      <c r="T470" s="5">
        <f t="shared" si="14"/>
        <v>1</v>
      </c>
      <c r="U470" s="10" t="str">
        <f>IF(Overall!$A472&lt;&gt;"",IF(AND(MONTH($O470) &lt;= 1, MONTH($P470) &gt;= 1), IF($T470 &lt;&gt; "", $H470/$T470, ""), ""),"")</f>
        <v/>
      </c>
      <c r="V470" s="10" t="str">
        <f>IF(Overall!$A472&lt;&gt;"",IF(AND(MONTH($O470) &lt;= 2, MONTH($P470) &gt;= 2), IF($T470 &lt;&gt; "", $H470/$T470, ""), ""),"")</f>
        <v/>
      </c>
      <c r="W470" s="10">
        <f>IF(Overall!$A472&lt;&gt;"",IF(AND(MONTH($O470) &lt;= 3, MONTH($P470) &gt;= 3), IF($T470 &lt;&gt; "", $H470/$T470, ""), ""),"")</f>
        <v>1000000</v>
      </c>
      <c r="X470" s="10" t="str">
        <f>IF(Overall!$A472&lt;&gt;"",IF(AND(MONTH($O470) &lt;= 4, MONTH($P470) &gt;= 4), IF($T470 &lt;&gt; "", $H470/$T470, ""), ""),"")</f>
        <v/>
      </c>
      <c r="Y470" s="10" t="str">
        <f>IF(Overall!$A472&lt;&gt;"",IF(AND(MONTH($O470) &lt;= 5, MONTH($P470) &gt;= 5), IF($T470 &lt;&gt; "", $H470/$T470, ""), ""),"")</f>
        <v/>
      </c>
      <c r="Z470" s="10" t="str">
        <f>IF(Overall!$A472&lt;&gt;"",IF(AND(MONTH($O470) &lt;= 6, MONTH($P470) &gt;= 6), IF($T470 &lt;&gt; "", $H470/$T470, ""), ""),"")</f>
        <v/>
      </c>
      <c r="AA470" s="10" t="str">
        <f>IF(Overall!$A472&lt;&gt;"",IF(AND(MONTH($O470) &lt;= 7, MONTH($P470) &gt;= 7 ), IF($T470 &lt;&gt; "", $H470/$T470, ""), ""),"")</f>
        <v/>
      </c>
      <c r="AB470" s="10" t="str">
        <f>IF(Overall!$A472&lt;&gt;"",IF(AND(MONTH($O470) &lt;= 8, MONTH($P470) &gt;= 8), IF($T470 &lt;&gt; "", $H470/$T470, ""), ""),"")</f>
        <v/>
      </c>
      <c r="AC470" s="10" t="str">
        <f>IF(Overall!$A472&lt;&gt;"",IF(AND(MONTH($O470) &lt;= 9, MONTH($P470) &gt;= 9), IF($T470 &lt;&gt; "", $H470/$T470, ""), ""),"")</f>
        <v/>
      </c>
      <c r="AD470" s="10" t="str">
        <f>IF(Overall!$A472&lt;&gt;"",IF(AND(MONTH($O470) &lt;= 10, MONTH($P470) &gt;= 10), IF($T470 &lt;&gt; "", $H470/$T470, ""), ""),"")</f>
        <v/>
      </c>
      <c r="AE470" s="10" t="str">
        <f>IF(Overall!$A472&lt;&gt;"",IF(AND(MONTH($O470) &lt;= 11, MONTH($P470) &gt;= 11), IF($T470 &lt;&gt; "", $H470/$T470, ""), ""),"")</f>
        <v/>
      </c>
      <c r="AF470" s="10" t="str">
        <f>IF(Overall!$A472&lt;&gt;"",IF(AND(MONTH($O470) &lt;= 12, MONTH($P470) &gt;= 12), IF($T470 &lt;&gt; "", $H470/$T470, ""), ""),"")</f>
        <v/>
      </c>
      <c r="AH470" s="10" t="str">
        <f ca="1">IFERROR(IF(AND(NOW()&lt;= EOMONTH(DATE(YEAR($P470),1, 1), 0), Overall!$A472&lt;&gt;"", MONTH($O470) &lt;= 1, MONTH($P470) &gt;= 1), IF($T470 &lt;&gt; "", $H470/$T470, ""), ""), "")</f>
        <v/>
      </c>
      <c r="AI470" s="10" t="str">
        <f ca="1">IFERROR(IF(AND(NOW()&lt;= EOMONTH(DATE(YEAR($P470),2, 1), 0), Overall!$A472&lt;&gt;"", MONTH($O470) &lt;= 2, MONTH($P470) &gt;= 2), IF($T470 &lt;&gt; "", $H470/$T470, ""), ""), "")</f>
        <v/>
      </c>
      <c r="AJ470" s="10" t="str">
        <f ca="1">IFERROR(IF(AND(NOW()&lt;= EOMONTH(DATE(YEAR($P470),3, 1), 0), Overall!$A472&lt;&gt;"", MONTH($O470) &lt;= 3, MONTH($P470) &gt;= 3), IF($T470 &lt;&gt; "", $H470/$T470, ""), ""), "")</f>
        <v/>
      </c>
      <c r="AK470" s="10" t="str">
        <f ca="1">IFERROR(IF(AND(NOW()&lt;= EOMONTH(DATE(YEAR($P470),4, 1), 0), Overall!$A472&lt;&gt;"", MONTH($O470) &lt;= 4, MONTH($P470) &gt;= 4), IF($T470 &lt;&gt; "", $H470/$T470, ""), ""), "")</f>
        <v/>
      </c>
      <c r="AL470" s="10" t="str">
        <f ca="1">IFERROR(IF(AND(NOW()&lt;= EOMONTH(DATE(YEAR($P470),5, 1), 0), Overall!$A472&lt;&gt;"", MONTH($O470) &lt;= 5, MONTH($P470) &gt;= 5), IF($T470 &lt;&gt; "", $H470/$T470, ""), ""), "")</f>
        <v/>
      </c>
      <c r="AM470" s="10" t="str">
        <f ca="1">IFERROR(IF(AND(NOW()&lt;= EOMONTH(DATE(YEAR($P470),6, 1), 0), Overall!$A472&lt;&gt;"", MONTH($O470) &lt;= 6, MONTH($P470) &gt;= 6), IF($T470 &lt;&gt; "", $H470/$T470, ""), ""), "")</f>
        <v/>
      </c>
      <c r="AN470" s="10" t="str">
        <f ca="1">IFERROR(IF(AND(NOW()&lt;= EOMONTH(DATE(YEAR($P470),7, 1), 0), Overall!$A472&lt;&gt;"", MONTH($O470) &lt;= 7, MONTH($P470) &gt;= 7), IF($T470 &lt;&gt; "", $H470/$T470, ""), ""), "")</f>
        <v/>
      </c>
      <c r="AO470" s="10" t="str">
        <f ca="1">IFERROR(IF(AND(NOW()&lt;= EOMONTH(DATE(YEAR($P470),8, 1), 0), Overall!$A472&lt;&gt;"", MONTH($O470) &lt;= 8, MONTH($P470) &gt;= 8), IF($T470 &lt;&gt; "", $H470/$T470, ""), ""), "")</f>
        <v/>
      </c>
      <c r="AP470" s="10" t="str">
        <f ca="1">IFERROR(IF(AND(NOW()&lt;= EOMONTH(DATE(YEAR($P470),9, 1), 0), Overall!$A472&lt;&gt;"", MONTH($O470) &lt;= 9, MONTH($P470) &gt;= 9), IF($T470 &lt;&gt; "", $H470/$T470, ""), ""), "")</f>
        <v/>
      </c>
      <c r="AQ470" s="10" t="str">
        <f ca="1">IFERROR(IF(AND(NOW()&lt;= EOMONTH(DATE(YEAR($P470),10, 1), 0), Overall!$A472&lt;&gt;"", MONTH($O470) &lt;= 10, MONTH($P470) &gt;= 10), IF($T470 &lt;&gt; "", $H470/$T470, ""), ""), "")</f>
        <v/>
      </c>
      <c r="AR470" s="10" t="str">
        <f ca="1">IFERROR(IF(AND(NOW()&lt;= EOMONTH(DATE(YEAR($P470),11, 1), 0), Overall!$A472&lt;&gt;"", MONTH($O470) &lt;=11, MONTH($P470) &gt;= 11), IF($T470 &lt;&gt; "", $H470/$T470, ""), ""), "")</f>
        <v/>
      </c>
      <c r="AS470" s="10" t="str">
        <f ca="1">IFERROR(IF(AND(NOW()&lt;= EOMONTH(DATE(YEAR($P470),12, 1), 0), Overall!$A472&lt;&gt;"", MONTH($O470) &lt;= 12, MONTH($P470) &gt;= 12), IF($T470 &lt;&gt; "", $H470/$T470, ""), ""), "")</f>
        <v/>
      </c>
      <c r="AT470" s="16">
        <f t="shared" ca="1" si="15"/>
        <v>0</v>
      </c>
    </row>
    <row r="471" spans="1:46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6">
        <f>IF(Overall!T473&lt;&gt;"",VALUE(Overall!T473),"")</f>
        <v>80.447999999999993</v>
      </c>
      <c r="O471" s="7">
        <f>IF(Overall!L473&lt;&gt;"", DATEVALUE(Overall!L473), "")</f>
        <v>45017</v>
      </c>
      <c r="P471" s="7">
        <f>IF(Overall!M473&lt;&gt;"", DATEVALUE(Overall!M473), "")</f>
        <v>45046</v>
      </c>
      <c r="Q471" s="7" t="str">
        <f>IF(Overall!S473&lt;&gt;"",_xlfn.VALUETOTEXT(Overall!S473),"")</f>
        <v>Apr</v>
      </c>
      <c r="R471" s="7">
        <f>IF(Overall!O473&lt;&gt;"", DATEVALUE(Overall!O473), "")</f>
        <v>44935</v>
      </c>
      <c r="S471" s="7">
        <f>IF(Overall!O473&lt;&gt;"", DATEVALUE(Overall!O473), "")</f>
        <v>44935</v>
      </c>
      <c r="T471" s="5">
        <f t="shared" si="14"/>
        <v>1</v>
      </c>
      <c r="U471" s="10" t="str">
        <f>IF(Overall!$A473&lt;&gt;"",IF(AND(MONTH($O471) &lt;= 1, MONTH($P471) &gt;= 1), IF($T471 &lt;&gt; "", $H471/$T471, ""), ""),"")</f>
        <v/>
      </c>
      <c r="V471" s="10" t="str">
        <f>IF(Overall!$A473&lt;&gt;"",IF(AND(MONTH($O471) &lt;= 2, MONTH($P471) &gt;= 2), IF($T471 &lt;&gt; "", $H471/$T471, ""), ""),"")</f>
        <v/>
      </c>
      <c r="W471" s="10" t="str">
        <f>IF(Overall!$A473&lt;&gt;"",IF(AND(MONTH($O471) &lt;= 3, MONTH($P471) &gt;= 3), IF($T471 &lt;&gt; "", $H471/$T471, ""), ""),"")</f>
        <v/>
      </c>
      <c r="X471" s="10">
        <f>IF(Overall!$A473&lt;&gt;"",IF(AND(MONTH($O471) &lt;= 4, MONTH($P471) &gt;= 4), IF($T471 &lt;&gt; "", $H471/$T471, ""), ""),"")</f>
        <v>500000</v>
      </c>
      <c r="Y471" s="10" t="str">
        <f>IF(Overall!$A473&lt;&gt;"",IF(AND(MONTH($O471) &lt;= 5, MONTH($P471) &gt;= 5), IF($T471 &lt;&gt; "", $H471/$T471, ""), ""),"")</f>
        <v/>
      </c>
      <c r="Z471" s="10" t="str">
        <f>IF(Overall!$A473&lt;&gt;"",IF(AND(MONTH($O471) &lt;= 6, MONTH($P471) &gt;= 6), IF($T471 &lt;&gt; "", $H471/$T471, ""), ""),"")</f>
        <v/>
      </c>
      <c r="AA471" s="10" t="str">
        <f>IF(Overall!$A473&lt;&gt;"",IF(AND(MONTH($O471) &lt;= 7, MONTH($P471) &gt;= 7 ), IF($T471 &lt;&gt; "", $H471/$T471, ""), ""),"")</f>
        <v/>
      </c>
      <c r="AB471" s="10" t="str">
        <f>IF(Overall!$A473&lt;&gt;"",IF(AND(MONTH($O471) &lt;= 8, MONTH($P471) &gt;= 8), IF($T471 &lt;&gt; "", $H471/$T471, ""), ""),"")</f>
        <v/>
      </c>
      <c r="AC471" s="10" t="str">
        <f>IF(Overall!$A473&lt;&gt;"",IF(AND(MONTH($O471) &lt;= 9, MONTH($P471) &gt;= 9), IF($T471 &lt;&gt; "", $H471/$T471, ""), ""),"")</f>
        <v/>
      </c>
      <c r="AD471" s="10" t="str">
        <f>IF(Overall!$A473&lt;&gt;"",IF(AND(MONTH($O471) &lt;= 10, MONTH($P471) &gt;= 10), IF($T471 &lt;&gt; "", $H471/$T471, ""), ""),"")</f>
        <v/>
      </c>
      <c r="AE471" s="10" t="str">
        <f>IF(Overall!$A473&lt;&gt;"",IF(AND(MONTH($O471) &lt;= 11, MONTH($P471) &gt;= 11), IF($T471 &lt;&gt; "", $H471/$T471, ""), ""),"")</f>
        <v/>
      </c>
      <c r="AF471" s="10" t="str">
        <f>IF(Overall!$A473&lt;&gt;"",IF(AND(MONTH($O471) &lt;= 12, MONTH($P471) &gt;= 12), IF($T471 &lt;&gt; "", $H471/$T471, ""), ""),"")</f>
        <v/>
      </c>
      <c r="AH471" s="10" t="str">
        <f ca="1">IFERROR(IF(AND(NOW()&lt;= EOMONTH(DATE(YEAR($P471),1, 1), 0), Overall!$A473&lt;&gt;"", MONTH($O471) &lt;= 1, MONTH($P471) &gt;= 1), IF($T471 &lt;&gt; "", $H471/$T471, ""), ""), "")</f>
        <v/>
      </c>
      <c r="AI471" s="10" t="str">
        <f ca="1">IFERROR(IF(AND(NOW()&lt;= EOMONTH(DATE(YEAR($P471),2, 1), 0), Overall!$A473&lt;&gt;"", MONTH($O471) &lt;= 2, MONTH($P471) &gt;= 2), IF($T471 &lt;&gt; "", $H471/$T471, ""), ""), "")</f>
        <v/>
      </c>
      <c r="AJ471" s="10" t="str">
        <f ca="1">IFERROR(IF(AND(NOW()&lt;= EOMONTH(DATE(YEAR($P471),3, 1), 0), Overall!$A473&lt;&gt;"", MONTH($O471) &lt;= 3, MONTH($P471) &gt;= 3), IF($T471 &lt;&gt; "", $H471/$T471, ""), ""), "")</f>
        <v/>
      </c>
      <c r="AK471" s="10" t="str">
        <f ca="1">IFERROR(IF(AND(NOW()&lt;= EOMONTH(DATE(YEAR($P471),4, 1), 0), Overall!$A473&lt;&gt;"", MONTH($O471) &lt;= 4, MONTH($P471) &gt;= 4), IF($T471 &lt;&gt; "", $H471/$T471, ""), ""), "")</f>
        <v/>
      </c>
      <c r="AL471" s="10" t="str">
        <f ca="1">IFERROR(IF(AND(NOW()&lt;= EOMONTH(DATE(YEAR($P471),5, 1), 0), Overall!$A473&lt;&gt;"", MONTH($O471) &lt;= 5, MONTH($P471) &gt;= 5), IF($T471 &lt;&gt; "", $H471/$T471, ""), ""), "")</f>
        <v/>
      </c>
      <c r="AM471" s="10" t="str">
        <f ca="1">IFERROR(IF(AND(NOW()&lt;= EOMONTH(DATE(YEAR($P471),6, 1), 0), Overall!$A473&lt;&gt;"", MONTH($O471) &lt;= 6, MONTH($P471) &gt;= 6), IF($T471 &lt;&gt; "", $H471/$T471, ""), ""), "")</f>
        <v/>
      </c>
      <c r="AN471" s="10" t="str">
        <f ca="1">IFERROR(IF(AND(NOW()&lt;= EOMONTH(DATE(YEAR($P471),7, 1), 0), Overall!$A473&lt;&gt;"", MONTH($O471) &lt;= 7, MONTH($P471) &gt;= 7), IF($T471 &lt;&gt; "", $H471/$T471, ""), ""), "")</f>
        <v/>
      </c>
      <c r="AO471" s="10" t="str">
        <f ca="1">IFERROR(IF(AND(NOW()&lt;= EOMONTH(DATE(YEAR($P471),8, 1), 0), Overall!$A473&lt;&gt;"", MONTH($O471) &lt;= 8, MONTH($P471) &gt;= 8), IF($T471 &lt;&gt; "", $H471/$T471, ""), ""), "")</f>
        <v/>
      </c>
      <c r="AP471" s="10" t="str">
        <f ca="1">IFERROR(IF(AND(NOW()&lt;= EOMONTH(DATE(YEAR($P471),9, 1), 0), Overall!$A473&lt;&gt;"", MONTH($O471) &lt;= 9, MONTH($P471) &gt;= 9), IF($T471 &lt;&gt; "", $H471/$T471, ""), ""), "")</f>
        <v/>
      </c>
      <c r="AQ471" s="10" t="str">
        <f ca="1">IFERROR(IF(AND(NOW()&lt;= EOMONTH(DATE(YEAR($P471),10, 1), 0), Overall!$A473&lt;&gt;"", MONTH($O471) &lt;= 10, MONTH($P471) &gt;= 10), IF($T471 &lt;&gt; "", $H471/$T471, ""), ""), "")</f>
        <v/>
      </c>
      <c r="AR471" s="10" t="str">
        <f ca="1">IFERROR(IF(AND(NOW()&lt;= EOMONTH(DATE(YEAR($P471),11, 1), 0), Overall!$A473&lt;&gt;"", MONTH($O471) &lt;=11, MONTH($P471) &gt;= 11), IF($T471 &lt;&gt; "", $H471/$T471, ""), ""), "")</f>
        <v/>
      </c>
      <c r="AS471" s="10" t="str">
        <f ca="1">IFERROR(IF(AND(NOW()&lt;= EOMONTH(DATE(YEAR($P471),12, 1), 0), Overall!$A473&lt;&gt;"", MONTH($O471) &lt;= 12, MONTH($P471) &gt;= 12), IF($T471 &lt;&gt; "", $H471/$T471, ""), ""), "")</f>
        <v/>
      </c>
      <c r="AT471" s="16">
        <f t="shared" ca="1" si="15"/>
        <v>0</v>
      </c>
    </row>
    <row r="472" spans="1:46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6">
        <f>IF(Overall!T474&lt;&gt;"",VALUE(Overall!T474),"")</f>
        <v>80.688000000000002</v>
      </c>
      <c r="O472" s="7">
        <f>IF(Overall!L474&lt;&gt;"", DATEVALUE(Overall!L474), "")</f>
        <v>45017</v>
      </c>
      <c r="P472" s="7">
        <f>IF(Overall!M474&lt;&gt;"", DATEVALUE(Overall!M474), "")</f>
        <v>45046</v>
      </c>
      <c r="Q472" s="7" t="str">
        <f>IF(Overall!S474&lt;&gt;"",_xlfn.VALUETOTEXT(Overall!S474),"")</f>
        <v>Apr</v>
      </c>
      <c r="R472" s="7">
        <f>IF(Overall!O474&lt;&gt;"", DATEVALUE(Overall!O474), "")</f>
        <v>44935</v>
      </c>
      <c r="S472" s="7">
        <f>IF(Overall!O474&lt;&gt;"", DATEVALUE(Overall!O474), "")</f>
        <v>44935</v>
      </c>
      <c r="T472" s="5">
        <f t="shared" si="14"/>
        <v>1</v>
      </c>
      <c r="U472" s="10" t="str">
        <f>IF(Overall!$A474&lt;&gt;"",IF(AND(MONTH($O472) &lt;= 1, MONTH($P472) &gt;= 1), IF($T472 &lt;&gt; "", $H472/$T472, ""), ""),"")</f>
        <v/>
      </c>
      <c r="V472" s="10" t="str">
        <f>IF(Overall!$A474&lt;&gt;"",IF(AND(MONTH($O472) &lt;= 2, MONTH($P472) &gt;= 2), IF($T472 &lt;&gt; "", $H472/$T472, ""), ""),"")</f>
        <v/>
      </c>
      <c r="W472" s="10" t="str">
        <f>IF(Overall!$A474&lt;&gt;"",IF(AND(MONTH($O472) &lt;= 3, MONTH($P472) &gt;= 3), IF($T472 &lt;&gt; "", $H472/$T472, ""), ""),"")</f>
        <v/>
      </c>
      <c r="X472" s="10">
        <f>IF(Overall!$A474&lt;&gt;"",IF(AND(MONTH($O472) &lt;= 4, MONTH($P472) &gt;= 4), IF($T472 &lt;&gt; "", $H472/$T472, ""), ""),"")</f>
        <v>500000</v>
      </c>
      <c r="Y472" s="10" t="str">
        <f>IF(Overall!$A474&lt;&gt;"",IF(AND(MONTH($O472) &lt;= 5, MONTH($P472) &gt;= 5), IF($T472 &lt;&gt; "", $H472/$T472, ""), ""),"")</f>
        <v/>
      </c>
      <c r="Z472" s="10" t="str">
        <f>IF(Overall!$A474&lt;&gt;"",IF(AND(MONTH($O472) &lt;= 6, MONTH($P472) &gt;= 6), IF($T472 &lt;&gt; "", $H472/$T472, ""), ""),"")</f>
        <v/>
      </c>
      <c r="AA472" s="10" t="str">
        <f>IF(Overall!$A474&lt;&gt;"",IF(AND(MONTH($O472) &lt;= 7, MONTH($P472) &gt;= 7 ), IF($T472 &lt;&gt; "", $H472/$T472, ""), ""),"")</f>
        <v/>
      </c>
      <c r="AB472" s="10" t="str">
        <f>IF(Overall!$A474&lt;&gt;"",IF(AND(MONTH($O472) &lt;= 8, MONTH($P472) &gt;= 8), IF($T472 &lt;&gt; "", $H472/$T472, ""), ""),"")</f>
        <v/>
      </c>
      <c r="AC472" s="10" t="str">
        <f>IF(Overall!$A474&lt;&gt;"",IF(AND(MONTH($O472) &lt;= 9, MONTH($P472) &gt;= 9), IF($T472 &lt;&gt; "", $H472/$T472, ""), ""),"")</f>
        <v/>
      </c>
      <c r="AD472" s="10" t="str">
        <f>IF(Overall!$A474&lt;&gt;"",IF(AND(MONTH($O472) &lt;= 10, MONTH($P472) &gt;= 10), IF($T472 &lt;&gt; "", $H472/$T472, ""), ""),"")</f>
        <v/>
      </c>
      <c r="AE472" s="10" t="str">
        <f>IF(Overall!$A474&lt;&gt;"",IF(AND(MONTH($O472) &lt;= 11, MONTH($P472) &gt;= 11), IF($T472 &lt;&gt; "", $H472/$T472, ""), ""),"")</f>
        <v/>
      </c>
      <c r="AF472" s="10" t="str">
        <f>IF(Overall!$A474&lt;&gt;"",IF(AND(MONTH($O472) &lt;= 12, MONTH($P472) &gt;= 12), IF($T472 &lt;&gt; "", $H472/$T472, ""), ""),"")</f>
        <v/>
      </c>
      <c r="AH472" s="10" t="str">
        <f ca="1">IFERROR(IF(AND(NOW()&lt;= EOMONTH(DATE(YEAR($P472),1, 1), 0), Overall!$A474&lt;&gt;"", MONTH($O472) &lt;= 1, MONTH($P472) &gt;= 1), IF($T472 &lt;&gt; "", $H472/$T472, ""), ""), "")</f>
        <v/>
      </c>
      <c r="AI472" s="10" t="str">
        <f ca="1">IFERROR(IF(AND(NOW()&lt;= EOMONTH(DATE(YEAR($P472),2, 1), 0), Overall!$A474&lt;&gt;"", MONTH($O472) &lt;= 2, MONTH($P472) &gt;= 2), IF($T472 &lt;&gt; "", $H472/$T472, ""), ""), "")</f>
        <v/>
      </c>
      <c r="AJ472" s="10" t="str">
        <f ca="1">IFERROR(IF(AND(NOW()&lt;= EOMONTH(DATE(YEAR($P472),3, 1), 0), Overall!$A474&lt;&gt;"", MONTH($O472) &lt;= 3, MONTH($P472) &gt;= 3), IF($T472 &lt;&gt; "", $H472/$T472, ""), ""), "")</f>
        <v/>
      </c>
      <c r="AK472" s="10" t="str">
        <f ca="1">IFERROR(IF(AND(NOW()&lt;= EOMONTH(DATE(YEAR($P472),4, 1), 0), Overall!$A474&lt;&gt;"", MONTH($O472) &lt;= 4, MONTH($P472) &gt;= 4), IF($T472 &lt;&gt; "", $H472/$T472, ""), ""), "")</f>
        <v/>
      </c>
      <c r="AL472" s="10" t="str">
        <f ca="1">IFERROR(IF(AND(NOW()&lt;= EOMONTH(DATE(YEAR($P472),5, 1), 0), Overall!$A474&lt;&gt;"", MONTH($O472) &lt;= 5, MONTH($P472) &gt;= 5), IF($T472 &lt;&gt; "", $H472/$T472, ""), ""), "")</f>
        <v/>
      </c>
      <c r="AM472" s="10" t="str">
        <f ca="1">IFERROR(IF(AND(NOW()&lt;= EOMONTH(DATE(YEAR($P472),6, 1), 0), Overall!$A474&lt;&gt;"", MONTH($O472) &lt;= 6, MONTH($P472) &gt;= 6), IF($T472 &lt;&gt; "", $H472/$T472, ""), ""), "")</f>
        <v/>
      </c>
      <c r="AN472" s="10" t="str">
        <f ca="1">IFERROR(IF(AND(NOW()&lt;= EOMONTH(DATE(YEAR($P472),7, 1), 0), Overall!$A474&lt;&gt;"", MONTH($O472) &lt;= 7, MONTH($P472) &gt;= 7), IF($T472 &lt;&gt; "", $H472/$T472, ""), ""), "")</f>
        <v/>
      </c>
      <c r="AO472" s="10" t="str">
        <f ca="1">IFERROR(IF(AND(NOW()&lt;= EOMONTH(DATE(YEAR($P472),8, 1), 0), Overall!$A474&lt;&gt;"", MONTH($O472) &lt;= 8, MONTH($P472) &gt;= 8), IF($T472 &lt;&gt; "", $H472/$T472, ""), ""), "")</f>
        <v/>
      </c>
      <c r="AP472" s="10" t="str">
        <f ca="1">IFERROR(IF(AND(NOW()&lt;= EOMONTH(DATE(YEAR($P472),9, 1), 0), Overall!$A474&lt;&gt;"", MONTH($O472) &lt;= 9, MONTH($P472) &gt;= 9), IF($T472 &lt;&gt; "", $H472/$T472, ""), ""), "")</f>
        <v/>
      </c>
      <c r="AQ472" s="10" t="str">
        <f ca="1">IFERROR(IF(AND(NOW()&lt;= EOMONTH(DATE(YEAR($P472),10, 1), 0), Overall!$A474&lt;&gt;"", MONTH($O472) &lt;= 10, MONTH($P472) &gt;= 10), IF($T472 &lt;&gt; "", $H472/$T472, ""), ""), "")</f>
        <v/>
      </c>
      <c r="AR472" s="10" t="str">
        <f ca="1">IFERROR(IF(AND(NOW()&lt;= EOMONTH(DATE(YEAR($P472),11, 1), 0), Overall!$A474&lt;&gt;"", MONTH($O472) &lt;=11, MONTH($P472) &gt;= 11), IF($T472 &lt;&gt; "", $H472/$T472, ""), ""), "")</f>
        <v/>
      </c>
      <c r="AS472" s="10" t="str">
        <f ca="1">IFERROR(IF(AND(NOW()&lt;= EOMONTH(DATE(YEAR($P472),12, 1), 0), Overall!$A474&lt;&gt;"", MONTH($O472) &lt;= 12, MONTH($P472) &gt;= 12), IF($T472 &lt;&gt; "", $H472/$T472, ""), ""), "")</f>
        <v/>
      </c>
      <c r="AT472" s="16">
        <f t="shared" ca="1" si="15"/>
        <v>0</v>
      </c>
    </row>
    <row r="473" spans="1:46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6">
        <f>IF(Overall!T475&lt;&gt;"",VALUE(Overall!T475),"")</f>
        <v>80.787000000000006</v>
      </c>
      <c r="O473" s="7">
        <f>IF(Overall!L475&lt;&gt;"", DATEVALUE(Overall!L475), "")</f>
        <v>45017</v>
      </c>
      <c r="P473" s="7">
        <f>IF(Overall!M475&lt;&gt;"", DATEVALUE(Overall!M475), "")</f>
        <v>45046</v>
      </c>
      <c r="Q473" s="7" t="str">
        <f>IF(Overall!S475&lt;&gt;"",_xlfn.VALUETOTEXT(Overall!S475),"")</f>
        <v>Apr</v>
      </c>
      <c r="R473" s="7">
        <f>IF(Overall!O475&lt;&gt;"", DATEVALUE(Overall!O475), "")</f>
        <v>44935</v>
      </c>
      <c r="S473" s="7">
        <f>IF(Overall!O475&lt;&gt;"", DATEVALUE(Overall!O475), "")</f>
        <v>44935</v>
      </c>
      <c r="T473" s="5">
        <f t="shared" si="14"/>
        <v>1</v>
      </c>
      <c r="U473" s="10" t="str">
        <f>IF(Overall!$A475&lt;&gt;"",IF(AND(MONTH($O473) &lt;= 1, MONTH($P473) &gt;= 1), IF($T473 &lt;&gt; "", $H473/$T473, ""), ""),"")</f>
        <v/>
      </c>
      <c r="V473" s="10" t="str">
        <f>IF(Overall!$A475&lt;&gt;"",IF(AND(MONTH($O473) &lt;= 2, MONTH($P473) &gt;= 2), IF($T473 &lt;&gt; "", $H473/$T473, ""), ""),"")</f>
        <v/>
      </c>
      <c r="W473" s="10" t="str">
        <f>IF(Overall!$A475&lt;&gt;"",IF(AND(MONTH($O473) &lt;= 3, MONTH($P473) &gt;= 3), IF($T473 &lt;&gt; "", $H473/$T473, ""), ""),"")</f>
        <v/>
      </c>
      <c r="X473" s="10">
        <f>IF(Overall!$A475&lt;&gt;"",IF(AND(MONTH($O473) &lt;= 4, MONTH($P473) &gt;= 4), IF($T473 &lt;&gt; "", $H473/$T473, ""), ""),"")</f>
        <v>500000</v>
      </c>
      <c r="Y473" s="10" t="str">
        <f>IF(Overall!$A475&lt;&gt;"",IF(AND(MONTH($O473) &lt;= 5, MONTH($P473) &gt;= 5), IF($T473 &lt;&gt; "", $H473/$T473, ""), ""),"")</f>
        <v/>
      </c>
      <c r="Z473" s="10" t="str">
        <f>IF(Overall!$A475&lt;&gt;"",IF(AND(MONTH($O473) &lt;= 6, MONTH($P473) &gt;= 6), IF($T473 &lt;&gt; "", $H473/$T473, ""), ""),"")</f>
        <v/>
      </c>
      <c r="AA473" s="10" t="str">
        <f>IF(Overall!$A475&lt;&gt;"",IF(AND(MONTH($O473) &lt;= 7, MONTH($P473) &gt;= 7 ), IF($T473 &lt;&gt; "", $H473/$T473, ""), ""),"")</f>
        <v/>
      </c>
      <c r="AB473" s="10" t="str">
        <f>IF(Overall!$A475&lt;&gt;"",IF(AND(MONTH($O473) &lt;= 8, MONTH($P473) &gt;= 8), IF($T473 &lt;&gt; "", $H473/$T473, ""), ""),"")</f>
        <v/>
      </c>
      <c r="AC473" s="10" t="str">
        <f>IF(Overall!$A475&lt;&gt;"",IF(AND(MONTH($O473) &lt;= 9, MONTH($P473) &gt;= 9), IF($T473 &lt;&gt; "", $H473/$T473, ""), ""),"")</f>
        <v/>
      </c>
      <c r="AD473" s="10" t="str">
        <f>IF(Overall!$A475&lt;&gt;"",IF(AND(MONTH($O473) &lt;= 10, MONTH($P473) &gt;= 10), IF($T473 &lt;&gt; "", $H473/$T473, ""), ""),"")</f>
        <v/>
      </c>
      <c r="AE473" s="10" t="str">
        <f>IF(Overall!$A475&lt;&gt;"",IF(AND(MONTH($O473) &lt;= 11, MONTH($P473) &gt;= 11), IF($T473 &lt;&gt; "", $H473/$T473, ""), ""),"")</f>
        <v/>
      </c>
      <c r="AF473" s="10" t="str">
        <f>IF(Overall!$A475&lt;&gt;"",IF(AND(MONTH($O473) &lt;= 12, MONTH($P473) &gt;= 12), IF($T473 &lt;&gt; "", $H473/$T473, ""), ""),"")</f>
        <v/>
      </c>
      <c r="AH473" s="10" t="str">
        <f ca="1">IFERROR(IF(AND(NOW()&lt;= EOMONTH(DATE(YEAR($P473),1, 1), 0), Overall!$A475&lt;&gt;"", MONTH($O473) &lt;= 1, MONTH($P473) &gt;= 1), IF($T473 &lt;&gt; "", $H473/$T473, ""), ""), "")</f>
        <v/>
      </c>
      <c r="AI473" s="10" t="str">
        <f ca="1">IFERROR(IF(AND(NOW()&lt;= EOMONTH(DATE(YEAR($P473),2, 1), 0), Overall!$A475&lt;&gt;"", MONTH($O473) &lt;= 2, MONTH($P473) &gt;= 2), IF($T473 &lt;&gt; "", $H473/$T473, ""), ""), "")</f>
        <v/>
      </c>
      <c r="AJ473" s="10" t="str">
        <f ca="1">IFERROR(IF(AND(NOW()&lt;= EOMONTH(DATE(YEAR($P473),3, 1), 0), Overall!$A475&lt;&gt;"", MONTH($O473) &lt;= 3, MONTH($P473) &gt;= 3), IF($T473 &lt;&gt; "", $H473/$T473, ""), ""), "")</f>
        <v/>
      </c>
      <c r="AK473" s="10" t="str">
        <f ca="1">IFERROR(IF(AND(NOW()&lt;= EOMONTH(DATE(YEAR($P473),4, 1), 0), Overall!$A475&lt;&gt;"", MONTH($O473) &lt;= 4, MONTH($P473) &gt;= 4), IF($T473 &lt;&gt; "", $H473/$T473, ""), ""), "")</f>
        <v/>
      </c>
      <c r="AL473" s="10" t="str">
        <f ca="1">IFERROR(IF(AND(NOW()&lt;= EOMONTH(DATE(YEAR($P473),5, 1), 0), Overall!$A475&lt;&gt;"", MONTH($O473) &lt;= 5, MONTH($P473) &gt;= 5), IF($T473 &lt;&gt; "", $H473/$T473, ""), ""), "")</f>
        <v/>
      </c>
      <c r="AM473" s="10" t="str">
        <f ca="1">IFERROR(IF(AND(NOW()&lt;= EOMONTH(DATE(YEAR($P473),6, 1), 0), Overall!$A475&lt;&gt;"", MONTH($O473) &lt;= 6, MONTH($P473) &gt;= 6), IF($T473 &lt;&gt; "", $H473/$T473, ""), ""), "")</f>
        <v/>
      </c>
      <c r="AN473" s="10" t="str">
        <f ca="1">IFERROR(IF(AND(NOW()&lt;= EOMONTH(DATE(YEAR($P473),7, 1), 0), Overall!$A475&lt;&gt;"", MONTH($O473) &lt;= 7, MONTH($P473) &gt;= 7), IF($T473 &lt;&gt; "", $H473/$T473, ""), ""), "")</f>
        <v/>
      </c>
      <c r="AO473" s="10" t="str">
        <f ca="1">IFERROR(IF(AND(NOW()&lt;= EOMONTH(DATE(YEAR($P473),8, 1), 0), Overall!$A475&lt;&gt;"", MONTH($O473) &lt;= 8, MONTH($P473) &gt;= 8), IF($T473 &lt;&gt; "", $H473/$T473, ""), ""), "")</f>
        <v/>
      </c>
      <c r="AP473" s="10" t="str">
        <f ca="1">IFERROR(IF(AND(NOW()&lt;= EOMONTH(DATE(YEAR($P473),9, 1), 0), Overall!$A475&lt;&gt;"", MONTH($O473) &lt;= 9, MONTH($P473) &gt;= 9), IF($T473 &lt;&gt; "", $H473/$T473, ""), ""), "")</f>
        <v/>
      </c>
      <c r="AQ473" s="10" t="str">
        <f ca="1">IFERROR(IF(AND(NOW()&lt;= EOMONTH(DATE(YEAR($P473),10, 1), 0), Overall!$A475&lt;&gt;"", MONTH($O473) &lt;= 10, MONTH($P473) &gt;= 10), IF($T473 &lt;&gt; "", $H473/$T473, ""), ""), "")</f>
        <v/>
      </c>
      <c r="AR473" s="10" t="str">
        <f ca="1">IFERROR(IF(AND(NOW()&lt;= EOMONTH(DATE(YEAR($P473),11, 1), 0), Overall!$A475&lt;&gt;"", MONTH($O473) &lt;=11, MONTH($P473) &gt;= 11), IF($T473 &lt;&gt; "", $H473/$T473, ""), ""), "")</f>
        <v/>
      </c>
      <c r="AS473" s="10" t="str">
        <f ca="1">IFERROR(IF(AND(NOW()&lt;= EOMONTH(DATE(YEAR($P473),12, 1), 0), Overall!$A475&lt;&gt;"", MONTH($O473) &lt;= 12, MONTH($P473) &gt;= 12), IF($T473 &lt;&gt; "", $H473/$T473, ""), ""), "")</f>
        <v/>
      </c>
      <c r="AT473" s="16">
        <f t="shared" ca="1" si="15"/>
        <v>0</v>
      </c>
    </row>
    <row r="474" spans="1:46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6">
        <f>IF(Overall!T476&lt;&gt;"",VALUE(Overall!T476),"")</f>
        <v>80.849999999999994</v>
      </c>
      <c r="O474" s="7">
        <f>IF(Overall!L476&lt;&gt;"", DATEVALUE(Overall!L476), "")</f>
        <v>45017</v>
      </c>
      <c r="P474" s="7">
        <f>IF(Overall!M476&lt;&gt;"", DATEVALUE(Overall!M476), "")</f>
        <v>45046</v>
      </c>
      <c r="Q474" s="7" t="str">
        <f>IF(Overall!S476&lt;&gt;"",_xlfn.VALUETOTEXT(Overall!S476),"")</f>
        <v>Apr</v>
      </c>
      <c r="R474" s="7">
        <f>IF(Overall!O476&lt;&gt;"", DATEVALUE(Overall!O476), "")</f>
        <v>44935</v>
      </c>
      <c r="S474" s="7">
        <f>IF(Overall!O476&lt;&gt;"", DATEVALUE(Overall!O476), "")</f>
        <v>44935</v>
      </c>
      <c r="T474" s="5">
        <f t="shared" si="14"/>
        <v>1</v>
      </c>
      <c r="U474" s="10" t="str">
        <f>IF(Overall!$A476&lt;&gt;"",IF(AND(MONTH($O474) &lt;= 1, MONTH($P474) &gt;= 1), IF($T474 &lt;&gt; "", $H474/$T474, ""), ""),"")</f>
        <v/>
      </c>
      <c r="V474" s="10" t="str">
        <f>IF(Overall!$A476&lt;&gt;"",IF(AND(MONTH($O474) &lt;= 2, MONTH($P474) &gt;= 2), IF($T474 &lt;&gt; "", $H474/$T474, ""), ""),"")</f>
        <v/>
      </c>
      <c r="W474" s="10" t="str">
        <f>IF(Overall!$A476&lt;&gt;"",IF(AND(MONTH($O474) &lt;= 3, MONTH($P474) &gt;= 3), IF($T474 &lt;&gt; "", $H474/$T474, ""), ""),"")</f>
        <v/>
      </c>
      <c r="X474" s="10">
        <f>IF(Overall!$A476&lt;&gt;"",IF(AND(MONTH($O474) &lt;= 4, MONTH($P474) &gt;= 4), IF($T474 &lt;&gt; "", $H474/$T474, ""), ""),"")</f>
        <v>500000</v>
      </c>
      <c r="Y474" s="10" t="str">
        <f>IF(Overall!$A476&lt;&gt;"",IF(AND(MONTH($O474) &lt;= 5, MONTH($P474) &gt;= 5), IF($T474 &lt;&gt; "", $H474/$T474, ""), ""),"")</f>
        <v/>
      </c>
      <c r="Z474" s="10" t="str">
        <f>IF(Overall!$A476&lt;&gt;"",IF(AND(MONTH($O474) &lt;= 6, MONTH($P474) &gt;= 6), IF($T474 &lt;&gt; "", $H474/$T474, ""), ""),"")</f>
        <v/>
      </c>
      <c r="AA474" s="10" t="str">
        <f>IF(Overall!$A476&lt;&gt;"",IF(AND(MONTH($O474) &lt;= 7, MONTH($P474) &gt;= 7 ), IF($T474 &lt;&gt; "", $H474/$T474, ""), ""),"")</f>
        <v/>
      </c>
      <c r="AB474" s="10" t="str">
        <f>IF(Overall!$A476&lt;&gt;"",IF(AND(MONTH($O474) &lt;= 8, MONTH($P474) &gt;= 8), IF($T474 &lt;&gt; "", $H474/$T474, ""), ""),"")</f>
        <v/>
      </c>
      <c r="AC474" s="10" t="str">
        <f>IF(Overall!$A476&lt;&gt;"",IF(AND(MONTH($O474) &lt;= 9, MONTH($P474) &gt;= 9), IF($T474 &lt;&gt; "", $H474/$T474, ""), ""),"")</f>
        <v/>
      </c>
      <c r="AD474" s="10" t="str">
        <f>IF(Overall!$A476&lt;&gt;"",IF(AND(MONTH($O474) &lt;= 10, MONTH($P474) &gt;= 10), IF($T474 &lt;&gt; "", $H474/$T474, ""), ""),"")</f>
        <v/>
      </c>
      <c r="AE474" s="10" t="str">
        <f>IF(Overall!$A476&lt;&gt;"",IF(AND(MONTH($O474) &lt;= 11, MONTH($P474) &gt;= 11), IF($T474 &lt;&gt; "", $H474/$T474, ""), ""),"")</f>
        <v/>
      </c>
      <c r="AF474" s="10" t="str">
        <f>IF(Overall!$A476&lt;&gt;"",IF(AND(MONTH($O474) &lt;= 12, MONTH($P474) &gt;= 12), IF($T474 &lt;&gt; "", $H474/$T474, ""), ""),"")</f>
        <v/>
      </c>
      <c r="AH474" s="10" t="str">
        <f ca="1">IFERROR(IF(AND(NOW()&lt;= EOMONTH(DATE(YEAR($P474),1, 1), 0), Overall!$A476&lt;&gt;"", MONTH($O474) &lt;= 1, MONTH($P474) &gt;= 1), IF($T474 &lt;&gt; "", $H474/$T474, ""), ""), "")</f>
        <v/>
      </c>
      <c r="AI474" s="10" t="str">
        <f ca="1">IFERROR(IF(AND(NOW()&lt;= EOMONTH(DATE(YEAR($P474),2, 1), 0), Overall!$A476&lt;&gt;"", MONTH($O474) &lt;= 2, MONTH($P474) &gt;= 2), IF($T474 &lt;&gt; "", $H474/$T474, ""), ""), "")</f>
        <v/>
      </c>
      <c r="AJ474" s="10" t="str">
        <f ca="1">IFERROR(IF(AND(NOW()&lt;= EOMONTH(DATE(YEAR($P474),3, 1), 0), Overall!$A476&lt;&gt;"", MONTH($O474) &lt;= 3, MONTH($P474) &gt;= 3), IF($T474 &lt;&gt; "", $H474/$T474, ""), ""), "")</f>
        <v/>
      </c>
      <c r="AK474" s="10" t="str">
        <f ca="1">IFERROR(IF(AND(NOW()&lt;= EOMONTH(DATE(YEAR($P474),4, 1), 0), Overall!$A476&lt;&gt;"", MONTH($O474) &lt;= 4, MONTH($P474) &gt;= 4), IF($T474 &lt;&gt; "", $H474/$T474, ""), ""), "")</f>
        <v/>
      </c>
      <c r="AL474" s="10" t="str">
        <f ca="1">IFERROR(IF(AND(NOW()&lt;= EOMONTH(DATE(YEAR($P474),5, 1), 0), Overall!$A476&lt;&gt;"", MONTH($O474) &lt;= 5, MONTH($P474) &gt;= 5), IF($T474 &lt;&gt; "", $H474/$T474, ""), ""), "")</f>
        <v/>
      </c>
      <c r="AM474" s="10" t="str">
        <f ca="1">IFERROR(IF(AND(NOW()&lt;= EOMONTH(DATE(YEAR($P474),6, 1), 0), Overall!$A476&lt;&gt;"", MONTH($O474) &lt;= 6, MONTH($P474) &gt;= 6), IF($T474 &lt;&gt; "", $H474/$T474, ""), ""), "")</f>
        <v/>
      </c>
      <c r="AN474" s="10" t="str">
        <f ca="1">IFERROR(IF(AND(NOW()&lt;= EOMONTH(DATE(YEAR($P474),7, 1), 0), Overall!$A476&lt;&gt;"", MONTH($O474) &lt;= 7, MONTH($P474) &gt;= 7), IF($T474 &lt;&gt; "", $H474/$T474, ""), ""), "")</f>
        <v/>
      </c>
      <c r="AO474" s="10" t="str">
        <f ca="1">IFERROR(IF(AND(NOW()&lt;= EOMONTH(DATE(YEAR($P474),8, 1), 0), Overall!$A476&lt;&gt;"", MONTH($O474) &lt;= 8, MONTH($P474) &gt;= 8), IF($T474 &lt;&gt; "", $H474/$T474, ""), ""), "")</f>
        <v/>
      </c>
      <c r="AP474" s="10" t="str">
        <f ca="1">IFERROR(IF(AND(NOW()&lt;= EOMONTH(DATE(YEAR($P474),9, 1), 0), Overall!$A476&lt;&gt;"", MONTH($O474) &lt;= 9, MONTH($P474) &gt;= 9), IF($T474 &lt;&gt; "", $H474/$T474, ""), ""), "")</f>
        <v/>
      </c>
      <c r="AQ474" s="10" t="str">
        <f ca="1">IFERROR(IF(AND(NOW()&lt;= EOMONTH(DATE(YEAR($P474),10, 1), 0), Overall!$A476&lt;&gt;"", MONTH($O474) &lt;= 10, MONTH($P474) &gt;= 10), IF($T474 &lt;&gt; "", $H474/$T474, ""), ""), "")</f>
        <v/>
      </c>
      <c r="AR474" s="10" t="str">
        <f ca="1">IFERROR(IF(AND(NOW()&lt;= EOMONTH(DATE(YEAR($P474),11, 1), 0), Overall!$A476&lt;&gt;"", MONTH($O474) &lt;=11, MONTH($P474) &gt;= 11), IF($T474 &lt;&gt; "", $H474/$T474, ""), ""), "")</f>
        <v/>
      </c>
      <c r="AS474" s="10" t="str">
        <f ca="1">IFERROR(IF(AND(NOW()&lt;= EOMONTH(DATE(YEAR($P474),12, 1), 0), Overall!$A476&lt;&gt;"", MONTH($O474) &lt;= 12, MONTH($P474) &gt;= 12), IF($T474 &lt;&gt; "", $H474/$T474, ""), ""), "")</f>
        <v/>
      </c>
      <c r="AT474" s="16">
        <f t="shared" ca="1" si="15"/>
        <v>0</v>
      </c>
    </row>
    <row r="475" spans="1:46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6">
        <f>IF(Overall!T477&lt;&gt;"",VALUE(Overall!T477),"")</f>
        <v>80.274000000000001</v>
      </c>
      <c r="O475" s="7">
        <f>IF(Overall!L477&lt;&gt;"", DATEVALUE(Overall!L477), "")</f>
        <v>45017</v>
      </c>
      <c r="P475" s="7">
        <f>IF(Overall!M477&lt;&gt;"", DATEVALUE(Overall!M477), "")</f>
        <v>45046</v>
      </c>
      <c r="Q475" s="7" t="str">
        <f>IF(Overall!S477&lt;&gt;"",_xlfn.VALUETOTEXT(Overall!S477),"")</f>
        <v>Apr</v>
      </c>
      <c r="R475" s="7">
        <f>IF(Overall!O477&lt;&gt;"", DATEVALUE(Overall!O477), "")</f>
        <v>44937</v>
      </c>
      <c r="S475" s="7">
        <f>IF(Overall!O477&lt;&gt;"", DATEVALUE(Overall!O477), "")</f>
        <v>44937</v>
      </c>
      <c r="T475" s="5">
        <f t="shared" si="14"/>
        <v>1</v>
      </c>
      <c r="U475" s="10" t="str">
        <f>IF(Overall!$A477&lt;&gt;"",IF(AND(MONTH($O475) &lt;= 1, MONTH($P475) &gt;= 1), IF($T475 &lt;&gt; "", $H475/$T475, ""), ""),"")</f>
        <v/>
      </c>
      <c r="V475" s="10" t="str">
        <f>IF(Overall!$A477&lt;&gt;"",IF(AND(MONTH($O475) &lt;= 2, MONTH($P475) &gt;= 2), IF($T475 &lt;&gt; "", $H475/$T475, ""), ""),"")</f>
        <v/>
      </c>
      <c r="W475" s="10" t="str">
        <f>IF(Overall!$A477&lt;&gt;"",IF(AND(MONTH($O475) &lt;= 3, MONTH($P475) &gt;= 3), IF($T475 &lt;&gt; "", $H475/$T475, ""), ""),"")</f>
        <v/>
      </c>
      <c r="X475" s="10">
        <f>IF(Overall!$A477&lt;&gt;"",IF(AND(MONTH($O475) &lt;= 4, MONTH($P475) &gt;= 4), IF($T475 &lt;&gt; "", $H475/$T475, ""), ""),"")</f>
        <v>500000</v>
      </c>
      <c r="Y475" s="10" t="str">
        <f>IF(Overall!$A477&lt;&gt;"",IF(AND(MONTH($O475) &lt;= 5, MONTH($P475) &gt;= 5), IF($T475 &lt;&gt; "", $H475/$T475, ""), ""),"")</f>
        <v/>
      </c>
      <c r="Z475" s="10" t="str">
        <f>IF(Overall!$A477&lt;&gt;"",IF(AND(MONTH($O475) &lt;= 6, MONTH($P475) &gt;= 6), IF($T475 &lt;&gt; "", $H475/$T475, ""), ""),"")</f>
        <v/>
      </c>
      <c r="AA475" s="10" t="str">
        <f>IF(Overall!$A477&lt;&gt;"",IF(AND(MONTH($O475) &lt;= 7, MONTH($P475) &gt;= 7 ), IF($T475 &lt;&gt; "", $H475/$T475, ""), ""),"")</f>
        <v/>
      </c>
      <c r="AB475" s="10" t="str">
        <f>IF(Overall!$A477&lt;&gt;"",IF(AND(MONTH($O475) &lt;= 8, MONTH($P475) &gt;= 8), IF($T475 &lt;&gt; "", $H475/$T475, ""), ""),"")</f>
        <v/>
      </c>
      <c r="AC475" s="10" t="str">
        <f>IF(Overall!$A477&lt;&gt;"",IF(AND(MONTH($O475) &lt;= 9, MONTH($P475) &gt;= 9), IF($T475 &lt;&gt; "", $H475/$T475, ""), ""),"")</f>
        <v/>
      </c>
      <c r="AD475" s="10" t="str">
        <f>IF(Overall!$A477&lt;&gt;"",IF(AND(MONTH($O475) &lt;= 10, MONTH($P475) &gt;= 10), IF($T475 &lt;&gt; "", $H475/$T475, ""), ""),"")</f>
        <v/>
      </c>
      <c r="AE475" s="10" t="str">
        <f>IF(Overall!$A477&lt;&gt;"",IF(AND(MONTH($O475) &lt;= 11, MONTH($P475) &gt;= 11), IF($T475 &lt;&gt; "", $H475/$T475, ""), ""),"")</f>
        <v/>
      </c>
      <c r="AF475" s="10" t="str">
        <f>IF(Overall!$A477&lt;&gt;"",IF(AND(MONTH($O475) &lt;= 12, MONTH($P475) &gt;= 12), IF($T475 &lt;&gt; "", $H475/$T475, ""), ""),"")</f>
        <v/>
      </c>
      <c r="AH475" s="10" t="str">
        <f ca="1">IFERROR(IF(AND(NOW()&lt;= EOMONTH(DATE(YEAR($P475),1, 1), 0), Overall!$A477&lt;&gt;"", MONTH($O475) &lt;= 1, MONTH($P475) &gt;= 1), IF($T475 &lt;&gt; "", $H475/$T475, ""), ""), "")</f>
        <v/>
      </c>
      <c r="AI475" s="10" t="str">
        <f ca="1">IFERROR(IF(AND(NOW()&lt;= EOMONTH(DATE(YEAR($P475),2, 1), 0), Overall!$A477&lt;&gt;"", MONTH($O475) &lt;= 2, MONTH($P475) &gt;= 2), IF($T475 &lt;&gt; "", $H475/$T475, ""), ""), "")</f>
        <v/>
      </c>
      <c r="AJ475" s="10" t="str">
        <f ca="1">IFERROR(IF(AND(NOW()&lt;= EOMONTH(DATE(YEAR($P475),3, 1), 0), Overall!$A477&lt;&gt;"", MONTH($O475) &lt;= 3, MONTH($P475) &gt;= 3), IF($T475 &lt;&gt; "", $H475/$T475, ""), ""), "")</f>
        <v/>
      </c>
      <c r="AK475" s="10" t="str">
        <f ca="1">IFERROR(IF(AND(NOW()&lt;= EOMONTH(DATE(YEAR($P475),4, 1), 0), Overall!$A477&lt;&gt;"", MONTH($O475) &lt;= 4, MONTH($P475) &gt;= 4), IF($T475 &lt;&gt; "", $H475/$T475, ""), ""), "")</f>
        <v/>
      </c>
      <c r="AL475" s="10" t="str">
        <f ca="1">IFERROR(IF(AND(NOW()&lt;= EOMONTH(DATE(YEAR($P475),5, 1), 0), Overall!$A477&lt;&gt;"", MONTH($O475) &lt;= 5, MONTH($P475) &gt;= 5), IF($T475 &lt;&gt; "", $H475/$T475, ""), ""), "")</f>
        <v/>
      </c>
      <c r="AM475" s="10" t="str">
        <f ca="1">IFERROR(IF(AND(NOW()&lt;= EOMONTH(DATE(YEAR($P475),6, 1), 0), Overall!$A477&lt;&gt;"", MONTH($O475) &lt;= 6, MONTH($P475) &gt;= 6), IF($T475 &lt;&gt; "", $H475/$T475, ""), ""), "")</f>
        <v/>
      </c>
      <c r="AN475" s="10" t="str">
        <f ca="1">IFERROR(IF(AND(NOW()&lt;= EOMONTH(DATE(YEAR($P475),7, 1), 0), Overall!$A477&lt;&gt;"", MONTH($O475) &lt;= 7, MONTH($P475) &gt;= 7), IF($T475 &lt;&gt; "", $H475/$T475, ""), ""), "")</f>
        <v/>
      </c>
      <c r="AO475" s="10" t="str">
        <f ca="1">IFERROR(IF(AND(NOW()&lt;= EOMONTH(DATE(YEAR($P475),8, 1), 0), Overall!$A477&lt;&gt;"", MONTH($O475) &lt;= 8, MONTH($P475) &gt;= 8), IF($T475 &lt;&gt; "", $H475/$T475, ""), ""), "")</f>
        <v/>
      </c>
      <c r="AP475" s="10" t="str">
        <f ca="1">IFERROR(IF(AND(NOW()&lt;= EOMONTH(DATE(YEAR($P475),9, 1), 0), Overall!$A477&lt;&gt;"", MONTH($O475) &lt;= 9, MONTH($P475) &gt;= 9), IF($T475 &lt;&gt; "", $H475/$T475, ""), ""), "")</f>
        <v/>
      </c>
      <c r="AQ475" s="10" t="str">
        <f ca="1">IFERROR(IF(AND(NOW()&lt;= EOMONTH(DATE(YEAR($P475),10, 1), 0), Overall!$A477&lt;&gt;"", MONTH($O475) &lt;= 10, MONTH($P475) &gt;= 10), IF($T475 &lt;&gt; "", $H475/$T475, ""), ""), "")</f>
        <v/>
      </c>
      <c r="AR475" s="10" t="str">
        <f ca="1">IFERROR(IF(AND(NOW()&lt;= EOMONTH(DATE(YEAR($P475),11, 1), 0), Overall!$A477&lt;&gt;"", MONTH($O475) &lt;=11, MONTH($P475) &gt;= 11), IF($T475 &lt;&gt; "", $H475/$T475, ""), ""), "")</f>
        <v/>
      </c>
      <c r="AS475" s="10" t="str">
        <f ca="1">IFERROR(IF(AND(NOW()&lt;= EOMONTH(DATE(YEAR($P475),12, 1), 0), Overall!$A477&lt;&gt;"", MONTH($O475) &lt;= 12, MONTH($P475) &gt;= 12), IF($T475 &lt;&gt; "", $H475/$T475, ""), ""), "")</f>
        <v/>
      </c>
      <c r="AT475" s="16">
        <f t="shared" ca="1" si="15"/>
        <v>0</v>
      </c>
    </row>
    <row r="476" spans="1:46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6">
        <f>IF(Overall!T478&lt;&gt;"",VALUE(Overall!T478),"")</f>
        <v>80.45</v>
      </c>
      <c r="O476" s="7">
        <f>IF(Overall!L478&lt;&gt;"", DATEVALUE(Overall!L478), "")</f>
        <v>45017</v>
      </c>
      <c r="P476" s="7">
        <f>IF(Overall!M478&lt;&gt;"", DATEVALUE(Overall!M478), "")</f>
        <v>45046</v>
      </c>
      <c r="Q476" s="7" t="str">
        <f>IF(Overall!S478&lt;&gt;"",_xlfn.VALUETOTEXT(Overall!S478),"")</f>
        <v>Apr</v>
      </c>
      <c r="R476" s="7">
        <f>IF(Overall!O478&lt;&gt;"", DATEVALUE(Overall!O478), "")</f>
        <v>44937</v>
      </c>
      <c r="S476" s="7">
        <f>IF(Overall!O478&lt;&gt;"", DATEVALUE(Overall!O478), "")</f>
        <v>44937</v>
      </c>
      <c r="T476" s="5">
        <f t="shared" si="14"/>
        <v>1</v>
      </c>
      <c r="U476" s="10" t="str">
        <f>IF(Overall!$A478&lt;&gt;"",IF(AND(MONTH($O476) &lt;= 1, MONTH($P476) &gt;= 1), IF($T476 &lt;&gt; "", $H476/$T476, ""), ""),"")</f>
        <v/>
      </c>
      <c r="V476" s="10" t="str">
        <f>IF(Overall!$A478&lt;&gt;"",IF(AND(MONTH($O476) &lt;= 2, MONTH($P476) &gt;= 2), IF($T476 &lt;&gt; "", $H476/$T476, ""), ""),"")</f>
        <v/>
      </c>
      <c r="W476" s="10" t="str">
        <f>IF(Overall!$A478&lt;&gt;"",IF(AND(MONTH($O476) &lt;= 3, MONTH($P476) &gt;= 3), IF($T476 &lt;&gt; "", $H476/$T476, ""), ""),"")</f>
        <v/>
      </c>
      <c r="X476" s="10">
        <f>IF(Overall!$A478&lt;&gt;"",IF(AND(MONTH($O476) &lt;= 4, MONTH($P476) &gt;= 4), IF($T476 &lt;&gt; "", $H476/$T476, ""), ""),"")</f>
        <v>500000</v>
      </c>
      <c r="Y476" s="10" t="str">
        <f>IF(Overall!$A478&lt;&gt;"",IF(AND(MONTH($O476) &lt;= 5, MONTH($P476) &gt;= 5), IF($T476 &lt;&gt; "", $H476/$T476, ""), ""),"")</f>
        <v/>
      </c>
      <c r="Z476" s="10" t="str">
        <f>IF(Overall!$A478&lt;&gt;"",IF(AND(MONTH($O476) &lt;= 6, MONTH($P476) &gt;= 6), IF($T476 &lt;&gt; "", $H476/$T476, ""), ""),"")</f>
        <v/>
      </c>
      <c r="AA476" s="10" t="str">
        <f>IF(Overall!$A478&lt;&gt;"",IF(AND(MONTH($O476) &lt;= 7, MONTH($P476) &gt;= 7 ), IF($T476 &lt;&gt; "", $H476/$T476, ""), ""),"")</f>
        <v/>
      </c>
      <c r="AB476" s="10" t="str">
        <f>IF(Overall!$A478&lt;&gt;"",IF(AND(MONTH($O476) &lt;= 8, MONTH($P476) &gt;= 8), IF($T476 &lt;&gt; "", $H476/$T476, ""), ""),"")</f>
        <v/>
      </c>
      <c r="AC476" s="10" t="str">
        <f>IF(Overall!$A478&lt;&gt;"",IF(AND(MONTH($O476) &lt;= 9, MONTH($P476) &gt;= 9), IF($T476 &lt;&gt; "", $H476/$T476, ""), ""),"")</f>
        <v/>
      </c>
      <c r="AD476" s="10" t="str">
        <f>IF(Overall!$A478&lt;&gt;"",IF(AND(MONTH($O476) &lt;= 10, MONTH($P476) &gt;= 10), IF($T476 &lt;&gt; "", $H476/$T476, ""), ""),"")</f>
        <v/>
      </c>
      <c r="AE476" s="10" t="str">
        <f>IF(Overall!$A478&lt;&gt;"",IF(AND(MONTH($O476) &lt;= 11, MONTH($P476) &gt;= 11), IF($T476 &lt;&gt; "", $H476/$T476, ""), ""),"")</f>
        <v/>
      </c>
      <c r="AF476" s="10" t="str">
        <f>IF(Overall!$A478&lt;&gt;"",IF(AND(MONTH($O476) &lt;= 12, MONTH($P476) &gt;= 12), IF($T476 &lt;&gt; "", $H476/$T476, ""), ""),"")</f>
        <v/>
      </c>
      <c r="AH476" s="10" t="str">
        <f ca="1">IFERROR(IF(AND(NOW()&lt;= EOMONTH(DATE(YEAR($P476),1, 1), 0), Overall!$A478&lt;&gt;"", MONTH($O476) &lt;= 1, MONTH($P476) &gt;= 1), IF($T476 &lt;&gt; "", $H476/$T476, ""), ""), "")</f>
        <v/>
      </c>
      <c r="AI476" s="10" t="str">
        <f ca="1">IFERROR(IF(AND(NOW()&lt;= EOMONTH(DATE(YEAR($P476),2, 1), 0), Overall!$A478&lt;&gt;"", MONTH($O476) &lt;= 2, MONTH($P476) &gt;= 2), IF($T476 &lt;&gt; "", $H476/$T476, ""), ""), "")</f>
        <v/>
      </c>
      <c r="AJ476" s="10" t="str">
        <f ca="1">IFERROR(IF(AND(NOW()&lt;= EOMONTH(DATE(YEAR($P476),3, 1), 0), Overall!$A478&lt;&gt;"", MONTH($O476) &lt;= 3, MONTH($P476) &gt;= 3), IF($T476 &lt;&gt; "", $H476/$T476, ""), ""), "")</f>
        <v/>
      </c>
      <c r="AK476" s="10" t="str">
        <f ca="1">IFERROR(IF(AND(NOW()&lt;= EOMONTH(DATE(YEAR($P476),4, 1), 0), Overall!$A478&lt;&gt;"", MONTH($O476) &lt;= 4, MONTH($P476) &gt;= 4), IF($T476 &lt;&gt; "", $H476/$T476, ""), ""), "")</f>
        <v/>
      </c>
      <c r="AL476" s="10" t="str">
        <f ca="1">IFERROR(IF(AND(NOW()&lt;= EOMONTH(DATE(YEAR($P476),5, 1), 0), Overall!$A478&lt;&gt;"", MONTH($O476) &lt;= 5, MONTH($P476) &gt;= 5), IF($T476 &lt;&gt; "", $H476/$T476, ""), ""), "")</f>
        <v/>
      </c>
      <c r="AM476" s="10" t="str">
        <f ca="1">IFERROR(IF(AND(NOW()&lt;= EOMONTH(DATE(YEAR($P476),6, 1), 0), Overall!$A478&lt;&gt;"", MONTH($O476) &lt;= 6, MONTH($P476) &gt;= 6), IF($T476 &lt;&gt; "", $H476/$T476, ""), ""), "")</f>
        <v/>
      </c>
      <c r="AN476" s="10" t="str">
        <f ca="1">IFERROR(IF(AND(NOW()&lt;= EOMONTH(DATE(YEAR($P476),7, 1), 0), Overall!$A478&lt;&gt;"", MONTH($O476) &lt;= 7, MONTH($P476) &gt;= 7), IF($T476 &lt;&gt; "", $H476/$T476, ""), ""), "")</f>
        <v/>
      </c>
      <c r="AO476" s="10" t="str">
        <f ca="1">IFERROR(IF(AND(NOW()&lt;= EOMONTH(DATE(YEAR($P476),8, 1), 0), Overall!$A478&lt;&gt;"", MONTH($O476) &lt;= 8, MONTH($P476) &gt;= 8), IF($T476 &lt;&gt; "", $H476/$T476, ""), ""), "")</f>
        <v/>
      </c>
      <c r="AP476" s="10" t="str">
        <f ca="1">IFERROR(IF(AND(NOW()&lt;= EOMONTH(DATE(YEAR($P476),9, 1), 0), Overall!$A478&lt;&gt;"", MONTH($O476) &lt;= 9, MONTH($P476) &gt;= 9), IF($T476 &lt;&gt; "", $H476/$T476, ""), ""), "")</f>
        <v/>
      </c>
      <c r="AQ476" s="10" t="str">
        <f ca="1">IFERROR(IF(AND(NOW()&lt;= EOMONTH(DATE(YEAR($P476),10, 1), 0), Overall!$A478&lt;&gt;"", MONTH($O476) &lt;= 10, MONTH($P476) &gt;= 10), IF($T476 &lt;&gt; "", $H476/$T476, ""), ""), "")</f>
        <v/>
      </c>
      <c r="AR476" s="10" t="str">
        <f ca="1">IFERROR(IF(AND(NOW()&lt;= EOMONTH(DATE(YEAR($P476),11, 1), 0), Overall!$A478&lt;&gt;"", MONTH($O476) &lt;=11, MONTH($P476) &gt;= 11), IF($T476 &lt;&gt; "", $H476/$T476, ""), ""), "")</f>
        <v/>
      </c>
      <c r="AS476" s="10" t="str">
        <f ca="1">IFERROR(IF(AND(NOW()&lt;= EOMONTH(DATE(YEAR($P476),12, 1), 0), Overall!$A478&lt;&gt;"", MONTH($O476) &lt;= 12, MONTH($P476) &gt;= 12), IF($T476 &lt;&gt; "", $H476/$T476, ""), ""), "")</f>
        <v/>
      </c>
      <c r="AT476" s="16">
        <f t="shared" ca="1" si="15"/>
        <v>0</v>
      </c>
    </row>
    <row r="477" spans="1:46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6">
        <f>IF(Overall!T479&lt;&gt;"",VALUE(Overall!T479),"")</f>
        <v>80.400000000000006</v>
      </c>
      <c r="O477" s="7">
        <f>IF(Overall!L479&lt;&gt;"", DATEVALUE(Overall!L479), "")</f>
        <v>45017</v>
      </c>
      <c r="P477" s="7">
        <f>IF(Overall!M479&lt;&gt;"", DATEVALUE(Overall!M479), "")</f>
        <v>45046</v>
      </c>
      <c r="Q477" s="7" t="str">
        <f>IF(Overall!S479&lt;&gt;"",_xlfn.VALUETOTEXT(Overall!S479),"")</f>
        <v>Apr</v>
      </c>
      <c r="R477" s="7">
        <f>IF(Overall!O479&lt;&gt;"", DATEVALUE(Overall!O479), "")</f>
        <v>44937</v>
      </c>
      <c r="S477" s="7">
        <f>IF(Overall!O479&lt;&gt;"", DATEVALUE(Overall!O479), "")</f>
        <v>44937</v>
      </c>
      <c r="T477" s="5">
        <f t="shared" si="14"/>
        <v>1</v>
      </c>
      <c r="U477" s="10" t="str">
        <f>IF(Overall!$A479&lt;&gt;"",IF(AND(MONTH($O477) &lt;= 1, MONTH($P477) &gt;= 1), IF($T477 &lt;&gt; "", $H477/$T477, ""), ""),"")</f>
        <v/>
      </c>
      <c r="V477" s="10" t="str">
        <f>IF(Overall!$A479&lt;&gt;"",IF(AND(MONTH($O477) &lt;= 2, MONTH($P477) &gt;= 2), IF($T477 &lt;&gt; "", $H477/$T477, ""), ""),"")</f>
        <v/>
      </c>
      <c r="W477" s="10" t="str">
        <f>IF(Overall!$A479&lt;&gt;"",IF(AND(MONTH($O477) &lt;= 3, MONTH($P477) &gt;= 3), IF($T477 &lt;&gt; "", $H477/$T477, ""), ""),"")</f>
        <v/>
      </c>
      <c r="X477" s="10">
        <f>IF(Overall!$A479&lt;&gt;"",IF(AND(MONTH($O477) &lt;= 4, MONTH($P477) &gt;= 4), IF($T477 &lt;&gt; "", $H477/$T477, ""), ""),"")</f>
        <v>500000</v>
      </c>
      <c r="Y477" s="10" t="str">
        <f>IF(Overall!$A479&lt;&gt;"",IF(AND(MONTH($O477) &lt;= 5, MONTH($P477) &gt;= 5), IF($T477 &lt;&gt; "", $H477/$T477, ""), ""),"")</f>
        <v/>
      </c>
      <c r="Z477" s="10" t="str">
        <f>IF(Overall!$A479&lt;&gt;"",IF(AND(MONTH($O477) &lt;= 6, MONTH($P477) &gt;= 6), IF($T477 &lt;&gt; "", $H477/$T477, ""), ""),"")</f>
        <v/>
      </c>
      <c r="AA477" s="10" t="str">
        <f>IF(Overall!$A479&lt;&gt;"",IF(AND(MONTH($O477) &lt;= 7, MONTH($P477) &gt;= 7 ), IF($T477 &lt;&gt; "", $H477/$T477, ""), ""),"")</f>
        <v/>
      </c>
      <c r="AB477" s="10" t="str">
        <f>IF(Overall!$A479&lt;&gt;"",IF(AND(MONTH($O477) &lt;= 8, MONTH($P477) &gt;= 8), IF($T477 &lt;&gt; "", $H477/$T477, ""), ""),"")</f>
        <v/>
      </c>
      <c r="AC477" s="10" t="str">
        <f>IF(Overall!$A479&lt;&gt;"",IF(AND(MONTH($O477) &lt;= 9, MONTH($P477) &gt;= 9), IF($T477 &lt;&gt; "", $H477/$T477, ""), ""),"")</f>
        <v/>
      </c>
      <c r="AD477" s="10" t="str">
        <f>IF(Overall!$A479&lt;&gt;"",IF(AND(MONTH($O477) &lt;= 10, MONTH($P477) &gt;= 10), IF($T477 &lt;&gt; "", $H477/$T477, ""), ""),"")</f>
        <v/>
      </c>
      <c r="AE477" s="10" t="str">
        <f>IF(Overall!$A479&lt;&gt;"",IF(AND(MONTH($O477) &lt;= 11, MONTH($P477) &gt;= 11), IF($T477 &lt;&gt; "", $H477/$T477, ""), ""),"")</f>
        <v/>
      </c>
      <c r="AF477" s="10" t="str">
        <f>IF(Overall!$A479&lt;&gt;"",IF(AND(MONTH($O477) &lt;= 12, MONTH($P477) &gt;= 12), IF($T477 &lt;&gt; "", $H477/$T477, ""), ""),"")</f>
        <v/>
      </c>
      <c r="AH477" s="10" t="str">
        <f ca="1">IFERROR(IF(AND(NOW()&lt;= EOMONTH(DATE(YEAR($P477),1, 1), 0), Overall!$A479&lt;&gt;"", MONTH($O477) &lt;= 1, MONTH($P477) &gt;= 1), IF($T477 &lt;&gt; "", $H477/$T477, ""), ""), "")</f>
        <v/>
      </c>
      <c r="AI477" s="10" t="str">
        <f ca="1">IFERROR(IF(AND(NOW()&lt;= EOMONTH(DATE(YEAR($P477),2, 1), 0), Overall!$A479&lt;&gt;"", MONTH($O477) &lt;= 2, MONTH($P477) &gt;= 2), IF($T477 &lt;&gt; "", $H477/$T477, ""), ""), "")</f>
        <v/>
      </c>
      <c r="AJ477" s="10" t="str">
        <f ca="1">IFERROR(IF(AND(NOW()&lt;= EOMONTH(DATE(YEAR($P477),3, 1), 0), Overall!$A479&lt;&gt;"", MONTH($O477) &lt;= 3, MONTH($P477) &gt;= 3), IF($T477 &lt;&gt; "", $H477/$T477, ""), ""), "")</f>
        <v/>
      </c>
      <c r="AK477" s="10" t="str">
        <f ca="1">IFERROR(IF(AND(NOW()&lt;= EOMONTH(DATE(YEAR($P477),4, 1), 0), Overall!$A479&lt;&gt;"", MONTH($O477) &lt;= 4, MONTH($P477) &gt;= 4), IF($T477 &lt;&gt; "", $H477/$T477, ""), ""), "")</f>
        <v/>
      </c>
      <c r="AL477" s="10" t="str">
        <f ca="1">IFERROR(IF(AND(NOW()&lt;= EOMONTH(DATE(YEAR($P477),5, 1), 0), Overall!$A479&lt;&gt;"", MONTH($O477) &lt;= 5, MONTH($P477) &gt;= 5), IF($T477 &lt;&gt; "", $H477/$T477, ""), ""), "")</f>
        <v/>
      </c>
      <c r="AM477" s="10" t="str">
        <f ca="1">IFERROR(IF(AND(NOW()&lt;= EOMONTH(DATE(YEAR($P477),6, 1), 0), Overall!$A479&lt;&gt;"", MONTH($O477) &lt;= 6, MONTH($P477) &gt;= 6), IF($T477 &lt;&gt; "", $H477/$T477, ""), ""), "")</f>
        <v/>
      </c>
      <c r="AN477" s="10" t="str">
        <f ca="1">IFERROR(IF(AND(NOW()&lt;= EOMONTH(DATE(YEAR($P477),7, 1), 0), Overall!$A479&lt;&gt;"", MONTH($O477) &lt;= 7, MONTH($P477) &gt;= 7), IF($T477 &lt;&gt; "", $H477/$T477, ""), ""), "")</f>
        <v/>
      </c>
      <c r="AO477" s="10" t="str">
        <f ca="1">IFERROR(IF(AND(NOW()&lt;= EOMONTH(DATE(YEAR($P477),8, 1), 0), Overall!$A479&lt;&gt;"", MONTH($O477) &lt;= 8, MONTH($P477) &gt;= 8), IF($T477 &lt;&gt; "", $H477/$T477, ""), ""), "")</f>
        <v/>
      </c>
      <c r="AP477" s="10" t="str">
        <f ca="1">IFERROR(IF(AND(NOW()&lt;= EOMONTH(DATE(YEAR($P477),9, 1), 0), Overall!$A479&lt;&gt;"", MONTH($O477) &lt;= 9, MONTH($P477) &gt;= 9), IF($T477 &lt;&gt; "", $H477/$T477, ""), ""), "")</f>
        <v/>
      </c>
      <c r="AQ477" s="10" t="str">
        <f ca="1">IFERROR(IF(AND(NOW()&lt;= EOMONTH(DATE(YEAR($P477),10, 1), 0), Overall!$A479&lt;&gt;"", MONTH($O477) &lt;= 10, MONTH($P477) &gt;= 10), IF($T477 &lt;&gt; "", $H477/$T477, ""), ""), "")</f>
        <v/>
      </c>
      <c r="AR477" s="10" t="str">
        <f ca="1">IFERROR(IF(AND(NOW()&lt;= EOMONTH(DATE(YEAR($P477),11, 1), 0), Overall!$A479&lt;&gt;"", MONTH($O477) &lt;=11, MONTH($P477) &gt;= 11), IF($T477 &lt;&gt; "", $H477/$T477, ""), ""), "")</f>
        <v/>
      </c>
      <c r="AS477" s="10" t="str">
        <f ca="1">IFERROR(IF(AND(NOW()&lt;= EOMONTH(DATE(YEAR($P477),12, 1), 0), Overall!$A479&lt;&gt;"", MONTH($O477) &lt;= 12, MONTH($P477) &gt;= 12), IF($T477 &lt;&gt; "", $H477/$T477, ""), ""), "")</f>
        <v/>
      </c>
      <c r="AT477" s="16">
        <f t="shared" ca="1" si="15"/>
        <v>0</v>
      </c>
    </row>
    <row r="478" spans="1:46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6">
        <f>IF(Overall!T480&lt;&gt;"",VALUE(Overall!T480),"")</f>
        <v>80.349999999999994</v>
      </c>
      <c r="O478" s="7">
        <f>IF(Overall!L480&lt;&gt;"", DATEVALUE(Overall!L480), "")</f>
        <v>45017</v>
      </c>
      <c r="P478" s="7">
        <f>IF(Overall!M480&lt;&gt;"", DATEVALUE(Overall!M480), "")</f>
        <v>45046</v>
      </c>
      <c r="Q478" s="7" t="str">
        <f>IF(Overall!S480&lt;&gt;"",_xlfn.VALUETOTEXT(Overall!S480),"")</f>
        <v>Apr</v>
      </c>
      <c r="R478" s="7">
        <f>IF(Overall!O480&lt;&gt;"", DATEVALUE(Overall!O480), "")</f>
        <v>44937</v>
      </c>
      <c r="S478" s="7">
        <f>IF(Overall!O480&lt;&gt;"", DATEVALUE(Overall!O480), "")</f>
        <v>44937</v>
      </c>
      <c r="T478" s="5">
        <f t="shared" si="14"/>
        <v>1</v>
      </c>
      <c r="U478" s="10" t="str">
        <f>IF(Overall!$A480&lt;&gt;"",IF(AND(MONTH($O478) &lt;= 1, MONTH($P478) &gt;= 1), IF($T478 &lt;&gt; "", $H478/$T478, ""), ""),"")</f>
        <v/>
      </c>
      <c r="V478" s="10" t="str">
        <f>IF(Overall!$A480&lt;&gt;"",IF(AND(MONTH($O478) &lt;= 2, MONTH($P478) &gt;= 2), IF($T478 &lt;&gt; "", $H478/$T478, ""), ""),"")</f>
        <v/>
      </c>
      <c r="W478" s="10" t="str">
        <f>IF(Overall!$A480&lt;&gt;"",IF(AND(MONTH($O478) &lt;= 3, MONTH($P478) &gt;= 3), IF($T478 &lt;&gt; "", $H478/$T478, ""), ""),"")</f>
        <v/>
      </c>
      <c r="X478" s="10">
        <f>IF(Overall!$A480&lt;&gt;"",IF(AND(MONTH($O478) &lt;= 4, MONTH($P478) &gt;= 4), IF($T478 &lt;&gt; "", $H478/$T478, ""), ""),"")</f>
        <v>500000</v>
      </c>
      <c r="Y478" s="10" t="str">
        <f>IF(Overall!$A480&lt;&gt;"",IF(AND(MONTH($O478) &lt;= 5, MONTH($P478) &gt;= 5), IF($T478 &lt;&gt; "", $H478/$T478, ""), ""),"")</f>
        <v/>
      </c>
      <c r="Z478" s="10" t="str">
        <f>IF(Overall!$A480&lt;&gt;"",IF(AND(MONTH($O478) &lt;= 6, MONTH($P478) &gt;= 6), IF($T478 &lt;&gt; "", $H478/$T478, ""), ""),"")</f>
        <v/>
      </c>
      <c r="AA478" s="10" t="str">
        <f>IF(Overall!$A480&lt;&gt;"",IF(AND(MONTH($O478) &lt;= 7, MONTH($P478) &gt;= 7 ), IF($T478 &lt;&gt; "", $H478/$T478, ""), ""),"")</f>
        <v/>
      </c>
      <c r="AB478" s="10" t="str">
        <f>IF(Overall!$A480&lt;&gt;"",IF(AND(MONTH($O478) &lt;= 8, MONTH($P478) &gt;= 8), IF($T478 &lt;&gt; "", $H478/$T478, ""), ""),"")</f>
        <v/>
      </c>
      <c r="AC478" s="10" t="str">
        <f>IF(Overall!$A480&lt;&gt;"",IF(AND(MONTH($O478) &lt;= 9, MONTH($P478) &gt;= 9), IF($T478 &lt;&gt; "", $H478/$T478, ""), ""),"")</f>
        <v/>
      </c>
      <c r="AD478" s="10" t="str">
        <f>IF(Overall!$A480&lt;&gt;"",IF(AND(MONTH($O478) &lt;= 10, MONTH($P478) &gt;= 10), IF($T478 &lt;&gt; "", $H478/$T478, ""), ""),"")</f>
        <v/>
      </c>
      <c r="AE478" s="10" t="str">
        <f>IF(Overall!$A480&lt;&gt;"",IF(AND(MONTH($O478) &lt;= 11, MONTH($P478) &gt;= 11), IF($T478 &lt;&gt; "", $H478/$T478, ""), ""),"")</f>
        <v/>
      </c>
      <c r="AF478" s="10" t="str">
        <f>IF(Overall!$A480&lt;&gt;"",IF(AND(MONTH($O478) &lt;= 12, MONTH($P478) &gt;= 12), IF($T478 &lt;&gt; "", $H478/$T478, ""), ""),"")</f>
        <v/>
      </c>
      <c r="AH478" s="10" t="str">
        <f ca="1">IFERROR(IF(AND(NOW()&lt;= EOMONTH(DATE(YEAR($P478),1, 1), 0), Overall!$A480&lt;&gt;"", MONTH($O478) &lt;= 1, MONTH($P478) &gt;= 1), IF($T478 &lt;&gt; "", $H478/$T478, ""), ""), "")</f>
        <v/>
      </c>
      <c r="AI478" s="10" t="str">
        <f ca="1">IFERROR(IF(AND(NOW()&lt;= EOMONTH(DATE(YEAR($P478),2, 1), 0), Overall!$A480&lt;&gt;"", MONTH($O478) &lt;= 2, MONTH($P478) &gt;= 2), IF($T478 &lt;&gt; "", $H478/$T478, ""), ""), "")</f>
        <v/>
      </c>
      <c r="AJ478" s="10" t="str">
        <f ca="1">IFERROR(IF(AND(NOW()&lt;= EOMONTH(DATE(YEAR($P478),3, 1), 0), Overall!$A480&lt;&gt;"", MONTH($O478) &lt;= 3, MONTH($P478) &gt;= 3), IF($T478 &lt;&gt; "", $H478/$T478, ""), ""), "")</f>
        <v/>
      </c>
      <c r="AK478" s="10" t="str">
        <f ca="1">IFERROR(IF(AND(NOW()&lt;= EOMONTH(DATE(YEAR($P478),4, 1), 0), Overall!$A480&lt;&gt;"", MONTH($O478) &lt;= 4, MONTH($P478) &gt;= 4), IF($T478 &lt;&gt; "", $H478/$T478, ""), ""), "")</f>
        <v/>
      </c>
      <c r="AL478" s="10" t="str">
        <f ca="1">IFERROR(IF(AND(NOW()&lt;= EOMONTH(DATE(YEAR($P478),5, 1), 0), Overall!$A480&lt;&gt;"", MONTH($O478) &lt;= 5, MONTH($P478) &gt;= 5), IF($T478 &lt;&gt; "", $H478/$T478, ""), ""), "")</f>
        <v/>
      </c>
      <c r="AM478" s="10" t="str">
        <f ca="1">IFERROR(IF(AND(NOW()&lt;= EOMONTH(DATE(YEAR($P478),6, 1), 0), Overall!$A480&lt;&gt;"", MONTH($O478) &lt;= 6, MONTH($P478) &gt;= 6), IF($T478 &lt;&gt; "", $H478/$T478, ""), ""), "")</f>
        <v/>
      </c>
      <c r="AN478" s="10" t="str">
        <f ca="1">IFERROR(IF(AND(NOW()&lt;= EOMONTH(DATE(YEAR($P478),7, 1), 0), Overall!$A480&lt;&gt;"", MONTH($O478) &lt;= 7, MONTH($P478) &gt;= 7), IF($T478 &lt;&gt; "", $H478/$T478, ""), ""), "")</f>
        <v/>
      </c>
      <c r="AO478" s="10" t="str">
        <f ca="1">IFERROR(IF(AND(NOW()&lt;= EOMONTH(DATE(YEAR($P478),8, 1), 0), Overall!$A480&lt;&gt;"", MONTH($O478) &lt;= 8, MONTH($P478) &gt;= 8), IF($T478 &lt;&gt; "", $H478/$T478, ""), ""), "")</f>
        <v/>
      </c>
      <c r="AP478" s="10" t="str">
        <f ca="1">IFERROR(IF(AND(NOW()&lt;= EOMONTH(DATE(YEAR($P478),9, 1), 0), Overall!$A480&lt;&gt;"", MONTH($O478) &lt;= 9, MONTH($P478) &gt;= 9), IF($T478 &lt;&gt; "", $H478/$T478, ""), ""), "")</f>
        <v/>
      </c>
      <c r="AQ478" s="10" t="str">
        <f ca="1">IFERROR(IF(AND(NOW()&lt;= EOMONTH(DATE(YEAR($P478),10, 1), 0), Overall!$A480&lt;&gt;"", MONTH($O478) &lt;= 10, MONTH($P478) &gt;= 10), IF($T478 &lt;&gt; "", $H478/$T478, ""), ""), "")</f>
        <v/>
      </c>
      <c r="AR478" s="10" t="str">
        <f ca="1">IFERROR(IF(AND(NOW()&lt;= EOMONTH(DATE(YEAR($P478),11, 1), 0), Overall!$A480&lt;&gt;"", MONTH($O478) &lt;=11, MONTH($P478) &gt;= 11), IF($T478 &lt;&gt; "", $H478/$T478, ""), ""), "")</f>
        <v/>
      </c>
      <c r="AS478" s="10" t="str">
        <f ca="1">IFERROR(IF(AND(NOW()&lt;= EOMONTH(DATE(YEAR($P478),12, 1), 0), Overall!$A480&lt;&gt;"", MONTH($O478) &lt;= 12, MONTH($P478) &gt;= 12), IF($T478 &lt;&gt; "", $H478/$T478, ""), ""), "")</f>
        <v/>
      </c>
      <c r="AT478" s="16">
        <f t="shared" ca="1" si="15"/>
        <v>0</v>
      </c>
    </row>
    <row r="479" spans="1:46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6">
        <f>IF(Overall!T481&lt;&gt;"",VALUE(Overall!T481),"")</f>
        <v>80.400000000000006</v>
      </c>
      <c r="O479" s="7">
        <f>IF(Overall!L481&lt;&gt;"", DATEVALUE(Overall!L481), "")</f>
        <v>45017</v>
      </c>
      <c r="P479" s="7">
        <f>IF(Overall!M481&lt;&gt;"", DATEVALUE(Overall!M481), "")</f>
        <v>45046</v>
      </c>
      <c r="Q479" s="7" t="str">
        <f>IF(Overall!S481&lt;&gt;"",_xlfn.VALUETOTEXT(Overall!S481),"")</f>
        <v>Apr</v>
      </c>
      <c r="R479" s="7">
        <f>IF(Overall!O481&lt;&gt;"", DATEVALUE(Overall!O481), "")</f>
        <v>44937</v>
      </c>
      <c r="S479" s="7">
        <f>IF(Overall!O481&lt;&gt;"", DATEVALUE(Overall!O481), "")</f>
        <v>44937</v>
      </c>
      <c r="T479" s="5">
        <f t="shared" si="14"/>
        <v>1</v>
      </c>
      <c r="U479" s="10" t="str">
        <f>IF(Overall!$A481&lt;&gt;"",IF(AND(MONTH($O479) &lt;= 1, MONTH($P479) &gt;= 1), IF($T479 &lt;&gt; "", $H479/$T479, ""), ""),"")</f>
        <v/>
      </c>
      <c r="V479" s="10" t="str">
        <f>IF(Overall!$A481&lt;&gt;"",IF(AND(MONTH($O479) &lt;= 2, MONTH($P479) &gt;= 2), IF($T479 &lt;&gt; "", $H479/$T479, ""), ""),"")</f>
        <v/>
      </c>
      <c r="W479" s="10" t="str">
        <f>IF(Overall!$A481&lt;&gt;"",IF(AND(MONTH($O479) &lt;= 3, MONTH($P479) &gt;= 3), IF($T479 &lt;&gt; "", $H479/$T479, ""), ""),"")</f>
        <v/>
      </c>
      <c r="X479" s="10">
        <f>IF(Overall!$A481&lt;&gt;"",IF(AND(MONTH($O479) &lt;= 4, MONTH($P479) &gt;= 4), IF($T479 &lt;&gt; "", $H479/$T479, ""), ""),"")</f>
        <v>1000000</v>
      </c>
      <c r="Y479" s="10" t="str">
        <f>IF(Overall!$A481&lt;&gt;"",IF(AND(MONTH($O479) &lt;= 5, MONTH($P479) &gt;= 5), IF($T479 &lt;&gt; "", $H479/$T479, ""), ""),"")</f>
        <v/>
      </c>
      <c r="Z479" s="10" t="str">
        <f>IF(Overall!$A481&lt;&gt;"",IF(AND(MONTH($O479) &lt;= 6, MONTH($P479) &gt;= 6), IF($T479 &lt;&gt; "", $H479/$T479, ""), ""),"")</f>
        <v/>
      </c>
      <c r="AA479" s="10" t="str">
        <f>IF(Overall!$A481&lt;&gt;"",IF(AND(MONTH($O479) &lt;= 7, MONTH($P479) &gt;= 7 ), IF($T479 &lt;&gt; "", $H479/$T479, ""), ""),"")</f>
        <v/>
      </c>
      <c r="AB479" s="10" t="str">
        <f>IF(Overall!$A481&lt;&gt;"",IF(AND(MONTH($O479) &lt;= 8, MONTH($P479) &gt;= 8), IF($T479 &lt;&gt; "", $H479/$T479, ""), ""),"")</f>
        <v/>
      </c>
      <c r="AC479" s="10" t="str">
        <f>IF(Overall!$A481&lt;&gt;"",IF(AND(MONTH($O479) &lt;= 9, MONTH($P479) &gt;= 9), IF($T479 &lt;&gt; "", $H479/$T479, ""), ""),"")</f>
        <v/>
      </c>
      <c r="AD479" s="10" t="str">
        <f>IF(Overall!$A481&lt;&gt;"",IF(AND(MONTH($O479) &lt;= 10, MONTH($P479) &gt;= 10), IF($T479 &lt;&gt; "", $H479/$T479, ""), ""),"")</f>
        <v/>
      </c>
      <c r="AE479" s="10" t="str">
        <f>IF(Overall!$A481&lt;&gt;"",IF(AND(MONTH($O479) &lt;= 11, MONTH($P479) &gt;= 11), IF($T479 &lt;&gt; "", $H479/$T479, ""), ""),"")</f>
        <v/>
      </c>
      <c r="AF479" s="10" t="str">
        <f>IF(Overall!$A481&lt;&gt;"",IF(AND(MONTH($O479) &lt;= 12, MONTH($P479) &gt;= 12), IF($T479 &lt;&gt; "", $H479/$T479, ""), ""),"")</f>
        <v/>
      </c>
      <c r="AH479" s="10" t="str">
        <f ca="1">IFERROR(IF(AND(NOW()&lt;= EOMONTH(DATE(YEAR($P479),1, 1), 0), Overall!$A481&lt;&gt;"", MONTH($O479) &lt;= 1, MONTH($P479) &gt;= 1), IF($T479 &lt;&gt; "", $H479/$T479, ""), ""), "")</f>
        <v/>
      </c>
      <c r="AI479" s="10" t="str">
        <f ca="1">IFERROR(IF(AND(NOW()&lt;= EOMONTH(DATE(YEAR($P479),2, 1), 0), Overall!$A481&lt;&gt;"", MONTH($O479) &lt;= 2, MONTH($P479) &gt;= 2), IF($T479 &lt;&gt; "", $H479/$T479, ""), ""), "")</f>
        <v/>
      </c>
      <c r="AJ479" s="10" t="str">
        <f ca="1">IFERROR(IF(AND(NOW()&lt;= EOMONTH(DATE(YEAR($P479),3, 1), 0), Overall!$A481&lt;&gt;"", MONTH($O479) &lt;= 3, MONTH($P479) &gt;= 3), IF($T479 &lt;&gt; "", $H479/$T479, ""), ""), "")</f>
        <v/>
      </c>
      <c r="AK479" s="10" t="str">
        <f ca="1">IFERROR(IF(AND(NOW()&lt;= EOMONTH(DATE(YEAR($P479),4, 1), 0), Overall!$A481&lt;&gt;"", MONTH($O479) &lt;= 4, MONTH($P479) &gt;= 4), IF($T479 &lt;&gt; "", $H479/$T479, ""), ""), "")</f>
        <v/>
      </c>
      <c r="AL479" s="10" t="str">
        <f ca="1">IFERROR(IF(AND(NOW()&lt;= EOMONTH(DATE(YEAR($P479),5, 1), 0), Overall!$A481&lt;&gt;"", MONTH($O479) &lt;= 5, MONTH($P479) &gt;= 5), IF($T479 &lt;&gt; "", $H479/$T479, ""), ""), "")</f>
        <v/>
      </c>
      <c r="AM479" s="10" t="str">
        <f ca="1">IFERROR(IF(AND(NOW()&lt;= EOMONTH(DATE(YEAR($P479),6, 1), 0), Overall!$A481&lt;&gt;"", MONTH($O479) &lt;= 6, MONTH($P479) &gt;= 6), IF($T479 &lt;&gt; "", $H479/$T479, ""), ""), "")</f>
        <v/>
      </c>
      <c r="AN479" s="10" t="str">
        <f ca="1">IFERROR(IF(AND(NOW()&lt;= EOMONTH(DATE(YEAR($P479),7, 1), 0), Overall!$A481&lt;&gt;"", MONTH($O479) &lt;= 7, MONTH($P479) &gt;= 7), IF($T479 &lt;&gt; "", $H479/$T479, ""), ""), "")</f>
        <v/>
      </c>
      <c r="AO479" s="10" t="str">
        <f ca="1">IFERROR(IF(AND(NOW()&lt;= EOMONTH(DATE(YEAR($P479),8, 1), 0), Overall!$A481&lt;&gt;"", MONTH($O479) &lt;= 8, MONTH($P479) &gt;= 8), IF($T479 &lt;&gt; "", $H479/$T479, ""), ""), "")</f>
        <v/>
      </c>
      <c r="AP479" s="10" t="str">
        <f ca="1">IFERROR(IF(AND(NOW()&lt;= EOMONTH(DATE(YEAR($P479),9, 1), 0), Overall!$A481&lt;&gt;"", MONTH($O479) &lt;= 9, MONTH($P479) &gt;= 9), IF($T479 &lt;&gt; "", $H479/$T479, ""), ""), "")</f>
        <v/>
      </c>
      <c r="AQ479" s="10" t="str">
        <f ca="1">IFERROR(IF(AND(NOW()&lt;= EOMONTH(DATE(YEAR($P479),10, 1), 0), Overall!$A481&lt;&gt;"", MONTH($O479) &lt;= 10, MONTH($P479) &gt;= 10), IF($T479 &lt;&gt; "", $H479/$T479, ""), ""), "")</f>
        <v/>
      </c>
      <c r="AR479" s="10" t="str">
        <f ca="1">IFERROR(IF(AND(NOW()&lt;= EOMONTH(DATE(YEAR($P479),11, 1), 0), Overall!$A481&lt;&gt;"", MONTH($O479) &lt;=11, MONTH($P479) &gt;= 11), IF($T479 &lt;&gt; "", $H479/$T479, ""), ""), "")</f>
        <v/>
      </c>
      <c r="AS479" s="10" t="str">
        <f ca="1">IFERROR(IF(AND(NOW()&lt;= EOMONTH(DATE(YEAR($P479),12, 1), 0), Overall!$A481&lt;&gt;"", MONTH($O479) &lt;= 12, MONTH($P479) &gt;= 12), IF($T479 &lt;&gt; "", $H479/$T479, ""), ""), "")</f>
        <v/>
      </c>
      <c r="AT479" s="16">
        <f t="shared" ca="1" si="15"/>
        <v>0</v>
      </c>
    </row>
    <row r="480" spans="1:46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6">
        <f>IF(Overall!T482&lt;&gt;"",VALUE(Overall!T482),"")</f>
        <v>81</v>
      </c>
      <c r="O480" s="7">
        <f>IF(Overall!L482&lt;&gt;"", DATEVALUE(Overall!L482), "")</f>
        <v>45017</v>
      </c>
      <c r="P480" s="7">
        <f>IF(Overall!M482&lt;&gt;"", DATEVALUE(Overall!M482), "")</f>
        <v>45046</v>
      </c>
      <c r="Q480" s="7" t="str">
        <f>IF(Overall!S482&lt;&gt;"",_xlfn.VALUETOTEXT(Overall!S482),"")</f>
        <v>Apr</v>
      </c>
      <c r="R480" s="7">
        <f>IF(Overall!O482&lt;&gt;"", DATEVALUE(Overall!O482), "")</f>
        <v>44937</v>
      </c>
      <c r="S480" s="7">
        <f>IF(Overall!O482&lt;&gt;"", DATEVALUE(Overall!O482), "")</f>
        <v>44937</v>
      </c>
      <c r="T480" s="5">
        <f t="shared" si="14"/>
        <v>1</v>
      </c>
      <c r="U480" s="10" t="str">
        <f>IF(Overall!$A482&lt;&gt;"",IF(AND(MONTH($O480) &lt;= 1, MONTH($P480) &gt;= 1), IF($T480 &lt;&gt; "", $H480/$T480, ""), ""),"")</f>
        <v/>
      </c>
      <c r="V480" s="10" t="str">
        <f>IF(Overall!$A482&lt;&gt;"",IF(AND(MONTH($O480) &lt;= 2, MONTH($P480) &gt;= 2), IF($T480 &lt;&gt; "", $H480/$T480, ""), ""),"")</f>
        <v/>
      </c>
      <c r="W480" s="10" t="str">
        <f>IF(Overall!$A482&lt;&gt;"",IF(AND(MONTH($O480) &lt;= 3, MONTH($P480) &gt;= 3), IF($T480 &lt;&gt; "", $H480/$T480, ""), ""),"")</f>
        <v/>
      </c>
      <c r="X480" s="10">
        <f>IF(Overall!$A482&lt;&gt;"",IF(AND(MONTH($O480) &lt;= 4, MONTH($P480) &gt;= 4), IF($T480 &lt;&gt; "", $H480/$T480, ""), ""),"")</f>
        <v>1000000</v>
      </c>
      <c r="Y480" s="10" t="str">
        <f>IF(Overall!$A482&lt;&gt;"",IF(AND(MONTH($O480) &lt;= 5, MONTH($P480) &gt;= 5), IF($T480 &lt;&gt; "", $H480/$T480, ""), ""),"")</f>
        <v/>
      </c>
      <c r="Z480" s="10" t="str">
        <f>IF(Overall!$A482&lt;&gt;"",IF(AND(MONTH($O480) &lt;= 6, MONTH($P480) &gt;= 6), IF($T480 &lt;&gt; "", $H480/$T480, ""), ""),"")</f>
        <v/>
      </c>
      <c r="AA480" s="10" t="str">
        <f>IF(Overall!$A482&lt;&gt;"",IF(AND(MONTH($O480) &lt;= 7, MONTH($P480) &gt;= 7 ), IF($T480 &lt;&gt; "", $H480/$T480, ""), ""),"")</f>
        <v/>
      </c>
      <c r="AB480" s="10" t="str">
        <f>IF(Overall!$A482&lt;&gt;"",IF(AND(MONTH($O480) &lt;= 8, MONTH($P480) &gt;= 8), IF($T480 &lt;&gt; "", $H480/$T480, ""), ""),"")</f>
        <v/>
      </c>
      <c r="AC480" s="10" t="str">
        <f>IF(Overall!$A482&lt;&gt;"",IF(AND(MONTH($O480) &lt;= 9, MONTH($P480) &gt;= 9), IF($T480 &lt;&gt; "", $H480/$T480, ""), ""),"")</f>
        <v/>
      </c>
      <c r="AD480" s="10" t="str">
        <f>IF(Overall!$A482&lt;&gt;"",IF(AND(MONTH($O480) &lt;= 10, MONTH($P480) &gt;= 10), IF($T480 &lt;&gt; "", $H480/$T480, ""), ""),"")</f>
        <v/>
      </c>
      <c r="AE480" s="10" t="str">
        <f>IF(Overall!$A482&lt;&gt;"",IF(AND(MONTH($O480) &lt;= 11, MONTH($P480) &gt;= 11), IF($T480 &lt;&gt; "", $H480/$T480, ""), ""),"")</f>
        <v/>
      </c>
      <c r="AF480" s="10" t="str">
        <f>IF(Overall!$A482&lt;&gt;"",IF(AND(MONTH($O480) &lt;= 12, MONTH($P480) &gt;= 12), IF($T480 &lt;&gt; "", $H480/$T480, ""), ""),"")</f>
        <v/>
      </c>
      <c r="AH480" s="10" t="str">
        <f ca="1">IFERROR(IF(AND(NOW()&lt;= EOMONTH(DATE(YEAR($P480),1, 1), 0), Overall!$A482&lt;&gt;"", MONTH($O480) &lt;= 1, MONTH($P480) &gt;= 1), IF($T480 &lt;&gt; "", $H480/$T480, ""), ""), "")</f>
        <v/>
      </c>
      <c r="AI480" s="10" t="str">
        <f ca="1">IFERROR(IF(AND(NOW()&lt;= EOMONTH(DATE(YEAR($P480),2, 1), 0), Overall!$A482&lt;&gt;"", MONTH($O480) &lt;= 2, MONTH($P480) &gt;= 2), IF($T480 &lt;&gt; "", $H480/$T480, ""), ""), "")</f>
        <v/>
      </c>
      <c r="AJ480" s="10" t="str">
        <f ca="1">IFERROR(IF(AND(NOW()&lt;= EOMONTH(DATE(YEAR($P480),3, 1), 0), Overall!$A482&lt;&gt;"", MONTH($O480) &lt;= 3, MONTH($P480) &gt;= 3), IF($T480 &lt;&gt; "", $H480/$T480, ""), ""), "")</f>
        <v/>
      </c>
      <c r="AK480" s="10" t="str">
        <f ca="1">IFERROR(IF(AND(NOW()&lt;= EOMONTH(DATE(YEAR($P480),4, 1), 0), Overall!$A482&lt;&gt;"", MONTH($O480) &lt;= 4, MONTH($P480) &gt;= 4), IF($T480 &lt;&gt; "", $H480/$T480, ""), ""), "")</f>
        <v/>
      </c>
      <c r="AL480" s="10" t="str">
        <f ca="1">IFERROR(IF(AND(NOW()&lt;= EOMONTH(DATE(YEAR($P480),5, 1), 0), Overall!$A482&lt;&gt;"", MONTH($O480) &lt;= 5, MONTH($P480) &gt;= 5), IF($T480 &lt;&gt; "", $H480/$T480, ""), ""), "")</f>
        <v/>
      </c>
      <c r="AM480" s="10" t="str">
        <f ca="1">IFERROR(IF(AND(NOW()&lt;= EOMONTH(DATE(YEAR($P480),6, 1), 0), Overall!$A482&lt;&gt;"", MONTH($O480) &lt;= 6, MONTH($P480) &gt;= 6), IF($T480 &lt;&gt; "", $H480/$T480, ""), ""), "")</f>
        <v/>
      </c>
      <c r="AN480" s="10" t="str">
        <f ca="1">IFERROR(IF(AND(NOW()&lt;= EOMONTH(DATE(YEAR($P480),7, 1), 0), Overall!$A482&lt;&gt;"", MONTH($O480) &lt;= 7, MONTH($P480) &gt;= 7), IF($T480 &lt;&gt; "", $H480/$T480, ""), ""), "")</f>
        <v/>
      </c>
      <c r="AO480" s="10" t="str">
        <f ca="1">IFERROR(IF(AND(NOW()&lt;= EOMONTH(DATE(YEAR($P480),8, 1), 0), Overall!$A482&lt;&gt;"", MONTH($O480) &lt;= 8, MONTH($P480) &gt;= 8), IF($T480 &lt;&gt; "", $H480/$T480, ""), ""), "")</f>
        <v/>
      </c>
      <c r="AP480" s="10" t="str">
        <f ca="1">IFERROR(IF(AND(NOW()&lt;= EOMONTH(DATE(YEAR($P480),9, 1), 0), Overall!$A482&lt;&gt;"", MONTH($O480) &lt;= 9, MONTH($P480) &gt;= 9), IF($T480 &lt;&gt; "", $H480/$T480, ""), ""), "")</f>
        <v/>
      </c>
      <c r="AQ480" s="10" t="str">
        <f ca="1">IFERROR(IF(AND(NOW()&lt;= EOMONTH(DATE(YEAR($P480),10, 1), 0), Overall!$A482&lt;&gt;"", MONTH($O480) &lt;= 10, MONTH($P480) &gt;= 10), IF($T480 &lt;&gt; "", $H480/$T480, ""), ""), "")</f>
        <v/>
      </c>
      <c r="AR480" s="10" t="str">
        <f ca="1">IFERROR(IF(AND(NOW()&lt;= EOMONTH(DATE(YEAR($P480),11, 1), 0), Overall!$A482&lt;&gt;"", MONTH($O480) &lt;=11, MONTH($P480) &gt;= 11), IF($T480 &lt;&gt; "", $H480/$T480, ""), ""), "")</f>
        <v/>
      </c>
      <c r="AS480" s="10" t="str">
        <f ca="1">IFERROR(IF(AND(NOW()&lt;= EOMONTH(DATE(YEAR($P480),12, 1), 0), Overall!$A482&lt;&gt;"", MONTH($O480) &lt;= 12, MONTH($P480) &gt;= 12), IF($T480 &lt;&gt; "", $H480/$T480, ""), ""), "")</f>
        <v/>
      </c>
      <c r="AT480" s="16">
        <f t="shared" ca="1" si="15"/>
        <v>0</v>
      </c>
    </row>
    <row r="481" spans="1:46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6">
        <f>IF(Overall!T483&lt;&gt;"",VALUE(Overall!T483),"")</f>
        <v>81.099999999999994</v>
      </c>
      <c r="O481" s="7">
        <f>IF(Overall!L483&lt;&gt;"", DATEVALUE(Overall!L483), "")</f>
        <v>45017</v>
      </c>
      <c r="P481" s="7">
        <f>IF(Overall!M483&lt;&gt;"", DATEVALUE(Overall!M483), "")</f>
        <v>45046</v>
      </c>
      <c r="Q481" s="7" t="str">
        <f>IF(Overall!S483&lt;&gt;"",_xlfn.VALUETOTEXT(Overall!S483),"")</f>
        <v>Apr</v>
      </c>
      <c r="R481" s="7">
        <f>IF(Overall!O483&lt;&gt;"", DATEVALUE(Overall!O483), "")</f>
        <v>44937</v>
      </c>
      <c r="S481" s="7">
        <f>IF(Overall!O483&lt;&gt;"", DATEVALUE(Overall!O483), "")</f>
        <v>44937</v>
      </c>
      <c r="T481" s="5">
        <f t="shared" si="14"/>
        <v>1</v>
      </c>
      <c r="U481" s="10" t="str">
        <f>IF(Overall!$A483&lt;&gt;"",IF(AND(MONTH($O481) &lt;= 1, MONTH($P481) &gt;= 1), IF($T481 &lt;&gt; "", $H481/$T481, ""), ""),"")</f>
        <v/>
      </c>
      <c r="V481" s="10" t="str">
        <f>IF(Overall!$A483&lt;&gt;"",IF(AND(MONTH($O481) &lt;= 2, MONTH($P481) &gt;= 2), IF($T481 &lt;&gt; "", $H481/$T481, ""), ""),"")</f>
        <v/>
      </c>
      <c r="W481" s="10" t="str">
        <f>IF(Overall!$A483&lt;&gt;"",IF(AND(MONTH($O481) &lt;= 3, MONTH($P481) &gt;= 3), IF($T481 &lt;&gt; "", $H481/$T481, ""), ""),"")</f>
        <v/>
      </c>
      <c r="X481" s="10">
        <f>IF(Overall!$A483&lt;&gt;"",IF(AND(MONTH($O481) &lt;= 4, MONTH($P481) &gt;= 4), IF($T481 &lt;&gt; "", $H481/$T481, ""), ""),"")</f>
        <v>1000000</v>
      </c>
      <c r="Y481" s="10" t="str">
        <f>IF(Overall!$A483&lt;&gt;"",IF(AND(MONTH($O481) &lt;= 5, MONTH($P481) &gt;= 5), IF($T481 &lt;&gt; "", $H481/$T481, ""), ""),"")</f>
        <v/>
      </c>
      <c r="Z481" s="10" t="str">
        <f>IF(Overall!$A483&lt;&gt;"",IF(AND(MONTH($O481) &lt;= 6, MONTH($P481) &gt;= 6), IF($T481 &lt;&gt; "", $H481/$T481, ""), ""),"")</f>
        <v/>
      </c>
      <c r="AA481" s="10" t="str">
        <f>IF(Overall!$A483&lt;&gt;"",IF(AND(MONTH($O481) &lt;= 7, MONTH($P481) &gt;= 7 ), IF($T481 &lt;&gt; "", $H481/$T481, ""), ""),"")</f>
        <v/>
      </c>
      <c r="AB481" s="10" t="str">
        <f>IF(Overall!$A483&lt;&gt;"",IF(AND(MONTH($O481) &lt;= 8, MONTH($P481) &gt;= 8), IF($T481 &lt;&gt; "", $H481/$T481, ""), ""),"")</f>
        <v/>
      </c>
      <c r="AC481" s="10" t="str">
        <f>IF(Overall!$A483&lt;&gt;"",IF(AND(MONTH($O481) &lt;= 9, MONTH($P481) &gt;= 9), IF($T481 &lt;&gt; "", $H481/$T481, ""), ""),"")</f>
        <v/>
      </c>
      <c r="AD481" s="10" t="str">
        <f>IF(Overall!$A483&lt;&gt;"",IF(AND(MONTH($O481) &lt;= 10, MONTH($P481) &gt;= 10), IF($T481 &lt;&gt; "", $H481/$T481, ""), ""),"")</f>
        <v/>
      </c>
      <c r="AE481" s="10" t="str">
        <f>IF(Overall!$A483&lt;&gt;"",IF(AND(MONTH($O481) &lt;= 11, MONTH($P481) &gt;= 11), IF($T481 &lt;&gt; "", $H481/$T481, ""), ""),"")</f>
        <v/>
      </c>
      <c r="AF481" s="10" t="str">
        <f>IF(Overall!$A483&lt;&gt;"",IF(AND(MONTH($O481) &lt;= 12, MONTH($P481) &gt;= 12), IF($T481 &lt;&gt; "", $H481/$T481, ""), ""),"")</f>
        <v/>
      </c>
      <c r="AH481" s="10" t="str">
        <f ca="1">IFERROR(IF(AND(NOW()&lt;= EOMONTH(DATE(YEAR($P481),1, 1), 0), Overall!$A483&lt;&gt;"", MONTH($O481) &lt;= 1, MONTH($P481) &gt;= 1), IF($T481 &lt;&gt; "", $H481/$T481, ""), ""), "")</f>
        <v/>
      </c>
      <c r="AI481" s="10" t="str">
        <f ca="1">IFERROR(IF(AND(NOW()&lt;= EOMONTH(DATE(YEAR($P481),2, 1), 0), Overall!$A483&lt;&gt;"", MONTH($O481) &lt;= 2, MONTH($P481) &gt;= 2), IF($T481 &lt;&gt; "", $H481/$T481, ""), ""), "")</f>
        <v/>
      </c>
      <c r="AJ481" s="10" t="str">
        <f ca="1">IFERROR(IF(AND(NOW()&lt;= EOMONTH(DATE(YEAR($P481),3, 1), 0), Overall!$A483&lt;&gt;"", MONTH($O481) &lt;= 3, MONTH($P481) &gt;= 3), IF($T481 &lt;&gt; "", $H481/$T481, ""), ""), "")</f>
        <v/>
      </c>
      <c r="AK481" s="10" t="str">
        <f ca="1">IFERROR(IF(AND(NOW()&lt;= EOMONTH(DATE(YEAR($P481),4, 1), 0), Overall!$A483&lt;&gt;"", MONTH($O481) &lt;= 4, MONTH($P481) &gt;= 4), IF($T481 &lt;&gt; "", $H481/$T481, ""), ""), "")</f>
        <v/>
      </c>
      <c r="AL481" s="10" t="str">
        <f ca="1">IFERROR(IF(AND(NOW()&lt;= EOMONTH(DATE(YEAR($P481),5, 1), 0), Overall!$A483&lt;&gt;"", MONTH($O481) &lt;= 5, MONTH($P481) &gt;= 5), IF($T481 &lt;&gt; "", $H481/$T481, ""), ""), "")</f>
        <v/>
      </c>
      <c r="AM481" s="10" t="str">
        <f ca="1">IFERROR(IF(AND(NOW()&lt;= EOMONTH(DATE(YEAR($P481),6, 1), 0), Overall!$A483&lt;&gt;"", MONTH($O481) &lt;= 6, MONTH($P481) &gt;= 6), IF($T481 &lt;&gt; "", $H481/$T481, ""), ""), "")</f>
        <v/>
      </c>
      <c r="AN481" s="10" t="str">
        <f ca="1">IFERROR(IF(AND(NOW()&lt;= EOMONTH(DATE(YEAR($P481),7, 1), 0), Overall!$A483&lt;&gt;"", MONTH($O481) &lt;= 7, MONTH($P481) &gt;= 7), IF($T481 &lt;&gt; "", $H481/$T481, ""), ""), "")</f>
        <v/>
      </c>
      <c r="AO481" s="10" t="str">
        <f ca="1">IFERROR(IF(AND(NOW()&lt;= EOMONTH(DATE(YEAR($P481),8, 1), 0), Overall!$A483&lt;&gt;"", MONTH($O481) &lt;= 8, MONTH($P481) &gt;= 8), IF($T481 &lt;&gt; "", $H481/$T481, ""), ""), "")</f>
        <v/>
      </c>
      <c r="AP481" s="10" t="str">
        <f ca="1">IFERROR(IF(AND(NOW()&lt;= EOMONTH(DATE(YEAR($P481),9, 1), 0), Overall!$A483&lt;&gt;"", MONTH($O481) &lt;= 9, MONTH($P481) &gt;= 9), IF($T481 &lt;&gt; "", $H481/$T481, ""), ""), "")</f>
        <v/>
      </c>
      <c r="AQ481" s="10" t="str">
        <f ca="1">IFERROR(IF(AND(NOW()&lt;= EOMONTH(DATE(YEAR($P481),10, 1), 0), Overall!$A483&lt;&gt;"", MONTH($O481) &lt;= 10, MONTH($P481) &gt;= 10), IF($T481 &lt;&gt; "", $H481/$T481, ""), ""), "")</f>
        <v/>
      </c>
      <c r="AR481" s="10" t="str">
        <f ca="1">IFERROR(IF(AND(NOW()&lt;= EOMONTH(DATE(YEAR($P481),11, 1), 0), Overall!$A483&lt;&gt;"", MONTH($O481) &lt;=11, MONTH($P481) &gt;= 11), IF($T481 &lt;&gt; "", $H481/$T481, ""), ""), "")</f>
        <v/>
      </c>
      <c r="AS481" s="10" t="str">
        <f ca="1">IFERROR(IF(AND(NOW()&lt;= EOMONTH(DATE(YEAR($P481),12, 1), 0), Overall!$A483&lt;&gt;"", MONTH($O481) &lt;= 12, MONTH($P481) &gt;= 12), IF($T481 &lt;&gt; "", $H481/$T481, ""), ""), "")</f>
        <v/>
      </c>
      <c r="AT481" s="16">
        <f t="shared" ca="1" si="15"/>
        <v>0</v>
      </c>
    </row>
    <row r="482" spans="1:46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6">
        <f>IF(Overall!T484&lt;&gt;"",VALUE(Overall!T484),"")</f>
        <v>82.48</v>
      </c>
      <c r="O482" s="7">
        <f>IF(Overall!L484&lt;&gt;"", DATEVALUE(Overall!L484), "")</f>
        <v>45047</v>
      </c>
      <c r="P482" s="7">
        <f>IF(Overall!M484&lt;&gt;"", DATEVALUE(Overall!M484), "")</f>
        <v>45107</v>
      </c>
      <c r="Q482" s="7" t="str">
        <f>IF(Overall!S484&lt;&gt;"",_xlfn.VALUETOTEXT(Overall!S484),"")</f>
        <v>May-Jun</v>
      </c>
      <c r="R482" s="7">
        <f>IF(Overall!O484&lt;&gt;"", DATEVALUE(Overall!O484), "")</f>
        <v>44938</v>
      </c>
      <c r="S482" s="7">
        <f>IF(Overall!O484&lt;&gt;"", DATEVALUE(Overall!O484), "")</f>
        <v>44938</v>
      </c>
      <c r="T482" s="5">
        <f t="shared" si="14"/>
        <v>2</v>
      </c>
      <c r="U482" s="10" t="str">
        <f>IF(Overall!$A484&lt;&gt;"",IF(AND(MONTH($O482) &lt;= 1, MONTH($P482) &gt;= 1), IF($T482 &lt;&gt; "", $H482/$T482, ""), ""),"")</f>
        <v/>
      </c>
      <c r="V482" s="10" t="str">
        <f>IF(Overall!$A484&lt;&gt;"",IF(AND(MONTH($O482) &lt;= 2, MONTH($P482) &gt;= 2), IF($T482 &lt;&gt; "", $H482/$T482, ""), ""),"")</f>
        <v/>
      </c>
      <c r="W482" s="10" t="str">
        <f>IF(Overall!$A484&lt;&gt;"",IF(AND(MONTH($O482) &lt;= 3, MONTH($P482) &gt;= 3), IF($T482 &lt;&gt; "", $H482/$T482, ""), ""),"")</f>
        <v/>
      </c>
      <c r="X482" s="10" t="str">
        <f>IF(Overall!$A484&lt;&gt;"",IF(AND(MONTH($O482) &lt;= 4, MONTH($P482) &gt;= 4), IF($T482 &lt;&gt; "", $H482/$T482, ""), ""),"")</f>
        <v/>
      </c>
      <c r="Y482" s="10">
        <f>IF(Overall!$A484&lt;&gt;"",IF(AND(MONTH($O482) &lt;= 5, MONTH($P482) &gt;= 5), IF($T482 &lt;&gt; "", $H482/$T482, ""), ""),"")</f>
        <v>500000</v>
      </c>
      <c r="Z482" s="10">
        <f>IF(Overall!$A484&lt;&gt;"",IF(AND(MONTH($O482) &lt;= 6, MONTH($P482) &gt;= 6), IF($T482 &lt;&gt; "", $H482/$T482, ""), ""),"")</f>
        <v>500000</v>
      </c>
      <c r="AA482" s="10" t="str">
        <f>IF(Overall!$A484&lt;&gt;"",IF(AND(MONTH($O482) &lt;= 7, MONTH($P482) &gt;= 7 ), IF($T482 &lt;&gt; "", $H482/$T482, ""), ""),"")</f>
        <v/>
      </c>
      <c r="AB482" s="10" t="str">
        <f>IF(Overall!$A484&lt;&gt;"",IF(AND(MONTH($O482) &lt;= 8, MONTH($P482) &gt;= 8), IF($T482 &lt;&gt; "", $H482/$T482, ""), ""),"")</f>
        <v/>
      </c>
      <c r="AC482" s="10" t="str">
        <f>IF(Overall!$A484&lt;&gt;"",IF(AND(MONTH($O482) &lt;= 9, MONTH($P482) &gt;= 9), IF($T482 &lt;&gt; "", $H482/$T482, ""), ""),"")</f>
        <v/>
      </c>
      <c r="AD482" s="10" t="str">
        <f>IF(Overall!$A484&lt;&gt;"",IF(AND(MONTH($O482) &lt;= 10, MONTH($P482) &gt;= 10), IF($T482 &lt;&gt; "", $H482/$T482, ""), ""),"")</f>
        <v/>
      </c>
      <c r="AE482" s="10" t="str">
        <f>IF(Overall!$A484&lt;&gt;"",IF(AND(MONTH($O482) &lt;= 11, MONTH($P482) &gt;= 11), IF($T482 &lt;&gt; "", $H482/$T482, ""), ""),"")</f>
        <v/>
      </c>
      <c r="AF482" s="10" t="str">
        <f>IF(Overall!$A484&lt;&gt;"",IF(AND(MONTH($O482) &lt;= 12, MONTH($P482) &gt;= 12), IF($T482 &lt;&gt; "", $H482/$T482, ""), ""),"")</f>
        <v/>
      </c>
      <c r="AH482" s="10" t="str">
        <f ca="1">IFERROR(IF(AND(NOW()&lt;= EOMONTH(DATE(YEAR($P482),1, 1), 0), Overall!$A484&lt;&gt;"", MONTH($O482) &lt;= 1, MONTH($P482) &gt;= 1), IF($T482 &lt;&gt; "", $H482/$T482, ""), ""), "")</f>
        <v/>
      </c>
      <c r="AI482" s="10" t="str">
        <f ca="1">IFERROR(IF(AND(NOW()&lt;= EOMONTH(DATE(YEAR($P482),2, 1), 0), Overall!$A484&lt;&gt;"", MONTH($O482) &lt;= 2, MONTH($P482) &gt;= 2), IF($T482 &lt;&gt; "", $H482/$T482, ""), ""), "")</f>
        <v/>
      </c>
      <c r="AJ482" s="10" t="str">
        <f ca="1">IFERROR(IF(AND(NOW()&lt;= EOMONTH(DATE(YEAR($P482),3, 1), 0), Overall!$A484&lt;&gt;"", MONTH($O482) &lt;= 3, MONTH($P482) &gt;= 3), IF($T482 &lt;&gt; "", $H482/$T482, ""), ""), "")</f>
        <v/>
      </c>
      <c r="AK482" s="10" t="str">
        <f ca="1">IFERROR(IF(AND(NOW()&lt;= EOMONTH(DATE(YEAR($P482),4, 1), 0), Overall!$A484&lt;&gt;"", MONTH($O482) &lt;= 4, MONTH($P482) &gt;= 4), IF($T482 &lt;&gt; "", $H482/$T482, ""), ""), "")</f>
        <v/>
      </c>
      <c r="AL482" s="10" t="str">
        <f ca="1">IFERROR(IF(AND(NOW()&lt;= EOMONTH(DATE(YEAR($P482),5, 1), 0), Overall!$A484&lt;&gt;"", MONTH($O482) &lt;= 5, MONTH($P482) &gt;= 5), IF($T482 &lt;&gt; "", $H482/$T482, ""), ""), "")</f>
        <v/>
      </c>
      <c r="AM482" s="10" t="str">
        <f ca="1">IFERROR(IF(AND(NOW()&lt;= EOMONTH(DATE(YEAR($P482),6, 1), 0), Overall!$A484&lt;&gt;"", MONTH($O482) &lt;= 6, MONTH($P482) &gt;= 6), IF($T482 &lt;&gt; "", $H482/$T482, ""), ""), "")</f>
        <v/>
      </c>
      <c r="AN482" s="10" t="str">
        <f ca="1">IFERROR(IF(AND(NOW()&lt;= EOMONTH(DATE(YEAR($P482),7, 1), 0), Overall!$A484&lt;&gt;"", MONTH($O482) &lt;= 7, MONTH($P482) &gt;= 7), IF($T482 &lt;&gt; "", $H482/$T482, ""), ""), "")</f>
        <v/>
      </c>
      <c r="AO482" s="10" t="str">
        <f ca="1">IFERROR(IF(AND(NOW()&lt;= EOMONTH(DATE(YEAR($P482),8, 1), 0), Overall!$A484&lt;&gt;"", MONTH($O482) &lt;= 8, MONTH($P482) &gt;= 8), IF($T482 &lt;&gt; "", $H482/$T482, ""), ""), "")</f>
        <v/>
      </c>
      <c r="AP482" s="10" t="str">
        <f ca="1">IFERROR(IF(AND(NOW()&lt;= EOMONTH(DATE(YEAR($P482),9, 1), 0), Overall!$A484&lt;&gt;"", MONTH($O482) &lt;= 9, MONTH($P482) &gt;= 9), IF($T482 &lt;&gt; "", $H482/$T482, ""), ""), "")</f>
        <v/>
      </c>
      <c r="AQ482" s="10" t="str">
        <f ca="1">IFERROR(IF(AND(NOW()&lt;= EOMONTH(DATE(YEAR($P482),10, 1), 0), Overall!$A484&lt;&gt;"", MONTH($O482) &lt;= 10, MONTH($P482) &gt;= 10), IF($T482 &lt;&gt; "", $H482/$T482, ""), ""), "")</f>
        <v/>
      </c>
      <c r="AR482" s="10" t="str">
        <f ca="1">IFERROR(IF(AND(NOW()&lt;= EOMONTH(DATE(YEAR($P482),11, 1), 0), Overall!$A484&lt;&gt;"", MONTH($O482) &lt;=11, MONTH($P482) &gt;= 11), IF($T482 &lt;&gt; "", $H482/$T482, ""), ""), "")</f>
        <v/>
      </c>
      <c r="AS482" s="10" t="str">
        <f ca="1">IFERROR(IF(AND(NOW()&lt;= EOMONTH(DATE(YEAR($P482),12, 1), 0), Overall!$A484&lt;&gt;"", MONTH($O482) &lt;= 12, MONTH($P482) &gt;= 12), IF($T482 &lt;&gt; "", $H482/$T482, ""), ""), "")</f>
        <v/>
      </c>
      <c r="AT482" s="16">
        <f t="shared" ca="1" si="15"/>
        <v>0</v>
      </c>
    </row>
    <row r="483" spans="1:46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6">
        <f>IF(Overall!T485&lt;&gt;"",VALUE(Overall!T485),"")</f>
        <v>82.3</v>
      </c>
      <c r="O483" s="7">
        <f>IF(Overall!L485&lt;&gt;"", DATEVALUE(Overall!L485), "")</f>
        <v>45047</v>
      </c>
      <c r="P483" s="7">
        <f>IF(Overall!M485&lt;&gt;"", DATEVALUE(Overall!M485), "")</f>
        <v>45107</v>
      </c>
      <c r="Q483" s="7" t="str">
        <f>IF(Overall!S485&lt;&gt;"",_xlfn.VALUETOTEXT(Overall!S485),"")</f>
        <v>May-Jun</v>
      </c>
      <c r="R483" s="7">
        <f>IF(Overall!O485&lt;&gt;"", DATEVALUE(Overall!O485), "")</f>
        <v>44938</v>
      </c>
      <c r="S483" s="7">
        <f>IF(Overall!O485&lt;&gt;"", DATEVALUE(Overall!O485), "")</f>
        <v>44938</v>
      </c>
      <c r="T483" s="5">
        <f t="shared" si="14"/>
        <v>2</v>
      </c>
      <c r="U483" s="10" t="str">
        <f>IF(Overall!$A485&lt;&gt;"",IF(AND(MONTH($O483) &lt;= 1, MONTH($P483) &gt;= 1), IF($T483 &lt;&gt; "", $H483/$T483, ""), ""),"")</f>
        <v/>
      </c>
      <c r="V483" s="10" t="str">
        <f>IF(Overall!$A485&lt;&gt;"",IF(AND(MONTH($O483) &lt;= 2, MONTH($P483) &gt;= 2), IF($T483 &lt;&gt; "", $H483/$T483, ""), ""),"")</f>
        <v/>
      </c>
      <c r="W483" s="10" t="str">
        <f>IF(Overall!$A485&lt;&gt;"",IF(AND(MONTH($O483) &lt;= 3, MONTH($P483) &gt;= 3), IF($T483 &lt;&gt; "", $H483/$T483, ""), ""),"")</f>
        <v/>
      </c>
      <c r="X483" s="10" t="str">
        <f>IF(Overall!$A485&lt;&gt;"",IF(AND(MONTH($O483) &lt;= 4, MONTH($P483) &gt;= 4), IF($T483 &lt;&gt; "", $H483/$T483, ""), ""),"")</f>
        <v/>
      </c>
      <c r="Y483" s="10">
        <f>IF(Overall!$A485&lt;&gt;"",IF(AND(MONTH($O483) &lt;= 5, MONTH($P483) &gt;= 5), IF($T483 &lt;&gt; "", $H483/$T483, ""), ""),"")</f>
        <v>500000</v>
      </c>
      <c r="Z483" s="10">
        <f>IF(Overall!$A485&lt;&gt;"",IF(AND(MONTH($O483) &lt;= 6, MONTH($P483) &gt;= 6), IF($T483 &lt;&gt; "", $H483/$T483, ""), ""),"")</f>
        <v>500000</v>
      </c>
      <c r="AA483" s="10" t="str">
        <f>IF(Overall!$A485&lt;&gt;"",IF(AND(MONTH($O483) &lt;= 7, MONTH($P483) &gt;= 7 ), IF($T483 &lt;&gt; "", $H483/$T483, ""), ""),"")</f>
        <v/>
      </c>
      <c r="AB483" s="10" t="str">
        <f>IF(Overall!$A485&lt;&gt;"",IF(AND(MONTH($O483) &lt;= 8, MONTH($P483) &gt;= 8), IF($T483 &lt;&gt; "", $H483/$T483, ""), ""),"")</f>
        <v/>
      </c>
      <c r="AC483" s="10" t="str">
        <f>IF(Overall!$A485&lt;&gt;"",IF(AND(MONTH($O483) &lt;= 9, MONTH($P483) &gt;= 9), IF($T483 &lt;&gt; "", $H483/$T483, ""), ""),"")</f>
        <v/>
      </c>
      <c r="AD483" s="10" t="str">
        <f>IF(Overall!$A485&lt;&gt;"",IF(AND(MONTH($O483) &lt;= 10, MONTH($P483) &gt;= 10), IF($T483 &lt;&gt; "", $H483/$T483, ""), ""),"")</f>
        <v/>
      </c>
      <c r="AE483" s="10" t="str">
        <f>IF(Overall!$A485&lt;&gt;"",IF(AND(MONTH($O483) &lt;= 11, MONTH($P483) &gt;= 11), IF($T483 &lt;&gt; "", $H483/$T483, ""), ""),"")</f>
        <v/>
      </c>
      <c r="AF483" s="10" t="str">
        <f>IF(Overall!$A485&lt;&gt;"",IF(AND(MONTH($O483) &lt;= 12, MONTH($P483) &gt;= 12), IF($T483 &lt;&gt; "", $H483/$T483, ""), ""),"")</f>
        <v/>
      </c>
      <c r="AH483" s="10" t="str">
        <f ca="1">IFERROR(IF(AND(NOW()&lt;= EOMONTH(DATE(YEAR($P483),1, 1), 0), Overall!$A485&lt;&gt;"", MONTH($O483) &lt;= 1, MONTH($P483) &gt;= 1), IF($T483 &lt;&gt; "", $H483/$T483, ""), ""), "")</f>
        <v/>
      </c>
      <c r="AI483" s="10" t="str">
        <f ca="1">IFERROR(IF(AND(NOW()&lt;= EOMONTH(DATE(YEAR($P483),2, 1), 0), Overall!$A485&lt;&gt;"", MONTH($O483) &lt;= 2, MONTH($P483) &gt;= 2), IF($T483 &lt;&gt; "", $H483/$T483, ""), ""), "")</f>
        <v/>
      </c>
      <c r="AJ483" s="10" t="str">
        <f ca="1">IFERROR(IF(AND(NOW()&lt;= EOMONTH(DATE(YEAR($P483),3, 1), 0), Overall!$A485&lt;&gt;"", MONTH($O483) &lt;= 3, MONTH($P483) &gt;= 3), IF($T483 &lt;&gt; "", $H483/$T483, ""), ""), "")</f>
        <v/>
      </c>
      <c r="AK483" s="10" t="str">
        <f ca="1">IFERROR(IF(AND(NOW()&lt;= EOMONTH(DATE(YEAR($P483),4, 1), 0), Overall!$A485&lt;&gt;"", MONTH($O483) &lt;= 4, MONTH($P483) &gt;= 4), IF($T483 &lt;&gt; "", $H483/$T483, ""), ""), "")</f>
        <v/>
      </c>
      <c r="AL483" s="10" t="str">
        <f ca="1">IFERROR(IF(AND(NOW()&lt;= EOMONTH(DATE(YEAR($P483),5, 1), 0), Overall!$A485&lt;&gt;"", MONTH($O483) &lt;= 5, MONTH($P483) &gt;= 5), IF($T483 &lt;&gt; "", $H483/$T483, ""), ""), "")</f>
        <v/>
      </c>
      <c r="AM483" s="10" t="str">
        <f ca="1">IFERROR(IF(AND(NOW()&lt;= EOMONTH(DATE(YEAR($P483),6, 1), 0), Overall!$A485&lt;&gt;"", MONTH($O483) &lt;= 6, MONTH($P483) &gt;= 6), IF($T483 &lt;&gt; "", $H483/$T483, ""), ""), "")</f>
        <v/>
      </c>
      <c r="AN483" s="10" t="str">
        <f ca="1">IFERROR(IF(AND(NOW()&lt;= EOMONTH(DATE(YEAR($P483),7, 1), 0), Overall!$A485&lt;&gt;"", MONTH($O483) &lt;= 7, MONTH($P483) &gt;= 7), IF($T483 &lt;&gt; "", $H483/$T483, ""), ""), "")</f>
        <v/>
      </c>
      <c r="AO483" s="10" t="str">
        <f ca="1">IFERROR(IF(AND(NOW()&lt;= EOMONTH(DATE(YEAR($P483),8, 1), 0), Overall!$A485&lt;&gt;"", MONTH($O483) &lt;= 8, MONTH($P483) &gt;= 8), IF($T483 &lt;&gt; "", $H483/$T483, ""), ""), "")</f>
        <v/>
      </c>
      <c r="AP483" s="10" t="str">
        <f ca="1">IFERROR(IF(AND(NOW()&lt;= EOMONTH(DATE(YEAR($P483),9, 1), 0), Overall!$A485&lt;&gt;"", MONTH($O483) &lt;= 9, MONTH($P483) &gt;= 9), IF($T483 &lt;&gt; "", $H483/$T483, ""), ""), "")</f>
        <v/>
      </c>
      <c r="AQ483" s="10" t="str">
        <f ca="1">IFERROR(IF(AND(NOW()&lt;= EOMONTH(DATE(YEAR($P483),10, 1), 0), Overall!$A485&lt;&gt;"", MONTH($O483) &lt;= 10, MONTH($P483) &gt;= 10), IF($T483 &lt;&gt; "", $H483/$T483, ""), ""), "")</f>
        <v/>
      </c>
      <c r="AR483" s="10" t="str">
        <f ca="1">IFERROR(IF(AND(NOW()&lt;= EOMONTH(DATE(YEAR($P483),11, 1), 0), Overall!$A485&lt;&gt;"", MONTH($O483) &lt;=11, MONTH($P483) &gt;= 11), IF($T483 &lt;&gt; "", $H483/$T483, ""), ""), "")</f>
        <v/>
      </c>
      <c r="AS483" s="10" t="str">
        <f ca="1">IFERROR(IF(AND(NOW()&lt;= EOMONTH(DATE(YEAR($P483),12, 1), 0), Overall!$A485&lt;&gt;"", MONTH($O483) &lt;= 12, MONTH($P483) &gt;= 12), IF($T483 &lt;&gt; "", $H483/$T483, ""), ""), "")</f>
        <v/>
      </c>
      <c r="AT483" s="16">
        <f t="shared" ca="1" si="15"/>
        <v>0</v>
      </c>
    </row>
    <row r="484" spans="1:46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6">
        <f>IF(Overall!T486&lt;&gt;"",VALUE(Overall!T486),"")</f>
        <v>83.04</v>
      </c>
      <c r="O484" s="7">
        <f>IF(Overall!L486&lt;&gt;"", DATEVALUE(Overall!L486), "")</f>
        <v>45047</v>
      </c>
      <c r="P484" s="7">
        <f>IF(Overall!M486&lt;&gt;"", DATEVALUE(Overall!M486), "")</f>
        <v>45107</v>
      </c>
      <c r="Q484" s="7" t="str">
        <f>IF(Overall!S486&lt;&gt;"",_xlfn.VALUETOTEXT(Overall!S486),"")</f>
        <v>May-Jun</v>
      </c>
      <c r="R484" s="7">
        <f>IF(Overall!O486&lt;&gt;"", DATEVALUE(Overall!O486), "")</f>
        <v>44938</v>
      </c>
      <c r="S484" s="7">
        <f>IF(Overall!O486&lt;&gt;"", DATEVALUE(Overall!O486), "")</f>
        <v>44938</v>
      </c>
      <c r="T484" s="5">
        <f t="shared" si="14"/>
        <v>2</v>
      </c>
      <c r="U484" s="10" t="str">
        <f>IF(Overall!$A486&lt;&gt;"",IF(AND(MONTH($O484) &lt;= 1, MONTH($P484) &gt;= 1), IF($T484 &lt;&gt; "", $H484/$T484, ""), ""),"")</f>
        <v/>
      </c>
      <c r="V484" s="10" t="str">
        <f>IF(Overall!$A486&lt;&gt;"",IF(AND(MONTH($O484) &lt;= 2, MONTH($P484) &gt;= 2), IF($T484 &lt;&gt; "", $H484/$T484, ""), ""),"")</f>
        <v/>
      </c>
      <c r="W484" s="10" t="str">
        <f>IF(Overall!$A486&lt;&gt;"",IF(AND(MONTH($O484) &lt;= 3, MONTH($P484) &gt;= 3), IF($T484 &lt;&gt; "", $H484/$T484, ""), ""),"")</f>
        <v/>
      </c>
      <c r="X484" s="10" t="str">
        <f>IF(Overall!$A486&lt;&gt;"",IF(AND(MONTH($O484) &lt;= 4, MONTH($P484) &gt;= 4), IF($T484 &lt;&gt; "", $H484/$T484, ""), ""),"")</f>
        <v/>
      </c>
      <c r="Y484" s="10">
        <f>IF(Overall!$A486&lt;&gt;"",IF(AND(MONTH($O484) &lt;= 5, MONTH($P484) &gt;= 5), IF($T484 &lt;&gt; "", $H484/$T484, ""), ""),"")</f>
        <v>500000</v>
      </c>
      <c r="Z484" s="10">
        <f>IF(Overall!$A486&lt;&gt;"",IF(AND(MONTH($O484) &lt;= 6, MONTH($P484) &gt;= 6), IF($T484 &lt;&gt; "", $H484/$T484, ""), ""),"")</f>
        <v>500000</v>
      </c>
      <c r="AA484" s="10" t="str">
        <f>IF(Overall!$A486&lt;&gt;"",IF(AND(MONTH($O484) &lt;= 7, MONTH($P484) &gt;= 7 ), IF($T484 &lt;&gt; "", $H484/$T484, ""), ""),"")</f>
        <v/>
      </c>
      <c r="AB484" s="10" t="str">
        <f>IF(Overall!$A486&lt;&gt;"",IF(AND(MONTH($O484) &lt;= 8, MONTH($P484) &gt;= 8), IF($T484 &lt;&gt; "", $H484/$T484, ""), ""),"")</f>
        <v/>
      </c>
      <c r="AC484" s="10" t="str">
        <f>IF(Overall!$A486&lt;&gt;"",IF(AND(MONTH($O484) &lt;= 9, MONTH($P484) &gt;= 9), IF($T484 &lt;&gt; "", $H484/$T484, ""), ""),"")</f>
        <v/>
      </c>
      <c r="AD484" s="10" t="str">
        <f>IF(Overall!$A486&lt;&gt;"",IF(AND(MONTH($O484) &lt;= 10, MONTH($P484) &gt;= 10), IF($T484 &lt;&gt; "", $H484/$T484, ""), ""),"")</f>
        <v/>
      </c>
      <c r="AE484" s="10" t="str">
        <f>IF(Overall!$A486&lt;&gt;"",IF(AND(MONTH($O484) &lt;= 11, MONTH($P484) &gt;= 11), IF($T484 &lt;&gt; "", $H484/$T484, ""), ""),"")</f>
        <v/>
      </c>
      <c r="AF484" s="10" t="str">
        <f>IF(Overall!$A486&lt;&gt;"",IF(AND(MONTH($O484) &lt;= 12, MONTH($P484) &gt;= 12), IF($T484 &lt;&gt; "", $H484/$T484, ""), ""),"")</f>
        <v/>
      </c>
      <c r="AH484" s="10" t="str">
        <f ca="1">IFERROR(IF(AND(NOW()&lt;= EOMONTH(DATE(YEAR($P484),1, 1), 0), Overall!$A486&lt;&gt;"", MONTH($O484) &lt;= 1, MONTH($P484) &gt;= 1), IF($T484 &lt;&gt; "", $H484/$T484, ""), ""), "")</f>
        <v/>
      </c>
      <c r="AI484" s="10" t="str">
        <f ca="1">IFERROR(IF(AND(NOW()&lt;= EOMONTH(DATE(YEAR($P484),2, 1), 0), Overall!$A486&lt;&gt;"", MONTH($O484) &lt;= 2, MONTH($P484) &gt;= 2), IF($T484 &lt;&gt; "", $H484/$T484, ""), ""), "")</f>
        <v/>
      </c>
      <c r="AJ484" s="10" t="str">
        <f ca="1">IFERROR(IF(AND(NOW()&lt;= EOMONTH(DATE(YEAR($P484),3, 1), 0), Overall!$A486&lt;&gt;"", MONTH($O484) &lt;= 3, MONTH($P484) &gt;= 3), IF($T484 &lt;&gt; "", $H484/$T484, ""), ""), "")</f>
        <v/>
      </c>
      <c r="AK484" s="10" t="str">
        <f ca="1">IFERROR(IF(AND(NOW()&lt;= EOMONTH(DATE(YEAR($P484),4, 1), 0), Overall!$A486&lt;&gt;"", MONTH($O484) &lt;= 4, MONTH($P484) &gt;= 4), IF($T484 &lt;&gt; "", $H484/$T484, ""), ""), "")</f>
        <v/>
      </c>
      <c r="AL484" s="10" t="str">
        <f ca="1">IFERROR(IF(AND(NOW()&lt;= EOMONTH(DATE(YEAR($P484),5, 1), 0), Overall!$A486&lt;&gt;"", MONTH($O484) &lt;= 5, MONTH($P484) &gt;= 5), IF($T484 &lt;&gt; "", $H484/$T484, ""), ""), "")</f>
        <v/>
      </c>
      <c r="AM484" s="10" t="str">
        <f ca="1">IFERROR(IF(AND(NOW()&lt;= EOMONTH(DATE(YEAR($P484),6, 1), 0), Overall!$A486&lt;&gt;"", MONTH($O484) &lt;= 6, MONTH($P484) &gt;= 6), IF($T484 &lt;&gt; "", $H484/$T484, ""), ""), "")</f>
        <v/>
      </c>
      <c r="AN484" s="10" t="str">
        <f ca="1">IFERROR(IF(AND(NOW()&lt;= EOMONTH(DATE(YEAR($P484),7, 1), 0), Overall!$A486&lt;&gt;"", MONTH($O484) &lt;= 7, MONTH($P484) &gt;= 7), IF($T484 &lt;&gt; "", $H484/$T484, ""), ""), "")</f>
        <v/>
      </c>
      <c r="AO484" s="10" t="str">
        <f ca="1">IFERROR(IF(AND(NOW()&lt;= EOMONTH(DATE(YEAR($P484),8, 1), 0), Overall!$A486&lt;&gt;"", MONTH($O484) &lt;= 8, MONTH($P484) &gt;= 8), IF($T484 &lt;&gt; "", $H484/$T484, ""), ""), "")</f>
        <v/>
      </c>
      <c r="AP484" s="10" t="str">
        <f ca="1">IFERROR(IF(AND(NOW()&lt;= EOMONTH(DATE(YEAR($P484),9, 1), 0), Overall!$A486&lt;&gt;"", MONTH($O484) &lt;= 9, MONTH($P484) &gt;= 9), IF($T484 &lt;&gt; "", $H484/$T484, ""), ""), "")</f>
        <v/>
      </c>
      <c r="AQ484" s="10" t="str">
        <f ca="1">IFERROR(IF(AND(NOW()&lt;= EOMONTH(DATE(YEAR($P484),10, 1), 0), Overall!$A486&lt;&gt;"", MONTH($O484) &lt;= 10, MONTH($P484) &gt;= 10), IF($T484 &lt;&gt; "", $H484/$T484, ""), ""), "")</f>
        <v/>
      </c>
      <c r="AR484" s="10" t="str">
        <f ca="1">IFERROR(IF(AND(NOW()&lt;= EOMONTH(DATE(YEAR($P484),11, 1), 0), Overall!$A486&lt;&gt;"", MONTH($O484) &lt;=11, MONTH($P484) &gt;= 11), IF($T484 &lt;&gt; "", $H484/$T484, ""), ""), "")</f>
        <v/>
      </c>
      <c r="AS484" s="10" t="str">
        <f ca="1">IFERROR(IF(AND(NOW()&lt;= EOMONTH(DATE(YEAR($P484),12, 1), 0), Overall!$A486&lt;&gt;"", MONTH($O484) &lt;= 12, MONTH($P484) &gt;= 12), IF($T484 &lt;&gt; "", $H484/$T484, ""), ""), "")</f>
        <v/>
      </c>
      <c r="AT484" s="16">
        <f t="shared" ca="1" si="15"/>
        <v>0</v>
      </c>
    </row>
    <row r="485" spans="1:46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6">
        <f>IF(Overall!T487&lt;&gt;"",VALUE(Overall!T487),"")</f>
        <v>82.52</v>
      </c>
      <c r="O485" s="7">
        <f>IF(Overall!L487&lt;&gt;"", DATEVALUE(Overall!L487), "")</f>
        <v>45047</v>
      </c>
      <c r="P485" s="7">
        <f>IF(Overall!M487&lt;&gt;"", DATEVALUE(Overall!M487), "")</f>
        <v>45107</v>
      </c>
      <c r="Q485" s="7" t="str">
        <f>IF(Overall!S487&lt;&gt;"",_xlfn.VALUETOTEXT(Overall!S487),"")</f>
        <v>May-Jun</v>
      </c>
      <c r="R485" s="7">
        <f>IF(Overall!O487&lt;&gt;"", DATEVALUE(Overall!O487), "")</f>
        <v>44938</v>
      </c>
      <c r="S485" s="7">
        <f>IF(Overall!O487&lt;&gt;"", DATEVALUE(Overall!O487), "")</f>
        <v>44938</v>
      </c>
      <c r="T485" s="5">
        <f t="shared" si="14"/>
        <v>2</v>
      </c>
      <c r="U485" s="10" t="str">
        <f>IF(Overall!$A487&lt;&gt;"",IF(AND(MONTH($O485) &lt;= 1, MONTH($P485) &gt;= 1), IF($T485 &lt;&gt; "", $H485/$T485, ""), ""),"")</f>
        <v/>
      </c>
      <c r="V485" s="10" t="str">
        <f>IF(Overall!$A487&lt;&gt;"",IF(AND(MONTH($O485) &lt;= 2, MONTH($P485) &gt;= 2), IF($T485 &lt;&gt; "", $H485/$T485, ""), ""),"")</f>
        <v/>
      </c>
      <c r="W485" s="10" t="str">
        <f>IF(Overall!$A487&lt;&gt;"",IF(AND(MONTH($O485) &lt;= 3, MONTH($P485) &gt;= 3), IF($T485 &lt;&gt; "", $H485/$T485, ""), ""),"")</f>
        <v/>
      </c>
      <c r="X485" s="10" t="str">
        <f>IF(Overall!$A487&lt;&gt;"",IF(AND(MONTH($O485) &lt;= 4, MONTH($P485) &gt;= 4), IF($T485 &lt;&gt; "", $H485/$T485, ""), ""),"")</f>
        <v/>
      </c>
      <c r="Y485" s="10">
        <f>IF(Overall!$A487&lt;&gt;"",IF(AND(MONTH($O485) &lt;= 5, MONTH($P485) &gt;= 5), IF($T485 &lt;&gt; "", $H485/$T485, ""), ""),"")</f>
        <v>500000</v>
      </c>
      <c r="Z485" s="10">
        <f>IF(Overall!$A487&lt;&gt;"",IF(AND(MONTH($O485) &lt;= 6, MONTH($P485) &gt;= 6), IF($T485 &lt;&gt; "", $H485/$T485, ""), ""),"")</f>
        <v>500000</v>
      </c>
      <c r="AA485" s="10" t="str">
        <f>IF(Overall!$A487&lt;&gt;"",IF(AND(MONTH($O485) &lt;= 7, MONTH($P485) &gt;= 7 ), IF($T485 &lt;&gt; "", $H485/$T485, ""), ""),"")</f>
        <v/>
      </c>
      <c r="AB485" s="10" t="str">
        <f>IF(Overall!$A487&lt;&gt;"",IF(AND(MONTH($O485) &lt;= 8, MONTH($P485) &gt;= 8), IF($T485 &lt;&gt; "", $H485/$T485, ""), ""),"")</f>
        <v/>
      </c>
      <c r="AC485" s="10" t="str">
        <f>IF(Overall!$A487&lt;&gt;"",IF(AND(MONTH($O485) &lt;= 9, MONTH($P485) &gt;= 9), IF($T485 &lt;&gt; "", $H485/$T485, ""), ""),"")</f>
        <v/>
      </c>
      <c r="AD485" s="10" t="str">
        <f>IF(Overall!$A487&lt;&gt;"",IF(AND(MONTH($O485) &lt;= 10, MONTH($P485) &gt;= 10), IF($T485 &lt;&gt; "", $H485/$T485, ""), ""),"")</f>
        <v/>
      </c>
      <c r="AE485" s="10" t="str">
        <f>IF(Overall!$A487&lt;&gt;"",IF(AND(MONTH($O485) &lt;= 11, MONTH($P485) &gt;= 11), IF($T485 &lt;&gt; "", $H485/$T485, ""), ""),"")</f>
        <v/>
      </c>
      <c r="AF485" s="10" t="str">
        <f>IF(Overall!$A487&lt;&gt;"",IF(AND(MONTH($O485) &lt;= 12, MONTH($P485) &gt;= 12), IF($T485 &lt;&gt; "", $H485/$T485, ""), ""),"")</f>
        <v/>
      </c>
      <c r="AH485" s="10" t="str">
        <f ca="1">IFERROR(IF(AND(NOW()&lt;= EOMONTH(DATE(YEAR($P485),1, 1), 0), Overall!$A487&lt;&gt;"", MONTH($O485) &lt;= 1, MONTH($P485) &gt;= 1), IF($T485 &lt;&gt; "", $H485/$T485, ""), ""), "")</f>
        <v/>
      </c>
      <c r="AI485" s="10" t="str">
        <f ca="1">IFERROR(IF(AND(NOW()&lt;= EOMONTH(DATE(YEAR($P485),2, 1), 0), Overall!$A487&lt;&gt;"", MONTH($O485) &lt;= 2, MONTH($P485) &gt;= 2), IF($T485 &lt;&gt; "", $H485/$T485, ""), ""), "")</f>
        <v/>
      </c>
      <c r="AJ485" s="10" t="str">
        <f ca="1">IFERROR(IF(AND(NOW()&lt;= EOMONTH(DATE(YEAR($P485),3, 1), 0), Overall!$A487&lt;&gt;"", MONTH($O485) &lt;= 3, MONTH($P485) &gt;= 3), IF($T485 &lt;&gt; "", $H485/$T485, ""), ""), "")</f>
        <v/>
      </c>
      <c r="AK485" s="10" t="str">
        <f ca="1">IFERROR(IF(AND(NOW()&lt;= EOMONTH(DATE(YEAR($P485),4, 1), 0), Overall!$A487&lt;&gt;"", MONTH($O485) &lt;= 4, MONTH($P485) &gt;= 4), IF($T485 &lt;&gt; "", $H485/$T485, ""), ""), "")</f>
        <v/>
      </c>
      <c r="AL485" s="10" t="str">
        <f ca="1">IFERROR(IF(AND(NOW()&lt;= EOMONTH(DATE(YEAR($P485),5, 1), 0), Overall!$A487&lt;&gt;"", MONTH($O485) &lt;= 5, MONTH($P485) &gt;= 5), IF($T485 &lt;&gt; "", $H485/$T485, ""), ""), "")</f>
        <v/>
      </c>
      <c r="AM485" s="10" t="str">
        <f ca="1">IFERROR(IF(AND(NOW()&lt;= EOMONTH(DATE(YEAR($P485),6, 1), 0), Overall!$A487&lt;&gt;"", MONTH($O485) &lt;= 6, MONTH($P485) &gt;= 6), IF($T485 &lt;&gt; "", $H485/$T485, ""), ""), "")</f>
        <v/>
      </c>
      <c r="AN485" s="10" t="str">
        <f ca="1">IFERROR(IF(AND(NOW()&lt;= EOMONTH(DATE(YEAR($P485),7, 1), 0), Overall!$A487&lt;&gt;"", MONTH($O485) &lt;= 7, MONTH($P485) &gt;= 7), IF($T485 &lt;&gt; "", $H485/$T485, ""), ""), "")</f>
        <v/>
      </c>
      <c r="AO485" s="10" t="str">
        <f ca="1">IFERROR(IF(AND(NOW()&lt;= EOMONTH(DATE(YEAR($P485),8, 1), 0), Overall!$A487&lt;&gt;"", MONTH($O485) &lt;= 8, MONTH($P485) &gt;= 8), IF($T485 &lt;&gt; "", $H485/$T485, ""), ""), "")</f>
        <v/>
      </c>
      <c r="AP485" s="10" t="str">
        <f ca="1">IFERROR(IF(AND(NOW()&lt;= EOMONTH(DATE(YEAR($P485),9, 1), 0), Overall!$A487&lt;&gt;"", MONTH($O485) &lt;= 9, MONTH($P485) &gt;= 9), IF($T485 &lt;&gt; "", $H485/$T485, ""), ""), "")</f>
        <v/>
      </c>
      <c r="AQ485" s="10" t="str">
        <f ca="1">IFERROR(IF(AND(NOW()&lt;= EOMONTH(DATE(YEAR($P485),10, 1), 0), Overall!$A487&lt;&gt;"", MONTH($O485) &lt;= 10, MONTH($P485) &gt;= 10), IF($T485 &lt;&gt; "", $H485/$T485, ""), ""), "")</f>
        <v/>
      </c>
      <c r="AR485" s="10" t="str">
        <f ca="1">IFERROR(IF(AND(NOW()&lt;= EOMONTH(DATE(YEAR($P485),11, 1), 0), Overall!$A487&lt;&gt;"", MONTH($O485) &lt;=11, MONTH($P485) &gt;= 11), IF($T485 &lt;&gt; "", $H485/$T485, ""), ""), "")</f>
        <v/>
      </c>
      <c r="AS485" s="10" t="str">
        <f ca="1">IFERROR(IF(AND(NOW()&lt;= EOMONTH(DATE(YEAR($P485),12, 1), 0), Overall!$A487&lt;&gt;"", MONTH($O485) &lt;= 12, MONTH($P485) &gt;= 12), IF($T485 &lt;&gt; "", $H485/$T485, ""), ""), "")</f>
        <v/>
      </c>
      <c r="AT485" s="16">
        <f t="shared" ca="1" si="15"/>
        <v>0</v>
      </c>
    </row>
    <row r="486" spans="1:46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6">
        <f>IF(Overall!T488&lt;&gt;"",VALUE(Overall!T488),"")</f>
        <v>82.84</v>
      </c>
      <c r="O486" s="7">
        <f>IF(Overall!L488&lt;&gt;"", DATEVALUE(Overall!L488), "")</f>
        <v>45047</v>
      </c>
      <c r="P486" s="7">
        <f>IF(Overall!M488&lt;&gt;"", DATEVALUE(Overall!M488), "")</f>
        <v>45107</v>
      </c>
      <c r="Q486" s="7" t="str">
        <f>IF(Overall!S488&lt;&gt;"",_xlfn.VALUETOTEXT(Overall!S488),"")</f>
        <v>May-Jun</v>
      </c>
      <c r="R486" s="7">
        <f>IF(Overall!O488&lt;&gt;"", DATEVALUE(Overall!O488), "")</f>
        <v>44938</v>
      </c>
      <c r="S486" s="7">
        <f>IF(Overall!O488&lt;&gt;"", DATEVALUE(Overall!O488), "")</f>
        <v>44938</v>
      </c>
      <c r="T486" s="5">
        <f t="shared" si="14"/>
        <v>2</v>
      </c>
      <c r="U486" s="10" t="str">
        <f>IF(Overall!$A488&lt;&gt;"",IF(AND(MONTH($O486) &lt;= 1, MONTH($P486) &gt;= 1), IF($T486 &lt;&gt; "", $H486/$T486, ""), ""),"")</f>
        <v/>
      </c>
      <c r="V486" s="10" t="str">
        <f>IF(Overall!$A488&lt;&gt;"",IF(AND(MONTH($O486) &lt;= 2, MONTH($P486) &gt;= 2), IF($T486 &lt;&gt; "", $H486/$T486, ""), ""),"")</f>
        <v/>
      </c>
      <c r="W486" s="10" t="str">
        <f>IF(Overall!$A488&lt;&gt;"",IF(AND(MONTH($O486) &lt;= 3, MONTH($P486) &gt;= 3), IF($T486 &lt;&gt; "", $H486/$T486, ""), ""),"")</f>
        <v/>
      </c>
      <c r="X486" s="10" t="str">
        <f>IF(Overall!$A488&lt;&gt;"",IF(AND(MONTH($O486) &lt;= 4, MONTH($P486) &gt;= 4), IF($T486 &lt;&gt; "", $H486/$T486, ""), ""),"")</f>
        <v/>
      </c>
      <c r="Y486" s="10">
        <f>IF(Overall!$A488&lt;&gt;"",IF(AND(MONTH($O486) &lt;= 5, MONTH($P486) &gt;= 5), IF($T486 &lt;&gt; "", $H486/$T486, ""), ""),"")</f>
        <v>500000</v>
      </c>
      <c r="Z486" s="10">
        <f>IF(Overall!$A488&lt;&gt;"",IF(AND(MONTH($O486) &lt;= 6, MONTH($P486) &gt;= 6), IF($T486 &lt;&gt; "", $H486/$T486, ""), ""),"")</f>
        <v>500000</v>
      </c>
      <c r="AA486" s="10" t="str">
        <f>IF(Overall!$A488&lt;&gt;"",IF(AND(MONTH($O486) &lt;= 7, MONTH($P486) &gt;= 7 ), IF($T486 &lt;&gt; "", $H486/$T486, ""), ""),"")</f>
        <v/>
      </c>
      <c r="AB486" s="10" t="str">
        <f>IF(Overall!$A488&lt;&gt;"",IF(AND(MONTH($O486) &lt;= 8, MONTH($P486) &gt;= 8), IF($T486 &lt;&gt; "", $H486/$T486, ""), ""),"")</f>
        <v/>
      </c>
      <c r="AC486" s="10" t="str">
        <f>IF(Overall!$A488&lt;&gt;"",IF(AND(MONTH($O486) &lt;= 9, MONTH($P486) &gt;= 9), IF($T486 &lt;&gt; "", $H486/$T486, ""), ""),"")</f>
        <v/>
      </c>
      <c r="AD486" s="10" t="str">
        <f>IF(Overall!$A488&lt;&gt;"",IF(AND(MONTH($O486) &lt;= 10, MONTH($P486) &gt;= 10), IF($T486 &lt;&gt; "", $H486/$T486, ""), ""),"")</f>
        <v/>
      </c>
      <c r="AE486" s="10" t="str">
        <f>IF(Overall!$A488&lt;&gt;"",IF(AND(MONTH($O486) &lt;= 11, MONTH($P486) &gt;= 11), IF($T486 &lt;&gt; "", $H486/$T486, ""), ""),"")</f>
        <v/>
      </c>
      <c r="AF486" s="10" t="str">
        <f>IF(Overall!$A488&lt;&gt;"",IF(AND(MONTH($O486) &lt;= 12, MONTH($P486) &gt;= 12), IF($T486 &lt;&gt; "", $H486/$T486, ""), ""),"")</f>
        <v/>
      </c>
      <c r="AH486" s="10" t="str">
        <f ca="1">IFERROR(IF(AND(NOW()&lt;= EOMONTH(DATE(YEAR($P486),1, 1), 0), Overall!$A488&lt;&gt;"", MONTH($O486) &lt;= 1, MONTH($P486) &gt;= 1), IF($T486 &lt;&gt; "", $H486/$T486, ""), ""), "")</f>
        <v/>
      </c>
      <c r="AI486" s="10" t="str">
        <f ca="1">IFERROR(IF(AND(NOW()&lt;= EOMONTH(DATE(YEAR($P486),2, 1), 0), Overall!$A488&lt;&gt;"", MONTH($O486) &lt;= 2, MONTH($P486) &gt;= 2), IF($T486 &lt;&gt; "", $H486/$T486, ""), ""), "")</f>
        <v/>
      </c>
      <c r="AJ486" s="10" t="str">
        <f ca="1">IFERROR(IF(AND(NOW()&lt;= EOMONTH(DATE(YEAR($P486),3, 1), 0), Overall!$A488&lt;&gt;"", MONTH($O486) &lt;= 3, MONTH($P486) &gt;= 3), IF($T486 &lt;&gt; "", $H486/$T486, ""), ""), "")</f>
        <v/>
      </c>
      <c r="AK486" s="10" t="str">
        <f ca="1">IFERROR(IF(AND(NOW()&lt;= EOMONTH(DATE(YEAR($P486),4, 1), 0), Overall!$A488&lt;&gt;"", MONTH($O486) &lt;= 4, MONTH($P486) &gt;= 4), IF($T486 &lt;&gt; "", $H486/$T486, ""), ""), "")</f>
        <v/>
      </c>
      <c r="AL486" s="10" t="str">
        <f ca="1">IFERROR(IF(AND(NOW()&lt;= EOMONTH(DATE(YEAR($P486),5, 1), 0), Overall!$A488&lt;&gt;"", MONTH($O486) &lt;= 5, MONTH($P486) &gt;= 5), IF($T486 &lt;&gt; "", $H486/$T486, ""), ""), "")</f>
        <v/>
      </c>
      <c r="AM486" s="10" t="str">
        <f ca="1">IFERROR(IF(AND(NOW()&lt;= EOMONTH(DATE(YEAR($P486),6, 1), 0), Overall!$A488&lt;&gt;"", MONTH($O486) &lt;= 6, MONTH($P486) &gt;= 6), IF($T486 &lt;&gt; "", $H486/$T486, ""), ""), "")</f>
        <v/>
      </c>
      <c r="AN486" s="10" t="str">
        <f ca="1">IFERROR(IF(AND(NOW()&lt;= EOMONTH(DATE(YEAR($P486),7, 1), 0), Overall!$A488&lt;&gt;"", MONTH($O486) &lt;= 7, MONTH($P486) &gt;= 7), IF($T486 &lt;&gt; "", $H486/$T486, ""), ""), "")</f>
        <v/>
      </c>
      <c r="AO486" s="10" t="str">
        <f ca="1">IFERROR(IF(AND(NOW()&lt;= EOMONTH(DATE(YEAR($P486),8, 1), 0), Overall!$A488&lt;&gt;"", MONTH($O486) &lt;= 8, MONTH($P486) &gt;= 8), IF($T486 &lt;&gt; "", $H486/$T486, ""), ""), "")</f>
        <v/>
      </c>
      <c r="AP486" s="10" t="str">
        <f ca="1">IFERROR(IF(AND(NOW()&lt;= EOMONTH(DATE(YEAR($P486),9, 1), 0), Overall!$A488&lt;&gt;"", MONTH($O486) &lt;= 9, MONTH($P486) &gt;= 9), IF($T486 &lt;&gt; "", $H486/$T486, ""), ""), "")</f>
        <v/>
      </c>
      <c r="AQ486" s="10" t="str">
        <f ca="1">IFERROR(IF(AND(NOW()&lt;= EOMONTH(DATE(YEAR($P486),10, 1), 0), Overall!$A488&lt;&gt;"", MONTH($O486) &lt;= 10, MONTH($P486) &gt;= 10), IF($T486 &lt;&gt; "", $H486/$T486, ""), ""), "")</f>
        <v/>
      </c>
      <c r="AR486" s="10" t="str">
        <f ca="1">IFERROR(IF(AND(NOW()&lt;= EOMONTH(DATE(YEAR($P486),11, 1), 0), Overall!$A488&lt;&gt;"", MONTH($O486) &lt;=11, MONTH($P486) &gt;= 11), IF($T486 &lt;&gt; "", $H486/$T486, ""), ""), "")</f>
        <v/>
      </c>
      <c r="AS486" s="10" t="str">
        <f ca="1">IFERROR(IF(AND(NOW()&lt;= EOMONTH(DATE(YEAR($P486),12, 1), 0), Overall!$A488&lt;&gt;"", MONTH($O486) &lt;= 12, MONTH($P486) &gt;= 12), IF($T486 &lt;&gt; "", $H486/$T486, ""), ""), "")</f>
        <v/>
      </c>
      <c r="AT486" s="16">
        <f t="shared" ca="1" si="15"/>
        <v>0</v>
      </c>
    </row>
    <row r="487" spans="1:46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6">
        <f>IF(Overall!T489&lt;&gt;"",VALUE(Overall!T489),"")</f>
        <v>82.95</v>
      </c>
      <c r="O487" s="7">
        <f>IF(Overall!L489&lt;&gt;"", DATEVALUE(Overall!L489), "")</f>
        <v>45047</v>
      </c>
      <c r="P487" s="7">
        <f>IF(Overall!M489&lt;&gt;"", DATEVALUE(Overall!M489), "")</f>
        <v>45107</v>
      </c>
      <c r="Q487" s="7" t="str">
        <f>IF(Overall!S489&lt;&gt;"",_xlfn.VALUETOTEXT(Overall!S489),"")</f>
        <v>May-Jun</v>
      </c>
      <c r="R487" s="7">
        <f>IF(Overall!O489&lt;&gt;"", DATEVALUE(Overall!O489), "")</f>
        <v>44939</v>
      </c>
      <c r="S487" s="7">
        <f>IF(Overall!O489&lt;&gt;"", DATEVALUE(Overall!O489), "")</f>
        <v>44939</v>
      </c>
      <c r="T487" s="5">
        <f t="shared" si="14"/>
        <v>2</v>
      </c>
      <c r="U487" s="10" t="str">
        <f>IF(Overall!$A489&lt;&gt;"",IF(AND(MONTH($O487) &lt;= 1, MONTH($P487) &gt;= 1), IF($T487 &lt;&gt; "", $H487/$T487, ""), ""),"")</f>
        <v/>
      </c>
      <c r="V487" s="10" t="str">
        <f>IF(Overall!$A489&lt;&gt;"",IF(AND(MONTH($O487) &lt;= 2, MONTH($P487) &gt;= 2), IF($T487 &lt;&gt; "", $H487/$T487, ""), ""),"")</f>
        <v/>
      </c>
      <c r="W487" s="10" t="str">
        <f>IF(Overall!$A489&lt;&gt;"",IF(AND(MONTH($O487) &lt;= 3, MONTH($P487) &gt;= 3), IF($T487 &lt;&gt; "", $H487/$T487, ""), ""),"")</f>
        <v/>
      </c>
      <c r="X487" s="10" t="str">
        <f>IF(Overall!$A489&lt;&gt;"",IF(AND(MONTH($O487) &lt;= 4, MONTH($P487) &gt;= 4), IF($T487 &lt;&gt; "", $H487/$T487, ""), ""),"")</f>
        <v/>
      </c>
      <c r="Y487" s="10">
        <f>IF(Overall!$A489&lt;&gt;"",IF(AND(MONTH($O487) &lt;= 5, MONTH($P487) &gt;= 5), IF($T487 &lt;&gt; "", $H487/$T487, ""), ""),"")</f>
        <v>500000</v>
      </c>
      <c r="Z487" s="10">
        <f>IF(Overall!$A489&lt;&gt;"",IF(AND(MONTH($O487) &lt;= 6, MONTH($P487) &gt;= 6), IF($T487 &lt;&gt; "", $H487/$T487, ""), ""),"")</f>
        <v>500000</v>
      </c>
      <c r="AA487" s="10" t="str">
        <f>IF(Overall!$A489&lt;&gt;"",IF(AND(MONTH($O487) &lt;= 7, MONTH($P487) &gt;= 7 ), IF($T487 &lt;&gt; "", $H487/$T487, ""), ""),"")</f>
        <v/>
      </c>
      <c r="AB487" s="10" t="str">
        <f>IF(Overall!$A489&lt;&gt;"",IF(AND(MONTH($O487) &lt;= 8, MONTH($P487) &gt;= 8), IF($T487 &lt;&gt; "", $H487/$T487, ""), ""),"")</f>
        <v/>
      </c>
      <c r="AC487" s="10" t="str">
        <f>IF(Overall!$A489&lt;&gt;"",IF(AND(MONTH($O487) &lt;= 9, MONTH($P487) &gt;= 9), IF($T487 &lt;&gt; "", $H487/$T487, ""), ""),"")</f>
        <v/>
      </c>
      <c r="AD487" s="10" t="str">
        <f>IF(Overall!$A489&lt;&gt;"",IF(AND(MONTH($O487) &lt;= 10, MONTH($P487) &gt;= 10), IF($T487 &lt;&gt; "", $H487/$T487, ""), ""),"")</f>
        <v/>
      </c>
      <c r="AE487" s="10" t="str">
        <f>IF(Overall!$A489&lt;&gt;"",IF(AND(MONTH($O487) &lt;= 11, MONTH($P487) &gt;= 11), IF($T487 &lt;&gt; "", $H487/$T487, ""), ""),"")</f>
        <v/>
      </c>
      <c r="AF487" s="10" t="str">
        <f>IF(Overall!$A489&lt;&gt;"",IF(AND(MONTH($O487) &lt;= 12, MONTH($P487) &gt;= 12), IF($T487 &lt;&gt; "", $H487/$T487, ""), ""),"")</f>
        <v/>
      </c>
      <c r="AH487" s="10" t="str">
        <f ca="1">IFERROR(IF(AND(NOW()&lt;= EOMONTH(DATE(YEAR($P487),1, 1), 0), Overall!$A489&lt;&gt;"", MONTH($O487) &lt;= 1, MONTH($P487) &gt;= 1), IF($T487 &lt;&gt; "", $H487/$T487, ""), ""), "")</f>
        <v/>
      </c>
      <c r="AI487" s="10" t="str">
        <f ca="1">IFERROR(IF(AND(NOW()&lt;= EOMONTH(DATE(YEAR($P487),2, 1), 0), Overall!$A489&lt;&gt;"", MONTH($O487) &lt;= 2, MONTH($P487) &gt;= 2), IF($T487 &lt;&gt; "", $H487/$T487, ""), ""), "")</f>
        <v/>
      </c>
      <c r="AJ487" s="10" t="str">
        <f ca="1">IFERROR(IF(AND(NOW()&lt;= EOMONTH(DATE(YEAR($P487),3, 1), 0), Overall!$A489&lt;&gt;"", MONTH($O487) &lt;= 3, MONTH($P487) &gt;= 3), IF($T487 &lt;&gt; "", $H487/$T487, ""), ""), "")</f>
        <v/>
      </c>
      <c r="AK487" s="10" t="str">
        <f ca="1">IFERROR(IF(AND(NOW()&lt;= EOMONTH(DATE(YEAR($P487),4, 1), 0), Overall!$A489&lt;&gt;"", MONTH($O487) &lt;= 4, MONTH($P487) &gt;= 4), IF($T487 &lt;&gt; "", $H487/$T487, ""), ""), "")</f>
        <v/>
      </c>
      <c r="AL487" s="10" t="str">
        <f ca="1">IFERROR(IF(AND(NOW()&lt;= EOMONTH(DATE(YEAR($P487),5, 1), 0), Overall!$A489&lt;&gt;"", MONTH($O487) &lt;= 5, MONTH($P487) &gt;= 5), IF($T487 &lt;&gt; "", $H487/$T487, ""), ""), "")</f>
        <v/>
      </c>
      <c r="AM487" s="10" t="str">
        <f ca="1">IFERROR(IF(AND(NOW()&lt;= EOMONTH(DATE(YEAR($P487),6, 1), 0), Overall!$A489&lt;&gt;"", MONTH($O487) &lt;= 6, MONTH($P487) &gt;= 6), IF($T487 &lt;&gt; "", $H487/$T487, ""), ""), "")</f>
        <v/>
      </c>
      <c r="AN487" s="10" t="str">
        <f ca="1">IFERROR(IF(AND(NOW()&lt;= EOMONTH(DATE(YEAR($P487),7, 1), 0), Overall!$A489&lt;&gt;"", MONTH($O487) &lt;= 7, MONTH($P487) &gt;= 7), IF($T487 &lt;&gt; "", $H487/$T487, ""), ""), "")</f>
        <v/>
      </c>
      <c r="AO487" s="10" t="str">
        <f ca="1">IFERROR(IF(AND(NOW()&lt;= EOMONTH(DATE(YEAR($P487),8, 1), 0), Overall!$A489&lt;&gt;"", MONTH($O487) &lt;= 8, MONTH($P487) &gt;= 8), IF($T487 &lt;&gt; "", $H487/$T487, ""), ""), "")</f>
        <v/>
      </c>
      <c r="AP487" s="10" t="str">
        <f ca="1">IFERROR(IF(AND(NOW()&lt;= EOMONTH(DATE(YEAR($P487),9, 1), 0), Overall!$A489&lt;&gt;"", MONTH($O487) &lt;= 9, MONTH($P487) &gt;= 9), IF($T487 &lt;&gt; "", $H487/$T487, ""), ""), "")</f>
        <v/>
      </c>
      <c r="AQ487" s="10" t="str">
        <f ca="1">IFERROR(IF(AND(NOW()&lt;= EOMONTH(DATE(YEAR($P487),10, 1), 0), Overall!$A489&lt;&gt;"", MONTH($O487) &lt;= 10, MONTH($P487) &gt;= 10), IF($T487 &lt;&gt; "", $H487/$T487, ""), ""), "")</f>
        <v/>
      </c>
      <c r="AR487" s="10" t="str">
        <f ca="1">IFERROR(IF(AND(NOW()&lt;= EOMONTH(DATE(YEAR($P487),11, 1), 0), Overall!$A489&lt;&gt;"", MONTH($O487) &lt;=11, MONTH($P487) &gt;= 11), IF($T487 &lt;&gt; "", $H487/$T487, ""), ""), "")</f>
        <v/>
      </c>
      <c r="AS487" s="10" t="str">
        <f ca="1">IFERROR(IF(AND(NOW()&lt;= EOMONTH(DATE(YEAR($P487),12, 1), 0), Overall!$A489&lt;&gt;"", MONTH($O487) &lt;= 12, MONTH($P487) &gt;= 12), IF($T487 &lt;&gt; "", $H487/$T487, ""), ""), "")</f>
        <v/>
      </c>
      <c r="AT487" s="16">
        <f t="shared" ca="1" si="15"/>
        <v>0</v>
      </c>
    </row>
    <row r="488" spans="1:46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6">
        <f>IF(Overall!T490&lt;&gt;"",VALUE(Overall!T490),"")</f>
        <v>82.98</v>
      </c>
      <c r="O488" s="7">
        <f>IF(Overall!L490&lt;&gt;"", DATEVALUE(Overall!L490), "")</f>
        <v>45047</v>
      </c>
      <c r="P488" s="7">
        <f>IF(Overall!M490&lt;&gt;"", DATEVALUE(Overall!M490), "")</f>
        <v>45107</v>
      </c>
      <c r="Q488" s="7" t="str">
        <f>IF(Overall!S490&lt;&gt;"",_xlfn.VALUETOTEXT(Overall!S490),"")</f>
        <v>May-Jun</v>
      </c>
      <c r="R488" s="7">
        <f>IF(Overall!O490&lt;&gt;"", DATEVALUE(Overall!O490), "")</f>
        <v>44939</v>
      </c>
      <c r="S488" s="7">
        <f>IF(Overall!O490&lt;&gt;"", DATEVALUE(Overall!O490), "")</f>
        <v>44939</v>
      </c>
      <c r="T488" s="5">
        <f t="shared" si="14"/>
        <v>2</v>
      </c>
      <c r="U488" s="10" t="str">
        <f>IF(Overall!$A490&lt;&gt;"",IF(AND(MONTH($O488) &lt;= 1, MONTH($P488) &gt;= 1), IF($T488 &lt;&gt; "", $H488/$T488, ""), ""),"")</f>
        <v/>
      </c>
      <c r="V488" s="10" t="str">
        <f>IF(Overall!$A490&lt;&gt;"",IF(AND(MONTH($O488) &lt;= 2, MONTH($P488) &gt;= 2), IF($T488 &lt;&gt; "", $H488/$T488, ""), ""),"")</f>
        <v/>
      </c>
      <c r="W488" s="10" t="str">
        <f>IF(Overall!$A490&lt;&gt;"",IF(AND(MONTH($O488) &lt;= 3, MONTH($P488) &gt;= 3), IF($T488 &lt;&gt; "", $H488/$T488, ""), ""),"")</f>
        <v/>
      </c>
      <c r="X488" s="10" t="str">
        <f>IF(Overall!$A490&lt;&gt;"",IF(AND(MONTH($O488) &lt;= 4, MONTH($P488) &gt;= 4), IF($T488 &lt;&gt; "", $H488/$T488, ""), ""),"")</f>
        <v/>
      </c>
      <c r="Y488" s="10">
        <f>IF(Overall!$A490&lt;&gt;"",IF(AND(MONTH($O488) &lt;= 5, MONTH($P488) &gt;= 5), IF($T488 &lt;&gt; "", $H488/$T488, ""), ""),"")</f>
        <v>500000</v>
      </c>
      <c r="Z488" s="10">
        <f>IF(Overall!$A490&lt;&gt;"",IF(AND(MONTH($O488) &lt;= 6, MONTH($P488) &gt;= 6), IF($T488 &lt;&gt; "", $H488/$T488, ""), ""),"")</f>
        <v>500000</v>
      </c>
      <c r="AA488" s="10" t="str">
        <f>IF(Overall!$A490&lt;&gt;"",IF(AND(MONTH($O488) &lt;= 7, MONTH($P488) &gt;= 7 ), IF($T488 &lt;&gt; "", $H488/$T488, ""), ""),"")</f>
        <v/>
      </c>
      <c r="AB488" s="10" t="str">
        <f>IF(Overall!$A490&lt;&gt;"",IF(AND(MONTH($O488) &lt;= 8, MONTH($P488) &gt;= 8), IF($T488 &lt;&gt; "", $H488/$T488, ""), ""),"")</f>
        <v/>
      </c>
      <c r="AC488" s="10" t="str">
        <f>IF(Overall!$A490&lt;&gt;"",IF(AND(MONTH($O488) &lt;= 9, MONTH($P488) &gt;= 9), IF($T488 &lt;&gt; "", $H488/$T488, ""), ""),"")</f>
        <v/>
      </c>
      <c r="AD488" s="10" t="str">
        <f>IF(Overall!$A490&lt;&gt;"",IF(AND(MONTH($O488) &lt;= 10, MONTH($P488) &gt;= 10), IF($T488 &lt;&gt; "", $H488/$T488, ""), ""),"")</f>
        <v/>
      </c>
      <c r="AE488" s="10" t="str">
        <f>IF(Overall!$A490&lt;&gt;"",IF(AND(MONTH($O488) &lt;= 11, MONTH($P488) &gt;= 11), IF($T488 &lt;&gt; "", $H488/$T488, ""), ""),"")</f>
        <v/>
      </c>
      <c r="AF488" s="10" t="str">
        <f>IF(Overall!$A490&lt;&gt;"",IF(AND(MONTH($O488) &lt;= 12, MONTH($P488) &gt;= 12), IF($T488 &lt;&gt; "", $H488/$T488, ""), ""),"")</f>
        <v/>
      </c>
      <c r="AH488" s="10" t="str">
        <f ca="1">IFERROR(IF(AND(NOW()&lt;= EOMONTH(DATE(YEAR($P488),1, 1), 0), Overall!$A490&lt;&gt;"", MONTH($O488) &lt;= 1, MONTH($P488) &gt;= 1), IF($T488 &lt;&gt; "", $H488/$T488, ""), ""), "")</f>
        <v/>
      </c>
      <c r="AI488" s="10" t="str">
        <f ca="1">IFERROR(IF(AND(NOW()&lt;= EOMONTH(DATE(YEAR($P488),2, 1), 0), Overall!$A490&lt;&gt;"", MONTH($O488) &lt;= 2, MONTH($P488) &gt;= 2), IF($T488 &lt;&gt; "", $H488/$T488, ""), ""), "")</f>
        <v/>
      </c>
      <c r="AJ488" s="10" t="str">
        <f ca="1">IFERROR(IF(AND(NOW()&lt;= EOMONTH(DATE(YEAR($P488),3, 1), 0), Overall!$A490&lt;&gt;"", MONTH($O488) &lt;= 3, MONTH($P488) &gt;= 3), IF($T488 &lt;&gt; "", $H488/$T488, ""), ""), "")</f>
        <v/>
      </c>
      <c r="AK488" s="10" t="str">
        <f ca="1">IFERROR(IF(AND(NOW()&lt;= EOMONTH(DATE(YEAR($P488),4, 1), 0), Overall!$A490&lt;&gt;"", MONTH($O488) &lt;= 4, MONTH($P488) &gt;= 4), IF($T488 &lt;&gt; "", $H488/$T488, ""), ""), "")</f>
        <v/>
      </c>
      <c r="AL488" s="10" t="str">
        <f ca="1">IFERROR(IF(AND(NOW()&lt;= EOMONTH(DATE(YEAR($P488),5, 1), 0), Overall!$A490&lt;&gt;"", MONTH($O488) &lt;= 5, MONTH($P488) &gt;= 5), IF($T488 &lt;&gt; "", $H488/$T488, ""), ""), "")</f>
        <v/>
      </c>
      <c r="AM488" s="10" t="str">
        <f ca="1">IFERROR(IF(AND(NOW()&lt;= EOMONTH(DATE(YEAR($P488),6, 1), 0), Overall!$A490&lt;&gt;"", MONTH($O488) &lt;= 6, MONTH($P488) &gt;= 6), IF($T488 &lt;&gt; "", $H488/$T488, ""), ""), "")</f>
        <v/>
      </c>
      <c r="AN488" s="10" t="str">
        <f ca="1">IFERROR(IF(AND(NOW()&lt;= EOMONTH(DATE(YEAR($P488),7, 1), 0), Overall!$A490&lt;&gt;"", MONTH($O488) &lt;= 7, MONTH($P488) &gt;= 7), IF($T488 &lt;&gt; "", $H488/$T488, ""), ""), "")</f>
        <v/>
      </c>
      <c r="AO488" s="10" t="str">
        <f ca="1">IFERROR(IF(AND(NOW()&lt;= EOMONTH(DATE(YEAR($P488),8, 1), 0), Overall!$A490&lt;&gt;"", MONTH($O488) &lt;= 8, MONTH($P488) &gt;= 8), IF($T488 &lt;&gt; "", $H488/$T488, ""), ""), "")</f>
        <v/>
      </c>
      <c r="AP488" s="10" t="str">
        <f ca="1">IFERROR(IF(AND(NOW()&lt;= EOMONTH(DATE(YEAR($P488),9, 1), 0), Overall!$A490&lt;&gt;"", MONTH($O488) &lt;= 9, MONTH($P488) &gt;= 9), IF($T488 &lt;&gt; "", $H488/$T488, ""), ""), "")</f>
        <v/>
      </c>
      <c r="AQ488" s="10" t="str">
        <f ca="1">IFERROR(IF(AND(NOW()&lt;= EOMONTH(DATE(YEAR($P488),10, 1), 0), Overall!$A490&lt;&gt;"", MONTH($O488) &lt;= 10, MONTH($P488) &gt;= 10), IF($T488 &lt;&gt; "", $H488/$T488, ""), ""), "")</f>
        <v/>
      </c>
      <c r="AR488" s="10" t="str">
        <f ca="1">IFERROR(IF(AND(NOW()&lt;= EOMONTH(DATE(YEAR($P488),11, 1), 0), Overall!$A490&lt;&gt;"", MONTH($O488) &lt;=11, MONTH($P488) &gt;= 11), IF($T488 &lt;&gt; "", $H488/$T488, ""), ""), "")</f>
        <v/>
      </c>
      <c r="AS488" s="10" t="str">
        <f ca="1">IFERROR(IF(AND(NOW()&lt;= EOMONTH(DATE(YEAR($P488),12, 1), 0), Overall!$A490&lt;&gt;"", MONTH($O488) &lt;= 12, MONTH($P488) &gt;= 12), IF($T488 &lt;&gt; "", $H488/$T488, ""), ""), "")</f>
        <v/>
      </c>
      <c r="AT488" s="16">
        <f t="shared" ca="1" si="15"/>
        <v>0</v>
      </c>
    </row>
    <row r="489" spans="1:46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6">
        <f>IF(Overall!T491&lt;&gt;"",VALUE(Overall!T491),"")</f>
        <v>83.1</v>
      </c>
      <c r="O489" s="7">
        <f>IF(Overall!L491&lt;&gt;"", DATEVALUE(Overall!L491), "")</f>
        <v>45047</v>
      </c>
      <c r="P489" s="7">
        <f>IF(Overall!M491&lt;&gt;"", DATEVALUE(Overall!M491), "")</f>
        <v>45107</v>
      </c>
      <c r="Q489" s="7" t="str">
        <f>IF(Overall!S491&lt;&gt;"",_xlfn.VALUETOTEXT(Overall!S491),"")</f>
        <v>May-Jun</v>
      </c>
      <c r="R489" s="7">
        <f>IF(Overall!O491&lt;&gt;"", DATEVALUE(Overall!O491), "")</f>
        <v>44939</v>
      </c>
      <c r="S489" s="7">
        <f>IF(Overall!O491&lt;&gt;"", DATEVALUE(Overall!O491), "")</f>
        <v>44939</v>
      </c>
      <c r="T489" s="5">
        <f t="shared" si="14"/>
        <v>2</v>
      </c>
      <c r="U489" s="10" t="str">
        <f>IF(Overall!$A491&lt;&gt;"",IF(AND(MONTH($O489) &lt;= 1, MONTH($P489) &gt;= 1), IF($T489 &lt;&gt; "", $H489/$T489, ""), ""),"")</f>
        <v/>
      </c>
      <c r="V489" s="10" t="str">
        <f>IF(Overall!$A491&lt;&gt;"",IF(AND(MONTH($O489) &lt;= 2, MONTH($P489) &gt;= 2), IF($T489 &lt;&gt; "", $H489/$T489, ""), ""),"")</f>
        <v/>
      </c>
      <c r="W489" s="10" t="str">
        <f>IF(Overall!$A491&lt;&gt;"",IF(AND(MONTH($O489) &lt;= 3, MONTH($P489) &gt;= 3), IF($T489 &lt;&gt; "", $H489/$T489, ""), ""),"")</f>
        <v/>
      </c>
      <c r="X489" s="10" t="str">
        <f>IF(Overall!$A491&lt;&gt;"",IF(AND(MONTH($O489) &lt;= 4, MONTH($P489) &gt;= 4), IF($T489 &lt;&gt; "", $H489/$T489, ""), ""),"")</f>
        <v/>
      </c>
      <c r="Y489" s="10">
        <f>IF(Overall!$A491&lt;&gt;"",IF(AND(MONTH($O489) &lt;= 5, MONTH($P489) &gt;= 5), IF($T489 &lt;&gt; "", $H489/$T489, ""), ""),"")</f>
        <v>500000</v>
      </c>
      <c r="Z489" s="10">
        <f>IF(Overall!$A491&lt;&gt;"",IF(AND(MONTH($O489) &lt;= 6, MONTH($P489) &gt;= 6), IF($T489 &lt;&gt; "", $H489/$T489, ""), ""),"")</f>
        <v>500000</v>
      </c>
      <c r="AA489" s="10" t="str">
        <f>IF(Overall!$A491&lt;&gt;"",IF(AND(MONTH($O489) &lt;= 7, MONTH($P489) &gt;= 7 ), IF($T489 &lt;&gt; "", $H489/$T489, ""), ""),"")</f>
        <v/>
      </c>
      <c r="AB489" s="10" t="str">
        <f>IF(Overall!$A491&lt;&gt;"",IF(AND(MONTH($O489) &lt;= 8, MONTH($P489) &gt;= 8), IF($T489 &lt;&gt; "", $H489/$T489, ""), ""),"")</f>
        <v/>
      </c>
      <c r="AC489" s="10" t="str">
        <f>IF(Overall!$A491&lt;&gt;"",IF(AND(MONTH($O489) &lt;= 9, MONTH($P489) &gt;= 9), IF($T489 &lt;&gt; "", $H489/$T489, ""), ""),"")</f>
        <v/>
      </c>
      <c r="AD489" s="10" t="str">
        <f>IF(Overall!$A491&lt;&gt;"",IF(AND(MONTH($O489) &lt;= 10, MONTH($P489) &gt;= 10), IF($T489 &lt;&gt; "", $H489/$T489, ""), ""),"")</f>
        <v/>
      </c>
      <c r="AE489" s="10" t="str">
        <f>IF(Overall!$A491&lt;&gt;"",IF(AND(MONTH($O489) &lt;= 11, MONTH($P489) &gt;= 11), IF($T489 &lt;&gt; "", $H489/$T489, ""), ""),"")</f>
        <v/>
      </c>
      <c r="AF489" s="10" t="str">
        <f>IF(Overall!$A491&lt;&gt;"",IF(AND(MONTH($O489) &lt;= 12, MONTH($P489) &gt;= 12), IF($T489 &lt;&gt; "", $H489/$T489, ""), ""),"")</f>
        <v/>
      </c>
      <c r="AH489" s="10" t="str">
        <f ca="1">IFERROR(IF(AND(NOW()&lt;= EOMONTH(DATE(YEAR($P489),1, 1), 0), Overall!$A491&lt;&gt;"", MONTH($O489) &lt;= 1, MONTH($P489) &gt;= 1), IF($T489 &lt;&gt; "", $H489/$T489, ""), ""), "")</f>
        <v/>
      </c>
      <c r="AI489" s="10" t="str">
        <f ca="1">IFERROR(IF(AND(NOW()&lt;= EOMONTH(DATE(YEAR($P489),2, 1), 0), Overall!$A491&lt;&gt;"", MONTH($O489) &lt;= 2, MONTH($P489) &gt;= 2), IF($T489 &lt;&gt; "", $H489/$T489, ""), ""), "")</f>
        <v/>
      </c>
      <c r="AJ489" s="10" t="str">
        <f ca="1">IFERROR(IF(AND(NOW()&lt;= EOMONTH(DATE(YEAR($P489),3, 1), 0), Overall!$A491&lt;&gt;"", MONTH($O489) &lt;= 3, MONTH($P489) &gt;= 3), IF($T489 &lt;&gt; "", $H489/$T489, ""), ""), "")</f>
        <v/>
      </c>
      <c r="AK489" s="10" t="str">
        <f ca="1">IFERROR(IF(AND(NOW()&lt;= EOMONTH(DATE(YEAR($P489),4, 1), 0), Overall!$A491&lt;&gt;"", MONTH($O489) &lt;= 4, MONTH($P489) &gt;= 4), IF($T489 &lt;&gt; "", $H489/$T489, ""), ""), "")</f>
        <v/>
      </c>
      <c r="AL489" s="10" t="str">
        <f ca="1">IFERROR(IF(AND(NOW()&lt;= EOMONTH(DATE(YEAR($P489),5, 1), 0), Overall!$A491&lt;&gt;"", MONTH($O489) &lt;= 5, MONTH($P489) &gt;= 5), IF($T489 &lt;&gt; "", $H489/$T489, ""), ""), "")</f>
        <v/>
      </c>
      <c r="AM489" s="10" t="str">
        <f ca="1">IFERROR(IF(AND(NOW()&lt;= EOMONTH(DATE(YEAR($P489),6, 1), 0), Overall!$A491&lt;&gt;"", MONTH($O489) &lt;= 6, MONTH($P489) &gt;= 6), IF($T489 &lt;&gt; "", $H489/$T489, ""), ""), "")</f>
        <v/>
      </c>
      <c r="AN489" s="10" t="str">
        <f ca="1">IFERROR(IF(AND(NOW()&lt;= EOMONTH(DATE(YEAR($P489),7, 1), 0), Overall!$A491&lt;&gt;"", MONTH($O489) &lt;= 7, MONTH($P489) &gt;= 7), IF($T489 &lt;&gt; "", $H489/$T489, ""), ""), "")</f>
        <v/>
      </c>
      <c r="AO489" s="10" t="str">
        <f ca="1">IFERROR(IF(AND(NOW()&lt;= EOMONTH(DATE(YEAR($P489),8, 1), 0), Overall!$A491&lt;&gt;"", MONTH($O489) &lt;= 8, MONTH($P489) &gt;= 8), IF($T489 &lt;&gt; "", $H489/$T489, ""), ""), "")</f>
        <v/>
      </c>
      <c r="AP489" s="10" t="str">
        <f ca="1">IFERROR(IF(AND(NOW()&lt;= EOMONTH(DATE(YEAR($P489),9, 1), 0), Overall!$A491&lt;&gt;"", MONTH($O489) &lt;= 9, MONTH($P489) &gt;= 9), IF($T489 &lt;&gt; "", $H489/$T489, ""), ""), "")</f>
        <v/>
      </c>
      <c r="AQ489" s="10" t="str">
        <f ca="1">IFERROR(IF(AND(NOW()&lt;= EOMONTH(DATE(YEAR($P489),10, 1), 0), Overall!$A491&lt;&gt;"", MONTH($O489) &lt;= 10, MONTH($P489) &gt;= 10), IF($T489 &lt;&gt; "", $H489/$T489, ""), ""), "")</f>
        <v/>
      </c>
      <c r="AR489" s="10" t="str">
        <f ca="1">IFERROR(IF(AND(NOW()&lt;= EOMONTH(DATE(YEAR($P489),11, 1), 0), Overall!$A491&lt;&gt;"", MONTH($O489) &lt;=11, MONTH($P489) &gt;= 11), IF($T489 &lt;&gt; "", $H489/$T489, ""), ""), "")</f>
        <v/>
      </c>
      <c r="AS489" s="10" t="str">
        <f ca="1">IFERROR(IF(AND(NOW()&lt;= EOMONTH(DATE(YEAR($P489),12, 1), 0), Overall!$A491&lt;&gt;"", MONTH($O489) &lt;= 12, MONTH($P489) &gt;= 12), IF($T489 &lt;&gt; "", $H489/$T489, ""), ""), "")</f>
        <v/>
      </c>
      <c r="AT489" s="16">
        <f t="shared" ca="1" si="15"/>
        <v>0</v>
      </c>
    </row>
    <row r="490" spans="1:46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6">
        <f>IF(Overall!T492&lt;&gt;"",VALUE(Overall!T492),"")</f>
        <v>83.27</v>
      </c>
      <c r="O490" s="7">
        <f>IF(Overall!L492&lt;&gt;"", DATEVALUE(Overall!L492), "")</f>
        <v>45047</v>
      </c>
      <c r="P490" s="7">
        <f>IF(Overall!M492&lt;&gt;"", DATEVALUE(Overall!M492), "")</f>
        <v>45107</v>
      </c>
      <c r="Q490" s="7" t="str">
        <f>IF(Overall!S492&lt;&gt;"",_xlfn.VALUETOTEXT(Overall!S492),"")</f>
        <v>May-Jun</v>
      </c>
      <c r="R490" s="7">
        <f>IF(Overall!O492&lt;&gt;"", DATEVALUE(Overall!O492), "")</f>
        <v>44939</v>
      </c>
      <c r="S490" s="7">
        <f>IF(Overall!O492&lt;&gt;"", DATEVALUE(Overall!O492), "")</f>
        <v>44939</v>
      </c>
      <c r="T490" s="5">
        <f t="shared" si="14"/>
        <v>2</v>
      </c>
      <c r="U490" s="10" t="str">
        <f>IF(Overall!$A492&lt;&gt;"",IF(AND(MONTH($O490) &lt;= 1, MONTH($P490) &gt;= 1), IF($T490 &lt;&gt; "", $H490/$T490, ""), ""),"")</f>
        <v/>
      </c>
      <c r="V490" s="10" t="str">
        <f>IF(Overall!$A492&lt;&gt;"",IF(AND(MONTH($O490) &lt;= 2, MONTH($P490) &gt;= 2), IF($T490 &lt;&gt; "", $H490/$T490, ""), ""),"")</f>
        <v/>
      </c>
      <c r="W490" s="10" t="str">
        <f>IF(Overall!$A492&lt;&gt;"",IF(AND(MONTH($O490) &lt;= 3, MONTH($P490) &gt;= 3), IF($T490 &lt;&gt; "", $H490/$T490, ""), ""),"")</f>
        <v/>
      </c>
      <c r="X490" s="10" t="str">
        <f>IF(Overall!$A492&lt;&gt;"",IF(AND(MONTH($O490) &lt;= 4, MONTH($P490) &gt;= 4), IF($T490 &lt;&gt; "", $H490/$T490, ""), ""),"")</f>
        <v/>
      </c>
      <c r="Y490" s="10">
        <f>IF(Overall!$A492&lt;&gt;"",IF(AND(MONTH($O490) &lt;= 5, MONTH($P490) &gt;= 5), IF($T490 &lt;&gt; "", $H490/$T490, ""), ""),"")</f>
        <v>500000</v>
      </c>
      <c r="Z490" s="10">
        <f>IF(Overall!$A492&lt;&gt;"",IF(AND(MONTH($O490) &lt;= 6, MONTH($P490) &gt;= 6), IF($T490 &lt;&gt; "", $H490/$T490, ""), ""),"")</f>
        <v>500000</v>
      </c>
      <c r="AA490" s="10" t="str">
        <f>IF(Overall!$A492&lt;&gt;"",IF(AND(MONTH($O490) &lt;= 7, MONTH($P490) &gt;= 7 ), IF($T490 &lt;&gt; "", $H490/$T490, ""), ""),"")</f>
        <v/>
      </c>
      <c r="AB490" s="10" t="str">
        <f>IF(Overall!$A492&lt;&gt;"",IF(AND(MONTH($O490) &lt;= 8, MONTH($P490) &gt;= 8), IF($T490 &lt;&gt; "", $H490/$T490, ""), ""),"")</f>
        <v/>
      </c>
      <c r="AC490" s="10" t="str">
        <f>IF(Overall!$A492&lt;&gt;"",IF(AND(MONTH($O490) &lt;= 9, MONTH($P490) &gt;= 9), IF($T490 &lt;&gt; "", $H490/$T490, ""), ""),"")</f>
        <v/>
      </c>
      <c r="AD490" s="10" t="str">
        <f>IF(Overall!$A492&lt;&gt;"",IF(AND(MONTH($O490) &lt;= 10, MONTH($P490) &gt;= 10), IF($T490 &lt;&gt; "", $H490/$T490, ""), ""),"")</f>
        <v/>
      </c>
      <c r="AE490" s="10" t="str">
        <f>IF(Overall!$A492&lt;&gt;"",IF(AND(MONTH($O490) &lt;= 11, MONTH($P490) &gt;= 11), IF($T490 &lt;&gt; "", $H490/$T490, ""), ""),"")</f>
        <v/>
      </c>
      <c r="AF490" s="10" t="str">
        <f>IF(Overall!$A492&lt;&gt;"",IF(AND(MONTH($O490) &lt;= 12, MONTH($P490) &gt;= 12), IF($T490 &lt;&gt; "", $H490/$T490, ""), ""),"")</f>
        <v/>
      </c>
      <c r="AH490" s="10" t="str">
        <f ca="1">IFERROR(IF(AND(NOW()&lt;= EOMONTH(DATE(YEAR($P490),1, 1), 0), Overall!$A492&lt;&gt;"", MONTH($O490) &lt;= 1, MONTH($P490) &gt;= 1), IF($T490 &lt;&gt; "", $H490/$T490, ""), ""), "")</f>
        <v/>
      </c>
      <c r="AI490" s="10" t="str">
        <f ca="1">IFERROR(IF(AND(NOW()&lt;= EOMONTH(DATE(YEAR($P490),2, 1), 0), Overall!$A492&lt;&gt;"", MONTH($O490) &lt;= 2, MONTH($P490) &gt;= 2), IF($T490 &lt;&gt; "", $H490/$T490, ""), ""), "")</f>
        <v/>
      </c>
      <c r="AJ490" s="10" t="str">
        <f ca="1">IFERROR(IF(AND(NOW()&lt;= EOMONTH(DATE(YEAR($P490),3, 1), 0), Overall!$A492&lt;&gt;"", MONTH($O490) &lt;= 3, MONTH($P490) &gt;= 3), IF($T490 &lt;&gt; "", $H490/$T490, ""), ""), "")</f>
        <v/>
      </c>
      <c r="AK490" s="10" t="str">
        <f ca="1">IFERROR(IF(AND(NOW()&lt;= EOMONTH(DATE(YEAR($P490),4, 1), 0), Overall!$A492&lt;&gt;"", MONTH($O490) &lt;= 4, MONTH($P490) &gt;= 4), IF($T490 &lt;&gt; "", $H490/$T490, ""), ""), "")</f>
        <v/>
      </c>
      <c r="AL490" s="10" t="str">
        <f ca="1">IFERROR(IF(AND(NOW()&lt;= EOMONTH(DATE(YEAR($P490),5, 1), 0), Overall!$A492&lt;&gt;"", MONTH($O490) &lt;= 5, MONTH($P490) &gt;= 5), IF($T490 &lt;&gt; "", $H490/$T490, ""), ""), "")</f>
        <v/>
      </c>
      <c r="AM490" s="10" t="str">
        <f ca="1">IFERROR(IF(AND(NOW()&lt;= EOMONTH(DATE(YEAR($P490),6, 1), 0), Overall!$A492&lt;&gt;"", MONTH($O490) &lt;= 6, MONTH($P490) &gt;= 6), IF($T490 &lt;&gt; "", $H490/$T490, ""), ""), "")</f>
        <v/>
      </c>
      <c r="AN490" s="10" t="str">
        <f ca="1">IFERROR(IF(AND(NOW()&lt;= EOMONTH(DATE(YEAR($P490),7, 1), 0), Overall!$A492&lt;&gt;"", MONTH($O490) &lt;= 7, MONTH($P490) &gt;= 7), IF($T490 &lt;&gt; "", $H490/$T490, ""), ""), "")</f>
        <v/>
      </c>
      <c r="AO490" s="10" t="str">
        <f ca="1">IFERROR(IF(AND(NOW()&lt;= EOMONTH(DATE(YEAR($P490),8, 1), 0), Overall!$A492&lt;&gt;"", MONTH($O490) &lt;= 8, MONTH($P490) &gt;= 8), IF($T490 &lt;&gt; "", $H490/$T490, ""), ""), "")</f>
        <v/>
      </c>
      <c r="AP490" s="10" t="str">
        <f ca="1">IFERROR(IF(AND(NOW()&lt;= EOMONTH(DATE(YEAR($P490),9, 1), 0), Overall!$A492&lt;&gt;"", MONTH($O490) &lt;= 9, MONTH($P490) &gt;= 9), IF($T490 &lt;&gt; "", $H490/$T490, ""), ""), "")</f>
        <v/>
      </c>
      <c r="AQ490" s="10" t="str">
        <f ca="1">IFERROR(IF(AND(NOW()&lt;= EOMONTH(DATE(YEAR($P490),10, 1), 0), Overall!$A492&lt;&gt;"", MONTH($O490) &lt;= 10, MONTH($P490) &gt;= 10), IF($T490 &lt;&gt; "", $H490/$T490, ""), ""), "")</f>
        <v/>
      </c>
      <c r="AR490" s="10" t="str">
        <f ca="1">IFERROR(IF(AND(NOW()&lt;= EOMONTH(DATE(YEAR($P490),11, 1), 0), Overall!$A492&lt;&gt;"", MONTH($O490) &lt;=11, MONTH($P490) &gt;= 11), IF($T490 &lt;&gt; "", $H490/$T490, ""), ""), "")</f>
        <v/>
      </c>
      <c r="AS490" s="10" t="str">
        <f ca="1">IFERROR(IF(AND(NOW()&lt;= EOMONTH(DATE(YEAR($P490),12, 1), 0), Overall!$A492&lt;&gt;"", MONTH($O490) &lt;= 12, MONTH($P490) &gt;= 12), IF($T490 &lt;&gt; "", $H490/$T490, ""), ""), "")</f>
        <v/>
      </c>
      <c r="AT490" s="16">
        <f t="shared" ca="1" si="15"/>
        <v>0</v>
      </c>
    </row>
    <row r="491" spans="1:46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6">
        <f>IF(Overall!T493&lt;&gt;"",VALUE(Overall!T493),"")</f>
        <v>83.36</v>
      </c>
      <c r="O491" s="7">
        <f>IF(Overall!L493&lt;&gt;"", DATEVALUE(Overall!L493), "")</f>
        <v>45047</v>
      </c>
      <c r="P491" s="7">
        <f>IF(Overall!M493&lt;&gt;"", DATEVALUE(Overall!M493), "")</f>
        <v>45107</v>
      </c>
      <c r="Q491" s="7" t="str">
        <f>IF(Overall!S493&lt;&gt;"",_xlfn.VALUETOTEXT(Overall!S493),"")</f>
        <v>May-Jun</v>
      </c>
      <c r="R491" s="7">
        <f>IF(Overall!O493&lt;&gt;"", DATEVALUE(Overall!O493), "")</f>
        <v>44939</v>
      </c>
      <c r="S491" s="7">
        <f>IF(Overall!O493&lt;&gt;"", DATEVALUE(Overall!O493), "")</f>
        <v>44939</v>
      </c>
      <c r="T491" s="5">
        <f t="shared" si="14"/>
        <v>2</v>
      </c>
      <c r="U491" s="10" t="str">
        <f>IF(Overall!$A493&lt;&gt;"",IF(AND(MONTH($O491) &lt;= 1, MONTH($P491) &gt;= 1), IF($T491 &lt;&gt; "", $H491/$T491, ""), ""),"")</f>
        <v/>
      </c>
      <c r="V491" s="10" t="str">
        <f>IF(Overall!$A493&lt;&gt;"",IF(AND(MONTH($O491) &lt;= 2, MONTH($P491) &gt;= 2), IF($T491 &lt;&gt; "", $H491/$T491, ""), ""),"")</f>
        <v/>
      </c>
      <c r="W491" s="10" t="str">
        <f>IF(Overall!$A493&lt;&gt;"",IF(AND(MONTH($O491) &lt;= 3, MONTH($P491) &gt;= 3), IF($T491 &lt;&gt; "", $H491/$T491, ""), ""),"")</f>
        <v/>
      </c>
      <c r="X491" s="10" t="str">
        <f>IF(Overall!$A493&lt;&gt;"",IF(AND(MONTH($O491) &lt;= 4, MONTH($P491) &gt;= 4), IF($T491 &lt;&gt; "", $H491/$T491, ""), ""),"")</f>
        <v/>
      </c>
      <c r="Y491" s="10">
        <f>IF(Overall!$A493&lt;&gt;"",IF(AND(MONTH($O491) &lt;= 5, MONTH($P491) &gt;= 5), IF($T491 &lt;&gt; "", $H491/$T491, ""), ""),"")</f>
        <v>500000</v>
      </c>
      <c r="Z491" s="10">
        <f>IF(Overall!$A493&lt;&gt;"",IF(AND(MONTH($O491) &lt;= 6, MONTH($P491) &gt;= 6), IF($T491 &lt;&gt; "", $H491/$T491, ""), ""),"")</f>
        <v>500000</v>
      </c>
      <c r="AA491" s="10" t="str">
        <f>IF(Overall!$A493&lt;&gt;"",IF(AND(MONTH($O491) &lt;= 7, MONTH($P491) &gt;= 7 ), IF($T491 &lt;&gt; "", $H491/$T491, ""), ""),"")</f>
        <v/>
      </c>
      <c r="AB491" s="10" t="str">
        <f>IF(Overall!$A493&lt;&gt;"",IF(AND(MONTH($O491) &lt;= 8, MONTH($P491) &gt;= 8), IF($T491 &lt;&gt; "", $H491/$T491, ""), ""),"")</f>
        <v/>
      </c>
      <c r="AC491" s="10" t="str">
        <f>IF(Overall!$A493&lt;&gt;"",IF(AND(MONTH($O491) &lt;= 9, MONTH($P491) &gt;= 9), IF($T491 &lt;&gt; "", $H491/$T491, ""), ""),"")</f>
        <v/>
      </c>
      <c r="AD491" s="10" t="str">
        <f>IF(Overall!$A493&lt;&gt;"",IF(AND(MONTH($O491) &lt;= 10, MONTH($P491) &gt;= 10), IF($T491 &lt;&gt; "", $H491/$T491, ""), ""),"")</f>
        <v/>
      </c>
      <c r="AE491" s="10" t="str">
        <f>IF(Overall!$A493&lt;&gt;"",IF(AND(MONTH($O491) &lt;= 11, MONTH($P491) &gt;= 11), IF($T491 &lt;&gt; "", $H491/$T491, ""), ""),"")</f>
        <v/>
      </c>
      <c r="AF491" s="10" t="str">
        <f>IF(Overall!$A493&lt;&gt;"",IF(AND(MONTH($O491) &lt;= 12, MONTH($P491) &gt;= 12), IF($T491 &lt;&gt; "", $H491/$T491, ""), ""),"")</f>
        <v/>
      </c>
      <c r="AH491" s="10" t="str">
        <f ca="1">IFERROR(IF(AND(NOW()&lt;= EOMONTH(DATE(YEAR($P491),1, 1), 0), Overall!$A493&lt;&gt;"", MONTH($O491) &lt;= 1, MONTH($P491) &gt;= 1), IF($T491 &lt;&gt; "", $H491/$T491, ""), ""), "")</f>
        <v/>
      </c>
      <c r="AI491" s="10" t="str">
        <f ca="1">IFERROR(IF(AND(NOW()&lt;= EOMONTH(DATE(YEAR($P491),2, 1), 0), Overall!$A493&lt;&gt;"", MONTH($O491) &lt;= 2, MONTH($P491) &gt;= 2), IF($T491 &lt;&gt; "", $H491/$T491, ""), ""), "")</f>
        <v/>
      </c>
      <c r="AJ491" s="10" t="str">
        <f ca="1">IFERROR(IF(AND(NOW()&lt;= EOMONTH(DATE(YEAR($P491),3, 1), 0), Overall!$A493&lt;&gt;"", MONTH($O491) &lt;= 3, MONTH($P491) &gt;= 3), IF($T491 &lt;&gt; "", $H491/$T491, ""), ""), "")</f>
        <v/>
      </c>
      <c r="AK491" s="10" t="str">
        <f ca="1">IFERROR(IF(AND(NOW()&lt;= EOMONTH(DATE(YEAR($P491),4, 1), 0), Overall!$A493&lt;&gt;"", MONTH($O491) &lt;= 4, MONTH($P491) &gt;= 4), IF($T491 &lt;&gt; "", $H491/$T491, ""), ""), "")</f>
        <v/>
      </c>
      <c r="AL491" s="10" t="str">
        <f ca="1">IFERROR(IF(AND(NOW()&lt;= EOMONTH(DATE(YEAR($P491),5, 1), 0), Overall!$A493&lt;&gt;"", MONTH($O491) &lt;= 5, MONTH($P491) &gt;= 5), IF($T491 &lt;&gt; "", $H491/$T491, ""), ""), "")</f>
        <v/>
      </c>
      <c r="AM491" s="10" t="str">
        <f ca="1">IFERROR(IF(AND(NOW()&lt;= EOMONTH(DATE(YEAR($P491),6, 1), 0), Overall!$A493&lt;&gt;"", MONTH($O491) &lt;= 6, MONTH($P491) &gt;= 6), IF($T491 &lt;&gt; "", $H491/$T491, ""), ""), "")</f>
        <v/>
      </c>
      <c r="AN491" s="10" t="str">
        <f ca="1">IFERROR(IF(AND(NOW()&lt;= EOMONTH(DATE(YEAR($P491),7, 1), 0), Overall!$A493&lt;&gt;"", MONTH($O491) &lt;= 7, MONTH($P491) &gt;= 7), IF($T491 &lt;&gt; "", $H491/$T491, ""), ""), "")</f>
        <v/>
      </c>
      <c r="AO491" s="10" t="str">
        <f ca="1">IFERROR(IF(AND(NOW()&lt;= EOMONTH(DATE(YEAR($P491),8, 1), 0), Overall!$A493&lt;&gt;"", MONTH($O491) &lt;= 8, MONTH($P491) &gt;= 8), IF($T491 &lt;&gt; "", $H491/$T491, ""), ""), "")</f>
        <v/>
      </c>
      <c r="AP491" s="10" t="str">
        <f ca="1">IFERROR(IF(AND(NOW()&lt;= EOMONTH(DATE(YEAR($P491),9, 1), 0), Overall!$A493&lt;&gt;"", MONTH($O491) &lt;= 9, MONTH($P491) &gt;= 9), IF($T491 &lt;&gt; "", $H491/$T491, ""), ""), "")</f>
        <v/>
      </c>
      <c r="AQ491" s="10" t="str">
        <f ca="1">IFERROR(IF(AND(NOW()&lt;= EOMONTH(DATE(YEAR($P491),10, 1), 0), Overall!$A493&lt;&gt;"", MONTH($O491) &lt;= 10, MONTH($P491) &gt;= 10), IF($T491 &lt;&gt; "", $H491/$T491, ""), ""), "")</f>
        <v/>
      </c>
      <c r="AR491" s="10" t="str">
        <f ca="1">IFERROR(IF(AND(NOW()&lt;= EOMONTH(DATE(YEAR($P491),11, 1), 0), Overall!$A493&lt;&gt;"", MONTH($O491) &lt;=11, MONTH($P491) &gt;= 11), IF($T491 &lt;&gt; "", $H491/$T491, ""), ""), "")</f>
        <v/>
      </c>
      <c r="AS491" s="10" t="str">
        <f ca="1">IFERROR(IF(AND(NOW()&lt;= EOMONTH(DATE(YEAR($P491),12, 1), 0), Overall!$A493&lt;&gt;"", MONTH($O491) &lt;= 12, MONTH($P491) &gt;= 12), IF($T491 &lt;&gt; "", $H491/$T491, ""), ""), "")</f>
        <v/>
      </c>
      <c r="AT491" s="16">
        <f t="shared" ca="1" si="15"/>
        <v>0</v>
      </c>
    </row>
    <row r="492" spans="1:46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6">
        <f>IF(Overall!T494&lt;&gt;"",VALUE(Overall!T494),"")</f>
        <v>84.05</v>
      </c>
      <c r="O492" s="7">
        <f>IF(Overall!L494&lt;&gt;"", DATEVALUE(Overall!L494), "")</f>
        <v>45047</v>
      </c>
      <c r="P492" s="7">
        <f>IF(Overall!M494&lt;&gt;"", DATEVALUE(Overall!M494), "")</f>
        <v>45107</v>
      </c>
      <c r="Q492" s="7" t="str">
        <f>IF(Overall!S494&lt;&gt;"",_xlfn.VALUETOTEXT(Overall!S494),"")</f>
        <v>May-Jun</v>
      </c>
      <c r="R492" s="7">
        <f>IF(Overall!O494&lt;&gt;"", DATEVALUE(Overall!O494), "")</f>
        <v>44939</v>
      </c>
      <c r="S492" s="7">
        <f>IF(Overall!O494&lt;&gt;"", DATEVALUE(Overall!O494), "")</f>
        <v>44939</v>
      </c>
      <c r="T492" s="5">
        <f t="shared" si="14"/>
        <v>2</v>
      </c>
      <c r="U492" s="10" t="str">
        <f>IF(Overall!$A494&lt;&gt;"",IF(AND(MONTH($O492) &lt;= 1, MONTH($P492) &gt;= 1), IF($T492 &lt;&gt; "", $H492/$T492, ""), ""),"")</f>
        <v/>
      </c>
      <c r="V492" s="10" t="str">
        <f>IF(Overall!$A494&lt;&gt;"",IF(AND(MONTH($O492) &lt;= 2, MONTH($P492) &gt;= 2), IF($T492 &lt;&gt; "", $H492/$T492, ""), ""),"")</f>
        <v/>
      </c>
      <c r="W492" s="10" t="str">
        <f>IF(Overall!$A494&lt;&gt;"",IF(AND(MONTH($O492) &lt;= 3, MONTH($P492) &gt;= 3), IF($T492 &lt;&gt; "", $H492/$T492, ""), ""),"")</f>
        <v/>
      </c>
      <c r="X492" s="10" t="str">
        <f>IF(Overall!$A494&lt;&gt;"",IF(AND(MONTH($O492) &lt;= 4, MONTH($P492) &gt;= 4), IF($T492 &lt;&gt; "", $H492/$T492, ""), ""),"")</f>
        <v/>
      </c>
      <c r="Y492" s="10">
        <f>IF(Overall!$A494&lt;&gt;"",IF(AND(MONTH($O492) &lt;= 5, MONTH($P492) &gt;= 5), IF($T492 &lt;&gt; "", $H492/$T492, ""), ""),"")</f>
        <v>500000</v>
      </c>
      <c r="Z492" s="10">
        <f>IF(Overall!$A494&lt;&gt;"",IF(AND(MONTH($O492) &lt;= 6, MONTH($P492) &gt;= 6), IF($T492 &lt;&gt; "", $H492/$T492, ""), ""),"")</f>
        <v>500000</v>
      </c>
      <c r="AA492" s="10" t="str">
        <f>IF(Overall!$A494&lt;&gt;"",IF(AND(MONTH($O492) &lt;= 7, MONTH($P492) &gt;= 7 ), IF($T492 &lt;&gt; "", $H492/$T492, ""), ""),"")</f>
        <v/>
      </c>
      <c r="AB492" s="10" t="str">
        <f>IF(Overall!$A494&lt;&gt;"",IF(AND(MONTH($O492) &lt;= 8, MONTH($P492) &gt;= 8), IF($T492 &lt;&gt; "", $H492/$T492, ""), ""),"")</f>
        <v/>
      </c>
      <c r="AC492" s="10" t="str">
        <f>IF(Overall!$A494&lt;&gt;"",IF(AND(MONTH($O492) &lt;= 9, MONTH($P492) &gt;= 9), IF($T492 &lt;&gt; "", $H492/$T492, ""), ""),"")</f>
        <v/>
      </c>
      <c r="AD492" s="10" t="str">
        <f>IF(Overall!$A494&lt;&gt;"",IF(AND(MONTH($O492) &lt;= 10, MONTH($P492) &gt;= 10), IF($T492 &lt;&gt; "", $H492/$T492, ""), ""),"")</f>
        <v/>
      </c>
      <c r="AE492" s="10" t="str">
        <f>IF(Overall!$A494&lt;&gt;"",IF(AND(MONTH($O492) &lt;= 11, MONTH($P492) &gt;= 11), IF($T492 &lt;&gt; "", $H492/$T492, ""), ""),"")</f>
        <v/>
      </c>
      <c r="AF492" s="10" t="str">
        <f>IF(Overall!$A494&lt;&gt;"",IF(AND(MONTH($O492) &lt;= 12, MONTH($P492) &gt;= 12), IF($T492 &lt;&gt; "", $H492/$T492, ""), ""),"")</f>
        <v/>
      </c>
      <c r="AH492" s="10" t="str">
        <f ca="1">IFERROR(IF(AND(NOW()&lt;= EOMONTH(DATE(YEAR($P492),1, 1), 0), Overall!$A494&lt;&gt;"", MONTH($O492) &lt;= 1, MONTH($P492) &gt;= 1), IF($T492 &lt;&gt; "", $H492/$T492, ""), ""), "")</f>
        <v/>
      </c>
      <c r="AI492" s="10" t="str">
        <f ca="1">IFERROR(IF(AND(NOW()&lt;= EOMONTH(DATE(YEAR($P492),2, 1), 0), Overall!$A494&lt;&gt;"", MONTH($O492) &lt;= 2, MONTH($P492) &gt;= 2), IF($T492 &lt;&gt; "", $H492/$T492, ""), ""), "")</f>
        <v/>
      </c>
      <c r="AJ492" s="10" t="str">
        <f ca="1">IFERROR(IF(AND(NOW()&lt;= EOMONTH(DATE(YEAR($P492),3, 1), 0), Overall!$A494&lt;&gt;"", MONTH($O492) &lt;= 3, MONTH($P492) &gt;= 3), IF($T492 &lt;&gt; "", $H492/$T492, ""), ""), "")</f>
        <v/>
      </c>
      <c r="AK492" s="10" t="str">
        <f ca="1">IFERROR(IF(AND(NOW()&lt;= EOMONTH(DATE(YEAR($P492),4, 1), 0), Overall!$A494&lt;&gt;"", MONTH($O492) &lt;= 4, MONTH($P492) &gt;= 4), IF($T492 &lt;&gt; "", $H492/$T492, ""), ""), "")</f>
        <v/>
      </c>
      <c r="AL492" s="10" t="str">
        <f ca="1">IFERROR(IF(AND(NOW()&lt;= EOMONTH(DATE(YEAR($P492),5, 1), 0), Overall!$A494&lt;&gt;"", MONTH($O492) &lt;= 5, MONTH($P492) &gt;= 5), IF($T492 &lt;&gt; "", $H492/$T492, ""), ""), "")</f>
        <v/>
      </c>
      <c r="AM492" s="10" t="str">
        <f ca="1">IFERROR(IF(AND(NOW()&lt;= EOMONTH(DATE(YEAR($P492),6, 1), 0), Overall!$A494&lt;&gt;"", MONTH($O492) &lt;= 6, MONTH($P492) &gt;= 6), IF($T492 &lt;&gt; "", $H492/$T492, ""), ""), "")</f>
        <v/>
      </c>
      <c r="AN492" s="10" t="str">
        <f ca="1">IFERROR(IF(AND(NOW()&lt;= EOMONTH(DATE(YEAR($P492),7, 1), 0), Overall!$A494&lt;&gt;"", MONTH($O492) &lt;= 7, MONTH($P492) &gt;= 7), IF($T492 &lt;&gt; "", $H492/$T492, ""), ""), "")</f>
        <v/>
      </c>
      <c r="AO492" s="10" t="str">
        <f ca="1">IFERROR(IF(AND(NOW()&lt;= EOMONTH(DATE(YEAR($P492),8, 1), 0), Overall!$A494&lt;&gt;"", MONTH($O492) &lt;= 8, MONTH($P492) &gt;= 8), IF($T492 &lt;&gt; "", $H492/$T492, ""), ""), "")</f>
        <v/>
      </c>
      <c r="AP492" s="10" t="str">
        <f ca="1">IFERROR(IF(AND(NOW()&lt;= EOMONTH(DATE(YEAR($P492),9, 1), 0), Overall!$A494&lt;&gt;"", MONTH($O492) &lt;= 9, MONTH($P492) &gt;= 9), IF($T492 &lt;&gt; "", $H492/$T492, ""), ""), "")</f>
        <v/>
      </c>
      <c r="AQ492" s="10" t="str">
        <f ca="1">IFERROR(IF(AND(NOW()&lt;= EOMONTH(DATE(YEAR($P492),10, 1), 0), Overall!$A494&lt;&gt;"", MONTH($O492) &lt;= 10, MONTH($P492) &gt;= 10), IF($T492 &lt;&gt; "", $H492/$T492, ""), ""), "")</f>
        <v/>
      </c>
      <c r="AR492" s="10" t="str">
        <f ca="1">IFERROR(IF(AND(NOW()&lt;= EOMONTH(DATE(YEAR($P492),11, 1), 0), Overall!$A494&lt;&gt;"", MONTH($O492) &lt;=11, MONTH($P492) &gt;= 11), IF($T492 &lt;&gt; "", $H492/$T492, ""), ""), "")</f>
        <v/>
      </c>
      <c r="AS492" s="10" t="str">
        <f ca="1">IFERROR(IF(AND(NOW()&lt;= EOMONTH(DATE(YEAR($P492),12, 1), 0), Overall!$A494&lt;&gt;"", MONTH($O492) &lt;= 12, MONTH($P492) &gt;= 12), IF($T492 &lt;&gt; "", $H492/$T492, ""), ""), "")</f>
        <v/>
      </c>
      <c r="AT492" s="16">
        <f t="shared" ca="1" si="15"/>
        <v>0</v>
      </c>
    </row>
    <row r="493" spans="1:46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6">
        <f>IF(Overall!T495&lt;&gt;"",VALUE(Overall!T495),"")</f>
        <v>83.9</v>
      </c>
      <c r="O493" s="7">
        <f>IF(Overall!L495&lt;&gt;"", DATEVALUE(Overall!L495), "")</f>
        <v>45047</v>
      </c>
      <c r="P493" s="7">
        <f>IF(Overall!M495&lt;&gt;"", DATEVALUE(Overall!M495), "")</f>
        <v>45077</v>
      </c>
      <c r="Q493" s="7" t="str">
        <f>IF(Overall!S495&lt;&gt;"",_xlfn.VALUETOTEXT(Overall!S495),"")</f>
        <v>May</v>
      </c>
      <c r="R493" s="7">
        <f>IF(Overall!O495&lt;&gt;"", DATEVALUE(Overall!O495), "")</f>
        <v>44942</v>
      </c>
      <c r="S493" s="7">
        <f>IF(Overall!O495&lt;&gt;"", DATEVALUE(Overall!O495), "")</f>
        <v>44942</v>
      </c>
      <c r="T493" s="5">
        <f t="shared" si="14"/>
        <v>1</v>
      </c>
      <c r="U493" s="10" t="str">
        <f>IF(Overall!$A495&lt;&gt;"",IF(AND(MONTH($O493) &lt;= 1, MONTH($P493) &gt;= 1), IF($T493 &lt;&gt; "", $H493/$T493, ""), ""),"")</f>
        <v/>
      </c>
      <c r="V493" s="10" t="str">
        <f>IF(Overall!$A495&lt;&gt;"",IF(AND(MONTH($O493) &lt;= 2, MONTH($P493) &gt;= 2), IF($T493 &lt;&gt; "", $H493/$T493, ""), ""),"")</f>
        <v/>
      </c>
      <c r="W493" s="10" t="str">
        <f>IF(Overall!$A495&lt;&gt;"",IF(AND(MONTH($O493) &lt;= 3, MONTH($P493) &gt;= 3), IF($T493 &lt;&gt; "", $H493/$T493, ""), ""),"")</f>
        <v/>
      </c>
      <c r="X493" s="10" t="str">
        <f>IF(Overall!$A495&lt;&gt;"",IF(AND(MONTH($O493) &lt;= 4, MONTH($P493) &gt;= 4), IF($T493 &lt;&gt; "", $H493/$T493, ""), ""),"")</f>
        <v/>
      </c>
      <c r="Y493" s="10">
        <f>IF(Overall!$A495&lt;&gt;"",IF(AND(MONTH($O493) &lt;= 5, MONTH($P493) &gt;= 5), IF($T493 &lt;&gt; "", $H493/$T493, ""), ""),"")</f>
        <v>500000</v>
      </c>
      <c r="Z493" s="10" t="str">
        <f>IF(Overall!$A495&lt;&gt;"",IF(AND(MONTH($O493) &lt;= 6, MONTH($P493) &gt;= 6), IF($T493 &lt;&gt; "", $H493/$T493, ""), ""),"")</f>
        <v/>
      </c>
      <c r="AA493" s="10" t="str">
        <f>IF(Overall!$A495&lt;&gt;"",IF(AND(MONTH($O493) &lt;= 7, MONTH($P493) &gt;= 7 ), IF($T493 &lt;&gt; "", $H493/$T493, ""), ""),"")</f>
        <v/>
      </c>
      <c r="AB493" s="10" t="str">
        <f>IF(Overall!$A495&lt;&gt;"",IF(AND(MONTH($O493) &lt;= 8, MONTH($P493) &gt;= 8), IF($T493 &lt;&gt; "", $H493/$T493, ""), ""),"")</f>
        <v/>
      </c>
      <c r="AC493" s="10" t="str">
        <f>IF(Overall!$A495&lt;&gt;"",IF(AND(MONTH($O493) &lt;= 9, MONTH($P493) &gt;= 9), IF($T493 &lt;&gt; "", $H493/$T493, ""), ""),"")</f>
        <v/>
      </c>
      <c r="AD493" s="10" t="str">
        <f>IF(Overall!$A495&lt;&gt;"",IF(AND(MONTH($O493) &lt;= 10, MONTH($P493) &gt;= 10), IF($T493 &lt;&gt; "", $H493/$T493, ""), ""),"")</f>
        <v/>
      </c>
      <c r="AE493" s="10" t="str">
        <f>IF(Overall!$A495&lt;&gt;"",IF(AND(MONTH($O493) &lt;= 11, MONTH($P493) &gt;= 11), IF($T493 &lt;&gt; "", $H493/$T493, ""), ""),"")</f>
        <v/>
      </c>
      <c r="AF493" s="10" t="str">
        <f>IF(Overall!$A495&lt;&gt;"",IF(AND(MONTH($O493) &lt;= 12, MONTH($P493) &gt;= 12), IF($T493 &lt;&gt; "", $H493/$T493, ""), ""),"")</f>
        <v/>
      </c>
      <c r="AH493" s="10" t="str">
        <f ca="1">IFERROR(IF(AND(NOW()&lt;= EOMONTH(DATE(YEAR($P493),1, 1), 0), Overall!$A495&lt;&gt;"", MONTH($O493) &lt;= 1, MONTH($P493) &gt;= 1), IF($T493 &lt;&gt; "", $H493/$T493, ""), ""), "")</f>
        <v/>
      </c>
      <c r="AI493" s="10" t="str">
        <f ca="1">IFERROR(IF(AND(NOW()&lt;= EOMONTH(DATE(YEAR($P493),2, 1), 0), Overall!$A495&lt;&gt;"", MONTH($O493) &lt;= 2, MONTH($P493) &gt;= 2), IF($T493 &lt;&gt; "", $H493/$T493, ""), ""), "")</f>
        <v/>
      </c>
      <c r="AJ493" s="10" t="str">
        <f ca="1">IFERROR(IF(AND(NOW()&lt;= EOMONTH(DATE(YEAR($P493),3, 1), 0), Overall!$A495&lt;&gt;"", MONTH($O493) &lt;= 3, MONTH($P493) &gt;= 3), IF($T493 &lt;&gt; "", $H493/$T493, ""), ""), "")</f>
        <v/>
      </c>
      <c r="AK493" s="10" t="str">
        <f ca="1">IFERROR(IF(AND(NOW()&lt;= EOMONTH(DATE(YEAR($P493),4, 1), 0), Overall!$A495&lt;&gt;"", MONTH($O493) &lt;= 4, MONTH($P493) &gt;= 4), IF($T493 &lt;&gt; "", $H493/$T493, ""), ""), "")</f>
        <v/>
      </c>
      <c r="AL493" s="10" t="str">
        <f ca="1">IFERROR(IF(AND(NOW()&lt;= EOMONTH(DATE(YEAR($P493),5, 1), 0), Overall!$A495&lt;&gt;"", MONTH($O493) &lt;= 5, MONTH($P493) &gt;= 5), IF($T493 &lt;&gt; "", $H493/$T493, ""), ""), "")</f>
        <v/>
      </c>
      <c r="AM493" s="10" t="str">
        <f ca="1">IFERROR(IF(AND(NOW()&lt;= EOMONTH(DATE(YEAR($P493),6, 1), 0), Overall!$A495&lt;&gt;"", MONTH($O493) &lt;= 6, MONTH($P493) &gt;= 6), IF($T493 &lt;&gt; "", $H493/$T493, ""), ""), "")</f>
        <v/>
      </c>
      <c r="AN493" s="10" t="str">
        <f ca="1">IFERROR(IF(AND(NOW()&lt;= EOMONTH(DATE(YEAR($P493),7, 1), 0), Overall!$A495&lt;&gt;"", MONTH($O493) &lt;= 7, MONTH($P493) &gt;= 7), IF($T493 &lt;&gt; "", $H493/$T493, ""), ""), "")</f>
        <v/>
      </c>
      <c r="AO493" s="10" t="str">
        <f ca="1">IFERROR(IF(AND(NOW()&lt;= EOMONTH(DATE(YEAR($P493),8, 1), 0), Overall!$A495&lt;&gt;"", MONTH($O493) &lt;= 8, MONTH($P493) &gt;= 8), IF($T493 &lt;&gt; "", $H493/$T493, ""), ""), "")</f>
        <v/>
      </c>
      <c r="AP493" s="10" t="str">
        <f ca="1">IFERROR(IF(AND(NOW()&lt;= EOMONTH(DATE(YEAR($P493),9, 1), 0), Overall!$A495&lt;&gt;"", MONTH($O493) &lt;= 9, MONTH($P493) &gt;= 9), IF($T493 &lt;&gt; "", $H493/$T493, ""), ""), "")</f>
        <v/>
      </c>
      <c r="AQ493" s="10" t="str">
        <f ca="1">IFERROR(IF(AND(NOW()&lt;= EOMONTH(DATE(YEAR($P493),10, 1), 0), Overall!$A495&lt;&gt;"", MONTH($O493) &lt;= 10, MONTH($P493) &gt;= 10), IF($T493 &lt;&gt; "", $H493/$T493, ""), ""), "")</f>
        <v/>
      </c>
      <c r="AR493" s="10" t="str">
        <f ca="1">IFERROR(IF(AND(NOW()&lt;= EOMONTH(DATE(YEAR($P493),11, 1), 0), Overall!$A495&lt;&gt;"", MONTH($O493) &lt;=11, MONTH($P493) &gt;= 11), IF($T493 &lt;&gt; "", $H493/$T493, ""), ""), "")</f>
        <v/>
      </c>
      <c r="AS493" s="10" t="str">
        <f ca="1">IFERROR(IF(AND(NOW()&lt;= EOMONTH(DATE(YEAR($P493),12, 1), 0), Overall!$A495&lt;&gt;"", MONTH($O493) &lt;= 12, MONTH($P493) &gt;= 12), IF($T493 &lt;&gt; "", $H493/$T493, ""), ""), "")</f>
        <v/>
      </c>
      <c r="AT493" s="16">
        <f t="shared" ca="1" si="15"/>
        <v>0</v>
      </c>
    </row>
    <row r="494" spans="1:46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6">
        <f>IF(Overall!T496&lt;&gt;"",VALUE(Overall!T496),"")</f>
        <v>83.74</v>
      </c>
      <c r="O494" s="7">
        <f>IF(Overall!L496&lt;&gt;"", DATEVALUE(Overall!L496), "")</f>
        <v>45047</v>
      </c>
      <c r="P494" s="7">
        <f>IF(Overall!M496&lt;&gt;"", DATEVALUE(Overall!M496), "")</f>
        <v>45077</v>
      </c>
      <c r="Q494" s="7" t="str">
        <f>IF(Overall!S496&lt;&gt;"",_xlfn.VALUETOTEXT(Overall!S496),"")</f>
        <v>May</v>
      </c>
      <c r="R494" s="7">
        <f>IF(Overall!O496&lt;&gt;"", DATEVALUE(Overall!O496), "")</f>
        <v>44942</v>
      </c>
      <c r="S494" s="7">
        <f>IF(Overall!O496&lt;&gt;"", DATEVALUE(Overall!O496), "")</f>
        <v>44942</v>
      </c>
      <c r="T494" s="5">
        <f t="shared" si="14"/>
        <v>1</v>
      </c>
      <c r="U494" s="10" t="str">
        <f>IF(Overall!$A496&lt;&gt;"",IF(AND(MONTH($O494) &lt;= 1, MONTH($P494) &gt;= 1), IF($T494 &lt;&gt; "", $H494/$T494, ""), ""),"")</f>
        <v/>
      </c>
      <c r="V494" s="10" t="str">
        <f>IF(Overall!$A496&lt;&gt;"",IF(AND(MONTH($O494) &lt;= 2, MONTH($P494) &gt;= 2), IF($T494 &lt;&gt; "", $H494/$T494, ""), ""),"")</f>
        <v/>
      </c>
      <c r="W494" s="10" t="str">
        <f>IF(Overall!$A496&lt;&gt;"",IF(AND(MONTH($O494) &lt;= 3, MONTH($P494) &gt;= 3), IF($T494 &lt;&gt; "", $H494/$T494, ""), ""),"")</f>
        <v/>
      </c>
      <c r="X494" s="10" t="str">
        <f>IF(Overall!$A496&lt;&gt;"",IF(AND(MONTH($O494) &lt;= 4, MONTH($P494) &gt;= 4), IF($T494 &lt;&gt; "", $H494/$T494, ""), ""),"")</f>
        <v/>
      </c>
      <c r="Y494" s="10">
        <f>IF(Overall!$A496&lt;&gt;"",IF(AND(MONTH($O494) &lt;= 5, MONTH($P494) &gt;= 5), IF($T494 &lt;&gt; "", $H494/$T494, ""), ""),"")</f>
        <v>500000</v>
      </c>
      <c r="Z494" s="10" t="str">
        <f>IF(Overall!$A496&lt;&gt;"",IF(AND(MONTH($O494) &lt;= 6, MONTH($P494) &gt;= 6), IF($T494 &lt;&gt; "", $H494/$T494, ""), ""),"")</f>
        <v/>
      </c>
      <c r="AA494" s="10" t="str">
        <f>IF(Overall!$A496&lt;&gt;"",IF(AND(MONTH($O494) &lt;= 7, MONTH($P494) &gt;= 7 ), IF($T494 &lt;&gt; "", $H494/$T494, ""), ""),"")</f>
        <v/>
      </c>
      <c r="AB494" s="10" t="str">
        <f>IF(Overall!$A496&lt;&gt;"",IF(AND(MONTH($O494) &lt;= 8, MONTH($P494) &gt;= 8), IF($T494 &lt;&gt; "", $H494/$T494, ""), ""),"")</f>
        <v/>
      </c>
      <c r="AC494" s="10" t="str">
        <f>IF(Overall!$A496&lt;&gt;"",IF(AND(MONTH($O494) &lt;= 9, MONTH($P494) &gt;= 9), IF($T494 &lt;&gt; "", $H494/$T494, ""), ""),"")</f>
        <v/>
      </c>
      <c r="AD494" s="10" t="str">
        <f>IF(Overall!$A496&lt;&gt;"",IF(AND(MONTH($O494) &lt;= 10, MONTH($P494) &gt;= 10), IF($T494 &lt;&gt; "", $H494/$T494, ""), ""),"")</f>
        <v/>
      </c>
      <c r="AE494" s="10" t="str">
        <f>IF(Overall!$A496&lt;&gt;"",IF(AND(MONTH($O494) &lt;= 11, MONTH($P494) &gt;= 11), IF($T494 &lt;&gt; "", $H494/$T494, ""), ""),"")</f>
        <v/>
      </c>
      <c r="AF494" s="10" t="str">
        <f>IF(Overall!$A496&lt;&gt;"",IF(AND(MONTH($O494) &lt;= 12, MONTH($P494) &gt;= 12), IF($T494 &lt;&gt; "", $H494/$T494, ""), ""),"")</f>
        <v/>
      </c>
      <c r="AH494" s="10" t="str">
        <f ca="1">IFERROR(IF(AND(NOW()&lt;= EOMONTH(DATE(YEAR($P494),1, 1), 0), Overall!$A496&lt;&gt;"", MONTH($O494) &lt;= 1, MONTH($P494) &gt;= 1), IF($T494 &lt;&gt; "", $H494/$T494, ""), ""), "")</f>
        <v/>
      </c>
      <c r="AI494" s="10" t="str">
        <f ca="1">IFERROR(IF(AND(NOW()&lt;= EOMONTH(DATE(YEAR($P494),2, 1), 0), Overall!$A496&lt;&gt;"", MONTH($O494) &lt;= 2, MONTH($P494) &gt;= 2), IF($T494 &lt;&gt; "", $H494/$T494, ""), ""), "")</f>
        <v/>
      </c>
      <c r="AJ494" s="10" t="str">
        <f ca="1">IFERROR(IF(AND(NOW()&lt;= EOMONTH(DATE(YEAR($P494),3, 1), 0), Overall!$A496&lt;&gt;"", MONTH($O494) &lt;= 3, MONTH($P494) &gt;= 3), IF($T494 &lt;&gt; "", $H494/$T494, ""), ""), "")</f>
        <v/>
      </c>
      <c r="AK494" s="10" t="str">
        <f ca="1">IFERROR(IF(AND(NOW()&lt;= EOMONTH(DATE(YEAR($P494),4, 1), 0), Overall!$A496&lt;&gt;"", MONTH($O494) &lt;= 4, MONTH($P494) &gt;= 4), IF($T494 &lt;&gt; "", $H494/$T494, ""), ""), "")</f>
        <v/>
      </c>
      <c r="AL494" s="10" t="str">
        <f ca="1">IFERROR(IF(AND(NOW()&lt;= EOMONTH(DATE(YEAR($P494),5, 1), 0), Overall!$A496&lt;&gt;"", MONTH($O494) &lt;= 5, MONTH($P494) &gt;= 5), IF($T494 &lt;&gt; "", $H494/$T494, ""), ""), "")</f>
        <v/>
      </c>
      <c r="AM494" s="10" t="str">
        <f ca="1">IFERROR(IF(AND(NOW()&lt;= EOMONTH(DATE(YEAR($P494),6, 1), 0), Overall!$A496&lt;&gt;"", MONTH($O494) &lt;= 6, MONTH($P494) &gt;= 6), IF($T494 &lt;&gt; "", $H494/$T494, ""), ""), "")</f>
        <v/>
      </c>
      <c r="AN494" s="10" t="str">
        <f ca="1">IFERROR(IF(AND(NOW()&lt;= EOMONTH(DATE(YEAR($P494),7, 1), 0), Overall!$A496&lt;&gt;"", MONTH($O494) &lt;= 7, MONTH($P494) &gt;= 7), IF($T494 &lt;&gt; "", $H494/$T494, ""), ""), "")</f>
        <v/>
      </c>
      <c r="AO494" s="10" t="str">
        <f ca="1">IFERROR(IF(AND(NOW()&lt;= EOMONTH(DATE(YEAR($P494),8, 1), 0), Overall!$A496&lt;&gt;"", MONTH($O494) &lt;= 8, MONTH($P494) &gt;= 8), IF($T494 &lt;&gt; "", $H494/$T494, ""), ""), "")</f>
        <v/>
      </c>
      <c r="AP494" s="10" t="str">
        <f ca="1">IFERROR(IF(AND(NOW()&lt;= EOMONTH(DATE(YEAR($P494),9, 1), 0), Overall!$A496&lt;&gt;"", MONTH($O494) &lt;= 9, MONTH($P494) &gt;= 9), IF($T494 &lt;&gt; "", $H494/$T494, ""), ""), "")</f>
        <v/>
      </c>
      <c r="AQ494" s="10" t="str">
        <f ca="1">IFERROR(IF(AND(NOW()&lt;= EOMONTH(DATE(YEAR($P494),10, 1), 0), Overall!$A496&lt;&gt;"", MONTH($O494) &lt;= 10, MONTH($P494) &gt;= 10), IF($T494 &lt;&gt; "", $H494/$T494, ""), ""), "")</f>
        <v/>
      </c>
      <c r="AR494" s="10" t="str">
        <f ca="1">IFERROR(IF(AND(NOW()&lt;= EOMONTH(DATE(YEAR($P494),11, 1), 0), Overall!$A496&lt;&gt;"", MONTH($O494) &lt;=11, MONTH($P494) &gt;= 11), IF($T494 &lt;&gt; "", $H494/$T494, ""), ""), "")</f>
        <v/>
      </c>
      <c r="AS494" s="10" t="str">
        <f ca="1">IFERROR(IF(AND(NOW()&lt;= EOMONTH(DATE(YEAR($P494),12, 1), 0), Overall!$A496&lt;&gt;"", MONTH($O494) &lt;= 12, MONTH($P494) &gt;= 12), IF($T494 &lt;&gt; "", $H494/$T494, ""), ""), "")</f>
        <v/>
      </c>
      <c r="AT494" s="16">
        <f t="shared" ca="1" si="15"/>
        <v>0</v>
      </c>
    </row>
    <row r="495" spans="1:46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6">
        <f>IF(Overall!T497&lt;&gt;"",VALUE(Overall!T497),"")</f>
        <v>84.13</v>
      </c>
      <c r="O495" s="7">
        <f>IF(Overall!L497&lt;&gt;"", DATEVALUE(Overall!L497), "")</f>
        <v>45047</v>
      </c>
      <c r="P495" s="7">
        <f>IF(Overall!M497&lt;&gt;"", DATEVALUE(Overall!M497), "")</f>
        <v>45077</v>
      </c>
      <c r="Q495" s="7" t="str">
        <f>IF(Overall!S497&lt;&gt;"",_xlfn.VALUETOTEXT(Overall!S497),"")</f>
        <v>May</v>
      </c>
      <c r="R495" s="7">
        <f>IF(Overall!O497&lt;&gt;"", DATEVALUE(Overall!O497), "")</f>
        <v>44942</v>
      </c>
      <c r="S495" s="7">
        <f>IF(Overall!O497&lt;&gt;"", DATEVALUE(Overall!O497), "")</f>
        <v>44942</v>
      </c>
      <c r="T495" s="5">
        <f t="shared" si="14"/>
        <v>1</v>
      </c>
      <c r="U495" s="10" t="str">
        <f>IF(Overall!$A497&lt;&gt;"",IF(AND(MONTH($O495) &lt;= 1, MONTH($P495) &gt;= 1), IF($T495 &lt;&gt; "", $H495/$T495, ""), ""),"")</f>
        <v/>
      </c>
      <c r="V495" s="10" t="str">
        <f>IF(Overall!$A497&lt;&gt;"",IF(AND(MONTH($O495) &lt;= 2, MONTH($P495) &gt;= 2), IF($T495 &lt;&gt; "", $H495/$T495, ""), ""),"")</f>
        <v/>
      </c>
      <c r="W495" s="10" t="str">
        <f>IF(Overall!$A497&lt;&gt;"",IF(AND(MONTH($O495) &lt;= 3, MONTH($P495) &gt;= 3), IF($T495 &lt;&gt; "", $H495/$T495, ""), ""),"")</f>
        <v/>
      </c>
      <c r="X495" s="10" t="str">
        <f>IF(Overall!$A497&lt;&gt;"",IF(AND(MONTH($O495) &lt;= 4, MONTH($P495) &gt;= 4), IF($T495 &lt;&gt; "", $H495/$T495, ""), ""),"")</f>
        <v/>
      </c>
      <c r="Y495" s="10">
        <f>IF(Overall!$A497&lt;&gt;"",IF(AND(MONTH($O495) &lt;= 5, MONTH($P495) &gt;= 5), IF($T495 &lt;&gt; "", $H495/$T495, ""), ""),"")</f>
        <v>500000</v>
      </c>
      <c r="Z495" s="10" t="str">
        <f>IF(Overall!$A497&lt;&gt;"",IF(AND(MONTH($O495) &lt;= 6, MONTH($P495) &gt;= 6), IF($T495 &lt;&gt; "", $H495/$T495, ""), ""),"")</f>
        <v/>
      </c>
      <c r="AA495" s="10" t="str">
        <f>IF(Overall!$A497&lt;&gt;"",IF(AND(MONTH($O495) &lt;= 7, MONTH($P495) &gt;= 7 ), IF($T495 &lt;&gt; "", $H495/$T495, ""), ""),"")</f>
        <v/>
      </c>
      <c r="AB495" s="10" t="str">
        <f>IF(Overall!$A497&lt;&gt;"",IF(AND(MONTH($O495) &lt;= 8, MONTH($P495) &gt;= 8), IF($T495 &lt;&gt; "", $H495/$T495, ""), ""),"")</f>
        <v/>
      </c>
      <c r="AC495" s="10" t="str">
        <f>IF(Overall!$A497&lt;&gt;"",IF(AND(MONTH($O495) &lt;= 9, MONTH($P495) &gt;= 9), IF($T495 &lt;&gt; "", $H495/$T495, ""), ""),"")</f>
        <v/>
      </c>
      <c r="AD495" s="10" t="str">
        <f>IF(Overall!$A497&lt;&gt;"",IF(AND(MONTH($O495) &lt;= 10, MONTH($P495) &gt;= 10), IF($T495 &lt;&gt; "", $H495/$T495, ""), ""),"")</f>
        <v/>
      </c>
      <c r="AE495" s="10" t="str">
        <f>IF(Overall!$A497&lt;&gt;"",IF(AND(MONTH($O495) &lt;= 11, MONTH($P495) &gt;= 11), IF($T495 &lt;&gt; "", $H495/$T495, ""), ""),"")</f>
        <v/>
      </c>
      <c r="AF495" s="10" t="str">
        <f>IF(Overall!$A497&lt;&gt;"",IF(AND(MONTH($O495) &lt;= 12, MONTH($P495) &gt;= 12), IF($T495 &lt;&gt; "", $H495/$T495, ""), ""),"")</f>
        <v/>
      </c>
      <c r="AH495" s="10" t="str">
        <f ca="1">IFERROR(IF(AND(NOW()&lt;= EOMONTH(DATE(YEAR($P495),1, 1), 0), Overall!$A497&lt;&gt;"", MONTH($O495) &lt;= 1, MONTH($P495) &gt;= 1), IF($T495 &lt;&gt; "", $H495/$T495, ""), ""), "")</f>
        <v/>
      </c>
      <c r="AI495" s="10" t="str">
        <f ca="1">IFERROR(IF(AND(NOW()&lt;= EOMONTH(DATE(YEAR($P495),2, 1), 0), Overall!$A497&lt;&gt;"", MONTH($O495) &lt;= 2, MONTH($P495) &gt;= 2), IF($T495 &lt;&gt; "", $H495/$T495, ""), ""), "")</f>
        <v/>
      </c>
      <c r="AJ495" s="10" t="str">
        <f ca="1">IFERROR(IF(AND(NOW()&lt;= EOMONTH(DATE(YEAR($P495),3, 1), 0), Overall!$A497&lt;&gt;"", MONTH($O495) &lt;= 3, MONTH($P495) &gt;= 3), IF($T495 &lt;&gt; "", $H495/$T495, ""), ""), "")</f>
        <v/>
      </c>
      <c r="AK495" s="10" t="str">
        <f ca="1">IFERROR(IF(AND(NOW()&lt;= EOMONTH(DATE(YEAR($P495),4, 1), 0), Overall!$A497&lt;&gt;"", MONTH($O495) &lt;= 4, MONTH($P495) &gt;= 4), IF($T495 &lt;&gt; "", $H495/$T495, ""), ""), "")</f>
        <v/>
      </c>
      <c r="AL495" s="10" t="str">
        <f ca="1">IFERROR(IF(AND(NOW()&lt;= EOMONTH(DATE(YEAR($P495),5, 1), 0), Overall!$A497&lt;&gt;"", MONTH($O495) &lt;= 5, MONTH($P495) &gt;= 5), IF($T495 &lt;&gt; "", $H495/$T495, ""), ""), "")</f>
        <v/>
      </c>
      <c r="AM495" s="10" t="str">
        <f ca="1">IFERROR(IF(AND(NOW()&lt;= EOMONTH(DATE(YEAR($P495),6, 1), 0), Overall!$A497&lt;&gt;"", MONTH($O495) &lt;= 6, MONTH($P495) &gt;= 6), IF($T495 &lt;&gt; "", $H495/$T495, ""), ""), "")</f>
        <v/>
      </c>
      <c r="AN495" s="10" t="str">
        <f ca="1">IFERROR(IF(AND(NOW()&lt;= EOMONTH(DATE(YEAR($P495),7, 1), 0), Overall!$A497&lt;&gt;"", MONTH($O495) &lt;= 7, MONTH($P495) &gt;= 7), IF($T495 &lt;&gt; "", $H495/$T495, ""), ""), "")</f>
        <v/>
      </c>
      <c r="AO495" s="10" t="str">
        <f ca="1">IFERROR(IF(AND(NOW()&lt;= EOMONTH(DATE(YEAR($P495),8, 1), 0), Overall!$A497&lt;&gt;"", MONTH($O495) &lt;= 8, MONTH($P495) &gt;= 8), IF($T495 &lt;&gt; "", $H495/$T495, ""), ""), "")</f>
        <v/>
      </c>
      <c r="AP495" s="10" t="str">
        <f ca="1">IFERROR(IF(AND(NOW()&lt;= EOMONTH(DATE(YEAR($P495),9, 1), 0), Overall!$A497&lt;&gt;"", MONTH($O495) &lt;= 9, MONTH($P495) &gt;= 9), IF($T495 &lt;&gt; "", $H495/$T495, ""), ""), "")</f>
        <v/>
      </c>
      <c r="AQ495" s="10" t="str">
        <f ca="1">IFERROR(IF(AND(NOW()&lt;= EOMONTH(DATE(YEAR($P495),10, 1), 0), Overall!$A497&lt;&gt;"", MONTH($O495) &lt;= 10, MONTH($P495) &gt;= 10), IF($T495 &lt;&gt; "", $H495/$T495, ""), ""), "")</f>
        <v/>
      </c>
      <c r="AR495" s="10" t="str">
        <f ca="1">IFERROR(IF(AND(NOW()&lt;= EOMONTH(DATE(YEAR($P495),11, 1), 0), Overall!$A497&lt;&gt;"", MONTH($O495) &lt;=11, MONTH($P495) &gt;= 11), IF($T495 &lt;&gt; "", $H495/$T495, ""), ""), "")</f>
        <v/>
      </c>
      <c r="AS495" s="10" t="str">
        <f ca="1">IFERROR(IF(AND(NOW()&lt;= EOMONTH(DATE(YEAR($P495),12, 1), 0), Overall!$A497&lt;&gt;"", MONTH($O495) &lt;= 12, MONTH($P495) &gt;= 12), IF($T495 &lt;&gt; "", $H495/$T495, ""), ""), "")</f>
        <v/>
      </c>
      <c r="AT495" s="16">
        <f t="shared" ca="1" si="15"/>
        <v>0</v>
      </c>
    </row>
    <row r="496" spans="1:46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6">
        <f>IF(Overall!T498&lt;&gt;"",VALUE(Overall!T498),"")</f>
        <v>83.99</v>
      </c>
      <c r="O496" s="7">
        <f>IF(Overall!L498&lt;&gt;"", DATEVALUE(Overall!L498), "")</f>
        <v>45047</v>
      </c>
      <c r="P496" s="7">
        <f>IF(Overall!M498&lt;&gt;"", DATEVALUE(Overall!M498), "")</f>
        <v>45077</v>
      </c>
      <c r="Q496" s="7" t="str">
        <f>IF(Overall!S498&lt;&gt;"",_xlfn.VALUETOTEXT(Overall!S498),"")</f>
        <v>May</v>
      </c>
      <c r="R496" s="7">
        <f>IF(Overall!O498&lt;&gt;"", DATEVALUE(Overall!O498), "")</f>
        <v>44942</v>
      </c>
      <c r="S496" s="7">
        <f>IF(Overall!O498&lt;&gt;"", DATEVALUE(Overall!O498), "")</f>
        <v>44942</v>
      </c>
      <c r="T496" s="5">
        <f t="shared" si="14"/>
        <v>1</v>
      </c>
      <c r="U496" s="10" t="str">
        <f>IF(Overall!$A498&lt;&gt;"",IF(AND(MONTH($O496) &lt;= 1, MONTH($P496) &gt;= 1), IF($T496 &lt;&gt; "", $H496/$T496, ""), ""),"")</f>
        <v/>
      </c>
      <c r="V496" s="10" t="str">
        <f>IF(Overall!$A498&lt;&gt;"",IF(AND(MONTH($O496) &lt;= 2, MONTH($P496) &gt;= 2), IF($T496 &lt;&gt; "", $H496/$T496, ""), ""),"")</f>
        <v/>
      </c>
      <c r="W496" s="10" t="str">
        <f>IF(Overall!$A498&lt;&gt;"",IF(AND(MONTH($O496) &lt;= 3, MONTH($P496) &gt;= 3), IF($T496 &lt;&gt; "", $H496/$T496, ""), ""),"")</f>
        <v/>
      </c>
      <c r="X496" s="10" t="str">
        <f>IF(Overall!$A498&lt;&gt;"",IF(AND(MONTH($O496) &lt;= 4, MONTH($P496) &gt;= 4), IF($T496 &lt;&gt; "", $H496/$T496, ""), ""),"")</f>
        <v/>
      </c>
      <c r="Y496" s="10">
        <f>IF(Overall!$A498&lt;&gt;"",IF(AND(MONTH($O496) &lt;= 5, MONTH($P496) &gt;= 5), IF($T496 &lt;&gt; "", $H496/$T496, ""), ""),"")</f>
        <v>500000</v>
      </c>
      <c r="Z496" s="10" t="str">
        <f>IF(Overall!$A498&lt;&gt;"",IF(AND(MONTH($O496) &lt;= 6, MONTH($P496) &gt;= 6), IF($T496 &lt;&gt; "", $H496/$T496, ""), ""),"")</f>
        <v/>
      </c>
      <c r="AA496" s="10" t="str">
        <f>IF(Overall!$A498&lt;&gt;"",IF(AND(MONTH($O496) &lt;= 7, MONTH($P496) &gt;= 7 ), IF($T496 &lt;&gt; "", $H496/$T496, ""), ""),"")</f>
        <v/>
      </c>
      <c r="AB496" s="10" t="str">
        <f>IF(Overall!$A498&lt;&gt;"",IF(AND(MONTH($O496) &lt;= 8, MONTH($P496) &gt;= 8), IF($T496 &lt;&gt; "", $H496/$T496, ""), ""),"")</f>
        <v/>
      </c>
      <c r="AC496" s="10" t="str">
        <f>IF(Overall!$A498&lt;&gt;"",IF(AND(MONTH($O496) &lt;= 9, MONTH($P496) &gt;= 9), IF($T496 &lt;&gt; "", $H496/$T496, ""), ""),"")</f>
        <v/>
      </c>
      <c r="AD496" s="10" t="str">
        <f>IF(Overall!$A498&lt;&gt;"",IF(AND(MONTH($O496) &lt;= 10, MONTH($P496) &gt;= 10), IF($T496 &lt;&gt; "", $H496/$T496, ""), ""),"")</f>
        <v/>
      </c>
      <c r="AE496" s="10" t="str">
        <f>IF(Overall!$A498&lt;&gt;"",IF(AND(MONTH($O496) &lt;= 11, MONTH($P496) &gt;= 11), IF($T496 &lt;&gt; "", $H496/$T496, ""), ""),"")</f>
        <v/>
      </c>
      <c r="AF496" s="10" t="str">
        <f>IF(Overall!$A498&lt;&gt;"",IF(AND(MONTH($O496) &lt;= 12, MONTH($P496) &gt;= 12), IF($T496 &lt;&gt; "", $H496/$T496, ""), ""),"")</f>
        <v/>
      </c>
      <c r="AH496" s="10" t="str">
        <f ca="1">IFERROR(IF(AND(NOW()&lt;= EOMONTH(DATE(YEAR($P496),1, 1), 0), Overall!$A498&lt;&gt;"", MONTH($O496) &lt;= 1, MONTH($P496) &gt;= 1), IF($T496 &lt;&gt; "", $H496/$T496, ""), ""), "")</f>
        <v/>
      </c>
      <c r="AI496" s="10" t="str">
        <f ca="1">IFERROR(IF(AND(NOW()&lt;= EOMONTH(DATE(YEAR($P496),2, 1), 0), Overall!$A498&lt;&gt;"", MONTH($O496) &lt;= 2, MONTH($P496) &gt;= 2), IF($T496 &lt;&gt; "", $H496/$T496, ""), ""), "")</f>
        <v/>
      </c>
      <c r="AJ496" s="10" t="str">
        <f ca="1">IFERROR(IF(AND(NOW()&lt;= EOMONTH(DATE(YEAR($P496),3, 1), 0), Overall!$A498&lt;&gt;"", MONTH($O496) &lt;= 3, MONTH($P496) &gt;= 3), IF($T496 &lt;&gt; "", $H496/$T496, ""), ""), "")</f>
        <v/>
      </c>
      <c r="AK496" s="10" t="str">
        <f ca="1">IFERROR(IF(AND(NOW()&lt;= EOMONTH(DATE(YEAR($P496),4, 1), 0), Overall!$A498&lt;&gt;"", MONTH($O496) &lt;= 4, MONTH($P496) &gt;= 4), IF($T496 &lt;&gt; "", $H496/$T496, ""), ""), "")</f>
        <v/>
      </c>
      <c r="AL496" s="10" t="str">
        <f ca="1">IFERROR(IF(AND(NOW()&lt;= EOMONTH(DATE(YEAR($P496),5, 1), 0), Overall!$A498&lt;&gt;"", MONTH($O496) &lt;= 5, MONTH($P496) &gt;= 5), IF($T496 &lt;&gt; "", $H496/$T496, ""), ""), "")</f>
        <v/>
      </c>
      <c r="AM496" s="10" t="str">
        <f ca="1">IFERROR(IF(AND(NOW()&lt;= EOMONTH(DATE(YEAR($P496),6, 1), 0), Overall!$A498&lt;&gt;"", MONTH($O496) &lt;= 6, MONTH($P496) &gt;= 6), IF($T496 &lt;&gt; "", $H496/$T496, ""), ""), "")</f>
        <v/>
      </c>
      <c r="AN496" s="10" t="str">
        <f ca="1">IFERROR(IF(AND(NOW()&lt;= EOMONTH(DATE(YEAR($P496),7, 1), 0), Overall!$A498&lt;&gt;"", MONTH($O496) &lt;= 7, MONTH($P496) &gt;= 7), IF($T496 &lt;&gt; "", $H496/$T496, ""), ""), "")</f>
        <v/>
      </c>
      <c r="AO496" s="10" t="str">
        <f ca="1">IFERROR(IF(AND(NOW()&lt;= EOMONTH(DATE(YEAR($P496),8, 1), 0), Overall!$A498&lt;&gt;"", MONTH($O496) &lt;= 8, MONTH($P496) &gt;= 8), IF($T496 &lt;&gt; "", $H496/$T496, ""), ""), "")</f>
        <v/>
      </c>
      <c r="AP496" s="10" t="str">
        <f ca="1">IFERROR(IF(AND(NOW()&lt;= EOMONTH(DATE(YEAR($P496),9, 1), 0), Overall!$A498&lt;&gt;"", MONTH($O496) &lt;= 9, MONTH($P496) &gt;= 9), IF($T496 &lt;&gt; "", $H496/$T496, ""), ""), "")</f>
        <v/>
      </c>
      <c r="AQ496" s="10" t="str">
        <f ca="1">IFERROR(IF(AND(NOW()&lt;= EOMONTH(DATE(YEAR($P496),10, 1), 0), Overall!$A498&lt;&gt;"", MONTH($O496) &lt;= 10, MONTH($P496) &gt;= 10), IF($T496 &lt;&gt; "", $H496/$T496, ""), ""), "")</f>
        <v/>
      </c>
      <c r="AR496" s="10" t="str">
        <f ca="1">IFERROR(IF(AND(NOW()&lt;= EOMONTH(DATE(YEAR($P496),11, 1), 0), Overall!$A498&lt;&gt;"", MONTH($O496) &lt;=11, MONTH($P496) &gt;= 11), IF($T496 &lt;&gt; "", $H496/$T496, ""), ""), "")</f>
        <v/>
      </c>
      <c r="AS496" s="10" t="str">
        <f ca="1">IFERROR(IF(AND(NOW()&lt;= EOMONTH(DATE(YEAR($P496),12, 1), 0), Overall!$A498&lt;&gt;"", MONTH($O496) &lt;= 12, MONTH($P496) &gt;= 12), IF($T496 &lt;&gt; "", $H496/$T496, ""), ""), "")</f>
        <v/>
      </c>
      <c r="AT496" s="16">
        <f t="shared" ca="1" si="15"/>
        <v>0</v>
      </c>
    </row>
    <row r="497" spans="1:46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6">
        <f>IF(Overall!T499&lt;&gt;"",VALUE(Overall!T499),"")</f>
        <v>83.75</v>
      </c>
      <c r="O497" s="7">
        <f>IF(Overall!L499&lt;&gt;"", DATEVALUE(Overall!L499), "")</f>
        <v>45047</v>
      </c>
      <c r="P497" s="7">
        <f>IF(Overall!M499&lt;&gt;"", DATEVALUE(Overall!M499), "")</f>
        <v>45077</v>
      </c>
      <c r="Q497" s="7" t="str">
        <f>IF(Overall!S499&lt;&gt;"",_xlfn.VALUETOTEXT(Overall!S499),"")</f>
        <v>May</v>
      </c>
      <c r="R497" s="7">
        <f>IF(Overall!O499&lt;&gt;"", DATEVALUE(Overall!O499), "")</f>
        <v>44943</v>
      </c>
      <c r="S497" s="7">
        <f>IF(Overall!O499&lt;&gt;"", DATEVALUE(Overall!O499), "")</f>
        <v>44943</v>
      </c>
      <c r="T497" s="5">
        <f t="shared" si="14"/>
        <v>1</v>
      </c>
      <c r="U497" s="10" t="str">
        <f>IF(Overall!$A499&lt;&gt;"",IF(AND(MONTH($O497) &lt;= 1, MONTH($P497) &gt;= 1), IF($T497 &lt;&gt; "", $H497/$T497, ""), ""),"")</f>
        <v/>
      </c>
      <c r="V497" s="10" t="str">
        <f>IF(Overall!$A499&lt;&gt;"",IF(AND(MONTH($O497) &lt;= 2, MONTH($P497) &gt;= 2), IF($T497 &lt;&gt; "", $H497/$T497, ""), ""),"")</f>
        <v/>
      </c>
      <c r="W497" s="10" t="str">
        <f>IF(Overall!$A499&lt;&gt;"",IF(AND(MONTH($O497) &lt;= 3, MONTH($P497) &gt;= 3), IF($T497 &lt;&gt; "", $H497/$T497, ""), ""),"")</f>
        <v/>
      </c>
      <c r="X497" s="10" t="str">
        <f>IF(Overall!$A499&lt;&gt;"",IF(AND(MONTH($O497) &lt;= 4, MONTH($P497) &gt;= 4), IF($T497 &lt;&gt; "", $H497/$T497, ""), ""),"")</f>
        <v/>
      </c>
      <c r="Y497" s="10">
        <f>IF(Overall!$A499&lt;&gt;"",IF(AND(MONTH($O497) &lt;= 5, MONTH($P497) &gt;= 5), IF($T497 &lt;&gt; "", $H497/$T497, ""), ""),"")</f>
        <v>500000</v>
      </c>
      <c r="Z497" s="10" t="str">
        <f>IF(Overall!$A499&lt;&gt;"",IF(AND(MONTH($O497) &lt;= 6, MONTH($P497) &gt;= 6), IF($T497 &lt;&gt; "", $H497/$T497, ""), ""),"")</f>
        <v/>
      </c>
      <c r="AA497" s="10" t="str">
        <f>IF(Overall!$A499&lt;&gt;"",IF(AND(MONTH($O497) &lt;= 7, MONTH($P497) &gt;= 7 ), IF($T497 &lt;&gt; "", $H497/$T497, ""), ""),"")</f>
        <v/>
      </c>
      <c r="AB497" s="10" t="str">
        <f>IF(Overall!$A499&lt;&gt;"",IF(AND(MONTH($O497) &lt;= 8, MONTH($P497) &gt;= 8), IF($T497 &lt;&gt; "", $H497/$T497, ""), ""),"")</f>
        <v/>
      </c>
      <c r="AC497" s="10" t="str">
        <f>IF(Overall!$A499&lt;&gt;"",IF(AND(MONTH($O497) &lt;= 9, MONTH($P497) &gt;= 9), IF($T497 &lt;&gt; "", $H497/$T497, ""), ""),"")</f>
        <v/>
      </c>
      <c r="AD497" s="10" t="str">
        <f>IF(Overall!$A499&lt;&gt;"",IF(AND(MONTH($O497) &lt;= 10, MONTH($P497) &gt;= 10), IF($T497 &lt;&gt; "", $H497/$T497, ""), ""),"")</f>
        <v/>
      </c>
      <c r="AE497" s="10" t="str">
        <f>IF(Overall!$A499&lt;&gt;"",IF(AND(MONTH($O497) &lt;= 11, MONTH($P497) &gt;= 11), IF($T497 &lt;&gt; "", $H497/$T497, ""), ""),"")</f>
        <v/>
      </c>
      <c r="AF497" s="10" t="str">
        <f>IF(Overall!$A499&lt;&gt;"",IF(AND(MONTH($O497) &lt;= 12, MONTH($P497) &gt;= 12), IF($T497 &lt;&gt; "", $H497/$T497, ""), ""),"")</f>
        <v/>
      </c>
      <c r="AH497" s="10" t="str">
        <f ca="1">IFERROR(IF(AND(NOW()&lt;= EOMONTH(DATE(YEAR($P497),1, 1), 0), Overall!$A499&lt;&gt;"", MONTH($O497) &lt;= 1, MONTH($P497) &gt;= 1), IF($T497 &lt;&gt; "", $H497/$T497, ""), ""), "")</f>
        <v/>
      </c>
      <c r="AI497" s="10" t="str">
        <f ca="1">IFERROR(IF(AND(NOW()&lt;= EOMONTH(DATE(YEAR($P497),2, 1), 0), Overall!$A499&lt;&gt;"", MONTH($O497) &lt;= 2, MONTH($P497) &gt;= 2), IF($T497 &lt;&gt; "", $H497/$T497, ""), ""), "")</f>
        <v/>
      </c>
      <c r="AJ497" s="10" t="str">
        <f ca="1">IFERROR(IF(AND(NOW()&lt;= EOMONTH(DATE(YEAR($P497),3, 1), 0), Overall!$A499&lt;&gt;"", MONTH($O497) &lt;= 3, MONTH($P497) &gt;= 3), IF($T497 &lt;&gt; "", $H497/$T497, ""), ""), "")</f>
        <v/>
      </c>
      <c r="AK497" s="10" t="str">
        <f ca="1">IFERROR(IF(AND(NOW()&lt;= EOMONTH(DATE(YEAR($P497),4, 1), 0), Overall!$A499&lt;&gt;"", MONTH($O497) &lt;= 4, MONTH($P497) &gt;= 4), IF($T497 &lt;&gt; "", $H497/$T497, ""), ""), "")</f>
        <v/>
      </c>
      <c r="AL497" s="10" t="str">
        <f ca="1">IFERROR(IF(AND(NOW()&lt;= EOMONTH(DATE(YEAR($P497),5, 1), 0), Overall!$A499&lt;&gt;"", MONTH($O497) &lt;= 5, MONTH($P497) &gt;= 5), IF($T497 &lt;&gt; "", $H497/$T497, ""), ""), "")</f>
        <v/>
      </c>
      <c r="AM497" s="10" t="str">
        <f ca="1">IFERROR(IF(AND(NOW()&lt;= EOMONTH(DATE(YEAR($P497),6, 1), 0), Overall!$A499&lt;&gt;"", MONTH($O497) &lt;= 6, MONTH($P497) &gt;= 6), IF($T497 &lt;&gt; "", $H497/$T497, ""), ""), "")</f>
        <v/>
      </c>
      <c r="AN497" s="10" t="str">
        <f ca="1">IFERROR(IF(AND(NOW()&lt;= EOMONTH(DATE(YEAR($P497),7, 1), 0), Overall!$A499&lt;&gt;"", MONTH($O497) &lt;= 7, MONTH($P497) &gt;= 7), IF($T497 &lt;&gt; "", $H497/$T497, ""), ""), "")</f>
        <v/>
      </c>
      <c r="AO497" s="10" t="str">
        <f ca="1">IFERROR(IF(AND(NOW()&lt;= EOMONTH(DATE(YEAR($P497),8, 1), 0), Overall!$A499&lt;&gt;"", MONTH($O497) &lt;= 8, MONTH($P497) &gt;= 8), IF($T497 &lt;&gt; "", $H497/$T497, ""), ""), "")</f>
        <v/>
      </c>
      <c r="AP497" s="10" t="str">
        <f ca="1">IFERROR(IF(AND(NOW()&lt;= EOMONTH(DATE(YEAR($P497),9, 1), 0), Overall!$A499&lt;&gt;"", MONTH($O497) &lt;= 9, MONTH($P497) &gt;= 9), IF($T497 &lt;&gt; "", $H497/$T497, ""), ""), "")</f>
        <v/>
      </c>
      <c r="AQ497" s="10" t="str">
        <f ca="1">IFERROR(IF(AND(NOW()&lt;= EOMONTH(DATE(YEAR($P497),10, 1), 0), Overall!$A499&lt;&gt;"", MONTH($O497) &lt;= 10, MONTH($P497) &gt;= 10), IF($T497 &lt;&gt; "", $H497/$T497, ""), ""), "")</f>
        <v/>
      </c>
      <c r="AR497" s="10" t="str">
        <f ca="1">IFERROR(IF(AND(NOW()&lt;= EOMONTH(DATE(YEAR($P497),11, 1), 0), Overall!$A499&lt;&gt;"", MONTH($O497) &lt;=11, MONTH($P497) &gt;= 11), IF($T497 &lt;&gt; "", $H497/$T497, ""), ""), "")</f>
        <v/>
      </c>
      <c r="AS497" s="10" t="str">
        <f ca="1">IFERROR(IF(AND(NOW()&lt;= EOMONTH(DATE(YEAR($P497),12, 1), 0), Overall!$A499&lt;&gt;"", MONTH($O497) &lt;= 12, MONTH($P497) &gt;= 12), IF($T497 &lt;&gt; "", $H497/$T497, ""), ""), "")</f>
        <v/>
      </c>
      <c r="AT497" s="16">
        <f t="shared" ca="1" si="15"/>
        <v>0</v>
      </c>
    </row>
    <row r="498" spans="1:46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6">
        <f>IF(Overall!T500&lt;&gt;"",VALUE(Overall!T500),"")</f>
        <v>83.85</v>
      </c>
      <c r="O498" s="7">
        <f>IF(Overall!L500&lt;&gt;"", DATEVALUE(Overall!L500), "")</f>
        <v>45047</v>
      </c>
      <c r="P498" s="7">
        <f>IF(Overall!M500&lt;&gt;"", DATEVALUE(Overall!M500), "")</f>
        <v>45077</v>
      </c>
      <c r="Q498" s="7" t="str">
        <f>IF(Overall!S500&lt;&gt;"",_xlfn.VALUETOTEXT(Overall!S500),"")</f>
        <v>May</v>
      </c>
      <c r="R498" s="7">
        <f>IF(Overall!O500&lt;&gt;"", DATEVALUE(Overall!O500), "")</f>
        <v>44943</v>
      </c>
      <c r="S498" s="7">
        <f>IF(Overall!O500&lt;&gt;"", DATEVALUE(Overall!O500), "")</f>
        <v>44943</v>
      </c>
      <c r="T498" s="5">
        <f t="shared" si="14"/>
        <v>1</v>
      </c>
      <c r="U498" s="10" t="str">
        <f>IF(Overall!$A500&lt;&gt;"",IF(AND(MONTH($O498) &lt;= 1, MONTH($P498) &gt;= 1), IF($T498 &lt;&gt; "", $H498/$T498, ""), ""),"")</f>
        <v/>
      </c>
      <c r="V498" s="10" t="str">
        <f>IF(Overall!$A500&lt;&gt;"",IF(AND(MONTH($O498) &lt;= 2, MONTH($P498) &gt;= 2), IF($T498 &lt;&gt; "", $H498/$T498, ""), ""),"")</f>
        <v/>
      </c>
      <c r="W498" s="10" t="str">
        <f>IF(Overall!$A500&lt;&gt;"",IF(AND(MONTH($O498) &lt;= 3, MONTH($P498) &gt;= 3), IF($T498 &lt;&gt; "", $H498/$T498, ""), ""),"")</f>
        <v/>
      </c>
      <c r="X498" s="10" t="str">
        <f>IF(Overall!$A500&lt;&gt;"",IF(AND(MONTH($O498) &lt;= 4, MONTH($P498) &gt;= 4), IF($T498 &lt;&gt; "", $H498/$T498, ""), ""),"")</f>
        <v/>
      </c>
      <c r="Y498" s="10">
        <f>IF(Overall!$A500&lt;&gt;"",IF(AND(MONTH($O498) &lt;= 5, MONTH($P498) &gt;= 5), IF($T498 &lt;&gt; "", $H498/$T498, ""), ""),"")</f>
        <v>500000</v>
      </c>
      <c r="Z498" s="10" t="str">
        <f>IF(Overall!$A500&lt;&gt;"",IF(AND(MONTH($O498) &lt;= 6, MONTH($P498) &gt;= 6), IF($T498 &lt;&gt; "", $H498/$T498, ""), ""),"")</f>
        <v/>
      </c>
      <c r="AA498" s="10" t="str">
        <f>IF(Overall!$A500&lt;&gt;"",IF(AND(MONTH($O498) &lt;= 7, MONTH($P498) &gt;= 7 ), IF($T498 &lt;&gt; "", $H498/$T498, ""), ""),"")</f>
        <v/>
      </c>
      <c r="AB498" s="10" t="str">
        <f>IF(Overall!$A500&lt;&gt;"",IF(AND(MONTH($O498) &lt;= 8, MONTH($P498) &gt;= 8), IF($T498 &lt;&gt; "", $H498/$T498, ""), ""),"")</f>
        <v/>
      </c>
      <c r="AC498" s="10" t="str">
        <f>IF(Overall!$A500&lt;&gt;"",IF(AND(MONTH($O498) &lt;= 9, MONTH($P498) &gt;= 9), IF($T498 &lt;&gt; "", $H498/$T498, ""), ""),"")</f>
        <v/>
      </c>
      <c r="AD498" s="10" t="str">
        <f>IF(Overall!$A500&lt;&gt;"",IF(AND(MONTH($O498) &lt;= 10, MONTH($P498) &gt;= 10), IF($T498 &lt;&gt; "", $H498/$T498, ""), ""),"")</f>
        <v/>
      </c>
      <c r="AE498" s="10" t="str">
        <f>IF(Overall!$A500&lt;&gt;"",IF(AND(MONTH($O498) &lt;= 11, MONTH($P498) &gt;= 11), IF($T498 &lt;&gt; "", $H498/$T498, ""), ""),"")</f>
        <v/>
      </c>
      <c r="AF498" s="10" t="str">
        <f>IF(Overall!$A500&lt;&gt;"",IF(AND(MONTH($O498) &lt;= 12, MONTH($P498) &gt;= 12), IF($T498 &lt;&gt; "", $H498/$T498, ""), ""),"")</f>
        <v/>
      </c>
      <c r="AH498" s="10" t="str">
        <f ca="1">IFERROR(IF(AND(NOW()&lt;= EOMONTH(DATE(YEAR($P498),1, 1), 0), Overall!$A500&lt;&gt;"", MONTH($O498) &lt;= 1, MONTH($P498) &gt;= 1), IF($T498 &lt;&gt; "", $H498/$T498, ""), ""), "")</f>
        <v/>
      </c>
      <c r="AI498" s="10" t="str">
        <f ca="1">IFERROR(IF(AND(NOW()&lt;= EOMONTH(DATE(YEAR($P498),2, 1), 0), Overall!$A500&lt;&gt;"", MONTH($O498) &lt;= 2, MONTH($P498) &gt;= 2), IF($T498 &lt;&gt; "", $H498/$T498, ""), ""), "")</f>
        <v/>
      </c>
      <c r="AJ498" s="10" t="str">
        <f ca="1">IFERROR(IF(AND(NOW()&lt;= EOMONTH(DATE(YEAR($P498),3, 1), 0), Overall!$A500&lt;&gt;"", MONTH($O498) &lt;= 3, MONTH($P498) &gt;= 3), IF($T498 &lt;&gt; "", $H498/$T498, ""), ""), "")</f>
        <v/>
      </c>
      <c r="AK498" s="10" t="str">
        <f ca="1">IFERROR(IF(AND(NOW()&lt;= EOMONTH(DATE(YEAR($P498),4, 1), 0), Overall!$A500&lt;&gt;"", MONTH($O498) &lt;= 4, MONTH($P498) &gt;= 4), IF($T498 &lt;&gt; "", $H498/$T498, ""), ""), "")</f>
        <v/>
      </c>
      <c r="AL498" s="10" t="str">
        <f ca="1">IFERROR(IF(AND(NOW()&lt;= EOMONTH(DATE(YEAR($P498),5, 1), 0), Overall!$A500&lt;&gt;"", MONTH($O498) &lt;= 5, MONTH($P498) &gt;= 5), IF($T498 &lt;&gt; "", $H498/$T498, ""), ""), "")</f>
        <v/>
      </c>
      <c r="AM498" s="10" t="str">
        <f ca="1">IFERROR(IF(AND(NOW()&lt;= EOMONTH(DATE(YEAR($P498),6, 1), 0), Overall!$A500&lt;&gt;"", MONTH($O498) &lt;= 6, MONTH($P498) &gt;= 6), IF($T498 &lt;&gt; "", $H498/$T498, ""), ""), "")</f>
        <v/>
      </c>
      <c r="AN498" s="10" t="str">
        <f ca="1">IFERROR(IF(AND(NOW()&lt;= EOMONTH(DATE(YEAR($P498),7, 1), 0), Overall!$A500&lt;&gt;"", MONTH($O498) &lt;= 7, MONTH($P498) &gt;= 7), IF($T498 &lt;&gt; "", $H498/$T498, ""), ""), "")</f>
        <v/>
      </c>
      <c r="AO498" s="10" t="str">
        <f ca="1">IFERROR(IF(AND(NOW()&lt;= EOMONTH(DATE(YEAR($P498),8, 1), 0), Overall!$A500&lt;&gt;"", MONTH($O498) &lt;= 8, MONTH($P498) &gt;= 8), IF($T498 &lt;&gt; "", $H498/$T498, ""), ""), "")</f>
        <v/>
      </c>
      <c r="AP498" s="10" t="str">
        <f ca="1">IFERROR(IF(AND(NOW()&lt;= EOMONTH(DATE(YEAR($P498),9, 1), 0), Overall!$A500&lt;&gt;"", MONTH($O498) &lt;= 9, MONTH($P498) &gt;= 9), IF($T498 &lt;&gt; "", $H498/$T498, ""), ""), "")</f>
        <v/>
      </c>
      <c r="AQ498" s="10" t="str">
        <f ca="1">IFERROR(IF(AND(NOW()&lt;= EOMONTH(DATE(YEAR($P498),10, 1), 0), Overall!$A500&lt;&gt;"", MONTH($O498) &lt;= 10, MONTH($P498) &gt;= 10), IF($T498 &lt;&gt; "", $H498/$T498, ""), ""), "")</f>
        <v/>
      </c>
      <c r="AR498" s="10" t="str">
        <f ca="1">IFERROR(IF(AND(NOW()&lt;= EOMONTH(DATE(YEAR($P498),11, 1), 0), Overall!$A500&lt;&gt;"", MONTH($O498) &lt;=11, MONTH($P498) &gt;= 11), IF($T498 &lt;&gt; "", $H498/$T498, ""), ""), "")</f>
        <v/>
      </c>
      <c r="AS498" s="10" t="str">
        <f ca="1">IFERROR(IF(AND(NOW()&lt;= EOMONTH(DATE(YEAR($P498),12, 1), 0), Overall!$A500&lt;&gt;"", MONTH($O498) &lt;= 12, MONTH($P498) &gt;= 12), IF($T498 &lt;&gt; "", $H498/$T498, ""), ""), "")</f>
        <v/>
      </c>
      <c r="AT498" s="16">
        <f t="shared" ca="1" si="15"/>
        <v>0</v>
      </c>
    </row>
    <row r="499" spans="1:46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6">
        <f>IF(Overall!T501&lt;&gt;"",VALUE(Overall!T501),"")</f>
        <v>83.91</v>
      </c>
      <c r="O499" s="7">
        <f>IF(Overall!L501&lt;&gt;"", DATEVALUE(Overall!L501), "")</f>
        <v>45047</v>
      </c>
      <c r="P499" s="7">
        <f>IF(Overall!M501&lt;&gt;"", DATEVALUE(Overall!M501), "")</f>
        <v>45077</v>
      </c>
      <c r="Q499" s="7" t="str">
        <f>IF(Overall!S501&lt;&gt;"",_xlfn.VALUETOTEXT(Overall!S501),"")</f>
        <v>May</v>
      </c>
      <c r="R499" s="7">
        <f>IF(Overall!O501&lt;&gt;"", DATEVALUE(Overall!O501), "")</f>
        <v>44943</v>
      </c>
      <c r="S499" s="7">
        <f>IF(Overall!O501&lt;&gt;"", DATEVALUE(Overall!O501), "")</f>
        <v>44943</v>
      </c>
      <c r="T499" s="5">
        <f t="shared" si="14"/>
        <v>1</v>
      </c>
      <c r="U499" s="10" t="str">
        <f>IF(Overall!$A501&lt;&gt;"",IF(AND(MONTH($O499) &lt;= 1, MONTH($P499) &gt;= 1), IF($T499 &lt;&gt; "", $H499/$T499, ""), ""),"")</f>
        <v/>
      </c>
      <c r="V499" s="10" t="str">
        <f>IF(Overall!$A501&lt;&gt;"",IF(AND(MONTH($O499) &lt;= 2, MONTH($P499) &gt;= 2), IF($T499 &lt;&gt; "", $H499/$T499, ""), ""),"")</f>
        <v/>
      </c>
      <c r="W499" s="10" t="str">
        <f>IF(Overall!$A501&lt;&gt;"",IF(AND(MONTH($O499) &lt;= 3, MONTH($P499) &gt;= 3), IF($T499 &lt;&gt; "", $H499/$T499, ""), ""),"")</f>
        <v/>
      </c>
      <c r="X499" s="10" t="str">
        <f>IF(Overall!$A501&lt;&gt;"",IF(AND(MONTH($O499) &lt;= 4, MONTH($P499) &gt;= 4), IF($T499 &lt;&gt; "", $H499/$T499, ""), ""),"")</f>
        <v/>
      </c>
      <c r="Y499" s="10">
        <f>IF(Overall!$A501&lt;&gt;"",IF(AND(MONTH($O499) &lt;= 5, MONTH($P499) &gt;= 5), IF($T499 &lt;&gt; "", $H499/$T499, ""), ""),"")</f>
        <v>500000</v>
      </c>
      <c r="Z499" s="10" t="str">
        <f>IF(Overall!$A501&lt;&gt;"",IF(AND(MONTH($O499) &lt;= 6, MONTH($P499) &gt;= 6), IF($T499 &lt;&gt; "", $H499/$T499, ""), ""),"")</f>
        <v/>
      </c>
      <c r="AA499" s="10" t="str">
        <f>IF(Overall!$A501&lt;&gt;"",IF(AND(MONTH($O499) &lt;= 7, MONTH($P499) &gt;= 7 ), IF($T499 &lt;&gt; "", $H499/$T499, ""), ""),"")</f>
        <v/>
      </c>
      <c r="AB499" s="10" t="str">
        <f>IF(Overall!$A501&lt;&gt;"",IF(AND(MONTH($O499) &lt;= 8, MONTH($P499) &gt;= 8), IF($T499 &lt;&gt; "", $H499/$T499, ""), ""),"")</f>
        <v/>
      </c>
      <c r="AC499" s="10" t="str">
        <f>IF(Overall!$A501&lt;&gt;"",IF(AND(MONTH($O499) &lt;= 9, MONTH($P499) &gt;= 9), IF($T499 &lt;&gt; "", $H499/$T499, ""), ""),"")</f>
        <v/>
      </c>
      <c r="AD499" s="10" t="str">
        <f>IF(Overall!$A501&lt;&gt;"",IF(AND(MONTH($O499) &lt;= 10, MONTH($P499) &gt;= 10), IF($T499 &lt;&gt; "", $H499/$T499, ""), ""),"")</f>
        <v/>
      </c>
      <c r="AE499" s="10" t="str">
        <f>IF(Overall!$A501&lt;&gt;"",IF(AND(MONTH($O499) &lt;= 11, MONTH($P499) &gt;= 11), IF($T499 &lt;&gt; "", $H499/$T499, ""), ""),"")</f>
        <v/>
      </c>
      <c r="AF499" s="10" t="str">
        <f>IF(Overall!$A501&lt;&gt;"",IF(AND(MONTH($O499) &lt;= 12, MONTH($P499) &gt;= 12), IF($T499 &lt;&gt; "", $H499/$T499, ""), ""),"")</f>
        <v/>
      </c>
      <c r="AH499" s="10" t="str">
        <f ca="1">IFERROR(IF(AND(NOW()&lt;= EOMONTH(DATE(YEAR($P499),1, 1), 0), Overall!$A501&lt;&gt;"", MONTH($O499) &lt;= 1, MONTH($P499) &gt;= 1), IF($T499 &lt;&gt; "", $H499/$T499, ""), ""), "")</f>
        <v/>
      </c>
      <c r="AI499" s="10" t="str">
        <f ca="1">IFERROR(IF(AND(NOW()&lt;= EOMONTH(DATE(YEAR($P499),2, 1), 0), Overall!$A501&lt;&gt;"", MONTH($O499) &lt;= 2, MONTH($P499) &gt;= 2), IF($T499 &lt;&gt; "", $H499/$T499, ""), ""), "")</f>
        <v/>
      </c>
      <c r="AJ499" s="10" t="str">
        <f ca="1">IFERROR(IF(AND(NOW()&lt;= EOMONTH(DATE(YEAR($P499),3, 1), 0), Overall!$A501&lt;&gt;"", MONTH($O499) &lt;= 3, MONTH($P499) &gt;= 3), IF($T499 &lt;&gt; "", $H499/$T499, ""), ""), "")</f>
        <v/>
      </c>
      <c r="AK499" s="10" t="str">
        <f ca="1">IFERROR(IF(AND(NOW()&lt;= EOMONTH(DATE(YEAR($P499),4, 1), 0), Overall!$A501&lt;&gt;"", MONTH($O499) &lt;= 4, MONTH($P499) &gt;= 4), IF($T499 &lt;&gt; "", $H499/$T499, ""), ""), "")</f>
        <v/>
      </c>
      <c r="AL499" s="10" t="str">
        <f ca="1">IFERROR(IF(AND(NOW()&lt;= EOMONTH(DATE(YEAR($P499),5, 1), 0), Overall!$A501&lt;&gt;"", MONTH($O499) &lt;= 5, MONTH($P499) &gt;= 5), IF($T499 &lt;&gt; "", $H499/$T499, ""), ""), "")</f>
        <v/>
      </c>
      <c r="AM499" s="10" t="str">
        <f ca="1">IFERROR(IF(AND(NOW()&lt;= EOMONTH(DATE(YEAR($P499),6, 1), 0), Overall!$A501&lt;&gt;"", MONTH($O499) &lt;= 6, MONTH($P499) &gt;= 6), IF($T499 &lt;&gt; "", $H499/$T499, ""), ""), "")</f>
        <v/>
      </c>
      <c r="AN499" s="10" t="str">
        <f ca="1">IFERROR(IF(AND(NOW()&lt;= EOMONTH(DATE(YEAR($P499),7, 1), 0), Overall!$A501&lt;&gt;"", MONTH($O499) &lt;= 7, MONTH($P499) &gt;= 7), IF($T499 &lt;&gt; "", $H499/$T499, ""), ""), "")</f>
        <v/>
      </c>
      <c r="AO499" s="10" t="str">
        <f ca="1">IFERROR(IF(AND(NOW()&lt;= EOMONTH(DATE(YEAR($P499),8, 1), 0), Overall!$A501&lt;&gt;"", MONTH($O499) &lt;= 8, MONTH($P499) &gt;= 8), IF($T499 &lt;&gt; "", $H499/$T499, ""), ""), "")</f>
        <v/>
      </c>
      <c r="AP499" s="10" t="str">
        <f ca="1">IFERROR(IF(AND(NOW()&lt;= EOMONTH(DATE(YEAR($P499),9, 1), 0), Overall!$A501&lt;&gt;"", MONTH($O499) &lt;= 9, MONTH($P499) &gt;= 9), IF($T499 &lt;&gt; "", $H499/$T499, ""), ""), "")</f>
        <v/>
      </c>
      <c r="AQ499" s="10" t="str">
        <f ca="1">IFERROR(IF(AND(NOW()&lt;= EOMONTH(DATE(YEAR($P499),10, 1), 0), Overall!$A501&lt;&gt;"", MONTH($O499) &lt;= 10, MONTH($P499) &gt;= 10), IF($T499 &lt;&gt; "", $H499/$T499, ""), ""), "")</f>
        <v/>
      </c>
      <c r="AR499" s="10" t="str">
        <f ca="1">IFERROR(IF(AND(NOW()&lt;= EOMONTH(DATE(YEAR($P499),11, 1), 0), Overall!$A501&lt;&gt;"", MONTH($O499) &lt;=11, MONTH($P499) &gt;= 11), IF($T499 &lt;&gt; "", $H499/$T499, ""), ""), "")</f>
        <v/>
      </c>
      <c r="AS499" s="10" t="str">
        <f ca="1">IFERROR(IF(AND(NOW()&lt;= EOMONTH(DATE(YEAR($P499),12, 1), 0), Overall!$A501&lt;&gt;"", MONTH($O499) &lt;= 12, MONTH($P499) &gt;= 12), IF($T499 &lt;&gt; "", $H499/$T499, ""), ""), "")</f>
        <v/>
      </c>
      <c r="AT499" s="16">
        <f t="shared" ca="1" si="15"/>
        <v>0</v>
      </c>
    </row>
    <row r="500" spans="1:46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6">
        <f>IF(Overall!T502&lt;&gt;"",VALUE(Overall!T502),"")</f>
        <v>84.8</v>
      </c>
      <c r="O500" s="7">
        <f>IF(Overall!L502&lt;&gt;"", DATEVALUE(Overall!L502), "")</f>
        <v>45047</v>
      </c>
      <c r="P500" s="7">
        <f>IF(Overall!M502&lt;&gt;"", DATEVALUE(Overall!M502), "")</f>
        <v>45077</v>
      </c>
      <c r="Q500" s="7" t="str">
        <f>IF(Overall!S502&lt;&gt;"",_xlfn.VALUETOTEXT(Overall!S502),"")</f>
        <v>May</v>
      </c>
      <c r="R500" s="7">
        <f>IF(Overall!O502&lt;&gt;"", DATEVALUE(Overall!O502), "")</f>
        <v>44943</v>
      </c>
      <c r="S500" s="7">
        <f>IF(Overall!O502&lt;&gt;"", DATEVALUE(Overall!O502), "")</f>
        <v>44943</v>
      </c>
      <c r="T500" s="5">
        <f t="shared" si="14"/>
        <v>1</v>
      </c>
      <c r="U500" s="10" t="str">
        <f>IF(Overall!$A502&lt;&gt;"",IF(AND(MONTH($O500) &lt;= 1, MONTH($P500) &gt;= 1), IF($T500 &lt;&gt; "", $H500/$T500, ""), ""),"")</f>
        <v/>
      </c>
      <c r="V500" s="10" t="str">
        <f>IF(Overall!$A502&lt;&gt;"",IF(AND(MONTH($O500) &lt;= 2, MONTH($P500) &gt;= 2), IF($T500 &lt;&gt; "", $H500/$T500, ""), ""),"")</f>
        <v/>
      </c>
      <c r="W500" s="10" t="str">
        <f>IF(Overall!$A502&lt;&gt;"",IF(AND(MONTH($O500) &lt;= 3, MONTH($P500) &gt;= 3), IF($T500 &lt;&gt; "", $H500/$T500, ""), ""),"")</f>
        <v/>
      </c>
      <c r="X500" s="10" t="str">
        <f>IF(Overall!$A502&lt;&gt;"",IF(AND(MONTH($O500) &lt;= 4, MONTH($P500) &gt;= 4), IF($T500 &lt;&gt; "", $H500/$T500, ""), ""),"")</f>
        <v/>
      </c>
      <c r="Y500" s="10">
        <f>IF(Overall!$A502&lt;&gt;"",IF(AND(MONTH($O500) &lt;= 5, MONTH($P500) &gt;= 5), IF($T500 &lt;&gt; "", $H500/$T500, ""), ""),"")</f>
        <v>500000</v>
      </c>
      <c r="Z500" s="10" t="str">
        <f>IF(Overall!$A502&lt;&gt;"",IF(AND(MONTH($O500) &lt;= 6, MONTH($P500) &gt;= 6), IF($T500 &lt;&gt; "", $H500/$T500, ""), ""),"")</f>
        <v/>
      </c>
      <c r="AA500" s="10" t="str">
        <f>IF(Overall!$A502&lt;&gt;"",IF(AND(MONTH($O500) &lt;= 7, MONTH($P500) &gt;= 7 ), IF($T500 &lt;&gt; "", $H500/$T500, ""), ""),"")</f>
        <v/>
      </c>
      <c r="AB500" s="10" t="str">
        <f>IF(Overall!$A502&lt;&gt;"",IF(AND(MONTH($O500) &lt;= 8, MONTH($P500) &gt;= 8), IF($T500 &lt;&gt; "", $H500/$T500, ""), ""),"")</f>
        <v/>
      </c>
      <c r="AC500" s="10" t="str">
        <f>IF(Overall!$A502&lt;&gt;"",IF(AND(MONTH($O500) &lt;= 9, MONTH($P500) &gt;= 9), IF($T500 &lt;&gt; "", $H500/$T500, ""), ""),"")</f>
        <v/>
      </c>
      <c r="AD500" s="10" t="str">
        <f>IF(Overall!$A502&lt;&gt;"",IF(AND(MONTH($O500) &lt;= 10, MONTH($P500) &gt;= 10), IF($T500 &lt;&gt; "", $H500/$T500, ""), ""),"")</f>
        <v/>
      </c>
      <c r="AE500" s="10" t="str">
        <f>IF(Overall!$A502&lt;&gt;"",IF(AND(MONTH($O500) &lt;= 11, MONTH($P500) &gt;= 11), IF($T500 &lt;&gt; "", $H500/$T500, ""), ""),"")</f>
        <v/>
      </c>
      <c r="AF500" s="10" t="str">
        <f>IF(Overall!$A502&lt;&gt;"",IF(AND(MONTH($O500) &lt;= 12, MONTH($P500) &gt;= 12), IF($T500 &lt;&gt; "", $H500/$T500, ""), ""),"")</f>
        <v/>
      </c>
      <c r="AH500" s="10" t="str">
        <f ca="1">IFERROR(IF(AND(NOW()&lt;= EOMONTH(DATE(YEAR($P500),1, 1), 0), Overall!$A502&lt;&gt;"", MONTH($O500) &lt;= 1, MONTH($P500) &gt;= 1), IF($T500 &lt;&gt; "", $H500/$T500, ""), ""), "")</f>
        <v/>
      </c>
      <c r="AI500" s="10" t="str">
        <f ca="1">IFERROR(IF(AND(NOW()&lt;= EOMONTH(DATE(YEAR($P500),2, 1), 0), Overall!$A502&lt;&gt;"", MONTH($O500) &lt;= 2, MONTH($P500) &gt;= 2), IF($T500 &lt;&gt; "", $H500/$T500, ""), ""), "")</f>
        <v/>
      </c>
      <c r="AJ500" s="10" t="str">
        <f ca="1">IFERROR(IF(AND(NOW()&lt;= EOMONTH(DATE(YEAR($P500),3, 1), 0), Overall!$A502&lt;&gt;"", MONTH($O500) &lt;= 3, MONTH($P500) &gt;= 3), IF($T500 &lt;&gt; "", $H500/$T500, ""), ""), "")</f>
        <v/>
      </c>
      <c r="AK500" s="10" t="str">
        <f ca="1">IFERROR(IF(AND(NOW()&lt;= EOMONTH(DATE(YEAR($P500),4, 1), 0), Overall!$A502&lt;&gt;"", MONTH($O500) &lt;= 4, MONTH($P500) &gt;= 4), IF($T500 &lt;&gt; "", $H500/$T500, ""), ""), "")</f>
        <v/>
      </c>
      <c r="AL500" s="10" t="str">
        <f ca="1">IFERROR(IF(AND(NOW()&lt;= EOMONTH(DATE(YEAR($P500),5, 1), 0), Overall!$A502&lt;&gt;"", MONTH($O500) &lt;= 5, MONTH($P500) &gt;= 5), IF($T500 &lt;&gt; "", $H500/$T500, ""), ""), "")</f>
        <v/>
      </c>
      <c r="AM500" s="10" t="str">
        <f ca="1">IFERROR(IF(AND(NOW()&lt;= EOMONTH(DATE(YEAR($P500),6, 1), 0), Overall!$A502&lt;&gt;"", MONTH($O500) &lt;= 6, MONTH($P500) &gt;= 6), IF($T500 &lt;&gt; "", $H500/$T500, ""), ""), "")</f>
        <v/>
      </c>
      <c r="AN500" s="10" t="str">
        <f ca="1">IFERROR(IF(AND(NOW()&lt;= EOMONTH(DATE(YEAR($P500),7, 1), 0), Overall!$A502&lt;&gt;"", MONTH($O500) &lt;= 7, MONTH($P500) &gt;= 7), IF($T500 &lt;&gt; "", $H500/$T500, ""), ""), "")</f>
        <v/>
      </c>
      <c r="AO500" s="10" t="str">
        <f ca="1">IFERROR(IF(AND(NOW()&lt;= EOMONTH(DATE(YEAR($P500),8, 1), 0), Overall!$A502&lt;&gt;"", MONTH($O500) &lt;= 8, MONTH($P500) &gt;= 8), IF($T500 &lt;&gt; "", $H500/$T500, ""), ""), "")</f>
        <v/>
      </c>
      <c r="AP500" s="10" t="str">
        <f ca="1">IFERROR(IF(AND(NOW()&lt;= EOMONTH(DATE(YEAR($P500),9, 1), 0), Overall!$A502&lt;&gt;"", MONTH($O500) &lt;= 9, MONTH($P500) &gt;= 9), IF($T500 &lt;&gt; "", $H500/$T500, ""), ""), "")</f>
        <v/>
      </c>
      <c r="AQ500" s="10" t="str">
        <f ca="1">IFERROR(IF(AND(NOW()&lt;= EOMONTH(DATE(YEAR($P500),10, 1), 0), Overall!$A502&lt;&gt;"", MONTH($O500) &lt;= 10, MONTH($P500) &gt;= 10), IF($T500 &lt;&gt; "", $H500/$T500, ""), ""), "")</f>
        <v/>
      </c>
      <c r="AR500" s="10" t="str">
        <f ca="1">IFERROR(IF(AND(NOW()&lt;= EOMONTH(DATE(YEAR($P500),11, 1), 0), Overall!$A502&lt;&gt;"", MONTH($O500) &lt;=11, MONTH($P500) &gt;= 11), IF($T500 &lt;&gt; "", $H500/$T500, ""), ""), "")</f>
        <v/>
      </c>
      <c r="AS500" s="10" t="str">
        <f ca="1">IFERROR(IF(AND(NOW()&lt;= EOMONTH(DATE(YEAR($P500),12, 1), 0), Overall!$A502&lt;&gt;"", MONTH($O500) &lt;= 12, MONTH($P500) &gt;= 12), IF($T500 &lt;&gt; "", $H500/$T500, ""), ""), "")</f>
        <v/>
      </c>
      <c r="AT500" s="16">
        <f t="shared" ca="1" si="15"/>
        <v>0</v>
      </c>
    </row>
    <row r="501" spans="1:46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6">
        <f>IF(Overall!T503&lt;&gt;"",VALUE(Overall!T503),"")</f>
        <v>85.02</v>
      </c>
      <c r="O501" s="7">
        <f>IF(Overall!L503&lt;&gt;"", DATEVALUE(Overall!L503), "")</f>
        <v>45078</v>
      </c>
      <c r="P501" s="7">
        <f>IF(Overall!M503&lt;&gt;"", DATEVALUE(Overall!M503), "")</f>
        <v>45107</v>
      </c>
      <c r="Q501" s="7" t="str">
        <f>IF(Overall!S503&lt;&gt;"",_xlfn.VALUETOTEXT(Overall!S503),"")</f>
        <v>Jun</v>
      </c>
      <c r="R501" s="7">
        <f>IF(Overall!O503&lt;&gt;"", DATEVALUE(Overall!O503), "")</f>
        <v>44944</v>
      </c>
      <c r="S501" s="7">
        <f>IF(Overall!O503&lt;&gt;"", DATEVALUE(Overall!O503), "")</f>
        <v>44944</v>
      </c>
      <c r="T501" s="5">
        <f t="shared" si="14"/>
        <v>1</v>
      </c>
      <c r="U501" s="10" t="str">
        <f>IF(Overall!$A503&lt;&gt;"",IF(AND(MONTH($O501) &lt;= 1, MONTH($P501) &gt;= 1), IF($T501 &lt;&gt; "", $H501/$T501, ""), ""),"")</f>
        <v/>
      </c>
      <c r="V501" s="10" t="str">
        <f>IF(Overall!$A503&lt;&gt;"",IF(AND(MONTH($O501) &lt;= 2, MONTH($P501) &gt;= 2), IF($T501 &lt;&gt; "", $H501/$T501, ""), ""),"")</f>
        <v/>
      </c>
      <c r="W501" s="10" t="str">
        <f>IF(Overall!$A503&lt;&gt;"",IF(AND(MONTH($O501) &lt;= 3, MONTH($P501) &gt;= 3), IF($T501 &lt;&gt; "", $H501/$T501, ""), ""),"")</f>
        <v/>
      </c>
      <c r="X501" s="10" t="str">
        <f>IF(Overall!$A503&lt;&gt;"",IF(AND(MONTH($O501) &lt;= 4, MONTH($P501) &gt;= 4), IF($T501 &lt;&gt; "", $H501/$T501, ""), ""),"")</f>
        <v/>
      </c>
      <c r="Y501" s="10" t="str">
        <f>IF(Overall!$A503&lt;&gt;"",IF(AND(MONTH($O501) &lt;= 5, MONTH($P501) &gt;= 5), IF($T501 &lt;&gt; "", $H501/$T501, ""), ""),"")</f>
        <v/>
      </c>
      <c r="Z501" s="10">
        <f>IF(Overall!$A503&lt;&gt;"",IF(AND(MONTH($O501) &lt;= 6, MONTH($P501) &gt;= 6), IF($T501 &lt;&gt; "", $H501/$T501, ""), ""),"")</f>
        <v>1000000</v>
      </c>
      <c r="AA501" s="10" t="str">
        <f>IF(Overall!$A503&lt;&gt;"",IF(AND(MONTH($O501) &lt;= 7, MONTH($P501) &gt;= 7 ), IF($T501 &lt;&gt; "", $H501/$T501, ""), ""),"")</f>
        <v/>
      </c>
      <c r="AB501" s="10" t="str">
        <f>IF(Overall!$A503&lt;&gt;"",IF(AND(MONTH($O501) &lt;= 8, MONTH($P501) &gt;= 8), IF($T501 &lt;&gt; "", $H501/$T501, ""), ""),"")</f>
        <v/>
      </c>
      <c r="AC501" s="10" t="str">
        <f>IF(Overall!$A503&lt;&gt;"",IF(AND(MONTH($O501) &lt;= 9, MONTH($P501) &gt;= 9), IF($T501 &lt;&gt; "", $H501/$T501, ""), ""),"")</f>
        <v/>
      </c>
      <c r="AD501" s="10" t="str">
        <f>IF(Overall!$A503&lt;&gt;"",IF(AND(MONTH($O501) &lt;= 10, MONTH($P501) &gt;= 10), IF($T501 &lt;&gt; "", $H501/$T501, ""), ""),"")</f>
        <v/>
      </c>
      <c r="AE501" s="10" t="str">
        <f>IF(Overall!$A503&lt;&gt;"",IF(AND(MONTH($O501) &lt;= 11, MONTH($P501) &gt;= 11), IF($T501 &lt;&gt; "", $H501/$T501, ""), ""),"")</f>
        <v/>
      </c>
      <c r="AF501" s="10" t="str">
        <f>IF(Overall!$A503&lt;&gt;"",IF(AND(MONTH($O501) &lt;= 12, MONTH($P501) &gt;= 12), IF($T501 &lt;&gt; "", $H501/$T501, ""), ""),"")</f>
        <v/>
      </c>
      <c r="AH501" s="10" t="str">
        <f ca="1">IFERROR(IF(AND(NOW()&lt;= EOMONTH(DATE(YEAR($P501),1, 1), 0), Overall!$A503&lt;&gt;"", MONTH($O501) &lt;= 1, MONTH($P501) &gt;= 1), IF($T501 &lt;&gt; "", $H501/$T501, ""), ""), "")</f>
        <v/>
      </c>
      <c r="AI501" s="10" t="str">
        <f ca="1">IFERROR(IF(AND(NOW()&lt;= EOMONTH(DATE(YEAR($P501),2, 1), 0), Overall!$A503&lt;&gt;"", MONTH($O501) &lt;= 2, MONTH($P501) &gt;= 2), IF($T501 &lt;&gt; "", $H501/$T501, ""), ""), "")</f>
        <v/>
      </c>
      <c r="AJ501" s="10" t="str">
        <f ca="1">IFERROR(IF(AND(NOW()&lt;= EOMONTH(DATE(YEAR($P501),3, 1), 0), Overall!$A503&lt;&gt;"", MONTH($O501) &lt;= 3, MONTH($P501) &gt;= 3), IF($T501 &lt;&gt; "", $H501/$T501, ""), ""), "")</f>
        <v/>
      </c>
      <c r="AK501" s="10" t="str">
        <f ca="1">IFERROR(IF(AND(NOW()&lt;= EOMONTH(DATE(YEAR($P501),4, 1), 0), Overall!$A503&lt;&gt;"", MONTH($O501) &lt;= 4, MONTH($P501) &gt;= 4), IF($T501 &lt;&gt; "", $H501/$T501, ""), ""), "")</f>
        <v/>
      </c>
      <c r="AL501" s="10" t="str">
        <f ca="1">IFERROR(IF(AND(NOW()&lt;= EOMONTH(DATE(YEAR($P501),5, 1), 0), Overall!$A503&lt;&gt;"", MONTH($O501) &lt;= 5, MONTH($P501) &gt;= 5), IF($T501 &lt;&gt; "", $H501/$T501, ""), ""), "")</f>
        <v/>
      </c>
      <c r="AM501" s="10" t="str">
        <f ca="1">IFERROR(IF(AND(NOW()&lt;= EOMONTH(DATE(YEAR($P501),6, 1), 0), Overall!$A503&lt;&gt;"", MONTH($O501) &lt;= 6, MONTH($P501) &gt;= 6), IF($T501 &lt;&gt; "", $H501/$T501, ""), ""), "")</f>
        <v/>
      </c>
      <c r="AN501" s="10" t="str">
        <f ca="1">IFERROR(IF(AND(NOW()&lt;= EOMONTH(DATE(YEAR($P501),7, 1), 0), Overall!$A503&lt;&gt;"", MONTH($O501) &lt;= 7, MONTH($P501) &gt;= 7), IF($T501 &lt;&gt; "", $H501/$T501, ""), ""), "")</f>
        <v/>
      </c>
      <c r="AO501" s="10" t="str">
        <f ca="1">IFERROR(IF(AND(NOW()&lt;= EOMONTH(DATE(YEAR($P501),8, 1), 0), Overall!$A503&lt;&gt;"", MONTH($O501) &lt;= 8, MONTH($P501) &gt;= 8), IF($T501 &lt;&gt; "", $H501/$T501, ""), ""), "")</f>
        <v/>
      </c>
      <c r="AP501" s="10" t="str">
        <f ca="1">IFERROR(IF(AND(NOW()&lt;= EOMONTH(DATE(YEAR($P501),9, 1), 0), Overall!$A503&lt;&gt;"", MONTH($O501) &lt;= 9, MONTH($P501) &gt;= 9), IF($T501 &lt;&gt; "", $H501/$T501, ""), ""), "")</f>
        <v/>
      </c>
      <c r="AQ501" s="10" t="str">
        <f ca="1">IFERROR(IF(AND(NOW()&lt;= EOMONTH(DATE(YEAR($P501),10, 1), 0), Overall!$A503&lt;&gt;"", MONTH($O501) &lt;= 10, MONTH($P501) &gt;= 10), IF($T501 &lt;&gt; "", $H501/$T501, ""), ""), "")</f>
        <v/>
      </c>
      <c r="AR501" s="10" t="str">
        <f ca="1">IFERROR(IF(AND(NOW()&lt;= EOMONTH(DATE(YEAR($P501),11, 1), 0), Overall!$A503&lt;&gt;"", MONTH($O501) &lt;=11, MONTH($P501) &gt;= 11), IF($T501 &lt;&gt; "", $H501/$T501, ""), ""), "")</f>
        <v/>
      </c>
      <c r="AS501" s="10" t="str">
        <f ca="1">IFERROR(IF(AND(NOW()&lt;= EOMONTH(DATE(YEAR($P501),12, 1), 0), Overall!$A503&lt;&gt;"", MONTH($O501) &lt;= 12, MONTH($P501) &gt;= 12), IF($T501 &lt;&gt; "", $H501/$T501, ""), ""), "")</f>
        <v/>
      </c>
      <c r="AT501" s="16">
        <f t="shared" ca="1" si="15"/>
        <v>0</v>
      </c>
    </row>
    <row r="502" spans="1:46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6">
        <f>IF(Overall!T504&lt;&gt;"",VALUE(Overall!T504),"")</f>
        <v>85.96</v>
      </c>
      <c r="O502" s="7">
        <f>IF(Overall!L504&lt;&gt;"", DATEVALUE(Overall!L504), "")</f>
        <v>45078</v>
      </c>
      <c r="P502" s="7">
        <f>IF(Overall!M504&lt;&gt;"", DATEVALUE(Overall!M504), "")</f>
        <v>45107</v>
      </c>
      <c r="Q502" s="7" t="str">
        <f>IF(Overall!S504&lt;&gt;"",_xlfn.VALUETOTEXT(Overall!S504),"")</f>
        <v>Jun</v>
      </c>
      <c r="R502" s="7">
        <f>IF(Overall!O504&lt;&gt;"", DATEVALUE(Overall!O504), "")</f>
        <v>44944</v>
      </c>
      <c r="S502" s="7">
        <f>IF(Overall!O504&lt;&gt;"", DATEVALUE(Overall!O504), "")</f>
        <v>44944</v>
      </c>
      <c r="T502" s="5">
        <f t="shared" si="14"/>
        <v>1</v>
      </c>
      <c r="U502" s="10" t="str">
        <f>IF(Overall!$A504&lt;&gt;"",IF(AND(MONTH($O502) &lt;= 1, MONTH($P502) &gt;= 1), IF($T502 &lt;&gt; "", $H502/$T502, ""), ""),"")</f>
        <v/>
      </c>
      <c r="V502" s="10" t="str">
        <f>IF(Overall!$A504&lt;&gt;"",IF(AND(MONTH($O502) &lt;= 2, MONTH($P502) &gt;= 2), IF($T502 &lt;&gt; "", $H502/$T502, ""), ""),"")</f>
        <v/>
      </c>
      <c r="W502" s="10" t="str">
        <f>IF(Overall!$A504&lt;&gt;"",IF(AND(MONTH($O502) &lt;= 3, MONTH($P502) &gt;= 3), IF($T502 &lt;&gt; "", $H502/$T502, ""), ""),"")</f>
        <v/>
      </c>
      <c r="X502" s="10" t="str">
        <f>IF(Overall!$A504&lt;&gt;"",IF(AND(MONTH($O502) &lt;= 4, MONTH($P502) &gt;= 4), IF($T502 &lt;&gt; "", $H502/$T502, ""), ""),"")</f>
        <v/>
      </c>
      <c r="Y502" s="10" t="str">
        <f>IF(Overall!$A504&lt;&gt;"",IF(AND(MONTH($O502) &lt;= 5, MONTH($P502) &gt;= 5), IF($T502 &lt;&gt; "", $H502/$T502, ""), ""),"")</f>
        <v/>
      </c>
      <c r="Z502" s="10">
        <f>IF(Overall!$A504&lt;&gt;"",IF(AND(MONTH($O502) &lt;= 6, MONTH($P502) &gt;= 6), IF($T502 &lt;&gt; "", $H502/$T502, ""), ""),"")</f>
        <v>1000000</v>
      </c>
      <c r="AA502" s="10" t="str">
        <f>IF(Overall!$A504&lt;&gt;"",IF(AND(MONTH($O502) &lt;= 7, MONTH($P502) &gt;= 7 ), IF($T502 &lt;&gt; "", $H502/$T502, ""), ""),"")</f>
        <v/>
      </c>
      <c r="AB502" s="10" t="str">
        <f>IF(Overall!$A504&lt;&gt;"",IF(AND(MONTH($O502) &lt;= 8, MONTH($P502) &gt;= 8), IF($T502 &lt;&gt; "", $H502/$T502, ""), ""),"")</f>
        <v/>
      </c>
      <c r="AC502" s="10" t="str">
        <f>IF(Overall!$A504&lt;&gt;"",IF(AND(MONTH($O502) &lt;= 9, MONTH($P502) &gt;= 9), IF($T502 &lt;&gt; "", $H502/$T502, ""), ""),"")</f>
        <v/>
      </c>
      <c r="AD502" s="10" t="str">
        <f>IF(Overall!$A504&lt;&gt;"",IF(AND(MONTH($O502) &lt;= 10, MONTH($P502) &gt;= 10), IF($T502 &lt;&gt; "", $H502/$T502, ""), ""),"")</f>
        <v/>
      </c>
      <c r="AE502" s="10" t="str">
        <f>IF(Overall!$A504&lt;&gt;"",IF(AND(MONTH($O502) &lt;= 11, MONTH($P502) &gt;= 11), IF($T502 &lt;&gt; "", $H502/$T502, ""), ""),"")</f>
        <v/>
      </c>
      <c r="AF502" s="10" t="str">
        <f>IF(Overall!$A504&lt;&gt;"",IF(AND(MONTH($O502) &lt;= 12, MONTH($P502) &gt;= 12), IF($T502 &lt;&gt; "", $H502/$T502, ""), ""),"")</f>
        <v/>
      </c>
      <c r="AH502" s="10" t="str">
        <f ca="1">IFERROR(IF(AND(NOW()&lt;= EOMONTH(DATE(YEAR($P502),1, 1), 0), Overall!$A504&lt;&gt;"", MONTH($O502) &lt;= 1, MONTH($P502) &gt;= 1), IF($T502 &lt;&gt; "", $H502/$T502, ""), ""), "")</f>
        <v/>
      </c>
      <c r="AI502" s="10" t="str">
        <f ca="1">IFERROR(IF(AND(NOW()&lt;= EOMONTH(DATE(YEAR($P502),2, 1), 0), Overall!$A504&lt;&gt;"", MONTH($O502) &lt;= 2, MONTH($P502) &gt;= 2), IF($T502 &lt;&gt; "", $H502/$T502, ""), ""), "")</f>
        <v/>
      </c>
      <c r="AJ502" s="10" t="str">
        <f ca="1">IFERROR(IF(AND(NOW()&lt;= EOMONTH(DATE(YEAR($P502),3, 1), 0), Overall!$A504&lt;&gt;"", MONTH($O502) &lt;= 3, MONTH($P502) &gt;= 3), IF($T502 &lt;&gt; "", $H502/$T502, ""), ""), "")</f>
        <v/>
      </c>
      <c r="AK502" s="10" t="str">
        <f ca="1">IFERROR(IF(AND(NOW()&lt;= EOMONTH(DATE(YEAR($P502),4, 1), 0), Overall!$A504&lt;&gt;"", MONTH($O502) &lt;= 4, MONTH($P502) &gt;= 4), IF($T502 &lt;&gt; "", $H502/$T502, ""), ""), "")</f>
        <v/>
      </c>
      <c r="AL502" s="10" t="str">
        <f ca="1">IFERROR(IF(AND(NOW()&lt;= EOMONTH(DATE(YEAR($P502),5, 1), 0), Overall!$A504&lt;&gt;"", MONTH($O502) &lt;= 5, MONTH($P502) &gt;= 5), IF($T502 &lt;&gt; "", $H502/$T502, ""), ""), "")</f>
        <v/>
      </c>
      <c r="AM502" s="10" t="str">
        <f ca="1">IFERROR(IF(AND(NOW()&lt;= EOMONTH(DATE(YEAR($P502),6, 1), 0), Overall!$A504&lt;&gt;"", MONTH($O502) &lt;= 6, MONTH($P502) &gt;= 6), IF($T502 &lt;&gt; "", $H502/$T502, ""), ""), "")</f>
        <v/>
      </c>
      <c r="AN502" s="10" t="str">
        <f ca="1">IFERROR(IF(AND(NOW()&lt;= EOMONTH(DATE(YEAR($P502),7, 1), 0), Overall!$A504&lt;&gt;"", MONTH($O502) &lt;= 7, MONTH($P502) &gt;= 7), IF($T502 &lt;&gt; "", $H502/$T502, ""), ""), "")</f>
        <v/>
      </c>
      <c r="AO502" s="10" t="str">
        <f ca="1">IFERROR(IF(AND(NOW()&lt;= EOMONTH(DATE(YEAR($P502),8, 1), 0), Overall!$A504&lt;&gt;"", MONTH($O502) &lt;= 8, MONTH($P502) &gt;= 8), IF($T502 &lt;&gt; "", $H502/$T502, ""), ""), "")</f>
        <v/>
      </c>
      <c r="AP502" s="10" t="str">
        <f ca="1">IFERROR(IF(AND(NOW()&lt;= EOMONTH(DATE(YEAR($P502),9, 1), 0), Overall!$A504&lt;&gt;"", MONTH($O502) &lt;= 9, MONTH($P502) &gt;= 9), IF($T502 &lt;&gt; "", $H502/$T502, ""), ""), "")</f>
        <v/>
      </c>
      <c r="AQ502" s="10" t="str">
        <f ca="1">IFERROR(IF(AND(NOW()&lt;= EOMONTH(DATE(YEAR($P502),10, 1), 0), Overall!$A504&lt;&gt;"", MONTH($O502) &lt;= 10, MONTH($P502) &gt;= 10), IF($T502 &lt;&gt; "", $H502/$T502, ""), ""), "")</f>
        <v/>
      </c>
      <c r="AR502" s="10" t="str">
        <f ca="1">IFERROR(IF(AND(NOW()&lt;= EOMONTH(DATE(YEAR($P502),11, 1), 0), Overall!$A504&lt;&gt;"", MONTH($O502) &lt;=11, MONTH($P502) &gt;= 11), IF($T502 &lt;&gt; "", $H502/$T502, ""), ""), "")</f>
        <v/>
      </c>
      <c r="AS502" s="10" t="str">
        <f ca="1">IFERROR(IF(AND(NOW()&lt;= EOMONTH(DATE(YEAR($P502),12, 1), 0), Overall!$A504&lt;&gt;"", MONTH($O502) &lt;= 12, MONTH($P502) &gt;= 12), IF($T502 &lt;&gt; "", $H502/$T502, ""), ""), "")</f>
        <v/>
      </c>
      <c r="AT502" s="16">
        <f t="shared" ca="1" si="15"/>
        <v>0</v>
      </c>
    </row>
    <row r="503" spans="1:46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6">
        <f>IF(Overall!T505&lt;&gt;"",VALUE(Overall!T505),"")</f>
        <v>85.424999999999997</v>
      </c>
      <c r="O503" s="7">
        <f>IF(Overall!L505&lt;&gt;"", DATEVALUE(Overall!L505), "")</f>
        <v>45078</v>
      </c>
      <c r="P503" s="7">
        <f>IF(Overall!M505&lt;&gt;"", DATEVALUE(Overall!M505), "")</f>
        <v>45107</v>
      </c>
      <c r="Q503" s="7" t="str">
        <f>IF(Overall!S505&lt;&gt;"",_xlfn.VALUETOTEXT(Overall!S505),"")</f>
        <v>Jun</v>
      </c>
      <c r="R503" s="7">
        <f>IF(Overall!O505&lt;&gt;"", DATEVALUE(Overall!O505), "")</f>
        <v>44944</v>
      </c>
      <c r="S503" s="7">
        <f>IF(Overall!O505&lt;&gt;"", DATEVALUE(Overall!O505), "")</f>
        <v>44944</v>
      </c>
      <c r="T503" s="5">
        <f t="shared" si="14"/>
        <v>1</v>
      </c>
      <c r="U503" s="10" t="str">
        <f>IF(Overall!$A505&lt;&gt;"",IF(AND(MONTH($O503) &lt;= 1, MONTH($P503) &gt;= 1), IF($T503 &lt;&gt; "", $H503/$T503, ""), ""),"")</f>
        <v/>
      </c>
      <c r="V503" s="10" t="str">
        <f>IF(Overall!$A505&lt;&gt;"",IF(AND(MONTH($O503) &lt;= 2, MONTH($P503) &gt;= 2), IF($T503 &lt;&gt; "", $H503/$T503, ""), ""),"")</f>
        <v/>
      </c>
      <c r="W503" s="10" t="str">
        <f>IF(Overall!$A505&lt;&gt;"",IF(AND(MONTH($O503) &lt;= 3, MONTH($P503) &gt;= 3), IF($T503 &lt;&gt; "", $H503/$T503, ""), ""),"")</f>
        <v/>
      </c>
      <c r="X503" s="10" t="str">
        <f>IF(Overall!$A505&lt;&gt;"",IF(AND(MONTH($O503) &lt;= 4, MONTH($P503) &gt;= 4), IF($T503 &lt;&gt; "", $H503/$T503, ""), ""),"")</f>
        <v/>
      </c>
      <c r="Y503" s="10" t="str">
        <f>IF(Overall!$A505&lt;&gt;"",IF(AND(MONTH($O503) &lt;= 5, MONTH($P503) &gt;= 5), IF($T503 &lt;&gt; "", $H503/$T503, ""), ""),"")</f>
        <v/>
      </c>
      <c r="Z503" s="10">
        <f>IF(Overall!$A505&lt;&gt;"",IF(AND(MONTH($O503) &lt;= 6, MONTH($P503) &gt;= 6), IF($T503 &lt;&gt; "", $H503/$T503, ""), ""),"")</f>
        <v>1000000</v>
      </c>
      <c r="AA503" s="10" t="str">
        <f>IF(Overall!$A505&lt;&gt;"",IF(AND(MONTH($O503) &lt;= 7, MONTH($P503) &gt;= 7 ), IF($T503 &lt;&gt; "", $H503/$T503, ""), ""),"")</f>
        <v/>
      </c>
      <c r="AB503" s="10" t="str">
        <f>IF(Overall!$A505&lt;&gt;"",IF(AND(MONTH($O503) &lt;= 8, MONTH($P503) &gt;= 8), IF($T503 &lt;&gt; "", $H503/$T503, ""), ""),"")</f>
        <v/>
      </c>
      <c r="AC503" s="10" t="str">
        <f>IF(Overall!$A505&lt;&gt;"",IF(AND(MONTH($O503) &lt;= 9, MONTH($P503) &gt;= 9), IF($T503 &lt;&gt; "", $H503/$T503, ""), ""),"")</f>
        <v/>
      </c>
      <c r="AD503" s="10" t="str">
        <f>IF(Overall!$A505&lt;&gt;"",IF(AND(MONTH($O503) &lt;= 10, MONTH($P503) &gt;= 10), IF($T503 &lt;&gt; "", $H503/$T503, ""), ""),"")</f>
        <v/>
      </c>
      <c r="AE503" s="10" t="str">
        <f>IF(Overall!$A505&lt;&gt;"",IF(AND(MONTH($O503) &lt;= 11, MONTH($P503) &gt;= 11), IF($T503 &lt;&gt; "", $H503/$T503, ""), ""),"")</f>
        <v/>
      </c>
      <c r="AF503" s="10" t="str">
        <f>IF(Overall!$A505&lt;&gt;"",IF(AND(MONTH($O503) &lt;= 12, MONTH($P503) &gt;= 12), IF($T503 &lt;&gt; "", $H503/$T503, ""), ""),"")</f>
        <v/>
      </c>
      <c r="AH503" s="10" t="str">
        <f ca="1">IFERROR(IF(AND(NOW()&lt;= EOMONTH(DATE(YEAR($P503),1, 1), 0), Overall!$A505&lt;&gt;"", MONTH($O503) &lt;= 1, MONTH($P503) &gt;= 1), IF($T503 &lt;&gt; "", $H503/$T503, ""), ""), "")</f>
        <v/>
      </c>
      <c r="AI503" s="10" t="str">
        <f ca="1">IFERROR(IF(AND(NOW()&lt;= EOMONTH(DATE(YEAR($P503),2, 1), 0), Overall!$A505&lt;&gt;"", MONTH($O503) &lt;= 2, MONTH($P503) &gt;= 2), IF($T503 &lt;&gt; "", $H503/$T503, ""), ""), "")</f>
        <v/>
      </c>
      <c r="AJ503" s="10" t="str">
        <f ca="1">IFERROR(IF(AND(NOW()&lt;= EOMONTH(DATE(YEAR($P503),3, 1), 0), Overall!$A505&lt;&gt;"", MONTH($O503) &lt;= 3, MONTH($P503) &gt;= 3), IF($T503 &lt;&gt; "", $H503/$T503, ""), ""), "")</f>
        <v/>
      </c>
      <c r="AK503" s="10" t="str">
        <f ca="1">IFERROR(IF(AND(NOW()&lt;= EOMONTH(DATE(YEAR($P503),4, 1), 0), Overall!$A505&lt;&gt;"", MONTH($O503) &lt;= 4, MONTH($P503) &gt;= 4), IF($T503 &lt;&gt; "", $H503/$T503, ""), ""), "")</f>
        <v/>
      </c>
      <c r="AL503" s="10" t="str">
        <f ca="1">IFERROR(IF(AND(NOW()&lt;= EOMONTH(DATE(YEAR($P503),5, 1), 0), Overall!$A505&lt;&gt;"", MONTH($O503) &lt;= 5, MONTH($P503) &gt;= 5), IF($T503 &lt;&gt; "", $H503/$T503, ""), ""), "")</f>
        <v/>
      </c>
      <c r="AM503" s="10" t="str">
        <f ca="1">IFERROR(IF(AND(NOW()&lt;= EOMONTH(DATE(YEAR($P503),6, 1), 0), Overall!$A505&lt;&gt;"", MONTH($O503) &lt;= 6, MONTH($P503) &gt;= 6), IF($T503 &lt;&gt; "", $H503/$T503, ""), ""), "")</f>
        <v/>
      </c>
      <c r="AN503" s="10" t="str">
        <f ca="1">IFERROR(IF(AND(NOW()&lt;= EOMONTH(DATE(YEAR($P503),7, 1), 0), Overall!$A505&lt;&gt;"", MONTH($O503) &lt;= 7, MONTH($P503) &gt;= 7), IF($T503 &lt;&gt; "", $H503/$T503, ""), ""), "")</f>
        <v/>
      </c>
      <c r="AO503" s="10" t="str">
        <f ca="1">IFERROR(IF(AND(NOW()&lt;= EOMONTH(DATE(YEAR($P503),8, 1), 0), Overall!$A505&lt;&gt;"", MONTH($O503) &lt;= 8, MONTH($P503) &gt;= 8), IF($T503 &lt;&gt; "", $H503/$T503, ""), ""), "")</f>
        <v/>
      </c>
      <c r="AP503" s="10" t="str">
        <f ca="1">IFERROR(IF(AND(NOW()&lt;= EOMONTH(DATE(YEAR($P503),9, 1), 0), Overall!$A505&lt;&gt;"", MONTH($O503) &lt;= 9, MONTH($P503) &gt;= 9), IF($T503 &lt;&gt; "", $H503/$T503, ""), ""), "")</f>
        <v/>
      </c>
      <c r="AQ503" s="10" t="str">
        <f ca="1">IFERROR(IF(AND(NOW()&lt;= EOMONTH(DATE(YEAR($P503),10, 1), 0), Overall!$A505&lt;&gt;"", MONTH($O503) &lt;= 10, MONTH($P503) &gt;= 10), IF($T503 &lt;&gt; "", $H503/$T503, ""), ""), "")</f>
        <v/>
      </c>
      <c r="AR503" s="10" t="str">
        <f ca="1">IFERROR(IF(AND(NOW()&lt;= EOMONTH(DATE(YEAR($P503),11, 1), 0), Overall!$A505&lt;&gt;"", MONTH($O503) &lt;=11, MONTH($P503) &gt;= 11), IF($T503 &lt;&gt; "", $H503/$T503, ""), ""), "")</f>
        <v/>
      </c>
      <c r="AS503" s="10" t="str">
        <f ca="1">IFERROR(IF(AND(NOW()&lt;= EOMONTH(DATE(YEAR($P503),12, 1), 0), Overall!$A505&lt;&gt;"", MONTH($O503) &lt;= 12, MONTH($P503) &gt;= 12), IF($T503 &lt;&gt; "", $H503/$T503, ""), ""), "")</f>
        <v/>
      </c>
      <c r="AT503" s="16">
        <f t="shared" ca="1" si="15"/>
        <v>0</v>
      </c>
    </row>
    <row r="504" spans="1:46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6">
        <f>IF(Overall!T506&lt;&gt;"",VALUE(Overall!T506),"")</f>
        <v>85.644999999999996</v>
      </c>
      <c r="O504" s="7">
        <f>IF(Overall!L506&lt;&gt;"", DATEVALUE(Overall!L506), "")</f>
        <v>45078</v>
      </c>
      <c r="P504" s="7">
        <f>IF(Overall!M506&lt;&gt;"", DATEVALUE(Overall!M506), "")</f>
        <v>45107</v>
      </c>
      <c r="Q504" s="7" t="str">
        <f>IF(Overall!S506&lt;&gt;"",_xlfn.VALUETOTEXT(Overall!S506),"")</f>
        <v>Jun</v>
      </c>
      <c r="R504" s="7">
        <f>IF(Overall!O506&lt;&gt;"", DATEVALUE(Overall!O506), "")</f>
        <v>44944</v>
      </c>
      <c r="S504" s="7">
        <f>IF(Overall!O506&lt;&gt;"", DATEVALUE(Overall!O506), "")</f>
        <v>44944</v>
      </c>
      <c r="T504" s="5">
        <f t="shared" si="14"/>
        <v>1</v>
      </c>
      <c r="U504" s="10" t="str">
        <f>IF(Overall!$A506&lt;&gt;"",IF(AND(MONTH($O504) &lt;= 1, MONTH($P504) &gt;= 1), IF($T504 &lt;&gt; "", $H504/$T504, ""), ""),"")</f>
        <v/>
      </c>
      <c r="V504" s="10" t="str">
        <f>IF(Overall!$A506&lt;&gt;"",IF(AND(MONTH($O504) &lt;= 2, MONTH($P504) &gt;= 2), IF($T504 &lt;&gt; "", $H504/$T504, ""), ""),"")</f>
        <v/>
      </c>
      <c r="W504" s="10" t="str">
        <f>IF(Overall!$A506&lt;&gt;"",IF(AND(MONTH($O504) &lt;= 3, MONTH($P504) &gt;= 3), IF($T504 &lt;&gt; "", $H504/$T504, ""), ""),"")</f>
        <v/>
      </c>
      <c r="X504" s="10" t="str">
        <f>IF(Overall!$A506&lt;&gt;"",IF(AND(MONTH($O504) &lt;= 4, MONTH($P504) &gt;= 4), IF($T504 &lt;&gt; "", $H504/$T504, ""), ""),"")</f>
        <v/>
      </c>
      <c r="Y504" s="10" t="str">
        <f>IF(Overall!$A506&lt;&gt;"",IF(AND(MONTH($O504) &lt;= 5, MONTH($P504) &gt;= 5), IF($T504 &lt;&gt; "", $H504/$T504, ""), ""),"")</f>
        <v/>
      </c>
      <c r="Z504" s="10">
        <f>IF(Overall!$A506&lt;&gt;"",IF(AND(MONTH($O504) &lt;= 6, MONTH($P504) &gt;= 6), IF($T504 &lt;&gt; "", $H504/$T504, ""), ""),"")</f>
        <v>1000000</v>
      </c>
      <c r="AA504" s="10" t="str">
        <f>IF(Overall!$A506&lt;&gt;"",IF(AND(MONTH($O504) &lt;= 7, MONTH($P504) &gt;= 7 ), IF($T504 &lt;&gt; "", $H504/$T504, ""), ""),"")</f>
        <v/>
      </c>
      <c r="AB504" s="10" t="str">
        <f>IF(Overall!$A506&lt;&gt;"",IF(AND(MONTH($O504) &lt;= 8, MONTH($P504) &gt;= 8), IF($T504 &lt;&gt; "", $H504/$T504, ""), ""),"")</f>
        <v/>
      </c>
      <c r="AC504" s="10" t="str">
        <f>IF(Overall!$A506&lt;&gt;"",IF(AND(MONTH($O504) &lt;= 9, MONTH($P504) &gt;= 9), IF($T504 &lt;&gt; "", $H504/$T504, ""), ""),"")</f>
        <v/>
      </c>
      <c r="AD504" s="10" t="str">
        <f>IF(Overall!$A506&lt;&gt;"",IF(AND(MONTH($O504) &lt;= 10, MONTH($P504) &gt;= 10), IF($T504 &lt;&gt; "", $H504/$T504, ""), ""),"")</f>
        <v/>
      </c>
      <c r="AE504" s="10" t="str">
        <f>IF(Overall!$A506&lt;&gt;"",IF(AND(MONTH($O504) &lt;= 11, MONTH($P504) &gt;= 11), IF($T504 &lt;&gt; "", $H504/$T504, ""), ""),"")</f>
        <v/>
      </c>
      <c r="AF504" s="10" t="str">
        <f>IF(Overall!$A506&lt;&gt;"",IF(AND(MONTH($O504) &lt;= 12, MONTH($P504) &gt;= 12), IF($T504 &lt;&gt; "", $H504/$T504, ""), ""),"")</f>
        <v/>
      </c>
      <c r="AH504" s="10" t="str">
        <f ca="1">IFERROR(IF(AND(NOW()&lt;= EOMONTH(DATE(YEAR($P504),1, 1), 0), Overall!$A506&lt;&gt;"", MONTH($O504) &lt;= 1, MONTH($P504) &gt;= 1), IF($T504 &lt;&gt; "", $H504/$T504, ""), ""), "")</f>
        <v/>
      </c>
      <c r="AI504" s="10" t="str">
        <f ca="1">IFERROR(IF(AND(NOW()&lt;= EOMONTH(DATE(YEAR($P504),2, 1), 0), Overall!$A506&lt;&gt;"", MONTH($O504) &lt;= 2, MONTH($P504) &gt;= 2), IF($T504 &lt;&gt; "", $H504/$T504, ""), ""), "")</f>
        <v/>
      </c>
      <c r="AJ504" s="10" t="str">
        <f ca="1">IFERROR(IF(AND(NOW()&lt;= EOMONTH(DATE(YEAR($P504),3, 1), 0), Overall!$A506&lt;&gt;"", MONTH($O504) &lt;= 3, MONTH($P504) &gt;= 3), IF($T504 &lt;&gt; "", $H504/$T504, ""), ""), "")</f>
        <v/>
      </c>
      <c r="AK504" s="10" t="str">
        <f ca="1">IFERROR(IF(AND(NOW()&lt;= EOMONTH(DATE(YEAR($P504),4, 1), 0), Overall!$A506&lt;&gt;"", MONTH($O504) &lt;= 4, MONTH($P504) &gt;= 4), IF($T504 &lt;&gt; "", $H504/$T504, ""), ""), "")</f>
        <v/>
      </c>
      <c r="AL504" s="10" t="str">
        <f ca="1">IFERROR(IF(AND(NOW()&lt;= EOMONTH(DATE(YEAR($P504),5, 1), 0), Overall!$A506&lt;&gt;"", MONTH($O504) &lt;= 5, MONTH($P504) &gt;= 5), IF($T504 &lt;&gt; "", $H504/$T504, ""), ""), "")</f>
        <v/>
      </c>
      <c r="AM504" s="10" t="str">
        <f ca="1">IFERROR(IF(AND(NOW()&lt;= EOMONTH(DATE(YEAR($P504),6, 1), 0), Overall!$A506&lt;&gt;"", MONTH($O504) &lt;= 6, MONTH($P504) &gt;= 6), IF($T504 &lt;&gt; "", $H504/$T504, ""), ""), "")</f>
        <v/>
      </c>
      <c r="AN504" s="10" t="str">
        <f ca="1">IFERROR(IF(AND(NOW()&lt;= EOMONTH(DATE(YEAR($P504),7, 1), 0), Overall!$A506&lt;&gt;"", MONTH($O504) &lt;= 7, MONTH($P504) &gt;= 7), IF($T504 &lt;&gt; "", $H504/$T504, ""), ""), "")</f>
        <v/>
      </c>
      <c r="AO504" s="10" t="str">
        <f ca="1">IFERROR(IF(AND(NOW()&lt;= EOMONTH(DATE(YEAR($P504),8, 1), 0), Overall!$A506&lt;&gt;"", MONTH($O504) &lt;= 8, MONTH($P504) &gt;= 8), IF($T504 &lt;&gt; "", $H504/$T504, ""), ""), "")</f>
        <v/>
      </c>
      <c r="AP504" s="10" t="str">
        <f ca="1">IFERROR(IF(AND(NOW()&lt;= EOMONTH(DATE(YEAR($P504),9, 1), 0), Overall!$A506&lt;&gt;"", MONTH($O504) &lt;= 9, MONTH($P504) &gt;= 9), IF($T504 &lt;&gt; "", $H504/$T504, ""), ""), "")</f>
        <v/>
      </c>
      <c r="AQ504" s="10" t="str">
        <f ca="1">IFERROR(IF(AND(NOW()&lt;= EOMONTH(DATE(YEAR($P504),10, 1), 0), Overall!$A506&lt;&gt;"", MONTH($O504) &lt;= 10, MONTH($P504) &gt;= 10), IF($T504 &lt;&gt; "", $H504/$T504, ""), ""), "")</f>
        <v/>
      </c>
      <c r="AR504" s="10" t="str">
        <f ca="1">IFERROR(IF(AND(NOW()&lt;= EOMONTH(DATE(YEAR($P504),11, 1), 0), Overall!$A506&lt;&gt;"", MONTH($O504) &lt;=11, MONTH($P504) &gt;= 11), IF($T504 &lt;&gt; "", $H504/$T504, ""), ""), "")</f>
        <v/>
      </c>
      <c r="AS504" s="10" t="str">
        <f ca="1">IFERROR(IF(AND(NOW()&lt;= EOMONTH(DATE(YEAR($P504),12, 1), 0), Overall!$A506&lt;&gt;"", MONTH($O504) &lt;= 12, MONTH($P504) &gt;= 12), IF($T504 &lt;&gt; "", $H504/$T504, ""), ""), "")</f>
        <v/>
      </c>
      <c r="AT504" s="16">
        <f t="shared" ca="1" si="15"/>
        <v>0</v>
      </c>
    </row>
    <row r="505" spans="1:46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6">
        <f>IF(Overall!T507&lt;&gt;"",VALUE(Overall!T507),"")</f>
        <v>84.76</v>
      </c>
      <c r="O505" s="7">
        <f>IF(Overall!L507&lt;&gt;"", DATEVALUE(Overall!L507), "")</f>
        <v>45108</v>
      </c>
      <c r="P505" s="7">
        <f>IF(Overall!M507&lt;&gt;"", DATEVALUE(Overall!M507), "")</f>
        <v>45138</v>
      </c>
      <c r="Q505" s="7" t="str">
        <f>IF(Overall!S507&lt;&gt;"",_xlfn.VALUETOTEXT(Overall!S507),"")</f>
        <v>Jul</v>
      </c>
      <c r="R505" s="7">
        <f>IF(Overall!O507&lt;&gt;"", DATEVALUE(Overall!O507), "")</f>
        <v>44951</v>
      </c>
      <c r="S505" s="7">
        <f>IF(Overall!O507&lt;&gt;"", DATEVALUE(Overall!O507), "")</f>
        <v>44951</v>
      </c>
      <c r="T505" s="5">
        <f t="shared" si="14"/>
        <v>1</v>
      </c>
      <c r="U505" s="10" t="str">
        <f>IF(Overall!$A507&lt;&gt;"",IF(AND(MONTH($O505) &lt;= 1, MONTH($P505) &gt;= 1), IF($T505 &lt;&gt; "", $H505/$T505, ""), ""),"")</f>
        <v/>
      </c>
      <c r="V505" s="10" t="str">
        <f>IF(Overall!$A507&lt;&gt;"",IF(AND(MONTH($O505) &lt;= 2, MONTH($P505) &gt;= 2), IF($T505 &lt;&gt; "", $H505/$T505, ""), ""),"")</f>
        <v/>
      </c>
      <c r="W505" s="10" t="str">
        <f>IF(Overall!$A507&lt;&gt;"",IF(AND(MONTH($O505) &lt;= 3, MONTH($P505) &gt;= 3), IF($T505 &lt;&gt; "", $H505/$T505, ""), ""),"")</f>
        <v/>
      </c>
      <c r="X505" s="10" t="str">
        <f>IF(Overall!$A507&lt;&gt;"",IF(AND(MONTH($O505) &lt;= 4, MONTH($P505) &gt;= 4), IF($T505 &lt;&gt; "", $H505/$T505, ""), ""),"")</f>
        <v/>
      </c>
      <c r="Y505" s="10" t="str">
        <f>IF(Overall!$A507&lt;&gt;"",IF(AND(MONTH($O505) &lt;= 5, MONTH($P505) &gt;= 5), IF($T505 &lt;&gt; "", $H505/$T505, ""), ""),"")</f>
        <v/>
      </c>
      <c r="Z505" s="10" t="str">
        <f>IF(Overall!$A507&lt;&gt;"",IF(AND(MONTH($O505) &lt;= 6, MONTH($P505) &gt;= 6), IF($T505 &lt;&gt; "", $H505/$T505, ""), ""),"")</f>
        <v/>
      </c>
      <c r="AA505" s="10">
        <f>IF(Overall!$A507&lt;&gt;"",IF(AND(MONTH($O505) &lt;= 7, MONTH($P505) &gt;= 7 ), IF($T505 &lt;&gt; "", $H505/$T505, ""), ""),"")</f>
        <v>500000</v>
      </c>
      <c r="AB505" s="10" t="str">
        <f>IF(Overall!$A507&lt;&gt;"",IF(AND(MONTH($O505) &lt;= 8, MONTH($P505) &gt;= 8), IF($T505 &lt;&gt; "", $H505/$T505, ""), ""),"")</f>
        <v/>
      </c>
      <c r="AC505" s="10" t="str">
        <f>IF(Overall!$A507&lt;&gt;"",IF(AND(MONTH($O505) &lt;= 9, MONTH($P505) &gt;= 9), IF($T505 &lt;&gt; "", $H505/$T505, ""), ""),"")</f>
        <v/>
      </c>
      <c r="AD505" s="10" t="str">
        <f>IF(Overall!$A507&lt;&gt;"",IF(AND(MONTH($O505) &lt;= 10, MONTH($P505) &gt;= 10), IF($T505 &lt;&gt; "", $H505/$T505, ""), ""),"")</f>
        <v/>
      </c>
      <c r="AE505" s="10" t="str">
        <f>IF(Overall!$A507&lt;&gt;"",IF(AND(MONTH($O505) &lt;= 11, MONTH($P505) &gt;= 11), IF($T505 &lt;&gt; "", $H505/$T505, ""), ""),"")</f>
        <v/>
      </c>
      <c r="AF505" s="10" t="str">
        <f>IF(Overall!$A507&lt;&gt;"",IF(AND(MONTH($O505) &lt;= 12, MONTH($P505) &gt;= 12), IF($T505 &lt;&gt; "", $H505/$T505, ""), ""),"")</f>
        <v/>
      </c>
      <c r="AH505" s="10" t="str">
        <f ca="1">IFERROR(IF(AND(NOW()&lt;= EOMONTH(DATE(YEAR($P505),1, 1), 0), Overall!$A507&lt;&gt;"", MONTH($O505) &lt;= 1, MONTH($P505) &gt;= 1), IF($T505 &lt;&gt; "", $H505/$T505, ""), ""), "")</f>
        <v/>
      </c>
      <c r="AI505" s="10" t="str">
        <f ca="1">IFERROR(IF(AND(NOW()&lt;= EOMONTH(DATE(YEAR($P505),2, 1), 0), Overall!$A507&lt;&gt;"", MONTH($O505) &lt;= 2, MONTH($P505) &gt;= 2), IF($T505 &lt;&gt; "", $H505/$T505, ""), ""), "")</f>
        <v/>
      </c>
      <c r="AJ505" s="10" t="str">
        <f ca="1">IFERROR(IF(AND(NOW()&lt;= EOMONTH(DATE(YEAR($P505),3, 1), 0), Overall!$A507&lt;&gt;"", MONTH($O505) &lt;= 3, MONTH($P505) &gt;= 3), IF($T505 &lt;&gt; "", $H505/$T505, ""), ""), "")</f>
        <v/>
      </c>
      <c r="AK505" s="10" t="str">
        <f ca="1">IFERROR(IF(AND(NOW()&lt;= EOMONTH(DATE(YEAR($P505),4, 1), 0), Overall!$A507&lt;&gt;"", MONTH($O505) &lt;= 4, MONTH($P505) &gt;= 4), IF($T505 &lt;&gt; "", $H505/$T505, ""), ""), "")</f>
        <v/>
      </c>
      <c r="AL505" s="10" t="str">
        <f ca="1">IFERROR(IF(AND(NOW()&lt;= EOMONTH(DATE(YEAR($P505),5, 1), 0), Overall!$A507&lt;&gt;"", MONTH($O505) &lt;= 5, MONTH($P505) &gt;= 5), IF($T505 &lt;&gt; "", $H505/$T505, ""), ""), "")</f>
        <v/>
      </c>
      <c r="AM505" s="10" t="str">
        <f ca="1">IFERROR(IF(AND(NOW()&lt;= EOMONTH(DATE(YEAR($P505),6, 1), 0), Overall!$A507&lt;&gt;"", MONTH($O505) &lt;= 6, MONTH($P505) &gt;= 6), IF($T505 &lt;&gt; "", $H505/$T505, ""), ""), "")</f>
        <v/>
      </c>
      <c r="AN505" s="10" t="str">
        <f ca="1">IFERROR(IF(AND(NOW()&lt;= EOMONTH(DATE(YEAR($P505),7, 1), 0), Overall!$A507&lt;&gt;"", MONTH($O505) &lt;= 7, MONTH($P505) &gt;= 7), IF($T505 &lt;&gt; "", $H505/$T505, ""), ""), "")</f>
        <v/>
      </c>
      <c r="AO505" s="10" t="str">
        <f ca="1">IFERROR(IF(AND(NOW()&lt;= EOMONTH(DATE(YEAR($P505),8, 1), 0), Overall!$A507&lt;&gt;"", MONTH($O505) &lt;= 8, MONTH($P505) &gt;= 8), IF($T505 &lt;&gt; "", $H505/$T505, ""), ""), "")</f>
        <v/>
      </c>
      <c r="AP505" s="10" t="str">
        <f ca="1">IFERROR(IF(AND(NOW()&lt;= EOMONTH(DATE(YEAR($P505),9, 1), 0), Overall!$A507&lt;&gt;"", MONTH($O505) &lt;= 9, MONTH($P505) &gt;= 9), IF($T505 &lt;&gt; "", $H505/$T505, ""), ""), "")</f>
        <v/>
      </c>
      <c r="AQ505" s="10" t="str">
        <f ca="1">IFERROR(IF(AND(NOW()&lt;= EOMONTH(DATE(YEAR($P505),10, 1), 0), Overall!$A507&lt;&gt;"", MONTH($O505) &lt;= 10, MONTH($P505) &gt;= 10), IF($T505 &lt;&gt; "", $H505/$T505, ""), ""), "")</f>
        <v/>
      </c>
      <c r="AR505" s="10" t="str">
        <f ca="1">IFERROR(IF(AND(NOW()&lt;= EOMONTH(DATE(YEAR($P505),11, 1), 0), Overall!$A507&lt;&gt;"", MONTH($O505) &lt;=11, MONTH($P505) &gt;= 11), IF($T505 &lt;&gt; "", $H505/$T505, ""), ""), "")</f>
        <v/>
      </c>
      <c r="AS505" s="10" t="str">
        <f ca="1">IFERROR(IF(AND(NOW()&lt;= EOMONTH(DATE(YEAR($P505),12, 1), 0), Overall!$A507&lt;&gt;"", MONTH($O505) &lt;= 12, MONTH($P505) &gt;= 12), IF($T505 &lt;&gt; "", $H505/$T505, ""), ""), "")</f>
        <v/>
      </c>
      <c r="AT505" s="16">
        <f t="shared" ca="1" si="15"/>
        <v>0</v>
      </c>
    </row>
    <row r="506" spans="1:46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6">
        <f>IF(Overall!T508&lt;&gt;"",VALUE(Overall!T508),"")</f>
        <v>84.375</v>
      </c>
      <c r="O506" s="7">
        <f>IF(Overall!L508&lt;&gt;"", DATEVALUE(Overall!L508), "")</f>
        <v>45108</v>
      </c>
      <c r="P506" s="7">
        <f>IF(Overall!M508&lt;&gt;"", DATEVALUE(Overall!M508), "")</f>
        <v>45138</v>
      </c>
      <c r="Q506" s="7" t="str">
        <f>IF(Overall!S508&lt;&gt;"",_xlfn.VALUETOTEXT(Overall!S508),"")</f>
        <v>Jul</v>
      </c>
      <c r="R506" s="7">
        <f>IF(Overall!O508&lt;&gt;"", DATEVALUE(Overall!O508), "")</f>
        <v>44952</v>
      </c>
      <c r="S506" s="7">
        <f>IF(Overall!O508&lt;&gt;"", DATEVALUE(Overall!O508), "")</f>
        <v>44952</v>
      </c>
      <c r="T506" s="5">
        <f t="shared" si="14"/>
        <v>1</v>
      </c>
      <c r="U506" s="10" t="str">
        <f>IF(Overall!$A508&lt;&gt;"",IF(AND(MONTH($O506) &lt;= 1, MONTH($P506) &gt;= 1), IF($T506 &lt;&gt; "", $H506/$T506, ""), ""),"")</f>
        <v/>
      </c>
      <c r="V506" s="10" t="str">
        <f>IF(Overall!$A508&lt;&gt;"",IF(AND(MONTH($O506) &lt;= 2, MONTH($P506) &gt;= 2), IF($T506 &lt;&gt; "", $H506/$T506, ""), ""),"")</f>
        <v/>
      </c>
      <c r="W506" s="10" t="str">
        <f>IF(Overall!$A508&lt;&gt;"",IF(AND(MONTH($O506) &lt;= 3, MONTH($P506) &gt;= 3), IF($T506 &lt;&gt; "", $H506/$T506, ""), ""),"")</f>
        <v/>
      </c>
      <c r="X506" s="10" t="str">
        <f>IF(Overall!$A508&lt;&gt;"",IF(AND(MONTH($O506) &lt;= 4, MONTH($P506) &gt;= 4), IF($T506 &lt;&gt; "", $H506/$T506, ""), ""),"")</f>
        <v/>
      </c>
      <c r="Y506" s="10" t="str">
        <f>IF(Overall!$A508&lt;&gt;"",IF(AND(MONTH($O506) &lt;= 5, MONTH($P506) &gt;= 5), IF($T506 &lt;&gt; "", $H506/$T506, ""), ""),"")</f>
        <v/>
      </c>
      <c r="Z506" s="10" t="str">
        <f>IF(Overall!$A508&lt;&gt;"",IF(AND(MONTH($O506) &lt;= 6, MONTH($P506) &gt;= 6), IF($T506 &lt;&gt; "", $H506/$T506, ""), ""),"")</f>
        <v/>
      </c>
      <c r="AA506" s="10">
        <f>IF(Overall!$A508&lt;&gt;"",IF(AND(MONTH($O506) &lt;= 7, MONTH($P506) &gt;= 7 ), IF($T506 &lt;&gt; "", $H506/$T506, ""), ""),"")</f>
        <v>500000</v>
      </c>
      <c r="AB506" s="10" t="str">
        <f>IF(Overall!$A508&lt;&gt;"",IF(AND(MONTH($O506) &lt;= 8, MONTH($P506) &gt;= 8), IF($T506 &lt;&gt; "", $H506/$T506, ""), ""),"")</f>
        <v/>
      </c>
      <c r="AC506" s="10" t="str">
        <f>IF(Overall!$A508&lt;&gt;"",IF(AND(MONTH($O506) &lt;= 9, MONTH($P506) &gt;= 9), IF($T506 &lt;&gt; "", $H506/$T506, ""), ""),"")</f>
        <v/>
      </c>
      <c r="AD506" s="10" t="str">
        <f>IF(Overall!$A508&lt;&gt;"",IF(AND(MONTH($O506) &lt;= 10, MONTH($P506) &gt;= 10), IF($T506 &lt;&gt; "", $H506/$T506, ""), ""),"")</f>
        <v/>
      </c>
      <c r="AE506" s="10" t="str">
        <f>IF(Overall!$A508&lt;&gt;"",IF(AND(MONTH($O506) &lt;= 11, MONTH($P506) &gt;= 11), IF($T506 &lt;&gt; "", $H506/$T506, ""), ""),"")</f>
        <v/>
      </c>
      <c r="AF506" s="10" t="str">
        <f>IF(Overall!$A508&lt;&gt;"",IF(AND(MONTH($O506) &lt;= 12, MONTH($P506) &gt;= 12), IF($T506 &lt;&gt; "", $H506/$T506, ""), ""),"")</f>
        <v/>
      </c>
      <c r="AH506" s="10" t="str">
        <f ca="1">IFERROR(IF(AND(NOW()&lt;= EOMONTH(DATE(YEAR($P506),1, 1), 0), Overall!$A508&lt;&gt;"", MONTH($O506) &lt;= 1, MONTH($P506) &gt;= 1), IF($T506 &lt;&gt; "", $H506/$T506, ""), ""), "")</f>
        <v/>
      </c>
      <c r="AI506" s="10" t="str">
        <f ca="1">IFERROR(IF(AND(NOW()&lt;= EOMONTH(DATE(YEAR($P506),2, 1), 0), Overall!$A508&lt;&gt;"", MONTH($O506) &lt;= 2, MONTH($P506) &gt;= 2), IF($T506 &lt;&gt; "", $H506/$T506, ""), ""), "")</f>
        <v/>
      </c>
      <c r="AJ506" s="10" t="str">
        <f ca="1">IFERROR(IF(AND(NOW()&lt;= EOMONTH(DATE(YEAR($P506),3, 1), 0), Overall!$A508&lt;&gt;"", MONTH($O506) &lt;= 3, MONTH($P506) &gt;= 3), IF($T506 &lt;&gt; "", $H506/$T506, ""), ""), "")</f>
        <v/>
      </c>
      <c r="AK506" s="10" t="str">
        <f ca="1">IFERROR(IF(AND(NOW()&lt;= EOMONTH(DATE(YEAR($P506),4, 1), 0), Overall!$A508&lt;&gt;"", MONTH($O506) &lt;= 4, MONTH($P506) &gt;= 4), IF($T506 &lt;&gt; "", $H506/$T506, ""), ""), "")</f>
        <v/>
      </c>
      <c r="AL506" s="10" t="str">
        <f ca="1">IFERROR(IF(AND(NOW()&lt;= EOMONTH(DATE(YEAR($P506),5, 1), 0), Overall!$A508&lt;&gt;"", MONTH($O506) &lt;= 5, MONTH($P506) &gt;= 5), IF($T506 &lt;&gt; "", $H506/$T506, ""), ""), "")</f>
        <v/>
      </c>
      <c r="AM506" s="10" t="str">
        <f ca="1">IFERROR(IF(AND(NOW()&lt;= EOMONTH(DATE(YEAR($P506),6, 1), 0), Overall!$A508&lt;&gt;"", MONTH($O506) &lt;= 6, MONTH($P506) &gt;= 6), IF($T506 &lt;&gt; "", $H506/$T506, ""), ""), "")</f>
        <v/>
      </c>
      <c r="AN506" s="10" t="str">
        <f ca="1">IFERROR(IF(AND(NOW()&lt;= EOMONTH(DATE(YEAR($P506),7, 1), 0), Overall!$A508&lt;&gt;"", MONTH($O506) &lt;= 7, MONTH($P506) &gt;= 7), IF($T506 &lt;&gt; "", $H506/$T506, ""), ""), "")</f>
        <v/>
      </c>
      <c r="AO506" s="10" t="str">
        <f ca="1">IFERROR(IF(AND(NOW()&lt;= EOMONTH(DATE(YEAR($P506),8, 1), 0), Overall!$A508&lt;&gt;"", MONTH($O506) &lt;= 8, MONTH($P506) &gt;= 8), IF($T506 &lt;&gt; "", $H506/$T506, ""), ""), "")</f>
        <v/>
      </c>
      <c r="AP506" s="10" t="str">
        <f ca="1">IFERROR(IF(AND(NOW()&lt;= EOMONTH(DATE(YEAR($P506),9, 1), 0), Overall!$A508&lt;&gt;"", MONTH($O506) &lt;= 9, MONTH($P506) &gt;= 9), IF($T506 &lt;&gt; "", $H506/$T506, ""), ""), "")</f>
        <v/>
      </c>
      <c r="AQ506" s="10" t="str">
        <f ca="1">IFERROR(IF(AND(NOW()&lt;= EOMONTH(DATE(YEAR($P506),10, 1), 0), Overall!$A508&lt;&gt;"", MONTH($O506) &lt;= 10, MONTH($P506) &gt;= 10), IF($T506 &lt;&gt; "", $H506/$T506, ""), ""), "")</f>
        <v/>
      </c>
      <c r="AR506" s="10" t="str">
        <f ca="1">IFERROR(IF(AND(NOW()&lt;= EOMONTH(DATE(YEAR($P506),11, 1), 0), Overall!$A508&lt;&gt;"", MONTH($O506) &lt;=11, MONTH($P506) &gt;= 11), IF($T506 &lt;&gt; "", $H506/$T506, ""), ""), "")</f>
        <v/>
      </c>
      <c r="AS506" s="10" t="str">
        <f ca="1">IFERROR(IF(AND(NOW()&lt;= EOMONTH(DATE(YEAR($P506),12, 1), 0), Overall!$A508&lt;&gt;"", MONTH($O506) &lt;= 12, MONTH($P506) &gt;= 12), IF($T506 &lt;&gt; "", $H506/$T506, ""), ""), "")</f>
        <v/>
      </c>
      <c r="AT506" s="16">
        <f t="shared" ca="1" si="15"/>
        <v>0</v>
      </c>
    </row>
    <row r="507" spans="1:46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6">
        <f>IF(Overall!T509&lt;&gt;"",VALUE(Overall!T509),"")</f>
        <v>84.58</v>
      </c>
      <c r="O507" s="7">
        <f>IF(Overall!L509&lt;&gt;"", DATEVALUE(Overall!L509), "")</f>
        <v>45108</v>
      </c>
      <c r="P507" s="7">
        <f>IF(Overall!M509&lt;&gt;"", DATEVALUE(Overall!M509), "")</f>
        <v>45138</v>
      </c>
      <c r="Q507" s="7" t="str">
        <f>IF(Overall!S509&lt;&gt;"",_xlfn.VALUETOTEXT(Overall!S509),"")</f>
        <v>Jul</v>
      </c>
      <c r="R507" s="7">
        <f>IF(Overall!O509&lt;&gt;"", DATEVALUE(Overall!O509), "")</f>
        <v>44952</v>
      </c>
      <c r="S507" s="7">
        <f>IF(Overall!O509&lt;&gt;"", DATEVALUE(Overall!O509), "")</f>
        <v>44952</v>
      </c>
      <c r="T507" s="5">
        <f t="shared" si="14"/>
        <v>1</v>
      </c>
      <c r="U507" s="10" t="str">
        <f>IF(Overall!$A509&lt;&gt;"",IF(AND(MONTH($O507) &lt;= 1, MONTH($P507) &gt;= 1), IF($T507 &lt;&gt; "", $H507/$T507, ""), ""),"")</f>
        <v/>
      </c>
      <c r="V507" s="10" t="str">
        <f>IF(Overall!$A509&lt;&gt;"",IF(AND(MONTH($O507) &lt;= 2, MONTH($P507) &gt;= 2), IF($T507 &lt;&gt; "", $H507/$T507, ""), ""),"")</f>
        <v/>
      </c>
      <c r="W507" s="10" t="str">
        <f>IF(Overall!$A509&lt;&gt;"",IF(AND(MONTH($O507) &lt;= 3, MONTH($P507) &gt;= 3), IF($T507 &lt;&gt; "", $H507/$T507, ""), ""),"")</f>
        <v/>
      </c>
      <c r="X507" s="10" t="str">
        <f>IF(Overall!$A509&lt;&gt;"",IF(AND(MONTH($O507) &lt;= 4, MONTH($P507) &gt;= 4), IF($T507 &lt;&gt; "", $H507/$T507, ""), ""),"")</f>
        <v/>
      </c>
      <c r="Y507" s="10" t="str">
        <f>IF(Overall!$A509&lt;&gt;"",IF(AND(MONTH($O507) &lt;= 5, MONTH($P507) &gt;= 5), IF($T507 &lt;&gt; "", $H507/$T507, ""), ""),"")</f>
        <v/>
      </c>
      <c r="Z507" s="10" t="str">
        <f>IF(Overall!$A509&lt;&gt;"",IF(AND(MONTH($O507) &lt;= 6, MONTH($P507) &gt;= 6), IF($T507 &lt;&gt; "", $H507/$T507, ""), ""),"")</f>
        <v/>
      </c>
      <c r="AA507" s="10">
        <f>IF(Overall!$A509&lt;&gt;"",IF(AND(MONTH($O507) &lt;= 7, MONTH($P507) &gt;= 7 ), IF($T507 &lt;&gt; "", $H507/$T507, ""), ""),"")</f>
        <v>500000</v>
      </c>
      <c r="AB507" s="10" t="str">
        <f>IF(Overall!$A509&lt;&gt;"",IF(AND(MONTH($O507) &lt;= 8, MONTH($P507) &gt;= 8), IF($T507 &lt;&gt; "", $H507/$T507, ""), ""),"")</f>
        <v/>
      </c>
      <c r="AC507" s="10" t="str">
        <f>IF(Overall!$A509&lt;&gt;"",IF(AND(MONTH($O507) &lt;= 9, MONTH($P507) &gt;= 9), IF($T507 &lt;&gt; "", $H507/$T507, ""), ""),"")</f>
        <v/>
      </c>
      <c r="AD507" s="10" t="str">
        <f>IF(Overall!$A509&lt;&gt;"",IF(AND(MONTH($O507) &lt;= 10, MONTH($P507) &gt;= 10), IF($T507 &lt;&gt; "", $H507/$T507, ""), ""),"")</f>
        <v/>
      </c>
      <c r="AE507" s="10" t="str">
        <f>IF(Overall!$A509&lt;&gt;"",IF(AND(MONTH($O507) &lt;= 11, MONTH($P507) &gt;= 11), IF($T507 &lt;&gt; "", $H507/$T507, ""), ""),"")</f>
        <v/>
      </c>
      <c r="AF507" s="10" t="str">
        <f>IF(Overall!$A509&lt;&gt;"",IF(AND(MONTH($O507) &lt;= 12, MONTH($P507) &gt;= 12), IF($T507 &lt;&gt; "", $H507/$T507, ""), ""),"")</f>
        <v/>
      </c>
      <c r="AH507" s="10" t="str">
        <f ca="1">IFERROR(IF(AND(NOW()&lt;= EOMONTH(DATE(YEAR($P507),1, 1), 0), Overall!$A509&lt;&gt;"", MONTH($O507) &lt;= 1, MONTH($P507) &gt;= 1), IF($T507 &lt;&gt; "", $H507/$T507, ""), ""), "")</f>
        <v/>
      </c>
      <c r="AI507" s="10" t="str">
        <f ca="1">IFERROR(IF(AND(NOW()&lt;= EOMONTH(DATE(YEAR($P507),2, 1), 0), Overall!$A509&lt;&gt;"", MONTH($O507) &lt;= 2, MONTH($P507) &gt;= 2), IF($T507 &lt;&gt; "", $H507/$T507, ""), ""), "")</f>
        <v/>
      </c>
      <c r="AJ507" s="10" t="str">
        <f ca="1">IFERROR(IF(AND(NOW()&lt;= EOMONTH(DATE(YEAR($P507),3, 1), 0), Overall!$A509&lt;&gt;"", MONTH($O507) &lt;= 3, MONTH($P507) &gt;= 3), IF($T507 &lt;&gt; "", $H507/$T507, ""), ""), "")</f>
        <v/>
      </c>
      <c r="AK507" s="10" t="str">
        <f ca="1">IFERROR(IF(AND(NOW()&lt;= EOMONTH(DATE(YEAR($P507),4, 1), 0), Overall!$A509&lt;&gt;"", MONTH($O507) &lt;= 4, MONTH($P507) &gt;= 4), IF($T507 &lt;&gt; "", $H507/$T507, ""), ""), "")</f>
        <v/>
      </c>
      <c r="AL507" s="10" t="str">
        <f ca="1">IFERROR(IF(AND(NOW()&lt;= EOMONTH(DATE(YEAR($P507),5, 1), 0), Overall!$A509&lt;&gt;"", MONTH($O507) &lt;= 5, MONTH($P507) &gt;= 5), IF($T507 &lt;&gt; "", $H507/$T507, ""), ""), "")</f>
        <v/>
      </c>
      <c r="AM507" s="10" t="str">
        <f ca="1">IFERROR(IF(AND(NOW()&lt;= EOMONTH(DATE(YEAR($P507),6, 1), 0), Overall!$A509&lt;&gt;"", MONTH($O507) &lt;= 6, MONTH($P507) &gt;= 6), IF($T507 &lt;&gt; "", $H507/$T507, ""), ""), "")</f>
        <v/>
      </c>
      <c r="AN507" s="10" t="str">
        <f ca="1">IFERROR(IF(AND(NOW()&lt;= EOMONTH(DATE(YEAR($P507),7, 1), 0), Overall!$A509&lt;&gt;"", MONTH($O507) &lt;= 7, MONTH($P507) &gt;= 7), IF($T507 &lt;&gt; "", $H507/$T507, ""), ""), "")</f>
        <v/>
      </c>
      <c r="AO507" s="10" t="str">
        <f ca="1">IFERROR(IF(AND(NOW()&lt;= EOMONTH(DATE(YEAR($P507),8, 1), 0), Overall!$A509&lt;&gt;"", MONTH($O507) &lt;= 8, MONTH($P507) &gt;= 8), IF($T507 &lt;&gt; "", $H507/$T507, ""), ""), "")</f>
        <v/>
      </c>
      <c r="AP507" s="10" t="str">
        <f ca="1">IFERROR(IF(AND(NOW()&lt;= EOMONTH(DATE(YEAR($P507),9, 1), 0), Overall!$A509&lt;&gt;"", MONTH($O507) &lt;= 9, MONTH($P507) &gt;= 9), IF($T507 &lt;&gt; "", $H507/$T507, ""), ""), "")</f>
        <v/>
      </c>
      <c r="AQ507" s="10" t="str">
        <f ca="1">IFERROR(IF(AND(NOW()&lt;= EOMONTH(DATE(YEAR($P507),10, 1), 0), Overall!$A509&lt;&gt;"", MONTH($O507) &lt;= 10, MONTH($P507) &gt;= 10), IF($T507 &lt;&gt; "", $H507/$T507, ""), ""), "")</f>
        <v/>
      </c>
      <c r="AR507" s="10" t="str">
        <f ca="1">IFERROR(IF(AND(NOW()&lt;= EOMONTH(DATE(YEAR($P507),11, 1), 0), Overall!$A509&lt;&gt;"", MONTH($O507) &lt;=11, MONTH($P507) &gt;= 11), IF($T507 &lt;&gt; "", $H507/$T507, ""), ""), "")</f>
        <v/>
      </c>
      <c r="AS507" s="10" t="str">
        <f ca="1">IFERROR(IF(AND(NOW()&lt;= EOMONTH(DATE(YEAR($P507),12, 1), 0), Overall!$A509&lt;&gt;"", MONTH($O507) &lt;= 12, MONTH($P507) &gt;= 12), IF($T507 &lt;&gt; "", $H507/$T507, ""), ""), "")</f>
        <v/>
      </c>
      <c r="AT507" s="16">
        <f t="shared" ca="1" si="15"/>
        <v>0</v>
      </c>
    </row>
    <row r="508" spans="1:46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6">
        <f>IF(Overall!T510&lt;&gt;"",VALUE(Overall!T510),"")</f>
        <v>85.2</v>
      </c>
      <c r="O508" s="7">
        <f>IF(Overall!L510&lt;&gt;"", DATEVALUE(Overall!L510), "")</f>
        <v>45108</v>
      </c>
      <c r="P508" s="7">
        <f>IF(Overall!M510&lt;&gt;"", DATEVALUE(Overall!M510), "")</f>
        <v>45138</v>
      </c>
      <c r="Q508" s="7" t="str">
        <f>IF(Overall!S510&lt;&gt;"",_xlfn.VALUETOTEXT(Overall!S510),"")</f>
        <v>Jul</v>
      </c>
      <c r="R508" s="7">
        <f>IF(Overall!O510&lt;&gt;"", DATEVALUE(Overall!O510), "")</f>
        <v>44952</v>
      </c>
      <c r="S508" s="7">
        <f>IF(Overall!O510&lt;&gt;"", DATEVALUE(Overall!O510), "")</f>
        <v>44952</v>
      </c>
      <c r="T508" s="5">
        <f t="shared" si="14"/>
        <v>1</v>
      </c>
      <c r="U508" s="10" t="str">
        <f>IF(Overall!$A510&lt;&gt;"",IF(AND(MONTH($O508) &lt;= 1, MONTH($P508) &gt;= 1), IF($T508 &lt;&gt; "", $H508/$T508, ""), ""),"")</f>
        <v/>
      </c>
      <c r="V508" s="10" t="str">
        <f>IF(Overall!$A510&lt;&gt;"",IF(AND(MONTH($O508) &lt;= 2, MONTH($P508) &gt;= 2), IF($T508 &lt;&gt; "", $H508/$T508, ""), ""),"")</f>
        <v/>
      </c>
      <c r="W508" s="10" t="str">
        <f>IF(Overall!$A510&lt;&gt;"",IF(AND(MONTH($O508) &lt;= 3, MONTH($P508) &gt;= 3), IF($T508 &lt;&gt; "", $H508/$T508, ""), ""),"")</f>
        <v/>
      </c>
      <c r="X508" s="10" t="str">
        <f>IF(Overall!$A510&lt;&gt;"",IF(AND(MONTH($O508) &lt;= 4, MONTH($P508) &gt;= 4), IF($T508 &lt;&gt; "", $H508/$T508, ""), ""),"")</f>
        <v/>
      </c>
      <c r="Y508" s="10" t="str">
        <f>IF(Overall!$A510&lt;&gt;"",IF(AND(MONTH($O508) &lt;= 5, MONTH($P508) &gt;= 5), IF($T508 &lt;&gt; "", $H508/$T508, ""), ""),"")</f>
        <v/>
      </c>
      <c r="Z508" s="10" t="str">
        <f>IF(Overall!$A510&lt;&gt;"",IF(AND(MONTH($O508) &lt;= 6, MONTH($P508) &gt;= 6), IF($T508 &lt;&gt; "", $H508/$T508, ""), ""),"")</f>
        <v/>
      </c>
      <c r="AA508" s="10">
        <f>IF(Overall!$A510&lt;&gt;"",IF(AND(MONTH($O508) &lt;= 7, MONTH($P508) &gt;= 7 ), IF($T508 &lt;&gt; "", $H508/$T508, ""), ""),"")</f>
        <v>500000</v>
      </c>
      <c r="AB508" s="10" t="str">
        <f>IF(Overall!$A510&lt;&gt;"",IF(AND(MONTH($O508) &lt;= 8, MONTH($P508) &gt;= 8), IF($T508 &lt;&gt; "", $H508/$T508, ""), ""),"")</f>
        <v/>
      </c>
      <c r="AC508" s="10" t="str">
        <f>IF(Overall!$A510&lt;&gt;"",IF(AND(MONTH($O508) &lt;= 9, MONTH($P508) &gt;= 9), IF($T508 &lt;&gt; "", $H508/$T508, ""), ""),"")</f>
        <v/>
      </c>
      <c r="AD508" s="10" t="str">
        <f>IF(Overall!$A510&lt;&gt;"",IF(AND(MONTH($O508) &lt;= 10, MONTH($P508) &gt;= 10), IF($T508 &lt;&gt; "", $H508/$T508, ""), ""),"")</f>
        <v/>
      </c>
      <c r="AE508" s="10" t="str">
        <f>IF(Overall!$A510&lt;&gt;"",IF(AND(MONTH($O508) &lt;= 11, MONTH($P508) &gt;= 11), IF($T508 &lt;&gt; "", $H508/$T508, ""), ""),"")</f>
        <v/>
      </c>
      <c r="AF508" s="10" t="str">
        <f>IF(Overall!$A510&lt;&gt;"",IF(AND(MONTH($O508) &lt;= 12, MONTH($P508) &gt;= 12), IF($T508 &lt;&gt; "", $H508/$T508, ""), ""),"")</f>
        <v/>
      </c>
      <c r="AH508" s="10" t="str">
        <f ca="1">IFERROR(IF(AND(NOW()&lt;= EOMONTH(DATE(YEAR($P508),1, 1), 0), Overall!$A510&lt;&gt;"", MONTH($O508) &lt;= 1, MONTH($P508) &gt;= 1), IF($T508 &lt;&gt; "", $H508/$T508, ""), ""), "")</f>
        <v/>
      </c>
      <c r="AI508" s="10" t="str">
        <f ca="1">IFERROR(IF(AND(NOW()&lt;= EOMONTH(DATE(YEAR($P508),2, 1), 0), Overall!$A510&lt;&gt;"", MONTH($O508) &lt;= 2, MONTH($P508) &gt;= 2), IF($T508 &lt;&gt; "", $H508/$T508, ""), ""), "")</f>
        <v/>
      </c>
      <c r="AJ508" s="10" t="str">
        <f ca="1">IFERROR(IF(AND(NOW()&lt;= EOMONTH(DATE(YEAR($P508),3, 1), 0), Overall!$A510&lt;&gt;"", MONTH($O508) &lt;= 3, MONTH($P508) &gt;= 3), IF($T508 &lt;&gt; "", $H508/$T508, ""), ""), "")</f>
        <v/>
      </c>
      <c r="AK508" s="10" t="str">
        <f ca="1">IFERROR(IF(AND(NOW()&lt;= EOMONTH(DATE(YEAR($P508),4, 1), 0), Overall!$A510&lt;&gt;"", MONTH($O508) &lt;= 4, MONTH($P508) &gt;= 4), IF($T508 &lt;&gt; "", $H508/$T508, ""), ""), "")</f>
        <v/>
      </c>
      <c r="AL508" s="10" t="str">
        <f ca="1">IFERROR(IF(AND(NOW()&lt;= EOMONTH(DATE(YEAR($P508),5, 1), 0), Overall!$A510&lt;&gt;"", MONTH($O508) &lt;= 5, MONTH($P508) &gt;= 5), IF($T508 &lt;&gt; "", $H508/$T508, ""), ""), "")</f>
        <v/>
      </c>
      <c r="AM508" s="10" t="str">
        <f ca="1">IFERROR(IF(AND(NOW()&lt;= EOMONTH(DATE(YEAR($P508),6, 1), 0), Overall!$A510&lt;&gt;"", MONTH($O508) &lt;= 6, MONTH($P508) &gt;= 6), IF($T508 &lt;&gt; "", $H508/$T508, ""), ""), "")</f>
        <v/>
      </c>
      <c r="AN508" s="10" t="str">
        <f ca="1">IFERROR(IF(AND(NOW()&lt;= EOMONTH(DATE(YEAR($P508),7, 1), 0), Overall!$A510&lt;&gt;"", MONTH($O508) &lt;= 7, MONTH($P508) &gt;= 7), IF($T508 &lt;&gt; "", $H508/$T508, ""), ""), "")</f>
        <v/>
      </c>
      <c r="AO508" s="10" t="str">
        <f ca="1">IFERROR(IF(AND(NOW()&lt;= EOMONTH(DATE(YEAR($P508),8, 1), 0), Overall!$A510&lt;&gt;"", MONTH($O508) &lt;= 8, MONTH($P508) &gt;= 8), IF($T508 &lt;&gt; "", $H508/$T508, ""), ""), "")</f>
        <v/>
      </c>
      <c r="AP508" s="10" t="str">
        <f ca="1">IFERROR(IF(AND(NOW()&lt;= EOMONTH(DATE(YEAR($P508),9, 1), 0), Overall!$A510&lt;&gt;"", MONTH($O508) &lt;= 9, MONTH($P508) &gt;= 9), IF($T508 &lt;&gt; "", $H508/$T508, ""), ""), "")</f>
        <v/>
      </c>
      <c r="AQ508" s="10" t="str">
        <f ca="1">IFERROR(IF(AND(NOW()&lt;= EOMONTH(DATE(YEAR($P508),10, 1), 0), Overall!$A510&lt;&gt;"", MONTH($O508) &lt;= 10, MONTH($P508) &gt;= 10), IF($T508 &lt;&gt; "", $H508/$T508, ""), ""), "")</f>
        <v/>
      </c>
      <c r="AR508" s="10" t="str">
        <f ca="1">IFERROR(IF(AND(NOW()&lt;= EOMONTH(DATE(YEAR($P508),11, 1), 0), Overall!$A510&lt;&gt;"", MONTH($O508) &lt;=11, MONTH($P508) &gt;= 11), IF($T508 &lt;&gt; "", $H508/$T508, ""), ""), "")</f>
        <v/>
      </c>
      <c r="AS508" s="10" t="str">
        <f ca="1">IFERROR(IF(AND(NOW()&lt;= EOMONTH(DATE(YEAR($P508),12, 1), 0), Overall!$A510&lt;&gt;"", MONTH($O508) &lt;= 12, MONTH($P508) &gt;= 12), IF($T508 &lt;&gt; "", $H508/$T508, ""), ""), "")</f>
        <v/>
      </c>
      <c r="AT508" s="16">
        <f t="shared" ca="1" si="15"/>
        <v>0</v>
      </c>
    </row>
    <row r="509" spans="1:46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6">
        <f>IF(Overall!T511&lt;&gt;"",VALUE(Overall!T511),"")</f>
        <v>85.65</v>
      </c>
      <c r="O509" s="7">
        <f>IF(Overall!L511&lt;&gt;"", DATEVALUE(Overall!L511), "")</f>
        <v>45108</v>
      </c>
      <c r="P509" s="7">
        <f>IF(Overall!M511&lt;&gt;"", DATEVALUE(Overall!M511), "")</f>
        <v>45138</v>
      </c>
      <c r="Q509" s="7" t="str">
        <f>IF(Overall!S511&lt;&gt;"",_xlfn.VALUETOTEXT(Overall!S511),"")</f>
        <v>Jul</v>
      </c>
      <c r="R509" s="7">
        <f>IF(Overall!O511&lt;&gt;"", DATEVALUE(Overall!O511), "")</f>
        <v>44952</v>
      </c>
      <c r="S509" s="7">
        <f>IF(Overall!O511&lt;&gt;"", DATEVALUE(Overall!O511), "")</f>
        <v>44952</v>
      </c>
      <c r="T509" s="5">
        <f t="shared" si="14"/>
        <v>1</v>
      </c>
      <c r="U509" s="10" t="str">
        <f>IF(Overall!$A511&lt;&gt;"",IF(AND(MONTH($O509) &lt;= 1, MONTH($P509) &gt;= 1), IF($T509 &lt;&gt; "", $H509/$T509, ""), ""),"")</f>
        <v/>
      </c>
      <c r="V509" s="10" t="str">
        <f>IF(Overall!$A511&lt;&gt;"",IF(AND(MONTH($O509) &lt;= 2, MONTH($P509) &gt;= 2), IF($T509 &lt;&gt; "", $H509/$T509, ""), ""),"")</f>
        <v/>
      </c>
      <c r="W509" s="10" t="str">
        <f>IF(Overall!$A511&lt;&gt;"",IF(AND(MONTH($O509) &lt;= 3, MONTH($P509) &gt;= 3), IF($T509 &lt;&gt; "", $H509/$T509, ""), ""),"")</f>
        <v/>
      </c>
      <c r="X509" s="10" t="str">
        <f>IF(Overall!$A511&lt;&gt;"",IF(AND(MONTH($O509) &lt;= 4, MONTH($P509) &gt;= 4), IF($T509 &lt;&gt; "", $H509/$T509, ""), ""),"")</f>
        <v/>
      </c>
      <c r="Y509" s="10" t="str">
        <f>IF(Overall!$A511&lt;&gt;"",IF(AND(MONTH($O509) &lt;= 5, MONTH($P509) &gt;= 5), IF($T509 &lt;&gt; "", $H509/$T509, ""), ""),"")</f>
        <v/>
      </c>
      <c r="Z509" s="10" t="str">
        <f>IF(Overall!$A511&lt;&gt;"",IF(AND(MONTH($O509) &lt;= 6, MONTH($P509) &gt;= 6), IF($T509 &lt;&gt; "", $H509/$T509, ""), ""),"")</f>
        <v/>
      </c>
      <c r="AA509" s="10">
        <f>IF(Overall!$A511&lt;&gt;"",IF(AND(MONTH($O509) &lt;= 7, MONTH($P509) &gt;= 7 ), IF($T509 &lt;&gt; "", $H509/$T509, ""), ""),"")</f>
        <v>500000</v>
      </c>
      <c r="AB509" s="10" t="str">
        <f>IF(Overall!$A511&lt;&gt;"",IF(AND(MONTH($O509) &lt;= 8, MONTH($P509) &gt;= 8), IF($T509 &lt;&gt; "", $H509/$T509, ""), ""),"")</f>
        <v/>
      </c>
      <c r="AC509" s="10" t="str">
        <f>IF(Overall!$A511&lt;&gt;"",IF(AND(MONTH($O509) &lt;= 9, MONTH($P509) &gt;= 9), IF($T509 &lt;&gt; "", $H509/$T509, ""), ""),"")</f>
        <v/>
      </c>
      <c r="AD509" s="10" t="str">
        <f>IF(Overall!$A511&lt;&gt;"",IF(AND(MONTH($O509) &lt;= 10, MONTH($P509) &gt;= 10), IF($T509 &lt;&gt; "", $H509/$T509, ""), ""),"")</f>
        <v/>
      </c>
      <c r="AE509" s="10" t="str">
        <f>IF(Overall!$A511&lt;&gt;"",IF(AND(MONTH($O509) &lt;= 11, MONTH($P509) &gt;= 11), IF($T509 &lt;&gt; "", $H509/$T509, ""), ""),"")</f>
        <v/>
      </c>
      <c r="AF509" s="10" t="str">
        <f>IF(Overall!$A511&lt;&gt;"",IF(AND(MONTH($O509) &lt;= 12, MONTH($P509) &gt;= 12), IF($T509 &lt;&gt; "", $H509/$T509, ""), ""),"")</f>
        <v/>
      </c>
      <c r="AH509" s="10" t="str">
        <f ca="1">IFERROR(IF(AND(NOW()&lt;= EOMONTH(DATE(YEAR($P509),1, 1), 0), Overall!$A511&lt;&gt;"", MONTH($O509) &lt;= 1, MONTH($P509) &gt;= 1), IF($T509 &lt;&gt; "", $H509/$T509, ""), ""), "")</f>
        <v/>
      </c>
      <c r="AI509" s="10" t="str">
        <f ca="1">IFERROR(IF(AND(NOW()&lt;= EOMONTH(DATE(YEAR($P509),2, 1), 0), Overall!$A511&lt;&gt;"", MONTH($O509) &lt;= 2, MONTH($P509) &gt;= 2), IF($T509 &lt;&gt; "", $H509/$T509, ""), ""), "")</f>
        <v/>
      </c>
      <c r="AJ509" s="10" t="str">
        <f ca="1">IFERROR(IF(AND(NOW()&lt;= EOMONTH(DATE(YEAR($P509),3, 1), 0), Overall!$A511&lt;&gt;"", MONTH($O509) &lt;= 3, MONTH($P509) &gt;= 3), IF($T509 &lt;&gt; "", $H509/$T509, ""), ""), "")</f>
        <v/>
      </c>
      <c r="AK509" s="10" t="str">
        <f ca="1">IFERROR(IF(AND(NOW()&lt;= EOMONTH(DATE(YEAR($P509),4, 1), 0), Overall!$A511&lt;&gt;"", MONTH($O509) &lt;= 4, MONTH($P509) &gt;= 4), IF($T509 &lt;&gt; "", $H509/$T509, ""), ""), "")</f>
        <v/>
      </c>
      <c r="AL509" s="10" t="str">
        <f ca="1">IFERROR(IF(AND(NOW()&lt;= EOMONTH(DATE(YEAR($P509),5, 1), 0), Overall!$A511&lt;&gt;"", MONTH($O509) &lt;= 5, MONTH($P509) &gt;= 5), IF($T509 &lt;&gt; "", $H509/$T509, ""), ""), "")</f>
        <v/>
      </c>
      <c r="AM509" s="10" t="str">
        <f ca="1">IFERROR(IF(AND(NOW()&lt;= EOMONTH(DATE(YEAR($P509),6, 1), 0), Overall!$A511&lt;&gt;"", MONTH($O509) &lt;= 6, MONTH($P509) &gt;= 6), IF($T509 &lt;&gt; "", $H509/$T509, ""), ""), "")</f>
        <v/>
      </c>
      <c r="AN509" s="10" t="str">
        <f ca="1">IFERROR(IF(AND(NOW()&lt;= EOMONTH(DATE(YEAR($P509),7, 1), 0), Overall!$A511&lt;&gt;"", MONTH($O509) &lt;= 7, MONTH($P509) &gt;= 7), IF($T509 &lt;&gt; "", $H509/$T509, ""), ""), "")</f>
        <v/>
      </c>
      <c r="AO509" s="10" t="str">
        <f ca="1">IFERROR(IF(AND(NOW()&lt;= EOMONTH(DATE(YEAR($P509),8, 1), 0), Overall!$A511&lt;&gt;"", MONTH($O509) &lt;= 8, MONTH($P509) &gt;= 8), IF($T509 &lt;&gt; "", $H509/$T509, ""), ""), "")</f>
        <v/>
      </c>
      <c r="AP509" s="10" t="str">
        <f ca="1">IFERROR(IF(AND(NOW()&lt;= EOMONTH(DATE(YEAR($P509),9, 1), 0), Overall!$A511&lt;&gt;"", MONTH($O509) &lt;= 9, MONTH($P509) &gt;= 9), IF($T509 &lt;&gt; "", $H509/$T509, ""), ""), "")</f>
        <v/>
      </c>
      <c r="AQ509" s="10" t="str">
        <f ca="1">IFERROR(IF(AND(NOW()&lt;= EOMONTH(DATE(YEAR($P509),10, 1), 0), Overall!$A511&lt;&gt;"", MONTH($O509) &lt;= 10, MONTH($P509) &gt;= 10), IF($T509 &lt;&gt; "", $H509/$T509, ""), ""), "")</f>
        <v/>
      </c>
      <c r="AR509" s="10" t="str">
        <f ca="1">IFERROR(IF(AND(NOW()&lt;= EOMONTH(DATE(YEAR($P509),11, 1), 0), Overall!$A511&lt;&gt;"", MONTH($O509) &lt;=11, MONTH($P509) &gt;= 11), IF($T509 &lt;&gt; "", $H509/$T509, ""), ""), "")</f>
        <v/>
      </c>
      <c r="AS509" s="10" t="str">
        <f ca="1">IFERROR(IF(AND(NOW()&lt;= EOMONTH(DATE(YEAR($P509),12, 1), 0), Overall!$A511&lt;&gt;"", MONTH($O509) &lt;= 12, MONTH($P509) &gt;= 12), IF($T509 &lt;&gt; "", $H509/$T509, ""), ""), "")</f>
        <v/>
      </c>
      <c r="AT509" s="16">
        <f t="shared" ca="1" si="15"/>
        <v>0</v>
      </c>
    </row>
    <row r="510" spans="1:46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6">
        <f>IF(Overall!T512&lt;&gt;"",VALUE(Overall!T512),"")</f>
        <v>85.82</v>
      </c>
      <c r="O510" s="7">
        <f>IF(Overall!L512&lt;&gt;"", DATEVALUE(Overall!L512), "")</f>
        <v>45108</v>
      </c>
      <c r="P510" s="7">
        <f>IF(Overall!M512&lt;&gt;"", DATEVALUE(Overall!M512), "")</f>
        <v>45138</v>
      </c>
      <c r="Q510" s="7" t="str">
        <f>IF(Overall!S512&lt;&gt;"",_xlfn.VALUETOTEXT(Overall!S512),"")</f>
        <v>Jul</v>
      </c>
      <c r="R510" s="7">
        <f>IF(Overall!O512&lt;&gt;"", DATEVALUE(Overall!O512), "")</f>
        <v>44953</v>
      </c>
      <c r="S510" s="7">
        <f>IF(Overall!O512&lt;&gt;"", DATEVALUE(Overall!O512), "")</f>
        <v>44953</v>
      </c>
      <c r="T510" s="5">
        <f t="shared" si="14"/>
        <v>1</v>
      </c>
      <c r="U510" s="10" t="str">
        <f>IF(Overall!$A512&lt;&gt;"",IF(AND(MONTH($O510) &lt;= 1, MONTH($P510) &gt;= 1), IF($T510 &lt;&gt; "", $H510/$T510, ""), ""),"")</f>
        <v/>
      </c>
      <c r="V510" s="10" t="str">
        <f>IF(Overall!$A512&lt;&gt;"",IF(AND(MONTH($O510) &lt;= 2, MONTH($P510) &gt;= 2), IF($T510 &lt;&gt; "", $H510/$T510, ""), ""),"")</f>
        <v/>
      </c>
      <c r="W510" s="10" t="str">
        <f>IF(Overall!$A512&lt;&gt;"",IF(AND(MONTH($O510) &lt;= 3, MONTH($P510) &gt;= 3), IF($T510 &lt;&gt; "", $H510/$T510, ""), ""),"")</f>
        <v/>
      </c>
      <c r="X510" s="10" t="str">
        <f>IF(Overall!$A512&lt;&gt;"",IF(AND(MONTH($O510) &lt;= 4, MONTH($P510) &gt;= 4), IF($T510 &lt;&gt; "", $H510/$T510, ""), ""),"")</f>
        <v/>
      </c>
      <c r="Y510" s="10" t="str">
        <f>IF(Overall!$A512&lt;&gt;"",IF(AND(MONTH($O510) &lt;= 5, MONTH($P510) &gt;= 5), IF($T510 &lt;&gt; "", $H510/$T510, ""), ""),"")</f>
        <v/>
      </c>
      <c r="Z510" s="10" t="str">
        <f>IF(Overall!$A512&lt;&gt;"",IF(AND(MONTH($O510) &lt;= 6, MONTH($P510) &gt;= 6), IF($T510 &lt;&gt; "", $H510/$T510, ""), ""),"")</f>
        <v/>
      </c>
      <c r="AA510" s="10">
        <f>IF(Overall!$A512&lt;&gt;"",IF(AND(MONTH($O510) &lt;= 7, MONTH($P510) &gt;= 7 ), IF($T510 &lt;&gt; "", $H510/$T510, ""), ""),"")</f>
        <v>500000</v>
      </c>
      <c r="AB510" s="10" t="str">
        <f>IF(Overall!$A512&lt;&gt;"",IF(AND(MONTH($O510) &lt;= 8, MONTH($P510) &gt;= 8), IF($T510 &lt;&gt; "", $H510/$T510, ""), ""),"")</f>
        <v/>
      </c>
      <c r="AC510" s="10" t="str">
        <f>IF(Overall!$A512&lt;&gt;"",IF(AND(MONTH($O510) &lt;= 9, MONTH($P510) &gt;= 9), IF($T510 &lt;&gt; "", $H510/$T510, ""), ""),"")</f>
        <v/>
      </c>
      <c r="AD510" s="10" t="str">
        <f>IF(Overall!$A512&lt;&gt;"",IF(AND(MONTH($O510) &lt;= 10, MONTH($P510) &gt;= 10), IF($T510 &lt;&gt; "", $H510/$T510, ""), ""),"")</f>
        <v/>
      </c>
      <c r="AE510" s="10" t="str">
        <f>IF(Overall!$A512&lt;&gt;"",IF(AND(MONTH($O510) &lt;= 11, MONTH($P510) &gt;= 11), IF($T510 &lt;&gt; "", $H510/$T510, ""), ""),"")</f>
        <v/>
      </c>
      <c r="AF510" s="10" t="str">
        <f>IF(Overall!$A512&lt;&gt;"",IF(AND(MONTH($O510) &lt;= 12, MONTH($P510) &gt;= 12), IF($T510 &lt;&gt; "", $H510/$T510, ""), ""),"")</f>
        <v/>
      </c>
      <c r="AH510" s="10" t="str">
        <f ca="1">IFERROR(IF(AND(NOW()&lt;= EOMONTH(DATE(YEAR($P510),1, 1), 0), Overall!$A512&lt;&gt;"", MONTH($O510) &lt;= 1, MONTH($P510) &gt;= 1), IF($T510 &lt;&gt; "", $H510/$T510, ""), ""), "")</f>
        <v/>
      </c>
      <c r="AI510" s="10" t="str">
        <f ca="1">IFERROR(IF(AND(NOW()&lt;= EOMONTH(DATE(YEAR($P510),2, 1), 0), Overall!$A512&lt;&gt;"", MONTH($O510) &lt;= 2, MONTH($P510) &gt;= 2), IF($T510 &lt;&gt; "", $H510/$T510, ""), ""), "")</f>
        <v/>
      </c>
      <c r="AJ510" s="10" t="str">
        <f ca="1">IFERROR(IF(AND(NOW()&lt;= EOMONTH(DATE(YEAR($P510),3, 1), 0), Overall!$A512&lt;&gt;"", MONTH($O510) &lt;= 3, MONTH($P510) &gt;= 3), IF($T510 &lt;&gt; "", $H510/$T510, ""), ""), "")</f>
        <v/>
      </c>
      <c r="AK510" s="10" t="str">
        <f ca="1">IFERROR(IF(AND(NOW()&lt;= EOMONTH(DATE(YEAR($P510),4, 1), 0), Overall!$A512&lt;&gt;"", MONTH($O510) &lt;= 4, MONTH($P510) &gt;= 4), IF($T510 &lt;&gt; "", $H510/$T510, ""), ""), "")</f>
        <v/>
      </c>
      <c r="AL510" s="10" t="str">
        <f ca="1">IFERROR(IF(AND(NOW()&lt;= EOMONTH(DATE(YEAR($P510),5, 1), 0), Overall!$A512&lt;&gt;"", MONTH($O510) &lt;= 5, MONTH($P510) &gt;= 5), IF($T510 &lt;&gt; "", $H510/$T510, ""), ""), "")</f>
        <v/>
      </c>
      <c r="AM510" s="10" t="str">
        <f ca="1">IFERROR(IF(AND(NOW()&lt;= EOMONTH(DATE(YEAR($P510),6, 1), 0), Overall!$A512&lt;&gt;"", MONTH($O510) &lt;= 6, MONTH($P510) &gt;= 6), IF($T510 &lt;&gt; "", $H510/$T510, ""), ""), "")</f>
        <v/>
      </c>
      <c r="AN510" s="10" t="str">
        <f ca="1">IFERROR(IF(AND(NOW()&lt;= EOMONTH(DATE(YEAR($P510),7, 1), 0), Overall!$A512&lt;&gt;"", MONTH($O510) &lt;= 7, MONTH($P510) &gt;= 7), IF($T510 &lt;&gt; "", $H510/$T510, ""), ""), "")</f>
        <v/>
      </c>
      <c r="AO510" s="10" t="str">
        <f ca="1">IFERROR(IF(AND(NOW()&lt;= EOMONTH(DATE(YEAR($P510),8, 1), 0), Overall!$A512&lt;&gt;"", MONTH($O510) &lt;= 8, MONTH($P510) &gt;= 8), IF($T510 &lt;&gt; "", $H510/$T510, ""), ""), "")</f>
        <v/>
      </c>
      <c r="AP510" s="10" t="str">
        <f ca="1">IFERROR(IF(AND(NOW()&lt;= EOMONTH(DATE(YEAR($P510),9, 1), 0), Overall!$A512&lt;&gt;"", MONTH($O510) &lt;= 9, MONTH($P510) &gt;= 9), IF($T510 &lt;&gt; "", $H510/$T510, ""), ""), "")</f>
        <v/>
      </c>
      <c r="AQ510" s="10" t="str">
        <f ca="1">IFERROR(IF(AND(NOW()&lt;= EOMONTH(DATE(YEAR($P510),10, 1), 0), Overall!$A512&lt;&gt;"", MONTH($O510) &lt;= 10, MONTH($P510) &gt;= 10), IF($T510 &lt;&gt; "", $H510/$T510, ""), ""), "")</f>
        <v/>
      </c>
      <c r="AR510" s="10" t="str">
        <f ca="1">IFERROR(IF(AND(NOW()&lt;= EOMONTH(DATE(YEAR($P510),11, 1), 0), Overall!$A512&lt;&gt;"", MONTH($O510) &lt;=11, MONTH($P510) &gt;= 11), IF($T510 &lt;&gt; "", $H510/$T510, ""), ""), "")</f>
        <v/>
      </c>
      <c r="AS510" s="10" t="str">
        <f ca="1">IFERROR(IF(AND(NOW()&lt;= EOMONTH(DATE(YEAR($P510),12, 1), 0), Overall!$A512&lt;&gt;"", MONTH($O510) &lt;= 12, MONTH($P510) &gt;= 12), IF($T510 &lt;&gt; "", $H510/$T510, ""), ""), "")</f>
        <v/>
      </c>
      <c r="AT510" s="16">
        <f t="shared" ca="1" si="15"/>
        <v>0</v>
      </c>
    </row>
    <row r="511" spans="1:46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6">
        <f>IF(Overall!T513&lt;&gt;"",VALUE(Overall!T513),"")</f>
        <v>85.97</v>
      </c>
      <c r="O511" s="7">
        <f>IF(Overall!L513&lt;&gt;"", DATEVALUE(Overall!L513), "")</f>
        <v>45108</v>
      </c>
      <c r="P511" s="7">
        <f>IF(Overall!M513&lt;&gt;"", DATEVALUE(Overall!M513), "")</f>
        <v>45138</v>
      </c>
      <c r="Q511" s="7" t="str">
        <f>IF(Overall!S513&lt;&gt;"",_xlfn.VALUETOTEXT(Overall!S513),"")</f>
        <v>Jul</v>
      </c>
      <c r="R511" s="7">
        <f>IF(Overall!O513&lt;&gt;"", DATEVALUE(Overall!O513), "")</f>
        <v>44953</v>
      </c>
      <c r="S511" s="7">
        <f>IF(Overall!O513&lt;&gt;"", DATEVALUE(Overall!O513), "")</f>
        <v>44953</v>
      </c>
      <c r="T511" s="5">
        <f t="shared" si="14"/>
        <v>1</v>
      </c>
      <c r="U511" s="10" t="str">
        <f>IF(Overall!$A513&lt;&gt;"",IF(AND(MONTH($O511) &lt;= 1, MONTH($P511) &gt;= 1), IF($T511 &lt;&gt; "", $H511/$T511, ""), ""),"")</f>
        <v/>
      </c>
      <c r="V511" s="10" t="str">
        <f>IF(Overall!$A513&lt;&gt;"",IF(AND(MONTH($O511) &lt;= 2, MONTH($P511) &gt;= 2), IF($T511 &lt;&gt; "", $H511/$T511, ""), ""),"")</f>
        <v/>
      </c>
      <c r="W511" s="10" t="str">
        <f>IF(Overall!$A513&lt;&gt;"",IF(AND(MONTH($O511) &lt;= 3, MONTH($P511) &gt;= 3), IF($T511 &lt;&gt; "", $H511/$T511, ""), ""),"")</f>
        <v/>
      </c>
      <c r="X511" s="10" t="str">
        <f>IF(Overall!$A513&lt;&gt;"",IF(AND(MONTH($O511) &lt;= 4, MONTH($P511) &gt;= 4), IF($T511 &lt;&gt; "", $H511/$T511, ""), ""),"")</f>
        <v/>
      </c>
      <c r="Y511" s="10" t="str">
        <f>IF(Overall!$A513&lt;&gt;"",IF(AND(MONTH($O511) &lt;= 5, MONTH($P511) &gt;= 5), IF($T511 &lt;&gt; "", $H511/$T511, ""), ""),"")</f>
        <v/>
      </c>
      <c r="Z511" s="10" t="str">
        <f>IF(Overall!$A513&lt;&gt;"",IF(AND(MONTH($O511) &lt;= 6, MONTH($P511) &gt;= 6), IF($T511 &lt;&gt; "", $H511/$T511, ""), ""),"")</f>
        <v/>
      </c>
      <c r="AA511" s="10">
        <f>IF(Overall!$A513&lt;&gt;"",IF(AND(MONTH($O511) &lt;= 7, MONTH($P511) &gt;= 7 ), IF($T511 &lt;&gt; "", $H511/$T511, ""), ""),"")</f>
        <v>500000</v>
      </c>
      <c r="AB511" s="10" t="str">
        <f>IF(Overall!$A513&lt;&gt;"",IF(AND(MONTH($O511) &lt;= 8, MONTH($P511) &gt;= 8), IF($T511 &lt;&gt; "", $H511/$T511, ""), ""),"")</f>
        <v/>
      </c>
      <c r="AC511" s="10" t="str">
        <f>IF(Overall!$A513&lt;&gt;"",IF(AND(MONTH($O511) &lt;= 9, MONTH($P511) &gt;= 9), IF($T511 &lt;&gt; "", $H511/$T511, ""), ""),"")</f>
        <v/>
      </c>
      <c r="AD511" s="10" t="str">
        <f>IF(Overall!$A513&lt;&gt;"",IF(AND(MONTH($O511) &lt;= 10, MONTH($P511) &gt;= 10), IF($T511 &lt;&gt; "", $H511/$T511, ""), ""),"")</f>
        <v/>
      </c>
      <c r="AE511" s="10" t="str">
        <f>IF(Overall!$A513&lt;&gt;"",IF(AND(MONTH($O511) &lt;= 11, MONTH($P511) &gt;= 11), IF($T511 &lt;&gt; "", $H511/$T511, ""), ""),"")</f>
        <v/>
      </c>
      <c r="AF511" s="10" t="str">
        <f>IF(Overall!$A513&lt;&gt;"",IF(AND(MONTH($O511) &lt;= 12, MONTH($P511) &gt;= 12), IF($T511 &lt;&gt; "", $H511/$T511, ""), ""),"")</f>
        <v/>
      </c>
      <c r="AH511" s="10" t="str">
        <f ca="1">IFERROR(IF(AND(NOW()&lt;= EOMONTH(DATE(YEAR($P511),1, 1), 0), Overall!$A513&lt;&gt;"", MONTH($O511) &lt;= 1, MONTH($P511) &gt;= 1), IF($T511 &lt;&gt; "", $H511/$T511, ""), ""), "")</f>
        <v/>
      </c>
      <c r="AI511" s="10" t="str">
        <f ca="1">IFERROR(IF(AND(NOW()&lt;= EOMONTH(DATE(YEAR($P511),2, 1), 0), Overall!$A513&lt;&gt;"", MONTH($O511) &lt;= 2, MONTH($P511) &gt;= 2), IF($T511 &lt;&gt; "", $H511/$T511, ""), ""), "")</f>
        <v/>
      </c>
      <c r="AJ511" s="10" t="str">
        <f ca="1">IFERROR(IF(AND(NOW()&lt;= EOMONTH(DATE(YEAR($P511),3, 1), 0), Overall!$A513&lt;&gt;"", MONTH($O511) &lt;= 3, MONTH($P511) &gt;= 3), IF($T511 &lt;&gt; "", $H511/$T511, ""), ""), "")</f>
        <v/>
      </c>
      <c r="AK511" s="10" t="str">
        <f ca="1">IFERROR(IF(AND(NOW()&lt;= EOMONTH(DATE(YEAR($P511),4, 1), 0), Overall!$A513&lt;&gt;"", MONTH($O511) &lt;= 4, MONTH($P511) &gt;= 4), IF($T511 &lt;&gt; "", $H511/$T511, ""), ""), "")</f>
        <v/>
      </c>
      <c r="AL511" s="10" t="str">
        <f ca="1">IFERROR(IF(AND(NOW()&lt;= EOMONTH(DATE(YEAR($P511),5, 1), 0), Overall!$A513&lt;&gt;"", MONTH($O511) &lt;= 5, MONTH($P511) &gt;= 5), IF($T511 &lt;&gt; "", $H511/$T511, ""), ""), "")</f>
        <v/>
      </c>
      <c r="AM511" s="10" t="str">
        <f ca="1">IFERROR(IF(AND(NOW()&lt;= EOMONTH(DATE(YEAR($P511),6, 1), 0), Overall!$A513&lt;&gt;"", MONTH($O511) &lt;= 6, MONTH($P511) &gt;= 6), IF($T511 &lt;&gt; "", $H511/$T511, ""), ""), "")</f>
        <v/>
      </c>
      <c r="AN511" s="10" t="str">
        <f ca="1">IFERROR(IF(AND(NOW()&lt;= EOMONTH(DATE(YEAR($P511),7, 1), 0), Overall!$A513&lt;&gt;"", MONTH($O511) &lt;= 7, MONTH($P511) &gt;= 7), IF($T511 &lt;&gt; "", $H511/$T511, ""), ""), "")</f>
        <v/>
      </c>
      <c r="AO511" s="10" t="str">
        <f ca="1">IFERROR(IF(AND(NOW()&lt;= EOMONTH(DATE(YEAR($P511),8, 1), 0), Overall!$A513&lt;&gt;"", MONTH($O511) &lt;= 8, MONTH($P511) &gt;= 8), IF($T511 &lt;&gt; "", $H511/$T511, ""), ""), "")</f>
        <v/>
      </c>
      <c r="AP511" s="10" t="str">
        <f ca="1">IFERROR(IF(AND(NOW()&lt;= EOMONTH(DATE(YEAR($P511),9, 1), 0), Overall!$A513&lt;&gt;"", MONTH($O511) &lt;= 9, MONTH($P511) &gt;= 9), IF($T511 &lt;&gt; "", $H511/$T511, ""), ""), "")</f>
        <v/>
      </c>
      <c r="AQ511" s="10" t="str">
        <f ca="1">IFERROR(IF(AND(NOW()&lt;= EOMONTH(DATE(YEAR($P511),10, 1), 0), Overall!$A513&lt;&gt;"", MONTH($O511) &lt;= 10, MONTH($P511) &gt;= 10), IF($T511 &lt;&gt; "", $H511/$T511, ""), ""), "")</f>
        <v/>
      </c>
      <c r="AR511" s="10" t="str">
        <f ca="1">IFERROR(IF(AND(NOW()&lt;= EOMONTH(DATE(YEAR($P511),11, 1), 0), Overall!$A513&lt;&gt;"", MONTH($O511) &lt;=11, MONTH($P511) &gt;= 11), IF($T511 &lt;&gt; "", $H511/$T511, ""), ""), "")</f>
        <v/>
      </c>
      <c r="AS511" s="10" t="str">
        <f ca="1">IFERROR(IF(AND(NOW()&lt;= EOMONTH(DATE(YEAR($P511),12, 1), 0), Overall!$A513&lt;&gt;"", MONTH($O511) &lt;= 12, MONTH($P511) &gt;= 12), IF($T511 &lt;&gt; "", $H511/$T511, ""), ""), "")</f>
        <v/>
      </c>
      <c r="AT511" s="16">
        <f t="shared" ca="1" si="15"/>
        <v>0</v>
      </c>
    </row>
    <row r="512" spans="1:46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6">
        <f>IF(Overall!T514&lt;&gt;"",VALUE(Overall!T514),"")</f>
        <v>85.85</v>
      </c>
      <c r="O512" s="7">
        <f>IF(Overall!L514&lt;&gt;"", DATEVALUE(Overall!L514), "")</f>
        <v>45108</v>
      </c>
      <c r="P512" s="7">
        <f>IF(Overall!M514&lt;&gt;"", DATEVALUE(Overall!M514), "")</f>
        <v>45138</v>
      </c>
      <c r="Q512" s="7" t="str">
        <f>IF(Overall!S514&lt;&gt;"",_xlfn.VALUETOTEXT(Overall!S514),"")</f>
        <v>Jul</v>
      </c>
      <c r="R512" s="7">
        <f>IF(Overall!O514&lt;&gt;"", DATEVALUE(Overall!O514), "")</f>
        <v>44953</v>
      </c>
      <c r="S512" s="7">
        <f>IF(Overall!O514&lt;&gt;"", DATEVALUE(Overall!O514), "")</f>
        <v>44953</v>
      </c>
      <c r="T512" s="5">
        <f t="shared" si="14"/>
        <v>1</v>
      </c>
      <c r="U512" s="10" t="str">
        <f>IF(Overall!$A514&lt;&gt;"",IF(AND(MONTH($O512) &lt;= 1, MONTH($P512) &gt;= 1), IF($T512 &lt;&gt; "", $H512/$T512, ""), ""),"")</f>
        <v/>
      </c>
      <c r="V512" s="10" t="str">
        <f>IF(Overall!$A514&lt;&gt;"",IF(AND(MONTH($O512) &lt;= 2, MONTH($P512) &gt;= 2), IF($T512 &lt;&gt; "", $H512/$T512, ""), ""),"")</f>
        <v/>
      </c>
      <c r="W512" s="10" t="str">
        <f>IF(Overall!$A514&lt;&gt;"",IF(AND(MONTH($O512) &lt;= 3, MONTH($P512) &gt;= 3), IF($T512 &lt;&gt; "", $H512/$T512, ""), ""),"")</f>
        <v/>
      </c>
      <c r="X512" s="10" t="str">
        <f>IF(Overall!$A514&lt;&gt;"",IF(AND(MONTH($O512) &lt;= 4, MONTH($P512) &gt;= 4), IF($T512 &lt;&gt; "", $H512/$T512, ""), ""),"")</f>
        <v/>
      </c>
      <c r="Y512" s="10" t="str">
        <f>IF(Overall!$A514&lt;&gt;"",IF(AND(MONTH($O512) &lt;= 5, MONTH($P512) &gt;= 5), IF($T512 &lt;&gt; "", $H512/$T512, ""), ""),"")</f>
        <v/>
      </c>
      <c r="Z512" s="10" t="str">
        <f>IF(Overall!$A514&lt;&gt;"",IF(AND(MONTH($O512) &lt;= 6, MONTH($P512) &gt;= 6), IF($T512 &lt;&gt; "", $H512/$T512, ""), ""),"")</f>
        <v/>
      </c>
      <c r="AA512" s="10">
        <f>IF(Overall!$A514&lt;&gt;"",IF(AND(MONTH($O512) &lt;= 7, MONTH($P512) &gt;= 7 ), IF($T512 &lt;&gt; "", $H512/$T512, ""), ""),"")</f>
        <v>500000</v>
      </c>
      <c r="AB512" s="10" t="str">
        <f>IF(Overall!$A514&lt;&gt;"",IF(AND(MONTH($O512) &lt;= 8, MONTH($P512) &gt;= 8), IF($T512 &lt;&gt; "", $H512/$T512, ""), ""),"")</f>
        <v/>
      </c>
      <c r="AC512" s="10" t="str">
        <f>IF(Overall!$A514&lt;&gt;"",IF(AND(MONTH($O512) &lt;= 9, MONTH($P512) &gt;= 9), IF($T512 &lt;&gt; "", $H512/$T512, ""), ""),"")</f>
        <v/>
      </c>
      <c r="AD512" s="10" t="str">
        <f>IF(Overall!$A514&lt;&gt;"",IF(AND(MONTH($O512) &lt;= 10, MONTH($P512) &gt;= 10), IF($T512 &lt;&gt; "", $H512/$T512, ""), ""),"")</f>
        <v/>
      </c>
      <c r="AE512" s="10" t="str">
        <f>IF(Overall!$A514&lt;&gt;"",IF(AND(MONTH($O512) &lt;= 11, MONTH($P512) &gt;= 11), IF($T512 &lt;&gt; "", $H512/$T512, ""), ""),"")</f>
        <v/>
      </c>
      <c r="AF512" s="10" t="str">
        <f>IF(Overall!$A514&lt;&gt;"",IF(AND(MONTH($O512) &lt;= 12, MONTH($P512) &gt;= 12), IF($T512 &lt;&gt; "", $H512/$T512, ""), ""),"")</f>
        <v/>
      </c>
      <c r="AH512" s="10" t="str">
        <f ca="1">IFERROR(IF(AND(NOW()&lt;= EOMONTH(DATE(YEAR($P512),1, 1), 0), Overall!$A514&lt;&gt;"", MONTH($O512) &lt;= 1, MONTH($P512) &gt;= 1), IF($T512 &lt;&gt; "", $H512/$T512, ""), ""), "")</f>
        <v/>
      </c>
      <c r="AI512" s="10" t="str">
        <f ca="1">IFERROR(IF(AND(NOW()&lt;= EOMONTH(DATE(YEAR($P512),2, 1), 0), Overall!$A514&lt;&gt;"", MONTH($O512) &lt;= 2, MONTH($P512) &gt;= 2), IF($T512 &lt;&gt; "", $H512/$T512, ""), ""), "")</f>
        <v/>
      </c>
      <c r="AJ512" s="10" t="str">
        <f ca="1">IFERROR(IF(AND(NOW()&lt;= EOMONTH(DATE(YEAR($P512),3, 1), 0), Overall!$A514&lt;&gt;"", MONTH($O512) &lt;= 3, MONTH($P512) &gt;= 3), IF($T512 &lt;&gt; "", $H512/$T512, ""), ""), "")</f>
        <v/>
      </c>
      <c r="AK512" s="10" t="str">
        <f ca="1">IFERROR(IF(AND(NOW()&lt;= EOMONTH(DATE(YEAR($P512),4, 1), 0), Overall!$A514&lt;&gt;"", MONTH($O512) &lt;= 4, MONTH($P512) &gt;= 4), IF($T512 &lt;&gt; "", $H512/$T512, ""), ""), "")</f>
        <v/>
      </c>
      <c r="AL512" s="10" t="str">
        <f ca="1">IFERROR(IF(AND(NOW()&lt;= EOMONTH(DATE(YEAR($P512),5, 1), 0), Overall!$A514&lt;&gt;"", MONTH($O512) &lt;= 5, MONTH($P512) &gt;= 5), IF($T512 &lt;&gt; "", $H512/$T512, ""), ""), "")</f>
        <v/>
      </c>
      <c r="AM512" s="10" t="str">
        <f ca="1">IFERROR(IF(AND(NOW()&lt;= EOMONTH(DATE(YEAR($P512),6, 1), 0), Overall!$A514&lt;&gt;"", MONTH($O512) &lt;= 6, MONTH($P512) &gt;= 6), IF($T512 &lt;&gt; "", $H512/$T512, ""), ""), "")</f>
        <v/>
      </c>
      <c r="AN512" s="10" t="str">
        <f ca="1">IFERROR(IF(AND(NOW()&lt;= EOMONTH(DATE(YEAR($P512),7, 1), 0), Overall!$A514&lt;&gt;"", MONTH($O512) &lt;= 7, MONTH($P512) &gt;= 7), IF($T512 &lt;&gt; "", $H512/$T512, ""), ""), "")</f>
        <v/>
      </c>
      <c r="AO512" s="10" t="str">
        <f ca="1">IFERROR(IF(AND(NOW()&lt;= EOMONTH(DATE(YEAR($P512),8, 1), 0), Overall!$A514&lt;&gt;"", MONTH($O512) &lt;= 8, MONTH($P512) &gt;= 8), IF($T512 &lt;&gt; "", $H512/$T512, ""), ""), "")</f>
        <v/>
      </c>
      <c r="AP512" s="10" t="str">
        <f ca="1">IFERROR(IF(AND(NOW()&lt;= EOMONTH(DATE(YEAR($P512),9, 1), 0), Overall!$A514&lt;&gt;"", MONTH($O512) &lt;= 9, MONTH($P512) &gt;= 9), IF($T512 &lt;&gt; "", $H512/$T512, ""), ""), "")</f>
        <v/>
      </c>
      <c r="AQ512" s="10" t="str">
        <f ca="1">IFERROR(IF(AND(NOW()&lt;= EOMONTH(DATE(YEAR($P512),10, 1), 0), Overall!$A514&lt;&gt;"", MONTH($O512) &lt;= 10, MONTH($P512) &gt;= 10), IF($T512 &lt;&gt; "", $H512/$T512, ""), ""), "")</f>
        <v/>
      </c>
      <c r="AR512" s="10" t="str">
        <f ca="1">IFERROR(IF(AND(NOW()&lt;= EOMONTH(DATE(YEAR($P512),11, 1), 0), Overall!$A514&lt;&gt;"", MONTH($O512) &lt;=11, MONTH($P512) &gt;= 11), IF($T512 &lt;&gt; "", $H512/$T512, ""), ""), "")</f>
        <v/>
      </c>
      <c r="AS512" s="10" t="str">
        <f ca="1">IFERROR(IF(AND(NOW()&lt;= EOMONTH(DATE(YEAR($P512),12, 1), 0), Overall!$A514&lt;&gt;"", MONTH($O512) &lt;= 12, MONTH($P512) &gt;= 12), IF($T512 &lt;&gt; "", $H512/$T512, ""), ""), "")</f>
        <v/>
      </c>
      <c r="AT512" s="16">
        <f t="shared" ca="1" si="15"/>
        <v>0</v>
      </c>
    </row>
    <row r="513" spans="1:46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6">
        <f>IF(Overall!T515&lt;&gt;"",VALUE(Overall!T515),"")</f>
        <v>85.85</v>
      </c>
      <c r="O513" s="7">
        <f>IF(Overall!L515&lt;&gt;"", DATEVALUE(Overall!L515), "")</f>
        <v>45108</v>
      </c>
      <c r="P513" s="7">
        <f>IF(Overall!M515&lt;&gt;"", DATEVALUE(Overall!M515), "")</f>
        <v>45138</v>
      </c>
      <c r="Q513" s="7" t="str">
        <f>IF(Overall!S515&lt;&gt;"",_xlfn.VALUETOTEXT(Overall!S515),"")</f>
        <v>Jul</v>
      </c>
      <c r="R513" s="7">
        <f>IF(Overall!O515&lt;&gt;"", DATEVALUE(Overall!O515), "")</f>
        <v>44953</v>
      </c>
      <c r="S513" s="7">
        <f>IF(Overall!O515&lt;&gt;"", DATEVALUE(Overall!O515), "")</f>
        <v>44953</v>
      </c>
      <c r="T513" s="5">
        <f t="shared" si="14"/>
        <v>1</v>
      </c>
      <c r="U513" s="10" t="str">
        <f>IF(Overall!$A515&lt;&gt;"",IF(AND(MONTH($O513) &lt;= 1, MONTH($P513) &gt;= 1), IF($T513 &lt;&gt; "", $H513/$T513, ""), ""),"")</f>
        <v/>
      </c>
      <c r="V513" s="10" t="str">
        <f>IF(Overall!$A515&lt;&gt;"",IF(AND(MONTH($O513) &lt;= 2, MONTH($P513) &gt;= 2), IF($T513 &lt;&gt; "", $H513/$T513, ""), ""),"")</f>
        <v/>
      </c>
      <c r="W513" s="10" t="str">
        <f>IF(Overall!$A515&lt;&gt;"",IF(AND(MONTH($O513) &lt;= 3, MONTH($P513) &gt;= 3), IF($T513 &lt;&gt; "", $H513/$T513, ""), ""),"")</f>
        <v/>
      </c>
      <c r="X513" s="10" t="str">
        <f>IF(Overall!$A515&lt;&gt;"",IF(AND(MONTH($O513) &lt;= 4, MONTH($P513) &gt;= 4), IF($T513 &lt;&gt; "", $H513/$T513, ""), ""),"")</f>
        <v/>
      </c>
      <c r="Y513" s="10" t="str">
        <f>IF(Overall!$A515&lt;&gt;"",IF(AND(MONTH($O513) &lt;= 5, MONTH($P513) &gt;= 5), IF($T513 &lt;&gt; "", $H513/$T513, ""), ""),"")</f>
        <v/>
      </c>
      <c r="Z513" s="10" t="str">
        <f>IF(Overall!$A515&lt;&gt;"",IF(AND(MONTH($O513) &lt;= 6, MONTH($P513) &gt;= 6), IF($T513 &lt;&gt; "", $H513/$T513, ""), ""),"")</f>
        <v/>
      </c>
      <c r="AA513" s="10">
        <f>IF(Overall!$A515&lt;&gt;"",IF(AND(MONTH($O513) &lt;= 7, MONTH($P513) &gt;= 7 ), IF($T513 &lt;&gt; "", $H513/$T513, ""), ""),"")</f>
        <v>500000</v>
      </c>
      <c r="AB513" s="10" t="str">
        <f>IF(Overall!$A515&lt;&gt;"",IF(AND(MONTH($O513) &lt;= 8, MONTH($P513) &gt;= 8), IF($T513 &lt;&gt; "", $H513/$T513, ""), ""),"")</f>
        <v/>
      </c>
      <c r="AC513" s="10" t="str">
        <f>IF(Overall!$A515&lt;&gt;"",IF(AND(MONTH($O513) &lt;= 9, MONTH($P513) &gt;= 9), IF($T513 &lt;&gt; "", $H513/$T513, ""), ""),"")</f>
        <v/>
      </c>
      <c r="AD513" s="10" t="str">
        <f>IF(Overall!$A515&lt;&gt;"",IF(AND(MONTH($O513) &lt;= 10, MONTH($P513) &gt;= 10), IF($T513 &lt;&gt; "", $H513/$T513, ""), ""),"")</f>
        <v/>
      </c>
      <c r="AE513" s="10" t="str">
        <f>IF(Overall!$A515&lt;&gt;"",IF(AND(MONTH($O513) &lt;= 11, MONTH($P513) &gt;= 11), IF($T513 &lt;&gt; "", $H513/$T513, ""), ""),"")</f>
        <v/>
      </c>
      <c r="AF513" s="10" t="str">
        <f>IF(Overall!$A515&lt;&gt;"",IF(AND(MONTH($O513) &lt;= 12, MONTH($P513) &gt;= 12), IF($T513 &lt;&gt; "", $H513/$T513, ""), ""),"")</f>
        <v/>
      </c>
      <c r="AH513" s="10" t="str">
        <f ca="1">IFERROR(IF(AND(NOW()&lt;= EOMONTH(DATE(YEAR($P513),1, 1), 0), Overall!$A515&lt;&gt;"", MONTH($O513) &lt;= 1, MONTH($P513) &gt;= 1), IF($T513 &lt;&gt; "", $H513/$T513, ""), ""), "")</f>
        <v/>
      </c>
      <c r="AI513" s="10" t="str">
        <f ca="1">IFERROR(IF(AND(NOW()&lt;= EOMONTH(DATE(YEAR($P513),2, 1), 0), Overall!$A515&lt;&gt;"", MONTH($O513) &lt;= 2, MONTH($P513) &gt;= 2), IF($T513 &lt;&gt; "", $H513/$T513, ""), ""), "")</f>
        <v/>
      </c>
      <c r="AJ513" s="10" t="str">
        <f ca="1">IFERROR(IF(AND(NOW()&lt;= EOMONTH(DATE(YEAR($P513),3, 1), 0), Overall!$A515&lt;&gt;"", MONTH($O513) &lt;= 3, MONTH($P513) &gt;= 3), IF($T513 &lt;&gt; "", $H513/$T513, ""), ""), "")</f>
        <v/>
      </c>
      <c r="AK513" s="10" t="str">
        <f ca="1">IFERROR(IF(AND(NOW()&lt;= EOMONTH(DATE(YEAR($P513),4, 1), 0), Overall!$A515&lt;&gt;"", MONTH($O513) &lt;= 4, MONTH($P513) &gt;= 4), IF($T513 &lt;&gt; "", $H513/$T513, ""), ""), "")</f>
        <v/>
      </c>
      <c r="AL513" s="10" t="str">
        <f ca="1">IFERROR(IF(AND(NOW()&lt;= EOMONTH(DATE(YEAR($P513),5, 1), 0), Overall!$A515&lt;&gt;"", MONTH($O513) &lt;= 5, MONTH($P513) &gt;= 5), IF($T513 &lt;&gt; "", $H513/$T513, ""), ""), "")</f>
        <v/>
      </c>
      <c r="AM513" s="10" t="str">
        <f ca="1">IFERROR(IF(AND(NOW()&lt;= EOMONTH(DATE(YEAR($P513),6, 1), 0), Overall!$A515&lt;&gt;"", MONTH($O513) &lt;= 6, MONTH($P513) &gt;= 6), IF($T513 &lt;&gt; "", $H513/$T513, ""), ""), "")</f>
        <v/>
      </c>
      <c r="AN513" s="10" t="str">
        <f ca="1">IFERROR(IF(AND(NOW()&lt;= EOMONTH(DATE(YEAR($P513),7, 1), 0), Overall!$A515&lt;&gt;"", MONTH($O513) &lt;= 7, MONTH($P513) &gt;= 7), IF($T513 &lt;&gt; "", $H513/$T513, ""), ""), "")</f>
        <v/>
      </c>
      <c r="AO513" s="10" t="str">
        <f ca="1">IFERROR(IF(AND(NOW()&lt;= EOMONTH(DATE(YEAR($P513),8, 1), 0), Overall!$A515&lt;&gt;"", MONTH($O513) &lt;= 8, MONTH($P513) &gt;= 8), IF($T513 &lt;&gt; "", $H513/$T513, ""), ""), "")</f>
        <v/>
      </c>
      <c r="AP513" s="10" t="str">
        <f ca="1">IFERROR(IF(AND(NOW()&lt;= EOMONTH(DATE(YEAR($P513),9, 1), 0), Overall!$A515&lt;&gt;"", MONTH($O513) &lt;= 9, MONTH($P513) &gt;= 9), IF($T513 &lt;&gt; "", $H513/$T513, ""), ""), "")</f>
        <v/>
      </c>
      <c r="AQ513" s="10" t="str">
        <f ca="1">IFERROR(IF(AND(NOW()&lt;= EOMONTH(DATE(YEAR($P513),10, 1), 0), Overall!$A515&lt;&gt;"", MONTH($O513) &lt;= 10, MONTH($P513) &gt;= 10), IF($T513 &lt;&gt; "", $H513/$T513, ""), ""), "")</f>
        <v/>
      </c>
      <c r="AR513" s="10" t="str">
        <f ca="1">IFERROR(IF(AND(NOW()&lt;= EOMONTH(DATE(YEAR($P513),11, 1), 0), Overall!$A515&lt;&gt;"", MONTH($O513) &lt;=11, MONTH($P513) &gt;= 11), IF($T513 &lt;&gt; "", $H513/$T513, ""), ""), "")</f>
        <v/>
      </c>
      <c r="AS513" s="10" t="str">
        <f ca="1">IFERROR(IF(AND(NOW()&lt;= EOMONTH(DATE(YEAR($P513),12, 1), 0), Overall!$A515&lt;&gt;"", MONTH($O513) &lt;= 12, MONTH($P513) &gt;= 12), IF($T513 &lt;&gt; "", $H513/$T513, ""), ""), "")</f>
        <v/>
      </c>
      <c r="AT513" s="16">
        <f t="shared" ca="1" si="15"/>
        <v>0</v>
      </c>
    </row>
    <row r="514" spans="1:46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6">
        <f>IF(Overall!T516&lt;&gt;"",VALUE(Overall!T516),"")</f>
        <v>82.24</v>
      </c>
      <c r="O514" s="7">
        <f>IF(Overall!L516&lt;&gt;"", DATEVALUE(Overall!L516), "")</f>
        <v>45108</v>
      </c>
      <c r="P514" s="7">
        <f>IF(Overall!M516&lt;&gt;"", DATEVALUE(Overall!M516), "")</f>
        <v>45138</v>
      </c>
      <c r="Q514" s="7" t="str">
        <f>IF(Overall!S516&lt;&gt;"",_xlfn.VALUETOTEXT(Overall!S516),"")</f>
        <v>Jul</v>
      </c>
      <c r="R514" s="7">
        <f>IF(Overall!O516&lt;&gt;"", DATEVALUE(Overall!O516), "")</f>
        <v>44965</v>
      </c>
      <c r="S514" s="7">
        <f>IF(Overall!O516&lt;&gt;"", DATEVALUE(Overall!O516), "")</f>
        <v>44965</v>
      </c>
      <c r="T514" s="5">
        <f t="shared" ref="T514:T577" si="16">IF(AND(O514&lt;&gt;"", P514&lt;&gt;""), DATEDIF(O514, P514, "M") + 1, "")</f>
        <v>1</v>
      </c>
      <c r="U514" s="10" t="str">
        <f>IF(Overall!$A516&lt;&gt;"",IF(AND(MONTH($O514) &lt;= 1, MONTH($P514) &gt;= 1), IF($T514 &lt;&gt; "", $H514/$T514, ""), ""),"")</f>
        <v/>
      </c>
      <c r="V514" s="10" t="str">
        <f>IF(Overall!$A516&lt;&gt;"",IF(AND(MONTH($O514) &lt;= 2, MONTH($P514) &gt;= 2), IF($T514 &lt;&gt; "", $H514/$T514, ""), ""),"")</f>
        <v/>
      </c>
      <c r="W514" s="10" t="str">
        <f>IF(Overall!$A516&lt;&gt;"",IF(AND(MONTH($O514) &lt;= 3, MONTH($P514) &gt;= 3), IF($T514 &lt;&gt; "", $H514/$T514, ""), ""),"")</f>
        <v/>
      </c>
      <c r="X514" s="10" t="str">
        <f>IF(Overall!$A516&lt;&gt;"",IF(AND(MONTH($O514) &lt;= 4, MONTH($P514) &gt;= 4), IF($T514 &lt;&gt; "", $H514/$T514, ""), ""),"")</f>
        <v/>
      </c>
      <c r="Y514" s="10" t="str">
        <f>IF(Overall!$A516&lt;&gt;"",IF(AND(MONTH($O514) &lt;= 5, MONTH($P514) &gt;= 5), IF($T514 &lt;&gt; "", $H514/$T514, ""), ""),"")</f>
        <v/>
      </c>
      <c r="Z514" s="10" t="str">
        <f>IF(Overall!$A516&lt;&gt;"",IF(AND(MONTH($O514) &lt;= 6, MONTH($P514) &gt;= 6), IF($T514 &lt;&gt; "", $H514/$T514, ""), ""),"")</f>
        <v/>
      </c>
      <c r="AA514" s="10">
        <f>IF(Overall!$A516&lt;&gt;"",IF(AND(MONTH($O514) &lt;= 7, MONTH($P514) &gt;= 7 ), IF($T514 &lt;&gt; "", $H514/$T514, ""), ""),"")</f>
        <v>500000</v>
      </c>
      <c r="AB514" s="10" t="str">
        <f>IF(Overall!$A516&lt;&gt;"",IF(AND(MONTH($O514) &lt;= 8, MONTH($P514) &gt;= 8), IF($T514 &lt;&gt; "", $H514/$T514, ""), ""),"")</f>
        <v/>
      </c>
      <c r="AC514" s="10" t="str">
        <f>IF(Overall!$A516&lt;&gt;"",IF(AND(MONTH($O514) &lt;= 9, MONTH($P514) &gt;= 9), IF($T514 &lt;&gt; "", $H514/$T514, ""), ""),"")</f>
        <v/>
      </c>
      <c r="AD514" s="10" t="str">
        <f>IF(Overall!$A516&lt;&gt;"",IF(AND(MONTH($O514) &lt;= 10, MONTH($P514) &gt;= 10), IF($T514 &lt;&gt; "", $H514/$T514, ""), ""),"")</f>
        <v/>
      </c>
      <c r="AE514" s="10" t="str">
        <f>IF(Overall!$A516&lt;&gt;"",IF(AND(MONTH($O514) &lt;= 11, MONTH($P514) &gt;= 11), IF($T514 &lt;&gt; "", $H514/$T514, ""), ""),"")</f>
        <v/>
      </c>
      <c r="AF514" s="10" t="str">
        <f>IF(Overall!$A516&lt;&gt;"",IF(AND(MONTH($O514) &lt;= 12, MONTH($P514) &gt;= 12), IF($T514 &lt;&gt; "", $H514/$T514, ""), ""),"")</f>
        <v/>
      </c>
      <c r="AH514" s="10" t="str">
        <f ca="1">IFERROR(IF(AND(NOW()&lt;= EOMONTH(DATE(YEAR($P514),1, 1), 0), Overall!$A516&lt;&gt;"", MONTH($O514) &lt;= 1, MONTH($P514) &gt;= 1), IF($T514 &lt;&gt; "", $H514/$T514, ""), ""), "")</f>
        <v/>
      </c>
      <c r="AI514" s="10" t="str">
        <f ca="1">IFERROR(IF(AND(NOW()&lt;= EOMONTH(DATE(YEAR($P514),2, 1), 0), Overall!$A516&lt;&gt;"", MONTH($O514) &lt;= 2, MONTH($P514) &gt;= 2), IF($T514 &lt;&gt; "", $H514/$T514, ""), ""), "")</f>
        <v/>
      </c>
      <c r="AJ514" s="10" t="str">
        <f ca="1">IFERROR(IF(AND(NOW()&lt;= EOMONTH(DATE(YEAR($P514),3, 1), 0), Overall!$A516&lt;&gt;"", MONTH($O514) &lt;= 3, MONTH($P514) &gt;= 3), IF($T514 &lt;&gt; "", $H514/$T514, ""), ""), "")</f>
        <v/>
      </c>
      <c r="AK514" s="10" t="str">
        <f ca="1">IFERROR(IF(AND(NOW()&lt;= EOMONTH(DATE(YEAR($P514),4, 1), 0), Overall!$A516&lt;&gt;"", MONTH($O514) &lt;= 4, MONTH($P514) &gt;= 4), IF($T514 &lt;&gt; "", $H514/$T514, ""), ""), "")</f>
        <v/>
      </c>
      <c r="AL514" s="10" t="str">
        <f ca="1">IFERROR(IF(AND(NOW()&lt;= EOMONTH(DATE(YEAR($P514),5, 1), 0), Overall!$A516&lt;&gt;"", MONTH($O514) &lt;= 5, MONTH($P514) &gt;= 5), IF($T514 &lt;&gt; "", $H514/$T514, ""), ""), "")</f>
        <v/>
      </c>
      <c r="AM514" s="10" t="str">
        <f ca="1">IFERROR(IF(AND(NOW()&lt;= EOMONTH(DATE(YEAR($P514),6, 1), 0), Overall!$A516&lt;&gt;"", MONTH($O514) &lt;= 6, MONTH($P514) &gt;= 6), IF($T514 &lt;&gt; "", $H514/$T514, ""), ""), "")</f>
        <v/>
      </c>
      <c r="AN514" s="10" t="str">
        <f ca="1">IFERROR(IF(AND(NOW()&lt;= EOMONTH(DATE(YEAR($P514),7, 1), 0), Overall!$A516&lt;&gt;"", MONTH($O514) &lt;= 7, MONTH($P514) &gt;= 7), IF($T514 &lt;&gt; "", $H514/$T514, ""), ""), "")</f>
        <v/>
      </c>
      <c r="AO514" s="10" t="str">
        <f ca="1">IFERROR(IF(AND(NOW()&lt;= EOMONTH(DATE(YEAR($P514),8, 1), 0), Overall!$A516&lt;&gt;"", MONTH($O514) &lt;= 8, MONTH($P514) &gt;= 8), IF($T514 &lt;&gt; "", $H514/$T514, ""), ""), "")</f>
        <v/>
      </c>
      <c r="AP514" s="10" t="str">
        <f ca="1">IFERROR(IF(AND(NOW()&lt;= EOMONTH(DATE(YEAR($P514),9, 1), 0), Overall!$A516&lt;&gt;"", MONTH($O514) &lt;= 9, MONTH($P514) &gt;= 9), IF($T514 &lt;&gt; "", $H514/$T514, ""), ""), "")</f>
        <v/>
      </c>
      <c r="AQ514" s="10" t="str">
        <f ca="1">IFERROR(IF(AND(NOW()&lt;= EOMONTH(DATE(YEAR($P514),10, 1), 0), Overall!$A516&lt;&gt;"", MONTH($O514) &lt;= 10, MONTH($P514) &gt;= 10), IF($T514 &lt;&gt; "", $H514/$T514, ""), ""), "")</f>
        <v/>
      </c>
      <c r="AR514" s="10" t="str">
        <f ca="1">IFERROR(IF(AND(NOW()&lt;= EOMONTH(DATE(YEAR($P514),11, 1), 0), Overall!$A516&lt;&gt;"", MONTH($O514) &lt;=11, MONTH($P514) &gt;= 11), IF($T514 &lt;&gt; "", $H514/$T514, ""), ""), "")</f>
        <v/>
      </c>
      <c r="AS514" s="10" t="str">
        <f ca="1">IFERROR(IF(AND(NOW()&lt;= EOMONTH(DATE(YEAR($P514),12, 1), 0), Overall!$A516&lt;&gt;"", MONTH($O514) &lt;= 12, MONTH($P514) &gt;= 12), IF($T514 &lt;&gt; "", $H514/$T514, ""), ""), "")</f>
        <v/>
      </c>
      <c r="AT514" s="16">
        <f t="shared" ca="1" si="15"/>
        <v>0</v>
      </c>
    </row>
    <row r="515" spans="1:46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6">
        <f>IF(Overall!T517&lt;&gt;"",VALUE(Overall!T517),"")</f>
        <v>81.91</v>
      </c>
      <c r="O515" s="7">
        <f>IF(Overall!L517&lt;&gt;"", DATEVALUE(Overall!L517), "")</f>
        <v>45108</v>
      </c>
      <c r="P515" s="7">
        <f>IF(Overall!M517&lt;&gt;"", DATEVALUE(Overall!M517), "")</f>
        <v>45138</v>
      </c>
      <c r="Q515" s="7" t="str">
        <f>IF(Overall!S517&lt;&gt;"",_xlfn.VALUETOTEXT(Overall!S517),"")</f>
        <v>Jul</v>
      </c>
      <c r="R515" s="7">
        <f>IF(Overall!O517&lt;&gt;"", DATEVALUE(Overall!O517), "")</f>
        <v>44965</v>
      </c>
      <c r="S515" s="7">
        <f>IF(Overall!O517&lt;&gt;"", DATEVALUE(Overall!O517), "")</f>
        <v>44965</v>
      </c>
      <c r="T515" s="5">
        <f t="shared" si="16"/>
        <v>1</v>
      </c>
      <c r="U515" s="10" t="str">
        <f>IF(Overall!$A517&lt;&gt;"",IF(AND(MONTH($O515) &lt;= 1, MONTH($P515) &gt;= 1), IF($T515 &lt;&gt; "", $H515/$T515, ""), ""),"")</f>
        <v/>
      </c>
      <c r="V515" s="10" t="str">
        <f>IF(Overall!$A517&lt;&gt;"",IF(AND(MONTH($O515) &lt;= 2, MONTH($P515) &gt;= 2), IF($T515 &lt;&gt; "", $H515/$T515, ""), ""),"")</f>
        <v/>
      </c>
      <c r="W515" s="10" t="str">
        <f>IF(Overall!$A517&lt;&gt;"",IF(AND(MONTH($O515) &lt;= 3, MONTH($P515) &gt;= 3), IF($T515 &lt;&gt; "", $H515/$T515, ""), ""),"")</f>
        <v/>
      </c>
      <c r="X515" s="10" t="str">
        <f>IF(Overall!$A517&lt;&gt;"",IF(AND(MONTH($O515) &lt;= 4, MONTH($P515) &gt;= 4), IF($T515 &lt;&gt; "", $H515/$T515, ""), ""),"")</f>
        <v/>
      </c>
      <c r="Y515" s="10" t="str">
        <f>IF(Overall!$A517&lt;&gt;"",IF(AND(MONTH($O515) &lt;= 5, MONTH($P515) &gt;= 5), IF($T515 &lt;&gt; "", $H515/$T515, ""), ""),"")</f>
        <v/>
      </c>
      <c r="Z515" s="10" t="str">
        <f>IF(Overall!$A517&lt;&gt;"",IF(AND(MONTH($O515) &lt;= 6, MONTH($P515) &gt;= 6), IF($T515 &lt;&gt; "", $H515/$T515, ""), ""),"")</f>
        <v/>
      </c>
      <c r="AA515" s="10">
        <f>IF(Overall!$A517&lt;&gt;"",IF(AND(MONTH($O515) &lt;= 7, MONTH($P515) &gt;= 7 ), IF($T515 &lt;&gt; "", $H515/$T515, ""), ""),"")</f>
        <v>500000</v>
      </c>
      <c r="AB515" s="10" t="str">
        <f>IF(Overall!$A517&lt;&gt;"",IF(AND(MONTH($O515) &lt;= 8, MONTH($P515) &gt;= 8), IF($T515 &lt;&gt; "", $H515/$T515, ""), ""),"")</f>
        <v/>
      </c>
      <c r="AC515" s="10" t="str">
        <f>IF(Overall!$A517&lt;&gt;"",IF(AND(MONTH($O515) &lt;= 9, MONTH($P515) &gt;= 9), IF($T515 &lt;&gt; "", $H515/$T515, ""), ""),"")</f>
        <v/>
      </c>
      <c r="AD515" s="10" t="str">
        <f>IF(Overall!$A517&lt;&gt;"",IF(AND(MONTH($O515) &lt;= 10, MONTH($P515) &gt;= 10), IF($T515 &lt;&gt; "", $H515/$T515, ""), ""),"")</f>
        <v/>
      </c>
      <c r="AE515" s="10" t="str">
        <f>IF(Overall!$A517&lt;&gt;"",IF(AND(MONTH($O515) &lt;= 11, MONTH($P515) &gt;= 11), IF($T515 &lt;&gt; "", $H515/$T515, ""), ""),"")</f>
        <v/>
      </c>
      <c r="AF515" s="10" t="str">
        <f>IF(Overall!$A517&lt;&gt;"",IF(AND(MONTH($O515) &lt;= 12, MONTH($P515) &gt;= 12), IF($T515 &lt;&gt; "", $H515/$T515, ""), ""),"")</f>
        <v/>
      </c>
      <c r="AH515" s="10" t="str">
        <f ca="1">IFERROR(IF(AND(NOW()&lt;= EOMONTH(DATE(YEAR($P515),1, 1), 0), Overall!$A517&lt;&gt;"", MONTH($O515) &lt;= 1, MONTH($P515) &gt;= 1), IF($T515 &lt;&gt; "", $H515/$T515, ""), ""), "")</f>
        <v/>
      </c>
      <c r="AI515" s="10" t="str">
        <f ca="1">IFERROR(IF(AND(NOW()&lt;= EOMONTH(DATE(YEAR($P515),2, 1), 0), Overall!$A517&lt;&gt;"", MONTH($O515) &lt;= 2, MONTH($P515) &gt;= 2), IF($T515 &lt;&gt; "", $H515/$T515, ""), ""), "")</f>
        <v/>
      </c>
      <c r="AJ515" s="10" t="str">
        <f ca="1">IFERROR(IF(AND(NOW()&lt;= EOMONTH(DATE(YEAR($P515),3, 1), 0), Overall!$A517&lt;&gt;"", MONTH($O515) &lt;= 3, MONTH($P515) &gt;= 3), IF($T515 &lt;&gt; "", $H515/$T515, ""), ""), "")</f>
        <v/>
      </c>
      <c r="AK515" s="10" t="str">
        <f ca="1">IFERROR(IF(AND(NOW()&lt;= EOMONTH(DATE(YEAR($P515),4, 1), 0), Overall!$A517&lt;&gt;"", MONTH($O515) &lt;= 4, MONTH($P515) &gt;= 4), IF($T515 &lt;&gt; "", $H515/$T515, ""), ""), "")</f>
        <v/>
      </c>
      <c r="AL515" s="10" t="str">
        <f ca="1">IFERROR(IF(AND(NOW()&lt;= EOMONTH(DATE(YEAR($P515),5, 1), 0), Overall!$A517&lt;&gt;"", MONTH($O515) &lt;= 5, MONTH($P515) &gt;= 5), IF($T515 &lt;&gt; "", $H515/$T515, ""), ""), "")</f>
        <v/>
      </c>
      <c r="AM515" s="10" t="str">
        <f ca="1">IFERROR(IF(AND(NOW()&lt;= EOMONTH(DATE(YEAR($P515),6, 1), 0), Overall!$A517&lt;&gt;"", MONTH($O515) &lt;= 6, MONTH($P515) &gt;= 6), IF($T515 &lt;&gt; "", $H515/$T515, ""), ""), "")</f>
        <v/>
      </c>
      <c r="AN515" s="10" t="str">
        <f ca="1">IFERROR(IF(AND(NOW()&lt;= EOMONTH(DATE(YEAR($P515),7, 1), 0), Overall!$A517&lt;&gt;"", MONTH($O515) &lt;= 7, MONTH($P515) &gt;= 7), IF($T515 &lt;&gt; "", $H515/$T515, ""), ""), "")</f>
        <v/>
      </c>
      <c r="AO515" s="10" t="str">
        <f ca="1">IFERROR(IF(AND(NOW()&lt;= EOMONTH(DATE(YEAR($P515),8, 1), 0), Overall!$A517&lt;&gt;"", MONTH($O515) &lt;= 8, MONTH($P515) &gt;= 8), IF($T515 &lt;&gt; "", $H515/$T515, ""), ""), "")</f>
        <v/>
      </c>
      <c r="AP515" s="10" t="str">
        <f ca="1">IFERROR(IF(AND(NOW()&lt;= EOMONTH(DATE(YEAR($P515),9, 1), 0), Overall!$A517&lt;&gt;"", MONTH($O515) &lt;= 9, MONTH($P515) &gt;= 9), IF($T515 &lt;&gt; "", $H515/$T515, ""), ""), "")</f>
        <v/>
      </c>
      <c r="AQ515" s="10" t="str">
        <f ca="1">IFERROR(IF(AND(NOW()&lt;= EOMONTH(DATE(YEAR($P515),10, 1), 0), Overall!$A517&lt;&gt;"", MONTH($O515) &lt;= 10, MONTH($P515) &gt;= 10), IF($T515 &lt;&gt; "", $H515/$T515, ""), ""), "")</f>
        <v/>
      </c>
      <c r="AR515" s="10" t="str">
        <f ca="1">IFERROR(IF(AND(NOW()&lt;= EOMONTH(DATE(YEAR($P515),11, 1), 0), Overall!$A517&lt;&gt;"", MONTH($O515) &lt;=11, MONTH($P515) &gt;= 11), IF($T515 &lt;&gt; "", $H515/$T515, ""), ""), "")</f>
        <v/>
      </c>
      <c r="AS515" s="10" t="str">
        <f ca="1">IFERROR(IF(AND(NOW()&lt;= EOMONTH(DATE(YEAR($P515),12, 1), 0), Overall!$A517&lt;&gt;"", MONTH($O515) &lt;= 12, MONTH($P515) &gt;= 12), IF($T515 &lt;&gt; "", $H515/$T515, ""), ""), "")</f>
        <v/>
      </c>
      <c r="AT515" s="16">
        <f t="shared" ref="AT515:AT578" ca="1" si="17">SUM(AH515:AS515)</f>
        <v>0</v>
      </c>
    </row>
    <row r="516" spans="1:46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6">
        <f>IF(Overall!T518&lt;&gt;"",VALUE(Overall!T518),"")</f>
        <v>82.63</v>
      </c>
      <c r="O516" s="7">
        <f>IF(Overall!L518&lt;&gt;"", DATEVALUE(Overall!L518), "")</f>
        <v>45108</v>
      </c>
      <c r="P516" s="7">
        <f>IF(Overall!M518&lt;&gt;"", DATEVALUE(Overall!M518), "")</f>
        <v>45138</v>
      </c>
      <c r="Q516" s="7" t="str">
        <f>IF(Overall!S518&lt;&gt;"",_xlfn.VALUETOTEXT(Overall!S518),"")</f>
        <v>Jul</v>
      </c>
      <c r="R516" s="7">
        <f>IF(Overall!O518&lt;&gt;"", DATEVALUE(Overall!O518), "")</f>
        <v>44966</v>
      </c>
      <c r="S516" s="7">
        <f>IF(Overall!O518&lt;&gt;"", DATEVALUE(Overall!O518), "")</f>
        <v>44966</v>
      </c>
      <c r="T516" s="5">
        <f t="shared" si="16"/>
        <v>1</v>
      </c>
      <c r="U516" s="10" t="str">
        <f>IF(Overall!$A518&lt;&gt;"",IF(AND(MONTH($O516) &lt;= 1, MONTH($P516) &gt;= 1), IF($T516 &lt;&gt; "", $H516/$T516, ""), ""),"")</f>
        <v/>
      </c>
      <c r="V516" s="10" t="str">
        <f>IF(Overall!$A518&lt;&gt;"",IF(AND(MONTH($O516) &lt;= 2, MONTH($P516) &gt;= 2), IF($T516 &lt;&gt; "", $H516/$T516, ""), ""),"")</f>
        <v/>
      </c>
      <c r="W516" s="10" t="str">
        <f>IF(Overall!$A518&lt;&gt;"",IF(AND(MONTH($O516) &lt;= 3, MONTH($P516) &gt;= 3), IF($T516 &lt;&gt; "", $H516/$T516, ""), ""),"")</f>
        <v/>
      </c>
      <c r="X516" s="10" t="str">
        <f>IF(Overall!$A518&lt;&gt;"",IF(AND(MONTH($O516) &lt;= 4, MONTH($P516) &gt;= 4), IF($T516 &lt;&gt; "", $H516/$T516, ""), ""),"")</f>
        <v/>
      </c>
      <c r="Y516" s="10" t="str">
        <f>IF(Overall!$A518&lt;&gt;"",IF(AND(MONTH($O516) &lt;= 5, MONTH($P516) &gt;= 5), IF($T516 &lt;&gt; "", $H516/$T516, ""), ""),"")</f>
        <v/>
      </c>
      <c r="Z516" s="10" t="str">
        <f>IF(Overall!$A518&lt;&gt;"",IF(AND(MONTH($O516) &lt;= 6, MONTH($P516) &gt;= 6), IF($T516 &lt;&gt; "", $H516/$T516, ""), ""),"")</f>
        <v/>
      </c>
      <c r="AA516" s="10">
        <f>IF(Overall!$A518&lt;&gt;"",IF(AND(MONTH($O516) &lt;= 7, MONTH($P516) &gt;= 7 ), IF($T516 &lt;&gt; "", $H516/$T516, ""), ""),"")</f>
        <v>1000000</v>
      </c>
      <c r="AB516" s="10" t="str">
        <f>IF(Overall!$A518&lt;&gt;"",IF(AND(MONTH($O516) &lt;= 8, MONTH($P516) &gt;= 8), IF($T516 &lt;&gt; "", $H516/$T516, ""), ""),"")</f>
        <v/>
      </c>
      <c r="AC516" s="10" t="str">
        <f>IF(Overall!$A518&lt;&gt;"",IF(AND(MONTH($O516) &lt;= 9, MONTH($P516) &gt;= 9), IF($T516 &lt;&gt; "", $H516/$T516, ""), ""),"")</f>
        <v/>
      </c>
      <c r="AD516" s="10" t="str">
        <f>IF(Overall!$A518&lt;&gt;"",IF(AND(MONTH($O516) &lt;= 10, MONTH($P516) &gt;= 10), IF($T516 &lt;&gt; "", $H516/$T516, ""), ""),"")</f>
        <v/>
      </c>
      <c r="AE516" s="10" t="str">
        <f>IF(Overall!$A518&lt;&gt;"",IF(AND(MONTH($O516) &lt;= 11, MONTH($P516) &gt;= 11), IF($T516 &lt;&gt; "", $H516/$T516, ""), ""),"")</f>
        <v/>
      </c>
      <c r="AF516" s="10" t="str">
        <f>IF(Overall!$A518&lt;&gt;"",IF(AND(MONTH($O516) &lt;= 12, MONTH($P516) &gt;= 12), IF($T516 &lt;&gt; "", $H516/$T516, ""), ""),"")</f>
        <v/>
      </c>
      <c r="AH516" s="10" t="str">
        <f ca="1">IFERROR(IF(AND(NOW()&lt;= EOMONTH(DATE(YEAR($P516),1, 1), 0), Overall!$A518&lt;&gt;"", MONTH($O516) &lt;= 1, MONTH($P516) &gt;= 1), IF($T516 &lt;&gt; "", $H516/$T516, ""), ""), "")</f>
        <v/>
      </c>
      <c r="AI516" s="10" t="str">
        <f ca="1">IFERROR(IF(AND(NOW()&lt;= EOMONTH(DATE(YEAR($P516),2, 1), 0), Overall!$A518&lt;&gt;"", MONTH($O516) &lt;= 2, MONTH($P516) &gt;= 2), IF($T516 &lt;&gt; "", $H516/$T516, ""), ""), "")</f>
        <v/>
      </c>
      <c r="AJ516" s="10" t="str">
        <f ca="1">IFERROR(IF(AND(NOW()&lt;= EOMONTH(DATE(YEAR($P516),3, 1), 0), Overall!$A518&lt;&gt;"", MONTH($O516) &lt;= 3, MONTH($P516) &gt;= 3), IF($T516 &lt;&gt; "", $H516/$T516, ""), ""), "")</f>
        <v/>
      </c>
      <c r="AK516" s="10" t="str">
        <f ca="1">IFERROR(IF(AND(NOW()&lt;= EOMONTH(DATE(YEAR($P516),4, 1), 0), Overall!$A518&lt;&gt;"", MONTH($O516) &lt;= 4, MONTH($P516) &gt;= 4), IF($T516 &lt;&gt; "", $H516/$T516, ""), ""), "")</f>
        <v/>
      </c>
      <c r="AL516" s="10" t="str">
        <f ca="1">IFERROR(IF(AND(NOW()&lt;= EOMONTH(DATE(YEAR($P516),5, 1), 0), Overall!$A518&lt;&gt;"", MONTH($O516) &lt;= 5, MONTH($P516) &gt;= 5), IF($T516 &lt;&gt; "", $H516/$T516, ""), ""), "")</f>
        <v/>
      </c>
      <c r="AM516" s="10" t="str">
        <f ca="1">IFERROR(IF(AND(NOW()&lt;= EOMONTH(DATE(YEAR($P516),6, 1), 0), Overall!$A518&lt;&gt;"", MONTH($O516) &lt;= 6, MONTH($P516) &gt;= 6), IF($T516 &lt;&gt; "", $H516/$T516, ""), ""), "")</f>
        <v/>
      </c>
      <c r="AN516" s="10" t="str">
        <f ca="1">IFERROR(IF(AND(NOW()&lt;= EOMONTH(DATE(YEAR($P516),7, 1), 0), Overall!$A518&lt;&gt;"", MONTH($O516) &lt;= 7, MONTH($P516) &gt;= 7), IF($T516 &lt;&gt; "", $H516/$T516, ""), ""), "")</f>
        <v/>
      </c>
      <c r="AO516" s="10" t="str">
        <f ca="1">IFERROR(IF(AND(NOW()&lt;= EOMONTH(DATE(YEAR($P516),8, 1), 0), Overall!$A518&lt;&gt;"", MONTH($O516) &lt;= 8, MONTH($P516) &gt;= 8), IF($T516 &lt;&gt; "", $H516/$T516, ""), ""), "")</f>
        <v/>
      </c>
      <c r="AP516" s="10" t="str">
        <f ca="1">IFERROR(IF(AND(NOW()&lt;= EOMONTH(DATE(YEAR($P516),9, 1), 0), Overall!$A518&lt;&gt;"", MONTH($O516) &lt;= 9, MONTH($P516) &gt;= 9), IF($T516 &lt;&gt; "", $H516/$T516, ""), ""), "")</f>
        <v/>
      </c>
      <c r="AQ516" s="10" t="str">
        <f ca="1">IFERROR(IF(AND(NOW()&lt;= EOMONTH(DATE(YEAR($P516),10, 1), 0), Overall!$A518&lt;&gt;"", MONTH($O516) &lt;= 10, MONTH($P516) &gt;= 10), IF($T516 &lt;&gt; "", $H516/$T516, ""), ""), "")</f>
        <v/>
      </c>
      <c r="AR516" s="10" t="str">
        <f ca="1">IFERROR(IF(AND(NOW()&lt;= EOMONTH(DATE(YEAR($P516),11, 1), 0), Overall!$A518&lt;&gt;"", MONTH($O516) &lt;=11, MONTH($P516) &gt;= 11), IF($T516 &lt;&gt; "", $H516/$T516, ""), ""), "")</f>
        <v/>
      </c>
      <c r="AS516" s="10" t="str">
        <f ca="1">IFERROR(IF(AND(NOW()&lt;= EOMONTH(DATE(YEAR($P516),12, 1), 0), Overall!$A518&lt;&gt;"", MONTH($O516) &lt;= 12, MONTH($P516) &gt;= 12), IF($T516 &lt;&gt; "", $H516/$T516, ""), ""), "")</f>
        <v/>
      </c>
      <c r="AT516" s="16">
        <f t="shared" ca="1" si="17"/>
        <v>0</v>
      </c>
    </row>
    <row r="517" spans="1:46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6">
        <f>IF(Overall!T519&lt;&gt;"",VALUE(Overall!T519),"")</f>
        <v>82.71</v>
      </c>
      <c r="O517" s="7">
        <f>IF(Overall!L519&lt;&gt;"", DATEVALUE(Overall!L519), "")</f>
        <v>45108</v>
      </c>
      <c r="P517" s="7">
        <f>IF(Overall!M519&lt;&gt;"", DATEVALUE(Overall!M519), "")</f>
        <v>45138</v>
      </c>
      <c r="Q517" s="7" t="str">
        <f>IF(Overall!S519&lt;&gt;"",_xlfn.VALUETOTEXT(Overall!S519),"")</f>
        <v>Jul</v>
      </c>
      <c r="R517" s="7">
        <f>IF(Overall!O519&lt;&gt;"", DATEVALUE(Overall!O519), "")</f>
        <v>44966</v>
      </c>
      <c r="S517" s="7">
        <f>IF(Overall!O519&lt;&gt;"", DATEVALUE(Overall!O519), "")</f>
        <v>44966</v>
      </c>
      <c r="T517" s="5">
        <f t="shared" si="16"/>
        <v>1</v>
      </c>
      <c r="U517" s="10" t="str">
        <f>IF(Overall!$A519&lt;&gt;"",IF(AND(MONTH($O517) &lt;= 1, MONTH($P517) &gt;= 1), IF($T517 &lt;&gt; "", $H517/$T517, ""), ""),"")</f>
        <v/>
      </c>
      <c r="V517" s="10" t="str">
        <f>IF(Overall!$A519&lt;&gt;"",IF(AND(MONTH($O517) &lt;= 2, MONTH($P517) &gt;= 2), IF($T517 &lt;&gt; "", $H517/$T517, ""), ""),"")</f>
        <v/>
      </c>
      <c r="W517" s="10" t="str">
        <f>IF(Overall!$A519&lt;&gt;"",IF(AND(MONTH($O517) &lt;= 3, MONTH($P517) &gt;= 3), IF($T517 &lt;&gt; "", $H517/$T517, ""), ""),"")</f>
        <v/>
      </c>
      <c r="X517" s="10" t="str">
        <f>IF(Overall!$A519&lt;&gt;"",IF(AND(MONTH($O517) &lt;= 4, MONTH($P517) &gt;= 4), IF($T517 &lt;&gt; "", $H517/$T517, ""), ""),"")</f>
        <v/>
      </c>
      <c r="Y517" s="10" t="str">
        <f>IF(Overall!$A519&lt;&gt;"",IF(AND(MONTH($O517) &lt;= 5, MONTH($P517) &gt;= 5), IF($T517 &lt;&gt; "", $H517/$T517, ""), ""),"")</f>
        <v/>
      </c>
      <c r="Z517" s="10" t="str">
        <f>IF(Overall!$A519&lt;&gt;"",IF(AND(MONTH($O517) &lt;= 6, MONTH($P517) &gt;= 6), IF($T517 &lt;&gt; "", $H517/$T517, ""), ""),"")</f>
        <v/>
      </c>
      <c r="AA517" s="10">
        <f>IF(Overall!$A519&lt;&gt;"",IF(AND(MONTH($O517) &lt;= 7, MONTH($P517) &gt;= 7 ), IF($T517 &lt;&gt; "", $H517/$T517, ""), ""),"")</f>
        <v>1000000</v>
      </c>
      <c r="AB517" s="10" t="str">
        <f>IF(Overall!$A519&lt;&gt;"",IF(AND(MONTH($O517) &lt;= 8, MONTH($P517) &gt;= 8), IF($T517 &lt;&gt; "", $H517/$T517, ""), ""),"")</f>
        <v/>
      </c>
      <c r="AC517" s="10" t="str">
        <f>IF(Overall!$A519&lt;&gt;"",IF(AND(MONTH($O517) &lt;= 9, MONTH($P517) &gt;= 9), IF($T517 &lt;&gt; "", $H517/$T517, ""), ""),"")</f>
        <v/>
      </c>
      <c r="AD517" s="10" t="str">
        <f>IF(Overall!$A519&lt;&gt;"",IF(AND(MONTH($O517) &lt;= 10, MONTH($P517) &gt;= 10), IF($T517 &lt;&gt; "", $H517/$T517, ""), ""),"")</f>
        <v/>
      </c>
      <c r="AE517" s="10" t="str">
        <f>IF(Overall!$A519&lt;&gt;"",IF(AND(MONTH($O517) &lt;= 11, MONTH($P517) &gt;= 11), IF($T517 &lt;&gt; "", $H517/$T517, ""), ""),"")</f>
        <v/>
      </c>
      <c r="AF517" s="10" t="str">
        <f>IF(Overall!$A519&lt;&gt;"",IF(AND(MONTH($O517) &lt;= 12, MONTH($P517) &gt;= 12), IF($T517 &lt;&gt; "", $H517/$T517, ""), ""),"")</f>
        <v/>
      </c>
      <c r="AH517" s="10" t="str">
        <f ca="1">IFERROR(IF(AND(NOW()&lt;= EOMONTH(DATE(YEAR($P517),1, 1), 0), Overall!$A519&lt;&gt;"", MONTH($O517) &lt;= 1, MONTH($P517) &gt;= 1), IF($T517 &lt;&gt; "", $H517/$T517, ""), ""), "")</f>
        <v/>
      </c>
      <c r="AI517" s="10" t="str">
        <f ca="1">IFERROR(IF(AND(NOW()&lt;= EOMONTH(DATE(YEAR($P517),2, 1), 0), Overall!$A519&lt;&gt;"", MONTH($O517) &lt;= 2, MONTH($P517) &gt;= 2), IF($T517 &lt;&gt; "", $H517/$T517, ""), ""), "")</f>
        <v/>
      </c>
      <c r="AJ517" s="10" t="str">
        <f ca="1">IFERROR(IF(AND(NOW()&lt;= EOMONTH(DATE(YEAR($P517),3, 1), 0), Overall!$A519&lt;&gt;"", MONTH($O517) &lt;= 3, MONTH($P517) &gt;= 3), IF($T517 &lt;&gt; "", $H517/$T517, ""), ""), "")</f>
        <v/>
      </c>
      <c r="AK517" s="10" t="str">
        <f ca="1">IFERROR(IF(AND(NOW()&lt;= EOMONTH(DATE(YEAR($P517),4, 1), 0), Overall!$A519&lt;&gt;"", MONTH($O517) &lt;= 4, MONTH($P517) &gt;= 4), IF($T517 &lt;&gt; "", $H517/$T517, ""), ""), "")</f>
        <v/>
      </c>
      <c r="AL517" s="10" t="str">
        <f ca="1">IFERROR(IF(AND(NOW()&lt;= EOMONTH(DATE(YEAR($P517),5, 1), 0), Overall!$A519&lt;&gt;"", MONTH($O517) &lt;= 5, MONTH($P517) &gt;= 5), IF($T517 &lt;&gt; "", $H517/$T517, ""), ""), "")</f>
        <v/>
      </c>
      <c r="AM517" s="10" t="str">
        <f ca="1">IFERROR(IF(AND(NOW()&lt;= EOMONTH(DATE(YEAR($P517),6, 1), 0), Overall!$A519&lt;&gt;"", MONTH($O517) &lt;= 6, MONTH($P517) &gt;= 6), IF($T517 &lt;&gt; "", $H517/$T517, ""), ""), "")</f>
        <v/>
      </c>
      <c r="AN517" s="10" t="str">
        <f ca="1">IFERROR(IF(AND(NOW()&lt;= EOMONTH(DATE(YEAR($P517),7, 1), 0), Overall!$A519&lt;&gt;"", MONTH($O517) &lt;= 7, MONTH($P517) &gt;= 7), IF($T517 &lt;&gt; "", $H517/$T517, ""), ""), "")</f>
        <v/>
      </c>
      <c r="AO517" s="10" t="str">
        <f ca="1">IFERROR(IF(AND(NOW()&lt;= EOMONTH(DATE(YEAR($P517),8, 1), 0), Overall!$A519&lt;&gt;"", MONTH($O517) &lt;= 8, MONTH($P517) &gt;= 8), IF($T517 &lt;&gt; "", $H517/$T517, ""), ""), "")</f>
        <v/>
      </c>
      <c r="AP517" s="10" t="str">
        <f ca="1">IFERROR(IF(AND(NOW()&lt;= EOMONTH(DATE(YEAR($P517),9, 1), 0), Overall!$A519&lt;&gt;"", MONTH($O517) &lt;= 9, MONTH($P517) &gt;= 9), IF($T517 &lt;&gt; "", $H517/$T517, ""), ""), "")</f>
        <v/>
      </c>
      <c r="AQ517" s="10" t="str">
        <f ca="1">IFERROR(IF(AND(NOW()&lt;= EOMONTH(DATE(YEAR($P517),10, 1), 0), Overall!$A519&lt;&gt;"", MONTH($O517) &lt;= 10, MONTH($P517) &gt;= 10), IF($T517 &lt;&gt; "", $H517/$T517, ""), ""), "")</f>
        <v/>
      </c>
      <c r="AR517" s="10" t="str">
        <f ca="1">IFERROR(IF(AND(NOW()&lt;= EOMONTH(DATE(YEAR($P517),11, 1), 0), Overall!$A519&lt;&gt;"", MONTH($O517) &lt;=11, MONTH($P517) &gt;= 11), IF($T517 &lt;&gt; "", $H517/$T517, ""), ""), "")</f>
        <v/>
      </c>
      <c r="AS517" s="10" t="str">
        <f ca="1">IFERROR(IF(AND(NOW()&lt;= EOMONTH(DATE(YEAR($P517),12, 1), 0), Overall!$A519&lt;&gt;"", MONTH($O517) &lt;= 12, MONTH($P517) &gt;= 12), IF($T517 &lt;&gt; "", $H517/$T517, ""), ""), "")</f>
        <v/>
      </c>
      <c r="AT517" s="16">
        <f t="shared" ca="1" si="17"/>
        <v>0</v>
      </c>
    </row>
    <row r="518" spans="1:46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6">
        <f>IF(Overall!T520&lt;&gt;"",VALUE(Overall!T520),"")</f>
        <v>82.775999999999996</v>
      </c>
      <c r="O518" s="7">
        <f>IF(Overall!L520&lt;&gt;"", DATEVALUE(Overall!L520), "")</f>
        <v>45108</v>
      </c>
      <c r="P518" s="7">
        <f>IF(Overall!M520&lt;&gt;"", DATEVALUE(Overall!M520), "")</f>
        <v>45138</v>
      </c>
      <c r="Q518" s="7" t="str">
        <f>IF(Overall!S520&lt;&gt;"",_xlfn.VALUETOTEXT(Overall!S520),"")</f>
        <v>Jul</v>
      </c>
      <c r="R518" s="7">
        <f>IF(Overall!O520&lt;&gt;"", DATEVALUE(Overall!O520), "")</f>
        <v>44966</v>
      </c>
      <c r="S518" s="7">
        <f>IF(Overall!O520&lt;&gt;"", DATEVALUE(Overall!O520), "")</f>
        <v>44966</v>
      </c>
      <c r="T518" s="5">
        <f t="shared" si="16"/>
        <v>1</v>
      </c>
      <c r="U518" s="10" t="str">
        <f>IF(Overall!$A520&lt;&gt;"",IF(AND(MONTH($O518) &lt;= 1, MONTH($P518) &gt;= 1), IF($T518 &lt;&gt; "", $H518/$T518, ""), ""),"")</f>
        <v/>
      </c>
      <c r="V518" s="10" t="str">
        <f>IF(Overall!$A520&lt;&gt;"",IF(AND(MONTH($O518) &lt;= 2, MONTH($P518) &gt;= 2), IF($T518 &lt;&gt; "", $H518/$T518, ""), ""),"")</f>
        <v/>
      </c>
      <c r="W518" s="10" t="str">
        <f>IF(Overall!$A520&lt;&gt;"",IF(AND(MONTH($O518) &lt;= 3, MONTH($P518) &gt;= 3), IF($T518 &lt;&gt; "", $H518/$T518, ""), ""),"")</f>
        <v/>
      </c>
      <c r="X518" s="10" t="str">
        <f>IF(Overall!$A520&lt;&gt;"",IF(AND(MONTH($O518) &lt;= 4, MONTH($P518) &gt;= 4), IF($T518 &lt;&gt; "", $H518/$T518, ""), ""),"")</f>
        <v/>
      </c>
      <c r="Y518" s="10" t="str">
        <f>IF(Overall!$A520&lt;&gt;"",IF(AND(MONTH($O518) &lt;= 5, MONTH($P518) &gt;= 5), IF($T518 &lt;&gt; "", $H518/$T518, ""), ""),"")</f>
        <v/>
      </c>
      <c r="Z518" s="10" t="str">
        <f>IF(Overall!$A520&lt;&gt;"",IF(AND(MONTH($O518) &lt;= 6, MONTH($P518) &gt;= 6), IF($T518 &lt;&gt; "", $H518/$T518, ""), ""),"")</f>
        <v/>
      </c>
      <c r="AA518" s="10">
        <f>IF(Overall!$A520&lt;&gt;"",IF(AND(MONTH($O518) &lt;= 7, MONTH($P518) &gt;= 7 ), IF($T518 &lt;&gt; "", $H518/$T518, ""), ""),"")</f>
        <v>1000000</v>
      </c>
      <c r="AB518" s="10" t="str">
        <f>IF(Overall!$A520&lt;&gt;"",IF(AND(MONTH($O518) &lt;= 8, MONTH($P518) &gt;= 8), IF($T518 &lt;&gt; "", $H518/$T518, ""), ""),"")</f>
        <v/>
      </c>
      <c r="AC518" s="10" t="str">
        <f>IF(Overall!$A520&lt;&gt;"",IF(AND(MONTH($O518) &lt;= 9, MONTH($P518) &gt;= 9), IF($T518 &lt;&gt; "", $H518/$T518, ""), ""),"")</f>
        <v/>
      </c>
      <c r="AD518" s="10" t="str">
        <f>IF(Overall!$A520&lt;&gt;"",IF(AND(MONTH($O518) &lt;= 10, MONTH($P518) &gt;= 10), IF($T518 &lt;&gt; "", $H518/$T518, ""), ""),"")</f>
        <v/>
      </c>
      <c r="AE518" s="10" t="str">
        <f>IF(Overall!$A520&lt;&gt;"",IF(AND(MONTH($O518) &lt;= 11, MONTH($P518) &gt;= 11), IF($T518 &lt;&gt; "", $H518/$T518, ""), ""),"")</f>
        <v/>
      </c>
      <c r="AF518" s="10" t="str">
        <f>IF(Overall!$A520&lt;&gt;"",IF(AND(MONTH($O518) &lt;= 12, MONTH($P518) &gt;= 12), IF($T518 &lt;&gt; "", $H518/$T518, ""), ""),"")</f>
        <v/>
      </c>
      <c r="AH518" s="10" t="str">
        <f ca="1">IFERROR(IF(AND(NOW()&lt;= EOMONTH(DATE(YEAR($P518),1, 1), 0), Overall!$A520&lt;&gt;"", MONTH($O518) &lt;= 1, MONTH($P518) &gt;= 1), IF($T518 &lt;&gt; "", $H518/$T518, ""), ""), "")</f>
        <v/>
      </c>
      <c r="AI518" s="10" t="str">
        <f ca="1">IFERROR(IF(AND(NOW()&lt;= EOMONTH(DATE(YEAR($P518),2, 1), 0), Overall!$A520&lt;&gt;"", MONTH($O518) &lt;= 2, MONTH($P518) &gt;= 2), IF($T518 &lt;&gt; "", $H518/$T518, ""), ""), "")</f>
        <v/>
      </c>
      <c r="AJ518" s="10" t="str">
        <f ca="1">IFERROR(IF(AND(NOW()&lt;= EOMONTH(DATE(YEAR($P518),3, 1), 0), Overall!$A520&lt;&gt;"", MONTH($O518) &lt;= 3, MONTH($P518) &gt;= 3), IF($T518 &lt;&gt; "", $H518/$T518, ""), ""), "")</f>
        <v/>
      </c>
      <c r="AK518" s="10" t="str">
        <f ca="1">IFERROR(IF(AND(NOW()&lt;= EOMONTH(DATE(YEAR($P518),4, 1), 0), Overall!$A520&lt;&gt;"", MONTH($O518) &lt;= 4, MONTH($P518) &gt;= 4), IF($T518 &lt;&gt; "", $H518/$T518, ""), ""), "")</f>
        <v/>
      </c>
      <c r="AL518" s="10" t="str">
        <f ca="1">IFERROR(IF(AND(NOW()&lt;= EOMONTH(DATE(YEAR($P518),5, 1), 0), Overall!$A520&lt;&gt;"", MONTH($O518) &lt;= 5, MONTH($P518) &gt;= 5), IF($T518 &lt;&gt; "", $H518/$T518, ""), ""), "")</f>
        <v/>
      </c>
      <c r="AM518" s="10" t="str">
        <f ca="1">IFERROR(IF(AND(NOW()&lt;= EOMONTH(DATE(YEAR($P518),6, 1), 0), Overall!$A520&lt;&gt;"", MONTH($O518) &lt;= 6, MONTH($P518) &gt;= 6), IF($T518 &lt;&gt; "", $H518/$T518, ""), ""), "")</f>
        <v/>
      </c>
      <c r="AN518" s="10" t="str">
        <f ca="1">IFERROR(IF(AND(NOW()&lt;= EOMONTH(DATE(YEAR($P518),7, 1), 0), Overall!$A520&lt;&gt;"", MONTH($O518) &lt;= 7, MONTH($P518) &gt;= 7), IF($T518 &lt;&gt; "", $H518/$T518, ""), ""), "")</f>
        <v/>
      </c>
      <c r="AO518" s="10" t="str">
        <f ca="1">IFERROR(IF(AND(NOW()&lt;= EOMONTH(DATE(YEAR($P518),8, 1), 0), Overall!$A520&lt;&gt;"", MONTH($O518) &lt;= 8, MONTH($P518) &gt;= 8), IF($T518 &lt;&gt; "", $H518/$T518, ""), ""), "")</f>
        <v/>
      </c>
      <c r="AP518" s="10" t="str">
        <f ca="1">IFERROR(IF(AND(NOW()&lt;= EOMONTH(DATE(YEAR($P518),9, 1), 0), Overall!$A520&lt;&gt;"", MONTH($O518) &lt;= 9, MONTH($P518) &gt;= 9), IF($T518 &lt;&gt; "", $H518/$T518, ""), ""), "")</f>
        <v/>
      </c>
      <c r="AQ518" s="10" t="str">
        <f ca="1">IFERROR(IF(AND(NOW()&lt;= EOMONTH(DATE(YEAR($P518),10, 1), 0), Overall!$A520&lt;&gt;"", MONTH($O518) &lt;= 10, MONTH($P518) &gt;= 10), IF($T518 &lt;&gt; "", $H518/$T518, ""), ""), "")</f>
        <v/>
      </c>
      <c r="AR518" s="10" t="str">
        <f ca="1">IFERROR(IF(AND(NOW()&lt;= EOMONTH(DATE(YEAR($P518),11, 1), 0), Overall!$A520&lt;&gt;"", MONTH($O518) &lt;=11, MONTH($P518) &gt;= 11), IF($T518 &lt;&gt; "", $H518/$T518, ""), ""), "")</f>
        <v/>
      </c>
      <c r="AS518" s="10" t="str">
        <f ca="1">IFERROR(IF(AND(NOW()&lt;= EOMONTH(DATE(YEAR($P518),12, 1), 0), Overall!$A520&lt;&gt;"", MONTH($O518) &lt;= 12, MONTH($P518) &gt;= 12), IF($T518 &lt;&gt; "", $H518/$T518, ""), ""), "")</f>
        <v/>
      </c>
      <c r="AT518" s="16">
        <f t="shared" ca="1" si="17"/>
        <v>0</v>
      </c>
    </row>
    <row r="519" spans="1:46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6">
        <f>IF(Overall!T521&lt;&gt;"",VALUE(Overall!T521),"")</f>
        <v>83.75</v>
      </c>
      <c r="O519" s="7">
        <f>IF(Overall!L521&lt;&gt;"", DATEVALUE(Overall!L521), "")</f>
        <v>45108</v>
      </c>
      <c r="P519" s="7">
        <f>IF(Overall!M521&lt;&gt;"", DATEVALUE(Overall!M521), "")</f>
        <v>45138</v>
      </c>
      <c r="Q519" s="7" t="str">
        <f>IF(Overall!S521&lt;&gt;"",_xlfn.VALUETOTEXT(Overall!S521),"")</f>
        <v>Jul</v>
      </c>
      <c r="R519" s="7">
        <f>IF(Overall!O521&lt;&gt;"", DATEVALUE(Overall!O521), "")</f>
        <v>44967</v>
      </c>
      <c r="S519" s="7">
        <f>IF(Overall!O521&lt;&gt;"", DATEVALUE(Overall!O521), "")</f>
        <v>44967</v>
      </c>
      <c r="T519" s="5">
        <f t="shared" si="16"/>
        <v>1</v>
      </c>
      <c r="U519" s="10" t="str">
        <f>IF(Overall!$A521&lt;&gt;"",IF(AND(MONTH($O519) &lt;= 1, MONTH($P519) &gt;= 1), IF($T519 &lt;&gt; "", $H519/$T519, ""), ""),"")</f>
        <v/>
      </c>
      <c r="V519" s="10" t="str">
        <f>IF(Overall!$A521&lt;&gt;"",IF(AND(MONTH($O519) &lt;= 2, MONTH($P519) &gt;= 2), IF($T519 &lt;&gt; "", $H519/$T519, ""), ""),"")</f>
        <v/>
      </c>
      <c r="W519" s="10" t="str">
        <f>IF(Overall!$A521&lt;&gt;"",IF(AND(MONTH($O519) &lt;= 3, MONTH($P519) &gt;= 3), IF($T519 &lt;&gt; "", $H519/$T519, ""), ""),"")</f>
        <v/>
      </c>
      <c r="X519" s="10" t="str">
        <f>IF(Overall!$A521&lt;&gt;"",IF(AND(MONTH($O519) &lt;= 4, MONTH($P519) &gt;= 4), IF($T519 &lt;&gt; "", $H519/$T519, ""), ""),"")</f>
        <v/>
      </c>
      <c r="Y519" s="10" t="str">
        <f>IF(Overall!$A521&lt;&gt;"",IF(AND(MONTH($O519) &lt;= 5, MONTH($P519) &gt;= 5), IF($T519 &lt;&gt; "", $H519/$T519, ""), ""),"")</f>
        <v/>
      </c>
      <c r="Z519" s="10" t="str">
        <f>IF(Overall!$A521&lt;&gt;"",IF(AND(MONTH($O519) &lt;= 6, MONTH($P519) &gt;= 6), IF($T519 &lt;&gt; "", $H519/$T519, ""), ""),"")</f>
        <v/>
      </c>
      <c r="AA519" s="10">
        <f>IF(Overall!$A521&lt;&gt;"",IF(AND(MONTH($O519) &lt;= 7, MONTH($P519) &gt;= 7 ), IF($T519 &lt;&gt; "", $H519/$T519, ""), ""),"")</f>
        <v>1000000</v>
      </c>
      <c r="AB519" s="10" t="str">
        <f>IF(Overall!$A521&lt;&gt;"",IF(AND(MONTH($O519) &lt;= 8, MONTH($P519) &gt;= 8), IF($T519 &lt;&gt; "", $H519/$T519, ""), ""),"")</f>
        <v/>
      </c>
      <c r="AC519" s="10" t="str">
        <f>IF(Overall!$A521&lt;&gt;"",IF(AND(MONTH($O519) &lt;= 9, MONTH($P519) &gt;= 9), IF($T519 &lt;&gt; "", $H519/$T519, ""), ""),"")</f>
        <v/>
      </c>
      <c r="AD519" s="10" t="str">
        <f>IF(Overall!$A521&lt;&gt;"",IF(AND(MONTH($O519) &lt;= 10, MONTH($P519) &gt;= 10), IF($T519 &lt;&gt; "", $H519/$T519, ""), ""),"")</f>
        <v/>
      </c>
      <c r="AE519" s="10" t="str">
        <f>IF(Overall!$A521&lt;&gt;"",IF(AND(MONTH($O519) &lt;= 11, MONTH($P519) &gt;= 11), IF($T519 &lt;&gt; "", $H519/$T519, ""), ""),"")</f>
        <v/>
      </c>
      <c r="AF519" s="10" t="str">
        <f>IF(Overall!$A521&lt;&gt;"",IF(AND(MONTH($O519) &lt;= 12, MONTH($P519) &gt;= 12), IF($T519 &lt;&gt; "", $H519/$T519, ""), ""),"")</f>
        <v/>
      </c>
      <c r="AH519" s="10" t="str">
        <f ca="1">IFERROR(IF(AND(NOW()&lt;= EOMONTH(DATE(YEAR($P519),1, 1), 0), Overall!$A521&lt;&gt;"", MONTH($O519) &lt;= 1, MONTH($P519) &gt;= 1), IF($T519 &lt;&gt; "", $H519/$T519, ""), ""), "")</f>
        <v/>
      </c>
      <c r="AI519" s="10" t="str">
        <f ca="1">IFERROR(IF(AND(NOW()&lt;= EOMONTH(DATE(YEAR($P519),2, 1), 0), Overall!$A521&lt;&gt;"", MONTH($O519) &lt;= 2, MONTH($P519) &gt;= 2), IF($T519 &lt;&gt; "", $H519/$T519, ""), ""), "")</f>
        <v/>
      </c>
      <c r="AJ519" s="10" t="str">
        <f ca="1">IFERROR(IF(AND(NOW()&lt;= EOMONTH(DATE(YEAR($P519),3, 1), 0), Overall!$A521&lt;&gt;"", MONTH($O519) &lt;= 3, MONTH($P519) &gt;= 3), IF($T519 &lt;&gt; "", $H519/$T519, ""), ""), "")</f>
        <v/>
      </c>
      <c r="AK519" s="10" t="str">
        <f ca="1">IFERROR(IF(AND(NOW()&lt;= EOMONTH(DATE(YEAR($P519),4, 1), 0), Overall!$A521&lt;&gt;"", MONTH($O519) &lt;= 4, MONTH($P519) &gt;= 4), IF($T519 &lt;&gt; "", $H519/$T519, ""), ""), "")</f>
        <v/>
      </c>
      <c r="AL519" s="10" t="str">
        <f ca="1">IFERROR(IF(AND(NOW()&lt;= EOMONTH(DATE(YEAR($P519),5, 1), 0), Overall!$A521&lt;&gt;"", MONTH($O519) &lt;= 5, MONTH($P519) &gt;= 5), IF($T519 &lt;&gt; "", $H519/$T519, ""), ""), "")</f>
        <v/>
      </c>
      <c r="AM519" s="10" t="str">
        <f ca="1">IFERROR(IF(AND(NOW()&lt;= EOMONTH(DATE(YEAR($P519),6, 1), 0), Overall!$A521&lt;&gt;"", MONTH($O519) &lt;= 6, MONTH($P519) &gt;= 6), IF($T519 &lt;&gt; "", $H519/$T519, ""), ""), "")</f>
        <v/>
      </c>
      <c r="AN519" s="10" t="str">
        <f ca="1">IFERROR(IF(AND(NOW()&lt;= EOMONTH(DATE(YEAR($P519),7, 1), 0), Overall!$A521&lt;&gt;"", MONTH($O519) &lt;= 7, MONTH($P519) &gt;= 7), IF($T519 &lt;&gt; "", $H519/$T519, ""), ""), "")</f>
        <v/>
      </c>
      <c r="AO519" s="10" t="str">
        <f ca="1">IFERROR(IF(AND(NOW()&lt;= EOMONTH(DATE(YEAR($P519),8, 1), 0), Overall!$A521&lt;&gt;"", MONTH($O519) &lt;= 8, MONTH($P519) &gt;= 8), IF($T519 &lt;&gt; "", $H519/$T519, ""), ""), "")</f>
        <v/>
      </c>
      <c r="AP519" s="10" t="str">
        <f ca="1">IFERROR(IF(AND(NOW()&lt;= EOMONTH(DATE(YEAR($P519),9, 1), 0), Overall!$A521&lt;&gt;"", MONTH($O519) &lt;= 9, MONTH($P519) &gt;= 9), IF($T519 &lt;&gt; "", $H519/$T519, ""), ""), "")</f>
        <v/>
      </c>
      <c r="AQ519" s="10" t="str">
        <f ca="1">IFERROR(IF(AND(NOW()&lt;= EOMONTH(DATE(YEAR($P519),10, 1), 0), Overall!$A521&lt;&gt;"", MONTH($O519) &lt;= 10, MONTH($P519) &gt;= 10), IF($T519 &lt;&gt; "", $H519/$T519, ""), ""), "")</f>
        <v/>
      </c>
      <c r="AR519" s="10" t="str">
        <f ca="1">IFERROR(IF(AND(NOW()&lt;= EOMONTH(DATE(YEAR($P519),11, 1), 0), Overall!$A521&lt;&gt;"", MONTH($O519) &lt;=11, MONTH($P519) &gt;= 11), IF($T519 &lt;&gt; "", $H519/$T519, ""), ""), "")</f>
        <v/>
      </c>
      <c r="AS519" s="10" t="str">
        <f ca="1">IFERROR(IF(AND(NOW()&lt;= EOMONTH(DATE(YEAR($P519),12, 1), 0), Overall!$A521&lt;&gt;"", MONTH($O519) &lt;= 12, MONTH($P519) &gt;= 12), IF($T519 &lt;&gt; "", $H519/$T519, ""), ""), "")</f>
        <v/>
      </c>
      <c r="AT519" s="16">
        <f t="shared" ca="1" si="17"/>
        <v>0</v>
      </c>
    </row>
    <row r="520" spans="1:46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6">
        <f>IF(Overall!T522&lt;&gt;"",VALUE(Overall!T522),"")</f>
        <v>83.71</v>
      </c>
      <c r="O520" s="7">
        <f>IF(Overall!L522&lt;&gt;"", DATEVALUE(Overall!L522), "")</f>
        <v>45108</v>
      </c>
      <c r="P520" s="7">
        <f>IF(Overall!M522&lt;&gt;"", DATEVALUE(Overall!M522), "")</f>
        <v>45138</v>
      </c>
      <c r="Q520" s="7" t="str">
        <f>IF(Overall!S522&lt;&gt;"",_xlfn.VALUETOTEXT(Overall!S522),"")</f>
        <v>Jul</v>
      </c>
      <c r="R520" s="7">
        <f>IF(Overall!O522&lt;&gt;"", DATEVALUE(Overall!O522), "")</f>
        <v>44967</v>
      </c>
      <c r="S520" s="7">
        <f>IF(Overall!O522&lt;&gt;"", DATEVALUE(Overall!O522), "")</f>
        <v>44967</v>
      </c>
      <c r="T520" s="5">
        <f t="shared" si="16"/>
        <v>1</v>
      </c>
      <c r="U520" s="10" t="str">
        <f>IF(Overall!$A522&lt;&gt;"",IF(AND(MONTH($O520) &lt;= 1, MONTH($P520) &gt;= 1), IF($T520 &lt;&gt; "", $H520/$T520, ""), ""),"")</f>
        <v/>
      </c>
      <c r="V520" s="10" t="str">
        <f>IF(Overall!$A522&lt;&gt;"",IF(AND(MONTH($O520) &lt;= 2, MONTH($P520) &gt;= 2), IF($T520 &lt;&gt; "", $H520/$T520, ""), ""),"")</f>
        <v/>
      </c>
      <c r="W520" s="10" t="str">
        <f>IF(Overall!$A522&lt;&gt;"",IF(AND(MONTH($O520) &lt;= 3, MONTH($P520) &gt;= 3), IF($T520 &lt;&gt; "", $H520/$T520, ""), ""),"")</f>
        <v/>
      </c>
      <c r="X520" s="10" t="str">
        <f>IF(Overall!$A522&lt;&gt;"",IF(AND(MONTH($O520) &lt;= 4, MONTH($P520) &gt;= 4), IF($T520 &lt;&gt; "", $H520/$T520, ""), ""),"")</f>
        <v/>
      </c>
      <c r="Y520" s="10" t="str">
        <f>IF(Overall!$A522&lt;&gt;"",IF(AND(MONTH($O520) &lt;= 5, MONTH($P520) &gt;= 5), IF($T520 &lt;&gt; "", $H520/$T520, ""), ""),"")</f>
        <v/>
      </c>
      <c r="Z520" s="10" t="str">
        <f>IF(Overall!$A522&lt;&gt;"",IF(AND(MONTH($O520) &lt;= 6, MONTH($P520) &gt;= 6), IF($T520 &lt;&gt; "", $H520/$T520, ""), ""),"")</f>
        <v/>
      </c>
      <c r="AA520" s="10">
        <f>IF(Overall!$A522&lt;&gt;"",IF(AND(MONTH($O520) &lt;= 7, MONTH($P520) &gt;= 7 ), IF($T520 &lt;&gt; "", $H520/$T520, ""), ""),"")</f>
        <v>1000000</v>
      </c>
      <c r="AB520" s="10" t="str">
        <f>IF(Overall!$A522&lt;&gt;"",IF(AND(MONTH($O520) &lt;= 8, MONTH($P520) &gt;= 8), IF($T520 &lt;&gt; "", $H520/$T520, ""), ""),"")</f>
        <v/>
      </c>
      <c r="AC520" s="10" t="str">
        <f>IF(Overall!$A522&lt;&gt;"",IF(AND(MONTH($O520) &lt;= 9, MONTH($P520) &gt;= 9), IF($T520 &lt;&gt; "", $H520/$T520, ""), ""),"")</f>
        <v/>
      </c>
      <c r="AD520" s="10" t="str">
        <f>IF(Overall!$A522&lt;&gt;"",IF(AND(MONTH($O520) &lt;= 10, MONTH($P520) &gt;= 10), IF($T520 &lt;&gt; "", $H520/$T520, ""), ""),"")</f>
        <v/>
      </c>
      <c r="AE520" s="10" t="str">
        <f>IF(Overall!$A522&lt;&gt;"",IF(AND(MONTH($O520) &lt;= 11, MONTH($P520) &gt;= 11), IF($T520 &lt;&gt; "", $H520/$T520, ""), ""),"")</f>
        <v/>
      </c>
      <c r="AF520" s="10" t="str">
        <f>IF(Overall!$A522&lt;&gt;"",IF(AND(MONTH($O520) &lt;= 12, MONTH($P520) &gt;= 12), IF($T520 &lt;&gt; "", $H520/$T520, ""), ""),"")</f>
        <v/>
      </c>
      <c r="AH520" s="10" t="str">
        <f ca="1">IFERROR(IF(AND(NOW()&lt;= EOMONTH(DATE(YEAR($P520),1, 1), 0), Overall!$A522&lt;&gt;"", MONTH($O520) &lt;= 1, MONTH($P520) &gt;= 1), IF($T520 &lt;&gt; "", $H520/$T520, ""), ""), "")</f>
        <v/>
      </c>
      <c r="AI520" s="10" t="str">
        <f ca="1">IFERROR(IF(AND(NOW()&lt;= EOMONTH(DATE(YEAR($P520),2, 1), 0), Overall!$A522&lt;&gt;"", MONTH($O520) &lt;= 2, MONTH($P520) &gt;= 2), IF($T520 &lt;&gt; "", $H520/$T520, ""), ""), "")</f>
        <v/>
      </c>
      <c r="AJ520" s="10" t="str">
        <f ca="1">IFERROR(IF(AND(NOW()&lt;= EOMONTH(DATE(YEAR($P520),3, 1), 0), Overall!$A522&lt;&gt;"", MONTH($O520) &lt;= 3, MONTH($P520) &gt;= 3), IF($T520 &lt;&gt; "", $H520/$T520, ""), ""), "")</f>
        <v/>
      </c>
      <c r="AK520" s="10" t="str">
        <f ca="1">IFERROR(IF(AND(NOW()&lt;= EOMONTH(DATE(YEAR($P520),4, 1), 0), Overall!$A522&lt;&gt;"", MONTH($O520) &lt;= 4, MONTH($P520) &gt;= 4), IF($T520 &lt;&gt; "", $H520/$T520, ""), ""), "")</f>
        <v/>
      </c>
      <c r="AL520" s="10" t="str">
        <f ca="1">IFERROR(IF(AND(NOW()&lt;= EOMONTH(DATE(YEAR($P520),5, 1), 0), Overall!$A522&lt;&gt;"", MONTH($O520) &lt;= 5, MONTH($P520) &gt;= 5), IF($T520 &lt;&gt; "", $H520/$T520, ""), ""), "")</f>
        <v/>
      </c>
      <c r="AM520" s="10" t="str">
        <f ca="1">IFERROR(IF(AND(NOW()&lt;= EOMONTH(DATE(YEAR($P520),6, 1), 0), Overall!$A522&lt;&gt;"", MONTH($O520) &lt;= 6, MONTH($P520) &gt;= 6), IF($T520 &lt;&gt; "", $H520/$T520, ""), ""), "")</f>
        <v/>
      </c>
      <c r="AN520" s="10" t="str">
        <f ca="1">IFERROR(IF(AND(NOW()&lt;= EOMONTH(DATE(YEAR($P520),7, 1), 0), Overall!$A522&lt;&gt;"", MONTH($O520) &lt;= 7, MONTH($P520) &gt;= 7), IF($T520 &lt;&gt; "", $H520/$T520, ""), ""), "")</f>
        <v/>
      </c>
      <c r="AO520" s="10" t="str">
        <f ca="1">IFERROR(IF(AND(NOW()&lt;= EOMONTH(DATE(YEAR($P520),8, 1), 0), Overall!$A522&lt;&gt;"", MONTH($O520) &lt;= 8, MONTH($P520) &gt;= 8), IF($T520 &lt;&gt; "", $H520/$T520, ""), ""), "")</f>
        <v/>
      </c>
      <c r="AP520" s="10" t="str">
        <f ca="1">IFERROR(IF(AND(NOW()&lt;= EOMONTH(DATE(YEAR($P520),9, 1), 0), Overall!$A522&lt;&gt;"", MONTH($O520) &lt;= 9, MONTH($P520) &gt;= 9), IF($T520 &lt;&gt; "", $H520/$T520, ""), ""), "")</f>
        <v/>
      </c>
      <c r="AQ520" s="10" t="str">
        <f ca="1">IFERROR(IF(AND(NOW()&lt;= EOMONTH(DATE(YEAR($P520),10, 1), 0), Overall!$A522&lt;&gt;"", MONTH($O520) &lt;= 10, MONTH($P520) &gt;= 10), IF($T520 &lt;&gt; "", $H520/$T520, ""), ""), "")</f>
        <v/>
      </c>
      <c r="AR520" s="10" t="str">
        <f ca="1">IFERROR(IF(AND(NOW()&lt;= EOMONTH(DATE(YEAR($P520),11, 1), 0), Overall!$A522&lt;&gt;"", MONTH($O520) &lt;=11, MONTH($P520) &gt;= 11), IF($T520 &lt;&gt; "", $H520/$T520, ""), ""), "")</f>
        <v/>
      </c>
      <c r="AS520" s="10" t="str">
        <f ca="1">IFERROR(IF(AND(NOW()&lt;= EOMONTH(DATE(YEAR($P520),12, 1), 0), Overall!$A522&lt;&gt;"", MONTH($O520) &lt;= 12, MONTH($P520) &gt;= 12), IF($T520 &lt;&gt; "", $H520/$T520, ""), ""), "")</f>
        <v/>
      </c>
      <c r="AT520" s="16">
        <f t="shared" ca="1" si="17"/>
        <v>0</v>
      </c>
    </row>
    <row r="521" spans="1:46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6">
        <f>IF(Overall!T523&lt;&gt;"",VALUE(Overall!T523),"")</f>
        <v>83.594999999999999</v>
      </c>
      <c r="O521" s="7">
        <f>IF(Overall!L523&lt;&gt;"", DATEVALUE(Overall!L523), "")</f>
        <v>45108</v>
      </c>
      <c r="P521" s="7">
        <f>IF(Overall!M523&lt;&gt;"", DATEVALUE(Overall!M523), "")</f>
        <v>45138</v>
      </c>
      <c r="Q521" s="7" t="str">
        <f>IF(Overall!S523&lt;&gt;"",_xlfn.VALUETOTEXT(Overall!S523),"")</f>
        <v>Jul</v>
      </c>
      <c r="R521" s="7">
        <f>IF(Overall!O523&lt;&gt;"", DATEVALUE(Overall!O523), "")</f>
        <v>44967</v>
      </c>
      <c r="S521" s="7">
        <f>IF(Overall!O523&lt;&gt;"", DATEVALUE(Overall!O523), "")</f>
        <v>44967</v>
      </c>
      <c r="T521" s="5">
        <f t="shared" si="16"/>
        <v>1</v>
      </c>
      <c r="U521" s="10" t="str">
        <f>IF(Overall!$A523&lt;&gt;"",IF(AND(MONTH($O521) &lt;= 1, MONTH($P521) &gt;= 1), IF($T521 &lt;&gt; "", $H521/$T521, ""), ""),"")</f>
        <v/>
      </c>
      <c r="V521" s="10" t="str">
        <f>IF(Overall!$A523&lt;&gt;"",IF(AND(MONTH($O521) &lt;= 2, MONTH($P521) &gt;= 2), IF($T521 &lt;&gt; "", $H521/$T521, ""), ""),"")</f>
        <v/>
      </c>
      <c r="W521" s="10" t="str">
        <f>IF(Overall!$A523&lt;&gt;"",IF(AND(MONTH($O521) &lt;= 3, MONTH($P521) &gt;= 3), IF($T521 &lt;&gt; "", $H521/$T521, ""), ""),"")</f>
        <v/>
      </c>
      <c r="X521" s="10" t="str">
        <f>IF(Overall!$A523&lt;&gt;"",IF(AND(MONTH($O521) &lt;= 4, MONTH($P521) &gt;= 4), IF($T521 &lt;&gt; "", $H521/$T521, ""), ""),"")</f>
        <v/>
      </c>
      <c r="Y521" s="10" t="str">
        <f>IF(Overall!$A523&lt;&gt;"",IF(AND(MONTH($O521) &lt;= 5, MONTH($P521) &gt;= 5), IF($T521 &lt;&gt; "", $H521/$T521, ""), ""),"")</f>
        <v/>
      </c>
      <c r="Z521" s="10" t="str">
        <f>IF(Overall!$A523&lt;&gt;"",IF(AND(MONTH($O521) &lt;= 6, MONTH($P521) &gt;= 6), IF($T521 &lt;&gt; "", $H521/$T521, ""), ""),"")</f>
        <v/>
      </c>
      <c r="AA521" s="10">
        <f>IF(Overall!$A523&lt;&gt;"",IF(AND(MONTH($O521) &lt;= 7, MONTH($P521) &gt;= 7 ), IF($T521 &lt;&gt; "", $H521/$T521, ""), ""),"")</f>
        <v>1000000</v>
      </c>
      <c r="AB521" s="10" t="str">
        <f>IF(Overall!$A523&lt;&gt;"",IF(AND(MONTH($O521) &lt;= 8, MONTH($P521) &gt;= 8), IF($T521 &lt;&gt; "", $H521/$T521, ""), ""),"")</f>
        <v/>
      </c>
      <c r="AC521" s="10" t="str">
        <f>IF(Overall!$A523&lt;&gt;"",IF(AND(MONTH($O521) &lt;= 9, MONTH($P521) &gt;= 9), IF($T521 &lt;&gt; "", $H521/$T521, ""), ""),"")</f>
        <v/>
      </c>
      <c r="AD521" s="10" t="str">
        <f>IF(Overall!$A523&lt;&gt;"",IF(AND(MONTH($O521) &lt;= 10, MONTH($P521) &gt;= 10), IF($T521 &lt;&gt; "", $H521/$T521, ""), ""),"")</f>
        <v/>
      </c>
      <c r="AE521" s="10" t="str">
        <f>IF(Overall!$A523&lt;&gt;"",IF(AND(MONTH($O521) &lt;= 11, MONTH($P521) &gt;= 11), IF($T521 &lt;&gt; "", $H521/$T521, ""), ""),"")</f>
        <v/>
      </c>
      <c r="AF521" s="10" t="str">
        <f>IF(Overall!$A523&lt;&gt;"",IF(AND(MONTH($O521) &lt;= 12, MONTH($P521) &gt;= 12), IF($T521 &lt;&gt; "", $H521/$T521, ""), ""),"")</f>
        <v/>
      </c>
      <c r="AH521" s="10" t="str">
        <f ca="1">IFERROR(IF(AND(NOW()&lt;= EOMONTH(DATE(YEAR($P521),1, 1), 0), Overall!$A523&lt;&gt;"", MONTH($O521) &lt;= 1, MONTH($P521) &gt;= 1), IF($T521 &lt;&gt; "", $H521/$T521, ""), ""), "")</f>
        <v/>
      </c>
      <c r="AI521" s="10" t="str">
        <f ca="1">IFERROR(IF(AND(NOW()&lt;= EOMONTH(DATE(YEAR($P521),2, 1), 0), Overall!$A523&lt;&gt;"", MONTH($O521) &lt;= 2, MONTH($P521) &gt;= 2), IF($T521 &lt;&gt; "", $H521/$T521, ""), ""), "")</f>
        <v/>
      </c>
      <c r="AJ521" s="10" t="str">
        <f ca="1">IFERROR(IF(AND(NOW()&lt;= EOMONTH(DATE(YEAR($P521),3, 1), 0), Overall!$A523&lt;&gt;"", MONTH($O521) &lt;= 3, MONTH($P521) &gt;= 3), IF($T521 &lt;&gt; "", $H521/$T521, ""), ""), "")</f>
        <v/>
      </c>
      <c r="AK521" s="10" t="str">
        <f ca="1">IFERROR(IF(AND(NOW()&lt;= EOMONTH(DATE(YEAR($P521),4, 1), 0), Overall!$A523&lt;&gt;"", MONTH($O521) &lt;= 4, MONTH($P521) &gt;= 4), IF($T521 &lt;&gt; "", $H521/$T521, ""), ""), "")</f>
        <v/>
      </c>
      <c r="AL521" s="10" t="str">
        <f ca="1">IFERROR(IF(AND(NOW()&lt;= EOMONTH(DATE(YEAR($P521),5, 1), 0), Overall!$A523&lt;&gt;"", MONTH($O521) &lt;= 5, MONTH($P521) &gt;= 5), IF($T521 &lt;&gt; "", $H521/$T521, ""), ""), "")</f>
        <v/>
      </c>
      <c r="AM521" s="10" t="str">
        <f ca="1">IFERROR(IF(AND(NOW()&lt;= EOMONTH(DATE(YEAR($P521),6, 1), 0), Overall!$A523&lt;&gt;"", MONTH($O521) &lt;= 6, MONTH($P521) &gt;= 6), IF($T521 &lt;&gt; "", $H521/$T521, ""), ""), "")</f>
        <v/>
      </c>
      <c r="AN521" s="10" t="str">
        <f ca="1">IFERROR(IF(AND(NOW()&lt;= EOMONTH(DATE(YEAR($P521),7, 1), 0), Overall!$A523&lt;&gt;"", MONTH($O521) &lt;= 7, MONTH($P521) &gt;= 7), IF($T521 &lt;&gt; "", $H521/$T521, ""), ""), "")</f>
        <v/>
      </c>
      <c r="AO521" s="10" t="str">
        <f ca="1">IFERROR(IF(AND(NOW()&lt;= EOMONTH(DATE(YEAR($P521),8, 1), 0), Overall!$A523&lt;&gt;"", MONTH($O521) &lt;= 8, MONTH($P521) &gt;= 8), IF($T521 &lt;&gt; "", $H521/$T521, ""), ""), "")</f>
        <v/>
      </c>
      <c r="AP521" s="10" t="str">
        <f ca="1">IFERROR(IF(AND(NOW()&lt;= EOMONTH(DATE(YEAR($P521),9, 1), 0), Overall!$A523&lt;&gt;"", MONTH($O521) &lt;= 9, MONTH($P521) &gt;= 9), IF($T521 &lt;&gt; "", $H521/$T521, ""), ""), "")</f>
        <v/>
      </c>
      <c r="AQ521" s="10" t="str">
        <f ca="1">IFERROR(IF(AND(NOW()&lt;= EOMONTH(DATE(YEAR($P521),10, 1), 0), Overall!$A523&lt;&gt;"", MONTH($O521) &lt;= 10, MONTH($P521) &gt;= 10), IF($T521 &lt;&gt; "", $H521/$T521, ""), ""), "")</f>
        <v/>
      </c>
      <c r="AR521" s="10" t="str">
        <f ca="1">IFERROR(IF(AND(NOW()&lt;= EOMONTH(DATE(YEAR($P521),11, 1), 0), Overall!$A523&lt;&gt;"", MONTH($O521) &lt;=11, MONTH($P521) &gt;= 11), IF($T521 &lt;&gt; "", $H521/$T521, ""), ""), "")</f>
        <v/>
      </c>
      <c r="AS521" s="10" t="str">
        <f ca="1">IFERROR(IF(AND(NOW()&lt;= EOMONTH(DATE(YEAR($P521),12, 1), 0), Overall!$A523&lt;&gt;"", MONTH($O521) &lt;= 12, MONTH($P521) &gt;= 12), IF($T521 &lt;&gt; "", $H521/$T521, ""), ""), "")</f>
        <v/>
      </c>
      <c r="AT521" s="16">
        <f t="shared" ca="1" si="17"/>
        <v>0</v>
      </c>
    </row>
    <row r="522" spans="1:46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6">
        <f>IF(Overall!T524&lt;&gt;"",VALUE(Overall!T524),"")</f>
        <v>83.54</v>
      </c>
      <c r="O522" s="7">
        <f>IF(Overall!L524&lt;&gt;"", DATEVALUE(Overall!L524), "")</f>
        <v>45108</v>
      </c>
      <c r="P522" s="7">
        <f>IF(Overall!M524&lt;&gt;"", DATEVALUE(Overall!M524), "")</f>
        <v>45138</v>
      </c>
      <c r="Q522" s="7" t="str">
        <f>IF(Overall!S524&lt;&gt;"",_xlfn.VALUETOTEXT(Overall!S524),"")</f>
        <v>Jul</v>
      </c>
      <c r="R522" s="7">
        <f>IF(Overall!O524&lt;&gt;"", DATEVALUE(Overall!O524), "")</f>
        <v>44970</v>
      </c>
      <c r="S522" s="7">
        <f>IF(Overall!O524&lt;&gt;"", DATEVALUE(Overall!O524), "")</f>
        <v>44970</v>
      </c>
      <c r="T522" s="5">
        <f t="shared" si="16"/>
        <v>1</v>
      </c>
      <c r="U522" s="10" t="str">
        <f>IF(Overall!$A524&lt;&gt;"",IF(AND(MONTH($O522) &lt;= 1, MONTH($P522) &gt;= 1), IF($T522 &lt;&gt; "", $H522/$T522, ""), ""),"")</f>
        <v/>
      </c>
      <c r="V522" s="10" t="str">
        <f>IF(Overall!$A524&lt;&gt;"",IF(AND(MONTH($O522) &lt;= 2, MONTH($P522) &gt;= 2), IF($T522 &lt;&gt; "", $H522/$T522, ""), ""),"")</f>
        <v/>
      </c>
      <c r="W522" s="10" t="str">
        <f>IF(Overall!$A524&lt;&gt;"",IF(AND(MONTH($O522) &lt;= 3, MONTH($P522) &gt;= 3), IF($T522 &lt;&gt; "", $H522/$T522, ""), ""),"")</f>
        <v/>
      </c>
      <c r="X522" s="10" t="str">
        <f>IF(Overall!$A524&lt;&gt;"",IF(AND(MONTH($O522) &lt;= 4, MONTH($P522) &gt;= 4), IF($T522 &lt;&gt; "", $H522/$T522, ""), ""),"")</f>
        <v/>
      </c>
      <c r="Y522" s="10" t="str">
        <f>IF(Overall!$A524&lt;&gt;"",IF(AND(MONTH($O522) &lt;= 5, MONTH($P522) &gt;= 5), IF($T522 &lt;&gt; "", $H522/$T522, ""), ""),"")</f>
        <v/>
      </c>
      <c r="Z522" s="10" t="str">
        <f>IF(Overall!$A524&lt;&gt;"",IF(AND(MONTH($O522) &lt;= 6, MONTH($P522) &gt;= 6), IF($T522 &lt;&gt; "", $H522/$T522, ""), ""),"")</f>
        <v/>
      </c>
      <c r="AA522" s="10">
        <f>IF(Overall!$A524&lt;&gt;"",IF(AND(MONTH($O522) &lt;= 7, MONTH($P522) &gt;= 7 ), IF($T522 &lt;&gt; "", $H522/$T522, ""), ""),"")</f>
        <v>1000000</v>
      </c>
      <c r="AB522" s="10" t="str">
        <f>IF(Overall!$A524&lt;&gt;"",IF(AND(MONTH($O522) &lt;= 8, MONTH($P522) &gt;= 8), IF($T522 &lt;&gt; "", $H522/$T522, ""), ""),"")</f>
        <v/>
      </c>
      <c r="AC522" s="10" t="str">
        <f>IF(Overall!$A524&lt;&gt;"",IF(AND(MONTH($O522) &lt;= 9, MONTH($P522) &gt;= 9), IF($T522 &lt;&gt; "", $H522/$T522, ""), ""),"")</f>
        <v/>
      </c>
      <c r="AD522" s="10" t="str">
        <f>IF(Overall!$A524&lt;&gt;"",IF(AND(MONTH($O522) &lt;= 10, MONTH($P522) &gt;= 10), IF($T522 &lt;&gt; "", $H522/$T522, ""), ""),"")</f>
        <v/>
      </c>
      <c r="AE522" s="10" t="str">
        <f>IF(Overall!$A524&lt;&gt;"",IF(AND(MONTH($O522) &lt;= 11, MONTH($P522) &gt;= 11), IF($T522 &lt;&gt; "", $H522/$T522, ""), ""),"")</f>
        <v/>
      </c>
      <c r="AF522" s="10" t="str">
        <f>IF(Overall!$A524&lt;&gt;"",IF(AND(MONTH($O522) &lt;= 12, MONTH($P522) &gt;= 12), IF($T522 &lt;&gt; "", $H522/$T522, ""), ""),"")</f>
        <v/>
      </c>
      <c r="AH522" s="10" t="str">
        <f ca="1">IFERROR(IF(AND(NOW()&lt;= EOMONTH(DATE(YEAR($P522),1, 1), 0), Overall!$A524&lt;&gt;"", MONTH($O522) &lt;= 1, MONTH($P522) &gt;= 1), IF($T522 &lt;&gt; "", $H522/$T522, ""), ""), "")</f>
        <v/>
      </c>
      <c r="AI522" s="10" t="str">
        <f ca="1">IFERROR(IF(AND(NOW()&lt;= EOMONTH(DATE(YEAR($P522),2, 1), 0), Overall!$A524&lt;&gt;"", MONTH($O522) &lt;= 2, MONTH($P522) &gt;= 2), IF($T522 &lt;&gt; "", $H522/$T522, ""), ""), "")</f>
        <v/>
      </c>
      <c r="AJ522" s="10" t="str">
        <f ca="1">IFERROR(IF(AND(NOW()&lt;= EOMONTH(DATE(YEAR($P522),3, 1), 0), Overall!$A524&lt;&gt;"", MONTH($O522) &lt;= 3, MONTH($P522) &gt;= 3), IF($T522 &lt;&gt; "", $H522/$T522, ""), ""), "")</f>
        <v/>
      </c>
      <c r="AK522" s="10" t="str">
        <f ca="1">IFERROR(IF(AND(NOW()&lt;= EOMONTH(DATE(YEAR($P522),4, 1), 0), Overall!$A524&lt;&gt;"", MONTH($O522) &lt;= 4, MONTH($P522) &gt;= 4), IF($T522 &lt;&gt; "", $H522/$T522, ""), ""), "")</f>
        <v/>
      </c>
      <c r="AL522" s="10" t="str">
        <f ca="1">IFERROR(IF(AND(NOW()&lt;= EOMONTH(DATE(YEAR($P522),5, 1), 0), Overall!$A524&lt;&gt;"", MONTH($O522) &lt;= 5, MONTH($P522) &gt;= 5), IF($T522 &lt;&gt; "", $H522/$T522, ""), ""), "")</f>
        <v/>
      </c>
      <c r="AM522" s="10" t="str">
        <f ca="1">IFERROR(IF(AND(NOW()&lt;= EOMONTH(DATE(YEAR($P522),6, 1), 0), Overall!$A524&lt;&gt;"", MONTH($O522) &lt;= 6, MONTH($P522) &gt;= 6), IF($T522 &lt;&gt; "", $H522/$T522, ""), ""), "")</f>
        <v/>
      </c>
      <c r="AN522" s="10" t="str">
        <f ca="1">IFERROR(IF(AND(NOW()&lt;= EOMONTH(DATE(YEAR($P522),7, 1), 0), Overall!$A524&lt;&gt;"", MONTH($O522) &lt;= 7, MONTH($P522) &gt;= 7), IF($T522 &lt;&gt; "", $H522/$T522, ""), ""), "")</f>
        <v/>
      </c>
      <c r="AO522" s="10" t="str">
        <f ca="1">IFERROR(IF(AND(NOW()&lt;= EOMONTH(DATE(YEAR($P522),8, 1), 0), Overall!$A524&lt;&gt;"", MONTH($O522) &lt;= 8, MONTH($P522) &gt;= 8), IF($T522 &lt;&gt; "", $H522/$T522, ""), ""), "")</f>
        <v/>
      </c>
      <c r="AP522" s="10" t="str">
        <f ca="1">IFERROR(IF(AND(NOW()&lt;= EOMONTH(DATE(YEAR($P522),9, 1), 0), Overall!$A524&lt;&gt;"", MONTH($O522) &lt;= 9, MONTH($P522) &gt;= 9), IF($T522 &lt;&gt; "", $H522/$T522, ""), ""), "")</f>
        <v/>
      </c>
      <c r="AQ522" s="10" t="str">
        <f ca="1">IFERROR(IF(AND(NOW()&lt;= EOMONTH(DATE(YEAR($P522),10, 1), 0), Overall!$A524&lt;&gt;"", MONTH($O522) &lt;= 10, MONTH($P522) &gt;= 10), IF($T522 &lt;&gt; "", $H522/$T522, ""), ""), "")</f>
        <v/>
      </c>
      <c r="AR522" s="10" t="str">
        <f ca="1">IFERROR(IF(AND(NOW()&lt;= EOMONTH(DATE(YEAR($P522),11, 1), 0), Overall!$A524&lt;&gt;"", MONTH($O522) &lt;=11, MONTH($P522) &gt;= 11), IF($T522 &lt;&gt; "", $H522/$T522, ""), ""), "")</f>
        <v/>
      </c>
      <c r="AS522" s="10" t="str">
        <f ca="1">IFERROR(IF(AND(NOW()&lt;= EOMONTH(DATE(YEAR($P522),12, 1), 0), Overall!$A524&lt;&gt;"", MONTH($O522) &lt;= 12, MONTH($P522) &gt;= 12), IF($T522 &lt;&gt; "", $H522/$T522, ""), ""), "")</f>
        <v/>
      </c>
      <c r="AT522" s="16">
        <f t="shared" ca="1" si="17"/>
        <v>0</v>
      </c>
    </row>
    <row r="523" spans="1:46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6">
        <f>IF(Overall!T525&lt;&gt;"",VALUE(Overall!T525),"")</f>
        <v>83.64</v>
      </c>
      <c r="O523" s="7">
        <f>IF(Overall!L525&lt;&gt;"", DATEVALUE(Overall!L525), "")</f>
        <v>45108</v>
      </c>
      <c r="P523" s="7">
        <f>IF(Overall!M525&lt;&gt;"", DATEVALUE(Overall!M525), "")</f>
        <v>45138</v>
      </c>
      <c r="Q523" s="7" t="str">
        <f>IF(Overall!S525&lt;&gt;"",_xlfn.VALUETOTEXT(Overall!S525),"")</f>
        <v>Jul</v>
      </c>
      <c r="R523" s="7">
        <f>IF(Overall!O525&lt;&gt;"", DATEVALUE(Overall!O525), "")</f>
        <v>44970</v>
      </c>
      <c r="S523" s="7">
        <f>IF(Overall!O525&lt;&gt;"", DATEVALUE(Overall!O525), "")</f>
        <v>44970</v>
      </c>
      <c r="T523" s="5">
        <f t="shared" si="16"/>
        <v>1</v>
      </c>
      <c r="U523" s="10" t="str">
        <f>IF(Overall!$A525&lt;&gt;"",IF(AND(MONTH($O523) &lt;= 1, MONTH($P523) &gt;= 1), IF($T523 &lt;&gt; "", $H523/$T523, ""), ""),"")</f>
        <v/>
      </c>
      <c r="V523" s="10" t="str">
        <f>IF(Overall!$A525&lt;&gt;"",IF(AND(MONTH($O523) &lt;= 2, MONTH($P523) &gt;= 2), IF($T523 &lt;&gt; "", $H523/$T523, ""), ""),"")</f>
        <v/>
      </c>
      <c r="W523" s="10" t="str">
        <f>IF(Overall!$A525&lt;&gt;"",IF(AND(MONTH($O523) &lt;= 3, MONTH($P523) &gt;= 3), IF($T523 &lt;&gt; "", $H523/$T523, ""), ""),"")</f>
        <v/>
      </c>
      <c r="X523" s="10" t="str">
        <f>IF(Overall!$A525&lt;&gt;"",IF(AND(MONTH($O523) &lt;= 4, MONTH($P523) &gt;= 4), IF($T523 &lt;&gt; "", $H523/$T523, ""), ""),"")</f>
        <v/>
      </c>
      <c r="Y523" s="10" t="str">
        <f>IF(Overall!$A525&lt;&gt;"",IF(AND(MONTH($O523) &lt;= 5, MONTH($P523) &gt;= 5), IF($T523 &lt;&gt; "", $H523/$T523, ""), ""),"")</f>
        <v/>
      </c>
      <c r="Z523" s="10" t="str">
        <f>IF(Overall!$A525&lt;&gt;"",IF(AND(MONTH($O523) &lt;= 6, MONTH($P523) &gt;= 6), IF($T523 &lt;&gt; "", $H523/$T523, ""), ""),"")</f>
        <v/>
      </c>
      <c r="AA523" s="10">
        <f>IF(Overall!$A525&lt;&gt;"",IF(AND(MONTH($O523) &lt;= 7, MONTH($P523) &gt;= 7 ), IF($T523 &lt;&gt; "", $H523/$T523, ""), ""),"")</f>
        <v>1000000</v>
      </c>
      <c r="AB523" s="10" t="str">
        <f>IF(Overall!$A525&lt;&gt;"",IF(AND(MONTH($O523) &lt;= 8, MONTH($P523) &gt;= 8), IF($T523 &lt;&gt; "", $H523/$T523, ""), ""),"")</f>
        <v/>
      </c>
      <c r="AC523" s="10" t="str">
        <f>IF(Overall!$A525&lt;&gt;"",IF(AND(MONTH($O523) &lt;= 9, MONTH($P523) &gt;= 9), IF($T523 &lt;&gt; "", $H523/$T523, ""), ""),"")</f>
        <v/>
      </c>
      <c r="AD523" s="10" t="str">
        <f>IF(Overall!$A525&lt;&gt;"",IF(AND(MONTH($O523) &lt;= 10, MONTH($P523) &gt;= 10), IF($T523 &lt;&gt; "", $H523/$T523, ""), ""),"")</f>
        <v/>
      </c>
      <c r="AE523" s="10" t="str">
        <f>IF(Overall!$A525&lt;&gt;"",IF(AND(MONTH($O523) &lt;= 11, MONTH($P523) &gt;= 11), IF($T523 &lt;&gt; "", $H523/$T523, ""), ""),"")</f>
        <v/>
      </c>
      <c r="AF523" s="10" t="str">
        <f>IF(Overall!$A525&lt;&gt;"",IF(AND(MONTH($O523) &lt;= 12, MONTH($P523) &gt;= 12), IF($T523 &lt;&gt; "", $H523/$T523, ""), ""),"")</f>
        <v/>
      </c>
      <c r="AH523" s="10" t="str">
        <f ca="1">IFERROR(IF(AND(NOW()&lt;= EOMONTH(DATE(YEAR($P523),1, 1), 0), Overall!$A525&lt;&gt;"", MONTH($O523) &lt;= 1, MONTH($P523) &gt;= 1), IF($T523 &lt;&gt; "", $H523/$T523, ""), ""), "")</f>
        <v/>
      </c>
      <c r="AI523" s="10" t="str">
        <f ca="1">IFERROR(IF(AND(NOW()&lt;= EOMONTH(DATE(YEAR($P523),2, 1), 0), Overall!$A525&lt;&gt;"", MONTH($O523) &lt;= 2, MONTH($P523) &gt;= 2), IF($T523 &lt;&gt; "", $H523/$T523, ""), ""), "")</f>
        <v/>
      </c>
      <c r="AJ523" s="10" t="str">
        <f ca="1">IFERROR(IF(AND(NOW()&lt;= EOMONTH(DATE(YEAR($P523),3, 1), 0), Overall!$A525&lt;&gt;"", MONTH($O523) &lt;= 3, MONTH($P523) &gt;= 3), IF($T523 &lt;&gt; "", $H523/$T523, ""), ""), "")</f>
        <v/>
      </c>
      <c r="AK523" s="10" t="str">
        <f ca="1">IFERROR(IF(AND(NOW()&lt;= EOMONTH(DATE(YEAR($P523),4, 1), 0), Overall!$A525&lt;&gt;"", MONTH($O523) &lt;= 4, MONTH($P523) &gt;= 4), IF($T523 &lt;&gt; "", $H523/$T523, ""), ""), "")</f>
        <v/>
      </c>
      <c r="AL523" s="10" t="str">
        <f ca="1">IFERROR(IF(AND(NOW()&lt;= EOMONTH(DATE(YEAR($P523),5, 1), 0), Overall!$A525&lt;&gt;"", MONTH($O523) &lt;= 5, MONTH($P523) &gt;= 5), IF($T523 &lt;&gt; "", $H523/$T523, ""), ""), "")</f>
        <v/>
      </c>
      <c r="AM523" s="10" t="str">
        <f ca="1">IFERROR(IF(AND(NOW()&lt;= EOMONTH(DATE(YEAR($P523),6, 1), 0), Overall!$A525&lt;&gt;"", MONTH($O523) &lt;= 6, MONTH($P523) &gt;= 6), IF($T523 &lt;&gt; "", $H523/$T523, ""), ""), "")</f>
        <v/>
      </c>
      <c r="AN523" s="10" t="str">
        <f ca="1">IFERROR(IF(AND(NOW()&lt;= EOMONTH(DATE(YEAR($P523),7, 1), 0), Overall!$A525&lt;&gt;"", MONTH($O523) &lt;= 7, MONTH($P523) &gt;= 7), IF($T523 &lt;&gt; "", $H523/$T523, ""), ""), "")</f>
        <v/>
      </c>
      <c r="AO523" s="10" t="str">
        <f ca="1">IFERROR(IF(AND(NOW()&lt;= EOMONTH(DATE(YEAR($P523),8, 1), 0), Overall!$A525&lt;&gt;"", MONTH($O523) &lt;= 8, MONTH($P523) &gt;= 8), IF($T523 &lt;&gt; "", $H523/$T523, ""), ""), "")</f>
        <v/>
      </c>
      <c r="AP523" s="10" t="str">
        <f ca="1">IFERROR(IF(AND(NOW()&lt;= EOMONTH(DATE(YEAR($P523),9, 1), 0), Overall!$A525&lt;&gt;"", MONTH($O523) &lt;= 9, MONTH($P523) &gt;= 9), IF($T523 &lt;&gt; "", $H523/$T523, ""), ""), "")</f>
        <v/>
      </c>
      <c r="AQ523" s="10" t="str">
        <f ca="1">IFERROR(IF(AND(NOW()&lt;= EOMONTH(DATE(YEAR($P523),10, 1), 0), Overall!$A525&lt;&gt;"", MONTH($O523) &lt;= 10, MONTH($P523) &gt;= 10), IF($T523 &lt;&gt; "", $H523/$T523, ""), ""), "")</f>
        <v/>
      </c>
      <c r="AR523" s="10" t="str">
        <f ca="1">IFERROR(IF(AND(NOW()&lt;= EOMONTH(DATE(YEAR($P523),11, 1), 0), Overall!$A525&lt;&gt;"", MONTH($O523) &lt;=11, MONTH($P523) &gt;= 11), IF($T523 &lt;&gt; "", $H523/$T523, ""), ""), "")</f>
        <v/>
      </c>
      <c r="AS523" s="10" t="str">
        <f ca="1">IFERROR(IF(AND(NOW()&lt;= EOMONTH(DATE(YEAR($P523),12, 1), 0), Overall!$A525&lt;&gt;"", MONTH($O523) &lt;= 12, MONTH($P523) &gt;= 12), IF($T523 &lt;&gt; "", $H523/$T523, ""), ""), "")</f>
        <v/>
      </c>
      <c r="AT523" s="16">
        <f t="shared" ca="1" si="17"/>
        <v>0</v>
      </c>
    </row>
    <row r="524" spans="1:46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6">
        <f>IF(Overall!T526&lt;&gt;"",VALUE(Overall!T526),"")</f>
        <v>84</v>
      </c>
      <c r="O524" s="7">
        <f>IF(Overall!L526&lt;&gt;"", DATEVALUE(Overall!L526), "")</f>
        <v>45108</v>
      </c>
      <c r="P524" s="7">
        <f>IF(Overall!M526&lt;&gt;"", DATEVALUE(Overall!M526), "")</f>
        <v>45138</v>
      </c>
      <c r="Q524" s="7" t="str">
        <f>IF(Overall!S526&lt;&gt;"",_xlfn.VALUETOTEXT(Overall!S526),"")</f>
        <v>Jul</v>
      </c>
      <c r="R524" s="7">
        <f>IF(Overall!O526&lt;&gt;"", DATEVALUE(Overall!O526), "")</f>
        <v>44970</v>
      </c>
      <c r="S524" s="7">
        <f>IF(Overall!O526&lt;&gt;"", DATEVALUE(Overall!O526), "")</f>
        <v>44970</v>
      </c>
      <c r="T524" s="5">
        <f t="shared" si="16"/>
        <v>1</v>
      </c>
      <c r="U524" s="10" t="str">
        <f>IF(Overall!$A526&lt;&gt;"",IF(AND(MONTH($O524) &lt;= 1, MONTH($P524) &gt;= 1), IF($T524 &lt;&gt; "", $H524/$T524, ""), ""),"")</f>
        <v/>
      </c>
      <c r="V524" s="10" t="str">
        <f>IF(Overall!$A526&lt;&gt;"",IF(AND(MONTH($O524) &lt;= 2, MONTH($P524) &gt;= 2), IF($T524 &lt;&gt; "", $H524/$T524, ""), ""),"")</f>
        <v/>
      </c>
      <c r="W524" s="10" t="str">
        <f>IF(Overall!$A526&lt;&gt;"",IF(AND(MONTH($O524) &lt;= 3, MONTH($P524) &gt;= 3), IF($T524 &lt;&gt; "", $H524/$T524, ""), ""),"")</f>
        <v/>
      </c>
      <c r="X524" s="10" t="str">
        <f>IF(Overall!$A526&lt;&gt;"",IF(AND(MONTH($O524) &lt;= 4, MONTH($P524) &gt;= 4), IF($T524 &lt;&gt; "", $H524/$T524, ""), ""),"")</f>
        <v/>
      </c>
      <c r="Y524" s="10" t="str">
        <f>IF(Overall!$A526&lt;&gt;"",IF(AND(MONTH($O524) &lt;= 5, MONTH($P524) &gt;= 5), IF($T524 &lt;&gt; "", $H524/$T524, ""), ""),"")</f>
        <v/>
      </c>
      <c r="Z524" s="10" t="str">
        <f>IF(Overall!$A526&lt;&gt;"",IF(AND(MONTH($O524) &lt;= 6, MONTH($P524) &gt;= 6), IF($T524 &lt;&gt; "", $H524/$T524, ""), ""),"")</f>
        <v/>
      </c>
      <c r="AA524" s="10">
        <f>IF(Overall!$A526&lt;&gt;"",IF(AND(MONTH($O524) &lt;= 7, MONTH($P524) &gt;= 7 ), IF($T524 &lt;&gt; "", $H524/$T524, ""), ""),"")</f>
        <v>1000000</v>
      </c>
      <c r="AB524" s="10" t="str">
        <f>IF(Overall!$A526&lt;&gt;"",IF(AND(MONTH($O524) &lt;= 8, MONTH($P524) &gt;= 8), IF($T524 &lt;&gt; "", $H524/$T524, ""), ""),"")</f>
        <v/>
      </c>
      <c r="AC524" s="10" t="str">
        <f>IF(Overall!$A526&lt;&gt;"",IF(AND(MONTH($O524) &lt;= 9, MONTH($P524) &gt;= 9), IF($T524 &lt;&gt; "", $H524/$T524, ""), ""),"")</f>
        <v/>
      </c>
      <c r="AD524" s="10" t="str">
        <f>IF(Overall!$A526&lt;&gt;"",IF(AND(MONTH($O524) &lt;= 10, MONTH($P524) &gt;= 10), IF($T524 &lt;&gt; "", $H524/$T524, ""), ""),"")</f>
        <v/>
      </c>
      <c r="AE524" s="10" t="str">
        <f>IF(Overall!$A526&lt;&gt;"",IF(AND(MONTH($O524) &lt;= 11, MONTH($P524) &gt;= 11), IF($T524 &lt;&gt; "", $H524/$T524, ""), ""),"")</f>
        <v/>
      </c>
      <c r="AF524" s="10" t="str">
        <f>IF(Overall!$A526&lt;&gt;"",IF(AND(MONTH($O524) &lt;= 12, MONTH($P524) &gt;= 12), IF($T524 &lt;&gt; "", $H524/$T524, ""), ""),"")</f>
        <v/>
      </c>
      <c r="AH524" s="10" t="str">
        <f ca="1">IFERROR(IF(AND(NOW()&lt;= EOMONTH(DATE(YEAR($P524),1, 1), 0), Overall!$A526&lt;&gt;"", MONTH($O524) &lt;= 1, MONTH($P524) &gt;= 1), IF($T524 &lt;&gt; "", $H524/$T524, ""), ""), "")</f>
        <v/>
      </c>
      <c r="AI524" s="10" t="str">
        <f ca="1">IFERROR(IF(AND(NOW()&lt;= EOMONTH(DATE(YEAR($P524),2, 1), 0), Overall!$A526&lt;&gt;"", MONTH($O524) &lt;= 2, MONTH($P524) &gt;= 2), IF($T524 &lt;&gt; "", $H524/$T524, ""), ""), "")</f>
        <v/>
      </c>
      <c r="AJ524" s="10" t="str">
        <f ca="1">IFERROR(IF(AND(NOW()&lt;= EOMONTH(DATE(YEAR($P524),3, 1), 0), Overall!$A526&lt;&gt;"", MONTH($O524) &lt;= 3, MONTH($P524) &gt;= 3), IF($T524 &lt;&gt; "", $H524/$T524, ""), ""), "")</f>
        <v/>
      </c>
      <c r="AK524" s="10" t="str">
        <f ca="1">IFERROR(IF(AND(NOW()&lt;= EOMONTH(DATE(YEAR($P524),4, 1), 0), Overall!$A526&lt;&gt;"", MONTH($O524) &lt;= 4, MONTH($P524) &gt;= 4), IF($T524 &lt;&gt; "", $H524/$T524, ""), ""), "")</f>
        <v/>
      </c>
      <c r="AL524" s="10" t="str">
        <f ca="1">IFERROR(IF(AND(NOW()&lt;= EOMONTH(DATE(YEAR($P524),5, 1), 0), Overall!$A526&lt;&gt;"", MONTH($O524) &lt;= 5, MONTH($P524) &gt;= 5), IF($T524 &lt;&gt; "", $H524/$T524, ""), ""), "")</f>
        <v/>
      </c>
      <c r="AM524" s="10" t="str">
        <f ca="1">IFERROR(IF(AND(NOW()&lt;= EOMONTH(DATE(YEAR($P524),6, 1), 0), Overall!$A526&lt;&gt;"", MONTH($O524) &lt;= 6, MONTH($P524) &gt;= 6), IF($T524 &lt;&gt; "", $H524/$T524, ""), ""), "")</f>
        <v/>
      </c>
      <c r="AN524" s="10" t="str">
        <f ca="1">IFERROR(IF(AND(NOW()&lt;= EOMONTH(DATE(YEAR($P524),7, 1), 0), Overall!$A526&lt;&gt;"", MONTH($O524) &lt;= 7, MONTH($P524) &gt;= 7), IF($T524 &lt;&gt; "", $H524/$T524, ""), ""), "")</f>
        <v/>
      </c>
      <c r="AO524" s="10" t="str">
        <f ca="1">IFERROR(IF(AND(NOW()&lt;= EOMONTH(DATE(YEAR($P524),8, 1), 0), Overall!$A526&lt;&gt;"", MONTH($O524) &lt;= 8, MONTH($P524) &gt;= 8), IF($T524 &lt;&gt; "", $H524/$T524, ""), ""), "")</f>
        <v/>
      </c>
      <c r="AP524" s="10" t="str">
        <f ca="1">IFERROR(IF(AND(NOW()&lt;= EOMONTH(DATE(YEAR($P524),9, 1), 0), Overall!$A526&lt;&gt;"", MONTH($O524) &lt;= 9, MONTH($P524) &gt;= 9), IF($T524 &lt;&gt; "", $H524/$T524, ""), ""), "")</f>
        <v/>
      </c>
      <c r="AQ524" s="10" t="str">
        <f ca="1">IFERROR(IF(AND(NOW()&lt;= EOMONTH(DATE(YEAR($P524),10, 1), 0), Overall!$A526&lt;&gt;"", MONTH($O524) &lt;= 10, MONTH($P524) &gt;= 10), IF($T524 &lt;&gt; "", $H524/$T524, ""), ""), "")</f>
        <v/>
      </c>
      <c r="AR524" s="10" t="str">
        <f ca="1">IFERROR(IF(AND(NOW()&lt;= EOMONTH(DATE(YEAR($P524),11, 1), 0), Overall!$A526&lt;&gt;"", MONTH($O524) &lt;=11, MONTH($P524) &gt;= 11), IF($T524 &lt;&gt; "", $H524/$T524, ""), ""), "")</f>
        <v/>
      </c>
      <c r="AS524" s="10" t="str">
        <f ca="1">IFERROR(IF(AND(NOW()&lt;= EOMONTH(DATE(YEAR($P524),12, 1), 0), Overall!$A526&lt;&gt;"", MONTH($O524) &lt;= 12, MONTH($P524) &gt;= 12), IF($T524 &lt;&gt; "", $H524/$T524, ""), ""), "")</f>
        <v/>
      </c>
      <c r="AT524" s="16">
        <f t="shared" ca="1" si="17"/>
        <v>0</v>
      </c>
    </row>
    <row r="525" spans="1:46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6">
        <f>IF(Overall!T527&lt;&gt;"",VALUE(Overall!T527),"")</f>
        <v>83.585999999999999</v>
      </c>
      <c r="O525" s="7">
        <f>IF(Overall!L527&lt;&gt;"", DATEVALUE(Overall!L527), "")</f>
        <v>45108</v>
      </c>
      <c r="P525" s="7">
        <f>IF(Overall!M527&lt;&gt;"", DATEVALUE(Overall!M527), "")</f>
        <v>45138</v>
      </c>
      <c r="Q525" s="7" t="str">
        <f>IF(Overall!S527&lt;&gt;"",_xlfn.VALUETOTEXT(Overall!S527),"")</f>
        <v>Jul</v>
      </c>
      <c r="R525" s="7">
        <f>IF(Overall!O527&lt;&gt;"", DATEVALUE(Overall!O527), "")</f>
        <v>44970</v>
      </c>
      <c r="S525" s="7">
        <f>IF(Overall!O527&lt;&gt;"", DATEVALUE(Overall!O527), "")</f>
        <v>44970</v>
      </c>
      <c r="T525" s="5">
        <f t="shared" si="16"/>
        <v>1</v>
      </c>
      <c r="U525" s="10" t="str">
        <f>IF(Overall!$A527&lt;&gt;"",IF(AND(MONTH($O525) &lt;= 1, MONTH($P525) &gt;= 1), IF($T525 &lt;&gt; "", $H525/$T525, ""), ""),"")</f>
        <v/>
      </c>
      <c r="V525" s="10" t="str">
        <f>IF(Overall!$A527&lt;&gt;"",IF(AND(MONTH($O525) &lt;= 2, MONTH($P525) &gt;= 2), IF($T525 &lt;&gt; "", $H525/$T525, ""), ""),"")</f>
        <v/>
      </c>
      <c r="W525" s="10" t="str">
        <f>IF(Overall!$A527&lt;&gt;"",IF(AND(MONTH($O525) &lt;= 3, MONTH($P525) &gt;= 3), IF($T525 &lt;&gt; "", $H525/$T525, ""), ""),"")</f>
        <v/>
      </c>
      <c r="X525" s="10" t="str">
        <f>IF(Overall!$A527&lt;&gt;"",IF(AND(MONTH($O525) &lt;= 4, MONTH($P525) &gt;= 4), IF($T525 &lt;&gt; "", $H525/$T525, ""), ""),"")</f>
        <v/>
      </c>
      <c r="Y525" s="10" t="str">
        <f>IF(Overall!$A527&lt;&gt;"",IF(AND(MONTH($O525) &lt;= 5, MONTH($P525) &gt;= 5), IF($T525 &lt;&gt; "", $H525/$T525, ""), ""),"")</f>
        <v/>
      </c>
      <c r="Z525" s="10" t="str">
        <f>IF(Overall!$A527&lt;&gt;"",IF(AND(MONTH($O525) &lt;= 6, MONTH($P525) &gt;= 6), IF($T525 &lt;&gt; "", $H525/$T525, ""), ""),"")</f>
        <v/>
      </c>
      <c r="AA525" s="10">
        <f>IF(Overall!$A527&lt;&gt;"",IF(AND(MONTH($O525) &lt;= 7, MONTH($P525) &gt;= 7 ), IF($T525 &lt;&gt; "", $H525/$T525, ""), ""),"")</f>
        <v>500000</v>
      </c>
      <c r="AB525" s="10" t="str">
        <f>IF(Overall!$A527&lt;&gt;"",IF(AND(MONTH($O525) &lt;= 8, MONTH($P525) &gt;= 8), IF($T525 &lt;&gt; "", $H525/$T525, ""), ""),"")</f>
        <v/>
      </c>
      <c r="AC525" s="10" t="str">
        <f>IF(Overall!$A527&lt;&gt;"",IF(AND(MONTH($O525) &lt;= 9, MONTH($P525) &gt;= 9), IF($T525 &lt;&gt; "", $H525/$T525, ""), ""),"")</f>
        <v/>
      </c>
      <c r="AD525" s="10" t="str">
        <f>IF(Overall!$A527&lt;&gt;"",IF(AND(MONTH($O525) &lt;= 10, MONTH($P525) &gt;= 10), IF($T525 &lt;&gt; "", $H525/$T525, ""), ""),"")</f>
        <v/>
      </c>
      <c r="AE525" s="10" t="str">
        <f>IF(Overall!$A527&lt;&gt;"",IF(AND(MONTH($O525) &lt;= 11, MONTH($P525) &gt;= 11), IF($T525 &lt;&gt; "", $H525/$T525, ""), ""),"")</f>
        <v/>
      </c>
      <c r="AF525" s="10" t="str">
        <f>IF(Overall!$A527&lt;&gt;"",IF(AND(MONTH($O525) &lt;= 12, MONTH($P525) &gt;= 12), IF($T525 &lt;&gt; "", $H525/$T525, ""), ""),"")</f>
        <v/>
      </c>
      <c r="AH525" s="10" t="str">
        <f ca="1">IFERROR(IF(AND(NOW()&lt;= EOMONTH(DATE(YEAR($P525),1, 1), 0), Overall!$A527&lt;&gt;"", MONTH($O525) &lt;= 1, MONTH($P525) &gt;= 1), IF($T525 &lt;&gt; "", $H525/$T525, ""), ""), "")</f>
        <v/>
      </c>
      <c r="AI525" s="10" t="str">
        <f ca="1">IFERROR(IF(AND(NOW()&lt;= EOMONTH(DATE(YEAR($P525),2, 1), 0), Overall!$A527&lt;&gt;"", MONTH($O525) &lt;= 2, MONTH($P525) &gt;= 2), IF($T525 &lt;&gt; "", $H525/$T525, ""), ""), "")</f>
        <v/>
      </c>
      <c r="AJ525" s="10" t="str">
        <f ca="1">IFERROR(IF(AND(NOW()&lt;= EOMONTH(DATE(YEAR($P525),3, 1), 0), Overall!$A527&lt;&gt;"", MONTH($O525) &lt;= 3, MONTH($P525) &gt;= 3), IF($T525 &lt;&gt; "", $H525/$T525, ""), ""), "")</f>
        <v/>
      </c>
      <c r="AK525" s="10" t="str">
        <f ca="1">IFERROR(IF(AND(NOW()&lt;= EOMONTH(DATE(YEAR($P525),4, 1), 0), Overall!$A527&lt;&gt;"", MONTH($O525) &lt;= 4, MONTH($P525) &gt;= 4), IF($T525 &lt;&gt; "", $H525/$T525, ""), ""), "")</f>
        <v/>
      </c>
      <c r="AL525" s="10" t="str">
        <f ca="1">IFERROR(IF(AND(NOW()&lt;= EOMONTH(DATE(YEAR($P525),5, 1), 0), Overall!$A527&lt;&gt;"", MONTH($O525) &lt;= 5, MONTH($P525) &gt;= 5), IF($T525 &lt;&gt; "", $H525/$T525, ""), ""), "")</f>
        <v/>
      </c>
      <c r="AM525" s="10" t="str">
        <f ca="1">IFERROR(IF(AND(NOW()&lt;= EOMONTH(DATE(YEAR($P525),6, 1), 0), Overall!$A527&lt;&gt;"", MONTH($O525) &lt;= 6, MONTH($P525) &gt;= 6), IF($T525 &lt;&gt; "", $H525/$T525, ""), ""), "")</f>
        <v/>
      </c>
      <c r="AN525" s="10" t="str">
        <f ca="1">IFERROR(IF(AND(NOW()&lt;= EOMONTH(DATE(YEAR($P525),7, 1), 0), Overall!$A527&lt;&gt;"", MONTH($O525) &lt;= 7, MONTH($P525) &gt;= 7), IF($T525 &lt;&gt; "", $H525/$T525, ""), ""), "")</f>
        <v/>
      </c>
      <c r="AO525" s="10" t="str">
        <f ca="1">IFERROR(IF(AND(NOW()&lt;= EOMONTH(DATE(YEAR($P525),8, 1), 0), Overall!$A527&lt;&gt;"", MONTH($O525) &lt;= 8, MONTH($P525) &gt;= 8), IF($T525 &lt;&gt; "", $H525/$T525, ""), ""), "")</f>
        <v/>
      </c>
      <c r="AP525" s="10" t="str">
        <f ca="1">IFERROR(IF(AND(NOW()&lt;= EOMONTH(DATE(YEAR($P525),9, 1), 0), Overall!$A527&lt;&gt;"", MONTH($O525) &lt;= 9, MONTH($P525) &gt;= 9), IF($T525 &lt;&gt; "", $H525/$T525, ""), ""), "")</f>
        <v/>
      </c>
      <c r="AQ525" s="10" t="str">
        <f ca="1">IFERROR(IF(AND(NOW()&lt;= EOMONTH(DATE(YEAR($P525),10, 1), 0), Overall!$A527&lt;&gt;"", MONTH($O525) &lt;= 10, MONTH($P525) &gt;= 10), IF($T525 &lt;&gt; "", $H525/$T525, ""), ""), "")</f>
        <v/>
      </c>
      <c r="AR525" s="10" t="str">
        <f ca="1">IFERROR(IF(AND(NOW()&lt;= EOMONTH(DATE(YEAR($P525),11, 1), 0), Overall!$A527&lt;&gt;"", MONTH($O525) &lt;=11, MONTH($P525) &gt;= 11), IF($T525 &lt;&gt; "", $H525/$T525, ""), ""), "")</f>
        <v/>
      </c>
      <c r="AS525" s="10" t="str">
        <f ca="1">IFERROR(IF(AND(NOW()&lt;= EOMONTH(DATE(YEAR($P525),12, 1), 0), Overall!$A527&lt;&gt;"", MONTH($O525) &lt;= 12, MONTH($P525) &gt;= 12), IF($T525 &lt;&gt; "", $H525/$T525, ""), ""), "")</f>
        <v/>
      </c>
      <c r="AT525" s="16">
        <f t="shared" ca="1" si="17"/>
        <v>0</v>
      </c>
    </row>
    <row r="526" spans="1:46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6">
        <f>IF(Overall!T528&lt;&gt;"",VALUE(Overall!T528),"")</f>
        <v>82.08</v>
      </c>
      <c r="O526" s="7">
        <f>IF(Overall!L528&lt;&gt;"", DATEVALUE(Overall!L528), "")</f>
        <v>45139</v>
      </c>
      <c r="P526" s="7">
        <f>IF(Overall!M528&lt;&gt;"", DATEVALUE(Overall!M528), "")</f>
        <v>45169</v>
      </c>
      <c r="Q526" s="7" t="str">
        <f>IF(Overall!S528&lt;&gt;"",_xlfn.VALUETOTEXT(Overall!S528),"")</f>
        <v>Aug</v>
      </c>
      <c r="R526" s="7">
        <f>IF(Overall!O528&lt;&gt;"", DATEVALUE(Overall!O528), "")</f>
        <v>44987</v>
      </c>
      <c r="S526" s="7">
        <f>IF(Overall!O528&lt;&gt;"", DATEVALUE(Overall!O528), "")</f>
        <v>44987</v>
      </c>
      <c r="T526" s="5">
        <f t="shared" si="16"/>
        <v>1</v>
      </c>
      <c r="U526" s="10" t="str">
        <f>IF(Overall!$A528&lt;&gt;"",IF(AND(MONTH($O526) &lt;= 1, MONTH($P526) &gt;= 1), IF($T526 &lt;&gt; "", $H526/$T526, ""), ""),"")</f>
        <v/>
      </c>
      <c r="V526" s="10" t="str">
        <f>IF(Overall!$A528&lt;&gt;"",IF(AND(MONTH($O526) &lt;= 2, MONTH($P526) &gt;= 2), IF($T526 &lt;&gt; "", $H526/$T526, ""), ""),"")</f>
        <v/>
      </c>
      <c r="W526" s="10" t="str">
        <f>IF(Overall!$A528&lt;&gt;"",IF(AND(MONTH($O526) &lt;= 3, MONTH($P526) &gt;= 3), IF($T526 &lt;&gt; "", $H526/$T526, ""), ""),"")</f>
        <v/>
      </c>
      <c r="X526" s="10" t="str">
        <f>IF(Overall!$A528&lt;&gt;"",IF(AND(MONTH($O526) &lt;= 4, MONTH($P526) &gt;= 4), IF($T526 &lt;&gt; "", $H526/$T526, ""), ""),"")</f>
        <v/>
      </c>
      <c r="Y526" s="10" t="str">
        <f>IF(Overall!$A528&lt;&gt;"",IF(AND(MONTH($O526) &lt;= 5, MONTH($P526) &gt;= 5), IF($T526 &lt;&gt; "", $H526/$T526, ""), ""),"")</f>
        <v/>
      </c>
      <c r="Z526" s="10" t="str">
        <f>IF(Overall!$A528&lt;&gt;"",IF(AND(MONTH($O526) &lt;= 6, MONTH($P526) &gt;= 6), IF($T526 &lt;&gt; "", $H526/$T526, ""), ""),"")</f>
        <v/>
      </c>
      <c r="AA526" s="10" t="str">
        <f>IF(Overall!$A528&lt;&gt;"",IF(AND(MONTH($O526) &lt;= 7, MONTH($P526) &gt;= 7 ), IF($T526 &lt;&gt; "", $H526/$T526, ""), ""),"")</f>
        <v/>
      </c>
      <c r="AB526" s="10">
        <f>IF(Overall!$A528&lt;&gt;"",IF(AND(MONTH($O526) &lt;= 8, MONTH($P526) &gt;= 8), IF($T526 &lt;&gt; "", $H526/$T526, ""), ""),"")</f>
        <v>1000000</v>
      </c>
      <c r="AC526" s="10" t="str">
        <f>IF(Overall!$A528&lt;&gt;"",IF(AND(MONTH($O526) &lt;= 9, MONTH($P526) &gt;= 9), IF($T526 &lt;&gt; "", $H526/$T526, ""), ""),"")</f>
        <v/>
      </c>
      <c r="AD526" s="10" t="str">
        <f>IF(Overall!$A528&lt;&gt;"",IF(AND(MONTH($O526) &lt;= 10, MONTH($P526) &gt;= 10), IF($T526 &lt;&gt; "", $H526/$T526, ""), ""),"")</f>
        <v/>
      </c>
      <c r="AE526" s="10" t="str">
        <f>IF(Overall!$A528&lt;&gt;"",IF(AND(MONTH($O526) &lt;= 11, MONTH($P526) &gt;= 11), IF($T526 &lt;&gt; "", $H526/$T526, ""), ""),"")</f>
        <v/>
      </c>
      <c r="AF526" s="10" t="str">
        <f>IF(Overall!$A528&lt;&gt;"",IF(AND(MONTH($O526) &lt;= 12, MONTH($P526) &gt;= 12), IF($T526 &lt;&gt; "", $H526/$T526, ""), ""),"")</f>
        <v/>
      </c>
      <c r="AH526" s="10" t="str">
        <f ca="1">IFERROR(IF(AND(NOW()&lt;= EOMONTH(DATE(YEAR($P526),1, 1), 0), Overall!$A528&lt;&gt;"", MONTH($O526) &lt;= 1, MONTH($P526) &gt;= 1), IF($T526 &lt;&gt; "", $H526/$T526, ""), ""), "")</f>
        <v/>
      </c>
      <c r="AI526" s="10" t="str">
        <f ca="1">IFERROR(IF(AND(NOW()&lt;= EOMONTH(DATE(YEAR($P526),2, 1), 0), Overall!$A528&lt;&gt;"", MONTH($O526) &lt;= 2, MONTH($P526) &gt;= 2), IF($T526 &lt;&gt; "", $H526/$T526, ""), ""), "")</f>
        <v/>
      </c>
      <c r="AJ526" s="10" t="str">
        <f ca="1">IFERROR(IF(AND(NOW()&lt;= EOMONTH(DATE(YEAR($P526),3, 1), 0), Overall!$A528&lt;&gt;"", MONTH($O526) &lt;= 3, MONTH($P526) &gt;= 3), IF($T526 &lt;&gt; "", $H526/$T526, ""), ""), "")</f>
        <v/>
      </c>
      <c r="AK526" s="10" t="str">
        <f ca="1">IFERROR(IF(AND(NOW()&lt;= EOMONTH(DATE(YEAR($P526),4, 1), 0), Overall!$A528&lt;&gt;"", MONTH($O526) &lt;= 4, MONTH($P526) &gt;= 4), IF($T526 &lt;&gt; "", $H526/$T526, ""), ""), "")</f>
        <v/>
      </c>
      <c r="AL526" s="10" t="str">
        <f ca="1">IFERROR(IF(AND(NOW()&lt;= EOMONTH(DATE(YEAR($P526),5, 1), 0), Overall!$A528&lt;&gt;"", MONTH($O526) &lt;= 5, MONTH($P526) &gt;= 5), IF($T526 &lt;&gt; "", $H526/$T526, ""), ""), "")</f>
        <v/>
      </c>
      <c r="AM526" s="10" t="str">
        <f ca="1">IFERROR(IF(AND(NOW()&lt;= EOMONTH(DATE(YEAR($P526),6, 1), 0), Overall!$A528&lt;&gt;"", MONTH($O526) &lt;= 6, MONTH($P526) &gt;= 6), IF($T526 &lt;&gt; "", $H526/$T526, ""), ""), "")</f>
        <v/>
      </c>
      <c r="AN526" s="10" t="str">
        <f ca="1">IFERROR(IF(AND(NOW()&lt;= EOMONTH(DATE(YEAR($P526),7, 1), 0), Overall!$A528&lt;&gt;"", MONTH($O526) &lt;= 7, MONTH($P526) &gt;= 7), IF($T526 &lt;&gt; "", $H526/$T526, ""), ""), "")</f>
        <v/>
      </c>
      <c r="AO526" s="10" t="str">
        <f ca="1">IFERROR(IF(AND(NOW()&lt;= EOMONTH(DATE(YEAR($P526),8, 1), 0), Overall!$A528&lt;&gt;"", MONTH($O526) &lt;= 8, MONTH($P526) &gt;= 8), IF($T526 &lt;&gt; "", $H526/$T526, ""), ""), "")</f>
        <v/>
      </c>
      <c r="AP526" s="10" t="str">
        <f ca="1">IFERROR(IF(AND(NOW()&lt;= EOMONTH(DATE(YEAR($P526),9, 1), 0), Overall!$A528&lt;&gt;"", MONTH($O526) &lt;= 9, MONTH($P526) &gt;= 9), IF($T526 &lt;&gt; "", $H526/$T526, ""), ""), "")</f>
        <v/>
      </c>
      <c r="AQ526" s="10" t="str">
        <f ca="1">IFERROR(IF(AND(NOW()&lt;= EOMONTH(DATE(YEAR($P526),10, 1), 0), Overall!$A528&lt;&gt;"", MONTH($O526) &lt;= 10, MONTH($P526) &gt;= 10), IF($T526 &lt;&gt; "", $H526/$T526, ""), ""), "")</f>
        <v/>
      </c>
      <c r="AR526" s="10" t="str">
        <f ca="1">IFERROR(IF(AND(NOW()&lt;= EOMONTH(DATE(YEAR($P526),11, 1), 0), Overall!$A528&lt;&gt;"", MONTH($O526) &lt;=11, MONTH($P526) &gt;= 11), IF($T526 &lt;&gt; "", $H526/$T526, ""), ""), "")</f>
        <v/>
      </c>
      <c r="AS526" s="10" t="str">
        <f ca="1">IFERROR(IF(AND(NOW()&lt;= EOMONTH(DATE(YEAR($P526),12, 1), 0), Overall!$A528&lt;&gt;"", MONTH($O526) &lt;= 12, MONTH($P526) &gt;= 12), IF($T526 &lt;&gt; "", $H526/$T526, ""), ""), "")</f>
        <v/>
      </c>
      <c r="AT526" s="16">
        <f t="shared" ca="1" si="17"/>
        <v>0</v>
      </c>
    </row>
    <row r="527" spans="1:46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6">
        <f>IF(Overall!T529&lt;&gt;"",VALUE(Overall!T529),"")</f>
        <v>82.15</v>
      </c>
      <c r="O527" s="7">
        <f>IF(Overall!L529&lt;&gt;"", DATEVALUE(Overall!L529), "")</f>
        <v>45139</v>
      </c>
      <c r="P527" s="7">
        <f>IF(Overall!M529&lt;&gt;"", DATEVALUE(Overall!M529), "")</f>
        <v>45169</v>
      </c>
      <c r="Q527" s="7" t="str">
        <f>IF(Overall!S529&lt;&gt;"",_xlfn.VALUETOTEXT(Overall!S529),"")</f>
        <v>Aug</v>
      </c>
      <c r="R527" s="7">
        <f>IF(Overall!O529&lt;&gt;"", DATEVALUE(Overall!O529), "")</f>
        <v>44987</v>
      </c>
      <c r="S527" s="7">
        <f>IF(Overall!O529&lt;&gt;"", DATEVALUE(Overall!O529), "")</f>
        <v>44987</v>
      </c>
      <c r="T527" s="5">
        <f t="shared" si="16"/>
        <v>1</v>
      </c>
      <c r="U527" s="10" t="str">
        <f>IF(Overall!$A529&lt;&gt;"",IF(AND(MONTH($O527) &lt;= 1, MONTH($P527) &gt;= 1), IF($T527 &lt;&gt; "", $H527/$T527, ""), ""),"")</f>
        <v/>
      </c>
      <c r="V527" s="10" t="str">
        <f>IF(Overall!$A529&lt;&gt;"",IF(AND(MONTH($O527) &lt;= 2, MONTH($P527) &gt;= 2), IF($T527 &lt;&gt; "", $H527/$T527, ""), ""),"")</f>
        <v/>
      </c>
      <c r="W527" s="10" t="str">
        <f>IF(Overall!$A529&lt;&gt;"",IF(AND(MONTH($O527) &lt;= 3, MONTH($P527) &gt;= 3), IF($T527 &lt;&gt; "", $H527/$T527, ""), ""),"")</f>
        <v/>
      </c>
      <c r="X527" s="10" t="str">
        <f>IF(Overall!$A529&lt;&gt;"",IF(AND(MONTH($O527) &lt;= 4, MONTH($P527) &gt;= 4), IF($T527 &lt;&gt; "", $H527/$T527, ""), ""),"")</f>
        <v/>
      </c>
      <c r="Y527" s="10" t="str">
        <f>IF(Overall!$A529&lt;&gt;"",IF(AND(MONTH($O527) &lt;= 5, MONTH($P527) &gt;= 5), IF($T527 &lt;&gt; "", $H527/$T527, ""), ""),"")</f>
        <v/>
      </c>
      <c r="Z527" s="10" t="str">
        <f>IF(Overall!$A529&lt;&gt;"",IF(AND(MONTH($O527) &lt;= 6, MONTH($P527) &gt;= 6), IF($T527 &lt;&gt; "", $H527/$T527, ""), ""),"")</f>
        <v/>
      </c>
      <c r="AA527" s="10" t="str">
        <f>IF(Overall!$A529&lt;&gt;"",IF(AND(MONTH($O527) &lt;= 7, MONTH($P527) &gt;= 7 ), IF($T527 &lt;&gt; "", $H527/$T527, ""), ""),"")</f>
        <v/>
      </c>
      <c r="AB527" s="10">
        <f>IF(Overall!$A529&lt;&gt;"",IF(AND(MONTH($O527) &lt;= 8, MONTH($P527) &gt;= 8), IF($T527 &lt;&gt; "", $H527/$T527, ""), ""),"")</f>
        <v>1000000</v>
      </c>
      <c r="AC527" s="10" t="str">
        <f>IF(Overall!$A529&lt;&gt;"",IF(AND(MONTH($O527) &lt;= 9, MONTH($P527) &gt;= 9), IF($T527 &lt;&gt; "", $H527/$T527, ""), ""),"")</f>
        <v/>
      </c>
      <c r="AD527" s="10" t="str">
        <f>IF(Overall!$A529&lt;&gt;"",IF(AND(MONTH($O527) &lt;= 10, MONTH($P527) &gt;= 10), IF($T527 &lt;&gt; "", $H527/$T527, ""), ""),"")</f>
        <v/>
      </c>
      <c r="AE527" s="10" t="str">
        <f>IF(Overall!$A529&lt;&gt;"",IF(AND(MONTH($O527) &lt;= 11, MONTH($P527) &gt;= 11), IF($T527 &lt;&gt; "", $H527/$T527, ""), ""),"")</f>
        <v/>
      </c>
      <c r="AF527" s="10" t="str">
        <f>IF(Overall!$A529&lt;&gt;"",IF(AND(MONTH($O527) &lt;= 12, MONTH($P527) &gt;= 12), IF($T527 &lt;&gt; "", $H527/$T527, ""), ""),"")</f>
        <v/>
      </c>
      <c r="AH527" s="10" t="str">
        <f ca="1">IFERROR(IF(AND(NOW()&lt;= EOMONTH(DATE(YEAR($P527),1, 1), 0), Overall!$A529&lt;&gt;"", MONTH($O527) &lt;= 1, MONTH($P527) &gt;= 1), IF($T527 &lt;&gt; "", $H527/$T527, ""), ""), "")</f>
        <v/>
      </c>
      <c r="AI527" s="10" t="str">
        <f ca="1">IFERROR(IF(AND(NOW()&lt;= EOMONTH(DATE(YEAR($P527),2, 1), 0), Overall!$A529&lt;&gt;"", MONTH($O527) &lt;= 2, MONTH($P527) &gt;= 2), IF($T527 &lt;&gt; "", $H527/$T527, ""), ""), "")</f>
        <v/>
      </c>
      <c r="AJ527" s="10" t="str">
        <f ca="1">IFERROR(IF(AND(NOW()&lt;= EOMONTH(DATE(YEAR($P527),3, 1), 0), Overall!$A529&lt;&gt;"", MONTH($O527) &lt;= 3, MONTH($P527) &gt;= 3), IF($T527 &lt;&gt; "", $H527/$T527, ""), ""), "")</f>
        <v/>
      </c>
      <c r="AK527" s="10" t="str">
        <f ca="1">IFERROR(IF(AND(NOW()&lt;= EOMONTH(DATE(YEAR($P527),4, 1), 0), Overall!$A529&lt;&gt;"", MONTH($O527) &lt;= 4, MONTH($P527) &gt;= 4), IF($T527 &lt;&gt; "", $H527/$T527, ""), ""), "")</f>
        <v/>
      </c>
      <c r="AL527" s="10" t="str">
        <f ca="1">IFERROR(IF(AND(NOW()&lt;= EOMONTH(DATE(YEAR($P527),5, 1), 0), Overall!$A529&lt;&gt;"", MONTH($O527) &lt;= 5, MONTH($P527) &gt;= 5), IF($T527 &lt;&gt; "", $H527/$T527, ""), ""), "")</f>
        <v/>
      </c>
      <c r="AM527" s="10" t="str">
        <f ca="1">IFERROR(IF(AND(NOW()&lt;= EOMONTH(DATE(YEAR($P527),6, 1), 0), Overall!$A529&lt;&gt;"", MONTH($O527) &lt;= 6, MONTH($P527) &gt;= 6), IF($T527 &lt;&gt; "", $H527/$T527, ""), ""), "")</f>
        <v/>
      </c>
      <c r="AN527" s="10" t="str">
        <f ca="1">IFERROR(IF(AND(NOW()&lt;= EOMONTH(DATE(YEAR($P527),7, 1), 0), Overall!$A529&lt;&gt;"", MONTH($O527) &lt;= 7, MONTH($P527) &gt;= 7), IF($T527 &lt;&gt; "", $H527/$T527, ""), ""), "")</f>
        <v/>
      </c>
      <c r="AO527" s="10" t="str">
        <f ca="1">IFERROR(IF(AND(NOW()&lt;= EOMONTH(DATE(YEAR($P527),8, 1), 0), Overall!$A529&lt;&gt;"", MONTH($O527) &lt;= 8, MONTH($P527) &gt;= 8), IF($T527 &lt;&gt; "", $H527/$T527, ""), ""), "")</f>
        <v/>
      </c>
      <c r="AP527" s="10" t="str">
        <f ca="1">IFERROR(IF(AND(NOW()&lt;= EOMONTH(DATE(YEAR($P527),9, 1), 0), Overall!$A529&lt;&gt;"", MONTH($O527) &lt;= 9, MONTH($P527) &gt;= 9), IF($T527 &lt;&gt; "", $H527/$T527, ""), ""), "")</f>
        <v/>
      </c>
      <c r="AQ527" s="10" t="str">
        <f ca="1">IFERROR(IF(AND(NOW()&lt;= EOMONTH(DATE(YEAR($P527),10, 1), 0), Overall!$A529&lt;&gt;"", MONTH($O527) &lt;= 10, MONTH($P527) &gt;= 10), IF($T527 &lt;&gt; "", $H527/$T527, ""), ""), "")</f>
        <v/>
      </c>
      <c r="AR527" s="10" t="str">
        <f ca="1">IFERROR(IF(AND(NOW()&lt;= EOMONTH(DATE(YEAR($P527),11, 1), 0), Overall!$A529&lt;&gt;"", MONTH($O527) &lt;=11, MONTH($P527) &gt;= 11), IF($T527 &lt;&gt; "", $H527/$T527, ""), ""), "")</f>
        <v/>
      </c>
      <c r="AS527" s="10" t="str">
        <f ca="1">IFERROR(IF(AND(NOW()&lt;= EOMONTH(DATE(YEAR($P527),12, 1), 0), Overall!$A529&lt;&gt;"", MONTH($O527) &lt;= 12, MONTH($P527) &gt;= 12), IF($T527 &lt;&gt; "", $H527/$T527, ""), ""), "")</f>
        <v/>
      </c>
      <c r="AT527" s="16">
        <f t="shared" ca="1" si="17"/>
        <v>0</v>
      </c>
    </row>
    <row r="528" spans="1:46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6">
        <f>IF(Overall!T530&lt;&gt;"",VALUE(Overall!T530),"")</f>
        <v>82.08</v>
      </c>
      <c r="O528" s="7">
        <f>IF(Overall!L530&lt;&gt;"", DATEVALUE(Overall!L530), "")</f>
        <v>45139</v>
      </c>
      <c r="P528" s="7">
        <f>IF(Overall!M530&lt;&gt;"", DATEVALUE(Overall!M530), "")</f>
        <v>45169</v>
      </c>
      <c r="Q528" s="7" t="str">
        <f>IF(Overall!S530&lt;&gt;"",_xlfn.VALUETOTEXT(Overall!S530),"")</f>
        <v>Aug</v>
      </c>
      <c r="R528" s="7">
        <f>IF(Overall!O530&lt;&gt;"", DATEVALUE(Overall!O530), "")</f>
        <v>44987</v>
      </c>
      <c r="S528" s="7">
        <f>IF(Overall!O530&lt;&gt;"", DATEVALUE(Overall!O530), "")</f>
        <v>44987</v>
      </c>
      <c r="T528" s="5">
        <f t="shared" si="16"/>
        <v>1</v>
      </c>
      <c r="U528" s="10" t="str">
        <f>IF(Overall!$A530&lt;&gt;"",IF(AND(MONTH($O528) &lt;= 1, MONTH($P528) &gt;= 1), IF($T528 &lt;&gt; "", $H528/$T528, ""), ""),"")</f>
        <v/>
      </c>
      <c r="V528" s="10" t="str">
        <f>IF(Overall!$A530&lt;&gt;"",IF(AND(MONTH($O528) &lt;= 2, MONTH($P528) &gt;= 2), IF($T528 &lt;&gt; "", $H528/$T528, ""), ""),"")</f>
        <v/>
      </c>
      <c r="W528" s="10" t="str">
        <f>IF(Overall!$A530&lt;&gt;"",IF(AND(MONTH($O528) &lt;= 3, MONTH($P528) &gt;= 3), IF($T528 &lt;&gt; "", $H528/$T528, ""), ""),"")</f>
        <v/>
      </c>
      <c r="X528" s="10" t="str">
        <f>IF(Overall!$A530&lt;&gt;"",IF(AND(MONTH($O528) &lt;= 4, MONTH($P528) &gt;= 4), IF($T528 &lt;&gt; "", $H528/$T528, ""), ""),"")</f>
        <v/>
      </c>
      <c r="Y528" s="10" t="str">
        <f>IF(Overall!$A530&lt;&gt;"",IF(AND(MONTH($O528) &lt;= 5, MONTH($P528) &gt;= 5), IF($T528 &lt;&gt; "", $H528/$T528, ""), ""),"")</f>
        <v/>
      </c>
      <c r="Z528" s="10" t="str">
        <f>IF(Overall!$A530&lt;&gt;"",IF(AND(MONTH($O528) &lt;= 6, MONTH($P528) &gt;= 6), IF($T528 &lt;&gt; "", $H528/$T528, ""), ""),"")</f>
        <v/>
      </c>
      <c r="AA528" s="10" t="str">
        <f>IF(Overall!$A530&lt;&gt;"",IF(AND(MONTH($O528) &lt;= 7, MONTH($P528) &gt;= 7 ), IF($T528 &lt;&gt; "", $H528/$T528, ""), ""),"")</f>
        <v/>
      </c>
      <c r="AB528" s="10">
        <f>IF(Overall!$A530&lt;&gt;"",IF(AND(MONTH($O528) &lt;= 8, MONTH($P528) &gt;= 8), IF($T528 &lt;&gt; "", $H528/$T528, ""), ""),"")</f>
        <v>1000000</v>
      </c>
      <c r="AC528" s="10" t="str">
        <f>IF(Overall!$A530&lt;&gt;"",IF(AND(MONTH($O528) &lt;= 9, MONTH($P528) &gt;= 9), IF($T528 &lt;&gt; "", $H528/$T528, ""), ""),"")</f>
        <v/>
      </c>
      <c r="AD528" s="10" t="str">
        <f>IF(Overall!$A530&lt;&gt;"",IF(AND(MONTH($O528) &lt;= 10, MONTH($P528) &gt;= 10), IF($T528 &lt;&gt; "", $H528/$T528, ""), ""),"")</f>
        <v/>
      </c>
      <c r="AE528" s="10" t="str">
        <f>IF(Overall!$A530&lt;&gt;"",IF(AND(MONTH($O528) &lt;= 11, MONTH($P528) &gt;= 11), IF($T528 &lt;&gt; "", $H528/$T528, ""), ""),"")</f>
        <v/>
      </c>
      <c r="AF528" s="10" t="str">
        <f>IF(Overall!$A530&lt;&gt;"",IF(AND(MONTH($O528) &lt;= 12, MONTH($P528) &gt;= 12), IF($T528 &lt;&gt; "", $H528/$T528, ""), ""),"")</f>
        <v/>
      </c>
      <c r="AH528" s="10" t="str">
        <f ca="1">IFERROR(IF(AND(NOW()&lt;= EOMONTH(DATE(YEAR($P528),1, 1), 0), Overall!$A530&lt;&gt;"", MONTH($O528) &lt;= 1, MONTH($P528) &gt;= 1), IF($T528 &lt;&gt; "", $H528/$T528, ""), ""), "")</f>
        <v/>
      </c>
      <c r="AI528" s="10" t="str">
        <f ca="1">IFERROR(IF(AND(NOW()&lt;= EOMONTH(DATE(YEAR($P528),2, 1), 0), Overall!$A530&lt;&gt;"", MONTH($O528) &lt;= 2, MONTH($P528) &gt;= 2), IF($T528 &lt;&gt; "", $H528/$T528, ""), ""), "")</f>
        <v/>
      </c>
      <c r="AJ528" s="10" t="str">
        <f ca="1">IFERROR(IF(AND(NOW()&lt;= EOMONTH(DATE(YEAR($P528),3, 1), 0), Overall!$A530&lt;&gt;"", MONTH($O528) &lt;= 3, MONTH($P528) &gt;= 3), IF($T528 &lt;&gt; "", $H528/$T528, ""), ""), "")</f>
        <v/>
      </c>
      <c r="AK528" s="10" t="str">
        <f ca="1">IFERROR(IF(AND(NOW()&lt;= EOMONTH(DATE(YEAR($P528),4, 1), 0), Overall!$A530&lt;&gt;"", MONTH($O528) &lt;= 4, MONTH($P528) &gt;= 4), IF($T528 &lt;&gt; "", $H528/$T528, ""), ""), "")</f>
        <v/>
      </c>
      <c r="AL528" s="10" t="str">
        <f ca="1">IFERROR(IF(AND(NOW()&lt;= EOMONTH(DATE(YEAR($P528),5, 1), 0), Overall!$A530&lt;&gt;"", MONTH($O528) &lt;= 5, MONTH($P528) &gt;= 5), IF($T528 &lt;&gt; "", $H528/$T528, ""), ""), "")</f>
        <v/>
      </c>
      <c r="AM528" s="10" t="str">
        <f ca="1">IFERROR(IF(AND(NOW()&lt;= EOMONTH(DATE(YEAR($P528),6, 1), 0), Overall!$A530&lt;&gt;"", MONTH($O528) &lt;= 6, MONTH($P528) &gt;= 6), IF($T528 &lt;&gt; "", $H528/$T528, ""), ""), "")</f>
        <v/>
      </c>
      <c r="AN528" s="10" t="str">
        <f ca="1">IFERROR(IF(AND(NOW()&lt;= EOMONTH(DATE(YEAR($P528),7, 1), 0), Overall!$A530&lt;&gt;"", MONTH($O528) &lt;= 7, MONTH($P528) &gt;= 7), IF($T528 &lt;&gt; "", $H528/$T528, ""), ""), "")</f>
        <v/>
      </c>
      <c r="AO528" s="10" t="str">
        <f ca="1">IFERROR(IF(AND(NOW()&lt;= EOMONTH(DATE(YEAR($P528),8, 1), 0), Overall!$A530&lt;&gt;"", MONTH($O528) &lt;= 8, MONTH($P528) &gt;= 8), IF($T528 &lt;&gt; "", $H528/$T528, ""), ""), "")</f>
        <v/>
      </c>
      <c r="AP528" s="10" t="str">
        <f ca="1">IFERROR(IF(AND(NOW()&lt;= EOMONTH(DATE(YEAR($P528),9, 1), 0), Overall!$A530&lt;&gt;"", MONTH($O528) &lt;= 9, MONTH($P528) &gt;= 9), IF($T528 &lt;&gt; "", $H528/$T528, ""), ""), "")</f>
        <v/>
      </c>
      <c r="AQ528" s="10" t="str">
        <f ca="1">IFERROR(IF(AND(NOW()&lt;= EOMONTH(DATE(YEAR($P528),10, 1), 0), Overall!$A530&lt;&gt;"", MONTH($O528) &lt;= 10, MONTH($P528) &gt;= 10), IF($T528 &lt;&gt; "", $H528/$T528, ""), ""), "")</f>
        <v/>
      </c>
      <c r="AR528" s="10" t="str">
        <f ca="1">IFERROR(IF(AND(NOW()&lt;= EOMONTH(DATE(YEAR($P528),11, 1), 0), Overall!$A530&lt;&gt;"", MONTH($O528) &lt;=11, MONTH($P528) &gt;= 11), IF($T528 &lt;&gt; "", $H528/$T528, ""), ""), "")</f>
        <v/>
      </c>
      <c r="AS528" s="10" t="str">
        <f ca="1">IFERROR(IF(AND(NOW()&lt;= EOMONTH(DATE(YEAR($P528),12, 1), 0), Overall!$A530&lt;&gt;"", MONTH($O528) &lt;= 12, MONTH($P528) &gt;= 12), IF($T528 &lt;&gt; "", $H528/$T528, ""), ""), "")</f>
        <v/>
      </c>
      <c r="AT528" s="16">
        <f t="shared" ca="1" si="17"/>
        <v>0</v>
      </c>
    </row>
    <row r="529" spans="1:46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6">
        <f>IF(Overall!T531&lt;&gt;"",VALUE(Overall!T531),"")</f>
        <v>83.05</v>
      </c>
      <c r="O529" s="7">
        <f>IF(Overall!L531&lt;&gt;"", DATEVALUE(Overall!L531), "")</f>
        <v>45139</v>
      </c>
      <c r="P529" s="7">
        <f>IF(Overall!M531&lt;&gt;"", DATEVALUE(Overall!M531), "")</f>
        <v>45169</v>
      </c>
      <c r="Q529" s="7" t="str">
        <f>IF(Overall!S531&lt;&gt;"",_xlfn.VALUETOTEXT(Overall!S531),"")</f>
        <v>Aug</v>
      </c>
      <c r="R529" s="7">
        <f>IF(Overall!O531&lt;&gt;"", DATEVALUE(Overall!O531), "")</f>
        <v>44991</v>
      </c>
      <c r="S529" s="7">
        <f>IF(Overall!O531&lt;&gt;"", DATEVALUE(Overall!O531), "")</f>
        <v>44991</v>
      </c>
      <c r="T529" s="5">
        <f t="shared" si="16"/>
        <v>1</v>
      </c>
      <c r="U529" s="10" t="str">
        <f>IF(Overall!$A531&lt;&gt;"",IF(AND(MONTH($O529) &lt;= 1, MONTH($P529) &gt;= 1), IF($T529 &lt;&gt; "", $H529/$T529, ""), ""),"")</f>
        <v/>
      </c>
      <c r="V529" s="10" t="str">
        <f>IF(Overall!$A531&lt;&gt;"",IF(AND(MONTH($O529) &lt;= 2, MONTH($P529) &gt;= 2), IF($T529 &lt;&gt; "", $H529/$T529, ""), ""),"")</f>
        <v/>
      </c>
      <c r="W529" s="10" t="str">
        <f>IF(Overall!$A531&lt;&gt;"",IF(AND(MONTH($O529) &lt;= 3, MONTH($P529) &gt;= 3), IF($T529 &lt;&gt; "", $H529/$T529, ""), ""),"")</f>
        <v/>
      </c>
      <c r="X529" s="10" t="str">
        <f>IF(Overall!$A531&lt;&gt;"",IF(AND(MONTH($O529) &lt;= 4, MONTH($P529) &gt;= 4), IF($T529 &lt;&gt; "", $H529/$T529, ""), ""),"")</f>
        <v/>
      </c>
      <c r="Y529" s="10" t="str">
        <f>IF(Overall!$A531&lt;&gt;"",IF(AND(MONTH($O529) &lt;= 5, MONTH($P529) &gt;= 5), IF($T529 &lt;&gt; "", $H529/$T529, ""), ""),"")</f>
        <v/>
      </c>
      <c r="Z529" s="10" t="str">
        <f>IF(Overall!$A531&lt;&gt;"",IF(AND(MONTH($O529) &lt;= 6, MONTH($P529) &gt;= 6), IF($T529 &lt;&gt; "", $H529/$T529, ""), ""),"")</f>
        <v/>
      </c>
      <c r="AA529" s="10" t="str">
        <f>IF(Overall!$A531&lt;&gt;"",IF(AND(MONTH($O529) &lt;= 7, MONTH($P529) &gt;= 7 ), IF($T529 &lt;&gt; "", $H529/$T529, ""), ""),"")</f>
        <v/>
      </c>
      <c r="AB529" s="10">
        <f>IF(Overall!$A531&lt;&gt;"",IF(AND(MONTH($O529) &lt;= 8, MONTH($P529) &gt;= 8), IF($T529 &lt;&gt; "", $H529/$T529, ""), ""),"")</f>
        <v>1000000</v>
      </c>
      <c r="AC529" s="10" t="str">
        <f>IF(Overall!$A531&lt;&gt;"",IF(AND(MONTH($O529) &lt;= 9, MONTH($P529) &gt;= 9), IF($T529 &lt;&gt; "", $H529/$T529, ""), ""),"")</f>
        <v/>
      </c>
      <c r="AD529" s="10" t="str">
        <f>IF(Overall!$A531&lt;&gt;"",IF(AND(MONTH($O529) &lt;= 10, MONTH($P529) &gt;= 10), IF($T529 &lt;&gt; "", $H529/$T529, ""), ""),"")</f>
        <v/>
      </c>
      <c r="AE529" s="10" t="str">
        <f>IF(Overall!$A531&lt;&gt;"",IF(AND(MONTH($O529) &lt;= 11, MONTH($P529) &gt;= 11), IF($T529 &lt;&gt; "", $H529/$T529, ""), ""),"")</f>
        <v/>
      </c>
      <c r="AF529" s="10" t="str">
        <f>IF(Overall!$A531&lt;&gt;"",IF(AND(MONTH($O529) &lt;= 12, MONTH($P529) &gt;= 12), IF($T529 &lt;&gt; "", $H529/$T529, ""), ""),"")</f>
        <v/>
      </c>
      <c r="AH529" s="10" t="str">
        <f ca="1">IFERROR(IF(AND(NOW()&lt;= EOMONTH(DATE(YEAR($P529),1, 1), 0), Overall!$A531&lt;&gt;"", MONTH($O529) &lt;= 1, MONTH($P529) &gt;= 1), IF($T529 &lt;&gt; "", $H529/$T529, ""), ""), "")</f>
        <v/>
      </c>
      <c r="AI529" s="10" t="str">
        <f ca="1">IFERROR(IF(AND(NOW()&lt;= EOMONTH(DATE(YEAR($P529),2, 1), 0), Overall!$A531&lt;&gt;"", MONTH($O529) &lt;= 2, MONTH($P529) &gt;= 2), IF($T529 &lt;&gt; "", $H529/$T529, ""), ""), "")</f>
        <v/>
      </c>
      <c r="AJ529" s="10" t="str">
        <f ca="1">IFERROR(IF(AND(NOW()&lt;= EOMONTH(DATE(YEAR($P529),3, 1), 0), Overall!$A531&lt;&gt;"", MONTH($O529) &lt;= 3, MONTH($P529) &gt;= 3), IF($T529 &lt;&gt; "", $H529/$T529, ""), ""), "")</f>
        <v/>
      </c>
      <c r="AK529" s="10" t="str">
        <f ca="1">IFERROR(IF(AND(NOW()&lt;= EOMONTH(DATE(YEAR($P529),4, 1), 0), Overall!$A531&lt;&gt;"", MONTH($O529) &lt;= 4, MONTH($P529) &gt;= 4), IF($T529 &lt;&gt; "", $H529/$T529, ""), ""), "")</f>
        <v/>
      </c>
      <c r="AL529" s="10" t="str">
        <f ca="1">IFERROR(IF(AND(NOW()&lt;= EOMONTH(DATE(YEAR($P529),5, 1), 0), Overall!$A531&lt;&gt;"", MONTH($O529) &lt;= 5, MONTH($P529) &gt;= 5), IF($T529 &lt;&gt; "", $H529/$T529, ""), ""), "")</f>
        <v/>
      </c>
      <c r="AM529" s="10" t="str">
        <f ca="1">IFERROR(IF(AND(NOW()&lt;= EOMONTH(DATE(YEAR($P529),6, 1), 0), Overall!$A531&lt;&gt;"", MONTH($O529) &lt;= 6, MONTH($P529) &gt;= 6), IF($T529 &lt;&gt; "", $H529/$T529, ""), ""), "")</f>
        <v/>
      </c>
      <c r="AN529" s="10" t="str">
        <f ca="1">IFERROR(IF(AND(NOW()&lt;= EOMONTH(DATE(YEAR($P529),7, 1), 0), Overall!$A531&lt;&gt;"", MONTH($O529) &lt;= 7, MONTH($P529) &gt;= 7), IF($T529 &lt;&gt; "", $H529/$T529, ""), ""), "")</f>
        <v/>
      </c>
      <c r="AO529" s="10" t="str">
        <f ca="1">IFERROR(IF(AND(NOW()&lt;= EOMONTH(DATE(YEAR($P529),8, 1), 0), Overall!$A531&lt;&gt;"", MONTH($O529) &lt;= 8, MONTH($P529) &gt;= 8), IF($T529 &lt;&gt; "", $H529/$T529, ""), ""), "")</f>
        <v/>
      </c>
      <c r="AP529" s="10" t="str">
        <f ca="1">IFERROR(IF(AND(NOW()&lt;= EOMONTH(DATE(YEAR($P529),9, 1), 0), Overall!$A531&lt;&gt;"", MONTH($O529) &lt;= 9, MONTH($P529) &gt;= 9), IF($T529 &lt;&gt; "", $H529/$T529, ""), ""), "")</f>
        <v/>
      </c>
      <c r="AQ529" s="10" t="str">
        <f ca="1">IFERROR(IF(AND(NOW()&lt;= EOMONTH(DATE(YEAR($P529),10, 1), 0), Overall!$A531&lt;&gt;"", MONTH($O529) &lt;= 10, MONTH($P529) &gt;= 10), IF($T529 &lt;&gt; "", $H529/$T529, ""), ""), "")</f>
        <v/>
      </c>
      <c r="AR529" s="10" t="str">
        <f ca="1">IFERROR(IF(AND(NOW()&lt;= EOMONTH(DATE(YEAR($P529),11, 1), 0), Overall!$A531&lt;&gt;"", MONTH($O529) &lt;=11, MONTH($P529) &gt;= 11), IF($T529 &lt;&gt; "", $H529/$T529, ""), ""), "")</f>
        <v/>
      </c>
      <c r="AS529" s="10" t="str">
        <f ca="1">IFERROR(IF(AND(NOW()&lt;= EOMONTH(DATE(YEAR($P529),12, 1), 0), Overall!$A531&lt;&gt;"", MONTH($O529) &lt;= 12, MONTH($P529) &gt;= 12), IF($T529 &lt;&gt; "", $H529/$T529, ""), ""), "")</f>
        <v/>
      </c>
      <c r="AT529" s="16">
        <f t="shared" ca="1" si="17"/>
        <v>0</v>
      </c>
    </row>
    <row r="530" spans="1:46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6">
        <f>IF(Overall!T532&lt;&gt;"",VALUE(Overall!T532),"")</f>
        <v>83.02</v>
      </c>
      <c r="O530" s="7">
        <f>IF(Overall!L532&lt;&gt;"", DATEVALUE(Overall!L532), "")</f>
        <v>45139</v>
      </c>
      <c r="P530" s="7">
        <f>IF(Overall!M532&lt;&gt;"", DATEVALUE(Overall!M532), "")</f>
        <v>45169</v>
      </c>
      <c r="Q530" s="7" t="str">
        <f>IF(Overall!S532&lt;&gt;"",_xlfn.VALUETOTEXT(Overall!S532),"")</f>
        <v>Aug</v>
      </c>
      <c r="R530" s="7">
        <f>IF(Overall!O532&lt;&gt;"", DATEVALUE(Overall!O532), "")</f>
        <v>44991</v>
      </c>
      <c r="S530" s="7">
        <f>IF(Overall!O532&lt;&gt;"", DATEVALUE(Overall!O532), "")</f>
        <v>44991</v>
      </c>
      <c r="T530" s="5">
        <f t="shared" si="16"/>
        <v>1</v>
      </c>
      <c r="U530" s="10" t="str">
        <f>IF(Overall!$A532&lt;&gt;"",IF(AND(MONTH($O530) &lt;= 1, MONTH($P530) &gt;= 1), IF($T530 &lt;&gt; "", $H530/$T530, ""), ""),"")</f>
        <v/>
      </c>
      <c r="V530" s="10" t="str">
        <f>IF(Overall!$A532&lt;&gt;"",IF(AND(MONTH($O530) &lt;= 2, MONTH($P530) &gt;= 2), IF($T530 &lt;&gt; "", $H530/$T530, ""), ""),"")</f>
        <v/>
      </c>
      <c r="W530" s="10" t="str">
        <f>IF(Overall!$A532&lt;&gt;"",IF(AND(MONTH($O530) &lt;= 3, MONTH($P530) &gt;= 3), IF($T530 &lt;&gt; "", $H530/$T530, ""), ""),"")</f>
        <v/>
      </c>
      <c r="X530" s="10" t="str">
        <f>IF(Overall!$A532&lt;&gt;"",IF(AND(MONTH($O530) &lt;= 4, MONTH($P530) &gt;= 4), IF($T530 &lt;&gt; "", $H530/$T530, ""), ""),"")</f>
        <v/>
      </c>
      <c r="Y530" s="10" t="str">
        <f>IF(Overall!$A532&lt;&gt;"",IF(AND(MONTH($O530) &lt;= 5, MONTH($P530) &gt;= 5), IF($T530 &lt;&gt; "", $H530/$T530, ""), ""),"")</f>
        <v/>
      </c>
      <c r="Z530" s="10" t="str">
        <f>IF(Overall!$A532&lt;&gt;"",IF(AND(MONTH($O530) &lt;= 6, MONTH($P530) &gt;= 6), IF($T530 &lt;&gt; "", $H530/$T530, ""), ""),"")</f>
        <v/>
      </c>
      <c r="AA530" s="10" t="str">
        <f>IF(Overall!$A532&lt;&gt;"",IF(AND(MONTH($O530) &lt;= 7, MONTH($P530) &gt;= 7 ), IF($T530 &lt;&gt; "", $H530/$T530, ""), ""),"")</f>
        <v/>
      </c>
      <c r="AB530" s="10">
        <f>IF(Overall!$A532&lt;&gt;"",IF(AND(MONTH($O530) &lt;= 8, MONTH($P530) &gt;= 8), IF($T530 &lt;&gt; "", $H530/$T530, ""), ""),"")</f>
        <v>1000000</v>
      </c>
      <c r="AC530" s="10" t="str">
        <f>IF(Overall!$A532&lt;&gt;"",IF(AND(MONTH($O530) &lt;= 9, MONTH($P530) &gt;= 9), IF($T530 &lt;&gt; "", $H530/$T530, ""), ""),"")</f>
        <v/>
      </c>
      <c r="AD530" s="10" t="str">
        <f>IF(Overall!$A532&lt;&gt;"",IF(AND(MONTH($O530) &lt;= 10, MONTH($P530) &gt;= 10), IF($T530 &lt;&gt; "", $H530/$T530, ""), ""),"")</f>
        <v/>
      </c>
      <c r="AE530" s="10" t="str">
        <f>IF(Overall!$A532&lt;&gt;"",IF(AND(MONTH($O530) &lt;= 11, MONTH($P530) &gt;= 11), IF($T530 &lt;&gt; "", $H530/$T530, ""), ""),"")</f>
        <v/>
      </c>
      <c r="AF530" s="10" t="str">
        <f>IF(Overall!$A532&lt;&gt;"",IF(AND(MONTH($O530) &lt;= 12, MONTH($P530) &gt;= 12), IF($T530 &lt;&gt; "", $H530/$T530, ""), ""),"")</f>
        <v/>
      </c>
      <c r="AH530" s="10" t="str">
        <f ca="1">IFERROR(IF(AND(NOW()&lt;= EOMONTH(DATE(YEAR($P530),1, 1), 0), Overall!$A532&lt;&gt;"", MONTH($O530) &lt;= 1, MONTH($P530) &gt;= 1), IF($T530 &lt;&gt; "", $H530/$T530, ""), ""), "")</f>
        <v/>
      </c>
      <c r="AI530" s="10" t="str">
        <f ca="1">IFERROR(IF(AND(NOW()&lt;= EOMONTH(DATE(YEAR($P530),2, 1), 0), Overall!$A532&lt;&gt;"", MONTH($O530) &lt;= 2, MONTH($P530) &gt;= 2), IF($T530 &lt;&gt; "", $H530/$T530, ""), ""), "")</f>
        <v/>
      </c>
      <c r="AJ530" s="10" t="str">
        <f ca="1">IFERROR(IF(AND(NOW()&lt;= EOMONTH(DATE(YEAR($P530),3, 1), 0), Overall!$A532&lt;&gt;"", MONTH($O530) &lt;= 3, MONTH($P530) &gt;= 3), IF($T530 &lt;&gt; "", $H530/$T530, ""), ""), "")</f>
        <v/>
      </c>
      <c r="AK530" s="10" t="str">
        <f ca="1">IFERROR(IF(AND(NOW()&lt;= EOMONTH(DATE(YEAR($P530),4, 1), 0), Overall!$A532&lt;&gt;"", MONTH($O530) &lt;= 4, MONTH($P530) &gt;= 4), IF($T530 &lt;&gt; "", $H530/$T530, ""), ""), "")</f>
        <v/>
      </c>
      <c r="AL530" s="10" t="str">
        <f ca="1">IFERROR(IF(AND(NOW()&lt;= EOMONTH(DATE(YEAR($P530),5, 1), 0), Overall!$A532&lt;&gt;"", MONTH($O530) &lt;= 5, MONTH($P530) &gt;= 5), IF($T530 &lt;&gt; "", $H530/$T530, ""), ""), "")</f>
        <v/>
      </c>
      <c r="AM530" s="10" t="str">
        <f ca="1">IFERROR(IF(AND(NOW()&lt;= EOMONTH(DATE(YEAR($P530),6, 1), 0), Overall!$A532&lt;&gt;"", MONTH($O530) &lt;= 6, MONTH($P530) &gt;= 6), IF($T530 &lt;&gt; "", $H530/$T530, ""), ""), "")</f>
        <v/>
      </c>
      <c r="AN530" s="10" t="str">
        <f ca="1">IFERROR(IF(AND(NOW()&lt;= EOMONTH(DATE(YEAR($P530),7, 1), 0), Overall!$A532&lt;&gt;"", MONTH($O530) &lt;= 7, MONTH($P530) &gt;= 7), IF($T530 &lt;&gt; "", $H530/$T530, ""), ""), "")</f>
        <v/>
      </c>
      <c r="AO530" s="10" t="str">
        <f ca="1">IFERROR(IF(AND(NOW()&lt;= EOMONTH(DATE(YEAR($P530),8, 1), 0), Overall!$A532&lt;&gt;"", MONTH($O530) &lt;= 8, MONTH($P530) &gt;= 8), IF($T530 &lt;&gt; "", $H530/$T530, ""), ""), "")</f>
        <v/>
      </c>
      <c r="AP530" s="10" t="str">
        <f ca="1">IFERROR(IF(AND(NOW()&lt;= EOMONTH(DATE(YEAR($P530),9, 1), 0), Overall!$A532&lt;&gt;"", MONTH($O530) &lt;= 9, MONTH($P530) &gt;= 9), IF($T530 &lt;&gt; "", $H530/$T530, ""), ""), "")</f>
        <v/>
      </c>
      <c r="AQ530" s="10" t="str">
        <f ca="1">IFERROR(IF(AND(NOW()&lt;= EOMONTH(DATE(YEAR($P530),10, 1), 0), Overall!$A532&lt;&gt;"", MONTH($O530) &lt;= 10, MONTH($P530) &gt;= 10), IF($T530 &lt;&gt; "", $H530/$T530, ""), ""), "")</f>
        <v/>
      </c>
      <c r="AR530" s="10" t="str">
        <f ca="1">IFERROR(IF(AND(NOW()&lt;= EOMONTH(DATE(YEAR($P530),11, 1), 0), Overall!$A532&lt;&gt;"", MONTH($O530) &lt;=11, MONTH($P530) &gt;= 11), IF($T530 &lt;&gt; "", $H530/$T530, ""), ""), "")</f>
        <v/>
      </c>
      <c r="AS530" s="10" t="str">
        <f ca="1">IFERROR(IF(AND(NOW()&lt;= EOMONTH(DATE(YEAR($P530),12, 1), 0), Overall!$A532&lt;&gt;"", MONTH($O530) &lt;= 12, MONTH($P530) &gt;= 12), IF($T530 &lt;&gt; "", $H530/$T530, ""), ""), "")</f>
        <v/>
      </c>
      <c r="AT530" s="16">
        <f t="shared" ca="1" si="17"/>
        <v>0</v>
      </c>
    </row>
    <row r="531" spans="1:46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6">
        <f>IF(Overall!T533&lt;&gt;"",VALUE(Overall!T533),"")</f>
        <v>82.65</v>
      </c>
      <c r="O531" s="7">
        <f>IF(Overall!L533&lt;&gt;"", DATEVALUE(Overall!L533), "")</f>
        <v>45139</v>
      </c>
      <c r="P531" s="7">
        <f>IF(Overall!M533&lt;&gt;"", DATEVALUE(Overall!M533), "")</f>
        <v>45169</v>
      </c>
      <c r="Q531" s="7" t="str">
        <f>IF(Overall!S533&lt;&gt;"",_xlfn.VALUETOTEXT(Overall!S533),"")</f>
        <v>Aug</v>
      </c>
      <c r="R531" s="7">
        <f>IF(Overall!O533&lt;&gt;"", DATEVALUE(Overall!O533), "")</f>
        <v>44991</v>
      </c>
      <c r="S531" s="7">
        <f>IF(Overall!O533&lt;&gt;"", DATEVALUE(Overall!O533), "")</f>
        <v>44991</v>
      </c>
      <c r="T531" s="5">
        <f t="shared" si="16"/>
        <v>1</v>
      </c>
      <c r="U531" s="10" t="str">
        <f>IF(Overall!$A533&lt;&gt;"",IF(AND(MONTH($O531) &lt;= 1, MONTH($P531) &gt;= 1), IF($T531 &lt;&gt; "", $H531/$T531, ""), ""),"")</f>
        <v/>
      </c>
      <c r="V531" s="10" t="str">
        <f>IF(Overall!$A533&lt;&gt;"",IF(AND(MONTH($O531) &lt;= 2, MONTH($P531) &gt;= 2), IF($T531 &lt;&gt; "", $H531/$T531, ""), ""),"")</f>
        <v/>
      </c>
      <c r="W531" s="10" t="str">
        <f>IF(Overall!$A533&lt;&gt;"",IF(AND(MONTH($O531) &lt;= 3, MONTH($P531) &gt;= 3), IF($T531 &lt;&gt; "", $H531/$T531, ""), ""),"")</f>
        <v/>
      </c>
      <c r="X531" s="10" t="str">
        <f>IF(Overall!$A533&lt;&gt;"",IF(AND(MONTH($O531) &lt;= 4, MONTH($P531) &gt;= 4), IF($T531 &lt;&gt; "", $H531/$T531, ""), ""),"")</f>
        <v/>
      </c>
      <c r="Y531" s="10" t="str">
        <f>IF(Overall!$A533&lt;&gt;"",IF(AND(MONTH($O531) &lt;= 5, MONTH($P531) &gt;= 5), IF($T531 &lt;&gt; "", $H531/$T531, ""), ""),"")</f>
        <v/>
      </c>
      <c r="Z531" s="10" t="str">
        <f>IF(Overall!$A533&lt;&gt;"",IF(AND(MONTH($O531) &lt;= 6, MONTH($P531) &gt;= 6), IF($T531 &lt;&gt; "", $H531/$T531, ""), ""),"")</f>
        <v/>
      </c>
      <c r="AA531" s="10" t="str">
        <f>IF(Overall!$A533&lt;&gt;"",IF(AND(MONTH($O531) &lt;= 7, MONTH($P531) &gt;= 7 ), IF($T531 &lt;&gt; "", $H531/$T531, ""), ""),"")</f>
        <v/>
      </c>
      <c r="AB531" s="10">
        <f>IF(Overall!$A533&lt;&gt;"",IF(AND(MONTH($O531) &lt;= 8, MONTH($P531) &gt;= 8), IF($T531 &lt;&gt; "", $H531/$T531, ""), ""),"")</f>
        <v>1000000</v>
      </c>
      <c r="AC531" s="10" t="str">
        <f>IF(Overall!$A533&lt;&gt;"",IF(AND(MONTH($O531) &lt;= 9, MONTH($P531) &gt;= 9), IF($T531 &lt;&gt; "", $H531/$T531, ""), ""),"")</f>
        <v/>
      </c>
      <c r="AD531" s="10" t="str">
        <f>IF(Overall!$A533&lt;&gt;"",IF(AND(MONTH($O531) &lt;= 10, MONTH($P531) &gt;= 10), IF($T531 &lt;&gt; "", $H531/$T531, ""), ""),"")</f>
        <v/>
      </c>
      <c r="AE531" s="10" t="str">
        <f>IF(Overall!$A533&lt;&gt;"",IF(AND(MONTH($O531) &lt;= 11, MONTH($P531) &gt;= 11), IF($T531 &lt;&gt; "", $H531/$T531, ""), ""),"")</f>
        <v/>
      </c>
      <c r="AF531" s="10" t="str">
        <f>IF(Overall!$A533&lt;&gt;"",IF(AND(MONTH($O531) &lt;= 12, MONTH($P531) &gt;= 12), IF($T531 &lt;&gt; "", $H531/$T531, ""), ""),"")</f>
        <v/>
      </c>
      <c r="AH531" s="10" t="str">
        <f ca="1">IFERROR(IF(AND(NOW()&lt;= EOMONTH(DATE(YEAR($P531),1, 1), 0), Overall!$A533&lt;&gt;"", MONTH($O531) &lt;= 1, MONTH($P531) &gt;= 1), IF($T531 &lt;&gt; "", $H531/$T531, ""), ""), "")</f>
        <v/>
      </c>
      <c r="AI531" s="10" t="str">
        <f ca="1">IFERROR(IF(AND(NOW()&lt;= EOMONTH(DATE(YEAR($P531),2, 1), 0), Overall!$A533&lt;&gt;"", MONTH($O531) &lt;= 2, MONTH($P531) &gt;= 2), IF($T531 &lt;&gt; "", $H531/$T531, ""), ""), "")</f>
        <v/>
      </c>
      <c r="AJ531" s="10" t="str">
        <f ca="1">IFERROR(IF(AND(NOW()&lt;= EOMONTH(DATE(YEAR($P531),3, 1), 0), Overall!$A533&lt;&gt;"", MONTH($O531) &lt;= 3, MONTH($P531) &gt;= 3), IF($T531 &lt;&gt; "", $H531/$T531, ""), ""), "")</f>
        <v/>
      </c>
      <c r="AK531" s="10" t="str">
        <f ca="1">IFERROR(IF(AND(NOW()&lt;= EOMONTH(DATE(YEAR($P531),4, 1), 0), Overall!$A533&lt;&gt;"", MONTH($O531) &lt;= 4, MONTH($P531) &gt;= 4), IF($T531 &lt;&gt; "", $H531/$T531, ""), ""), "")</f>
        <v/>
      </c>
      <c r="AL531" s="10" t="str">
        <f ca="1">IFERROR(IF(AND(NOW()&lt;= EOMONTH(DATE(YEAR($P531),5, 1), 0), Overall!$A533&lt;&gt;"", MONTH($O531) &lt;= 5, MONTH($P531) &gt;= 5), IF($T531 &lt;&gt; "", $H531/$T531, ""), ""), "")</f>
        <v/>
      </c>
      <c r="AM531" s="10" t="str">
        <f ca="1">IFERROR(IF(AND(NOW()&lt;= EOMONTH(DATE(YEAR($P531),6, 1), 0), Overall!$A533&lt;&gt;"", MONTH($O531) &lt;= 6, MONTH($P531) &gt;= 6), IF($T531 &lt;&gt; "", $H531/$T531, ""), ""), "")</f>
        <v/>
      </c>
      <c r="AN531" s="10" t="str">
        <f ca="1">IFERROR(IF(AND(NOW()&lt;= EOMONTH(DATE(YEAR($P531),7, 1), 0), Overall!$A533&lt;&gt;"", MONTH($O531) &lt;= 7, MONTH($P531) &gt;= 7), IF($T531 &lt;&gt; "", $H531/$T531, ""), ""), "")</f>
        <v/>
      </c>
      <c r="AO531" s="10" t="str">
        <f ca="1">IFERROR(IF(AND(NOW()&lt;= EOMONTH(DATE(YEAR($P531),8, 1), 0), Overall!$A533&lt;&gt;"", MONTH($O531) &lt;= 8, MONTH($P531) &gt;= 8), IF($T531 &lt;&gt; "", $H531/$T531, ""), ""), "")</f>
        <v/>
      </c>
      <c r="AP531" s="10" t="str">
        <f ca="1">IFERROR(IF(AND(NOW()&lt;= EOMONTH(DATE(YEAR($P531),9, 1), 0), Overall!$A533&lt;&gt;"", MONTH($O531) &lt;= 9, MONTH($P531) &gt;= 9), IF($T531 &lt;&gt; "", $H531/$T531, ""), ""), "")</f>
        <v/>
      </c>
      <c r="AQ531" s="10" t="str">
        <f ca="1">IFERROR(IF(AND(NOW()&lt;= EOMONTH(DATE(YEAR($P531),10, 1), 0), Overall!$A533&lt;&gt;"", MONTH($O531) &lt;= 10, MONTH($P531) &gt;= 10), IF($T531 &lt;&gt; "", $H531/$T531, ""), ""), "")</f>
        <v/>
      </c>
      <c r="AR531" s="10" t="str">
        <f ca="1">IFERROR(IF(AND(NOW()&lt;= EOMONTH(DATE(YEAR($P531),11, 1), 0), Overall!$A533&lt;&gt;"", MONTH($O531) &lt;=11, MONTH($P531) &gt;= 11), IF($T531 &lt;&gt; "", $H531/$T531, ""), ""), "")</f>
        <v/>
      </c>
      <c r="AS531" s="10" t="str">
        <f ca="1">IFERROR(IF(AND(NOW()&lt;= EOMONTH(DATE(YEAR($P531),12, 1), 0), Overall!$A533&lt;&gt;"", MONTH($O531) &lt;= 12, MONTH($P531) &gt;= 12), IF($T531 &lt;&gt; "", $H531/$T531, ""), ""), "")</f>
        <v/>
      </c>
      <c r="AT531" s="16">
        <f t="shared" ca="1" si="17"/>
        <v>0</v>
      </c>
    </row>
    <row r="532" spans="1:46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6">
        <f>IF(Overall!T534&lt;&gt;"",VALUE(Overall!T534),"")</f>
        <v>83.7</v>
      </c>
      <c r="O532" s="7">
        <f>IF(Overall!L534&lt;&gt;"", DATEVALUE(Overall!L534), "")</f>
        <v>45139</v>
      </c>
      <c r="P532" s="7">
        <f>IF(Overall!M534&lt;&gt;"", DATEVALUE(Overall!M534), "")</f>
        <v>45169</v>
      </c>
      <c r="Q532" s="7" t="str">
        <f>IF(Overall!S534&lt;&gt;"",_xlfn.VALUETOTEXT(Overall!S534),"")</f>
        <v>Aug</v>
      </c>
      <c r="R532" s="7">
        <f>IF(Overall!O534&lt;&gt;"", DATEVALUE(Overall!O534), "")</f>
        <v>44992</v>
      </c>
      <c r="S532" s="7">
        <f>IF(Overall!O534&lt;&gt;"", DATEVALUE(Overall!O534), "")</f>
        <v>44992</v>
      </c>
      <c r="T532" s="5">
        <f t="shared" si="16"/>
        <v>1</v>
      </c>
      <c r="U532" s="10" t="str">
        <f>IF(Overall!$A534&lt;&gt;"",IF(AND(MONTH($O532) &lt;= 1, MONTH($P532) &gt;= 1), IF($T532 &lt;&gt; "", $H532/$T532, ""), ""),"")</f>
        <v/>
      </c>
      <c r="V532" s="10" t="str">
        <f>IF(Overall!$A534&lt;&gt;"",IF(AND(MONTH($O532) &lt;= 2, MONTH($P532) &gt;= 2), IF($T532 &lt;&gt; "", $H532/$T532, ""), ""),"")</f>
        <v/>
      </c>
      <c r="W532" s="10" t="str">
        <f>IF(Overall!$A534&lt;&gt;"",IF(AND(MONTH($O532) &lt;= 3, MONTH($P532) &gt;= 3), IF($T532 &lt;&gt; "", $H532/$T532, ""), ""),"")</f>
        <v/>
      </c>
      <c r="X532" s="10" t="str">
        <f>IF(Overall!$A534&lt;&gt;"",IF(AND(MONTH($O532) &lt;= 4, MONTH($P532) &gt;= 4), IF($T532 &lt;&gt; "", $H532/$T532, ""), ""),"")</f>
        <v/>
      </c>
      <c r="Y532" s="10" t="str">
        <f>IF(Overall!$A534&lt;&gt;"",IF(AND(MONTH($O532) &lt;= 5, MONTH($P532) &gt;= 5), IF($T532 &lt;&gt; "", $H532/$T532, ""), ""),"")</f>
        <v/>
      </c>
      <c r="Z532" s="10" t="str">
        <f>IF(Overall!$A534&lt;&gt;"",IF(AND(MONTH($O532) &lt;= 6, MONTH($P532) &gt;= 6), IF($T532 &lt;&gt; "", $H532/$T532, ""), ""),"")</f>
        <v/>
      </c>
      <c r="AA532" s="10" t="str">
        <f>IF(Overall!$A534&lt;&gt;"",IF(AND(MONTH($O532) &lt;= 7, MONTH($P532) &gt;= 7 ), IF($T532 &lt;&gt; "", $H532/$T532, ""), ""),"")</f>
        <v/>
      </c>
      <c r="AB532" s="10">
        <f>IF(Overall!$A534&lt;&gt;"",IF(AND(MONTH($O532) &lt;= 8, MONTH($P532) &gt;= 8), IF($T532 &lt;&gt; "", $H532/$T532, ""), ""),"")</f>
        <v>1000000</v>
      </c>
      <c r="AC532" s="10" t="str">
        <f>IF(Overall!$A534&lt;&gt;"",IF(AND(MONTH($O532) &lt;= 9, MONTH($P532) &gt;= 9), IF($T532 &lt;&gt; "", $H532/$T532, ""), ""),"")</f>
        <v/>
      </c>
      <c r="AD532" s="10" t="str">
        <f>IF(Overall!$A534&lt;&gt;"",IF(AND(MONTH($O532) &lt;= 10, MONTH($P532) &gt;= 10), IF($T532 &lt;&gt; "", $H532/$T532, ""), ""),"")</f>
        <v/>
      </c>
      <c r="AE532" s="10" t="str">
        <f>IF(Overall!$A534&lt;&gt;"",IF(AND(MONTH($O532) &lt;= 11, MONTH($P532) &gt;= 11), IF($T532 &lt;&gt; "", $H532/$T532, ""), ""),"")</f>
        <v/>
      </c>
      <c r="AF532" s="10" t="str">
        <f>IF(Overall!$A534&lt;&gt;"",IF(AND(MONTH($O532) &lt;= 12, MONTH($P532) &gt;= 12), IF($T532 &lt;&gt; "", $H532/$T532, ""), ""),"")</f>
        <v/>
      </c>
      <c r="AH532" s="10" t="str">
        <f ca="1">IFERROR(IF(AND(NOW()&lt;= EOMONTH(DATE(YEAR($P532),1, 1), 0), Overall!$A534&lt;&gt;"", MONTH($O532) &lt;= 1, MONTH($P532) &gt;= 1), IF($T532 &lt;&gt; "", $H532/$T532, ""), ""), "")</f>
        <v/>
      </c>
      <c r="AI532" s="10" t="str">
        <f ca="1">IFERROR(IF(AND(NOW()&lt;= EOMONTH(DATE(YEAR($P532),2, 1), 0), Overall!$A534&lt;&gt;"", MONTH($O532) &lt;= 2, MONTH($P532) &gt;= 2), IF($T532 &lt;&gt; "", $H532/$T532, ""), ""), "")</f>
        <v/>
      </c>
      <c r="AJ532" s="10" t="str">
        <f ca="1">IFERROR(IF(AND(NOW()&lt;= EOMONTH(DATE(YEAR($P532),3, 1), 0), Overall!$A534&lt;&gt;"", MONTH($O532) &lt;= 3, MONTH($P532) &gt;= 3), IF($T532 &lt;&gt; "", $H532/$T532, ""), ""), "")</f>
        <v/>
      </c>
      <c r="AK532" s="10" t="str">
        <f ca="1">IFERROR(IF(AND(NOW()&lt;= EOMONTH(DATE(YEAR($P532),4, 1), 0), Overall!$A534&lt;&gt;"", MONTH($O532) &lt;= 4, MONTH($P532) &gt;= 4), IF($T532 &lt;&gt; "", $H532/$T532, ""), ""), "")</f>
        <v/>
      </c>
      <c r="AL532" s="10" t="str">
        <f ca="1">IFERROR(IF(AND(NOW()&lt;= EOMONTH(DATE(YEAR($P532),5, 1), 0), Overall!$A534&lt;&gt;"", MONTH($O532) &lt;= 5, MONTH($P532) &gt;= 5), IF($T532 &lt;&gt; "", $H532/$T532, ""), ""), "")</f>
        <v/>
      </c>
      <c r="AM532" s="10" t="str">
        <f ca="1">IFERROR(IF(AND(NOW()&lt;= EOMONTH(DATE(YEAR($P532),6, 1), 0), Overall!$A534&lt;&gt;"", MONTH($O532) &lt;= 6, MONTH($P532) &gt;= 6), IF($T532 &lt;&gt; "", $H532/$T532, ""), ""), "")</f>
        <v/>
      </c>
      <c r="AN532" s="10" t="str">
        <f ca="1">IFERROR(IF(AND(NOW()&lt;= EOMONTH(DATE(YEAR($P532),7, 1), 0), Overall!$A534&lt;&gt;"", MONTH($O532) &lt;= 7, MONTH($P532) &gt;= 7), IF($T532 &lt;&gt; "", $H532/$T532, ""), ""), "")</f>
        <v/>
      </c>
      <c r="AO532" s="10" t="str">
        <f ca="1">IFERROR(IF(AND(NOW()&lt;= EOMONTH(DATE(YEAR($P532),8, 1), 0), Overall!$A534&lt;&gt;"", MONTH($O532) &lt;= 8, MONTH($P532) &gt;= 8), IF($T532 &lt;&gt; "", $H532/$T532, ""), ""), "")</f>
        <v/>
      </c>
      <c r="AP532" s="10" t="str">
        <f ca="1">IFERROR(IF(AND(NOW()&lt;= EOMONTH(DATE(YEAR($P532),9, 1), 0), Overall!$A534&lt;&gt;"", MONTH($O532) &lt;= 9, MONTH($P532) &gt;= 9), IF($T532 &lt;&gt; "", $H532/$T532, ""), ""), "")</f>
        <v/>
      </c>
      <c r="AQ532" s="10" t="str">
        <f ca="1">IFERROR(IF(AND(NOW()&lt;= EOMONTH(DATE(YEAR($P532),10, 1), 0), Overall!$A534&lt;&gt;"", MONTH($O532) &lt;= 10, MONTH($P532) &gt;= 10), IF($T532 &lt;&gt; "", $H532/$T532, ""), ""), "")</f>
        <v/>
      </c>
      <c r="AR532" s="10" t="str">
        <f ca="1">IFERROR(IF(AND(NOW()&lt;= EOMONTH(DATE(YEAR($P532),11, 1), 0), Overall!$A534&lt;&gt;"", MONTH($O532) &lt;=11, MONTH($P532) &gt;= 11), IF($T532 &lt;&gt; "", $H532/$T532, ""), ""), "")</f>
        <v/>
      </c>
      <c r="AS532" s="10" t="str">
        <f ca="1">IFERROR(IF(AND(NOW()&lt;= EOMONTH(DATE(YEAR($P532),12, 1), 0), Overall!$A534&lt;&gt;"", MONTH($O532) &lt;= 12, MONTH($P532) &gt;= 12), IF($T532 &lt;&gt; "", $H532/$T532, ""), ""), "")</f>
        <v/>
      </c>
      <c r="AT532" s="16">
        <f t="shared" ca="1" si="17"/>
        <v>0</v>
      </c>
    </row>
    <row r="533" spans="1:46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6">
        <f>IF(Overall!T535&lt;&gt;"",VALUE(Overall!T535),"")</f>
        <v>83.51</v>
      </c>
      <c r="O533" s="7">
        <f>IF(Overall!L535&lt;&gt;"", DATEVALUE(Overall!L535), "")</f>
        <v>45139</v>
      </c>
      <c r="P533" s="7">
        <f>IF(Overall!M535&lt;&gt;"", DATEVALUE(Overall!M535), "")</f>
        <v>45169</v>
      </c>
      <c r="Q533" s="7" t="str">
        <f>IF(Overall!S535&lt;&gt;"",_xlfn.VALUETOTEXT(Overall!S535),"")</f>
        <v>Aug</v>
      </c>
      <c r="R533" s="7">
        <f>IF(Overall!O535&lt;&gt;"", DATEVALUE(Overall!O535), "")</f>
        <v>44992</v>
      </c>
      <c r="S533" s="7">
        <f>IF(Overall!O535&lt;&gt;"", DATEVALUE(Overall!O535), "")</f>
        <v>44992</v>
      </c>
      <c r="T533" s="5">
        <f t="shared" si="16"/>
        <v>1</v>
      </c>
      <c r="U533" s="10" t="str">
        <f>IF(Overall!$A535&lt;&gt;"",IF(AND(MONTH($O533) &lt;= 1, MONTH($P533) &gt;= 1), IF($T533 &lt;&gt; "", $H533/$T533, ""), ""),"")</f>
        <v/>
      </c>
      <c r="V533" s="10" t="str">
        <f>IF(Overall!$A535&lt;&gt;"",IF(AND(MONTH($O533) &lt;= 2, MONTH($P533) &gt;= 2), IF($T533 &lt;&gt; "", $H533/$T533, ""), ""),"")</f>
        <v/>
      </c>
      <c r="W533" s="10" t="str">
        <f>IF(Overall!$A535&lt;&gt;"",IF(AND(MONTH($O533) &lt;= 3, MONTH($P533) &gt;= 3), IF($T533 &lt;&gt; "", $H533/$T533, ""), ""),"")</f>
        <v/>
      </c>
      <c r="X533" s="10" t="str">
        <f>IF(Overall!$A535&lt;&gt;"",IF(AND(MONTH($O533) &lt;= 4, MONTH($P533) &gt;= 4), IF($T533 &lt;&gt; "", $H533/$T533, ""), ""),"")</f>
        <v/>
      </c>
      <c r="Y533" s="10" t="str">
        <f>IF(Overall!$A535&lt;&gt;"",IF(AND(MONTH($O533) &lt;= 5, MONTH($P533) &gt;= 5), IF($T533 &lt;&gt; "", $H533/$T533, ""), ""),"")</f>
        <v/>
      </c>
      <c r="Z533" s="10" t="str">
        <f>IF(Overall!$A535&lt;&gt;"",IF(AND(MONTH($O533) &lt;= 6, MONTH($P533) &gt;= 6), IF($T533 &lt;&gt; "", $H533/$T533, ""), ""),"")</f>
        <v/>
      </c>
      <c r="AA533" s="10" t="str">
        <f>IF(Overall!$A535&lt;&gt;"",IF(AND(MONTH($O533) &lt;= 7, MONTH($P533) &gt;= 7 ), IF($T533 &lt;&gt; "", $H533/$T533, ""), ""),"")</f>
        <v/>
      </c>
      <c r="AB533" s="10">
        <f>IF(Overall!$A535&lt;&gt;"",IF(AND(MONTH($O533) &lt;= 8, MONTH($P533) &gt;= 8), IF($T533 &lt;&gt; "", $H533/$T533, ""), ""),"")</f>
        <v>1000000</v>
      </c>
      <c r="AC533" s="10" t="str">
        <f>IF(Overall!$A535&lt;&gt;"",IF(AND(MONTH($O533) &lt;= 9, MONTH($P533) &gt;= 9), IF($T533 &lt;&gt; "", $H533/$T533, ""), ""),"")</f>
        <v/>
      </c>
      <c r="AD533" s="10" t="str">
        <f>IF(Overall!$A535&lt;&gt;"",IF(AND(MONTH($O533) &lt;= 10, MONTH($P533) &gt;= 10), IF($T533 &lt;&gt; "", $H533/$T533, ""), ""),"")</f>
        <v/>
      </c>
      <c r="AE533" s="10" t="str">
        <f>IF(Overall!$A535&lt;&gt;"",IF(AND(MONTH($O533) &lt;= 11, MONTH($P533) &gt;= 11), IF($T533 &lt;&gt; "", $H533/$T533, ""), ""),"")</f>
        <v/>
      </c>
      <c r="AF533" s="10" t="str">
        <f>IF(Overall!$A535&lt;&gt;"",IF(AND(MONTH($O533) &lt;= 12, MONTH($P533) &gt;= 12), IF($T533 &lt;&gt; "", $H533/$T533, ""), ""),"")</f>
        <v/>
      </c>
      <c r="AH533" s="10" t="str">
        <f ca="1">IFERROR(IF(AND(NOW()&lt;= EOMONTH(DATE(YEAR($P533),1, 1), 0), Overall!$A535&lt;&gt;"", MONTH($O533) &lt;= 1, MONTH($P533) &gt;= 1), IF($T533 &lt;&gt; "", $H533/$T533, ""), ""), "")</f>
        <v/>
      </c>
      <c r="AI533" s="10" t="str">
        <f ca="1">IFERROR(IF(AND(NOW()&lt;= EOMONTH(DATE(YEAR($P533),2, 1), 0), Overall!$A535&lt;&gt;"", MONTH($O533) &lt;= 2, MONTH($P533) &gt;= 2), IF($T533 &lt;&gt; "", $H533/$T533, ""), ""), "")</f>
        <v/>
      </c>
      <c r="AJ533" s="10" t="str">
        <f ca="1">IFERROR(IF(AND(NOW()&lt;= EOMONTH(DATE(YEAR($P533),3, 1), 0), Overall!$A535&lt;&gt;"", MONTH($O533) &lt;= 3, MONTH($P533) &gt;= 3), IF($T533 &lt;&gt; "", $H533/$T533, ""), ""), "")</f>
        <v/>
      </c>
      <c r="AK533" s="10" t="str">
        <f ca="1">IFERROR(IF(AND(NOW()&lt;= EOMONTH(DATE(YEAR($P533),4, 1), 0), Overall!$A535&lt;&gt;"", MONTH($O533) &lt;= 4, MONTH($P533) &gt;= 4), IF($T533 &lt;&gt; "", $H533/$T533, ""), ""), "")</f>
        <v/>
      </c>
      <c r="AL533" s="10" t="str">
        <f ca="1">IFERROR(IF(AND(NOW()&lt;= EOMONTH(DATE(YEAR($P533),5, 1), 0), Overall!$A535&lt;&gt;"", MONTH($O533) &lt;= 5, MONTH($P533) &gt;= 5), IF($T533 &lt;&gt; "", $H533/$T533, ""), ""), "")</f>
        <v/>
      </c>
      <c r="AM533" s="10" t="str">
        <f ca="1">IFERROR(IF(AND(NOW()&lt;= EOMONTH(DATE(YEAR($P533),6, 1), 0), Overall!$A535&lt;&gt;"", MONTH($O533) &lt;= 6, MONTH($P533) &gt;= 6), IF($T533 &lt;&gt; "", $H533/$T533, ""), ""), "")</f>
        <v/>
      </c>
      <c r="AN533" s="10" t="str">
        <f ca="1">IFERROR(IF(AND(NOW()&lt;= EOMONTH(DATE(YEAR($P533),7, 1), 0), Overall!$A535&lt;&gt;"", MONTH($O533) &lt;= 7, MONTH($P533) &gt;= 7), IF($T533 &lt;&gt; "", $H533/$T533, ""), ""), "")</f>
        <v/>
      </c>
      <c r="AO533" s="10" t="str">
        <f ca="1">IFERROR(IF(AND(NOW()&lt;= EOMONTH(DATE(YEAR($P533),8, 1), 0), Overall!$A535&lt;&gt;"", MONTH($O533) &lt;= 8, MONTH($P533) &gt;= 8), IF($T533 &lt;&gt; "", $H533/$T533, ""), ""), "")</f>
        <v/>
      </c>
      <c r="AP533" s="10" t="str">
        <f ca="1">IFERROR(IF(AND(NOW()&lt;= EOMONTH(DATE(YEAR($P533),9, 1), 0), Overall!$A535&lt;&gt;"", MONTH($O533) &lt;= 9, MONTH($P533) &gt;= 9), IF($T533 &lt;&gt; "", $H533/$T533, ""), ""), "")</f>
        <v/>
      </c>
      <c r="AQ533" s="10" t="str">
        <f ca="1">IFERROR(IF(AND(NOW()&lt;= EOMONTH(DATE(YEAR($P533),10, 1), 0), Overall!$A535&lt;&gt;"", MONTH($O533) &lt;= 10, MONTH($P533) &gt;= 10), IF($T533 &lt;&gt; "", $H533/$T533, ""), ""), "")</f>
        <v/>
      </c>
      <c r="AR533" s="10" t="str">
        <f ca="1">IFERROR(IF(AND(NOW()&lt;= EOMONTH(DATE(YEAR($P533),11, 1), 0), Overall!$A535&lt;&gt;"", MONTH($O533) &lt;=11, MONTH($P533) &gt;= 11), IF($T533 &lt;&gt; "", $H533/$T533, ""), ""), "")</f>
        <v/>
      </c>
      <c r="AS533" s="10" t="str">
        <f ca="1">IFERROR(IF(AND(NOW()&lt;= EOMONTH(DATE(YEAR($P533),12, 1), 0), Overall!$A535&lt;&gt;"", MONTH($O533) &lt;= 12, MONTH($P533) &gt;= 12), IF($T533 &lt;&gt; "", $H533/$T533, ""), ""), "")</f>
        <v/>
      </c>
      <c r="AT533" s="16">
        <f t="shared" ca="1" si="17"/>
        <v>0</v>
      </c>
    </row>
    <row r="534" spans="1:46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6">
        <f>IF(Overall!T536&lt;&gt;"",VALUE(Overall!T536),"")</f>
        <v>83.52</v>
      </c>
      <c r="O534" s="7">
        <f>IF(Overall!L536&lt;&gt;"", DATEVALUE(Overall!L536), "")</f>
        <v>45139</v>
      </c>
      <c r="P534" s="7">
        <f>IF(Overall!M536&lt;&gt;"", DATEVALUE(Overall!M536), "")</f>
        <v>45169</v>
      </c>
      <c r="Q534" s="7" t="str">
        <f>IF(Overall!S536&lt;&gt;"",_xlfn.VALUETOTEXT(Overall!S536),"")</f>
        <v>Aug</v>
      </c>
      <c r="R534" s="7">
        <f>IF(Overall!O536&lt;&gt;"", DATEVALUE(Overall!O536), "")</f>
        <v>44992</v>
      </c>
      <c r="S534" s="7">
        <f>IF(Overall!O536&lt;&gt;"", DATEVALUE(Overall!O536), "")</f>
        <v>44992</v>
      </c>
      <c r="T534" s="5">
        <f t="shared" si="16"/>
        <v>1</v>
      </c>
      <c r="U534" s="10" t="str">
        <f>IF(Overall!$A536&lt;&gt;"",IF(AND(MONTH($O534) &lt;= 1, MONTH($P534) &gt;= 1), IF($T534 &lt;&gt; "", $H534/$T534, ""), ""),"")</f>
        <v/>
      </c>
      <c r="V534" s="10" t="str">
        <f>IF(Overall!$A536&lt;&gt;"",IF(AND(MONTH($O534) &lt;= 2, MONTH($P534) &gt;= 2), IF($T534 &lt;&gt; "", $H534/$T534, ""), ""),"")</f>
        <v/>
      </c>
      <c r="W534" s="10" t="str">
        <f>IF(Overall!$A536&lt;&gt;"",IF(AND(MONTH($O534) &lt;= 3, MONTH($P534) &gt;= 3), IF($T534 &lt;&gt; "", $H534/$T534, ""), ""),"")</f>
        <v/>
      </c>
      <c r="X534" s="10" t="str">
        <f>IF(Overall!$A536&lt;&gt;"",IF(AND(MONTH($O534) &lt;= 4, MONTH($P534) &gt;= 4), IF($T534 &lt;&gt; "", $H534/$T534, ""), ""),"")</f>
        <v/>
      </c>
      <c r="Y534" s="10" t="str">
        <f>IF(Overall!$A536&lt;&gt;"",IF(AND(MONTH($O534) &lt;= 5, MONTH($P534) &gt;= 5), IF($T534 &lt;&gt; "", $H534/$T534, ""), ""),"")</f>
        <v/>
      </c>
      <c r="Z534" s="10" t="str">
        <f>IF(Overall!$A536&lt;&gt;"",IF(AND(MONTH($O534) &lt;= 6, MONTH($P534) &gt;= 6), IF($T534 &lt;&gt; "", $H534/$T534, ""), ""),"")</f>
        <v/>
      </c>
      <c r="AA534" s="10" t="str">
        <f>IF(Overall!$A536&lt;&gt;"",IF(AND(MONTH($O534) &lt;= 7, MONTH($P534) &gt;= 7 ), IF($T534 &lt;&gt; "", $H534/$T534, ""), ""),"")</f>
        <v/>
      </c>
      <c r="AB534" s="10">
        <f>IF(Overall!$A536&lt;&gt;"",IF(AND(MONTH($O534) &lt;= 8, MONTH($P534) &gt;= 8), IF($T534 &lt;&gt; "", $H534/$T534, ""), ""),"")</f>
        <v>1000000</v>
      </c>
      <c r="AC534" s="10" t="str">
        <f>IF(Overall!$A536&lt;&gt;"",IF(AND(MONTH($O534) &lt;= 9, MONTH($P534) &gt;= 9), IF($T534 &lt;&gt; "", $H534/$T534, ""), ""),"")</f>
        <v/>
      </c>
      <c r="AD534" s="10" t="str">
        <f>IF(Overall!$A536&lt;&gt;"",IF(AND(MONTH($O534) &lt;= 10, MONTH($P534) &gt;= 10), IF($T534 &lt;&gt; "", $H534/$T534, ""), ""),"")</f>
        <v/>
      </c>
      <c r="AE534" s="10" t="str">
        <f>IF(Overall!$A536&lt;&gt;"",IF(AND(MONTH($O534) &lt;= 11, MONTH($P534) &gt;= 11), IF($T534 &lt;&gt; "", $H534/$T534, ""), ""),"")</f>
        <v/>
      </c>
      <c r="AF534" s="10" t="str">
        <f>IF(Overall!$A536&lt;&gt;"",IF(AND(MONTH($O534) &lt;= 12, MONTH($P534) &gt;= 12), IF($T534 &lt;&gt; "", $H534/$T534, ""), ""),"")</f>
        <v/>
      </c>
      <c r="AH534" s="10" t="str">
        <f ca="1">IFERROR(IF(AND(NOW()&lt;= EOMONTH(DATE(YEAR($P534),1, 1), 0), Overall!$A536&lt;&gt;"", MONTH($O534) &lt;= 1, MONTH($P534) &gt;= 1), IF($T534 &lt;&gt; "", $H534/$T534, ""), ""), "")</f>
        <v/>
      </c>
      <c r="AI534" s="10" t="str">
        <f ca="1">IFERROR(IF(AND(NOW()&lt;= EOMONTH(DATE(YEAR($P534),2, 1), 0), Overall!$A536&lt;&gt;"", MONTH($O534) &lt;= 2, MONTH($P534) &gt;= 2), IF($T534 &lt;&gt; "", $H534/$T534, ""), ""), "")</f>
        <v/>
      </c>
      <c r="AJ534" s="10" t="str">
        <f ca="1">IFERROR(IF(AND(NOW()&lt;= EOMONTH(DATE(YEAR($P534),3, 1), 0), Overall!$A536&lt;&gt;"", MONTH($O534) &lt;= 3, MONTH($P534) &gt;= 3), IF($T534 &lt;&gt; "", $H534/$T534, ""), ""), "")</f>
        <v/>
      </c>
      <c r="AK534" s="10" t="str">
        <f ca="1">IFERROR(IF(AND(NOW()&lt;= EOMONTH(DATE(YEAR($P534),4, 1), 0), Overall!$A536&lt;&gt;"", MONTH($O534) &lt;= 4, MONTH($P534) &gt;= 4), IF($T534 &lt;&gt; "", $H534/$T534, ""), ""), "")</f>
        <v/>
      </c>
      <c r="AL534" s="10" t="str">
        <f ca="1">IFERROR(IF(AND(NOW()&lt;= EOMONTH(DATE(YEAR($P534),5, 1), 0), Overall!$A536&lt;&gt;"", MONTH($O534) &lt;= 5, MONTH($P534) &gt;= 5), IF($T534 &lt;&gt; "", $H534/$T534, ""), ""), "")</f>
        <v/>
      </c>
      <c r="AM534" s="10" t="str">
        <f ca="1">IFERROR(IF(AND(NOW()&lt;= EOMONTH(DATE(YEAR($P534),6, 1), 0), Overall!$A536&lt;&gt;"", MONTH($O534) &lt;= 6, MONTH($P534) &gt;= 6), IF($T534 &lt;&gt; "", $H534/$T534, ""), ""), "")</f>
        <v/>
      </c>
      <c r="AN534" s="10" t="str">
        <f ca="1">IFERROR(IF(AND(NOW()&lt;= EOMONTH(DATE(YEAR($P534),7, 1), 0), Overall!$A536&lt;&gt;"", MONTH($O534) &lt;= 7, MONTH($P534) &gt;= 7), IF($T534 &lt;&gt; "", $H534/$T534, ""), ""), "")</f>
        <v/>
      </c>
      <c r="AO534" s="10" t="str">
        <f ca="1">IFERROR(IF(AND(NOW()&lt;= EOMONTH(DATE(YEAR($P534),8, 1), 0), Overall!$A536&lt;&gt;"", MONTH($O534) &lt;= 8, MONTH($P534) &gt;= 8), IF($T534 &lt;&gt; "", $H534/$T534, ""), ""), "")</f>
        <v/>
      </c>
      <c r="AP534" s="10" t="str">
        <f ca="1">IFERROR(IF(AND(NOW()&lt;= EOMONTH(DATE(YEAR($P534),9, 1), 0), Overall!$A536&lt;&gt;"", MONTH($O534) &lt;= 9, MONTH($P534) &gt;= 9), IF($T534 &lt;&gt; "", $H534/$T534, ""), ""), "")</f>
        <v/>
      </c>
      <c r="AQ534" s="10" t="str">
        <f ca="1">IFERROR(IF(AND(NOW()&lt;= EOMONTH(DATE(YEAR($P534),10, 1), 0), Overall!$A536&lt;&gt;"", MONTH($O534) &lt;= 10, MONTH($P534) &gt;= 10), IF($T534 &lt;&gt; "", $H534/$T534, ""), ""), "")</f>
        <v/>
      </c>
      <c r="AR534" s="10" t="str">
        <f ca="1">IFERROR(IF(AND(NOW()&lt;= EOMONTH(DATE(YEAR($P534),11, 1), 0), Overall!$A536&lt;&gt;"", MONTH($O534) &lt;=11, MONTH($P534) &gt;= 11), IF($T534 &lt;&gt; "", $H534/$T534, ""), ""), "")</f>
        <v/>
      </c>
      <c r="AS534" s="10" t="str">
        <f ca="1">IFERROR(IF(AND(NOW()&lt;= EOMONTH(DATE(YEAR($P534),12, 1), 0), Overall!$A536&lt;&gt;"", MONTH($O534) &lt;= 12, MONTH($P534) &gt;= 12), IF($T534 &lt;&gt; "", $H534/$T534, ""), ""), "")</f>
        <v/>
      </c>
      <c r="AT534" s="16">
        <f t="shared" ca="1" si="17"/>
        <v>0</v>
      </c>
    </row>
    <row r="535" spans="1:46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6">
        <f>IF(Overall!T537&lt;&gt;"",VALUE(Overall!T537),"")</f>
        <v>82.216999999999999</v>
      </c>
      <c r="O535" s="7">
        <f>IF(Overall!L537&lt;&gt;"", DATEVALUE(Overall!L537), "")</f>
        <v>45139</v>
      </c>
      <c r="P535" s="7">
        <f>IF(Overall!M537&lt;&gt;"", DATEVALUE(Overall!M537), "")</f>
        <v>45169</v>
      </c>
      <c r="Q535" s="7" t="str">
        <f>IF(Overall!S537&lt;&gt;"",_xlfn.VALUETOTEXT(Overall!S537),"")</f>
        <v>Aug</v>
      </c>
      <c r="R535" s="7">
        <f>IF(Overall!O537&lt;&gt;"", DATEVALUE(Overall!O537), "")</f>
        <v>45019</v>
      </c>
      <c r="S535" s="7">
        <f>IF(Overall!O537&lt;&gt;"", DATEVALUE(Overall!O537), "")</f>
        <v>45019</v>
      </c>
      <c r="T535" s="5">
        <f t="shared" si="16"/>
        <v>1</v>
      </c>
      <c r="U535" s="10" t="str">
        <f>IF(Overall!$A537&lt;&gt;"",IF(AND(MONTH($O535) &lt;= 1, MONTH($P535) &gt;= 1), IF($T535 &lt;&gt; "", $H535/$T535, ""), ""),"")</f>
        <v/>
      </c>
      <c r="V535" s="10" t="str">
        <f>IF(Overall!$A537&lt;&gt;"",IF(AND(MONTH($O535) &lt;= 2, MONTH($P535) &gt;= 2), IF($T535 &lt;&gt; "", $H535/$T535, ""), ""),"")</f>
        <v/>
      </c>
      <c r="W535" s="10" t="str">
        <f>IF(Overall!$A537&lt;&gt;"",IF(AND(MONTH($O535) &lt;= 3, MONTH($P535) &gt;= 3), IF($T535 &lt;&gt; "", $H535/$T535, ""), ""),"")</f>
        <v/>
      </c>
      <c r="X535" s="10" t="str">
        <f>IF(Overall!$A537&lt;&gt;"",IF(AND(MONTH($O535) &lt;= 4, MONTH($P535) &gt;= 4), IF($T535 &lt;&gt; "", $H535/$T535, ""), ""),"")</f>
        <v/>
      </c>
      <c r="Y535" s="10" t="str">
        <f>IF(Overall!$A537&lt;&gt;"",IF(AND(MONTH($O535) &lt;= 5, MONTH($P535) &gt;= 5), IF($T535 &lt;&gt; "", $H535/$T535, ""), ""),"")</f>
        <v/>
      </c>
      <c r="Z535" s="10" t="str">
        <f>IF(Overall!$A537&lt;&gt;"",IF(AND(MONTH($O535) &lt;= 6, MONTH($P535) &gt;= 6), IF($T535 &lt;&gt; "", $H535/$T535, ""), ""),"")</f>
        <v/>
      </c>
      <c r="AA535" s="10" t="str">
        <f>IF(Overall!$A537&lt;&gt;"",IF(AND(MONTH($O535) &lt;= 7, MONTH($P535) &gt;= 7 ), IF($T535 &lt;&gt; "", $H535/$T535, ""), ""),"")</f>
        <v/>
      </c>
      <c r="AB535" s="10">
        <f>IF(Overall!$A537&lt;&gt;"",IF(AND(MONTH($O535) &lt;= 8, MONTH($P535) &gt;= 8), IF($T535 &lt;&gt; "", $H535/$T535, ""), ""),"")</f>
        <v>1000000</v>
      </c>
      <c r="AC535" s="10" t="str">
        <f>IF(Overall!$A537&lt;&gt;"",IF(AND(MONTH($O535) &lt;= 9, MONTH($P535) &gt;= 9), IF($T535 &lt;&gt; "", $H535/$T535, ""), ""),"")</f>
        <v/>
      </c>
      <c r="AD535" s="10" t="str">
        <f>IF(Overall!$A537&lt;&gt;"",IF(AND(MONTH($O535) &lt;= 10, MONTH($P535) &gt;= 10), IF($T535 &lt;&gt; "", $H535/$T535, ""), ""),"")</f>
        <v/>
      </c>
      <c r="AE535" s="10" t="str">
        <f>IF(Overall!$A537&lt;&gt;"",IF(AND(MONTH($O535) &lt;= 11, MONTH($P535) &gt;= 11), IF($T535 &lt;&gt; "", $H535/$T535, ""), ""),"")</f>
        <v/>
      </c>
      <c r="AF535" s="10" t="str">
        <f>IF(Overall!$A537&lt;&gt;"",IF(AND(MONTH($O535) &lt;= 12, MONTH($P535) &gt;= 12), IF($T535 &lt;&gt; "", $H535/$T535, ""), ""),"")</f>
        <v/>
      </c>
      <c r="AH535" s="10" t="str">
        <f ca="1">IFERROR(IF(AND(NOW()&lt;= EOMONTH(DATE(YEAR($P535),1, 1), 0), Overall!$A537&lt;&gt;"", MONTH($O535) &lt;= 1, MONTH($P535) &gt;= 1), IF($T535 &lt;&gt; "", $H535/$T535, ""), ""), "")</f>
        <v/>
      </c>
      <c r="AI535" s="10" t="str">
        <f ca="1">IFERROR(IF(AND(NOW()&lt;= EOMONTH(DATE(YEAR($P535),2, 1), 0), Overall!$A537&lt;&gt;"", MONTH($O535) &lt;= 2, MONTH($P535) &gt;= 2), IF($T535 &lt;&gt; "", $H535/$T535, ""), ""), "")</f>
        <v/>
      </c>
      <c r="AJ535" s="10" t="str">
        <f ca="1">IFERROR(IF(AND(NOW()&lt;= EOMONTH(DATE(YEAR($P535),3, 1), 0), Overall!$A537&lt;&gt;"", MONTH($O535) &lt;= 3, MONTH($P535) &gt;= 3), IF($T535 &lt;&gt; "", $H535/$T535, ""), ""), "")</f>
        <v/>
      </c>
      <c r="AK535" s="10" t="str">
        <f ca="1">IFERROR(IF(AND(NOW()&lt;= EOMONTH(DATE(YEAR($P535),4, 1), 0), Overall!$A537&lt;&gt;"", MONTH($O535) &lt;= 4, MONTH($P535) &gt;= 4), IF($T535 &lt;&gt; "", $H535/$T535, ""), ""), "")</f>
        <v/>
      </c>
      <c r="AL535" s="10" t="str">
        <f ca="1">IFERROR(IF(AND(NOW()&lt;= EOMONTH(DATE(YEAR($P535),5, 1), 0), Overall!$A537&lt;&gt;"", MONTH($O535) &lt;= 5, MONTH($P535) &gt;= 5), IF($T535 &lt;&gt; "", $H535/$T535, ""), ""), "")</f>
        <v/>
      </c>
      <c r="AM535" s="10" t="str">
        <f ca="1">IFERROR(IF(AND(NOW()&lt;= EOMONTH(DATE(YEAR($P535),6, 1), 0), Overall!$A537&lt;&gt;"", MONTH($O535) &lt;= 6, MONTH($P535) &gt;= 6), IF($T535 &lt;&gt; "", $H535/$T535, ""), ""), "")</f>
        <v/>
      </c>
      <c r="AN535" s="10" t="str">
        <f ca="1">IFERROR(IF(AND(NOW()&lt;= EOMONTH(DATE(YEAR($P535),7, 1), 0), Overall!$A537&lt;&gt;"", MONTH($O535) &lt;= 7, MONTH($P535) &gt;= 7), IF($T535 &lt;&gt; "", $H535/$T535, ""), ""), "")</f>
        <v/>
      </c>
      <c r="AO535" s="10" t="str">
        <f ca="1">IFERROR(IF(AND(NOW()&lt;= EOMONTH(DATE(YEAR($P535),8, 1), 0), Overall!$A537&lt;&gt;"", MONTH($O535) &lt;= 8, MONTH($P535) &gt;= 8), IF($T535 &lt;&gt; "", $H535/$T535, ""), ""), "")</f>
        <v/>
      </c>
      <c r="AP535" s="10" t="str">
        <f ca="1">IFERROR(IF(AND(NOW()&lt;= EOMONTH(DATE(YEAR($P535),9, 1), 0), Overall!$A537&lt;&gt;"", MONTH($O535) &lt;= 9, MONTH($P535) &gt;= 9), IF($T535 &lt;&gt; "", $H535/$T535, ""), ""), "")</f>
        <v/>
      </c>
      <c r="AQ535" s="10" t="str">
        <f ca="1">IFERROR(IF(AND(NOW()&lt;= EOMONTH(DATE(YEAR($P535),10, 1), 0), Overall!$A537&lt;&gt;"", MONTH($O535) &lt;= 10, MONTH($P535) &gt;= 10), IF($T535 &lt;&gt; "", $H535/$T535, ""), ""), "")</f>
        <v/>
      </c>
      <c r="AR535" s="10" t="str">
        <f ca="1">IFERROR(IF(AND(NOW()&lt;= EOMONTH(DATE(YEAR($P535),11, 1), 0), Overall!$A537&lt;&gt;"", MONTH($O535) &lt;=11, MONTH($P535) &gt;= 11), IF($T535 &lt;&gt; "", $H535/$T535, ""), ""), "")</f>
        <v/>
      </c>
      <c r="AS535" s="10" t="str">
        <f ca="1">IFERROR(IF(AND(NOW()&lt;= EOMONTH(DATE(YEAR($P535),12, 1), 0), Overall!$A537&lt;&gt;"", MONTH($O535) &lt;= 12, MONTH($P535) &gt;= 12), IF($T535 &lt;&gt; "", $H535/$T535, ""), ""), "")</f>
        <v/>
      </c>
      <c r="AT535" s="16">
        <f t="shared" ca="1" si="17"/>
        <v>0</v>
      </c>
    </row>
    <row r="536" spans="1:46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6">
        <f>IF(Overall!T538&lt;&gt;"",VALUE(Overall!T538),"")</f>
        <v>82.167000000000002</v>
      </c>
      <c r="O536" s="7">
        <f>IF(Overall!L538&lt;&gt;"", DATEVALUE(Overall!L538), "")</f>
        <v>45139</v>
      </c>
      <c r="P536" s="7">
        <f>IF(Overall!M538&lt;&gt;"", DATEVALUE(Overall!M538), "")</f>
        <v>45169</v>
      </c>
      <c r="Q536" s="7" t="str">
        <f>IF(Overall!S538&lt;&gt;"",_xlfn.VALUETOTEXT(Overall!S538),"")</f>
        <v>Aug</v>
      </c>
      <c r="R536" s="7">
        <f>IF(Overall!O538&lt;&gt;"", DATEVALUE(Overall!O538), "")</f>
        <v>45019</v>
      </c>
      <c r="S536" s="7">
        <f>IF(Overall!O538&lt;&gt;"", DATEVALUE(Overall!O538), "")</f>
        <v>45019</v>
      </c>
      <c r="T536" s="5">
        <f t="shared" si="16"/>
        <v>1</v>
      </c>
      <c r="U536" s="10" t="str">
        <f>IF(Overall!$A538&lt;&gt;"",IF(AND(MONTH($O536) &lt;= 1, MONTH($P536) &gt;= 1), IF($T536 &lt;&gt; "", $H536/$T536, ""), ""),"")</f>
        <v/>
      </c>
      <c r="V536" s="10" t="str">
        <f>IF(Overall!$A538&lt;&gt;"",IF(AND(MONTH($O536) &lt;= 2, MONTH($P536) &gt;= 2), IF($T536 &lt;&gt; "", $H536/$T536, ""), ""),"")</f>
        <v/>
      </c>
      <c r="W536" s="10" t="str">
        <f>IF(Overall!$A538&lt;&gt;"",IF(AND(MONTH($O536) &lt;= 3, MONTH($P536) &gt;= 3), IF($T536 &lt;&gt; "", $H536/$T536, ""), ""),"")</f>
        <v/>
      </c>
      <c r="X536" s="10" t="str">
        <f>IF(Overall!$A538&lt;&gt;"",IF(AND(MONTH($O536) &lt;= 4, MONTH($P536) &gt;= 4), IF($T536 &lt;&gt; "", $H536/$T536, ""), ""),"")</f>
        <v/>
      </c>
      <c r="Y536" s="10" t="str">
        <f>IF(Overall!$A538&lt;&gt;"",IF(AND(MONTH($O536) &lt;= 5, MONTH($P536) &gt;= 5), IF($T536 &lt;&gt; "", $H536/$T536, ""), ""),"")</f>
        <v/>
      </c>
      <c r="Z536" s="10" t="str">
        <f>IF(Overall!$A538&lt;&gt;"",IF(AND(MONTH($O536) &lt;= 6, MONTH($P536) &gt;= 6), IF($T536 &lt;&gt; "", $H536/$T536, ""), ""),"")</f>
        <v/>
      </c>
      <c r="AA536" s="10" t="str">
        <f>IF(Overall!$A538&lt;&gt;"",IF(AND(MONTH($O536) &lt;= 7, MONTH($P536) &gt;= 7 ), IF($T536 &lt;&gt; "", $H536/$T536, ""), ""),"")</f>
        <v/>
      </c>
      <c r="AB536" s="10">
        <f>IF(Overall!$A538&lt;&gt;"",IF(AND(MONTH($O536) &lt;= 8, MONTH($P536) &gt;= 8), IF($T536 &lt;&gt; "", $H536/$T536, ""), ""),"")</f>
        <v>1000000</v>
      </c>
      <c r="AC536" s="10" t="str">
        <f>IF(Overall!$A538&lt;&gt;"",IF(AND(MONTH($O536) &lt;= 9, MONTH($P536) &gt;= 9), IF($T536 &lt;&gt; "", $H536/$T536, ""), ""),"")</f>
        <v/>
      </c>
      <c r="AD536" s="10" t="str">
        <f>IF(Overall!$A538&lt;&gt;"",IF(AND(MONTH($O536) &lt;= 10, MONTH($P536) &gt;= 10), IF($T536 &lt;&gt; "", $H536/$T536, ""), ""),"")</f>
        <v/>
      </c>
      <c r="AE536" s="10" t="str">
        <f>IF(Overall!$A538&lt;&gt;"",IF(AND(MONTH($O536) &lt;= 11, MONTH($P536) &gt;= 11), IF($T536 &lt;&gt; "", $H536/$T536, ""), ""),"")</f>
        <v/>
      </c>
      <c r="AF536" s="10" t="str">
        <f>IF(Overall!$A538&lt;&gt;"",IF(AND(MONTH($O536) &lt;= 12, MONTH($P536) &gt;= 12), IF($T536 &lt;&gt; "", $H536/$T536, ""), ""),"")</f>
        <v/>
      </c>
      <c r="AH536" s="10" t="str">
        <f ca="1">IFERROR(IF(AND(NOW()&lt;= EOMONTH(DATE(YEAR($P536),1, 1), 0), Overall!$A538&lt;&gt;"", MONTH($O536) &lt;= 1, MONTH($P536) &gt;= 1), IF($T536 &lt;&gt; "", $H536/$T536, ""), ""), "")</f>
        <v/>
      </c>
      <c r="AI536" s="10" t="str">
        <f ca="1">IFERROR(IF(AND(NOW()&lt;= EOMONTH(DATE(YEAR($P536),2, 1), 0), Overall!$A538&lt;&gt;"", MONTH($O536) &lt;= 2, MONTH($P536) &gt;= 2), IF($T536 &lt;&gt; "", $H536/$T536, ""), ""), "")</f>
        <v/>
      </c>
      <c r="AJ536" s="10" t="str">
        <f ca="1">IFERROR(IF(AND(NOW()&lt;= EOMONTH(DATE(YEAR($P536),3, 1), 0), Overall!$A538&lt;&gt;"", MONTH($O536) &lt;= 3, MONTH($P536) &gt;= 3), IF($T536 &lt;&gt; "", $H536/$T536, ""), ""), "")</f>
        <v/>
      </c>
      <c r="AK536" s="10" t="str">
        <f ca="1">IFERROR(IF(AND(NOW()&lt;= EOMONTH(DATE(YEAR($P536),4, 1), 0), Overall!$A538&lt;&gt;"", MONTH($O536) &lt;= 4, MONTH($P536) &gt;= 4), IF($T536 &lt;&gt; "", $H536/$T536, ""), ""), "")</f>
        <v/>
      </c>
      <c r="AL536" s="10" t="str">
        <f ca="1">IFERROR(IF(AND(NOW()&lt;= EOMONTH(DATE(YEAR($P536),5, 1), 0), Overall!$A538&lt;&gt;"", MONTH($O536) &lt;= 5, MONTH($P536) &gt;= 5), IF($T536 &lt;&gt; "", $H536/$T536, ""), ""), "")</f>
        <v/>
      </c>
      <c r="AM536" s="10" t="str">
        <f ca="1">IFERROR(IF(AND(NOW()&lt;= EOMONTH(DATE(YEAR($P536),6, 1), 0), Overall!$A538&lt;&gt;"", MONTH($O536) &lt;= 6, MONTH($P536) &gt;= 6), IF($T536 &lt;&gt; "", $H536/$T536, ""), ""), "")</f>
        <v/>
      </c>
      <c r="AN536" s="10" t="str">
        <f ca="1">IFERROR(IF(AND(NOW()&lt;= EOMONTH(DATE(YEAR($P536),7, 1), 0), Overall!$A538&lt;&gt;"", MONTH($O536) &lt;= 7, MONTH($P536) &gt;= 7), IF($T536 &lt;&gt; "", $H536/$T536, ""), ""), "")</f>
        <v/>
      </c>
      <c r="AO536" s="10" t="str">
        <f ca="1">IFERROR(IF(AND(NOW()&lt;= EOMONTH(DATE(YEAR($P536),8, 1), 0), Overall!$A538&lt;&gt;"", MONTH($O536) &lt;= 8, MONTH($P536) &gt;= 8), IF($T536 &lt;&gt; "", $H536/$T536, ""), ""), "")</f>
        <v/>
      </c>
      <c r="AP536" s="10" t="str">
        <f ca="1">IFERROR(IF(AND(NOW()&lt;= EOMONTH(DATE(YEAR($P536),9, 1), 0), Overall!$A538&lt;&gt;"", MONTH($O536) &lt;= 9, MONTH($P536) &gt;= 9), IF($T536 &lt;&gt; "", $H536/$T536, ""), ""), "")</f>
        <v/>
      </c>
      <c r="AQ536" s="10" t="str">
        <f ca="1">IFERROR(IF(AND(NOW()&lt;= EOMONTH(DATE(YEAR($P536),10, 1), 0), Overall!$A538&lt;&gt;"", MONTH($O536) &lt;= 10, MONTH($P536) &gt;= 10), IF($T536 &lt;&gt; "", $H536/$T536, ""), ""), "")</f>
        <v/>
      </c>
      <c r="AR536" s="10" t="str">
        <f ca="1">IFERROR(IF(AND(NOW()&lt;= EOMONTH(DATE(YEAR($P536),11, 1), 0), Overall!$A538&lt;&gt;"", MONTH($O536) &lt;=11, MONTH($P536) &gt;= 11), IF($T536 &lt;&gt; "", $H536/$T536, ""), ""), "")</f>
        <v/>
      </c>
      <c r="AS536" s="10" t="str">
        <f ca="1">IFERROR(IF(AND(NOW()&lt;= EOMONTH(DATE(YEAR($P536),12, 1), 0), Overall!$A538&lt;&gt;"", MONTH($O536) &lt;= 12, MONTH($P536) &gt;= 12), IF($T536 &lt;&gt; "", $H536/$T536, ""), ""), "")</f>
        <v/>
      </c>
      <c r="AT536" s="16">
        <f t="shared" ca="1" si="17"/>
        <v>0</v>
      </c>
    </row>
    <row r="537" spans="1:46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6">
        <f>IF(Overall!T539&lt;&gt;"",VALUE(Overall!T539),"")</f>
        <v>82.3</v>
      </c>
      <c r="O537" s="7">
        <f>IF(Overall!L539&lt;&gt;"", DATEVALUE(Overall!L539), "")</f>
        <v>45139</v>
      </c>
      <c r="P537" s="7">
        <f>IF(Overall!M539&lt;&gt;"", DATEVALUE(Overall!M539), "")</f>
        <v>45169</v>
      </c>
      <c r="Q537" s="7" t="str">
        <f>IF(Overall!S539&lt;&gt;"",_xlfn.VALUETOTEXT(Overall!S539),"")</f>
        <v>Aug</v>
      </c>
      <c r="R537" s="7">
        <f>IF(Overall!O539&lt;&gt;"", DATEVALUE(Overall!O539), "")</f>
        <v>45019</v>
      </c>
      <c r="S537" s="7">
        <f>IF(Overall!O539&lt;&gt;"", DATEVALUE(Overall!O539), "")</f>
        <v>45019</v>
      </c>
      <c r="T537" s="5">
        <f t="shared" si="16"/>
        <v>1</v>
      </c>
      <c r="U537" s="10" t="str">
        <f>IF(Overall!$A539&lt;&gt;"",IF(AND(MONTH($O537) &lt;= 1, MONTH($P537) &gt;= 1), IF($T537 &lt;&gt; "", $H537/$T537, ""), ""),"")</f>
        <v/>
      </c>
      <c r="V537" s="10" t="str">
        <f>IF(Overall!$A539&lt;&gt;"",IF(AND(MONTH($O537) &lt;= 2, MONTH($P537) &gt;= 2), IF($T537 &lt;&gt; "", $H537/$T537, ""), ""),"")</f>
        <v/>
      </c>
      <c r="W537" s="10" t="str">
        <f>IF(Overall!$A539&lt;&gt;"",IF(AND(MONTH($O537) &lt;= 3, MONTH($P537) &gt;= 3), IF($T537 &lt;&gt; "", $H537/$T537, ""), ""),"")</f>
        <v/>
      </c>
      <c r="X537" s="10" t="str">
        <f>IF(Overall!$A539&lt;&gt;"",IF(AND(MONTH($O537) &lt;= 4, MONTH($P537) &gt;= 4), IF($T537 &lt;&gt; "", $H537/$T537, ""), ""),"")</f>
        <v/>
      </c>
      <c r="Y537" s="10" t="str">
        <f>IF(Overall!$A539&lt;&gt;"",IF(AND(MONTH($O537) &lt;= 5, MONTH($P537) &gt;= 5), IF($T537 &lt;&gt; "", $H537/$T537, ""), ""),"")</f>
        <v/>
      </c>
      <c r="Z537" s="10" t="str">
        <f>IF(Overall!$A539&lt;&gt;"",IF(AND(MONTH($O537) &lt;= 6, MONTH($P537) &gt;= 6), IF($T537 &lt;&gt; "", $H537/$T537, ""), ""),"")</f>
        <v/>
      </c>
      <c r="AA537" s="10" t="str">
        <f>IF(Overall!$A539&lt;&gt;"",IF(AND(MONTH($O537) &lt;= 7, MONTH($P537) &gt;= 7 ), IF($T537 &lt;&gt; "", $H537/$T537, ""), ""),"")</f>
        <v/>
      </c>
      <c r="AB537" s="10">
        <f>IF(Overall!$A539&lt;&gt;"",IF(AND(MONTH($O537) &lt;= 8, MONTH($P537) &gt;= 8), IF($T537 &lt;&gt; "", $H537/$T537, ""), ""),"")</f>
        <v>1000000</v>
      </c>
      <c r="AC537" s="10" t="str">
        <f>IF(Overall!$A539&lt;&gt;"",IF(AND(MONTH($O537) &lt;= 9, MONTH($P537) &gt;= 9), IF($T537 &lt;&gt; "", $H537/$T537, ""), ""),"")</f>
        <v/>
      </c>
      <c r="AD537" s="10" t="str">
        <f>IF(Overall!$A539&lt;&gt;"",IF(AND(MONTH($O537) &lt;= 10, MONTH($P537) &gt;= 10), IF($T537 &lt;&gt; "", $H537/$T537, ""), ""),"")</f>
        <v/>
      </c>
      <c r="AE537" s="10" t="str">
        <f>IF(Overall!$A539&lt;&gt;"",IF(AND(MONTH($O537) &lt;= 11, MONTH($P537) &gt;= 11), IF($T537 &lt;&gt; "", $H537/$T537, ""), ""),"")</f>
        <v/>
      </c>
      <c r="AF537" s="10" t="str">
        <f>IF(Overall!$A539&lt;&gt;"",IF(AND(MONTH($O537) &lt;= 12, MONTH($P537) &gt;= 12), IF($T537 &lt;&gt; "", $H537/$T537, ""), ""),"")</f>
        <v/>
      </c>
      <c r="AH537" s="10" t="str">
        <f ca="1">IFERROR(IF(AND(NOW()&lt;= EOMONTH(DATE(YEAR($P537),1, 1), 0), Overall!$A539&lt;&gt;"", MONTH($O537) &lt;= 1, MONTH($P537) &gt;= 1), IF($T537 &lt;&gt; "", $H537/$T537, ""), ""), "")</f>
        <v/>
      </c>
      <c r="AI537" s="10" t="str">
        <f ca="1">IFERROR(IF(AND(NOW()&lt;= EOMONTH(DATE(YEAR($P537),2, 1), 0), Overall!$A539&lt;&gt;"", MONTH($O537) &lt;= 2, MONTH($P537) &gt;= 2), IF($T537 &lt;&gt; "", $H537/$T537, ""), ""), "")</f>
        <v/>
      </c>
      <c r="AJ537" s="10" t="str">
        <f ca="1">IFERROR(IF(AND(NOW()&lt;= EOMONTH(DATE(YEAR($P537),3, 1), 0), Overall!$A539&lt;&gt;"", MONTH($O537) &lt;= 3, MONTH($P537) &gt;= 3), IF($T537 &lt;&gt; "", $H537/$T537, ""), ""), "")</f>
        <v/>
      </c>
      <c r="AK537" s="10" t="str">
        <f ca="1">IFERROR(IF(AND(NOW()&lt;= EOMONTH(DATE(YEAR($P537),4, 1), 0), Overall!$A539&lt;&gt;"", MONTH($O537) &lt;= 4, MONTH($P537) &gt;= 4), IF($T537 &lt;&gt; "", $H537/$T537, ""), ""), "")</f>
        <v/>
      </c>
      <c r="AL537" s="10" t="str">
        <f ca="1">IFERROR(IF(AND(NOW()&lt;= EOMONTH(DATE(YEAR($P537),5, 1), 0), Overall!$A539&lt;&gt;"", MONTH($O537) &lt;= 5, MONTH($P537) &gt;= 5), IF($T537 &lt;&gt; "", $H537/$T537, ""), ""), "")</f>
        <v/>
      </c>
      <c r="AM537" s="10" t="str">
        <f ca="1">IFERROR(IF(AND(NOW()&lt;= EOMONTH(DATE(YEAR($P537),6, 1), 0), Overall!$A539&lt;&gt;"", MONTH($O537) &lt;= 6, MONTH($P537) &gt;= 6), IF($T537 &lt;&gt; "", $H537/$T537, ""), ""), "")</f>
        <v/>
      </c>
      <c r="AN537" s="10" t="str">
        <f ca="1">IFERROR(IF(AND(NOW()&lt;= EOMONTH(DATE(YEAR($P537),7, 1), 0), Overall!$A539&lt;&gt;"", MONTH($O537) &lt;= 7, MONTH($P537) &gt;= 7), IF($T537 &lt;&gt; "", $H537/$T537, ""), ""), "")</f>
        <v/>
      </c>
      <c r="AO537" s="10" t="str">
        <f ca="1">IFERROR(IF(AND(NOW()&lt;= EOMONTH(DATE(YEAR($P537),8, 1), 0), Overall!$A539&lt;&gt;"", MONTH($O537) &lt;= 8, MONTH($P537) &gt;= 8), IF($T537 &lt;&gt; "", $H537/$T537, ""), ""), "")</f>
        <v/>
      </c>
      <c r="AP537" s="10" t="str">
        <f ca="1">IFERROR(IF(AND(NOW()&lt;= EOMONTH(DATE(YEAR($P537),9, 1), 0), Overall!$A539&lt;&gt;"", MONTH($O537) &lt;= 9, MONTH($P537) &gt;= 9), IF($T537 &lt;&gt; "", $H537/$T537, ""), ""), "")</f>
        <v/>
      </c>
      <c r="AQ537" s="10" t="str">
        <f ca="1">IFERROR(IF(AND(NOW()&lt;= EOMONTH(DATE(YEAR($P537),10, 1), 0), Overall!$A539&lt;&gt;"", MONTH($O537) &lt;= 10, MONTH($P537) &gt;= 10), IF($T537 &lt;&gt; "", $H537/$T537, ""), ""), "")</f>
        <v/>
      </c>
      <c r="AR537" s="10" t="str">
        <f ca="1">IFERROR(IF(AND(NOW()&lt;= EOMONTH(DATE(YEAR($P537),11, 1), 0), Overall!$A539&lt;&gt;"", MONTH($O537) &lt;=11, MONTH($P537) &gt;= 11), IF($T537 &lt;&gt; "", $H537/$T537, ""), ""), "")</f>
        <v/>
      </c>
      <c r="AS537" s="10" t="str">
        <f ca="1">IFERROR(IF(AND(NOW()&lt;= EOMONTH(DATE(YEAR($P537),12, 1), 0), Overall!$A539&lt;&gt;"", MONTH($O537) &lt;= 12, MONTH($P537) &gt;= 12), IF($T537 &lt;&gt; "", $H537/$T537, ""), ""), "")</f>
        <v/>
      </c>
      <c r="AT537" s="16">
        <f t="shared" ca="1" si="17"/>
        <v>0</v>
      </c>
    </row>
    <row r="538" spans="1:46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6">
        <f>IF(Overall!T540&lt;&gt;"",VALUE(Overall!T540),"")</f>
        <v>81.67</v>
      </c>
      <c r="O538" s="7">
        <f>IF(Overall!L540&lt;&gt;"", DATEVALUE(Overall!L540), "")</f>
        <v>45139</v>
      </c>
      <c r="P538" s="7">
        <f>IF(Overall!M540&lt;&gt;"", DATEVALUE(Overall!M540), "")</f>
        <v>45169</v>
      </c>
      <c r="Q538" s="7" t="str">
        <f>IF(Overall!S540&lt;&gt;"",_xlfn.VALUETOTEXT(Overall!S540),"")</f>
        <v>Aug</v>
      </c>
      <c r="R538" s="7">
        <f>IF(Overall!O540&lt;&gt;"", DATEVALUE(Overall!O540), "")</f>
        <v>45019</v>
      </c>
      <c r="S538" s="7">
        <f>IF(Overall!O540&lt;&gt;"", DATEVALUE(Overall!O540), "")</f>
        <v>45019</v>
      </c>
      <c r="T538" s="5">
        <f t="shared" si="16"/>
        <v>1</v>
      </c>
      <c r="U538" s="10" t="str">
        <f>IF(Overall!$A540&lt;&gt;"",IF(AND(MONTH($O538) &lt;= 1, MONTH($P538) &gt;= 1), IF($T538 &lt;&gt; "", $H538/$T538, ""), ""),"")</f>
        <v/>
      </c>
      <c r="V538" s="10" t="str">
        <f>IF(Overall!$A540&lt;&gt;"",IF(AND(MONTH($O538) &lt;= 2, MONTH($P538) &gt;= 2), IF($T538 &lt;&gt; "", $H538/$T538, ""), ""),"")</f>
        <v/>
      </c>
      <c r="W538" s="10" t="str">
        <f>IF(Overall!$A540&lt;&gt;"",IF(AND(MONTH($O538) &lt;= 3, MONTH($P538) &gt;= 3), IF($T538 &lt;&gt; "", $H538/$T538, ""), ""),"")</f>
        <v/>
      </c>
      <c r="X538" s="10" t="str">
        <f>IF(Overall!$A540&lt;&gt;"",IF(AND(MONTH($O538) &lt;= 4, MONTH($P538) &gt;= 4), IF($T538 &lt;&gt; "", $H538/$T538, ""), ""),"")</f>
        <v/>
      </c>
      <c r="Y538" s="10" t="str">
        <f>IF(Overall!$A540&lt;&gt;"",IF(AND(MONTH($O538) &lt;= 5, MONTH($P538) &gt;= 5), IF($T538 &lt;&gt; "", $H538/$T538, ""), ""),"")</f>
        <v/>
      </c>
      <c r="Z538" s="10" t="str">
        <f>IF(Overall!$A540&lt;&gt;"",IF(AND(MONTH($O538) &lt;= 6, MONTH($P538) &gt;= 6), IF($T538 &lt;&gt; "", $H538/$T538, ""), ""),"")</f>
        <v/>
      </c>
      <c r="AA538" s="10" t="str">
        <f>IF(Overall!$A540&lt;&gt;"",IF(AND(MONTH($O538) &lt;= 7, MONTH($P538) &gt;= 7 ), IF($T538 &lt;&gt; "", $H538/$T538, ""), ""),"")</f>
        <v/>
      </c>
      <c r="AB538" s="10">
        <f>IF(Overall!$A540&lt;&gt;"",IF(AND(MONTH($O538) &lt;= 8, MONTH($P538) &gt;= 8), IF($T538 &lt;&gt; "", $H538/$T538, ""), ""),"")</f>
        <v>1000000</v>
      </c>
      <c r="AC538" s="10" t="str">
        <f>IF(Overall!$A540&lt;&gt;"",IF(AND(MONTH($O538) &lt;= 9, MONTH($P538) &gt;= 9), IF($T538 &lt;&gt; "", $H538/$T538, ""), ""),"")</f>
        <v/>
      </c>
      <c r="AD538" s="10" t="str">
        <f>IF(Overall!$A540&lt;&gt;"",IF(AND(MONTH($O538) &lt;= 10, MONTH($P538) &gt;= 10), IF($T538 &lt;&gt; "", $H538/$T538, ""), ""),"")</f>
        <v/>
      </c>
      <c r="AE538" s="10" t="str">
        <f>IF(Overall!$A540&lt;&gt;"",IF(AND(MONTH($O538) &lt;= 11, MONTH($P538) &gt;= 11), IF($T538 &lt;&gt; "", $H538/$T538, ""), ""),"")</f>
        <v/>
      </c>
      <c r="AF538" s="10" t="str">
        <f>IF(Overall!$A540&lt;&gt;"",IF(AND(MONTH($O538) &lt;= 12, MONTH($P538) &gt;= 12), IF($T538 &lt;&gt; "", $H538/$T538, ""), ""),"")</f>
        <v/>
      </c>
      <c r="AH538" s="10" t="str">
        <f ca="1">IFERROR(IF(AND(NOW()&lt;= EOMONTH(DATE(YEAR($P538),1, 1), 0), Overall!$A540&lt;&gt;"", MONTH($O538) &lt;= 1, MONTH($P538) &gt;= 1), IF($T538 &lt;&gt; "", $H538/$T538, ""), ""), "")</f>
        <v/>
      </c>
      <c r="AI538" s="10" t="str">
        <f ca="1">IFERROR(IF(AND(NOW()&lt;= EOMONTH(DATE(YEAR($P538),2, 1), 0), Overall!$A540&lt;&gt;"", MONTH($O538) &lt;= 2, MONTH($P538) &gt;= 2), IF($T538 &lt;&gt; "", $H538/$T538, ""), ""), "")</f>
        <v/>
      </c>
      <c r="AJ538" s="10" t="str">
        <f ca="1">IFERROR(IF(AND(NOW()&lt;= EOMONTH(DATE(YEAR($P538),3, 1), 0), Overall!$A540&lt;&gt;"", MONTH($O538) &lt;= 3, MONTH($P538) &gt;= 3), IF($T538 &lt;&gt; "", $H538/$T538, ""), ""), "")</f>
        <v/>
      </c>
      <c r="AK538" s="10" t="str">
        <f ca="1">IFERROR(IF(AND(NOW()&lt;= EOMONTH(DATE(YEAR($P538),4, 1), 0), Overall!$A540&lt;&gt;"", MONTH($O538) &lt;= 4, MONTH($P538) &gt;= 4), IF($T538 &lt;&gt; "", $H538/$T538, ""), ""), "")</f>
        <v/>
      </c>
      <c r="AL538" s="10" t="str">
        <f ca="1">IFERROR(IF(AND(NOW()&lt;= EOMONTH(DATE(YEAR($P538),5, 1), 0), Overall!$A540&lt;&gt;"", MONTH($O538) &lt;= 5, MONTH($P538) &gt;= 5), IF($T538 &lt;&gt; "", $H538/$T538, ""), ""), "")</f>
        <v/>
      </c>
      <c r="AM538" s="10" t="str">
        <f ca="1">IFERROR(IF(AND(NOW()&lt;= EOMONTH(DATE(YEAR($P538),6, 1), 0), Overall!$A540&lt;&gt;"", MONTH($O538) &lt;= 6, MONTH($P538) &gt;= 6), IF($T538 &lt;&gt; "", $H538/$T538, ""), ""), "")</f>
        <v/>
      </c>
      <c r="AN538" s="10" t="str">
        <f ca="1">IFERROR(IF(AND(NOW()&lt;= EOMONTH(DATE(YEAR($P538),7, 1), 0), Overall!$A540&lt;&gt;"", MONTH($O538) &lt;= 7, MONTH($P538) &gt;= 7), IF($T538 &lt;&gt; "", $H538/$T538, ""), ""), "")</f>
        <v/>
      </c>
      <c r="AO538" s="10" t="str">
        <f ca="1">IFERROR(IF(AND(NOW()&lt;= EOMONTH(DATE(YEAR($P538),8, 1), 0), Overall!$A540&lt;&gt;"", MONTH($O538) &lt;= 8, MONTH($P538) &gt;= 8), IF($T538 &lt;&gt; "", $H538/$T538, ""), ""), "")</f>
        <v/>
      </c>
      <c r="AP538" s="10" t="str">
        <f ca="1">IFERROR(IF(AND(NOW()&lt;= EOMONTH(DATE(YEAR($P538),9, 1), 0), Overall!$A540&lt;&gt;"", MONTH($O538) &lt;= 9, MONTH($P538) &gt;= 9), IF($T538 &lt;&gt; "", $H538/$T538, ""), ""), "")</f>
        <v/>
      </c>
      <c r="AQ538" s="10" t="str">
        <f ca="1">IFERROR(IF(AND(NOW()&lt;= EOMONTH(DATE(YEAR($P538),10, 1), 0), Overall!$A540&lt;&gt;"", MONTH($O538) &lt;= 10, MONTH($P538) &gt;= 10), IF($T538 &lt;&gt; "", $H538/$T538, ""), ""), "")</f>
        <v/>
      </c>
      <c r="AR538" s="10" t="str">
        <f ca="1">IFERROR(IF(AND(NOW()&lt;= EOMONTH(DATE(YEAR($P538),11, 1), 0), Overall!$A540&lt;&gt;"", MONTH($O538) &lt;=11, MONTH($P538) &gt;= 11), IF($T538 &lt;&gt; "", $H538/$T538, ""), ""), "")</f>
        <v/>
      </c>
      <c r="AS538" s="10" t="str">
        <f ca="1">IFERROR(IF(AND(NOW()&lt;= EOMONTH(DATE(YEAR($P538),12, 1), 0), Overall!$A540&lt;&gt;"", MONTH($O538) &lt;= 12, MONTH($P538) &gt;= 12), IF($T538 &lt;&gt; "", $H538/$T538, ""), ""), "")</f>
        <v/>
      </c>
      <c r="AT538" s="16">
        <f t="shared" ca="1" si="17"/>
        <v>0</v>
      </c>
    </row>
    <row r="539" spans="1:46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6">
        <f>IF(Overall!T541&lt;&gt;"",VALUE(Overall!T541),"")</f>
        <v>82.665999999999997</v>
      </c>
      <c r="O539" s="7">
        <f>IF(Overall!L541&lt;&gt;"", DATEVALUE(Overall!L541), "")</f>
        <v>45139</v>
      </c>
      <c r="P539" s="7">
        <f>IF(Overall!M541&lt;&gt;"", DATEVALUE(Overall!M541), "")</f>
        <v>45169</v>
      </c>
      <c r="Q539" s="7" t="str">
        <f>IF(Overall!S541&lt;&gt;"",_xlfn.VALUETOTEXT(Overall!S541),"")</f>
        <v>Aug</v>
      </c>
      <c r="R539" s="7">
        <f>IF(Overall!O541&lt;&gt;"", DATEVALUE(Overall!O541), "")</f>
        <v>45019</v>
      </c>
      <c r="S539" s="7">
        <f>IF(Overall!O541&lt;&gt;"", DATEVALUE(Overall!O541), "")</f>
        <v>45019</v>
      </c>
      <c r="T539" s="5">
        <f t="shared" si="16"/>
        <v>1</v>
      </c>
      <c r="U539" s="18" t="str">
        <f>IF(Overall!$A541&lt;&gt;"",IF(AND(MONTH($O539) &lt;= 1, MONTH($P539) &gt;= 1), IF($T539 &lt;&gt; "", $H539/$T539, ""), ""),"")</f>
        <v/>
      </c>
      <c r="V539" s="18" t="str">
        <f>IF(Overall!$A541&lt;&gt;"",IF(AND(MONTH($O539) &lt;= 2, MONTH($P539) &gt;= 2), IF($T539 &lt;&gt; "", $H539/$T539, ""), ""),"")</f>
        <v/>
      </c>
      <c r="W539" s="18" t="str">
        <f>IF(Overall!$A541&lt;&gt;"",IF(AND(MONTH($O539) &lt;= 3, MONTH($P539) &gt;= 3), IF($T539 &lt;&gt; "", $H539/$T539, ""), ""),"")</f>
        <v/>
      </c>
      <c r="X539" s="18" t="str">
        <f>IF(Overall!$A541&lt;&gt;"",IF(AND(MONTH($O539) &lt;= 4, MONTH($P539) &gt;= 4), IF($T539 &lt;&gt; "", $H539/$T539, ""), ""),"")</f>
        <v/>
      </c>
      <c r="Y539" s="18" t="str">
        <f>IF(Overall!$A541&lt;&gt;"",IF(AND(MONTH($O539) &lt;= 5, MONTH($P539) &gt;= 5), IF($T539 &lt;&gt; "", $H539/$T539, ""), ""),"")</f>
        <v/>
      </c>
      <c r="Z539" s="18" t="str">
        <f>IF(Overall!$A541&lt;&gt;"",IF(AND(MONTH($O539) &lt;= 6, MONTH($P539) &gt;= 6), IF($T539 &lt;&gt; "", $H539/$T539, ""), ""),"")</f>
        <v/>
      </c>
      <c r="AA539" s="18" t="str">
        <f>IF(Overall!$A541&lt;&gt;"",IF(AND(MONTH($O539) &lt;= 7, MONTH($P539) &gt;= 7 ), IF($T539 &lt;&gt; "", $H539/$T539, ""), ""),"")</f>
        <v/>
      </c>
      <c r="AB539" s="18">
        <f>IF(Overall!$A541&lt;&gt;"",IF(AND(MONTH($O539) &lt;= 8, MONTH($P539) &gt;= 8), IF($T539 &lt;&gt; "", $H539/$T539, ""), ""),"")</f>
        <v>1000000</v>
      </c>
      <c r="AC539" s="18" t="str">
        <f>IF(Overall!$A541&lt;&gt;"",IF(AND(MONTH($O539) &lt;= 9, MONTH($P539) &gt;= 9), IF($T539 &lt;&gt; "", $H539/$T539, ""), ""),"")</f>
        <v/>
      </c>
      <c r="AD539" s="18" t="str">
        <f>IF(Overall!$A541&lt;&gt;"",IF(AND(MONTH($O539) &lt;= 10, MONTH($P539) &gt;= 10), IF($T539 &lt;&gt; "", $H539/$T539, ""), ""),"")</f>
        <v/>
      </c>
      <c r="AE539" s="18" t="str">
        <f>IF(Overall!$A541&lt;&gt;"",IF(AND(MONTH($O539) &lt;= 11, MONTH($P539) &gt;= 11), IF($T539 &lt;&gt; "", $H539/$T539, ""), ""),"")</f>
        <v/>
      </c>
      <c r="AF539" s="18" t="str">
        <f>IF(Overall!$A541&lt;&gt;"",IF(AND(MONTH($O539) &lt;= 12, MONTH($P539) &gt;= 12), IF($T539 &lt;&gt; "", $H539/$T539, ""), ""),"")</f>
        <v/>
      </c>
      <c r="AH539" s="18" t="str">
        <f ca="1">IFERROR(IF(AND(NOW()&lt;= EOMONTH(DATE(YEAR($P539),1, 1), 0), Overall!$A541&lt;&gt;"", MONTH($O539) &lt;= 1, MONTH($P539) &gt;= 1), IF($T539 &lt;&gt; "", $H539/$T539, ""), ""), "")</f>
        <v/>
      </c>
      <c r="AI539" s="18" t="str">
        <f ca="1">IFERROR(IF(AND(NOW()&lt;= EOMONTH(DATE(YEAR($P539),2, 1), 0), Overall!$A541&lt;&gt;"", MONTH($O539) &lt;= 2, MONTH($P539) &gt;= 2), IF($T539 &lt;&gt; "", $H539/$T539, ""), ""), "")</f>
        <v/>
      </c>
      <c r="AJ539" s="18" t="str">
        <f ca="1">IFERROR(IF(AND(NOW()&lt;= EOMONTH(DATE(YEAR($P539),3, 1), 0), Overall!$A541&lt;&gt;"", MONTH($O539) &lt;= 3, MONTH($P539) &gt;= 3), IF($T539 &lt;&gt; "", $H539/$T539, ""), ""), "")</f>
        <v/>
      </c>
      <c r="AK539" s="18" t="str">
        <f ca="1">IFERROR(IF(AND(NOW()&lt;= EOMONTH(DATE(YEAR($P539),4, 1), 0), Overall!$A541&lt;&gt;"", MONTH($O539) &lt;= 4, MONTH($P539) &gt;= 4), IF($T539 &lt;&gt; "", $H539/$T539, ""), ""), "")</f>
        <v/>
      </c>
      <c r="AL539" s="18" t="str">
        <f ca="1">IFERROR(IF(AND(NOW()&lt;= EOMONTH(DATE(YEAR($P539),5, 1), 0), Overall!$A541&lt;&gt;"", MONTH($O539) &lt;= 5, MONTH($P539) &gt;= 5), IF($T539 &lt;&gt; "", $H539/$T539, ""), ""), "")</f>
        <v/>
      </c>
      <c r="AM539" s="18" t="str">
        <f ca="1">IFERROR(IF(AND(NOW()&lt;= EOMONTH(DATE(YEAR($P539),6, 1), 0), Overall!$A541&lt;&gt;"", MONTH($O539) &lt;= 6, MONTH($P539) &gt;= 6), IF($T539 &lt;&gt; "", $H539/$T539, ""), ""), "")</f>
        <v/>
      </c>
      <c r="AN539" s="18" t="str">
        <f ca="1">IFERROR(IF(AND(NOW()&lt;= EOMONTH(DATE(YEAR($P539),7, 1), 0), Overall!$A541&lt;&gt;"", MONTH($O539) &lt;= 7, MONTH($P539) &gt;= 7), IF($T539 &lt;&gt; "", $H539/$T539, ""), ""), "")</f>
        <v/>
      </c>
      <c r="AO539" s="18" t="str">
        <f ca="1">IFERROR(IF(AND(NOW()&lt;= EOMONTH(DATE(YEAR($P539),8, 1), 0), Overall!$A541&lt;&gt;"", MONTH($O539) &lt;= 8, MONTH($P539) &gt;= 8), IF($T539 &lt;&gt; "", $H539/$T539, ""), ""), "")</f>
        <v/>
      </c>
      <c r="AP539" s="18" t="str">
        <f ca="1">IFERROR(IF(AND(NOW()&lt;= EOMONTH(DATE(YEAR($P539),9, 1), 0), Overall!$A541&lt;&gt;"", MONTH($O539) &lt;= 9, MONTH($P539) &gt;= 9), IF($T539 &lt;&gt; "", $H539/$T539, ""), ""), "")</f>
        <v/>
      </c>
      <c r="AQ539" s="18" t="str">
        <f ca="1">IFERROR(IF(AND(NOW()&lt;= EOMONTH(DATE(YEAR($P539),10, 1), 0), Overall!$A541&lt;&gt;"", MONTH($O539) &lt;= 10, MONTH($P539) &gt;= 10), IF($T539 &lt;&gt; "", $H539/$T539, ""), ""), "")</f>
        <v/>
      </c>
      <c r="AR539" s="18" t="str">
        <f ca="1">IFERROR(IF(AND(NOW()&lt;= EOMONTH(DATE(YEAR($P539),11, 1), 0), Overall!$A541&lt;&gt;"", MONTH($O539) &lt;=11, MONTH($P539) &gt;= 11), IF($T539 &lt;&gt; "", $H539/$T539, ""), ""), "")</f>
        <v/>
      </c>
      <c r="AS539" s="18" t="str">
        <f ca="1">IFERROR(IF(AND(NOW()&lt;= EOMONTH(DATE(YEAR($P539),12, 1), 0), Overall!$A541&lt;&gt;"", MONTH($O539) &lt;= 12, MONTH($P539) &gt;= 12), IF($T539 &lt;&gt; "", $H539/$T539, ""), ""), "")</f>
        <v/>
      </c>
      <c r="AT539" s="16">
        <f t="shared" ca="1" si="17"/>
        <v>0</v>
      </c>
    </row>
    <row r="540" spans="1:46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6">
        <f>IF(Overall!T542&lt;&gt;"",VALUE(Overall!T542),"")</f>
        <v>82.765000000000001</v>
      </c>
      <c r="O540" s="7">
        <f>IF(Overall!L542&lt;&gt;"", DATEVALUE(Overall!L542), "")</f>
        <v>45139</v>
      </c>
      <c r="P540" s="7">
        <f>IF(Overall!M542&lt;&gt;"", DATEVALUE(Overall!M542), "")</f>
        <v>45169</v>
      </c>
      <c r="Q540" s="7" t="str">
        <f>IF(Overall!S542&lt;&gt;"",_xlfn.VALUETOTEXT(Overall!S542),"")</f>
        <v>Aug</v>
      </c>
      <c r="R540" s="7">
        <f>IF(Overall!O542&lt;&gt;"", DATEVALUE(Overall!O542), "")</f>
        <v>45019</v>
      </c>
      <c r="S540" s="7">
        <f>IF(Overall!O542&lt;&gt;"", DATEVALUE(Overall!O542), "")</f>
        <v>45019</v>
      </c>
      <c r="T540" s="5">
        <f t="shared" si="16"/>
        <v>1</v>
      </c>
      <c r="U540" s="18" t="str">
        <f>IF(Overall!$A542&lt;&gt;"",IF(AND(MONTH($O540) &lt;= 1, MONTH($P540) &gt;= 1), IF($T540 &lt;&gt; "", $H540/$T540, ""), ""),"")</f>
        <v/>
      </c>
      <c r="V540" s="18" t="str">
        <f>IF(Overall!$A542&lt;&gt;"",IF(AND(MONTH($O540) &lt;= 2, MONTH($P540) &gt;= 2), IF($T540 &lt;&gt; "", $H540/$T540, ""), ""),"")</f>
        <v/>
      </c>
      <c r="W540" s="18" t="str">
        <f>IF(Overall!$A542&lt;&gt;"",IF(AND(MONTH($O540) &lt;= 3, MONTH($P540) &gt;= 3), IF($T540 &lt;&gt; "", $H540/$T540, ""), ""),"")</f>
        <v/>
      </c>
      <c r="X540" s="18" t="str">
        <f>IF(Overall!$A542&lt;&gt;"",IF(AND(MONTH($O540) &lt;= 4, MONTH($P540) &gt;= 4), IF($T540 &lt;&gt; "", $H540/$T540, ""), ""),"")</f>
        <v/>
      </c>
      <c r="Y540" s="18" t="str">
        <f>IF(Overall!$A542&lt;&gt;"",IF(AND(MONTH($O540) &lt;= 5, MONTH($P540) &gt;= 5), IF($T540 &lt;&gt; "", $H540/$T540, ""), ""),"")</f>
        <v/>
      </c>
      <c r="Z540" s="18" t="str">
        <f>IF(Overall!$A542&lt;&gt;"",IF(AND(MONTH($O540) &lt;= 6, MONTH($P540) &gt;= 6), IF($T540 &lt;&gt; "", $H540/$T540, ""), ""),"")</f>
        <v/>
      </c>
      <c r="AA540" s="18" t="str">
        <f>IF(Overall!$A542&lt;&gt;"",IF(AND(MONTH($O540) &lt;= 7, MONTH($P540) &gt;= 7 ), IF($T540 &lt;&gt; "", $H540/$T540, ""), ""),"")</f>
        <v/>
      </c>
      <c r="AB540" s="18">
        <f>IF(Overall!$A542&lt;&gt;"",IF(AND(MONTH($O540) &lt;= 8, MONTH($P540) &gt;= 8), IF($T540 &lt;&gt; "", $H540/$T540, ""), ""),"")</f>
        <v>1000000</v>
      </c>
      <c r="AC540" s="18" t="str">
        <f>IF(Overall!$A542&lt;&gt;"",IF(AND(MONTH($O540) &lt;= 9, MONTH($P540) &gt;= 9), IF($T540 &lt;&gt; "", $H540/$T540, ""), ""),"")</f>
        <v/>
      </c>
      <c r="AD540" s="18" t="str">
        <f>IF(Overall!$A542&lt;&gt;"",IF(AND(MONTH($O540) &lt;= 10, MONTH($P540) &gt;= 10), IF($T540 &lt;&gt; "", $H540/$T540, ""), ""),"")</f>
        <v/>
      </c>
      <c r="AE540" s="18" t="str">
        <f>IF(Overall!$A542&lt;&gt;"",IF(AND(MONTH($O540) &lt;= 11, MONTH($P540) &gt;= 11), IF($T540 &lt;&gt; "", $H540/$T540, ""), ""),"")</f>
        <v/>
      </c>
      <c r="AF540" s="18" t="str">
        <f>IF(Overall!$A542&lt;&gt;"",IF(AND(MONTH($O540) &lt;= 12, MONTH($P540) &gt;= 12), IF($T540 &lt;&gt; "", $H540/$T540, ""), ""),"")</f>
        <v/>
      </c>
      <c r="AH540" s="18" t="str">
        <f ca="1">IFERROR(IF(AND(NOW()&lt;= EOMONTH(DATE(YEAR($P540),1, 1), 0), Overall!$A542&lt;&gt;"", MONTH($O540) &lt;= 1, MONTH($P540) &gt;= 1), IF($T540 &lt;&gt; "", $H540/$T540, ""), ""), "")</f>
        <v/>
      </c>
      <c r="AI540" s="18" t="str">
        <f ca="1">IFERROR(IF(AND(NOW()&lt;= EOMONTH(DATE(YEAR($P540),2, 1), 0), Overall!$A542&lt;&gt;"", MONTH($O540) &lt;= 2, MONTH($P540) &gt;= 2), IF($T540 &lt;&gt; "", $H540/$T540, ""), ""), "")</f>
        <v/>
      </c>
      <c r="AJ540" s="18" t="str">
        <f ca="1">IFERROR(IF(AND(NOW()&lt;= EOMONTH(DATE(YEAR($P540),3, 1), 0), Overall!$A542&lt;&gt;"", MONTH($O540) &lt;= 3, MONTH($P540) &gt;= 3), IF($T540 &lt;&gt; "", $H540/$T540, ""), ""), "")</f>
        <v/>
      </c>
      <c r="AK540" s="18" t="str">
        <f ca="1">IFERROR(IF(AND(NOW()&lt;= EOMONTH(DATE(YEAR($P540),4, 1), 0), Overall!$A542&lt;&gt;"", MONTH($O540) &lt;= 4, MONTH($P540) &gt;= 4), IF($T540 &lt;&gt; "", $H540/$T540, ""), ""), "")</f>
        <v/>
      </c>
      <c r="AL540" s="18" t="str">
        <f ca="1">IFERROR(IF(AND(NOW()&lt;= EOMONTH(DATE(YEAR($P540),5, 1), 0), Overall!$A542&lt;&gt;"", MONTH($O540) &lt;= 5, MONTH($P540) &gt;= 5), IF($T540 &lt;&gt; "", $H540/$T540, ""), ""), "")</f>
        <v/>
      </c>
      <c r="AM540" s="18" t="str">
        <f ca="1">IFERROR(IF(AND(NOW()&lt;= EOMONTH(DATE(YEAR($P540),6, 1), 0), Overall!$A542&lt;&gt;"", MONTH($O540) &lt;= 6, MONTH($P540) &gt;= 6), IF($T540 &lt;&gt; "", $H540/$T540, ""), ""), "")</f>
        <v/>
      </c>
      <c r="AN540" s="18" t="str">
        <f ca="1">IFERROR(IF(AND(NOW()&lt;= EOMONTH(DATE(YEAR($P540),7, 1), 0), Overall!$A542&lt;&gt;"", MONTH($O540) &lt;= 7, MONTH($P540) &gt;= 7), IF($T540 &lt;&gt; "", $H540/$T540, ""), ""), "")</f>
        <v/>
      </c>
      <c r="AO540" s="18" t="str">
        <f ca="1">IFERROR(IF(AND(NOW()&lt;= EOMONTH(DATE(YEAR($P540),8, 1), 0), Overall!$A542&lt;&gt;"", MONTH($O540) &lt;= 8, MONTH($P540) &gt;= 8), IF($T540 &lt;&gt; "", $H540/$T540, ""), ""), "")</f>
        <v/>
      </c>
      <c r="AP540" s="18" t="str">
        <f ca="1">IFERROR(IF(AND(NOW()&lt;= EOMONTH(DATE(YEAR($P540),9, 1), 0), Overall!$A542&lt;&gt;"", MONTH($O540) &lt;= 9, MONTH($P540) &gt;= 9), IF($T540 &lt;&gt; "", $H540/$T540, ""), ""), "")</f>
        <v/>
      </c>
      <c r="AQ540" s="18" t="str">
        <f ca="1">IFERROR(IF(AND(NOW()&lt;= EOMONTH(DATE(YEAR($P540),10, 1), 0), Overall!$A542&lt;&gt;"", MONTH($O540) &lt;= 10, MONTH($P540) &gt;= 10), IF($T540 &lt;&gt; "", $H540/$T540, ""), ""), "")</f>
        <v/>
      </c>
      <c r="AR540" s="18" t="str">
        <f ca="1">IFERROR(IF(AND(NOW()&lt;= EOMONTH(DATE(YEAR($P540),11, 1), 0), Overall!$A542&lt;&gt;"", MONTH($O540) &lt;=11, MONTH($P540) &gt;= 11), IF($T540 &lt;&gt; "", $H540/$T540, ""), ""), "")</f>
        <v/>
      </c>
      <c r="AS540" s="18" t="str">
        <f ca="1">IFERROR(IF(AND(NOW()&lt;= EOMONTH(DATE(YEAR($P540),12, 1), 0), Overall!$A542&lt;&gt;"", MONTH($O540) &lt;= 12, MONTH($P540) &gt;= 12), IF($T540 &lt;&gt; "", $H540/$T540, ""), ""), "")</f>
        <v/>
      </c>
      <c r="AT540" s="16">
        <f t="shared" ca="1" si="17"/>
        <v>0</v>
      </c>
    </row>
    <row r="541" spans="1:46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6">
        <f>IF(Overall!T543&lt;&gt;"",VALUE(Overall!T543),"")</f>
        <v>82.95</v>
      </c>
      <c r="O541" s="7">
        <f>IF(Overall!L543&lt;&gt;"", DATEVALUE(Overall!L543), "")</f>
        <v>45170</v>
      </c>
      <c r="P541" s="7">
        <f>IF(Overall!M543&lt;&gt;"", DATEVALUE(Overall!M543), "")</f>
        <v>45199</v>
      </c>
      <c r="Q541" s="7" t="str">
        <f>IF(Overall!S543&lt;&gt;"",_xlfn.VALUETOTEXT(Overall!S543),"")</f>
        <v>Sep</v>
      </c>
      <c r="R541" s="7">
        <f>IF(Overall!O543&lt;&gt;"", DATEVALUE(Overall!O543), "")</f>
        <v>45020</v>
      </c>
      <c r="S541" s="7">
        <f>IF(Overall!O543&lt;&gt;"", DATEVALUE(Overall!O543), "")</f>
        <v>45020</v>
      </c>
      <c r="T541" s="5">
        <f t="shared" si="16"/>
        <v>1</v>
      </c>
      <c r="U541" s="18" t="str">
        <f>IF(Overall!$A543&lt;&gt;"",IF(AND(MONTH($O541) &lt;= 1, MONTH($P541) &gt;= 1), IF($T541 &lt;&gt; "", $H541/$T541, ""), ""),"")</f>
        <v/>
      </c>
      <c r="V541" s="18" t="str">
        <f>IF(Overall!$A543&lt;&gt;"",IF(AND(MONTH($O541) &lt;= 2, MONTH($P541) &gt;= 2), IF($T541 &lt;&gt; "", $H541/$T541, ""), ""),"")</f>
        <v/>
      </c>
      <c r="W541" s="18" t="str">
        <f>IF(Overall!$A543&lt;&gt;"",IF(AND(MONTH($O541) &lt;= 3, MONTH($P541) &gt;= 3), IF($T541 &lt;&gt; "", $H541/$T541, ""), ""),"")</f>
        <v/>
      </c>
      <c r="X541" s="18" t="str">
        <f>IF(Overall!$A543&lt;&gt;"",IF(AND(MONTH($O541) &lt;= 4, MONTH($P541) &gt;= 4), IF($T541 &lt;&gt; "", $H541/$T541, ""), ""),"")</f>
        <v/>
      </c>
      <c r="Y541" s="18" t="str">
        <f>IF(Overall!$A543&lt;&gt;"",IF(AND(MONTH($O541) &lt;= 5, MONTH($P541) &gt;= 5), IF($T541 &lt;&gt; "", $H541/$T541, ""), ""),"")</f>
        <v/>
      </c>
      <c r="Z541" s="18" t="str">
        <f>IF(Overall!$A543&lt;&gt;"",IF(AND(MONTH($O541) &lt;= 6, MONTH($P541) &gt;= 6), IF($T541 &lt;&gt; "", $H541/$T541, ""), ""),"")</f>
        <v/>
      </c>
      <c r="AA541" s="18" t="str">
        <f>IF(Overall!$A543&lt;&gt;"",IF(AND(MONTH($O541) &lt;= 7, MONTH($P541) &gt;= 7 ), IF($T541 &lt;&gt; "", $H541/$T541, ""), ""),"")</f>
        <v/>
      </c>
      <c r="AB541" s="18" t="str">
        <f>IF(Overall!$A543&lt;&gt;"",IF(AND(MONTH($O541) &lt;= 8, MONTH($P541) &gt;= 8), IF($T541 &lt;&gt; "", $H541/$T541, ""), ""),"")</f>
        <v/>
      </c>
      <c r="AC541" s="18">
        <f>IF(Overall!$A543&lt;&gt;"",IF(AND(MONTH($O541) &lt;= 9, MONTH($P541) &gt;= 9), IF($T541 &lt;&gt; "", $H541/$T541, ""), ""),"")</f>
        <v>1000000</v>
      </c>
      <c r="AD541" s="18" t="str">
        <f>IF(Overall!$A543&lt;&gt;"",IF(AND(MONTH($O541) &lt;= 10, MONTH($P541) &gt;= 10), IF($T541 &lt;&gt; "", $H541/$T541, ""), ""),"")</f>
        <v/>
      </c>
      <c r="AE541" s="18" t="str">
        <f>IF(Overall!$A543&lt;&gt;"",IF(AND(MONTH($O541) &lt;= 11, MONTH($P541) &gt;= 11), IF($T541 &lt;&gt; "", $H541/$T541, ""), ""),"")</f>
        <v/>
      </c>
      <c r="AF541" s="18" t="str">
        <f>IF(Overall!$A543&lt;&gt;"",IF(AND(MONTH($O541) &lt;= 12, MONTH($P541) &gt;= 12), IF($T541 &lt;&gt; "", $H541/$T541, ""), ""),"")</f>
        <v/>
      </c>
      <c r="AH541" s="18" t="str">
        <f ca="1">IFERROR(IF(AND(NOW()&lt;= EOMONTH(DATE(YEAR($P541),1, 1), 0), Overall!$A543&lt;&gt;"", MONTH($O541) &lt;= 1, MONTH($P541) &gt;= 1), IF($T541 &lt;&gt; "", $H541/$T541, ""), ""), "")</f>
        <v/>
      </c>
      <c r="AI541" s="18" t="str">
        <f ca="1">IFERROR(IF(AND(NOW()&lt;= EOMONTH(DATE(YEAR($P541),2, 1), 0), Overall!$A543&lt;&gt;"", MONTH($O541) &lt;= 2, MONTH($P541) &gt;= 2), IF($T541 &lt;&gt; "", $H541/$T541, ""), ""), "")</f>
        <v/>
      </c>
      <c r="AJ541" s="18" t="str">
        <f ca="1">IFERROR(IF(AND(NOW()&lt;= EOMONTH(DATE(YEAR($P541),3, 1), 0), Overall!$A543&lt;&gt;"", MONTH($O541) &lt;= 3, MONTH($P541) &gt;= 3), IF($T541 &lt;&gt; "", $H541/$T541, ""), ""), "")</f>
        <v/>
      </c>
      <c r="AK541" s="18" t="str">
        <f ca="1">IFERROR(IF(AND(NOW()&lt;= EOMONTH(DATE(YEAR($P541),4, 1), 0), Overall!$A543&lt;&gt;"", MONTH($O541) &lt;= 4, MONTH($P541) &gt;= 4), IF($T541 &lt;&gt; "", $H541/$T541, ""), ""), "")</f>
        <v/>
      </c>
      <c r="AL541" s="18" t="str">
        <f ca="1">IFERROR(IF(AND(NOW()&lt;= EOMONTH(DATE(YEAR($P541),5, 1), 0), Overall!$A543&lt;&gt;"", MONTH($O541) &lt;= 5, MONTH($P541) &gt;= 5), IF($T541 &lt;&gt; "", $H541/$T541, ""), ""), "")</f>
        <v/>
      </c>
      <c r="AM541" s="18" t="str">
        <f ca="1">IFERROR(IF(AND(NOW()&lt;= EOMONTH(DATE(YEAR($P541),6, 1), 0), Overall!$A543&lt;&gt;"", MONTH($O541) &lt;= 6, MONTH($P541) &gt;= 6), IF($T541 &lt;&gt; "", $H541/$T541, ""), ""), "")</f>
        <v/>
      </c>
      <c r="AN541" s="18" t="str">
        <f ca="1">IFERROR(IF(AND(NOW()&lt;= EOMONTH(DATE(YEAR($P541),7, 1), 0), Overall!$A543&lt;&gt;"", MONTH($O541) &lt;= 7, MONTH($P541) &gt;= 7), IF($T541 &lt;&gt; "", $H541/$T541, ""), ""), "")</f>
        <v/>
      </c>
      <c r="AO541" s="18" t="str">
        <f ca="1">IFERROR(IF(AND(NOW()&lt;= EOMONTH(DATE(YEAR($P541),8, 1), 0), Overall!$A543&lt;&gt;"", MONTH($O541) &lt;= 8, MONTH($P541) &gt;= 8), IF($T541 &lt;&gt; "", $H541/$T541, ""), ""), "")</f>
        <v/>
      </c>
      <c r="AP541" s="18" t="str">
        <f ca="1">IFERROR(IF(AND(NOW()&lt;= EOMONTH(DATE(YEAR($P541),9, 1), 0), Overall!$A543&lt;&gt;"", MONTH($O541) &lt;= 9, MONTH($P541) &gt;= 9), IF($T541 &lt;&gt; "", $H541/$T541, ""), ""), "")</f>
        <v/>
      </c>
      <c r="AQ541" s="18" t="str">
        <f ca="1">IFERROR(IF(AND(NOW()&lt;= EOMONTH(DATE(YEAR($P541),10, 1), 0), Overall!$A543&lt;&gt;"", MONTH($O541) &lt;= 10, MONTH($P541) &gt;= 10), IF($T541 &lt;&gt; "", $H541/$T541, ""), ""), "")</f>
        <v/>
      </c>
      <c r="AR541" s="18" t="str">
        <f ca="1">IFERROR(IF(AND(NOW()&lt;= EOMONTH(DATE(YEAR($P541),11, 1), 0), Overall!$A543&lt;&gt;"", MONTH($O541) &lt;=11, MONTH($P541) &gt;= 11), IF($T541 &lt;&gt; "", $H541/$T541, ""), ""), "")</f>
        <v/>
      </c>
      <c r="AS541" s="18" t="str">
        <f ca="1">IFERROR(IF(AND(NOW()&lt;= EOMONTH(DATE(YEAR($P541),12, 1), 0), Overall!$A543&lt;&gt;"", MONTH($O541) &lt;= 12, MONTH($P541) &gt;= 12), IF($T541 &lt;&gt; "", $H541/$T541, ""), ""), "")</f>
        <v/>
      </c>
      <c r="AT541" s="16">
        <f t="shared" ca="1" si="17"/>
        <v>0</v>
      </c>
    </row>
    <row r="542" spans="1:46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6">
        <f>IF(Overall!T544&lt;&gt;"",VALUE(Overall!T544),"")</f>
        <v>82.26</v>
      </c>
      <c r="O542" s="7">
        <f>IF(Overall!L544&lt;&gt;"", DATEVALUE(Overall!L544), "")</f>
        <v>45170</v>
      </c>
      <c r="P542" s="7">
        <f>IF(Overall!M544&lt;&gt;"", DATEVALUE(Overall!M544), "")</f>
        <v>45199</v>
      </c>
      <c r="Q542" s="7" t="str">
        <f>IF(Overall!S544&lt;&gt;"",_xlfn.VALUETOTEXT(Overall!S544),"")</f>
        <v>Sep</v>
      </c>
      <c r="R542" s="7">
        <f>IF(Overall!O544&lt;&gt;"", DATEVALUE(Overall!O544), "")</f>
        <v>45026</v>
      </c>
      <c r="S542" s="7">
        <f>IF(Overall!O544&lt;&gt;"", DATEVALUE(Overall!O544), "")</f>
        <v>45026</v>
      </c>
      <c r="T542" s="5">
        <f t="shared" si="16"/>
        <v>1</v>
      </c>
      <c r="U542" s="18" t="str">
        <f>IF(Overall!$A544&lt;&gt;"",IF(AND(MONTH($O542) &lt;= 1, MONTH($P542) &gt;= 1), IF($T542 &lt;&gt; "", $H542/$T542, ""), ""),"")</f>
        <v/>
      </c>
      <c r="V542" s="18" t="str">
        <f>IF(Overall!$A544&lt;&gt;"",IF(AND(MONTH($O542) &lt;= 2, MONTH($P542) &gt;= 2), IF($T542 &lt;&gt; "", $H542/$T542, ""), ""),"")</f>
        <v/>
      </c>
      <c r="W542" s="18" t="str">
        <f>IF(Overall!$A544&lt;&gt;"",IF(AND(MONTH($O542) &lt;= 3, MONTH($P542) &gt;= 3), IF($T542 &lt;&gt; "", $H542/$T542, ""), ""),"")</f>
        <v/>
      </c>
      <c r="X542" s="18" t="str">
        <f>IF(Overall!$A544&lt;&gt;"",IF(AND(MONTH($O542) &lt;= 4, MONTH($P542) &gt;= 4), IF($T542 &lt;&gt; "", $H542/$T542, ""), ""),"")</f>
        <v/>
      </c>
      <c r="Y542" s="18" t="str">
        <f>IF(Overall!$A544&lt;&gt;"",IF(AND(MONTH($O542) &lt;= 5, MONTH($P542) &gt;= 5), IF($T542 &lt;&gt; "", $H542/$T542, ""), ""),"")</f>
        <v/>
      </c>
      <c r="Z542" s="18" t="str">
        <f>IF(Overall!$A544&lt;&gt;"",IF(AND(MONTH($O542) &lt;= 6, MONTH($P542) &gt;= 6), IF($T542 &lt;&gt; "", $H542/$T542, ""), ""),"")</f>
        <v/>
      </c>
      <c r="AA542" s="18" t="str">
        <f>IF(Overall!$A544&lt;&gt;"",IF(AND(MONTH($O542) &lt;= 7, MONTH($P542) &gt;= 7 ), IF($T542 &lt;&gt; "", $H542/$T542, ""), ""),"")</f>
        <v/>
      </c>
      <c r="AB542" s="18" t="str">
        <f>IF(Overall!$A544&lt;&gt;"",IF(AND(MONTH($O542) &lt;= 8, MONTH($P542) &gt;= 8), IF($T542 &lt;&gt; "", $H542/$T542, ""), ""),"")</f>
        <v/>
      </c>
      <c r="AC542" s="18">
        <f>IF(Overall!$A544&lt;&gt;"",IF(AND(MONTH($O542) &lt;= 9, MONTH($P542) &gt;= 9), IF($T542 &lt;&gt; "", $H542/$T542, ""), ""),"")</f>
        <v>1000000</v>
      </c>
      <c r="AD542" s="18" t="str">
        <f>IF(Overall!$A544&lt;&gt;"",IF(AND(MONTH($O542) &lt;= 10, MONTH($P542) &gt;= 10), IF($T542 &lt;&gt; "", $H542/$T542, ""), ""),"")</f>
        <v/>
      </c>
      <c r="AE542" s="18" t="str">
        <f>IF(Overall!$A544&lt;&gt;"",IF(AND(MONTH($O542) &lt;= 11, MONTH($P542) &gt;= 11), IF($T542 &lt;&gt; "", $H542/$T542, ""), ""),"")</f>
        <v/>
      </c>
      <c r="AF542" s="18" t="str">
        <f>IF(Overall!$A544&lt;&gt;"",IF(AND(MONTH($O542) &lt;= 12, MONTH($P542) &gt;= 12), IF($T542 &lt;&gt; "", $H542/$T542, ""), ""),"")</f>
        <v/>
      </c>
      <c r="AH542" s="18" t="str">
        <f ca="1">IFERROR(IF(AND(NOW()&lt;= EOMONTH(DATE(YEAR($P542),1, 1), 0), Overall!$A544&lt;&gt;"", MONTH($O542) &lt;= 1, MONTH($P542) &gt;= 1), IF($T542 &lt;&gt; "", $H542/$T542, ""), ""), "")</f>
        <v/>
      </c>
      <c r="AI542" s="18" t="str">
        <f ca="1">IFERROR(IF(AND(NOW()&lt;= EOMONTH(DATE(YEAR($P542),2, 1), 0), Overall!$A544&lt;&gt;"", MONTH($O542) &lt;= 2, MONTH($P542) &gt;= 2), IF($T542 &lt;&gt; "", $H542/$T542, ""), ""), "")</f>
        <v/>
      </c>
      <c r="AJ542" s="18" t="str">
        <f ca="1">IFERROR(IF(AND(NOW()&lt;= EOMONTH(DATE(YEAR($P542),3, 1), 0), Overall!$A544&lt;&gt;"", MONTH($O542) &lt;= 3, MONTH($P542) &gt;= 3), IF($T542 &lt;&gt; "", $H542/$T542, ""), ""), "")</f>
        <v/>
      </c>
      <c r="AK542" s="18" t="str">
        <f ca="1">IFERROR(IF(AND(NOW()&lt;= EOMONTH(DATE(YEAR($P542),4, 1), 0), Overall!$A544&lt;&gt;"", MONTH($O542) &lt;= 4, MONTH($P542) &gt;= 4), IF($T542 &lt;&gt; "", $H542/$T542, ""), ""), "")</f>
        <v/>
      </c>
      <c r="AL542" s="18" t="str">
        <f ca="1">IFERROR(IF(AND(NOW()&lt;= EOMONTH(DATE(YEAR($P542),5, 1), 0), Overall!$A544&lt;&gt;"", MONTH($O542) &lt;= 5, MONTH($P542) &gt;= 5), IF($T542 &lt;&gt; "", $H542/$T542, ""), ""), "")</f>
        <v/>
      </c>
      <c r="AM542" s="18" t="str">
        <f ca="1">IFERROR(IF(AND(NOW()&lt;= EOMONTH(DATE(YEAR($P542),6, 1), 0), Overall!$A544&lt;&gt;"", MONTH($O542) &lt;= 6, MONTH($P542) &gt;= 6), IF($T542 &lt;&gt; "", $H542/$T542, ""), ""), "")</f>
        <v/>
      </c>
      <c r="AN542" s="18" t="str">
        <f ca="1">IFERROR(IF(AND(NOW()&lt;= EOMONTH(DATE(YEAR($P542),7, 1), 0), Overall!$A544&lt;&gt;"", MONTH($O542) &lt;= 7, MONTH($P542) &gt;= 7), IF($T542 &lt;&gt; "", $H542/$T542, ""), ""), "")</f>
        <v/>
      </c>
      <c r="AO542" s="18" t="str">
        <f ca="1">IFERROR(IF(AND(NOW()&lt;= EOMONTH(DATE(YEAR($P542),8, 1), 0), Overall!$A544&lt;&gt;"", MONTH($O542) &lt;= 8, MONTH($P542) &gt;= 8), IF($T542 &lt;&gt; "", $H542/$T542, ""), ""), "")</f>
        <v/>
      </c>
      <c r="AP542" s="18" t="str">
        <f ca="1">IFERROR(IF(AND(NOW()&lt;= EOMONTH(DATE(YEAR($P542),9, 1), 0), Overall!$A544&lt;&gt;"", MONTH($O542) &lt;= 9, MONTH($P542) &gt;= 9), IF($T542 &lt;&gt; "", $H542/$T542, ""), ""), "")</f>
        <v/>
      </c>
      <c r="AQ542" s="18" t="str">
        <f ca="1">IFERROR(IF(AND(NOW()&lt;= EOMONTH(DATE(YEAR($P542),10, 1), 0), Overall!$A544&lt;&gt;"", MONTH($O542) &lt;= 10, MONTH($P542) &gt;= 10), IF($T542 &lt;&gt; "", $H542/$T542, ""), ""), "")</f>
        <v/>
      </c>
      <c r="AR542" s="18" t="str">
        <f ca="1">IFERROR(IF(AND(NOW()&lt;= EOMONTH(DATE(YEAR($P542),11, 1), 0), Overall!$A544&lt;&gt;"", MONTH($O542) &lt;=11, MONTH($P542) &gt;= 11), IF($T542 &lt;&gt; "", $H542/$T542, ""), ""), "")</f>
        <v/>
      </c>
      <c r="AS542" s="18" t="str">
        <f ca="1">IFERROR(IF(AND(NOW()&lt;= EOMONTH(DATE(YEAR($P542),12, 1), 0), Overall!$A544&lt;&gt;"", MONTH($O542) &lt;= 12, MONTH($P542) &gt;= 12), IF($T542 &lt;&gt; "", $H542/$T542, ""), ""), "")</f>
        <v/>
      </c>
      <c r="AT542" s="16">
        <f t="shared" ca="1" si="17"/>
        <v>0</v>
      </c>
    </row>
    <row r="543" spans="1:46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6">
        <f>IF(Overall!T545&lt;&gt;"",VALUE(Overall!T545),"")</f>
        <v>82.15</v>
      </c>
      <c r="O543" s="7">
        <f>IF(Overall!L545&lt;&gt;"", DATEVALUE(Overall!L545), "")</f>
        <v>45170</v>
      </c>
      <c r="P543" s="7">
        <f>IF(Overall!M545&lt;&gt;"", DATEVALUE(Overall!M545), "")</f>
        <v>45199</v>
      </c>
      <c r="Q543" s="7" t="str">
        <f>IF(Overall!S545&lt;&gt;"",_xlfn.VALUETOTEXT(Overall!S545),"")</f>
        <v>Sep</v>
      </c>
      <c r="R543" s="7">
        <f>IF(Overall!O545&lt;&gt;"", DATEVALUE(Overall!O545), "")</f>
        <v>45027</v>
      </c>
      <c r="S543" s="7">
        <f>IF(Overall!O545&lt;&gt;"", DATEVALUE(Overall!O545), "")</f>
        <v>45027</v>
      </c>
      <c r="T543" s="5">
        <f t="shared" si="16"/>
        <v>1</v>
      </c>
      <c r="U543" s="18" t="str">
        <f>IF(Overall!$A545&lt;&gt;"",IF(AND(MONTH($O543) &lt;= 1, MONTH($P543) &gt;= 1), IF($T543 &lt;&gt; "", $H543/$T543, ""), ""),"")</f>
        <v/>
      </c>
      <c r="V543" s="18" t="str">
        <f>IF(Overall!$A545&lt;&gt;"",IF(AND(MONTH($O543) &lt;= 2, MONTH($P543) &gt;= 2), IF($T543 &lt;&gt; "", $H543/$T543, ""), ""),"")</f>
        <v/>
      </c>
      <c r="W543" s="18" t="str">
        <f>IF(Overall!$A545&lt;&gt;"",IF(AND(MONTH($O543) &lt;= 3, MONTH($P543) &gt;= 3), IF($T543 &lt;&gt; "", $H543/$T543, ""), ""),"")</f>
        <v/>
      </c>
      <c r="X543" s="18" t="str">
        <f>IF(Overall!$A545&lt;&gt;"",IF(AND(MONTH($O543) &lt;= 4, MONTH($P543) &gt;= 4), IF($T543 &lt;&gt; "", $H543/$T543, ""), ""),"")</f>
        <v/>
      </c>
      <c r="Y543" s="18" t="str">
        <f>IF(Overall!$A545&lt;&gt;"",IF(AND(MONTH($O543) &lt;= 5, MONTH($P543) &gt;= 5), IF($T543 &lt;&gt; "", $H543/$T543, ""), ""),"")</f>
        <v/>
      </c>
      <c r="Z543" s="18" t="str">
        <f>IF(Overall!$A545&lt;&gt;"",IF(AND(MONTH($O543) &lt;= 6, MONTH($P543) &gt;= 6), IF($T543 &lt;&gt; "", $H543/$T543, ""), ""),"")</f>
        <v/>
      </c>
      <c r="AA543" s="18" t="str">
        <f>IF(Overall!$A545&lt;&gt;"",IF(AND(MONTH($O543) &lt;= 7, MONTH($P543) &gt;= 7 ), IF($T543 &lt;&gt; "", $H543/$T543, ""), ""),"")</f>
        <v/>
      </c>
      <c r="AB543" s="18" t="str">
        <f>IF(Overall!$A545&lt;&gt;"",IF(AND(MONTH($O543) &lt;= 8, MONTH($P543) &gt;= 8), IF($T543 &lt;&gt; "", $H543/$T543, ""), ""),"")</f>
        <v/>
      </c>
      <c r="AC543" s="18">
        <f>IF(Overall!$A545&lt;&gt;"",IF(AND(MONTH($O543) &lt;= 9, MONTH($P543) &gt;= 9), IF($T543 &lt;&gt; "", $H543/$T543, ""), ""),"")</f>
        <v>1000000</v>
      </c>
      <c r="AD543" s="18" t="str">
        <f>IF(Overall!$A545&lt;&gt;"",IF(AND(MONTH($O543) &lt;= 10, MONTH($P543) &gt;= 10), IF($T543 &lt;&gt; "", $H543/$T543, ""), ""),"")</f>
        <v/>
      </c>
      <c r="AE543" s="18" t="str">
        <f>IF(Overall!$A545&lt;&gt;"",IF(AND(MONTH($O543) &lt;= 11, MONTH($P543) &gt;= 11), IF($T543 &lt;&gt; "", $H543/$T543, ""), ""),"")</f>
        <v/>
      </c>
      <c r="AF543" s="18" t="str">
        <f>IF(Overall!$A545&lt;&gt;"",IF(AND(MONTH($O543) &lt;= 12, MONTH($P543) &gt;= 12), IF($T543 &lt;&gt; "", $H543/$T543, ""), ""),"")</f>
        <v/>
      </c>
      <c r="AH543" s="18" t="str">
        <f ca="1">IFERROR(IF(AND(NOW()&lt;= EOMONTH(DATE(YEAR($P543),1, 1), 0), Overall!$A545&lt;&gt;"", MONTH($O543) &lt;= 1, MONTH($P543) &gt;= 1), IF($T543 &lt;&gt; "", $H543/$T543, ""), ""), "")</f>
        <v/>
      </c>
      <c r="AI543" s="18" t="str">
        <f ca="1">IFERROR(IF(AND(NOW()&lt;= EOMONTH(DATE(YEAR($P543),2, 1), 0), Overall!$A545&lt;&gt;"", MONTH($O543) &lt;= 2, MONTH($P543) &gt;= 2), IF($T543 &lt;&gt; "", $H543/$T543, ""), ""), "")</f>
        <v/>
      </c>
      <c r="AJ543" s="18" t="str">
        <f ca="1">IFERROR(IF(AND(NOW()&lt;= EOMONTH(DATE(YEAR($P543),3, 1), 0), Overall!$A545&lt;&gt;"", MONTH($O543) &lt;= 3, MONTH($P543) &gt;= 3), IF($T543 &lt;&gt; "", $H543/$T543, ""), ""), "")</f>
        <v/>
      </c>
      <c r="AK543" s="18" t="str">
        <f ca="1">IFERROR(IF(AND(NOW()&lt;= EOMONTH(DATE(YEAR($P543),4, 1), 0), Overall!$A545&lt;&gt;"", MONTH($O543) &lt;= 4, MONTH($P543) &gt;= 4), IF($T543 &lt;&gt; "", $H543/$T543, ""), ""), "")</f>
        <v/>
      </c>
      <c r="AL543" s="18" t="str">
        <f ca="1">IFERROR(IF(AND(NOW()&lt;= EOMONTH(DATE(YEAR($P543),5, 1), 0), Overall!$A545&lt;&gt;"", MONTH($O543) &lt;= 5, MONTH($P543) &gt;= 5), IF($T543 &lt;&gt; "", $H543/$T543, ""), ""), "")</f>
        <v/>
      </c>
      <c r="AM543" s="18" t="str">
        <f ca="1">IFERROR(IF(AND(NOW()&lt;= EOMONTH(DATE(YEAR($P543),6, 1), 0), Overall!$A545&lt;&gt;"", MONTH($O543) &lt;= 6, MONTH($P543) &gt;= 6), IF($T543 &lt;&gt; "", $H543/$T543, ""), ""), "")</f>
        <v/>
      </c>
      <c r="AN543" s="18" t="str">
        <f ca="1">IFERROR(IF(AND(NOW()&lt;= EOMONTH(DATE(YEAR($P543),7, 1), 0), Overall!$A545&lt;&gt;"", MONTH($O543) &lt;= 7, MONTH($P543) &gt;= 7), IF($T543 &lt;&gt; "", $H543/$T543, ""), ""), "")</f>
        <v/>
      </c>
      <c r="AO543" s="18" t="str">
        <f ca="1">IFERROR(IF(AND(NOW()&lt;= EOMONTH(DATE(YEAR($P543),8, 1), 0), Overall!$A545&lt;&gt;"", MONTH($O543) &lt;= 8, MONTH($P543) &gt;= 8), IF($T543 &lt;&gt; "", $H543/$T543, ""), ""), "")</f>
        <v/>
      </c>
      <c r="AP543" s="18" t="str">
        <f ca="1">IFERROR(IF(AND(NOW()&lt;= EOMONTH(DATE(YEAR($P543),9, 1), 0), Overall!$A545&lt;&gt;"", MONTH($O543) &lt;= 9, MONTH($P543) &gt;= 9), IF($T543 &lt;&gt; "", $H543/$T543, ""), ""), "")</f>
        <v/>
      </c>
      <c r="AQ543" s="18" t="str">
        <f ca="1">IFERROR(IF(AND(NOW()&lt;= EOMONTH(DATE(YEAR($P543),10, 1), 0), Overall!$A545&lt;&gt;"", MONTH($O543) &lt;= 10, MONTH($P543) &gt;= 10), IF($T543 &lt;&gt; "", $H543/$T543, ""), ""), "")</f>
        <v/>
      </c>
      <c r="AR543" s="18" t="str">
        <f ca="1">IFERROR(IF(AND(NOW()&lt;= EOMONTH(DATE(YEAR($P543),11, 1), 0), Overall!$A545&lt;&gt;"", MONTH($O543) &lt;=11, MONTH($P543) &gt;= 11), IF($T543 &lt;&gt; "", $H543/$T543, ""), ""), "")</f>
        <v/>
      </c>
      <c r="AS543" s="18" t="str">
        <f ca="1">IFERROR(IF(AND(NOW()&lt;= EOMONTH(DATE(YEAR($P543),12, 1), 0), Overall!$A545&lt;&gt;"", MONTH($O543) &lt;= 12, MONTH($P543) &gt;= 12), IF($T543 &lt;&gt; "", $H543/$T543, ""), ""), "")</f>
        <v/>
      </c>
      <c r="AT543" s="16">
        <f t="shared" ca="1" si="17"/>
        <v>0</v>
      </c>
    </row>
    <row r="544" spans="1:46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6">
        <f>IF(Overall!T546&lt;&gt;"",VALUE(Overall!T546),"")</f>
        <v>82.33</v>
      </c>
      <c r="O544" s="7">
        <f>IF(Overall!L546&lt;&gt;"", DATEVALUE(Overall!L546), "")</f>
        <v>45170</v>
      </c>
      <c r="P544" s="7">
        <f>IF(Overall!M546&lt;&gt;"", DATEVALUE(Overall!M546), "")</f>
        <v>45199</v>
      </c>
      <c r="Q544" s="7" t="str">
        <f>IF(Overall!S546&lt;&gt;"",_xlfn.VALUETOTEXT(Overall!S546),"")</f>
        <v>Sep</v>
      </c>
      <c r="R544" s="7">
        <f>IF(Overall!O546&lt;&gt;"", DATEVALUE(Overall!O546), "")</f>
        <v>45027</v>
      </c>
      <c r="S544" s="7">
        <f>IF(Overall!O546&lt;&gt;"", DATEVALUE(Overall!O546), "")</f>
        <v>45027</v>
      </c>
      <c r="T544" s="5">
        <f t="shared" si="16"/>
        <v>1</v>
      </c>
      <c r="U544" s="18" t="str">
        <f>IF(Overall!$A546&lt;&gt;"",IF(AND(MONTH($O544) &lt;= 1, MONTH($P544) &gt;= 1), IF($T544 &lt;&gt; "", $H544/$T544, ""), ""),"")</f>
        <v/>
      </c>
      <c r="V544" s="18" t="str">
        <f>IF(Overall!$A546&lt;&gt;"",IF(AND(MONTH($O544) &lt;= 2, MONTH($P544) &gt;= 2), IF($T544 &lt;&gt; "", $H544/$T544, ""), ""),"")</f>
        <v/>
      </c>
      <c r="W544" s="18" t="str">
        <f>IF(Overall!$A546&lt;&gt;"",IF(AND(MONTH($O544) &lt;= 3, MONTH($P544) &gt;= 3), IF($T544 &lt;&gt; "", $H544/$T544, ""), ""),"")</f>
        <v/>
      </c>
      <c r="X544" s="18" t="str">
        <f>IF(Overall!$A546&lt;&gt;"",IF(AND(MONTH($O544) &lt;= 4, MONTH($P544) &gt;= 4), IF($T544 &lt;&gt; "", $H544/$T544, ""), ""),"")</f>
        <v/>
      </c>
      <c r="Y544" s="18" t="str">
        <f>IF(Overall!$A546&lt;&gt;"",IF(AND(MONTH($O544) &lt;= 5, MONTH($P544) &gt;= 5), IF($T544 &lt;&gt; "", $H544/$T544, ""), ""),"")</f>
        <v/>
      </c>
      <c r="Z544" s="18" t="str">
        <f>IF(Overall!$A546&lt;&gt;"",IF(AND(MONTH($O544) &lt;= 6, MONTH($P544) &gt;= 6), IF($T544 &lt;&gt; "", $H544/$T544, ""), ""),"")</f>
        <v/>
      </c>
      <c r="AA544" s="18" t="str">
        <f>IF(Overall!$A546&lt;&gt;"",IF(AND(MONTH($O544) &lt;= 7, MONTH($P544) &gt;= 7 ), IF($T544 &lt;&gt; "", $H544/$T544, ""), ""),"")</f>
        <v/>
      </c>
      <c r="AB544" s="18" t="str">
        <f>IF(Overall!$A546&lt;&gt;"",IF(AND(MONTH($O544) &lt;= 8, MONTH($P544) &gt;= 8), IF($T544 &lt;&gt; "", $H544/$T544, ""), ""),"")</f>
        <v/>
      </c>
      <c r="AC544" s="18">
        <f>IF(Overall!$A546&lt;&gt;"",IF(AND(MONTH($O544) &lt;= 9, MONTH($P544) &gt;= 9), IF($T544 &lt;&gt; "", $H544/$T544, ""), ""),"")</f>
        <v>1000000</v>
      </c>
      <c r="AD544" s="18" t="str">
        <f>IF(Overall!$A546&lt;&gt;"",IF(AND(MONTH($O544) &lt;= 10, MONTH($P544) &gt;= 10), IF($T544 &lt;&gt; "", $H544/$T544, ""), ""),"")</f>
        <v/>
      </c>
      <c r="AE544" s="18" t="str">
        <f>IF(Overall!$A546&lt;&gt;"",IF(AND(MONTH($O544) &lt;= 11, MONTH($P544) &gt;= 11), IF($T544 &lt;&gt; "", $H544/$T544, ""), ""),"")</f>
        <v/>
      </c>
      <c r="AF544" s="18" t="str">
        <f>IF(Overall!$A546&lt;&gt;"",IF(AND(MONTH($O544) &lt;= 12, MONTH($P544) &gt;= 12), IF($T544 &lt;&gt; "", $H544/$T544, ""), ""),"")</f>
        <v/>
      </c>
      <c r="AH544" s="18" t="str">
        <f ca="1">IFERROR(IF(AND(NOW()&lt;= EOMONTH(DATE(YEAR($P544),1, 1), 0), Overall!$A546&lt;&gt;"", MONTH($O544) &lt;= 1, MONTH($P544) &gt;= 1), IF($T544 &lt;&gt; "", $H544/$T544, ""), ""), "")</f>
        <v/>
      </c>
      <c r="AI544" s="18" t="str">
        <f ca="1">IFERROR(IF(AND(NOW()&lt;= EOMONTH(DATE(YEAR($P544),2, 1), 0), Overall!$A546&lt;&gt;"", MONTH($O544) &lt;= 2, MONTH($P544) &gt;= 2), IF($T544 &lt;&gt; "", $H544/$T544, ""), ""), "")</f>
        <v/>
      </c>
      <c r="AJ544" s="18" t="str">
        <f ca="1">IFERROR(IF(AND(NOW()&lt;= EOMONTH(DATE(YEAR($P544),3, 1), 0), Overall!$A546&lt;&gt;"", MONTH($O544) &lt;= 3, MONTH($P544) &gt;= 3), IF($T544 &lt;&gt; "", $H544/$T544, ""), ""), "")</f>
        <v/>
      </c>
      <c r="AK544" s="18" t="str">
        <f ca="1">IFERROR(IF(AND(NOW()&lt;= EOMONTH(DATE(YEAR($P544),4, 1), 0), Overall!$A546&lt;&gt;"", MONTH($O544) &lt;= 4, MONTH($P544) &gt;= 4), IF($T544 &lt;&gt; "", $H544/$T544, ""), ""), "")</f>
        <v/>
      </c>
      <c r="AL544" s="18" t="str">
        <f ca="1">IFERROR(IF(AND(NOW()&lt;= EOMONTH(DATE(YEAR($P544),5, 1), 0), Overall!$A546&lt;&gt;"", MONTH($O544) &lt;= 5, MONTH($P544) &gt;= 5), IF($T544 &lt;&gt; "", $H544/$T544, ""), ""), "")</f>
        <v/>
      </c>
      <c r="AM544" s="18" t="str">
        <f ca="1">IFERROR(IF(AND(NOW()&lt;= EOMONTH(DATE(YEAR($P544),6, 1), 0), Overall!$A546&lt;&gt;"", MONTH($O544) &lt;= 6, MONTH($P544) &gt;= 6), IF($T544 &lt;&gt; "", $H544/$T544, ""), ""), "")</f>
        <v/>
      </c>
      <c r="AN544" s="18" t="str">
        <f ca="1">IFERROR(IF(AND(NOW()&lt;= EOMONTH(DATE(YEAR($P544),7, 1), 0), Overall!$A546&lt;&gt;"", MONTH($O544) &lt;= 7, MONTH($P544) &gt;= 7), IF($T544 &lt;&gt; "", $H544/$T544, ""), ""), "")</f>
        <v/>
      </c>
      <c r="AO544" s="18" t="str">
        <f ca="1">IFERROR(IF(AND(NOW()&lt;= EOMONTH(DATE(YEAR($P544),8, 1), 0), Overall!$A546&lt;&gt;"", MONTH($O544) &lt;= 8, MONTH($P544) &gt;= 8), IF($T544 &lt;&gt; "", $H544/$T544, ""), ""), "")</f>
        <v/>
      </c>
      <c r="AP544" s="18" t="str">
        <f ca="1">IFERROR(IF(AND(NOW()&lt;= EOMONTH(DATE(YEAR($P544),9, 1), 0), Overall!$A546&lt;&gt;"", MONTH($O544) &lt;= 9, MONTH($P544) &gt;= 9), IF($T544 &lt;&gt; "", $H544/$T544, ""), ""), "")</f>
        <v/>
      </c>
      <c r="AQ544" s="18" t="str">
        <f ca="1">IFERROR(IF(AND(NOW()&lt;= EOMONTH(DATE(YEAR($P544),10, 1), 0), Overall!$A546&lt;&gt;"", MONTH($O544) &lt;= 10, MONTH($P544) &gt;= 10), IF($T544 &lt;&gt; "", $H544/$T544, ""), ""), "")</f>
        <v/>
      </c>
      <c r="AR544" s="18" t="str">
        <f ca="1">IFERROR(IF(AND(NOW()&lt;= EOMONTH(DATE(YEAR($P544),11, 1), 0), Overall!$A546&lt;&gt;"", MONTH($O544) &lt;=11, MONTH($P544) &gt;= 11), IF($T544 &lt;&gt; "", $H544/$T544, ""), ""), "")</f>
        <v/>
      </c>
      <c r="AS544" s="18" t="str">
        <f ca="1">IFERROR(IF(AND(NOW()&lt;= EOMONTH(DATE(YEAR($P544),12, 1), 0), Overall!$A546&lt;&gt;"", MONTH($O544) &lt;= 12, MONTH($P544) &gt;= 12), IF($T544 &lt;&gt; "", $H544/$T544, ""), ""), "")</f>
        <v/>
      </c>
      <c r="AT544" s="16">
        <f t="shared" ca="1" si="17"/>
        <v>0</v>
      </c>
    </row>
    <row r="545" spans="1:46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6">
        <f>IF(Overall!T547&lt;&gt;"",VALUE(Overall!T547),"")</f>
        <v>82.27</v>
      </c>
      <c r="O545" s="7">
        <f>IF(Overall!L547&lt;&gt;"", DATEVALUE(Overall!L547), "")</f>
        <v>45170</v>
      </c>
      <c r="P545" s="7">
        <f>IF(Overall!M547&lt;&gt;"", DATEVALUE(Overall!M547), "")</f>
        <v>45199</v>
      </c>
      <c r="Q545" s="7" t="str">
        <f>IF(Overall!S547&lt;&gt;"",_xlfn.VALUETOTEXT(Overall!S547),"")</f>
        <v>Sep</v>
      </c>
      <c r="R545" s="7">
        <f>IF(Overall!O547&lt;&gt;"", DATEVALUE(Overall!O547), "")</f>
        <v>45027</v>
      </c>
      <c r="S545" s="7">
        <f>IF(Overall!O547&lt;&gt;"", DATEVALUE(Overall!O547), "")</f>
        <v>45027</v>
      </c>
      <c r="T545" s="5">
        <f t="shared" si="16"/>
        <v>1</v>
      </c>
      <c r="U545" s="18" t="str">
        <f>IF(Overall!$A547&lt;&gt;"",IF(AND(MONTH($O545) &lt;= 1, MONTH($P545) &gt;= 1), IF($T545 &lt;&gt; "", $H545/$T545, ""), ""),"")</f>
        <v/>
      </c>
      <c r="V545" s="18" t="str">
        <f>IF(Overall!$A547&lt;&gt;"",IF(AND(MONTH($O545) &lt;= 2, MONTH($P545) &gt;= 2), IF($T545 &lt;&gt; "", $H545/$T545, ""), ""),"")</f>
        <v/>
      </c>
      <c r="W545" s="18" t="str">
        <f>IF(Overall!$A547&lt;&gt;"",IF(AND(MONTH($O545) &lt;= 3, MONTH($P545) &gt;= 3), IF($T545 &lt;&gt; "", $H545/$T545, ""), ""),"")</f>
        <v/>
      </c>
      <c r="X545" s="18" t="str">
        <f>IF(Overall!$A547&lt;&gt;"",IF(AND(MONTH($O545) &lt;= 4, MONTH($P545) &gt;= 4), IF($T545 &lt;&gt; "", $H545/$T545, ""), ""),"")</f>
        <v/>
      </c>
      <c r="Y545" s="18" t="str">
        <f>IF(Overall!$A547&lt;&gt;"",IF(AND(MONTH($O545) &lt;= 5, MONTH($P545) &gt;= 5), IF($T545 &lt;&gt; "", $H545/$T545, ""), ""),"")</f>
        <v/>
      </c>
      <c r="Z545" s="18" t="str">
        <f>IF(Overall!$A547&lt;&gt;"",IF(AND(MONTH($O545) &lt;= 6, MONTH($P545) &gt;= 6), IF($T545 &lt;&gt; "", $H545/$T545, ""), ""),"")</f>
        <v/>
      </c>
      <c r="AA545" s="18" t="str">
        <f>IF(Overall!$A547&lt;&gt;"",IF(AND(MONTH($O545) &lt;= 7, MONTH($P545) &gt;= 7 ), IF($T545 &lt;&gt; "", $H545/$T545, ""), ""),"")</f>
        <v/>
      </c>
      <c r="AB545" s="18" t="str">
        <f>IF(Overall!$A547&lt;&gt;"",IF(AND(MONTH($O545) &lt;= 8, MONTH($P545) &gt;= 8), IF($T545 &lt;&gt; "", $H545/$T545, ""), ""),"")</f>
        <v/>
      </c>
      <c r="AC545" s="18">
        <f>IF(Overall!$A547&lt;&gt;"",IF(AND(MONTH($O545) &lt;= 9, MONTH($P545) &gt;= 9), IF($T545 &lt;&gt; "", $H545/$T545, ""), ""),"")</f>
        <v>1000000</v>
      </c>
      <c r="AD545" s="18" t="str">
        <f>IF(Overall!$A547&lt;&gt;"",IF(AND(MONTH($O545) &lt;= 10, MONTH($P545) &gt;= 10), IF($T545 &lt;&gt; "", $H545/$T545, ""), ""),"")</f>
        <v/>
      </c>
      <c r="AE545" s="18" t="str">
        <f>IF(Overall!$A547&lt;&gt;"",IF(AND(MONTH($O545) &lt;= 11, MONTH($P545) &gt;= 11), IF($T545 &lt;&gt; "", $H545/$T545, ""), ""),"")</f>
        <v/>
      </c>
      <c r="AF545" s="18" t="str">
        <f>IF(Overall!$A547&lt;&gt;"",IF(AND(MONTH($O545) &lt;= 12, MONTH($P545) &gt;= 12), IF($T545 &lt;&gt; "", $H545/$T545, ""), ""),"")</f>
        <v/>
      </c>
      <c r="AH545" s="18" t="str">
        <f ca="1">IFERROR(IF(AND(NOW()&lt;= EOMONTH(DATE(YEAR($P545),1, 1), 0), Overall!$A547&lt;&gt;"", MONTH($O545) &lt;= 1, MONTH($P545) &gt;= 1), IF($T545 &lt;&gt; "", $H545/$T545, ""), ""), "")</f>
        <v/>
      </c>
      <c r="AI545" s="18" t="str">
        <f ca="1">IFERROR(IF(AND(NOW()&lt;= EOMONTH(DATE(YEAR($P545),2, 1), 0), Overall!$A547&lt;&gt;"", MONTH($O545) &lt;= 2, MONTH($P545) &gt;= 2), IF($T545 &lt;&gt; "", $H545/$T545, ""), ""), "")</f>
        <v/>
      </c>
      <c r="AJ545" s="18" t="str">
        <f ca="1">IFERROR(IF(AND(NOW()&lt;= EOMONTH(DATE(YEAR($P545),3, 1), 0), Overall!$A547&lt;&gt;"", MONTH($O545) &lt;= 3, MONTH($P545) &gt;= 3), IF($T545 &lt;&gt; "", $H545/$T545, ""), ""), "")</f>
        <v/>
      </c>
      <c r="AK545" s="18" t="str">
        <f ca="1">IFERROR(IF(AND(NOW()&lt;= EOMONTH(DATE(YEAR($P545),4, 1), 0), Overall!$A547&lt;&gt;"", MONTH($O545) &lt;= 4, MONTH($P545) &gt;= 4), IF($T545 &lt;&gt; "", $H545/$T545, ""), ""), "")</f>
        <v/>
      </c>
      <c r="AL545" s="18" t="str">
        <f ca="1">IFERROR(IF(AND(NOW()&lt;= EOMONTH(DATE(YEAR($P545),5, 1), 0), Overall!$A547&lt;&gt;"", MONTH($O545) &lt;= 5, MONTH($P545) &gt;= 5), IF($T545 &lt;&gt; "", $H545/$T545, ""), ""), "")</f>
        <v/>
      </c>
      <c r="AM545" s="18" t="str">
        <f ca="1">IFERROR(IF(AND(NOW()&lt;= EOMONTH(DATE(YEAR($P545),6, 1), 0), Overall!$A547&lt;&gt;"", MONTH($O545) &lt;= 6, MONTH($P545) &gt;= 6), IF($T545 &lt;&gt; "", $H545/$T545, ""), ""), "")</f>
        <v/>
      </c>
      <c r="AN545" s="18" t="str">
        <f ca="1">IFERROR(IF(AND(NOW()&lt;= EOMONTH(DATE(YEAR($P545),7, 1), 0), Overall!$A547&lt;&gt;"", MONTH($O545) &lt;= 7, MONTH($P545) &gt;= 7), IF($T545 &lt;&gt; "", $H545/$T545, ""), ""), "")</f>
        <v/>
      </c>
      <c r="AO545" s="18" t="str">
        <f ca="1">IFERROR(IF(AND(NOW()&lt;= EOMONTH(DATE(YEAR($P545),8, 1), 0), Overall!$A547&lt;&gt;"", MONTH($O545) &lt;= 8, MONTH($P545) &gt;= 8), IF($T545 &lt;&gt; "", $H545/$T545, ""), ""), "")</f>
        <v/>
      </c>
      <c r="AP545" s="18" t="str">
        <f ca="1">IFERROR(IF(AND(NOW()&lt;= EOMONTH(DATE(YEAR($P545),9, 1), 0), Overall!$A547&lt;&gt;"", MONTH($O545) &lt;= 9, MONTH($P545) &gt;= 9), IF($T545 &lt;&gt; "", $H545/$T545, ""), ""), "")</f>
        <v/>
      </c>
      <c r="AQ545" s="18" t="str">
        <f ca="1">IFERROR(IF(AND(NOW()&lt;= EOMONTH(DATE(YEAR($P545),10, 1), 0), Overall!$A547&lt;&gt;"", MONTH($O545) &lt;= 10, MONTH($P545) &gt;= 10), IF($T545 &lt;&gt; "", $H545/$T545, ""), ""), "")</f>
        <v/>
      </c>
      <c r="AR545" s="18" t="str">
        <f ca="1">IFERROR(IF(AND(NOW()&lt;= EOMONTH(DATE(YEAR($P545),11, 1), 0), Overall!$A547&lt;&gt;"", MONTH($O545) &lt;=11, MONTH($P545) &gt;= 11), IF($T545 &lt;&gt; "", $H545/$T545, ""), ""), "")</f>
        <v/>
      </c>
      <c r="AS545" s="18" t="str">
        <f ca="1">IFERROR(IF(AND(NOW()&lt;= EOMONTH(DATE(YEAR($P545),12, 1), 0), Overall!$A547&lt;&gt;"", MONTH($O545) &lt;= 12, MONTH($P545) &gt;= 12), IF($T545 &lt;&gt; "", $H545/$T545, ""), ""), "")</f>
        <v/>
      </c>
      <c r="AT545" s="16">
        <f t="shared" ca="1" si="17"/>
        <v>0</v>
      </c>
    </row>
    <row r="546" spans="1:46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6">
        <f>IF(Overall!T548&lt;&gt;"",VALUE(Overall!T548),"")</f>
        <v>82.29</v>
      </c>
      <c r="O546" s="7">
        <f>IF(Overall!L548&lt;&gt;"", DATEVALUE(Overall!L548), "")</f>
        <v>45170</v>
      </c>
      <c r="P546" s="7">
        <f>IF(Overall!M548&lt;&gt;"", DATEVALUE(Overall!M548), "")</f>
        <v>45199</v>
      </c>
      <c r="Q546" s="7" t="str">
        <f>IF(Overall!S548&lt;&gt;"",_xlfn.VALUETOTEXT(Overall!S548),"")</f>
        <v>Sep</v>
      </c>
      <c r="R546" s="7">
        <f>IF(Overall!O548&lt;&gt;"", DATEVALUE(Overall!O548), "")</f>
        <v>45027</v>
      </c>
      <c r="S546" s="7">
        <f>IF(Overall!O548&lt;&gt;"", DATEVALUE(Overall!O548), "")</f>
        <v>45027</v>
      </c>
      <c r="T546" s="5">
        <f t="shared" si="16"/>
        <v>1</v>
      </c>
      <c r="U546" s="18" t="str">
        <f>IF(Overall!$A548&lt;&gt;"",IF(AND(MONTH($O546) &lt;= 1, MONTH($P546) &gt;= 1), IF($T546 &lt;&gt; "", $H546/$T546, ""), ""),"")</f>
        <v/>
      </c>
      <c r="V546" s="18" t="str">
        <f>IF(Overall!$A548&lt;&gt;"",IF(AND(MONTH($O546) &lt;= 2, MONTH($P546) &gt;= 2), IF($T546 &lt;&gt; "", $H546/$T546, ""), ""),"")</f>
        <v/>
      </c>
      <c r="W546" s="18" t="str">
        <f>IF(Overall!$A548&lt;&gt;"",IF(AND(MONTH($O546) &lt;= 3, MONTH($P546) &gt;= 3), IF($T546 &lt;&gt; "", $H546/$T546, ""), ""),"")</f>
        <v/>
      </c>
      <c r="X546" s="18" t="str">
        <f>IF(Overall!$A548&lt;&gt;"",IF(AND(MONTH($O546) &lt;= 4, MONTH($P546) &gt;= 4), IF($T546 &lt;&gt; "", $H546/$T546, ""), ""),"")</f>
        <v/>
      </c>
      <c r="Y546" s="18" t="str">
        <f>IF(Overall!$A548&lt;&gt;"",IF(AND(MONTH($O546) &lt;= 5, MONTH($P546) &gt;= 5), IF($T546 &lt;&gt; "", $H546/$T546, ""), ""),"")</f>
        <v/>
      </c>
      <c r="Z546" s="18" t="str">
        <f>IF(Overall!$A548&lt;&gt;"",IF(AND(MONTH($O546) &lt;= 6, MONTH($P546) &gt;= 6), IF($T546 &lt;&gt; "", $H546/$T546, ""), ""),"")</f>
        <v/>
      </c>
      <c r="AA546" s="18" t="str">
        <f>IF(Overall!$A548&lt;&gt;"",IF(AND(MONTH($O546) &lt;= 7, MONTH($P546) &gt;= 7 ), IF($T546 &lt;&gt; "", $H546/$T546, ""), ""),"")</f>
        <v/>
      </c>
      <c r="AB546" s="18" t="str">
        <f>IF(Overall!$A548&lt;&gt;"",IF(AND(MONTH($O546) &lt;= 8, MONTH($P546) &gt;= 8), IF($T546 &lt;&gt; "", $H546/$T546, ""), ""),"")</f>
        <v/>
      </c>
      <c r="AC546" s="18">
        <f>IF(Overall!$A548&lt;&gt;"",IF(AND(MONTH($O546) &lt;= 9, MONTH($P546) &gt;= 9), IF($T546 &lt;&gt; "", $H546/$T546, ""), ""),"")</f>
        <v>1000000</v>
      </c>
      <c r="AD546" s="18" t="str">
        <f>IF(Overall!$A548&lt;&gt;"",IF(AND(MONTH($O546) &lt;= 10, MONTH($P546) &gt;= 10), IF($T546 &lt;&gt; "", $H546/$T546, ""), ""),"")</f>
        <v/>
      </c>
      <c r="AE546" s="18" t="str">
        <f>IF(Overall!$A548&lt;&gt;"",IF(AND(MONTH($O546) &lt;= 11, MONTH($P546) &gt;= 11), IF($T546 &lt;&gt; "", $H546/$T546, ""), ""),"")</f>
        <v/>
      </c>
      <c r="AF546" s="18" t="str">
        <f>IF(Overall!$A548&lt;&gt;"",IF(AND(MONTH($O546) &lt;= 12, MONTH($P546) &gt;= 12), IF($T546 &lt;&gt; "", $H546/$T546, ""), ""),"")</f>
        <v/>
      </c>
      <c r="AH546" s="18" t="str">
        <f ca="1">IFERROR(IF(AND(NOW()&lt;= EOMONTH(DATE(YEAR($P546),1, 1), 0), Overall!$A548&lt;&gt;"", MONTH($O546) &lt;= 1, MONTH($P546) &gt;= 1), IF($T546 &lt;&gt; "", $H546/$T546, ""), ""), "")</f>
        <v/>
      </c>
      <c r="AI546" s="18" t="str">
        <f ca="1">IFERROR(IF(AND(NOW()&lt;= EOMONTH(DATE(YEAR($P546),2, 1), 0), Overall!$A548&lt;&gt;"", MONTH($O546) &lt;= 2, MONTH($P546) &gt;= 2), IF($T546 &lt;&gt; "", $H546/$T546, ""), ""), "")</f>
        <v/>
      </c>
      <c r="AJ546" s="18" t="str">
        <f ca="1">IFERROR(IF(AND(NOW()&lt;= EOMONTH(DATE(YEAR($P546),3, 1), 0), Overall!$A548&lt;&gt;"", MONTH($O546) &lt;= 3, MONTH($P546) &gt;= 3), IF($T546 &lt;&gt; "", $H546/$T546, ""), ""), "")</f>
        <v/>
      </c>
      <c r="AK546" s="18" t="str">
        <f ca="1">IFERROR(IF(AND(NOW()&lt;= EOMONTH(DATE(YEAR($P546),4, 1), 0), Overall!$A548&lt;&gt;"", MONTH($O546) &lt;= 4, MONTH($P546) &gt;= 4), IF($T546 &lt;&gt; "", $H546/$T546, ""), ""), "")</f>
        <v/>
      </c>
      <c r="AL546" s="18" t="str">
        <f ca="1">IFERROR(IF(AND(NOW()&lt;= EOMONTH(DATE(YEAR($P546),5, 1), 0), Overall!$A548&lt;&gt;"", MONTH($O546) &lt;= 5, MONTH($P546) &gt;= 5), IF($T546 &lt;&gt; "", $H546/$T546, ""), ""), "")</f>
        <v/>
      </c>
      <c r="AM546" s="18" t="str">
        <f ca="1">IFERROR(IF(AND(NOW()&lt;= EOMONTH(DATE(YEAR($P546),6, 1), 0), Overall!$A548&lt;&gt;"", MONTH($O546) &lt;= 6, MONTH($P546) &gt;= 6), IF($T546 &lt;&gt; "", $H546/$T546, ""), ""), "")</f>
        <v/>
      </c>
      <c r="AN546" s="18" t="str">
        <f ca="1">IFERROR(IF(AND(NOW()&lt;= EOMONTH(DATE(YEAR($P546),7, 1), 0), Overall!$A548&lt;&gt;"", MONTH($O546) &lt;= 7, MONTH($P546) &gt;= 7), IF($T546 &lt;&gt; "", $H546/$T546, ""), ""), "")</f>
        <v/>
      </c>
      <c r="AO546" s="18" t="str">
        <f ca="1">IFERROR(IF(AND(NOW()&lt;= EOMONTH(DATE(YEAR($P546),8, 1), 0), Overall!$A548&lt;&gt;"", MONTH($O546) &lt;= 8, MONTH($P546) &gt;= 8), IF($T546 &lt;&gt; "", $H546/$T546, ""), ""), "")</f>
        <v/>
      </c>
      <c r="AP546" s="18" t="str">
        <f ca="1">IFERROR(IF(AND(NOW()&lt;= EOMONTH(DATE(YEAR($P546),9, 1), 0), Overall!$A548&lt;&gt;"", MONTH($O546) &lt;= 9, MONTH($P546) &gt;= 9), IF($T546 &lt;&gt; "", $H546/$T546, ""), ""), "")</f>
        <v/>
      </c>
      <c r="AQ546" s="18" t="str">
        <f ca="1">IFERROR(IF(AND(NOW()&lt;= EOMONTH(DATE(YEAR($P546),10, 1), 0), Overall!$A548&lt;&gt;"", MONTH($O546) &lt;= 10, MONTH($P546) &gt;= 10), IF($T546 &lt;&gt; "", $H546/$T546, ""), ""), "")</f>
        <v/>
      </c>
      <c r="AR546" s="18" t="str">
        <f ca="1">IFERROR(IF(AND(NOW()&lt;= EOMONTH(DATE(YEAR($P546),11, 1), 0), Overall!$A548&lt;&gt;"", MONTH($O546) &lt;=11, MONTH($P546) &gt;= 11), IF($T546 &lt;&gt; "", $H546/$T546, ""), ""), "")</f>
        <v/>
      </c>
      <c r="AS546" s="18" t="str">
        <f ca="1">IFERROR(IF(AND(NOW()&lt;= EOMONTH(DATE(YEAR($P546),12, 1), 0), Overall!$A548&lt;&gt;"", MONTH($O546) &lt;= 12, MONTH($P546) &gt;= 12), IF($T546 &lt;&gt; "", $H546/$T546, ""), ""), "")</f>
        <v/>
      </c>
      <c r="AT546" s="16">
        <f t="shared" ca="1" si="17"/>
        <v>0</v>
      </c>
    </row>
    <row r="547" spans="1:46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6">
        <f>IF(Overall!T549&lt;&gt;"",VALUE(Overall!T549),"")</f>
        <v>83.05</v>
      </c>
      <c r="O547" s="7">
        <f>IF(Overall!L549&lt;&gt;"", DATEVALUE(Overall!L549), "")</f>
        <v>45170</v>
      </c>
      <c r="P547" s="7">
        <f>IF(Overall!M549&lt;&gt;"", DATEVALUE(Overall!M549), "")</f>
        <v>45199</v>
      </c>
      <c r="Q547" s="7" t="str">
        <f>IF(Overall!S549&lt;&gt;"",_xlfn.VALUETOTEXT(Overall!S549),"")</f>
        <v>Sep</v>
      </c>
      <c r="R547" s="7">
        <f>IF(Overall!O549&lt;&gt;"", DATEVALUE(Overall!O549), "")</f>
        <v>45028</v>
      </c>
      <c r="S547" s="7">
        <f>IF(Overall!O549&lt;&gt;"", DATEVALUE(Overall!O549), "")</f>
        <v>45028</v>
      </c>
      <c r="T547" s="5">
        <f t="shared" si="16"/>
        <v>1</v>
      </c>
      <c r="U547" s="18" t="str">
        <f>IF(Overall!$A549&lt;&gt;"",IF(AND(MONTH($O547) &lt;= 1, MONTH($P547) &gt;= 1), IF($T547 &lt;&gt; "", $H547/$T547, ""), ""),"")</f>
        <v/>
      </c>
      <c r="V547" s="18" t="str">
        <f>IF(Overall!$A549&lt;&gt;"",IF(AND(MONTH($O547) &lt;= 2, MONTH($P547) &gt;= 2), IF($T547 &lt;&gt; "", $H547/$T547, ""), ""),"")</f>
        <v/>
      </c>
      <c r="W547" s="18" t="str">
        <f>IF(Overall!$A549&lt;&gt;"",IF(AND(MONTH($O547) &lt;= 3, MONTH($P547) &gt;= 3), IF($T547 &lt;&gt; "", $H547/$T547, ""), ""),"")</f>
        <v/>
      </c>
      <c r="X547" s="18" t="str">
        <f>IF(Overall!$A549&lt;&gt;"",IF(AND(MONTH($O547) &lt;= 4, MONTH($P547) &gt;= 4), IF($T547 &lt;&gt; "", $H547/$T547, ""), ""),"")</f>
        <v/>
      </c>
      <c r="Y547" s="18" t="str">
        <f>IF(Overall!$A549&lt;&gt;"",IF(AND(MONTH($O547) &lt;= 5, MONTH($P547) &gt;= 5), IF($T547 &lt;&gt; "", $H547/$T547, ""), ""),"")</f>
        <v/>
      </c>
      <c r="Z547" s="18" t="str">
        <f>IF(Overall!$A549&lt;&gt;"",IF(AND(MONTH($O547) &lt;= 6, MONTH($P547) &gt;= 6), IF($T547 &lt;&gt; "", $H547/$T547, ""), ""),"")</f>
        <v/>
      </c>
      <c r="AA547" s="18" t="str">
        <f>IF(Overall!$A549&lt;&gt;"",IF(AND(MONTH($O547) &lt;= 7, MONTH($P547) &gt;= 7 ), IF($T547 &lt;&gt; "", $H547/$T547, ""), ""),"")</f>
        <v/>
      </c>
      <c r="AB547" s="18" t="str">
        <f>IF(Overall!$A549&lt;&gt;"",IF(AND(MONTH($O547) &lt;= 8, MONTH($P547) &gt;= 8), IF($T547 &lt;&gt; "", $H547/$T547, ""), ""),"")</f>
        <v/>
      </c>
      <c r="AC547" s="18">
        <f>IF(Overall!$A549&lt;&gt;"",IF(AND(MONTH($O547) &lt;= 9, MONTH($P547) &gt;= 9), IF($T547 &lt;&gt; "", $H547/$T547, ""), ""),"")</f>
        <v>1000000</v>
      </c>
      <c r="AD547" s="18" t="str">
        <f>IF(Overall!$A549&lt;&gt;"",IF(AND(MONTH($O547) &lt;= 10, MONTH($P547) &gt;= 10), IF($T547 &lt;&gt; "", $H547/$T547, ""), ""),"")</f>
        <v/>
      </c>
      <c r="AE547" s="18" t="str">
        <f>IF(Overall!$A549&lt;&gt;"",IF(AND(MONTH($O547) &lt;= 11, MONTH($P547) &gt;= 11), IF($T547 &lt;&gt; "", $H547/$T547, ""), ""),"")</f>
        <v/>
      </c>
      <c r="AF547" s="18" t="str">
        <f>IF(Overall!$A549&lt;&gt;"",IF(AND(MONTH($O547) &lt;= 12, MONTH($P547) &gt;= 12), IF($T547 &lt;&gt; "", $H547/$T547, ""), ""),"")</f>
        <v/>
      </c>
      <c r="AH547" s="18" t="str">
        <f ca="1">IFERROR(IF(AND(NOW()&lt;= EOMONTH(DATE(YEAR($P547),1, 1), 0), Overall!$A549&lt;&gt;"", MONTH($O547) &lt;= 1, MONTH($P547) &gt;= 1), IF($T547 &lt;&gt; "", $H547/$T547, ""), ""), "")</f>
        <v/>
      </c>
      <c r="AI547" s="18" t="str">
        <f ca="1">IFERROR(IF(AND(NOW()&lt;= EOMONTH(DATE(YEAR($P547),2, 1), 0), Overall!$A549&lt;&gt;"", MONTH($O547) &lt;= 2, MONTH($P547) &gt;= 2), IF($T547 &lt;&gt; "", $H547/$T547, ""), ""), "")</f>
        <v/>
      </c>
      <c r="AJ547" s="18" t="str">
        <f ca="1">IFERROR(IF(AND(NOW()&lt;= EOMONTH(DATE(YEAR($P547),3, 1), 0), Overall!$A549&lt;&gt;"", MONTH($O547) &lt;= 3, MONTH($P547) &gt;= 3), IF($T547 &lt;&gt; "", $H547/$T547, ""), ""), "")</f>
        <v/>
      </c>
      <c r="AK547" s="18" t="str">
        <f ca="1">IFERROR(IF(AND(NOW()&lt;= EOMONTH(DATE(YEAR($P547),4, 1), 0), Overall!$A549&lt;&gt;"", MONTH($O547) &lt;= 4, MONTH($P547) &gt;= 4), IF($T547 &lt;&gt; "", $H547/$T547, ""), ""), "")</f>
        <v/>
      </c>
      <c r="AL547" s="18" t="str">
        <f ca="1">IFERROR(IF(AND(NOW()&lt;= EOMONTH(DATE(YEAR($P547),5, 1), 0), Overall!$A549&lt;&gt;"", MONTH($O547) &lt;= 5, MONTH($P547) &gt;= 5), IF($T547 &lt;&gt; "", $H547/$T547, ""), ""), "")</f>
        <v/>
      </c>
      <c r="AM547" s="18" t="str">
        <f ca="1">IFERROR(IF(AND(NOW()&lt;= EOMONTH(DATE(YEAR($P547),6, 1), 0), Overall!$A549&lt;&gt;"", MONTH($O547) &lt;= 6, MONTH($P547) &gt;= 6), IF($T547 &lt;&gt; "", $H547/$T547, ""), ""), "")</f>
        <v/>
      </c>
      <c r="AN547" s="18" t="str">
        <f ca="1">IFERROR(IF(AND(NOW()&lt;= EOMONTH(DATE(YEAR($P547),7, 1), 0), Overall!$A549&lt;&gt;"", MONTH($O547) &lt;= 7, MONTH($P547) &gt;= 7), IF($T547 &lt;&gt; "", $H547/$T547, ""), ""), "")</f>
        <v/>
      </c>
      <c r="AO547" s="18" t="str">
        <f ca="1">IFERROR(IF(AND(NOW()&lt;= EOMONTH(DATE(YEAR($P547),8, 1), 0), Overall!$A549&lt;&gt;"", MONTH($O547) &lt;= 8, MONTH($P547) &gt;= 8), IF($T547 &lt;&gt; "", $H547/$T547, ""), ""), "")</f>
        <v/>
      </c>
      <c r="AP547" s="18" t="str">
        <f ca="1">IFERROR(IF(AND(NOW()&lt;= EOMONTH(DATE(YEAR($P547),9, 1), 0), Overall!$A549&lt;&gt;"", MONTH($O547) &lt;= 9, MONTH($P547) &gt;= 9), IF($T547 &lt;&gt; "", $H547/$T547, ""), ""), "")</f>
        <v/>
      </c>
      <c r="AQ547" s="18" t="str">
        <f ca="1">IFERROR(IF(AND(NOW()&lt;= EOMONTH(DATE(YEAR($P547),10, 1), 0), Overall!$A549&lt;&gt;"", MONTH($O547) &lt;= 10, MONTH($P547) &gt;= 10), IF($T547 &lt;&gt; "", $H547/$T547, ""), ""), "")</f>
        <v/>
      </c>
      <c r="AR547" s="18" t="str">
        <f ca="1">IFERROR(IF(AND(NOW()&lt;= EOMONTH(DATE(YEAR($P547),11, 1), 0), Overall!$A549&lt;&gt;"", MONTH($O547) &lt;=11, MONTH($P547) &gt;= 11), IF($T547 &lt;&gt; "", $H547/$T547, ""), ""), "")</f>
        <v/>
      </c>
      <c r="AS547" s="18" t="str">
        <f ca="1">IFERROR(IF(AND(NOW()&lt;= EOMONTH(DATE(YEAR($P547),12, 1), 0), Overall!$A549&lt;&gt;"", MONTH($O547) &lt;= 12, MONTH($P547) &gt;= 12), IF($T547 &lt;&gt; "", $H547/$T547, ""), ""), "")</f>
        <v/>
      </c>
      <c r="AT547" s="16">
        <f t="shared" ca="1" si="17"/>
        <v>0</v>
      </c>
    </row>
    <row r="548" spans="1:46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6">
        <f>IF(Overall!T550&lt;&gt;"",VALUE(Overall!T550),"")</f>
        <v>83.1</v>
      </c>
      <c r="O548" s="7">
        <f>IF(Overall!L550&lt;&gt;"", DATEVALUE(Overall!L550), "")</f>
        <v>45170</v>
      </c>
      <c r="P548" s="7">
        <f>IF(Overall!M550&lt;&gt;"", DATEVALUE(Overall!M550), "")</f>
        <v>45199</v>
      </c>
      <c r="Q548" s="7" t="str">
        <f>IF(Overall!S550&lt;&gt;"",_xlfn.VALUETOTEXT(Overall!S550),"")</f>
        <v>Sep</v>
      </c>
      <c r="R548" s="7">
        <f>IF(Overall!O550&lt;&gt;"", DATEVALUE(Overall!O550), "")</f>
        <v>45028</v>
      </c>
      <c r="S548" s="7">
        <f>IF(Overall!O550&lt;&gt;"", DATEVALUE(Overall!O550), "")</f>
        <v>45028</v>
      </c>
      <c r="T548" s="5">
        <f t="shared" si="16"/>
        <v>1</v>
      </c>
      <c r="U548" s="18" t="str">
        <f>IF(Overall!$A550&lt;&gt;"",IF(AND(MONTH($O548) &lt;= 1, MONTH($P548) &gt;= 1), IF($T548 &lt;&gt; "", $H548/$T548, ""), ""),"")</f>
        <v/>
      </c>
      <c r="V548" s="18" t="str">
        <f>IF(Overall!$A550&lt;&gt;"",IF(AND(MONTH($O548) &lt;= 2, MONTH($P548) &gt;= 2), IF($T548 &lt;&gt; "", $H548/$T548, ""), ""),"")</f>
        <v/>
      </c>
      <c r="W548" s="18" t="str">
        <f>IF(Overall!$A550&lt;&gt;"",IF(AND(MONTH($O548) &lt;= 3, MONTH($P548) &gt;= 3), IF($T548 &lt;&gt; "", $H548/$T548, ""), ""),"")</f>
        <v/>
      </c>
      <c r="X548" s="18" t="str">
        <f>IF(Overall!$A550&lt;&gt;"",IF(AND(MONTH($O548) &lt;= 4, MONTH($P548) &gt;= 4), IF($T548 &lt;&gt; "", $H548/$T548, ""), ""),"")</f>
        <v/>
      </c>
      <c r="Y548" s="18" t="str">
        <f>IF(Overall!$A550&lt;&gt;"",IF(AND(MONTH($O548) &lt;= 5, MONTH($P548) &gt;= 5), IF($T548 &lt;&gt; "", $H548/$T548, ""), ""),"")</f>
        <v/>
      </c>
      <c r="Z548" s="18" t="str">
        <f>IF(Overall!$A550&lt;&gt;"",IF(AND(MONTH($O548) &lt;= 6, MONTH($P548) &gt;= 6), IF($T548 &lt;&gt; "", $H548/$T548, ""), ""),"")</f>
        <v/>
      </c>
      <c r="AA548" s="18" t="str">
        <f>IF(Overall!$A550&lt;&gt;"",IF(AND(MONTH($O548) &lt;= 7, MONTH($P548) &gt;= 7 ), IF($T548 &lt;&gt; "", $H548/$T548, ""), ""),"")</f>
        <v/>
      </c>
      <c r="AB548" s="18" t="str">
        <f>IF(Overall!$A550&lt;&gt;"",IF(AND(MONTH($O548) &lt;= 8, MONTH($P548) &gt;= 8), IF($T548 &lt;&gt; "", $H548/$T548, ""), ""),"")</f>
        <v/>
      </c>
      <c r="AC548" s="18">
        <f>IF(Overall!$A550&lt;&gt;"",IF(AND(MONTH($O548) &lt;= 9, MONTH($P548) &gt;= 9), IF($T548 &lt;&gt; "", $H548/$T548, ""), ""),"")</f>
        <v>1000000</v>
      </c>
      <c r="AD548" s="18" t="str">
        <f>IF(Overall!$A550&lt;&gt;"",IF(AND(MONTH($O548) &lt;= 10, MONTH($P548) &gt;= 10), IF($T548 &lt;&gt; "", $H548/$T548, ""), ""),"")</f>
        <v/>
      </c>
      <c r="AE548" s="18" t="str">
        <f>IF(Overall!$A550&lt;&gt;"",IF(AND(MONTH($O548) &lt;= 11, MONTH($P548) &gt;= 11), IF($T548 &lt;&gt; "", $H548/$T548, ""), ""),"")</f>
        <v/>
      </c>
      <c r="AF548" s="18" t="str">
        <f>IF(Overall!$A550&lt;&gt;"",IF(AND(MONTH($O548) &lt;= 12, MONTH($P548) &gt;= 12), IF($T548 &lt;&gt; "", $H548/$T548, ""), ""),"")</f>
        <v/>
      </c>
      <c r="AH548" s="18" t="str">
        <f ca="1">IFERROR(IF(AND(NOW()&lt;= EOMONTH(DATE(YEAR($P548),1, 1), 0), Overall!$A550&lt;&gt;"", MONTH($O548) &lt;= 1, MONTH($P548) &gt;= 1), IF($T548 &lt;&gt; "", $H548/$T548, ""), ""), "")</f>
        <v/>
      </c>
      <c r="AI548" s="18" t="str">
        <f ca="1">IFERROR(IF(AND(NOW()&lt;= EOMONTH(DATE(YEAR($P548),2, 1), 0), Overall!$A550&lt;&gt;"", MONTH($O548) &lt;= 2, MONTH($P548) &gt;= 2), IF($T548 &lt;&gt; "", $H548/$T548, ""), ""), "")</f>
        <v/>
      </c>
      <c r="AJ548" s="18" t="str">
        <f ca="1">IFERROR(IF(AND(NOW()&lt;= EOMONTH(DATE(YEAR($P548),3, 1), 0), Overall!$A550&lt;&gt;"", MONTH($O548) &lt;= 3, MONTH($P548) &gt;= 3), IF($T548 &lt;&gt; "", $H548/$T548, ""), ""), "")</f>
        <v/>
      </c>
      <c r="AK548" s="18" t="str">
        <f ca="1">IFERROR(IF(AND(NOW()&lt;= EOMONTH(DATE(YEAR($P548),4, 1), 0), Overall!$A550&lt;&gt;"", MONTH($O548) &lt;= 4, MONTH($P548) &gt;= 4), IF($T548 &lt;&gt; "", $H548/$T548, ""), ""), "")</f>
        <v/>
      </c>
      <c r="AL548" s="18" t="str">
        <f ca="1">IFERROR(IF(AND(NOW()&lt;= EOMONTH(DATE(YEAR($P548),5, 1), 0), Overall!$A550&lt;&gt;"", MONTH($O548) &lt;= 5, MONTH($P548) &gt;= 5), IF($T548 &lt;&gt; "", $H548/$T548, ""), ""), "")</f>
        <v/>
      </c>
      <c r="AM548" s="18" t="str">
        <f ca="1">IFERROR(IF(AND(NOW()&lt;= EOMONTH(DATE(YEAR($P548),6, 1), 0), Overall!$A550&lt;&gt;"", MONTH($O548) &lt;= 6, MONTH($P548) &gt;= 6), IF($T548 &lt;&gt; "", $H548/$T548, ""), ""), "")</f>
        <v/>
      </c>
      <c r="AN548" s="18" t="str">
        <f ca="1">IFERROR(IF(AND(NOW()&lt;= EOMONTH(DATE(YEAR($P548),7, 1), 0), Overall!$A550&lt;&gt;"", MONTH($O548) &lt;= 7, MONTH($P548) &gt;= 7), IF($T548 &lt;&gt; "", $H548/$T548, ""), ""), "")</f>
        <v/>
      </c>
      <c r="AO548" s="18" t="str">
        <f ca="1">IFERROR(IF(AND(NOW()&lt;= EOMONTH(DATE(YEAR($P548),8, 1), 0), Overall!$A550&lt;&gt;"", MONTH($O548) &lt;= 8, MONTH($P548) &gt;= 8), IF($T548 &lt;&gt; "", $H548/$T548, ""), ""), "")</f>
        <v/>
      </c>
      <c r="AP548" s="18" t="str">
        <f ca="1">IFERROR(IF(AND(NOW()&lt;= EOMONTH(DATE(YEAR($P548),9, 1), 0), Overall!$A550&lt;&gt;"", MONTH($O548) &lt;= 9, MONTH($P548) &gt;= 9), IF($T548 &lt;&gt; "", $H548/$T548, ""), ""), "")</f>
        <v/>
      </c>
      <c r="AQ548" s="18" t="str">
        <f ca="1">IFERROR(IF(AND(NOW()&lt;= EOMONTH(DATE(YEAR($P548),10, 1), 0), Overall!$A550&lt;&gt;"", MONTH($O548) &lt;= 10, MONTH($P548) &gt;= 10), IF($T548 &lt;&gt; "", $H548/$T548, ""), ""), "")</f>
        <v/>
      </c>
      <c r="AR548" s="18" t="str">
        <f ca="1">IFERROR(IF(AND(NOW()&lt;= EOMONTH(DATE(YEAR($P548),11, 1), 0), Overall!$A550&lt;&gt;"", MONTH($O548) &lt;=11, MONTH($P548) &gt;= 11), IF($T548 &lt;&gt; "", $H548/$T548, ""), ""), "")</f>
        <v/>
      </c>
      <c r="AS548" s="18" t="str">
        <f ca="1">IFERROR(IF(AND(NOW()&lt;= EOMONTH(DATE(YEAR($P548),12, 1), 0), Overall!$A550&lt;&gt;"", MONTH($O548) &lt;= 12, MONTH($P548) &gt;= 12), IF($T548 &lt;&gt; "", $H548/$T548, ""), ""), "")</f>
        <v/>
      </c>
      <c r="AT548" s="16">
        <f t="shared" ca="1" si="17"/>
        <v>0</v>
      </c>
    </row>
    <row r="549" spans="1:46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6">
        <f>IF(Overall!T551&lt;&gt;"",VALUE(Overall!T551),"")</f>
        <v>83.57</v>
      </c>
      <c r="O549" s="7">
        <f>IF(Overall!L551&lt;&gt;"", DATEVALUE(Overall!L551), "")</f>
        <v>45170</v>
      </c>
      <c r="P549" s="7">
        <f>IF(Overall!M551&lt;&gt;"", DATEVALUE(Overall!M551), "")</f>
        <v>45199</v>
      </c>
      <c r="Q549" s="7" t="str">
        <f>IF(Overall!S551&lt;&gt;"",_xlfn.VALUETOTEXT(Overall!S551),"")</f>
        <v>Sep</v>
      </c>
      <c r="R549" s="7">
        <f>IF(Overall!O551&lt;&gt;"", DATEVALUE(Overall!O551), "")</f>
        <v>45028</v>
      </c>
      <c r="S549" s="7">
        <f>IF(Overall!O551&lt;&gt;"", DATEVALUE(Overall!O551), "")</f>
        <v>45028</v>
      </c>
      <c r="T549" s="5">
        <f t="shared" si="16"/>
        <v>1</v>
      </c>
      <c r="U549" s="18" t="str">
        <f>IF(Overall!$A551&lt;&gt;"",IF(AND(MONTH($O549) &lt;= 1, MONTH($P549) &gt;= 1), IF($T549 &lt;&gt; "", $H549/$T549, ""), ""),"")</f>
        <v/>
      </c>
      <c r="V549" s="18" t="str">
        <f>IF(Overall!$A551&lt;&gt;"",IF(AND(MONTH($O549) &lt;= 2, MONTH($P549) &gt;= 2), IF($T549 &lt;&gt; "", $H549/$T549, ""), ""),"")</f>
        <v/>
      </c>
      <c r="W549" s="18" t="str">
        <f>IF(Overall!$A551&lt;&gt;"",IF(AND(MONTH($O549) &lt;= 3, MONTH($P549) &gt;= 3), IF($T549 &lt;&gt; "", $H549/$T549, ""), ""),"")</f>
        <v/>
      </c>
      <c r="X549" s="18" t="str">
        <f>IF(Overall!$A551&lt;&gt;"",IF(AND(MONTH($O549) &lt;= 4, MONTH($P549) &gt;= 4), IF($T549 &lt;&gt; "", $H549/$T549, ""), ""),"")</f>
        <v/>
      </c>
      <c r="Y549" s="18" t="str">
        <f>IF(Overall!$A551&lt;&gt;"",IF(AND(MONTH($O549) &lt;= 5, MONTH($P549) &gt;= 5), IF($T549 &lt;&gt; "", $H549/$T549, ""), ""),"")</f>
        <v/>
      </c>
      <c r="Z549" s="18" t="str">
        <f>IF(Overall!$A551&lt;&gt;"",IF(AND(MONTH($O549) &lt;= 6, MONTH($P549) &gt;= 6), IF($T549 &lt;&gt; "", $H549/$T549, ""), ""),"")</f>
        <v/>
      </c>
      <c r="AA549" s="18" t="str">
        <f>IF(Overall!$A551&lt;&gt;"",IF(AND(MONTH($O549) &lt;= 7, MONTH($P549) &gt;= 7 ), IF($T549 &lt;&gt; "", $H549/$T549, ""), ""),"")</f>
        <v/>
      </c>
      <c r="AB549" s="18" t="str">
        <f>IF(Overall!$A551&lt;&gt;"",IF(AND(MONTH($O549) &lt;= 8, MONTH($P549) &gt;= 8), IF($T549 &lt;&gt; "", $H549/$T549, ""), ""),"")</f>
        <v/>
      </c>
      <c r="AC549" s="18">
        <f>IF(Overall!$A551&lt;&gt;"",IF(AND(MONTH($O549) &lt;= 9, MONTH($P549) &gt;= 9), IF($T549 &lt;&gt; "", $H549/$T549, ""), ""),"")</f>
        <v>1000000</v>
      </c>
      <c r="AD549" s="18" t="str">
        <f>IF(Overall!$A551&lt;&gt;"",IF(AND(MONTH($O549) &lt;= 10, MONTH($P549) &gt;= 10), IF($T549 &lt;&gt; "", $H549/$T549, ""), ""),"")</f>
        <v/>
      </c>
      <c r="AE549" s="18" t="str">
        <f>IF(Overall!$A551&lt;&gt;"",IF(AND(MONTH($O549) &lt;= 11, MONTH($P549) &gt;= 11), IF($T549 &lt;&gt; "", $H549/$T549, ""), ""),"")</f>
        <v/>
      </c>
      <c r="AF549" s="18" t="str">
        <f>IF(Overall!$A551&lt;&gt;"",IF(AND(MONTH($O549) &lt;= 12, MONTH($P549) &gt;= 12), IF($T549 &lt;&gt; "", $H549/$T549, ""), ""),"")</f>
        <v/>
      </c>
      <c r="AH549" s="18" t="str">
        <f ca="1">IFERROR(IF(AND(NOW()&lt;= EOMONTH(DATE(YEAR($P549),1, 1), 0), Overall!$A551&lt;&gt;"", MONTH($O549) &lt;= 1, MONTH($P549) &gt;= 1), IF($T549 &lt;&gt; "", $H549/$T549, ""), ""), "")</f>
        <v/>
      </c>
      <c r="AI549" s="18" t="str">
        <f ca="1">IFERROR(IF(AND(NOW()&lt;= EOMONTH(DATE(YEAR($P549),2, 1), 0), Overall!$A551&lt;&gt;"", MONTH($O549) &lt;= 2, MONTH($P549) &gt;= 2), IF($T549 &lt;&gt; "", $H549/$T549, ""), ""), "")</f>
        <v/>
      </c>
      <c r="AJ549" s="18" t="str">
        <f ca="1">IFERROR(IF(AND(NOW()&lt;= EOMONTH(DATE(YEAR($P549),3, 1), 0), Overall!$A551&lt;&gt;"", MONTH($O549) &lt;= 3, MONTH($P549) &gt;= 3), IF($T549 &lt;&gt; "", $H549/$T549, ""), ""), "")</f>
        <v/>
      </c>
      <c r="AK549" s="18" t="str">
        <f ca="1">IFERROR(IF(AND(NOW()&lt;= EOMONTH(DATE(YEAR($P549),4, 1), 0), Overall!$A551&lt;&gt;"", MONTH($O549) &lt;= 4, MONTH($P549) &gt;= 4), IF($T549 &lt;&gt; "", $H549/$T549, ""), ""), "")</f>
        <v/>
      </c>
      <c r="AL549" s="18" t="str">
        <f ca="1">IFERROR(IF(AND(NOW()&lt;= EOMONTH(DATE(YEAR($P549),5, 1), 0), Overall!$A551&lt;&gt;"", MONTH($O549) &lt;= 5, MONTH($P549) &gt;= 5), IF($T549 &lt;&gt; "", $H549/$T549, ""), ""), "")</f>
        <v/>
      </c>
      <c r="AM549" s="18" t="str">
        <f ca="1">IFERROR(IF(AND(NOW()&lt;= EOMONTH(DATE(YEAR($P549),6, 1), 0), Overall!$A551&lt;&gt;"", MONTH($O549) &lt;= 6, MONTH($P549) &gt;= 6), IF($T549 &lt;&gt; "", $H549/$T549, ""), ""), "")</f>
        <v/>
      </c>
      <c r="AN549" s="18" t="str">
        <f ca="1">IFERROR(IF(AND(NOW()&lt;= EOMONTH(DATE(YEAR($P549),7, 1), 0), Overall!$A551&lt;&gt;"", MONTH($O549) &lt;= 7, MONTH($P549) &gt;= 7), IF($T549 &lt;&gt; "", $H549/$T549, ""), ""), "")</f>
        <v/>
      </c>
      <c r="AO549" s="18" t="str">
        <f ca="1">IFERROR(IF(AND(NOW()&lt;= EOMONTH(DATE(YEAR($P549),8, 1), 0), Overall!$A551&lt;&gt;"", MONTH($O549) &lt;= 8, MONTH($P549) &gt;= 8), IF($T549 &lt;&gt; "", $H549/$T549, ""), ""), "")</f>
        <v/>
      </c>
      <c r="AP549" s="18" t="str">
        <f ca="1">IFERROR(IF(AND(NOW()&lt;= EOMONTH(DATE(YEAR($P549),9, 1), 0), Overall!$A551&lt;&gt;"", MONTH($O549) &lt;= 9, MONTH($P549) &gt;= 9), IF($T549 &lt;&gt; "", $H549/$T549, ""), ""), "")</f>
        <v/>
      </c>
      <c r="AQ549" s="18" t="str">
        <f ca="1">IFERROR(IF(AND(NOW()&lt;= EOMONTH(DATE(YEAR($P549),10, 1), 0), Overall!$A551&lt;&gt;"", MONTH($O549) &lt;= 10, MONTH($P549) &gt;= 10), IF($T549 &lt;&gt; "", $H549/$T549, ""), ""), "")</f>
        <v/>
      </c>
      <c r="AR549" s="18" t="str">
        <f ca="1">IFERROR(IF(AND(NOW()&lt;= EOMONTH(DATE(YEAR($P549),11, 1), 0), Overall!$A551&lt;&gt;"", MONTH($O549) &lt;=11, MONTH($P549) &gt;= 11), IF($T549 &lt;&gt; "", $H549/$T549, ""), ""), "")</f>
        <v/>
      </c>
      <c r="AS549" s="18" t="str">
        <f ca="1">IFERROR(IF(AND(NOW()&lt;= EOMONTH(DATE(YEAR($P549),12, 1), 0), Overall!$A551&lt;&gt;"", MONTH($O549) &lt;= 12, MONTH($P549) &gt;= 12), IF($T549 &lt;&gt; "", $H549/$T549, ""), ""), "")</f>
        <v/>
      </c>
      <c r="AT549" s="16">
        <f t="shared" ca="1" si="17"/>
        <v>0</v>
      </c>
    </row>
    <row r="550" spans="1:46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6">
        <f>IF(Overall!T552&lt;&gt;"",VALUE(Overall!T552),"")</f>
        <v>83.52</v>
      </c>
      <c r="O550" s="7">
        <f>IF(Overall!L552&lt;&gt;"", DATEVALUE(Overall!L552), "")</f>
        <v>45170</v>
      </c>
      <c r="P550" s="7">
        <f>IF(Overall!M552&lt;&gt;"", DATEVALUE(Overall!M552), "")</f>
        <v>45199</v>
      </c>
      <c r="Q550" s="7" t="str">
        <f>IF(Overall!S552&lt;&gt;"",_xlfn.VALUETOTEXT(Overall!S552),"")</f>
        <v>Sep</v>
      </c>
      <c r="R550" s="7">
        <f>IF(Overall!O552&lt;&gt;"", DATEVALUE(Overall!O552), "")</f>
        <v>45028</v>
      </c>
      <c r="S550" s="7">
        <f>IF(Overall!O552&lt;&gt;"", DATEVALUE(Overall!O552), "")</f>
        <v>45028</v>
      </c>
      <c r="T550" s="5">
        <f t="shared" si="16"/>
        <v>1</v>
      </c>
      <c r="U550" s="18" t="str">
        <f>IF(Overall!$A552&lt;&gt;"",IF(AND(MONTH($O550) &lt;= 1, MONTH($P550) &gt;= 1), IF($T550 &lt;&gt; "", $H550/$T550, ""), ""),"")</f>
        <v/>
      </c>
      <c r="V550" s="18" t="str">
        <f>IF(Overall!$A552&lt;&gt;"",IF(AND(MONTH($O550) &lt;= 2, MONTH($P550) &gt;= 2), IF($T550 &lt;&gt; "", $H550/$T550, ""), ""),"")</f>
        <v/>
      </c>
      <c r="W550" s="18" t="str">
        <f>IF(Overall!$A552&lt;&gt;"",IF(AND(MONTH($O550) &lt;= 3, MONTH($P550) &gt;= 3), IF($T550 &lt;&gt; "", $H550/$T550, ""), ""),"")</f>
        <v/>
      </c>
      <c r="X550" s="18" t="str">
        <f>IF(Overall!$A552&lt;&gt;"",IF(AND(MONTH($O550) &lt;= 4, MONTH($P550) &gt;= 4), IF($T550 &lt;&gt; "", $H550/$T550, ""), ""),"")</f>
        <v/>
      </c>
      <c r="Y550" s="18" t="str">
        <f>IF(Overall!$A552&lt;&gt;"",IF(AND(MONTH($O550) &lt;= 5, MONTH($P550) &gt;= 5), IF($T550 &lt;&gt; "", $H550/$T550, ""), ""),"")</f>
        <v/>
      </c>
      <c r="Z550" s="18" t="str">
        <f>IF(Overall!$A552&lt;&gt;"",IF(AND(MONTH($O550) &lt;= 6, MONTH($P550) &gt;= 6), IF($T550 &lt;&gt; "", $H550/$T550, ""), ""),"")</f>
        <v/>
      </c>
      <c r="AA550" s="18" t="str">
        <f>IF(Overall!$A552&lt;&gt;"",IF(AND(MONTH($O550) &lt;= 7, MONTH($P550) &gt;= 7 ), IF($T550 &lt;&gt; "", $H550/$T550, ""), ""),"")</f>
        <v/>
      </c>
      <c r="AB550" s="18" t="str">
        <f>IF(Overall!$A552&lt;&gt;"",IF(AND(MONTH($O550) &lt;= 8, MONTH($P550) &gt;= 8), IF($T550 &lt;&gt; "", $H550/$T550, ""), ""),"")</f>
        <v/>
      </c>
      <c r="AC550" s="18">
        <f>IF(Overall!$A552&lt;&gt;"",IF(AND(MONTH($O550) &lt;= 9, MONTH($P550) &gt;= 9), IF($T550 &lt;&gt; "", $H550/$T550, ""), ""),"")</f>
        <v>1000000</v>
      </c>
      <c r="AD550" s="18" t="str">
        <f>IF(Overall!$A552&lt;&gt;"",IF(AND(MONTH($O550) &lt;= 10, MONTH($P550) &gt;= 10), IF($T550 &lt;&gt; "", $H550/$T550, ""), ""),"")</f>
        <v/>
      </c>
      <c r="AE550" s="18" t="str">
        <f>IF(Overall!$A552&lt;&gt;"",IF(AND(MONTH($O550) &lt;= 11, MONTH($P550) &gt;= 11), IF($T550 &lt;&gt; "", $H550/$T550, ""), ""),"")</f>
        <v/>
      </c>
      <c r="AF550" s="18" t="str">
        <f>IF(Overall!$A552&lt;&gt;"",IF(AND(MONTH($O550) &lt;= 12, MONTH($P550) &gt;= 12), IF($T550 &lt;&gt; "", $H550/$T550, ""), ""),"")</f>
        <v/>
      </c>
      <c r="AH550" s="18" t="str">
        <f ca="1">IFERROR(IF(AND(NOW()&lt;= EOMONTH(DATE(YEAR($P550),1, 1), 0), Overall!$A552&lt;&gt;"", MONTH($O550) &lt;= 1, MONTH($P550) &gt;= 1), IF($T550 &lt;&gt; "", $H550/$T550, ""), ""), "")</f>
        <v/>
      </c>
      <c r="AI550" s="18" t="str">
        <f ca="1">IFERROR(IF(AND(NOW()&lt;= EOMONTH(DATE(YEAR($P550),2, 1), 0), Overall!$A552&lt;&gt;"", MONTH($O550) &lt;= 2, MONTH($P550) &gt;= 2), IF($T550 &lt;&gt; "", $H550/$T550, ""), ""), "")</f>
        <v/>
      </c>
      <c r="AJ550" s="18" t="str">
        <f ca="1">IFERROR(IF(AND(NOW()&lt;= EOMONTH(DATE(YEAR($P550),3, 1), 0), Overall!$A552&lt;&gt;"", MONTH($O550) &lt;= 3, MONTH($P550) &gt;= 3), IF($T550 &lt;&gt; "", $H550/$T550, ""), ""), "")</f>
        <v/>
      </c>
      <c r="AK550" s="18" t="str">
        <f ca="1">IFERROR(IF(AND(NOW()&lt;= EOMONTH(DATE(YEAR($P550),4, 1), 0), Overall!$A552&lt;&gt;"", MONTH($O550) &lt;= 4, MONTH($P550) &gt;= 4), IF($T550 &lt;&gt; "", $H550/$T550, ""), ""), "")</f>
        <v/>
      </c>
      <c r="AL550" s="18" t="str">
        <f ca="1">IFERROR(IF(AND(NOW()&lt;= EOMONTH(DATE(YEAR($P550),5, 1), 0), Overall!$A552&lt;&gt;"", MONTH($O550) &lt;= 5, MONTH($P550) &gt;= 5), IF($T550 &lt;&gt; "", $H550/$T550, ""), ""), "")</f>
        <v/>
      </c>
      <c r="AM550" s="18" t="str">
        <f ca="1">IFERROR(IF(AND(NOW()&lt;= EOMONTH(DATE(YEAR($P550),6, 1), 0), Overall!$A552&lt;&gt;"", MONTH($O550) &lt;= 6, MONTH($P550) &gt;= 6), IF($T550 &lt;&gt; "", $H550/$T550, ""), ""), "")</f>
        <v/>
      </c>
      <c r="AN550" s="18" t="str">
        <f ca="1">IFERROR(IF(AND(NOW()&lt;= EOMONTH(DATE(YEAR($P550),7, 1), 0), Overall!$A552&lt;&gt;"", MONTH($O550) &lt;= 7, MONTH($P550) &gt;= 7), IF($T550 &lt;&gt; "", $H550/$T550, ""), ""), "")</f>
        <v/>
      </c>
      <c r="AO550" s="18" t="str">
        <f ca="1">IFERROR(IF(AND(NOW()&lt;= EOMONTH(DATE(YEAR($P550),8, 1), 0), Overall!$A552&lt;&gt;"", MONTH($O550) &lt;= 8, MONTH($P550) &gt;= 8), IF($T550 &lt;&gt; "", $H550/$T550, ""), ""), "")</f>
        <v/>
      </c>
      <c r="AP550" s="18" t="str">
        <f ca="1">IFERROR(IF(AND(NOW()&lt;= EOMONTH(DATE(YEAR($P550),9, 1), 0), Overall!$A552&lt;&gt;"", MONTH($O550) &lt;= 9, MONTH($P550) &gt;= 9), IF($T550 &lt;&gt; "", $H550/$T550, ""), ""), "")</f>
        <v/>
      </c>
      <c r="AQ550" s="18" t="str">
        <f ca="1">IFERROR(IF(AND(NOW()&lt;= EOMONTH(DATE(YEAR($P550),10, 1), 0), Overall!$A552&lt;&gt;"", MONTH($O550) &lt;= 10, MONTH($P550) &gt;= 10), IF($T550 &lt;&gt; "", $H550/$T550, ""), ""), "")</f>
        <v/>
      </c>
      <c r="AR550" s="18" t="str">
        <f ca="1">IFERROR(IF(AND(NOW()&lt;= EOMONTH(DATE(YEAR($P550),11, 1), 0), Overall!$A552&lt;&gt;"", MONTH($O550) &lt;=11, MONTH($P550) &gt;= 11), IF($T550 &lt;&gt; "", $H550/$T550, ""), ""), "")</f>
        <v/>
      </c>
      <c r="AS550" s="18" t="str">
        <f ca="1">IFERROR(IF(AND(NOW()&lt;= EOMONTH(DATE(YEAR($P550),12, 1), 0), Overall!$A552&lt;&gt;"", MONTH($O550) &lt;= 12, MONTH($P550) &gt;= 12), IF($T550 &lt;&gt; "", $H550/$T550, ""), ""), "")</f>
        <v/>
      </c>
      <c r="AT550" s="16">
        <f t="shared" ca="1" si="17"/>
        <v>0</v>
      </c>
    </row>
    <row r="551" spans="1:46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6">
        <f>IF(Overall!T553&lt;&gt;"",VALUE(Overall!T553),"")</f>
        <v>83.55</v>
      </c>
      <c r="O551" s="7">
        <f>IF(Overall!L553&lt;&gt;"", DATEVALUE(Overall!L553), "")</f>
        <v>45170</v>
      </c>
      <c r="P551" s="7">
        <f>IF(Overall!M553&lt;&gt;"", DATEVALUE(Overall!M553), "")</f>
        <v>45199</v>
      </c>
      <c r="Q551" s="7" t="str">
        <f>IF(Overall!S553&lt;&gt;"",_xlfn.VALUETOTEXT(Overall!S553),"")</f>
        <v>Sep</v>
      </c>
      <c r="R551" s="7">
        <f>IF(Overall!O553&lt;&gt;"", DATEVALUE(Overall!O553), "")</f>
        <v>45028</v>
      </c>
      <c r="S551" s="7">
        <f>IF(Overall!O553&lt;&gt;"", DATEVALUE(Overall!O553), "")</f>
        <v>45028</v>
      </c>
      <c r="T551" s="5">
        <f t="shared" si="16"/>
        <v>1</v>
      </c>
      <c r="U551" s="18" t="str">
        <f>IF(Overall!$A553&lt;&gt;"",IF(AND(MONTH($O551) &lt;= 1, MONTH($P551) &gt;= 1), IF($T551 &lt;&gt; "", $H551/$T551, ""), ""),"")</f>
        <v/>
      </c>
      <c r="V551" s="18" t="str">
        <f>IF(Overall!$A553&lt;&gt;"",IF(AND(MONTH($O551) &lt;= 2, MONTH($P551) &gt;= 2), IF($T551 &lt;&gt; "", $H551/$T551, ""), ""),"")</f>
        <v/>
      </c>
      <c r="W551" s="18" t="str">
        <f>IF(Overall!$A553&lt;&gt;"",IF(AND(MONTH($O551) &lt;= 3, MONTH($P551) &gt;= 3), IF($T551 &lt;&gt; "", $H551/$T551, ""), ""),"")</f>
        <v/>
      </c>
      <c r="X551" s="18" t="str">
        <f>IF(Overall!$A553&lt;&gt;"",IF(AND(MONTH($O551) &lt;= 4, MONTH($P551) &gt;= 4), IF($T551 &lt;&gt; "", $H551/$T551, ""), ""),"")</f>
        <v/>
      </c>
      <c r="Y551" s="18" t="str">
        <f>IF(Overall!$A553&lt;&gt;"",IF(AND(MONTH($O551) &lt;= 5, MONTH($P551) &gt;= 5), IF($T551 &lt;&gt; "", $H551/$T551, ""), ""),"")</f>
        <v/>
      </c>
      <c r="Z551" s="18" t="str">
        <f>IF(Overall!$A553&lt;&gt;"",IF(AND(MONTH($O551) &lt;= 6, MONTH($P551) &gt;= 6), IF($T551 &lt;&gt; "", $H551/$T551, ""), ""),"")</f>
        <v/>
      </c>
      <c r="AA551" s="18" t="str">
        <f>IF(Overall!$A553&lt;&gt;"",IF(AND(MONTH($O551) &lt;= 7, MONTH($P551) &gt;= 7 ), IF($T551 &lt;&gt; "", $H551/$T551, ""), ""),"")</f>
        <v/>
      </c>
      <c r="AB551" s="18" t="str">
        <f>IF(Overall!$A553&lt;&gt;"",IF(AND(MONTH($O551) &lt;= 8, MONTH($P551) &gt;= 8), IF($T551 &lt;&gt; "", $H551/$T551, ""), ""),"")</f>
        <v/>
      </c>
      <c r="AC551" s="18">
        <f>IF(Overall!$A553&lt;&gt;"",IF(AND(MONTH($O551) &lt;= 9, MONTH($P551) &gt;= 9), IF($T551 &lt;&gt; "", $H551/$T551, ""), ""),"")</f>
        <v>1000000</v>
      </c>
      <c r="AD551" s="18" t="str">
        <f>IF(Overall!$A553&lt;&gt;"",IF(AND(MONTH($O551) &lt;= 10, MONTH($P551) &gt;= 10), IF($T551 &lt;&gt; "", $H551/$T551, ""), ""),"")</f>
        <v/>
      </c>
      <c r="AE551" s="18" t="str">
        <f>IF(Overall!$A553&lt;&gt;"",IF(AND(MONTH($O551) &lt;= 11, MONTH($P551) &gt;= 11), IF($T551 &lt;&gt; "", $H551/$T551, ""), ""),"")</f>
        <v/>
      </c>
      <c r="AF551" s="18" t="str">
        <f>IF(Overall!$A553&lt;&gt;"",IF(AND(MONTH($O551) &lt;= 12, MONTH($P551) &gt;= 12), IF($T551 &lt;&gt; "", $H551/$T551, ""), ""),"")</f>
        <v/>
      </c>
      <c r="AH551" s="18" t="str">
        <f ca="1">IFERROR(IF(AND(NOW()&lt;= EOMONTH(DATE(YEAR($P551),1, 1), 0), Overall!$A553&lt;&gt;"", MONTH($O551) &lt;= 1, MONTH($P551) &gt;= 1), IF($T551 &lt;&gt; "", $H551/$T551, ""), ""), "")</f>
        <v/>
      </c>
      <c r="AI551" s="18" t="str">
        <f ca="1">IFERROR(IF(AND(NOW()&lt;= EOMONTH(DATE(YEAR($P551),2, 1), 0), Overall!$A553&lt;&gt;"", MONTH($O551) &lt;= 2, MONTH($P551) &gt;= 2), IF($T551 &lt;&gt; "", $H551/$T551, ""), ""), "")</f>
        <v/>
      </c>
      <c r="AJ551" s="18" t="str">
        <f ca="1">IFERROR(IF(AND(NOW()&lt;= EOMONTH(DATE(YEAR($P551),3, 1), 0), Overall!$A553&lt;&gt;"", MONTH($O551) &lt;= 3, MONTH($P551) &gt;= 3), IF($T551 &lt;&gt; "", $H551/$T551, ""), ""), "")</f>
        <v/>
      </c>
      <c r="AK551" s="18" t="str">
        <f ca="1">IFERROR(IF(AND(NOW()&lt;= EOMONTH(DATE(YEAR($P551),4, 1), 0), Overall!$A553&lt;&gt;"", MONTH($O551) &lt;= 4, MONTH($P551) &gt;= 4), IF($T551 &lt;&gt; "", $H551/$T551, ""), ""), "")</f>
        <v/>
      </c>
      <c r="AL551" s="18" t="str">
        <f ca="1">IFERROR(IF(AND(NOW()&lt;= EOMONTH(DATE(YEAR($P551),5, 1), 0), Overall!$A553&lt;&gt;"", MONTH($O551) &lt;= 5, MONTH($P551) &gt;= 5), IF($T551 &lt;&gt; "", $H551/$T551, ""), ""), "")</f>
        <v/>
      </c>
      <c r="AM551" s="18" t="str">
        <f ca="1">IFERROR(IF(AND(NOW()&lt;= EOMONTH(DATE(YEAR($P551),6, 1), 0), Overall!$A553&lt;&gt;"", MONTH($O551) &lt;= 6, MONTH($P551) &gt;= 6), IF($T551 &lt;&gt; "", $H551/$T551, ""), ""), "")</f>
        <v/>
      </c>
      <c r="AN551" s="18" t="str">
        <f ca="1">IFERROR(IF(AND(NOW()&lt;= EOMONTH(DATE(YEAR($P551),7, 1), 0), Overall!$A553&lt;&gt;"", MONTH($O551) &lt;= 7, MONTH($P551) &gt;= 7), IF($T551 &lt;&gt; "", $H551/$T551, ""), ""), "")</f>
        <v/>
      </c>
      <c r="AO551" s="18" t="str">
        <f ca="1">IFERROR(IF(AND(NOW()&lt;= EOMONTH(DATE(YEAR($P551),8, 1), 0), Overall!$A553&lt;&gt;"", MONTH($O551) &lt;= 8, MONTH($P551) &gt;= 8), IF($T551 &lt;&gt; "", $H551/$T551, ""), ""), "")</f>
        <v/>
      </c>
      <c r="AP551" s="18" t="str">
        <f ca="1">IFERROR(IF(AND(NOW()&lt;= EOMONTH(DATE(YEAR($P551),9, 1), 0), Overall!$A553&lt;&gt;"", MONTH($O551) &lt;= 9, MONTH($P551) &gt;= 9), IF($T551 &lt;&gt; "", $H551/$T551, ""), ""), "")</f>
        <v/>
      </c>
      <c r="AQ551" s="18" t="str">
        <f ca="1">IFERROR(IF(AND(NOW()&lt;= EOMONTH(DATE(YEAR($P551),10, 1), 0), Overall!$A553&lt;&gt;"", MONTH($O551) &lt;= 10, MONTH($P551) &gt;= 10), IF($T551 &lt;&gt; "", $H551/$T551, ""), ""), "")</f>
        <v/>
      </c>
      <c r="AR551" s="18" t="str">
        <f ca="1">IFERROR(IF(AND(NOW()&lt;= EOMONTH(DATE(YEAR($P551),11, 1), 0), Overall!$A553&lt;&gt;"", MONTH($O551) &lt;=11, MONTH($P551) &gt;= 11), IF($T551 &lt;&gt; "", $H551/$T551, ""), ""), "")</f>
        <v/>
      </c>
      <c r="AS551" s="18" t="str">
        <f ca="1">IFERROR(IF(AND(NOW()&lt;= EOMONTH(DATE(YEAR($P551),12, 1), 0), Overall!$A553&lt;&gt;"", MONTH($O551) &lt;= 12, MONTH($P551) &gt;= 12), IF($T551 &lt;&gt; "", $H551/$T551, ""), ""), "")</f>
        <v/>
      </c>
      <c r="AT551" s="16">
        <f t="shared" ca="1" si="17"/>
        <v>0</v>
      </c>
    </row>
    <row r="552" spans="1:46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6">
        <f>IF(Overall!T554&lt;&gt;"",VALUE(Overall!T554),"")</f>
        <v>83.56</v>
      </c>
      <c r="O552" s="7">
        <f>IF(Overall!L554&lt;&gt;"", DATEVALUE(Overall!L554), "")</f>
        <v>45170</v>
      </c>
      <c r="P552" s="7">
        <f>IF(Overall!M554&lt;&gt;"", DATEVALUE(Overall!M554), "")</f>
        <v>45199</v>
      </c>
      <c r="Q552" s="7" t="str">
        <f>IF(Overall!S554&lt;&gt;"",_xlfn.VALUETOTEXT(Overall!S554),"")</f>
        <v>Sep</v>
      </c>
      <c r="R552" s="7">
        <f>IF(Overall!O554&lt;&gt;"", DATEVALUE(Overall!O554), "")</f>
        <v>45028</v>
      </c>
      <c r="S552" s="7">
        <f>IF(Overall!O554&lt;&gt;"", DATEVALUE(Overall!O554), "")</f>
        <v>45028</v>
      </c>
      <c r="T552" s="5">
        <f t="shared" si="16"/>
        <v>1</v>
      </c>
      <c r="U552" s="18" t="str">
        <f>IF(Overall!$A554&lt;&gt;"",IF(AND(MONTH($O552) &lt;= 1, MONTH($P552) &gt;= 1), IF($T552 &lt;&gt; "", $H552/$T552, ""), ""),"")</f>
        <v/>
      </c>
      <c r="V552" s="18" t="str">
        <f>IF(Overall!$A554&lt;&gt;"",IF(AND(MONTH($O552) &lt;= 2, MONTH($P552) &gt;= 2), IF($T552 &lt;&gt; "", $H552/$T552, ""), ""),"")</f>
        <v/>
      </c>
      <c r="W552" s="18" t="str">
        <f>IF(Overall!$A554&lt;&gt;"",IF(AND(MONTH($O552) &lt;= 3, MONTH($P552) &gt;= 3), IF($T552 &lt;&gt; "", $H552/$T552, ""), ""),"")</f>
        <v/>
      </c>
      <c r="X552" s="18" t="str">
        <f>IF(Overall!$A554&lt;&gt;"",IF(AND(MONTH($O552) &lt;= 4, MONTH($P552) &gt;= 4), IF($T552 &lt;&gt; "", $H552/$T552, ""), ""),"")</f>
        <v/>
      </c>
      <c r="Y552" s="18" t="str">
        <f>IF(Overall!$A554&lt;&gt;"",IF(AND(MONTH($O552) &lt;= 5, MONTH($P552) &gt;= 5), IF($T552 &lt;&gt; "", $H552/$T552, ""), ""),"")</f>
        <v/>
      </c>
      <c r="Z552" s="18" t="str">
        <f>IF(Overall!$A554&lt;&gt;"",IF(AND(MONTH($O552) &lt;= 6, MONTH($P552) &gt;= 6), IF($T552 &lt;&gt; "", $H552/$T552, ""), ""),"")</f>
        <v/>
      </c>
      <c r="AA552" s="18" t="str">
        <f>IF(Overall!$A554&lt;&gt;"",IF(AND(MONTH($O552) &lt;= 7, MONTH($P552) &gt;= 7 ), IF($T552 &lt;&gt; "", $H552/$T552, ""), ""),"")</f>
        <v/>
      </c>
      <c r="AB552" s="18" t="str">
        <f>IF(Overall!$A554&lt;&gt;"",IF(AND(MONTH($O552) &lt;= 8, MONTH($P552) &gt;= 8), IF($T552 &lt;&gt; "", $H552/$T552, ""), ""),"")</f>
        <v/>
      </c>
      <c r="AC552" s="18">
        <f>IF(Overall!$A554&lt;&gt;"",IF(AND(MONTH($O552) &lt;= 9, MONTH($P552) &gt;= 9), IF($T552 &lt;&gt; "", $H552/$T552, ""), ""),"")</f>
        <v>1000000</v>
      </c>
      <c r="AD552" s="18" t="str">
        <f>IF(Overall!$A554&lt;&gt;"",IF(AND(MONTH($O552) &lt;= 10, MONTH($P552) &gt;= 10), IF($T552 &lt;&gt; "", $H552/$T552, ""), ""),"")</f>
        <v/>
      </c>
      <c r="AE552" s="18" t="str">
        <f>IF(Overall!$A554&lt;&gt;"",IF(AND(MONTH($O552) &lt;= 11, MONTH($P552) &gt;= 11), IF($T552 &lt;&gt; "", $H552/$T552, ""), ""),"")</f>
        <v/>
      </c>
      <c r="AF552" s="18" t="str">
        <f>IF(Overall!$A554&lt;&gt;"",IF(AND(MONTH($O552) &lt;= 12, MONTH($P552) &gt;= 12), IF($T552 &lt;&gt; "", $H552/$T552, ""), ""),"")</f>
        <v/>
      </c>
      <c r="AH552" s="18" t="str">
        <f ca="1">IFERROR(IF(AND(NOW()&lt;= EOMONTH(DATE(YEAR($P552),1, 1), 0), Overall!$A554&lt;&gt;"", MONTH($O552) &lt;= 1, MONTH($P552) &gt;= 1), IF($T552 &lt;&gt; "", $H552/$T552, ""), ""), "")</f>
        <v/>
      </c>
      <c r="AI552" s="18" t="str">
        <f ca="1">IFERROR(IF(AND(NOW()&lt;= EOMONTH(DATE(YEAR($P552),2, 1), 0), Overall!$A554&lt;&gt;"", MONTH($O552) &lt;= 2, MONTH($P552) &gt;= 2), IF($T552 &lt;&gt; "", $H552/$T552, ""), ""), "")</f>
        <v/>
      </c>
      <c r="AJ552" s="18" t="str">
        <f ca="1">IFERROR(IF(AND(NOW()&lt;= EOMONTH(DATE(YEAR($P552),3, 1), 0), Overall!$A554&lt;&gt;"", MONTH($O552) &lt;= 3, MONTH($P552) &gt;= 3), IF($T552 &lt;&gt; "", $H552/$T552, ""), ""), "")</f>
        <v/>
      </c>
      <c r="AK552" s="18" t="str">
        <f ca="1">IFERROR(IF(AND(NOW()&lt;= EOMONTH(DATE(YEAR($P552),4, 1), 0), Overall!$A554&lt;&gt;"", MONTH($O552) &lt;= 4, MONTH($P552) &gt;= 4), IF($T552 &lt;&gt; "", $H552/$T552, ""), ""), "")</f>
        <v/>
      </c>
      <c r="AL552" s="18" t="str">
        <f ca="1">IFERROR(IF(AND(NOW()&lt;= EOMONTH(DATE(YEAR($P552),5, 1), 0), Overall!$A554&lt;&gt;"", MONTH($O552) &lt;= 5, MONTH($P552) &gt;= 5), IF($T552 &lt;&gt; "", $H552/$T552, ""), ""), "")</f>
        <v/>
      </c>
      <c r="AM552" s="18" t="str">
        <f ca="1">IFERROR(IF(AND(NOW()&lt;= EOMONTH(DATE(YEAR($P552),6, 1), 0), Overall!$A554&lt;&gt;"", MONTH($O552) &lt;= 6, MONTH($P552) &gt;= 6), IF($T552 &lt;&gt; "", $H552/$T552, ""), ""), "")</f>
        <v/>
      </c>
      <c r="AN552" s="18" t="str">
        <f ca="1">IFERROR(IF(AND(NOW()&lt;= EOMONTH(DATE(YEAR($P552),7, 1), 0), Overall!$A554&lt;&gt;"", MONTH($O552) &lt;= 7, MONTH($P552) &gt;= 7), IF($T552 &lt;&gt; "", $H552/$T552, ""), ""), "")</f>
        <v/>
      </c>
      <c r="AO552" s="18" t="str">
        <f ca="1">IFERROR(IF(AND(NOW()&lt;= EOMONTH(DATE(YEAR($P552),8, 1), 0), Overall!$A554&lt;&gt;"", MONTH($O552) &lt;= 8, MONTH($P552) &gt;= 8), IF($T552 &lt;&gt; "", $H552/$T552, ""), ""), "")</f>
        <v/>
      </c>
      <c r="AP552" s="18" t="str">
        <f ca="1">IFERROR(IF(AND(NOW()&lt;= EOMONTH(DATE(YEAR($P552),9, 1), 0), Overall!$A554&lt;&gt;"", MONTH($O552) &lt;= 9, MONTH($P552) &gt;= 9), IF($T552 &lt;&gt; "", $H552/$T552, ""), ""), "")</f>
        <v/>
      </c>
      <c r="AQ552" s="18" t="str">
        <f ca="1">IFERROR(IF(AND(NOW()&lt;= EOMONTH(DATE(YEAR($P552),10, 1), 0), Overall!$A554&lt;&gt;"", MONTH($O552) &lt;= 10, MONTH($P552) &gt;= 10), IF($T552 &lt;&gt; "", $H552/$T552, ""), ""), "")</f>
        <v/>
      </c>
      <c r="AR552" s="18" t="str">
        <f ca="1">IFERROR(IF(AND(NOW()&lt;= EOMONTH(DATE(YEAR($P552),11, 1), 0), Overall!$A554&lt;&gt;"", MONTH($O552) &lt;=11, MONTH($P552) &gt;= 11), IF($T552 &lt;&gt; "", $H552/$T552, ""), ""), "")</f>
        <v/>
      </c>
      <c r="AS552" s="18" t="str">
        <f ca="1">IFERROR(IF(AND(NOW()&lt;= EOMONTH(DATE(YEAR($P552),12, 1), 0), Overall!$A554&lt;&gt;"", MONTH($O552) &lt;= 12, MONTH($P552) &gt;= 12), IF($T552 &lt;&gt; "", $H552/$T552, ""), ""), "")</f>
        <v/>
      </c>
      <c r="AT552" s="16">
        <f ca="1">SUM(AH552:AS552)</f>
        <v>0</v>
      </c>
    </row>
    <row r="553" spans="1:46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6">
        <f>IF(Overall!T555&lt;&gt;"",VALUE(Overall!T555),"")</f>
        <v>83.72</v>
      </c>
      <c r="O553" s="7">
        <f>IF(Overall!L555&lt;&gt;"", DATEVALUE(Overall!L555), "")</f>
        <v>45170</v>
      </c>
      <c r="P553" s="7">
        <f>IF(Overall!M555&lt;&gt;"", DATEVALUE(Overall!M555), "")</f>
        <v>45199</v>
      </c>
      <c r="Q553" s="7" t="str">
        <f>IF(Overall!S555&lt;&gt;"",_xlfn.VALUETOTEXT(Overall!S555),"")</f>
        <v>Sep</v>
      </c>
      <c r="R553" s="7">
        <f>IF(Overall!O555&lt;&gt;"", DATEVALUE(Overall!O555), "")</f>
        <v>45029</v>
      </c>
      <c r="S553" s="7">
        <f>IF(Overall!O555&lt;&gt;"", DATEVALUE(Overall!O555), "")</f>
        <v>45029</v>
      </c>
      <c r="T553" s="5">
        <f t="shared" si="16"/>
        <v>1</v>
      </c>
      <c r="U553" s="18" t="str">
        <f>IF(Overall!$A555&lt;&gt;"",IF(AND(MONTH($O553) &lt;= 1, MONTH($P553) &gt;= 1), IF($T553 &lt;&gt; "", $H553/$T553, ""), ""),"")</f>
        <v/>
      </c>
      <c r="V553" s="18" t="str">
        <f>IF(Overall!$A555&lt;&gt;"",IF(AND(MONTH($O553) &lt;= 2, MONTH($P553) &gt;= 2), IF($T553 &lt;&gt; "", $H553/$T553, ""), ""),"")</f>
        <v/>
      </c>
      <c r="W553" s="18" t="str">
        <f>IF(Overall!$A555&lt;&gt;"",IF(AND(MONTH($O553) &lt;= 3, MONTH($P553) &gt;= 3), IF($T553 &lt;&gt; "", $H553/$T553, ""), ""),"")</f>
        <v/>
      </c>
      <c r="X553" s="18" t="str">
        <f>IF(Overall!$A555&lt;&gt;"",IF(AND(MONTH($O553) &lt;= 4, MONTH($P553) &gt;= 4), IF($T553 &lt;&gt; "", $H553/$T553, ""), ""),"")</f>
        <v/>
      </c>
      <c r="Y553" s="18" t="str">
        <f>IF(Overall!$A555&lt;&gt;"",IF(AND(MONTH($O553) &lt;= 5, MONTH($P553) &gt;= 5), IF($T553 &lt;&gt; "", $H553/$T553, ""), ""),"")</f>
        <v/>
      </c>
      <c r="Z553" s="18" t="str">
        <f>IF(Overall!$A555&lt;&gt;"",IF(AND(MONTH($O553) &lt;= 6, MONTH($P553) &gt;= 6), IF($T553 &lt;&gt; "", $H553/$T553, ""), ""),"")</f>
        <v/>
      </c>
      <c r="AA553" s="18" t="str">
        <f>IF(Overall!$A555&lt;&gt;"",IF(AND(MONTH($O553) &lt;= 7, MONTH($P553) &gt;= 7 ), IF($T553 &lt;&gt; "", $H553/$T553, ""), ""),"")</f>
        <v/>
      </c>
      <c r="AB553" s="18" t="str">
        <f>IF(Overall!$A555&lt;&gt;"",IF(AND(MONTH($O553) &lt;= 8, MONTH($P553) &gt;= 8), IF($T553 &lt;&gt; "", $H553/$T553, ""), ""),"")</f>
        <v/>
      </c>
      <c r="AC553" s="18">
        <f>IF(Overall!$A555&lt;&gt;"",IF(AND(MONTH($O553) &lt;= 9, MONTH($P553) &gt;= 9), IF($T553 &lt;&gt; "", $H553/$T553, ""), ""),"")</f>
        <v>1000000</v>
      </c>
      <c r="AD553" s="18" t="str">
        <f>IF(Overall!$A555&lt;&gt;"",IF(AND(MONTH($O553) &lt;= 10, MONTH($P553) &gt;= 10), IF($T553 &lt;&gt; "", $H553/$T553, ""), ""),"")</f>
        <v/>
      </c>
      <c r="AE553" s="18" t="str">
        <f>IF(Overall!$A555&lt;&gt;"",IF(AND(MONTH($O553) &lt;= 11, MONTH($P553) &gt;= 11), IF($T553 &lt;&gt; "", $H553/$T553, ""), ""),"")</f>
        <v/>
      </c>
      <c r="AF553" s="18" t="str">
        <f>IF(Overall!$A555&lt;&gt;"",IF(AND(MONTH($O553) &lt;= 12, MONTH($P553) &gt;= 12), IF($T553 &lt;&gt; "", $H553/$T553, ""), ""),"")</f>
        <v/>
      </c>
      <c r="AH553" s="18" t="str">
        <f ca="1">IFERROR(IF(AND(NOW()&lt;= EOMONTH(DATE(YEAR($P553),1, 1), 0), Overall!$A555&lt;&gt;"", MONTH($O553) &lt;= 1, MONTH($P553) &gt;= 1), IF($T553 &lt;&gt; "", $H553/$T553, ""), ""), "")</f>
        <v/>
      </c>
      <c r="AI553" s="18" t="str">
        <f ca="1">IFERROR(IF(AND(NOW()&lt;= EOMONTH(DATE(YEAR($P553),2, 1), 0), Overall!$A555&lt;&gt;"", MONTH($O553) &lt;= 2, MONTH($P553) &gt;= 2), IF($T553 &lt;&gt; "", $H553/$T553, ""), ""), "")</f>
        <v/>
      </c>
      <c r="AJ553" s="18" t="str">
        <f ca="1">IFERROR(IF(AND(NOW()&lt;= EOMONTH(DATE(YEAR($P553),3, 1), 0), Overall!$A555&lt;&gt;"", MONTH($O553) &lt;= 3, MONTH($P553) &gt;= 3), IF($T553 &lt;&gt; "", $H553/$T553, ""), ""), "")</f>
        <v/>
      </c>
      <c r="AK553" s="18" t="str">
        <f ca="1">IFERROR(IF(AND(NOW()&lt;= EOMONTH(DATE(YEAR($P553),4, 1), 0), Overall!$A555&lt;&gt;"", MONTH($O553) &lt;= 4, MONTH($P553) &gt;= 4), IF($T553 &lt;&gt; "", $H553/$T553, ""), ""), "")</f>
        <v/>
      </c>
      <c r="AL553" s="18" t="str">
        <f ca="1">IFERROR(IF(AND(NOW()&lt;= EOMONTH(DATE(YEAR($P553),5, 1), 0), Overall!$A555&lt;&gt;"", MONTH($O553) &lt;= 5, MONTH($P553) &gt;= 5), IF($T553 &lt;&gt; "", $H553/$T553, ""), ""), "")</f>
        <v/>
      </c>
      <c r="AM553" s="18" t="str">
        <f ca="1">IFERROR(IF(AND(NOW()&lt;= EOMONTH(DATE(YEAR($P553),6, 1), 0), Overall!$A555&lt;&gt;"", MONTH($O553) &lt;= 6, MONTH($P553) &gt;= 6), IF($T553 &lt;&gt; "", $H553/$T553, ""), ""), "")</f>
        <v/>
      </c>
      <c r="AN553" s="18" t="str">
        <f ca="1">IFERROR(IF(AND(NOW()&lt;= EOMONTH(DATE(YEAR($P553),7, 1), 0), Overall!$A555&lt;&gt;"", MONTH($O553) &lt;= 7, MONTH($P553) &gt;= 7), IF($T553 &lt;&gt; "", $H553/$T553, ""), ""), "")</f>
        <v/>
      </c>
      <c r="AO553" s="18" t="str">
        <f ca="1">IFERROR(IF(AND(NOW()&lt;= EOMONTH(DATE(YEAR($P553),8, 1), 0), Overall!$A555&lt;&gt;"", MONTH($O553) &lt;= 8, MONTH($P553) &gt;= 8), IF($T553 &lt;&gt; "", $H553/$T553, ""), ""), "")</f>
        <v/>
      </c>
      <c r="AP553" s="18" t="str">
        <f ca="1">IFERROR(IF(AND(NOW()&lt;= EOMONTH(DATE(YEAR($P553),9, 1), 0), Overall!$A555&lt;&gt;"", MONTH($O553) &lt;= 9, MONTH($P553) &gt;= 9), IF($T553 &lt;&gt; "", $H553/$T553, ""), ""), "")</f>
        <v/>
      </c>
      <c r="AQ553" s="18" t="str">
        <f ca="1">IFERROR(IF(AND(NOW()&lt;= EOMONTH(DATE(YEAR($P553),10, 1), 0), Overall!$A555&lt;&gt;"", MONTH($O553) &lt;= 10, MONTH($P553) &gt;= 10), IF($T553 &lt;&gt; "", $H553/$T553, ""), ""), "")</f>
        <v/>
      </c>
      <c r="AR553" s="18" t="str">
        <f ca="1">IFERROR(IF(AND(NOW()&lt;= EOMONTH(DATE(YEAR($P553),11, 1), 0), Overall!$A555&lt;&gt;"", MONTH($O553) &lt;=11, MONTH($P553) &gt;= 11), IF($T553 &lt;&gt; "", $H553/$T553, ""), ""), "")</f>
        <v/>
      </c>
      <c r="AS553" s="18" t="str">
        <f ca="1">IFERROR(IF(AND(NOW()&lt;= EOMONTH(DATE(YEAR($P553),12, 1), 0), Overall!$A555&lt;&gt;"", MONTH($O553) &lt;= 12, MONTH($P553) &gt;= 12), IF($T553 &lt;&gt; "", $H553/$T553, ""), ""), "")</f>
        <v/>
      </c>
      <c r="AT553" s="16">
        <f t="shared" ca="1" si="17"/>
        <v>0</v>
      </c>
    </row>
    <row r="554" spans="1:46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6">
        <f>IF(Overall!T556&lt;&gt;"",VALUE(Overall!T556),"")</f>
        <v>83.71</v>
      </c>
      <c r="O554" s="7">
        <f>IF(Overall!L556&lt;&gt;"", DATEVALUE(Overall!L556), "")</f>
        <v>45170</v>
      </c>
      <c r="P554" s="7">
        <f>IF(Overall!M556&lt;&gt;"", DATEVALUE(Overall!M556), "")</f>
        <v>45199</v>
      </c>
      <c r="Q554" s="7" t="str">
        <f>IF(Overall!S556&lt;&gt;"",_xlfn.VALUETOTEXT(Overall!S556),"")</f>
        <v>Sep</v>
      </c>
      <c r="R554" s="7">
        <f>IF(Overall!O556&lt;&gt;"", DATEVALUE(Overall!O556), "")</f>
        <v>45029</v>
      </c>
      <c r="S554" s="7">
        <f>IF(Overall!O556&lt;&gt;"", DATEVALUE(Overall!O556), "")</f>
        <v>45029</v>
      </c>
      <c r="T554" s="5">
        <f t="shared" si="16"/>
        <v>1</v>
      </c>
      <c r="U554" s="18" t="str">
        <f>IF(Overall!$A556&lt;&gt;"",IF(AND(MONTH($O554) &lt;= 1, MONTH($P554) &gt;= 1), IF($T554 &lt;&gt; "", $H554/$T554, ""), ""),"")</f>
        <v/>
      </c>
      <c r="V554" s="18" t="str">
        <f>IF(Overall!$A556&lt;&gt;"",IF(AND(MONTH($O554) &lt;= 2, MONTH($P554) &gt;= 2), IF($T554 &lt;&gt; "", $H554/$T554, ""), ""),"")</f>
        <v/>
      </c>
      <c r="W554" s="18" t="str">
        <f>IF(Overall!$A556&lt;&gt;"",IF(AND(MONTH($O554) &lt;= 3, MONTH($P554) &gt;= 3), IF($T554 &lt;&gt; "", $H554/$T554, ""), ""),"")</f>
        <v/>
      </c>
      <c r="X554" s="18" t="str">
        <f>IF(Overall!$A556&lt;&gt;"",IF(AND(MONTH($O554) &lt;= 4, MONTH($P554) &gt;= 4), IF($T554 &lt;&gt; "", $H554/$T554, ""), ""),"")</f>
        <v/>
      </c>
      <c r="Y554" s="18" t="str">
        <f>IF(Overall!$A556&lt;&gt;"",IF(AND(MONTH($O554) &lt;= 5, MONTH($P554) &gt;= 5), IF($T554 &lt;&gt; "", $H554/$T554, ""), ""),"")</f>
        <v/>
      </c>
      <c r="Z554" s="18" t="str">
        <f>IF(Overall!$A556&lt;&gt;"",IF(AND(MONTH($O554) &lt;= 6, MONTH($P554) &gt;= 6), IF($T554 &lt;&gt; "", $H554/$T554, ""), ""),"")</f>
        <v/>
      </c>
      <c r="AA554" s="18" t="str">
        <f>IF(Overall!$A556&lt;&gt;"",IF(AND(MONTH($O554) &lt;= 7, MONTH($P554) &gt;= 7 ), IF($T554 &lt;&gt; "", $H554/$T554, ""), ""),"")</f>
        <v/>
      </c>
      <c r="AB554" s="18" t="str">
        <f>IF(Overall!$A556&lt;&gt;"",IF(AND(MONTH($O554) &lt;= 8, MONTH($P554) &gt;= 8), IF($T554 &lt;&gt; "", $H554/$T554, ""), ""),"")</f>
        <v/>
      </c>
      <c r="AC554" s="18">
        <f>IF(Overall!$A556&lt;&gt;"",IF(AND(MONTH($O554) &lt;= 9, MONTH($P554) &gt;= 9), IF($T554 &lt;&gt; "", $H554/$T554, ""), ""),"")</f>
        <v>1000000</v>
      </c>
      <c r="AD554" s="18" t="str">
        <f>IF(Overall!$A556&lt;&gt;"",IF(AND(MONTH($O554) &lt;= 10, MONTH($P554) &gt;= 10), IF($T554 &lt;&gt; "", $H554/$T554, ""), ""),"")</f>
        <v/>
      </c>
      <c r="AE554" s="18" t="str">
        <f>IF(Overall!$A556&lt;&gt;"",IF(AND(MONTH($O554) &lt;= 11, MONTH($P554) &gt;= 11), IF($T554 &lt;&gt; "", $H554/$T554, ""), ""),"")</f>
        <v/>
      </c>
      <c r="AF554" s="18" t="str">
        <f>IF(Overall!$A556&lt;&gt;"",IF(AND(MONTH($O554) &lt;= 12, MONTH($P554) &gt;= 12), IF($T554 &lt;&gt; "", $H554/$T554, ""), ""),"")</f>
        <v/>
      </c>
      <c r="AH554" s="18" t="str">
        <f ca="1">IFERROR(IF(AND(NOW()&lt;= EOMONTH(DATE(YEAR($P554),1, 1), 0), Overall!$A556&lt;&gt;"", MONTH($O554) &lt;= 1, MONTH($P554) &gt;= 1), IF($T554 &lt;&gt; "", $H554/$T554, ""), ""), "")</f>
        <v/>
      </c>
      <c r="AI554" s="18" t="str">
        <f ca="1">IFERROR(IF(AND(NOW()&lt;= EOMONTH(DATE(YEAR($P554),2, 1), 0), Overall!$A556&lt;&gt;"", MONTH($O554) &lt;= 2, MONTH($P554) &gt;= 2), IF($T554 &lt;&gt; "", $H554/$T554, ""), ""), "")</f>
        <v/>
      </c>
      <c r="AJ554" s="18" t="str">
        <f ca="1">IFERROR(IF(AND(NOW()&lt;= EOMONTH(DATE(YEAR($P554),3, 1), 0), Overall!$A556&lt;&gt;"", MONTH($O554) &lt;= 3, MONTH($P554) &gt;= 3), IF($T554 &lt;&gt; "", $H554/$T554, ""), ""), "")</f>
        <v/>
      </c>
      <c r="AK554" s="18" t="str">
        <f ca="1">IFERROR(IF(AND(NOW()&lt;= EOMONTH(DATE(YEAR($P554),4, 1), 0), Overall!$A556&lt;&gt;"", MONTH($O554) &lt;= 4, MONTH($P554) &gt;= 4), IF($T554 &lt;&gt; "", $H554/$T554, ""), ""), "")</f>
        <v/>
      </c>
      <c r="AL554" s="18" t="str">
        <f ca="1">IFERROR(IF(AND(NOW()&lt;= EOMONTH(DATE(YEAR($P554),5, 1), 0), Overall!$A556&lt;&gt;"", MONTH($O554) &lt;= 5, MONTH($P554) &gt;= 5), IF($T554 &lt;&gt; "", $H554/$T554, ""), ""), "")</f>
        <v/>
      </c>
      <c r="AM554" s="18" t="str">
        <f ca="1">IFERROR(IF(AND(NOW()&lt;= EOMONTH(DATE(YEAR($P554),6, 1), 0), Overall!$A556&lt;&gt;"", MONTH($O554) &lt;= 6, MONTH($P554) &gt;= 6), IF($T554 &lt;&gt; "", $H554/$T554, ""), ""), "")</f>
        <v/>
      </c>
      <c r="AN554" s="18" t="str">
        <f ca="1">IFERROR(IF(AND(NOW()&lt;= EOMONTH(DATE(YEAR($P554),7, 1), 0), Overall!$A556&lt;&gt;"", MONTH($O554) &lt;= 7, MONTH($P554) &gt;= 7), IF($T554 &lt;&gt; "", $H554/$T554, ""), ""), "")</f>
        <v/>
      </c>
      <c r="AO554" s="18" t="str">
        <f ca="1">IFERROR(IF(AND(NOW()&lt;= EOMONTH(DATE(YEAR($P554),8, 1), 0), Overall!$A556&lt;&gt;"", MONTH($O554) &lt;= 8, MONTH($P554) &gt;= 8), IF($T554 &lt;&gt; "", $H554/$T554, ""), ""), "")</f>
        <v/>
      </c>
      <c r="AP554" s="18" t="str">
        <f ca="1">IFERROR(IF(AND(NOW()&lt;= EOMONTH(DATE(YEAR($P554),9, 1), 0), Overall!$A556&lt;&gt;"", MONTH($O554) &lt;= 9, MONTH($P554) &gt;= 9), IF($T554 &lt;&gt; "", $H554/$T554, ""), ""), "")</f>
        <v/>
      </c>
      <c r="AQ554" s="18" t="str">
        <f ca="1">IFERROR(IF(AND(NOW()&lt;= EOMONTH(DATE(YEAR($P554),10, 1), 0), Overall!$A556&lt;&gt;"", MONTH($O554) &lt;= 10, MONTH($P554) &gt;= 10), IF($T554 &lt;&gt; "", $H554/$T554, ""), ""), "")</f>
        <v/>
      </c>
      <c r="AR554" s="18" t="str">
        <f ca="1">IFERROR(IF(AND(NOW()&lt;= EOMONTH(DATE(YEAR($P554),11, 1), 0), Overall!$A556&lt;&gt;"", MONTH($O554) &lt;=11, MONTH($P554) &gt;= 11), IF($T554 &lt;&gt; "", $H554/$T554, ""), ""), "")</f>
        <v/>
      </c>
      <c r="AS554" s="18" t="str">
        <f ca="1">IFERROR(IF(AND(NOW()&lt;= EOMONTH(DATE(YEAR($P554),12, 1), 0), Overall!$A556&lt;&gt;"", MONTH($O554) &lt;= 12, MONTH($P554) &gt;= 12), IF($T554 &lt;&gt; "", $H554/$T554, ""), ""), "")</f>
        <v/>
      </c>
      <c r="AT554" s="16">
        <f t="shared" ca="1" si="17"/>
        <v>0</v>
      </c>
    </row>
    <row r="555" spans="1:46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6">
        <f>IF(Overall!T557&lt;&gt;"",VALUE(Overall!T557),"")</f>
        <v>83.66</v>
      </c>
      <c r="O555" s="7">
        <f>IF(Overall!L557&lt;&gt;"", DATEVALUE(Overall!L557), "")</f>
        <v>45170</v>
      </c>
      <c r="P555" s="7">
        <f>IF(Overall!M557&lt;&gt;"", DATEVALUE(Overall!M557), "")</f>
        <v>45199</v>
      </c>
      <c r="Q555" s="7" t="str">
        <f>IF(Overall!S557&lt;&gt;"",_xlfn.VALUETOTEXT(Overall!S557),"")</f>
        <v>Sep</v>
      </c>
      <c r="R555" s="7">
        <f>IF(Overall!O557&lt;&gt;"", DATEVALUE(Overall!O557), "")</f>
        <v>45029</v>
      </c>
      <c r="S555" s="7">
        <f>IF(Overall!O557&lt;&gt;"", DATEVALUE(Overall!O557), "")</f>
        <v>45029</v>
      </c>
      <c r="T555" s="5">
        <f t="shared" si="16"/>
        <v>1</v>
      </c>
      <c r="U555" s="18" t="str">
        <f>IF(Overall!$A557&lt;&gt;"",IF(AND(MONTH($O555) &lt;= 1, MONTH($P555) &gt;= 1), IF($T555 &lt;&gt; "", $H555/$T555, ""), ""),"")</f>
        <v/>
      </c>
      <c r="V555" s="18" t="str">
        <f>IF(Overall!$A557&lt;&gt;"",IF(AND(MONTH($O555) &lt;= 2, MONTH($P555) &gt;= 2), IF($T555 &lt;&gt; "", $H555/$T555, ""), ""),"")</f>
        <v/>
      </c>
      <c r="W555" s="18" t="str">
        <f>IF(Overall!$A557&lt;&gt;"",IF(AND(MONTH($O555) &lt;= 3, MONTH($P555) &gt;= 3), IF($T555 &lt;&gt; "", $H555/$T555, ""), ""),"")</f>
        <v/>
      </c>
      <c r="X555" s="18" t="str">
        <f>IF(Overall!$A557&lt;&gt;"",IF(AND(MONTH($O555) &lt;= 4, MONTH($P555) &gt;= 4), IF($T555 &lt;&gt; "", $H555/$T555, ""), ""),"")</f>
        <v/>
      </c>
      <c r="Y555" s="18" t="str">
        <f>IF(Overall!$A557&lt;&gt;"",IF(AND(MONTH($O555) &lt;= 5, MONTH($P555) &gt;= 5), IF($T555 &lt;&gt; "", $H555/$T555, ""), ""),"")</f>
        <v/>
      </c>
      <c r="Z555" s="18" t="str">
        <f>IF(Overall!$A557&lt;&gt;"",IF(AND(MONTH($O555) &lt;= 6, MONTH($P555) &gt;= 6), IF($T555 &lt;&gt; "", $H555/$T555, ""), ""),"")</f>
        <v/>
      </c>
      <c r="AA555" s="18" t="str">
        <f>IF(Overall!$A557&lt;&gt;"",IF(AND(MONTH($O555) &lt;= 7, MONTH($P555) &gt;= 7 ), IF($T555 &lt;&gt; "", $H555/$T555, ""), ""),"")</f>
        <v/>
      </c>
      <c r="AB555" s="18" t="str">
        <f>IF(Overall!$A557&lt;&gt;"",IF(AND(MONTH($O555) &lt;= 8, MONTH($P555) &gt;= 8), IF($T555 &lt;&gt; "", $H555/$T555, ""), ""),"")</f>
        <v/>
      </c>
      <c r="AC555" s="18">
        <f>IF(Overall!$A557&lt;&gt;"",IF(AND(MONTH($O555) &lt;= 9, MONTH($P555) &gt;= 9), IF($T555 &lt;&gt; "", $H555/$T555, ""), ""),"")</f>
        <v>1000000</v>
      </c>
      <c r="AD555" s="18" t="str">
        <f>IF(Overall!$A557&lt;&gt;"",IF(AND(MONTH($O555) &lt;= 10, MONTH($P555) &gt;= 10), IF($T555 &lt;&gt; "", $H555/$T555, ""), ""),"")</f>
        <v/>
      </c>
      <c r="AE555" s="18" t="str">
        <f>IF(Overall!$A557&lt;&gt;"",IF(AND(MONTH($O555) &lt;= 11, MONTH($P555) &gt;= 11), IF($T555 &lt;&gt; "", $H555/$T555, ""), ""),"")</f>
        <v/>
      </c>
      <c r="AF555" s="18" t="str">
        <f>IF(Overall!$A557&lt;&gt;"",IF(AND(MONTH($O555) &lt;= 12, MONTH($P555) &gt;= 12), IF($T555 &lt;&gt; "", $H555/$T555, ""), ""),"")</f>
        <v/>
      </c>
      <c r="AH555" s="18" t="str">
        <f ca="1">IFERROR(IF(AND(NOW()&lt;= EOMONTH(DATE(YEAR($P555),1, 1), 0), Overall!$A557&lt;&gt;"", MONTH($O555) &lt;= 1, MONTH($P555) &gt;= 1), IF($T555 &lt;&gt; "", $H555/$T555, ""), ""), "")</f>
        <v/>
      </c>
      <c r="AI555" s="18" t="str">
        <f ca="1">IFERROR(IF(AND(NOW()&lt;= EOMONTH(DATE(YEAR($P555),2, 1), 0), Overall!$A557&lt;&gt;"", MONTH($O555) &lt;= 2, MONTH($P555) &gt;= 2), IF($T555 &lt;&gt; "", $H555/$T555, ""), ""), "")</f>
        <v/>
      </c>
      <c r="AJ555" s="18" t="str">
        <f ca="1">IFERROR(IF(AND(NOW()&lt;= EOMONTH(DATE(YEAR($P555),3, 1), 0), Overall!$A557&lt;&gt;"", MONTH($O555) &lt;= 3, MONTH($P555) &gt;= 3), IF($T555 &lt;&gt; "", $H555/$T555, ""), ""), "")</f>
        <v/>
      </c>
      <c r="AK555" s="18" t="str">
        <f ca="1">IFERROR(IF(AND(NOW()&lt;= EOMONTH(DATE(YEAR($P555),4, 1), 0), Overall!$A557&lt;&gt;"", MONTH($O555) &lt;= 4, MONTH($P555) &gt;= 4), IF($T555 &lt;&gt; "", $H555/$T555, ""), ""), "")</f>
        <v/>
      </c>
      <c r="AL555" s="18" t="str">
        <f ca="1">IFERROR(IF(AND(NOW()&lt;= EOMONTH(DATE(YEAR($P555),5, 1), 0), Overall!$A557&lt;&gt;"", MONTH($O555) &lt;= 5, MONTH($P555) &gt;= 5), IF($T555 &lt;&gt; "", $H555/$T555, ""), ""), "")</f>
        <v/>
      </c>
      <c r="AM555" s="18" t="str">
        <f ca="1">IFERROR(IF(AND(NOW()&lt;= EOMONTH(DATE(YEAR($P555),6, 1), 0), Overall!$A557&lt;&gt;"", MONTH($O555) &lt;= 6, MONTH($P555) &gt;= 6), IF($T555 &lt;&gt; "", $H555/$T555, ""), ""), "")</f>
        <v/>
      </c>
      <c r="AN555" s="18" t="str">
        <f ca="1">IFERROR(IF(AND(NOW()&lt;= EOMONTH(DATE(YEAR($P555),7, 1), 0), Overall!$A557&lt;&gt;"", MONTH($O555) &lt;= 7, MONTH($P555) &gt;= 7), IF($T555 &lt;&gt; "", $H555/$T555, ""), ""), "")</f>
        <v/>
      </c>
      <c r="AO555" s="18" t="str">
        <f ca="1">IFERROR(IF(AND(NOW()&lt;= EOMONTH(DATE(YEAR($P555),8, 1), 0), Overall!$A557&lt;&gt;"", MONTH($O555) &lt;= 8, MONTH($P555) &gt;= 8), IF($T555 &lt;&gt; "", $H555/$T555, ""), ""), "")</f>
        <v/>
      </c>
      <c r="AP555" s="18" t="str">
        <f ca="1">IFERROR(IF(AND(NOW()&lt;= EOMONTH(DATE(YEAR($P555),9, 1), 0), Overall!$A557&lt;&gt;"", MONTH($O555) &lt;= 9, MONTH($P555) &gt;= 9), IF($T555 &lt;&gt; "", $H555/$T555, ""), ""), "")</f>
        <v/>
      </c>
      <c r="AQ555" s="18" t="str">
        <f ca="1">IFERROR(IF(AND(NOW()&lt;= EOMONTH(DATE(YEAR($P555),10, 1), 0), Overall!$A557&lt;&gt;"", MONTH($O555) &lt;= 10, MONTH($P555) &gt;= 10), IF($T555 &lt;&gt; "", $H555/$T555, ""), ""), "")</f>
        <v/>
      </c>
      <c r="AR555" s="18" t="str">
        <f ca="1">IFERROR(IF(AND(NOW()&lt;= EOMONTH(DATE(YEAR($P555),11, 1), 0), Overall!$A557&lt;&gt;"", MONTH($O555) &lt;=11, MONTH($P555) &gt;= 11), IF($T555 &lt;&gt; "", $H555/$T555, ""), ""), "")</f>
        <v/>
      </c>
      <c r="AS555" s="18" t="str">
        <f ca="1">IFERROR(IF(AND(NOW()&lt;= EOMONTH(DATE(YEAR($P555),12, 1), 0), Overall!$A557&lt;&gt;"", MONTH($O555) &lt;= 12, MONTH($P555) &gt;= 12), IF($T555 &lt;&gt; "", $H555/$T555, ""), ""), "")</f>
        <v/>
      </c>
      <c r="AT555" s="16">
        <f t="shared" ca="1" si="17"/>
        <v>0</v>
      </c>
    </row>
    <row r="556" spans="1:46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6">
        <f>IF(Overall!T558&lt;&gt;"",VALUE(Overall!T558),"")</f>
        <v>75.900000000000006</v>
      </c>
      <c r="O556" s="7">
        <f>IF(Overall!L558&lt;&gt;"", DATEVALUE(Overall!L558), "")</f>
        <v>45200</v>
      </c>
      <c r="P556" s="7">
        <f>IF(Overall!M558&lt;&gt;"", DATEVALUE(Overall!M558), "")</f>
        <v>45230</v>
      </c>
      <c r="Q556" s="7" t="str">
        <f>IF(Overall!S558&lt;&gt;"",_xlfn.VALUETOTEXT(Overall!S558),"")</f>
        <v>Oct</v>
      </c>
      <c r="R556" s="7">
        <f>IF(Overall!O558&lt;&gt;"", DATEVALUE(Overall!O558), "")</f>
        <v>45113</v>
      </c>
      <c r="S556" s="7">
        <f>IF(Overall!O558&lt;&gt;"", DATEVALUE(Overall!O558), "")</f>
        <v>45113</v>
      </c>
      <c r="T556" s="5">
        <f t="shared" si="16"/>
        <v>1</v>
      </c>
      <c r="U556" s="18" t="str">
        <f>IF(Overall!$A558&lt;&gt;"",IF(AND(MONTH($O556) &lt;= 1, MONTH($P556) &gt;= 1), IF($T556 &lt;&gt; "", $H556/$T556, ""), ""),"")</f>
        <v/>
      </c>
      <c r="V556" s="18" t="str">
        <f>IF(Overall!$A558&lt;&gt;"",IF(AND(MONTH($O556) &lt;= 2, MONTH($P556) &gt;= 2), IF($T556 &lt;&gt; "", $H556/$T556, ""), ""),"")</f>
        <v/>
      </c>
      <c r="W556" s="18" t="str">
        <f>IF(Overall!$A558&lt;&gt;"",IF(AND(MONTH($O556) &lt;= 3, MONTH($P556) &gt;= 3), IF($T556 &lt;&gt; "", $H556/$T556, ""), ""),"")</f>
        <v/>
      </c>
      <c r="X556" s="18" t="str">
        <f>IF(Overall!$A558&lt;&gt;"",IF(AND(MONTH($O556) &lt;= 4, MONTH($P556) &gt;= 4), IF($T556 &lt;&gt; "", $H556/$T556, ""), ""),"")</f>
        <v/>
      </c>
      <c r="Y556" s="18" t="str">
        <f>IF(Overall!$A558&lt;&gt;"",IF(AND(MONTH($O556) &lt;= 5, MONTH($P556) &gt;= 5), IF($T556 &lt;&gt; "", $H556/$T556, ""), ""),"")</f>
        <v/>
      </c>
      <c r="Z556" s="18" t="str">
        <f>IF(Overall!$A558&lt;&gt;"",IF(AND(MONTH($O556) &lt;= 6, MONTH($P556) &gt;= 6), IF($T556 &lt;&gt; "", $H556/$T556, ""), ""),"")</f>
        <v/>
      </c>
      <c r="AA556" s="18" t="str">
        <f>IF(Overall!$A558&lt;&gt;"",IF(AND(MONTH($O556) &lt;= 7, MONTH($P556) &gt;= 7 ), IF($T556 &lt;&gt; "", $H556/$T556, ""), ""),"")</f>
        <v/>
      </c>
      <c r="AB556" s="18" t="str">
        <f>IF(Overall!$A558&lt;&gt;"",IF(AND(MONTH($O556) &lt;= 8, MONTH($P556) &gt;= 8), IF($T556 &lt;&gt; "", $H556/$T556, ""), ""),"")</f>
        <v/>
      </c>
      <c r="AC556" s="18" t="str">
        <f>IF(Overall!$A558&lt;&gt;"",IF(AND(MONTH($O556) &lt;= 9, MONTH($P556) &gt;= 9), IF($T556 &lt;&gt; "", $H556/$T556, ""), ""),"")</f>
        <v/>
      </c>
      <c r="AD556" s="18">
        <f>IF(Overall!$A558&lt;&gt;"",IF(AND(MONTH($O556) &lt;= 10, MONTH($P556) &gt;= 10), IF($T556 &lt;&gt; "", $H556/$T556, ""), ""),"")</f>
        <v>1000000</v>
      </c>
      <c r="AE556" s="18" t="str">
        <f>IF(Overall!$A558&lt;&gt;"",IF(AND(MONTH($O556) &lt;= 11, MONTH($P556) &gt;= 11), IF($T556 &lt;&gt; "", $H556/$T556, ""), ""),"")</f>
        <v/>
      </c>
      <c r="AF556" s="18" t="str">
        <f>IF(Overall!$A558&lt;&gt;"",IF(AND(MONTH($O556) &lt;= 12, MONTH($P556) &gt;= 12), IF($T556 &lt;&gt; "", $H556/$T556, ""), ""),"")</f>
        <v/>
      </c>
      <c r="AH556" s="18" t="str">
        <f ca="1">IFERROR(IF(AND(NOW()&lt;= EOMONTH(DATE(YEAR($P556),1, 1), 0), Overall!$A558&lt;&gt;"", MONTH($O556) &lt;= 1, MONTH($P556) &gt;= 1), IF($T556 &lt;&gt; "", $H556/$T556, ""), ""), "")</f>
        <v/>
      </c>
      <c r="AI556" s="18" t="str">
        <f ca="1">IFERROR(IF(AND(NOW()&lt;= EOMONTH(DATE(YEAR($P556),2, 1), 0), Overall!$A558&lt;&gt;"", MONTH($O556) &lt;= 2, MONTH($P556) &gt;= 2), IF($T556 &lt;&gt; "", $H556/$T556, ""), ""), "")</f>
        <v/>
      </c>
      <c r="AJ556" s="18" t="str">
        <f ca="1">IFERROR(IF(AND(NOW()&lt;= EOMONTH(DATE(YEAR($P556),3, 1), 0), Overall!$A558&lt;&gt;"", MONTH($O556) &lt;= 3, MONTH($P556) &gt;= 3), IF($T556 &lt;&gt; "", $H556/$T556, ""), ""), "")</f>
        <v/>
      </c>
      <c r="AK556" s="18" t="str">
        <f ca="1">IFERROR(IF(AND(NOW()&lt;= EOMONTH(DATE(YEAR($P556),4, 1), 0), Overall!$A558&lt;&gt;"", MONTH($O556) &lt;= 4, MONTH($P556) &gt;= 4), IF($T556 &lt;&gt; "", $H556/$T556, ""), ""), "")</f>
        <v/>
      </c>
      <c r="AL556" s="18" t="str">
        <f ca="1">IFERROR(IF(AND(NOW()&lt;= EOMONTH(DATE(YEAR($P556),5, 1), 0), Overall!$A558&lt;&gt;"", MONTH($O556) &lt;= 5, MONTH($P556) &gt;= 5), IF($T556 &lt;&gt; "", $H556/$T556, ""), ""), "")</f>
        <v/>
      </c>
      <c r="AM556" s="18" t="str">
        <f ca="1">IFERROR(IF(AND(NOW()&lt;= EOMONTH(DATE(YEAR($P556),6, 1), 0), Overall!$A558&lt;&gt;"", MONTH($O556) &lt;= 6, MONTH($P556) &gt;= 6), IF($T556 &lt;&gt; "", $H556/$T556, ""), ""), "")</f>
        <v/>
      </c>
      <c r="AN556" s="18" t="str">
        <f ca="1">IFERROR(IF(AND(NOW()&lt;= EOMONTH(DATE(YEAR($P556),7, 1), 0), Overall!$A558&lt;&gt;"", MONTH($O556) &lt;= 7, MONTH($P556) &gt;= 7), IF($T556 &lt;&gt; "", $H556/$T556, ""), ""), "")</f>
        <v/>
      </c>
      <c r="AO556" s="18" t="str">
        <f ca="1">IFERROR(IF(AND(NOW()&lt;= EOMONTH(DATE(YEAR($P556),8, 1), 0), Overall!$A558&lt;&gt;"", MONTH($O556) &lt;= 8, MONTH($P556) &gt;= 8), IF($T556 &lt;&gt; "", $H556/$T556, ""), ""), "")</f>
        <v/>
      </c>
      <c r="AP556" s="18" t="str">
        <f ca="1">IFERROR(IF(AND(NOW()&lt;= EOMONTH(DATE(YEAR($P556),9, 1), 0), Overall!$A558&lt;&gt;"", MONTH($O556) &lt;= 9, MONTH($P556) &gt;= 9), IF($T556 &lt;&gt; "", $H556/$T556, ""), ""), "")</f>
        <v/>
      </c>
      <c r="AQ556" s="18" t="str">
        <f ca="1">IFERROR(IF(AND(NOW()&lt;= EOMONTH(DATE(YEAR($P556),10, 1), 0), Overall!$A558&lt;&gt;"", MONTH($O556) &lt;= 10, MONTH($P556) &gt;= 10), IF($T556 &lt;&gt; "", $H556/$T556, ""), ""), "")</f>
        <v/>
      </c>
      <c r="AR556" s="18" t="str">
        <f ca="1">IFERROR(IF(AND(NOW()&lt;= EOMONTH(DATE(YEAR($P556),11, 1), 0), Overall!$A558&lt;&gt;"", MONTH($O556) &lt;=11, MONTH($P556) &gt;= 11), IF($T556 &lt;&gt; "", $H556/$T556, ""), ""), "")</f>
        <v/>
      </c>
      <c r="AS556" s="18" t="str">
        <f ca="1">IFERROR(IF(AND(NOW()&lt;= EOMONTH(DATE(YEAR($P556),12, 1), 0), Overall!$A558&lt;&gt;"", MONTH($O556) &lt;= 12, MONTH($P556) &gt;= 12), IF($T556 &lt;&gt; "", $H556/$T556, ""), ""), "")</f>
        <v/>
      </c>
      <c r="AT556" s="16">
        <f t="shared" ca="1" si="17"/>
        <v>0</v>
      </c>
    </row>
    <row r="557" spans="1:46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6">
        <f>IF(Overall!T559&lt;&gt;"",VALUE(Overall!T559),"")</f>
        <v>75.95</v>
      </c>
      <c r="O557" s="7">
        <f>IF(Overall!L559&lt;&gt;"", DATEVALUE(Overall!L559), "")</f>
        <v>45200</v>
      </c>
      <c r="P557" s="7">
        <f>IF(Overall!M559&lt;&gt;"", DATEVALUE(Overall!M559), "")</f>
        <v>45230</v>
      </c>
      <c r="Q557" s="7" t="str">
        <f>IF(Overall!S559&lt;&gt;"",_xlfn.VALUETOTEXT(Overall!S559),"")</f>
        <v>Oct</v>
      </c>
      <c r="R557" s="7">
        <f>IF(Overall!O559&lt;&gt;"", DATEVALUE(Overall!O559), "")</f>
        <v>45113</v>
      </c>
      <c r="S557" s="7">
        <f>IF(Overall!O559&lt;&gt;"", DATEVALUE(Overall!O559), "")</f>
        <v>45113</v>
      </c>
      <c r="T557" s="5">
        <f t="shared" si="16"/>
        <v>1</v>
      </c>
      <c r="U557" s="18" t="str">
        <f>IF(Overall!$A559&lt;&gt;"",IF(AND(MONTH($O557) &lt;= 1, MONTH($P557) &gt;= 1), IF($T557 &lt;&gt; "", $H557/$T557, ""), ""),"")</f>
        <v/>
      </c>
      <c r="V557" s="18" t="str">
        <f>IF(Overall!$A559&lt;&gt;"",IF(AND(MONTH($O557) &lt;= 2, MONTH($P557) &gt;= 2), IF($T557 &lt;&gt; "", $H557/$T557, ""), ""),"")</f>
        <v/>
      </c>
      <c r="W557" s="18" t="str">
        <f>IF(Overall!$A559&lt;&gt;"",IF(AND(MONTH($O557) &lt;= 3, MONTH($P557) &gt;= 3), IF($T557 &lt;&gt; "", $H557/$T557, ""), ""),"")</f>
        <v/>
      </c>
      <c r="X557" s="18" t="str">
        <f>IF(Overall!$A559&lt;&gt;"",IF(AND(MONTH($O557) &lt;= 4, MONTH($P557) &gt;= 4), IF($T557 &lt;&gt; "", $H557/$T557, ""), ""),"")</f>
        <v/>
      </c>
      <c r="Y557" s="18" t="str">
        <f>IF(Overall!$A559&lt;&gt;"",IF(AND(MONTH($O557) &lt;= 5, MONTH($P557) &gt;= 5), IF($T557 &lt;&gt; "", $H557/$T557, ""), ""),"")</f>
        <v/>
      </c>
      <c r="Z557" s="18" t="str">
        <f>IF(Overall!$A559&lt;&gt;"",IF(AND(MONTH($O557) &lt;= 6, MONTH($P557) &gt;= 6), IF($T557 &lt;&gt; "", $H557/$T557, ""), ""),"")</f>
        <v/>
      </c>
      <c r="AA557" s="18" t="str">
        <f>IF(Overall!$A559&lt;&gt;"",IF(AND(MONTH($O557) &lt;= 7, MONTH($P557) &gt;= 7 ), IF($T557 &lt;&gt; "", $H557/$T557, ""), ""),"")</f>
        <v/>
      </c>
      <c r="AB557" s="18" t="str">
        <f>IF(Overall!$A559&lt;&gt;"",IF(AND(MONTH($O557) &lt;= 8, MONTH($P557) &gt;= 8), IF($T557 &lt;&gt; "", $H557/$T557, ""), ""),"")</f>
        <v/>
      </c>
      <c r="AC557" s="18" t="str">
        <f>IF(Overall!$A559&lt;&gt;"",IF(AND(MONTH($O557) &lt;= 9, MONTH($P557) &gt;= 9), IF($T557 &lt;&gt; "", $H557/$T557, ""), ""),"")</f>
        <v/>
      </c>
      <c r="AD557" s="18">
        <f>IF(Overall!$A559&lt;&gt;"",IF(AND(MONTH($O557) &lt;= 10, MONTH($P557) &gt;= 10), IF($T557 &lt;&gt; "", $H557/$T557, ""), ""),"")</f>
        <v>1000000</v>
      </c>
      <c r="AE557" s="18" t="str">
        <f>IF(Overall!$A559&lt;&gt;"",IF(AND(MONTH($O557) &lt;= 11, MONTH($P557) &gt;= 11), IF($T557 &lt;&gt; "", $H557/$T557, ""), ""),"")</f>
        <v/>
      </c>
      <c r="AF557" s="18" t="str">
        <f>IF(Overall!$A559&lt;&gt;"",IF(AND(MONTH($O557) &lt;= 12, MONTH($P557) &gt;= 12), IF($T557 &lt;&gt; "", $H557/$T557, ""), ""),"")</f>
        <v/>
      </c>
      <c r="AH557" s="18" t="str">
        <f ca="1">IFERROR(IF(AND(NOW()&lt;= EOMONTH(DATE(YEAR($P557),1, 1), 0), Overall!$A559&lt;&gt;"", MONTH($O557) &lt;= 1, MONTH($P557) &gt;= 1), IF($T557 &lt;&gt; "", $H557/$T557, ""), ""), "")</f>
        <v/>
      </c>
      <c r="AI557" s="18" t="str">
        <f ca="1">IFERROR(IF(AND(NOW()&lt;= EOMONTH(DATE(YEAR($P557),2, 1), 0), Overall!$A559&lt;&gt;"", MONTH($O557) &lt;= 2, MONTH($P557) &gt;= 2), IF($T557 &lt;&gt; "", $H557/$T557, ""), ""), "")</f>
        <v/>
      </c>
      <c r="AJ557" s="18" t="str">
        <f ca="1">IFERROR(IF(AND(NOW()&lt;= EOMONTH(DATE(YEAR($P557),3, 1), 0), Overall!$A559&lt;&gt;"", MONTH($O557) &lt;= 3, MONTH($P557) &gt;= 3), IF($T557 &lt;&gt; "", $H557/$T557, ""), ""), "")</f>
        <v/>
      </c>
      <c r="AK557" s="18" t="str">
        <f ca="1">IFERROR(IF(AND(NOW()&lt;= EOMONTH(DATE(YEAR($P557),4, 1), 0), Overall!$A559&lt;&gt;"", MONTH($O557) &lt;= 4, MONTH($P557) &gt;= 4), IF($T557 &lt;&gt; "", $H557/$T557, ""), ""), "")</f>
        <v/>
      </c>
      <c r="AL557" s="18" t="str">
        <f ca="1">IFERROR(IF(AND(NOW()&lt;= EOMONTH(DATE(YEAR($P557),5, 1), 0), Overall!$A559&lt;&gt;"", MONTH($O557) &lt;= 5, MONTH($P557) &gt;= 5), IF($T557 &lt;&gt; "", $H557/$T557, ""), ""), "")</f>
        <v/>
      </c>
      <c r="AM557" s="18" t="str">
        <f ca="1">IFERROR(IF(AND(NOW()&lt;= EOMONTH(DATE(YEAR($P557),6, 1), 0), Overall!$A559&lt;&gt;"", MONTH($O557) &lt;= 6, MONTH($P557) &gt;= 6), IF($T557 &lt;&gt; "", $H557/$T557, ""), ""), "")</f>
        <v/>
      </c>
      <c r="AN557" s="18" t="str">
        <f ca="1">IFERROR(IF(AND(NOW()&lt;= EOMONTH(DATE(YEAR($P557),7, 1), 0), Overall!$A559&lt;&gt;"", MONTH($O557) &lt;= 7, MONTH($P557) &gt;= 7), IF($T557 &lt;&gt; "", $H557/$T557, ""), ""), "")</f>
        <v/>
      </c>
      <c r="AO557" s="18" t="str">
        <f ca="1">IFERROR(IF(AND(NOW()&lt;= EOMONTH(DATE(YEAR($P557),8, 1), 0), Overall!$A559&lt;&gt;"", MONTH($O557) &lt;= 8, MONTH($P557) &gt;= 8), IF($T557 &lt;&gt; "", $H557/$T557, ""), ""), "")</f>
        <v/>
      </c>
      <c r="AP557" s="18" t="str">
        <f ca="1">IFERROR(IF(AND(NOW()&lt;= EOMONTH(DATE(YEAR($P557),9, 1), 0), Overall!$A559&lt;&gt;"", MONTH($O557) &lt;= 9, MONTH($P557) &gt;= 9), IF($T557 &lt;&gt; "", $H557/$T557, ""), ""), "")</f>
        <v/>
      </c>
      <c r="AQ557" s="18" t="str">
        <f ca="1">IFERROR(IF(AND(NOW()&lt;= EOMONTH(DATE(YEAR($P557),10, 1), 0), Overall!$A559&lt;&gt;"", MONTH($O557) &lt;= 10, MONTH($P557) &gt;= 10), IF($T557 &lt;&gt; "", $H557/$T557, ""), ""), "")</f>
        <v/>
      </c>
      <c r="AR557" s="18" t="str">
        <f ca="1">IFERROR(IF(AND(NOW()&lt;= EOMONTH(DATE(YEAR($P557),11, 1), 0), Overall!$A559&lt;&gt;"", MONTH($O557) &lt;=11, MONTH($P557) &gt;= 11), IF($T557 &lt;&gt; "", $H557/$T557, ""), ""), "")</f>
        <v/>
      </c>
      <c r="AS557" s="18" t="str">
        <f ca="1">IFERROR(IF(AND(NOW()&lt;= EOMONTH(DATE(YEAR($P557),12, 1), 0), Overall!$A559&lt;&gt;"", MONTH($O557) &lt;= 12, MONTH($P557) &gt;= 12), IF($T557 &lt;&gt; "", $H557/$T557, ""), ""), "")</f>
        <v/>
      </c>
      <c r="AT557" s="16">
        <f t="shared" ca="1" si="17"/>
        <v>0</v>
      </c>
    </row>
    <row r="558" spans="1:46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6">
        <f>IF(Overall!T560&lt;&gt;"",VALUE(Overall!T560),"")</f>
        <v>75.98</v>
      </c>
      <c r="O558" s="7">
        <f>IF(Overall!L560&lt;&gt;"", DATEVALUE(Overall!L560), "")</f>
        <v>45200</v>
      </c>
      <c r="P558" s="7">
        <f>IF(Overall!M560&lt;&gt;"", DATEVALUE(Overall!M560), "")</f>
        <v>45230</v>
      </c>
      <c r="Q558" s="7" t="str">
        <f>IF(Overall!S560&lt;&gt;"",_xlfn.VALUETOTEXT(Overall!S560),"")</f>
        <v>Oct</v>
      </c>
      <c r="R558" s="7">
        <f>IF(Overall!O560&lt;&gt;"", DATEVALUE(Overall!O560), "")</f>
        <v>45113</v>
      </c>
      <c r="S558" s="7">
        <f>IF(Overall!O560&lt;&gt;"", DATEVALUE(Overall!O560), "")</f>
        <v>45113</v>
      </c>
      <c r="T558" s="5">
        <f t="shared" si="16"/>
        <v>1</v>
      </c>
      <c r="U558" s="18" t="str">
        <f>IF(Overall!$A560&lt;&gt;"",IF(AND(MONTH($O558) &lt;= 1, MONTH($P558) &gt;= 1), IF($T558 &lt;&gt; "", $H558/$T558, ""), ""),"")</f>
        <v/>
      </c>
      <c r="V558" s="18" t="str">
        <f>IF(Overall!$A560&lt;&gt;"",IF(AND(MONTH($O558) &lt;= 2, MONTH($P558) &gt;= 2), IF($T558 &lt;&gt; "", $H558/$T558, ""), ""),"")</f>
        <v/>
      </c>
      <c r="W558" s="18" t="str">
        <f>IF(Overall!$A560&lt;&gt;"",IF(AND(MONTH($O558) &lt;= 3, MONTH($P558) &gt;= 3), IF($T558 &lt;&gt; "", $H558/$T558, ""), ""),"")</f>
        <v/>
      </c>
      <c r="X558" s="18" t="str">
        <f>IF(Overall!$A560&lt;&gt;"",IF(AND(MONTH($O558) &lt;= 4, MONTH($P558) &gt;= 4), IF($T558 &lt;&gt; "", $H558/$T558, ""), ""),"")</f>
        <v/>
      </c>
      <c r="Y558" s="18" t="str">
        <f>IF(Overall!$A560&lt;&gt;"",IF(AND(MONTH($O558) &lt;= 5, MONTH($P558) &gt;= 5), IF($T558 &lt;&gt; "", $H558/$T558, ""), ""),"")</f>
        <v/>
      </c>
      <c r="Z558" s="18" t="str">
        <f>IF(Overall!$A560&lt;&gt;"",IF(AND(MONTH($O558) &lt;= 6, MONTH($P558) &gt;= 6), IF($T558 &lt;&gt; "", $H558/$T558, ""), ""),"")</f>
        <v/>
      </c>
      <c r="AA558" s="18" t="str">
        <f>IF(Overall!$A560&lt;&gt;"",IF(AND(MONTH($O558) &lt;= 7, MONTH($P558) &gt;= 7 ), IF($T558 &lt;&gt; "", $H558/$T558, ""), ""),"")</f>
        <v/>
      </c>
      <c r="AB558" s="18" t="str">
        <f>IF(Overall!$A560&lt;&gt;"",IF(AND(MONTH($O558) &lt;= 8, MONTH($P558) &gt;= 8), IF($T558 &lt;&gt; "", $H558/$T558, ""), ""),"")</f>
        <v/>
      </c>
      <c r="AC558" s="18" t="str">
        <f>IF(Overall!$A560&lt;&gt;"",IF(AND(MONTH($O558) &lt;= 9, MONTH($P558) &gt;= 9), IF($T558 &lt;&gt; "", $H558/$T558, ""), ""),"")</f>
        <v/>
      </c>
      <c r="AD558" s="18">
        <f>IF(Overall!$A560&lt;&gt;"",IF(AND(MONTH($O558) &lt;= 10, MONTH($P558) &gt;= 10), IF($T558 &lt;&gt; "", $H558/$T558, ""), ""),"")</f>
        <v>1000000</v>
      </c>
      <c r="AE558" s="18" t="str">
        <f>IF(Overall!$A560&lt;&gt;"",IF(AND(MONTH($O558) &lt;= 11, MONTH($P558) &gt;= 11), IF($T558 &lt;&gt; "", $H558/$T558, ""), ""),"")</f>
        <v/>
      </c>
      <c r="AF558" s="18" t="str">
        <f>IF(Overall!$A560&lt;&gt;"",IF(AND(MONTH($O558) &lt;= 12, MONTH($P558) &gt;= 12), IF($T558 &lt;&gt; "", $H558/$T558, ""), ""),"")</f>
        <v/>
      </c>
      <c r="AH558" s="18" t="str">
        <f ca="1">IFERROR(IF(AND(NOW()&lt;= EOMONTH(DATE(YEAR($P558),1, 1), 0), Overall!$A560&lt;&gt;"", MONTH($O558) &lt;= 1, MONTH($P558) &gt;= 1), IF($T558 &lt;&gt; "", $H558/$T558, ""), ""), "")</f>
        <v/>
      </c>
      <c r="AI558" s="18" t="str">
        <f ca="1">IFERROR(IF(AND(NOW()&lt;= EOMONTH(DATE(YEAR($P558),2, 1), 0), Overall!$A560&lt;&gt;"", MONTH($O558) &lt;= 2, MONTH($P558) &gt;= 2), IF($T558 &lt;&gt; "", $H558/$T558, ""), ""), "")</f>
        <v/>
      </c>
      <c r="AJ558" s="18" t="str">
        <f ca="1">IFERROR(IF(AND(NOW()&lt;= EOMONTH(DATE(YEAR($P558),3, 1), 0), Overall!$A560&lt;&gt;"", MONTH($O558) &lt;= 3, MONTH($P558) &gt;= 3), IF($T558 &lt;&gt; "", $H558/$T558, ""), ""), "")</f>
        <v/>
      </c>
      <c r="AK558" s="18" t="str">
        <f ca="1">IFERROR(IF(AND(NOW()&lt;= EOMONTH(DATE(YEAR($P558),4, 1), 0), Overall!$A560&lt;&gt;"", MONTH($O558) &lt;= 4, MONTH($P558) &gt;= 4), IF($T558 &lt;&gt; "", $H558/$T558, ""), ""), "")</f>
        <v/>
      </c>
      <c r="AL558" s="18" t="str">
        <f ca="1">IFERROR(IF(AND(NOW()&lt;= EOMONTH(DATE(YEAR($P558),5, 1), 0), Overall!$A560&lt;&gt;"", MONTH($O558) &lt;= 5, MONTH($P558) &gt;= 5), IF($T558 &lt;&gt; "", $H558/$T558, ""), ""), "")</f>
        <v/>
      </c>
      <c r="AM558" s="18" t="str">
        <f ca="1">IFERROR(IF(AND(NOW()&lt;= EOMONTH(DATE(YEAR($P558),6, 1), 0), Overall!$A560&lt;&gt;"", MONTH($O558) &lt;= 6, MONTH($P558) &gt;= 6), IF($T558 &lt;&gt; "", $H558/$T558, ""), ""), "")</f>
        <v/>
      </c>
      <c r="AN558" s="18" t="str">
        <f ca="1">IFERROR(IF(AND(NOW()&lt;= EOMONTH(DATE(YEAR($P558),7, 1), 0), Overall!$A560&lt;&gt;"", MONTH($O558) &lt;= 7, MONTH($P558) &gt;= 7), IF($T558 &lt;&gt; "", $H558/$T558, ""), ""), "")</f>
        <v/>
      </c>
      <c r="AO558" s="18" t="str">
        <f ca="1">IFERROR(IF(AND(NOW()&lt;= EOMONTH(DATE(YEAR($P558),8, 1), 0), Overall!$A560&lt;&gt;"", MONTH($O558) &lt;= 8, MONTH($P558) &gt;= 8), IF($T558 &lt;&gt; "", $H558/$T558, ""), ""), "")</f>
        <v/>
      </c>
      <c r="AP558" s="18" t="str">
        <f ca="1">IFERROR(IF(AND(NOW()&lt;= EOMONTH(DATE(YEAR($P558),9, 1), 0), Overall!$A560&lt;&gt;"", MONTH($O558) &lt;= 9, MONTH($P558) &gt;= 9), IF($T558 &lt;&gt; "", $H558/$T558, ""), ""), "")</f>
        <v/>
      </c>
      <c r="AQ558" s="18" t="str">
        <f ca="1">IFERROR(IF(AND(NOW()&lt;= EOMONTH(DATE(YEAR($P558),10, 1), 0), Overall!$A560&lt;&gt;"", MONTH($O558) &lt;= 10, MONTH($P558) &gt;= 10), IF($T558 &lt;&gt; "", $H558/$T558, ""), ""), "")</f>
        <v/>
      </c>
      <c r="AR558" s="18" t="str">
        <f ca="1">IFERROR(IF(AND(NOW()&lt;= EOMONTH(DATE(YEAR($P558),11, 1), 0), Overall!$A560&lt;&gt;"", MONTH($O558) &lt;=11, MONTH($P558) &gt;= 11), IF($T558 &lt;&gt; "", $H558/$T558, ""), ""), "")</f>
        <v/>
      </c>
      <c r="AS558" s="18" t="str">
        <f ca="1">IFERROR(IF(AND(NOW()&lt;= EOMONTH(DATE(YEAR($P558),12, 1), 0), Overall!$A560&lt;&gt;"", MONTH($O558) &lt;= 12, MONTH($P558) &gt;= 12), IF($T558 &lt;&gt; "", $H558/$T558, ""), ""), "")</f>
        <v/>
      </c>
      <c r="AT558" s="16">
        <f t="shared" ca="1" si="17"/>
        <v>0</v>
      </c>
    </row>
    <row r="559" spans="1:46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6">
        <f>IF(Overall!T561&lt;&gt;"",VALUE(Overall!T561),"")</f>
        <v>75.95</v>
      </c>
      <c r="O559" s="7">
        <f>IF(Overall!L561&lt;&gt;"", DATEVALUE(Overall!L561), "")</f>
        <v>45200</v>
      </c>
      <c r="P559" s="7">
        <f>IF(Overall!M561&lt;&gt;"", DATEVALUE(Overall!M561), "")</f>
        <v>45230</v>
      </c>
      <c r="Q559" s="7" t="str">
        <f>IF(Overall!S561&lt;&gt;"",_xlfn.VALUETOTEXT(Overall!S561),"")</f>
        <v>Oct</v>
      </c>
      <c r="R559" s="7">
        <f>IF(Overall!O561&lt;&gt;"", DATEVALUE(Overall!O561), "")</f>
        <v>45113</v>
      </c>
      <c r="S559" s="7">
        <f>IF(Overall!O561&lt;&gt;"", DATEVALUE(Overall!O561), "")</f>
        <v>45113</v>
      </c>
      <c r="T559" s="5">
        <f t="shared" si="16"/>
        <v>1</v>
      </c>
      <c r="U559" s="18" t="str">
        <f>IF(Overall!$A561&lt;&gt;"",IF(AND(MONTH($O559) &lt;= 1, MONTH($P559) &gt;= 1), IF($T559 &lt;&gt; "", $H559/$T559, ""), ""),"")</f>
        <v/>
      </c>
      <c r="V559" s="18" t="str">
        <f>IF(Overall!$A561&lt;&gt;"",IF(AND(MONTH($O559) &lt;= 2, MONTH($P559) &gt;= 2), IF($T559 &lt;&gt; "", $H559/$T559, ""), ""),"")</f>
        <v/>
      </c>
      <c r="W559" s="18" t="str">
        <f>IF(Overall!$A561&lt;&gt;"",IF(AND(MONTH($O559) &lt;= 3, MONTH($P559) &gt;= 3), IF($T559 &lt;&gt; "", $H559/$T559, ""), ""),"")</f>
        <v/>
      </c>
      <c r="X559" s="18" t="str">
        <f>IF(Overall!$A561&lt;&gt;"",IF(AND(MONTH($O559) &lt;= 4, MONTH($P559) &gt;= 4), IF($T559 &lt;&gt; "", $H559/$T559, ""), ""),"")</f>
        <v/>
      </c>
      <c r="Y559" s="18" t="str">
        <f>IF(Overall!$A561&lt;&gt;"",IF(AND(MONTH($O559) &lt;= 5, MONTH($P559) &gt;= 5), IF($T559 &lt;&gt; "", $H559/$T559, ""), ""),"")</f>
        <v/>
      </c>
      <c r="Z559" s="18" t="str">
        <f>IF(Overall!$A561&lt;&gt;"",IF(AND(MONTH($O559) &lt;= 6, MONTH($P559) &gt;= 6), IF($T559 &lt;&gt; "", $H559/$T559, ""), ""),"")</f>
        <v/>
      </c>
      <c r="AA559" s="18" t="str">
        <f>IF(Overall!$A561&lt;&gt;"",IF(AND(MONTH($O559) &lt;= 7, MONTH($P559) &gt;= 7 ), IF($T559 &lt;&gt; "", $H559/$T559, ""), ""),"")</f>
        <v/>
      </c>
      <c r="AB559" s="18" t="str">
        <f>IF(Overall!$A561&lt;&gt;"",IF(AND(MONTH($O559) &lt;= 8, MONTH($P559) &gt;= 8), IF($T559 &lt;&gt; "", $H559/$T559, ""), ""),"")</f>
        <v/>
      </c>
      <c r="AC559" s="18" t="str">
        <f>IF(Overall!$A561&lt;&gt;"",IF(AND(MONTH($O559) &lt;= 9, MONTH($P559) &gt;= 9), IF($T559 &lt;&gt; "", $H559/$T559, ""), ""),"")</f>
        <v/>
      </c>
      <c r="AD559" s="18">
        <f>IF(Overall!$A561&lt;&gt;"",IF(AND(MONTH($O559) &lt;= 10, MONTH($P559) &gt;= 10), IF($T559 &lt;&gt; "", $H559/$T559, ""), ""),"")</f>
        <v>1000000</v>
      </c>
      <c r="AE559" s="18" t="str">
        <f>IF(Overall!$A561&lt;&gt;"",IF(AND(MONTH($O559) &lt;= 11, MONTH($P559) &gt;= 11), IF($T559 &lt;&gt; "", $H559/$T559, ""), ""),"")</f>
        <v/>
      </c>
      <c r="AF559" s="18" t="str">
        <f>IF(Overall!$A561&lt;&gt;"",IF(AND(MONTH($O559) &lt;= 12, MONTH($P559) &gt;= 12), IF($T559 &lt;&gt; "", $H559/$T559, ""), ""),"")</f>
        <v/>
      </c>
      <c r="AH559" s="18" t="str">
        <f ca="1">IFERROR(IF(AND(NOW()&lt;= EOMONTH(DATE(YEAR($P559),1, 1), 0), Overall!$A561&lt;&gt;"", MONTH($O559) &lt;= 1, MONTH($P559) &gt;= 1), IF($T559 &lt;&gt; "", $H559/$T559, ""), ""), "")</f>
        <v/>
      </c>
      <c r="AI559" s="18" t="str">
        <f ca="1">IFERROR(IF(AND(NOW()&lt;= EOMONTH(DATE(YEAR($P559),2, 1), 0), Overall!$A561&lt;&gt;"", MONTH($O559) &lt;= 2, MONTH($P559) &gt;= 2), IF($T559 &lt;&gt; "", $H559/$T559, ""), ""), "")</f>
        <v/>
      </c>
      <c r="AJ559" s="18" t="str">
        <f ca="1">IFERROR(IF(AND(NOW()&lt;= EOMONTH(DATE(YEAR($P559),3, 1), 0), Overall!$A561&lt;&gt;"", MONTH($O559) &lt;= 3, MONTH($P559) &gt;= 3), IF($T559 &lt;&gt; "", $H559/$T559, ""), ""), "")</f>
        <v/>
      </c>
      <c r="AK559" s="18" t="str">
        <f ca="1">IFERROR(IF(AND(NOW()&lt;= EOMONTH(DATE(YEAR($P559),4, 1), 0), Overall!$A561&lt;&gt;"", MONTH($O559) &lt;= 4, MONTH($P559) &gt;= 4), IF($T559 &lt;&gt; "", $H559/$T559, ""), ""), "")</f>
        <v/>
      </c>
      <c r="AL559" s="18" t="str">
        <f ca="1">IFERROR(IF(AND(NOW()&lt;= EOMONTH(DATE(YEAR($P559),5, 1), 0), Overall!$A561&lt;&gt;"", MONTH($O559) &lt;= 5, MONTH($P559) &gt;= 5), IF($T559 &lt;&gt; "", $H559/$T559, ""), ""), "")</f>
        <v/>
      </c>
      <c r="AM559" s="18" t="str">
        <f ca="1">IFERROR(IF(AND(NOW()&lt;= EOMONTH(DATE(YEAR($P559),6, 1), 0), Overall!$A561&lt;&gt;"", MONTH($O559) &lt;= 6, MONTH($P559) &gt;= 6), IF($T559 &lt;&gt; "", $H559/$T559, ""), ""), "")</f>
        <v/>
      </c>
      <c r="AN559" s="18" t="str">
        <f ca="1">IFERROR(IF(AND(NOW()&lt;= EOMONTH(DATE(YEAR($P559),7, 1), 0), Overall!$A561&lt;&gt;"", MONTH($O559) &lt;= 7, MONTH($P559) &gt;= 7), IF($T559 &lt;&gt; "", $H559/$T559, ""), ""), "")</f>
        <v/>
      </c>
      <c r="AO559" s="18" t="str">
        <f ca="1">IFERROR(IF(AND(NOW()&lt;= EOMONTH(DATE(YEAR($P559),8, 1), 0), Overall!$A561&lt;&gt;"", MONTH($O559) &lt;= 8, MONTH($P559) &gt;= 8), IF($T559 &lt;&gt; "", $H559/$T559, ""), ""), "")</f>
        <v/>
      </c>
      <c r="AP559" s="18" t="str">
        <f ca="1">IFERROR(IF(AND(NOW()&lt;= EOMONTH(DATE(YEAR($P559),9, 1), 0), Overall!$A561&lt;&gt;"", MONTH($O559) &lt;= 9, MONTH($P559) &gt;= 9), IF($T559 &lt;&gt; "", $H559/$T559, ""), ""), "")</f>
        <v/>
      </c>
      <c r="AQ559" s="18" t="str">
        <f ca="1">IFERROR(IF(AND(NOW()&lt;= EOMONTH(DATE(YEAR($P559),10, 1), 0), Overall!$A561&lt;&gt;"", MONTH($O559) &lt;= 10, MONTH($P559) &gt;= 10), IF($T559 &lt;&gt; "", $H559/$T559, ""), ""), "")</f>
        <v/>
      </c>
      <c r="AR559" s="18" t="str">
        <f ca="1">IFERROR(IF(AND(NOW()&lt;= EOMONTH(DATE(YEAR($P559),11, 1), 0), Overall!$A561&lt;&gt;"", MONTH($O559) &lt;=11, MONTH($P559) &gt;= 11), IF($T559 &lt;&gt; "", $H559/$T559, ""), ""), "")</f>
        <v/>
      </c>
      <c r="AS559" s="18" t="str">
        <f ca="1">IFERROR(IF(AND(NOW()&lt;= EOMONTH(DATE(YEAR($P559),12, 1), 0), Overall!$A561&lt;&gt;"", MONTH($O559) &lt;= 12, MONTH($P559) &gt;= 12), IF($T559 &lt;&gt; "", $H559/$T559, ""), ""), "")</f>
        <v/>
      </c>
      <c r="AT559" s="16">
        <f t="shared" ca="1" si="17"/>
        <v>0</v>
      </c>
    </row>
    <row r="560" spans="1:46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6">
        <f>IF(Overall!T562&lt;&gt;"",VALUE(Overall!T562),"")</f>
        <v>76.55</v>
      </c>
      <c r="O560" s="7">
        <f>IF(Overall!L562&lt;&gt;"", DATEVALUE(Overall!L562), "")</f>
        <v>45200</v>
      </c>
      <c r="P560" s="7">
        <f>IF(Overall!M562&lt;&gt;"", DATEVALUE(Overall!M562), "")</f>
        <v>45230</v>
      </c>
      <c r="Q560" s="7" t="str">
        <f>IF(Overall!S562&lt;&gt;"",_xlfn.VALUETOTEXT(Overall!S562),"")</f>
        <v>Oct</v>
      </c>
      <c r="R560" s="7">
        <f>IF(Overall!O562&lt;&gt;"", DATEVALUE(Overall!O562), "")</f>
        <v>45114</v>
      </c>
      <c r="S560" s="7">
        <f>IF(Overall!O562&lt;&gt;"", DATEVALUE(Overall!O562), "")</f>
        <v>45114</v>
      </c>
      <c r="T560" s="5">
        <f t="shared" si="16"/>
        <v>1</v>
      </c>
      <c r="U560" s="18" t="str">
        <f>IF(Overall!$A562&lt;&gt;"",IF(AND(MONTH($O560) &lt;= 1, MONTH($P560) &gt;= 1), IF($T560 &lt;&gt; "", $H560/$T560, ""), ""),"")</f>
        <v/>
      </c>
      <c r="V560" s="18" t="str">
        <f>IF(Overall!$A562&lt;&gt;"",IF(AND(MONTH($O560) &lt;= 2, MONTH($P560) &gt;= 2), IF($T560 &lt;&gt; "", $H560/$T560, ""), ""),"")</f>
        <v/>
      </c>
      <c r="W560" s="18" t="str">
        <f>IF(Overall!$A562&lt;&gt;"",IF(AND(MONTH($O560) &lt;= 3, MONTH($P560) &gt;= 3), IF($T560 &lt;&gt; "", $H560/$T560, ""), ""),"")</f>
        <v/>
      </c>
      <c r="X560" s="18" t="str">
        <f>IF(Overall!$A562&lt;&gt;"",IF(AND(MONTH($O560) &lt;= 4, MONTH($P560) &gt;= 4), IF($T560 &lt;&gt; "", $H560/$T560, ""), ""),"")</f>
        <v/>
      </c>
      <c r="Y560" s="18" t="str">
        <f>IF(Overall!$A562&lt;&gt;"",IF(AND(MONTH($O560) &lt;= 5, MONTH($P560) &gt;= 5), IF($T560 &lt;&gt; "", $H560/$T560, ""), ""),"")</f>
        <v/>
      </c>
      <c r="Z560" s="18" t="str">
        <f>IF(Overall!$A562&lt;&gt;"",IF(AND(MONTH($O560) &lt;= 6, MONTH($P560) &gt;= 6), IF($T560 &lt;&gt; "", $H560/$T560, ""), ""),"")</f>
        <v/>
      </c>
      <c r="AA560" s="18" t="str">
        <f>IF(Overall!$A562&lt;&gt;"",IF(AND(MONTH($O560) &lt;= 7, MONTH($P560) &gt;= 7 ), IF($T560 &lt;&gt; "", $H560/$T560, ""), ""),"")</f>
        <v/>
      </c>
      <c r="AB560" s="18" t="str">
        <f>IF(Overall!$A562&lt;&gt;"",IF(AND(MONTH($O560) &lt;= 8, MONTH($P560) &gt;= 8), IF($T560 &lt;&gt; "", $H560/$T560, ""), ""),"")</f>
        <v/>
      </c>
      <c r="AC560" s="18" t="str">
        <f>IF(Overall!$A562&lt;&gt;"",IF(AND(MONTH($O560) &lt;= 9, MONTH($P560) &gt;= 9), IF($T560 &lt;&gt; "", $H560/$T560, ""), ""),"")</f>
        <v/>
      </c>
      <c r="AD560" s="18">
        <f>IF(Overall!$A562&lt;&gt;"",IF(AND(MONTH($O560) &lt;= 10, MONTH($P560) &gt;= 10), IF($T560 &lt;&gt; "", $H560/$T560, ""), ""),"")</f>
        <v>1000000</v>
      </c>
      <c r="AE560" s="18" t="str">
        <f>IF(Overall!$A562&lt;&gt;"",IF(AND(MONTH($O560) &lt;= 11, MONTH($P560) &gt;= 11), IF($T560 &lt;&gt; "", $H560/$T560, ""), ""),"")</f>
        <v/>
      </c>
      <c r="AF560" s="18" t="str">
        <f>IF(Overall!$A562&lt;&gt;"",IF(AND(MONTH($O560) &lt;= 12, MONTH($P560) &gt;= 12), IF($T560 &lt;&gt; "", $H560/$T560, ""), ""),"")</f>
        <v/>
      </c>
      <c r="AH560" s="18" t="str">
        <f ca="1">IFERROR(IF(AND(NOW()&lt;= EOMONTH(DATE(YEAR($P560),1, 1), 0), Overall!$A562&lt;&gt;"", MONTH($O560) &lt;= 1, MONTH($P560) &gt;= 1), IF($T560 &lt;&gt; "", $H560/$T560, ""), ""), "")</f>
        <v/>
      </c>
      <c r="AI560" s="18" t="str">
        <f ca="1">IFERROR(IF(AND(NOW()&lt;= EOMONTH(DATE(YEAR($P560),2, 1), 0), Overall!$A562&lt;&gt;"", MONTH($O560) &lt;= 2, MONTH($P560) &gt;= 2), IF($T560 &lt;&gt; "", $H560/$T560, ""), ""), "")</f>
        <v/>
      </c>
      <c r="AJ560" s="18" t="str">
        <f ca="1">IFERROR(IF(AND(NOW()&lt;= EOMONTH(DATE(YEAR($P560),3, 1), 0), Overall!$A562&lt;&gt;"", MONTH($O560) &lt;= 3, MONTH($P560) &gt;= 3), IF($T560 &lt;&gt; "", $H560/$T560, ""), ""), "")</f>
        <v/>
      </c>
      <c r="AK560" s="18" t="str">
        <f ca="1">IFERROR(IF(AND(NOW()&lt;= EOMONTH(DATE(YEAR($P560),4, 1), 0), Overall!$A562&lt;&gt;"", MONTH($O560) &lt;= 4, MONTH($P560) &gt;= 4), IF($T560 &lt;&gt; "", $H560/$T560, ""), ""), "")</f>
        <v/>
      </c>
      <c r="AL560" s="18" t="str">
        <f ca="1">IFERROR(IF(AND(NOW()&lt;= EOMONTH(DATE(YEAR($P560),5, 1), 0), Overall!$A562&lt;&gt;"", MONTH($O560) &lt;= 5, MONTH($P560) &gt;= 5), IF($T560 &lt;&gt; "", $H560/$T560, ""), ""), "")</f>
        <v/>
      </c>
      <c r="AM560" s="18" t="str">
        <f ca="1">IFERROR(IF(AND(NOW()&lt;= EOMONTH(DATE(YEAR($P560),6, 1), 0), Overall!$A562&lt;&gt;"", MONTH($O560) &lt;= 6, MONTH($P560) &gt;= 6), IF($T560 &lt;&gt; "", $H560/$T560, ""), ""), "")</f>
        <v/>
      </c>
      <c r="AN560" s="18" t="str">
        <f ca="1">IFERROR(IF(AND(NOW()&lt;= EOMONTH(DATE(YEAR($P560),7, 1), 0), Overall!$A562&lt;&gt;"", MONTH($O560) &lt;= 7, MONTH($P560) &gt;= 7), IF($T560 &lt;&gt; "", $H560/$T560, ""), ""), "")</f>
        <v/>
      </c>
      <c r="AO560" s="18" t="str">
        <f ca="1">IFERROR(IF(AND(NOW()&lt;= EOMONTH(DATE(YEAR($P560),8, 1), 0), Overall!$A562&lt;&gt;"", MONTH($O560) &lt;= 8, MONTH($P560) &gt;= 8), IF($T560 &lt;&gt; "", $H560/$T560, ""), ""), "")</f>
        <v/>
      </c>
      <c r="AP560" s="18" t="str">
        <f ca="1">IFERROR(IF(AND(NOW()&lt;= EOMONTH(DATE(YEAR($P560),9, 1), 0), Overall!$A562&lt;&gt;"", MONTH($O560) &lt;= 9, MONTH($P560) &gt;= 9), IF($T560 &lt;&gt; "", $H560/$T560, ""), ""), "")</f>
        <v/>
      </c>
      <c r="AQ560" s="18" t="str">
        <f ca="1">IFERROR(IF(AND(NOW()&lt;= EOMONTH(DATE(YEAR($P560),10, 1), 0), Overall!$A562&lt;&gt;"", MONTH($O560) &lt;= 10, MONTH($P560) &gt;= 10), IF($T560 &lt;&gt; "", $H560/$T560, ""), ""), "")</f>
        <v/>
      </c>
      <c r="AR560" s="18" t="str">
        <f ca="1">IFERROR(IF(AND(NOW()&lt;= EOMONTH(DATE(YEAR($P560),11, 1), 0), Overall!$A562&lt;&gt;"", MONTH($O560) &lt;=11, MONTH($P560) &gt;= 11), IF($T560 &lt;&gt; "", $H560/$T560, ""), ""), "")</f>
        <v/>
      </c>
      <c r="AS560" s="18" t="str">
        <f ca="1">IFERROR(IF(AND(NOW()&lt;= EOMONTH(DATE(YEAR($P560),12, 1), 0), Overall!$A562&lt;&gt;"", MONTH($O560) &lt;= 12, MONTH($P560) &gt;= 12), IF($T560 &lt;&gt; "", $H560/$T560, ""), ""), "")</f>
        <v/>
      </c>
      <c r="AT560" s="16">
        <f t="shared" ca="1" si="17"/>
        <v>0</v>
      </c>
    </row>
    <row r="561" spans="1:46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6">
        <f>IF(Overall!T563&lt;&gt;"",VALUE(Overall!T563),"")</f>
        <v>76.400000000000006</v>
      </c>
      <c r="O561" s="7">
        <f>IF(Overall!L563&lt;&gt;"", DATEVALUE(Overall!L563), "")</f>
        <v>45200</v>
      </c>
      <c r="P561" s="7">
        <f>IF(Overall!M563&lt;&gt;"", DATEVALUE(Overall!M563), "")</f>
        <v>45230</v>
      </c>
      <c r="Q561" s="7" t="str">
        <f>IF(Overall!S563&lt;&gt;"",_xlfn.VALUETOTEXT(Overall!S563),"")</f>
        <v>Oct</v>
      </c>
      <c r="R561" s="7">
        <f>IF(Overall!O563&lt;&gt;"", DATEVALUE(Overall!O563), "")</f>
        <v>45114</v>
      </c>
      <c r="S561" s="7">
        <f>IF(Overall!O563&lt;&gt;"", DATEVALUE(Overall!O563), "")</f>
        <v>45114</v>
      </c>
      <c r="T561" s="5">
        <f t="shared" si="16"/>
        <v>1</v>
      </c>
      <c r="U561" s="18" t="str">
        <f>IF(Overall!$A563&lt;&gt;"",IF(AND(MONTH($O561) &lt;= 1, MONTH($P561) &gt;= 1), IF($T561 &lt;&gt; "", $H561/$T561, ""), ""),"")</f>
        <v/>
      </c>
      <c r="V561" s="18" t="str">
        <f>IF(Overall!$A563&lt;&gt;"",IF(AND(MONTH($O561) &lt;= 2, MONTH($P561) &gt;= 2), IF($T561 &lt;&gt; "", $H561/$T561, ""), ""),"")</f>
        <v/>
      </c>
      <c r="W561" s="18" t="str">
        <f>IF(Overall!$A563&lt;&gt;"",IF(AND(MONTH($O561) &lt;= 3, MONTH($P561) &gt;= 3), IF($T561 &lt;&gt; "", $H561/$T561, ""), ""),"")</f>
        <v/>
      </c>
      <c r="X561" s="18" t="str">
        <f>IF(Overall!$A563&lt;&gt;"",IF(AND(MONTH($O561) &lt;= 4, MONTH($P561) &gt;= 4), IF($T561 &lt;&gt; "", $H561/$T561, ""), ""),"")</f>
        <v/>
      </c>
      <c r="Y561" s="18" t="str">
        <f>IF(Overall!$A563&lt;&gt;"",IF(AND(MONTH($O561) &lt;= 5, MONTH($P561) &gt;= 5), IF($T561 &lt;&gt; "", $H561/$T561, ""), ""),"")</f>
        <v/>
      </c>
      <c r="Z561" s="18" t="str">
        <f>IF(Overall!$A563&lt;&gt;"",IF(AND(MONTH($O561) &lt;= 6, MONTH($P561) &gt;= 6), IF($T561 &lt;&gt; "", $H561/$T561, ""), ""),"")</f>
        <v/>
      </c>
      <c r="AA561" s="18" t="str">
        <f>IF(Overall!$A563&lt;&gt;"",IF(AND(MONTH($O561) &lt;= 7, MONTH($P561) &gt;= 7 ), IF($T561 &lt;&gt; "", $H561/$T561, ""), ""),"")</f>
        <v/>
      </c>
      <c r="AB561" s="18" t="str">
        <f>IF(Overall!$A563&lt;&gt;"",IF(AND(MONTH($O561) &lt;= 8, MONTH($P561) &gt;= 8), IF($T561 &lt;&gt; "", $H561/$T561, ""), ""),"")</f>
        <v/>
      </c>
      <c r="AC561" s="18" t="str">
        <f>IF(Overall!$A563&lt;&gt;"",IF(AND(MONTH($O561) &lt;= 9, MONTH($P561) &gt;= 9), IF($T561 &lt;&gt; "", $H561/$T561, ""), ""),"")</f>
        <v/>
      </c>
      <c r="AD561" s="18">
        <f>IF(Overall!$A563&lt;&gt;"",IF(AND(MONTH($O561) &lt;= 10, MONTH($P561) &gt;= 10), IF($T561 &lt;&gt; "", $H561/$T561, ""), ""),"")</f>
        <v>1000000</v>
      </c>
      <c r="AE561" s="18" t="str">
        <f>IF(Overall!$A563&lt;&gt;"",IF(AND(MONTH($O561) &lt;= 11, MONTH($P561) &gt;= 11), IF($T561 &lt;&gt; "", $H561/$T561, ""), ""),"")</f>
        <v/>
      </c>
      <c r="AF561" s="18" t="str">
        <f>IF(Overall!$A563&lt;&gt;"",IF(AND(MONTH($O561) &lt;= 12, MONTH($P561) &gt;= 12), IF($T561 &lt;&gt; "", $H561/$T561, ""), ""),"")</f>
        <v/>
      </c>
      <c r="AH561" s="18" t="str">
        <f ca="1">IFERROR(IF(AND(NOW()&lt;= EOMONTH(DATE(YEAR($P561),1, 1), 0), Overall!$A563&lt;&gt;"", MONTH($O561) &lt;= 1, MONTH($P561) &gt;= 1), IF($T561 &lt;&gt; "", $H561/$T561, ""), ""), "")</f>
        <v/>
      </c>
      <c r="AI561" s="18" t="str">
        <f ca="1">IFERROR(IF(AND(NOW()&lt;= EOMONTH(DATE(YEAR($P561),2, 1), 0), Overall!$A563&lt;&gt;"", MONTH($O561) &lt;= 2, MONTH($P561) &gt;= 2), IF($T561 &lt;&gt; "", $H561/$T561, ""), ""), "")</f>
        <v/>
      </c>
      <c r="AJ561" s="18" t="str">
        <f ca="1">IFERROR(IF(AND(NOW()&lt;= EOMONTH(DATE(YEAR($P561),3, 1), 0), Overall!$A563&lt;&gt;"", MONTH($O561) &lt;= 3, MONTH($P561) &gt;= 3), IF($T561 &lt;&gt; "", $H561/$T561, ""), ""), "")</f>
        <v/>
      </c>
      <c r="AK561" s="18" t="str">
        <f ca="1">IFERROR(IF(AND(NOW()&lt;= EOMONTH(DATE(YEAR($P561),4, 1), 0), Overall!$A563&lt;&gt;"", MONTH($O561) &lt;= 4, MONTH($P561) &gt;= 4), IF($T561 &lt;&gt; "", $H561/$T561, ""), ""), "")</f>
        <v/>
      </c>
      <c r="AL561" s="18" t="str">
        <f ca="1">IFERROR(IF(AND(NOW()&lt;= EOMONTH(DATE(YEAR($P561),5, 1), 0), Overall!$A563&lt;&gt;"", MONTH($O561) &lt;= 5, MONTH($P561) &gt;= 5), IF($T561 &lt;&gt; "", $H561/$T561, ""), ""), "")</f>
        <v/>
      </c>
      <c r="AM561" s="18" t="str">
        <f ca="1">IFERROR(IF(AND(NOW()&lt;= EOMONTH(DATE(YEAR($P561),6, 1), 0), Overall!$A563&lt;&gt;"", MONTH($O561) &lt;= 6, MONTH($P561) &gt;= 6), IF($T561 &lt;&gt; "", $H561/$T561, ""), ""), "")</f>
        <v/>
      </c>
      <c r="AN561" s="18" t="str">
        <f ca="1">IFERROR(IF(AND(NOW()&lt;= EOMONTH(DATE(YEAR($P561),7, 1), 0), Overall!$A563&lt;&gt;"", MONTH($O561) &lt;= 7, MONTH($P561) &gt;= 7), IF($T561 &lt;&gt; "", $H561/$T561, ""), ""), "")</f>
        <v/>
      </c>
      <c r="AO561" s="18" t="str">
        <f ca="1">IFERROR(IF(AND(NOW()&lt;= EOMONTH(DATE(YEAR($P561),8, 1), 0), Overall!$A563&lt;&gt;"", MONTH($O561) &lt;= 8, MONTH($P561) &gt;= 8), IF($T561 &lt;&gt; "", $H561/$T561, ""), ""), "")</f>
        <v/>
      </c>
      <c r="AP561" s="18" t="str">
        <f ca="1">IFERROR(IF(AND(NOW()&lt;= EOMONTH(DATE(YEAR($P561),9, 1), 0), Overall!$A563&lt;&gt;"", MONTH($O561) &lt;= 9, MONTH($P561) &gt;= 9), IF($T561 &lt;&gt; "", $H561/$T561, ""), ""), "")</f>
        <v/>
      </c>
      <c r="AQ561" s="18" t="str">
        <f ca="1">IFERROR(IF(AND(NOW()&lt;= EOMONTH(DATE(YEAR($P561),10, 1), 0), Overall!$A563&lt;&gt;"", MONTH($O561) &lt;= 10, MONTH($P561) &gt;= 10), IF($T561 &lt;&gt; "", $H561/$T561, ""), ""), "")</f>
        <v/>
      </c>
      <c r="AR561" s="18" t="str">
        <f ca="1">IFERROR(IF(AND(NOW()&lt;= EOMONTH(DATE(YEAR($P561),11, 1), 0), Overall!$A563&lt;&gt;"", MONTH($O561) &lt;=11, MONTH($P561) &gt;= 11), IF($T561 &lt;&gt; "", $H561/$T561, ""), ""), "")</f>
        <v/>
      </c>
      <c r="AS561" s="18" t="str">
        <f ca="1">IFERROR(IF(AND(NOW()&lt;= EOMONTH(DATE(YEAR($P561),12, 1), 0), Overall!$A563&lt;&gt;"", MONTH($O561) &lt;= 12, MONTH($P561) &gt;= 12), IF($T561 &lt;&gt; "", $H561/$T561, ""), ""), "")</f>
        <v/>
      </c>
      <c r="AT561" s="16">
        <f t="shared" ca="1" si="17"/>
        <v>0</v>
      </c>
    </row>
    <row r="562" spans="1:46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6">
        <f>IF(Overall!T564&lt;&gt;"",VALUE(Overall!T564),"")</f>
        <v>76.58</v>
      </c>
      <c r="O562" s="7">
        <f>IF(Overall!L564&lt;&gt;"", DATEVALUE(Overall!L564), "")</f>
        <v>45200</v>
      </c>
      <c r="P562" s="7">
        <f>IF(Overall!M564&lt;&gt;"", DATEVALUE(Overall!M564), "")</f>
        <v>45230</v>
      </c>
      <c r="Q562" s="7" t="str">
        <f>IF(Overall!S564&lt;&gt;"",_xlfn.VALUETOTEXT(Overall!S564),"")</f>
        <v>Oct</v>
      </c>
      <c r="R562" s="7">
        <f>IF(Overall!O564&lt;&gt;"", DATEVALUE(Overall!O564), "")</f>
        <v>45121</v>
      </c>
      <c r="S562" s="7">
        <f>IF(Overall!O564&lt;&gt;"", DATEVALUE(Overall!O564), "")</f>
        <v>45121</v>
      </c>
      <c r="T562" s="5">
        <f t="shared" si="16"/>
        <v>1</v>
      </c>
      <c r="U562" s="18" t="str">
        <f>IF(Overall!$A564&lt;&gt;"",IF(AND(MONTH($O562) &lt;= 1, MONTH($P562) &gt;= 1), IF($T562 &lt;&gt; "", $H562/$T562, ""), ""),"")</f>
        <v/>
      </c>
      <c r="V562" s="18" t="str">
        <f>IF(Overall!$A564&lt;&gt;"",IF(AND(MONTH($O562) &lt;= 2, MONTH($P562) &gt;= 2), IF($T562 &lt;&gt; "", $H562/$T562, ""), ""),"")</f>
        <v/>
      </c>
      <c r="W562" s="18" t="str">
        <f>IF(Overall!$A564&lt;&gt;"",IF(AND(MONTH($O562) &lt;= 3, MONTH($P562) &gt;= 3), IF($T562 &lt;&gt; "", $H562/$T562, ""), ""),"")</f>
        <v/>
      </c>
      <c r="X562" s="18" t="str">
        <f>IF(Overall!$A564&lt;&gt;"",IF(AND(MONTH($O562) &lt;= 4, MONTH($P562) &gt;= 4), IF($T562 &lt;&gt; "", $H562/$T562, ""), ""),"")</f>
        <v/>
      </c>
      <c r="Y562" s="18" t="str">
        <f>IF(Overall!$A564&lt;&gt;"",IF(AND(MONTH($O562) &lt;= 5, MONTH($P562) &gt;= 5), IF($T562 &lt;&gt; "", $H562/$T562, ""), ""),"")</f>
        <v/>
      </c>
      <c r="Z562" s="18" t="str">
        <f>IF(Overall!$A564&lt;&gt;"",IF(AND(MONTH($O562) &lt;= 6, MONTH($P562) &gt;= 6), IF($T562 &lt;&gt; "", $H562/$T562, ""), ""),"")</f>
        <v/>
      </c>
      <c r="AA562" s="18" t="str">
        <f>IF(Overall!$A564&lt;&gt;"",IF(AND(MONTH($O562) &lt;= 7, MONTH($P562) &gt;= 7 ), IF($T562 &lt;&gt; "", $H562/$T562, ""), ""),"")</f>
        <v/>
      </c>
      <c r="AB562" s="18" t="str">
        <f>IF(Overall!$A564&lt;&gt;"",IF(AND(MONTH($O562) &lt;= 8, MONTH($P562) &gt;= 8), IF($T562 &lt;&gt; "", $H562/$T562, ""), ""),"")</f>
        <v/>
      </c>
      <c r="AC562" s="18" t="str">
        <f>IF(Overall!$A564&lt;&gt;"",IF(AND(MONTH($O562) &lt;= 9, MONTH($P562) &gt;= 9), IF($T562 &lt;&gt; "", $H562/$T562, ""), ""),"")</f>
        <v/>
      </c>
      <c r="AD562" s="18">
        <f>IF(Overall!$A564&lt;&gt;"",IF(AND(MONTH($O562) &lt;= 10, MONTH($P562) &gt;= 10), IF($T562 &lt;&gt; "", $H562/$T562, ""), ""),"")</f>
        <v>1000000</v>
      </c>
      <c r="AE562" s="18" t="str">
        <f>IF(Overall!$A564&lt;&gt;"",IF(AND(MONTH($O562) &lt;= 11, MONTH($P562) &gt;= 11), IF($T562 &lt;&gt; "", $H562/$T562, ""), ""),"")</f>
        <v/>
      </c>
      <c r="AF562" s="18" t="str">
        <f>IF(Overall!$A564&lt;&gt;"",IF(AND(MONTH($O562) &lt;= 12, MONTH($P562) &gt;= 12), IF($T562 &lt;&gt; "", $H562/$T562, ""), ""),"")</f>
        <v/>
      </c>
      <c r="AH562" s="18" t="str">
        <f ca="1">IFERROR(IF(AND(NOW()&lt;= EOMONTH(DATE(YEAR($P562),1, 1), 0), Overall!$A564&lt;&gt;"", MONTH($O562) &lt;= 1, MONTH($P562) &gt;= 1), IF($T562 &lt;&gt; "", $H562/$T562, ""), ""), "")</f>
        <v/>
      </c>
      <c r="AI562" s="18" t="str">
        <f ca="1">IFERROR(IF(AND(NOW()&lt;= EOMONTH(DATE(YEAR($P562),2, 1), 0), Overall!$A564&lt;&gt;"", MONTH($O562) &lt;= 2, MONTH($P562) &gt;= 2), IF($T562 &lt;&gt; "", $H562/$T562, ""), ""), "")</f>
        <v/>
      </c>
      <c r="AJ562" s="18" t="str">
        <f ca="1">IFERROR(IF(AND(NOW()&lt;= EOMONTH(DATE(YEAR($P562),3, 1), 0), Overall!$A564&lt;&gt;"", MONTH($O562) &lt;= 3, MONTH($P562) &gt;= 3), IF($T562 &lt;&gt; "", $H562/$T562, ""), ""), "")</f>
        <v/>
      </c>
      <c r="AK562" s="18" t="str">
        <f ca="1">IFERROR(IF(AND(NOW()&lt;= EOMONTH(DATE(YEAR($P562),4, 1), 0), Overall!$A564&lt;&gt;"", MONTH($O562) &lt;= 4, MONTH($P562) &gt;= 4), IF($T562 &lt;&gt; "", $H562/$T562, ""), ""), "")</f>
        <v/>
      </c>
      <c r="AL562" s="18" t="str">
        <f ca="1">IFERROR(IF(AND(NOW()&lt;= EOMONTH(DATE(YEAR($P562),5, 1), 0), Overall!$A564&lt;&gt;"", MONTH($O562) &lt;= 5, MONTH($P562) &gt;= 5), IF($T562 &lt;&gt; "", $H562/$T562, ""), ""), "")</f>
        <v/>
      </c>
      <c r="AM562" s="18" t="str">
        <f ca="1">IFERROR(IF(AND(NOW()&lt;= EOMONTH(DATE(YEAR($P562),6, 1), 0), Overall!$A564&lt;&gt;"", MONTH($O562) &lt;= 6, MONTH($P562) &gt;= 6), IF($T562 &lt;&gt; "", $H562/$T562, ""), ""), "")</f>
        <v/>
      </c>
      <c r="AN562" s="18" t="str">
        <f ca="1">IFERROR(IF(AND(NOW()&lt;= EOMONTH(DATE(YEAR($P562),7, 1), 0), Overall!$A564&lt;&gt;"", MONTH($O562) &lt;= 7, MONTH($P562) &gt;= 7), IF($T562 &lt;&gt; "", $H562/$T562, ""), ""), "")</f>
        <v/>
      </c>
      <c r="AO562" s="18" t="str">
        <f ca="1">IFERROR(IF(AND(NOW()&lt;= EOMONTH(DATE(YEAR($P562),8, 1), 0), Overall!$A564&lt;&gt;"", MONTH($O562) &lt;= 8, MONTH($P562) &gt;= 8), IF($T562 &lt;&gt; "", $H562/$T562, ""), ""), "")</f>
        <v/>
      </c>
      <c r="AP562" s="18" t="str">
        <f ca="1">IFERROR(IF(AND(NOW()&lt;= EOMONTH(DATE(YEAR($P562),9, 1), 0), Overall!$A564&lt;&gt;"", MONTH($O562) &lt;= 9, MONTH($P562) &gt;= 9), IF($T562 &lt;&gt; "", $H562/$T562, ""), ""), "")</f>
        <v/>
      </c>
      <c r="AQ562" s="18" t="str">
        <f ca="1">IFERROR(IF(AND(NOW()&lt;= EOMONTH(DATE(YEAR($P562),10, 1), 0), Overall!$A564&lt;&gt;"", MONTH($O562) &lt;= 10, MONTH($P562) &gt;= 10), IF($T562 &lt;&gt; "", $H562/$T562, ""), ""), "")</f>
        <v/>
      </c>
      <c r="AR562" s="18" t="str">
        <f ca="1">IFERROR(IF(AND(NOW()&lt;= EOMONTH(DATE(YEAR($P562),11, 1), 0), Overall!$A564&lt;&gt;"", MONTH($O562) &lt;=11, MONTH($P562) &gt;= 11), IF($T562 &lt;&gt; "", $H562/$T562, ""), ""), "")</f>
        <v/>
      </c>
      <c r="AS562" s="18" t="str">
        <f ca="1">IFERROR(IF(AND(NOW()&lt;= EOMONTH(DATE(YEAR($P562),12, 1), 0), Overall!$A564&lt;&gt;"", MONTH($O562) &lt;= 12, MONTH($P562) &gt;= 12), IF($T562 &lt;&gt; "", $H562/$T562, ""), ""), "")</f>
        <v/>
      </c>
      <c r="AT562" s="16">
        <f t="shared" ca="1" si="17"/>
        <v>0</v>
      </c>
    </row>
    <row r="563" spans="1:46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6">
        <f>IF(Overall!T565&lt;&gt;"",VALUE(Overall!T565),"")</f>
        <v>76.48</v>
      </c>
      <c r="O563" s="7">
        <f>IF(Overall!L565&lt;&gt;"", DATEVALUE(Overall!L565), "")</f>
        <v>45200</v>
      </c>
      <c r="P563" s="7">
        <f>IF(Overall!M565&lt;&gt;"", DATEVALUE(Overall!M565), "")</f>
        <v>45230</v>
      </c>
      <c r="Q563" s="7" t="str">
        <f>IF(Overall!S565&lt;&gt;"",_xlfn.VALUETOTEXT(Overall!S565),"")</f>
        <v>Oct</v>
      </c>
      <c r="R563" s="7">
        <f>IF(Overall!O565&lt;&gt;"", DATEVALUE(Overall!O565), "")</f>
        <v>45114</v>
      </c>
      <c r="S563" s="7">
        <f>IF(Overall!O565&lt;&gt;"", DATEVALUE(Overall!O565), "")</f>
        <v>45114</v>
      </c>
      <c r="T563" s="5">
        <f t="shared" si="16"/>
        <v>1</v>
      </c>
      <c r="U563" s="18" t="str">
        <f>IF(Overall!$A565&lt;&gt;"",IF(AND(MONTH($O563) &lt;= 1, MONTH($P563) &gt;= 1), IF($T563 &lt;&gt; "", $H563/$T563, ""), ""),"")</f>
        <v/>
      </c>
      <c r="V563" s="18" t="str">
        <f>IF(Overall!$A565&lt;&gt;"",IF(AND(MONTH($O563) &lt;= 2, MONTH($P563) &gt;= 2), IF($T563 &lt;&gt; "", $H563/$T563, ""), ""),"")</f>
        <v/>
      </c>
      <c r="W563" s="18" t="str">
        <f>IF(Overall!$A565&lt;&gt;"",IF(AND(MONTH($O563) &lt;= 3, MONTH($P563) &gt;= 3), IF($T563 &lt;&gt; "", $H563/$T563, ""), ""),"")</f>
        <v/>
      </c>
      <c r="X563" s="18" t="str">
        <f>IF(Overall!$A565&lt;&gt;"",IF(AND(MONTH($O563) &lt;= 4, MONTH($P563) &gt;= 4), IF($T563 &lt;&gt; "", $H563/$T563, ""), ""),"")</f>
        <v/>
      </c>
      <c r="Y563" s="18" t="str">
        <f>IF(Overall!$A565&lt;&gt;"",IF(AND(MONTH($O563) &lt;= 5, MONTH($P563) &gt;= 5), IF($T563 &lt;&gt; "", $H563/$T563, ""), ""),"")</f>
        <v/>
      </c>
      <c r="Z563" s="18" t="str">
        <f>IF(Overall!$A565&lt;&gt;"",IF(AND(MONTH($O563) &lt;= 6, MONTH($P563) &gt;= 6), IF($T563 &lt;&gt; "", $H563/$T563, ""), ""),"")</f>
        <v/>
      </c>
      <c r="AA563" s="18" t="str">
        <f>IF(Overall!$A565&lt;&gt;"",IF(AND(MONTH($O563) &lt;= 7, MONTH($P563) &gt;= 7 ), IF($T563 &lt;&gt; "", $H563/$T563, ""), ""),"")</f>
        <v/>
      </c>
      <c r="AB563" s="18" t="str">
        <f>IF(Overall!$A565&lt;&gt;"",IF(AND(MONTH($O563) &lt;= 8, MONTH($P563) &gt;= 8), IF($T563 &lt;&gt; "", $H563/$T563, ""), ""),"")</f>
        <v/>
      </c>
      <c r="AC563" s="18" t="str">
        <f>IF(Overall!$A565&lt;&gt;"",IF(AND(MONTH($O563) &lt;= 9, MONTH($P563) &gt;= 9), IF($T563 &lt;&gt; "", $H563/$T563, ""), ""),"")</f>
        <v/>
      </c>
      <c r="AD563" s="18">
        <f>IF(Overall!$A565&lt;&gt;"",IF(AND(MONTH($O563) &lt;= 10, MONTH($P563) &gt;= 10), IF($T563 &lt;&gt; "", $H563/$T563, ""), ""),"")</f>
        <v>1000000</v>
      </c>
      <c r="AE563" s="18" t="str">
        <f>IF(Overall!$A565&lt;&gt;"",IF(AND(MONTH($O563) &lt;= 11, MONTH($P563) &gt;= 11), IF($T563 &lt;&gt; "", $H563/$T563, ""), ""),"")</f>
        <v/>
      </c>
      <c r="AF563" s="18" t="str">
        <f>IF(Overall!$A565&lt;&gt;"",IF(AND(MONTH($O563) &lt;= 12, MONTH($P563) &gt;= 12), IF($T563 &lt;&gt; "", $H563/$T563, ""), ""),"")</f>
        <v/>
      </c>
      <c r="AH563" s="18" t="str">
        <f ca="1">IFERROR(IF(AND(NOW()&lt;= EOMONTH(DATE(YEAR($P563),1, 1), 0), Overall!$A565&lt;&gt;"", MONTH($O563) &lt;= 1, MONTH($P563) &gt;= 1), IF($T563 &lt;&gt; "", $H563/$T563, ""), ""), "")</f>
        <v/>
      </c>
      <c r="AI563" s="18" t="str">
        <f ca="1">IFERROR(IF(AND(NOW()&lt;= EOMONTH(DATE(YEAR($P563),2, 1), 0), Overall!$A565&lt;&gt;"", MONTH($O563) &lt;= 2, MONTH($P563) &gt;= 2), IF($T563 &lt;&gt; "", $H563/$T563, ""), ""), "")</f>
        <v/>
      </c>
      <c r="AJ563" s="18" t="str">
        <f ca="1">IFERROR(IF(AND(NOW()&lt;= EOMONTH(DATE(YEAR($P563),3, 1), 0), Overall!$A565&lt;&gt;"", MONTH($O563) &lt;= 3, MONTH($P563) &gt;= 3), IF($T563 &lt;&gt; "", $H563/$T563, ""), ""), "")</f>
        <v/>
      </c>
      <c r="AK563" s="18" t="str">
        <f ca="1">IFERROR(IF(AND(NOW()&lt;= EOMONTH(DATE(YEAR($P563),4, 1), 0), Overall!$A565&lt;&gt;"", MONTH($O563) &lt;= 4, MONTH($P563) &gt;= 4), IF($T563 &lt;&gt; "", $H563/$T563, ""), ""), "")</f>
        <v/>
      </c>
      <c r="AL563" s="18" t="str">
        <f ca="1">IFERROR(IF(AND(NOW()&lt;= EOMONTH(DATE(YEAR($P563),5, 1), 0), Overall!$A565&lt;&gt;"", MONTH($O563) &lt;= 5, MONTH($P563) &gt;= 5), IF($T563 &lt;&gt; "", $H563/$T563, ""), ""), "")</f>
        <v/>
      </c>
      <c r="AM563" s="18" t="str">
        <f ca="1">IFERROR(IF(AND(NOW()&lt;= EOMONTH(DATE(YEAR($P563),6, 1), 0), Overall!$A565&lt;&gt;"", MONTH($O563) &lt;= 6, MONTH($P563) &gt;= 6), IF($T563 &lt;&gt; "", $H563/$T563, ""), ""), "")</f>
        <v/>
      </c>
      <c r="AN563" s="18" t="str">
        <f ca="1">IFERROR(IF(AND(NOW()&lt;= EOMONTH(DATE(YEAR($P563),7, 1), 0), Overall!$A565&lt;&gt;"", MONTH($O563) &lt;= 7, MONTH($P563) &gt;= 7), IF($T563 &lt;&gt; "", $H563/$T563, ""), ""), "")</f>
        <v/>
      </c>
      <c r="AO563" s="18" t="str">
        <f ca="1">IFERROR(IF(AND(NOW()&lt;= EOMONTH(DATE(YEAR($P563),8, 1), 0), Overall!$A565&lt;&gt;"", MONTH($O563) &lt;= 8, MONTH($P563) &gt;= 8), IF($T563 &lt;&gt; "", $H563/$T563, ""), ""), "")</f>
        <v/>
      </c>
      <c r="AP563" s="18" t="str">
        <f ca="1">IFERROR(IF(AND(NOW()&lt;= EOMONTH(DATE(YEAR($P563),9, 1), 0), Overall!$A565&lt;&gt;"", MONTH($O563) &lt;= 9, MONTH($P563) &gt;= 9), IF($T563 &lt;&gt; "", $H563/$T563, ""), ""), "")</f>
        <v/>
      </c>
      <c r="AQ563" s="18" t="str">
        <f ca="1">IFERROR(IF(AND(NOW()&lt;= EOMONTH(DATE(YEAR($P563),10, 1), 0), Overall!$A565&lt;&gt;"", MONTH($O563) &lt;= 10, MONTH($P563) &gt;= 10), IF($T563 &lt;&gt; "", $H563/$T563, ""), ""), "")</f>
        <v/>
      </c>
      <c r="AR563" s="18" t="str">
        <f ca="1">IFERROR(IF(AND(NOW()&lt;= EOMONTH(DATE(YEAR($P563),11, 1), 0), Overall!$A565&lt;&gt;"", MONTH($O563) &lt;=11, MONTH($P563) &gt;= 11), IF($T563 &lt;&gt; "", $H563/$T563, ""), ""), "")</f>
        <v/>
      </c>
      <c r="AS563" s="18" t="str">
        <f ca="1">IFERROR(IF(AND(NOW()&lt;= EOMONTH(DATE(YEAR($P563),12, 1), 0), Overall!$A565&lt;&gt;"", MONTH($O563) &lt;= 12, MONTH($P563) &gt;= 12), IF($T563 &lt;&gt; "", $H563/$T563, ""), ""), "")</f>
        <v/>
      </c>
      <c r="AT563" s="16">
        <f t="shared" ca="1" si="17"/>
        <v>0</v>
      </c>
    </row>
    <row r="564" spans="1:46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6">
        <f>IF(Overall!T566&lt;&gt;"",VALUE(Overall!T566),"")</f>
        <v>79.599999999999994</v>
      </c>
      <c r="O564" s="7">
        <f>IF(Overall!L566&lt;&gt;"", DATEVALUE(Overall!L566), "")</f>
        <v>45200</v>
      </c>
      <c r="P564" s="7">
        <f>IF(Overall!M566&lt;&gt;"", DATEVALUE(Overall!M566), "")</f>
        <v>45230</v>
      </c>
      <c r="Q564" s="7" t="str">
        <f>IF(Overall!S566&lt;&gt;"",_xlfn.VALUETOTEXT(Overall!S566),"")</f>
        <v>Oct</v>
      </c>
      <c r="R564" s="7">
        <f>IF(Overall!O566&lt;&gt;"", DATEVALUE(Overall!O566), "")</f>
        <v>45128</v>
      </c>
      <c r="S564" s="7">
        <f>IF(Overall!O566&lt;&gt;"", DATEVALUE(Overall!O566), "")</f>
        <v>45128</v>
      </c>
      <c r="T564" s="5">
        <f t="shared" si="16"/>
        <v>1</v>
      </c>
      <c r="U564" s="18" t="str">
        <f>IF(Overall!$A566&lt;&gt;"",IF(AND(MONTH($O564) &lt;= 1, MONTH($P564) &gt;= 1), IF($T564 &lt;&gt; "", $H564/$T564, ""), ""),"")</f>
        <v/>
      </c>
      <c r="V564" s="18" t="str">
        <f>IF(Overall!$A566&lt;&gt;"",IF(AND(MONTH($O564) &lt;= 2, MONTH($P564) &gt;= 2), IF($T564 &lt;&gt; "", $H564/$T564, ""), ""),"")</f>
        <v/>
      </c>
      <c r="W564" s="18" t="str">
        <f>IF(Overall!$A566&lt;&gt;"",IF(AND(MONTH($O564) &lt;= 3, MONTH($P564) &gt;= 3), IF($T564 &lt;&gt; "", $H564/$T564, ""), ""),"")</f>
        <v/>
      </c>
      <c r="X564" s="18" t="str">
        <f>IF(Overall!$A566&lt;&gt;"",IF(AND(MONTH($O564) &lt;= 4, MONTH($P564) &gt;= 4), IF($T564 &lt;&gt; "", $H564/$T564, ""), ""),"")</f>
        <v/>
      </c>
      <c r="Y564" s="18" t="str">
        <f>IF(Overall!$A566&lt;&gt;"",IF(AND(MONTH($O564) &lt;= 5, MONTH($P564) &gt;= 5), IF($T564 &lt;&gt; "", $H564/$T564, ""), ""),"")</f>
        <v/>
      </c>
      <c r="Z564" s="18" t="str">
        <f>IF(Overall!$A566&lt;&gt;"",IF(AND(MONTH($O564) &lt;= 6, MONTH($P564) &gt;= 6), IF($T564 &lt;&gt; "", $H564/$T564, ""), ""),"")</f>
        <v/>
      </c>
      <c r="AA564" s="18" t="str">
        <f>IF(Overall!$A566&lt;&gt;"",IF(AND(MONTH($O564) &lt;= 7, MONTH($P564) &gt;= 7 ), IF($T564 &lt;&gt; "", $H564/$T564, ""), ""),"")</f>
        <v/>
      </c>
      <c r="AB564" s="18" t="str">
        <f>IF(Overall!$A566&lt;&gt;"",IF(AND(MONTH($O564) &lt;= 8, MONTH($P564) &gt;= 8), IF($T564 &lt;&gt; "", $H564/$T564, ""), ""),"")</f>
        <v/>
      </c>
      <c r="AC564" s="18" t="str">
        <f>IF(Overall!$A566&lt;&gt;"",IF(AND(MONTH($O564) &lt;= 9, MONTH($P564) &gt;= 9), IF($T564 &lt;&gt; "", $H564/$T564, ""), ""),"")</f>
        <v/>
      </c>
      <c r="AD564" s="18">
        <f>IF(Overall!$A566&lt;&gt;"",IF(AND(MONTH($O564) &lt;= 10, MONTH($P564) &gt;= 10), IF($T564 &lt;&gt; "", $H564/$T564, ""), ""),"")</f>
        <v>1000000</v>
      </c>
      <c r="AE564" s="18" t="str">
        <f>IF(Overall!$A566&lt;&gt;"",IF(AND(MONTH($O564) &lt;= 11, MONTH($P564) &gt;= 11), IF($T564 &lt;&gt; "", $H564/$T564, ""), ""),"")</f>
        <v/>
      </c>
      <c r="AF564" s="18" t="str">
        <f>IF(Overall!$A566&lt;&gt;"",IF(AND(MONTH($O564) &lt;= 12, MONTH($P564) &gt;= 12), IF($T564 &lt;&gt; "", $H564/$T564, ""), ""),"")</f>
        <v/>
      </c>
      <c r="AH564" s="18" t="str">
        <f ca="1">IFERROR(IF(AND(NOW()&lt;= EOMONTH(DATE(YEAR($P564),1, 1), 0), Overall!$A566&lt;&gt;"", MONTH($O564) &lt;= 1, MONTH($P564) &gt;= 1), IF($T564 &lt;&gt; "", $H564/$T564, ""), ""), "")</f>
        <v/>
      </c>
      <c r="AI564" s="18" t="str">
        <f ca="1">IFERROR(IF(AND(NOW()&lt;= EOMONTH(DATE(YEAR($P564),2, 1), 0), Overall!$A566&lt;&gt;"", MONTH($O564) &lt;= 2, MONTH($P564) &gt;= 2), IF($T564 &lt;&gt; "", $H564/$T564, ""), ""), "")</f>
        <v/>
      </c>
      <c r="AJ564" s="18" t="str">
        <f ca="1">IFERROR(IF(AND(NOW()&lt;= EOMONTH(DATE(YEAR($P564),3, 1), 0), Overall!$A566&lt;&gt;"", MONTH($O564) &lt;= 3, MONTH($P564) &gt;= 3), IF($T564 &lt;&gt; "", $H564/$T564, ""), ""), "")</f>
        <v/>
      </c>
      <c r="AK564" s="18" t="str">
        <f ca="1">IFERROR(IF(AND(NOW()&lt;= EOMONTH(DATE(YEAR($P564),4, 1), 0), Overall!$A566&lt;&gt;"", MONTH($O564) &lt;= 4, MONTH($P564) &gt;= 4), IF($T564 &lt;&gt; "", $H564/$T564, ""), ""), "")</f>
        <v/>
      </c>
      <c r="AL564" s="18" t="str">
        <f ca="1">IFERROR(IF(AND(NOW()&lt;= EOMONTH(DATE(YEAR($P564),5, 1), 0), Overall!$A566&lt;&gt;"", MONTH($O564) &lt;= 5, MONTH($P564) &gt;= 5), IF($T564 &lt;&gt; "", $H564/$T564, ""), ""), "")</f>
        <v/>
      </c>
      <c r="AM564" s="18" t="str">
        <f ca="1">IFERROR(IF(AND(NOW()&lt;= EOMONTH(DATE(YEAR($P564),6, 1), 0), Overall!$A566&lt;&gt;"", MONTH($O564) &lt;= 6, MONTH($P564) &gt;= 6), IF($T564 &lt;&gt; "", $H564/$T564, ""), ""), "")</f>
        <v/>
      </c>
      <c r="AN564" s="18" t="str">
        <f ca="1">IFERROR(IF(AND(NOW()&lt;= EOMONTH(DATE(YEAR($P564),7, 1), 0), Overall!$A566&lt;&gt;"", MONTH($O564) &lt;= 7, MONTH($P564) &gt;= 7), IF($T564 &lt;&gt; "", $H564/$T564, ""), ""), "")</f>
        <v/>
      </c>
      <c r="AO564" s="18" t="str">
        <f ca="1">IFERROR(IF(AND(NOW()&lt;= EOMONTH(DATE(YEAR($P564),8, 1), 0), Overall!$A566&lt;&gt;"", MONTH($O564) &lt;= 8, MONTH($P564) &gt;= 8), IF($T564 &lt;&gt; "", $H564/$T564, ""), ""), "")</f>
        <v/>
      </c>
      <c r="AP564" s="18" t="str">
        <f ca="1">IFERROR(IF(AND(NOW()&lt;= EOMONTH(DATE(YEAR($P564),9, 1), 0), Overall!$A566&lt;&gt;"", MONTH($O564) &lt;= 9, MONTH($P564) &gt;= 9), IF($T564 &lt;&gt; "", $H564/$T564, ""), ""), "")</f>
        <v/>
      </c>
      <c r="AQ564" s="18" t="str">
        <f ca="1">IFERROR(IF(AND(NOW()&lt;= EOMONTH(DATE(YEAR($P564),10, 1), 0), Overall!$A566&lt;&gt;"", MONTH($O564) &lt;= 10, MONTH($P564) &gt;= 10), IF($T564 &lt;&gt; "", $H564/$T564, ""), ""), "")</f>
        <v/>
      </c>
      <c r="AR564" s="18" t="str">
        <f ca="1">IFERROR(IF(AND(NOW()&lt;= EOMONTH(DATE(YEAR($P564),11, 1), 0), Overall!$A566&lt;&gt;"", MONTH($O564) &lt;=11, MONTH($P564) &gt;= 11), IF($T564 &lt;&gt; "", $H564/$T564, ""), ""), "")</f>
        <v/>
      </c>
      <c r="AS564" s="18" t="str">
        <f ca="1">IFERROR(IF(AND(NOW()&lt;= EOMONTH(DATE(YEAR($P564),12, 1), 0), Overall!$A566&lt;&gt;"", MONTH($O564) &lt;= 12, MONTH($P564) &gt;= 12), IF($T564 &lt;&gt; "", $H564/$T564, ""), ""), "")</f>
        <v/>
      </c>
      <c r="AT564" s="16">
        <f t="shared" ca="1" si="17"/>
        <v>0</v>
      </c>
    </row>
    <row r="565" spans="1:46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6">
        <f>IF(Overall!T567&lt;&gt;"",VALUE(Overall!T567),"")</f>
        <v>79.522000000000006</v>
      </c>
      <c r="O565" s="7">
        <f>IF(Overall!L567&lt;&gt;"", DATEVALUE(Overall!L567), "")</f>
        <v>45200</v>
      </c>
      <c r="P565" s="7">
        <f>IF(Overall!M567&lt;&gt;"", DATEVALUE(Overall!M567), "")</f>
        <v>45230</v>
      </c>
      <c r="Q565" s="7" t="str">
        <f>IF(Overall!S567&lt;&gt;"",_xlfn.VALUETOTEXT(Overall!S567),"")</f>
        <v>Oct</v>
      </c>
      <c r="R565" s="7">
        <f>IF(Overall!O567&lt;&gt;"", DATEVALUE(Overall!O567), "")</f>
        <v>45125</v>
      </c>
      <c r="S565" s="7">
        <f>IF(Overall!O567&lt;&gt;"", DATEVALUE(Overall!O567), "")</f>
        <v>45125</v>
      </c>
      <c r="T565" s="5">
        <f t="shared" si="16"/>
        <v>1</v>
      </c>
      <c r="U565" s="18" t="str">
        <f>IF(Overall!$A567&lt;&gt;"",IF(AND(MONTH($O565) &lt;= 1, MONTH($P565) &gt;= 1), IF($T565 &lt;&gt; "", $H565/$T565, ""), ""),"")</f>
        <v/>
      </c>
      <c r="V565" s="18" t="str">
        <f>IF(Overall!$A567&lt;&gt;"",IF(AND(MONTH($O565) &lt;= 2, MONTH($P565) &gt;= 2), IF($T565 &lt;&gt; "", $H565/$T565, ""), ""),"")</f>
        <v/>
      </c>
      <c r="W565" s="18" t="str">
        <f>IF(Overall!$A567&lt;&gt;"",IF(AND(MONTH($O565) &lt;= 3, MONTH($P565) &gt;= 3), IF($T565 &lt;&gt; "", $H565/$T565, ""), ""),"")</f>
        <v/>
      </c>
      <c r="X565" s="18" t="str">
        <f>IF(Overall!$A567&lt;&gt;"",IF(AND(MONTH($O565) &lt;= 4, MONTH($P565) &gt;= 4), IF($T565 &lt;&gt; "", $H565/$T565, ""), ""),"")</f>
        <v/>
      </c>
      <c r="Y565" s="18" t="str">
        <f>IF(Overall!$A567&lt;&gt;"",IF(AND(MONTH($O565) &lt;= 5, MONTH($P565) &gt;= 5), IF($T565 &lt;&gt; "", $H565/$T565, ""), ""),"")</f>
        <v/>
      </c>
      <c r="Z565" s="18" t="str">
        <f>IF(Overall!$A567&lt;&gt;"",IF(AND(MONTH($O565) &lt;= 6, MONTH($P565) &gt;= 6), IF($T565 &lt;&gt; "", $H565/$T565, ""), ""),"")</f>
        <v/>
      </c>
      <c r="AA565" s="18" t="str">
        <f>IF(Overall!$A567&lt;&gt;"",IF(AND(MONTH($O565) &lt;= 7, MONTH($P565) &gt;= 7 ), IF($T565 &lt;&gt; "", $H565/$T565, ""), ""),"")</f>
        <v/>
      </c>
      <c r="AB565" s="18" t="str">
        <f>IF(Overall!$A567&lt;&gt;"",IF(AND(MONTH($O565) &lt;= 8, MONTH($P565) &gt;= 8), IF($T565 &lt;&gt; "", $H565/$T565, ""), ""),"")</f>
        <v/>
      </c>
      <c r="AC565" s="18" t="str">
        <f>IF(Overall!$A567&lt;&gt;"",IF(AND(MONTH($O565) &lt;= 9, MONTH($P565) &gt;= 9), IF($T565 &lt;&gt; "", $H565/$T565, ""), ""),"")</f>
        <v/>
      </c>
      <c r="AD565" s="18">
        <f>IF(Overall!$A567&lt;&gt;"",IF(AND(MONTH($O565) &lt;= 10, MONTH($P565) &gt;= 10), IF($T565 &lt;&gt; "", $H565/$T565, ""), ""),"")</f>
        <v>1000000</v>
      </c>
      <c r="AE565" s="18" t="str">
        <f>IF(Overall!$A567&lt;&gt;"",IF(AND(MONTH($O565) &lt;= 11, MONTH($P565) &gt;= 11), IF($T565 &lt;&gt; "", $H565/$T565, ""), ""),"")</f>
        <v/>
      </c>
      <c r="AF565" s="18" t="str">
        <f>IF(Overall!$A567&lt;&gt;"",IF(AND(MONTH($O565) &lt;= 12, MONTH($P565) &gt;= 12), IF($T565 &lt;&gt; "", $H565/$T565, ""), ""),"")</f>
        <v/>
      </c>
      <c r="AH565" s="18" t="str">
        <f ca="1">IFERROR(IF(AND(NOW()&lt;= EOMONTH(DATE(YEAR($P565),1, 1), 0), Overall!$A567&lt;&gt;"", MONTH($O565) &lt;= 1, MONTH($P565) &gt;= 1), IF($T565 &lt;&gt; "", $H565/$T565, ""), ""), "")</f>
        <v/>
      </c>
      <c r="AI565" s="18" t="str">
        <f ca="1">IFERROR(IF(AND(NOW()&lt;= EOMONTH(DATE(YEAR($P565),2, 1), 0), Overall!$A567&lt;&gt;"", MONTH($O565) &lt;= 2, MONTH($P565) &gt;= 2), IF($T565 &lt;&gt; "", $H565/$T565, ""), ""), "")</f>
        <v/>
      </c>
      <c r="AJ565" s="18" t="str">
        <f ca="1">IFERROR(IF(AND(NOW()&lt;= EOMONTH(DATE(YEAR($P565),3, 1), 0), Overall!$A567&lt;&gt;"", MONTH($O565) &lt;= 3, MONTH($P565) &gt;= 3), IF($T565 &lt;&gt; "", $H565/$T565, ""), ""), "")</f>
        <v/>
      </c>
      <c r="AK565" s="18" t="str">
        <f ca="1">IFERROR(IF(AND(NOW()&lt;= EOMONTH(DATE(YEAR($P565),4, 1), 0), Overall!$A567&lt;&gt;"", MONTH($O565) &lt;= 4, MONTH($P565) &gt;= 4), IF($T565 &lt;&gt; "", $H565/$T565, ""), ""), "")</f>
        <v/>
      </c>
      <c r="AL565" s="18" t="str">
        <f ca="1">IFERROR(IF(AND(NOW()&lt;= EOMONTH(DATE(YEAR($P565),5, 1), 0), Overall!$A567&lt;&gt;"", MONTH($O565) &lt;= 5, MONTH($P565) &gt;= 5), IF($T565 &lt;&gt; "", $H565/$T565, ""), ""), "")</f>
        <v/>
      </c>
      <c r="AM565" s="18" t="str">
        <f ca="1">IFERROR(IF(AND(NOW()&lt;= EOMONTH(DATE(YEAR($P565),6, 1), 0), Overall!$A567&lt;&gt;"", MONTH($O565) &lt;= 6, MONTH($P565) &gt;= 6), IF($T565 &lt;&gt; "", $H565/$T565, ""), ""), "")</f>
        <v/>
      </c>
      <c r="AN565" s="18" t="str">
        <f ca="1">IFERROR(IF(AND(NOW()&lt;= EOMONTH(DATE(YEAR($P565),7, 1), 0), Overall!$A567&lt;&gt;"", MONTH($O565) &lt;= 7, MONTH($P565) &gt;= 7), IF($T565 &lt;&gt; "", $H565/$T565, ""), ""), "")</f>
        <v/>
      </c>
      <c r="AO565" s="18" t="str">
        <f ca="1">IFERROR(IF(AND(NOW()&lt;= EOMONTH(DATE(YEAR($P565),8, 1), 0), Overall!$A567&lt;&gt;"", MONTH($O565) &lt;= 8, MONTH($P565) &gt;= 8), IF($T565 &lt;&gt; "", $H565/$T565, ""), ""), "")</f>
        <v/>
      </c>
      <c r="AP565" s="18" t="str">
        <f ca="1">IFERROR(IF(AND(NOW()&lt;= EOMONTH(DATE(YEAR($P565),9, 1), 0), Overall!$A567&lt;&gt;"", MONTH($O565) &lt;= 9, MONTH($P565) &gt;= 9), IF($T565 &lt;&gt; "", $H565/$T565, ""), ""), "")</f>
        <v/>
      </c>
      <c r="AQ565" s="18" t="str">
        <f ca="1">IFERROR(IF(AND(NOW()&lt;= EOMONTH(DATE(YEAR($P565),10, 1), 0), Overall!$A567&lt;&gt;"", MONTH($O565) &lt;= 10, MONTH($P565) &gt;= 10), IF($T565 &lt;&gt; "", $H565/$T565, ""), ""), "")</f>
        <v/>
      </c>
      <c r="AR565" s="18" t="str">
        <f ca="1">IFERROR(IF(AND(NOW()&lt;= EOMONTH(DATE(YEAR($P565),11, 1), 0), Overall!$A567&lt;&gt;"", MONTH($O565) &lt;=11, MONTH($P565) &gt;= 11), IF($T565 &lt;&gt; "", $H565/$T565, ""), ""), "")</f>
        <v/>
      </c>
      <c r="AS565" s="18" t="str">
        <f ca="1">IFERROR(IF(AND(NOW()&lt;= EOMONTH(DATE(YEAR($P565),12, 1), 0), Overall!$A567&lt;&gt;"", MONTH($O565) &lt;= 12, MONTH($P565) &gt;= 12), IF($T565 &lt;&gt; "", $H565/$T565, ""), ""), "")</f>
        <v/>
      </c>
      <c r="AT565" s="16">
        <f t="shared" ca="1" si="17"/>
        <v>0</v>
      </c>
    </row>
    <row r="566" spans="1:46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6">
        <f>IF(Overall!T568&lt;&gt;"",VALUE(Overall!T568),"")</f>
        <v>79.31</v>
      </c>
      <c r="O566" s="7">
        <f>IF(Overall!L568&lt;&gt;"", DATEVALUE(Overall!L568), "")</f>
        <v>45200</v>
      </c>
      <c r="P566" s="7">
        <f>IF(Overall!M568&lt;&gt;"", DATEVALUE(Overall!M568), "")</f>
        <v>45230</v>
      </c>
      <c r="Q566" s="7" t="str">
        <f>IF(Overall!S568&lt;&gt;"",_xlfn.VALUETOTEXT(Overall!S568),"")</f>
        <v>Oct</v>
      </c>
      <c r="R566" s="7">
        <f>IF(Overall!O568&lt;&gt;"", DATEVALUE(Overall!O568), "")</f>
        <v>45127</v>
      </c>
      <c r="S566" s="7">
        <f>IF(Overall!O568&lt;&gt;"", DATEVALUE(Overall!O568), "")</f>
        <v>45127</v>
      </c>
      <c r="T566" s="5">
        <f t="shared" si="16"/>
        <v>1</v>
      </c>
      <c r="U566" s="18" t="str">
        <f>IF(Overall!$A568&lt;&gt;"",IF(AND(MONTH($O566) &lt;= 1, MONTH($P566) &gt;= 1), IF($T566 &lt;&gt; "", $H566/$T566, ""), ""),"")</f>
        <v/>
      </c>
      <c r="V566" s="18" t="str">
        <f>IF(Overall!$A568&lt;&gt;"",IF(AND(MONTH($O566) &lt;= 2, MONTH($P566) &gt;= 2), IF($T566 &lt;&gt; "", $H566/$T566, ""), ""),"")</f>
        <v/>
      </c>
      <c r="W566" s="18" t="str">
        <f>IF(Overall!$A568&lt;&gt;"",IF(AND(MONTH($O566) &lt;= 3, MONTH($P566) &gt;= 3), IF($T566 &lt;&gt; "", $H566/$T566, ""), ""),"")</f>
        <v/>
      </c>
      <c r="X566" s="18" t="str">
        <f>IF(Overall!$A568&lt;&gt;"",IF(AND(MONTH($O566) &lt;= 4, MONTH($P566) &gt;= 4), IF($T566 &lt;&gt; "", $H566/$T566, ""), ""),"")</f>
        <v/>
      </c>
      <c r="Y566" s="18" t="str">
        <f>IF(Overall!$A568&lt;&gt;"",IF(AND(MONTH($O566) &lt;= 5, MONTH($P566) &gt;= 5), IF($T566 &lt;&gt; "", $H566/$T566, ""), ""),"")</f>
        <v/>
      </c>
      <c r="Z566" s="18" t="str">
        <f>IF(Overall!$A568&lt;&gt;"",IF(AND(MONTH($O566) &lt;= 6, MONTH($P566) &gt;= 6), IF($T566 &lt;&gt; "", $H566/$T566, ""), ""),"")</f>
        <v/>
      </c>
      <c r="AA566" s="18" t="str">
        <f>IF(Overall!$A568&lt;&gt;"",IF(AND(MONTH($O566) &lt;= 7, MONTH($P566) &gt;= 7 ), IF($T566 &lt;&gt; "", $H566/$T566, ""), ""),"")</f>
        <v/>
      </c>
      <c r="AB566" s="18" t="str">
        <f>IF(Overall!$A568&lt;&gt;"",IF(AND(MONTH($O566) &lt;= 8, MONTH($P566) &gt;= 8), IF($T566 &lt;&gt; "", $H566/$T566, ""), ""),"")</f>
        <v/>
      </c>
      <c r="AC566" s="18" t="str">
        <f>IF(Overall!$A568&lt;&gt;"",IF(AND(MONTH($O566) &lt;= 9, MONTH($P566) &gt;= 9), IF($T566 &lt;&gt; "", $H566/$T566, ""), ""),"")</f>
        <v/>
      </c>
      <c r="AD566" s="18">
        <f>IF(Overall!$A568&lt;&gt;"",IF(AND(MONTH($O566) &lt;= 10, MONTH($P566) &gt;= 10), IF($T566 &lt;&gt; "", $H566/$T566, ""), ""),"")</f>
        <v>1000000</v>
      </c>
      <c r="AE566" s="18" t="str">
        <f>IF(Overall!$A568&lt;&gt;"",IF(AND(MONTH($O566) &lt;= 11, MONTH($P566) &gt;= 11), IF($T566 &lt;&gt; "", $H566/$T566, ""), ""),"")</f>
        <v/>
      </c>
      <c r="AF566" s="18" t="str">
        <f>IF(Overall!$A568&lt;&gt;"",IF(AND(MONTH($O566) &lt;= 12, MONTH($P566) &gt;= 12), IF($T566 &lt;&gt; "", $H566/$T566, ""), ""),"")</f>
        <v/>
      </c>
      <c r="AH566" s="18" t="str">
        <f ca="1">IFERROR(IF(AND(NOW()&lt;= EOMONTH(DATE(YEAR($P566),1, 1), 0), Overall!$A568&lt;&gt;"", MONTH($O566) &lt;= 1, MONTH($P566) &gt;= 1), IF($T566 &lt;&gt; "", $H566/$T566, ""), ""), "")</f>
        <v/>
      </c>
      <c r="AI566" s="18" t="str">
        <f ca="1">IFERROR(IF(AND(NOW()&lt;= EOMONTH(DATE(YEAR($P566),2, 1), 0), Overall!$A568&lt;&gt;"", MONTH($O566) &lt;= 2, MONTH($P566) &gt;= 2), IF($T566 &lt;&gt; "", $H566/$T566, ""), ""), "")</f>
        <v/>
      </c>
      <c r="AJ566" s="18" t="str">
        <f ca="1">IFERROR(IF(AND(NOW()&lt;= EOMONTH(DATE(YEAR($P566),3, 1), 0), Overall!$A568&lt;&gt;"", MONTH($O566) &lt;= 3, MONTH($P566) &gt;= 3), IF($T566 &lt;&gt; "", $H566/$T566, ""), ""), "")</f>
        <v/>
      </c>
      <c r="AK566" s="18" t="str">
        <f ca="1">IFERROR(IF(AND(NOW()&lt;= EOMONTH(DATE(YEAR($P566),4, 1), 0), Overall!$A568&lt;&gt;"", MONTH($O566) &lt;= 4, MONTH($P566) &gt;= 4), IF($T566 &lt;&gt; "", $H566/$T566, ""), ""), "")</f>
        <v/>
      </c>
      <c r="AL566" s="18" t="str">
        <f ca="1">IFERROR(IF(AND(NOW()&lt;= EOMONTH(DATE(YEAR($P566),5, 1), 0), Overall!$A568&lt;&gt;"", MONTH($O566) &lt;= 5, MONTH($P566) &gt;= 5), IF($T566 &lt;&gt; "", $H566/$T566, ""), ""), "")</f>
        <v/>
      </c>
      <c r="AM566" s="18" t="str">
        <f ca="1">IFERROR(IF(AND(NOW()&lt;= EOMONTH(DATE(YEAR($P566),6, 1), 0), Overall!$A568&lt;&gt;"", MONTH($O566) &lt;= 6, MONTH($P566) &gt;= 6), IF($T566 &lt;&gt; "", $H566/$T566, ""), ""), "")</f>
        <v/>
      </c>
      <c r="AN566" s="18" t="str">
        <f ca="1">IFERROR(IF(AND(NOW()&lt;= EOMONTH(DATE(YEAR($P566),7, 1), 0), Overall!$A568&lt;&gt;"", MONTH($O566) &lt;= 7, MONTH($P566) &gt;= 7), IF($T566 &lt;&gt; "", $H566/$T566, ""), ""), "")</f>
        <v/>
      </c>
      <c r="AO566" s="18" t="str">
        <f ca="1">IFERROR(IF(AND(NOW()&lt;= EOMONTH(DATE(YEAR($P566),8, 1), 0), Overall!$A568&lt;&gt;"", MONTH($O566) &lt;= 8, MONTH($P566) &gt;= 8), IF($T566 &lt;&gt; "", $H566/$T566, ""), ""), "")</f>
        <v/>
      </c>
      <c r="AP566" s="18" t="str">
        <f ca="1">IFERROR(IF(AND(NOW()&lt;= EOMONTH(DATE(YEAR($P566),9, 1), 0), Overall!$A568&lt;&gt;"", MONTH($O566) &lt;= 9, MONTH($P566) &gt;= 9), IF($T566 &lt;&gt; "", $H566/$T566, ""), ""), "")</f>
        <v/>
      </c>
      <c r="AQ566" s="18" t="str">
        <f ca="1">IFERROR(IF(AND(NOW()&lt;= EOMONTH(DATE(YEAR($P566),10, 1), 0), Overall!$A568&lt;&gt;"", MONTH($O566) &lt;= 10, MONTH($P566) &gt;= 10), IF($T566 &lt;&gt; "", $H566/$T566, ""), ""), "")</f>
        <v/>
      </c>
      <c r="AR566" s="18" t="str">
        <f ca="1">IFERROR(IF(AND(NOW()&lt;= EOMONTH(DATE(YEAR($P566),11, 1), 0), Overall!$A568&lt;&gt;"", MONTH($O566) &lt;=11, MONTH($P566) &gt;= 11), IF($T566 &lt;&gt; "", $H566/$T566, ""), ""), "")</f>
        <v/>
      </c>
      <c r="AS566" s="18" t="str">
        <f ca="1">IFERROR(IF(AND(NOW()&lt;= EOMONTH(DATE(YEAR($P566),12, 1), 0), Overall!$A568&lt;&gt;"", MONTH($O566) &lt;= 12, MONTH($P566) &gt;= 12), IF($T566 &lt;&gt; "", $H566/$T566, ""), ""), "")</f>
        <v/>
      </c>
      <c r="AT566" s="16">
        <f t="shared" ca="1" si="17"/>
        <v>0</v>
      </c>
    </row>
    <row r="567" spans="1:46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6">
        <f>IF(Overall!T569&lt;&gt;"",VALUE(Overall!T569),"")</f>
        <v>79.599999999999994</v>
      </c>
      <c r="O567" s="7">
        <f>IF(Overall!L569&lt;&gt;"", DATEVALUE(Overall!L569), "")</f>
        <v>45200</v>
      </c>
      <c r="P567" s="7">
        <f>IF(Overall!M569&lt;&gt;"", DATEVALUE(Overall!M569), "")</f>
        <v>45230</v>
      </c>
      <c r="Q567" s="7" t="str">
        <f>IF(Overall!S569&lt;&gt;"",_xlfn.VALUETOTEXT(Overall!S569),"")</f>
        <v>Oct</v>
      </c>
      <c r="R567" s="7">
        <f>IF(Overall!O569&lt;&gt;"", DATEVALUE(Overall!O569), "")</f>
        <v>45127</v>
      </c>
      <c r="S567" s="7">
        <f>IF(Overall!O569&lt;&gt;"", DATEVALUE(Overall!O569), "")</f>
        <v>45127</v>
      </c>
      <c r="T567" s="5">
        <f t="shared" si="16"/>
        <v>1</v>
      </c>
      <c r="U567" s="18" t="str">
        <f>IF(Overall!$A569&lt;&gt;"",IF(AND(MONTH($O567) &lt;= 1, MONTH($P567) &gt;= 1), IF($T567 &lt;&gt; "", $H567/$T567, ""), ""),"")</f>
        <v/>
      </c>
      <c r="V567" s="18" t="str">
        <f>IF(Overall!$A569&lt;&gt;"",IF(AND(MONTH($O567) &lt;= 2, MONTH($P567) &gt;= 2), IF($T567 &lt;&gt; "", $H567/$T567, ""), ""),"")</f>
        <v/>
      </c>
      <c r="W567" s="18" t="str">
        <f>IF(Overall!$A569&lt;&gt;"",IF(AND(MONTH($O567) &lt;= 3, MONTH($P567) &gt;= 3), IF($T567 &lt;&gt; "", $H567/$T567, ""), ""),"")</f>
        <v/>
      </c>
      <c r="X567" s="18" t="str">
        <f>IF(Overall!$A569&lt;&gt;"",IF(AND(MONTH($O567) &lt;= 4, MONTH($P567) &gt;= 4), IF($T567 &lt;&gt; "", $H567/$T567, ""), ""),"")</f>
        <v/>
      </c>
      <c r="Y567" s="18" t="str">
        <f>IF(Overall!$A569&lt;&gt;"",IF(AND(MONTH($O567) &lt;= 5, MONTH($P567) &gt;= 5), IF($T567 &lt;&gt; "", $H567/$T567, ""), ""),"")</f>
        <v/>
      </c>
      <c r="Z567" s="18" t="str">
        <f>IF(Overall!$A569&lt;&gt;"",IF(AND(MONTH($O567) &lt;= 6, MONTH($P567) &gt;= 6), IF($T567 &lt;&gt; "", $H567/$T567, ""), ""),"")</f>
        <v/>
      </c>
      <c r="AA567" s="18" t="str">
        <f>IF(Overall!$A569&lt;&gt;"",IF(AND(MONTH($O567) &lt;= 7, MONTH($P567) &gt;= 7 ), IF($T567 &lt;&gt; "", $H567/$T567, ""), ""),"")</f>
        <v/>
      </c>
      <c r="AB567" s="18" t="str">
        <f>IF(Overall!$A569&lt;&gt;"",IF(AND(MONTH($O567) &lt;= 8, MONTH($P567) &gt;= 8), IF($T567 &lt;&gt; "", $H567/$T567, ""), ""),"")</f>
        <v/>
      </c>
      <c r="AC567" s="18" t="str">
        <f>IF(Overall!$A569&lt;&gt;"",IF(AND(MONTH($O567) &lt;= 9, MONTH($P567) &gt;= 9), IF($T567 &lt;&gt; "", $H567/$T567, ""), ""),"")</f>
        <v/>
      </c>
      <c r="AD567" s="18">
        <f>IF(Overall!$A569&lt;&gt;"",IF(AND(MONTH($O567) &lt;= 10, MONTH($P567) &gt;= 10), IF($T567 &lt;&gt; "", $H567/$T567, ""), ""),"")</f>
        <v>1000000</v>
      </c>
      <c r="AE567" s="18" t="str">
        <f>IF(Overall!$A569&lt;&gt;"",IF(AND(MONTH($O567) &lt;= 11, MONTH($P567) &gt;= 11), IF($T567 &lt;&gt; "", $H567/$T567, ""), ""),"")</f>
        <v/>
      </c>
      <c r="AF567" s="18" t="str">
        <f>IF(Overall!$A569&lt;&gt;"",IF(AND(MONTH($O567) &lt;= 12, MONTH($P567) &gt;= 12), IF($T567 &lt;&gt; "", $H567/$T567, ""), ""),"")</f>
        <v/>
      </c>
      <c r="AH567" s="18" t="str">
        <f ca="1">IFERROR(IF(AND(NOW()&lt;= EOMONTH(DATE(YEAR($P567),1, 1), 0), Overall!$A569&lt;&gt;"", MONTH($O567) &lt;= 1, MONTH($P567) &gt;= 1), IF($T567 &lt;&gt; "", $H567/$T567, ""), ""), "")</f>
        <v/>
      </c>
      <c r="AI567" s="18" t="str">
        <f ca="1">IFERROR(IF(AND(NOW()&lt;= EOMONTH(DATE(YEAR($P567),2, 1), 0), Overall!$A569&lt;&gt;"", MONTH($O567) &lt;= 2, MONTH($P567) &gt;= 2), IF($T567 &lt;&gt; "", $H567/$T567, ""), ""), "")</f>
        <v/>
      </c>
      <c r="AJ567" s="18" t="str">
        <f ca="1">IFERROR(IF(AND(NOW()&lt;= EOMONTH(DATE(YEAR($P567),3, 1), 0), Overall!$A569&lt;&gt;"", MONTH($O567) &lt;= 3, MONTH($P567) &gt;= 3), IF($T567 &lt;&gt; "", $H567/$T567, ""), ""), "")</f>
        <v/>
      </c>
      <c r="AK567" s="18" t="str">
        <f ca="1">IFERROR(IF(AND(NOW()&lt;= EOMONTH(DATE(YEAR($P567),4, 1), 0), Overall!$A569&lt;&gt;"", MONTH($O567) &lt;= 4, MONTH($P567) &gt;= 4), IF($T567 &lt;&gt; "", $H567/$T567, ""), ""), "")</f>
        <v/>
      </c>
      <c r="AL567" s="18" t="str">
        <f ca="1">IFERROR(IF(AND(NOW()&lt;= EOMONTH(DATE(YEAR($P567),5, 1), 0), Overall!$A569&lt;&gt;"", MONTH($O567) &lt;= 5, MONTH($P567) &gt;= 5), IF($T567 &lt;&gt; "", $H567/$T567, ""), ""), "")</f>
        <v/>
      </c>
      <c r="AM567" s="18" t="str">
        <f ca="1">IFERROR(IF(AND(NOW()&lt;= EOMONTH(DATE(YEAR($P567),6, 1), 0), Overall!$A569&lt;&gt;"", MONTH($O567) &lt;= 6, MONTH($P567) &gt;= 6), IF($T567 &lt;&gt; "", $H567/$T567, ""), ""), "")</f>
        <v/>
      </c>
      <c r="AN567" s="18" t="str">
        <f ca="1">IFERROR(IF(AND(NOW()&lt;= EOMONTH(DATE(YEAR($P567),7, 1), 0), Overall!$A569&lt;&gt;"", MONTH($O567) &lt;= 7, MONTH($P567) &gt;= 7), IF($T567 &lt;&gt; "", $H567/$T567, ""), ""), "")</f>
        <v/>
      </c>
      <c r="AO567" s="18" t="str">
        <f ca="1">IFERROR(IF(AND(NOW()&lt;= EOMONTH(DATE(YEAR($P567),8, 1), 0), Overall!$A569&lt;&gt;"", MONTH($O567) &lt;= 8, MONTH($P567) &gt;= 8), IF($T567 &lt;&gt; "", $H567/$T567, ""), ""), "")</f>
        <v/>
      </c>
      <c r="AP567" s="18" t="str">
        <f ca="1">IFERROR(IF(AND(NOW()&lt;= EOMONTH(DATE(YEAR($P567),9, 1), 0), Overall!$A569&lt;&gt;"", MONTH($O567) &lt;= 9, MONTH($P567) &gt;= 9), IF($T567 &lt;&gt; "", $H567/$T567, ""), ""), "")</f>
        <v/>
      </c>
      <c r="AQ567" s="18" t="str">
        <f ca="1">IFERROR(IF(AND(NOW()&lt;= EOMONTH(DATE(YEAR($P567),10, 1), 0), Overall!$A569&lt;&gt;"", MONTH($O567) &lt;= 10, MONTH($P567) &gt;= 10), IF($T567 &lt;&gt; "", $H567/$T567, ""), ""), "")</f>
        <v/>
      </c>
      <c r="AR567" s="18" t="str">
        <f ca="1">IFERROR(IF(AND(NOW()&lt;= EOMONTH(DATE(YEAR($P567),11, 1), 0), Overall!$A569&lt;&gt;"", MONTH($O567) &lt;=11, MONTH($P567) &gt;= 11), IF($T567 &lt;&gt; "", $H567/$T567, ""), ""), "")</f>
        <v/>
      </c>
      <c r="AS567" s="18" t="str">
        <f ca="1">IFERROR(IF(AND(NOW()&lt;= EOMONTH(DATE(YEAR($P567),12, 1), 0), Overall!$A569&lt;&gt;"", MONTH($O567) &lt;= 12, MONTH($P567) &gt;= 12), IF($T567 &lt;&gt; "", $H567/$T567, ""), ""), "")</f>
        <v/>
      </c>
      <c r="AT567" s="16">
        <f t="shared" ca="1" si="17"/>
        <v>0</v>
      </c>
    </row>
    <row r="568" spans="1:46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6">
        <f>IF(Overall!T570&lt;&gt;"",VALUE(Overall!T570),"")</f>
        <v>78.7</v>
      </c>
      <c r="O568" s="7">
        <f>IF(Overall!L570&lt;&gt;"", DATEVALUE(Overall!L570), "")</f>
        <v>45200</v>
      </c>
      <c r="P568" s="7">
        <f>IF(Overall!M570&lt;&gt;"", DATEVALUE(Overall!M570), "")</f>
        <v>45230</v>
      </c>
      <c r="Q568" s="7" t="str">
        <f>IF(Overall!S570&lt;&gt;"",_xlfn.VALUETOTEXT(Overall!S570),"")</f>
        <v>Oct</v>
      </c>
      <c r="R568" s="7">
        <f>IF(Overall!O570&lt;&gt;"", DATEVALUE(Overall!O570), "")</f>
        <v>45135</v>
      </c>
      <c r="S568" s="7">
        <f>IF(Overall!O570&lt;&gt;"", DATEVALUE(Overall!O570), "")</f>
        <v>45135</v>
      </c>
      <c r="T568" s="5">
        <f t="shared" si="16"/>
        <v>1</v>
      </c>
      <c r="U568" s="18" t="str">
        <f>IF(Overall!$A570&lt;&gt;"",IF(AND(MONTH($O568) &lt;= 1, MONTH($P568) &gt;= 1), IF($T568 &lt;&gt; "", $H568/$T568, ""), ""),"")</f>
        <v/>
      </c>
      <c r="V568" s="18" t="str">
        <f>IF(Overall!$A570&lt;&gt;"",IF(AND(MONTH($O568) &lt;= 2, MONTH($P568) &gt;= 2), IF($T568 &lt;&gt; "", $H568/$T568, ""), ""),"")</f>
        <v/>
      </c>
      <c r="W568" s="18" t="str">
        <f>IF(Overall!$A570&lt;&gt;"",IF(AND(MONTH($O568) &lt;= 3, MONTH($P568) &gt;= 3), IF($T568 &lt;&gt; "", $H568/$T568, ""), ""),"")</f>
        <v/>
      </c>
      <c r="X568" s="18" t="str">
        <f>IF(Overall!$A570&lt;&gt;"",IF(AND(MONTH($O568) &lt;= 4, MONTH($P568) &gt;= 4), IF($T568 &lt;&gt; "", $H568/$T568, ""), ""),"")</f>
        <v/>
      </c>
      <c r="Y568" s="18" t="str">
        <f>IF(Overall!$A570&lt;&gt;"",IF(AND(MONTH($O568) &lt;= 5, MONTH($P568) &gt;= 5), IF($T568 &lt;&gt; "", $H568/$T568, ""), ""),"")</f>
        <v/>
      </c>
      <c r="Z568" s="18" t="str">
        <f>IF(Overall!$A570&lt;&gt;"",IF(AND(MONTH($O568) &lt;= 6, MONTH($P568) &gt;= 6), IF($T568 &lt;&gt; "", $H568/$T568, ""), ""),"")</f>
        <v/>
      </c>
      <c r="AA568" s="18" t="str">
        <f>IF(Overall!$A570&lt;&gt;"",IF(AND(MONTH($O568) &lt;= 7, MONTH($P568) &gt;= 7 ), IF($T568 &lt;&gt; "", $H568/$T568, ""), ""),"")</f>
        <v/>
      </c>
      <c r="AB568" s="18" t="str">
        <f>IF(Overall!$A570&lt;&gt;"",IF(AND(MONTH($O568) &lt;= 8, MONTH($P568) &gt;= 8), IF($T568 &lt;&gt; "", $H568/$T568, ""), ""),"")</f>
        <v/>
      </c>
      <c r="AC568" s="18" t="str">
        <f>IF(Overall!$A570&lt;&gt;"",IF(AND(MONTH($O568) &lt;= 9, MONTH($P568) &gt;= 9), IF($T568 &lt;&gt; "", $H568/$T568, ""), ""),"")</f>
        <v/>
      </c>
      <c r="AD568" s="18">
        <f>IF(Overall!$A570&lt;&gt;"",IF(AND(MONTH($O568) &lt;= 10, MONTH($P568) &gt;= 10), IF($T568 &lt;&gt; "", $H568/$T568, ""), ""),"")</f>
        <v>1000000</v>
      </c>
      <c r="AE568" s="18" t="str">
        <f>IF(Overall!$A570&lt;&gt;"",IF(AND(MONTH($O568) &lt;= 11, MONTH($P568) &gt;= 11), IF($T568 &lt;&gt; "", $H568/$T568, ""), ""),"")</f>
        <v/>
      </c>
      <c r="AF568" s="18" t="str">
        <f>IF(Overall!$A570&lt;&gt;"",IF(AND(MONTH($O568) &lt;= 12, MONTH($P568) &gt;= 12), IF($T568 &lt;&gt; "", $H568/$T568, ""), ""),"")</f>
        <v/>
      </c>
      <c r="AH568" s="18" t="str">
        <f ca="1">IFERROR(IF(AND(NOW()&lt;= EOMONTH(DATE(YEAR($P568),1, 1), 0), Overall!$A570&lt;&gt;"", MONTH($O568) &lt;= 1, MONTH($P568) &gt;= 1), IF($T568 &lt;&gt; "", $H568/$T568, ""), ""), "")</f>
        <v/>
      </c>
      <c r="AI568" s="18" t="str">
        <f ca="1">IFERROR(IF(AND(NOW()&lt;= EOMONTH(DATE(YEAR($P568),2, 1), 0), Overall!$A570&lt;&gt;"", MONTH($O568) &lt;= 2, MONTH($P568) &gt;= 2), IF($T568 &lt;&gt; "", $H568/$T568, ""), ""), "")</f>
        <v/>
      </c>
      <c r="AJ568" s="18" t="str">
        <f ca="1">IFERROR(IF(AND(NOW()&lt;= EOMONTH(DATE(YEAR($P568),3, 1), 0), Overall!$A570&lt;&gt;"", MONTH($O568) &lt;= 3, MONTH($P568) &gt;= 3), IF($T568 &lt;&gt; "", $H568/$T568, ""), ""), "")</f>
        <v/>
      </c>
      <c r="AK568" s="18" t="str">
        <f ca="1">IFERROR(IF(AND(NOW()&lt;= EOMONTH(DATE(YEAR($P568),4, 1), 0), Overall!$A570&lt;&gt;"", MONTH($O568) &lt;= 4, MONTH($P568) &gt;= 4), IF($T568 &lt;&gt; "", $H568/$T568, ""), ""), "")</f>
        <v/>
      </c>
      <c r="AL568" s="18" t="str">
        <f ca="1">IFERROR(IF(AND(NOW()&lt;= EOMONTH(DATE(YEAR($P568),5, 1), 0), Overall!$A570&lt;&gt;"", MONTH($O568) &lt;= 5, MONTH($P568) &gt;= 5), IF($T568 &lt;&gt; "", $H568/$T568, ""), ""), "")</f>
        <v/>
      </c>
      <c r="AM568" s="18" t="str">
        <f ca="1">IFERROR(IF(AND(NOW()&lt;= EOMONTH(DATE(YEAR($P568),6, 1), 0), Overall!$A570&lt;&gt;"", MONTH($O568) &lt;= 6, MONTH($P568) &gt;= 6), IF($T568 &lt;&gt; "", $H568/$T568, ""), ""), "")</f>
        <v/>
      </c>
      <c r="AN568" s="18" t="str">
        <f ca="1">IFERROR(IF(AND(NOW()&lt;= EOMONTH(DATE(YEAR($P568),7, 1), 0), Overall!$A570&lt;&gt;"", MONTH($O568) &lt;= 7, MONTH($P568) &gt;= 7), IF($T568 &lt;&gt; "", $H568/$T568, ""), ""), "")</f>
        <v/>
      </c>
      <c r="AO568" s="18" t="str">
        <f ca="1">IFERROR(IF(AND(NOW()&lt;= EOMONTH(DATE(YEAR($P568),8, 1), 0), Overall!$A570&lt;&gt;"", MONTH($O568) &lt;= 8, MONTH($P568) &gt;= 8), IF($T568 &lt;&gt; "", $H568/$T568, ""), ""), "")</f>
        <v/>
      </c>
      <c r="AP568" s="18" t="str">
        <f ca="1">IFERROR(IF(AND(NOW()&lt;= EOMONTH(DATE(YEAR($P568),9, 1), 0), Overall!$A570&lt;&gt;"", MONTH($O568) &lt;= 9, MONTH($P568) &gt;= 9), IF($T568 &lt;&gt; "", $H568/$T568, ""), ""), "")</f>
        <v/>
      </c>
      <c r="AQ568" s="18" t="str">
        <f ca="1">IFERROR(IF(AND(NOW()&lt;= EOMONTH(DATE(YEAR($P568),10, 1), 0), Overall!$A570&lt;&gt;"", MONTH($O568) &lt;= 10, MONTH($P568) &gt;= 10), IF($T568 &lt;&gt; "", $H568/$T568, ""), ""), "")</f>
        <v/>
      </c>
      <c r="AR568" s="18" t="str">
        <f ca="1">IFERROR(IF(AND(NOW()&lt;= EOMONTH(DATE(YEAR($P568),11, 1), 0), Overall!$A570&lt;&gt;"", MONTH($O568) &lt;=11, MONTH($P568) &gt;= 11), IF($T568 &lt;&gt; "", $H568/$T568, ""), ""), "")</f>
        <v/>
      </c>
      <c r="AS568" s="18" t="str">
        <f ca="1">IFERROR(IF(AND(NOW()&lt;= EOMONTH(DATE(YEAR($P568),12, 1), 0), Overall!$A570&lt;&gt;"", MONTH($O568) &lt;= 12, MONTH($P568) &gt;= 12), IF($T568 &lt;&gt; "", $H568/$T568, ""), ""), "")</f>
        <v/>
      </c>
      <c r="AT568" s="16">
        <f t="shared" ca="1" si="17"/>
        <v>0</v>
      </c>
    </row>
    <row r="569" spans="1:46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6">
        <f>IF(Overall!T571&lt;&gt;"",VALUE(Overall!T571),"")</f>
        <v>79</v>
      </c>
      <c r="O569" s="7">
        <f>IF(Overall!L571&lt;&gt;"", DATEVALUE(Overall!L571), "")</f>
        <v>45200</v>
      </c>
      <c r="P569" s="7">
        <f>IF(Overall!M571&lt;&gt;"", DATEVALUE(Overall!M571), "")</f>
        <v>45230</v>
      </c>
      <c r="Q569" s="7" t="str">
        <f>IF(Overall!S571&lt;&gt;"",_xlfn.VALUETOTEXT(Overall!S571),"")</f>
        <v>Oct</v>
      </c>
      <c r="R569" s="7">
        <f>IF(Overall!O571&lt;&gt;"", DATEVALUE(Overall!O571), "")</f>
        <v>45134</v>
      </c>
      <c r="S569" s="7">
        <f>IF(Overall!O571&lt;&gt;"", DATEVALUE(Overall!O571), "")</f>
        <v>45134</v>
      </c>
      <c r="T569" s="5">
        <f t="shared" si="16"/>
        <v>1</v>
      </c>
      <c r="U569" s="18" t="str">
        <f>IF(Overall!$A571&lt;&gt;"",IF(AND(MONTH($O569) &lt;= 1, MONTH($P569) &gt;= 1), IF($T569 &lt;&gt; "", $H569/$T569, ""), ""),"")</f>
        <v/>
      </c>
      <c r="V569" s="18" t="str">
        <f>IF(Overall!$A571&lt;&gt;"",IF(AND(MONTH($O569) &lt;= 2, MONTH($P569) &gt;= 2), IF($T569 &lt;&gt; "", $H569/$T569, ""), ""),"")</f>
        <v/>
      </c>
      <c r="W569" s="18" t="str">
        <f>IF(Overall!$A571&lt;&gt;"",IF(AND(MONTH($O569) &lt;= 3, MONTH($P569) &gt;= 3), IF($T569 &lt;&gt; "", $H569/$T569, ""), ""),"")</f>
        <v/>
      </c>
      <c r="X569" s="18" t="str">
        <f>IF(Overall!$A571&lt;&gt;"",IF(AND(MONTH($O569) &lt;= 4, MONTH($P569) &gt;= 4), IF($T569 &lt;&gt; "", $H569/$T569, ""), ""),"")</f>
        <v/>
      </c>
      <c r="Y569" s="18" t="str">
        <f>IF(Overall!$A571&lt;&gt;"",IF(AND(MONTH($O569) &lt;= 5, MONTH($P569) &gt;= 5), IF($T569 &lt;&gt; "", $H569/$T569, ""), ""),"")</f>
        <v/>
      </c>
      <c r="Z569" s="18" t="str">
        <f>IF(Overall!$A571&lt;&gt;"",IF(AND(MONTH($O569) &lt;= 6, MONTH($P569) &gt;= 6), IF($T569 &lt;&gt; "", $H569/$T569, ""), ""),"")</f>
        <v/>
      </c>
      <c r="AA569" s="18" t="str">
        <f>IF(Overall!$A571&lt;&gt;"",IF(AND(MONTH($O569) &lt;= 7, MONTH($P569) &gt;= 7 ), IF($T569 &lt;&gt; "", $H569/$T569, ""), ""),"")</f>
        <v/>
      </c>
      <c r="AB569" s="18" t="str">
        <f>IF(Overall!$A571&lt;&gt;"",IF(AND(MONTH($O569) &lt;= 8, MONTH($P569) &gt;= 8), IF($T569 &lt;&gt; "", $H569/$T569, ""), ""),"")</f>
        <v/>
      </c>
      <c r="AC569" s="18" t="str">
        <f>IF(Overall!$A571&lt;&gt;"",IF(AND(MONTH($O569) &lt;= 9, MONTH($P569) &gt;= 9), IF($T569 &lt;&gt; "", $H569/$T569, ""), ""),"")</f>
        <v/>
      </c>
      <c r="AD569" s="18">
        <f>IF(Overall!$A571&lt;&gt;"",IF(AND(MONTH($O569) &lt;= 10, MONTH($P569) &gt;= 10), IF($T569 &lt;&gt; "", $H569/$T569, ""), ""),"")</f>
        <v>500000</v>
      </c>
      <c r="AE569" s="18" t="str">
        <f>IF(Overall!$A571&lt;&gt;"",IF(AND(MONTH($O569) &lt;= 11, MONTH($P569) &gt;= 11), IF($T569 &lt;&gt; "", $H569/$T569, ""), ""),"")</f>
        <v/>
      </c>
      <c r="AF569" s="18" t="str">
        <f>IF(Overall!$A571&lt;&gt;"",IF(AND(MONTH($O569) &lt;= 12, MONTH($P569) &gt;= 12), IF($T569 &lt;&gt; "", $H569/$T569, ""), ""),"")</f>
        <v/>
      </c>
      <c r="AH569" s="18" t="str">
        <f ca="1">IFERROR(IF(AND(NOW()&lt;= EOMONTH(DATE(YEAR($P569),1, 1), 0), Overall!$A571&lt;&gt;"", MONTH($O569) &lt;= 1, MONTH($P569) &gt;= 1), IF($T569 &lt;&gt; "", $H569/$T569, ""), ""), "")</f>
        <v/>
      </c>
      <c r="AI569" s="18" t="str">
        <f ca="1">IFERROR(IF(AND(NOW()&lt;= EOMONTH(DATE(YEAR($P569),2, 1), 0), Overall!$A571&lt;&gt;"", MONTH($O569) &lt;= 2, MONTH($P569) &gt;= 2), IF($T569 &lt;&gt; "", $H569/$T569, ""), ""), "")</f>
        <v/>
      </c>
      <c r="AJ569" s="18" t="str">
        <f ca="1">IFERROR(IF(AND(NOW()&lt;= EOMONTH(DATE(YEAR($P569),3, 1), 0), Overall!$A571&lt;&gt;"", MONTH($O569) &lt;= 3, MONTH($P569) &gt;= 3), IF($T569 &lt;&gt; "", $H569/$T569, ""), ""), "")</f>
        <v/>
      </c>
      <c r="AK569" s="18" t="str">
        <f ca="1">IFERROR(IF(AND(NOW()&lt;= EOMONTH(DATE(YEAR($P569),4, 1), 0), Overall!$A571&lt;&gt;"", MONTH($O569) &lt;= 4, MONTH($P569) &gt;= 4), IF($T569 &lt;&gt; "", $H569/$T569, ""), ""), "")</f>
        <v/>
      </c>
      <c r="AL569" s="18" t="str">
        <f ca="1">IFERROR(IF(AND(NOW()&lt;= EOMONTH(DATE(YEAR($P569),5, 1), 0), Overall!$A571&lt;&gt;"", MONTH($O569) &lt;= 5, MONTH($P569) &gt;= 5), IF($T569 &lt;&gt; "", $H569/$T569, ""), ""), "")</f>
        <v/>
      </c>
      <c r="AM569" s="18" t="str">
        <f ca="1">IFERROR(IF(AND(NOW()&lt;= EOMONTH(DATE(YEAR($P569),6, 1), 0), Overall!$A571&lt;&gt;"", MONTH($O569) &lt;= 6, MONTH($P569) &gt;= 6), IF($T569 &lt;&gt; "", $H569/$T569, ""), ""), "")</f>
        <v/>
      </c>
      <c r="AN569" s="18" t="str">
        <f ca="1">IFERROR(IF(AND(NOW()&lt;= EOMONTH(DATE(YEAR($P569),7, 1), 0), Overall!$A571&lt;&gt;"", MONTH($O569) &lt;= 7, MONTH($P569) &gt;= 7), IF($T569 &lt;&gt; "", $H569/$T569, ""), ""), "")</f>
        <v/>
      </c>
      <c r="AO569" s="18" t="str">
        <f ca="1">IFERROR(IF(AND(NOW()&lt;= EOMONTH(DATE(YEAR($P569),8, 1), 0), Overall!$A571&lt;&gt;"", MONTH($O569) &lt;= 8, MONTH($P569) &gt;= 8), IF($T569 &lt;&gt; "", $H569/$T569, ""), ""), "")</f>
        <v/>
      </c>
      <c r="AP569" s="18" t="str">
        <f ca="1">IFERROR(IF(AND(NOW()&lt;= EOMONTH(DATE(YEAR($P569),9, 1), 0), Overall!$A571&lt;&gt;"", MONTH($O569) &lt;= 9, MONTH($P569) &gt;= 9), IF($T569 &lt;&gt; "", $H569/$T569, ""), ""), "")</f>
        <v/>
      </c>
      <c r="AQ569" s="18" t="str">
        <f ca="1">IFERROR(IF(AND(NOW()&lt;= EOMONTH(DATE(YEAR($P569),10, 1), 0), Overall!$A571&lt;&gt;"", MONTH($O569) &lt;= 10, MONTH($P569) &gt;= 10), IF($T569 &lt;&gt; "", $H569/$T569, ""), ""), "")</f>
        <v/>
      </c>
      <c r="AR569" s="18" t="str">
        <f ca="1">IFERROR(IF(AND(NOW()&lt;= EOMONTH(DATE(YEAR($P569),11, 1), 0), Overall!$A571&lt;&gt;"", MONTH($O569) &lt;=11, MONTH($P569) &gt;= 11), IF($T569 &lt;&gt; "", $H569/$T569, ""), ""), "")</f>
        <v/>
      </c>
      <c r="AS569" s="18" t="str">
        <f ca="1">IFERROR(IF(AND(NOW()&lt;= EOMONTH(DATE(YEAR($P569),12, 1), 0), Overall!$A571&lt;&gt;"", MONTH($O569) &lt;= 12, MONTH($P569) &gt;= 12), IF($T569 &lt;&gt; "", $H569/$T569, ""), ""), "")</f>
        <v/>
      </c>
      <c r="AT569" s="16">
        <f t="shared" ca="1" si="17"/>
        <v>0</v>
      </c>
    </row>
    <row r="570" spans="1:46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6">
        <f>IF(Overall!T572&lt;&gt;"",VALUE(Overall!T572),"")</f>
        <v>79.09</v>
      </c>
      <c r="O570" s="7">
        <f>IF(Overall!L572&lt;&gt;"", DATEVALUE(Overall!L572), "")</f>
        <v>45200</v>
      </c>
      <c r="P570" s="7">
        <f>IF(Overall!M572&lt;&gt;"", DATEVALUE(Overall!M572), "")</f>
        <v>45230</v>
      </c>
      <c r="Q570" s="7" t="str">
        <f>IF(Overall!S572&lt;&gt;"",_xlfn.VALUETOTEXT(Overall!S572),"")</f>
        <v>Oct</v>
      </c>
      <c r="R570" s="7">
        <f>IF(Overall!O572&lt;&gt;"", DATEVALUE(Overall!O572), "")</f>
        <v>45127</v>
      </c>
      <c r="S570" s="7">
        <f>IF(Overall!O572&lt;&gt;"", DATEVALUE(Overall!O572), "")</f>
        <v>45127</v>
      </c>
      <c r="T570" s="5">
        <f t="shared" si="16"/>
        <v>1</v>
      </c>
      <c r="U570" s="18" t="str">
        <f>IF(Overall!$A572&lt;&gt;"",IF(AND(MONTH($O570) &lt;= 1, MONTH($P570) &gt;= 1), IF($T570 &lt;&gt; "", $H570/$T570, ""), ""),"")</f>
        <v/>
      </c>
      <c r="V570" s="18" t="str">
        <f>IF(Overall!$A572&lt;&gt;"",IF(AND(MONTH($O570) &lt;= 2, MONTH($P570) &gt;= 2), IF($T570 &lt;&gt; "", $H570/$T570, ""), ""),"")</f>
        <v/>
      </c>
      <c r="W570" s="18" t="str">
        <f>IF(Overall!$A572&lt;&gt;"",IF(AND(MONTH($O570) &lt;= 3, MONTH($P570) &gt;= 3), IF($T570 &lt;&gt; "", $H570/$T570, ""), ""),"")</f>
        <v/>
      </c>
      <c r="X570" s="18" t="str">
        <f>IF(Overall!$A572&lt;&gt;"",IF(AND(MONTH($O570) &lt;= 4, MONTH($P570) &gt;= 4), IF($T570 &lt;&gt; "", $H570/$T570, ""), ""),"")</f>
        <v/>
      </c>
      <c r="Y570" s="18" t="str">
        <f>IF(Overall!$A572&lt;&gt;"",IF(AND(MONTH($O570) &lt;= 5, MONTH($P570) &gt;= 5), IF($T570 &lt;&gt; "", $H570/$T570, ""), ""),"")</f>
        <v/>
      </c>
      <c r="Z570" s="18" t="str">
        <f>IF(Overall!$A572&lt;&gt;"",IF(AND(MONTH($O570) &lt;= 6, MONTH($P570) &gt;= 6), IF($T570 &lt;&gt; "", $H570/$T570, ""), ""),"")</f>
        <v/>
      </c>
      <c r="AA570" s="18" t="str">
        <f>IF(Overall!$A572&lt;&gt;"",IF(AND(MONTH($O570) &lt;= 7, MONTH($P570) &gt;= 7 ), IF($T570 &lt;&gt; "", $H570/$T570, ""), ""),"")</f>
        <v/>
      </c>
      <c r="AB570" s="18" t="str">
        <f>IF(Overall!$A572&lt;&gt;"",IF(AND(MONTH($O570) &lt;= 8, MONTH($P570) &gt;= 8), IF($T570 &lt;&gt; "", $H570/$T570, ""), ""),"")</f>
        <v/>
      </c>
      <c r="AC570" s="18" t="str">
        <f>IF(Overall!$A572&lt;&gt;"",IF(AND(MONTH($O570) &lt;= 9, MONTH($P570) &gt;= 9), IF($T570 &lt;&gt; "", $H570/$T570, ""), ""),"")</f>
        <v/>
      </c>
      <c r="AD570" s="18">
        <f>IF(Overall!$A572&lt;&gt;"",IF(AND(MONTH($O570) &lt;= 10, MONTH($P570) &gt;= 10), IF($T570 &lt;&gt; "", $H570/$T570, ""), ""),"")</f>
        <v>500000</v>
      </c>
      <c r="AE570" s="18" t="str">
        <f>IF(Overall!$A572&lt;&gt;"",IF(AND(MONTH($O570) &lt;= 11, MONTH($P570) &gt;= 11), IF($T570 &lt;&gt; "", $H570/$T570, ""), ""),"")</f>
        <v/>
      </c>
      <c r="AF570" s="18" t="str">
        <f>IF(Overall!$A572&lt;&gt;"",IF(AND(MONTH($O570) &lt;= 12, MONTH($P570) &gt;= 12), IF($T570 &lt;&gt; "", $H570/$T570, ""), ""),"")</f>
        <v/>
      </c>
      <c r="AH570" s="18" t="str">
        <f ca="1">IFERROR(IF(AND(NOW()&lt;= EOMONTH(DATE(YEAR($P570),1, 1), 0), Overall!$A572&lt;&gt;"", MONTH($O570) &lt;= 1, MONTH($P570) &gt;= 1), IF($T570 &lt;&gt; "", $H570/$T570, ""), ""), "")</f>
        <v/>
      </c>
      <c r="AI570" s="18" t="str">
        <f ca="1">IFERROR(IF(AND(NOW()&lt;= EOMONTH(DATE(YEAR($P570),2, 1), 0), Overall!$A572&lt;&gt;"", MONTH($O570) &lt;= 2, MONTH($P570) &gt;= 2), IF($T570 &lt;&gt; "", $H570/$T570, ""), ""), "")</f>
        <v/>
      </c>
      <c r="AJ570" s="18" t="str">
        <f ca="1">IFERROR(IF(AND(NOW()&lt;= EOMONTH(DATE(YEAR($P570),3, 1), 0), Overall!$A572&lt;&gt;"", MONTH($O570) &lt;= 3, MONTH($P570) &gt;= 3), IF($T570 &lt;&gt; "", $H570/$T570, ""), ""), "")</f>
        <v/>
      </c>
      <c r="AK570" s="18" t="str">
        <f ca="1">IFERROR(IF(AND(NOW()&lt;= EOMONTH(DATE(YEAR($P570),4, 1), 0), Overall!$A572&lt;&gt;"", MONTH($O570) &lt;= 4, MONTH($P570) &gt;= 4), IF($T570 &lt;&gt; "", $H570/$T570, ""), ""), "")</f>
        <v/>
      </c>
      <c r="AL570" s="18" t="str">
        <f ca="1">IFERROR(IF(AND(NOW()&lt;= EOMONTH(DATE(YEAR($P570),5, 1), 0), Overall!$A572&lt;&gt;"", MONTH($O570) &lt;= 5, MONTH($P570) &gt;= 5), IF($T570 &lt;&gt; "", $H570/$T570, ""), ""), "")</f>
        <v/>
      </c>
      <c r="AM570" s="18" t="str">
        <f ca="1">IFERROR(IF(AND(NOW()&lt;= EOMONTH(DATE(YEAR($P570),6, 1), 0), Overall!$A572&lt;&gt;"", MONTH($O570) &lt;= 6, MONTH($P570) &gt;= 6), IF($T570 &lt;&gt; "", $H570/$T570, ""), ""), "")</f>
        <v/>
      </c>
      <c r="AN570" s="18" t="str">
        <f ca="1">IFERROR(IF(AND(NOW()&lt;= EOMONTH(DATE(YEAR($P570),7, 1), 0), Overall!$A572&lt;&gt;"", MONTH($O570) &lt;= 7, MONTH($P570) &gt;= 7), IF($T570 &lt;&gt; "", $H570/$T570, ""), ""), "")</f>
        <v/>
      </c>
      <c r="AO570" s="18" t="str">
        <f ca="1">IFERROR(IF(AND(NOW()&lt;= EOMONTH(DATE(YEAR($P570),8, 1), 0), Overall!$A572&lt;&gt;"", MONTH($O570) &lt;= 8, MONTH($P570) &gt;= 8), IF($T570 &lt;&gt; "", $H570/$T570, ""), ""), "")</f>
        <v/>
      </c>
      <c r="AP570" s="18" t="str">
        <f ca="1">IFERROR(IF(AND(NOW()&lt;= EOMONTH(DATE(YEAR($P570),9, 1), 0), Overall!$A572&lt;&gt;"", MONTH($O570) &lt;= 9, MONTH($P570) &gt;= 9), IF($T570 &lt;&gt; "", $H570/$T570, ""), ""), "")</f>
        <v/>
      </c>
      <c r="AQ570" s="18" t="str">
        <f ca="1">IFERROR(IF(AND(NOW()&lt;= EOMONTH(DATE(YEAR($P570),10, 1), 0), Overall!$A572&lt;&gt;"", MONTH($O570) &lt;= 10, MONTH($P570) &gt;= 10), IF($T570 &lt;&gt; "", $H570/$T570, ""), ""), "")</f>
        <v/>
      </c>
      <c r="AR570" s="18" t="str">
        <f ca="1">IFERROR(IF(AND(NOW()&lt;= EOMONTH(DATE(YEAR($P570),11, 1), 0), Overall!$A572&lt;&gt;"", MONTH($O570) &lt;=11, MONTH($P570) &gt;= 11), IF($T570 &lt;&gt; "", $H570/$T570, ""), ""), "")</f>
        <v/>
      </c>
      <c r="AS570" s="18" t="str">
        <f ca="1">IFERROR(IF(AND(NOW()&lt;= EOMONTH(DATE(YEAR($P570),12, 1), 0), Overall!$A572&lt;&gt;"", MONTH($O570) &lt;= 12, MONTH($P570) &gt;= 12), IF($T570 &lt;&gt; "", $H570/$T570, ""), ""), "")</f>
        <v/>
      </c>
      <c r="AT570" s="16">
        <f t="shared" ca="1" si="17"/>
        <v>0</v>
      </c>
    </row>
    <row r="571" spans="1:46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6">
        <f>IF(Overall!T573&lt;&gt;"",VALUE(Overall!T573),"")</f>
        <v>79.13</v>
      </c>
      <c r="O571" s="7">
        <f>IF(Overall!L573&lt;&gt;"", DATEVALUE(Overall!L573), "")</f>
        <v>45200</v>
      </c>
      <c r="P571" s="7">
        <f>IF(Overall!M573&lt;&gt;"", DATEVALUE(Overall!M573), "")</f>
        <v>45230</v>
      </c>
      <c r="Q571" s="7" t="str">
        <f>IF(Overall!S573&lt;&gt;"",_xlfn.VALUETOTEXT(Overall!S573),"")</f>
        <v>Oct</v>
      </c>
      <c r="R571" s="7">
        <f>IF(Overall!O573&lt;&gt;"", DATEVALUE(Overall!O573), "")</f>
        <v>45132</v>
      </c>
      <c r="S571" s="7">
        <f>IF(Overall!O573&lt;&gt;"", DATEVALUE(Overall!O573), "")</f>
        <v>45132</v>
      </c>
      <c r="T571" s="5">
        <f t="shared" si="16"/>
        <v>1</v>
      </c>
      <c r="U571" s="18" t="str">
        <f>IF(Overall!$A573&lt;&gt;"",IF(AND(MONTH($O571) &lt;= 1, MONTH($P571) &gt;= 1), IF($T571 &lt;&gt; "", $H571/$T571, ""), ""),"")</f>
        <v/>
      </c>
      <c r="V571" s="18" t="str">
        <f>IF(Overall!$A573&lt;&gt;"",IF(AND(MONTH($O571) &lt;= 2, MONTH($P571) &gt;= 2), IF($T571 &lt;&gt; "", $H571/$T571, ""), ""),"")</f>
        <v/>
      </c>
      <c r="W571" s="18" t="str">
        <f>IF(Overall!$A573&lt;&gt;"",IF(AND(MONTH($O571) &lt;= 3, MONTH($P571) &gt;= 3), IF($T571 &lt;&gt; "", $H571/$T571, ""), ""),"")</f>
        <v/>
      </c>
      <c r="X571" s="18" t="str">
        <f>IF(Overall!$A573&lt;&gt;"",IF(AND(MONTH($O571) &lt;= 4, MONTH($P571) &gt;= 4), IF($T571 &lt;&gt; "", $H571/$T571, ""), ""),"")</f>
        <v/>
      </c>
      <c r="Y571" s="18" t="str">
        <f>IF(Overall!$A573&lt;&gt;"",IF(AND(MONTH($O571) &lt;= 5, MONTH($P571) &gt;= 5), IF($T571 &lt;&gt; "", $H571/$T571, ""), ""),"")</f>
        <v/>
      </c>
      <c r="Z571" s="18" t="str">
        <f>IF(Overall!$A573&lt;&gt;"",IF(AND(MONTH($O571) &lt;= 6, MONTH($P571) &gt;= 6), IF($T571 &lt;&gt; "", $H571/$T571, ""), ""),"")</f>
        <v/>
      </c>
      <c r="AA571" s="18" t="str">
        <f>IF(Overall!$A573&lt;&gt;"",IF(AND(MONTH($O571) &lt;= 7, MONTH($P571) &gt;= 7 ), IF($T571 &lt;&gt; "", $H571/$T571, ""), ""),"")</f>
        <v/>
      </c>
      <c r="AB571" s="18" t="str">
        <f>IF(Overall!$A573&lt;&gt;"",IF(AND(MONTH($O571) &lt;= 8, MONTH($P571) &gt;= 8), IF($T571 &lt;&gt; "", $H571/$T571, ""), ""),"")</f>
        <v/>
      </c>
      <c r="AC571" s="18" t="str">
        <f>IF(Overall!$A573&lt;&gt;"",IF(AND(MONTH($O571) &lt;= 9, MONTH($P571) &gt;= 9), IF($T571 &lt;&gt; "", $H571/$T571, ""), ""),"")</f>
        <v/>
      </c>
      <c r="AD571" s="18">
        <f>IF(Overall!$A573&lt;&gt;"",IF(AND(MONTH($O571) &lt;= 10, MONTH($P571) &gt;= 10), IF($T571 &lt;&gt; "", $H571/$T571, ""), ""),"")</f>
        <v>500000</v>
      </c>
      <c r="AE571" s="18" t="str">
        <f>IF(Overall!$A573&lt;&gt;"",IF(AND(MONTH($O571) &lt;= 11, MONTH($P571) &gt;= 11), IF($T571 &lt;&gt; "", $H571/$T571, ""), ""),"")</f>
        <v/>
      </c>
      <c r="AF571" s="18" t="str">
        <f>IF(Overall!$A573&lt;&gt;"",IF(AND(MONTH($O571) &lt;= 12, MONTH($P571) &gt;= 12), IF($T571 &lt;&gt; "", $H571/$T571, ""), ""),"")</f>
        <v/>
      </c>
      <c r="AH571" s="18" t="str">
        <f ca="1">IFERROR(IF(AND(NOW()&lt;= EOMONTH(DATE(YEAR($P571),1, 1), 0), Overall!$A573&lt;&gt;"", MONTH($O571) &lt;= 1, MONTH($P571) &gt;= 1), IF($T571 &lt;&gt; "", $H571/$T571, ""), ""), "")</f>
        <v/>
      </c>
      <c r="AI571" s="18" t="str">
        <f ca="1">IFERROR(IF(AND(NOW()&lt;= EOMONTH(DATE(YEAR($P571),2, 1), 0), Overall!$A573&lt;&gt;"", MONTH($O571) &lt;= 2, MONTH($P571) &gt;= 2), IF($T571 &lt;&gt; "", $H571/$T571, ""), ""), "")</f>
        <v/>
      </c>
      <c r="AJ571" s="18" t="str">
        <f ca="1">IFERROR(IF(AND(NOW()&lt;= EOMONTH(DATE(YEAR($P571),3, 1), 0), Overall!$A573&lt;&gt;"", MONTH($O571) &lt;= 3, MONTH($P571) &gt;= 3), IF($T571 &lt;&gt; "", $H571/$T571, ""), ""), "")</f>
        <v/>
      </c>
      <c r="AK571" s="18" t="str">
        <f ca="1">IFERROR(IF(AND(NOW()&lt;= EOMONTH(DATE(YEAR($P571),4, 1), 0), Overall!$A573&lt;&gt;"", MONTH($O571) &lt;= 4, MONTH($P571) &gt;= 4), IF($T571 &lt;&gt; "", $H571/$T571, ""), ""), "")</f>
        <v/>
      </c>
      <c r="AL571" s="18" t="str">
        <f ca="1">IFERROR(IF(AND(NOW()&lt;= EOMONTH(DATE(YEAR($P571),5, 1), 0), Overall!$A573&lt;&gt;"", MONTH($O571) &lt;= 5, MONTH($P571) &gt;= 5), IF($T571 &lt;&gt; "", $H571/$T571, ""), ""), "")</f>
        <v/>
      </c>
      <c r="AM571" s="18" t="str">
        <f ca="1">IFERROR(IF(AND(NOW()&lt;= EOMONTH(DATE(YEAR($P571),6, 1), 0), Overall!$A573&lt;&gt;"", MONTH($O571) &lt;= 6, MONTH($P571) &gt;= 6), IF($T571 &lt;&gt; "", $H571/$T571, ""), ""), "")</f>
        <v/>
      </c>
      <c r="AN571" s="18" t="str">
        <f ca="1">IFERROR(IF(AND(NOW()&lt;= EOMONTH(DATE(YEAR($P571),7, 1), 0), Overall!$A573&lt;&gt;"", MONTH($O571) &lt;= 7, MONTH($P571) &gt;= 7), IF($T571 &lt;&gt; "", $H571/$T571, ""), ""), "")</f>
        <v/>
      </c>
      <c r="AO571" s="18" t="str">
        <f ca="1">IFERROR(IF(AND(NOW()&lt;= EOMONTH(DATE(YEAR($P571),8, 1), 0), Overall!$A573&lt;&gt;"", MONTH($O571) &lt;= 8, MONTH($P571) &gt;= 8), IF($T571 &lt;&gt; "", $H571/$T571, ""), ""), "")</f>
        <v/>
      </c>
      <c r="AP571" s="18" t="str">
        <f ca="1">IFERROR(IF(AND(NOW()&lt;= EOMONTH(DATE(YEAR($P571),9, 1), 0), Overall!$A573&lt;&gt;"", MONTH($O571) &lt;= 9, MONTH($P571) &gt;= 9), IF($T571 &lt;&gt; "", $H571/$T571, ""), ""), "")</f>
        <v/>
      </c>
      <c r="AQ571" s="18" t="str">
        <f ca="1">IFERROR(IF(AND(NOW()&lt;= EOMONTH(DATE(YEAR($P571),10, 1), 0), Overall!$A573&lt;&gt;"", MONTH($O571) &lt;= 10, MONTH($P571) &gt;= 10), IF($T571 &lt;&gt; "", $H571/$T571, ""), ""), "")</f>
        <v/>
      </c>
      <c r="AR571" s="18" t="str">
        <f ca="1">IFERROR(IF(AND(NOW()&lt;= EOMONTH(DATE(YEAR($P571),11, 1), 0), Overall!$A573&lt;&gt;"", MONTH($O571) &lt;=11, MONTH($P571) &gt;= 11), IF($T571 &lt;&gt; "", $H571/$T571, ""), ""), "")</f>
        <v/>
      </c>
      <c r="AS571" s="18" t="str">
        <f ca="1">IFERROR(IF(AND(NOW()&lt;= EOMONTH(DATE(YEAR($P571),12, 1), 0), Overall!$A573&lt;&gt;"", MONTH($O571) &lt;= 12, MONTH($P571) &gt;= 12), IF($T571 &lt;&gt; "", $H571/$T571, ""), ""), "")</f>
        <v/>
      </c>
      <c r="AT571" s="16">
        <f t="shared" ca="1" si="17"/>
        <v>0</v>
      </c>
    </row>
    <row r="572" spans="1:46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6">
        <f>IF(Overall!T574&lt;&gt;"",VALUE(Overall!T574),"")</f>
        <v>78.95</v>
      </c>
      <c r="O572" s="7">
        <f>IF(Overall!L574&lt;&gt;"", DATEVALUE(Overall!L574), "")</f>
        <v>45200</v>
      </c>
      <c r="P572" s="7">
        <f>IF(Overall!M574&lt;&gt;"", DATEVALUE(Overall!M574), "")</f>
        <v>45230</v>
      </c>
      <c r="Q572" s="7" t="str">
        <f>IF(Overall!S574&lt;&gt;"",_xlfn.VALUETOTEXT(Overall!S574),"")</f>
        <v>Oct</v>
      </c>
      <c r="R572" s="7">
        <f>IF(Overall!O574&lt;&gt;"", DATEVALUE(Overall!O574), "")</f>
        <v>45131</v>
      </c>
      <c r="S572" s="7">
        <f>IF(Overall!O574&lt;&gt;"", DATEVALUE(Overall!O574), "")</f>
        <v>45131</v>
      </c>
      <c r="T572" s="5">
        <f t="shared" si="16"/>
        <v>1</v>
      </c>
      <c r="U572" s="18" t="str">
        <f>IF(Overall!$A574&lt;&gt;"",IF(AND(MONTH($O572) &lt;= 1, MONTH($P572) &gt;= 1), IF($T572 &lt;&gt; "", $H572/$T572, ""), ""),"")</f>
        <v/>
      </c>
      <c r="V572" s="18" t="str">
        <f>IF(Overall!$A574&lt;&gt;"",IF(AND(MONTH($O572) &lt;= 2, MONTH($P572) &gt;= 2), IF($T572 &lt;&gt; "", $H572/$T572, ""), ""),"")</f>
        <v/>
      </c>
      <c r="W572" s="18" t="str">
        <f>IF(Overall!$A574&lt;&gt;"",IF(AND(MONTH($O572) &lt;= 3, MONTH($P572) &gt;= 3), IF($T572 &lt;&gt; "", $H572/$T572, ""), ""),"")</f>
        <v/>
      </c>
      <c r="X572" s="18" t="str">
        <f>IF(Overall!$A574&lt;&gt;"",IF(AND(MONTH($O572) &lt;= 4, MONTH($P572) &gt;= 4), IF($T572 &lt;&gt; "", $H572/$T572, ""), ""),"")</f>
        <v/>
      </c>
      <c r="Y572" s="18" t="str">
        <f>IF(Overall!$A574&lt;&gt;"",IF(AND(MONTH($O572) &lt;= 5, MONTH($P572) &gt;= 5), IF($T572 &lt;&gt; "", $H572/$T572, ""), ""),"")</f>
        <v/>
      </c>
      <c r="Z572" s="18" t="str">
        <f>IF(Overall!$A574&lt;&gt;"",IF(AND(MONTH($O572) &lt;= 6, MONTH($P572) &gt;= 6), IF($T572 &lt;&gt; "", $H572/$T572, ""), ""),"")</f>
        <v/>
      </c>
      <c r="AA572" s="18" t="str">
        <f>IF(Overall!$A574&lt;&gt;"",IF(AND(MONTH($O572) &lt;= 7, MONTH($P572) &gt;= 7 ), IF($T572 &lt;&gt; "", $H572/$T572, ""), ""),"")</f>
        <v/>
      </c>
      <c r="AB572" s="18" t="str">
        <f>IF(Overall!$A574&lt;&gt;"",IF(AND(MONTH($O572) &lt;= 8, MONTH($P572) &gt;= 8), IF($T572 &lt;&gt; "", $H572/$T572, ""), ""),"")</f>
        <v/>
      </c>
      <c r="AC572" s="18" t="str">
        <f>IF(Overall!$A574&lt;&gt;"",IF(AND(MONTH($O572) &lt;= 9, MONTH($P572) &gt;= 9), IF($T572 &lt;&gt; "", $H572/$T572, ""), ""),"")</f>
        <v/>
      </c>
      <c r="AD572" s="18">
        <f>IF(Overall!$A574&lt;&gt;"",IF(AND(MONTH($O572) &lt;= 10, MONTH($P572) &gt;= 10), IF($T572 &lt;&gt; "", $H572/$T572, ""), ""),"")</f>
        <v>500000</v>
      </c>
      <c r="AE572" s="18" t="str">
        <f>IF(Overall!$A574&lt;&gt;"",IF(AND(MONTH($O572) &lt;= 11, MONTH($P572) &gt;= 11), IF($T572 &lt;&gt; "", $H572/$T572, ""), ""),"")</f>
        <v/>
      </c>
      <c r="AF572" s="18" t="str">
        <f>IF(Overall!$A574&lt;&gt;"",IF(AND(MONTH($O572) &lt;= 12, MONTH($P572) &gt;= 12), IF($T572 &lt;&gt; "", $H572/$T572, ""), ""),"")</f>
        <v/>
      </c>
      <c r="AH572" s="18" t="str">
        <f ca="1">IFERROR(IF(AND(NOW()&lt;= EOMONTH(DATE(YEAR($P572),1, 1), 0), Overall!$A574&lt;&gt;"", MONTH($O572) &lt;= 1, MONTH($P572) &gt;= 1), IF($T572 &lt;&gt; "", $H572/$T572, ""), ""), "")</f>
        <v/>
      </c>
      <c r="AI572" s="18" t="str">
        <f ca="1">IFERROR(IF(AND(NOW()&lt;= EOMONTH(DATE(YEAR($P572),2, 1), 0), Overall!$A574&lt;&gt;"", MONTH($O572) &lt;= 2, MONTH($P572) &gt;= 2), IF($T572 &lt;&gt; "", $H572/$T572, ""), ""), "")</f>
        <v/>
      </c>
      <c r="AJ572" s="18" t="str">
        <f ca="1">IFERROR(IF(AND(NOW()&lt;= EOMONTH(DATE(YEAR($P572),3, 1), 0), Overall!$A574&lt;&gt;"", MONTH($O572) &lt;= 3, MONTH($P572) &gt;= 3), IF($T572 &lt;&gt; "", $H572/$T572, ""), ""), "")</f>
        <v/>
      </c>
      <c r="AK572" s="18" t="str">
        <f ca="1">IFERROR(IF(AND(NOW()&lt;= EOMONTH(DATE(YEAR($P572),4, 1), 0), Overall!$A574&lt;&gt;"", MONTH($O572) &lt;= 4, MONTH($P572) &gt;= 4), IF($T572 &lt;&gt; "", $H572/$T572, ""), ""), "")</f>
        <v/>
      </c>
      <c r="AL572" s="18" t="str">
        <f ca="1">IFERROR(IF(AND(NOW()&lt;= EOMONTH(DATE(YEAR($P572),5, 1), 0), Overall!$A574&lt;&gt;"", MONTH($O572) &lt;= 5, MONTH($P572) &gt;= 5), IF($T572 &lt;&gt; "", $H572/$T572, ""), ""), "")</f>
        <v/>
      </c>
      <c r="AM572" s="18" t="str">
        <f ca="1">IFERROR(IF(AND(NOW()&lt;= EOMONTH(DATE(YEAR($P572),6, 1), 0), Overall!$A574&lt;&gt;"", MONTH($O572) &lt;= 6, MONTH($P572) &gt;= 6), IF($T572 &lt;&gt; "", $H572/$T572, ""), ""), "")</f>
        <v/>
      </c>
      <c r="AN572" s="18" t="str">
        <f ca="1">IFERROR(IF(AND(NOW()&lt;= EOMONTH(DATE(YEAR($P572),7, 1), 0), Overall!$A574&lt;&gt;"", MONTH($O572) &lt;= 7, MONTH($P572) &gt;= 7), IF($T572 &lt;&gt; "", $H572/$T572, ""), ""), "")</f>
        <v/>
      </c>
      <c r="AO572" s="18" t="str">
        <f ca="1">IFERROR(IF(AND(NOW()&lt;= EOMONTH(DATE(YEAR($P572),8, 1), 0), Overall!$A574&lt;&gt;"", MONTH($O572) &lt;= 8, MONTH($P572) &gt;= 8), IF($T572 &lt;&gt; "", $H572/$T572, ""), ""), "")</f>
        <v/>
      </c>
      <c r="AP572" s="18" t="str">
        <f ca="1">IFERROR(IF(AND(NOW()&lt;= EOMONTH(DATE(YEAR($P572),9, 1), 0), Overall!$A574&lt;&gt;"", MONTH($O572) &lt;= 9, MONTH($P572) &gt;= 9), IF($T572 &lt;&gt; "", $H572/$T572, ""), ""), "")</f>
        <v/>
      </c>
      <c r="AQ572" s="18" t="str">
        <f ca="1">IFERROR(IF(AND(NOW()&lt;= EOMONTH(DATE(YEAR($P572),10, 1), 0), Overall!$A574&lt;&gt;"", MONTH($O572) &lt;= 10, MONTH($P572) &gt;= 10), IF($T572 &lt;&gt; "", $H572/$T572, ""), ""), "")</f>
        <v/>
      </c>
      <c r="AR572" s="18" t="str">
        <f ca="1">IFERROR(IF(AND(NOW()&lt;= EOMONTH(DATE(YEAR($P572),11, 1), 0), Overall!$A574&lt;&gt;"", MONTH($O572) &lt;=11, MONTH($P572) &gt;= 11), IF($T572 &lt;&gt; "", $H572/$T572, ""), ""), "")</f>
        <v/>
      </c>
      <c r="AS572" s="18" t="str">
        <f ca="1">IFERROR(IF(AND(NOW()&lt;= EOMONTH(DATE(YEAR($P572),12, 1), 0), Overall!$A574&lt;&gt;"", MONTH($O572) &lt;= 12, MONTH($P572) &gt;= 12), IF($T572 &lt;&gt; "", $H572/$T572, ""), ""), "")</f>
        <v/>
      </c>
      <c r="AT572" s="16">
        <f t="shared" ca="1" si="17"/>
        <v>0</v>
      </c>
    </row>
    <row r="573" spans="1:46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6">
        <f>IF(Overall!T575&lt;&gt;"",VALUE(Overall!T575),"")</f>
        <v>81.3</v>
      </c>
      <c r="O573" s="7">
        <f>IF(Overall!L575&lt;&gt;"", DATEVALUE(Overall!L575), "")</f>
        <v>45231</v>
      </c>
      <c r="P573" s="7">
        <f>IF(Overall!M575&lt;&gt;"", DATEVALUE(Overall!M575), "")</f>
        <v>45260</v>
      </c>
      <c r="Q573" s="7" t="str">
        <f>IF(Overall!S575&lt;&gt;"",_xlfn.VALUETOTEXT(Overall!S575),"")</f>
        <v>Nov</v>
      </c>
      <c r="R573" s="7">
        <f>IF(Overall!O575&lt;&gt;"", DATEVALUE(Overall!O575), "")</f>
        <v>45132</v>
      </c>
      <c r="S573" s="7">
        <f>IF(Overall!O575&lt;&gt;"", DATEVALUE(Overall!O575), "")</f>
        <v>45132</v>
      </c>
      <c r="T573" s="5">
        <f t="shared" si="16"/>
        <v>1</v>
      </c>
      <c r="U573" s="18" t="str">
        <f>IF(Overall!$A575&lt;&gt;"",IF(AND(MONTH($O573) &lt;= 1, MONTH($P573) &gt;= 1), IF($T573 &lt;&gt; "", $H573/$T573, ""), ""),"")</f>
        <v/>
      </c>
      <c r="V573" s="18" t="str">
        <f>IF(Overall!$A575&lt;&gt;"",IF(AND(MONTH($O573) &lt;= 2, MONTH($P573) &gt;= 2), IF($T573 &lt;&gt; "", $H573/$T573, ""), ""),"")</f>
        <v/>
      </c>
      <c r="W573" s="18" t="str">
        <f>IF(Overall!$A575&lt;&gt;"",IF(AND(MONTH($O573) &lt;= 3, MONTH($P573) &gt;= 3), IF($T573 &lt;&gt; "", $H573/$T573, ""), ""),"")</f>
        <v/>
      </c>
      <c r="X573" s="18" t="str">
        <f>IF(Overall!$A575&lt;&gt;"",IF(AND(MONTH($O573) &lt;= 4, MONTH($P573) &gt;= 4), IF($T573 &lt;&gt; "", $H573/$T573, ""), ""),"")</f>
        <v/>
      </c>
      <c r="Y573" s="18" t="str">
        <f>IF(Overall!$A575&lt;&gt;"",IF(AND(MONTH($O573) &lt;= 5, MONTH($P573) &gt;= 5), IF($T573 &lt;&gt; "", $H573/$T573, ""), ""),"")</f>
        <v/>
      </c>
      <c r="Z573" s="18" t="str">
        <f>IF(Overall!$A575&lt;&gt;"",IF(AND(MONTH($O573) &lt;= 6, MONTH($P573) &gt;= 6), IF($T573 &lt;&gt; "", $H573/$T573, ""), ""),"")</f>
        <v/>
      </c>
      <c r="AA573" s="18" t="str">
        <f>IF(Overall!$A575&lt;&gt;"",IF(AND(MONTH($O573) &lt;= 7, MONTH($P573) &gt;= 7 ), IF($T573 &lt;&gt; "", $H573/$T573, ""), ""),"")</f>
        <v/>
      </c>
      <c r="AB573" s="18" t="str">
        <f>IF(Overall!$A575&lt;&gt;"",IF(AND(MONTH($O573) &lt;= 8, MONTH($P573) &gt;= 8), IF($T573 &lt;&gt; "", $H573/$T573, ""), ""),"")</f>
        <v/>
      </c>
      <c r="AC573" s="18" t="str">
        <f>IF(Overall!$A575&lt;&gt;"",IF(AND(MONTH($O573) &lt;= 9, MONTH($P573) &gt;= 9), IF($T573 &lt;&gt; "", $H573/$T573, ""), ""),"")</f>
        <v/>
      </c>
      <c r="AD573" s="18" t="str">
        <f>IF(Overall!$A575&lt;&gt;"",IF(AND(MONTH($O573) &lt;= 10, MONTH($P573) &gt;= 10), IF($T573 &lt;&gt; "", $H573/$T573, ""), ""),"")</f>
        <v/>
      </c>
      <c r="AE573" s="18">
        <f>IF(Overall!$A575&lt;&gt;"",IF(AND(MONTH($O573) &lt;= 11, MONTH($P573) &gt;= 11), IF($T573 &lt;&gt; "", $H573/$T573, ""), ""),"")</f>
        <v>1000000</v>
      </c>
      <c r="AF573" s="18" t="str">
        <f>IF(Overall!$A575&lt;&gt;"",IF(AND(MONTH($O573) &lt;= 12, MONTH($P573) &gt;= 12), IF($T573 &lt;&gt; "", $H573/$T573, ""), ""),"")</f>
        <v/>
      </c>
      <c r="AH573" s="18" t="str">
        <f ca="1">IFERROR(IF(AND(NOW()&lt;= EOMONTH(DATE(YEAR($P573),1, 1), 0), Overall!$A575&lt;&gt;"", MONTH($O573) &lt;= 1, MONTH($P573) &gt;= 1), IF($T573 &lt;&gt; "", $H573/$T573, ""), ""), "")</f>
        <v/>
      </c>
      <c r="AI573" s="18" t="str">
        <f ca="1">IFERROR(IF(AND(NOW()&lt;= EOMONTH(DATE(YEAR($P573),2, 1), 0), Overall!$A575&lt;&gt;"", MONTH($O573) &lt;= 2, MONTH($P573) &gt;= 2), IF($T573 &lt;&gt; "", $H573/$T573, ""), ""), "")</f>
        <v/>
      </c>
      <c r="AJ573" s="18" t="str">
        <f ca="1">IFERROR(IF(AND(NOW()&lt;= EOMONTH(DATE(YEAR($P573),3, 1), 0), Overall!$A575&lt;&gt;"", MONTH($O573) &lt;= 3, MONTH($P573) &gt;= 3), IF($T573 &lt;&gt; "", $H573/$T573, ""), ""), "")</f>
        <v/>
      </c>
      <c r="AK573" s="18" t="str">
        <f ca="1">IFERROR(IF(AND(NOW()&lt;= EOMONTH(DATE(YEAR($P573),4, 1), 0), Overall!$A575&lt;&gt;"", MONTH($O573) &lt;= 4, MONTH($P573) &gt;= 4), IF($T573 &lt;&gt; "", $H573/$T573, ""), ""), "")</f>
        <v/>
      </c>
      <c r="AL573" s="18" t="str">
        <f ca="1">IFERROR(IF(AND(NOW()&lt;= EOMONTH(DATE(YEAR($P573),5, 1), 0), Overall!$A575&lt;&gt;"", MONTH($O573) &lt;= 5, MONTH($P573) &gt;= 5), IF($T573 &lt;&gt; "", $H573/$T573, ""), ""), "")</f>
        <v/>
      </c>
      <c r="AM573" s="18" t="str">
        <f ca="1">IFERROR(IF(AND(NOW()&lt;= EOMONTH(DATE(YEAR($P573),6, 1), 0), Overall!$A575&lt;&gt;"", MONTH($O573) &lt;= 6, MONTH($P573) &gt;= 6), IF($T573 &lt;&gt; "", $H573/$T573, ""), ""), "")</f>
        <v/>
      </c>
      <c r="AN573" s="18" t="str">
        <f ca="1">IFERROR(IF(AND(NOW()&lt;= EOMONTH(DATE(YEAR($P573),7, 1), 0), Overall!$A575&lt;&gt;"", MONTH($O573) &lt;= 7, MONTH($P573) &gt;= 7), IF($T573 &lt;&gt; "", $H573/$T573, ""), ""), "")</f>
        <v/>
      </c>
      <c r="AO573" s="18" t="str">
        <f ca="1">IFERROR(IF(AND(NOW()&lt;= EOMONTH(DATE(YEAR($P573),8, 1), 0), Overall!$A575&lt;&gt;"", MONTH($O573) &lt;= 8, MONTH($P573) &gt;= 8), IF($T573 &lt;&gt; "", $H573/$T573, ""), ""), "")</f>
        <v/>
      </c>
      <c r="AP573" s="18" t="str">
        <f ca="1">IFERROR(IF(AND(NOW()&lt;= EOMONTH(DATE(YEAR($P573),9, 1), 0), Overall!$A575&lt;&gt;"", MONTH($O573) &lt;= 9, MONTH($P573) &gt;= 9), IF($T573 &lt;&gt; "", $H573/$T573, ""), ""), "")</f>
        <v/>
      </c>
      <c r="AQ573" s="18" t="str">
        <f ca="1">IFERROR(IF(AND(NOW()&lt;= EOMONTH(DATE(YEAR($P573),10, 1), 0), Overall!$A575&lt;&gt;"", MONTH($O573) &lt;= 10, MONTH($P573) &gt;= 10), IF($T573 &lt;&gt; "", $H573/$T573, ""), ""), "")</f>
        <v/>
      </c>
      <c r="AR573" s="18" t="str">
        <f ca="1">IFERROR(IF(AND(NOW()&lt;= EOMONTH(DATE(YEAR($P573),11, 1), 0), Overall!$A575&lt;&gt;"", MONTH($O573) &lt;=11, MONTH($P573) &gt;= 11), IF($T573 &lt;&gt; "", $H573/$T573, ""), ""), "")</f>
        <v/>
      </c>
      <c r="AS573" s="18" t="str">
        <f ca="1">IFERROR(IF(AND(NOW()&lt;= EOMONTH(DATE(YEAR($P573),12, 1), 0), Overall!$A575&lt;&gt;"", MONTH($O573) &lt;= 12, MONTH($P573) &gt;= 12), IF($T573 &lt;&gt; "", $H573/$T573, ""), ""), "")</f>
        <v/>
      </c>
      <c r="AT573" s="16">
        <f t="shared" ca="1" si="17"/>
        <v>0</v>
      </c>
    </row>
    <row r="574" spans="1:46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6">
        <f>IF(Overall!T576&lt;&gt;"",VALUE(Overall!T576),"")</f>
        <v>81.36</v>
      </c>
      <c r="O574" s="7">
        <f>IF(Overall!L576&lt;&gt;"", DATEVALUE(Overall!L576), "")</f>
        <v>45231</v>
      </c>
      <c r="P574" s="7">
        <f>IF(Overall!M576&lt;&gt;"", DATEVALUE(Overall!M576), "")</f>
        <v>45260</v>
      </c>
      <c r="Q574" s="7" t="str">
        <f>IF(Overall!S576&lt;&gt;"",_xlfn.VALUETOTEXT(Overall!S576),"")</f>
        <v>Nov</v>
      </c>
      <c r="R574" s="7">
        <f>IF(Overall!O576&lt;&gt;"", DATEVALUE(Overall!O576), "")</f>
        <v>45132</v>
      </c>
      <c r="S574" s="7">
        <f>IF(Overall!O576&lt;&gt;"", DATEVALUE(Overall!O576), "")</f>
        <v>45132</v>
      </c>
      <c r="T574" s="5">
        <f t="shared" si="16"/>
        <v>1</v>
      </c>
      <c r="U574" s="18" t="str">
        <f>IF(Overall!$A576&lt;&gt;"",IF(AND(MONTH($O574) &lt;= 1, MONTH($P574) &gt;= 1), IF($T574 &lt;&gt; "", $H574/$T574, ""), ""),"")</f>
        <v/>
      </c>
      <c r="V574" s="18" t="str">
        <f>IF(Overall!$A576&lt;&gt;"",IF(AND(MONTH($O574) &lt;= 2, MONTH($P574) &gt;= 2), IF($T574 &lt;&gt; "", $H574/$T574, ""), ""),"")</f>
        <v/>
      </c>
      <c r="W574" s="18" t="str">
        <f>IF(Overall!$A576&lt;&gt;"",IF(AND(MONTH($O574) &lt;= 3, MONTH($P574) &gt;= 3), IF($T574 &lt;&gt; "", $H574/$T574, ""), ""),"")</f>
        <v/>
      </c>
      <c r="X574" s="18" t="str">
        <f>IF(Overall!$A576&lt;&gt;"",IF(AND(MONTH($O574) &lt;= 4, MONTH($P574) &gt;= 4), IF($T574 &lt;&gt; "", $H574/$T574, ""), ""),"")</f>
        <v/>
      </c>
      <c r="Y574" s="18" t="str">
        <f>IF(Overall!$A576&lt;&gt;"",IF(AND(MONTH($O574) &lt;= 5, MONTH($P574) &gt;= 5), IF($T574 &lt;&gt; "", $H574/$T574, ""), ""),"")</f>
        <v/>
      </c>
      <c r="Z574" s="18" t="str">
        <f>IF(Overall!$A576&lt;&gt;"",IF(AND(MONTH($O574) &lt;= 6, MONTH($P574) &gt;= 6), IF($T574 &lt;&gt; "", $H574/$T574, ""), ""),"")</f>
        <v/>
      </c>
      <c r="AA574" s="18" t="str">
        <f>IF(Overall!$A576&lt;&gt;"",IF(AND(MONTH($O574) &lt;= 7, MONTH($P574) &gt;= 7 ), IF($T574 &lt;&gt; "", $H574/$T574, ""), ""),"")</f>
        <v/>
      </c>
      <c r="AB574" s="18" t="str">
        <f>IF(Overall!$A576&lt;&gt;"",IF(AND(MONTH($O574) &lt;= 8, MONTH($P574) &gt;= 8), IF($T574 &lt;&gt; "", $H574/$T574, ""), ""),"")</f>
        <v/>
      </c>
      <c r="AC574" s="18" t="str">
        <f>IF(Overall!$A576&lt;&gt;"",IF(AND(MONTH($O574) &lt;= 9, MONTH($P574) &gt;= 9), IF($T574 &lt;&gt; "", $H574/$T574, ""), ""),"")</f>
        <v/>
      </c>
      <c r="AD574" s="18" t="str">
        <f>IF(Overall!$A576&lt;&gt;"",IF(AND(MONTH($O574) &lt;= 10, MONTH($P574) &gt;= 10), IF($T574 &lt;&gt; "", $H574/$T574, ""), ""),"")</f>
        <v/>
      </c>
      <c r="AE574" s="18">
        <f>IF(Overall!$A576&lt;&gt;"",IF(AND(MONTH($O574) &lt;= 11, MONTH($P574) &gt;= 11), IF($T574 &lt;&gt; "", $H574/$T574, ""), ""),"")</f>
        <v>1000000</v>
      </c>
      <c r="AF574" s="18" t="str">
        <f>IF(Overall!$A576&lt;&gt;"",IF(AND(MONTH($O574) &lt;= 12, MONTH($P574) &gt;= 12), IF($T574 &lt;&gt; "", $H574/$T574, ""), ""),"")</f>
        <v/>
      </c>
      <c r="AH574" s="18" t="str">
        <f ca="1">IFERROR(IF(AND(NOW()&lt;= EOMONTH(DATE(YEAR($P574),1, 1), 0), Overall!$A576&lt;&gt;"", MONTH($O574) &lt;= 1, MONTH($P574) &gt;= 1), IF($T574 &lt;&gt; "", $H574/$T574, ""), ""), "")</f>
        <v/>
      </c>
      <c r="AI574" s="18" t="str">
        <f ca="1">IFERROR(IF(AND(NOW()&lt;= EOMONTH(DATE(YEAR($P574),2, 1), 0), Overall!$A576&lt;&gt;"", MONTH($O574) &lt;= 2, MONTH($P574) &gt;= 2), IF($T574 &lt;&gt; "", $H574/$T574, ""), ""), "")</f>
        <v/>
      </c>
      <c r="AJ574" s="18" t="str">
        <f ca="1">IFERROR(IF(AND(NOW()&lt;= EOMONTH(DATE(YEAR($P574),3, 1), 0), Overall!$A576&lt;&gt;"", MONTH($O574) &lt;= 3, MONTH($P574) &gt;= 3), IF($T574 &lt;&gt; "", $H574/$T574, ""), ""), "")</f>
        <v/>
      </c>
      <c r="AK574" s="18" t="str">
        <f ca="1">IFERROR(IF(AND(NOW()&lt;= EOMONTH(DATE(YEAR($P574),4, 1), 0), Overall!$A576&lt;&gt;"", MONTH($O574) &lt;= 4, MONTH($P574) &gt;= 4), IF($T574 &lt;&gt; "", $H574/$T574, ""), ""), "")</f>
        <v/>
      </c>
      <c r="AL574" s="18" t="str">
        <f ca="1">IFERROR(IF(AND(NOW()&lt;= EOMONTH(DATE(YEAR($P574),5, 1), 0), Overall!$A576&lt;&gt;"", MONTH($O574) &lt;= 5, MONTH($P574) &gt;= 5), IF($T574 &lt;&gt; "", $H574/$T574, ""), ""), "")</f>
        <v/>
      </c>
      <c r="AM574" s="18" t="str">
        <f ca="1">IFERROR(IF(AND(NOW()&lt;= EOMONTH(DATE(YEAR($P574),6, 1), 0), Overall!$A576&lt;&gt;"", MONTH($O574) &lt;= 6, MONTH($P574) &gt;= 6), IF($T574 &lt;&gt; "", $H574/$T574, ""), ""), "")</f>
        <v/>
      </c>
      <c r="AN574" s="18" t="str">
        <f ca="1">IFERROR(IF(AND(NOW()&lt;= EOMONTH(DATE(YEAR($P574),7, 1), 0), Overall!$A576&lt;&gt;"", MONTH($O574) &lt;= 7, MONTH($P574) &gt;= 7), IF($T574 &lt;&gt; "", $H574/$T574, ""), ""), "")</f>
        <v/>
      </c>
      <c r="AO574" s="18" t="str">
        <f ca="1">IFERROR(IF(AND(NOW()&lt;= EOMONTH(DATE(YEAR($P574),8, 1), 0), Overall!$A576&lt;&gt;"", MONTH($O574) &lt;= 8, MONTH($P574) &gt;= 8), IF($T574 &lt;&gt; "", $H574/$T574, ""), ""), "")</f>
        <v/>
      </c>
      <c r="AP574" s="18" t="str">
        <f ca="1">IFERROR(IF(AND(NOW()&lt;= EOMONTH(DATE(YEAR($P574),9, 1), 0), Overall!$A576&lt;&gt;"", MONTH($O574) &lt;= 9, MONTH($P574) &gt;= 9), IF($T574 &lt;&gt; "", $H574/$T574, ""), ""), "")</f>
        <v/>
      </c>
      <c r="AQ574" s="18" t="str">
        <f ca="1">IFERROR(IF(AND(NOW()&lt;= EOMONTH(DATE(YEAR($P574),10, 1), 0), Overall!$A576&lt;&gt;"", MONTH($O574) &lt;= 10, MONTH($P574) &gt;= 10), IF($T574 &lt;&gt; "", $H574/$T574, ""), ""), "")</f>
        <v/>
      </c>
      <c r="AR574" s="18" t="str">
        <f ca="1">IFERROR(IF(AND(NOW()&lt;= EOMONTH(DATE(YEAR($P574),11, 1), 0), Overall!$A576&lt;&gt;"", MONTH($O574) &lt;=11, MONTH($P574) &gt;= 11), IF($T574 &lt;&gt; "", $H574/$T574, ""), ""), "")</f>
        <v/>
      </c>
      <c r="AS574" s="18" t="str">
        <f ca="1">IFERROR(IF(AND(NOW()&lt;= EOMONTH(DATE(YEAR($P574),12, 1), 0), Overall!$A576&lt;&gt;"", MONTH($O574) &lt;= 12, MONTH($P574) &gt;= 12), IF($T574 &lt;&gt; "", $H574/$T574, ""), ""), "")</f>
        <v/>
      </c>
      <c r="AT574" s="16">
        <f t="shared" ca="1" si="17"/>
        <v>0</v>
      </c>
    </row>
    <row r="575" spans="1:46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6">
        <f>IF(Overall!T577&lt;&gt;"",VALUE(Overall!T577),"")</f>
        <v>81.349999999999994</v>
      </c>
      <c r="O575" s="7">
        <f>IF(Overall!L577&lt;&gt;"", DATEVALUE(Overall!L577), "")</f>
        <v>45231</v>
      </c>
      <c r="P575" s="7">
        <f>IF(Overall!M577&lt;&gt;"", DATEVALUE(Overall!M577), "")</f>
        <v>45260</v>
      </c>
      <c r="Q575" s="7" t="str">
        <f>IF(Overall!S577&lt;&gt;"",_xlfn.VALUETOTEXT(Overall!S577),"")</f>
        <v>Nov</v>
      </c>
      <c r="R575" s="7">
        <f>IF(Overall!O577&lt;&gt;"", DATEVALUE(Overall!O577), "")</f>
        <v>45132</v>
      </c>
      <c r="S575" s="7">
        <f>IF(Overall!O577&lt;&gt;"", DATEVALUE(Overall!O577), "")</f>
        <v>45132</v>
      </c>
      <c r="T575" s="5">
        <f t="shared" si="16"/>
        <v>1</v>
      </c>
      <c r="U575" s="18" t="str">
        <f>IF(Overall!$A577&lt;&gt;"",IF(AND(MONTH($O575) &lt;= 1, MONTH($P575) &gt;= 1), IF($T575 &lt;&gt; "", $H575/$T575, ""), ""),"")</f>
        <v/>
      </c>
      <c r="V575" s="18" t="str">
        <f>IF(Overall!$A577&lt;&gt;"",IF(AND(MONTH($O575) &lt;= 2, MONTH($P575) &gt;= 2), IF($T575 &lt;&gt; "", $H575/$T575, ""), ""),"")</f>
        <v/>
      </c>
      <c r="W575" s="18" t="str">
        <f>IF(Overall!$A577&lt;&gt;"",IF(AND(MONTH($O575) &lt;= 3, MONTH($P575) &gt;= 3), IF($T575 &lt;&gt; "", $H575/$T575, ""), ""),"")</f>
        <v/>
      </c>
      <c r="X575" s="18" t="str">
        <f>IF(Overall!$A577&lt;&gt;"",IF(AND(MONTH($O575) &lt;= 4, MONTH($P575) &gt;= 4), IF($T575 &lt;&gt; "", $H575/$T575, ""), ""),"")</f>
        <v/>
      </c>
      <c r="Y575" s="18" t="str">
        <f>IF(Overall!$A577&lt;&gt;"",IF(AND(MONTH($O575) &lt;= 5, MONTH($P575) &gt;= 5), IF($T575 &lt;&gt; "", $H575/$T575, ""), ""),"")</f>
        <v/>
      </c>
      <c r="Z575" s="18" t="str">
        <f>IF(Overall!$A577&lt;&gt;"",IF(AND(MONTH($O575) &lt;= 6, MONTH($P575) &gt;= 6), IF($T575 &lt;&gt; "", $H575/$T575, ""), ""),"")</f>
        <v/>
      </c>
      <c r="AA575" s="18" t="str">
        <f>IF(Overall!$A577&lt;&gt;"",IF(AND(MONTH($O575) &lt;= 7, MONTH($P575) &gt;= 7 ), IF($T575 &lt;&gt; "", $H575/$T575, ""), ""),"")</f>
        <v/>
      </c>
      <c r="AB575" s="18" t="str">
        <f>IF(Overall!$A577&lt;&gt;"",IF(AND(MONTH($O575) &lt;= 8, MONTH($P575) &gt;= 8), IF($T575 &lt;&gt; "", $H575/$T575, ""), ""),"")</f>
        <v/>
      </c>
      <c r="AC575" s="18" t="str">
        <f>IF(Overall!$A577&lt;&gt;"",IF(AND(MONTH($O575) &lt;= 9, MONTH($P575) &gt;= 9), IF($T575 &lt;&gt; "", $H575/$T575, ""), ""),"")</f>
        <v/>
      </c>
      <c r="AD575" s="18" t="str">
        <f>IF(Overall!$A577&lt;&gt;"",IF(AND(MONTH($O575) &lt;= 10, MONTH($P575) &gt;= 10), IF($T575 &lt;&gt; "", $H575/$T575, ""), ""),"")</f>
        <v/>
      </c>
      <c r="AE575" s="18">
        <f>IF(Overall!$A577&lt;&gt;"",IF(AND(MONTH($O575) &lt;= 11, MONTH($P575) &gt;= 11), IF($T575 &lt;&gt; "", $H575/$T575, ""), ""),"")</f>
        <v>1000000</v>
      </c>
      <c r="AF575" s="18" t="str">
        <f>IF(Overall!$A577&lt;&gt;"",IF(AND(MONTH($O575) &lt;= 12, MONTH($P575) &gt;= 12), IF($T575 &lt;&gt; "", $H575/$T575, ""), ""),"")</f>
        <v/>
      </c>
      <c r="AH575" s="18" t="str">
        <f ca="1">IFERROR(IF(AND(NOW()&lt;= EOMONTH(DATE(YEAR($P575),1, 1), 0), Overall!$A577&lt;&gt;"", MONTH($O575) &lt;= 1, MONTH($P575) &gt;= 1), IF($T575 &lt;&gt; "", $H575/$T575, ""), ""), "")</f>
        <v/>
      </c>
      <c r="AI575" s="18" t="str">
        <f ca="1">IFERROR(IF(AND(NOW()&lt;= EOMONTH(DATE(YEAR($P575),2, 1), 0), Overall!$A577&lt;&gt;"", MONTH($O575) &lt;= 2, MONTH($P575) &gt;= 2), IF($T575 &lt;&gt; "", $H575/$T575, ""), ""), "")</f>
        <v/>
      </c>
      <c r="AJ575" s="18" t="str">
        <f ca="1">IFERROR(IF(AND(NOW()&lt;= EOMONTH(DATE(YEAR($P575),3, 1), 0), Overall!$A577&lt;&gt;"", MONTH($O575) &lt;= 3, MONTH($P575) &gt;= 3), IF($T575 &lt;&gt; "", $H575/$T575, ""), ""), "")</f>
        <v/>
      </c>
      <c r="AK575" s="18" t="str">
        <f ca="1">IFERROR(IF(AND(NOW()&lt;= EOMONTH(DATE(YEAR($P575),4, 1), 0), Overall!$A577&lt;&gt;"", MONTH($O575) &lt;= 4, MONTH($P575) &gt;= 4), IF($T575 &lt;&gt; "", $H575/$T575, ""), ""), "")</f>
        <v/>
      </c>
      <c r="AL575" s="18" t="str">
        <f ca="1">IFERROR(IF(AND(NOW()&lt;= EOMONTH(DATE(YEAR($P575),5, 1), 0), Overall!$A577&lt;&gt;"", MONTH($O575) &lt;= 5, MONTH($P575) &gt;= 5), IF($T575 &lt;&gt; "", $H575/$T575, ""), ""), "")</f>
        <v/>
      </c>
      <c r="AM575" s="18" t="str">
        <f ca="1">IFERROR(IF(AND(NOW()&lt;= EOMONTH(DATE(YEAR($P575),6, 1), 0), Overall!$A577&lt;&gt;"", MONTH($O575) &lt;= 6, MONTH($P575) &gt;= 6), IF($T575 &lt;&gt; "", $H575/$T575, ""), ""), "")</f>
        <v/>
      </c>
      <c r="AN575" s="18" t="str">
        <f ca="1">IFERROR(IF(AND(NOW()&lt;= EOMONTH(DATE(YEAR($P575),7, 1), 0), Overall!$A577&lt;&gt;"", MONTH($O575) &lt;= 7, MONTH($P575) &gt;= 7), IF($T575 &lt;&gt; "", $H575/$T575, ""), ""), "")</f>
        <v/>
      </c>
      <c r="AO575" s="18" t="str">
        <f ca="1">IFERROR(IF(AND(NOW()&lt;= EOMONTH(DATE(YEAR($P575),8, 1), 0), Overall!$A577&lt;&gt;"", MONTH($O575) &lt;= 8, MONTH($P575) &gt;= 8), IF($T575 &lt;&gt; "", $H575/$T575, ""), ""), "")</f>
        <v/>
      </c>
      <c r="AP575" s="18" t="str">
        <f ca="1">IFERROR(IF(AND(NOW()&lt;= EOMONTH(DATE(YEAR($P575),9, 1), 0), Overall!$A577&lt;&gt;"", MONTH($O575) &lt;= 9, MONTH($P575) &gt;= 9), IF($T575 &lt;&gt; "", $H575/$T575, ""), ""), "")</f>
        <v/>
      </c>
      <c r="AQ575" s="18" t="str">
        <f ca="1">IFERROR(IF(AND(NOW()&lt;= EOMONTH(DATE(YEAR($P575),10, 1), 0), Overall!$A577&lt;&gt;"", MONTH($O575) &lt;= 10, MONTH($P575) &gt;= 10), IF($T575 &lt;&gt; "", $H575/$T575, ""), ""), "")</f>
        <v/>
      </c>
      <c r="AR575" s="18" t="str">
        <f ca="1">IFERROR(IF(AND(NOW()&lt;= EOMONTH(DATE(YEAR($P575),11, 1), 0), Overall!$A577&lt;&gt;"", MONTH($O575) &lt;=11, MONTH($P575) &gt;= 11), IF($T575 &lt;&gt; "", $H575/$T575, ""), ""), "")</f>
        <v/>
      </c>
      <c r="AS575" s="18" t="str">
        <f ca="1">IFERROR(IF(AND(NOW()&lt;= EOMONTH(DATE(YEAR($P575),12, 1), 0), Overall!$A577&lt;&gt;"", MONTH($O575) &lt;= 12, MONTH($P575) &gt;= 12), IF($T575 &lt;&gt; "", $H575/$T575, ""), ""), "")</f>
        <v/>
      </c>
      <c r="AT575" s="16">
        <f t="shared" ca="1" si="17"/>
        <v>0</v>
      </c>
    </row>
    <row r="576" spans="1:46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6">
        <f>IF(Overall!T578&lt;&gt;"",VALUE(Overall!T578),"")</f>
        <v>80.2</v>
      </c>
      <c r="O576" s="7">
        <f>IF(Overall!L578&lt;&gt;"", DATEVALUE(Overall!L578), "")</f>
        <v>45231</v>
      </c>
      <c r="P576" s="7">
        <f>IF(Overall!M578&lt;&gt;"", DATEVALUE(Overall!M578), "")</f>
        <v>45260</v>
      </c>
      <c r="Q576" s="7" t="str">
        <f>IF(Overall!S578&lt;&gt;"",_xlfn.VALUETOTEXT(Overall!S578),"")</f>
        <v>Nov</v>
      </c>
      <c r="R576" s="7">
        <f>IF(Overall!O578&lt;&gt;"", DATEVALUE(Overall!O578), "")</f>
        <v>45132</v>
      </c>
      <c r="S576" s="7">
        <f>IF(Overall!O578&lt;&gt;"", DATEVALUE(Overall!O578), "")</f>
        <v>45132</v>
      </c>
      <c r="T576" s="5">
        <f t="shared" si="16"/>
        <v>1</v>
      </c>
      <c r="U576" s="18" t="str">
        <f>IF(Overall!$A578&lt;&gt;"",IF(AND(MONTH($O576) &lt;= 1, MONTH($P576) &gt;= 1), IF($T576 &lt;&gt; "", $H576/$T576, ""), ""),"")</f>
        <v/>
      </c>
      <c r="V576" s="18" t="str">
        <f>IF(Overall!$A578&lt;&gt;"",IF(AND(MONTH($O576) &lt;= 2, MONTH($P576) &gt;= 2), IF($T576 &lt;&gt; "", $H576/$T576, ""), ""),"")</f>
        <v/>
      </c>
      <c r="W576" s="18" t="str">
        <f>IF(Overall!$A578&lt;&gt;"",IF(AND(MONTH($O576) &lt;= 3, MONTH($P576) &gt;= 3), IF($T576 &lt;&gt; "", $H576/$T576, ""), ""),"")</f>
        <v/>
      </c>
      <c r="X576" s="18" t="str">
        <f>IF(Overall!$A578&lt;&gt;"",IF(AND(MONTH($O576) &lt;= 4, MONTH($P576) &gt;= 4), IF($T576 &lt;&gt; "", $H576/$T576, ""), ""),"")</f>
        <v/>
      </c>
      <c r="Y576" s="18" t="str">
        <f>IF(Overall!$A578&lt;&gt;"",IF(AND(MONTH($O576) &lt;= 5, MONTH($P576) &gt;= 5), IF($T576 &lt;&gt; "", $H576/$T576, ""), ""),"")</f>
        <v/>
      </c>
      <c r="Z576" s="18" t="str">
        <f>IF(Overall!$A578&lt;&gt;"",IF(AND(MONTH($O576) &lt;= 6, MONTH($P576) &gt;= 6), IF($T576 &lt;&gt; "", $H576/$T576, ""), ""),"")</f>
        <v/>
      </c>
      <c r="AA576" s="18" t="str">
        <f>IF(Overall!$A578&lt;&gt;"",IF(AND(MONTH($O576) &lt;= 7, MONTH($P576) &gt;= 7 ), IF($T576 &lt;&gt; "", $H576/$T576, ""), ""),"")</f>
        <v/>
      </c>
      <c r="AB576" s="18" t="str">
        <f>IF(Overall!$A578&lt;&gt;"",IF(AND(MONTH($O576) &lt;= 8, MONTH($P576) &gt;= 8), IF($T576 &lt;&gt; "", $H576/$T576, ""), ""),"")</f>
        <v/>
      </c>
      <c r="AC576" s="18" t="str">
        <f>IF(Overall!$A578&lt;&gt;"",IF(AND(MONTH($O576) &lt;= 9, MONTH($P576) &gt;= 9), IF($T576 &lt;&gt; "", $H576/$T576, ""), ""),"")</f>
        <v/>
      </c>
      <c r="AD576" s="18" t="str">
        <f>IF(Overall!$A578&lt;&gt;"",IF(AND(MONTH($O576) &lt;= 10, MONTH($P576) &gt;= 10), IF($T576 &lt;&gt; "", $H576/$T576, ""), ""),"")</f>
        <v/>
      </c>
      <c r="AE576" s="18">
        <f>IF(Overall!$A578&lt;&gt;"",IF(AND(MONTH($O576) &lt;= 11, MONTH($P576) &gt;= 11), IF($T576 &lt;&gt; "", $H576/$T576, ""), ""),"")</f>
        <v>1000000</v>
      </c>
      <c r="AF576" s="18" t="str">
        <f>IF(Overall!$A578&lt;&gt;"",IF(AND(MONTH($O576) &lt;= 12, MONTH($P576) &gt;= 12), IF($T576 &lt;&gt; "", $H576/$T576, ""), ""),"")</f>
        <v/>
      </c>
      <c r="AH576" s="18" t="str">
        <f ca="1">IFERROR(IF(AND(NOW()&lt;= EOMONTH(DATE(YEAR($P576),1, 1), 0), Overall!$A578&lt;&gt;"", MONTH($O576) &lt;= 1, MONTH($P576) &gt;= 1), IF($T576 &lt;&gt; "", $H576/$T576, ""), ""), "")</f>
        <v/>
      </c>
      <c r="AI576" s="18" t="str">
        <f ca="1">IFERROR(IF(AND(NOW()&lt;= EOMONTH(DATE(YEAR($P576),2, 1), 0), Overall!$A578&lt;&gt;"", MONTH($O576) &lt;= 2, MONTH($P576) &gt;= 2), IF($T576 &lt;&gt; "", $H576/$T576, ""), ""), "")</f>
        <v/>
      </c>
      <c r="AJ576" s="18" t="str">
        <f ca="1">IFERROR(IF(AND(NOW()&lt;= EOMONTH(DATE(YEAR($P576),3, 1), 0), Overall!$A578&lt;&gt;"", MONTH($O576) &lt;= 3, MONTH($P576) &gt;= 3), IF($T576 &lt;&gt; "", $H576/$T576, ""), ""), "")</f>
        <v/>
      </c>
      <c r="AK576" s="18" t="str">
        <f ca="1">IFERROR(IF(AND(NOW()&lt;= EOMONTH(DATE(YEAR($P576),4, 1), 0), Overall!$A578&lt;&gt;"", MONTH($O576) &lt;= 4, MONTH($P576) &gt;= 4), IF($T576 &lt;&gt; "", $H576/$T576, ""), ""), "")</f>
        <v/>
      </c>
      <c r="AL576" s="18" t="str">
        <f ca="1">IFERROR(IF(AND(NOW()&lt;= EOMONTH(DATE(YEAR($P576),5, 1), 0), Overall!$A578&lt;&gt;"", MONTH($O576) &lt;= 5, MONTH($P576) &gt;= 5), IF($T576 &lt;&gt; "", $H576/$T576, ""), ""), "")</f>
        <v/>
      </c>
      <c r="AM576" s="18" t="str">
        <f ca="1">IFERROR(IF(AND(NOW()&lt;= EOMONTH(DATE(YEAR($P576),6, 1), 0), Overall!$A578&lt;&gt;"", MONTH($O576) &lt;= 6, MONTH($P576) &gt;= 6), IF($T576 &lt;&gt; "", $H576/$T576, ""), ""), "")</f>
        <v/>
      </c>
      <c r="AN576" s="18" t="str">
        <f ca="1">IFERROR(IF(AND(NOW()&lt;= EOMONTH(DATE(YEAR($P576),7, 1), 0), Overall!$A578&lt;&gt;"", MONTH($O576) &lt;= 7, MONTH($P576) &gt;= 7), IF($T576 &lt;&gt; "", $H576/$T576, ""), ""), "")</f>
        <v/>
      </c>
      <c r="AO576" s="18" t="str">
        <f ca="1">IFERROR(IF(AND(NOW()&lt;= EOMONTH(DATE(YEAR($P576),8, 1), 0), Overall!$A578&lt;&gt;"", MONTH($O576) &lt;= 8, MONTH($P576) &gt;= 8), IF($T576 &lt;&gt; "", $H576/$T576, ""), ""), "")</f>
        <v/>
      </c>
      <c r="AP576" s="18" t="str">
        <f ca="1">IFERROR(IF(AND(NOW()&lt;= EOMONTH(DATE(YEAR($P576),9, 1), 0), Overall!$A578&lt;&gt;"", MONTH($O576) &lt;= 9, MONTH($P576) &gt;= 9), IF($T576 &lt;&gt; "", $H576/$T576, ""), ""), "")</f>
        <v/>
      </c>
      <c r="AQ576" s="18" t="str">
        <f ca="1">IFERROR(IF(AND(NOW()&lt;= EOMONTH(DATE(YEAR($P576),10, 1), 0), Overall!$A578&lt;&gt;"", MONTH($O576) &lt;= 10, MONTH($P576) &gt;= 10), IF($T576 &lt;&gt; "", $H576/$T576, ""), ""), "")</f>
        <v/>
      </c>
      <c r="AR576" s="18" t="str">
        <f ca="1">IFERROR(IF(AND(NOW()&lt;= EOMONTH(DATE(YEAR($P576),11, 1), 0), Overall!$A578&lt;&gt;"", MONTH($O576) &lt;=11, MONTH($P576) &gt;= 11), IF($T576 &lt;&gt; "", $H576/$T576, ""), ""), "")</f>
        <v/>
      </c>
      <c r="AS576" s="18" t="str">
        <f ca="1">IFERROR(IF(AND(NOW()&lt;= EOMONTH(DATE(YEAR($P576),12, 1), 0), Overall!$A578&lt;&gt;"", MONTH($O576) &lt;= 12, MONTH($P576) &gt;= 12), IF($T576 &lt;&gt; "", $H576/$T576, ""), ""), "")</f>
        <v/>
      </c>
      <c r="AT576" s="16">
        <f t="shared" ca="1" si="17"/>
        <v>0</v>
      </c>
    </row>
    <row r="577" spans="1:46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6">
        <f>IF(Overall!T579&lt;&gt;"",VALUE(Overall!T579),"")</f>
        <v>81.7</v>
      </c>
      <c r="O577" s="7">
        <f>IF(Overall!L579&lt;&gt;"", DATEVALUE(Overall!L579), "")</f>
        <v>45231</v>
      </c>
      <c r="P577" s="7">
        <f>IF(Overall!M579&lt;&gt;"", DATEVALUE(Overall!M579), "")</f>
        <v>45260</v>
      </c>
      <c r="Q577" s="7" t="str">
        <f>IF(Overall!S579&lt;&gt;"",_xlfn.VALUETOTEXT(Overall!S579),"")</f>
        <v>Nov</v>
      </c>
      <c r="R577" s="7">
        <f>IF(Overall!O579&lt;&gt;"", DATEVALUE(Overall!O579), "")</f>
        <v>45133</v>
      </c>
      <c r="S577" s="7">
        <f>IF(Overall!O579&lt;&gt;"", DATEVALUE(Overall!O579), "")</f>
        <v>45133</v>
      </c>
      <c r="T577" s="5">
        <f t="shared" si="16"/>
        <v>1</v>
      </c>
      <c r="U577" s="18" t="str">
        <f>IF(Overall!$A579&lt;&gt;"",IF(AND(MONTH($O577) &lt;= 1, MONTH($P577) &gt;= 1), IF($T577 &lt;&gt; "", $H577/$T577, ""), ""),"")</f>
        <v/>
      </c>
      <c r="V577" s="18" t="str">
        <f>IF(Overall!$A579&lt;&gt;"",IF(AND(MONTH($O577) &lt;= 2, MONTH($P577) &gt;= 2), IF($T577 &lt;&gt; "", $H577/$T577, ""), ""),"")</f>
        <v/>
      </c>
      <c r="W577" s="18" t="str">
        <f>IF(Overall!$A579&lt;&gt;"",IF(AND(MONTH($O577) &lt;= 3, MONTH($P577) &gt;= 3), IF($T577 &lt;&gt; "", $H577/$T577, ""), ""),"")</f>
        <v/>
      </c>
      <c r="X577" s="18" t="str">
        <f>IF(Overall!$A579&lt;&gt;"",IF(AND(MONTH($O577) &lt;= 4, MONTH($P577) &gt;= 4), IF($T577 &lt;&gt; "", $H577/$T577, ""), ""),"")</f>
        <v/>
      </c>
      <c r="Y577" s="18" t="str">
        <f>IF(Overall!$A579&lt;&gt;"",IF(AND(MONTH($O577) &lt;= 5, MONTH($P577) &gt;= 5), IF($T577 &lt;&gt; "", $H577/$T577, ""), ""),"")</f>
        <v/>
      </c>
      <c r="Z577" s="18" t="str">
        <f>IF(Overall!$A579&lt;&gt;"",IF(AND(MONTH($O577) &lt;= 6, MONTH($P577) &gt;= 6), IF($T577 &lt;&gt; "", $H577/$T577, ""), ""),"")</f>
        <v/>
      </c>
      <c r="AA577" s="18" t="str">
        <f>IF(Overall!$A579&lt;&gt;"",IF(AND(MONTH($O577) &lt;= 7, MONTH($P577) &gt;= 7 ), IF($T577 &lt;&gt; "", $H577/$T577, ""), ""),"")</f>
        <v/>
      </c>
      <c r="AB577" s="18" t="str">
        <f>IF(Overall!$A579&lt;&gt;"",IF(AND(MONTH($O577) &lt;= 8, MONTH($P577) &gt;= 8), IF($T577 &lt;&gt; "", $H577/$T577, ""), ""),"")</f>
        <v/>
      </c>
      <c r="AC577" s="18" t="str">
        <f>IF(Overall!$A579&lt;&gt;"",IF(AND(MONTH($O577) &lt;= 9, MONTH($P577) &gt;= 9), IF($T577 &lt;&gt; "", $H577/$T577, ""), ""),"")</f>
        <v/>
      </c>
      <c r="AD577" s="18" t="str">
        <f>IF(Overall!$A579&lt;&gt;"",IF(AND(MONTH($O577) &lt;= 10, MONTH($P577) &gt;= 10), IF($T577 &lt;&gt; "", $H577/$T577, ""), ""),"")</f>
        <v/>
      </c>
      <c r="AE577" s="18">
        <f>IF(Overall!$A579&lt;&gt;"",IF(AND(MONTH($O577) &lt;= 11, MONTH($P577) &gt;= 11), IF($T577 &lt;&gt; "", $H577/$T577, ""), ""),"")</f>
        <v>500000</v>
      </c>
      <c r="AF577" s="18" t="str">
        <f>IF(Overall!$A579&lt;&gt;"",IF(AND(MONTH($O577) &lt;= 12, MONTH($P577) &gt;= 12), IF($T577 &lt;&gt; "", $H577/$T577, ""), ""),"")</f>
        <v/>
      </c>
      <c r="AH577" s="18" t="str">
        <f ca="1">IFERROR(IF(AND(NOW()&lt;= EOMONTH(DATE(YEAR($P577),1, 1), 0), Overall!$A579&lt;&gt;"", MONTH($O577) &lt;= 1, MONTH($P577) &gt;= 1), IF($T577 &lt;&gt; "", $H577/$T577, ""), ""), "")</f>
        <v/>
      </c>
      <c r="AI577" s="18" t="str">
        <f ca="1">IFERROR(IF(AND(NOW()&lt;= EOMONTH(DATE(YEAR($P577),2, 1), 0), Overall!$A579&lt;&gt;"", MONTH($O577) &lt;= 2, MONTH($P577) &gt;= 2), IF($T577 &lt;&gt; "", $H577/$T577, ""), ""), "")</f>
        <v/>
      </c>
      <c r="AJ577" s="18" t="str">
        <f ca="1">IFERROR(IF(AND(NOW()&lt;= EOMONTH(DATE(YEAR($P577),3, 1), 0), Overall!$A579&lt;&gt;"", MONTH($O577) &lt;= 3, MONTH($P577) &gt;= 3), IF($T577 &lt;&gt; "", $H577/$T577, ""), ""), "")</f>
        <v/>
      </c>
      <c r="AK577" s="18" t="str">
        <f ca="1">IFERROR(IF(AND(NOW()&lt;= EOMONTH(DATE(YEAR($P577),4, 1), 0), Overall!$A579&lt;&gt;"", MONTH($O577) &lt;= 4, MONTH($P577) &gt;= 4), IF($T577 &lt;&gt; "", $H577/$T577, ""), ""), "")</f>
        <v/>
      </c>
      <c r="AL577" s="18" t="str">
        <f ca="1">IFERROR(IF(AND(NOW()&lt;= EOMONTH(DATE(YEAR($P577),5, 1), 0), Overall!$A579&lt;&gt;"", MONTH($O577) &lt;= 5, MONTH($P577) &gt;= 5), IF($T577 &lt;&gt; "", $H577/$T577, ""), ""), "")</f>
        <v/>
      </c>
      <c r="AM577" s="18" t="str">
        <f ca="1">IFERROR(IF(AND(NOW()&lt;= EOMONTH(DATE(YEAR($P577),6, 1), 0), Overall!$A579&lt;&gt;"", MONTH($O577) &lt;= 6, MONTH($P577) &gt;= 6), IF($T577 &lt;&gt; "", $H577/$T577, ""), ""), "")</f>
        <v/>
      </c>
      <c r="AN577" s="18" t="str">
        <f ca="1">IFERROR(IF(AND(NOW()&lt;= EOMONTH(DATE(YEAR($P577),7, 1), 0), Overall!$A579&lt;&gt;"", MONTH($O577) &lt;= 7, MONTH($P577) &gt;= 7), IF($T577 &lt;&gt; "", $H577/$T577, ""), ""), "")</f>
        <v/>
      </c>
      <c r="AO577" s="18" t="str">
        <f ca="1">IFERROR(IF(AND(NOW()&lt;= EOMONTH(DATE(YEAR($P577),8, 1), 0), Overall!$A579&lt;&gt;"", MONTH($O577) &lt;= 8, MONTH($P577) &gt;= 8), IF($T577 &lt;&gt; "", $H577/$T577, ""), ""), "")</f>
        <v/>
      </c>
      <c r="AP577" s="18" t="str">
        <f ca="1">IFERROR(IF(AND(NOW()&lt;= EOMONTH(DATE(YEAR($P577),9, 1), 0), Overall!$A579&lt;&gt;"", MONTH($O577) &lt;= 9, MONTH($P577) &gt;= 9), IF($T577 &lt;&gt; "", $H577/$T577, ""), ""), "")</f>
        <v/>
      </c>
      <c r="AQ577" s="18" t="str">
        <f ca="1">IFERROR(IF(AND(NOW()&lt;= EOMONTH(DATE(YEAR($P577),10, 1), 0), Overall!$A579&lt;&gt;"", MONTH($O577) &lt;= 10, MONTH($P577) &gt;= 10), IF($T577 &lt;&gt; "", $H577/$T577, ""), ""), "")</f>
        <v/>
      </c>
      <c r="AR577" s="18" t="str">
        <f ca="1">IFERROR(IF(AND(NOW()&lt;= EOMONTH(DATE(YEAR($P577),11, 1), 0), Overall!$A579&lt;&gt;"", MONTH($O577) &lt;=11, MONTH($P577) &gt;= 11), IF($T577 &lt;&gt; "", $H577/$T577, ""), ""), "")</f>
        <v/>
      </c>
      <c r="AS577" s="18" t="str">
        <f ca="1">IFERROR(IF(AND(NOW()&lt;= EOMONTH(DATE(YEAR($P577),12, 1), 0), Overall!$A579&lt;&gt;"", MONTH($O577) &lt;= 12, MONTH($P577) &gt;= 12), IF($T577 &lt;&gt; "", $H577/$T577, ""), ""), "")</f>
        <v/>
      </c>
      <c r="AT577" s="16">
        <f t="shared" ca="1" si="17"/>
        <v>0</v>
      </c>
    </row>
    <row r="578" spans="1:46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6">
        <f>IF(Overall!T580&lt;&gt;"",VALUE(Overall!T580),"")</f>
        <v>81.599999999999994</v>
      </c>
      <c r="O578" s="7">
        <f>IF(Overall!L580&lt;&gt;"", DATEVALUE(Overall!L580), "")</f>
        <v>45231</v>
      </c>
      <c r="P578" s="7">
        <f>IF(Overall!M580&lt;&gt;"", DATEVALUE(Overall!M580), "")</f>
        <v>45260</v>
      </c>
      <c r="Q578" s="7" t="str">
        <f>IF(Overall!S580&lt;&gt;"",_xlfn.VALUETOTEXT(Overall!S580),"")</f>
        <v>Nov</v>
      </c>
      <c r="R578" s="7">
        <f>IF(Overall!O580&lt;&gt;"", DATEVALUE(Overall!O580), "")</f>
        <v>45133</v>
      </c>
      <c r="S578" s="7">
        <f>IF(Overall!O580&lt;&gt;"", DATEVALUE(Overall!O580), "")</f>
        <v>45133</v>
      </c>
      <c r="T578" s="5">
        <f t="shared" ref="T578:T641" si="18">IF(AND(O578&lt;&gt;"", P578&lt;&gt;""), DATEDIF(O578, P578, "M") + 1, "")</f>
        <v>1</v>
      </c>
      <c r="U578" s="18" t="str">
        <f>IF(Overall!$A580&lt;&gt;"",IF(AND(MONTH($O578) &lt;= 1, MONTH($P578) &gt;= 1), IF($T578 &lt;&gt; "", $H578/$T578, ""), ""),"")</f>
        <v/>
      </c>
      <c r="V578" s="18" t="str">
        <f>IF(Overall!$A580&lt;&gt;"",IF(AND(MONTH($O578) &lt;= 2, MONTH($P578) &gt;= 2), IF($T578 &lt;&gt; "", $H578/$T578, ""), ""),"")</f>
        <v/>
      </c>
      <c r="W578" s="18" t="str">
        <f>IF(Overall!$A580&lt;&gt;"",IF(AND(MONTH($O578) &lt;= 3, MONTH($P578) &gt;= 3), IF($T578 &lt;&gt; "", $H578/$T578, ""), ""),"")</f>
        <v/>
      </c>
      <c r="X578" s="18" t="str">
        <f>IF(Overall!$A580&lt;&gt;"",IF(AND(MONTH($O578) &lt;= 4, MONTH($P578) &gt;= 4), IF($T578 &lt;&gt; "", $H578/$T578, ""), ""),"")</f>
        <v/>
      </c>
      <c r="Y578" s="18" t="str">
        <f>IF(Overall!$A580&lt;&gt;"",IF(AND(MONTH($O578) &lt;= 5, MONTH($P578) &gt;= 5), IF($T578 &lt;&gt; "", $H578/$T578, ""), ""),"")</f>
        <v/>
      </c>
      <c r="Z578" s="18" t="str">
        <f>IF(Overall!$A580&lt;&gt;"",IF(AND(MONTH($O578) &lt;= 6, MONTH($P578) &gt;= 6), IF($T578 &lt;&gt; "", $H578/$T578, ""), ""),"")</f>
        <v/>
      </c>
      <c r="AA578" s="18" t="str">
        <f>IF(Overall!$A580&lt;&gt;"",IF(AND(MONTH($O578) &lt;= 7, MONTH($P578) &gt;= 7 ), IF($T578 &lt;&gt; "", $H578/$T578, ""), ""),"")</f>
        <v/>
      </c>
      <c r="AB578" s="18" t="str">
        <f>IF(Overall!$A580&lt;&gt;"",IF(AND(MONTH($O578) &lt;= 8, MONTH($P578) &gt;= 8), IF($T578 &lt;&gt; "", $H578/$T578, ""), ""),"")</f>
        <v/>
      </c>
      <c r="AC578" s="18" t="str">
        <f>IF(Overall!$A580&lt;&gt;"",IF(AND(MONTH($O578) &lt;= 9, MONTH($P578) &gt;= 9), IF($T578 &lt;&gt; "", $H578/$T578, ""), ""),"")</f>
        <v/>
      </c>
      <c r="AD578" s="18" t="str">
        <f>IF(Overall!$A580&lt;&gt;"",IF(AND(MONTH($O578) &lt;= 10, MONTH($P578) &gt;= 10), IF($T578 &lt;&gt; "", $H578/$T578, ""), ""),"")</f>
        <v/>
      </c>
      <c r="AE578" s="18">
        <f>IF(Overall!$A580&lt;&gt;"",IF(AND(MONTH($O578) &lt;= 11, MONTH($P578) &gt;= 11), IF($T578 &lt;&gt; "", $H578/$T578, ""), ""),"")</f>
        <v>500000</v>
      </c>
      <c r="AF578" s="18" t="str">
        <f>IF(Overall!$A580&lt;&gt;"",IF(AND(MONTH($O578) &lt;= 12, MONTH($P578) &gt;= 12), IF($T578 &lt;&gt; "", $H578/$T578, ""), ""),"")</f>
        <v/>
      </c>
      <c r="AH578" s="18" t="str">
        <f ca="1">IFERROR(IF(AND(NOW()&lt;= EOMONTH(DATE(YEAR($P578),1, 1), 0), Overall!$A580&lt;&gt;"", MONTH($O578) &lt;= 1, MONTH($P578) &gt;= 1), IF($T578 &lt;&gt; "", $H578/$T578, ""), ""), "")</f>
        <v/>
      </c>
      <c r="AI578" s="18" t="str">
        <f ca="1">IFERROR(IF(AND(NOW()&lt;= EOMONTH(DATE(YEAR($P578),2, 1), 0), Overall!$A580&lt;&gt;"", MONTH($O578) &lt;= 2, MONTH($P578) &gt;= 2), IF($T578 &lt;&gt; "", $H578/$T578, ""), ""), "")</f>
        <v/>
      </c>
      <c r="AJ578" s="18" t="str">
        <f ca="1">IFERROR(IF(AND(NOW()&lt;= EOMONTH(DATE(YEAR($P578),3, 1), 0), Overall!$A580&lt;&gt;"", MONTH($O578) &lt;= 3, MONTH($P578) &gt;= 3), IF($T578 &lt;&gt; "", $H578/$T578, ""), ""), "")</f>
        <v/>
      </c>
      <c r="AK578" s="18" t="str">
        <f ca="1">IFERROR(IF(AND(NOW()&lt;= EOMONTH(DATE(YEAR($P578),4, 1), 0), Overall!$A580&lt;&gt;"", MONTH($O578) &lt;= 4, MONTH($P578) &gt;= 4), IF($T578 &lt;&gt; "", $H578/$T578, ""), ""), "")</f>
        <v/>
      </c>
      <c r="AL578" s="18" t="str">
        <f ca="1">IFERROR(IF(AND(NOW()&lt;= EOMONTH(DATE(YEAR($P578),5, 1), 0), Overall!$A580&lt;&gt;"", MONTH($O578) &lt;= 5, MONTH($P578) &gt;= 5), IF($T578 &lt;&gt; "", $H578/$T578, ""), ""), "")</f>
        <v/>
      </c>
      <c r="AM578" s="18" t="str">
        <f ca="1">IFERROR(IF(AND(NOW()&lt;= EOMONTH(DATE(YEAR($P578),6, 1), 0), Overall!$A580&lt;&gt;"", MONTH($O578) &lt;= 6, MONTH($P578) &gt;= 6), IF($T578 &lt;&gt; "", $H578/$T578, ""), ""), "")</f>
        <v/>
      </c>
      <c r="AN578" s="18" t="str">
        <f ca="1">IFERROR(IF(AND(NOW()&lt;= EOMONTH(DATE(YEAR($P578),7, 1), 0), Overall!$A580&lt;&gt;"", MONTH($O578) &lt;= 7, MONTH($P578) &gt;= 7), IF($T578 &lt;&gt; "", $H578/$T578, ""), ""), "")</f>
        <v/>
      </c>
      <c r="AO578" s="18" t="str">
        <f ca="1">IFERROR(IF(AND(NOW()&lt;= EOMONTH(DATE(YEAR($P578),8, 1), 0), Overall!$A580&lt;&gt;"", MONTH($O578) &lt;= 8, MONTH($P578) &gt;= 8), IF($T578 &lt;&gt; "", $H578/$T578, ""), ""), "")</f>
        <v/>
      </c>
      <c r="AP578" s="18" t="str">
        <f ca="1">IFERROR(IF(AND(NOW()&lt;= EOMONTH(DATE(YEAR($P578),9, 1), 0), Overall!$A580&lt;&gt;"", MONTH($O578) &lt;= 9, MONTH($P578) &gt;= 9), IF($T578 &lt;&gt; "", $H578/$T578, ""), ""), "")</f>
        <v/>
      </c>
      <c r="AQ578" s="18" t="str">
        <f ca="1">IFERROR(IF(AND(NOW()&lt;= EOMONTH(DATE(YEAR($P578),10, 1), 0), Overall!$A580&lt;&gt;"", MONTH($O578) &lt;= 10, MONTH($P578) &gt;= 10), IF($T578 &lt;&gt; "", $H578/$T578, ""), ""), "")</f>
        <v/>
      </c>
      <c r="AR578" s="18" t="str">
        <f ca="1">IFERROR(IF(AND(NOW()&lt;= EOMONTH(DATE(YEAR($P578),11, 1), 0), Overall!$A580&lt;&gt;"", MONTH($O578) &lt;=11, MONTH($P578) &gt;= 11), IF($T578 &lt;&gt; "", $H578/$T578, ""), ""), "")</f>
        <v/>
      </c>
      <c r="AS578" s="18" t="str">
        <f ca="1">IFERROR(IF(AND(NOW()&lt;= EOMONTH(DATE(YEAR($P578),12, 1), 0), Overall!$A580&lt;&gt;"", MONTH($O578) &lt;= 12, MONTH($P578) &gt;= 12), IF($T578 &lt;&gt; "", $H578/$T578, ""), ""), "")</f>
        <v/>
      </c>
      <c r="AT578" s="16">
        <f t="shared" ca="1" si="17"/>
        <v>0</v>
      </c>
    </row>
    <row r="579" spans="1:46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6">
        <f>IF(Overall!T581&lt;&gt;"",VALUE(Overall!T581),"")</f>
        <v>82</v>
      </c>
      <c r="O579" s="7">
        <f>IF(Overall!L581&lt;&gt;"", DATEVALUE(Overall!L581), "")</f>
        <v>45231</v>
      </c>
      <c r="P579" s="7">
        <f>IF(Overall!M581&lt;&gt;"", DATEVALUE(Overall!M581), "")</f>
        <v>45260</v>
      </c>
      <c r="Q579" s="7" t="str">
        <f>IF(Overall!S581&lt;&gt;"",_xlfn.VALUETOTEXT(Overall!S581),"")</f>
        <v>Nov</v>
      </c>
      <c r="R579" s="7">
        <f>IF(Overall!O581&lt;&gt;"", DATEVALUE(Overall!O581), "")</f>
        <v>45134</v>
      </c>
      <c r="S579" s="7">
        <f>IF(Overall!O581&lt;&gt;"", DATEVALUE(Overall!O581), "")</f>
        <v>45134</v>
      </c>
      <c r="T579" s="5">
        <f t="shared" si="18"/>
        <v>1</v>
      </c>
      <c r="U579" s="18" t="str">
        <f>IF(Overall!$A581&lt;&gt;"",IF(AND(MONTH($O579) &lt;= 1, MONTH($P579) &gt;= 1), IF($T579 &lt;&gt; "", $H579/$T579, ""), ""),"")</f>
        <v/>
      </c>
      <c r="V579" s="18" t="str">
        <f>IF(Overall!$A581&lt;&gt;"",IF(AND(MONTH($O579) &lt;= 2, MONTH($P579) &gt;= 2), IF($T579 &lt;&gt; "", $H579/$T579, ""), ""),"")</f>
        <v/>
      </c>
      <c r="W579" s="18" t="str">
        <f>IF(Overall!$A581&lt;&gt;"",IF(AND(MONTH($O579) &lt;= 3, MONTH($P579) &gt;= 3), IF($T579 &lt;&gt; "", $H579/$T579, ""), ""),"")</f>
        <v/>
      </c>
      <c r="X579" s="18" t="str">
        <f>IF(Overall!$A581&lt;&gt;"",IF(AND(MONTH($O579) &lt;= 4, MONTH($P579) &gt;= 4), IF($T579 &lt;&gt; "", $H579/$T579, ""), ""),"")</f>
        <v/>
      </c>
      <c r="Y579" s="18" t="str">
        <f>IF(Overall!$A581&lt;&gt;"",IF(AND(MONTH($O579) &lt;= 5, MONTH($P579) &gt;= 5), IF($T579 &lt;&gt; "", $H579/$T579, ""), ""),"")</f>
        <v/>
      </c>
      <c r="Z579" s="18" t="str">
        <f>IF(Overall!$A581&lt;&gt;"",IF(AND(MONTH($O579) &lt;= 6, MONTH($P579) &gt;= 6), IF($T579 &lt;&gt; "", $H579/$T579, ""), ""),"")</f>
        <v/>
      </c>
      <c r="AA579" s="18" t="str">
        <f>IF(Overall!$A581&lt;&gt;"",IF(AND(MONTH($O579) &lt;= 7, MONTH($P579) &gt;= 7 ), IF($T579 &lt;&gt; "", $H579/$T579, ""), ""),"")</f>
        <v/>
      </c>
      <c r="AB579" s="18" t="str">
        <f>IF(Overall!$A581&lt;&gt;"",IF(AND(MONTH($O579) &lt;= 8, MONTH($P579) &gt;= 8), IF($T579 &lt;&gt; "", $H579/$T579, ""), ""),"")</f>
        <v/>
      </c>
      <c r="AC579" s="18" t="str">
        <f>IF(Overall!$A581&lt;&gt;"",IF(AND(MONTH($O579) &lt;= 9, MONTH($P579) &gt;= 9), IF($T579 &lt;&gt; "", $H579/$T579, ""), ""),"")</f>
        <v/>
      </c>
      <c r="AD579" s="18" t="str">
        <f>IF(Overall!$A581&lt;&gt;"",IF(AND(MONTH($O579) &lt;= 10, MONTH($P579) &gt;= 10), IF($T579 &lt;&gt; "", $H579/$T579, ""), ""),"")</f>
        <v/>
      </c>
      <c r="AE579" s="18">
        <f>IF(Overall!$A581&lt;&gt;"",IF(AND(MONTH($O579) &lt;= 11, MONTH($P579) &gt;= 11), IF($T579 &lt;&gt; "", $H579/$T579, ""), ""),"")</f>
        <v>500000</v>
      </c>
      <c r="AF579" s="18" t="str">
        <f>IF(Overall!$A581&lt;&gt;"",IF(AND(MONTH($O579) &lt;= 12, MONTH($P579) &gt;= 12), IF($T579 &lt;&gt; "", $H579/$T579, ""), ""),"")</f>
        <v/>
      </c>
      <c r="AH579" s="18" t="str">
        <f ca="1">IFERROR(IF(AND(NOW()&lt;= EOMONTH(DATE(YEAR($P579),1, 1), 0), Overall!$A581&lt;&gt;"", MONTH($O579) &lt;= 1, MONTH($P579) &gt;= 1), IF($T579 &lt;&gt; "", $H579/$T579, ""), ""), "")</f>
        <v/>
      </c>
      <c r="AI579" s="18" t="str">
        <f ca="1">IFERROR(IF(AND(NOW()&lt;= EOMONTH(DATE(YEAR($P579),2, 1), 0), Overall!$A581&lt;&gt;"", MONTH($O579) &lt;= 2, MONTH($P579) &gt;= 2), IF($T579 &lt;&gt; "", $H579/$T579, ""), ""), "")</f>
        <v/>
      </c>
      <c r="AJ579" s="18" t="str">
        <f ca="1">IFERROR(IF(AND(NOW()&lt;= EOMONTH(DATE(YEAR($P579),3, 1), 0), Overall!$A581&lt;&gt;"", MONTH($O579) &lt;= 3, MONTH($P579) &gt;= 3), IF($T579 &lt;&gt; "", $H579/$T579, ""), ""), "")</f>
        <v/>
      </c>
      <c r="AK579" s="18" t="str">
        <f ca="1">IFERROR(IF(AND(NOW()&lt;= EOMONTH(DATE(YEAR($P579),4, 1), 0), Overall!$A581&lt;&gt;"", MONTH($O579) &lt;= 4, MONTH($P579) &gt;= 4), IF($T579 &lt;&gt; "", $H579/$T579, ""), ""), "")</f>
        <v/>
      </c>
      <c r="AL579" s="18" t="str">
        <f ca="1">IFERROR(IF(AND(NOW()&lt;= EOMONTH(DATE(YEAR($P579),5, 1), 0), Overall!$A581&lt;&gt;"", MONTH($O579) &lt;= 5, MONTH($P579) &gt;= 5), IF($T579 &lt;&gt; "", $H579/$T579, ""), ""), "")</f>
        <v/>
      </c>
      <c r="AM579" s="18" t="str">
        <f ca="1">IFERROR(IF(AND(NOW()&lt;= EOMONTH(DATE(YEAR($P579),6, 1), 0), Overall!$A581&lt;&gt;"", MONTH($O579) &lt;= 6, MONTH($P579) &gt;= 6), IF($T579 &lt;&gt; "", $H579/$T579, ""), ""), "")</f>
        <v/>
      </c>
      <c r="AN579" s="18" t="str">
        <f ca="1">IFERROR(IF(AND(NOW()&lt;= EOMONTH(DATE(YEAR($P579),7, 1), 0), Overall!$A581&lt;&gt;"", MONTH($O579) &lt;= 7, MONTH($P579) &gt;= 7), IF($T579 &lt;&gt; "", $H579/$T579, ""), ""), "")</f>
        <v/>
      </c>
      <c r="AO579" s="18" t="str">
        <f ca="1">IFERROR(IF(AND(NOW()&lt;= EOMONTH(DATE(YEAR($P579),8, 1), 0), Overall!$A581&lt;&gt;"", MONTH($O579) &lt;= 8, MONTH($P579) &gt;= 8), IF($T579 &lt;&gt; "", $H579/$T579, ""), ""), "")</f>
        <v/>
      </c>
      <c r="AP579" s="18" t="str">
        <f ca="1">IFERROR(IF(AND(NOW()&lt;= EOMONTH(DATE(YEAR($P579),9, 1), 0), Overall!$A581&lt;&gt;"", MONTH($O579) &lt;= 9, MONTH($P579) &gt;= 9), IF($T579 &lt;&gt; "", $H579/$T579, ""), ""), "")</f>
        <v/>
      </c>
      <c r="AQ579" s="18" t="str">
        <f ca="1">IFERROR(IF(AND(NOW()&lt;= EOMONTH(DATE(YEAR($P579),10, 1), 0), Overall!$A581&lt;&gt;"", MONTH($O579) &lt;= 10, MONTH($P579) &gt;= 10), IF($T579 &lt;&gt; "", $H579/$T579, ""), ""), "")</f>
        <v/>
      </c>
      <c r="AR579" s="18" t="str">
        <f ca="1">IFERROR(IF(AND(NOW()&lt;= EOMONTH(DATE(YEAR($P579),11, 1), 0), Overall!$A581&lt;&gt;"", MONTH($O579) &lt;=11, MONTH($P579) &gt;= 11), IF($T579 &lt;&gt; "", $H579/$T579, ""), ""), "")</f>
        <v/>
      </c>
      <c r="AS579" s="18" t="str">
        <f ca="1">IFERROR(IF(AND(NOW()&lt;= EOMONTH(DATE(YEAR($P579),12, 1), 0), Overall!$A581&lt;&gt;"", MONTH($O579) &lt;= 12, MONTH($P579) &gt;= 12), IF($T579 &lt;&gt; "", $H579/$T579, ""), ""), "")</f>
        <v/>
      </c>
      <c r="AT579" s="16">
        <f t="shared" ref="AT579:AT642" ca="1" si="19">SUM(AH579:AS579)</f>
        <v>0</v>
      </c>
    </row>
    <row r="580" spans="1:46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6">
        <f>IF(Overall!T582&lt;&gt;"",VALUE(Overall!T582),"")</f>
        <v>81.900000000000006</v>
      </c>
      <c r="O580" s="7">
        <f>IF(Overall!L582&lt;&gt;"", DATEVALUE(Overall!L582), "")</f>
        <v>45231</v>
      </c>
      <c r="P580" s="7">
        <f>IF(Overall!M582&lt;&gt;"", DATEVALUE(Overall!M582), "")</f>
        <v>45260</v>
      </c>
      <c r="Q580" s="7" t="str">
        <f>IF(Overall!S582&lt;&gt;"",_xlfn.VALUETOTEXT(Overall!S582),"")</f>
        <v>Nov</v>
      </c>
      <c r="R580" s="7">
        <f>IF(Overall!O582&lt;&gt;"", DATEVALUE(Overall!O582), "")</f>
        <v>45135</v>
      </c>
      <c r="S580" s="7">
        <f>IF(Overall!O582&lt;&gt;"", DATEVALUE(Overall!O582), "")</f>
        <v>45135</v>
      </c>
      <c r="T580" s="5">
        <f t="shared" si="18"/>
        <v>1</v>
      </c>
      <c r="U580" s="18" t="str">
        <f>IF(Overall!$A582&lt;&gt;"",IF(AND(MONTH($O580) &lt;= 1, MONTH($P580) &gt;= 1), IF($T580 &lt;&gt; "", $H580/$T580, ""), ""),"")</f>
        <v/>
      </c>
      <c r="V580" s="18" t="str">
        <f>IF(Overall!$A582&lt;&gt;"",IF(AND(MONTH($O580) &lt;= 2, MONTH($P580) &gt;= 2), IF($T580 &lt;&gt; "", $H580/$T580, ""), ""),"")</f>
        <v/>
      </c>
      <c r="W580" s="18" t="str">
        <f>IF(Overall!$A582&lt;&gt;"",IF(AND(MONTH($O580) &lt;= 3, MONTH($P580) &gt;= 3), IF($T580 &lt;&gt; "", $H580/$T580, ""), ""),"")</f>
        <v/>
      </c>
      <c r="X580" s="18" t="str">
        <f>IF(Overall!$A582&lt;&gt;"",IF(AND(MONTH($O580) &lt;= 4, MONTH($P580) &gt;= 4), IF($T580 &lt;&gt; "", $H580/$T580, ""), ""),"")</f>
        <v/>
      </c>
      <c r="Y580" s="18" t="str">
        <f>IF(Overall!$A582&lt;&gt;"",IF(AND(MONTH($O580) &lt;= 5, MONTH($P580) &gt;= 5), IF($T580 &lt;&gt; "", $H580/$T580, ""), ""),"")</f>
        <v/>
      </c>
      <c r="Z580" s="18" t="str">
        <f>IF(Overall!$A582&lt;&gt;"",IF(AND(MONTH($O580) &lt;= 6, MONTH($P580) &gt;= 6), IF($T580 &lt;&gt; "", $H580/$T580, ""), ""),"")</f>
        <v/>
      </c>
      <c r="AA580" s="18" t="str">
        <f>IF(Overall!$A582&lt;&gt;"",IF(AND(MONTH($O580) &lt;= 7, MONTH($P580) &gt;= 7 ), IF($T580 &lt;&gt; "", $H580/$T580, ""), ""),"")</f>
        <v/>
      </c>
      <c r="AB580" s="18" t="str">
        <f>IF(Overall!$A582&lt;&gt;"",IF(AND(MONTH($O580) &lt;= 8, MONTH($P580) &gt;= 8), IF($T580 &lt;&gt; "", $H580/$T580, ""), ""),"")</f>
        <v/>
      </c>
      <c r="AC580" s="18" t="str">
        <f>IF(Overall!$A582&lt;&gt;"",IF(AND(MONTH($O580) &lt;= 9, MONTH($P580) &gt;= 9), IF($T580 &lt;&gt; "", $H580/$T580, ""), ""),"")</f>
        <v/>
      </c>
      <c r="AD580" s="18" t="str">
        <f>IF(Overall!$A582&lt;&gt;"",IF(AND(MONTH($O580) &lt;= 10, MONTH($P580) &gt;= 10), IF($T580 &lt;&gt; "", $H580/$T580, ""), ""),"")</f>
        <v/>
      </c>
      <c r="AE580" s="18">
        <f>IF(Overall!$A582&lt;&gt;"",IF(AND(MONTH($O580) &lt;= 11, MONTH($P580) &gt;= 11), IF($T580 &lt;&gt; "", $H580/$T580, ""), ""),"")</f>
        <v>500000</v>
      </c>
      <c r="AF580" s="18" t="str">
        <f>IF(Overall!$A582&lt;&gt;"",IF(AND(MONTH($O580) &lt;= 12, MONTH($P580) &gt;= 12), IF($T580 &lt;&gt; "", $H580/$T580, ""), ""),"")</f>
        <v/>
      </c>
      <c r="AH580" s="18" t="str">
        <f ca="1">IFERROR(IF(AND(NOW()&lt;= EOMONTH(DATE(YEAR($P580),1, 1), 0), Overall!$A582&lt;&gt;"", MONTH($O580) &lt;= 1, MONTH($P580) &gt;= 1), IF($T580 &lt;&gt; "", $H580/$T580, ""), ""), "")</f>
        <v/>
      </c>
      <c r="AI580" s="18" t="str">
        <f ca="1">IFERROR(IF(AND(NOW()&lt;= EOMONTH(DATE(YEAR($P580),2, 1), 0), Overall!$A582&lt;&gt;"", MONTH($O580) &lt;= 2, MONTH($P580) &gt;= 2), IF($T580 &lt;&gt; "", $H580/$T580, ""), ""), "")</f>
        <v/>
      </c>
      <c r="AJ580" s="18" t="str">
        <f ca="1">IFERROR(IF(AND(NOW()&lt;= EOMONTH(DATE(YEAR($P580),3, 1), 0), Overall!$A582&lt;&gt;"", MONTH($O580) &lt;= 3, MONTH($P580) &gt;= 3), IF($T580 &lt;&gt; "", $H580/$T580, ""), ""), "")</f>
        <v/>
      </c>
      <c r="AK580" s="18" t="str">
        <f ca="1">IFERROR(IF(AND(NOW()&lt;= EOMONTH(DATE(YEAR($P580),4, 1), 0), Overall!$A582&lt;&gt;"", MONTH($O580) &lt;= 4, MONTH($P580) &gt;= 4), IF($T580 &lt;&gt; "", $H580/$T580, ""), ""), "")</f>
        <v/>
      </c>
      <c r="AL580" s="18" t="str">
        <f ca="1">IFERROR(IF(AND(NOW()&lt;= EOMONTH(DATE(YEAR($P580),5, 1), 0), Overall!$A582&lt;&gt;"", MONTH($O580) &lt;= 5, MONTH($P580) &gt;= 5), IF($T580 &lt;&gt; "", $H580/$T580, ""), ""), "")</f>
        <v/>
      </c>
      <c r="AM580" s="18" t="str">
        <f ca="1">IFERROR(IF(AND(NOW()&lt;= EOMONTH(DATE(YEAR($P580),6, 1), 0), Overall!$A582&lt;&gt;"", MONTH($O580) &lt;= 6, MONTH($P580) &gt;= 6), IF($T580 &lt;&gt; "", $H580/$T580, ""), ""), "")</f>
        <v/>
      </c>
      <c r="AN580" s="18" t="str">
        <f ca="1">IFERROR(IF(AND(NOW()&lt;= EOMONTH(DATE(YEAR($P580),7, 1), 0), Overall!$A582&lt;&gt;"", MONTH($O580) &lt;= 7, MONTH($P580) &gt;= 7), IF($T580 &lt;&gt; "", $H580/$T580, ""), ""), "")</f>
        <v/>
      </c>
      <c r="AO580" s="18" t="str">
        <f ca="1">IFERROR(IF(AND(NOW()&lt;= EOMONTH(DATE(YEAR($P580),8, 1), 0), Overall!$A582&lt;&gt;"", MONTH($O580) &lt;= 8, MONTH($P580) &gt;= 8), IF($T580 &lt;&gt; "", $H580/$T580, ""), ""), "")</f>
        <v/>
      </c>
      <c r="AP580" s="18" t="str">
        <f ca="1">IFERROR(IF(AND(NOW()&lt;= EOMONTH(DATE(YEAR($P580),9, 1), 0), Overall!$A582&lt;&gt;"", MONTH($O580) &lt;= 9, MONTH($P580) &gt;= 9), IF($T580 &lt;&gt; "", $H580/$T580, ""), ""), "")</f>
        <v/>
      </c>
      <c r="AQ580" s="18" t="str">
        <f ca="1">IFERROR(IF(AND(NOW()&lt;= EOMONTH(DATE(YEAR($P580),10, 1), 0), Overall!$A582&lt;&gt;"", MONTH($O580) &lt;= 10, MONTH($P580) &gt;= 10), IF($T580 &lt;&gt; "", $H580/$T580, ""), ""), "")</f>
        <v/>
      </c>
      <c r="AR580" s="18" t="str">
        <f ca="1">IFERROR(IF(AND(NOW()&lt;= EOMONTH(DATE(YEAR($P580),11, 1), 0), Overall!$A582&lt;&gt;"", MONTH($O580) &lt;=11, MONTH($P580) &gt;= 11), IF($T580 &lt;&gt; "", $H580/$T580, ""), ""), "")</f>
        <v/>
      </c>
      <c r="AS580" s="18" t="str">
        <f ca="1">IFERROR(IF(AND(NOW()&lt;= EOMONTH(DATE(YEAR($P580),12, 1), 0), Overall!$A582&lt;&gt;"", MONTH($O580) &lt;= 12, MONTH($P580) &gt;= 12), IF($T580 &lt;&gt; "", $H580/$T580, ""), ""), "")</f>
        <v/>
      </c>
      <c r="AT580" s="16">
        <f t="shared" ca="1" si="19"/>
        <v>0</v>
      </c>
    </row>
    <row r="581" spans="1:46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6">
        <f>IF(Overall!T583&lt;&gt;"",VALUE(Overall!T583),"")</f>
        <v>82</v>
      </c>
      <c r="O581" s="7">
        <f>IF(Overall!L583&lt;&gt;"", DATEVALUE(Overall!L583), "")</f>
        <v>45231</v>
      </c>
      <c r="P581" s="7">
        <f>IF(Overall!M583&lt;&gt;"", DATEVALUE(Overall!M583), "")</f>
        <v>45260</v>
      </c>
      <c r="Q581" s="7" t="str">
        <f>IF(Overall!S583&lt;&gt;"",_xlfn.VALUETOTEXT(Overall!S583),"")</f>
        <v>Nov</v>
      </c>
      <c r="R581" s="7">
        <f>IF(Overall!O583&lt;&gt;"", DATEVALUE(Overall!O583), "")</f>
        <v>45135</v>
      </c>
      <c r="S581" s="7">
        <f>IF(Overall!O583&lt;&gt;"", DATEVALUE(Overall!O583), "")</f>
        <v>45135</v>
      </c>
      <c r="T581" s="5">
        <f t="shared" si="18"/>
        <v>1</v>
      </c>
      <c r="U581" s="18" t="str">
        <f>IF(Overall!$A583&lt;&gt;"",IF(AND(MONTH($O581) &lt;= 1, MONTH($P581) &gt;= 1), IF($T581 &lt;&gt; "", $H581/$T581, ""), ""),"")</f>
        <v/>
      </c>
      <c r="V581" s="18" t="str">
        <f>IF(Overall!$A583&lt;&gt;"",IF(AND(MONTH($O581) &lt;= 2, MONTH($P581) &gt;= 2), IF($T581 &lt;&gt; "", $H581/$T581, ""), ""),"")</f>
        <v/>
      </c>
      <c r="W581" s="18" t="str">
        <f>IF(Overall!$A583&lt;&gt;"",IF(AND(MONTH($O581) &lt;= 3, MONTH($P581) &gt;= 3), IF($T581 &lt;&gt; "", $H581/$T581, ""), ""),"")</f>
        <v/>
      </c>
      <c r="X581" s="18" t="str">
        <f>IF(Overall!$A583&lt;&gt;"",IF(AND(MONTH($O581) &lt;= 4, MONTH($P581) &gt;= 4), IF($T581 &lt;&gt; "", $H581/$T581, ""), ""),"")</f>
        <v/>
      </c>
      <c r="Y581" s="18" t="str">
        <f>IF(Overall!$A583&lt;&gt;"",IF(AND(MONTH($O581) &lt;= 5, MONTH($P581) &gt;= 5), IF($T581 &lt;&gt; "", $H581/$T581, ""), ""),"")</f>
        <v/>
      </c>
      <c r="Z581" s="18" t="str">
        <f>IF(Overall!$A583&lt;&gt;"",IF(AND(MONTH($O581) &lt;= 6, MONTH($P581) &gt;= 6), IF($T581 &lt;&gt; "", $H581/$T581, ""), ""),"")</f>
        <v/>
      </c>
      <c r="AA581" s="18" t="str">
        <f>IF(Overall!$A583&lt;&gt;"",IF(AND(MONTH($O581) &lt;= 7, MONTH($P581) &gt;= 7 ), IF($T581 &lt;&gt; "", $H581/$T581, ""), ""),"")</f>
        <v/>
      </c>
      <c r="AB581" s="18" t="str">
        <f>IF(Overall!$A583&lt;&gt;"",IF(AND(MONTH($O581) &lt;= 8, MONTH($P581) &gt;= 8), IF($T581 &lt;&gt; "", $H581/$T581, ""), ""),"")</f>
        <v/>
      </c>
      <c r="AC581" s="18" t="str">
        <f>IF(Overall!$A583&lt;&gt;"",IF(AND(MONTH($O581) &lt;= 9, MONTH($P581) &gt;= 9), IF($T581 &lt;&gt; "", $H581/$T581, ""), ""),"")</f>
        <v/>
      </c>
      <c r="AD581" s="18" t="str">
        <f>IF(Overall!$A583&lt;&gt;"",IF(AND(MONTH($O581) &lt;= 10, MONTH($P581) &gt;= 10), IF($T581 &lt;&gt; "", $H581/$T581, ""), ""),"")</f>
        <v/>
      </c>
      <c r="AE581" s="18">
        <f>IF(Overall!$A583&lt;&gt;"",IF(AND(MONTH($O581) &lt;= 11, MONTH($P581) &gt;= 11), IF($T581 &lt;&gt; "", $H581/$T581, ""), ""),"")</f>
        <v>500000</v>
      </c>
      <c r="AF581" s="18" t="str">
        <f>IF(Overall!$A583&lt;&gt;"",IF(AND(MONTH($O581) &lt;= 12, MONTH($P581) &gt;= 12), IF($T581 &lt;&gt; "", $H581/$T581, ""), ""),"")</f>
        <v/>
      </c>
      <c r="AH581" s="18" t="str">
        <f ca="1">IFERROR(IF(AND(NOW()&lt;= EOMONTH(DATE(YEAR($P581),1, 1), 0), Overall!$A583&lt;&gt;"", MONTH($O581) &lt;= 1, MONTH($P581) &gt;= 1), IF($T581 &lt;&gt; "", $H581/$T581, ""), ""), "")</f>
        <v/>
      </c>
      <c r="AI581" s="18" t="str">
        <f ca="1">IFERROR(IF(AND(NOW()&lt;= EOMONTH(DATE(YEAR($P581),2, 1), 0), Overall!$A583&lt;&gt;"", MONTH($O581) &lt;= 2, MONTH($P581) &gt;= 2), IF($T581 &lt;&gt; "", $H581/$T581, ""), ""), "")</f>
        <v/>
      </c>
      <c r="AJ581" s="18" t="str">
        <f ca="1">IFERROR(IF(AND(NOW()&lt;= EOMONTH(DATE(YEAR($P581),3, 1), 0), Overall!$A583&lt;&gt;"", MONTH($O581) &lt;= 3, MONTH($P581) &gt;= 3), IF($T581 &lt;&gt; "", $H581/$T581, ""), ""), "")</f>
        <v/>
      </c>
      <c r="AK581" s="18" t="str">
        <f ca="1">IFERROR(IF(AND(NOW()&lt;= EOMONTH(DATE(YEAR($P581),4, 1), 0), Overall!$A583&lt;&gt;"", MONTH($O581) &lt;= 4, MONTH($P581) &gt;= 4), IF($T581 &lt;&gt; "", $H581/$T581, ""), ""), "")</f>
        <v/>
      </c>
      <c r="AL581" s="18" t="str">
        <f ca="1">IFERROR(IF(AND(NOW()&lt;= EOMONTH(DATE(YEAR($P581),5, 1), 0), Overall!$A583&lt;&gt;"", MONTH($O581) &lt;= 5, MONTH($P581) &gt;= 5), IF($T581 &lt;&gt; "", $H581/$T581, ""), ""), "")</f>
        <v/>
      </c>
      <c r="AM581" s="18" t="str">
        <f ca="1">IFERROR(IF(AND(NOW()&lt;= EOMONTH(DATE(YEAR($P581),6, 1), 0), Overall!$A583&lt;&gt;"", MONTH($O581) &lt;= 6, MONTH($P581) &gt;= 6), IF($T581 &lt;&gt; "", $H581/$T581, ""), ""), "")</f>
        <v/>
      </c>
      <c r="AN581" s="18" t="str">
        <f ca="1">IFERROR(IF(AND(NOW()&lt;= EOMONTH(DATE(YEAR($P581),7, 1), 0), Overall!$A583&lt;&gt;"", MONTH($O581) &lt;= 7, MONTH($P581) &gt;= 7), IF($T581 &lt;&gt; "", $H581/$T581, ""), ""), "")</f>
        <v/>
      </c>
      <c r="AO581" s="18" t="str">
        <f ca="1">IFERROR(IF(AND(NOW()&lt;= EOMONTH(DATE(YEAR($P581),8, 1), 0), Overall!$A583&lt;&gt;"", MONTH($O581) &lt;= 8, MONTH($P581) &gt;= 8), IF($T581 &lt;&gt; "", $H581/$T581, ""), ""), "")</f>
        <v/>
      </c>
      <c r="AP581" s="18" t="str">
        <f ca="1">IFERROR(IF(AND(NOW()&lt;= EOMONTH(DATE(YEAR($P581),9, 1), 0), Overall!$A583&lt;&gt;"", MONTH($O581) &lt;= 9, MONTH($P581) &gt;= 9), IF($T581 &lt;&gt; "", $H581/$T581, ""), ""), "")</f>
        <v/>
      </c>
      <c r="AQ581" s="18" t="str">
        <f ca="1">IFERROR(IF(AND(NOW()&lt;= EOMONTH(DATE(YEAR($P581),10, 1), 0), Overall!$A583&lt;&gt;"", MONTH($O581) &lt;= 10, MONTH($P581) &gt;= 10), IF($T581 &lt;&gt; "", $H581/$T581, ""), ""), "")</f>
        <v/>
      </c>
      <c r="AR581" s="18" t="str">
        <f ca="1">IFERROR(IF(AND(NOW()&lt;= EOMONTH(DATE(YEAR($P581),11, 1), 0), Overall!$A583&lt;&gt;"", MONTH($O581) &lt;=11, MONTH($P581) &gt;= 11), IF($T581 &lt;&gt; "", $H581/$T581, ""), ""), "")</f>
        <v/>
      </c>
      <c r="AS581" s="18" t="str">
        <f ca="1">IFERROR(IF(AND(NOW()&lt;= EOMONTH(DATE(YEAR($P581),12, 1), 0), Overall!$A583&lt;&gt;"", MONTH($O581) &lt;= 12, MONTH($P581) &gt;= 12), IF($T581 &lt;&gt; "", $H581/$T581, ""), ""), "")</f>
        <v/>
      </c>
      <c r="AT581" s="16">
        <f t="shared" ca="1" si="19"/>
        <v>0</v>
      </c>
    </row>
    <row r="582" spans="1:46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6">
        <f>IF(Overall!T584&lt;&gt;"",VALUE(Overall!T584),"")</f>
        <v>82</v>
      </c>
      <c r="O582" s="7">
        <f>IF(Overall!L584&lt;&gt;"", DATEVALUE(Overall!L584), "")</f>
        <v>45231</v>
      </c>
      <c r="P582" s="7">
        <f>IF(Overall!M584&lt;&gt;"", DATEVALUE(Overall!M584), "")</f>
        <v>45260</v>
      </c>
      <c r="Q582" s="7" t="str">
        <f>IF(Overall!S584&lt;&gt;"",_xlfn.VALUETOTEXT(Overall!S584),"")</f>
        <v>Nov</v>
      </c>
      <c r="R582" s="7">
        <f>IF(Overall!O584&lt;&gt;"", DATEVALUE(Overall!O584), "")</f>
        <v>45135</v>
      </c>
      <c r="S582" s="7">
        <f>IF(Overall!O584&lt;&gt;"", DATEVALUE(Overall!O584), "")</f>
        <v>45135</v>
      </c>
      <c r="T582" s="5">
        <f t="shared" si="18"/>
        <v>1</v>
      </c>
      <c r="U582" s="18" t="str">
        <f>IF(Overall!$A584&lt;&gt;"",IF(AND(MONTH($O582) &lt;= 1, MONTH($P582) &gt;= 1), IF($T582 &lt;&gt; "", $H582/$T582, ""), ""),"")</f>
        <v/>
      </c>
      <c r="V582" s="18" t="str">
        <f>IF(Overall!$A584&lt;&gt;"",IF(AND(MONTH($O582) &lt;= 2, MONTH($P582) &gt;= 2), IF($T582 &lt;&gt; "", $H582/$T582, ""), ""),"")</f>
        <v/>
      </c>
      <c r="W582" s="18" t="str">
        <f>IF(Overall!$A584&lt;&gt;"",IF(AND(MONTH($O582) &lt;= 3, MONTH($P582) &gt;= 3), IF($T582 &lt;&gt; "", $H582/$T582, ""), ""),"")</f>
        <v/>
      </c>
      <c r="X582" s="18" t="str">
        <f>IF(Overall!$A584&lt;&gt;"",IF(AND(MONTH($O582) &lt;= 4, MONTH($P582) &gt;= 4), IF($T582 &lt;&gt; "", $H582/$T582, ""), ""),"")</f>
        <v/>
      </c>
      <c r="Y582" s="18" t="str">
        <f>IF(Overall!$A584&lt;&gt;"",IF(AND(MONTH($O582) &lt;= 5, MONTH($P582) &gt;= 5), IF($T582 &lt;&gt; "", $H582/$T582, ""), ""),"")</f>
        <v/>
      </c>
      <c r="Z582" s="18" t="str">
        <f>IF(Overall!$A584&lt;&gt;"",IF(AND(MONTH($O582) &lt;= 6, MONTH($P582) &gt;= 6), IF($T582 &lt;&gt; "", $H582/$T582, ""), ""),"")</f>
        <v/>
      </c>
      <c r="AA582" s="18" t="str">
        <f>IF(Overall!$A584&lt;&gt;"",IF(AND(MONTH($O582) &lt;= 7, MONTH($P582) &gt;= 7 ), IF($T582 &lt;&gt; "", $H582/$T582, ""), ""),"")</f>
        <v/>
      </c>
      <c r="AB582" s="18" t="str">
        <f>IF(Overall!$A584&lt;&gt;"",IF(AND(MONTH($O582) &lt;= 8, MONTH($P582) &gt;= 8), IF($T582 &lt;&gt; "", $H582/$T582, ""), ""),"")</f>
        <v/>
      </c>
      <c r="AC582" s="18" t="str">
        <f>IF(Overall!$A584&lt;&gt;"",IF(AND(MONTH($O582) &lt;= 9, MONTH($P582) &gt;= 9), IF($T582 &lt;&gt; "", $H582/$T582, ""), ""),"")</f>
        <v/>
      </c>
      <c r="AD582" s="18" t="str">
        <f>IF(Overall!$A584&lt;&gt;"",IF(AND(MONTH($O582) &lt;= 10, MONTH($P582) &gt;= 10), IF($T582 &lt;&gt; "", $H582/$T582, ""), ""),"")</f>
        <v/>
      </c>
      <c r="AE582" s="18">
        <f>IF(Overall!$A584&lt;&gt;"",IF(AND(MONTH($O582) &lt;= 11, MONTH($P582) &gt;= 11), IF($T582 &lt;&gt; "", $H582/$T582, ""), ""),"")</f>
        <v>500000</v>
      </c>
      <c r="AF582" s="18" t="str">
        <f>IF(Overall!$A584&lt;&gt;"",IF(AND(MONTH($O582) &lt;= 12, MONTH($P582) &gt;= 12), IF($T582 &lt;&gt; "", $H582/$T582, ""), ""),"")</f>
        <v/>
      </c>
      <c r="AH582" s="18" t="str">
        <f ca="1">IFERROR(IF(AND(NOW()&lt;= EOMONTH(DATE(YEAR($P582),1, 1), 0), Overall!$A584&lt;&gt;"", MONTH($O582) &lt;= 1, MONTH($P582) &gt;= 1), IF($T582 &lt;&gt; "", $H582/$T582, ""), ""), "")</f>
        <v/>
      </c>
      <c r="AI582" s="18" t="str">
        <f ca="1">IFERROR(IF(AND(NOW()&lt;= EOMONTH(DATE(YEAR($P582),2, 1), 0), Overall!$A584&lt;&gt;"", MONTH($O582) &lt;= 2, MONTH($P582) &gt;= 2), IF($T582 &lt;&gt; "", $H582/$T582, ""), ""), "")</f>
        <v/>
      </c>
      <c r="AJ582" s="18" t="str">
        <f ca="1">IFERROR(IF(AND(NOW()&lt;= EOMONTH(DATE(YEAR($P582),3, 1), 0), Overall!$A584&lt;&gt;"", MONTH($O582) &lt;= 3, MONTH($P582) &gt;= 3), IF($T582 &lt;&gt; "", $H582/$T582, ""), ""), "")</f>
        <v/>
      </c>
      <c r="AK582" s="18" t="str">
        <f ca="1">IFERROR(IF(AND(NOW()&lt;= EOMONTH(DATE(YEAR($P582),4, 1), 0), Overall!$A584&lt;&gt;"", MONTH($O582) &lt;= 4, MONTH($P582) &gt;= 4), IF($T582 &lt;&gt; "", $H582/$T582, ""), ""), "")</f>
        <v/>
      </c>
      <c r="AL582" s="18" t="str">
        <f ca="1">IFERROR(IF(AND(NOW()&lt;= EOMONTH(DATE(YEAR($P582),5, 1), 0), Overall!$A584&lt;&gt;"", MONTH($O582) &lt;= 5, MONTH($P582) &gt;= 5), IF($T582 &lt;&gt; "", $H582/$T582, ""), ""), "")</f>
        <v/>
      </c>
      <c r="AM582" s="18" t="str">
        <f ca="1">IFERROR(IF(AND(NOW()&lt;= EOMONTH(DATE(YEAR($P582),6, 1), 0), Overall!$A584&lt;&gt;"", MONTH($O582) &lt;= 6, MONTH($P582) &gt;= 6), IF($T582 &lt;&gt; "", $H582/$T582, ""), ""), "")</f>
        <v/>
      </c>
      <c r="AN582" s="18" t="str">
        <f ca="1">IFERROR(IF(AND(NOW()&lt;= EOMONTH(DATE(YEAR($P582),7, 1), 0), Overall!$A584&lt;&gt;"", MONTH($O582) &lt;= 7, MONTH($P582) &gt;= 7), IF($T582 &lt;&gt; "", $H582/$T582, ""), ""), "")</f>
        <v/>
      </c>
      <c r="AO582" s="18" t="str">
        <f ca="1">IFERROR(IF(AND(NOW()&lt;= EOMONTH(DATE(YEAR($P582),8, 1), 0), Overall!$A584&lt;&gt;"", MONTH($O582) &lt;= 8, MONTH($P582) &gt;= 8), IF($T582 &lt;&gt; "", $H582/$T582, ""), ""), "")</f>
        <v/>
      </c>
      <c r="AP582" s="18" t="str">
        <f ca="1">IFERROR(IF(AND(NOW()&lt;= EOMONTH(DATE(YEAR($P582),9, 1), 0), Overall!$A584&lt;&gt;"", MONTH($O582) &lt;= 9, MONTH($P582) &gt;= 9), IF($T582 &lt;&gt; "", $H582/$T582, ""), ""), "")</f>
        <v/>
      </c>
      <c r="AQ582" s="18" t="str">
        <f ca="1">IFERROR(IF(AND(NOW()&lt;= EOMONTH(DATE(YEAR($P582),10, 1), 0), Overall!$A584&lt;&gt;"", MONTH($O582) &lt;= 10, MONTH($P582) &gt;= 10), IF($T582 &lt;&gt; "", $H582/$T582, ""), ""), "")</f>
        <v/>
      </c>
      <c r="AR582" s="18" t="str">
        <f ca="1">IFERROR(IF(AND(NOW()&lt;= EOMONTH(DATE(YEAR($P582),11, 1), 0), Overall!$A584&lt;&gt;"", MONTH($O582) &lt;=11, MONTH($P582) &gt;= 11), IF($T582 &lt;&gt; "", $H582/$T582, ""), ""), "")</f>
        <v/>
      </c>
      <c r="AS582" s="18" t="str">
        <f ca="1">IFERROR(IF(AND(NOW()&lt;= EOMONTH(DATE(YEAR($P582),12, 1), 0), Overall!$A584&lt;&gt;"", MONTH($O582) &lt;= 12, MONTH($P582) &gt;= 12), IF($T582 &lt;&gt; "", $H582/$T582, ""), ""), "")</f>
        <v/>
      </c>
      <c r="AT582" s="16">
        <f t="shared" ca="1" si="19"/>
        <v>0</v>
      </c>
    </row>
    <row r="583" spans="1:46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6">
        <f>IF(Overall!T585&lt;&gt;"",VALUE(Overall!T585),"")</f>
        <v>82.85</v>
      </c>
      <c r="O583" s="7">
        <f>IF(Overall!L585&lt;&gt;"", DATEVALUE(Overall!L585), "")</f>
        <v>45231</v>
      </c>
      <c r="P583" s="7">
        <f>IF(Overall!M585&lt;&gt;"", DATEVALUE(Overall!M585), "")</f>
        <v>45260</v>
      </c>
      <c r="Q583" s="7" t="str">
        <f>IF(Overall!S585&lt;&gt;"",_xlfn.VALUETOTEXT(Overall!S585),"")</f>
        <v>Nov</v>
      </c>
      <c r="R583" s="7">
        <f>IF(Overall!O585&lt;&gt;"", DATEVALUE(Overall!O585), "")</f>
        <v>45138</v>
      </c>
      <c r="S583" s="7">
        <f>IF(Overall!O585&lt;&gt;"", DATEVALUE(Overall!O585), "")</f>
        <v>45138</v>
      </c>
      <c r="T583" s="5">
        <f t="shared" si="18"/>
        <v>1</v>
      </c>
      <c r="U583" s="18" t="str">
        <f>IF(Overall!$A585&lt;&gt;"",IF(AND(MONTH($O583) &lt;= 1, MONTH($P583) &gt;= 1), IF($T583 &lt;&gt; "", $H583/$T583, ""), ""),"")</f>
        <v/>
      </c>
      <c r="V583" s="18" t="str">
        <f>IF(Overall!$A585&lt;&gt;"",IF(AND(MONTH($O583) &lt;= 2, MONTH($P583) &gt;= 2), IF($T583 &lt;&gt; "", $H583/$T583, ""), ""),"")</f>
        <v/>
      </c>
      <c r="W583" s="18" t="str">
        <f>IF(Overall!$A585&lt;&gt;"",IF(AND(MONTH($O583) &lt;= 3, MONTH($P583) &gt;= 3), IF($T583 &lt;&gt; "", $H583/$T583, ""), ""),"")</f>
        <v/>
      </c>
      <c r="X583" s="18" t="str">
        <f>IF(Overall!$A585&lt;&gt;"",IF(AND(MONTH($O583) &lt;= 4, MONTH($P583) &gt;= 4), IF($T583 &lt;&gt; "", $H583/$T583, ""), ""),"")</f>
        <v/>
      </c>
      <c r="Y583" s="18" t="str">
        <f>IF(Overall!$A585&lt;&gt;"",IF(AND(MONTH($O583) &lt;= 5, MONTH($P583) &gt;= 5), IF($T583 &lt;&gt; "", $H583/$T583, ""), ""),"")</f>
        <v/>
      </c>
      <c r="Z583" s="18" t="str">
        <f>IF(Overall!$A585&lt;&gt;"",IF(AND(MONTH($O583) &lt;= 6, MONTH($P583) &gt;= 6), IF($T583 &lt;&gt; "", $H583/$T583, ""), ""),"")</f>
        <v/>
      </c>
      <c r="AA583" s="18" t="str">
        <f>IF(Overall!$A585&lt;&gt;"",IF(AND(MONTH($O583) &lt;= 7, MONTH($P583) &gt;= 7 ), IF($T583 &lt;&gt; "", $H583/$T583, ""), ""),"")</f>
        <v/>
      </c>
      <c r="AB583" s="18" t="str">
        <f>IF(Overall!$A585&lt;&gt;"",IF(AND(MONTH($O583) &lt;= 8, MONTH($P583) &gt;= 8), IF($T583 &lt;&gt; "", $H583/$T583, ""), ""),"")</f>
        <v/>
      </c>
      <c r="AC583" s="18" t="str">
        <f>IF(Overall!$A585&lt;&gt;"",IF(AND(MONTH($O583) &lt;= 9, MONTH($P583) &gt;= 9), IF($T583 &lt;&gt; "", $H583/$T583, ""), ""),"")</f>
        <v/>
      </c>
      <c r="AD583" s="18" t="str">
        <f>IF(Overall!$A585&lt;&gt;"",IF(AND(MONTH($O583) &lt;= 10, MONTH($P583) &gt;= 10), IF($T583 &lt;&gt; "", $H583/$T583, ""), ""),"")</f>
        <v/>
      </c>
      <c r="AE583" s="18">
        <f>IF(Overall!$A585&lt;&gt;"",IF(AND(MONTH($O583) &lt;= 11, MONTH($P583) &gt;= 11), IF($T583 &lt;&gt; "", $H583/$T583, ""), ""),"")</f>
        <v>500000</v>
      </c>
      <c r="AF583" s="18" t="str">
        <f>IF(Overall!$A585&lt;&gt;"",IF(AND(MONTH($O583) &lt;= 12, MONTH($P583) &gt;= 12), IF($T583 &lt;&gt; "", $H583/$T583, ""), ""),"")</f>
        <v/>
      </c>
      <c r="AH583" s="18" t="str">
        <f ca="1">IFERROR(IF(AND(NOW()&lt;= EOMONTH(DATE(YEAR($P583),1, 1), 0), Overall!$A585&lt;&gt;"", MONTH($O583) &lt;= 1, MONTH($P583) &gt;= 1), IF($T583 &lt;&gt; "", $H583/$T583, ""), ""), "")</f>
        <v/>
      </c>
      <c r="AI583" s="18" t="str">
        <f ca="1">IFERROR(IF(AND(NOW()&lt;= EOMONTH(DATE(YEAR($P583),2, 1), 0), Overall!$A585&lt;&gt;"", MONTH($O583) &lt;= 2, MONTH($P583) &gt;= 2), IF($T583 &lt;&gt; "", $H583/$T583, ""), ""), "")</f>
        <v/>
      </c>
      <c r="AJ583" s="18" t="str">
        <f ca="1">IFERROR(IF(AND(NOW()&lt;= EOMONTH(DATE(YEAR($P583),3, 1), 0), Overall!$A585&lt;&gt;"", MONTH($O583) &lt;= 3, MONTH($P583) &gt;= 3), IF($T583 &lt;&gt; "", $H583/$T583, ""), ""), "")</f>
        <v/>
      </c>
      <c r="AK583" s="18" t="str">
        <f ca="1">IFERROR(IF(AND(NOW()&lt;= EOMONTH(DATE(YEAR($P583),4, 1), 0), Overall!$A585&lt;&gt;"", MONTH($O583) &lt;= 4, MONTH($P583) &gt;= 4), IF($T583 &lt;&gt; "", $H583/$T583, ""), ""), "")</f>
        <v/>
      </c>
      <c r="AL583" s="18" t="str">
        <f ca="1">IFERROR(IF(AND(NOW()&lt;= EOMONTH(DATE(YEAR($P583),5, 1), 0), Overall!$A585&lt;&gt;"", MONTH($O583) &lt;= 5, MONTH($P583) &gt;= 5), IF($T583 &lt;&gt; "", $H583/$T583, ""), ""), "")</f>
        <v/>
      </c>
      <c r="AM583" s="18" t="str">
        <f ca="1">IFERROR(IF(AND(NOW()&lt;= EOMONTH(DATE(YEAR($P583),6, 1), 0), Overall!$A585&lt;&gt;"", MONTH($O583) &lt;= 6, MONTH($P583) &gt;= 6), IF($T583 &lt;&gt; "", $H583/$T583, ""), ""), "")</f>
        <v/>
      </c>
      <c r="AN583" s="18" t="str">
        <f ca="1">IFERROR(IF(AND(NOW()&lt;= EOMONTH(DATE(YEAR($P583),7, 1), 0), Overall!$A585&lt;&gt;"", MONTH($O583) &lt;= 7, MONTH($P583) &gt;= 7), IF($T583 &lt;&gt; "", $H583/$T583, ""), ""), "")</f>
        <v/>
      </c>
      <c r="AO583" s="18" t="str">
        <f ca="1">IFERROR(IF(AND(NOW()&lt;= EOMONTH(DATE(YEAR($P583),8, 1), 0), Overall!$A585&lt;&gt;"", MONTH($O583) &lt;= 8, MONTH($P583) &gt;= 8), IF($T583 &lt;&gt; "", $H583/$T583, ""), ""), "")</f>
        <v/>
      </c>
      <c r="AP583" s="18" t="str">
        <f ca="1">IFERROR(IF(AND(NOW()&lt;= EOMONTH(DATE(YEAR($P583),9, 1), 0), Overall!$A585&lt;&gt;"", MONTH($O583) &lt;= 9, MONTH($P583) &gt;= 9), IF($T583 &lt;&gt; "", $H583/$T583, ""), ""), "")</f>
        <v/>
      </c>
      <c r="AQ583" s="18" t="str">
        <f ca="1">IFERROR(IF(AND(NOW()&lt;= EOMONTH(DATE(YEAR($P583),10, 1), 0), Overall!$A585&lt;&gt;"", MONTH($O583) &lt;= 10, MONTH($P583) &gt;= 10), IF($T583 &lt;&gt; "", $H583/$T583, ""), ""), "")</f>
        <v/>
      </c>
      <c r="AR583" s="18" t="str">
        <f ca="1">IFERROR(IF(AND(NOW()&lt;= EOMONTH(DATE(YEAR($P583),11, 1), 0), Overall!$A585&lt;&gt;"", MONTH($O583) &lt;=11, MONTH($P583) &gt;= 11), IF($T583 &lt;&gt; "", $H583/$T583, ""), ""), "")</f>
        <v/>
      </c>
      <c r="AS583" s="18" t="str">
        <f ca="1">IFERROR(IF(AND(NOW()&lt;= EOMONTH(DATE(YEAR($P583),12, 1), 0), Overall!$A585&lt;&gt;"", MONTH($O583) &lt;= 12, MONTH($P583) &gt;= 12), IF($T583 &lt;&gt; "", $H583/$T583, ""), ""), "")</f>
        <v/>
      </c>
      <c r="AT583" s="16">
        <f t="shared" ca="1" si="19"/>
        <v>0</v>
      </c>
    </row>
    <row r="584" spans="1:46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6">
        <f>IF(Overall!T586&lt;&gt;"",VALUE(Overall!T586),"")</f>
        <v>83</v>
      </c>
      <c r="O584" s="7">
        <f>IF(Overall!L586&lt;&gt;"", DATEVALUE(Overall!L586), "")</f>
        <v>45231</v>
      </c>
      <c r="P584" s="7">
        <f>IF(Overall!M586&lt;&gt;"", DATEVALUE(Overall!M586), "")</f>
        <v>45260</v>
      </c>
      <c r="Q584" s="7" t="str">
        <f>IF(Overall!S586&lt;&gt;"",_xlfn.VALUETOTEXT(Overall!S586),"")</f>
        <v>Nov</v>
      </c>
      <c r="R584" s="7">
        <f>IF(Overall!O586&lt;&gt;"", DATEVALUE(Overall!O586), "")</f>
        <v>45138</v>
      </c>
      <c r="S584" s="7">
        <f>IF(Overall!O586&lt;&gt;"", DATEVALUE(Overall!O586), "")</f>
        <v>45138</v>
      </c>
      <c r="T584" s="5">
        <f t="shared" si="18"/>
        <v>1</v>
      </c>
      <c r="U584" s="18" t="str">
        <f>IF(Overall!$A586&lt;&gt;"",IF(AND(MONTH($O584) &lt;= 1, MONTH($P584) &gt;= 1), IF($T584 &lt;&gt; "", $H584/$T584, ""), ""),"")</f>
        <v/>
      </c>
      <c r="V584" s="18" t="str">
        <f>IF(Overall!$A586&lt;&gt;"",IF(AND(MONTH($O584) &lt;= 2, MONTH($P584) &gt;= 2), IF($T584 &lt;&gt; "", $H584/$T584, ""), ""),"")</f>
        <v/>
      </c>
      <c r="W584" s="18" t="str">
        <f>IF(Overall!$A586&lt;&gt;"",IF(AND(MONTH($O584) &lt;= 3, MONTH($P584) &gt;= 3), IF($T584 &lt;&gt; "", $H584/$T584, ""), ""),"")</f>
        <v/>
      </c>
      <c r="X584" s="18" t="str">
        <f>IF(Overall!$A586&lt;&gt;"",IF(AND(MONTH($O584) &lt;= 4, MONTH($P584) &gt;= 4), IF($T584 &lt;&gt; "", $H584/$T584, ""), ""),"")</f>
        <v/>
      </c>
      <c r="Y584" s="18" t="str">
        <f>IF(Overall!$A586&lt;&gt;"",IF(AND(MONTH($O584) &lt;= 5, MONTH($P584) &gt;= 5), IF($T584 &lt;&gt; "", $H584/$T584, ""), ""),"")</f>
        <v/>
      </c>
      <c r="Z584" s="18" t="str">
        <f>IF(Overall!$A586&lt;&gt;"",IF(AND(MONTH($O584) &lt;= 6, MONTH($P584) &gt;= 6), IF($T584 &lt;&gt; "", $H584/$T584, ""), ""),"")</f>
        <v/>
      </c>
      <c r="AA584" s="18" t="str">
        <f>IF(Overall!$A586&lt;&gt;"",IF(AND(MONTH($O584) &lt;= 7, MONTH($P584) &gt;= 7 ), IF($T584 &lt;&gt; "", $H584/$T584, ""), ""),"")</f>
        <v/>
      </c>
      <c r="AB584" s="18" t="str">
        <f>IF(Overall!$A586&lt;&gt;"",IF(AND(MONTH($O584) &lt;= 8, MONTH($P584) &gt;= 8), IF($T584 &lt;&gt; "", $H584/$T584, ""), ""),"")</f>
        <v/>
      </c>
      <c r="AC584" s="18" t="str">
        <f>IF(Overall!$A586&lt;&gt;"",IF(AND(MONTH($O584) &lt;= 9, MONTH($P584) &gt;= 9), IF($T584 &lt;&gt; "", $H584/$T584, ""), ""),"")</f>
        <v/>
      </c>
      <c r="AD584" s="18" t="str">
        <f>IF(Overall!$A586&lt;&gt;"",IF(AND(MONTH($O584) &lt;= 10, MONTH($P584) &gt;= 10), IF($T584 &lt;&gt; "", $H584/$T584, ""), ""),"")</f>
        <v/>
      </c>
      <c r="AE584" s="18">
        <f>IF(Overall!$A586&lt;&gt;"",IF(AND(MONTH($O584) &lt;= 11, MONTH($P584) &gt;= 11), IF($T584 &lt;&gt; "", $H584/$T584, ""), ""),"")</f>
        <v>500000</v>
      </c>
      <c r="AF584" s="18" t="str">
        <f>IF(Overall!$A586&lt;&gt;"",IF(AND(MONTH($O584) &lt;= 12, MONTH($P584) &gt;= 12), IF($T584 &lt;&gt; "", $H584/$T584, ""), ""),"")</f>
        <v/>
      </c>
      <c r="AH584" s="18" t="str">
        <f ca="1">IFERROR(IF(AND(NOW()&lt;= EOMONTH(DATE(YEAR($P584),1, 1), 0), Overall!$A586&lt;&gt;"", MONTH($O584) &lt;= 1, MONTH($P584) &gt;= 1), IF($T584 &lt;&gt; "", $H584/$T584, ""), ""), "")</f>
        <v/>
      </c>
      <c r="AI584" s="18" t="str">
        <f ca="1">IFERROR(IF(AND(NOW()&lt;= EOMONTH(DATE(YEAR($P584),2, 1), 0), Overall!$A586&lt;&gt;"", MONTH($O584) &lt;= 2, MONTH($P584) &gt;= 2), IF($T584 &lt;&gt; "", $H584/$T584, ""), ""), "")</f>
        <v/>
      </c>
      <c r="AJ584" s="18" t="str">
        <f ca="1">IFERROR(IF(AND(NOW()&lt;= EOMONTH(DATE(YEAR($P584),3, 1), 0), Overall!$A586&lt;&gt;"", MONTH($O584) &lt;= 3, MONTH($P584) &gt;= 3), IF($T584 &lt;&gt; "", $H584/$T584, ""), ""), "")</f>
        <v/>
      </c>
      <c r="AK584" s="18" t="str">
        <f ca="1">IFERROR(IF(AND(NOW()&lt;= EOMONTH(DATE(YEAR($P584),4, 1), 0), Overall!$A586&lt;&gt;"", MONTH($O584) &lt;= 4, MONTH($P584) &gt;= 4), IF($T584 &lt;&gt; "", $H584/$T584, ""), ""), "")</f>
        <v/>
      </c>
      <c r="AL584" s="18" t="str">
        <f ca="1">IFERROR(IF(AND(NOW()&lt;= EOMONTH(DATE(YEAR($P584),5, 1), 0), Overall!$A586&lt;&gt;"", MONTH($O584) &lt;= 5, MONTH($P584) &gt;= 5), IF($T584 &lt;&gt; "", $H584/$T584, ""), ""), "")</f>
        <v/>
      </c>
      <c r="AM584" s="18" t="str">
        <f ca="1">IFERROR(IF(AND(NOW()&lt;= EOMONTH(DATE(YEAR($P584),6, 1), 0), Overall!$A586&lt;&gt;"", MONTH($O584) &lt;= 6, MONTH($P584) &gt;= 6), IF($T584 &lt;&gt; "", $H584/$T584, ""), ""), "")</f>
        <v/>
      </c>
      <c r="AN584" s="18" t="str">
        <f ca="1">IFERROR(IF(AND(NOW()&lt;= EOMONTH(DATE(YEAR($P584),7, 1), 0), Overall!$A586&lt;&gt;"", MONTH($O584) &lt;= 7, MONTH($P584) &gt;= 7), IF($T584 &lt;&gt; "", $H584/$T584, ""), ""), "")</f>
        <v/>
      </c>
      <c r="AO584" s="18" t="str">
        <f ca="1">IFERROR(IF(AND(NOW()&lt;= EOMONTH(DATE(YEAR($P584),8, 1), 0), Overall!$A586&lt;&gt;"", MONTH($O584) &lt;= 8, MONTH($P584) &gt;= 8), IF($T584 &lt;&gt; "", $H584/$T584, ""), ""), "")</f>
        <v/>
      </c>
      <c r="AP584" s="18" t="str">
        <f ca="1">IFERROR(IF(AND(NOW()&lt;= EOMONTH(DATE(YEAR($P584),9, 1), 0), Overall!$A586&lt;&gt;"", MONTH($O584) &lt;= 9, MONTH($P584) &gt;= 9), IF($T584 &lt;&gt; "", $H584/$T584, ""), ""), "")</f>
        <v/>
      </c>
      <c r="AQ584" s="18" t="str">
        <f ca="1">IFERROR(IF(AND(NOW()&lt;= EOMONTH(DATE(YEAR($P584),10, 1), 0), Overall!$A586&lt;&gt;"", MONTH($O584) &lt;= 10, MONTH($P584) &gt;= 10), IF($T584 &lt;&gt; "", $H584/$T584, ""), ""), "")</f>
        <v/>
      </c>
      <c r="AR584" s="18" t="str">
        <f ca="1">IFERROR(IF(AND(NOW()&lt;= EOMONTH(DATE(YEAR($P584),11, 1), 0), Overall!$A586&lt;&gt;"", MONTH($O584) &lt;=11, MONTH($P584) &gt;= 11), IF($T584 &lt;&gt; "", $H584/$T584, ""), ""), "")</f>
        <v/>
      </c>
      <c r="AS584" s="18" t="str">
        <f ca="1">IFERROR(IF(AND(NOW()&lt;= EOMONTH(DATE(YEAR($P584),12, 1), 0), Overall!$A586&lt;&gt;"", MONTH($O584) &lt;= 12, MONTH($P584) &gt;= 12), IF($T584 &lt;&gt; "", $H584/$T584, ""), ""), "")</f>
        <v/>
      </c>
      <c r="AT584" s="16">
        <f t="shared" ca="1" si="19"/>
        <v>0</v>
      </c>
    </row>
    <row r="585" spans="1:46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6">
        <f>IF(Overall!T587&lt;&gt;"",VALUE(Overall!T587),"")</f>
        <v>83.36</v>
      </c>
      <c r="O585" s="7">
        <f>IF(Overall!L587&lt;&gt;"", DATEVALUE(Overall!L587), "")</f>
        <v>45231</v>
      </c>
      <c r="P585" s="7">
        <f>IF(Overall!M587&lt;&gt;"", DATEVALUE(Overall!M587), "")</f>
        <v>45260</v>
      </c>
      <c r="Q585" s="7" t="str">
        <f>IF(Overall!S587&lt;&gt;"",_xlfn.VALUETOTEXT(Overall!S587),"")</f>
        <v>Nov</v>
      </c>
      <c r="R585" s="7">
        <f>IF(Overall!O587&lt;&gt;"", DATEVALUE(Overall!O587), "")</f>
        <v>45138</v>
      </c>
      <c r="S585" s="7">
        <f>IF(Overall!O587&lt;&gt;"", DATEVALUE(Overall!O587), "")</f>
        <v>45138</v>
      </c>
      <c r="T585" s="5">
        <f t="shared" si="18"/>
        <v>1</v>
      </c>
      <c r="U585" s="18" t="str">
        <f>IF(Overall!$A587&lt;&gt;"",IF(AND(MONTH($O585) &lt;= 1, MONTH($P585) &gt;= 1), IF($T585 &lt;&gt; "", $H585/$T585, ""), ""),"")</f>
        <v/>
      </c>
      <c r="V585" s="18" t="str">
        <f>IF(Overall!$A587&lt;&gt;"",IF(AND(MONTH($O585) &lt;= 2, MONTH($P585) &gt;= 2), IF($T585 &lt;&gt; "", $H585/$T585, ""), ""),"")</f>
        <v/>
      </c>
      <c r="W585" s="18" t="str">
        <f>IF(Overall!$A587&lt;&gt;"",IF(AND(MONTH($O585) &lt;= 3, MONTH($P585) &gt;= 3), IF($T585 &lt;&gt; "", $H585/$T585, ""), ""),"")</f>
        <v/>
      </c>
      <c r="X585" s="18" t="str">
        <f>IF(Overall!$A587&lt;&gt;"",IF(AND(MONTH($O585) &lt;= 4, MONTH($P585) &gt;= 4), IF($T585 &lt;&gt; "", $H585/$T585, ""), ""),"")</f>
        <v/>
      </c>
      <c r="Y585" s="18" t="str">
        <f>IF(Overall!$A587&lt;&gt;"",IF(AND(MONTH($O585) &lt;= 5, MONTH($P585) &gt;= 5), IF($T585 &lt;&gt; "", $H585/$T585, ""), ""),"")</f>
        <v/>
      </c>
      <c r="Z585" s="18" t="str">
        <f>IF(Overall!$A587&lt;&gt;"",IF(AND(MONTH($O585) &lt;= 6, MONTH($P585) &gt;= 6), IF($T585 &lt;&gt; "", $H585/$T585, ""), ""),"")</f>
        <v/>
      </c>
      <c r="AA585" s="18" t="str">
        <f>IF(Overall!$A587&lt;&gt;"",IF(AND(MONTH($O585) &lt;= 7, MONTH($P585) &gt;= 7 ), IF($T585 &lt;&gt; "", $H585/$T585, ""), ""),"")</f>
        <v/>
      </c>
      <c r="AB585" s="18" t="str">
        <f>IF(Overall!$A587&lt;&gt;"",IF(AND(MONTH($O585) &lt;= 8, MONTH($P585) &gt;= 8), IF($T585 &lt;&gt; "", $H585/$T585, ""), ""),"")</f>
        <v/>
      </c>
      <c r="AC585" s="18" t="str">
        <f>IF(Overall!$A587&lt;&gt;"",IF(AND(MONTH($O585) &lt;= 9, MONTH($P585) &gt;= 9), IF($T585 &lt;&gt; "", $H585/$T585, ""), ""),"")</f>
        <v/>
      </c>
      <c r="AD585" s="18" t="str">
        <f>IF(Overall!$A587&lt;&gt;"",IF(AND(MONTH($O585) &lt;= 10, MONTH($P585) &gt;= 10), IF($T585 &lt;&gt; "", $H585/$T585, ""), ""),"")</f>
        <v/>
      </c>
      <c r="AE585" s="18">
        <f>IF(Overall!$A587&lt;&gt;"",IF(AND(MONTH($O585) &lt;= 11, MONTH($P585) &gt;= 11), IF($T585 &lt;&gt; "", $H585/$T585, ""), ""),"")</f>
        <v>500000</v>
      </c>
      <c r="AF585" s="18" t="str">
        <f>IF(Overall!$A587&lt;&gt;"",IF(AND(MONTH($O585) &lt;= 12, MONTH($P585) &gt;= 12), IF($T585 &lt;&gt; "", $H585/$T585, ""), ""),"")</f>
        <v/>
      </c>
      <c r="AH585" s="18" t="str">
        <f ca="1">IFERROR(IF(AND(NOW()&lt;= EOMONTH(DATE(YEAR($P585),1, 1), 0), Overall!$A587&lt;&gt;"", MONTH($O585) &lt;= 1, MONTH($P585) &gt;= 1), IF($T585 &lt;&gt; "", $H585/$T585, ""), ""), "")</f>
        <v/>
      </c>
      <c r="AI585" s="18" t="str">
        <f ca="1">IFERROR(IF(AND(NOW()&lt;= EOMONTH(DATE(YEAR($P585),2, 1), 0), Overall!$A587&lt;&gt;"", MONTH($O585) &lt;= 2, MONTH($P585) &gt;= 2), IF($T585 &lt;&gt; "", $H585/$T585, ""), ""), "")</f>
        <v/>
      </c>
      <c r="AJ585" s="18" t="str">
        <f ca="1">IFERROR(IF(AND(NOW()&lt;= EOMONTH(DATE(YEAR($P585),3, 1), 0), Overall!$A587&lt;&gt;"", MONTH($O585) &lt;= 3, MONTH($P585) &gt;= 3), IF($T585 &lt;&gt; "", $H585/$T585, ""), ""), "")</f>
        <v/>
      </c>
      <c r="AK585" s="18" t="str">
        <f ca="1">IFERROR(IF(AND(NOW()&lt;= EOMONTH(DATE(YEAR($P585),4, 1), 0), Overall!$A587&lt;&gt;"", MONTH($O585) &lt;= 4, MONTH($P585) &gt;= 4), IF($T585 &lt;&gt; "", $H585/$T585, ""), ""), "")</f>
        <v/>
      </c>
      <c r="AL585" s="18" t="str">
        <f ca="1">IFERROR(IF(AND(NOW()&lt;= EOMONTH(DATE(YEAR($P585),5, 1), 0), Overall!$A587&lt;&gt;"", MONTH($O585) &lt;= 5, MONTH($P585) &gt;= 5), IF($T585 &lt;&gt; "", $H585/$T585, ""), ""), "")</f>
        <v/>
      </c>
      <c r="AM585" s="18" t="str">
        <f ca="1">IFERROR(IF(AND(NOW()&lt;= EOMONTH(DATE(YEAR($P585),6, 1), 0), Overall!$A587&lt;&gt;"", MONTH($O585) &lt;= 6, MONTH($P585) &gt;= 6), IF($T585 &lt;&gt; "", $H585/$T585, ""), ""), "")</f>
        <v/>
      </c>
      <c r="AN585" s="18" t="str">
        <f ca="1">IFERROR(IF(AND(NOW()&lt;= EOMONTH(DATE(YEAR($P585),7, 1), 0), Overall!$A587&lt;&gt;"", MONTH($O585) &lt;= 7, MONTH($P585) &gt;= 7), IF($T585 &lt;&gt; "", $H585/$T585, ""), ""), "")</f>
        <v/>
      </c>
      <c r="AO585" s="18" t="str">
        <f ca="1">IFERROR(IF(AND(NOW()&lt;= EOMONTH(DATE(YEAR($P585),8, 1), 0), Overall!$A587&lt;&gt;"", MONTH($O585) &lt;= 8, MONTH($P585) &gt;= 8), IF($T585 &lt;&gt; "", $H585/$T585, ""), ""), "")</f>
        <v/>
      </c>
      <c r="AP585" s="18" t="str">
        <f ca="1">IFERROR(IF(AND(NOW()&lt;= EOMONTH(DATE(YEAR($P585),9, 1), 0), Overall!$A587&lt;&gt;"", MONTH($O585) &lt;= 9, MONTH($P585) &gt;= 9), IF($T585 &lt;&gt; "", $H585/$T585, ""), ""), "")</f>
        <v/>
      </c>
      <c r="AQ585" s="18" t="str">
        <f ca="1">IFERROR(IF(AND(NOW()&lt;= EOMONTH(DATE(YEAR($P585),10, 1), 0), Overall!$A587&lt;&gt;"", MONTH($O585) &lt;= 10, MONTH($P585) &gt;= 10), IF($T585 &lt;&gt; "", $H585/$T585, ""), ""), "")</f>
        <v/>
      </c>
      <c r="AR585" s="18" t="str">
        <f ca="1">IFERROR(IF(AND(NOW()&lt;= EOMONTH(DATE(YEAR($P585),11, 1), 0), Overall!$A587&lt;&gt;"", MONTH($O585) &lt;=11, MONTH($P585) &gt;= 11), IF($T585 &lt;&gt; "", $H585/$T585, ""), ""), "")</f>
        <v/>
      </c>
      <c r="AS585" s="18" t="str">
        <f ca="1">IFERROR(IF(AND(NOW()&lt;= EOMONTH(DATE(YEAR($P585),12, 1), 0), Overall!$A587&lt;&gt;"", MONTH($O585) &lt;= 12, MONTH($P585) &gt;= 12), IF($T585 &lt;&gt; "", $H585/$T585, ""), ""), "")</f>
        <v/>
      </c>
      <c r="AT585" s="16">
        <f t="shared" ca="1" si="19"/>
        <v>0</v>
      </c>
    </row>
    <row r="586" spans="1:46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6">
        <f>IF(Overall!T588&lt;&gt;"",VALUE(Overall!T588),"")</f>
        <v>83.4</v>
      </c>
      <c r="O586" s="7">
        <f>IF(Overall!L588&lt;&gt;"", DATEVALUE(Overall!L588), "")</f>
        <v>45231</v>
      </c>
      <c r="P586" s="7">
        <f>IF(Overall!M588&lt;&gt;"", DATEVALUE(Overall!M588), "")</f>
        <v>45260</v>
      </c>
      <c r="Q586" s="7" t="str">
        <f>IF(Overall!S588&lt;&gt;"",_xlfn.VALUETOTEXT(Overall!S588),"")</f>
        <v>Nov</v>
      </c>
      <c r="R586" s="7">
        <f>IF(Overall!O588&lt;&gt;"", DATEVALUE(Overall!O588), "")</f>
        <v>45138</v>
      </c>
      <c r="S586" s="7">
        <f>IF(Overall!O588&lt;&gt;"", DATEVALUE(Overall!O588), "")</f>
        <v>45138</v>
      </c>
      <c r="T586" s="5">
        <f t="shared" si="18"/>
        <v>1</v>
      </c>
      <c r="U586" s="18" t="str">
        <f>IF(Overall!$A588&lt;&gt;"",IF(AND(MONTH($O586) &lt;= 1, MONTH($P586) &gt;= 1), IF($T586 &lt;&gt; "", $H586/$T586, ""), ""),"")</f>
        <v/>
      </c>
      <c r="V586" s="18" t="str">
        <f>IF(Overall!$A588&lt;&gt;"",IF(AND(MONTH($O586) &lt;= 2, MONTH($P586) &gt;= 2), IF($T586 &lt;&gt; "", $H586/$T586, ""), ""),"")</f>
        <v/>
      </c>
      <c r="W586" s="18" t="str">
        <f>IF(Overall!$A588&lt;&gt;"",IF(AND(MONTH($O586) &lt;= 3, MONTH($P586) &gt;= 3), IF($T586 &lt;&gt; "", $H586/$T586, ""), ""),"")</f>
        <v/>
      </c>
      <c r="X586" s="18" t="str">
        <f>IF(Overall!$A588&lt;&gt;"",IF(AND(MONTH($O586) &lt;= 4, MONTH($P586) &gt;= 4), IF($T586 &lt;&gt; "", $H586/$T586, ""), ""),"")</f>
        <v/>
      </c>
      <c r="Y586" s="18" t="str">
        <f>IF(Overall!$A588&lt;&gt;"",IF(AND(MONTH($O586) &lt;= 5, MONTH($P586) &gt;= 5), IF($T586 &lt;&gt; "", $H586/$T586, ""), ""),"")</f>
        <v/>
      </c>
      <c r="Z586" s="18" t="str">
        <f>IF(Overall!$A588&lt;&gt;"",IF(AND(MONTH($O586) &lt;= 6, MONTH($P586) &gt;= 6), IF($T586 &lt;&gt; "", $H586/$T586, ""), ""),"")</f>
        <v/>
      </c>
      <c r="AA586" s="18" t="str">
        <f>IF(Overall!$A588&lt;&gt;"",IF(AND(MONTH($O586) &lt;= 7, MONTH($P586) &gt;= 7 ), IF($T586 &lt;&gt; "", $H586/$T586, ""), ""),"")</f>
        <v/>
      </c>
      <c r="AB586" s="18" t="str">
        <f>IF(Overall!$A588&lt;&gt;"",IF(AND(MONTH($O586) &lt;= 8, MONTH($P586) &gt;= 8), IF($T586 &lt;&gt; "", $H586/$T586, ""), ""),"")</f>
        <v/>
      </c>
      <c r="AC586" s="18" t="str">
        <f>IF(Overall!$A588&lt;&gt;"",IF(AND(MONTH($O586) &lt;= 9, MONTH($P586) &gt;= 9), IF($T586 &lt;&gt; "", $H586/$T586, ""), ""),"")</f>
        <v/>
      </c>
      <c r="AD586" s="18" t="str">
        <f>IF(Overall!$A588&lt;&gt;"",IF(AND(MONTH($O586) &lt;= 10, MONTH($P586) &gt;= 10), IF($T586 &lt;&gt; "", $H586/$T586, ""), ""),"")</f>
        <v/>
      </c>
      <c r="AE586" s="18">
        <f>IF(Overall!$A588&lt;&gt;"",IF(AND(MONTH($O586) &lt;= 11, MONTH($P586) &gt;= 11), IF($T586 &lt;&gt; "", $H586/$T586, ""), ""),"")</f>
        <v>500000</v>
      </c>
      <c r="AF586" s="18" t="str">
        <f>IF(Overall!$A588&lt;&gt;"",IF(AND(MONTH($O586) &lt;= 12, MONTH($P586) &gt;= 12), IF($T586 &lt;&gt; "", $H586/$T586, ""), ""),"")</f>
        <v/>
      </c>
      <c r="AH586" s="18" t="str">
        <f ca="1">IFERROR(IF(AND(NOW()&lt;= EOMONTH(DATE(YEAR($P586),1, 1), 0), Overall!$A588&lt;&gt;"", MONTH($O586) &lt;= 1, MONTH($P586) &gt;= 1), IF($T586 &lt;&gt; "", $H586/$T586, ""), ""), "")</f>
        <v/>
      </c>
      <c r="AI586" s="18" t="str">
        <f ca="1">IFERROR(IF(AND(NOW()&lt;= EOMONTH(DATE(YEAR($P586),2, 1), 0), Overall!$A588&lt;&gt;"", MONTH($O586) &lt;= 2, MONTH($P586) &gt;= 2), IF($T586 &lt;&gt; "", $H586/$T586, ""), ""), "")</f>
        <v/>
      </c>
      <c r="AJ586" s="18" t="str">
        <f ca="1">IFERROR(IF(AND(NOW()&lt;= EOMONTH(DATE(YEAR($P586),3, 1), 0), Overall!$A588&lt;&gt;"", MONTH($O586) &lt;= 3, MONTH($P586) &gt;= 3), IF($T586 &lt;&gt; "", $H586/$T586, ""), ""), "")</f>
        <v/>
      </c>
      <c r="AK586" s="18" t="str">
        <f ca="1">IFERROR(IF(AND(NOW()&lt;= EOMONTH(DATE(YEAR($P586),4, 1), 0), Overall!$A588&lt;&gt;"", MONTH($O586) &lt;= 4, MONTH($P586) &gt;= 4), IF($T586 &lt;&gt; "", $H586/$T586, ""), ""), "")</f>
        <v/>
      </c>
      <c r="AL586" s="18" t="str">
        <f ca="1">IFERROR(IF(AND(NOW()&lt;= EOMONTH(DATE(YEAR($P586),5, 1), 0), Overall!$A588&lt;&gt;"", MONTH($O586) &lt;= 5, MONTH($P586) &gt;= 5), IF($T586 &lt;&gt; "", $H586/$T586, ""), ""), "")</f>
        <v/>
      </c>
      <c r="AM586" s="18" t="str">
        <f ca="1">IFERROR(IF(AND(NOW()&lt;= EOMONTH(DATE(YEAR($P586),6, 1), 0), Overall!$A588&lt;&gt;"", MONTH($O586) &lt;= 6, MONTH($P586) &gt;= 6), IF($T586 &lt;&gt; "", $H586/$T586, ""), ""), "")</f>
        <v/>
      </c>
      <c r="AN586" s="18" t="str">
        <f ca="1">IFERROR(IF(AND(NOW()&lt;= EOMONTH(DATE(YEAR($P586),7, 1), 0), Overall!$A588&lt;&gt;"", MONTH($O586) &lt;= 7, MONTH($P586) &gt;= 7), IF($T586 &lt;&gt; "", $H586/$T586, ""), ""), "")</f>
        <v/>
      </c>
      <c r="AO586" s="18" t="str">
        <f ca="1">IFERROR(IF(AND(NOW()&lt;= EOMONTH(DATE(YEAR($P586),8, 1), 0), Overall!$A588&lt;&gt;"", MONTH($O586) &lt;= 8, MONTH($P586) &gt;= 8), IF($T586 &lt;&gt; "", $H586/$T586, ""), ""), "")</f>
        <v/>
      </c>
      <c r="AP586" s="18" t="str">
        <f ca="1">IFERROR(IF(AND(NOW()&lt;= EOMONTH(DATE(YEAR($P586),9, 1), 0), Overall!$A588&lt;&gt;"", MONTH($O586) &lt;= 9, MONTH($P586) &gt;= 9), IF($T586 &lt;&gt; "", $H586/$T586, ""), ""), "")</f>
        <v/>
      </c>
      <c r="AQ586" s="18" t="str">
        <f ca="1">IFERROR(IF(AND(NOW()&lt;= EOMONTH(DATE(YEAR($P586),10, 1), 0), Overall!$A588&lt;&gt;"", MONTH($O586) &lt;= 10, MONTH($P586) &gt;= 10), IF($T586 &lt;&gt; "", $H586/$T586, ""), ""), "")</f>
        <v/>
      </c>
      <c r="AR586" s="18" t="str">
        <f ca="1">IFERROR(IF(AND(NOW()&lt;= EOMONTH(DATE(YEAR($P586),11, 1), 0), Overall!$A588&lt;&gt;"", MONTH($O586) &lt;=11, MONTH($P586) &gt;= 11), IF($T586 &lt;&gt; "", $H586/$T586, ""), ""), "")</f>
        <v/>
      </c>
      <c r="AS586" s="18" t="str">
        <f ca="1">IFERROR(IF(AND(NOW()&lt;= EOMONTH(DATE(YEAR($P586),12, 1), 0), Overall!$A588&lt;&gt;"", MONTH($O586) &lt;= 12, MONTH($P586) &gt;= 12), IF($T586 &lt;&gt; "", $H586/$T586, ""), ""), "")</f>
        <v/>
      </c>
      <c r="AT586" s="16">
        <f t="shared" ca="1" si="19"/>
        <v>0</v>
      </c>
    </row>
    <row r="587" spans="1:46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6">
        <f>IF(Overall!T589&lt;&gt;"",VALUE(Overall!T589),"")</f>
        <v>83.8</v>
      </c>
      <c r="O587" s="7">
        <f>IF(Overall!L589&lt;&gt;"", DATEVALUE(Overall!L589), "")</f>
        <v>45231</v>
      </c>
      <c r="P587" s="7">
        <f>IF(Overall!M589&lt;&gt;"", DATEVALUE(Overall!M589), "")</f>
        <v>45260</v>
      </c>
      <c r="Q587" s="7" t="str">
        <f>IF(Overall!S589&lt;&gt;"",_xlfn.VALUETOTEXT(Overall!S589),"")</f>
        <v>Nov</v>
      </c>
      <c r="R587" s="7">
        <f>IF(Overall!O589&lt;&gt;"", DATEVALUE(Overall!O589), "")</f>
        <v>45139</v>
      </c>
      <c r="S587" s="7">
        <f>IF(Overall!O589&lt;&gt;"", DATEVALUE(Overall!O589), "")</f>
        <v>45139</v>
      </c>
      <c r="T587" s="5">
        <f t="shared" si="18"/>
        <v>1</v>
      </c>
      <c r="U587" s="18" t="str">
        <f>IF(Overall!$A589&lt;&gt;"",IF(AND(MONTH($O587) &lt;= 1, MONTH($P587) &gt;= 1), IF($T587 &lt;&gt; "", $H587/$T587, ""), ""),"")</f>
        <v/>
      </c>
      <c r="V587" s="18" t="str">
        <f>IF(Overall!$A589&lt;&gt;"",IF(AND(MONTH($O587) &lt;= 2, MONTH($P587) &gt;= 2), IF($T587 &lt;&gt; "", $H587/$T587, ""), ""),"")</f>
        <v/>
      </c>
      <c r="W587" s="18" t="str">
        <f>IF(Overall!$A589&lt;&gt;"",IF(AND(MONTH($O587) &lt;= 3, MONTH($P587) &gt;= 3), IF($T587 &lt;&gt; "", $H587/$T587, ""), ""),"")</f>
        <v/>
      </c>
      <c r="X587" s="18" t="str">
        <f>IF(Overall!$A589&lt;&gt;"",IF(AND(MONTH($O587) &lt;= 4, MONTH($P587) &gt;= 4), IF($T587 &lt;&gt; "", $H587/$T587, ""), ""),"")</f>
        <v/>
      </c>
      <c r="Y587" s="18" t="str">
        <f>IF(Overall!$A589&lt;&gt;"",IF(AND(MONTH($O587) &lt;= 5, MONTH($P587) &gt;= 5), IF($T587 &lt;&gt; "", $H587/$T587, ""), ""),"")</f>
        <v/>
      </c>
      <c r="Z587" s="18" t="str">
        <f>IF(Overall!$A589&lt;&gt;"",IF(AND(MONTH($O587) &lt;= 6, MONTH($P587) &gt;= 6), IF($T587 &lt;&gt; "", $H587/$T587, ""), ""),"")</f>
        <v/>
      </c>
      <c r="AA587" s="18" t="str">
        <f>IF(Overall!$A589&lt;&gt;"",IF(AND(MONTH($O587) &lt;= 7, MONTH($P587) &gt;= 7 ), IF($T587 &lt;&gt; "", $H587/$T587, ""), ""),"")</f>
        <v/>
      </c>
      <c r="AB587" s="18" t="str">
        <f>IF(Overall!$A589&lt;&gt;"",IF(AND(MONTH($O587) &lt;= 8, MONTH($P587) &gt;= 8), IF($T587 &lt;&gt; "", $H587/$T587, ""), ""),"")</f>
        <v/>
      </c>
      <c r="AC587" s="18" t="str">
        <f>IF(Overall!$A589&lt;&gt;"",IF(AND(MONTH($O587) &lt;= 9, MONTH($P587) &gt;= 9), IF($T587 &lt;&gt; "", $H587/$T587, ""), ""),"")</f>
        <v/>
      </c>
      <c r="AD587" s="18" t="str">
        <f>IF(Overall!$A589&lt;&gt;"",IF(AND(MONTH($O587) &lt;= 10, MONTH($P587) &gt;= 10), IF($T587 &lt;&gt; "", $H587/$T587, ""), ""),"")</f>
        <v/>
      </c>
      <c r="AE587" s="18">
        <f>IF(Overall!$A589&lt;&gt;"",IF(AND(MONTH($O587) &lt;= 11, MONTH($P587) &gt;= 11), IF($T587 &lt;&gt; "", $H587/$T587, ""), ""),"")</f>
        <v>500000</v>
      </c>
      <c r="AF587" s="18" t="str">
        <f>IF(Overall!$A589&lt;&gt;"",IF(AND(MONTH($O587) &lt;= 12, MONTH($P587) &gt;= 12), IF($T587 &lt;&gt; "", $H587/$T587, ""), ""),"")</f>
        <v/>
      </c>
      <c r="AH587" s="18" t="str">
        <f ca="1">IFERROR(IF(AND(NOW()&lt;= EOMONTH(DATE(YEAR($P587),1, 1), 0), Overall!$A589&lt;&gt;"", MONTH($O587) &lt;= 1, MONTH($P587) &gt;= 1), IF($T587 &lt;&gt; "", $H587/$T587, ""), ""), "")</f>
        <v/>
      </c>
      <c r="AI587" s="18" t="str">
        <f ca="1">IFERROR(IF(AND(NOW()&lt;= EOMONTH(DATE(YEAR($P587),2, 1), 0), Overall!$A589&lt;&gt;"", MONTH($O587) &lt;= 2, MONTH($P587) &gt;= 2), IF($T587 &lt;&gt; "", $H587/$T587, ""), ""), "")</f>
        <v/>
      </c>
      <c r="AJ587" s="18" t="str">
        <f ca="1">IFERROR(IF(AND(NOW()&lt;= EOMONTH(DATE(YEAR($P587),3, 1), 0), Overall!$A589&lt;&gt;"", MONTH($O587) &lt;= 3, MONTH($P587) &gt;= 3), IF($T587 &lt;&gt; "", $H587/$T587, ""), ""), "")</f>
        <v/>
      </c>
      <c r="AK587" s="18" t="str">
        <f ca="1">IFERROR(IF(AND(NOW()&lt;= EOMONTH(DATE(YEAR($P587),4, 1), 0), Overall!$A589&lt;&gt;"", MONTH($O587) &lt;= 4, MONTH($P587) &gt;= 4), IF($T587 &lt;&gt; "", $H587/$T587, ""), ""), "")</f>
        <v/>
      </c>
      <c r="AL587" s="18" t="str">
        <f ca="1">IFERROR(IF(AND(NOW()&lt;= EOMONTH(DATE(YEAR($P587),5, 1), 0), Overall!$A589&lt;&gt;"", MONTH($O587) &lt;= 5, MONTH($P587) &gt;= 5), IF($T587 &lt;&gt; "", $H587/$T587, ""), ""), "")</f>
        <v/>
      </c>
      <c r="AM587" s="18" t="str">
        <f ca="1">IFERROR(IF(AND(NOW()&lt;= EOMONTH(DATE(YEAR($P587),6, 1), 0), Overall!$A589&lt;&gt;"", MONTH($O587) &lt;= 6, MONTH($P587) &gt;= 6), IF($T587 &lt;&gt; "", $H587/$T587, ""), ""), "")</f>
        <v/>
      </c>
      <c r="AN587" s="18" t="str">
        <f ca="1">IFERROR(IF(AND(NOW()&lt;= EOMONTH(DATE(YEAR($P587),7, 1), 0), Overall!$A589&lt;&gt;"", MONTH($O587) &lt;= 7, MONTH($P587) &gt;= 7), IF($T587 &lt;&gt; "", $H587/$T587, ""), ""), "")</f>
        <v/>
      </c>
      <c r="AO587" s="18" t="str">
        <f ca="1">IFERROR(IF(AND(NOW()&lt;= EOMONTH(DATE(YEAR($P587),8, 1), 0), Overall!$A589&lt;&gt;"", MONTH($O587) &lt;= 8, MONTH($P587) &gt;= 8), IF($T587 &lt;&gt; "", $H587/$T587, ""), ""), "")</f>
        <v/>
      </c>
      <c r="AP587" s="18" t="str">
        <f ca="1">IFERROR(IF(AND(NOW()&lt;= EOMONTH(DATE(YEAR($P587),9, 1), 0), Overall!$A589&lt;&gt;"", MONTH($O587) &lt;= 9, MONTH($P587) &gt;= 9), IF($T587 &lt;&gt; "", $H587/$T587, ""), ""), "")</f>
        <v/>
      </c>
      <c r="AQ587" s="18" t="str">
        <f ca="1">IFERROR(IF(AND(NOW()&lt;= EOMONTH(DATE(YEAR($P587),10, 1), 0), Overall!$A589&lt;&gt;"", MONTH($O587) &lt;= 10, MONTH($P587) &gt;= 10), IF($T587 &lt;&gt; "", $H587/$T587, ""), ""), "")</f>
        <v/>
      </c>
      <c r="AR587" s="18" t="str">
        <f ca="1">IFERROR(IF(AND(NOW()&lt;= EOMONTH(DATE(YEAR($P587),11, 1), 0), Overall!$A589&lt;&gt;"", MONTH($O587) &lt;=11, MONTH($P587) &gt;= 11), IF($T587 &lt;&gt; "", $H587/$T587, ""), ""), "")</f>
        <v/>
      </c>
      <c r="AS587" s="18" t="str">
        <f ca="1">IFERROR(IF(AND(NOW()&lt;= EOMONTH(DATE(YEAR($P587),12, 1), 0), Overall!$A589&lt;&gt;"", MONTH($O587) &lt;= 12, MONTH($P587) &gt;= 12), IF($T587 &lt;&gt; "", $H587/$T587, ""), ""), "")</f>
        <v/>
      </c>
      <c r="AT587" s="16">
        <f t="shared" ca="1" si="19"/>
        <v>0</v>
      </c>
    </row>
    <row r="588" spans="1:46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6">
        <f>IF(Overall!T590&lt;&gt;"",VALUE(Overall!T590),"")</f>
        <v>86.25</v>
      </c>
      <c r="O588" s="7">
        <f>IF(Overall!L590&lt;&gt;"", DATEVALUE(Overall!L590), "")</f>
        <v>45231</v>
      </c>
      <c r="P588" s="7">
        <f>IF(Overall!M590&lt;&gt;"", DATEVALUE(Overall!M590), "")</f>
        <v>45260</v>
      </c>
      <c r="Q588" s="7" t="str">
        <f>IF(Overall!S590&lt;&gt;"",_xlfn.VALUETOTEXT(Overall!S590),"")</f>
        <v>Nov</v>
      </c>
      <c r="R588" s="7">
        <f>IF(Overall!O590&lt;&gt;"", DATEVALUE(Overall!O590), "")</f>
        <v>45142</v>
      </c>
      <c r="S588" s="7">
        <f>IF(Overall!O590&lt;&gt;"", DATEVALUE(Overall!O590), "")</f>
        <v>45142</v>
      </c>
      <c r="T588" s="5">
        <f t="shared" si="18"/>
        <v>1</v>
      </c>
      <c r="U588" s="18" t="str">
        <f>IF(Overall!$A590&lt;&gt;"",IF(AND(MONTH($O588) &lt;= 1, MONTH($P588) &gt;= 1), IF($T588 &lt;&gt; "", $H588/$T588, ""), ""),"")</f>
        <v/>
      </c>
      <c r="V588" s="18" t="str">
        <f>IF(Overall!$A590&lt;&gt;"",IF(AND(MONTH($O588) &lt;= 2, MONTH($P588) &gt;= 2), IF($T588 &lt;&gt; "", $H588/$T588, ""), ""),"")</f>
        <v/>
      </c>
      <c r="W588" s="18" t="str">
        <f>IF(Overall!$A590&lt;&gt;"",IF(AND(MONTH($O588) &lt;= 3, MONTH($P588) &gt;= 3), IF($T588 &lt;&gt; "", $H588/$T588, ""), ""),"")</f>
        <v/>
      </c>
      <c r="X588" s="18" t="str">
        <f>IF(Overall!$A590&lt;&gt;"",IF(AND(MONTH($O588) &lt;= 4, MONTH($P588) &gt;= 4), IF($T588 &lt;&gt; "", $H588/$T588, ""), ""),"")</f>
        <v/>
      </c>
      <c r="Y588" s="18" t="str">
        <f>IF(Overall!$A590&lt;&gt;"",IF(AND(MONTH($O588) &lt;= 5, MONTH($P588) &gt;= 5), IF($T588 &lt;&gt; "", $H588/$T588, ""), ""),"")</f>
        <v/>
      </c>
      <c r="Z588" s="18" t="str">
        <f>IF(Overall!$A590&lt;&gt;"",IF(AND(MONTH($O588) &lt;= 6, MONTH($P588) &gt;= 6), IF($T588 &lt;&gt; "", $H588/$T588, ""), ""),"")</f>
        <v/>
      </c>
      <c r="AA588" s="18" t="str">
        <f>IF(Overall!$A590&lt;&gt;"",IF(AND(MONTH($O588) &lt;= 7, MONTH($P588) &gt;= 7 ), IF($T588 &lt;&gt; "", $H588/$T588, ""), ""),"")</f>
        <v/>
      </c>
      <c r="AB588" s="18" t="str">
        <f>IF(Overall!$A590&lt;&gt;"",IF(AND(MONTH($O588) &lt;= 8, MONTH($P588) &gt;= 8), IF($T588 &lt;&gt; "", $H588/$T588, ""), ""),"")</f>
        <v/>
      </c>
      <c r="AC588" s="18" t="str">
        <f>IF(Overall!$A590&lt;&gt;"",IF(AND(MONTH($O588) &lt;= 9, MONTH($P588) &gt;= 9), IF($T588 &lt;&gt; "", $H588/$T588, ""), ""),"")</f>
        <v/>
      </c>
      <c r="AD588" s="18" t="str">
        <f>IF(Overall!$A590&lt;&gt;"",IF(AND(MONTH($O588) &lt;= 10, MONTH($P588) &gt;= 10), IF($T588 &lt;&gt; "", $H588/$T588, ""), ""),"")</f>
        <v/>
      </c>
      <c r="AE588" s="18">
        <f>IF(Overall!$A590&lt;&gt;"",IF(AND(MONTH($O588) &lt;= 11, MONTH($P588) &gt;= 11), IF($T588 &lt;&gt; "", $H588/$T588, ""), ""),"")</f>
        <v>500000</v>
      </c>
      <c r="AF588" s="18" t="str">
        <f>IF(Overall!$A590&lt;&gt;"",IF(AND(MONTH($O588) &lt;= 12, MONTH($P588) &gt;= 12), IF($T588 &lt;&gt; "", $H588/$T588, ""), ""),"")</f>
        <v/>
      </c>
      <c r="AH588" s="18" t="str">
        <f ca="1">IFERROR(IF(AND(NOW()&lt;= EOMONTH(DATE(YEAR($P588),1, 1), 0), Overall!$A590&lt;&gt;"", MONTH($O588) &lt;= 1, MONTH($P588) &gt;= 1), IF($T588 &lt;&gt; "", $H588/$T588, ""), ""), "")</f>
        <v/>
      </c>
      <c r="AI588" s="18" t="str">
        <f ca="1">IFERROR(IF(AND(NOW()&lt;= EOMONTH(DATE(YEAR($P588),2, 1), 0), Overall!$A590&lt;&gt;"", MONTH($O588) &lt;= 2, MONTH($P588) &gt;= 2), IF($T588 &lt;&gt; "", $H588/$T588, ""), ""), "")</f>
        <v/>
      </c>
      <c r="AJ588" s="18" t="str">
        <f ca="1">IFERROR(IF(AND(NOW()&lt;= EOMONTH(DATE(YEAR($P588),3, 1), 0), Overall!$A590&lt;&gt;"", MONTH($O588) &lt;= 3, MONTH($P588) &gt;= 3), IF($T588 &lt;&gt; "", $H588/$T588, ""), ""), "")</f>
        <v/>
      </c>
      <c r="AK588" s="18" t="str">
        <f ca="1">IFERROR(IF(AND(NOW()&lt;= EOMONTH(DATE(YEAR($P588),4, 1), 0), Overall!$A590&lt;&gt;"", MONTH($O588) &lt;= 4, MONTH($P588) &gt;= 4), IF($T588 &lt;&gt; "", $H588/$T588, ""), ""), "")</f>
        <v/>
      </c>
      <c r="AL588" s="18" t="str">
        <f ca="1">IFERROR(IF(AND(NOW()&lt;= EOMONTH(DATE(YEAR($P588),5, 1), 0), Overall!$A590&lt;&gt;"", MONTH($O588) &lt;= 5, MONTH($P588) &gt;= 5), IF($T588 &lt;&gt; "", $H588/$T588, ""), ""), "")</f>
        <v/>
      </c>
      <c r="AM588" s="18" t="str">
        <f ca="1">IFERROR(IF(AND(NOW()&lt;= EOMONTH(DATE(YEAR($P588),6, 1), 0), Overall!$A590&lt;&gt;"", MONTH($O588) &lt;= 6, MONTH($P588) &gt;= 6), IF($T588 &lt;&gt; "", $H588/$T588, ""), ""), "")</f>
        <v/>
      </c>
      <c r="AN588" s="18" t="str">
        <f ca="1">IFERROR(IF(AND(NOW()&lt;= EOMONTH(DATE(YEAR($P588),7, 1), 0), Overall!$A590&lt;&gt;"", MONTH($O588) &lt;= 7, MONTH($P588) &gt;= 7), IF($T588 &lt;&gt; "", $H588/$T588, ""), ""), "")</f>
        <v/>
      </c>
      <c r="AO588" s="18" t="str">
        <f ca="1">IFERROR(IF(AND(NOW()&lt;= EOMONTH(DATE(YEAR($P588),8, 1), 0), Overall!$A590&lt;&gt;"", MONTH($O588) &lt;= 8, MONTH($P588) &gt;= 8), IF($T588 &lt;&gt; "", $H588/$T588, ""), ""), "")</f>
        <v/>
      </c>
      <c r="AP588" s="18" t="str">
        <f ca="1">IFERROR(IF(AND(NOW()&lt;= EOMONTH(DATE(YEAR($P588),9, 1), 0), Overall!$A590&lt;&gt;"", MONTH($O588) &lt;= 9, MONTH($P588) &gt;= 9), IF($T588 &lt;&gt; "", $H588/$T588, ""), ""), "")</f>
        <v/>
      </c>
      <c r="AQ588" s="18" t="str">
        <f ca="1">IFERROR(IF(AND(NOW()&lt;= EOMONTH(DATE(YEAR($P588),10, 1), 0), Overall!$A590&lt;&gt;"", MONTH($O588) &lt;= 10, MONTH($P588) &gt;= 10), IF($T588 &lt;&gt; "", $H588/$T588, ""), ""), "")</f>
        <v/>
      </c>
      <c r="AR588" s="18" t="str">
        <f ca="1">IFERROR(IF(AND(NOW()&lt;= EOMONTH(DATE(YEAR($P588),11, 1), 0), Overall!$A590&lt;&gt;"", MONTH($O588) &lt;=11, MONTH($P588) &gt;= 11), IF($T588 &lt;&gt; "", $H588/$T588, ""), ""), "")</f>
        <v/>
      </c>
      <c r="AS588" s="18" t="str">
        <f ca="1">IFERROR(IF(AND(NOW()&lt;= EOMONTH(DATE(YEAR($P588),12, 1), 0), Overall!$A590&lt;&gt;"", MONTH($O588) &lt;= 12, MONTH($P588) &gt;= 12), IF($T588 &lt;&gt; "", $H588/$T588, ""), ""), "")</f>
        <v/>
      </c>
      <c r="AT588" s="16">
        <f t="shared" ca="1" si="19"/>
        <v>0</v>
      </c>
    </row>
    <row r="589" spans="1:46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6">
        <f>IF(Overall!T591&lt;&gt;"",VALUE(Overall!T591),"")</f>
        <v>84.39</v>
      </c>
      <c r="O589" s="7">
        <f>IF(Overall!L591&lt;&gt;"", DATEVALUE(Overall!L591), "")</f>
        <v>45231</v>
      </c>
      <c r="P589" s="7">
        <f>IF(Overall!M591&lt;&gt;"", DATEVALUE(Overall!M591), "")</f>
        <v>45260</v>
      </c>
      <c r="Q589" s="7" t="str">
        <f>IF(Overall!S591&lt;&gt;"",_xlfn.VALUETOTEXT(Overall!S591),"")</f>
        <v>Nov</v>
      </c>
      <c r="R589" s="7">
        <f>IF(Overall!O591&lt;&gt;"", DATEVALUE(Overall!O591), "")</f>
        <v>45142</v>
      </c>
      <c r="S589" s="7">
        <f>IF(Overall!O591&lt;&gt;"", DATEVALUE(Overall!O591), "")</f>
        <v>45142</v>
      </c>
      <c r="T589" s="5">
        <f t="shared" si="18"/>
        <v>1</v>
      </c>
      <c r="U589" s="18" t="str">
        <f>IF(Overall!$A591&lt;&gt;"",IF(AND(MONTH($O589) &lt;= 1, MONTH($P589) &gt;= 1), IF($T589 &lt;&gt; "", $H589/$T589, ""), ""),"")</f>
        <v/>
      </c>
      <c r="V589" s="18" t="str">
        <f>IF(Overall!$A591&lt;&gt;"",IF(AND(MONTH($O589) &lt;= 2, MONTH($P589) &gt;= 2), IF($T589 &lt;&gt; "", $H589/$T589, ""), ""),"")</f>
        <v/>
      </c>
      <c r="W589" s="18" t="str">
        <f>IF(Overall!$A591&lt;&gt;"",IF(AND(MONTH($O589) &lt;= 3, MONTH($P589) &gt;= 3), IF($T589 &lt;&gt; "", $H589/$T589, ""), ""),"")</f>
        <v/>
      </c>
      <c r="X589" s="18" t="str">
        <f>IF(Overall!$A591&lt;&gt;"",IF(AND(MONTH($O589) &lt;= 4, MONTH($P589) &gt;= 4), IF($T589 &lt;&gt; "", $H589/$T589, ""), ""),"")</f>
        <v/>
      </c>
      <c r="Y589" s="18" t="str">
        <f>IF(Overall!$A591&lt;&gt;"",IF(AND(MONTH($O589) &lt;= 5, MONTH($P589) &gt;= 5), IF($T589 &lt;&gt; "", $H589/$T589, ""), ""),"")</f>
        <v/>
      </c>
      <c r="Z589" s="18" t="str">
        <f>IF(Overall!$A591&lt;&gt;"",IF(AND(MONTH($O589) &lt;= 6, MONTH($P589) &gt;= 6), IF($T589 &lt;&gt; "", $H589/$T589, ""), ""),"")</f>
        <v/>
      </c>
      <c r="AA589" s="18" t="str">
        <f>IF(Overall!$A591&lt;&gt;"",IF(AND(MONTH($O589) &lt;= 7, MONTH($P589) &gt;= 7 ), IF($T589 &lt;&gt; "", $H589/$T589, ""), ""),"")</f>
        <v/>
      </c>
      <c r="AB589" s="18" t="str">
        <f>IF(Overall!$A591&lt;&gt;"",IF(AND(MONTH($O589) &lt;= 8, MONTH($P589) &gt;= 8), IF($T589 &lt;&gt; "", $H589/$T589, ""), ""),"")</f>
        <v/>
      </c>
      <c r="AC589" s="18" t="str">
        <f>IF(Overall!$A591&lt;&gt;"",IF(AND(MONTH($O589) &lt;= 9, MONTH($P589) &gt;= 9), IF($T589 &lt;&gt; "", $H589/$T589, ""), ""),"")</f>
        <v/>
      </c>
      <c r="AD589" s="18" t="str">
        <f>IF(Overall!$A591&lt;&gt;"",IF(AND(MONTH($O589) &lt;= 10, MONTH($P589) &gt;= 10), IF($T589 &lt;&gt; "", $H589/$T589, ""), ""),"")</f>
        <v/>
      </c>
      <c r="AE589" s="18">
        <f>IF(Overall!$A591&lt;&gt;"",IF(AND(MONTH($O589) &lt;= 11, MONTH($P589) &gt;= 11), IF($T589 &lt;&gt; "", $H589/$T589, ""), ""),"")</f>
        <v>500000</v>
      </c>
      <c r="AF589" s="18" t="str">
        <f>IF(Overall!$A591&lt;&gt;"",IF(AND(MONTH($O589) &lt;= 12, MONTH($P589) &gt;= 12), IF($T589 &lt;&gt; "", $H589/$T589, ""), ""),"")</f>
        <v/>
      </c>
      <c r="AH589" s="18" t="str">
        <f ca="1">IFERROR(IF(AND(NOW()&lt;= EOMONTH(DATE(YEAR($P589),1, 1), 0), Overall!$A591&lt;&gt;"", MONTH($O589) &lt;= 1, MONTH($P589) &gt;= 1), IF($T589 &lt;&gt; "", $H589/$T589, ""), ""), "")</f>
        <v/>
      </c>
      <c r="AI589" s="18" t="str">
        <f ca="1">IFERROR(IF(AND(NOW()&lt;= EOMONTH(DATE(YEAR($P589),2, 1), 0), Overall!$A591&lt;&gt;"", MONTH($O589) &lt;= 2, MONTH($P589) &gt;= 2), IF($T589 &lt;&gt; "", $H589/$T589, ""), ""), "")</f>
        <v/>
      </c>
      <c r="AJ589" s="18" t="str">
        <f ca="1">IFERROR(IF(AND(NOW()&lt;= EOMONTH(DATE(YEAR($P589),3, 1), 0), Overall!$A591&lt;&gt;"", MONTH($O589) &lt;= 3, MONTH($P589) &gt;= 3), IF($T589 &lt;&gt; "", $H589/$T589, ""), ""), "")</f>
        <v/>
      </c>
      <c r="AK589" s="18" t="str">
        <f ca="1">IFERROR(IF(AND(NOW()&lt;= EOMONTH(DATE(YEAR($P589),4, 1), 0), Overall!$A591&lt;&gt;"", MONTH($O589) &lt;= 4, MONTH($P589) &gt;= 4), IF($T589 &lt;&gt; "", $H589/$T589, ""), ""), "")</f>
        <v/>
      </c>
      <c r="AL589" s="18" t="str">
        <f ca="1">IFERROR(IF(AND(NOW()&lt;= EOMONTH(DATE(YEAR($P589),5, 1), 0), Overall!$A591&lt;&gt;"", MONTH($O589) &lt;= 5, MONTH($P589) &gt;= 5), IF($T589 &lt;&gt; "", $H589/$T589, ""), ""), "")</f>
        <v/>
      </c>
      <c r="AM589" s="18" t="str">
        <f ca="1">IFERROR(IF(AND(NOW()&lt;= EOMONTH(DATE(YEAR($P589),6, 1), 0), Overall!$A591&lt;&gt;"", MONTH($O589) &lt;= 6, MONTH($P589) &gt;= 6), IF($T589 &lt;&gt; "", $H589/$T589, ""), ""), "")</f>
        <v/>
      </c>
      <c r="AN589" s="18" t="str">
        <f ca="1">IFERROR(IF(AND(NOW()&lt;= EOMONTH(DATE(YEAR($P589),7, 1), 0), Overall!$A591&lt;&gt;"", MONTH($O589) &lt;= 7, MONTH($P589) &gt;= 7), IF($T589 &lt;&gt; "", $H589/$T589, ""), ""), "")</f>
        <v/>
      </c>
      <c r="AO589" s="18" t="str">
        <f ca="1">IFERROR(IF(AND(NOW()&lt;= EOMONTH(DATE(YEAR($P589),8, 1), 0), Overall!$A591&lt;&gt;"", MONTH($O589) &lt;= 8, MONTH($P589) &gt;= 8), IF($T589 &lt;&gt; "", $H589/$T589, ""), ""), "")</f>
        <v/>
      </c>
      <c r="AP589" s="18" t="str">
        <f ca="1">IFERROR(IF(AND(NOW()&lt;= EOMONTH(DATE(YEAR($P589),9, 1), 0), Overall!$A591&lt;&gt;"", MONTH($O589) &lt;= 9, MONTH($P589) &gt;= 9), IF($T589 &lt;&gt; "", $H589/$T589, ""), ""), "")</f>
        <v/>
      </c>
      <c r="AQ589" s="18" t="str">
        <f ca="1">IFERROR(IF(AND(NOW()&lt;= EOMONTH(DATE(YEAR($P589),10, 1), 0), Overall!$A591&lt;&gt;"", MONTH($O589) &lt;= 10, MONTH($P589) &gt;= 10), IF($T589 &lt;&gt; "", $H589/$T589, ""), ""), "")</f>
        <v/>
      </c>
      <c r="AR589" s="18" t="str">
        <f ca="1">IFERROR(IF(AND(NOW()&lt;= EOMONTH(DATE(YEAR($P589),11, 1), 0), Overall!$A591&lt;&gt;"", MONTH($O589) &lt;=11, MONTH($P589) &gt;= 11), IF($T589 &lt;&gt; "", $H589/$T589, ""), ""), "")</f>
        <v/>
      </c>
      <c r="AS589" s="18" t="str">
        <f ca="1">IFERROR(IF(AND(NOW()&lt;= EOMONTH(DATE(YEAR($P589),12, 1), 0), Overall!$A591&lt;&gt;"", MONTH($O589) &lt;= 12, MONTH($P589) &gt;= 12), IF($T589 &lt;&gt; "", $H589/$T589, ""), ""), "")</f>
        <v/>
      </c>
      <c r="AT589" s="16">
        <f t="shared" ca="1" si="19"/>
        <v>0</v>
      </c>
    </row>
    <row r="590" spans="1:46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6">
        <f>IF(Overall!T592&lt;&gt;"",VALUE(Overall!T592),"")</f>
        <v>85.2</v>
      </c>
      <c r="O590" s="7">
        <f>IF(Overall!L592&lt;&gt;"", DATEVALUE(Overall!L592), "")</f>
        <v>45231</v>
      </c>
      <c r="P590" s="7">
        <f>IF(Overall!M592&lt;&gt;"", DATEVALUE(Overall!M592), "")</f>
        <v>45260</v>
      </c>
      <c r="Q590" s="7" t="str">
        <f>IF(Overall!S592&lt;&gt;"",_xlfn.VALUETOTEXT(Overall!S592),"")</f>
        <v>Nov</v>
      </c>
      <c r="R590" s="7">
        <f>IF(Overall!O592&lt;&gt;"", DATEVALUE(Overall!O592), "")</f>
        <v>45147</v>
      </c>
      <c r="S590" s="7">
        <f>IF(Overall!O592&lt;&gt;"", DATEVALUE(Overall!O592), "")</f>
        <v>45147</v>
      </c>
      <c r="T590" s="5">
        <f t="shared" si="18"/>
        <v>1</v>
      </c>
      <c r="U590" s="18" t="str">
        <f>IF(Overall!$A592&lt;&gt;"",IF(AND(MONTH($O590) &lt;= 1, MONTH($P590) &gt;= 1), IF($T590 &lt;&gt; "", $H590/$T590, ""), ""),"")</f>
        <v/>
      </c>
      <c r="V590" s="18" t="str">
        <f>IF(Overall!$A592&lt;&gt;"",IF(AND(MONTH($O590) &lt;= 2, MONTH($P590) &gt;= 2), IF($T590 &lt;&gt; "", $H590/$T590, ""), ""),"")</f>
        <v/>
      </c>
      <c r="W590" s="18" t="str">
        <f>IF(Overall!$A592&lt;&gt;"",IF(AND(MONTH($O590) &lt;= 3, MONTH($P590) &gt;= 3), IF($T590 &lt;&gt; "", $H590/$T590, ""), ""),"")</f>
        <v/>
      </c>
      <c r="X590" s="18" t="str">
        <f>IF(Overall!$A592&lt;&gt;"",IF(AND(MONTH($O590) &lt;= 4, MONTH($P590) &gt;= 4), IF($T590 &lt;&gt; "", $H590/$T590, ""), ""),"")</f>
        <v/>
      </c>
      <c r="Y590" s="18" t="str">
        <f>IF(Overall!$A592&lt;&gt;"",IF(AND(MONTH($O590) &lt;= 5, MONTH($P590) &gt;= 5), IF($T590 &lt;&gt; "", $H590/$T590, ""), ""),"")</f>
        <v/>
      </c>
      <c r="Z590" s="18" t="str">
        <f>IF(Overall!$A592&lt;&gt;"",IF(AND(MONTH($O590) &lt;= 6, MONTH($P590) &gt;= 6), IF($T590 &lt;&gt; "", $H590/$T590, ""), ""),"")</f>
        <v/>
      </c>
      <c r="AA590" s="18" t="str">
        <f>IF(Overall!$A592&lt;&gt;"",IF(AND(MONTH($O590) &lt;= 7, MONTH($P590) &gt;= 7 ), IF($T590 &lt;&gt; "", $H590/$T590, ""), ""),"")</f>
        <v/>
      </c>
      <c r="AB590" s="18" t="str">
        <f>IF(Overall!$A592&lt;&gt;"",IF(AND(MONTH($O590) &lt;= 8, MONTH($P590) &gt;= 8), IF($T590 &lt;&gt; "", $H590/$T590, ""), ""),"")</f>
        <v/>
      </c>
      <c r="AC590" s="18" t="str">
        <f>IF(Overall!$A592&lt;&gt;"",IF(AND(MONTH($O590) &lt;= 9, MONTH($P590) &gt;= 9), IF($T590 &lt;&gt; "", $H590/$T590, ""), ""),"")</f>
        <v/>
      </c>
      <c r="AD590" s="18" t="str">
        <f>IF(Overall!$A592&lt;&gt;"",IF(AND(MONTH($O590) &lt;= 10, MONTH($P590) &gt;= 10), IF($T590 &lt;&gt; "", $H590/$T590, ""), ""),"")</f>
        <v/>
      </c>
      <c r="AE590" s="18">
        <f>IF(Overall!$A592&lt;&gt;"",IF(AND(MONTH($O590) &lt;= 11, MONTH($P590) &gt;= 11), IF($T590 &lt;&gt; "", $H590/$T590, ""), ""),"")</f>
        <v>500000</v>
      </c>
      <c r="AF590" s="18" t="str">
        <f>IF(Overall!$A592&lt;&gt;"",IF(AND(MONTH($O590) &lt;= 12, MONTH($P590) &gt;= 12), IF($T590 &lt;&gt; "", $H590/$T590, ""), ""),"")</f>
        <v/>
      </c>
      <c r="AH590" s="18" t="str">
        <f ca="1">IFERROR(IF(AND(NOW()&lt;= EOMONTH(DATE(YEAR($P590),1, 1), 0), Overall!$A592&lt;&gt;"", MONTH($O590) &lt;= 1, MONTH($P590) &gt;= 1), IF($T590 &lt;&gt; "", $H590/$T590, ""), ""), "")</f>
        <v/>
      </c>
      <c r="AI590" s="18" t="str">
        <f ca="1">IFERROR(IF(AND(NOW()&lt;= EOMONTH(DATE(YEAR($P590),2, 1), 0), Overall!$A592&lt;&gt;"", MONTH($O590) &lt;= 2, MONTH($P590) &gt;= 2), IF($T590 &lt;&gt; "", $H590/$T590, ""), ""), "")</f>
        <v/>
      </c>
      <c r="AJ590" s="18" t="str">
        <f ca="1">IFERROR(IF(AND(NOW()&lt;= EOMONTH(DATE(YEAR($P590),3, 1), 0), Overall!$A592&lt;&gt;"", MONTH($O590) &lt;= 3, MONTH($P590) &gt;= 3), IF($T590 &lt;&gt; "", $H590/$T590, ""), ""), "")</f>
        <v/>
      </c>
      <c r="AK590" s="18" t="str">
        <f ca="1">IFERROR(IF(AND(NOW()&lt;= EOMONTH(DATE(YEAR($P590),4, 1), 0), Overall!$A592&lt;&gt;"", MONTH($O590) &lt;= 4, MONTH($P590) &gt;= 4), IF($T590 &lt;&gt; "", $H590/$T590, ""), ""), "")</f>
        <v/>
      </c>
      <c r="AL590" s="18" t="str">
        <f ca="1">IFERROR(IF(AND(NOW()&lt;= EOMONTH(DATE(YEAR($P590),5, 1), 0), Overall!$A592&lt;&gt;"", MONTH($O590) &lt;= 5, MONTH($P590) &gt;= 5), IF($T590 &lt;&gt; "", $H590/$T590, ""), ""), "")</f>
        <v/>
      </c>
      <c r="AM590" s="18" t="str">
        <f ca="1">IFERROR(IF(AND(NOW()&lt;= EOMONTH(DATE(YEAR($P590),6, 1), 0), Overall!$A592&lt;&gt;"", MONTH($O590) &lt;= 6, MONTH($P590) &gt;= 6), IF($T590 &lt;&gt; "", $H590/$T590, ""), ""), "")</f>
        <v/>
      </c>
      <c r="AN590" s="18" t="str">
        <f ca="1">IFERROR(IF(AND(NOW()&lt;= EOMONTH(DATE(YEAR($P590),7, 1), 0), Overall!$A592&lt;&gt;"", MONTH($O590) &lt;= 7, MONTH($P590) &gt;= 7), IF($T590 &lt;&gt; "", $H590/$T590, ""), ""), "")</f>
        <v/>
      </c>
      <c r="AO590" s="18" t="str">
        <f ca="1">IFERROR(IF(AND(NOW()&lt;= EOMONTH(DATE(YEAR($P590),8, 1), 0), Overall!$A592&lt;&gt;"", MONTH($O590) &lt;= 8, MONTH($P590) &gt;= 8), IF($T590 &lt;&gt; "", $H590/$T590, ""), ""), "")</f>
        <v/>
      </c>
      <c r="AP590" s="18" t="str">
        <f ca="1">IFERROR(IF(AND(NOW()&lt;= EOMONTH(DATE(YEAR($P590),9, 1), 0), Overall!$A592&lt;&gt;"", MONTH($O590) &lt;= 9, MONTH($P590) &gt;= 9), IF($T590 &lt;&gt; "", $H590/$T590, ""), ""), "")</f>
        <v/>
      </c>
      <c r="AQ590" s="18" t="str">
        <f ca="1">IFERROR(IF(AND(NOW()&lt;= EOMONTH(DATE(YEAR($P590),10, 1), 0), Overall!$A592&lt;&gt;"", MONTH($O590) &lt;= 10, MONTH($P590) &gt;= 10), IF($T590 &lt;&gt; "", $H590/$T590, ""), ""), "")</f>
        <v/>
      </c>
      <c r="AR590" s="18" t="str">
        <f ca="1">IFERROR(IF(AND(NOW()&lt;= EOMONTH(DATE(YEAR($P590),11, 1), 0), Overall!$A592&lt;&gt;"", MONTH($O590) &lt;=11, MONTH($P590) &gt;= 11), IF($T590 &lt;&gt; "", $H590/$T590, ""), ""), "")</f>
        <v/>
      </c>
      <c r="AS590" s="18" t="str">
        <f ca="1">IFERROR(IF(AND(NOW()&lt;= EOMONTH(DATE(YEAR($P590),12, 1), 0), Overall!$A592&lt;&gt;"", MONTH($O590) &lt;= 12, MONTH($P590) &gt;= 12), IF($T590 &lt;&gt; "", $H590/$T590, ""), ""), "")</f>
        <v/>
      </c>
      <c r="AT590" s="16">
        <f t="shared" ca="1" si="19"/>
        <v>0</v>
      </c>
    </row>
    <row r="591" spans="1:46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6">
        <f>IF(Overall!T593&lt;&gt;"",VALUE(Overall!T593),"")</f>
        <v>85.15</v>
      </c>
      <c r="O591" s="7">
        <f>IF(Overall!L593&lt;&gt;"", DATEVALUE(Overall!L593), "")</f>
        <v>45231</v>
      </c>
      <c r="P591" s="7">
        <f>IF(Overall!M593&lt;&gt;"", DATEVALUE(Overall!M593), "")</f>
        <v>45260</v>
      </c>
      <c r="Q591" s="7" t="str">
        <f>IF(Overall!S593&lt;&gt;"",_xlfn.VALUETOTEXT(Overall!S593),"")</f>
        <v>Nov</v>
      </c>
      <c r="R591" s="7">
        <f>IF(Overall!O593&lt;&gt;"", DATEVALUE(Overall!O593), "")</f>
        <v>45147</v>
      </c>
      <c r="S591" s="7">
        <f>IF(Overall!O593&lt;&gt;"", DATEVALUE(Overall!O593), "")</f>
        <v>45147</v>
      </c>
      <c r="T591" s="5">
        <f t="shared" si="18"/>
        <v>1</v>
      </c>
      <c r="U591" s="18" t="str">
        <f>IF(Overall!$A593&lt;&gt;"",IF(AND(MONTH($O591) &lt;= 1, MONTH($P591) &gt;= 1), IF($T591 &lt;&gt; "", $H591/$T591, ""), ""),"")</f>
        <v/>
      </c>
      <c r="V591" s="18" t="str">
        <f>IF(Overall!$A593&lt;&gt;"",IF(AND(MONTH($O591) &lt;= 2, MONTH($P591) &gt;= 2), IF($T591 &lt;&gt; "", $H591/$T591, ""), ""),"")</f>
        <v/>
      </c>
      <c r="W591" s="18" t="str">
        <f>IF(Overall!$A593&lt;&gt;"",IF(AND(MONTH($O591) &lt;= 3, MONTH($P591) &gt;= 3), IF($T591 &lt;&gt; "", $H591/$T591, ""), ""),"")</f>
        <v/>
      </c>
      <c r="X591" s="18" t="str">
        <f>IF(Overall!$A593&lt;&gt;"",IF(AND(MONTH($O591) &lt;= 4, MONTH($P591) &gt;= 4), IF($T591 &lt;&gt; "", $H591/$T591, ""), ""),"")</f>
        <v/>
      </c>
      <c r="Y591" s="18" t="str">
        <f>IF(Overall!$A593&lt;&gt;"",IF(AND(MONTH($O591) &lt;= 5, MONTH($P591) &gt;= 5), IF($T591 &lt;&gt; "", $H591/$T591, ""), ""),"")</f>
        <v/>
      </c>
      <c r="Z591" s="18" t="str">
        <f>IF(Overall!$A593&lt;&gt;"",IF(AND(MONTH($O591) &lt;= 6, MONTH($P591) &gt;= 6), IF($T591 &lt;&gt; "", $H591/$T591, ""), ""),"")</f>
        <v/>
      </c>
      <c r="AA591" s="18" t="str">
        <f>IF(Overall!$A593&lt;&gt;"",IF(AND(MONTH($O591) &lt;= 7, MONTH($P591) &gt;= 7 ), IF($T591 &lt;&gt; "", $H591/$T591, ""), ""),"")</f>
        <v/>
      </c>
      <c r="AB591" s="18" t="str">
        <f>IF(Overall!$A593&lt;&gt;"",IF(AND(MONTH($O591) &lt;= 8, MONTH($P591) &gt;= 8), IF($T591 &lt;&gt; "", $H591/$T591, ""), ""),"")</f>
        <v/>
      </c>
      <c r="AC591" s="18" t="str">
        <f>IF(Overall!$A593&lt;&gt;"",IF(AND(MONTH($O591) &lt;= 9, MONTH($P591) &gt;= 9), IF($T591 &lt;&gt; "", $H591/$T591, ""), ""),"")</f>
        <v/>
      </c>
      <c r="AD591" s="18" t="str">
        <f>IF(Overall!$A593&lt;&gt;"",IF(AND(MONTH($O591) &lt;= 10, MONTH($P591) &gt;= 10), IF($T591 &lt;&gt; "", $H591/$T591, ""), ""),"")</f>
        <v/>
      </c>
      <c r="AE591" s="18">
        <f>IF(Overall!$A593&lt;&gt;"",IF(AND(MONTH($O591) &lt;= 11, MONTH($P591) &gt;= 11), IF($T591 &lt;&gt; "", $H591/$T591, ""), ""),"")</f>
        <v>500000</v>
      </c>
      <c r="AF591" s="18" t="str">
        <f>IF(Overall!$A593&lt;&gt;"",IF(AND(MONTH($O591) &lt;= 12, MONTH($P591) &gt;= 12), IF($T591 &lt;&gt; "", $H591/$T591, ""), ""),"")</f>
        <v/>
      </c>
      <c r="AH591" s="18" t="str">
        <f ca="1">IFERROR(IF(AND(NOW()&lt;= EOMONTH(DATE(YEAR($P591),1, 1), 0), Overall!$A593&lt;&gt;"", MONTH($O591) &lt;= 1, MONTH($P591) &gt;= 1), IF($T591 &lt;&gt; "", $H591/$T591, ""), ""), "")</f>
        <v/>
      </c>
      <c r="AI591" s="18" t="str">
        <f ca="1">IFERROR(IF(AND(NOW()&lt;= EOMONTH(DATE(YEAR($P591),2, 1), 0), Overall!$A593&lt;&gt;"", MONTH($O591) &lt;= 2, MONTH($P591) &gt;= 2), IF($T591 &lt;&gt; "", $H591/$T591, ""), ""), "")</f>
        <v/>
      </c>
      <c r="AJ591" s="18" t="str">
        <f ca="1">IFERROR(IF(AND(NOW()&lt;= EOMONTH(DATE(YEAR($P591),3, 1), 0), Overall!$A593&lt;&gt;"", MONTH($O591) &lt;= 3, MONTH($P591) &gt;= 3), IF($T591 &lt;&gt; "", $H591/$T591, ""), ""), "")</f>
        <v/>
      </c>
      <c r="AK591" s="18" t="str">
        <f ca="1">IFERROR(IF(AND(NOW()&lt;= EOMONTH(DATE(YEAR($P591),4, 1), 0), Overall!$A593&lt;&gt;"", MONTH($O591) &lt;= 4, MONTH($P591) &gt;= 4), IF($T591 &lt;&gt; "", $H591/$T591, ""), ""), "")</f>
        <v/>
      </c>
      <c r="AL591" s="18" t="str">
        <f ca="1">IFERROR(IF(AND(NOW()&lt;= EOMONTH(DATE(YEAR($P591),5, 1), 0), Overall!$A593&lt;&gt;"", MONTH($O591) &lt;= 5, MONTH($P591) &gt;= 5), IF($T591 &lt;&gt; "", $H591/$T591, ""), ""), "")</f>
        <v/>
      </c>
      <c r="AM591" s="18" t="str">
        <f ca="1">IFERROR(IF(AND(NOW()&lt;= EOMONTH(DATE(YEAR($P591),6, 1), 0), Overall!$A593&lt;&gt;"", MONTH($O591) &lt;= 6, MONTH($P591) &gt;= 6), IF($T591 &lt;&gt; "", $H591/$T591, ""), ""), "")</f>
        <v/>
      </c>
      <c r="AN591" s="18" t="str">
        <f ca="1">IFERROR(IF(AND(NOW()&lt;= EOMONTH(DATE(YEAR($P591),7, 1), 0), Overall!$A593&lt;&gt;"", MONTH($O591) &lt;= 7, MONTH($P591) &gt;= 7), IF($T591 &lt;&gt; "", $H591/$T591, ""), ""), "")</f>
        <v/>
      </c>
      <c r="AO591" s="18" t="str">
        <f ca="1">IFERROR(IF(AND(NOW()&lt;= EOMONTH(DATE(YEAR($P591),8, 1), 0), Overall!$A593&lt;&gt;"", MONTH($O591) &lt;= 8, MONTH($P591) &gt;= 8), IF($T591 &lt;&gt; "", $H591/$T591, ""), ""), "")</f>
        <v/>
      </c>
      <c r="AP591" s="18" t="str">
        <f ca="1">IFERROR(IF(AND(NOW()&lt;= EOMONTH(DATE(YEAR($P591),9, 1), 0), Overall!$A593&lt;&gt;"", MONTH($O591) &lt;= 9, MONTH($P591) &gt;= 9), IF($T591 &lt;&gt; "", $H591/$T591, ""), ""), "")</f>
        <v/>
      </c>
      <c r="AQ591" s="18" t="str">
        <f ca="1">IFERROR(IF(AND(NOW()&lt;= EOMONTH(DATE(YEAR($P591),10, 1), 0), Overall!$A593&lt;&gt;"", MONTH($O591) &lt;= 10, MONTH($P591) &gt;= 10), IF($T591 &lt;&gt; "", $H591/$T591, ""), ""), "")</f>
        <v/>
      </c>
      <c r="AR591" s="18" t="str">
        <f ca="1">IFERROR(IF(AND(NOW()&lt;= EOMONTH(DATE(YEAR($P591),11, 1), 0), Overall!$A593&lt;&gt;"", MONTH($O591) &lt;=11, MONTH($P591) &gt;= 11), IF($T591 &lt;&gt; "", $H591/$T591, ""), ""), "")</f>
        <v/>
      </c>
      <c r="AS591" s="18" t="str">
        <f ca="1">IFERROR(IF(AND(NOW()&lt;= EOMONTH(DATE(YEAR($P591),12, 1), 0), Overall!$A593&lt;&gt;"", MONTH($O591) &lt;= 12, MONTH($P591) &gt;= 12), IF($T591 &lt;&gt; "", $H591/$T591, ""), ""), "")</f>
        <v/>
      </c>
      <c r="AT591" s="16">
        <f t="shared" ca="1" si="19"/>
        <v>0</v>
      </c>
    </row>
    <row r="592" spans="1:46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6">
        <f>IF(Overall!T594&lt;&gt;"",VALUE(Overall!T594),"")</f>
        <v>85.15</v>
      </c>
      <c r="O592" s="7">
        <f>IF(Overall!L594&lt;&gt;"", DATEVALUE(Overall!L594), "")</f>
        <v>45231</v>
      </c>
      <c r="P592" s="7">
        <f>IF(Overall!M594&lt;&gt;"", DATEVALUE(Overall!M594), "")</f>
        <v>45260</v>
      </c>
      <c r="Q592" s="7" t="str">
        <f>IF(Overall!S594&lt;&gt;"",_xlfn.VALUETOTEXT(Overall!S594),"")</f>
        <v>Nov</v>
      </c>
      <c r="R592" s="7">
        <f>IF(Overall!O594&lt;&gt;"", DATEVALUE(Overall!O594), "")</f>
        <v>45147</v>
      </c>
      <c r="S592" s="7">
        <f>IF(Overall!O594&lt;&gt;"", DATEVALUE(Overall!O594), "")</f>
        <v>45147</v>
      </c>
      <c r="T592" s="5">
        <f t="shared" si="18"/>
        <v>1</v>
      </c>
      <c r="U592" s="18" t="str">
        <f>IF(Overall!$A594&lt;&gt;"",IF(AND(MONTH($O592) &lt;= 1, MONTH($P592) &gt;= 1), IF($T592 &lt;&gt; "", $H592/$T592, ""), ""),"")</f>
        <v/>
      </c>
      <c r="V592" s="18" t="str">
        <f>IF(Overall!$A594&lt;&gt;"",IF(AND(MONTH($O592) &lt;= 2, MONTH($P592) &gt;= 2), IF($T592 &lt;&gt; "", $H592/$T592, ""), ""),"")</f>
        <v/>
      </c>
      <c r="W592" s="18" t="str">
        <f>IF(Overall!$A594&lt;&gt;"",IF(AND(MONTH($O592) &lt;= 3, MONTH($P592) &gt;= 3), IF($T592 &lt;&gt; "", $H592/$T592, ""), ""),"")</f>
        <v/>
      </c>
      <c r="X592" s="18" t="str">
        <f>IF(Overall!$A594&lt;&gt;"",IF(AND(MONTH($O592) &lt;= 4, MONTH($P592) &gt;= 4), IF($T592 &lt;&gt; "", $H592/$T592, ""), ""),"")</f>
        <v/>
      </c>
      <c r="Y592" s="18" t="str">
        <f>IF(Overall!$A594&lt;&gt;"",IF(AND(MONTH($O592) &lt;= 5, MONTH($P592) &gt;= 5), IF($T592 &lt;&gt; "", $H592/$T592, ""), ""),"")</f>
        <v/>
      </c>
      <c r="Z592" s="18" t="str">
        <f>IF(Overall!$A594&lt;&gt;"",IF(AND(MONTH($O592) &lt;= 6, MONTH($P592) &gt;= 6), IF($T592 &lt;&gt; "", $H592/$T592, ""), ""),"")</f>
        <v/>
      </c>
      <c r="AA592" s="18" t="str">
        <f>IF(Overall!$A594&lt;&gt;"",IF(AND(MONTH($O592) &lt;= 7, MONTH($P592) &gt;= 7 ), IF($T592 &lt;&gt; "", $H592/$T592, ""), ""),"")</f>
        <v/>
      </c>
      <c r="AB592" s="18" t="str">
        <f>IF(Overall!$A594&lt;&gt;"",IF(AND(MONTH($O592) &lt;= 8, MONTH($P592) &gt;= 8), IF($T592 &lt;&gt; "", $H592/$T592, ""), ""),"")</f>
        <v/>
      </c>
      <c r="AC592" s="18" t="str">
        <f>IF(Overall!$A594&lt;&gt;"",IF(AND(MONTH($O592) &lt;= 9, MONTH($P592) &gt;= 9), IF($T592 &lt;&gt; "", $H592/$T592, ""), ""),"")</f>
        <v/>
      </c>
      <c r="AD592" s="18" t="str">
        <f>IF(Overall!$A594&lt;&gt;"",IF(AND(MONTH($O592) &lt;= 10, MONTH($P592) &gt;= 10), IF($T592 &lt;&gt; "", $H592/$T592, ""), ""),"")</f>
        <v/>
      </c>
      <c r="AE592" s="18">
        <f>IF(Overall!$A594&lt;&gt;"",IF(AND(MONTH($O592) &lt;= 11, MONTH($P592) &gt;= 11), IF($T592 &lt;&gt; "", $H592/$T592, ""), ""),"")</f>
        <v>500000</v>
      </c>
      <c r="AF592" s="18" t="str">
        <f>IF(Overall!$A594&lt;&gt;"",IF(AND(MONTH($O592) &lt;= 12, MONTH($P592) &gt;= 12), IF($T592 &lt;&gt; "", $H592/$T592, ""), ""),"")</f>
        <v/>
      </c>
      <c r="AH592" s="18" t="str">
        <f ca="1">IFERROR(IF(AND(NOW()&lt;= EOMONTH(DATE(YEAR($P592),1, 1), 0), Overall!$A594&lt;&gt;"", MONTH($O592) &lt;= 1, MONTH($P592) &gt;= 1), IF($T592 &lt;&gt; "", $H592/$T592, ""), ""), "")</f>
        <v/>
      </c>
      <c r="AI592" s="18" t="str">
        <f ca="1">IFERROR(IF(AND(NOW()&lt;= EOMONTH(DATE(YEAR($P592),2, 1), 0), Overall!$A594&lt;&gt;"", MONTH($O592) &lt;= 2, MONTH($P592) &gt;= 2), IF($T592 &lt;&gt; "", $H592/$T592, ""), ""), "")</f>
        <v/>
      </c>
      <c r="AJ592" s="18" t="str">
        <f ca="1">IFERROR(IF(AND(NOW()&lt;= EOMONTH(DATE(YEAR($P592),3, 1), 0), Overall!$A594&lt;&gt;"", MONTH($O592) &lt;= 3, MONTH($P592) &gt;= 3), IF($T592 &lt;&gt; "", $H592/$T592, ""), ""), "")</f>
        <v/>
      </c>
      <c r="AK592" s="18" t="str">
        <f ca="1">IFERROR(IF(AND(NOW()&lt;= EOMONTH(DATE(YEAR($P592),4, 1), 0), Overall!$A594&lt;&gt;"", MONTH($O592) &lt;= 4, MONTH($P592) &gt;= 4), IF($T592 &lt;&gt; "", $H592/$T592, ""), ""), "")</f>
        <v/>
      </c>
      <c r="AL592" s="18" t="str">
        <f ca="1">IFERROR(IF(AND(NOW()&lt;= EOMONTH(DATE(YEAR($P592),5, 1), 0), Overall!$A594&lt;&gt;"", MONTH($O592) &lt;= 5, MONTH($P592) &gt;= 5), IF($T592 &lt;&gt; "", $H592/$T592, ""), ""), "")</f>
        <v/>
      </c>
      <c r="AM592" s="18" t="str">
        <f ca="1">IFERROR(IF(AND(NOW()&lt;= EOMONTH(DATE(YEAR($P592),6, 1), 0), Overall!$A594&lt;&gt;"", MONTH($O592) &lt;= 6, MONTH($P592) &gt;= 6), IF($T592 &lt;&gt; "", $H592/$T592, ""), ""), "")</f>
        <v/>
      </c>
      <c r="AN592" s="18" t="str">
        <f ca="1">IFERROR(IF(AND(NOW()&lt;= EOMONTH(DATE(YEAR($P592),7, 1), 0), Overall!$A594&lt;&gt;"", MONTH($O592) &lt;= 7, MONTH($P592) &gt;= 7), IF($T592 &lt;&gt; "", $H592/$T592, ""), ""), "")</f>
        <v/>
      </c>
      <c r="AO592" s="18" t="str">
        <f ca="1">IFERROR(IF(AND(NOW()&lt;= EOMONTH(DATE(YEAR($P592),8, 1), 0), Overall!$A594&lt;&gt;"", MONTH($O592) &lt;= 8, MONTH($P592) &gt;= 8), IF($T592 &lt;&gt; "", $H592/$T592, ""), ""), "")</f>
        <v/>
      </c>
      <c r="AP592" s="18" t="str">
        <f ca="1">IFERROR(IF(AND(NOW()&lt;= EOMONTH(DATE(YEAR($P592),9, 1), 0), Overall!$A594&lt;&gt;"", MONTH($O592) &lt;= 9, MONTH($P592) &gt;= 9), IF($T592 &lt;&gt; "", $H592/$T592, ""), ""), "")</f>
        <v/>
      </c>
      <c r="AQ592" s="18" t="str">
        <f ca="1">IFERROR(IF(AND(NOW()&lt;= EOMONTH(DATE(YEAR($P592),10, 1), 0), Overall!$A594&lt;&gt;"", MONTH($O592) &lt;= 10, MONTH($P592) &gt;= 10), IF($T592 &lt;&gt; "", $H592/$T592, ""), ""), "")</f>
        <v/>
      </c>
      <c r="AR592" s="18" t="str">
        <f ca="1">IFERROR(IF(AND(NOW()&lt;= EOMONTH(DATE(YEAR($P592),11, 1), 0), Overall!$A594&lt;&gt;"", MONTH($O592) &lt;=11, MONTH($P592) &gt;= 11), IF($T592 &lt;&gt; "", $H592/$T592, ""), ""), "")</f>
        <v/>
      </c>
      <c r="AS592" s="18" t="str">
        <f ca="1">IFERROR(IF(AND(NOW()&lt;= EOMONTH(DATE(YEAR($P592),12, 1), 0), Overall!$A594&lt;&gt;"", MONTH($O592) &lt;= 12, MONTH($P592) &gt;= 12), IF($T592 &lt;&gt; "", $H592/$T592, ""), ""), "")</f>
        <v/>
      </c>
      <c r="AT592" s="16">
        <f t="shared" ca="1" si="19"/>
        <v>0</v>
      </c>
    </row>
    <row r="593" spans="1:46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6">
        <f>IF(Overall!T595&lt;&gt;"",VALUE(Overall!T595),"")</f>
        <v>85.16</v>
      </c>
      <c r="O593" s="7">
        <f>IF(Overall!L595&lt;&gt;"", DATEVALUE(Overall!L595), "")</f>
        <v>45231</v>
      </c>
      <c r="P593" s="7">
        <f>IF(Overall!M595&lt;&gt;"", DATEVALUE(Overall!M595), "")</f>
        <v>45260</v>
      </c>
      <c r="Q593" s="7" t="str">
        <f>IF(Overall!S595&lt;&gt;"",_xlfn.VALUETOTEXT(Overall!S595),"")</f>
        <v>Nov</v>
      </c>
      <c r="R593" s="7">
        <f>IF(Overall!O595&lt;&gt;"", DATEVALUE(Overall!O595), "")</f>
        <v>45147</v>
      </c>
      <c r="S593" s="7">
        <f>IF(Overall!O595&lt;&gt;"", DATEVALUE(Overall!O595), "")</f>
        <v>45147</v>
      </c>
      <c r="T593" s="5">
        <f t="shared" si="18"/>
        <v>1</v>
      </c>
      <c r="U593" s="18" t="str">
        <f>IF(Overall!$A595&lt;&gt;"",IF(AND(MONTH($O593) &lt;= 1, MONTH($P593) &gt;= 1), IF($T593 &lt;&gt; "", $H593/$T593, ""), ""),"")</f>
        <v/>
      </c>
      <c r="V593" s="18" t="str">
        <f>IF(Overall!$A595&lt;&gt;"",IF(AND(MONTH($O593) &lt;= 2, MONTH($P593) &gt;= 2), IF($T593 &lt;&gt; "", $H593/$T593, ""), ""),"")</f>
        <v/>
      </c>
      <c r="W593" s="18" t="str">
        <f>IF(Overall!$A595&lt;&gt;"",IF(AND(MONTH($O593) &lt;= 3, MONTH($P593) &gt;= 3), IF($T593 &lt;&gt; "", $H593/$T593, ""), ""),"")</f>
        <v/>
      </c>
      <c r="X593" s="18" t="str">
        <f>IF(Overall!$A595&lt;&gt;"",IF(AND(MONTH($O593) &lt;= 4, MONTH($P593) &gt;= 4), IF($T593 &lt;&gt; "", $H593/$T593, ""), ""),"")</f>
        <v/>
      </c>
      <c r="Y593" s="18" t="str">
        <f>IF(Overall!$A595&lt;&gt;"",IF(AND(MONTH($O593) &lt;= 5, MONTH($P593) &gt;= 5), IF($T593 &lt;&gt; "", $H593/$T593, ""), ""),"")</f>
        <v/>
      </c>
      <c r="Z593" s="18" t="str">
        <f>IF(Overall!$A595&lt;&gt;"",IF(AND(MONTH($O593) &lt;= 6, MONTH($P593) &gt;= 6), IF($T593 &lt;&gt; "", $H593/$T593, ""), ""),"")</f>
        <v/>
      </c>
      <c r="AA593" s="18" t="str">
        <f>IF(Overall!$A595&lt;&gt;"",IF(AND(MONTH($O593) &lt;= 7, MONTH($P593) &gt;= 7 ), IF($T593 &lt;&gt; "", $H593/$T593, ""), ""),"")</f>
        <v/>
      </c>
      <c r="AB593" s="18" t="str">
        <f>IF(Overall!$A595&lt;&gt;"",IF(AND(MONTH($O593) &lt;= 8, MONTH($P593) &gt;= 8), IF($T593 &lt;&gt; "", $H593/$T593, ""), ""),"")</f>
        <v/>
      </c>
      <c r="AC593" s="18" t="str">
        <f>IF(Overall!$A595&lt;&gt;"",IF(AND(MONTH($O593) &lt;= 9, MONTH($P593) &gt;= 9), IF($T593 &lt;&gt; "", $H593/$T593, ""), ""),"")</f>
        <v/>
      </c>
      <c r="AD593" s="18" t="str">
        <f>IF(Overall!$A595&lt;&gt;"",IF(AND(MONTH($O593) &lt;= 10, MONTH($P593) &gt;= 10), IF($T593 &lt;&gt; "", $H593/$T593, ""), ""),"")</f>
        <v/>
      </c>
      <c r="AE593" s="18">
        <f>IF(Overall!$A595&lt;&gt;"",IF(AND(MONTH($O593) &lt;= 11, MONTH($P593) &gt;= 11), IF($T593 &lt;&gt; "", $H593/$T593, ""), ""),"")</f>
        <v>500000</v>
      </c>
      <c r="AF593" s="18" t="str">
        <f>IF(Overall!$A595&lt;&gt;"",IF(AND(MONTH($O593) &lt;= 12, MONTH($P593) &gt;= 12), IF($T593 &lt;&gt; "", $H593/$T593, ""), ""),"")</f>
        <v/>
      </c>
      <c r="AH593" s="18" t="str">
        <f ca="1">IFERROR(IF(AND(NOW()&lt;= EOMONTH(DATE(YEAR($P593),1, 1), 0), Overall!$A595&lt;&gt;"", MONTH($O593) &lt;= 1, MONTH($P593) &gt;= 1), IF($T593 &lt;&gt; "", $H593/$T593, ""), ""), "")</f>
        <v/>
      </c>
      <c r="AI593" s="18" t="str">
        <f ca="1">IFERROR(IF(AND(NOW()&lt;= EOMONTH(DATE(YEAR($P593),2, 1), 0), Overall!$A595&lt;&gt;"", MONTH($O593) &lt;= 2, MONTH($P593) &gt;= 2), IF($T593 &lt;&gt; "", $H593/$T593, ""), ""), "")</f>
        <v/>
      </c>
      <c r="AJ593" s="18" t="str">
        <f ca="1">IFERROR(IF(AND(NOW()&lt;= EOMONTH(DATE(YEAR($P593),3, 1), 0), Overall!$A595&lt;&gt;"", MONTH($O593) &lt;= 3, MONTH($P593) &gt;= 3), IF($T593 &lt;&gt; "", $H593/$T593, ""), ""), "")</f>
        <v/>
      </c>
      <c r="AK593" s="18" t="str">
        <f ca="1">IFERROR(IF(AND(NOW()&lt;= EOMONTH(DATE(YEAR($P593),4, 1), 0), Overall!$A595&lt;&gt;"", MONTH($O593) &lt;= 4, MONTH($P593) &gt;= 4), IF($T593 &lt;&gt; "", $H593/$T593, ""), ""), "")</f>
        <v/>
      </c>
      <c r="AL593" s="18" t="str">
        <f ca="1">IFERROR(IF(AND(NOW()&lt;= EOMONTH(DATE(YEAR($P593),5, 1), 0), Overall!$A595&lt;&gt;"", MONTH($O593) &lt;= 5, MONTH($P593) &gt;= 5), IF($T593 &lt;&gt; "", $H593/$T593, ""), ""), "")</f>
        <v/>
      </c>
      <c r="AM593" s="18" t="str">
        <f ca="1">IFERROR(IF(AND(NOW()&lt;= EOMONTH(DATE(YEAR($P593),6, 1), 0), Overall!$A595&lt;&gt;"", MONTH($O593) &lt;= 6, MONTH($P593) &gt;= 6), IF($T593 &lt;&gt; "", $H593/$T593, ""), ""), "")</f>
        <v/>
      </c>
      <c r="AN593" s="18" t="str">
        <f ca="1">IFERROR(IF(AND(NOW()&lt;= EOMONTH(DATE(YEAR($P593),7, 1), 0), Overall!$A595&lt;&gt;"", MONTH($O593) &lt;= 7, MONTH($P593) &gt;= 7), IF($T593 &lt;&gt; "", $H593/$T593, ""), ""), "")</f>
        <v/>
      </c>
      <c r="AO593" s="18" t="str">
        <f ca="1">IFERROR(IF(AND(NOW()&lt;= EOMONTH(DATE(YEAR($P593),8, 1), 0), Overall!$A595&lt;&gt;"", MONTH($O593) &lt;= 8, MONTH($P593) &gt;= 8), IF($T593 &lt;&gt; "", $H593/$T593, ""), ""), "")</f>
        <v/>
      </c>
      <c r="AP593" s="18" t="str">
        <f ca="1">IFERROR(IF(AND(NOW()&lt;= EOMONTH(DATE(YEAR($P593),9, 1), 0), Overall!$A595&lt;&gt;"", MONTH($O593) &lt;= 9, MONTH($P593) &gt;= 9), IF($T593 &lt;&gt; "", $H593/$T593, ""), ""), "")</f>
        <v/>
      </c>
      <c r="AQ593" s="18" t="str">
        <f ca="1">IFERROR(IF(AND(NOW()&lt;= EOMONTH(DATE(YEAR($P593),10, 1), 0), Overall!$A595&lt;&gt;"", MONTH($O593) &lt;= 10, MONTH($P593) &gt;= 10), IF($T593 &lt;&gt; "", $H593/$T593, ""), ""), "")</f>
        <v/>
      </c>
      <c r="AR593" s="18" t="str">
        <f ca="1">IFERROR(IF(AND(NOW()&lt;= EOMONTH(DATE(YEAR($P593),11, 1), 0), Overall!$A595&lt;&gt;"", MONTH($O593) &lt;=11, MONTH($P593) &gt;= 11), IF($T593 &lt;&gt; "", $H593/$T593, ""), ""), "")</f>
        <v/>
      </c>
      <c r="AS593" s="18" t="str">
        <f ca="1">IFERROR(IF(AND(NOW()&lt;= EOMONTH(DATE(YEAR($P593),12, 1), 0), Overall!$A595&lt;&gt;"", MONTH($O593) &lt;= 12, MONTH($P593) &gt;= 12), IF($T593 &lt;&gt; "", $H593/$T593, ""), ""), "")</f>
        <v/>
      </c>
      <c r="AT593" s="16">
        <f t="shared" ca="1" si="19"/>
        <v>0</v>
      </c>
    </row>
    <row r="594" spans="1:46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6">
        <f>IF(Overall!T596&lt;&gt;"",VALUE(Overall!T596),"")</f>
        <v>85.5</v>
      </c>
      <c r="O594" s="7">
        <f>IF(Overall!L596&lt;&gt;"", DATEVALUE(Overall!L596), "")</f>
        <v>45231</v>
      </c>
      <c r="P594" s="7">
        <f>IF(Overall!M596&lt;&gt;"", DATEVALUE(Overall!M596), "")</f>
        <v>45260</v>
      </c>
      <c r="Q594" s="7" t="str">
        <f>IF(Overall!S596&lt;&gt;"",_xlfn.VALUETOTEXT(Overall!S596),"")</f>
        <v>Nov</v>
      </c>
      <c r="R594" s="7">
        <f>IF(Overall!O596&lt;&gt;"", DATEVALUE(Overall!O596), "")</f>
        <v>45147</v>
      </c>
      <c r="S594" s="7">
        <f>IF(Overall!O596&lt;&gt;"", DATEVALUE(Overall!O596), "")</f>
        <v>45147</v>
      </c>
      <c r="T594" s="5">
        <f t="shared" si="18"/>
        <v>1</v>
      </c>
      <c r="U594" s="18" t="str">
        <f>IF(Overall!$A596&lt;&gt;"",IF(AND(MONTH($O594) &lt;= 1, MONTH($P594) &gt;= 1), IF($T594 &lt;&gt; "", $H594/$T594, ""), ""),"")</f>
        <v/>
      </c>
      <c r="V594" s="18" t="str">
        <f>IF(Overall!$A596&lt;&gt;"",IF(AND(MONTH($O594) &lt;= 2, MONTH($P594) &gt;= 2), IF($T594 &lt;&gt; "", $H594/$T594, ""), ""),"")</f>
        <v/>
      </c>
      <c r="W594" s="18" t="str">
        <f>IF(Overall!$A596&lt;&gt;"",IF(AND(MONTH($O594) &lt;= 3, MONTH($P594) &gt;= 3), IF($T594 &lt;&gt; "", $H594/$T594, ""), ""),"")</f>
        <v/>
      </c>
      <c r="X594" s="18" t="str">
        <f>IF(Overall!$A596&lt;&gt;"",IF(AND(MONTH($O594) &lt;= 4, MONTH($P594) &gt;= 4), IF($T594 &lt;&gt; "", $H594/$T594, ""), ""),"")</f>
        <v/>
      </c>
      <c r="Y594" s="18" t="str">
        <f>IF(Overall!$A596&lt;&gt;"",IF(AND(MONTH($O594) &lt;= 5, MONTH($P594) &gt;= 5), IF($T594 &lt;&gt; "", $H594/$T594, ""), ""),"")</f>
        <v/>
      </c>
      <c r="Z594" s="18" t="str">
        <f>IF(Overall!$A596&lt;&gt;"",IF(AND(MONTH($O594) &lt;= 6, MONTH($P594) &gt;= 6), IF($T594 &lt;&gt; "", $H594/$T594, ""), ""),"")</f>
        <v/>
      </c>
      <c r="AA594" s="18" t="str">
        <f>IF(Overall!$A596&lt;&gt;"",IF(AND(MONTH($O594) &lt;= 7, MONTH($P594) &gt;= 7 ), IF($T594 &lt;&gt; "", $H594/$T594, ""), ""),"")</f>
        <v/>
      </c>
      <c r="AB594" s="18" t="str">
        <f>IF(Overall!$A596&lt;&gt;"",IF(AND(MONTH($O594) &lt;= 8, MONTH($P594) &gt;= 8), IF($T594 &lt;&gt; "", $H594/$T594, ""), ""),"")</f>
        <v/>
      </c>
      <c r="AC594" s="18" t="str">
        <f>IF(Overall!$A596&lt;&gt;"",IF(AND(MONTH($O594) &lt;= 9, MONTH($P594) &gt;= 9), IF($T594 &lt;&gt; "", $H594/$T594, ""), ""),"")</f>
        <v/>
      </c>
      <c r="AD594" s="18" t="str">
        <f>IF(Overall!$A596&lt;&gt;"",IF(AND(MONTH($O594) &lt;= 10, MONTH($P594) &gt;= 10), IF($T594 &lt;&gt; "", $H594/$T594, ""), ""),"")</f>
        <v/>
      </c>
      <c r="AE594" s="18">
        <f>IF(Overall!$A596&lt;&gt;"",IF(AND(MONTH($O594) &lt;= 11, MONTH($P594) &gt;= 11), IF($T594 &lt;&gt; "", $H594/$T594, ""), ""),"")</f>
        <v>500000</v>
      </c>
      <c r="AF594" s="18" t="str">
        <f>IF(Overall!$A596&lt;&gt;"",IF(AND(MONTH($O594) &lt;= 12, MONTH($P594) &gt;= 12), IF($T594 &lt;&gt; "", $H594/$T594, ""), ""),"")</f>
        <v/>
      </c>
      <c r="AH594" s="18" t="str">
        <f ca="1">IFERROR(IF(AND(NOW()&lt;= EOMONTH(DATE(YEAR($P594),1, 1), 0), Overall!$A596&lt;&gt;"", MONTH($O594) &lt;= 1, MONTH($P594) &gt;= 1), IF($T594 &lt;&gt; "", $H594/$T594, ""), ""), "")</f>
        <v/>
      </c>
      <c r="AI594" s="18" t="str">
        <f ca="1">IFERROR(IF(AND(NOW()&lt;= EOMONTH(DATE(YEAR($P594),2, 1), 0), Overall!$A596&lt;&gt;"", MONTH($O594) &lt;= 2, MONTH($P594) &gt;= 2), IF($T594 &lt;&gt; "", $H594/$T594, ""), ""), "")</f>
        <v/>
      </c>
      <c r="AJ594" s="18" t="str">
        <f ca="1">IFERROR(IF(AND(NOW()&lt;= EOMONTH(DATE(YEAR($P594),3, 1), 0), Overall!$A596&lt;&gt;"", MONTH($O594) &lt;= 3, MONTH($P594) &gt;= 3), IF($T594 &lt;&gt; "", $H594/$T594, ""), ""), "")</f>
        <v/>
      </c>
      <c r="AK594" s="18" t="str">
        <f ca="1">IFERROR(IF(AND(NOW()&lt;= EOMONTH(DATE(YEAR($P594),4, 1), 0), Overall!$A596&lt;&gt;"", MONTH($O594) &lt;= 4, MONTH($P594) &gt;= 4), IF($T594 &lt;&gt; "", $H594/$T594, ""), ""), "")</f>
        <v/>
      </c>
      <c r="AL594" s="18" t="str">
        <f ca="1">IFERROR(IF(AND(NOW()&lt;= EOMONTH(DATE(YEAR($P594),5, 1), 0), Overall!$A596&lt;&gt;"", MONTH($O594) &lt;= 5, MONTH($P594) &gt;= 5), IF($T594 &lt;&gt; "", $H594/$T594, ""), ""), "")</f>
        <v/>
      </c>
      <c r="AM594" s="18" t="str">
        <f ca="1">IFERROR(IF(AND(NOW()&lt;= EOMONTH(DATE(YEAR($P594),6, 1), 0), Overall!$A596&lt;&gt;"", MONTH($O594) &lt;= 6, MONTH($P594) &gt;= 6), IF($T594 &lt;&gt; "", $H594/$T594, ""), ""), "")</f>
        <v/>
      </c>
      <c r="AN594" s="18" t="str">
        <f ca="1">IFERROR(IF(AND(NOW()&lt;= EOMONTH(DATE(YEAR($P594),7, 1), 0), Overall!$A596&lt;&gt;"", MONTH($O594) &lt;= 7, MONTH($P594) &gt;= 7), IF($T594 &lt;&gt; "", $H594/$T594, ""), ""), "")</f>
        <v/>
      </c>
      <c r="AO594" s="18" t="str">
        <f ca="1">IFERROR(IF(AND(NOW()&lt;= EOMONTH(DATE(YEAR($P594),8, 1), 0), Overall!$A596&lt;&gt;"", MONTH($O594) &lt;= 8, MONTH($P594) &gt;= 8), IF($T594 &lt;&gt; "", $H594/$T594, ""), ""), "")</f>
        <v/>
      </c>
      <c r="AP594" s="18" t="str">
        <f ca="1">IFERROR(IF(AND(NOW()&lt;= EOMONTH(DATE(YEAR($P594),9, 1), 0), Overall!$A596&lt;&gt;"", MONTH($O594) &lt;= 9, MONTH($P594) &gt;= 9), IF($T594 &lt;&gt; "", $H594/$T594, ""), ""), "")</f>
        <v/>
      </c>
      <c r="AQ594" s="18" t="str">
        <f ca="1">IFERROR(IF(AND(NOW()&lt;= EOMONTH(DATE(YEAR($P594),10, 1), 0), Overall!$A596&lt;&gt;"", MONTH($O594) &lt;= 10, MONTH($P594) &gt;= 10), IF($T594 &lt;&gt; "", $H594/$T594, ""), ""), "")</f>
        <v/>
      </c>
      <c r="AR594" s="18" t="str">
        <f ca="1">IFERROR(IF(AND(NOW()&lt;= EOMONTH(DATE(YEAR($P594),11, 1), 0), Overall!$A596&lt;&gt;"", MONTH($O594) &lt;=11, MONTH($P594) &gt;= 11), IF($T594 &lt;&gt; "", $H594/$T594, ""), ""), "")</f>
        <v/>
      </c>
      <c r="AS594" s="18" t="str">
        <f ca="1">IFERROR(IF(AND(NOW()&lt;= EOMONTH(DATE(YEAR($P594),12, 1), 0), Overall!$A596&lt;&gt;"", MONTH($O594) &lt;= 12, MONTH($P594) &gt;= 12), IF($T594 &lt;&gt; "", $H594/$T594, ""), ""), "")</f>
        <v/>
      </c>
      <c r="AT594" s="16">
        <f t="shared" ca="1" si="19"/>
        <v>0</v>
      </c>
    </row>
    <row r="595" spans="1:46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6">
        <f>IF(Overall!T597&lt;&gt;"",VALUE(Overall!T597),"")</f>
        <v>84.15</v>
      </c>
      <c r="O595" s="7">
        <f>IF(Overall!L597&lt;&gt;"", DATEVALUE(Overall!L597), "")</f>
        <v>45231</v>
      </c>
      <c r="P595" s="7">
        <f>IF(Overall!M597&lt;&gt;"", DATEVALUE(Overall!M597), "")</f>
        <v>45260</v>
      </c>
      <c r="Q595" s="7" t="str">
        <f>IF(Overall!S597&lt;&gt;"",_xlfn.VALUETOTEXT(Overall!S597),"")</f>
        <v>Nov</v>
      </c>
      <c r="R595" s="7">
        <f>IF(Overall!O597&lt;&gt;"", DATEVALUE(Overall!O597), "")</f>
        <v>45159</v>
      </c>
      <c r="S595" s="7">
        <f>IF(Overall!O597&lt;&gt;"", DATEVALUE(Overall!O597), "")</f>
        <v>45159</v>
      </c>
      <c r="T595" s="5">
        <f t="shared" si="18"/>
        <v>1</v>
      </c>
      <c r="U595" s="18" t="str">
        <f>IF(Overall!$A597&lt;&gt;"",IF(AND(MONTH($O595) &lt;= 1, MONTH($P595) &gt;= 1), IF($T595 &lt;&gt; "", $H595/$T595, ""), ""),"")</f>
        <v/>
      </c>
      <c r="V595" s="18" t="str">
        <f>IF(Overall!$A597&lt;&gt;"",IF(AND(MONTH($O595) &lt;= 2, MONTH($P595) &gt;= 2), IF($T595 &lt;&gt; "", $H595/$T595, ""), ""),"")</f>
        <v/>
      </c>
      <c r="W595" s="18" t="str">
        <f>IF(Overall!$A597&lt;&gt;"",IF(AND(MONTH($O595) &lt;= 3, MONTH($P595) &gt;= 3), IF($T595 &lt;&gt; "", $H595/$T595, ""), ""),"")</f>
        <v/>
      </c>
      <c r="X595" s="18" t="str">
        <f>IF(Overall!$A597&lt;&gt;"",IF(AND(MONTH($O595) &lt;= 4, MONTH($P595) &gt;= 4), IF($T595 &lt;&gt; "", $H595/$T595, ""), ""),"")</f>
        <v/>
      </c>
      <c r="Y595" s="18" t="str">
        <f>IF(Overall!$A597&lt;&gt;"",IF(AND(MONTH($O595) &lt;= 5, MONTH($P595) &gt;= 5), IF($T595 &lt;&gt; "", $H595/$T595, ""), ""),"")</f>
        <v/>
      </c>
      <c r="Z595" s="18" t="str">
        <f>IF(Overall!$A597&lt;&gt;"",IF(AND(MONTH($O595) &lt;= 6, MONTH($P595) &gt;= 6), IF($T595 &lt;&gt; "", $H595/$T595, ""), ""),"")</f>
        <v/>
      </c>
      <c r="AA595" s="18" t="str">
        <f>IF(Overall!$A597&lt;&gt;"",IF(AND(MONTH($O595) &lt;= 7, MONTH($P595) &gt;= 7 ), IF($T595 &lt;&gt; "", $H595/$T595, ""), ""),"")</f>
        <v/>
      </c>
      <c r="AB595" s="18" t="str">
        <f>IF(Overall!$A597&lt;&gt;"",IF(AND(MONTH($O595) &lt;= 8, MONTH($P595) &gt;= 8), IF($T595 &lt;&gt; "", $H595/$T595, ""), ""),"")</f>
        <v/>
      </c>
      <c r="AC595" s="18" t="str">
        <f>IF(Overall!$A597&lt;&gt;"",IF(AND(MONTH($O595) &lt;= 9, MONTH($P595) &gt;= 9), IF($T595 &lt;&gt; "", $H595/$T595, ""), ""),"")</f>
        <v/>
      </c>
      <c r="AD595" s="18" t="str">
        <f>IF(Overall!$A597&lt;&gt;"",IF(AND(MONTH($O595) &lt;= 10, MONTH($P595) &gt;= 10), IF($T595 &lt;&gt; "", $H595/$T595, ""), ""),"")</f>
        <v/>
      </c>
      <c r="AE595" s="18">
        <f>IF(Overall!$A597&lt;&gt;"",IF(AND(MONTH($O595) &lt;= 11, MONTH($P595) &gt;= 11), IF($T595 &lt;&gt; "", $H595/$T595, ""), ""),"")</f>
        <v>500000</v>
      </c>
      <c r="AF595" s="18" t="str">
        <f>IF(Overall!$A597&lt;&gt;"",IF(AND(MONTH($O595) &lt;= 12, MONTH($P595) &gt;= 12), IF($T595 &lt;&gt; "", $H595/$T595, ""), ""),"")</f>
        <v/>
      </c>
      <c r="AH595" s="18" t="str">
        <f ca="1">IFERROR(IF(AND(NOW()&lt;= EOMONTH(DATE(YEAR($P595),1, 1), 0), Overall!$A597&lt;&gt;"", MONTH($O595) &lt;= 1, MONTH($P595) &gt;= 1), IF($T595 &lt;&gt; "", $H595/$T595, ""), ""), "")</f>
        <v/>
      </c>
      <c r="AI595" s="18" t="str">
        <f ca="1">IFERROR(IF(AND(NOW()&lt;= EOMONTH(DATE(YEAR($P595),2, 1), 0), Overall!$A597&lt;&gt;"", MONTH($O595) &lt;= 2, MONTH($P595) &gt;= 2), IF($T595 &lt;&gt; "", $H595/$T595, ""), ""), "")</f>
        <v/>
      </c>
      <c r="AJ595" s="18" t="str">
        <f ca="1">IFERROR(IF(AND(NOW()&lt;= EOMONTH(DATE(YEAR($P595),3, 1), 0), Overall!$A597&lt;&gt;"", MONTH($O595) &lt;= 3, MONTH($P595) &gt;= 3), IF($T595 &lt;&gt; "", $H595/$T595, ""), ""), "")</f>
        <v/>
      </c>
      <c r="AK595" s="18" t="str">
        <f ca="1">IFERROR(IF(AND(NOW()&lt;= EOMONTH(DATE(YEAR($P595),4, 1), 0), Overall!$A597&lt;&gt;"", MONTH($O595) &lt;= 4, MONTH($P595) &gt;= 4), IF($T595 &lt;&gt; "", $H595/$T595, ""), ""), "")</f>
        <v/>
      </c>
      <c r="AL595" s="18" t="str">
        <f ca="1">IFERROR(IF(AND(NOW()&lt;= EOMONTH(DATE(YEAR($P595),5, 1), 0), Overall!$A597&lt;&gt;"", MONTH($O595) &lt;= 5, MONTH($P595) &gt;= 5), IF($T595 &lt;&gt; "", $H595/$T595, ""), ""), "")</f>
        <v/>
      </c>
      <c r="AM595" s="18" t="str">
        <f ca="1">IFERROR(IF(AND(NOW()&lt;= EOMONTH(DATE(YEAR($P595),6, 1), 0), Overall!$A597&lt;&gt;"", MONTH($O595) &lt;= 6, MONTH($P595) &gt;= 6), IF($T595 &lt;&gt; "", $H595/$T595, ""), ""), "")</f>
        <v/>
      </c>
      <c r="AN595" s="18" t="str">
        <f ca="1">IFERROR(IF(AND(NOW()&lt;= EOMONTH(DATE(YEAR($P595),7, 1), 0), Overall!$A597&lt;&gt;"", MONTH($O595) &lt;= 7, MONTH($P595) &gt;= 7), IF($T595 &lt;&gt; "", $H595/$T595, ""), ""), "")</f>
        <v/>
      </c>
      <c r="AO595" s="18" t="str">
        <f ca="1">IFERROR(IF(AND(NOW()&lt;= EOMONTH(DATE(YEAR($P595),8, 1), 0), Overall!$A597&lt;&gt;"", MONTH($O595) &lt;= 8, MONTH($P595) &gt;= 8), IF($T595 &lt;&gt; "", $H595/$T595, ""), ""), "")</f>
        <v/>
      </c>
      <c r="AP595" s="18" t="str">
        <f ca="1">IFERROR(IF(AND(NOW()&lt;= EOMONTH(DATE(YEAR($P595),9, 1), 0), Overall!$A597&lt;&gt;"", MONTH($O595) &lt;= 9, MONTH($P595) &gt;= 9), IF($T595 &lt;&gt; "", $H595/$T595, ""), ""), "")</f>
        <v/>
      </c>
      <c r="AQ595" s="18" t="str">
        <f ca="1">IFERROR(IF(AND(NOW()&lt;= EOMONTH(DATE(YEAR($P595),10, 1), 0), Overall!$A597&lt;&gt;"", MONTH($O595) &lt;= 10, MONTH($P595) &gt;= 10), IF($T595 &lt;&gt; "", $H595/$T595, ""), ""), "")</f>
        <v/>
      </c>
      <c r="AR595" s="18" t="str">
        <f ca="1">IFERROR(IF(AND(NOW()&lt;= EOMONTH(DATE(YEAR($P595),11, 1), 0), Overall!$A597&lt;&gt;"", MONTH($O595) &lt;=11, MONTH($P595) &gt;= 11), IF($T595 &lt;&gt; "", $H595/$T595, ""), ""), "")</f>
        <v/>
      </c>
      <c r="AS595" s="18" t="str">
        <f ca="1">IFERROR(IF(AND(NOW()&lt;= EOMONTH(DATE(YEAR($P595),12, 1), 0), Overall!$A597&lt;&gt;"", MONTH($O595) &lt;= 12, MONTH($P595) &gt;= 12), IF($T595 &lt;&gt; "", $H595/$T595, ""), ""), "")</f>
        <v/>
      </c>
      <c r="AT595" s="16">
        <f t="shared" ca="1" si="19"/>
        <v>0</v>
      </c>
    </row>
    <row r="596" spans="1:46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6">
        <f>IF(Overall!T598&lt;&gt;"",VALUE(Overall!T598),"")</f>
        <v>84.35</v>
      </c>
      <c r="O596" s="7">
        <f>IF(Overall!L598&lt;&gt;"", DATEVALUE(Overall!L598), "")</f>
        <v>45231</v>
      </c>
      <c r="P596" s="7">
        <f>IF(Overall!M598&lt;&gt;"", DATEVALUE(Overall!M598), "")</f>
        <v>45260</v>
      </c>
      <c r="Q596" s="7" t="str">
        <f>IF(Overall!S598&lt;&gt;"",_xlfn.VALUETOTEXT(Overall!S598),"")</f>
        <v>Nov</v>
      </c>
      <c r="R596" s="7">
        <f>IF(Overall!O598&lt;&gt;"", DATEVALUE(Overall!O598), "")</f>
        <v>45159</v>
      </c>
      <c r="S596" s="7">
        <f>IF(Overall!O598&lt;&gt;"", DATEVALUE(Overall!O598), "")</f>
        <v>45159</v>
      </c>
      <c r="T596" s="5">
        <f t="shared" si="18"/>
        <v>1</v>
      </c>
      <c r="U596" s="18" t="str">
        <f>IF(Overall!$A598&lt;&gt;"",IF(AND(MONTH($O596) &lt;= 1, MONTH($P596) &gt;= 1), IF($T596 &lt;&gt; "", $H596/$T596, ""), ""),"")</f>
        <v/>
      </c>
      <c r="V596" s="18" t="str">
        <f>IF(Overall!$A598&lt;&gt;"",IF(AND(MONTH($O596) &lt;= 2, MONTH($P596) &gt;= 2), IF($T596 &lt;&gt; "", $H596/$T596, ""), ""),"")</f>
        <v/>
      </c>
      <c r="W596" s="18" t="str">
        <f>IF(Overall!$A598&lt;&gt;"",IF(AND(MONTH($O596) &lt;= 3, MONTH($P596) &gt;= 3), IF($T596 &lt;&gt; "", $H596/$T596, ""), ""),"")</f>
        <v/>
      </c>
      <c r="X596" s="18" t="str">
        <f>IF(Overall!$A598&lt;&gt;"",IF(AND(MONTH($O596) &lt;= 4, MONTH($P596) &gt;= 4), IF($T596 &lt;&gt; "", $H596/$T596, ""), ""),"")</f>
        <v/>
      </c>
      <c r="Y596" s="18" t="str">
        <f>IF(Overall!$A598&lt;&gt;"",IF(AND(MONTH($O596) &lt;= 5, MONTH($P596) &gt;= 5), IF($T596 &lt;&gt; "", $H596/$T596, ""), ""),"")</f>
        <v/>
      </c>
      <c r="Z596" s="18" t="str">
        <f>IF(Overall!$A598&lt;&gt;"",IF(AND(MONTH($O596) &lt;= 6, MONTH($P596) &gt;= 6), IF($T596 &lt;&gt; "", $H596/$T596, ""), ""),"")</f>
        <v/>
      </c>
      <c r="AA596" s="18" t="str">
        <f>IF(Overall!$A598&lt;&gt;"",IF(AND(MONTH($O596) &lt;= 7, MONTH($P596) &gt;= 7 ), IF($T596 &lt;&gt; "", $H596/$T596, ""), ""),"")</f>
        <v/>
      </c>
      <c r="AB596" s="18" t="str">
        <f>IF(Overall!$A598&lt;&gt;"",IF(AND(MONTH($O596) &lt;= 8, MONTH($P596) &gt;= 8), IF($T596 &lt;&gt; "", $H596/$T596, ""), ""),"")</f>
        <v/>
      </c>
      <c r="AC596" s="18" t="str">
        <f>IF(Overall!$A598&lt;&gt;"",IF(AND(MONTH($O596) &lt;= 9, MONTH($P596) &gt;= 9), IF($T596 &lt;&gt; "", $H596/$T596, ""), ""),"")</f>
        <v/>
      </c>
      <c r="AD596" s="18" t="str">
        <f>IF(Overall!$A598&lt;&gt;"",IF(AND(MONTH($O596) &lt;= 10, MONTH($P596) &gt;= 10), IF($T596 &lt;&gt; "", $H596/$T596, ""), ""),"")</f>
        <v/>
      </c>
      <c r="AE596" s="18">
        <f>IF(Overall!$A598&lt;&gt;"",IF(AND(MONTH($O596) &lt;= 11, MONTH($P596) &gt;= 11), IF($T596 &lt;&gt; "", $H596/$T596, ""), ""),"")</f>
        <v>500000</v>
      </c>
      <c r="AF596" s="18" t="str">
        <f>IF(Overall!$A598&lt;&gt;"",IF(AND(MONTH($O596) &lt;= 12, MONTH($P596) &gt;= 12), IF($T596 &lt;&gt; "", $H596/$T596, ""), ""),"")</f>
        <v/>
      </c>
      <c r="AH596" s="18" t="str">
        <f ca="1">IFERROR(IF(AND(NOW()&lt;= EOMONTH(DATE(YEAR($P596),1, 1), 0), Overall!$A598&lt;&gt;"", MONTH($O596) &lt;= 1, MONTH($P596) &gt;= 1), IF($T596 &lt;&gt; "", $H596/$T596, ""), ""), "")</f>
        <v/>
      </c>
      <c r="AI596" s="18" t="str">
        <f ca="1">IFERROR(IF(AND(NOW()&lt;= EOMONTH(DATE(YEAR($P596),2, 1), 0), Overall!$A598&lt;&gt;"", MONTH($O596) &lt;= 2, MONTH($P596) &gt;= 2), IF($T596 &lt;&gt; "", $H596/$T596, ""), ""), "")</f>
        <v/>
      </c>
      <c r="AJ596" s="18" t="str">
        <f ca="1">IFERROR(IF(AND(NOW()&lt;= EOMONTH(DATE(YEAR($P596),3, 1), 0), Overall!$A598&lt;&gt;"", MONTH($O596) &lt;= 3, MONTH($P596) &gt;= 3), IF($T596 &lt;&gt; "", $H596/$T596, ""), ""), "")</f>
        <v/>
      </c>
      <c r="AK596" s="18" t="str">
        <f ca="1">IFERROR(IF(AND(NOW()&lt;= EOMONTH(DATE(YEAR($P596),4, 1), 0), Overall!$A598&lt;&gt;"", MONTH($O596) &lt;= 4, MONTH($P596) &gt;= 4), IF($T596 &lt;&gt; "", $H596/$T596, ""), ""), "")</f>
        <v/>
      </c>
      <c r="AL596" s="18" t="str">
        <f ca="1">IFERROR(IF(AND(NOW()&lt;= EOMONTH(DATE(YEAR($P596),5, 1), 0), Overall!$A598&lt;&gt;"", MONTH($O596) &lt;= 5, MONTH($P596) &gt;= 5), IF($T596 &lt;&gt; "", $H596/$T596, ""), ""), "")</f>
        <v/>
      </c>
      <c r="AM596" s="18" t="str">
        <f ca="1">IFERROR(IF(AND(NOW()&lt;= EOMONTH(DATE(YEAR($P596),6, 1), 0), Overall!$A598&lt;&gt;"", MONTH($O596) &lt;= 6, MONTH($P596) &gt;= 6), IF($T596 &lt;&gt; "", $H596/$T596, ""), ""), "")</f>
        <v/>
      </c>
      <c r="AN596" s="18" t="str">
        <f ca="1">IFERROR(IF(AND(NOW()&lt;= EOMONTH(DATE(YEAR($P596),7, 1), 0), Overall!$A598&lt;&gt;"", MONTH($O596) &lt;= 7, MONTH($P596) &gt;= 7), IF($T596 &lt;&gt; "", $H596/$T596, ""), ""), "")</f>
        <v/>
      </c>
      <c r="AO596" s="18" t="str">
        <f ca="1">IFERROR(IF(AND(NOW()&lt;= EOMONTH(DATE(YEAR($P596),8, 1), 0), Overall!$A598&lt;&gt;"", MONTH($O596) &lt;= 8, MONTH($P596) &gt;= 8), IF($T596 &lt;&gt; "", $H596/$T596, ""), ""), "")</f>
        <v/>
      </c>
      <c r="AP596" s="18" t="str">
        <f ca="1">IFERROR(IF(AND(NOW()&lt;= EOMONTH(DATE(YEAR($P596),9, 1), 0), Overall!$A598&lt;&gt;"", MONTH($O596) &lt;= 9, MONTH($P596) &gt;= 9), IF($T596 &lt;&gt; "", $H596/$T596, ""), ""), "")</f>
        <v/>
      </c>
      <c r="AQ596" s="18" t="str">
        <f ca="1">IFERROR(IF(AND(NOW()&lt;= EOMONTH(DATE(YEAR($P596),10, 1), 0), Overall!$A598&lt;&gt;"", MONTH($O596) &lt;= 10, MONTH($P596) &gt;= 10), IF($T596 &lt;&gt; "", $H596/$T596, ""), ""), "")</f>
        <v/>
      </c>
      <c r="AR596" s="18" t="str">
        <f ca="1">IFERROR(IF(AND(NOW()&lt;= EOMONTH(DATE(YEAR($P596),11, 1), 0), Overall!$A598&lt;&gt;"", MONTH($O596) &lt;=11, MONTH($P596) &gt;= 11), IF($T596 &lt;&gt; "", $H596/$T596, ""), ""), "")</f>
        <v/>
      </c>
      <c r="AS596" s="18" t="str">
        <f ca="1">IFERROR(IF(AND(NOW()&lt;= EOMONTH(DATE(YEAR($P596),12, 1), 0), Overall!$A598&lt;&gt;"", MONTH($O596) &lt;= 12, MONTH($P596) &gt;= 12), IF($T596 &lt;&gt; "", $H596/$T596, ""), ""), "")</f>
        <v/>
      </c>
      <c r="AT596" s="16">
        <f t="shared" ca="1" si="19"/>
        <v>0</v>
      </c>
    </row>
    <row r="597" spans="1:46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6">
        <f>IF(Overall!T599&lt;&gt;"",VALUE(Overall!T599),"")</f>
        <v>84.35</v>
      </c>
      <c r="O597" s="7">
        <f>IF(Overall!L599&lt;&gt;"", DATEVALUE(Overall!L599), "")</f>
        <v>45231</v>
      </c>
      <c r="P597" s="7">
        <f>IF(Overall!M599&lt;&gt;"", DATEVALUE(Overall!M599), "")</f>
        <v>45260</v>
      </c>
      <c r="Q597" s="7" t="str">
        <f>IF(Overall!S599&lt;&gt;"",_xlfn.VALUETOTEXT(Overall!S599),"")</f>
        <v>Nov</v>
      </c>
      <c r="R597" s="7">
        <f>IF(Overall!O599&lt;&gt;"", DATEVALUE(Overall!O599), "")</f>
        <v>45159</v>
      </c>
      <c r="S597" s="7">
        <f>IF(Overall!O599&lt;&gt;"", DATEVALUE(Overall!O599), "")</f>
        <v>45159</v>
      </c>
      <c r="T597" s="5">
        <f t="shared" si="18"/>
        <v>1</v>
      </c>
      <c r="U597" s="18" t="str">
        <f>IF(Overall!$A599&lt;&gt;"",IF(AND(MONTH($O597) &lt;= 1, MONTH($P597) &gt;= 1), IF($T597 &lt;&gt; "", $H597/$T597, ""), ""),"")</f>
        <v/>
      </c>
      <c r="V597" s="18" t="str">
        <f>IF(Overall!$A599&lt;&gt;"",IF(AND(MONTH($O597) &lt;= 2, MONTH($P597) &gt;= 2), IF($T597 &lt;&gt; "", $H597/$T597, ""), ""),"")</f>
        <v/>
      </c>
      <c r="W597" s="18" t="str">
        <f>IF(Overall!$A599&lt;&gt;"",IF(AND(MONTH($O597) &lt;= 3, MONTH($P597) &gt;= 3), IF($T597 &lt;&gt; "", $H597/$T597, ""), ""),"")</f>
        <v/>
      </c>
      <c r="X597" s="18" t="str">
        <f>IF(Overall!$A599&lt;&gt;"",IF(AND(MONTH($O597) &lt;= 4, MONTH($P597) &gt;= 4), IF($T597 &lt;&gt; "", $H597/$T597, ""), ""),"")</f>
        <v/>
      </c>
      <c r="Y597" s="18" t="str">
        <f>IF(Overall!$A599&lt;&gt;"",IF(AND(MONTH($O597) &lt;= 5, MONTH($P597) &gt;= 5), IF($T597 &lt;&gt; "", $H597/$T597, ""), ""),"")</f>
        <v/>
      </c>
      <c r="Z597" s="18" t="str">
        <f>IF(Overall!$A599&lt;&gt;"",IF(AND(MONTH($O597) &lt;= 6, MONTH($P597) &gt;= 6), IF($T597 &lt;&gt; "", $H597/$T597, ""), ""),"")</f>
        <v/>
      </c>
      <c r="AA597" s="18" t="str">
        <f>IF(Overall!$A599&lt;&gt;"",IF(AND(MONTH($O597) &lt;= 7, MONTH($P597) &gt;= 7 ), IF($T597 &lt;&gt; "", $H597/$T597, ""), ""),"")</f>
        <v/>
      </c>
      <c r="AB597" s="18" t="str">
        <f>IF(Overall!$A599&lt;&gt;"",IF(AND(MONTH($O597) &lt;= 8, MONTH($P597) &gt;= 8), IF($T597 &lt;&gt; "", $H597/$T597, ""), ""),"")</f>
        <v/>
      </c>
      <c r="AC597" s="18" t="str">
        <f>IF(Overall!$A599&lt;&gt;"",IF(AND(MONTH($O597) &lt;= 9, MONTH($P597) &gt;= 9), IF($T597 &lt;&gt; "", $H597/$T597, ""), ""),"")</f>
        <v/>
      </c>
      <c r="AD597" s="18" t="str">
        <f>IF(Overall!$A599&lt;&gt;"",IF(AND(MONTH($O597) &lt;= 10, MONTH($P597) &gt;= 10), IF($T597 &lt;&gt; "", $H597/$T597, ""), ""),"")</f>
        <v/>
      </c>
      <c r="AE597" s="18">
        <f>IF(Overall!$A599&lt;&gt;"",IF(AND(MONTH($O597) &lt;= 11, MONTH($P597) &gt;= 11), IF($T597 &lt;&gt; "", $H597/$T597, ""), ""),"")</f>
        <v>500000</v>
      </c>
      <c r="AF597" s="18" t="str">
        <f>IF(Overall!$A599&lt;&gt;"",IF(AND(MONTH($O597) &lt;= 12, MONTH($P597) &gt;= 12), IF($T597 &lt;&gt; "", $H597/$T597, ""), ""),"")</f>
        <v/>
      </c>
      <c r="AH597" s="18" t="str">
        <f ca="1">IFERROR(IF(AND(NOW()&lt;= EOMONTH(DATE(YEAR($P597),1, 1), 0), Overall!$A599&lt;&gt;"", MONTH($O597) &lt;= 1, MONTH($P597) &gt;= 1), IF($T597 &lt;&gt; "", $H597/$T597, ""), ""), "")</f>
        <v/>
      </c>
      <c r="AI597" s="18" t="str">
        <f ca="1">IFERROR(IF(AND(NOW()&lt;= EOMONTH(DATE(YEAR($P597),2, 1), 0), Overall!$A599&lt;&gt;"", MONTH($O597) &lt;= 2, MONTH($P597) &gt;= 2), IF($T597 &lt;&gt; "", $H597/$T597, ""), ""), "")</f>
        <v/>
      </c>
      <c r="AJ597" s="18" t="str">
        <f ca="1">IFERROR(IF(AND(NOW()&lt;= EOMONTH(DATE(YEAR($P597),3, 1), 0), Overall!$A599&lt;&gt;"", MONTH($O597) &lt;= 3, MONTH($P597) &gt;= 3), IF($T597 &lt;&gt; "", $H597/$T597, ""), ""), "")</f>
        <v/>
      </c>
      <c r="AK597" s="18" t="str">
        <f ca="1">IFERROR(IF(AND(NOW()&lt;= EOMONTH(DATE(YEAR($P597),4, 1), 0), Overall!$A599&lt;&gt;"", MONTH($O597) &lt;= 4, MONTH($P597) &gt;= 4), IF($T597 &lt;&gt; "", $H597/$T597, ""), ""), "")</f>
        <v/>
      </c>
      <c r="AL597" s="18" t="str">
        <f ca="1">IFERROR(IF(AND(NOW()&lt;= EOMONTH(DATE(YEAR($P597),5, 1), 0), Overall!$A599&lt;&gt;"", MONTH($O597) &lt;= 5, MONTH($P597) &gt;= 5), IF($T597 &lt;&gt; "", $H597/$T597, ""), ""), "")</f>
        <v/>
      </c>
      <c r="AM597" s="18" t="str">
        <f ca="1">IFERROR(IF(AND(NOW()&lt;= EOMONTH(DATE(YEAR($P597),6, 1), 0), Overall!$A599&lt;&gt;"", MONTH($O597) &lt;= 6, MONTH($P597) &gt;= 6), IF($T597 &lt;&gt; "", $H597/$T597, ""), ""), "")</f>
        <v/>
      </c>
      <c r="AN597" s="18" t="str">
        <f ca="1">IFERROR(IF(AND(NOW()&lt;= EOMONTH(DATE(YEAR($P597),7, 1), 0), Overall!$A599&lt;&gt;"", MONTH($O597) &lt;= 7, MONTH($P597) &gt;= 7), IF($T597 &lt;&gt; "", $H597/$T597, ""), ""), "")</f>
        <v/>
      </c>
      <c r="AO597" s="18" t="str">
        <f ca="1">IFERROR(IF(AND(NOW()&lt;= EOMONTH(DATE(YEAR($P597),8, 1), 0), Overall!$A599&lt;&gt;"", MONTH($O597) &lt;= 8, MONTH($P597) &gt;= 8), IF($T597 &lt;&gt; "", $H597/$T597, ""), ""), "")</f>
        <v/>
      </c>
      <c r="AP597" s="18" t="str">
        <f ca="1">IFERROR(IF(AND(NOW()&lt;= EOMONTH(DATE(YEAR($P597),9, 1), 0), Overall!$A599&lt;&gt;"", MONTH($O597) &lt;= 9, MONTH($P597) &gt;= 9), IF($T597 &lt;&gt; "", $H597/$T597, ""), ""), "")</f>
        <v/>
      </c>
      <c r="AQ597" s="18" t="str">
        <f ca="1">IFERROR(IF(AND(NOW()&lt;= EOMONTH(DATE(YEAR($P597),10, 1), 0), Overall!$A599&lt;&gt;"", MONTH($O597) &lt;= 10, MONTH($P597) &gt;= 10), IF($T597 &lt;&gt; "", $H597/$T597, ""), ""), "")</f>
        <v/>
      </c>
      <c r="AR597" s="18" t="str">
        <f ca="1">IFERROR(IF(AND(NOW()&lt;= EOMONTH(DATE(YEAR($P597),11, 1), 0), Overall!$A599&lt;&gt;"", MONTH($O597) &lt;=11, MONTH($P597) &gt;= 11), IF($T597 &lt;&gt; "", $H597/$T597, ""), ""), "")</f>
        <v/>
      </c>
      <c r="AS597" s="18" t="str">
        <f ca="1">IFERROR(IF(AND(NOW()&lt;= EOMONTH(DATE(YEAR($P597),12, 1), 0), Overall!$A599&lt;&gt;"", MONTH($O597) &lt;= 12, MONTH($P597) &gt;= 12), IF($T597 &lt;&gt; "", $H597/$T597, ""), ""), "")</f>
        <v/>
      </c>
      <c r="AT597" s="16">
        <f t="shared" ca="1" si="19"/>
        <v>0</v>
      </c>
    </row>
    <row r="598" spans="1:46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6">
        <f>IF(Overall!T600&lt;&gt;"",VALUE(Overall!T600),"")</f>
        <v>84.56</v>
      </c>
      <c r="O598" s="7">
        <f>IF(Overall!L600&lt;&gt;"", DATEVALUE(Overall!L600), "")</f>
        <v>45231</v>
      </c>
      <c r="P598" s="7">
        <f>IF(Overall!M600&lt;&gt;"", DATEVALUE(Overall!M600), "")</f>
        <v>45260</v>
      </c>
      <c r="Q598" s="7" t="str">
        <f>IF(Overall!S600&lt;&gt;"",_xlfn.VALUETOTEXT(Overall!S600),"")</f>
        <v>Nov</v>
      </c>
      <c r="R598" s="7">
        <f>IF(Overall!O600&lt;&gt;"", DATEVALUE(Overall!O600), "")</f>
        <v>45159</v>
      </c>
      <c r="S598" s="7">
        <f>IF(Overall!O600&lt;&gt;"", DATEVALUE(Overall!O600), "")</f>
        <v>45159</v>
      </c>
      <c r="T598" s="5">
        <f t="shared" si="18"/>
        <v>1</v>
      </c>
      <c r="U598" s="18" t="str">
        <f>IF(Overall!$A600&lt;&gt;"",IF(AND(MONTH($O598) &lt;= 1, MONTH($P598) &gt;= 1), IF($T598 &lt;&gt; "", $H598/$T598, ""), ""),"")</f>
        <v/>
      </c>
      <c r="V598" s="18" t="str">
        <f>IF(Overall!$A600&lt;&gt;"",IF(AND(MONTH($O598) &lt;= 2, MONTH($P598) &gt;= 2), IF($T598 &lt;&gt; "", $H598/$T598, ""), ""),"")</f>
        <v/>
      </c>
      <c r="W598" s="18" t="str">
        <f>IF(Overall!$A600&lt;&gt;"",IF(AND(MONTH($O598) &lt;= 3, MONTH($P598) &gt;= 3), IF($T598 &lt;&gt; "", $H598/$T598, ""), ""),"")</f>
        <v/>
      </c>
      <c r="X598" s="18" t="str">
        <f>IF(Overall!$A600&lt;&gt;"",IF(AND(MONTH($O598) &lt;= 4, MONTH($P598) &gt;= 4), IF($T598 &lt;&gt; "", $H598/$T598, ""), ""),"")</f>
        <v/>
      </c>
      <c r="Y598" s="18" t="str">
        <f>IF(Overall!$A600&lt;&gt;"",IF(AND(MONTH($O598) &lt;= 5, MONTH($P598) &gt;= 5), IF($T598 &lt;&gt; "", $H598/$T598, ""), ""),"")</f>
        <v/>
      </c>
      <c r="Z598" s="18" t="str">
        <f>IF(Overall!$A600&lt;&gt;"",IF(AND(MONTH($O598) &lt;= 6, MONTH($P598) &gt;= 6), IF($T598 &lt;&gt; "", $H598/$T598, ""), ""),"")</f>
        <v/>
      </c>
      <c r="AA598" s="18" t="str">
        <f>IF(Overall!$A600&lt;&gt;"",IF(AND(MONTH($O598) &lt;= 7, MONTH($P598) &gt;= 7 ), IF($T598 &lt;&gt; "", $H598/$T598, ""), ""),"")</f>
        <v/>
      </c>
      <c r="AB598" s="18" t="str">
        <f>IF(Overall!$A600&lt;&gt;"",IF(AND(MONTH($O598) &lt;= 8, MONTH($P598) &gt;= 8), IF($T598 &lt;&gt; "", $H598/$T598, ""), ""),"")</f>
        <v/>
      </c>
      <c r="AC598" s="18" t="str">
        <f>IF(Overall!$A600&lt;&gt;"",IF(AND(MONTH($O598) &lt;= 9, MONTH($P598) &gt;= 9), IF($T598 &lt;&gt; "", $H598/$T598, ""), ""),"")</f>
        <v/>
      </c>
      <c r="AD598" s="18" t="str">
        <f>IF(Overall!$A600&lt;&gt;"",IF(AND(MONTH($O598) &lt;= 10, MONTH($P598) &gt;= 10), IF($T598 &lt;&gt; "", $H598/$T598, ""), ""),"")</f>
        <v/>
      </c>
      <c r="AE598" s="18">
        <f>IF(Overall!$A600&lt;&gt;"",IF(AND(MONTH($O598) &lt;= 11, MONTH($P598) &gt;= 11), IF($T598 &lt;&gt; "", $H598/$T598, ""), ""),"")</f>
        <v>500000</v>
      </c>
      <c r="AF598" s="18" t="str">
        <f>IF(Overall!$A600&lt;&gt;"",IF(AND(MONTH($O598) &lt;= 12, MONTH($P598) &gt;= 12), IF($T598 &lt;&gt; "", $H598/$T598, ""), ""),"")</f>
        <v/>
      </c>
      <c r="AH598" s="18" t="str">
        <f ca="1">IFERROR(IF(AND(NOW()&lt;= EOMONTH(DATE(YEAR($P598),1, 1), 0), Overall!$A600&lt;&gt;"", MONTH($O598) &lt;= 1, MONTH($P598) &gt;= 1), IF($T598 &lt;&gt; "", $H598/$T598, ""), ""), "")</f>
        <v/>
      </c>
      <c r="AI598" s="18" t="str">
        <f ca="1">IFERROR(IF(AND(NOW()&lt;= EOMONTH(DATE(YEAR($P598),2, 1), 0), Overall!$A600&lt;&gt;"", MONTH($O598) &lt;= 2, MONTH($P598) &gt;= 2), IF($T598 &lt;&gt; "", $H598/$T598, ""), ""), "")</f>
        <v/>
      </c>
      <c r="AJ598" s="18" t="str">
        <f ca="1">IFERROR(IF(AND(NOW()&lt;= EOMONTH(DATE(YEAR($P598),3, 1), 0), Overall!$A600&lt;&gt;"", MONTH($O598) &lt;= 3, MONTH($P598) &gt;= 3), IF($T598 &lt;&gt; "", $H598/$T598, ""), ""), "")</f>
        <v/>
      </c>
      <c r="AK598" s="18" t="str">
        <f ca="1">IFERROR(IF(AND(NOW()&lt;= EOMONTH(DATE(YEAR($P598),4, 1), 0), Overall!$A600&lt;&gt;"", MONTH($O598) &lt;= 4, MONTH($P598) &gt;= 4), IF($T598 &lt;&gt; "", $H598/$T598, ""), ""), "")</f>
        <v/>
      </c>
      <c r="AL598" s="18" t="str">
        <f ca="1">IFERROR(IF(AND(NOW()&lt;= EOMONTH(DATE(YEAR($P598),5, 1), 0), Overall!$A600&lt;&gt;"", MONTH($O598) &lt;= 5, MONTH($P598) &gt;= 5), IF($T598 &lt;&gt; "", $H598/$T598, ""), ""), "")</f>
        <v/>
      </c>
      <c r="AM598" s="18" t="str">
        <f ca="1">IFERROR(IF(AND(NOW()&lt;= EOMONTH(DATE(YEAR($P598),6, 1), 0), Overall!$A600&lt;&gt;"", MONTH($O598) &lt;= 6, MONTH($P598) &gt;= 6), IF($T598 &lt;&gt; "", $H598/$T598, ""), ""), "")</f>
        <v/>
      </c>
      <c r="AN598" s="18" t="str">
        <f ca="1">IFERROR(IF(AND(NOW()&lt;= EOMONTH(DATE(YEAR($P598),7, 1), 0), Overall!$A600&lt;&gt;"", MONTH($O598) &lt;= 7, MONTH($P598) &gt;= 7), IF($T598 &lt;&gt; "", $H598/$T598, ""), ""), "")</f>
        <v/>
      </c>
      <c r="AO598" s="18" t="str">
        <f ca="1">IFERROR(IF(AND(NOW()&lt;= EOMONTH(DATE(YEAR($P598),8, 1), 0), Overall!$A600&lt;&gt;"", MONTH($O598) &lt;= 8, MONTH($P598) &gt;= 8), IF($T598 &lt;&gt; "", $H598/$T598, ""), ""), "")</f>
        <v/>
      </c>
      <c r="AP598" s="18" t="str">
        <f ca="1">IFERROR(IF(AND(NOW()&lt;= EOMONTH(DATE(YEAR($P598),9, 1), 0), Overall!$A600&lt;&gt;"", MONTH($O598) &lt;= 9, MONTH($P598) &gt;= 9), IF($T598 &lt;&gt; "", $H598/$T598, ""), ""), "")</f>
        <v/>
      </c>
      <c r="AQ598" s="18" t="str">
        <f ca="1">IFERROR(IF(AND(NOW()&lt;= EOMONTH(DATE(YEAR($P598),10, 1), 0), Overall!$A600&lt;&gt;"", MONTH($O598) &lt;= 10, MONTH($P598) &gt;= 10), IF($T598 &lt;&gt; "", $H598/$T598, ""), ""), "")</f>
        <v/>
      </c>
      <c r="AR598" s="18" t="str">
        <f ca="1">IFERROR(IF(AND(NOW()&lt;= EOMONTH(DATE(YEAR($P598),11, 1), 0), Overall!$A600&lt;&gt;"", MONTH($O598) &lt;=11, MONTH($P598) &gt;= 11), IF($T598 &lt;&gt; "", $H598/$T598, ""), ""), "")</f>
        <v/>
      </c>
      <c r="AS598" s="18" t="str">
        <f ca="1">IFERROR(IF(AND(NOW()&lt;= EOMONTH(DATE(YEAR($P598),12, 1), 0), Overall!$A600&lt;&gt;"", MONTH($O598) &lt;= 12, MONTH($P598) &gt;= 12), IF($T598 &lt;&gt; "", $H598/$T598, ""), ""), "")</f>
        <v/>
      </c>
      <c r="AT598" s="16">
        <f t="shared" ca="1" si="19"/>
        <v>0</v>
      </c>
    </row>
    <row r="599" spans="1:46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6">
        <f>IF(Overall!T601&lt;&gt;"",VALUE(Overall!T601),"")</f>
        <v>82.7</v>
      </c>
      <c r="O599" s="7">
        <f>IF(Overall!L601&lt;&gt;"", DATEVALUE(Overall!L601), "")</f>
        <v>45261</v>
      </c>
      <c r="P599" s="7">
        <f>IF(Overall!M601&lt;&gt;"", DATEVALUE(Overall!M601), "")</f>
        <v>45291</v>
      </c>
      <c r="Q599" s="7" t="str">
        <f>IF(Overall!S601&lt;&gt;"",_xlfn.VALUETOTEXT(Overall!S601),"")</f>
        <v>Dec</v>
      </c>
      <c r="R599" s="7">
        <f>IF(Overall!O601&lt;&gt;"", DATEVALUE(Overall!O601), "")</f>
        <v>45163</v>
      </c>
      <c r="S599" s="7">
        <f>IF(Overall!O601&lt;&gt;"", DATEVALUE(Overall!O601), "")</f>
        <v>45163</v>
      </c>
      <c r="T599" s="5">
        <f t="shared" si="18"/>
        <v>1</v>
      </c>
      <c r="U599" s="18" t="str">
        <f>IF(Overall!$A601&lt;&gt;"",IF(AND(MONTH($O599) &lt;= 1, MONTH($P599) &gt;= 1), IF($T599 &lt;&gt; "", $H599/$T599, ""), ""),"")</f>
        <v/>
      </c>
      <c r="V599" s="18" t="str">
        <f>IF(Overall!$A601&lt;&gt;"",IF(AND(MONTH($O599) &lt;= 2, MONTH($P599) &gt;= 2), IF($T599 &lt;&gt; "", $H599/$T599, ""), ""),"")</f>
        <v/>
      </c>
      <c r="W599" s="18" t="str">
        <f>IF(Overall!$A601&lt;&gt;"",IF(AND(MONTH($O599) &lt;= 3, MONTH($P599) &gt;= 3), IF($T599 &lt;&gt; "", $H599/$T599, ""), ""),"")</f>
        <v/>
      </c>
      <c r="X599" s="18" t="str">
        <f>IF(Overall!$A601&lt;&gt;"",IF(AND(MONTH($O599) &lt;= 4, MONTH($P599) &gt;= 4), IF($T599 &lt;&gt; "", $H599/$T599, ""), ""),"")</f>
        <v/>
      </c>
      <c r="Y599" s="18" t="str">
        <f>IF(Overall!$A601&lt;&gt;"",IF(AND(MONTH($O599) &lt;= 5, MONTH($P599) &gt;= 5), IF($T599 &lt;&gt; "", $H599/$T599, ""), ""),"")</f>
        <v/>
      </c>
      <c r="Z599" s="18" t="str">
        <f>IF(Overall!$A601&lt;&gt;"",IF(AND(MONTH($O599) &lt;= 6, MONTH($P599) &gt;= 6), IF($T599 &lt;&gt; "", $H599/$T599, ""), ""),"")</f>
        <v/>
      </c>
      <c r="AA599" s="18" t="str">
        <f>IF(Overall!$A601&lt;&gt;"",IF(AND(MONTH($O599) &lt;= 7, MONTH($P599) &gt;= 7 ), IF($T599 &lt;&gt; "", $H599/$T599, ""), ""),"")</f>
        <v/>
      </c>
      <c r="AB599" s="18" t="str">
        <f>IF(Overall!$A601&lt;&gt;"",IF(AND(MONTH($O599) &lt;= 8, MONTH($P599) &gt;= 8), IF($T599 &lt;&gt; "", $H599/$T599, ""), ""),"")</f>
        <v/>
      </c>
      <c r="AC599" s="18" t="str">
        <f>IF(Overall!$A601&lt;&gt;"",IF(AND(MONTH($O599) &lt;= 9, MONTH($P599) &gt;= 9), IF($T599 &lt;&gt; "", $H599/$T599, ""), ""),"")</f>
        <v/>
      </c>
      <c r="AD599" s="18" t="str">
        <f>IF(Overall!$A601&lt;&gt;"",IF(AND(MONTH($O599) &lt;= 10, MONTH($P599) &gt;= 10), IF($T599 &lt;&gt; "", $H599/$T599, ""), ""),"")</f>
        <v/>
      </c>
      <c r="AE599" s="18" t="str">
        <f>IF(Overall!$A601&lt;&gt;"",IF(AND(MONTH($O599) &lt;= 11, MONTH($P599) &gt;= 11), IF($T599 &lt;&gt; "", $H599/$T599, ""), ""),"")</f>
        <v/>
      </c>
      <c r="AF599" s="18">
        <f>IF(Overall!$A601&lt;&gt;"",IF(AND(MONTH($O599) &lt;= 12, MONTH($P599) &gt;= 12), IF($T599 &lt;&gt; "", $H599/$T599, ""), ""),"")</f>
        <v>500000</v>
      </c>
      <c r="AH599" s="18" t="str">
        <f ca="1">IFERROR(IF(AND(NOW()&lt;= EOMONTH(DATE(YEAR($P599),1, 1), 0), Overall!$A601&lt;&gt;"", MONTH($O599) &lt;= 1, MONTH($P599) &gt;= 1), IF($T599 &lt;&gt; "", $H599/$T599, ""), ""), "")</f>
        <v/>
      </c>
      <c r="AI599" s="18" t="str">
        <f ca="1">IFERROR(IF(AND(NOW()&lt;= EOMONTH(DATE(YEAR($P599),2, 1), 0), Overall!$A601&lt;&gt;"", MONTH($O599) &lt;= 2, MONTH($P599) &gt;= 2), IF($T599 &lt;&gt; "", $H599/$T599, ""), ""), "")</f>
        <v/>
      </c>
      <c r="AJ599" s="18" t="str">
        <f ca="1">IFERROR(IF(AND(NOW()&lt;= EOMONTH(DATE(YEAR($P599),3, 1), 0), Overall!$A601&lt;&gt;"", MONTH($O599) &lt;= 3, MONTH($P599) &gt;= 3), IF($T599 &lt;&gt; "", $H599/$T599, ""), ""), "")</f>
        <v/>
      </c>
      <c r="AK599" s="18" t="str">
        <f ca="1">IFERROR(IF(AND(NOW()&lt;= EOMONTH(DATE(YEAR($P599),4, 1), 0), Overall!$A601&lt;&gt;"", MONTH($O599) &lt;= 4, MONTH($P599) &gt;= 4), IF($T599 &lt;&gt; "", $H599/$T599, ""), ""), "")</f>
        <v/>
      </c>
      <c r="AL599" s="18" t="str">
        <f ca="1">IFERROR(IF(AND(NOW()&lt;= EOMONTH(DATE(YEAR($P599),5, 1), 0), Overall!$A601&lt;&gt;"", MONTH($O599) &lt;= 5, MONTH($P599) &gt;= 5), IF($T599 &lt;&gt; "", $H599/$T599, ""), ""), "")</f>
        <v/>
      </c>
      <c r="AM599" s="18" t="str">
        <f ca="1">IFERROR(IF(AND(NOW()&lt;= EOMONTH(DATE(YEAR($P599),6, 1), 0), Overall!$A601&lt;&gt;"", MONTH($O599) &lt;= 6, MONTH($P599) &gt;= 6), IF($T599 &lt;&gt; "", $H599/$T599, ""), ""), "")</f>
        <v/>
      </c>
      <c r="AN599" s="18" t="str">
        <f ca="1">IFERROR(IF(AND(NOW()&lt;= EOMONTH(DATE(YEAR($P599),7, 1), 0), Overall!$A601&lt;&gt;"", MONTH($O599) &lt;= 7, MONTH($P599) &gt;= 7), IF($T599 &lt;&gt; "", $H599/$T599, ""), ""), "")</f>
        <v/>
      </c>
      <c r="AO599" s="18" t="str">
        <f ca="1">IFERROR(IF(AND(NOW()&lt;= EOMONTH(DATE(YEAR($P599),8, 1), 0), Overall!$A601&lt;&gt;"", MONTH($O599) &lt;= 8, MONTH($P599) &gt;= 8), IF($T599 &lt;&gt; "", $H599/$T599, ""), ""), "")</f>
        <v/>
      </c>
      <c r="AP599" s="18" t="str">
        <f ca="1">IFERROR(IF(AND(NOW()&lt;= EOMONTH(DATE(YEAR($P599),9, 1), 0), Overall!$A601&lt;&gt;"", MONTH($O599) &lt;= 9, MONTH($P599) &gt;= 9), IF($T599 &lt;&gt; "", $H599/$T599, ""), ""), "")</f>
        <v/>
      </c>
      <c r="AQ599" s="18" t="str">
        <f ca="1">IFERROR(IF(AND(NOW()&lt;= EOMONTH(DATE(YEAR($P599),10, 1), 0), Overall!$A601&lt;&gt;"", MONTH($O599) &lt;= 10, MONTH($P599) &gt;= 10), IF($T599 &lt;&gt; "", $H599/$T599, ""), ""), "")</f>
        <v/>
      </c>
      <c r="AR599" s="18" t="str">
        <f ca="1">IFERROR(IF(AND(NOW()&lt;= EOMONTH(DATE(YEAR($P599),11, 1), 0), Overall!$A601&lt;&gt;"", MONTH($O599) &lt;=11, MONTH($P599) &gt;= 11), IF($T599 &lt;&gt; "", $H599/$T599, ""), ""), "")</f>
        <v/>
      </c>
      <c r="AS599" s="18" t="str">
        <f ca="1">IFERROR(IF(AND(NOW()&lt;= EOMONTH(DATE(YEAR($P599),12, 1), 0), Overall!$A601&lt;&gt;"", MONTH($O599) &lt;= 12, MONTH($P599) &gt;= 12), IF($T599 &lt;&gt; "", $H599/$T599, ""), ""), "")</f>
        <v/>
      </c>
      <c r="AT599" s="16">
        <f t="shared" ca="1" si="19"/>
        <v>0</v>
      </c>
    </row>
    <row r="600" spans="1:46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6">
        <f>IF(Overall!T602&lt;&gt;"",VALUE(Overall!T602),"")</f>
        <v>82.68</v>
      </c>
      <c r="O600" s="7">
        <f>IF(Overall!L602&lt;&gt;"", DATEVALUE(Overall!L602), "")</f>
        <v>45261</v>
      </c>
      <c r="P600" s="7">
        <f>IF(Overall!M602&lt;&gt;"", DATEVALUE(Overall!M602), "")</f>
        <v>45291</v>
      </c>
      <c r="Q600" s="7" t="str">
        <f>IF(Overall!S602&lt;&gt;"",_xlfn.VALUETOTEXT(Overall!S602),"")</f>
        <v>Dec</v>
      </c>
      <c r="R600" s="7">
        <f>IF(Overall!O602&lt;&gt;"", DATEVALUE(Overall!O602), "")</f>
        <v>45163</v>
      </c>
      <c r="S600" s="7">
        <f>IF(Overall!O602&lt;&gt;"", DATEVALUE(Overall!O602), "")</f>
        <v>45163</v>
      </c>
      <c r="T600" s="5">
        <f t="shared" si="18"/>
        <v>1</v>
      </c>
      <c r="U600" s="18" t="str">
        <f>IF(Overall!$A602&lt;&gt;"",IF(AND(MONTH($O600) &lt;= 1, MONTH($P600) &gt;= 1), IF($T600 &lt;&gt; "", $H600/$T600, ""), ""),"")</f>
        <v/>
      </c>
      <c r="V600" s="18" t="str">
        <f>IF(Overall!$A602&lt;&gt;"",IF(AND(MONTH($O600) &lt;= 2, MONTH($P600) &gt;= 2), IF($T600 &lt;&gt; "", $H600/$T600, ""), ""),"")</f>
        <v/>
      </c>
      <c r="W600" s="18" t="str">
        <f>IF(Overall!$A602&lt;&gt;"",IF(AND(MONTH($O600) &lt;= 3, MONTH($P600) &gt;= 3), IF($T600 &lt;&gt; "", $H600/$T600, ""), ""),"")</f>
        <v/>
      </c>
      <c r="X600" s="18" t="str">
        <f>IF(Overall!$A602&lt;&gt;"",IF(AND(MONTH($O600) &lt;= 4, MONTH($P600) &gt;= 4), IF($T600 &lt;&gt; "", $H600/$T600, ""), ""),"")</f>
        <v/>
      </c>
      <c r="Y600" s="18" t="str">
        <f>IF(Overall!$A602&lt;&gt;"",IF(AND(MONTH($O600) &lt;= 5, MONTH($P600) &gt;= 5), IF($T600 &lt;&gt; "", $H600/$T600, ""), ""),"")</f>
        <v/>
      </c>
      <c r="Z600" s="18" t="str">
        <f>IF(Overall!$A602&lt;&gt;"",IF(AND(MONTH($O600) &lt;= 6, MONTH($P600) &gt;= 6), IF($T600 &lt;&gt; "", $H600/$T600, ""), ""),"")</f>
        <v/>
      </c>
      <c r="AA600" s="18" t="str">
        <f>IF(Overall!$A602&lt;&gt;"",IF(AND(MONTH($O600) &lt;= 7, MONTH($P600) &gt;= 7 ), IF($T600 &lt;&gt; "", $H600/$T600, ""), ""),"")</f>
        <v/>
      </c>
      <c r="AB600" s="18" t="str">
        <f>IF(Overall!$A602&lt;&gt;"",IF(AND(MONTH($O600) &lt;= 8, MONTH($P600) &gt;= 8), IF($T600 &lt;&gt; "", $H600/$T600, ""), ""),"")</f>
        <v/>
      </c>
      <c r="AC600" s="18" t="str">
        <f>IF(Overall!$A602&lt;&gt;"",IF(AND(MONTH($O600) &lt;= 9, MONTH($P600) &gt;= 9), IF($T600 &lt;&gt; "", $H600/$T600, ""), ""),"")</f>
        <v/>
      </c>
      <c r="AD600" s="18" t="str">
        <f>IF(Overall!$A602&lt;&gt;"",IF(AND(MONTH($O600) &lt;= 10, MONTH($P600) &gt;= 10), IF($T600 &lt;&gt; "", $H600/$T600, ""), ""),"")</f>
        <v/>
      </c>
      <c r="AE600" s="18" t="str">
        <f>IF(Overall!$A602&lt;&gt;"",IF(AND(MONTH($O600) &lt;= 11, MONTH($P600) &gt;= 11), IF($T600 &lt;&gt; "", $H600/$T600, ""), ""),"")</f>
        <v/>
      </c>
      <c r="AF600" s="18">
        <f>IF(Overall!$A602&lt;&gt;"",IF(AND(MONTH($O600) &lt;= 12, MONTH($P600) &gt;= 12), IF($T600 &lt;&gt; "", $H600/$T600, ""), ""),"")</f>
        <v>500000</v>
      </c>
      <c r="AH600" s="18" t="str">
        <f ca="1">IFERROR(IF(AND(NOW()&lt;= EOMONTH(DATE(YEAR($P600),1, 1), 0), Overall!$A602&lt;&gt;"", MONTH($O600) &lt;= 1, MONTH($P600) &gt;= 1), IF($T600 &lt;&gt; "", $H600/$T600, ""), ""), "")</f>
        <v/>
      </c>
      <c r="AI600" s="18" t="str">
        <f ca="1">IFERROR(IF(AND(NOW()&lt;= EOMONTH(DATE(YEAR($P600),2, 1), 0), Overall!$A602&lt;&gt;"", MONTH($O600) &lt;= 2, MONTH($P600) &gt;= 2), IF($T600 &lt;&gt; "", $H600/$T600, ""), ""), "")</f>
        <v/>
      </c>
      <c r="AJ600" s="18" t="str">
        <f ca="1">IFERROR(IF(AND(NOW()&lt;= EOMONTH(DATE(YEAR($P600),3, 1), 0), Overall!$A602&lt;&gt;"", MONTH($O600) &lt;= 3, MONTH($P600) &gt;= 3), IF($T600 &lt;&gt; "", $H600/$T600, ""), ""), "")</f>
        <v/>
      </c>
      <c r="AK600" s="18" t="str">
        <f ca="1">IFERROR(IF(AND(NOW()&lt;= EOMONTH(DATE(YEAR($P600),4, 1), 0), Overall!$A602&lt;&gt;"", MONTH($O600) &lt;= 4, MONTH($P600) &gt;= 4), IF($T600 &lt;&gt; "", $H600/$T600, ""), ""), "")</f>
        <v/>
      </c>
      <c r="AL600" s="18" t="str">
        <f ca="1">IFERROR(IF(AND(NOW()&lt;= EOMONTH(DATE(YEAR($P600),5, 1), 0), Overall!$A602&lt;&gt;"", MONTH($O600) &lt;= 5, MONTH($P600) &gt;= 5), IF($T600 &lt;&gt; "", $H600/$T600, ""), ""), "")</f>
        <v/>
      </c>
      <c r="AM600" s="18" t="str">
        <f ca="1">IFERROR(IF(AND(NOW()&lt;= EOMONTH(DATE(YEAR($P600),6, 1), 0), Overall!$A602&lt;&gt;"", MONTH($O600) &lt;= 6, MONTH($P600) &gt;= 6), IF($T600 &lt;&gt; "", $H600/$T600, ""), ""), "")</f>
        <v/>
      </c>
      <c r="AN600" s="18" t="str">
        <f ca="1">IFERROR(IF(AND(NOW()&lt;= EOMONTH(DATE(YEAR($P600),7, 1), 0), Overall!$A602&lt;&gt;"", MONTH($O600) &lt;= 7, MONTH($P600) &gt;= 7), IF($T600 &lt;&gt; "", $H600/$T600, ""), ""), "")</f>
        <v/>
      </c>
      <c r="AO600" s="18" t="str">
        <f ca="1">IFERROR(IF(AND(NOW()&lt;= EOMONTH(DATE(YEAR($P600),8, 1), 0), Overall!$A602&lt;&gt;"", MONTH($O600) &lt;= 8, MONTH($P600) &gt;= 8), IF($T600 &lt;&gt; "", $H600/$T600, ""), ""), "")</f>
        <v/>
      </c>
      <c r="AP600" s="18" t="str">
        <f ca="1">IFERROR(IF(AND(NOW()&lt;= EOMONTH(DATE(YEAR($P600),9, 1), 0), Overall!$A602&lt;&gt;"", MONTH($O600) &lt;= 9, MONTH($P600) &gt;= 9), IF($T600 &lt;&gt; "", $H600/$T600, ""), ""), "")</f>
        <v/>
      </c>
      <c r="AQ600" s="18" t="str">
        <f ca="1">IFERROR(IF(AND(NOW()&lt;= EOMONTH(DATE(YEAR($P600),10, 1), 0), Overall!$A602&lt;&gt;"", MONTH($O600) &lt;= 10, MONTH($P600) &gt;= 10), IF($T600 &lt;&gt; "", $H600/$T600, ""), ""), "")</f>
        <v/>
      </c>
      <c r="AR600" s="18" t="str">
        <f ca="1">IFERROR(IF(AND(NOW()&lt;= EOMONTH(DATE(YEAR($P600),11, 1), 0), Overall!$A602&lt;&gt;"", MONTH($O600) &lt;=11, MONTH($P600) &gt;= 11), IF($T600 &lt;&gt; "", $H600/$T600, ""), ""), "")</f>
        <v/>
      </c>
      <c r="AS600" s="18" t="str">
        <f ca="1">IFERROR(IF(AND(NOW()&lt;= EOMONTH(DATE(YEAR($P600),12, 1), 0), Overall!$A602&lt;&gt;"", MONTH($O600) &lt;= 12, MONTH($P600) &gt;= 12), IF($T600 &lt;&gt; "", $H600/$T600, ""), ""), "")</f>
        <v/>
      </c>
      <c r="AT600" s="16">
        <f t="shared" ca="1" si="19"/>
        <v>0</v>
      </c>
    </row>
    <row r="601" spans="1:46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6">
        <f>IF(Overall!T603&lt;&gt;"",VALUE(Overall!T603),"")</f>
        <v>82.7</v>
      </c>
      <c r="O601" s="7">
        <f>IF(Overall!L603&lt;&gt;"", DATEVALUE(Overall!L603), "")</f>
        <v>45261</v>
      </c>
      <c r="P601" s="7">
        <f>IF(Overall!M603&lt;&gt;"", DATEVALUE(Overall!M603), "")</f>
        <v>45291</v>
      </c>
      <c r="Q601" s="7" t="str">
        <f>IF(Overall!S603&lt;&gt;"",_xlfn.VALUETOTEXT(Overall!S603),"")</f>
        <v>Dec</v>
      </c>
      <c r="R601" s="7">
        <f>IF(Overall!O603&lt;&gt;"", DATEVALUE(Overall!O603), "")</f>
        <v>45163</v>
      </c>
      <c r="S601" s="7">
        <f>IF(Overall!O603&lt;&gt;"", DATEVALUE(Overall!O603), "")</f>
        <v>45163</v>
      </c>
      <c r="T601" s="5">
        <f t="shared" si="18"/>
        <v>1</v>
      </c>
      <c r="U601" s="18" t="str">
        <f>IF(Overall!$A603&lt;&gt;"",IF(AND(MONTH($O601) &lt;= 1, MONTH($P601) &gt;= 1), IF($T601 &lt;&gt; "", $H601/$T601, ""), ""),"")</f>
        <v/>
      </c>
      <c r="V601" s="18" t="str">
        <f>IF(Overall!$A603&lt;&gt;"",IF(AND(MONTH($O601) &lt;= 2, MONTH($P601) &gt;= 2), IF($T601 &lt;&gt; "", $H601/$T601, ""), ""),"")</f>
        <v/>
      </c>
      <c r="W601" s="18" t="str">
        <f>IF(Overall!$A603&lt;&gt;"",IF(AND(MONTH($O601) &lt;= 3, MONTH($P601) &gt;= 3), IF($T601 &lt;&gt; "", $H601/$T601, ""), ""),"")</f>
        <v/>
      </c>
      <c r="X601" s="18" t="str">
        <f>IF(Overall!$A603&lt;&gt;"",IF(AND(MONTH($O601) &lt;= 4, MONTH($P601) &gt;= 4), IF($T601 &lt;&gt; "", $H601/$T601, ""), ""),"")</f>
        <v/>
      </c>
      <c r="Y601" s="18" t="str">
        <f>IF(Overall!$A603&lt;&gt;"",IF(AND(MONTH($O601) &lt;= 5, MONTH($P601) &gt;= 5), IF($T601 &lt;&gt; "", $H601/$T601, ""), ""),"")</f>
        <v/>
      </c>
      <c r="Z601" s="18" t="str">
        <f>IF(Overall!$A603&lt;&gt;"",IF(AND(MONTH($O601) &lt;= 6, MONTH($P601) &gt;= 6), IF($T601 &lt;&gt; "", $H601/$T601, ""), ""),"")</f>
        <v/>
      </c>
      <c r="AA601" s="18" t="str">
        <f>IF(Overall!$A603&lt;&gt;"",IF(AND(MONTH($O601) &lt;= 7, MONTH($P601) &gt;= 7 ), IF($T601 &lt;&gt; "", $H601/$T601, ""), ""),"")</f>
        <v/>
      </c>
      <c r="AB601" s="18" t="str">
        <f>IF(Overall!$A603&lt;&gt;"",IF(AND(MONTH($O601) &lt;= 8, MONTH($P601) &gt;= 8), IF($T601 &lt;&gt; "", $H601/$T601, ""), ""),"")</f>
        <v/>
      </c>
      <c r="AC601" s="18" t="str">
        <f>IF(Overall!$A603&lt;&gt;"",IF(AND(MONTH($O601) &lt;= 9, MONTH($P601) &gt;= 9), IF($T601 &lt;&gt; "", $H601/$T601, ""), ""),"")</f>
        <v/>
      </c>
      <c r="AD601" s="18" t="str">
        <f>IF(Overall!$A603&lt;&gt;"",IF(AND(MONTH($O601) &lt;= 10, MONTH($P601) &gt;= 10), IF($T601 &lt;&gt; "", $H601/$T601, ""), ""),"")</f>
        <v/>
      </c>
      <c r="AE601" s="18" t="str">
        <f>IF(Overall!$A603&lt;&gt;"",IF(AND(MONTH($O601) &lt;= 11, MONTH($P601) &gt;= 11), IF($T601 &lt;&gt; "", $H601/$T601, ""), ""),"")</f>
        <v/>
      </c>
      <c r="AF601" s="18">
        <f>IF(Overall!$A603&lt;&gt;"",IF(AND(MONTH($O601) &lt;= 12, MONTH($P601) &gt;= 12), IF($T601 &lt;&gt; "", $H601/$T601, ""), ""),"")</f>
        <v>500000</v>
      </c>
      <c r="AH601" s="18" t="str">
        <f ca="1">IFERROR(IF(AND(NOW()&lt;= EOMONTH(DATE(YEAR($P601),1, 1), 0), Overall!$A603&lt;&gt;"", MONTH($O601) &lt;= 1, MONTH($P601) &gt;= 1), IF($T601 &lt;&gt; "", $H601/$T601, ""), ""), "")</f>
        <v/>
      </c>
      <c r="AI601" s="18" t="str">
        <f ca="1">IFERROR(IF(AND(NOW()&lt;= EOMONTH(DATE(YEAR($P601),2, 1), 0), Overall!$A603&lt;&gt;"", MONTH($O601) &lt;= 2, MONTH($P601) &gt;= 2), IF($T601 &lt;&gt; "", $H601/$T601, ""), ""), "")</f>
        <v/>
      </c>
      <c r="AJ601" s="18" t="str">
        <f ca="1">IFERROR(IF(AND(NOW()&lt;= EOMONTH(DATE(YEAR($P601),3, 1), 0), Overall!$A603&lt;&gt;"", MONTH($O601) &lt;= 3, MONTH($P601) &gt;= 3), IF($T601 &lt;&gt; "", $H601/$T601, ""), ""), "")</f>
        <v/>
      </c>
      <c r="AK601" s="18" t="str">
        <f ca="1">IFERROR(IF(AND(NOW()&lt;= EOMONTH(DATE(YEAR($P601),4, 1), 0), Overall!$A603&lt;&gt;"", MONTH($O601) &lt;= 4, MONTH($P601) &gt;= 4), IF($T601 &lt;&gt; "", $H601/$T601, ""), ""), "")</f>
        <v/>
      </c>
      <c r="AL601" s="18" t="str">
        <f ca="1">IFERROR(IF(AND(NOW()&lt;= EOMONTH(DATE(YEAR($P601),5, 1), 0), Overall!$A603&lt;&gt;"", MONTH($O601) &lt;= 5, MONTH($P601) &gt;= 5), IF($T601 &lt;&gt; "", $H601/$T601, ""), ""), "")</f>
        <v/>
      </c>
      <c r="AM601" s="18" t="str">
        <f ca="1">IFERROR(IF(AND(NOW()&lt;= EOMONTH(DATE(YEAR($P601),6, 1), 0), Overall!$A603&lt;&gt;"", MONTH($O601) &lt;= 6, MONTH($P601) &gt;= 6), IF($T601 &lt;&gt; "", $H601/$T601, ""), ""), "")</f>
        <v/>
      </c>
      <c r="AN601" s="18" t="str">
        <f ca="1">IFERROR(IF(AND(NOW()&lt;= EOMONTH(DATE(YEAR($P601),7, 1), 0), Overall!$A603&lt;&gt;"", MONTH($O601) &lt;= 7, MONTH($P601) &gt;= 7), IF($T601 &lt;&gt; "", $H601/$T601, ""), ""), "")</f>
        <v/>
      </c>
      <c r="AO601" s="18" t="str">
        <f ca="1">IFERROR(IF(AND(NOW()&lt;= EOMONTH(DATE(YEAR($P601),8, 1), 0), Overall!$A603&lt;&gt;"", MONTH($O601) &lt;= 8, MONTH($P601) &gt;= 8), IF($T601 &lt;&gt; "", $H601/$T601, ""), ""), "")</f>
        <v/>
      </c>
      <c r="AP601" s="18" t="str">
        <f ca="1">IFERROR(IF(AND(NOW()&lt;= EOMONTH(DATE(YEAR($P601),9, 1), 0), Overall!$A603&lt;&gt;"", MONTH($O601) &lt;= 9, MONTH($P601) &gt;= 9), IF($T601 &lt;&gt; "", $H601/$T601, ""), ""), "")</f>
        <v/>
      </c>
      <c r="AQ601" s="18" t="str">
        <f ca="1">IFERROR(IF(AND(NOW()&lt;= EOMONTH(DATE(YEAR($P601),10, 1), 0), Overall!$A603&lt;&gt;"", MONTH($O601) &lt;= 10, MONTH($P601) &gt;= 10), IF($T601 &lt;&gt; "", $H601/$T601, ""), ""), "")</f>
        <v/>
      </c>
      <c r="AR601" s="18" t="str">
        <f ca="1">IFERROR(IF(AND(NOW()&lt;= EOMONTH(DATE(YEAR($P601),11, 1), 0), Overall!$A603&lt;&gt;"", MONTH($O601) &lt;=11, MONTH($P601) &gt;= 11), IF($T601 &lt;&gt; "", $H601/$T601, ""), ""), "")</f>
        <v/>
      </c>
      <c r="AS601" s="18" t="str">
        <f ca="1">IFERROR(IF(AND(NOW()&lt;= EOMONTH(DATE(YEAR($P601),12, 1), 0), Overall!$A603&lt;&gt;"", MONTH($O601) &lt;= 12, MONTH($P601) &gt;= 12), IF($T601 &lt;&gt; "", $H601/$T601, ""), ""), "")</f>
        <v/>
      </c>
      <c r="AT601" s="16">
        <f t="shared" ca="1" si="19"/>
        <v>0</v>
      </c>
    </row>
    <row r="602" spans="1:46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6">
        <f>IF(Overall!T604&lt;&gt;"",VALUE(Overall!T604),"")</f>
        <v>82.65</v>
      </c>
      <c r="O602" s="7">
        <f>IF(Overall!L604&lt;&gt;"", DATEVALUE(Overall!L604), "")</f>
        <v>45261</v>
      </c>
      <c r="P602" s="7">
        <f>IF(Overall!M604&lt;&gt;"", DATEVALUE(Overall!M604), "")</f>
        <v>45291</v>
      </c>
      <c r="Q602" s="7" t="str">
        <f>IF(Overall!S604&lt;&gt;"",_xlfn.VALUETOTEXT(Overall!S604),"")</f>
        <v>Dec</v>
      </c>
      <c r="R602" s="7">
        <f>IF(Overall!O604&lt;&gt;"", DATEVALUE(Overall!O604), "")</f>
        <v>45163</v>
      </c>
      <c r="S602" s="7">
        <f>IF(Overall!O604&lt;&gt;"", DATEVALUE(Overall!O604), "")</f>
        <v>45163</v>
      </c>
      <c r="T602" s="5">
        <f t="shared" si="18"/>
        <v>1</v>
      </c>
      <c r="U602" s="18" t="str">
        <f>IF(Overall!$A604&lt;&gt;"",IF(AND(MONTH($O602) &lt;= 1, MONTH($P602) &gt;= 1), IF($T602 &lt;&gt; "", $H602/$T602, ""), ""),"")</f>
        <v/>
      </c>
      <c r="V602" s="18" t="str">
        <f>IF(Overall!$A604&lt;&gt;"",IF(AND(MONTH($O602) &lt;= 2, MONTH($P602) &gt;= 2), IF($T602 &lt;&gt; "", $H602/$T602, ""), ""),"")</f>
        <v/>
      </c>
      <c r="W602" s="18" t="str">
        <f>IF(Overall!$A604&lt;&gt;"",IF(AND(MONTH($O602) &lt;= 3, MONTH($P602) &gt;= 3), IF($T602 &lt;&gt; "", $H602/$T602, ""), ""),"")</f>
        <v/>
      </c>
      <c r="X602" s="18" t="str">
        <f>IF(Overall!$A604&lt;&gt;"",IF(AND(MONTH($O602) &lt;= 4, MONTH($P602) &gt;= 4), IF($T602 &lt;&gt; "", $H602/$T602, ""), ""),"")</f>
        <v/>
      </c>
      <c r="Y602" s="18" t="str">
        <f>IF(Overall!$A604&lt;&gt;"",IF(AND(MONTH($O602) &lt;= 5, MONTH($P602) &gt;= 5), IF($T602 &lt;&gt; "", $H602/$T602, ""), ""),"")</f>
        <v/>
      </c>
      <c r="Z602" s="18" t="str">
        <f>IF(Overall!$A604&lt;&gt;"",IF(AND(MONTH($O602) &lt;= 6, MONTH($P602) &gt;= 6), IF($T602 &lt;&gt; "", $H602/$T602, ""), ""),"")</f>
        <v/>
      </c>
      <c r="AA602" s="18" t="str">
        <f>IF(Overall!$A604&lt;&gt;"",IF(AND(MONTH($O602) &lt;= 7, MONTH($P602) &gt;= 7 ), IF($T602 &lt;&gt; "", $H602/$T602, ""), ""),"")</f>
        <v/>
      </c>
      <c r="AB602" s="18" t="str">
        <f>IF(Overall!$A604&lt;&gt;"",IF(AND(MONTH($O602) &lt;= 8, MONTH($P602) &gt;= 8), IF($T602 &lt;&gt; "", $H602/$T602, ""), ""),"")</f>
        <v/>
      </c>
      <c r="AC602" s="18" t="str">
        <f>IF(Overall!$A604&lt;&gt;"",IF(AND(MONTH($O602) &lt;= 9, MONTH($P602) &gt;= 9), IF($T602 &lt;&gt; "", $H602/$T602, ""), ""),"")</f>
        <v/>
      </c>
      <c r="AD602" s="18" t="str">
        <f>IF(Overall!$A604&lt;&gt;"",IF(AND(MONTH($O602) &lt;= 10, MONTH($P602) &gt;= 10), IF($T602 &lt;&gt; "", $H602/$T602, ""), ""),"")</f>
        <v/>
      </c>
      <c r="AE602" s="18" t="str">
        <f>IF(Overall!$A604&lt;&gt;"",IF(AND(MONTH($O602) &lt;= 11, MONTH($P602) &gt;= 11), IF($T602 &lt;&gt; "", $H602/$T602, ""), ""),"")</f>
        <v/>
      </c>
      <c r="AF602" s="18">
        <f>IF(Overall!$A604&lt;&gt;"",IF(AND(MONTH($O602) &lt;= 12, MONTH($P602) &gt;= 12), IF($T602 &lt;&gt; "", $H602/$T602, ""), ""),"")</f>
        <v>500000</v>
      </c>
      <c r="AH602" s="18" t="str">
        <f ca="1">IFERROR(IF(AND(NOW()&lt;= EOMONTH(DATE(YEAR($P602),1, 1), 0), Overall!$A604&lt;&gt;"", MONTH($O602) &lt;= 1, MONTH($P602) &gt;= 1), IF($T602 &lt;&gt; "", $H602/$T602, ""), ""), "")</f>
        <v/>
      </c>
      <c r="AI602" s="18" t="str">
        <f ca="1">IFERROR(IF(AND(NOW()&lt;= EOMONTH(DATE(YEAR($P602),2, 1), 0), Overall!$A604&lt;&gt;"", MONTH($O602) &lt;= 2, MONTH($P602) &gt;= 2), IF($T602 &lt;&gt; "", $H602/$T602, ""), ""), "")</f>
        <v/>
      </c>
      <c r="AJ602" s="18" t="str">
        <f ca="1">IFERROR(IF(AND(NOW()&lt;= EOMONTH(DATE(YEAR($P602),3, 1), 0), Overall!$A604&lt;&gt;"", MONTH($O602) &lt;= 3, MONTH($P602) &gt;= 3), IF($T602 &lt;&gt; "", $H602/$T602, ""), ""), "")</f>
        <v/>
      </c>
      <c r="AK602" s="18" t="str">
        <f ca="1">IFERROR(IF(AND(NOW()&lt;= EOMONTH(DATE(YEAR($P602),4, 1), 0), Overall!$A604&lt;&gt;"", MONTH($O602) &lt;= 4, MONTH($P602) &gt;= 4), IF($T602 &lt;&gt; "", $H602/$T602, ""), ""), "")</f>
        <v/>
      </c>
      <c r="AL602" s="18" t="str">
        <f ca="1">IFERROR(IF(AND(NOW()&lt;= EOMONTH(DATE(YEAR($P602),5, 1), 0), Overall!$A604&lt;&gt;"", MONTH($O602) &lt;= 5, MONTH($P602) &gt;= 5), IF($T602 &lt;&gt; "", $H602/$T602, ""), ""), "")</f>
        <v/>
      </c>
      <c r="AM602" s="18" t="str">
        <f ca="1">IFERROR(IF(AND(NOW()&lt;= EOMONTH(DATE(YEAR($P602),6, 1), 0), Overall!$A604&lt;&gt;"", MONTH($O602) &lt;= 6, MONTH($P602) &gt;= 6), IF($T602 &lt;&gt; "", $H602/$T602, ""), ""), "")</f>
        <v/>
      </c>
      <c r="AN602" s="18" t="str">
        <f ca="1">IFERROR(IF(AND(NOW()&lt;= EOMONTH(DATE(YEAR($P602),7, 1), 0), Overall!$A604&lt;&gt;"", MONTH($O602) &lt;= 7, MONTH($P602) &gt;= 7), IF($T602 &lt;&gt; "", $H602/$T602, ""), ""), "")</f>
        <v/>
      </c>
      <c r="AO602" s="18" t="str">
        <f ca="1">IFERROR(IF(AND(NOW()&lt;= EOMONTH(DATE(YEAR($P602),8, 1), 0), Overall!$A604&lt;&gt;"", MONTH($O602) &lt;= 8, MONTH($P602) &gt;= 8), IF($T602 &lt;&gt; "", $H602/$T602, ""), ""), "")</f>
        <v/>
      </c>
      <c r="AP602" s="18" t="str">
        <f ca="1">IFERROR(IF(AND(NOW()&lt;= EOMONTH(DATE(YEAR($P602),9, 1), 0), Overall!$A604&lt;&gt;"", MONTH($O602) &lt;= 9, MONTH($P602) &gt;= 9), IF($T602 &lt;&gt; "", $H602/$T602, ""), ""), "")</f>
        <v/>
      </c>
      <c r="AQ602" s="18" t="str">
        <f ca="1">IFERROR(IF(AND(NOW()&lt;= EOMONTH(DATE(YEAR($P602),10, 1), 0), Overall!$A604&lt;&gt;"", MONTH($O602) &lt;= 10, MONTH($P602) &gt;= 10), IF($T602 &lt;&gt; "", $H602/$T602, ""), ""), "")</f>
        <v/>
      </c>
      <c r="AR602" s="18" t="str">
        <f ca="1">IFERROR(IF(AND(NOW()&lt;= EOMONTH(DATE(YEAR($P602),11, 1), 0), Overall!$A604&lt;&gt;"", MONTH($O602) &lt;=11, MONTH($P602) &gt;= 11), IF($T602 &lt;&gt; "", $H602/$T602, ""), ""), "")</f>
        <v/>
      </c>
      <c r="AS602" s="18" t="str">
        <f ca="1">IFERROR(IF(AND(NOW()&lt;= EOMONTH(DATE(YEAR($P602),12, 1), 0), Overall!$A604&lt;&gt;"", MONTH($O602) &lt;= 12, MONTH($P602) &gt;= 12), IF($T602 &lt;&gt; "", $H602/$T602, ""), ""), "")</f>
        <v/>
      </c>
      <c r="AT602" s="16">
        <f t="shared" ca="1" si="19"/>
        <v>0</v>
      </c>
    </row>
    <row r="603" spans="1:46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6">
        <f>IF(Overall!T605&lt;&gt;"",VALUE(Overall!T605),"")</f>
        <v>82.71</v>
      </c>
      <c r="O603" s="7">
        <f>IF(Overall!L605&lt;&gt;"", DATEVALUE(Overall!L605), "")</f>
        <v>45261</v>
      </c>
      <c r="P603" s="7">
        <f>IF(Overall!M605&lt;&gt;"", DATEVALUE(Overall!M605), "")</f>
        <v>45291</v>
      </c>
      <c r="Q603" s="7" t="str">
        <f>IF(Overall!S605&lt;&gt;"",_xlfn.VALUETOTEXT(Overall!S605),"")</f>
        <v>Dec</v>
      </c>
      <c r="R603" s="7">
        <f>IF(Overall!O605&lt;&gt;"", DATEVALUE(Overall!O605), "")</f>
        <v>45163</v>
      </c>
      <c r="S603" s="7">
        <f>IF(Overall!O605&lt;&gt;"", DATEVALUE(Overall!O605), "")</f>
        <v>45163</v>
      </c>
      <c r="T603" s="5">
        <f t="shared" si="18"/>
        <v>1</v>
      </c>
      <c r="U603" s="18" t="str">
        <f>IF(Overall!$A605&lt;&gt;"",IF(AND(MONTH($O603) &lt;= 1, MONTH($P603) &gt;= 1), IF($T603 &lt;&gt; "", $H603/$T603, ""), ""),"")</f>
        <v/>
      </c>
      <c r="V603" s="18" t="str">
        <f>IF(Overall!$A605&lt;&gt;"",IF(AND(MONTH($O603) &lt;= 2, MONTH($P603) &gt;= 2), IF($T603 &lt;&gt; "", $H603/$T603, ""), ""),"")</f>
        <v/>
      </c>
      <c r="W603" s="18" t="str">
        <f>IF(Overall!$A605&lt;&gt;"",IF(AND(MONTH($O603) &lt;= 3, MONTH($P603) &gt;= 3), IF($T603 &lt;&gt; "", $H603/$T603, ""), ""),"")</f>
        <v/>
      </c>
      <c r="X603" s="18" t="str">
        <f>IF(Overall!$A605&lt;&gt;"",IF(AND(MONTH($O603) &lt;= 4, MONTH($P603) &gt;= 4), IF($T603 &lt;&gt; "", $H603/$T603, ""), ""),"")</f>
        <v/>
      </c>
      <c r="Y603" s="18" t="str">
        <f>IF(Overall!$A605&lt;&gt;"",IF(AND(MONTH($O603) &lt;= 5, MONTH($P603) &gt;= 5), IF($T603 &lt;&gt; "", $H603/$T603, ""), ""),"")</f>
        <v/>
      </c>
      <c r="Z603" s="18" t="str">
        <f>IF(Overall!$A605&lt;&gt;"",IF(AND(MONTH($O603) &lt;= 6, MONTH($P603) &gt;= 6), IF($T603 &lt;&gt; "", $H603/$T603, ""), ""),"")</f>
        <v/>
      </c>
      <c r="AA603" s="18" t="str">
        <f>IF(Overall!$A605&lt;&gt;"",IF(AND(MONTH($O603) &lt;= 7, MONTH($P603) &gt;= 7 ), IF($T603 &lt;&gt; "", $H603/$T603, ""), ""),"")</f>
        <v/>
      </c>
      <c r="AB603" s="18" t="str">
        <f>IF(Overall!$A605&lt;&gt;"",IF(AND(MONTH($O603) &lt;= 8, MONTH($P603) &gt;= 8), IF($T603 &lt;&gt; "", $H603/$T603, ""), ""),"")</f>
        <v/>
      </c>
      <c r="AC603" s="18" t="str">
        <f>IF(Overall!$A605&lt;&gt;"",IF(AND(MONTH($O603) &lt;= 9, MONTH($P603) &gt;= 9), IF($T603 &lt;&gt; "", $H603/$T603, ""), ""),"")</f>
        <v/>
      </c>
      <c r="AD603" s="18" t="str">
        <f>IF(Overall!$A605&lt;&gt;"",IF(AND(MONTH($O603) &lt;= 10, MONTH($P603) &gt;= 10), IF($T603 &lt;&gt; "", $H603/$T603, ""), ""),"")</f>
        <v/>
      </c>
      <c r="AE603" s="18" t="str">
        <f>IF(Overall!$A605&lt;&gt;"",IF(AND(MONTH($O603) &lt;= 11, MONTH($P603) &gt;= 11), IF($T603 &lt;&gt; "", $H603/$T603, ""), ""),"")</f>
        <v/>
      </c>
      <c r="AF603" s="18">
        <f>IF(Overall!$A605&lt;&gt;"",IF(AND(MONTH($O603) &lt;= 12, MONTH($P603) &gt;= 12), IF($T603 &lt;&gt; "", $H603/$T603, ""), ""),"")</f>
        <v>500000</v>
      </c>
      <c r="AH603" s="18" t="str">
        <f ca="1">IFERROR(IF(AND(NOW()&lt;= EOMONTH(DATE(YEAR($P603),1, 1), 0), Overall!$A605&lt;&gt;"", MONTH($O603) &lt;= 1, MONTH($P603) &gt;= 1), IF($T603 &lt;&gt; "", $H603/$T603, ""), ""), "")</f>
        <v/>
      </c>
      <c r="AI603" s="18" t="str">
        <f ca="1">IFERROR(IF(AND(NOW()&lt;= EOMONTH(DATE(YEAR($P603),2, 1), 0), Overall!$A605&lt;&gt;"", MONTH($O603) &lt;= 2, MONTH($P603) &gt;= 2), IF($T603 &lt;&gt; "", $H603/$T603, ""), ""), "")</f>
        <v/>
      </c>
      <c r="AJ603" s="18" t="str">
        <f ca="1">IFERROR(IF(AND(NOW()&lt;= EOMONTH(DATE(YEAR($P603),3, 1), 0), Overall!$A605&lt;&gt;"", MONTH($O603) &lt;= 3, MONTH($P603) &gt;= 3), IF($T603 &lt;&gt; "", $H603/$T603, ""), ""), "")</f>
        <v/>
      </c>
      <c r="AK603" s="18" t="str">
        <f ca="1">IFERROR(IF(AND(NOW()&lt;= EOMONTH(DATE(YEAR($P603),4, 1), 0), Overall!$A605&lt;&gt;"", MONTH($O603) &lt;= 4, MONTH($P603) &gt;= 4), IF($T603 &lt;&gt; "", $H603/$T603, ""), ""), "")</f>
        <v/>
      </c>
      <c r="AL603" s="18" t="str">
        <f ca="1">IFERROR(IF(AND(NOW()&lt;= EOMONTH(DATE(YEAR($P603),5, 1), 0), Overall!$A605&lt;&gt;"", MONTH($O603) &lt;= 5, MONTH($P603) &gt;= 5), IF($T603 &lt;&gt; "", $H603/$T603, ""), ""), "")</f>
        <v/>
      </c>
      <c r="AM603" s="18" t="str">
        <f ca="1">IFERROR(IF(AND(NOW()&lt;= EOMONTH(DATE(YEAR($P603),6, 1), 0), Overall!$A605&lt;&gt;"", MONTH($O603) &lt;= 6, MONTH($P603) &gt;= 6), IF($T603 &lt;&gt; "", $H603/$T603, ""), ""), "")</f>
        <v/>
      </c>
      <c r="AN603" s="18" t="str">
        <f ca="1">IFERROR(IF(AND(NOW()&lt;= EOMONTH(DATE(YEAR($P603),7, 1), 0), Overall!$A605&lt;&gt;"", MONTH($O603) &lt;= 7, MONTH($P603) &gt;= 7), IF($T603 &lt;&gt; "", $H603/$T603, ""), ""), "")</f>
        <v/>
      </c>
      <c r="AO603" s="18" t="str">
        <f ca="1">IFERROR(IF(AND(NOW()&lt;= EOMONTH(DATE(YEAR($P603),8, 1), 0), Overall!$A605&lt;&gt;"", MONTH($O603) &lt;= 8, MONTH($P603) &gt;= 8), IF($T603 &lt;&gt; "", $H603/$T603, ""), ""), "")</f>
        <v/>
      </c>
      <c r="AP603" s="18" t="str">
        <f ca="1">IFERROR(IF(AND(NOW()&lt;= EOMONTH(DATE(YEAR($P603),9, 1), 0), Overall!$A605&lt;&gt;"", MONTH($O603) &lt;= 9, MONTH($P603) &gt;= 9), IF($T603 &lt;&gt; "", $H603/$T603, ""), ""), "")</f>
        <v/>
      </c>
      <c r="AQ603" s="18" t="str">
        <f ca="1">IFERROR(IF(AND(NOW()&lt;= EOMONTH(DATE(YEAR($P603),10, 1), 0), Overall!$A605&lt;&gt;"", MONTH($O603) &lt;= 10, MONTH($P603) &gt;= 10), IF($T603 &lt;&gt; "", $H603/$T603, ""), ""), "")</f>
        <v/>
      </c>
      <c r="AR603" s="18" t="str">
        <f ca="1">IFERROR(IF(AND(NOW()&lt;= EOMONTH(DATE(YEAR($P603),11, 1), 0), Overall!$A605&lt;&gt;"", MONTH($O603) &lt;=11, MONTH($P603) &gt;= 11), IF($T603 &lt;&gt; "", $H603/$T603, ""), ""), "")</f>
        <v/>
      </c>
      <c r="AS603" s="18" t="str">
        <f ca="1">IFERROR(IF(AND(NOW()&lt;= EOMONTH(DATE(YEAR($P603),12, 1), 0), Overall!$A605&lt;&gt;"", MONTH($O603) &lt;= 12, MONTH($P603) &gt;= 12), IF($T603 &lt;&gt; "", $H603/$T603, ""), ""), "")</f>
        <v/>
      </c>
      <c r="AT603" s="16">
        <f t="shared" ca="1" si="19"/>
        <v>0</v>
      </c>
    </row>
    <row r="604" spans="1:46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6">
        <f>IF(Overall!T606&lt;&gt;"",VALUE(Overall!T606),"")</f>
        <v>82.7</v>
      </c>
      <c r="O604" s="7">
        <f>IF(Overall!L606&lt;&gt;"", DATEVALUE(Overall!L606), "")</f>
        <v>45261</v>
      </c>
      <c r="P604" s="7">
        <f>IF(Overall!M606&lt;&gt;"", DATEVALUE(Overall!M606), "")</f>
        <v>45291</v>
      </c>
      <c r="Q604" s="7" t="str">
        <f>IF(Overall!S606&lt;&gt;"",_xlfn.VALUETOTEXT(Overall!S606),"")</f>
        <v>Dec</v>
      </c>
      <c r="R604" s="7">
        <f>IF(Overall!O606&lt;&gt;"", DATEVALUE(Overall!O606), "")</f>
        <v>45163</v>
      </c>
      <c r="S604" s="7">
        <f>IF(Overall!O606&lt;&gt;"", DATEVALUE(Overall!O606), "")</f>
        <v>45163</v>
      </c>
      <c r="T604" s="5">
        <f t="shared" si="18"/>
        <v>1</v>
      </c>
      <c r="U604" s="18" t="str">
        <f>IF(Overall!$A606&lt;&gt;"",IF(AND(MONTH($O604) &lt;= 1, MONTH($P604) &gt;= 1), IF($T604 &lt;&gt; "", $H604/$T604, ""), ""),"")</f>
        <v/>
      </c>
      <c r="V604" s="18" t="str">
        <f>IF(Overall!$A606&lt;&gt;"",IF(AND(MONTH($O604) &lt;= 2, MONTH($P604) &gt;= 2), IF($T604 &lt;&gt; "", $H604/$T604, ""), ""),"")</f>
        <v/>
      </c>
      <c r="W604" s="18" t="str">
        <f>IF(Overall!$A606&lt;&gt;"",IF(AND(MONTH($O604) &lt;= 3, MONTH($P604) &gt;= 3), IF($T604 &lt;&gt; "", $H604/$T604, ""), ""),"")</f>
        <v/>
      </c>
      <c r="X604" s="18" t="str">
        <f>IF(Overall!$A606&lt;&gt;"",IF(AND(MONTH($O604) &lt;= 4, MONTH($P604) &gt;= 4), IF($T604 &lt;&gt; "", $H604/$T604, ""), ""),"")</f>
        <v/>
      </c>
      <c r="Y604" s="18" t="str">
        <f>IF(Overall!$A606&lt;&gt;"",IF(AND(MONTH($O604) &lt;= 5, MONTH($P604) &gt;= 5), IF($T604 &lt;&gt; "", $H604/$T604, ""), ""),"")</f>
        <v/>
      </c>
      <c r="Z604" s="18" t="str">
        <f>IF(Overall!$A606&lt;&gt;"",IF(AND(MONTH($O604) &lt;= 6, MONTH($P604) &gt;= 6), IF($T604 &lt;&gt; "", $H604/$T604, ""), ""),"")</f>
        <v/>
      </c>
      <c r="AA604" s="18" t="str">
        <f>IF(Overall!$A606&lt;&gt;"",IF(AND(MONTH($O604) &lt;= 7, MONTH($P604) &gt;= 7 ), IF($T604 &lt;&gt; "", $H604/$T604, ""), ""),"")</f>
        <v/>
      </c>
      <c r="AB604" s="18" t="str">
        <f>IF(Overall!$A606&lt;&gt;"",IF(AND(MONTH($O604) &lt;= 8, MONTH($P604) &gt;= 8), IF($T604 &lt;&gt; "", $H604/$T604, ""), ""),"")</f>
        <v/>
      </c>
      <c r="AC604" s="18" t="str">
        <f>IF(Overall!$A606&lt;&gt;"",IF(AND(MONTH($O604) &lt;= 9, MONTH($P604) &gt;= 9), IF($T604 &lt;&gt; "", $H604/$T604, ""), ""),"")</f>
        <v/>
      </c>
      <c r="AD604" s="18" t="str">
        <f>IF(Overall!$A606&lt;&gt;"",IF(AND(MONTH($O604) &lt;= 10, MONTH($P604) &gt;= 10), IF($T604 &lt;&gt; "", $H604/$T604, ""), ""),"")</f>
        <v/>
      </c>
      <c r="AE604" s="18" t="str">
        <f>IF(Overall!$A606&lt;&gt;"",IF(AND(MONTH($O604) &lt;= 11, MONTH($P604) &gt;= 11), IF($T604 &lt;&gt; "", $H604/$T604, ""), ""),"")</f>
        <v/>
      </c>
      <c r="AF604" s="18">
        <f>IF(Overall!$A606&lt;&gt;"",IF(AND(MONTH($O604) &lt;= 12, MONTH($P604) &gt;= 12), IF($T604 &lt;&gt; "", $H604/$T604, ""), ""),"")</f>
        <v>500000</v>
      </c>
      <c r="AH604" s="18" t="str">
        <f ca="1">IFERROR(IF(AND(NOW()&lt;= EOMONTH(DATE(YEAR($P604),1, 1), 0), Overall!$A606&lt;&gt;"", MONTH($O604) &lt;= 1, MONTH($P604) &gt;= 1), IF($T604 &lt;&gt; "", $H604/$T604, ""), ""), "")</f>
        <v/>
      </c>
      <c r="AI604" s="18" t="str">
        <f ca="1">IFERROR(IF(AND(NOW()&lt;= EOMONTH(DATE(YEAR($P604),2, 1), 0), Overall!$A606&lt;&gt;"", MONTH($O604) &lt;= 2, MONTH($P604) &gt;= 2), IF($T604 &lt;&gt; "", $H604/$T604, ""), ""), "")</f>
        <v/>
      </c>
      <c r="AJ604" s="18" t="str">
        <f ca="1">IFERROR(IF(AND(NOW()&lt;= EOMONTH(DATE(YEAR($P604),3, 1), 0), Overall!$A606&lt;&gt;"", MONTH($O604) &lt;= 3, MONTH($P604) &gt;= 3), IF($T604 &lt;&gt; "", $H604/$T604, ""), ""), "")</f>
        <v/>
      </c>
      <c r="AK604" s="18" t="str">
        <f ca="1">IFERROR(IF(AND(NOW()&lt;= EOMONTH(DATE(YEAR($P604),4, 1), 0), Overall!$A606&lt;&gt;"", MONTH($O604) &lt;= 4, MONTH($P604) &gt;= 4), IF($T604 &lt;&gt; "", $H604/$T604, ""), ""), "")</f>
        <v/>
      </c>
      <c r="AL604" s="18" t="str">
        <f ca="1">IFERROR(IF(AND(NOW()&lt;= EOMONTH(DATE(YEAR($P604),5, 1), 0), Overall!$A606&lt;&gt;"", MONTH($O604) &lt;= 5, MONTH($P604) &gt;= 5), IF($T604 &lt;&gt; "", $H604/$T604, ""), ""), "")</f>
        <v/>
      </c>
      <c r="AM604" s="18" t="str">
        <f ca="1">IFERROR(IF(AND(NOW()&lt;= EOMONTH(DATE(YEAR($P604),6, 1), 0), Overall!$A606&lt;&gt;"", MONTH($O604) &lt;= 6, MONTH($P604) &gt;= 6), IF($T604 &lt;&gt; "", $H604/$T604, ""), ""), "")</f>
        <v/>
      </c>
      <c r="AN604" s="18" t="str">
        <f ca="1">IFERROR(IF(AND(NOW()&lt;= EOMONTH(DATE(YEAR($P604),7, 1), 0), Overall!$A606&lt;&gt;"", MONTH($O604) &lt;= 7, MONTH($P604) &gt;= 7), IF($T604 &lt;&gt; "", $H604/$T604, ""), ""), "")</f>
        <v/>
      </c>
      <c r="AO604" s="18" t="str">
        <f ca="1">IFERROR(IF(AND(NOW()&lt;= EOMONTH(DATE(YEAR($P604),8, 1), 0), Overall!$A606&lt;&gt;"", MONTH($O604) &lt;= 8, MONTH($P604) &gt;= 8), IF($T604 &lt;&gt; "", $H604/$T604, ""), ""), "")</f>
        <v/>
      </c>
      <c r="AP604" s="18" t="str">
        <f ca="1">IFERROR(IF(AND(NOW()&lt;= EOMONTH(DATE(YEAR($P604),9, 1), 0), Overall!$A606&lt;&gt;"", MONTH($O604) &lt;= 9, MONTH($P604) &gt;= 9), IF($T604 &lt;&gt; "", $H604/$T604, ""), ""), "")</f>
        <v/>
      </c>
      <c r="AQ604" s="18" t="str">
        <f ca="1">IFERROR(IF(AND(NOW()&lt;= EOMONTH(DATE(YEAR($P604),10, 1), 0), Overall!$A606&lt;&gt;"", MONTH($O604) &lt;= 10, MONTH($P604) &gt;= 10), IF($T604 &lt;&gt; "", $H604/$T604, ""), ""), "")</f>
        <v/>
      </c>
      <c r="AR604" s="18" t="str">
        <f ca="1">IFERROR(IF(AND(NOW()&lt;= EOMONTH(DATE(YEAR($P604),11, 1), 0), Overall!$A606&lt;&gt;"", MONTH($O604) &lt;=11, MONTH($P604) &gt;= 11), IF($T604 &lt;&gt; "", $H604/$T604, ""), ""), "")</f>
        <v/>
      </c>
      <c r="AS604" s="18" t="str">
        <f ca="1">IFERROR(IF(AND(NOW()&lt;= EOMONTH(DATE(YEAR($P604),12, 1), 0), Overall!$A606&lt;&gt;"", MONTH($O604) &lt;= 12, MONTH($P604) &gt;= 12), IF($T604 &lt;&gt; "", $H604/$T604, ""), ""), "")</f>
        <v/>
      </c>
      <c r="AT604" s="16">
        <f t="shared" ca="1" si="19"/>
        <v>0</v>
      </c>
    </row>
    <row r="605" spans="1:46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6">
        <f>IF(Overall!T607&lt;&gt;"",VALUE(Overall!T607),"")</f>
        <v>82.85</v>
      </c>
      <c r="O605" s="7">
        <f>IF(Overall!L607&lt;&gt;"", DATEVALUE(Overall!L607), "")</f>
        <v>45261</v>
      </c>
      <c r="P605" s="7">
        <f>IF(Overall!M607&lt;&gt;"", DATEVALUE(Overall!M607), "")</f>
        <v>45291</v>
      </c>
      <c r="Q605" s="7" t="str">
        <f>IF(Overall!S607&lt;&gt;"",_xlfn.VALUETOTEXT(Overall!S607),"")</f>
        <v>Dec</v>
      </c>
      <c r="R605" s="7">
        <f>IF(Overall!O607&lt;&gt;"", DATEVALUE(Overall!O607), "")</f>
        <v>45166</v>
      </c>
      <c r="S605" s="7">
        <f>IF(Overall!O607&lt;&gt;"", DATEVALUE(Overall!O607), "")</f>
        <v>45166</v>
      </c>
      <c r="T605" s="5">
        <f t="shared" si="18"/>
        <v>1</v>
      </c>
      <c r="U605" s="18" t="str">
        <f>IF(Overall!$A607&lt;&gt;"",IF(AND(MONTH($O605) &lt;= 1, MONTH($P605) &gt;= 1), IF($T605 &lt;&gt; "", $H605/$T605, ""), ""),"")</f>
        <v/>
      </c>
      <c r="V605" s="18" t="str">
        <f>IF(Overall!$A607&lt;&gt;"",IF(AND(MONTH($O605) &lt;= 2, MONTH($P605) &gt;= 2), IF($T605 &lt;&gt; "", $H605/$T605, ""), ""),"")</f>
        <v/>
      </c>
      <c r="W605" s="18" t="str">
        <f>IF(Overall!$A607&lt;&gt;"",IF(AND(MONTH($O605) &lt;= 3, MONTH($P605) &gt;= 3), IF($T605 &lt;&gt; "", $H605/$T605, ""), ""),"")</f>
        <v/>
      </c>
      <c r="X605" s="18" t="str">
        <f>IF(Overall!$A607&lt;&gt;"",IF(AND(MONTH($O605) &lt;= 4, MONTH($P605) &gt;= 4), IF($T605 &lt;&gt; "", $H605/$T605, ""), ""),"")</f>
        <v/>
      </c>
      <c r="Y605" s="18" t="str">
        <f>IF(Overall!$A607&lt;&gt;"",IF(AND(MONTH($O605) &lt;= 5, MONTH($P605) &gt;= 5), IF($T605 &lt;&gt; "", $H605/$T605, ""), ""),"")</f>
        <v/>
      </c>
      <c r="Z605" s="18" t="str">
        <f>IF(Overall!$A607&lt;&gt;"",IF(AND(MONTH($O605) &lt;= 6, MONTH($P605) &gt;= 6), IF($T605 &lt;&gt; "", $H605/$T605, ""), ""),"")</f>
        <v/>
      </c>
      <c r="AA605" s="18" t="str">
        <f>IF(Overall!$A607&lt;&gt;"",IF(AND(MONTH($O605) &lt;= 7, MONTH($P605) &gt;= 7 ), IF($T605 &lt;&gt; "", $H605/$T605, ""), ""),"")</f>
        <v/>
      </c>
      <c r="AB605" s="18" t="str">
        <f>IF(Overall!$A607&lt;&gt;"",IF(AND(MONTH($O605) &lt;= 8, MONTH($P605) &gt;= 8), IF($T605 &lt;&gt; "", $H605/$T605, ""), ""),"")</f>
        <v/>
      </c>
      <c r="AC605" s="18" t="str">
        <f>IF(Overall!$A607&lt;&gt;"",IF(AND(MONTH($O605) &lt;= 9, MONTH($P605) &gt;= 9), IF($T605 &lt;&gt; "", $H605/$T605, ""), ""),"")</f>
        <v/>
      </c>
      <c r="AD605" s="18" t="str">
        <f>IF(Overall!$A607&lt;&gt;"",IF(AND(MONTH($O605) &lt;= 10, MONTH($P605) &gt;= 10), IF($T605 &lt;&gt; "", $H605/$T605, ""), ""),"")</f>
        <v/>
      </c>
      <c r="AE605" s="18" t="str">
        <f>IF(Overall!$A607&lt;&gt;"",IF(AND(MONTH($O605) &lt;= 11, MONTH($P605) &gt;= 11), IF($T605 &lt;&gt; "", $H605/$T605, ""), ""),"")</f>
        <v/>
      </c>
      <c r="AF605" s="18">
        <f>IF(Overall!$A607&lt;&gt;"",IF(AND(MONTH($O605) &lt;= 12, MONTH($P605) &gt;= 12), IF($T605 &lt;&gt; "", $H605/$T605, ""), ""),"")</f>
        <v>500000</v>
      </c>
      <c r="AH605" s="18" t="str">
        <f ca="1">IFERROR(IF(AND(NOW()&lt;= EOMONTH(DATE(YEAR($P605),1, 1), 0), Overall!$A607&lt;&gt;"", MONTH($O605) &lt;= 1, MONTH($P605) &gt;= 1), IF($T605 &lt;&gt; "", $H605/$T605, ""), ""), "")</f>
        <v/>
      </c>
      <c r="AI605" s="18" t="str">
        <f ca="1">IFERROR(IF(AND(NOW()&lt;= EOMONTH(DATE(YEAR($P605),2, 1), 0), Overall!$A607&lt;&gt;"", MONTH($O605) &lt;= 2, MONTH($P605) &gt;= 2), IF($T605 &lt;&gt; "", $H605/$T605, ""), ""), "")</f>
        <v/>
      </c>
      <c r="AJ605" s="18" t="str">
        <f ca="1">IFERROR(IF(AND(NOW()&lt;= EOMONTH(DATE(YEAR($P605),3, 1), 0), Overall!$A607&lt;&gt;"", MONTH($O605) &lt;= 3, MONTH($P605) &gt;= 3), IF($T605 &lt;&gt; "", $H605/$T605, ""), ""), "")</f>
        <v/>
      </c>
      <c r="AK605" s="18" t="str">
        <f ca="1">IFERROR(IF(AND(NOW()&lt;= EOMONTH(DATE(YEAR($P605),4, 1), 0), Overall!$A607&lt;&gt;"", MONTH($O605) &lt;= 4, MONTH($P605) &gt;= 4), IF($T605 &lt;&gt; "", $H605/$T605, ""), ""), "")</f>
        <v/>
      </c>
      <c r="AL605" s="18" t="str">
        <f ca="1">IFERROR(IF(AND(NOW()&lt;= EOMONTH(DATE(YEAR($P605),5, 1), 0), Overall!$A607&lt;&gt;"", MONTH($O605) &lt;= 5, MONTH($P605) &gt;= 5), IF($T605 &lt;&gt; "", $H605/$T605, ""), ""), "")</f>
        <v/>
      </c>
      <c r="AM605" s="18" t="str">
        <f ca="1">IFERROR(IF(AND(NOW()&lt;= EOMONTH(DATE(YEAR($P605),6, 1), 0), Overall!$A607&lt;&gt;"", MONTH($O605) &lt;= 6, MONTH($P605) &gt;= 6), IF($T605 &lt;&gt; "", $H605/$T605, ""), ""), "")</f>
        <v/>
      </c>
      <c r="AN605" s="18" t="str">
        <f ca="1">IFERROR(IF(AND(NOW()&lt;= EOMONTH(DATE(YEAR($P605),7, 1), 0), Overall!$A607&lt;&gt;"", MONTH($O605) &lt;= 7, MONTH($P605) &gt;= 7), IF($T605 &lt;&gt; "", $H605/$T605, ""), ""), "")</f>
        <v/>
      </c>
      <c r="AO605" s="18" t="str">
        <f ca="1">IFERROR(IF(AND(NOW()&lt;= EOMONTH(DATE(YEAR($P605),8, 1), 0), Overall!$A607&lt;&gt;"", MONTH($O605) &lt;= 8, MONTH($P605) &gt;= 8), IF($T605 &lt;&gt; "", $H605/$T605, ""), ""), "")</f>
        <v/>
      </c>
      <c r="AP605" s="18" t="str">
        <f ca="1">IFERROR(IF(AND(NOW()&lt;= EOMONTH(DATE(YEAR($P605),9, 1), 0), Overall!$A607&lt;&gt;"", MONTH($O605) &lt;= 9, MONTH($P605) &gt;= 9), IF($T605 &lt;&gt; "", $H605/$T605, ""), ""), "")</f>
        <v/>
      </c>
      <c r="AQ605" s="18" t="str">
        <f ca="1">IFERROR(IF(AND(NOW()&lt;= EOMONTH(DATE(YEAR($P605),10, 1), 0), Overall!$A607&lt;&gt;"", MONTH($O605) &lt;= 10, MONTH($P605) &gt;= 10), IF($T605 &lt;&gt; "", $H605/$T605, ""), ""), "")</f>
        <v/>
      </c>
      <c r="AR605" s="18" t="str">
        <f ca="1">IFERROR(IF(AND(NOW()&lt;= EOMONTH(DATE(YEAR($P605),11, 1), 0), Overall!$A607&lt;&gt;"", MONTH($O605) &lt;=11, MONTH($P605) &gt;= 11), IF($T605 &lt;&gt; "", $H605/$T605, ""), ""), "")</f>
        <v/>
      </c>
      <c r="AS605" s="18" t="str">
        <f ca="1">IFERROR(IF(AND(NOW()&lt;= EOMONTH(DATE(YEAR($P605),12, 1), 0), Overall!$A607&lt;&gt;"", MONTH($O605) &lt;= 12, MONTH($P605) &gt;= 12), IF($T605 &lt;&gt; "", $H605/$T605, ""), ""), "")</f>
        <v/>
      </c>
      <c r="AT605" s="16">
        <f t="shared" ca="1" si="19"/>
        <v>0</v>
      </c>
    </row>
    <row r="606" spans="1:46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6">
        <f>IF(Overall!T608&lt;&gt;"",VALUE(Overall!T608),"")</f>
        <v>82.05</v>
      </c>
      <c r="O606" s="7">
        <f>IF(Overall!L608&lt;&gt;"", DATEVALUE(Overall!L608), "")</f>
        <v>45261</v>
      </c>
      <c r="P606" s="7">
        <f>IF(Overall!M608&lt;&gt;"", DATEVALUE(Overall!M608), "")</f>
        <v>45291</v>
      </c>
      <c r="Q606" s="7" t="str">
        <f>IF(Overall!S608&lt;&gt;"",_xlfn.VALUETOTEXT(Overall!S608),"")</f>
        <v>Dec</v>
      </c>
      <c r="R606" s="7">
        <f>IF(Overall!O608&lt;&gt;"", DATEVALUE(Overall!O608), "")</f>
        <v>45166</v>
      </c>
      <c r="S606" s="7">
        <f>IF(Overall!O608&lt;&gt;"", DATEVALUE(Overall!O608), "")</f>
        <v>45166</v>
      </c>
      <c r="T606" s="5">
        <f t="shared" si="18"/>
        <v>1</v>
      </c>
      <c r="U606" s="18" t="str">
        <f>IF(Overall!$A608&lt;&gt;"",IF(AND(MONTH($O606) &lt;= 1, MONTH($P606) &gt;= 1), IF($T606 &lt;&gt; "", $H606/$T606, ""), ""),"")</f>
        <v/>
      </c>
      <c r="V606" s="18" t="str">
        <f>IF(Overall!$A608&lt;&gt;"",IF(AND(MONTH($O606) &lt;= 2, MONTH($P606) &gt;= 2), IF($T606 &lt;&gt; "", $H606/$T606, ""), ""),"")</f>
        <v/>
      </c>
      <c r="W606" s="18" t="str">
        <f>IF(Overall!$A608&lt;&gt;"",IF(AND(MONTH($O606) &lt;= 3, MONTH($P606) &gt;= 3), IF($T606 &lt;&gt; "", $H606/$T606, ""), ""),"")</f>
        <v/>
      </c>
      <c r="X606" s="18" t="str">
        <f>IF(Overall!$A608&lt;&gt;"",IF(AND(MONTH($O606) &lt;= 4, MONTH($P606) &gt;= 4), IF($T606 &lt;&gt; "", $H606/$T606, ""), ""),"")</f>
        <v/>
      </c>
      <c r="Y606" s="18" t="str">
        <f>IF(Overall!$A608&lt;&gt;"",IF(AND(MONTH($O606) &lt;= 5, MONTH($P606) &gt;= 5), IF($T606 &lt;&gt; "", $H606/$T606, ""), ""),"")</f>
        <v/>
      </c>
      <c r="Z606" s="18" t="str">
        <f>IF(Overall!$A608&lt;&gt;"",IF(AND(MONTH($O606) &lt;= 6, MONTH($P606) &gt;= 6), IF($T606 &lt;&gt; "", $H606/$T606, ""), ""),"")</f>
        <v/>
      </c>
      <c r="AA606" s="18" t="str">
        <f>IF(Overall!$A608&lt;&gt;"",IF(AND(MONTH($O606) &lt;= 7, MONTH($P606) &gt;= 7 ), IF($T606 &lt;&gt; "", $H606/$T606, ""), ""),"")</f>
        <v/>
      </c>
      <c r="AB606" s="18" t="str">
        <f>IF(Overall!$A608&lt;&gt;"",IF(AND(MONTH($O606) &lt;= 8, MONTH($P606) &gt;= 8), IF($T606 &lt;&gt; "", $H606/$T606, ""), ""),"")</f>
        <v/>
      </c>
      <c r="AC606" s="18" t="str">
        <f>IF(Overall!$A608&lt;&gt;"",IF(AND(MONTH($O606) &lt;= 9, MONTH($P606) &gt;= 9), IF($T606 &lt;&gt; "", $H606/$T606, ""), ""),"")</f>
        <v/>
      </c>
      <c r="AD606" s="18" t="str">
        <f>IF(Overall!$A608&lt;&gt;"",IF(AND(MONTH($O606) &lt;= 10, MONTH($P606) &gt;= 10), IF($T606 &lt;&gt; "", $H606/$T606, ""), ""),"")</f>
        <v/>
      </c>
      <c r="AE606" s="18" t="str">
        <f>IF(Overall!$A608&lt;&gt;"",IF(AND(MONTH($O606) &lt;= 11, MONTH($P606) &gt;= 11), IF($T606 &lt;&gt; "", $H606/$T606, ""), ""),"")</f>
        <v/>
      </c>
      <c r="AF606" s="18">
        <f>IF(Overall!$A608&lt;&gt;"",IF(AND(MONTH($O606) &lt;= 12, MONTH($P606) &gt;= 12), IF($T606 &lt;&gt; "", $H606/$T606, ""), ""),"")</f>
        <v>500000</v>
      </c>
      <c r="AH606" s="18" t="str">
        <f ca="1">IFERROR(IF(AND(NOW()&lt;= EOMONTH(DATE(YEAR($P606),1, 1), 0), Overall!$A608&lt;&gt;"", MONTH($O606) &lt;= 1, MONTH($P606) &gt;= 1), IF($T606 &lt;&gt; "", $H606/$T606, ""), ""), "")</f>
        <v/>
      </c>
      <c r="AI606" s="18" t="str">
        <f ca="1">IFERROR(IF(AND(NOW()&lt;= EOMONTH(DATE(YEAR($P606),2, 1), 0), Overall!$A608&lt;&gt;"", MONTH($O606) &lt;= 2, MONTH($P606) &gt;= 2), IF($T606 &lt;&gt; "", $H606/$T606, ""), ""), "")</f>
        <v/>
      </c>
      <c r="AJ606" s="18" t="str">
        <f ca="1">IFERROR(IF(AND(NOW()&lt;= EOMONTH(DATE(YEAR($P606),3, 1), 0), Overall!$A608&lt;&gt;"", MONTH($O606) &lt;= 3, MONTH($P606) &gt;= 3), IF($T606 &lt;&gt; "", $H606/$T606, ""), ""), "")</f>
        <v/>
      </c>
      <c r="AK606" s="18" t="str">
        <f ca="1">IFERROR(IF(AND(NOW()&lt;= EOMONTH(DATE(YEAR($P606),4, 1), 0), Overall!$A608&lt;&gt;"", MONTH($O606) &lt;= 4, MONTH($P606) &gt;= 4), IF($T606 &lt;&gt; "", $H606/$T606, ""), ""), "")</f>
        <v/>
      </c>
      <c r="AL606" s="18" t="str">
        <f ca="1">IFERROR(IF(AND(NOW()&lt;= EOMONTH(DATE(YEAR($P606),5, 1), 0), Overall!$A608&lt;&gt;"", MONTH($O606) &lt;= 5, MONTH($P606) &gt;= 5), IF($T606 &lt;&gt; "", $H606/$T606, ""), ""), "")</f>
        <v/>
      </c>
      <c r="AM606" s="18" t="str">
        <f ca="1">IFERROR(IF(AND(NOW()&lt;= EOMONTH(DATE(YEAR($P606),6, 1), 0), Overall!$A608&lt;&gt;"", MONTH($O606) &lt;= 6, MONTH($P606) &gt;= 6), IF($T606 &lt;&gt; "", $H606/$T606, ""), ""), "")</f>
        <v/>
      </c>
      <c r="AN606" s="18" t="str">
        <f ca="1">IFERROR(IF(AND(NOW()&lt;= EOMONTH(DATE(YEAR($P606),7, 1), 0), Overall!$A608&lt;&gt;"", MONTH($O606) &lt;= 7, MONTH($P606) &gt;= 7), IF($T606 &lt;&gt; "", $H606/$T606, ""), ""), "")</f>
        <v/>
      </c>
      <c r="AO606" s="18" t="str">
        <f ca="1">IFERROR(IF(AND(NOW()&lt;= EOMONTH(DATE(YEAR($P606),8, 1), 0), Overall!$A608&lt;&gt;"", MONTH($O606) &lt;= 8, MONTH($P606) &gt;= 8), IF($T606 &lt;&gt; "", $H606/$T606, ""), ""), "")</f>
        <v/>
      </c>
      <c r="AP606" s="18" t="str">
        <f ca="1">IFERROR(IF(AND(NOW()&lt;= EOMONTH(DATE(YEAR($P606),9, 1), 0), Overall!$A608&lt;&gt;"", MONTH($O606) &lt;= 9, MONTH($P606) &gt;= 9), IF($T606 &lt;&gt; "", $H606/$T606, ""), ""), "")</f>
        <v/>
      </c>
      <c r="AQ606" s="18" t="str">
        <f ca="1">IFERROR(IF(AND(NOW()&lt;= EOMONTH(DATE(YEAR($P606),10, 1), 0), Overall!$A608&lt;&gt;"", MONTH($O606) &lt;= 10, MONTH($P606) &gt;= 10), IF($T606 &lt;&gt; "", $H606/$T606, ""), ""), "")</f>
        <v/>
      </c>
      <c r="AR606" s="18" t="str">
        <f ca="1">IFERROR(IF(AND(NOW()&lt;= EOMONTH(DATE(YEAR($P606),11, 1), 0), Overall!$A608&lt;&gt;"", MONTH($O606) &lt;=11, MONTH($P606) &gt;= 11), IF($T606 &lt;&gt; "", $H606/$T606, ""), ""), "")</f>
        <v/>
      </c>
      <c r="AS606" s="18" t="str">
        <f ca="1">IFERROR(IF(AND(NOW()&lt;= EOMONTH(DATE(YEAR($P606),12, 1), 0), Overall!$A608&lt;&gt;"", MONTH($O606) &lt;= 12, MONTH($P606) &gt;= 12), IF($T606 &lt;&gt; "", $H606/$T606, ""), ""), "")</f>
        <v/>
      </c>
      <c r="AT606" s="16">
        <f t="shared" ca="1" si="19"/>
        <v>0</v>
      </c>
    </row>
    <row r="607" spans="1:46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6">
        <f>IF(Overall!T609&lt;&gt;"",VALUE(Overall!T609),"")</f>
        <v>82.86</v>
      </c>
      <c r="O607" s="7">
        <f>IF(Overall!L609&lt;&gt;"", DATEVALUE(Overall!L609), "")</f>
        <v>45261</v>
      </c>
      <c r="P607" s="7">
        <f>IF(Overall!M609&lt;&gt;"", DATEVALUE(Overall!M609), "")</f>
        <v>45291</v>
      </c>
      <c r="Q607" s="7" t="str">
        <f>IF(Overall!S609&lt;&gt;"",_xlfn.VALUETOTEXT(Overall!S609),"")</f>
        <v>Dec</v>
      </c>
      <c r="R607" s="7">
        <f>IF(Overall!O609&lt;&gt;"", DATEVALUE(Overall!O609), "")</f>
        <v>45166</v>
      </c>
      <c r="S607" s="7">
        <f>IF(Overall!O609&lt;&gt;"", DATEVALUE(Overall!O609), "")</f>
        <v>45166</v>
      </c>
      <c r="T607" s="5">
        <f t="shared" si="18"/>
        <v>1</v>
      </c>
      <c r="U607" s="18" t="str">
        <f>IF(Overall!$A609&lt;&gt;"",IF(AND(MONTH($O607) &lt;= 1, MONTH($P607) &gt;= 1), IF($T607 &lt;&gt; "", $H607/$T607, ""), ""),"")</f>
        <v/>
      </c>
      <c r="V607" s="18" t="str">
        <f>IF(Overall!$A609&lt;&gt;"",IF(AND(MONTH($O607) &lt;= 2, MONTH($P607) &gt;= 2), IF($T607 &lt;&gt; "", $H607/$T607, ""), ""),"")</f>
        <v/>
      </c>
      <c r="W607" s="18" t="str">
        <f>IF(Overall!$A609&lt;&gt;"",IF(AND(MONTH($O607) &lt;= 3, MONTH($P607) &gt;= 3), IF($T607 &lt;&gt; "", $H607/$T607, ""), ""),"")</f>
        <v/>
      </c>
      <c r="X607" s="18" t="str">
        <f>IF(Overall!$A609&lt;&gt;"",IF(AND(MONTH($O607) &lt;= 4, MONTH($P607) &gt;= 4), IF($T607 &lt;&gt; "", $H607/$T607, ""), ""),"")</f>
        <v/>
      </c>
      <c r="Y607" s="18" t="str">
        <f>IF(Overall!$A609&lt;&gt;"",IF(AND(MONTH($O607) &lt;= 5, MONTH($P607) &gt;= 5), IF($T607 &lt;&gt; "", $H607/$T607, ""), ""),"")</f>
        <v/>
      </c>
      <c r="Z607" s="18" t="str">
        <f>IF(Overall!$A609&lt;&gt;"",IF(AND(MONTH($O607) &lt;= 6, MONTH($P607) &gt;= 6), IF($T607 &lt;&gt; "", $H607/$T607, ""), ""),"")</f>
        <v/>
      </c>
      <c r="AA607" s="18" t="str">
        <f>IF(Overall!$A609&lt;&gt;"",IF(AND(MONTH($O607) &lt;= 7, MONTH($P607) &gt;= 7 ), IF($T607 &lt;&gt; "", $H607/$T607, ""), ""),"")</f>
        <v/>
      </c>
      <c r="AB607" s="18" t="str">
        <f>IF(Overall!$A609&lt;&gt;"",IF(AND(MONTH($O607) &lt;= 8, MONTH($P607) &gt;= 8), IF($T607 &lt;&gt; "", $H607/$T607, ""), ""),"")</f>
        <v/>
      </c>
      <c r="AC607" s="18" t="str">
        <f>IF(Overall!$A609&lt;&gt;"",IF(AND(MONTH($O607) &lt;= 9, MONTH($P607) &gt;= 9), IF($T607 &lt;&gt; "", $H607/$T607, ""), ""),"")</f>
        <v/>
      </c>
      <c r="AD607" s="18" t="str">
        <f>IF(Overall!$A609&lt;&gt;"",IF(AND(MONTH($O607) &lt;= 10, MONTH($P607) &gt;= 10), IF($T607 &lt;&gt; "", $H607/$T607, ""), ""),"")</f>
        <v/>
      </c>
      <c r="AE607" s="18" t="str">
        <f>IF(Overall!$A609&lt;&gt;"",IF(AND(MONTH($O607) &lt;= 11, MONTH($P607) &gt;= 11), IF($T607 &lt;&gt; "", $H607/$T607, ""), ""),"")</f>
        <v/>
      </c>
      <c r="AF607" s="18">
        <f>IF(Overall!$A609&lt;&gt;"",IF(AND(MONTH($O607) &lt;= 12, MONTH($P607) &gt;= 12), IF($T607 &lt;&gt; "", $H607/$T607, ""), ""),"")</f>
        <v>500000</v>
      </c>
      <c r="AH607" s="18" t="str">
        <f ca="1">IFERROR(IF(AND(NOW()&lt;= EOMONTH(DATE(YEAR($P607),1, 1), 0), Overall!$A609&lt;&gt;"", MONTH($O607) &lt;= 1, MONTH($P607) &gt;= 1), IF($T607 &lt;&gt; "", $H607/$T607, ""), ""), "")</f>
        <v/>
      </c>
      <c r="AI607" s="18" t="str">
        <f ca="1">IFERROR(IF(AND(NOW()&lt;= EOMONTH(DATE(YEAR($P607),2, 1), 0), Overall!$A609&lt;&gt;"", MONTH($O607) &lt;= 2, MONTH($P607) &gt;= 2), IF($T607 &lt;&gt; "", $H607/$T607, ""), ""), "")</f>
        <v/>
      </c>
      <c r="AJ607" s="18" t="str">
        <f ca="1">IFERROR(IF(AND(NOW()&lt;= EOMONTH(DATE(YEAR($P607),3, 1), 0), Overall!$A609&lt;&gt;"", MONTH($O607) &lt;= 3, MONTH($P607) &gt;= 3), IF($T607 &lt;&gt; "", $H607/$T607, ""), ""), "")</f>
        <v/>
      </c>
      <c r="AK607" s="18" t="str">
        <f ca="1">IFERROR(IF(AND(NOW()&lt;= EOMONTH(DATE(YEAR($P607),4, 1), 0), Overall!$A609&lt;&gt;"", MONTH($O607) &lt;= 4, MONTH($P607) &gt;= 4), IF($T607 &lt;&gt; "", $H607/$T607, ""), ""), "")</f>
        <v/>
      </c>
      <c r="AL607" s="18" t="str">
        <f ca="1">IFERROR(IF(AND(NOW()&lt;= EOMONTH(DATE(YEAR($P607),5, 1), 0), Overall!$A609&lt;&gt;"", MONTH($O607) &lt;= 5, MONTH($P607) &gt;= 5), IF($T607 &lt;&gt; "", $H607/$T607, ""), ""), "")</f>
        <v/>
      </c>
      <c r="AM607" s="18" t="str">
        <f ca="1">IFERROR(IF(AND(NOW()&lt;= EOMONTH(DATE(YEAR($P607),6, 1), 0), Overall!$A609&lt;&gt;"", MONTH($O607) &lt;= 6, MONTH($P607) &gt;= 6), IF($T607 &lt;&gt; "", $H607/$T607, ""), ""), "")</f>
        <v/>
      </c>
      <c r="AN607" s="18" t="str">
        <f ca="1">IFERROR(IF(AND(NOW()&lt;= EOMONTH(DATE(YEAR($P607),7, 1), 0), Overall!$A609&lt;&gt;"", MONTH($O607) &lt;= 7, MONTH($P607) &gt;= 7), IF($T607 &lt;&gt; "", $H607/$T607, ""), ""), "")</f>
        <v/>
      </c>
      <c r="AO607" s="18" t="str">
        <f ca="1">IFERROR(IF(AND(NOW()&lt;= EOMONTH(DATE(YEAR($P607),8, 1), 0), Overall!$A609&lt;&gt;"", MONTH($O607) &lt;= 8, MONTH($P607) &gt;= 8), IF($T607 &lt;&gt; "", $H607/$T607, ""), ""), "")</f>
        <v/>
      </c>
      <c r="AP607" s="18" t="str">
        <f ca="1">IFERROR(IF(AND(NOW()&lt;= EOMONTH(DATE(YEAR($P607),9, 1), 0), Overall!$A609&lt;&gt;"", MONTH($O607) &lt;= 9, MONTH($P607) &gt;= 9), IF($T607 &lt;&gt; "", $H607/$T607, ""), ""), "")</f>
        <v/>
      </c>
      <c r="AQ607" s="18" t="str">
        <f ca="1">IFERROR(IF(AND(NOW()&lt;= EOMONTH(DATE(YEAR($P607),10, 1), 0), Overall!$A609&lt;&gt;"", MONTH($O607) &lt;= 10, MONTH($P607) &gt;= 10), IF($T607 &lt;&gt; "", $H607/$T607, ""), ""), "")</f>
        <v/>
      </c>
      <c r="AR607" s="18" t="str">
        <f ca="1">IFERROR(IF(AND(NOW()&lt;= EOMONTH(DATE(YEAR($P607),11, 1), 0), Overall!$A609&lt;&gt;"", MONTH($O607) &lt;=11, MONTH($P607) &gt;= 11), IF($T607 &lt;&gt; "", $H607/$T607, ""), ""), "")</f>
        <v/>
      </c>
      <c r="AS607" s="18" t="str">
        <f ca="1">IFERROR(IF(AND(NOW()&lt;= EOMONTH(DATE(YEAR($P607),12, 1), 0), Overall!$A609&lt;&gt;"", MONTH($O607) &lt;= 12, MONTH($P607) &gt;= 12), IF($T607 &lt;&gt; "", $H607/$T607, ""), ""), "")</f>
        <v/>
      </c>
      <c r="AT607" s="16">
        <f t="shared" ca="1" si="19"/>
        <v>0</v>
      </c>
    </row>
    <row r="608" spans="1:46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6">
        <f>IF(Overall!T610&lt;&gt;"",VALUE(Overall!T610),"")</f>
        <v>82.88</v>
      </c>
      <c r="O608" s="7">
        <f>IF(Overall!L610&lt;&gt;"", DATEVALUE(Overall!L610), "")</f>
        <v>45261</v>
      </c>
      <c r="P608" s="7">
        <f>IF(Overall!M610&lt;&gt;"", DATEVALUE(Overall!M610), "")</f>
        <v>45291</v>
      </c>
      <c r="Q608" s="7" t="str">
        <f>IF(Overall!S610&lt;&gt;"",_xlfn.VALUETOTEXT(Overall!S610),"")</f>
        <v>Dec</v>
      </c>
      <c r="R608" s="7">
        <f>IF(Overall!O610&lt;&gt;"", DATEVALUE(Overall!O610), "")</f>
        <v>45166</v>
      </c>
      <c r="S608" s="7">
        <f>IF(Overall!O610&lt;&gt;"", DATEVALUE(Overall!O610), "")</f>
        <v>45166</v>
      </c>
      <c r="T608" s="5">
        <f t="shared" si="18"/>
        <v>1</v>
      </c>
      <c r="U608" s="18" t="str">
        <f>IF(Overall!$A610&lt;&gt;"",IF(AND(MONTH($O608) &lt;= 1, MONTH($P608) &gt;= 1), IF($T608 &lt;&gt; "", $H608/$T608, ""), ""),"")</f>
        <v/>
      </c>
      <c r="V608" s="18" t="str">
        <f>IF(Overall!$A610&lt;&gt;"",IF(AND(MONTH($O608) &lt;= 2, MONTH($P608) &gt;= 2), IF($T608 &lt;&gt; "", $H608/$T608, ""), ""),"")</f>
        <v/>
      </c>
      <c r="W608" s="18" t="str">
        <f>IF(Overall!$A610&lt;&gt;"",IF(AND(MONTH($O608) &lt;= 3, MONTH($P608) &gt;= 3), IF($T608 &lt;&gt; "", $H608/$T608, ""), ""),"")</f>
        <v/>
      </c>
      <c r="X608" s="18" t="str">
        <f>IF(Overall!$A610&lt;&gt;"",IF(AND(MONTH($O608) &lt;= 4, MONTH($P608) &gt;= 4), IF($T608 &lt;&gt; "", $H608/$T608, ""), ""),"")</f>
        <v/>
      </c>
      <c r="Y608" s="18" t="str">
        <f>IF(Overall!$A610&lt;&gt;"",IF(AND(MONTH($O608) &lt;= 5, MONTH($P608) &gt;= 5), IF($T608 &lt;&gt; "", $H608/$T608, ""), ""),"")</f>
        <v/>
      </c>
      <c r="Z608" s="18" t="str">
        <f>IF(Overall!$A610&lt;&gt;"",IF(AND(MONTH($O608) &lt;= 6, MONTH($P608) &gt;= 6), IF($T608 &lt;&gt; "", $H608/$T608, ""), ""),"")</f>
        <v/>
      </c>
      <c r="AA608" s="18" t="str">
        <f>IF(Overall!$A610&lt;&gt;"",IF(AND(MONTH($O608) &lt;= 7, MONTH($P608) &gt;= 7 ), IF($T608 &lt;&gt; "", $H608/$T608, ""), ""),"")</f>
        <v/>
      </c>
      <c r="AB608" s="18" t="str">
        <f>IF(Overall!$A610&lt;&gt;"",IF(AND(MONTH($O608) &lt;= 8, MONTH($P608) &gt;= 8), IF($T608 &lt;&gt; "", $H608/$T608, ""), ""),"")</f>
        <v/>
      </c>
      <c r="AC608" s="18" t="str">
        <f>IF(Overall!$A610&lt;&gt;"",IF(AND(MONTH($O608) &lt;= 9, MONTH($P608) &gt;= 9), IF($T608 &lt;&gt; "", $H608/$T608, ""), ""),"")</f>
        <v/>
      </c>
      <c r="AD608" s="18" t="str">
        <f>IF(Overall!$A610&lt;&gt;"",IF(AND(MONTH($O608) &lt;= 10, MONTH($P608) &gt;= 10), IF($T608 &lt;&gt; "", $H608/$T608, ""), ""),"")</f>
        <v/>
      </c>
      <c r="AE608" s="18" t="str">
        <f>IF(Overall!$A610&lt;&gt;"",IF(AND(MONTH($O608) &lt;= 11, MONTH($P608) &gt;= 11), IF($T608 &lt;&gt; "", $H608/$T608, ""), ""),"")</f>
        <v/>
      </c>
      <c r="AF608" s="18">
        <f>IF(Overall!$A610&lt;&gt;"",IF(AND(MONTH($O608) &lt;= 12, MONTH($P608) &gt;= 12), IF($T608 &lt;&gt; "", $H608/$T608, ""), ""),"")</f>
        <v>500000</v>
      </c>
      <c r="AH608" s="18" t="str">
        <f ca="1">IFERROR(IF(AND(NOW()&lt;= EOMONTH(DATE(YEAR($P608),1, 1), 0), Overall!$A610&lt;&gt;"", MONTH($O608) &lt;= 1, MONTH($P608) &gt;= 1), IF($T608 &lt;&gt; "", $H608/$T608, ""), ""), "")</f>
        <v/>
      </c>
      <c r="AI608" s="18" t="str">
        <f ca="1">IFERROR(IF(AND(NOW()&lt;= EOMONTH(DATE(YEAR($P608),2, 1), 0), Overall!$A610&lt;&gt;"", MONTH($O608) &lt;= 2, MONTH($P608) &gt;= 2), IF($T608 &lt;&gt; "", $H608/$T608, ""), ""), "")</f>
        <v/>
      </c>
      <c r="AJ608" s="18" t="str">
        <f ca="1">IFERROR(IF(AND(NOW()&lt;= EOMONTH(DATE(YEAR($P608),3, 1), 0), Overall!$A610&lt;&gt;"", MONTH($O608) &lt;= 3, MONTH($P608) &gt;= 3), IF($T608 &lt;&gt; "", $H608/$T608, ""), ""), "")</f>
        <v/>
      </c>
      <c r="AK608" s="18" t="str">
        <f ca="1">IFERROR(IF(AND(NOW()&lt;= EOMONTH(DATE(YEAR($P608),4, 1), 0), Overall!$A610&lt;&gt;"", MONTH($O608) &lt;= 4, MONTH($P608) &gt;= 4), IF($T608 &lt;&gt; "", $H608/$T608, ""), ""), "")</f>
        <v/>
      </c>
      <c r="AL608" s="18" t="str">
        <f ca="1">IFERROR(IF(AND(NOW()&lt;= EOMONTH(DATE(YEAR($P608),5, 1), 0), Overall!$A610&lt;&gt;"", MONTH($O608) &lt;= 5, MONTH($P608) &gt;= 5), IF($T608 &lt;&gt; "", $H608/$T608, ""), ""), "")</f>
        <v/>
      </c>
      <c r="AM608" s="18" t="str">
        <f ca="1">IFERROR(IF(AND(NOW()&lt;= EOMONTH(DATE(YEAR($P608),6, 1), 0), Overall!$A610&lt;&gt;"", MONTH($O608) &lt;= 6, MONTH($P608) &gt;= 6), IF($T608 &lt;&gt; "", $H608/$T608, ""), ""), "")</f>
        <v/>
      </c>
      <c r="AN608" s="18" t="str">
        <f ca="1">IFERROR(IF(AND(NOW()&lt;= EOMONTH(DATE(YEAR($P608),7, 1), 0), Overall!$A610&lt;&gt;"", MONTH($O608) &lt;= 7, MONTH($P608) &gt;= 7), IF($T608 &lt;&gt; "", $H608/$T608, ""), ""), "")</f>
        <v/>
      </c>
      <c r="AO608" s="18" t="str">
        <f ca="1">IFERROR(IF(AND(NOW()&lt;= EOMONTH(DATE(YEAR($P608),8, 1), 0), Overall!$A610&lt;&gt;"", MONTH($O608) &lt;= 8, MONTH($P608) &gt;= 8), IF($T608 &lt;&gt; "", $H608/$T608, ""), ""), "")</f>
        <v/>
      </c>
      <c r="AP608" s="18" t="str">
        <f ca="1">IFERROR(IF(AND(NOW()&lt;= EOMONTH(DATE(YEAR($P608),9, 1), 0), Overall!$A610&lt;&gt;"", MONTH($O608) &lt;= 9, MONTH($P608) &gt;= 9), IF($T608 &lt;&gt; "", $H608/$T608, ""), ""), "")</f>
        <v/>
      </c>
      <c r="AQ608" s="18" t="str">
        <f ca="1">IFERROR(IF(AND(NOW()&lt;= EOMONTH(DATE(YEAR($P608),10, 1), 0), Overall!$A610&lt;&gt;"", MONTH($O608) &lt;= 10, MONTH($P608) &gt;= 10), IF($T608 &lt;&gt; "", $H608/$T608, ""), ""), "")</f>
        <v/>
      </c>
      <c r="AR608" s="18" t="str">
        <f ca="1">IFERROR(IF(AND(NOW()&lt;= EOMONTH(DATE(YEAR($P608),11, 1), 0), Overall!$A610&lt;&gt;"", MONTH($O608) &lt;=11, MONTH($P608) &gt;= 11), IF($T608 &lt;&gt; "", $H608/$T608, ""), ""), "")</f>
        <v/>
      </c>
      <c r="AS608" s="18" t="str">
        <f ca="1">IFERROR(IF(AND(NOW()&lt;= EOMONTH(DATE(YEAR($P608),12, 1), 0), Overall!$A610&lt;&gt;"", MONTH($O608) &lt;= 12, MONTH($P608) &gt;= 12), IF($T608 &lt;&gt; "", $H608/$T608, ""), ""), "")</f>
        <v/>
      </c>
      <c r="AT608" s="16">
        <f t="shared" ca="1" si="19"/>
        <v>0</v>
      </c>
    </row>
    <row r="609" spans="1:46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6">
        <f>IF(Overall!T611&lt;&gt;"",VALUE(Overall!T611),"")</f>
        <v>82.2</v>
      </c>
      <c r="O609" s="7">
        <f>IF(Overall!L611&lt;&gt;"", DATEVALUE(Overall!L611), "")</f>
        <v>45261</v>
      </c>
      <c r="P609" s="7">
        <f>IF(Overall!M611&lt;&gt;"", DATEVALUE(Overall!M611), "")</f>
        <v>45291</v>
      </c>
      <c r="Q609" s="7" t="str">
        <f>IF(Overall!S611&lt;&gt;"",_xlfn.VALUETOTEXT(Overall!S611),"")</f>
        <v>Dec</v>
      </c>
      <c r="R609" s="7">
        <f>IF(Overall!O611&lt;&gt;"", DATEVALUE(Overall!O611), "")</f>
        <v>45166</v>
      </c>
      <c r="S609" s="7">
        <f>IF(Overall!O611&lt;&gt;"", DATEVALUE(Overall!O611), "")</f>
        <v>45166</v>
      </c>
      <c r="T609" s="5">
        <f t="shared" si="18"/>
        <v>1</v>
      </c>
      <c r="U609" s="18" t="str">
        <f>IF(Overall!$A611&lt;&gt;"",IF(AND(MONTH($O609) &lt;= 1, MONTH($P609) &gt;= 1), IF($T609 &lt;&gt; "", $H609/$T609, ""), ""),"")</f>
        <v/>
      </c>
      <c r="V609" s="18" t="str">
        <f>IF(Overall!$A611&lt;&gt;"",IF(AND(MONTH($O609) &lt;= 2, MONTH($P609) &gt;= 2), IF($T609 &lt;&gt; "", $H609/$T609, ""), ""),"")</f>
        <v/>
      </c>
      <c r="W609" s="18" t="str">
        <f>IF(Overall!$A611&lt;&gt;"",IF(AND(MONTH($O609) &lt;= 3, MONTH($P609) &gt;= 3), IF($T609 &lt;&gt; "", $H609/$T609, ""), ""),"")</f>
        <v/>
      </c>
      <c r="X609" s="18" t="str">
        <f>IF(Overall!$A611&lt;&gt;"",IF(AND(MONTH($O609) &lt;= 4, MONTH($P609) &gt;= 4), IF($T609 &lt;&gt; "", $H609/$T609, ""), ""),"")</f>
        <v/>
      </c>
      <c r="Y609" s="18" t="str">
        <f>IF(Overall!$A611&lt;&gt;"",IF(AND(MONTH($O609) &lt;= 5, MONTH($P609) &gt;= 5), IF($T609 &lt;&gt; "", $H609/$T609, ""), ""),"")</f>
        <v/>
      </c>
      <c r="Z609" s="18" t="str">
        <f>IF(Overall!$A611&lt;&gt;"",IF(AND(MONTH($O609) &lt;= 6, MONTH($P609) &gt;= 6), IF($T609 &lt;&gt; "", $H609/$T609, ""), ""),"")</f>
        <v/>
      </c>
      <c r="AA609" s="18" t="str">
        <f>IF(Overall!$A611&lt;&gt;"",IF(AND(MONTH($O609) &lt;= 7, MONTH($P609) &gt;= 7 ), IF($T609 &lt;&gt; "", $H609/$T609, ""), ""),"")</f>
        <v/>
      </c>
      <c r="AB609" s="18" t="str">
        <f>IF(Overall!$A611&lt;&gt;"",IF(AND(MONTH($O609) &lt;= 8, MONTH($P609) &gt;= 8), IF($T609 &lt;&gt; "", $H609/$T609, ""), ""),"")</f>
        <v/>
      </c>
      <c r="AC609" s="18" t="str">
        <f>IF(Overall!$A611&lt;&gt;"",IF(AND(MONTH($O609) &lt;= 9, MONTH($P609) &gt;= 9), IF($T609 &lt;&gt; "", $H609/$T609, ""), ""),"")</f>
        <v/>
      </c>
      <c r="AD609" s="18" t="str">
        <f>IF(Overall!$A611&lt;&gt;"",IF(AND(MONTH($O609) &lt;= 10, MONTH($P609) &gt;= 10), IF($T609 &lt;&gt; "", $H609/$T609, ""), ""),"")</f>
        <v/>
      </c>
      <c r="AE609" s="18" t="str">
        <f>IF(Overall!$A611&lt;&gt;"",IF(AND(MONTH($O609) &lt;= 11, MONTH($P609) &gt;= 11), IF($T609 &lt;&gt; "", $H609/$T609, ""), ""),"")</f>
        <v/>
      </c>
      <c r="AF609" s="18">
        <f>IF(Overall!$A611&lt;&gt;"",IF(AND(MONTH($O609) &lt;= 12, MONTH($P609) &gt;= 12), IF($T609 &lt;&gt; "", $H609/$T609, ""), ""),"")</f>
        <v>500000</v>
      </c>
      <c r="AH609" s="18" t="str">
        <f ca="1">IFERROR(IF(AND(NOW()&lt;= EOMONTH(DATE(YEAR($P609),1, 1), 0), Overall!$A611&lt;&gt;"", MONTH($O609) &lt;= 1, MONTH($P609) &gt;= 1), IF($T609 &lt;&gt; "", $H609/$T609, ""), ""), "")</f>
        <v/>
      </c>
      <c r="AI609" s="18" t="str">
        <f ca="1">IFERROR(IF(AND(NOW()&lt;= EOMONTH(DATE(YEAR($P609),2, 1), 0), Overall!$A611&lt;&gt;"", MONTH($O609) &lt;= 2, MONTH($P609) &gt;= 2), IF($T609 &lt;&gt; "", $H609/$T609, ""), ""), "")</f>
        <v/>
      </c>
      <c r="AJ609" s="18" t="str">
        <f ca="1">IFERROR(IF(AND(NOW()&lt;= EOMONTH(DATE(YEAR($P609),3, 1), 0), Overall!$A611&lt;&gt;"", MONTH($O609) &lt;= 3, MONTH($P609) &gt;= 3), IF($T609 &lt;&gt; "", $H609/$T609, ""), ""), "")</f>
        <v/>
      </c>
      <c r="AK609" s="18" t="str">
        <f ca="1">IFERROR(IF(AND(NOW()&lt;= EOMONTH(DATE(YEAR($P609),4, 1), 0), Overall!$A611&lt;&gt;"", MONTH($O609) &lt;= 4, MONTH($P609) &gt;= 4), IF($T609 &lt;&gt; "", $H609/$T609, ""), ""), "")</f>
        <v/>
      </c>
      <c r="AL609" s="18" t="str">
        <f ca="1">IFERROR(IF(AND(NOW()&lt;= EOMONTH(DATE(YEAR($P609),5, 1), 0), Overall!$A611&lt;&gt;"", MONTH($O609) &lt;= 5, MONTH($P609) &gt;= 5), IF($T609 &lt;&gt; "", $H609/$T609, ""), ""), "")</f>
        <v/>
      </c>
      <c r="AM609" s="18" t="str">
        <f ca="1">IFERROR(IF(AND(NOW()&lt;= EOMONTH(DATE(YEAR($P609),6, 1), 0), Overall!$A611&lt;&gt;"", MONTH($O609) &lt;= 6, MONTH($P609) &gt;= 6), IF($T609 &lt;&gt; "", $H609/$T609, ""), ""), "")</f>
        <v/>
      </c>
      <c r="AN609" s="18" t="str">
        <f ca="1">IFERROR(IF(AND(NOW()&lt;= EOMONTH(DATE(YEAR($P609),7, 1), 0), Overall!$A611&lt;&gt;"", MONTH($O609) &lt;= 7, MONTH($P609) &gt;= 7), IF($T609 &lt;&gt; "", $H609/$T609, ""), ""), "")</f>
        <v/>
      </c>
      <c r="AO609" s="18" t="str">
        <f ca="1">IFERROR(IF(AND(NOW()&lt;= EOMONTH(DATE(YEAR($P609),8, 1), 0), Overall!$A611&lt;&gt;"", MONTH($O609) &lt;= 8, MONTH($P609) &gt;= 8), IF($T609 &lt;&gt; "", $H609/$T609, ""), ""), "")</f>
        <v/>
      </c>
      <c r="AP609" s="18" t="str">
        <f ca="1">IFERROR(IF(AND(NOW()&lt;= EOMONTH(DATE(YEAR($P609),9, 1), 0), Overall!$A611&lt;&gt;"", MONTH($O609) &lt;= 9, MONTH($P609) &gt;= 9), IF($T609 &lt;&gt; "", $H609/$T609, ""), ""), "")</f>
        <v/>
      </c>
      <c r="AQ609" s="18" t="str">
        <f ca="1">IFERROR(IF(AND(NOW()&lt;= EOMONTH(DATE(YEAR($P609),10, 1), 0), Overall!$A611&lt;&gt;"", MONTH($O609) &lt;= 10, MONTH($P609) &gt;= 10), IF($T609 &lt;&gt; "", $H609/$T609, ""), ""), "")</f>
        <v/>
      </c>
      <c r="AR609" s="18" t="str">
        <f ca="1">IFERROR(IF(AND(NOW()&lt;= EOMONTH(DATE(YEAR($P609),11, 1), 0), Overall!$A611&lt;&gt;"", MONTH($O609) &lt;=11, MONTH($P609) &gt;= 11), IF($T609 &lt;&gt; "", $H609/$T609, ""), ""), "")</f>
        <v/>
      </c>
      <c r="AS609" s="18" t="str">
        <f ca="1">IFERROR(IF(AND(NOW()&lt;= EOMONTH(DATE(YEAR($P609),12, 1), 0), Overall!$A611&lt;&gt;"", MONTH($O609) &lt;= 12, MONTH($P609) &gt;= 12), IF($T609 &lt;&gt; "", $H609/$T609, ""), ""), "")</f>
        <v/>
      </c>
      <c r="AT609" s="16">
        <f t="shared" ca="1" si="19"/>
        <v>0</v>
      </c>
    </row>
    <row r="610" spans="1:46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6">
        <f>IF(Overall!T612&lt;&gt;"",VALUE(Overall!T612),"")</f>
        <v>82.93</v>
      </c>
      <c r="O610" s="7">
        <f>IF(Overall!L612&lt;&gt;"", DATEVALUE(Overall!L612), "")</f>
        <v>45261</v>
      </c>
      <c r="P610" s="7">
        <f>IF(Overall!M612&lt;&gt;"", DATEVALUE(Overall!M612), "")</f>
        <v>45291</v>
      </c>
      <c r="Q610" s="7" t="str">
        <f>IF(Overall!S612&lt;&gt;"",_xlfn.VALUETOTEXT(Overall!S612),"")</f>
        <v>Dec</v>
      </c>
      <c r="R610" s="7">
        <f>IF(Overall!O612&lt;&gt;"", DATEVALUE(Overall!O612), "")</f>
        <v>45166</v>
      </c>
      <c r="S610" s="7">
        <f>IF(Overall!O612&lt;&gt;"", DATEVALUE(Overall!O612), "")</f>
        <v>45166</v>
      </c>
      <c r="T610" s="5">
        <f t="shared" si="18"/>
        <v>1</v>
      </c>
      <c r="U610" s="18" t="str">
        <f>IF(Overall!$A612&lt;&gt;"",IF(AND(MONTH($O610) &lt;= 1, MONTH($P610) &gt;= 1), IF($T610 &lt;&gt; "", $H610/$T610, ""), ""),"")</f>
        <v/>
      </c>
      <c r="V610" s="18" t="str">
        <f>IF(Overall!$A612&lt;&gt;"",IF(AND(MONTH($O610) &lt;= 2, MONTH($P610) &gt;= 2), IF($T610 &lt;&gt; "", $H610/$T610, ""), ""),"")</f>
        <v/>
      </c>
      <c r="W610" s="18" t="str">
        <f>IF(Overall!$A612&lt;&gt;"",IF(AND(MONTH($O610) &lt;= 3, MONTH($P610) &gt;= 3), IF($T610 &lt;&gt; "", $H610/$T610, ""), ""),"")</f>
        <v/>
      </c>
      <c r="X610" s="18" t="str">
        <f>IF(Overall!$A612&lt;&gt;"",IF(AND(MONTH($O610) &lt;= 4, MONTH($P610) &gt;= 4), IF($T610 &lt;&gt; "", $H610/$T610, ""), ""),"")</f>
        <v/>
      </c>
      <c r="Y610" s="18" t="str">
        <f>IF(Overall!$A612&lt;&gt;"",IF(AND(MONTH($O610) &lt;= 5, MONTH($P610) &gt;= 5), IF($T610 &lt;&gt; "", $H610/$T610, ""), ""),"")</f>
        <v/>
      </c>
      <c r="Z610" s="18" t="str">
        <f>IF(Overall!$A612&lt;&gt;"",IF(AND(MONTH($O610) &lt;= 6, MONTH($P610) &gt;= 6), IF($T610 &lt;&gt; "", $H610/$T610, ""), ""),"")</f>
        <v/>
      </c>
      <c r="AA610" s="18" t="str">
        <f>IF(Overall!$A612&lt;&gt;"",IF(AND(MONTH($O610) &lt;= 7, MONTH($P610) &gt;= 7 ), IF($T610 &lt;&gt; "", $H610/$T610, ""), ""),"")</f>
        <v/>
      </c>
      <c r="AB610" s="18" t="str">
        <f>IF(Overall!$A612&lt;&gt;"",IF(AND(MONTH($O610) &lt;= 8, MONTH($P610) &gt;= 8), IF($T610 &lt;&gt; "", $H610/$T610, ""), ""),"")</f>
        <v/>
      </c>
      <c r="AC610" s="18" t="str">
        <f>IF(Overall!$A612&lt;&gt;"",IF(AND(MONTH($O610) &lt;= 9, MONTH($P610) &gt;= 9), IF($T610 &lt;&gt; "", $H610/$T610, ""), ""),"")</f>
        <v/>
      </c>
      <c r="AD610" s="18" t="str">
        <f>IF(Overall!$A612&lt;&gt;"",IF(AND(MONTH($O610) &lt;= 10, MONTH($P610) &gt;= 10), IF($T610 &lt;&gt; "", $H610/$T610, ""), ""),"")</f>
        <v/>
      </c>
      <c r="AE610" s="18" t="str">
        <f>IF(Overall!$A612&lt;&gt;"",IF(AND(MONTH($O610) &lt;= 11, MONTH($P610) &gt;= 11), IF($T610 &lt;&gt; "", $H610/$T610, ""), ""),"")</f>
        <v/>
      </c>
      <c r="AF610" s="18">
        <f>IF(Overall!$A612&lt;&gt;"",IF(AND(MONTH($O610) &lt;= 12, MONTH($P610) &gt;= 12), IF($T610 &lt;&gt; "", $H610/$T610, ""), ""),"")</f>
        <v>500000</v>
      </c>
      <c r="AH610" s="18" t="str">
        <f ca="1">IFERROR(IF(AND(NOW()&lt;= EOMONTH(DATE(YEAR($P610),1, 1), 0), Overall!$A612&lt;&gt;"", MONTH($O610) &lt;= 1, MONTH($P610) &gt;= 1), IF($T610 &lt;&gt; "", $H610/$T610, ""), ""), "")</f>
        <v/>
      </c>
      <c r="AI610" s="18" t="str">
        <f ca="1">IFERROR(IF(AND(NOW()&lt;= EOMONTH(DATE(YEAR($P610),2, 1), 0), Overall!$A612&lt;&gt;"", MONTH($O610) &lt;= 2, MONTH($P610) &gt;= 2), IF($T610 &lt;&gt; "", $H610/$T610, ""), ""), "")</f>
        <v/>
      </c>
      <c r="AJ610" s="18" t="str">
        <f ca="1">IFERROR(IF(AND(NOW()&lt;= EOMONTH(DATE(YEAR($P610),3, 1), 0), Overall!$A612&lt;&gt;"", MONTH($O610) &lt;= 3, MONTH($P610) &gt;= 3), IF($T610 &lt;&gt; "", $H610/$T610, ""), ""), "")</f>
        <v/>
      </c>
      <c r="AK610" s="18" t="str">
        <f ca="1">IFERROR(IF(AND(NOW()&lt;= EOMONTH(DATE(YEAR($P610),4, 1), 0), Overall!$A612&lt;&gt;"", MONTH($O610) &lt;= 4, MONTH($P610) &gt;= 4), IF($T610 &lt;&gt; "", $H610/$T610, ""), ""), "")</f>
        <v/>
      </c>
      <c r="AL610" s="18" t="str">
        <f ca="1">IFERROR(IF(AND(NOW()&lt;= EOMONTH(DATE(YEAR($P610),5, 1), 0), Overall!$A612&lt;&gt;"", MONTH($O610) &lt;= 5, MONTH($P610) &gt;= 5), IF($T610 &lt;&gt; "", $H610/$T610, ""), ""), "")</f>
        <v/>
      </c>
      <c r="AM610" s="18" t="str">
        <f ca="1">IFERROR(IF(AND(NOW()&lt;= EOMONTH(DATE(YEAR($P610),6, 1), 0), Overall!$A612&lt;&gt;"", MONTH($O610) &lt;= 6, MONTH($P610) &gt;= 6), IF($T610 &lt;&gt; "", $H610/$T610, ""), ""), "")</f>
        <v/>
      </c>
      <c r="AN610" s="18" t="str">
        <f ca="1">IFERROR(IF(AND(NOW()&lt;= EOMONTH(DATE(YEAR($P610),7, 1), 0), Overall!$A612&lt;&gt;"", MONTH($O610) &lt;= 7, MONTH($P610) &gt;= 7), IF($T610 &lt;&gt; "", $H610/$T610, ""), ""), "")</f>
        <v/>
      </c>
      <c r="AO610" s="18" t="str">
        <f ca="1">IFERROR(IF(AND(NOW()&lt;= EOMONTH(DATE(YEAR($P610),8, 1), 0), Overall!$A612&lt;&gt;"", MONTH($O610) &lt;= 8, MONTH($P610) &gt;= 8), IF($T610 &lt;&gt; "", $H610/$T610, ""), ""), "")</f>
        <v/>
      </c>
      <c r="AP610" s="18" t="str">
        <f ca="1">IFERROR(IF(AND(NOW()&lt;= EOMONTH(DATE(YEAR($P610),9, 1), 0), Overall!$A612&lt;&gt;"", MONTH($O610) &lt;= 9, MONTH($P610) &gt;= 9), IF($T610 &lt;&gt; "", $H610/$T610, ""), ""), "")</f>
        <v/>
      </c>
      <c r="AQ610" s="18" t="str">
        <f ca="1">IFERROR(IF(AND(NOW()&lt;= EOMONTH(DATE(YEAR($P610),10, 1), 0), Overall!$A612&lt;&gt;"", MONTH($O610) &lt;= 10, MONTH($P610) &gt;= 10), IF($T610 &lt;&gt; "", $H610/$T610, ""), ""), "")</f>
        <v/>
      </c>
      <c r="AR610" s="18" t="str">
        <f ca="1">IFERROR(IF(AND(NOW()&lt;= EOMONTH(DATE(YEAR($P610),11, 1), 0), Overall!$A612&lt;&gt;"", MONTH($O610) &lt;=11, MONTH($P610) &gt;= 11), IF($T610 &lt;&gt; "", $H610/$T610, ""), ""), "")</f>
        <v/>
      </c>
      <c r="AS610" s="18" t="str">
        <f ca="1">IFERROR(IF(AND(NOW()&lt;= EOMONTH(DATE(YEAR($P610),12, 1), 0), Overall!$A612&lt;&gt;"", MONTH($O610) &lt;= 12, MONTH($P610) &gt;= 12), IF($T610 &lt;&gt; "", $H610/$T610, ""), ""), "")</f>
        <v/>
      </c>
      <c r="AT610" s="16">
        <f t="shared" ca="1" si="19"/>
        <v>0</v>
      </c>
    </row>
    <row r="611" spans="1:46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6">
        <f>IF(Overall!T613&lt;&gt;"",VALUE(Overall!T613),"")</f>
        <v>83.33</v>
      </c>
      <c r="O611" s="7">
        <f>IF(Overall!L613&lt;&gt;"", DATEVALUE(Overall!L613), "")</f>
        <v>45261</v>
      </c>
      <c r="P611" s="7">
        <f>IF(Overall!M613&lt;&gt;"", DATEVALUE(Overall!M613), "")</f>
        <v>45291</v>
      </c>
      <c r="Q611" s="7" t="str">
        <f>IF(Overall!S613&lt;&gt;"",_xlfn.VALUETOTEXT(Overall!S613),"")</f>
        <v>Dec</v>
      </c>
      <c r="R611" s="7">
        <f>IF(Overall!O613&lt;&gt;"", DATEVALUE(Overall!O613), "")</f>
        <v>45166</v>
      </c>
      <c r="S611" s="7">
        <f>IF(Overall!O613&lt;&gt;"", DATEVALUE(Overall!O613), "")</f>
        <v>45166</v>
      </c>
      <c r="T611" s="5">
        <f t="shared" si="18"/>
        <v>1</v>
      </c>
      <c r="U611" s="18" t="str">
        <f>IF(Overall!$A613&lt;&gt;"",IF(AND(MONTH($O611) &lt;= 1, MONTH($P611) &gt;= 1), IF($T611 &lt;&gt; "", $H611/$T611, ""), ""),"")</f>
        <v/>
      </c>
      <c r="V611" s="18" t="str">
        <f>IF(Overall!$A613&lt;&gt;"",IF(AND(MONTH($O611) &lt;= 2, MONTH($P611) &gt;= 2), IF($T611 &lt;&gt; "", $H611/$T611, ""), ""),"")</f>
        <v/>
      </c>
      <c r="W611" s="18" t="str">
        <f>IF(Overall!$A613&lt;&gt;"",IF(AND(MONTH($O611) &lt;= 3, MONTH($P611) &gt;= 3), IF($T611 &lt;&gt; "", $H611/$T611, ""), ""),"")</f>
        <v/>
      </c>
      <c r="X611" s="18" t="str">
        <f>IF(Overall!$A613&lt;&gt;"",IF(AND(MONTH($O611) &lt;= 4, MONTH($P611) &gt;= 4), IF($T611 &lt;&gt; "", $H611/$T611, ""), ""),"")</f>
        <v/>
      </c>
      <c r="Y611" s="18" t="str">
        <f>IF(Overall!$A613&lt;&gt;"",IF(AND(MONTH($O611) &lt;= 5, MONTH($P611) &gt;= 5), IF($T611 &lt;&gt; "", $H611/$T611, ""), ""),"")</f>
        <v/>
      </c>
      <c r="Z611" s="18" t="str">
        <f>IF(Overall!$A613&lt;&gt;"",IF(AND(MONTH($O611) &lt;= 6, MONTH($P611) &gt;= 6), IF($T611 &lt;&gt; "", $H611/$T611, ""), ""),"")</f>
        <v/>
      </c>
      <c r="AA611" s="18" t="str">
        <f>IF(Overall!$A613&lt;&gt;"",IF(AND(MONTH($O611) &lt;= 7, MONTH($P611) &gt;= 7 ), IF($T611 &lt;&gt; "", $H611/$T611, ""), ""),"")</f>
        <v/>
      </c>
      <c r="AB611" s="18" t="str">
        <f>IF(Overall!$A613&lt;&gt;"",IF(AND(MONTH($O611) &lt;= 8, MONTH($P611) &gt;= 8), IF($T611 &lt;&gt; "", $H611/$T611, ""), ""),"")</f>
        <v/>
      </c>
      <c r="AC611" s="18" t="str">
        <f>IF(Overall!$A613&lt;&gt;"",IF(AND(MONTH($O611) &lt;= 9, MONTH($P611) &gt;= 9), IF($T611 &lt;&gt; "", $H611/$T611, ""), ""),"")</f>
        <v/>
      </c>
      <c r="AD611" s="18" t="str">
        <f>IF(Overall!$A613&lt;&gt;"",IF(AND(MONTH($O611) &lt;= 10, MONTH($P611) &gt;= 10), IF($T611 &lt;&gt; "", $H611/$T611, ""), ""),"")</f>
        <v/>
      </c>
      <c r="AE611" s="18" t="str">
        <f>IF(Overall!$A613&lt;&gt;"",IF(AND(MONTH($O611) &lt;= 11, MONTH($P611) &gt;= 11), IF($T611 &lt;&gt; "", $H611/$T611, ""), ""),"")</f>
        <v/>
      </c>
      <c r="AF611" s="18">
        <f>IF(Overall!$A613&lt;&gt;"",IF(AND(MONTH($O611) &lt;= 12, MONTH($P611) &gt;= 12), IF($T611 &lt;&gt; "", $H611/$T611, ""), ""),"")</f>
        <v>500000</v>
      </c>
      <c r="AH611" s="18" t="str">
        <f ca="1">IFERROR(IF(AND(NOW()&lt;= EOMONTH(DATE(YEAR($P611),1, 1), 0), Overall!$A613&lt;&gt;"", MONTH($O611) &lt;= 1, MONTH($P611) &gt;= 1), IF($T611 &lt;&gt; "", $H611/$T611, ""), ""), "")</f>
        <v/>
      </c>
      <c r="AI611" s="18" t="str">
        <f ca="1">IFERROR(IF(AND(NOW()&lt;= EOMONTH(DATE(YEAR($P611),2, 1), 0), Overall!$A613&lt;&gt;"", MONTH($O611) &lt;= 2, MONTH($P611) &gt;= 2), IF($T611 &lt;&gt; "", $H611/$T611, ""), ""), "")</f>
        <v/>
      </c>
      <c r="AJ611" s="18" t="str">
        <f ca="1">IFERROR(IF(AND(NOW()&lt;= EOMONTH(DATE(YEAR($P611),3, 1), 0), Overall!$A613&lt;&gt;"", MONTH($O611) &lt;= 3, MONTH($P611) &gt;= 3), IF($T611 &lt;&gt; "", $H611/$T611, ""), ""), "")</f>
        <v/>
      </c>
      <c r="AK611" s="18" t="str">
        <f ca="1">IFERROR(IF(AND(NOW()&lt;= EOMONTH(DATE(YEAR($P611),4, 1), 0), Overall!$A613&lt;&gt;"", MONTH($O611) &lt;= 4, MONTH($P611) &gt;= 4), IF($T611 &lt;&gt; "", $H611/$T611, ""), ""), "")</f>
        <v/>
      </c>
      <c r="AL611" s="18" t="str">
        <f ca="1">IFERROR(IF(AND(NOW()&lt;= EOMONTH(DATE(YEAR($P611),5, 1), 0), Overall!$A613&lt;&gt;"", MONTH($O611) &lt;= 5, MONTH($P611) &gt;= 5), IF($T611 &lt;&gt; "", $H611/$T611, ""), ""), "")</f>
        <v/>
      </c>
      <c r="AM611" s="18" t="str">
        <f ca="1">IFERROR(IF(AND(NOW()&lt;= EOMONTH(DATE(YEAR($P611),6, 1), 0), Overall!$A613&lt;&gt;"", MONTH($O611) &lt;= 6, MONTH($P611) &gt;= 6), IF($T611 &lt;&gt; "", $H611/$T611, ""), ""), "")</f>
        <v/>
      </c>
      <c r="AN611" s="18" t="str">
        <f ca="1">IFERROR(IF(AND(NOW()&lt;= EOMONTH(DATE(YEAR($P611),7, 1), 0), Overall!$A613&lt;&gt;"", MONTH($O611) &lt;= 7, MONTH($P611) &gt;= 7), IF($T611 &lt;&gt; "", $H611/$T611, ""), ""), "")</f>
        <v/>
      </c>
      <c r="AO611" s="18" t="str">
        <f ca="1">IFERROR(IF(AND(NOW()&lt;= EOMONTH(DATE(YEAR($P611),8, 1), 0), Overall!$A613&lt;&gt;"", MONTH($O611) &lt;= 8, MONTH($P611) &gt;= 8), IF($T611 &lt;&gt; "", $H611/$T611, ""), ""), "")</f>
        <v/>
      </c>
      <c r="AP611" s="18" t="str">
        <f ca="1">IFERROR(IF(AND(NOW()&lt;= EOMONTH(DATE(YEAR($P611),9, 1), 0), Overall!$A613&lt;&gt;"", MONTH($O611) &lt;= 9, MONTH($P611) &gt;= 9), IF($T611 &lt;&gt; "", $H611/$T611, ""), ""), "")</f>
        <v/>
      </c>
      <c r="AQ611" s="18" t="str">
        <f ca="1">IFERROR(IF(AND(NOW()&lt;= EOMONTH(DATE(YEAR($P611),10, 1), 0), Overall!$A613&lt;&gt;"", MONTH($O611) &lt;= 10, MONTH($P611) &gt;= 10), IF($T611 &lt;&gt; "", $H611/$T611, ""), ""), "")</f>
        <v/>
      </c>
      <c r="AR611" s="18" t="str">
        <f ca="1">IFERROR(IF(AND(NOW()&lt;= EOMONTH(DATE(YEAR($P611),11, 1), 0), Overall!$A613&lt;&gt;"", MONTH($O611) &lt;=11, MONTH($P611) &gt;= 11), IF($T611 &lt;&gt; "", $H611/$T611, ""), ""), "")</f>
        <v/>
      </c>
      <c r="AS611" s="18" t="str">
        <f ca="1">IFERROR(IF(AND(NOW()&lt;= EOMONTH(DATE(YEAR($P611),12, 1), 0), Overall!$A613&lt;&gt;"", MONTH($O611) &lt;= 12, MONTH($P611) &gt;= 12), IF($T611 &lt;&gt; "", $H611/$T611, ""), ""), "")</f>
        <v/>
      </c>
      <c r="AT611" s="16">
        <f t="shared" ca="1" si="19"/>
        <v>0</v>
      </c>
    </row>
    <row r="612" spans="1:46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6">
        <f>IF(Overall!T614&lt;&gt;"",VALUE(Overall!T614),"")</f>
        <v>83.22</v>
      </c>
      <c r="O612" s="7">
        <f>IF(Overall!L614&lt;&gt;"", DATEVALUE(Overall!L614), "")</f>
        <v>45261</v>
      </c>
      <c r="P612" s="7">
        <f>IF(Overall!M614&lt;&gt;"", DATEVALUE(Overall!M614), "")</f>
        <v>45291</v>
      </c>
      <c r="Q612" s="7" t="str">
        <f>IF(Overall!S614&lt;&gt;"",_xlfn.VALUETOTEXT(Overall!S614),"")</f>
        <v>Dec</v>
      </c>
      <c r="R612" s="7">
        <f>IF(Overall!O614&lt;&gt;"", DATEVALUE(Overall!O614), "")</f>
        <v>45166</v>
      </c>
      <c r="S612" s="7">
        <f>IF(Overall!O614&lt;&gt;"", DATEVALUE(Overall!O614), "")</f>
        <v>45166</v>
      </c>
      <c r="T612" s="5">
        <f t="shared" si="18"/>
        <v>1</v>
      </c>
      <c r="U612" s="18" t="str">
        <f>IF(Overall!$A614&lt;&gt;"",IF(AND(MONTH($O612) &lt;= 1, MONTH($P612) &gt;= 1), IF($T612 &lt;&gt; "", $H612/$T612, ""), ""),"")</f>
        <v/>
      </c>
      <c r="V612" s="18" t="str">
        <f>IF(Overall!$A614&lt;&gt;"",IF(AND(MONTH($O612) &lt;= 2, MONTH($P612) &gt;= 2), IF($T612 &lt;&gt; "", $H612/$T612, ""), ""),"")</f>
        <v/>
      </c>
      <c r="W612" s="18" t="str">
        <f>IF(Overall!$A614&lt;&gt;"",IF(AND(MONTH($O612) &lt;= 3, MONTH($P612) &gt;= 3), IF($T612 &lt;&gt; "", $H612/$T612, ""), ""),"")</f>
        <v/>
      </c>
      <c r="X612" s="18" t="str">
        <f>IF(Overall!$A614&lt;&gt;"",IF(AND(MONTH($O612) &lt;= 4, MONTH($P612) &gt;= 4), IF($T612 &lt;&gt; "", $H612/$T612, ""), ""),"")</f>
        <v/>
      </c>
      <c r="Y612" s="18" t="str">
        <f>IF(Overall!$A614&lt;&gt;"",IF(AND(MONTH($O612) &lt;= 5, MONTH($P612) &gt;= 5), IF($T612 &lt;&gt; "", $H612/$T612, ""), ""),"")</f>
        <v/>
      </c>
      <c r="Z612" s="18" t="str">
        <f>IF(Overall!$A614&lt;&gt;"",IF(AND(MONTH($O612) &lt;= 6, MONTH($P612) &gt;= 6), IF($T612 &lt;&gt; "", $H612/$T612, ""), ""),"")</f>
        <v/>
      </c>
      <c r="AA612" s="18" t="str">
        <f>IF(Overall!$A614&lt;&gt;"",IF(AND(MONTH($O612) &lt;= 7, MONTH($P612) &gt;= 7 ), IF($T612 &lt;&gt; "", $H612/$T612, ""), ""),"")</f>
        <v/>
      </c>
      <c r="AB612" s="18" t="str">
        <f>IF(Overall!$A614&lt;&gt;"",IF(AND(MONTH($O612) &lt;= 8, MONTH($P612) &gt;= 8), IF($T612 &lt;&gt; "", $H612/$T612, ""), ""),"")</f>
        <v/>
      </c>
      <c r="AC612" s="18" t="str">
        <f>IF(Overall!$A614&lt;&gt;"",IF(AND(MONTH($O612) &lt;= 9, MONTH($P612) &gt;= 9), IF($T612 &lt;&gt; "", $H612/$T612, ""), ""),"")</f>
        <v/>
      </c>
      <c r="AD612" s="18" t="str">
        <f>IF(Overall!$A614&lt;&gt;"",IF(AND(MONTH($O612) &lt;= 10, MONTH($P612) &gt;= 10), IF($T612 &lt;&gt; "", $H612/$T612, ""), ""),"")</f>
        <v/>
      </c>
      <c r="AE612" s="18" t="str">
        <f>IF(Overall!$A614&lt;&gt;"",IF(AND(MONTH($O612) &lt;= 11, MONTH($P612) &gt;= 11), IF($T612 &lt;&gt; "", $H612/$T612, ""), ""),"")</f>
        <v/>
      </c>
      <c r="AF612" s="18">
        <f>IF(Overall!$A614&lt;&gt;"",IF(AND(MONTH($O612) &lt;= 12, MONTH($P612) &gt;= 12), IF($T612 &lt;&gt; "", $H612/$T612, ""), ""),"")</f>
        <v>500000</v>
      </c>
      <c r="AH612" s="18" t="str">
        <f ca="1">IFERROR(IF(AND(NOW()&lt;= EOMONTH(DATE(YEAR($P612),1, 1), 0), Overall!$A614&lt;&gt;"", MONTH($O612) &lt;= 1, MONTH($P612) &gt;= 1), IF($T612 &lt;&gt; "", $H612/$T612, ""), ""), "")</f>
        <v/>
      </c>
      <c r="AI612" s="18" t="str">
        <f ca="1">IFERROR(IF(AND(NOW()&lt;= EOMONTH(DATE(YEAR($P612),2, 1), 0), Overall!$A614&lt;&gt;"", MONTH($O612) &lt;= 2, MONTH($P612) &gt;= 2), IF($T612 &lt;&gt; "", $H612/$T612, ""), ""), "")</f>
        <v/>
      </c>
      <c r="AJ612" s="18" t="str">
        <f ca="1">IFERROR(IF(AND(NOW()&lt;= EOMONTH(DATE(YEAR($P612),3, 1), 0), Overall!$A614&lt;&gt;"", MONTH($O612) &lt;= 3, MONTH($P612) &gt;= 3), IF($T612 &lt;&gt; "", $H612/$T612, ""), ""), "")</f>
        <v/>
      </c>
      <c r="AK612" s="18" t="str">
        <f ca="1">IFERROR(IF(AND(NOW()&lt;= EOMONTH(DATE(YEAR($P612),4, 1), 0), Overall!$A614&lt;&gt;"", MONTH($O612) &lt;= 4, MONTH($P612) &gt;= 4), IF($T612 &lt;&gt; "", $H612/$T612, ""), ""), "")</f>
        <v/>
      </c>
      <c r="AL612" s="18" t="str">
        <f ca="1">IFERROR(IF(AND(NOW()&lt;= EOMONTH(DATE(YEAR($P612),5, 1), 0), Overall!$A614&lt;&gt;"", MONTH($O612) &lt;= 5, MONTH($P612) &gt;= 5), IF($T612 &lt;&gt; "", $H612/$T612, ""), ""), "")</f>
        <v/>
      </c>
      <c r="AM612" s="18" t="str">
        <f ca="1">IFERROR(IF(AND(NOW()&lt;= EOMONTH(DATE(YEAR($P612),6, 1), 0), Overall!$A614&lt;&gt;"", MONTH($O612) &lt;= 6, MONTH($P612) &gt;= 6), IF($T612 &lt;&gt; "", $H612/$T612, ""), ""), "")</f>
        <v/>
      </c>
      <c r="AN612" s="18" t="str">
        <f ca="1">IFERROR(IF(AND(NOW()&lt;= EOMONTH(DATE(YEAR($P612),7, 1), 0), Overall!$A614&lt;&gt;"", MONTH($O612) &lt;= 7, MONTH($P612) &gt;= 7), IF($T612 &lt;&gt; "", $H612/$T612, ""), ""), "")</f>
        <v/>
      </c>
      <c r="AO612" s="18" t="str">
        <f ca="1">IFERROR(IF(AND(NOW()&lt;= EOMONTH(DATE(YEAR($P612),8, 1), 0), Overall!$A614&lt;&gt;"", MONTH($O612) &lt;= 8, MONTH($P612) &gt;= 8), IF($T612 &lt;&gt; "", $H612/$T612, ""), ""), "")</f>
        <v/>
      </c>
      <c r="AP612" s="18" t="str">
        <f ca="1">IFERROR(IF(AND(NOW()&lt;= EOMONTH(DATE(YEAR($P612),9, 1), 0), Overall!$A614&lt;&gt;"", MONTH($O612) &lt;= 9, MONTH($P612) &gt;= 9), IF($T612 &lt;&gt; "", $H612/$T612, ""), ""), "")</f>
        <v/>
      </c>
      <c r="AQ612" s="18" t="str">
        <f ca="1">IFERROR(IF(AND(NOW()&lt;= EOMONTH(DATE(YEAR($P612),10, 1), 0), Overall!$A614&lt;&gt;"", MONTH($O612) &lt;= 10, MONTH($P612) &gt;= 10), IF($T612 &lt;&gt; "", $H612/$T612, ""), ""), "")</f>
        <v/>
      </c>
      <c r="AR612" s="18" t="str">
        <f ca="1">IFERROR(IF(AND(NOW()&lt;= EOMONTH(DATE(YEAR($P612),11, 1), 0), Overall!$A614&lt;&gt;"", MONTH($O612) &lt;=11, MONTH($P612) &gt;= 11), IF($T612 &lt;&gt; "", $H612/$T612, ""), ""), "")</f>
        <v/>
      </c>
      <c r="AS612" s="18" t="str">
        <f ca="1">IFERROR(IF(AND(NOW()&lt;= EOMONTH(DATE(YEAR($P612),12, 1), 0), Overall!$A614&lt;&gt;"", MONTH($O612) &lt;= 12, MONTH($P612) &gt;= 12), IF($T612 &lt;&gt; "", $H612/$T612, ""), ""), "")</f>
        <v/>
      </c>
      <c r="AT612" s="16">
        <f t="shared" ca="1" si="19"/>
        <v>0</v>
      </c>
    </row>
    <row r="613" spans="1:46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6">
        <f>IF(Overall!T615&lt;&gt;"",VALUE(Overall!T615),"")</f>
        <v>83.18</v>
      </c>
      <c r="O613" s="7">
        <f>IF(Overall!L615&lt;&gt;"", DATEVALUE(Overall!L615), "")</f>
        <v>45261</v>
      </c>
      <c r="P613" s="7">
        <f>IF(Overall!M615&lt;&gt;"", DATEVALUE(Overall!M615), "")</f>
        <v>45291</v>
      </c>
      <c r="Q613" s="7" t="str">
        <f>IF(Overall!S615&lt;&gt;"",_xlfn.VALUETOTEXT(Overall!S615),"")</f>
        <v>Dec</v>
      </c>
      <c r="R613" s="7">
        <f>IF(Overall!O615&lt;&gt;"", DATEVALUE(Overall!O615), "")</f>
        <v>45166</v>
      </c>
      <c r="S613" s="7">
        <f>IF(Overall!O615&lt;&gt;"", DATEVALUE(Overall!O615), "")</f>
        <v>45166</v>
      </c>
      <c r="T613" s="5">
        <f t="shared" si="18"/>
        <v>1</v>
      </c>
      <c r="U613" s="18" t="str">
        <f>IF(Overall!$A615&lt;&gt;"",IF(AND(MONTH($O613) &lt;= 1, MONTH($P613) &gt;= 1), IF($T613 &lt;&gt; "", $H613/$T613, ""), ""),"")</f>
        <v/>
      </c>
      <c r="V613" s="18" t="str">
        <f>IF(Overall!$A615&lt;&gt;"",IF(AND(MONTH($O613) &lt;= 2, MONTH($P613) &gt;= 2), IF($T613 &lt;&gt; "", $H613/$T613, ""), ""),"")</f>
        <v/>
      </c>
      <c r="W613" s="18" t="str">
        <f>IF(Overall!$A615&lt;&gt;"",IF(AND(MONTH($O613) &lt;= 3, MONTH($P613) &gt;= 3), IF($T613 &lt;&gt; "", $H613/$T613, ""), ""),"")</f>
        <v/>
      </c>
      <c r="X613" s="18" t="str">
        <f>IF(Overall!$A615&lt;&gt;"",IF(AND(MONTH($O613) &lt;= 4, MONTH($P613) &gt;= 4), IF($T613 &lt;&gt; "", $H613/$T613, ""), ""),"")</f>
        <v/>
      </c>
      <c r="Y613" s="18" t="str">
        <f>IF(Overall!$A615&lt;&gt;"",IF(AND(MONTH($O613) &lt;= 5, MONTH($P613) &gt;= 5), IF($T613 &lt;&gt; "", $H613/$T613, ""), ""),"")</f>
        <v/>
      </c>
      <c r="Z613" s="18" t="str">
        <f>IF(Overall!$A615&lt;&gt;"",IF(AND(MONTH($O613) &lt;= 6, MONTH($P613) &gt;= 6), IF($T613 &lt;&gt; "", $H613/$T613, ""), ""),"")</f>
        <v/>
      </c>
      <c r="AA613" s="18" t="str">
        <f>IF(Overall!$A615&lt;&gt;"",IF(AND(MONTH($O613) &lt;= 7, MONTH($P613) &gt;= 7 ), IF($T613 &lt;&gt; "", $H613/$T613, ""), ""),"")</f>
        <v/>
      </c>
      <c r="AB613" s="18" t="str">
        <f>IF(Overall!$A615&lt;&gt;"",IF(AND(MONTH($O613) &lt;= 8, MONTH($P613) &gt;= 8), IF($T613 &lt;&gt; "", $H613/$T613, ""), ""),"")</f>
        <v/>
      </c>
      <c r="AC613" s="18" t="str">
        <f>IF(Overall!$A615&lt;&gt;"",IF(AND(MONTH($O613) &lt;= 9, MONTH($P613) &gt;= 9), IF($T613 &lt;&gt; "", $H613/$T613, ""), ""),"")</f>
        <v/>
      </c>
      <c r="AD613" s="18" t="str">
        <f>IF(Overall!$A615&lt;&gt;"",IF(AND(MONTH($O613) &lt;= 10, MONTH($P613) &gt;= 10), IF($T613 &lt;&gt; "", $H613/$T613, ""), ""),"")</f>
        <v/>
      </c>
      <c r="AE613" s="18" t="str">
        <f>IF(Overall!$A615&lt;&gt;"",IF(AND(MONTH($O613) &lt;= 11, MONTH($P613) &gt;= 11), IF($T613 &lt;&gt; "", $H613/$T613, ""), ""),"")</f>
        <v/>
      </c>
      <c r="AF613" s="18">
        <f>IF(Overall!$A615&lt;&gt;"",IF(AND(MONTH($O613) &lt;= 12, MONTH($P613) &gt;= 12), IF($T613 &lt;&gt; "", $H613/$T613, ""), ""),"")</f>
        <v>500000</v>
      </c>
      <c r="AH613" s="18" t="str">
        <f ca="1">IFERROR(IF(AND(NOW()&lt;= EOMONTH(DATE(YEAR($P613),1, 1), 0), Overall!$A615&lt;&gt;"", MONTH($O613) &lt;= 1, MONTH($P613) &gt;= 1), IF($T613 &lt;&gt; "", $H613/$T613, ""), ""), "")</f>
        <v/>
      </c>
      <c r="AI613" s="18" t="str">
        <f ca="1">IFERROR(IF(AND(NOW()&lt;= EOMONTH(DATE(YEAR($P613),2, 1), 0), Overall!$A615&lt;&gt;"", MONTH($O613) &lt;= 2, MONTH($P613) &gt;= 2), IF($T613 &lt;&gt; "", $H613/$T613, ""), ""), "")</f>
        <v/>
      </c>
      <c r="AJ613" s="18" t="str">
        <f ca="1">IFERROR(IF(AND(NOW()&lt;= EOMONTH(DATE(YEAR($P613),3, 1), 0), Overall!$A615&lt;&gt;"", MONTH($O613) &lt;= 3, MONTH($P613) &gt;= 3), IF($T613 &lt;&gt; "", $H613/$T613, ""), ""), "")</f>
        <v/>
      </c>
      <c r="AK613" s="18" t="str">
        <f ca="1">IFERROR(IF(AND(NOW()&lt;= EOMONTH(DATE(YEAR($P613),4, 1), 0), Overall!$A615&lt;&gt;"", MONTH($O613) &lt;= 4, MONTH($P613) &gt;= 4), IF($T613 &lt;&gt; "", $H613/$T613, ""), ""), "")</f>
        <v/>
      </c>
      <c r="AL613" s="18" t="str">
        <f ca="1">IFERROR(IF(AND(NOW()&lt;= EOMONTH(DATE(YEAR($P613),5, 1), 0), Overall!$A615&lt;&gt;"", MONTH($O613) &lt;= 5, MONTH($P613) &gt;= 5), IF($T613 &lt;&gt; "", $H613/$T613, ""), ""), "")</f>
        <v/>
      </c>
      <c r="AM613" s="18" t="str">
        <f ca="1">IFERROR(IF(AND(NOW()&lt;= EOMONTH(DATE(YEAR($P613),6, 1), 0), Overall!$A615&lt;&gt;"", MONTH($O613) &lt;= 6, MONTH($P613) &gt;= 6), IF($T613 &lt;&gt; "", $H613/$T613, ""), ""), "")</f>
        <v/>
      </c>
      <c r="AN613" s="18" t="str">
        <f ca="1">IFERROR(IF(AND(NOW()&lt;= EOMONTH(DATE(YEAR($P613),7, 1), 0), Overall!$A615&lt;&gt;"", MONTH($O613) &lt;= 7, MONTH($P613) &gt;= 7), IF($T613 &lt;&gt; "", $H613/$T613, ""), ""), "")</f>
        <v/>
      </c>
      <c r="AO613" s="18" t="str">
        <f ca="1">IFERROR(IF(AND(NOW()&lt;= EOMONTH(DATE(YEAR($P613),8, 1), 0), Overall!$A615&lt;&gt;"", MONTH($O613) &lt;= 8, MONTH($P613) &gt;= 8), IF($T613 &lt;&gt; "", $H613/$T613, ""), ""), "")</f>
        <v/>
      </c>
      <c r="AP613" s="18" t="str">
        <f ca="1">IFERROR(IF(AND(NOW()&lt;= EOMONTH(DATE(YEAR($P613),9, 1), 0), Overall!$A615&lt;&gt;"", MONTH($O613) &lt;= 9, MONTH($P613) &gt;= 9), IF($T613 &lt;&gt; "", $H613/$T613, ""), ""), "")</f>
        <v/>
      </c>
      <c r="AQ613" s="18" t="str">
        <f ca="1">IFERROR(IF(AND(NOW()&lt;= EOMONTH(DATE(YEAR($P613),10, 1), 0), Overall!$A615&lt;&gt;"", MONTH($O613) &lt;= 10, MONTH($P613) &gt;= 10), IF($T613 &lt;&gt; "", $H613/$T613, ""), ""), "")</f>
        <v/>
      </c>
      <c r="AR613" s="18" t="str">
        <f ca="1">IFERROR(IF(AND(NOW()&lt;= EOMONTH(DATE(YEAR($P613),11, 1), 0), Overall!$A615&lt;&gt;"", MONTH($O613) &lt;=11, MONTH($P613) &gt;= 11), IF($T613 &lt;&gt; "", $H613/$T613, ""), ""), "")</f>
        <v/>
      </c>
      <c r="AS613" s="18" t="str">
        <f ca="1">IFERROR(IF(AND(NOW()&lt;= EOMONTH(DATE(YEAR($P613),12, 1), 0), Overall!$A615&lt;&gt;"", MONTH($O613) &lt;= 12, MONTH($P613) &gt;= 12), IF($T613 &lt;&gt; "", $H613/$T613, ""), ""), "")</f>
        <v/>
      </c>
      <c r="AT613" s="16">
        <f t="shared" ca="1" si="19"/>
        <v>0</v>
      </c>
    </row>
    <row r="614" spans="1:46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6">
        <f>IF(Overall!T616&lt;&gt;"",VALUE(Overall!T616),"")</f>
        <v>83.05</v>
      </c>
      <c r="O614" s="7">
        <f>IF(Overall!L616&lt;&gt;"", DATEVALUE(Overall!L616), "")</f>
        <v>45261</v>
      </c>
      <c r="P614" s="7">
        <f>IF(Overall!M616&lt;&gt;"", DATEVALUE(Overall!M616), "")</f>
        <v>45291</v>
      </c>
      <c r="Q614" s="7" t="str">
        <f>IF(Overall!S616&lt;&gt;"",_xlfn.VALUETOTEXT(Overall!S616),"")</f>
        <v>Dec</v>
      </c>
      <c r="R614" s="7">
        <f>IF(Overall!O616&lt;&gt;"", DATEVALUE(Overall!O616), "")</f>
        <v>45166</v>
      </c>
      <c r="S614" s="7">
        <f>IF(Overall!O616&lt;&gt;"", DATEVALUE(Overall!O616), "")</f>
        <v>45166</v>
      </c>
      <c r="T614" s="5">
        <f t="shared" si="18"/>
        <v>1</v>
      </c>
      <c r="U614" s="18" t="str">
        <f>IF(Overall!$A616&lt;&gt;"",IF(AND(MONTH($O614) &lt;= 1, MONTH($P614) &gt;= 1), IF($T614 &lt;&gt; "", $H614/$T614, ""), ""),"")</f>
        <v/>
      </c>
      <c r="V614" s="18" t="str">
        <f>IF(Overall!$A616&lt;&gt;"",IF(AND(MONTH($O614) &lt;= 2, MONTH($P614) &gt;= 2), IF($T614 &lt;&gt; "", $H614/$T614, ""), ""),"")</f>
        <v/>
      </c>
      <c r="W614" s="18" t="str">
        <f>IF(Overall!$A616&lt;&gt;"",IF(AND(MONTH($O614) &lt;= 3, MONTH($P614) &gt;= 3), IF($T614 &lt;&gt; "", $H614/$T614, ""), ""),"")</f>
        <v/>
      </c>
      <c r="X614" s="18" t="str">
        <f>IF(Overall!$A616&lt;&gt;"",IF(AND(MONTH($O614) &lt;= 4, MONTH($P614) &gt;= 4), IF($T614 &lt;&gt; "", $H614/$T614, ""), ""),"")</f>
        <v/>
      </c>
      <c r="Y614" s="18" t="str">
        <f>IF(Overall!$A616&lt;&gt;"",IF(AND(MONTH($O614) &lt;= 5, MONTH($P614) &gt;= 5), IF($T614 &lt;&gt; "", $H614/$T614, ""), ""),"")</f>
        <v/>
      </c>
      <c r="Z614" s="18" t="str">
        <f>IF(Overall!$A616&lt;&gt;"",IF(AND(MONTH($O614) &lt;= 6, MONTH($P614) &gt;= 6), IF($T614 &lt;&gt; "", $H614/$T614, ""), ""),"")</f>
        <v/>
      </c>
      <c r="AA614" s="18" t="str">
        <f>IF(Overall!$A616&lt;&gt;"",IF(AND(MONTH($O614) &lt;= 7, MONTH($P614) &gt;= 7 ), IF($T614 &lt;&gt; "", $H614/$T614, ""), ""),"")</f>
        <v/>
      </c>
      <c r="AB614" s="18" t="str">
        <f>IF(Overall!$A616&lt;&gt;"",IF(AND(MONTH($O614) &lt;= 8, MONTH($P614) &gt;= 8), IF($T614 &lt;&gt; "", $H614/$T614, ""), ""),"")</f>
        <v/>
      </c>
      <c r="AC614" s="18" t="str">
        <f>IF(Overall!$A616&lt;&gt;"",IF(AND(MONTH($O614) &lt;= 9, MONTH($P614) &gt;= 9), IF($T614 &lt;&gt; "", $H614/$T614, ""), ""),"")</f>
        <v/>
      </c>
      <c r="AD614" s="18" t="str">
        <f>IF(Overall!$A616&lt;&gt;"",IF(AND(MONTH($O614) &lt;= 10, MONTH($P614) &gt;= 10), IF($T614 &lt;&gt; "", $H614/$T614, ""), ""),"")</f>
        <v/>
      </c>
      <c r="AE614" s="18" t="str">
        <f>IF(Overall!$A616&lt;&gt;"",IF(AND(MONTH($O614) &lt;= 11, MONTH($P614) &gt;= 11), IF($T614 &lt;&gt; "", $H614/$T614, ""), ""),"")</f>
        <v/>
      </c>
      <c r="AF614" s="18">
        <f>IF(Overall!$A616&lt;&gt;"",IF(AND(MONTH($O614) &lt;= 12, MONTH($P614) &gt;= 12), IF($T614 &lt;&gt; "", $H614/$T614, ""), ""),"")</f>
        <v>500000</v>
      </c>
      <c r="AH614" s="18" t="str">
        <f ca="1">IFERROR(IF(AND(NOW()&lt;= EOMONTH(DATE(YEAR($P614),1, 1), 0), Overall!$A616&lt;&gt;"", MONTH($O614) &lt;= 1, MONTH($P614) &gt;= 1), IF($T614 &lt;&gt; "", $H614/$T614, ""), ""), "")</f>
        <v/>
      </c>
      <c r="AI614" s="18" t="str">
        <f ca="1">IFERROR(IF(AND(NOW()&lt;= EOMONTH(DATE(YEAR($P614),2, 1), 0), Overall!$A616&lt;&gt;"", MONTH($O614) &lt;= 2, MONTH($P614) &gt;= 2), IF($T614 &lt;&gt; "", $H614/$T614, ""), ""), "")</f>
        <v/>
      </c>
      <c r="AJ614" s="18" t="str">
        <f ca="1">IFERROR(IF(AND(NOW()&lt;= EOMONTH(DATE(YEAR($P614),3, 1), 0), Overall!$A616&lt;&gt;"", MONTH($O614) &lt;= 3, MONTH($P614) &gt;= 3), IF($T614 &lt;&gt; "", $H614/$T614, ""), ""), "")</f>
        <v/>
      </c>
      <c r="AK614" s="18" t="str">
        <f ca="1">IFERROR(IF(AND(NOW()&lt;= EOMONTH(DATE(YEAR($P614),4, 1), 0), Overall!$A616&lt;&gt;"", MONTH($O614) &lt;= 4, MONTH($P614) &gt;= 4), IF($T614 &lt;&gt; "", $H614/$T614, ""), ""), "")</f>
        <v/>
      </c>
      <c r="AL614" s="18" t="str">
        <f ca="1">IFERROR(IF(AND(NOW()&lt;= EOMONTH(DATE(YEAR($P614),5, 1), 0), Overall!$A616&lt;&gt;"", MONTH($O614) &lt;= 5, MONTH($P614) &gt;= 5), IF($T614 &lt;&gt; "", $H614/$T614, ""), ""), "")</f>
        <v/>
      </c>
      <c r="AM614" s="18" t="str">
        <f ca="1">IFERROR(IF(AND(NOW()&lt;= EOMONTH(DATE(YEAR($P614),6, 1), 0), Overall!$A616&lt;&gt;"", MONTH($O614) &lt;= 6, MONTH($P614) &gt;= 6), IF($T614 &lt;&gt; "", $H614/$T614, ""), ""), "")</f>
        <v/>
      </c>
      <c r="AN614" s="18" t="str">
        <f ca="1">IFERROR(IF(AND(NOW()&lt;= EOMONTH(DATE(YEAR($P614),7, 1), 0), Overall!$A616&lt;&gt;"", MONTH($O614) &lt;= 7, MONTH($P614) &gt;= 7), IF($T614 &lt;&gt; "", $H614/$T614, ""), ""), "")</f>
        <v/>
      </c>
      <c r="AO614" s="18" t="str">
        <f ca="1">IFERROR(IF(AND(NOW()&lt;= EOMONTH(DATE(YEAR($P614),8, 1), 0), Overall!$A616&lt;&gt;"", MONTH($O614) &lt;= 8, MONTH($P614) &gt;= 8), IF($T614 &lt;&gt; "", $H614/$T614, ""), ""), "")</f>
        <v/>
      </c>
      <c r="AP614" s="18" t="str">
        <f ca="1">IFERROR(IF(AND(NOW()&lt;= EOMONTH(DATE(YEAR($P614),9, 1), 0), Overall!$A616&lt;&gt;"", MONTH($O614) &lt;= 9, MONTH($P614) &gt;= 9), IF($T614 &lt;&gt; "", $H614/$T614, ""), ""), "")</f>
        <v/>
      </c>
      <c r="AQ614" s="18" t="str">
        <f ca="1">IFERROR(IF(AND(NOW()&lt;= EOMONTH(DATE(YEAR($P614),10, 1), 0), Overall!$A616&lt;&gt;"", MONTH($O614) &lt;= 10, MONTH($P614) &gt;= 10), IF($T614 &lt;&gt; "", $H614/$T614, ""), ""), "")</f>
        <v/>
      </c>
      <c r="AR614" s="18" t="str">
        <f ca="1">IFERROR(IF(AND(NOW()&lt;= EOMONTH(DATE(YEAR($P614),11, 1), 0), Overall!$A616&lt;&gt;"", MONTH($O614) &lt;=11, MONTH($P614) &gt;= 11), IF($T614 &lt;&gt; "", $H614/$T614, ""), ""), "")</f>
        <v/>
      </c>
      <c r="AS614" s="18" t="str">
        <f ca="1">IFERROR(IF(AND(NOW()&lt;= EOMONTH(DATE(YEAR($P614),12, 1), 0), Overall!$A616&lt;&gt;"", MONTH($O614) &lt;= 12, MONTH($P614) &gt;= 12), IF($T614 &lt;&gt; "", $H614/$T614, ""), ""), "")</f>
        <v/>
      </c>
      <c r="AT614" s="16">
        <f t="shared" ca="1" si="19"/>
        <v>0</v>
      </c>
    </row>
    <row r="615" spans="1:46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6">
        <f>IF(Overall!T617&lt;&gt;"",VALUE(Overall!T617),"")</f>
        <v>83.08</v>
      </c>
      <c r="O615" s="7">
        <f>IF(Overall!L617&lt;&gt;"", DATEVALUE(Overall!L617), "")</f>
        <v>45261</v>
      </c>
      <c r="P615" s="7">
        <f>IF(Overall!M617&lt;&gt;"", DATEVALUE(Overall!M617), "")</f>
        <v>45291</v>
      </c>
      <c r="Q615" s="7" t="str">
        <f>IF(Overall!S617&lt;&gt;"",_xlfn.VALUETOTEXT(Overall!S617),"")</f>
        <v>Dec</v>
      </c>
      <c r="R615" s="7">
        <f>IF(Overall!O617&lt;&gt;"", DATEVALUE(Overall!O617), "")</f>
        <v>45167</v>
      </c>
      <c r="S615" s="7">
        <f>IF(Overall!O617&lt;&gt;"", DATEVALUE(Overall!O617), "")</f>
        <v>45167</v>
      </c>
      <c r="T615" s="5">
        <f t="shared" si="18"/>
        <v>1</v>
      </c>
      <c r="U615" s="18" t="str">
        <f>IF(Overall!$A617&lt;&gt;"",IF(AND(MONTH($O615) &lt;= 1, MONTH($P615) &gt;= 1), IF($T615 &lt;&gt; "", $H615/$T615, ""), ""),"")</f>
        <v/>
      </c>
      <c r="V615" s="18" t="str">
        <f>IF(Overall!$A617&lt;&gt;"",IF(AND(MONTH($O615) &lt;= 2, MONTH($P615) &gt;= 2), IF($T615 &lt;&gt; "", $H615/$T615, ""), ""),"")</f>
        <v/>
      </c>
      <c r="W615" s="18" t="str">
        <f>IF(Overall!$A617&lt;&gt;"",IF(AND(MONTH($O615) &lt;= 3, MONTH($P615) &gt;= 3), IF($T615 &lt;&gt; "", $H615/$T615, ""), ""),"")</f>
        <v/>
      </c>
      <c r="X615" s="18" t="str">
        <f>IF(Overall!$A617&lt;&gt;"",IF(AND(MONTH($O615) &lt;= 4, MONTH($P615) &gt;= 4), IF($T615 &lt;&gt; "", $H615/$T615, ""), ""),"")</f>
        <v/>
      </c>
      <c r="Y615" s="18" t="str">
        <f>IF(Overall!$A617&lt;&gt;"",IF(AND(MONTH($O615) &lt;= 5, MONTH($P615) &gt;= 5), IF($T615 &lt;&gt; "", $H615/$T615, ""), ""),"")</f>
        <v/>
      </c>
      <c r="Z615" s="18" t="str">
        <f>IF(Overall!$A617&lt;&gt;"",IF(AND(MONTH($O615) &lt;= 6, MONTH($P615) &gt;= 6), IF($T615 &lt;&gt; "", $H615/$T615, ""), ""),"")</f>
        <v/>
      </c>
      <c r="AA615" s="18" t="str">
        <f>IF(Overall!$A617&lt;&gt;"",IF(AND(MONTH($O615) &lt;= 7, MONTH($P615) &gt;= 7 ), IF($T615 &lt;&gt; "", $H615/$T615, ""), ""),"")</f>
        <v/>
      </c>
      <c r="AB615" s="18" t="str">
        <f>IF(Overall!$A617&lt;&gt;"",IF(AND(MONTH($O615) &lt;= 8, MONTH($P615) &gt;= 8), IF($T615 &lt;&gt; "", $H615/$T615, ""), ""),"")</f>
        <v/>
      </c>
      <c r="AC615" s="18" t="str">
        <f>IF(Overall!$A617&lt;&gt;"",IF(AND(MONTH($O615) &lt;= 9, MONTH($P615) &gt;= 9), IF($T615 &lt;&gt; "", $H615/$T615, ""), ""),"")</f>
        <v/>
      </c>
      <c r="AD615" s="18" t="str">
        <f>IF(Overall!$A617&lt;&gt;"",IF(AND(MONTH($O615) &lt;= 10, MONTH($P615) &gt;= 10), IF($T615 &lt;&gt; "", $H615/$T615, ""), ""),"")</f>
        <v/>
      </c>
      <c r="AE615" s="18" t="str">
        <f>IF(Overall!$A617&lt;&gt;"",IF(AND(MONTH($O615) &lt;= 11, MONTH($P615) &gt;= 11), IF($T615 &lt;&gt; "", $H615/$T615, ""), ""),"")</f>
        <v/>
      </c>
      <c r="AF615" s="18">
        <f>IF(Overall!$A617&lt;&gt;"",IF(AND(MONTH($O615) &lt;= 12, MONTH($P615) &gt;= 12), IF($T615 &lt;&gt; "", $H615/$T615, ""), ""),"")</f>
        <v>500000</v>
      </c>
      <c r="AH615" s="18" t="str">
        <f ca="1">IFERROR(IF(AND(NOW()&lt;= EOMONTH(DATE(YEAR($P615),1, 1), 0), Overall!$A617&lt;&gt;"", MONTH($O615) &lt;= 1, MONTH($P615) &gt;= 1), IF($T615 &lt;&gt; "", $H615/$T615, ""), ""), "")</f>
        <v/>
      </c>
      <c r="AI615" s="18" t="str">
        <f ca="1">IFERROR(IF(AND(NOW()&lt;= EOMONTH(DATE(YEAR($P615),2, 1), 0), Overall!$A617&lt;&gt;"", MONTH($O615) &lt;= 2, MONTH($P615) &gt;= 2), IF($T615 &lt;&gt; "", $H615/$T615, ""), ""), "")</f>
        <v/>
      </c>
      <c r="AJ615" s="18" t="str">
        <f ca="1">IFERROR(IF(AND(NOW()&lt;= EOMONTH(DATE(YEAR($P615),3, 1), 0), Overall!$A617&lt;&gt;"", MONTH($O615) &lt;= 3, MONTH($P615) &gt;= 3), IF($T615 &lt;&gt; "", $H615/$T615, ""), ""), "")</f>
        <v/>
      </c>
      <c r="AK615" s="18" t="str">
        <f ca="1">IFERROR(IF(AND(NOW()&lt;= EOMONTH(DATE(YEAR($P615),4, 1), 0), Overall!$A617&lt;&gt;"", MONTH($O615) &lt;= 4, MONTH($P615) &gt;= 4), IF($T615 &lt;&gt; "", $H615/$T615, ""), ""), "")</f>
        <v/>
      </c>
      <c r="AL615" s="18" t="str">
        <f ca="1">IFERROR(IF(AND(NOW()&lt;= EOMONTH(DATE(YEAR($P615),5, 1), 0), Overall!$A617&lt;&gt;"", MONTH($O615) &lt;= 5, MONTH($P615) &gt;= 5), IF($T615 &lt;&gt; "", $H615/$T615, ""), ""), "")</f>
        <v/>
      </c>
      <c r="AM615" s="18" t="str">
        <f ca="1">IFERROR(IF(AND(NOW()&lt;= EOMONTH(DATE(YEAR($P615),6, 1), 0), Overall!$A617&lt;&gt;"", MONTH($O615) &lt;= 6, MONTH($P615) &gt;= 6), IF($T615 &lt;&gt; "", $H615/$T615, ""), ""), "")</f>
        <v/>
      </c>
      <c r="AN615" s="18" t="str">
        <f ca="1">IFERROR(IF(AND(NOW()&lt;= EOMONTH(DATE(YEAR($P615),7, 1), 0), Overall!$A617&lt;&gt;"", MONTH($O615) &lt;= 7, MONTH($P615) &gt;= 7), IF($T615 &lt;&gt; "", $H615/$T615, ""), ""), "")</f>
        <v/>
      </c>
      <c r="AO615" s="18" t="str">
        <f ca="1">IFERROR(IF(AND(NOW()&lt;= EOMONTH(DATE(YEAR($P615),8, 1), 0), Overall!$A617&lt;&gt;"", MONTH($O615) &lt;= 8, MONTH($P615) &gt;= 8), IF($T615 &lt;&gt; "", $H615/$T615, ""), ""), "")</f>
        <v/>
      </c>
      <c r="AP615" s="18" t="str">
        <f ca="1">IFERROR(IF(AND(NOW()&lt;= EOMONTH(DATE(YEAR($P615),9, 1), 0), Overall!$A617&lt;&gt;"", MONTH($O615) &lt;= 9, MONTH($P615) &gt;= 9), IF($T615 &lt;&gt; "", $H615/$T615, ""), ""), "")</f>
        <v/>
      </c>
      <c r="AQ615" s="18" t="str">
        <f ca="1">IFERROR(IF(AND(NOW()&lt;= EOMONTH(DATE(YEAR($P615),10, 1), 0), Overall!$A617&lt;&gt;"", MONTH($O615) &lt;= 10, MONTH($P615) &gt;= 10), IF($T615 &lt;&gt; "", $H615/$T615, ""), ""), "")</f>
        <v/>
      </c>
      <c r="AR615" s="18" t="str">
        <f ca="1">IFERROR(IF(AND(NOW()&lt;= EOMONTH(DATE(YEAR($P615),11, 1), 0), Overall!$A617&lt;&gt;"", MONTH($O615) &lt;=11, MONTH($P615) &gt;= 11), IF($T615 &lt;&gt; "", $H615/$T615, ""), ""), "")</f>
        <v/>
      </c>
      <c r="AS615" s="18" t="str">
        <f ca="1">IFERROR(IF(AND(NOW()&lt;= EOMONTH(DATE(YEAR($P615),12, 1), 0), Overall!$A617&lt;&gt;"", MONTH($O615) &lt;= 12, MONTH($P615) &gt;= 12), IF($T615 &lt;&gt; "", $H615/$T615, ""), ""), "")</f>
        <v/>
      </c>
      <c r="AT615" s="16">
        <f t="shared" ca="1" si="19"/>
        <v>0</v>
      </c>
    </row>
    <row r="616" spans="1:46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6">
        <f>IF(Overall!T618&lt;&gt;"",VALUE(Overall!T618),"")</f>
        <v>83.1</v>
      </c>
      <c r="O616" s="7">
        <f>IF(Overall!L618&lt;&gt;"", DATEVALUE(Overall!L618), "")</f>
        <v>45261</v>
      </c>
      <c r="P616" s="7">
        <f>IF(Overall!M618&lt;&gt;"", DATEVALUE(Overall!M618), "")</f>
        <v>45291</v>
      </c>
      <c r="Q616" s="7" t="str">
        <f>IF(Overall!S618&lt;&gt;"",_xlfn.VALUETOTEXT(Overall!S618),"")</f>
        <v>Dec</v>
      </c>
      <c r="R616" s="7">
        <f>IF(Overall!O618&lt;&gt;"", DATEVALUE(Overall!O618), "")</f>
        <v>45167</v>
      </c>
      <c r="S616" s="7">
        <f>IF(Overall!O618&lt;&gt;"", DATEVALUE(Overall!O618), "")</f>
        <v>45167</v>
      </c>
      <c r="T616" s="5">
        <f t="shared" si="18"/>
        <v>1</v>
      </c>
      <c r="U616" s="18" t="str">
        <f>IF(Overall!$A618&lt;&gt;"",IF(AND(MONTH($O616) &lt;= 1, MONTH($P616) &gt;= 1), IF($T616 &lt;&gt; "", $H616/$T616, ""), ""),"")</f>
        <v/>
      </c>
      <c r="V616" s="18" t="str">
        <f>IF(Overall!$A618&lt;&gt;"",IF(AND(MONTH($O616) &lt;= 2, MONTH($P616) &gt;= 2), IF($T616 &lt;&gt; "", $H616/$T616, ""), ""),"")</f>
        <v/>
      </c>
      <c r="W616" s="18" t="str">
        <f>IF(Overall!$A618&lt;&gt;"",IF(AND(MONTH($O616) &lt;= 3, MONTH($P616) &gt;= 3), IF($T616 &lt;&gt; "", $H616/$T616, ""), ""),"")</f>
        <v/>
      </c>
      <c r="X616" s="18" t="str">
        <f>IF(Overall!$A618&lt;&gt;"",IF(AND(MONTH($O616) &lt;= 4, MONTH($P616) &gt;= 4), IF($T616 &lt;&gt; "", $H616/$T616, ""), ""),"")</f>
        <v/>
      </c>
      <c r="Y616" s="18" t="str">
        <f>IF(Overall!$A618&lt;&gt;"",IF(AND(MONTH($O616) &lt;= 5, MONTH($P616) &gt;= 5), IF($T616 &lt;&gt; "", $H616/$T616, ""), ""),"")</f>
        <v/>
      </c>
      <c r="Z616" s="18" t="str">
        <f>IF(Overall!$A618&lt;&gt;"",IF(AND(MONTH($O616) &lt;= 6, MONTH($P616) &gt;= 6), IF($T616 &lt;&gt; "", $H616/$T616, ""), ""),"")</f>
        <v/>
      </c>
      <c r="AA616" s="18" t="str">
        <f>IF(Overall!$A618&lt;&gt;"",IF(AND(MONTH($O616) &lt;= 7, MONTH($P616) &gt;= 7 ), IF($T616 &lt;&gt; "", $H616/$T616, ""), ""),"")</f>
        <v/>
      </c>
      <c r="AB616" s="18" t="str">
        <f>IF(Overall!$A618&lt;&gt;"",IF(AND(MONTH($O616) &lt;= 8, MONTH($P616) &gt;= 8), IF($T616 &lt;&gt; "", $H616/$T616, ""), ""),"")</f>
        <v/>
      </c>
      <c r="AC616" s="18" t="str">
        <f>IF(Overall!$A618&lt;&gt;"",IF(AND(MONTH($O616) &lt;= 9, MONTH($P616) &gt;= 9), IF($T616 &lt;&gt; "", $H616/$T616, ""), ""),"")</f>
        <v/>
      </c>
      <c r="AD616" s="18" t="str">
        <f>IF(Overall!$A618&lt;&gt;"",IF(AND(MONTH($O616) &lt;= 10, MONTH($P616) &gt;= 10), IF($T616 &lt;&gt; "", $H616/$T616, ""), ""),"")</f>
        <v/>
      </c>
      <c r="AE616" s="18" t="str">
        <f>IF(Overall!$A618&lt;&gt;"",IF(AND(MONTH($O616) &lt;= 11, MONTH($P616) &gt;= 11), IF($T616 &lt;&gt; "", $H616/$T616, ""), ""),"")</f>
        <v/>
      </c>
      <c r="AF616" s="18">
        <f>IF(Overall!$A618&lt;&gt;"",IF(AND(MONTH($O616) &lt;= 12, MONTH($P616) &gt;= 12), IF($T616 &lt;&gt; "", $H616/$T616, ""), ""),"")</f>
        <v>500000</v>
      </c>
      <c r="AH616" s="18" t="str">
        <f ca="1">IFERROR(IF(AND(NOW()&lt;= EOMONTH(DATE(YEAR($P616),1, 1), 0), Overall!$A618&lt;&gt;"", MONTH($O616) &lt;= 1, MONTH($P616) &gt;= 1), IF($T616 &lt;&gt; "", $H616/$T616, ""), ""), "")</f>
        <v/>
      </c>
      <c r="AI616" s="18" t="str">
        <f ca="1">IFERROR(IF(AND(NOW()&lt;= EOMONTH(DATE(YEAR($P616),2, 1), 0), Overall!$A618&lt;&gt;"", MONTH($O616) &lt;= 2, MONTH($P616) &gt;= 2), IF($T616 &lt;&gt; "", $H616/$T616, ""), ""), "")</f>
        <v/>
      </c>
      <c r="AJ616" s="18" t="str">
        <f ca="1">IFERROR(IF(AND(NOW()&lt;= EOMONTH(DATE(YEAR($P616),3, 1), 0), Overall!$A618&lt;&gt;"", MONTH($O616) &lt;= 3, MONTH($P616) &gt;= 3), IF($T616 &lt;&gt; "", $H616/$T616, ""), ""), "")</f>
        <v/>
      </c>
      <c r="AK616" s="18" t="str">
        <f ca="1">IFERROR(IF(AND(NOW()&lt;= EOMONTH(DATE(YEAR($P616),4, 1), 0), Overall!$A618&lt;&gt;"", MONTH($O616) &lt;= 4, MONTH($P616) &gt;= 4), IF($T616 &lt;&gt; "", $H616/$T616, ""), ""), "")</f>
        <v/>
      </c>
      <c r="AL616" s="18" t="str">
        <f ca="1">IFERROR(IF(AND(NOW()&lt;= EOMONTH(DATE(YEAR($P616),5, 1), 0), Overall!$A618&lt;&gt;"", MONTH($O616) &lt;= 5, MONTH($P616) &gt;= 5), IF($T616 &lt;&gt; "", $H616/$T616, ""), ""), "")</f>
        <v/>
      </c>
      <c r="AM616" s="18" t="str">
        <f ca="1">IFERROR(IF(AND(NOW()&lt;= EOMONTH(DATE(YEAR($P616),6, 1), 0), Overall!$A618&lt;&gt;"", MONTH($O616) &lt;= 6, MONTH($P616) &gt;= 6), IF($T616 &lt;&gt; "", $H616/$T616, ""), ""), "")</f>
        <v/>
      </c>
      <c r="AN616" s="18" t="str">
        <f ca="1">IFERROR(IF(AND(NOW()&lt;= EOMONTH(DATE(YEAR($P616),7, 1), 0), Overall!$A618&lt;&gt;"", MONTH($O616) &lt;= 7, MONTH($P616) &gt;= 7), IF($T616 &lt;&gt; "", $H616/$T616, ""), ""), "")</f>
        <v/>
      </c>
      <c r="AO616" s="18" t="str">
        <f ca="1">IFERROR(IF(AND(NOW()&lt;= EOMONTH(DATE(YEAR($P616),8, 1), 0), Overall!$A618&lt;&gt;"", MONTH($O616) &lt;= 8, MONTH($P616) &gt;= 8), IF($T616 &lt;&gt; "", $H616/$T616, ""), ""), "")</f>
        <v/>
      </c>
      <c r="AP616" s="18" t="str">
        <f ca="1">IFERROR(IF(AND(NOW()&lt;= EOMONTH(DATE(YEAR($P616),9, 1), 0), Overall!$A618&lt;&gt;"", MONTH($O616) &lt;= 9, MONTH($P616) &gt;= 9), IF($T616 &lt;&gt; "", $H616/$T616, ""), ""), "")</f>
        <v/>
      </c>
      <c r="AQ616" s="18" t="str">
        <f ca="1">IFERROR(IF(AND(NOW()&lt;= EOMONTH(DATE(YEAR($P616),10, 1), 0), Overall!$A618&lt;&gt;"", MONTH($O616) &lt;= 10, MONTH($P616) &gt;= 10), IF($T616 &lt;&gt; "", $H616/$T616, ""), ""), "")</f>
        <v/>
      </c>
      <c r="AR616" s="18" t="str">
        <f ca="1">IFERROR(IF(AND(NOW()&lt;= EOMONTH(DATE(YEAR($P616),11, 1), 0), Overall!$A618&lt;&gt;"", MONTH($O616) &lt;=11, MONTH($P616) &gt;= 11), IF($T616 &lt;&gt; "", $H616/$T616, ""), ""), "")</f>
        <v/>
      </c>
      <c r="AS616" s="18" t="str">
        <f ca="1">IFERROR(IF(AND(NOW()&lt;= EOMONTH(DATE(YEAR($P616),12, 1), 0), Overall!$A618&lt;&gt;"", MONTH($O616) &lt;= 12, MONTH($P616) &gt;= 12), IF($T616 &lt;&gt; "", $H616/$T616, ""), ""), "")</f>
        <v/>
      </c>
      <c r="AT616" s="16">
        <f t="shared" ca="1" si="19"/>
        <v>0</v>
      </c>
    </row>
    <row r="617" spans="1:46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6">
        <f>IF(Overall!T619&lt;&gt;"",VALUE(Overall!T619),"")</f>
        <v>83.1</v>
      </c>
      <c r="O617" s="7">
        <f>IF(Overall!L619&lt;&gt;"", DATEVALUE(Overall!L619), "")</f>
        <v>45261</v>
      </c>
      <c r="P617" s="7">
        <f>IF(Overall!M619&lt;&gt;"", DATEVALUE(Overall!M619), "")</f>
        <v>45291</v>
      </c>
      <c r="Q617" s="7" t="str">
        <f>IF(Overall!S619&lt;&gt;"",_xlfn.VALUETOTEXT(Overall!S619),"")</f>
        <v>Dec</v>
      </c>
      <c r="R617" s="7">
        <f>IF(Overall!O619&lt;&gt;"", DATEVALUE(Overall!O619), "")</f>
        <v>45167</v>
      </c>
      <c r="S617" s="7">
        <f>IF(Overall!O619&lt;&gt;"", DATEVALUE(Overall!O619), "")</f>
        <v>45167</v>
      </c>
      <c r="T617" s="5">
        <f t="shared" si="18"/>
        <v>1</v>
      </c>
      <c r="U617" s="18" t="str">
        <f>IF(Overall!$A619&lt;&gt;"",IF(AND(MONTH($O617) &lt;= 1, MONTH($P617) &gt;= 1), IF($T617 &lt;&gt; "", $H617/$T617, ""), ""),"")</f>
        <v/>
      </c>
      <c r="V617" s="18" t="str">
        <f>IF(Overall!$A619&lt;&gt;"",IF(AND(MONTH($O617) &lt;= 2, MONTH($P617) &gt;= 2), IF($T617 &lt;&gt; "", $H617/$T617, ""), ""),"")</f>
        <v/>
      </c>
      <c r="W617" s="18" t="str">
        <f>IF(Overall!$A619&lt;&gt;"",IF(AND(MONTH($O617) &lt;= 3, MONTH($P617) &gt;= 3), IF($T617 &lt;&gt; "", $H617/$T617, ""), ""),"")</f>
        <v/>
      </c>
      <c r="X617" s="18" t="str">
        <f>IF(Overall!$A619&lt;&gt;"",IF(AND(MONTH($O617) &lt;= 4, MONTH($P617) &gt;= 4), IF($T617 &lt;&gt; "", $H617/$T617, ""), ""),"")</f>
        <v/>
      </c>
      <c r="Y617" s="18" t="str">
        <f>IF(Overall!$A619&lt;&gt;"",IF(AND(MONTH($O617) &lt;= 5, MONTH($P617) &gt;= 5), IF($T617 &lt;&gt; "", $H617/$T617, ""), ""),"")</f>
        <v/>
      </c>
      <c r="Z617" s="18" t="str">
        <f>IF(Overall!$A619&lt;&gt;"",IF(AND(MONTH($O617) &lt;= 6, MONTH($P617) &gt;= 6), IF($T617 &lt;&gt; "", $H617/$T617, ""), ""),"")</f>
        <v/>
      </c>
      <c r="AA617" s="18" t="str">
        <f>IF(Overall!$A619&lt;&gt;"",IF(AND(MONTH($O617) &lt;= 7, MONTH($P617) &gt;= 7 ), IF($T617 &lt;&gt; "", $H617/$T617, ""), ""),"")</f>
        <v/>
      </c>
      <c r="AB617" s="18" t="str">
        <f>IF(Overall!$A619&lt;&gt;"",IF(AND(MONTH($O617) &lt;= 8, MONTH($P617) &gt;= 8), IF($T617 &lt;&gt; "", $H617/$T617, ""), ""),"")</f>
        <v/>
      </c>
      <c r="AC617" s="18" t="str">
        <f>IF(Overall!$A619&lt;&gt;"",IF(AND(MONTH($O617) &lt;= 9, MONTH($P617) &gt;= 9), IF($T617 &lt;&gt; "", $H617/$T617, ""), ""),"")</f>
        <v/>
      </c>
      <c r="AD617" s="18" t="str">
        <f>IF(Overall!$A619&lt;&gt;"",IF(AND(MONTH($O617) &lt;= 10, MONTH($P617) &gt;= 10), IF($T617 &lt;&gt; "", $H617/$T617, ""), ""),"")</f>
        <v/>
      </c>
      <c r="AE617" s="18" t="str">
        <f>IF(Overall!$A619&lt;&gt;"",IF(AND(MONTH($O617) &lt;= 11, MONTH($P617) &gt;= 11), IF($T617 &lt;&gt; "", $H617/$T617, ""), ""),"")</f>
        <v/>
      </c>
      <c r="AF617" s="18">
        <f>IF(Overall!$A619&lt;&gt;"",IF(AND(MONTH($O617) &lt;= 12, MONTH($P617) &gt;= 12), IF($T617 &lt;&gt; "", $H617/$T617, ""), ""),"")</f>
        <v>500000</v>
      </c>
      <c r="AH617" s="18" t="str">
        <f ca="1">IFERROR(IF(AND(NOW()&lt;= EOMONTH(DATE(YEAR($P617),1, 1), 0), Overall!$A619&lt;&gt;"", MONTH($O617) &lt;= 1, MONTH($P617) &gt;= 1), IF($T617 &lt;&gt; "", $H617/$T617, ""), ""), "")</f>
        <v/>
      </c>
      <c r="AI617" s="18" t="str">
        <f ca="1">IFERROR(IF(AND(NOW()&lt;= EOMONTH(DATE(YEAR($P617),2, 1), 0), Overall!$A619&lt;&gt;"", MONTH($O617) &lt;= 2, MONTH($P617) &gt;= 2), IF($T617 &lt;&gt; "", $H617/$T617, ""), ""), "")</f>
        <v/>
      </c>
      <c r="AJ617" s="18" t="str">
        <f ca="1">IFERROR(IF(AND(NOW()&lt;= EOMONTH(DATE(YEAR($P617),3, 1), 0), Overall!$A619&lt;&gt;"", MONTH($O617) &lt;= 3, MONTH($P617) &gt;= 3), IF($T617 &lt;&gt; "", $H617/$T617, ""), ""), "")</f>
        <v/>
      </c>
      <c r="AK617" s="18" t="str">
        <f ca="1">IFERROR(IF(AND(NOW()&lt;= EOMONTH(DATE(YEAR($P617),4, 1), 0), Overall!$A619&lt;&gt;"", MONTH($O617) &lt;= 4, MONTH($P617) &gt;= 4), IF($T617 &lt;&gt; "", $H617/$T617, ""), ""), "")</f>
        <v/>
      </c>
      <c r="AL617" s="18" t="str">
        <f ca="1">IFERROR(IF(AND(NOW()&lt;= EOMONTH(DATE(YEAR($P617),5, 1), 0), Overall!$A619&lt;&gt;"", MONTH($O617) &lt;= 5, MONTH($P617) &gt;= 5), IF($T617 &lt;&gt; "", $H617/$T617, ""), ""), "")</f>
        <v/>
      </c>
      <c r="AM617" s="18" t="str">
        <f ca="1">IFERROR(IF(AND(NOW()&lt;= EOMONTH(DATE(YEAR($P617),6, 1), 0), Overall!$A619&lt;&gt;"", MONTH($O617) &lt;= 6, MONTH($P617) &gt;= 6), IF($T617 &lt;&gt; "", $H617/$T617, ""), ""), "")</f>
        <v/>
      </c>
      <c r="AN617" s="18" t="str">
        <f ca="1">IFERROR(IF(AND(NOW()&lt;= EOMONTH(DATE(YEAR($P617),7, 1), 0), Overall!$A619&lt;&gt;"", MONTH($O617) &lt;= 7, MONTH($P617) &gt;= 7), IF($T617 &lt;&gt; "", $H617/$T617, ""), ""), "")</f>
        <v/>
      </c>
      <c r="AO617" s="18" t="str">
        <f ca="1">IFERROR(IF(AND(NOW()&lt;= EOMONTH(DATE(YEAR($P617),8, 1), 0), Overall!$A619&lt;&gt;"", MONTH($O617) &lt;= 8, MONTH($P617) &gt;= 8), IF($T617 &lt;&gt; "", $H617/$T617, ""), ""), "")</f>
        <v/>
      </c>
      <c r="AP617" s="18" t="str">
        <f ca="1">IFERROR(IF(AND(NOW()&lt;= EOMONTH(DATE(YEAR($P617),9, 1), 0), Overall!$A619&lt;&gt;"", MONTH($O617) &lt;= 9, MONTH($P617) &gt;= 9), IF($T617 &lt;&gt; "", $H617/$T617, ""), ""), "")</f>
        <v/>
      </c>
      <c r="AQ617" s="18" t="str">
        <f ca="1">IFERROR(IF(AND(NOW()&lt;= EOMONTH(DATE(YEAR($P617),10, 1), 0), Overall!$A619&lt;&gt;"", MONTH($O617) &lt;= 10, MONTH($P617) &gt;= 10), IF($T617 &lt;&gt; "", $H617/$T617, ""), ""), "")</f>
        <v/>
      </c>
      <c r="AR617" s="18" t="str">
        <f ca="1">IFERROR(IF(AND(NOW()&lt;= EOMONTH(DATE(YEAR($P617),11, 1), 0), Overall!$A619&lt;&gt;"", MONTH($O617) &lt;=11, MONTH($P617) &gt;= 11), IF($T617 &lt;&gt; "", $H617/$T617, ""), ""), "")</f>
        <v/>
      </c>
      <c r="AS617" s="18" t="str">
        <f ca="1">IFERROR(IF(AND(NOW()&lt;= EOMONTH(DATE(YEAR($P617),12, 1), 0), Overall!$A619&lt;&gt;"", MONTH($O617) &lt;= 12, MONTH($P617) &gt;= 12), IF($T617 &lt;&gt; "", $H617/$T617, ""), ""), "")</f>
        <v/>
      </c>
      <c r="AT617" s="16">
        <f t="shared" ca="1" si="19"/>
        <v>0</v>
      </c>
    </row>
    <row r="618" spans="1:46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6">
        <f>IF(Overall!T620&lt;&gt;"",VALUE(Overall!T620),"")</f>
        <v>82.77</v>
      </c>
      <c r="O618" s="7">
        <f>IF(Overall!L620&lt;&gt;"", DATEVALUE(Overall!L620), "")</f>
        <v>45261</v>
      </c>
      <c r="P618" s="7">
        <f>IF(Overall!M620&lt;&gt;"", DATEVALUE(Overall!M620), "")</f>
        <v>45291</v>
      </c>
      <c r="Q618" s="7" t="str">
        <f>IF(Overall!S620&lt;&gt;"",_xlfn.VALUETOTEXT(Overall!S620),"")</f>
        <v>Dec</v>
      </c>
      <c r="R618" s="7">
        <f>IF(Overall!O620&lt;&gt;"", DATEVALUE(Overall!O620), "")</f>
        <v>45167</v>
      </c>
      <c r="S618" s="7">
        <f>IF(Overall!O620&lt;&gt;"", DATEVALUE(Overall!O620), "")</f>
        <v>45167</v>
      </c>
      <c r="T618" s="5">
        <f t="shared" si="18"/>
        <v>1</v>
      </c>
      <c r="U618" s="18" t="str">
        <f>IF(Overall!$A620&lt;&gt;"",IF(AND(MONTH($O618) &lt;= 1, MONTH($P618) &gt;= 1), IF($T618 &lt;&gt; "", $H618/$T618, ""), ""),"")</f>
        <v/>
      </c>
      <c r="V618" s="18" t="str">
        <f>IF(Overall!$A620&lt;&gt;"",IF(AND(MONTH($O618) &lt;= 2, MONTH($P618) &gt;= 2), IF($T618 &lt;&gt; "", $H618/$T618, ""), ""),"")</f>
        <v/>
      </c>
      <c r="W618" s="18" t="str">
        <f>IF(Overall!$A620&lt;&gt;"",IF(AND(MONTH($O618) &lt;= 3, MONTH($P618) &gt;= 3), IF($T618 &lt;&gt; "", $H618/$T618, ""), ""),"")</f>
        <v/>
      </c>
      <c r="X618" s="18" t="str">
        <f>IF(Overall!$A620&lt;&gt;"",IF(AND(MONTH($O618) &lt;= 4, MONTH($P618) &gt;= 4), IF($T618 &lt;&gt; "", $H618/$T618, ""), ""),"")</f>
        <v/>
      </c>
      <c r="Y618" s="18" t="str">
        <f>IF(Overall!$A620&lt;&gt;"",IF(AND(MONTH($O618) &lt;= 5, MONTH($P618) &gt;= 5), IF($T618 &lt;&gt; "", $H618/$T618, ""), ""),"")</f>
        <v/>
      </c>
      <c r="Z618" s="18" t="str">
        <f>IF(Overall!$A620&lt;&gt;"",IF(AND(MONTH($O618) &lt;= 6, MONTH($P618) &gt;= 6), IF($T618 &lt;&gt; "", $H618/$T618, ""), ""),"")</f>
        <v/>
      </c>
      <c r="AA618" s="18" t="str">
        <f>IF(Overall!$A620&lt;&gt;"",IF(AND(MONTH($O618) &lt;= 7, MONTH($P618) &gt;= 7 ), IF($T618 &lt;&gt; "", $H618/$T618, ""), ""),"")</f>
        <v/>
      </c>
      <c r="AB618" s="18" t="str">
        <f>IF(Overall!$A620&lt;&gt;"",IF(AND(MONTH($O618) &lt;= 8, MONTH($P618) &gt;= 8), IF($T618 &lt;&gt; "", $H618/$T618, ""), ""),"")</f>
        <v/>
      </c>
      <c r="AC618" s="18" t="str">
        <f>IF(Overall!$A620&lt;&gt;"",IF(AND(MONTH($O618) &lt;= 9, MONTH($P618) &gt;= 9), IF($T618 &lt;&gt; "", $H618/$T618, ""), ""),"")</f>
        <v/>
      </c>
      <c r="AD618" s="18" t="str">
        <f>IF(Overall!$A620&lt;&gt;"",IF(AND(MONTH($O618) &lt;= 10, MONTH($P618) &gt;= 10), IF($T618 &lt;&gt; "", $H618/$T618, ""), ""),"")</f>
        <v/>
      </c>
      <c r="AE618" s="18" t="str">
        <f>IF(Overall!$A620&lt;&gt;"",IF(AND(MONTH($O618) &lt;= 11, MONTH($P618) &gt;= 11), IF($T618 &lt;&gt; "", $H618/$T618, ""), ""),"")</f>
        <v/>
      </c>
      <c r="AF618" s="18">
        <f>IF(Overall!$A620&lt;&gt;"",IF(AND(MONTH($O618) &lt;= 12, MONTH($P618) &gt;= 12), IF($T618 &lt;&gt; "", $H618/$T618, ""), ""),"")</f>
        <v>500000</v>
      </c>
      <c r="AH618" s="18" t="str">
        <f ca="1">IFERROR(IF(AND(NOW()&lt;= EOMONTH(DATE(YEAR($P618),1, 1), 0), Overall!$A620&lt;&gt;"", MONTH($O618) &lt;= 1, MONTH($P618) &gt;= 1), IF($T618 &lt;&gt; "", $H618/$T618, ""), ""), "")</f>
        <v/>
      </c>
      <c r="AI618" s="18" t="str">
        <f ca="1">IFERROR(IF(AND(NOW()&lt;= EOMONTH(DATE(YEAR($P618),2, 1), 0), Overall!$A620&lt;&gt;"", MONTH($O618) &lt;= 2, MONTH($P618) &gt;= 2), IF($T618 &lt;&gt; "", $H618/$T618, ""), ""), "")</f>
        <v/>
      </c>
      <c r="AJ618" s="18" t="str">
        <f ca="1">IFERROR(IF(AND(NOW()&lt;= EOMONTH(DATE(YEAR($P618),3, 1), 0), Overall!$A620&lt;&gt;"", MONTH($O618) &lt;= 3, MONTH($P618) &gt;= 3), IF($T618 &lt;&gt; "", $H618/$T618, ""), ""), "")</f>
        <v/>
      </c>
      <c r="AK618" s="18" t="str">
        <f ca="1">IFERROR(IF(AND(NOW()&lt;= EOMONTH(DATE(YEAR($P618),4, 1), 0), Overall!$A620&lt;&gt;"", MONTH($O618) &lt;= 4, MONTH($P618) &gt;= 4), IF($T618 &lt;&gt; "", $H618/$T618, ""), ""), "")</f>
        <v/>
      </c>
      <c r="AL618" s="18" t="str">
        <f ca="1">IFERROR(IF(AND(NOW()&lt;= EOMONTH(DATE(YEAR($P618),5, 1), 0), Overall!$A620&lt;&gt;"", MONTH($O618) &lt;= 5, MONTH($P618) &gt;= 5), IF($T618 &lt;&gt; "", $H618/$T618, ""), ""), "")</f>
        <v/>
      </c>
      <c r="AM618" s="18" t="str">
        <f ca="1">IFERROR(IF(AND(NOW()&lt;= EOMONTH(DATE(YEAR($P618),6, 1), 0), Overall!$A620&lt;&gt;"", MONTH($O618) &lt;= 6, MONTH($P618) &gt;= 6), IF($T618 &lt;&gt; "", $H618/$T618, ""), ""), "")</f>
        <v/>
      </c>
      <c r="AN618" s="18" t="str">
        <f ca="1">IFERROR(IF(AND(NOW()&lt;= EOMONTH(DATE(YEAR($P618),7, 1), 0), Overall!$A620&lt;&gt;"", MONTH($O618) &lt;= 7, MONTH($P618) &gt;= 7), IF($T618 &lt;&gt; "", $H618/$T618, ""), ""), "")</f>
        <v/>
      </c>
      <c r="AO618" s="18" t="str">
        <f ca="1">IFERROR(IF(AND(NOW()&lt;= EOMONTH(DATE(YEAR($P618),8, 1), 0), Overall!$A620&lt;&gt;"", MONTH($O618) &lt;= 8, MONTH($P618) &gt;= 8), IF($T618 &lt;&gt; "", $H618/$T618, ""), ""), "")</f>
        <v/>
      </c>
      <c r="AP618" s="18" t="str">
        <f ca="1">IFERROR(IF(AND(NOW()&lt;= EOMONTH(DATE(YEAR($P618),9, 1), 0), Overall!$A620&lt;&gt;"", MONTH($O618) &lt;= 9, MONTH($P618) &gt;= 9), IF($T618 &lt;&gt; "", $H618/$T618, ""), ""), "")</f>
        <v/>
      </c>
      <c r="AQ618" s="18" t="str">
        <f ca="1">IFERROR(IF(AND(NOW()&lt;= EOMONTH(DATE(YEAR($P618),10, 1), 0), Overall!$A620&lt;&gt;"", MONTH($O618) &lt;= 10, MONTH($P618) &gt;= 10), IF($T618 &lt;&gt; "", $H618/$T618, ""), ""), "")</f>
        <v/>
      </c>
      <c r="AR618" s="18" t="str">
        <f ca="1">IFERROR(IF(AND(NOW()&lt;= EOMONTH(DATE(YEAR($P618),11, 1), 0), Overall!$A620&lt;&gt;"", MONTH($O618) &lt;=11, MONTH($P618) &gt;= 11), IF($T618 &lt;&gt; "", $H618/$T618, ""), ""), "")</f>
        <v/>
      </c>
      <c r="AS618" s="18" t="str">
        <f ca="1">IFERROR(IF(AND(NOW()&lt;= EOMONTH(DATE(YEAR($P618),12, 1), 0), Overall!$A620&lt;&gt;"", MONTH($O618) &lt;= 12, MONTH($P618) &gt;= 12), IF($T618 &lt;&gt; "", $H618/$T618, ""), ""), "")</f>
        <v/>
      </c>
      <c r="AT618" s="16">
        <f t="shared" ca="1" si="19"/>
        <v>0</v>
      </c>
    </row>
    <row r="619" spans="1:46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6">
        <f>IF(Overall!T621&lt;&gt;"",VALUE(Overall!T621),"")</f>
        <v>83.1</v>
      </c>
      <c r="O619" s="7">
        <f>IF(Overall!L621&lt;&gt;"", DATEVALUE(Overall!L621), "")</f>
        <v>45261</v>
      </c>
      <c r="P619" s="7">
        <f>IF(Overall!M621&lt;&gt;"", DATEVALUE(Overall!M621), "")</f>
        <v>45291</v>
      </c>
      <c r="Q619" s="7" t="str">
        <f>IF(Overall!S621&lt;&gt;"",_xlfn.VALUETOTEXT(Overall!S621),"")</f>
        <v>Dec</v>
      </c>
      <c r="R619" s="7">
        <f>IF(Overall!O621&lt;&gt;"", DATEVALUE(Overall!O621), "")</f>
        <v>45167</v>
      </c>
      <c r="S619" s="7">
        <f>IF(Overall!O621&lt;&gt;"", DATEVALUE(Overall!O621), "")</f>
        <v>45167</v>
      </c>
      <c r="T619" s="5">
        <f t="shared" si="18"/>
        <v>1</v>
      </c>
      <c r="U619" s="18" t="str">
        <f>IF(Overall!$A621&lt;&gt;"",IF(AND(MONTH($O619) &lt;= 1, MONTH($P619) &gt;= 1), IF($T619 &lt;&gt; "", $H619/$T619, ""), ""),"")</f>
        <v/>
      </c>
      <c r="V619" s="18" t="str">
        <f>IF(Overall!$A621&lt;&gt;"",IF(AND(MONTH($O619) &lt;= 2, MONTH($P619) &gt;= 2), IF($T619 &lt;&gt; "", $H619/$T619, ""), ""),"")</f>
        <v/>
      </c>
      <c r="W619" s="18" t="str">
        <f>IF(Overall!$A621&lt;&gt;"",IF(AND(MONTH($O619) &lt;= 3, MONTH($P619) &gt;= 3), IF($T619 &lt;&gt; "", $H619/$T619, ""), ""),"")</f>
        <v/>
      </c>
      <c r="X619" s="18" t="str">
        <f>IF(Overall!$A621&lt;&gt;"",IF(AND(MONTH($O619) &lt;= 4, MONTH($P619) &gt;= 4), IF($T619 &lt;&gt; "", $H619/$T619, ""), ""),"")</f>
        <v/>
      </c>
      <c r="Y619" s="18" t="str">
        <f>IF(Overall!$A621&lt;&gt;"",IF(AND(MONTH($O619) &lt;= 5, MONTH($P619) &gt;= 5), IF($T619 &lt;&gt; "", $H619/$T619, ""), ""),"")</f>
        <v/>
      </c>
      <c r="Z619" s="18" t="str">
        <f>IF(Overall!$A621&lt;&gt;"",IF(AND(MONTH($O619) &lt;= 6, MONTH($P619) &gt;= 6), IF($T619 &lt;&gt; "", $H619/$T619, ""), ""),"")</f>
        <v/>
      </c>
      <c r="AA619" s="18" t="str">
        <f>IF(Overall!$A621&lt;&gt;"",IF(AND(MONTH($O619) &lt;= 7, MONTH($P619) &gt;= 7 ), IF($T619 &lt;&gt; "", $H619/$T619, ""), ""),"")</f>
        <v/>
      </c>
      <c r="AB619" s="18" t="str">
        <f>IF(Overall!$A621&lt;&gt;"",IF(AND(MONTH($O619) &lt;= 8, MONTH($P619) &gt;= 8), IF($T619 &lt;&gt; "", $H619/$T619, ""), ""),"")</f>
        <v/>
      </c>
      <c r="AC619" s="18" t="str">
        <f>IF(Overall!$A621&lt;&gt;"",IF(AND(MONTH($O619) &lt;= 9, MONTH($P619) &gt;= 9), IF($T619 &lt;&gt; "", $H619/$T619, ""), ""),"")</f>
        <v/>
      </c>
      <c r="AD619" s="18" t="str">
        <f>IF(Overall!$A621&lt;&gt;"",IF(AND(MONTH($O619) &lt;= 10, MONTH($P619) &gt;= 10), IF($T619 &lt;&gt; "", $H619/$T619, ""), ""),"")</f>
        <v/>
      </c>
      <c r="AE619" s="18" t="str">
        <f>IF(Overall!$A621&lt;&gt;"",IF(AND(MONTH($O619) &lt;= 11, MONTH($P619) &gt;= 11), IF($T619 &lt;&gt; "", $H619/$T619, ""), ""),"")</f>
        <v/>
      </c>
      <c r="AF619" s="18">
        <f>IF(Overall!$A621&lt;&gt;"",IF(AND(MONTH($O619) &lt;= 12, MONTH($P619) &gt;= 12), IF($T619 &lt;&gt; "", $H619/$T619, ""), ""),"")</f>
        <v>500000</v>
      </c>
      <c r="AH619" s="18" t="str">
        <f ca="1">IFERROR(IF(AND(NOW()&lt;= EOMONTH(DATE(YEAR($P619),1, 1), 0), Overall!$A621&lt;&gt;"", MONTH($O619) &lt;= 1, MONTH($P619) &gt;= 1), IF($T619 &lt;&gt; "", $H619/$T619, ""), ""), "")</f>
        <v/>
      </c>
      <c r="AI619" s="18" t="str">
        <f ca="1">IFERROR(IF(AND(NOW()&lt;= EOMONTH(DATE(YEAR($P619),2, 1), 0), Overall!$A621&lt;&gt;"", MONTH($O619) &lt;= 2, MONTH($P619) &gt;= 2), IF($T619 &lt;&gt; "", $H619/$T619, ""), ""), "")</f>
        <v/>
      </c>
      <c r="AJ619" s="18" t="str">
        <f ca="1">IFERROR(IF(AND(NOW()&lt;= EOMONTH(DATE(YEAR($P619),3, 1), 0), Overall!$A621&lt;&gt;"", MONTH($O619) &lt;= 3, MONTH($P619) &gt;= 3), IF($T619 &lt;&gt; "", $H619/$T619, ""), ""), "")</f>
        <v/>
      </c>
      <c r="AK619" s="18" t="str">
        <f ca="1">IFERROR(IF(AND(NOW()&lt;= EOMONTH(DATE(YEAR($P619),4, 1), 0), Overall!$A621&lt;&gt;"", MONTH($O619) &lt;= 4, MONTH($P619) &gt;= 4), IF($T619 &lt;&gt; "", $H619/$T619, ""), ""), "")</f>
        <v/>
      </c>
      <c r="AL619" s="18" t="str">
        <f ca="1">IFERROR(IF(AND(NOW()&lt;= EOMONTH(DATE(YEAR($P619),5, 1), 0), Overall!$A621&lt;&gt;"", MONTH($O619) &lt;= 5, MONTH($P619) &gt;= 5), IF($T619 &lt;&gt; "", $H619/$T619, ""), ""), "")</f>
        <v/>
      </c>
      <c r="AM619" s="18" t="str">
        <f ca="1">IFERROR(IF(AND(NOW()&lt;= EOMONTH(DATE(YEAR($P619),6, 1), 0), Overall!$A621&lt;&gt;"", MONTH($O619) &lt;= 6, MONTH($P619) &gt;= 6), IF($T619 &lt;&gt; "", $H619/$T619, ""), ""), "")</f>
        <v/>
      </c>
      <c r="AN619" s="18" t="str">
        <f ca="1">IFERROR(IF(AND(NOW()&lt;= EOMONTH(DATE(YEAR($P619),7, 1), 0), Overall!$A621&lt;&gt;"", MONTH($O619) &lt;= 7, MONTH($P619) &gt;= 7), IF($T619 &lt;&gt; "", $H619/$T619, ""), ""), "")</f>
        <v/>
      </c>
      <c r="AO619" s="18" t="str">
        <f ca="1">IFERROR(IF(AND(NOW()&lt;= EOMONTH(DATE(YEAR($P619),8, 1), 0), Overall!$A621&lt;&gt;"", MONTH($O619) &lt;= 8, MONTH($P619) &gt;= 8), IF($T619 &lt;&gt; "", $H619/$T619, ""), ""), "")</f>
        <v/>
      </c>
      <c r="AP619" s="18" t="str">
        <f ca="1">IFERROR(IF(AND(NOW()&lt;= EOMONTH(DATE(YEAR($P619),9, 1), 0), Overall!$A621&lt;&gt;"", MONTH($O619) &lt;= 9, MONTH($P619) &gt;= 9), IF($T619 &lt;&gt; "", $H619/$T619, ""), ""), "")</f>
        <v/>
      </c>
      <c r="AQ619" s="18" t="str">
        <f ca="1">IFERROR(IF(AND(NOW()&lt;= EOMONTH(DATE(YEAR($P619),10, 1), 0), Overall!$A621&lt;&gt;"", MONTH($O619) &lt;= 10, MONTH($P619) &gt;= 10), IF($T619 &lt;&gt; "", $H619/$T619, ""), ""), "")</f>
        <v/>
      </c>
      <c r="AR619" s="18" t="str">
        <f ca="1">IFERROR(IF(AND(NOW()&lt;= EOMONTH(DATE(YEAR($P619),11, 1), 0), Overall!$A621&lt;&gt;"", MONTH($O619) &lt;=11, MONTH($P619) &gt;= 11), IF($T619 &lt;&gt; "", $H619/$T619, ""), ""), "")</f>
        <v/>
      </c>
      <c r="AS619" s="18" t="str">
        <f ca="1">IFERROR(IF(AND(NOW()&lt;= EOMONTH(DATE(YEAR($P619),12, 1), 0), Overall!$A621&lt;&gt;"", MONTH($O619) &lt;= 12, MONTH($P619) &gt;= 12), IF($T619 &lt;&gt; "", $H619/$T619, ""), ""), "")</f>
        <v/>
      </c>
      <c r="AT619" s="16">
        <f t="shared" ca="1" si="19"/>
        <v>0</v>
      </c>
    </row>
    <row r="620" spans="1:46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6">
        <f>IF(Overall!T622&lt;&gt;"",VALUE(Overall!T622),"")</f>
        <v>83.13</v>
      </c>
      <c r="O620" s="7">
        <f>IF(Overall!L622&lt;&gt;"", DATEVALUE(Overall!L622), "")</f>
        <v>45261</v>
      </c>
      <c r="P620" s="7">
        <f>IF(Overall!M622&lt;&gt;"", DATEVALUE(Overall!M622), "")</f>
        <v>45291</v>
      </c>
      <c r="Q620" s="7" t="str">
        <f>IF(Overall!S622&lt;&gt;"",_xlfn.VALUETOTEXT(Overall!S622),"")</f>
        <v>Dec</v>
      </c>
      <c r="R620" s="7">
        <f>IF(Overall!O622&lt;&gt;"", DATEVALUE(Overall!O622), "")</f>
        <v>45167</v>
      </c>
      <c r="S620" s="7">
        <f>IF(Overall!O622&lt;&gt;"", DATEVALUE(Overall!O622), "")</f>
        <v>45167</v>
      </c>
      <c r="T620" s="5">
        <f t="shared" si="18"/>
        <v>1</v>
      </c>
      <c r="U620" s="18" t="str">
        <f>IF(Overall!$A622&lt;&gt;"",IF(AND(MONTH($O620) &lt;= 1, MONTH($P620) &gt;= 1), IF($T620 &lt;&gt; "", $H620/$T620, ""), ""),"")</f>
        <v/>
      </c>
      <c r="V620" s="18" t="str">
        <f>IF(Overall!$A622&lt;&gt;"",IF(AND(MONTH($O620) &lt;= 2, MONTH($P620) &gt;= 2), IF($T620 &lt;&gt; "", $H620/$T620, ""), ""),"")</f>
        <v/>
      </c>
      <c r="W620" s="18" t="str">
        <f>IF(Overall!$A622&lt;&gt;"",IF(AND(MONTH($O620) &lt;= 3, MONTH($P620) &gt;= 3), IF($T620 &lt;&gt; "", $H620/$T620, ""), ""),"")</f>
        <v/>
      </c>
      <c r="X620" s="18" t="str">
        <f>IF(Overall!$A622&lt;&gt;"",IF(AND(MONTH($O620) &lt;= 4, MONTH($P620) &gt;= 4), IF($T620 &lt;&gt; "", $H620/$T620, ""), ""),"")</f>
        <v/>
      </c>
      <c r="Y620" s="18" t="str">
        <f>IF(Overall!$A622&lt;&gt;"",IF(AND(MONTH($O620) &lt;= 5, MONTH($P620) &gt;= 5), IF($T620 &lt;&gt; "", $H620/$T620, ""), ""),"")</f>
        <v/>
      </c>
      <c r="Z620" s="18" t="str">
        <f>IF(Overall!$A622&lt;&gt;"",IF(AND(MONTH($O620) &lt;= 6, MONTH($P620) &gt;= 6), IF($T620 &lt;&gt; "", $H620/$T620, ""), ""),"")</f>
        <v/>
      </c>
      <c r="AA620" s="18" t="str">
        <f>IF(Overall!$A622&lt;&gt;"",IF(AND(MONTH($O620) &lt;= 7, MONTH($P620) &gt;= 7 ), IF($T620 &lt;&gt; "", $H620/$T620, ""), ""),"")</f>
        <v/>
      </c>
      <c r="AB620" s="18" t="str">
        <f>IF(Overall!$A622&lt;&gt;"",IF(AND(MONTH($O620) &lt;= 8, MONTH($P620) &gt;= 8), IF($T620 &lt;&gt; "", $H620/$T620, ""), ""),"")</f>
        <v/>
      </c>
      <c r="AC620" s="18" t="str">
        <f>IF(Overall!$A622&lt;&gt;"",IF(AND(MONTH($O620) &lt;= 9, MONTH($P620) &gt;= 9), IF($T620 &lt;&gt; "", $H620/$T620, ""), ""),"")</f>
        <v/>
      </c>
      <c r="AD620" s="18" t="str">
        <f>IF(Overall!$A622&lt;&gt;"",IF(AND(MONTH($O620) &lt;= 10, MONTH($P620) &gt;= 10), IF($T620 &lt;&gt; "", $H620/$T620, ""), ""),"")</f>
        <v/>
      </c>
      <c r="AE620" s="18" t="str">
        <f>IF(Overall!$A622&lt;&gt;"",IF(AND(MONTH($O620) &lt;= 11, MONTH($P620) &gt;= 11), IF($T620 &lt;&gt; "", $H620/$T620, ""), ""),"")</f>
        <v/>
      </c>
      <c r="AF620" s="18">
        <f>IF(Overall!$A622&lt;&gt;"",IF(AND(MONTH($O620) &lt;= 12, MONTH($P620) &gt;= 12), IF($T620 &lt;&gt; "", $H620/$T620, ""), ""),"")</f>
        <v>500000</v>
      </c>
      <c r="AH620" s="18" t="str">
        <f ca="1">IFERROR(IF(AND(NOW()&lt;= EOMONTH(DATE(YEAR($P620),1, 1), 0), Overall!$A622&lt;&gt;"", MONTH($O620) &lt;= 1, MONTH($P620) &gt;= 1), IF($T620 &lt;&gt; "", $H620/$T620, ""), ""), "")</f>
        <v/>
      </c>
      <c r="AI620" s="18" t="str">
        <f ca="1">IFERROR(IF(AND(NOW()&lt;= EOMONTH(DATE(YEAR($P620),2, 1), 0), Overall!$A622&lt;&gt;"", MONTH($O620) &lt;= 2, MONTH($P620) &gt;= 2), IF($T620 &lt;&gt; "", $H620/$T620, ""), ""), "")</f>
        <v/>
      </c>
      <c r="AJ620" s="18" t="str">
        <f ca="1">IFERROR(IF(AND(NOW()&lt;= EOMONTH(DATE(YEAR($P620),3, 1), 0), Overall!$A622&lt;&gt;"", MONTH($O620) &lt;= 3, MONTH($P620) &gt;= 3), IF($T620 &lt;&gt; "", $H620/$T620, ""), ""), "")</f>
        <v/>
      </c>
      <c r="AK620" s="18" t="str">
        <f ca="1">IFERROR(IF(AND(NOW()&lt;= EOMONTH(DATE(YEAR($P620),4, 1), 0), Overall!$A622&lt;&gt;"", MONTH($O620) &lt;= 4, MONTH($P620) &gt;= 4), IF($T620 &lt;&gt; "", $H620/$T620, ""), ""), "")</f>
        <v/>
      </c>
      <c r="AL620" s="18" t="str">
        <f ca="1">IFERROR(IF(AND(NOW()&lt;= EOMONTH(DATE(YEAR($P620),5, 1), 0), Overall!$A622&lt;&gt;"", MONTH($O620) &lt;= 5, MONTH($P620) &gt;= 5), IF($T620 &lt;&gt; "", $H620/$T620, ""), ""), "")</f>
        <v/>
      </c>
      <c r="AM620" s="18" t="str">
        <f ca="1">IFERROR(IF(AND(NOW()&lt;= EOMONTH(DATE(YEAR($P620),6, 1), 0), Overall!$A622&lt;&gt;"", MONTH($O620) &lt;= 6, MONTH($P620) &gt;= 6), IF($T620 &lt;&gt; "", $H620/$T620, ""), ""), "")</f>
        <v/>
      </c>
      <c r="AN620" s="18" t="str">
        <f ca="1">IFERROR(IF(AND(NOW()&lt;= EOMONTH(DATE(YEAR($P620),7, 1), 0), Overall!$A622&lt;&gt;"", MONTH($O620) &lt;= 7, MONTH($P620) &gt;= 7), IF($T620 &lt;&gt; "", $H620/$T620, ""), ""), "")</f>
        <v/>
      </c>
      <c r="AO620" s="18" t="str">
        <f ca="1">IFERROR(IF(AND(NOW()&lt;= EOMONTH(DATE(YEAR($P620),8, 1), 0), Overall!$A622&lt;&gt;"", MONTH($O620) &lt;= 8, MONTH($P620) &gt;= 8), IF($T620 &lt;&gt; "", $H620/$T620, ""), ""), "")</f>
        <v/>
      </c>
      <c r="AP620" s="18" t="str">
        <f ca="1">IFERROR(IF(AND(NOW()&lt;= EOMONTH(DATE(YEAR($P620),9, 1), 0), Overall!$A622&lt;&gt;"", MONTH($O620) &lt;= 9, MONTH($P620) &gt;= 9), IF($T620 &lt;&gt; "", $H620/$T620, ""), ""), "")</f>
        <v/>
      </c>
      <c r="AQ620" s="18" t="str">
        <f ca="1">IFERROR(IF(AND(NOW()&lt;= EOMONTH(DATE(YEAR($P620),10, 1), 0), Overall!$A622&lt;&gt;"", MONTH($O620) &lt;= 10, MONTH($P620) &gt;= 10), IF($T620 &lt;&gt; "", $H620/$T620, ""), ""), "")</f>
        <v/>
      </c>
      <c r="AR620" s="18" t="str">
        <f ca="1">IFERROR(IF(AND(NOW()&lt;= EOMONTH(DATE(YEAR($P620),11, 1), 0), Overall!$A622&lt;&gt;"", MONTH($O620) &lt;=11, MONTH($P620) &gt;= 11), IF($T620 &lt;&gt; "", $H620/$T620, ""), ""), "")</f>
        <v/>
      </c>
      <c r="AS620" s="18" t="str">
        <f ca="1">IFERROR(IF(AND(NOW()&lt;= EOMONTH(DATE(YEAR($P620),12, 1), 0), Overall!$A622&lt;&gt;"", MONTH($O620) &lt;= 12, MONTH($P620) &gt;= 12), IF($T620 &lt;&gt; "", $H620/$T620, ""), ""), "")</f>
        <v/>
      </c>
      <c r="AT620" s="16">
        <f t="shared" ca="1" si="19"/>
        <v>0</v>
      </c>
    </row>
    <row r="621" spans="1:46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6">
        <f>IF(Overall!T623&lt;&gt;"",VALUE(Overall!T623),"")</f>
        <v>83.11</v>
      </c>
      <c r="O621" s="7">
        <f>IF(Overall!L623&lt;&gt;"", DATEVALUE(Overall!L623), "")</f>
        <v>45261</v>
      </c>
      <c r="P621" s="7">
        <f>IF(Overall!M623&lt;&gt;"", DATEVALUE(Overall!M623), "")</f>
        <v>45291</v>
      </c>
      <c r="Q621" s="7" t="str">
        <f>IF(Overall!S623&lt;&gt;"",_xlfn.VALUETOTEXT(Overall!S623),"")</f>
        <v>Dec</v>
      </c>
      <c r="R621" s="7">
        <f>IF(Overall!O623&lt;&gt;"", DATEVALUE(Overall!O623), "")</f>
        <v>45168</v>
      </c>
      <c r="S621" s="7">
        <f>IF(Overall!O623&lt;&gt;"", DATEVALUE(Overall!O623), "")</f>
        <v>45168</v>
      </c>
      <c r="T621" s="5">
        <f t="shared" si="18"/>
        <v>1</v>
      </c>
      <c r="U621" s="18" t="str">
        <f>IF(Overall!$A623&lt;&gt;"",IF(AND(MONTH($O621) &lt;= 1, MONTH($P621) &gt;= 1), IF($T621 &lt;&gt; "", $H621/$T621, ""), ""),"")</f>
        <v/>
      </c>
      <c r="V621" s="18" t="str">
        <f>IF(Overall!$A623&lt;&gt;"",IF(AND(MONTH($O621) &lt;= 2, MONTH($P621) &gt;= 2), IF($T621 &lt;&gt; "", $H621/$T621, ""), ""),"")</f>
        <v/>
      </c>
      <c r="W621" s="18" t="str">
        <f>IF(Overall!$A623&lt;&gt;"",IF(AND(MONTH($O621) &lt;= 3, MONTH($P621) &gt;= 3), IF($T621 &lt;&gt; "", $H621/$T621, ""), ""),"")</f>
        <v/>
      </c>
      <c r="X621" s="18" t="str">
        <f>IF(Overall!$A623&lt;&gt;"",IF(AND(MONTH($O621) &lt;= 4, MONTH($P621) &gt;= 4), IF($T621 &lt;&gt; "", $H621/$T621, ""), ""),"")</f>
        <v/>
      </c>
      <c r="Y621" s="18" t="str">
        <f>IF(Overall!$A623&lt;&gt;"",IF(AND(MONTH($O621) &lt;= 5, MONTH($P621) &gt;= 5), IF($T621 &lt;&gt; "", $H621/$T621, ""), ""),"")</f>
        <v/>
      </c>
      <c r="Z621" s="18" t="str">
        <f>IF(Overall!$A623&lt;&gt;"",IF(AND(MONTH($O621) &lt;= 6, MONTH($P621) &gt;= 6), IF($T621 &lt;&gt; "", $H621/$T621, ""), ""),"")</f>
        <v/>
      </c>
      <c r="AA621" s="18" t="str">
        <f>IF(Overall!$A623&lt;&gt;"",IF(AND(MONTH($O621) &lt;= 7, MONTH($P621) &gt;= 7 ), IF($T621 &lt;&gt; "", $H621/$T621, ""), ""),"")</f>
        <v/>
      </c>
      <c r="AB621" s="18" t="str">
        <f>IF(Overall!$A623&lt;&gt;"",IF(AND(MONTH($O621) &lt;= 8, MONTH($P621) &gt;= 8), IF($T621 &lt;&gt; "", $H621/$T621, ""), ""),"")</f>
        <v/>
      </c>
      <c r="AC621" s="18" t="str">
        <f>IF(Overall!$A623&lt;&gt;"",IF(AND(MONTH($O621) &lt;= 9, MONTH($P621) &gt;= 9), IF($T621 &lt;&gt; "", $H621/$T621, ""), ""),"")</f>
        <v/>
      </c>
      <c r="AD621" s="18" t="str">
        <f>IF(Overall!$A623&lt;&gt;"",IF(AND(MONTH($O621) &lt;= 10, MONTH($P621) &gt;= 10), IF($T621 &lt;&gt; "", $H621/$T621, ""), ""),"")</f>
        <v/>
      </c>
      <c r="AE621" s="18" t="str">
        <f>IF(Overall!$A623&lt;&gt;"",IF(AND(MONTH($O621) &lt;= 11, MONTH($P621) &gt;= 11), IF($T621 &lt;&gt; "", $H621/$T621, ""), ""),"")</f>
        <v/>
      </c>
      <c r="AF621" s="18">
        <f>IF(Overall!$A623&lt;&gt;"",IF(AND(MONTH($O621) &lt;= 12, MONTH($P621) &gt;= 12), IF($T621 &lt;&gt; "", $H621/$T621, ""), ""),"")</f>
        <v>500000</v>
      </c>
      <c r="AH621" s="18" t="str">
        <f ca="1">IFERROR(IF(AND(NOW()&lt;= EOMONTH(DATE(YEAR($P621),1, 1), 0), Overall!$A623&lt;&gt;"", MONTH($O621) &lt;= 1, MONTH($P621) &gt;= 1), IF($T621 &lt;&gt; "", $H621/$T621, ""), ""), "")</f>
        <v/>
      </c>
      <c r="AI621" s="18" t="str">
        <f ca="1">IFERROR(IF(AND(NOW()&lt;= EOMONTH(DATE(YEAR($P621),2, 1), 0), Overall!$A623&lt;&gt;"", MONTH($O621) &lt;= 2, MONTH($P621) &gt;= 2), IF($T621 &lt;&gt; "", $H621/$T621, ""), ""), "")</f>
        <v/>
      </c>
      <c r="AJ621" s="18" t="str">
        <f ca="1">IFERROR(IF(AND(NOW()&lt;= EOMONTH(DATE(YEAR($P621),3, 1), 0), Overall!$A623&lt;&gt;"", MONTH($O621) &lt;= 3, MONTH($P621) &gt;= 3), IF($T621 &lt;&gt; "", $H621/$T621, ""), ""), "")</f>
        <v/>
      </c>
      <c r="AK621" s="18" t="str">
        <f ca="1">IFERROR(IF(AND(NOW()&lt;= EOMONTH(DATE(YEAR($P621),4, 1), 0), Overall!$A623&lt;&gt;"", MONTH($O621) &lt;= 4, MONTH($P621) &gt;= 4), IF($T621 &lt;&gt; "", $H621/$T621, ""), ""), "")</f>
        <v/>
      </c>
      <c r="AL621" s="18" t="str">
        <f ca="1">IFERROR(IF(AND(NOW()&lt;= EOMONTH(DATE(YEAR($P621),5, 1), 0), Overall!$A623&lt;&gt;"", MONTH($O621) &lt;= 5, MONTH($P621) &gt;= 5), IF($T621 &lt;&gt; "", $H621/$T621, ""), ""), "")</f>
        <v/>
      </c>
      <c r="AM621" s="18" t="str">
        <f ca="1">IFERROR(IF(AND(NOW()&lt;= EOMONTH(DATE(YEAR($P621),6, 1), 0), Overall!$A623&lt;&gt;"", MONTH($O621) &lt;= 6, MONTH($P621) &gt;= 6), IF($T621 &lt;&gt; "", $H621/$T621, ""), ""), "")</f>
        <v/>
      </c>
      <c r="AN621" s="18" t="str">
        <f ca="1">IFERROR(IF(AND(NOW()&lt;= EOMONTH(DATE(YEAR($P621),7, 1), 0), Overall!$A623&lt;&gt;"", MONTH($O621) &lt;= 7, MONTH($P621) &gt;= 7), IF($T621 &lt;&gt; "", $H621/$T621, ""), ""), "")</f>
        <v/>
      </c>
      <c r="AO621" s="18" t="str">
        <f ca="1">IFERROR(IF(AND(NOW()&lt;= EOMONTH(DATE(YEAR($P621),8, 1), 0), Overall!$A623&lt;&gt;"", MONTH($O621) &lt;= 8, MONTH($P621) &gt;= 8), IF($T621 &lt;&gt; "", $H621/$T621, ""), ""), "")</f>
        <v/>
      </c>
      <c r="AP621" s="18" t="str">
        <f ca="1">IFERROR(IF(AND(NOW()&lt;= EOMONTH(DATE(YEAR($P621),9, 1), 0), Overall!$A623&lt;&gt;"", MONTH($O621) &lt;= 9, MONTH($P621) &gt;= 9), IF($T621 &lt;&gt; "", $H621/$T621, ""), ""), "")</f>
        <v/>
      </c>
      <c r="AQ621" s="18" t="str">
        <f ca="1">IFERROR(IF(AND(NOW()&lt;= EOMONTH(DATE(YEAR($P621),10, 1), 0), Overall!$A623&lt;&gt;"", MONTH($O621) &lt;= 10, MONTH($P621) &gt;= 10), IF($T621 &lt;&gt; "", $H621/$T621, ""), ""), "")</f>
        <v/>
      </c>
      <c r="AR621" s="18" t="str">
        <f ca="1">IFERROR(IF(AND(NOW()&lt;= EOMONTH(DATE(YEAR($P621),11, 1), 0), Overall!$A623&lt;&gt;"", MONTH($O621) &lt;=11, MONTH($P621) &gt;= 11), IF($T621 &lt;&gt; "", $H621/$T621, ""), ""), "")</f>
        <v/>
      </c>
      <c r="AS621" s="18" t="str">
        <f ca="1">IFERROR(IF(AND(NOW()&lt;= EOMONTH(DATE(YEAR($P621),12, 1), 0), Overall!$A623&lt;&gt;"", MONTH($O621) &lt;= 12, MONTH($P621) &gt;= 12), IF($T621 &lt;&gt; "", $H621/$T621, ""), ""), "")</f>
        <v/>
      </c>
      <c r="AT621" s="16">
        <f t="shared" ca="1" si="19"/>
        <v>0</v>
      </c>
    </row>
    <row r="622" spans="1:46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6">
        <f>IF(Overall!T624&lt;&gt;"",VALUE(Overall!T624),"")</f>
        <v>83.15</v>
      </c>
      <c r="O622" s="7">
        <f>IF(Overall!L624&lt;&gt;"", DATEVALUE(Overall!L624), "")</f>
        <v>45261</v>
      </c>
      <c r="P622" s="7">
        <f>IF(Overall!M624&lt;&gt;"", DATEVALUE(Overall!M624), "")</f>
        <v>45291</v>
      </c>
      <c r="Q622" s="7" t="str">
        <f>IF(Overall!S624&lt;&gt;"",_xlfn.VALUETOTEXT(Overall!S624),"")</f>
        <v>Dec</v>
      </c>
      <c r="R622" s="7">
        <f>IF(Overall!O624&lt;&gt;"", DATEVALUE(Overall!O624), "")</f>
        <v>45168</v>
      </c>
      <c r="S622" s="7">
        <f>IF(Overall!O624&lt;&gt;"", DATEVALUE(Overall!O624), "")</f>
        <v>45168</v>
      </c>
      <c r="T622" s="5">
        <f t="shared" si="18"/>
        <v>1</v>
      </c>
      <c r="U622" s="18" t="str">
        <f>IF(Overall!$A624&lt;&gt;"",IF(AND(MONTH($O622) &lt;= 1, MONTH($P622) &gt;= 1), IF($T622 &lt;&gt; "", $H622/$T622, ""), ""),"")</f>
        <v/>
      </c>
      <c r="V622" s="18" t="str">
        <f>IF(Overall!$A624&lt;&gt;"",IF(AND(MONTH($O622) &lt;= 2, MONTH($P622) &gt;= 2), IF($T622 &lt;&gt; "", $H622/$T622, ""), ""),"")</f>
        <v/>
      </c>
      <c r="W622" s="18" t="str">
        <f>IF(Overall!$A624&lt;&gt;"",IF(AND(MONTH($O622) &lt;= 3, MONTH($P622) &gt;= 3), IF($T622 &lt;&gt; "", $H622/$T622, ""), ""),"")</f>
        <v/>
      </c>
      <c r="X622" s="18" t="str">
        <f>IF(Overall!$A624&lt;&gt;"",IF(AND(MONTH($O622) &lt;= 4, MONTH($P622) &gt;= 4), IF($T622 &lt;&gt; "", $H622/$T622, ""), ""),"")</f>
        <v/>
      </c>
      <c r="Y622" s="18" t="str">
        <f>IF(Overall!$A624&lt;&gt;"",IF(AND(MONTH($O622) &lt;= 5, MONTH($P622) &gt;= 5), IF($T622 &lt;&gt; "", $H622/$T622, ""), ""),"")</f>
        <v/>
      </c>
      <c r="Z622" s="18" t="str">
        <f>IF(Overall!$A624&lt;&gt;"",IF(AND(MONTH($O622) &lt;= 6, MONTH($P622) &gt;= 6), IF($T622 &lt;&gt; "", $H622/$T622, ""), ""),"")</f>
        <v/>
      </c>
      <c r="AA622" s="18" t="str">
        <f>IF(Overall!$A624&lt;&gt;"",IF(AND(MONTH($O622) &lt;= 7, MONTH($P622) &gt;= 7 ), IF($T622 &lt;&gt; "", $H622/$T622, ""), ""),"")</f>
        <v/>
      </c>
      <c r="AB622" s="18" t="str">
        <f>IF(Overall!$A624&lt;&gt;"",IF(AND(MONTH($O622) &lt;= 8, MONTH($P622) &gt;= 8), IF($T622 &lt;&gt; "", $H622/$T622, ""), ""),"")</f>
        <v/>
      </c>
      <c r="AC622" s="18" t="str">
        <f>IF(Overall!$A624&lt;&gt;"",IF(AND(MONTH($O622) &lt;= 9, MONTH($P622) &gt;= 9), IF($T622 &lt;&gt; "", $H622/$T622, ""), ""),"")</f>
        <v/>
      </c>
      <c r="AD622" s="18" t="str">
        <f>IF(Overall!$A624&lt;&gt;"",IF(AND(MONTH($O622) &lt;= 10, MONTH($P622) &gt;= 10), IF($T622 &lt;&gt; "", $H622/$T622, ""), ""),"")</f>
        <v/>
      </c>
      <c r="AE622" s="18" t="str">
        <f>IF(Overall!$A624&lt;&gt;"",IF(AND(MONTH($O622) &lt;= 11, MONTH($P622) &gt;= 11), IF($T622 &lt;&gt; "", $H622/$T622, ""), ""),"")</f>
        <v/>
      </c>
      <c r="AF622" s="18">
        <f>IF(Overall!$A624&lt;&gt;"",IF(AND(MONTH($O622) &lt;= 12, MONTH($P622) &gt;= 12), IF($T622 &lt;&gt; "", $H622/$T622, ""), ""),"")</f>
        <v>500000</v>
      </c>
      <c r="AH622" s="18" t="str">
        <f ca="1">IFERROR(IF(AND(NOW()&lt;= EOMONTH(DATE(YEAR($P622),1, 1), 0), Overall!$A624&lt;&gt;"", MONTH($O622) &lt;= 1, MONTH($P622) &gt;= 1), IF($T622 &lt;&gt; "", $H622/$T622, ""), ""), "")</f>
        <v/>
      </c>
      <c r="AI622" s="18" t="str">
        <f ca="1">IFERROR(IF(AND(NOW()&lt;= EOMONTH(DATE(YEAR($P622),2, 1), 0), Overall!$A624&lt;&gt;"", MONTH($O622) &lt;= 2, MONTH($P622) &gt;= 2), IF($T622 &lt;&gt; "", $H622/$T622, ""), ""), "")</f>
        <v/>
      </c>
      <c r="AJ622" s="18" t="str">
        <f ca="1">IFERROR(IF(AND(NOW()&lt;= EOMONTH(DATE(YEAR($P622),3, 1), 0), Overall!$A624&lt;&gt;"", MONTH($O622) &lt;= 3, MONTH($P622) &gt;= 3), IF($T622 &lt;&gt; "", $H622/$T622, ""), ""), "")</f>
        <v/>
      </c>
      <c r="AK622" s="18" t="str">
        <f ca="1">IFERROR(IF(AND(NOW()&lt;= EOMONTH(DATE(YEAR($P622),4, 1), 0), Overall!$A624&lt;&gt;"", MONTH($O622) &lt;= 4, MONTH($P622) &gt;= 4), IF($T622 &lt;&gt; "", $H622/$T622, ""), ""), "")</f>
        <v/>
      </c>
      <c r="AL622" s="18" t="str">
        <f ca="1">IFERROR(IF(AND(NOW()&lt;= EOMONTH(DATE(YEAR($P622),5, 1), 0), Overall!$A624&lt;&gt;"", MONTH($O622) &lt;= 5, MONTH($P622) &gt;= 5), IF($T622 &lt;&gt; "", $H622/$T622, ""), ""), "")</f>
        <v/>
      </c>
      <c r="AM622" s="18" t="str">
        <f ca="1">IFERROR(IF(AND(NOW()&lt;= EOMONTH(DATE(YEAR($P622),6, 1), 0), Overall!$A624&lt;&gt;"", MONTH($O622) &lt;= 6, MONTH($P622) &gt;= 6), IF($T622 &lt;&gt; "", $H622/$T622, ""), ""), "")</f>
        <v/>
      </c>
      <c r="AN622" s="18" t="str">
        <f ca="1">IFERROR(IF(AND(NOW()&lt;= EOMONTH(DATE(YEAR($P622),7, 1), 0), Overall!$A624&lt;&gt;"", MONTH($O622) &lt;= 7, MONTH($P622) &gt;= 7), IF($T622 &lt;&gt; "", $H622/$T622, ""), ""), "")</f>
        <v/>
      </c>
      <c r="AO622" s="18" t="str">
        <f ca="1">IFERROR(IF(AND(NOW()&lt;= EOMONTH(DATE(YEAR($P622),8, 1), 0), Overall!$A624&lt;&gt;"", MONTH($O622) &lt;= 8, MONTH($P622) &gt;= 8), IF($T622 &lt;&gt; "", $H622/$T622, ""), ""), "")</f>
        <v/>
      </c>
      <c r="AP622" s="18" t="str">
        <f ca="1">IFERROR(IF(AND(NOW()&lt;= EOMONTH(DATE(YEAR($P622),9, 1), 0), Overall!$A624&lt;&gt;"", MONTH($O622) &lt;= 9, MONTH($P622) &gt;= 9), IF($T622 &lt;&gt; "", $H622/$T622, ""), ""), "")</f>
        <v/>
      </c>
      <c r="AQ622" s="18" t="str">
        <f ca="1">IFERROR(IF(AND(NOW()&lt;= EOMONTH(DATE(YEAR($P622),10, 1), 0), Overall!$A624&lt;&gt;"", MONTH($O622) &lt;= 10, MONTH($P622) &gt;= 10), IF($T622 &lt;&gt; "", $H622/$T622, ""), ""), "")</f>
        <v/>
      </c>
      <c r="AR622" s="18" t="str">
        <f ca="1">IFERROR(IF(AND(NOW()&lt;= EOMONTH(DATE(YEAR($P622),11, 1), 0), Overall!$A624&lt;&gt;"", MONTH($O622) &lt;=11, MONTH($P622) &gt;= 11), IF($T622 &lt;&gt; "", $H622/$T622, ""), ""), "")</f>
        <v/>
      </c>
      <c r="AS622" s="18" t="str">
        <f ca="1">IFERROR(IF(AND(NOW()&lt;= EOMONTH(DATE(YEAR($P622),12, 1), 0), Overall!$A624&lt;&gt;"", MONTH($O622) &lt;= 12, MONTH($P622) &gt;= 12), IF($T622 &lt;&gt; "", $H622/$T622, ""), ""), "")</f>
        <v/>
      </c>
      <c r="AT622" s="16">
        <f t="shared" ca="1" si="19"/>
        <v>0</v>
      </c>
    </row>
    <row r="623" spans="1:46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6">
        <f>IF(Overall!T625&lt;&gt;"",VALUE(Overall!T625),"")</f>
        <v>83.71</v>
      </c>
      <c r="O623" s="7">
        <f>IF(Overall!L625&lt;&gt;"", DATEVALUE(Overall!L625), "")</f>
        <v>45261</v>
      </c>
      <c r="P623" s="7">
        <f>IF(Overall!M625&lt;&gt;"", DATEVALUE(Overall!M625), "")</f>
        <v>45291</v>
      </c>
      <c r="Q623" s="7" t="str">
        <f>IF(Overall!S625&lt;&gt;"",_xlfn.VALUETOTEXT(Overall!S625),"")</f>
        <v>Dec</v>
      </c>
      <c r="R623" s="7">
        <f>IF(Overall!O625&lt;&gt;"", DATEVALUE(Overall!O625), "")</f>
        <v>45168</v>
      </c>
      <c r="S623" s="7">
        <f>IF(Overall!O625&lt;&gt;"", DATEVALUE(Overall!O625), "")</f>
        <v>45168</v>
      </c>
      <c r="T623" s="5">
        <f t="shared" si="18"/>
        <v>1</v>
      </c>
      <c r="U623" s="18" t="str">
        <f>IF(Overall!$A625&lt;&gt;"",IF(AND(MONTH($O623) &lt;= 1, MONTH($P623) &gt;= 1), IF($T623 &lt;&gt; "", $H623/$T623, ""), ""),"")</f>
        <v/>
      </c>
      <c r="V623" s="18" t="str">
        <f>IF(Overall!$A625&lt;&gt;"",IF(AND(MONTH($O623) &lt;= 2, MONTH($P623) &gt;= 2), IF($T623 &lt;&gt; "", $H623/$T623, ""), ""),"")</f>
        <v/>
      </c>
      <c r="W623" s="18" t="str">
        <f>IF(Overall!$A625&lt;&gt;"",IF(AND(MONTH($O623) &lt;= 3, MONTH($P623) &gt;= 3), IF($T623 &lt;&gt; "", $H623/$T623, ""), ""),"")</f>
        <v/>
      </c>
      <c r="X623" s="18" t="str">
        <f>IF(Overall!$A625&lt;&gt;"",IF(AND(MONTH($O623) &lt;= 4, MONTH($P623) &gt;= 4), IF($T623 &lt;&gt; "", $H623/$T623, ""), ""),"")</f>
        <v/>
      </c>
      <c r="Y623" s="18" t="str">
        <f>IF(Overall!$A625&lt;&gt;"",IF(AND(MONTH($O623) &lt;= 5, MONTH($P623) &gt;= 5), IF($T623 &lt;&gt; "", $H623/$T623, ""), ""),"")</f>
        <v/>
      </c>
      <c r="Z623" s="18" t="str">
        <f>IF(Overall!$A625&lt;&gt;"",IF(AND(MONTH($O623) &lt;= 6, MONTH($P623) &gt;= 6), IF($T623 &lt;&gt; "", $H623/$T623, ""), ""),"")</f>
        <v/>
      </c>
      <c r="AA623" s="18" t="str">
        <f>IF(Overall!$A625&lt;&gt;"",IF(AND(MONTH($O623) &lt;= 7, MONTH($P623) &gt;= 7 ), IF($T623 &lt;&gt; "", $H623/$T623, ""), ""),"")</f>
        <v/>
      </c>
      <c r="AB623" s="18" t="str">
        <f>IF(Overall!$A625&lt;&gt;"",IF(AND(MONTH($O623) &lt;= 8, MONTH($P623) &gt;= 8), IF($T623 &lt;&gt; "", $H623/$T623, ""), ""),"")</f>
        <v/>
      </c>
      <c r="AC623" s="18" t="str">
        <f>IF(Overall!$A625&lt;&gt;"",IF(AND(MONTH($O623) &lt;= 9, MONTH($P623) &gt;= 9), IF($T623 &lt;&gt; "", $H623/$T623, ""), ""),"")</f>
        <v/>
      </c>
      <c r="AD623" s="18" t="str">
        <f>IF(Overall!$A625&lt;&gt;"",IF(AND(MONTH($O623) &lt;= 10, MONTH($P623) &gt;= 10), IF($T623 &lt;&gt; "", $H623/$T623, ""), ""),"")</f>
        <v/>
      </c>
      <c r="AE623" s="18" t="str">
        <f>IF(Overall!$A625&lt;&gt;"",IF(AND(MONTH($O623) &lt;= 11, MONTH($P623) &gt;= 11), IF($T623 &lt;&gt; "", $H623/$T623, ""), ""),"")</f>
        <v/>
      </c>
      <c r="AF623" s="18">
        <f>IF(Overall!$A625&lt;&gt;"",IF(AND(MONTH($O623) &lt;= 12, MONTH($P623) &gt;= 12), IF($T623 &lt;&gt; "", $H623/$T623, ""), ""),"")</f>
        <v>500000</v>
      </c>
      <c r="AH623" s="18" t="str">
        <f ca="1">IFERROR(IF(AND(NOW()&lt;= EOMONTH(DATE(YEAR($P623),1, 1), 0), Overall!$A625&lt;&gt;"", MONTH($O623) &lt;= 1, MONTH($P623) &gt;= 1), IF($T623 &lt;&gt; "", $H623/$T623, ""), ""), "")</f>
        <v/>
      </c>
      <c r="AI623" s="18" t="str">
        <f ca="1">IFERROR(IF(AND(NOW()&lt;= EOMONTH(DATE(YEAR($P623),2, 1), 0), Overall!$A625&lt;&gt;"", MONTH($O623) &lt;= 2, MONTH($P623) &gt;= 2), IF($T623 &lt;&gt; "", $H623/$T623, ""), ""), "")</f>
        <v/>
      </c>
      <c r="AJ623" s="18" t="str">
        <f ca="1">IFERROR(IF(AND(NOW()&lt;= EOMONTH(DATE(YEAR($P623),3, 1), 0), Overall!$A625&lt;&gt;"", MONTH($O623) &lt;= 3, MONTH($P623) &gt;= 3), IF($T623 &lt;&gt; "", $H623/$T623, ""), ""), "")</f>
        <v/>
      </c>
      <c r="AK623" s="18" t="str">
        <f ca="1">IFERROR(IF(AND(NOW()&lt;= EOMONTH(DATE(YEAR($P623),4, 1), 0), Overall!$A625&lt;&gt;"", MONTH($O623) &lt;= 4, MONTH($P623) &gt;= 4), IF($T623 &lt;&gt; "", $H623/$T623, ""), ""), "")</f>
        <v/>
      </c>
      <c r="AL623" s="18" t="str">
        <f ca="1">IFERROR(IF(AND(NOW()&lt;= EOMONTH(DATE(YEAR($P623),5, 1), 0), Overall!$A625&lt;&gt;"", MONTH($O623) &lt;= 5, MONTH($P623) &gt;= 5), IF($T623 &lt;&gt; "", $H623/$T623, ""), ""), "")</f>
        <v/>
      </c>
      <c r="AM623" s="18" t="str">
        <f ca="1">IFERROR(IF(AND(NOW()&lt;= EOMONTH(DATE(YEAR($P623),6, 1), 0), Overall!$A625&lt;&gt;"", MONTH($O623) &lt;= 6, MONTH($P623) &gt;= 6), IF($T623 &lt;&gt; "", $H623/$T623, ""), ""), "")</f>
        <v/>
      </c>
      <c r="AN623" s="18" t="str">
        <f ca="1">IFERROR(IF(AND(NOW()&lt;= EOMONTH(DATE(YEAR($P623),7, 1), 0), Overall!$A625&lt;&gt;"", MONTH($O623) &lt;= 7, MONTH($P623) &gt;= 7), IF($T623 &lt;&gt; "", $H623/$T623, ""), ""), "")</f>
        <v/>
      </c>
      <c r="AO623" s="18" t="str">
        <f ca="1">IFERROR(IF(AND(NOW()&lt;= EOMONTH(DATE(YEAR($P623),8, 1), 0), Overall!$A625&lt;&gt;"", MONTH($O623) &lt;= 8, MONTH($P623) &gt;= 8), IF($T623 &lt;&gt; "", $H623/$T623, ""), ""), "")</f>
        <v/>
      </c>
      <c r="AP623" s="18" t="str">
        <f ca="1">IFERROR(IF(AND(NOW()&lt;= EOMONTH(DATE(YEAR($P623),9, 1), 0), Overall!$A625&lt;&gt;"", MONTH($O623) &lt;= 9, MONTH($P623) &gt;= 9), IF($T623 &lt;&gt; "", $H623/$T623, ""), ""), "")</f>
        <v/>
      </c>
      <c r="AQ623" s="18" t="str">
        <f ca="1">IFERROR(IF(AND(NOW()&lt;= EOMONTH(DATE(YEAR($P623),10, 1), 0), Overall!$A625&lt;&gt;"", MONTH($O623) &lt;= 10, MONTH($P623) &gt;= 10), IF($T623 &lt;&gt; "", $H623/$T623, ""), ""), "")</f>
        <v/>
      </c>
      <c r="AR623" s="18" t="str">
        <f ca="1">IFERROR(IF(AND(NOW()&lt;= EOMONTH(DATE(YEAR($P623),11, 1), 0), Overall!$A625&lt;&gt;"", MONTH($O623) &lt;=11, MONTH($P623) &gt;= 11), IF($T623 &lt;&gt; "", $H623/$T623, ""), ""), "")</f>
        <v/>
      </c>
      <c r="AS623" s="18" t="str">
        <f ca="1">IFERROR(IF(AND(NOW()&lt;= EOMONTH(DATE(YEAR($P623),12, 1), 0), Overall!$A625&lt;&gt;"", MONTH($O623) &lt;= 12, MONTH($P623) &gt;= 12), IF($T623 &lt;&gt; "", $H623/$T623, ""), ""), "")</f>
        <v/>
      </c>
      <c r="AT623" s="16">
        <f t="shared" ca="1" si="19"/>
        <v>0</v>
      </c>
    </row>
    <row r="624" spans="1:46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6">
        <f>IF(Overall!T626&lt;&gt;"",VALUE(Overall!T626),"")</f>
        <v>83.75</v>
      </c>
      <c r="O624" s="7">
        <f>IF(Overall!L626&lt;&gt;"", DATEVALUE(Overall!L626), "")</f>
        <v>45261</v>
      </c>
      <c r="P624" s="7">
        <f>IF(Overall!M626&lt;&gt;"", DATEVALUE(Overall!M626), "")</f>
        <v>45291</v>
      </c>
      <c r="Q624" s="7" t="str">
        <f>IF(Overall!S626&lt;&gt;"",_xlfn.VALUETOTEXT(Overall!S626),"")</f>
        <v>Dec</v>
      </c>
      <c r="R624" s="7">
        <f>IF(Overall!O626&lt;&gt;"", DATEVALUE(Overall!O626), "")</f>
        <v>45168</v>
      </c>
      <c r="S624" s="7">
        <f>IF(Overall!O626&lt;&gt;"", DATEVALUE(Overall!O626), "")</f>
        <v>45168</v>
      </c>
      <c r="T624" s="5">
        <f t="shared" si="18"/>
        <v>1</v>
      </c>
      <c r="U624" s="18" t="str">
        <f>IF(Overall!$A626&lt;&gt;"",IF(AND(MONTH($O624) &lt;= 1, MONTH($P624) &gt;= 1), IF($T624 &lt;&gt; "", $H624/$T624, ""), ""),"")</f>
        <v/>
      </c>
      <c r="V624" s="18" t="str">
        <f>IF(Overall!$A626&lt;&gt;"",IF(AND(MONTH($O624) &lt;= 2, MONTH($P624) &gt;= 2), IF($T624 &lt;&gt; "", $H624/$T624, ""), ""),"")</f>
        <v/>
      </c>
      <c r="W624" s="18" t="str">
        <f>IF(Overall!$A626&lt;&gt;"",IF(AND(MONTH($O624) &lt;= 3, MONTH($P624) &gt;= 3), IF($T624 &lt;&gt; "", $H624/$T624, ""), ""),"")</f>
        <v/>
      </c>
      <c r="X624" s="18" t="str">
        <f>IF(Overall!$A626&lt;&gt;"",IF(AND(MONTH($O624) &lt;= 4, MONTH($P624) &gt;= 4), IF($T624 &lt;&gt; "", $H624/$T624, ""), ""),"")</f>
        <v/>
      </c>
      <c r="Y624" s="18" t="str">
        <f>IF(Overall!$A626&lt;&gt;"",IF(AND(MONTH($O624) &lt;= 5, MONTH($P624) &gt;= 5), IF($T624 &lt;&gt; "", $H624/$T624, ""), ""),"")</f>
        <v/>
      </c>
      <c r="Z624" s="18" t="str">
        <f>IF(Overall!$A626&lt;&gt;"",IF(AND(MONTH($O624) &lt;= 6, MONTH($P624) &gt;= 6), IF($T624 &lt;&gt; "", $H624/$T624, ""), ""),"")</f>
        <v/>
      </c>
      <c r="AA624" s="18" t="str">
        <f>IF(Overall!$A626&lt;&gt;"",IF(AND(MONTH($O624) &lt;= 7, MONTH($P624) &gt;= 7 ), IF($T624 &lt;&gt; "", $H624/$T624, ""), ""),"")</f>
        <v/>
      </c>
      <c r="AB624" s="18" t="str">
        <f>IF(Overall!$A626&lt;&gt;"",IF(AND(MONTH($O624) &lt;= 8, MONTH($P624) &gt;= 8), IF($T624 &lt;&gt; "", $H624/$T624, ""), ""),"")</f>
        <v/>
      </c>
      <c r="AC624" s="18" t="str">
        <f>IF(Overall!$A626&lt;&gt;"",IF(AND(MONTH($O624) &lt;= 9, MONTH($P624) &gt;= 9), IF($T624 &lt;&gt; "", $H624/$T624, ""), ""),"")</f>
        <v/>
      </c>
      <c r="AD624" s="18" t="str">
        <f>IF(Overall!$A626&lt;&gt;"",IF(AND(MONTH($O624) &lt;= 10, MONTH($P624) &gt;= 10), IF($T624 &lt;&gt; "", $H624/$T624, ""), ""),"")</f>
        <v/>
      </c>
      <c r="AE624" s="18" t="str">
        <f>IF(Overall!$A626&lt;&gt;"",IF(AND(MONTH($O624) &lt;= 11, MONTH($P624) &gt;= 11), IF($T624 &lt;&gt; "", $H624/$T624, ""), ""),"")</f>
        <v/>
      </c>
      <c r="AF624" s="18">
        <f>IF(Overall!$A626&lt;&gt;"",IF(AND(MONTH($O624) &lt;= 12, MONTH($P624) &gt;= 12), IF($T624 &lt;&gt; "", $H624/$T624, ""), ""),"")</f>
        <v>500000</v>
      </c>
      <c r="AH624" s="18" t="str">
        <f ca="1">IFERROR(IF(AND(NOW()&lt;= EOMONTH(DATE(YEAR($P624),1, 1), 0), Overall!$A626&lt;&gt;"", MONTH($O624) &lt;= 1, MONTH($P624) &gt;= 1), IF($T624 &lt;&gt; "", $H624/$T624, ""), ""), "")</f>
        <v/>
      </c>
      <c r="AI624" s="18" t="str">
        <f ca="1">IFERROR(IF(AND(NOW()&lt;= EOMONTH(DATE(YEAR($P624),2, 1), 0), Overall!$A626&lt;&gt;"", MONTH($O624) &lt;= 2, MONTH($P624) &gt;= 2), IF($T624 &lt;&gt; "", $H624/$T624, ""), ""), "")</f>
        <v/>
      </c>
      <c r="AJ624" s="18" t="str">
        <f ca="1">IFERROR(IF(AND(NOW()&lt;= EOMONTH(DATE(YEAR($P624),3, 1), 0), Overall!$A626&lt;&gt;"", MONTH($O624) &lt;= 3, MONTH($P624) &gt;= 3), IF($T624 &lt;&gt; "", $H624/$T624, ""), ""), "")</f>
        <v/>
      </c>
      <c r="AK624" s="18" t="str">
        <f ca="1">IFERROR(IF(AND(NOW()&lt;= EOMONTH(DATE(YEAR($P624),4, 1), 0), Overall!$A626&lt;&gt;"", MONTH($O624) &lt;= 4, MONTH($P624) &gt;= 4), IF($T624 &lt;&gt; "", $H624/$T624, ""), ""), "")</f>
        <v/>
      </c>
      <c r="AL624" s="18" t="str">
        <f ca="1">IFERROR(IF(AND(NOW()&lt;= EOMONTH(DATE(YEAR($P624),5, 1), 0), Overall!$A626&lt;&gt;"", MONTH($O624) &lt;= 5, MONTH($P624) &gt;= 5), IF($T624 &lt;&gt; "", $H624/$T624, ""), ""), "")</f>
        <v/>
      </c>
      <c r="AM624" s="18" t="str">
        <f ca="1">IFERROR(IF(AND(NOW()&lt;= EOMONTH(DATE(YEAR($P624),6, 1), 0), Overall!$A626&lt;&gt;"", MONTH($O624) &lt;= 6, MONTH($P624) &gt;= 6), IF($T624 &lt;&gt; "", $H624/$T624, ""), ""), "")</f>
        <v/>
      </c>
      <c r="AN624" s="18" t="str">
        <f ca="1">IFERROR(IF(AND(NOW()&lt;= EOMONTH(DATE(YEAR($P624),7, 1), 0), Overall!$A626&lt;&gt;"", MONTH($O624) &lt;= 7, MONTH($P624) &gt;= 7), IF($T624 &lt;&gt; "", $H624/$T624, ""), ""), "")</f>
        <v/>
      </c>
      <c r="AO624" s="18" t="str">
        <f ca="1">IFERROR(IF(AND(NOW()&lt;= EOMONTH(DATE(YEAR($P624),8, 1), 0), Overall!$A626&lt;&gt;"", MONTH($O624) &lt;= 8, MONTH($P624) &gt;= 8), IF($T624 &lt;&gt; "", $H624/$T624, ""), ""), "")</f>
        <v/>
      </c>
      <c r="AP624" s="18" t="str">
        <f ca="1">IFERROR(IF(AND(NOW()&lt;= EOMONTH(DATE(YEAR($P624),9, 1), 0), Overall!$A626&lt;&gt;"", MONTH($O624) &lt;= 9, MONTH($P624) &gt;= 9), IF($T624 &lt;&gt; "", $H624/$T624, ""), ""), "")</f>
        <v/>
      </c>
      <c r="AQ624" s="18" t="str">
        <f ca="1">IFERROR(IF(AND(NOW()&lt;= EOMONTH(DATE(YEAR($P624),10, 1), 0), Overall!$A626&lt;&gt;"", MONTH($O624) &lt;= 10, MONTH($P624) &gt;= 10), IF($T624 &lt;&gt; "", $H624/$T624, ""), ""), "")</f>
        <v/>
      </c>
      <c r="AR624" s="18" t="str">
        <f ca="1">IFERROR(IF(AND(NOW()&lt;= EOMONTH(DATE(YEAR($P624),11, 1), 0), Overall!$A626&lt;&gt;"", MONTH($O624) &lt;=11, MONTH($P624) &gt;= 11), IF($T624 &lt;&gt; "", $H624/$T624, ""), ""), "")</f>
        <v/>
      </c>
      <c r="AS624" s="18" t="str">
        <f ca="1">IFERROR(IF(AND(NOW()&lt;= EOMONTH(DATE(YEAR($P624),12, 1), 0), Overall!$A626&lt;&gt;"", MONTH($O624) &lt;= 12, MONTH($P624) &gt;= 12), IF($T624 &lt;&gt; "", $H624/$T624, ""), ""), "")</f>
        <v/>
      </c>
      <c r="AT624" s="16">
        <f t="shared" ca="1" si="19"/>
        <v>0</v>
      </c>
    </row>
    <row r="625" spans="1:46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6">
        <f>IF(Overall!T627&lt;&gt;"",VALUE(Overall!T627),"")</f>
        <v>83</v>
      </c>
      <c r="O625" s="7">
        <f>IF(Overall!L627&lt;&gt;"", DATEVALUE(Overall!L627), "")</f>
        <v>45261</v>
      </c>
      <c r="P625" s="7">
        <f>IF(Overall!M627&lt;&gt;"", DATEVALUE(Overall!M627), "")</f>
        <v>45291</v>
      </c>
      <c r="Q625" s="7" t="str">
        <f>IF(Overall!S627&lt;&gt;"",_xlfn.VALUETOTEXT(Overall!S627),"")</f>
        <v>Dec</v>
      </c>
      <c r="R625" s="7">
        <f>IF(Overall!O627&lt;&gt;"", DATEVALUE(Overall!O627), "")</f>
        <v>45168</v>
      </c>
      <c r="S625" s="7">
        <f>IF(Overall!O627&lt;&gt;"", DATEVALUE(Overall!O627), "")</f>
        <v>45168</v>
      </c>
      <c r="T625" s="5">
        <f t="shared" si="18"/>
        <v>1</v>
      </c>
      <c r="U625" s="18" t="str">
        <f>IF(Overall!$A627&lt;&gt;"",IF(AND(MONTH($O625) &lt;= 1, MONTH($P625) &gt;= 1), IF($T625 &lt;&gt; "", $H625/$T625, ""), ""),"")</f>
        <v/>
      </c>
      <c r="V625" s="18" t="str">
        <f>IF(Overall!$A627&lt;&gt;"",IF(AND(MONTH($O625) &lt;= 2, MONTH($P625) &gt;= 2), IF($T625 &lt;&gt; "", $H625/$T625, ""), ""),"")</f>
        <v/>
      </c>
      <c r="W625" s="18" t="str">
        <f>IF(Overall!$A627&lt;&gt;"",IF(AND(MONTH($O625) &lt;= 3, MONTH($P625) &gt;= 3), IF($T625 &lt;&gt; "", $H625/$T625, ""), ""),"")</f>
        <v/>
      </c>
      <c r="X625" s="18" t="str">
        <f>IF(Overall!$A627&lt;&gt;"",IF(AND(MONTH($O625) &lt;= 4, MONTH($P625) &gt;= 4), IF($T625 &lt;&gt; "", $H625/$T625, ""), ""),"")</f>
        <v/>
      </c>
      <c r="Y625" s="18" t="str">
        <f>IF(Overall!$A627&lt;&gt;"",IF(AND(MONTH($O625) &lt;= 5, MONTH($P625) &gt;= 5), IF($T625 &lt;&gt; "", $H625/$T625, ""), ""),"")</f>
        <v/>
      </c>
      <c r="Z625" s="18" t="str">
        <f>IF(Overall!$A627&lt;&gt;"",IF(AND(MONTH($O625) &lt;= 6, MONTH($P625) &gt;= 6), IF($T625 &lt;&gt; "", $H625/$T625, ""), ""),"")</f>
        <v/>
      </c>
      <c r="AA625" s="18" t="str">
        <f>IF(Overall!$A627&lt;&gt;"",IF(AND(MONTH($O625) &lt;= 7, MONTH($P625) &gt;= 7 ), IF($T625 &lt;&gt; "", $H625/$T625, ""), ""),"")</f>
        <v/>
      </c>
      <c r="AB625" s="18" t="str">
        <f>IF(Overall!$A627&lt;&gt;"",IF(AND(MONTH($O625) &lt;= 8, MONTH($P625) &gt;= 8), IF($T625 &lt;&gt; "", $H625/$T625, ""), ""),"")</f>
        <v/>
      </c>
      <c r="AC625" s="18" t="str">
        <f>IF(Overall!$A627&lt;&gt;"",IF(AND(MONTH($O625) &lt;= 9, MONTH($P625) &gt;= 9), IF($T625 &lt;&gt; "", $H625/$T625, ""), ""),"")</f>
        <v/>
      </c>
      <c r="AD625" s="18" t="str">
        <f>IF(Overall!$A627&lt;&gt;"",IF(AND(MONTH($O625) &lt;= 10, MONTH($P625) &gt;= 10), IF($T625 &lt;&gt; "", $H625/$T625, ""), ""),"")</f>
        <v/>
      </c>
      <c r="AE625" s="18" t="str">
        <f>IF(Overall!$A627&lt;&gt;"",IF(AND(MONTH($O625) &lt;= 11, MONTH($P625) &gt;= 11), IF($T625 &lt;&gt; "", $H625/$T625, ""), ""),"")</f>
        <v/>
      </c>
      <c r="AF625" s="18">
        <f>IF(Overall!$A627&lt;&gt;"",IF(AND(MONTH($O625) &lt;= 12, MONTH($P625) &gt;= 12), IF($T625 &lt;&gt; "", $H625/$T625, ""), ""),"")</f>
        <v>500000</v>
      </c>
      <c r="AH625" s="18" t="str">
        <f ca="1">IFERROR(IF(AND(NOW()&lt;= EOMONTH(DATE(YEAR($P625),1, 1), 0), Overall!$A627&lt;&gt;"", MONTH($O625) &lt;= 1, MONTH($P625) &gt;= 1), IF($T625 &lt;&gt; "", $H625/$T625, ""), ""), "")</f>
        <v/>
      </c>
      <c r="AI625" s="18" t="str">
        <f ca="1">IFERROR(IF(AND(NOW()&lt;= EOMONTH(DATE(YEAR($P625),2, 1), 0), Overall!$A627&lt;&gt;"", MONTH($O625) &lt;= 2, MONTH($P625) &gt;= 2), IF($T625 &lt;&gt; "", $H625/$T625, ""), ""), "")</f>
        <v/>
      </c>
      <c r="AJ625" s="18" t="str">
        <f ca="1">IFERROR(IF(AND(NOW()&lt;= EOMONTH(DATE(YEAR($P625),3, 1), 0), Overall!$A627&lt;&gt;"", MONTH($O625) &lt;= 3, MONTH($P625) &gt;= 3), IF($T625 &lt;&gt; "", $H625/$T625, ""), ""), "")</f>
        <v/>
      </c>
      <c r="AK625" s="18" t="str">
        <f ca="1">IFERROR(IF(AND(NOW()&lt;= EOMONTH(DATE(YEAR($P625),4, 1), 0), Overall!$A627&lt;&gt;"", MONTH($O625) &lt;= 4, MONTH($P625) &gt;= 4), IF($T625 &lt;&gt; "", $H625/$T625, ""), ""), "")</f>
        <v/>
      </c>
      <c r="AL625" s="18" t="str">
        <f ca="1">IFERROR(IF(AND(NOW()&lt;= EOMONTH(DATE(YEAR($P625),5, 1), 0), Overall!$A627&lt;&gt;"", MONTH($O625) &lt;= 5, MONTH($P625) &gt;= 5), IF($T625 &lt;&gt; "", $H625/$T625, ""), ""), "")</f>
        <v/>
      </c>
      <c r="AM625" s="18" t="str">
        <f ca="1">IFERROR(IF(AND(NOW()&lt;= EOMONTH(DATE(YEAR($P625),6, 1), 0), Overall!$A627&lt;&gt;"", MONTH($O625) &lt;= 6, MONTH($P625) &gt;= 6), IF($T625 &lt;&gt; "", $H625/$T625, ""), ""), "")</f>
        <v/>
      </c>
      <c r="AN625" s="18" t="str">
        <f ca="1">IFERROR(IF(AND(NOW()&lt;= EOMONTH(DATE(YEAR($P625),7, 1), 0), Overall!$A627&lt;&gt;"", MONTH($O625) &lt;= 7, MONTH($P625) &gt;= 7), IF($T625 &lt;&gt; "", $H625/$T625, ""), ""), "")</f>
        <v/>
      </c>
      <c r="AO625" s="18" t="str">
        <f ca="1">IFERROR(IF(AND(NOW()&lt;= EOMONTH(DATE(YEAR($P625),8, 1), 0), Overall!$A627&lt;&gt;"", MONTH($O625) &lt;= 8, MONTH($P625) &gt;= 8), IF($T625 &lt;&gt; "", $H625/$T625, ""), ""), "")</f>
        <v/>
      </c>
      <c r="AP625" s="18" t="str">
        <f ca="1">IFERROR(IF(AND(NOW()&lt;= EOMONTH(DATE(YEAR($P625),9, 1), 0), Overall!$A627&lt;&gt;"", MONTH($O625) &lt;= 9, MONTH($P625) &gt;= 9), IF($T625 &lt;&gt; "", $H625/$T625, ""), ""), "")</f>
        <v/>
      </c>
      <c r="AQ625" s="18" t="str">
        <f ca="1">IFERROR(IF(AND(NOW()&lt;= EOMONTH(DATE(YEAR($P625),10, 1), 0), Overall!$A627&lt;&gt;"", MONTH($O625) &lt;= 10, MONTH($P625) &gt;= 10), IF($T625 &lt;&gt; "", $H625/$T625, ""), ""), "")</f>
        <v/>
      </c>
      <c r="AR625" s="18" t="str">
        <f ca="1">IFERROR(IF(AND(NOW()&lt;= EOMONTH(DATE(YEAR($P625),11, 1), 0), Overall!$A627&lt;&gt;"", MONTH($O625) &lt;=11, MONTH($P625) &gt;= 11), IF($T625 &lt;&gt; "", $H625/$T625, ""), ""), "")</f>
        <v/>
      </c>
      <c r="AS625" s="18" t="str">
        <f ca="1">IFERROR(IF(AND(NOW()&lt;= EOMONTH(DATE(YEAR($P625),12, 1), 0), Overall!$A627&lt;&gt;"", MONTH($O625) &lt;= 12, MONTH($P625) &gt;= 12), IF($T625 &lt;&gt; "", $H625/$T625, ""), ""), "")</f>
        <v/>
      </c>
      <c r="AT625" s="16">
        <f t="shared" ca="1" si="19"/>
        <v>0</v>
      </c>
    </row>
    <row r="626" spans="1:46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6">
        <f>IF(Overall!T628&lt;&gt;"",VALUE(Overall!T628),"")</f>
        <v>83.81</v>
      </c>
      <c r="O626" s="7">
        <f>IF(Overall!L628&lt;&gt;"", DATEVALUE(Overall!L628), "")</f>
        <v>45261</v>
      </c>
      <c r="P626" s="7">
        <f>IF(Overall!M628&lt;&gt;"", DATEVALUE(Overall!M628), "")</f>
        <v>45291</v>
      </c>
      <c r="Q626" s="7" t="str">
        <f>IF(Overall!S628&lt;&gt;"",_xlfn.VALUETOTEXT(Overall!S628),"")</f>
        <v>Dec</v>
      </c>
      <c r="R626" s="7">
        <f>IF(Overall!O628&lt;&gt;"", DATEVALUE(Overall!O628), "")</f>
        <v>45168</v>
      </c>
      <c r="S626" s="7">
        <f>IF(Overall!O628&lt;&gt;"", DATEVALUE(Overall!O628), "")</f>
        <v>45168</v>
      </c>
      <c r="T626" s="5">
        <f t="shared" si="18"/>
        <v>1</v>
      </c>
      <c r="U626" s="18" t="str">
        <f>IF(Overall!$A628&lt;&gt;"",IF(AND(MONTH($O626) &lt;= 1, MONTH($P626) &gt;= 1), IF($T626 &lt;&gt; "", $H626/$T626, ""), ""),"")</f>
        <v/>
      </c>
      <c r="V626" s="18" t="str">
        <f>IF(Overall!$A628&lt;&gt;"",IF(AND(MONTH($O626) &lt;= 2, MONTH($P626) &gt;= 2), IF($T626 &lt;&gt; "", $H626/$T626, ""), ""),"")</f>
        <v/>
      </c>
      <c r="W626" s="18" t="str">
        <f>IF(Overall!$A628&lt;&gt;"",IF(AND(MONTH($O626) &lt;= 3, MONTH($P626) &gt;= 3), IF($T626 &lt;&gt; "", $H626/$T626, ""), ""),"")</f>
        <v/>
      </c>
      <c r="X626" s="18" t="str">
        <f>IF(Overall!$A628&lt;&gt;"",IF(AND(MONTH($O626) &lt;= 4, MONTH($P626) &gt;= 4), IF($T626 &lt;&gt; "", $H626/$T626, ""), ""),"")</f>
        <v/>
      </c>
      <c r="Y626" s="18" t="str">
        <f>IF(Overall!$A628&lt;&gt;"",IF(AND(MONTH($O626) &lt;= 5, MONTH($P626) &gt;= 5), IF($T626 &lt;&gt; "", $H626/$T626, ""), ""),"")</f>
        <v/>
      </c>
      <c r="Z626" s="18" t="str">
        <f>IF(Overall!$A628&lt;&gt;"",IF(AND(MONTH($O626) &lt;= 6, MONTH($P626) &gt;= 6), IF($T626 &lt;&gt; "", $H626/$T626, ""), ""),"")</f>
        <v/>
      </c>
      <c r="AA626" s="18" t="str">
        <f>IF(Overall!$A628&lt;&gt;"",IF(AND(MONTH($O626) &lt;= 7, MONTH($P626) &gt;= 7 ), IF($T626 &lt;&gt; "", $H626/$T626, ""), ""),"")</f>
        <v/>
      </c>
      <c r="AB626" s="18" t="str">
        <f>IF(Overall!$A628&lt;&gt;"",IF(AND(MONTH($O626) &lt;= 8, MONTH($P626) &gt;= 8), IF($T626 &lt;&gt; "", $H626/$T626, ""), ""),"")</f>
        <v/>
      </c>
      <c r="AC626" s="18" t="str">
        <f>IF(Overall!$A628&lt;&gt;"",IF(AND(MONTH($O626) &lt;= 9, MONTH($P626) &gt;= 9), IF($T626 &lt;&gt; "", $H626/$T626, ""), ""),"")</f>
        <v/>
      </c>
      <c r="AD626" s="18" t="str">
        <f>IF(Overall!$A628&lt;&gt;"",IF(AND(MONTH($O626) &lt;= 10, MONTH($P626) &gt;= 10), IF($T626 &lt;&gt; "", $H626/$T626, ""), ""),"")</f>
        <v/>
      </c>
      <c r="AE626" s="18" t="str">
        <f>IF(Overall!$A628&lt;&gt;"",IF(AND(MONTH($O626) &lt;= 11, MONTH($P626) &gt;= 11), IF($T626 &lt;&gt; "", $H626/$T626, ""), ""),"")</f>
        <v/>
      </c>
      <c r="AF626" s="18">
        <f>IF(Overall!$A628&lt;&gt;"",IF(AND(MONTH($O626) &lt;= 12, MONTH($P626) &gt;= 12), IF($T626 &lt;&gt; "", $H626/$T626, ""), ""),"")</f>
        <v>500000</v>
      </c>
      <c r="AH626" s="18" t="str">
        <f ca="1">IFERROR(IF(AND(NOW()&lt;= EOMONTH(DATE(YEAR($P626),1, 1), 0), Overall!$A628&lt;&gt;"", MONTH($O626) &lt;= 1, MONTH($P626) &gt;= 1), IF($T626 &lt;&gt; "", $H626/$T626, ""), ""), "")</f>
        <v/>
      </c>
      <c r="AI626" s="18" t="str">
        <f ca="1">IFERROR(IF(AND(NOW()&lt;= EOMONTH(DATE(YEAR($P626),2, 1), 0), Overall!$A628&lt;&gt;"", MONTH($O626) &lt;= 2, MONTH($P626) &gt;= 2), IF($T626 &lt;&gt; "", $H626/$T626, ""), ""), "")</f>
        <v/>
      </c>
      <c r="AJ626" s="18" t="str">
        <f ca="1">IFERROR(IF(AND(NOW()&lt;= EOMONTH(DATE(YEAR($P626),3, 1), 0), Overall!$A628&lt;&gt;"", MONTH($O626) &lt;= 3, MONTH($P626) &gt;= 3), IF($T626 &lt;&gt; "", $H626/$T626, ""), ""), "")</f>
        <v/>
      </c>
      <c r="AK626" s="18" t="str">
        <f ca="1">IFERROR(IF(AND(NOW()&lt;= EOMONTH(DATE(YEAR($P626),4, 1), 0), Overall!$A628&lt;&gt;"", MONTH($O626) &lt;= 4, MONTH($P626) &gt;= 4), IF($T626 &lt;&gt; "", $H626/$T626, ""), ""), "")</f>
        <v/>
      </c>
      <c r="AL626" s="18" t="str">
        <f ca="1">IFERROR(IF(AND(NOW()&lt;= EOMONTH(DATE(YEAR($P626),5, 1), 0), Overall!$A628&lt;&gt;"", MONTH($O626) &lt;= 5, MONTH($P626) &gt;= 5), IF($T626 &lt;&gt; "", $H626/$T626, ""), ""), "")</f>
        <v/>
      </c>
      <c r="AM626" s="18" t="str">
        <f ca="1">IFERROR(IF(AND(NOW()&lt;= EOMONTH(DATE(YEAR($P626),6, 1), 0), Overall!$A628&lt;&gt;"", MONTH($O626) &lt;= 6, MONTH($P626) &gt;= 6), IF($T626 &lt;&gt; "", $H626/$T626, ""), ""), "")</f>
        <v/>
      </c>
      <c r="AN626" s="18" t="str">
        <f ca="1">IFERROR(IF(AND(NOW()&lt;= EOMONTH(DATE(YEAR($P626),7, 1), 0), Overall!$A628&lt;&gt;"", MONTH($O626) &lt;= 7, MONTH($P626) &gt;= 7), IF($T626 &lt;&gt; "", $H626/$T626, ""), ""), "")</f>
        <v/>
      </c>
      <c r="AO626" s="18" t="str">
        <f ca="1">IFERROR(IF(AND(NOW()&lt;= EOMONTH(DATE(YEAR($P626),8, 1), 0), Overall!$A628&lt;&gt;"", MONTH($O626) &lt;= 8, MONTH($P626) &gt;= 8), IF($T626 &lt;&gt; "", $H626/$T626, ""), ""), "")</f>
        <v/>
      </c>
      <c r="AP626" s="18" t="str">
        <f ca="1">IFERROR(IF(AND(NOW()&lt;= EOMONTH(DATE(YEAR($P626),9, 1), 0), Overall!$A628&lt;&gt;"", MONTH($O626) &lt;= 9, MONTH($P626) &gt;= 9), IF($T626 &lt;&gt; "", $H626/$T626, ""), ""), "")</f>
        <v/>
      </c>
      <c r="AQ626" s="18" t="str">
        <f ca="1">IFERROR(IF(AND(NOW()&lt;= EOMONTH(DATE(YEAR($P626),10, 1), 0), Overall!$A628&lt;&gt;"", MONTH($O626) &lt;= 10, MONTH($P626) &gt;= 10), IF($T626 &lt;&gt; "", $H626/$T626, ""), ""), "")</f>
        <v/>
      </c>
      <c r="AR626" s="18" t="str">
        <f ca="1">IFERROR(IF(AND(NOW()&lt;= EOMONTH(DATE(YEAR($P626),11, 1), 0), Overall!$A628&lt;&gt;"", MONTH($O626) &lt;=11, MONTH($P626) &gt;= 11), IF($T626 &lt;&gt; "", $H626/$T626, ""), ""), "")</f>
        <v/>
      </c>
      <c r="AS626" s="18" t="str">
        <f ca="1">IFERROR(IF(AND(NOW()&lt;= EOMONTH(DATE(YEAR($P626),12, 1), 0), Overall!$A628&lt;&gt;"", MONTH($O626) &lt;= 12, MONTH($P626) &gt;= 12), IF($T626 &lt;&gt; "", $H626/$T626, ""), ""), "")</f>
        <v/>
      </c>
      <c r="AT626" s="16">
        <f t="shared" ca="1" si="19"/>
        <v>0</v>
      </c>
    </row>
    <row r="627" spans="1:46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6">
        <f>IF(Overall!T629&lt;&gt;"",VALUE(Overall!T629),"")</f>
        <v>83.8</v>
      </c>
      <c r="O627" s="7">
        <f>IF(Overall!L629&lt;&gt;"", DATEVALUE(Overall!L629), "")</f>
        <v>45261</v>
      </c>
      <c r="P627" s="7">
        <f>IF(Overall!M629&lt;&gt;"", DATEVALUE(Overall!M629), "")</f>
        <v>45291</v>
      </c>
      <c r="Q627" s="7" t="str">
        <f>IF(Overall!S629&lt;&gt;"",_xlfn.VALUETOTEXT(Overall!S629),"")</f>
        <v>Dec</v>
      </c>
      <c r="R627" s="7">
        <f>IF(Overall!O629&lt;&gt;"", DATEVALUE(Overall!O629), "")</f>
        <v>45168</v>
      </c>
      <c r="S627" s="7">
        <f>IF(Overall!O629&lt;&gt;"", DATEVALUE(Overall!O629), "")</f>
        <v>45168</v>
      </c>
      <c r="T627" s="5">
        <f t="shared" si="18"/>
        <v>1</v>
      </c>
      <c r="U627" s="18" t="str">
        <f>IF(Overall!$A629&lt;&gt;"",IF(AND(MONTH($O627) &lt;= 1, MONTH($P627) &gt;= 1), IF($T627 &lt;&gt; "", $H627/$T627, ""), ""),"")</f>
        <v/>
      </c>
      <c r="V627" s="18" t="str">
        <f>IF(Overall!$A629&lt;&gt;"",IF(AND(MONTH($O627) &lt;= 2, MONTH($P627) &gt;= 2), IF($T627 &lt;&gt; "", $H627/$T627, ""), ""),"")</f>
        <v/>
      </c>
      <c r="W627" s="18" t="str">
        <f>IF(Overall!$A629&lt;&gt;"",IF(AND(MONTH($O627) &lt;= 3, MONTH($P627) &gt;= 3), IF($T627 &lt;&gt; "", $H627/$T627, ""), ""),"")</f>
        <v/>
      </c>
      <c r="X627" s="18" t="str">
        <f>IF(Overall!$A629&lt;&gt;"",IF(AND(MONTH($O627) &lt;= 4, MONTH($P627) &gt;= 4), IF($T627 &lt;&gt; "", $H627/$T627, ""), ""),"")</f>
        <v/>
      </c>
      <c r="Y627" s="18" t="str">
        <f>IF(Overall!$A629&lt;&gt;"",IF(AND(MONTH($O627) &lt;= 5, MONTH($P627) &gt;= 5), IF($T627 &lt;&gt; "", $H627/$T627, ""), ""),"")</f>
        <v/>
      </c>
      <c r="Z627" s="18" t="str">
        <f>IF(Overall!$A629&lt;&gt;"",IF(AND(MONTH($O627) &lt;= 6, MONTH($P627) &gt;= 6), IF($T627 &lt;&gt; "", $H627/$T627, ""), ""),"")</f>
        <v/>
      </c>
      <c r="AA627" s="18" t="str">
        <f>IF(Overall!$A629&lt;&gt;"",IF(AND(MONTH($O627) &lt;= 7, MONTH($P627) &gt;= 7 ), IF($T627 &lt;&gt; "", $H627/$T627, ""), ""),"")</f>
        <v/>
      </c>
      <c r="AB627" s="18" t="str">
        <f>IF(Overall!$A629&lt;&gt;"",IF(AND(MONTH($O627) &lt;= 8, MONTH($P627) &gt;= 8), IF($T627 &lt;&gt; "", $H627/$T627, ""), ""),"")</f>
        <v/>
      </c>
      <c r="AC627" s="18" t="str">
        <f>IF(Overall!$A629&lt;&gt;"",IF(AND(MONTH($O627) &lt;= 9, MONTH($P627) &gt;= 9), IF($T627 &lt;&gt; "", $H627/$T627, ""), ""),"")</f>
        <v/>
      </c>
      <c r="AD627" s="18" t="str">
        <f>IF(Overall!$A629&lt;&gt;"",IF(AND(MONTH($O627) &lt;= 10, MONTH($P627) &gt;= 10), IF($T627 &lt;&gt; "", $H627/$T627, ""), ""),"")</f>
        <v/>
      </c>
      <c r="AE627" s="18" t="str">
        <f>IF(Overall!$A629&lt;&gt;"",IF(AND(MONTH($O627) &lt;= 11, MONTH($P627) &gt;= 11), IF($T627 &lt;&gt; "", $H627/$T627, ""), ""),"")</f>
        <v/>
      </c>
      <c r="AF627" s="18">
        <f>IF(Overall!$A629&lt;&gt;"",IF(AND(MONTH($O627) &lt;= 12, MONTH($P627) &gt;= 12), IF($T627 &lt;&gt; "", $H627/$T627, ""), ""),"")</f>
        <v>500000</v>
      </c>
      <c r="AH627" s="18" t="str">
        <f ca="1">IFERROR(IF(AND(NOW()&lt;= EOMONTH(DATE(YEAR($P627),1, 1), 0), Overall!$A629&lt;&gt;"", MONTH($O627) &lt;= 1, MONTH($P627) &gt;= 1), IF($T627 &lt;&gt; "", $H627/$T627, ""), ""), "")</f>
        <v/>
      </c>
      <c r="AI627" s="18" t="str">
        <f ca="1">IFERROR(IF(AND(NOW()&lt;= EOMONTH(DATE(YEAR($P627),2, 1), 0), Overall!$A629&lt;&gt;"", MONTH($O627) &lt;= 2, MONTH($P627) &gt;= 2), IF($T627 &lt;&gt; "", $H627/$T627, ""), ""), "")</f>
        <v/>
      </c>
      <c r="AJ627" s="18" t="str">
        <f ca="1">IFERROR(IF(AND(NOW()&lt;= EOMONTH(DATE(YEAR($P627),3, 1), 0), Overall!$A629&lt;&gt;"", MONTH($O627) &lt;= 3, MONTH($P627) &gt;= 3), IF($T627 &lt;&gt; "", $H627/$T627, ""), ""), "")</f>
        <v/>
      </c>
      <c r="AK627" s="18" t="str">
        <f ca="1">IFERROR(IF(AND(NOW()&lt;= EOMONTH(DATE(YEAR($P627),4, 1), 0), Overall!$A629&lt;&gt;"", MONTH($O627) &lt;= 4, MONTH($P627) &gt;= 4), IF($T627 &lt;&gt; "", $H627/$T627, ""), ""), "")</f>
        <v/>
      </c>
      <c r="AL627" s="18" t="str">
        <f ca="1">IFERROR(IF(AND(NOW()&lt;= EOMONTH(DATE(YEAR($P627),5, 1), 0), Overall!$A629&lt;&gt;"", MONTH($O627) &lt;= 5, MONTH($P627) &gt;= 5), IF($T627 &lt;&gt; "", $H627/$T627, ""), ""), "")</f>
        <v/>
      </c>
      <c r="AM627" s="18" t="str">
        <f ca="1">IFERROR(IF(AND(NOW()&lt;= EOMONTH(DATE(YEAR($P627),6, 1), 0), Overall!$A629&lt;&gt;"", MONTH($O627) &lt;= 6, MONTH($P627) &gt;= 6), IF($T627 &lt;&gt; "", $H627/$T627, ""), ""), "")</f>
        <v/>
      </c>
      <c r="AN627" s="18" t="str">
        <f ca="1">IFERROR(IF(AND(NOW()&lt;= EOMONTH(DATE(YEAR($P627),7, 1), 0), Overall!$A629&lt;&gt;"", MONTH($O627) &lt;= 7, MONTH($P627) &gt;= 7), IF($T627 &lt;&gt; "", $H627/$T627, ""), ""), "")</f>
        <v/>
      </c>
      <c r="AO627" s="18" t="str">
        <f ca="1">IFERROR(IF(AND(NOW()&lt;= EOMONTH(DATE(YEAR($P627),8, 1), 0), Overall!$A629&lt;&gt;"", MONTH($O627) &lt;= 8, MONTH($P627) &gt;= 8), IF($T627 &lt;&gt; "", $H627/$T627, ""), ""), "")</f>
        <v/>
      </c>
      <c r="AP627" s="18" t="str">
        <f ca="1">IFERROR(IF(AND(NOW()&lt;= EOMONTH(DATE(YEAR($P627),9, 1), 0), Overall!$A629&lt;&gt;"", MONTH($O627) &lt;= 9, MONTH($P627) &gt;= 9), IF($T627 &lt;&gt; "", $H627/$T627, ""), ""), "")</f>
        <v/>
      </c>
      <c r="AQ627" s="18" t="str">
        <f ca="1">IFERROR(IF(AND(NOW()&lt;= EOMONTH(DATE(YEAR($P627),10, 1), 0), Overall!$A629&lt;&gt;"", MONTH($O627) &lt;= 10, MONTH($P627) &gt;= 10), IF($T627 &lt;&gt; "", $H627/$T627, ""), ""), "")</f>
        <v/>
      </c>
      <c r="AR627" s="18" t="str">
        <f ca="1">IFERROR(IF(AND(NOW()&lt;= EOMONTH(DATE(YEAR($P627),11, 1), 0), Overall!$A629&lt;&gt;"", MONTH($O627) &lt;=11, MONTH($P627) &gt;= 11), IF($T627 &lt;&gt; "", $H627/$T627, ""), ""), "")</f>
        <v/>
      </c>
      <c r="AS627" s="18" t="str">
        <f ca="1">IFERROR(IF(AND(NOW()&lt;= EOMONTH(DATE(YEAR($P627),12, 1), 0), Overall!$A629&lt;&gt;"", MONTH($O627) &lt;= 12, MONTH($P627) &gt;= 12), IF($T627 &lt;&gt; "", $H627/$T627, ""), ""), "")</f>
        <v/>
      </c>
      <c r="AT627" s="16">
        <f ca="1">SUM(AH627:AS627)</f>
        <v>0</v>
      </c>
    </row>
    <row r="628" spans="1:46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6">
        <f>IF(Overall!T630&lt;&gt;"",VALUE(Overall!T630),"")</f>
        <v>83.7</v>
      </c>
      <c r="O628" s="7">
        <f>IF(Overall!L630&lt;&gt;"", DATEVALUE(Overall!L630), "")</f>
        <v>45261</v>
      </c>
      <c r="P628" s="7">
        <f>IF(Overall!M630&lt;&gt;"", DATEVALUE(Overall!M630), "")</f>
        <v>45291</v>
      </c>
      <c r="Q628" s="7" t="str">
        <f>IF(Overall!S630&lt;&gt;"",_xlfn.VALUETOTEXT(Overall!S630),"")</f>
        <v>Dec</v>
      </c>
      <c r="R628" s="7">
        <f>IF(Overall!O630&lt;&gt;"", DATEVALUE(Overall!O630), "")</f>
        <v>45168</v>
      </c>
      <c r="S628" s="7">
        <f>IF(Overall!O630&lt;&gt;"", DATEVALUE(Overall!O630), "")</f>
        <v>45168</v>
      </c>
      <c r="T628" s="5">
        <f t="shared" si="18"/>
        <v>1</v>
      </c>
      <c r="U628" s="18" t="str">
        <f>IF(Overall!$A630&lt;&gt;"",IF(AND(MONTH($O628) &lt;= 1, MONTH($P628) &gt;= 1), IF($T628 &lt;&gt; "", $H628/$T628, ""), ""),"")</f>
        <v/>
      </c>
      <c r="V628" s="18" t="str">
        <f>IF(Overall!$A630&lt;&gt;"",IF(AND(MONTH($O628) &lt;= 2, MONTH($P628) &gt;= 2), IF($T628 &lt;&gt; "", $H628/$T628, ""), ""),"")</f>
        <v/>
      </c>
      <c r="W628" s="18" t="str">
        <f>IF(Overall!$A630&lt;&gt;"",IF(AND(MONTH($O628) &lt;= 3, MONTH($P628) &gt;= 3), IF($T628 &lt;&gt; "", $H628/$T628, ""), ""),"")</f>
        <v/>
      </c>
      <c r="X628" s="18" t="str">
        <f>IF(Overall!$A630&lt;&gt;"",IF(AND(MONTH($O628) &lt;= 4, MONTH($P628) &gt;= 4), IF($T628 &lt;&gt; "", $H628/$T628, ""), ""),"")</f>
        <v/>
      </c>
      <c r="Y628" s="18" t="str">
        <f>IF(Overall!$A630&lt;&gt;"",IF(AND(MONTH($O628) &lt;= 5, MONTH($P628) &gt;= 5), IF($T628 &lt;&gt; "", $H628/$T628, ""), ""),"")</f>
        <v/>
      </c>
      <c r="Z628" s="18" t="str">
        <f>IF(Overall!$A630&lt;&gt;"",IF(AND(MONTH($O628) &lt;= 6, MONTH($P628) &gt;= 6), IF($T628 &lt;&gt; "", $H628/$T628, ""), ""),"")</f>
        <v/>
      </c>
      <c r="AA628" s="18" t="str">
        <f>IF(Overall!$A630&lt;&gt;"",IF(AND(MONTH($O628) &lt;= 7, MONTH($P628) &gt;= 7 ), IF($T628 &lt;&gt; "", $H628/$T628, ""), ""),"")</f>
        <v/>
      </c>
      <c r="AB628" s="18" t="str">
        <f>IF(Overall!$A630&lt;&gt;"",IF(AND(MONTH($O628) &lt;= 8, MONTH($P628) &gt;= 8), IF($T628 &lt;&gt; "", $H628/$T628, ""), ""),"")</f>
        <v/>
      </c>
      <c r="AC628" s="18" t="str">
        <f>IF(Overall!$A630&lt;&gt;"",IF(AND(MONTH($O628) &lt;= 9, MONTH($P628) &gt;= 9), IF($T628 &lt;&gt; "", $H628/$T628, ""), ""),"")</f>
        <v/>
      </c>
      <c r="AD628" s="18" t="str">
        <f>IF(Overall!$A630&lt;&gt;"",IF(AND(MONTH($O628) &lt;= 10, MONTH($P628) &gt;= 10), IF($T628 &lt;&gt; "", $H628/$T628, ""), ""),"")</f>
        <v/>
      </c>
      <c r="AE628" s="18" t="str">
        <f>IF(Overall!$A630&lt;&gt;"",IF(AND(MONTH($O628) &lt;= 11, MONTH($P628) &gt;= 11), IF($T628 &lt;&gt; "", $H628/$T628, ""), ""),"")</f>
        <v/>
      </c>
      <c r="AF628" s="18">
        <f>IF(Overall!$A630&lt;&gt;"",IF(AND(MONTH($O628) &lt;= 12, MONTH($P628) &gt;= 12), IF($T628 &lt;&gt; "", $H628/$T628, ""), ""),"")</f>
        <v>500000</v>
      </c>
      <c r="AH628" s="18" t="str">
        <f ca="1">IFERROR(IF(AND(NOW()&lt;= EOMONTH(DATE(YEAR($P628),1, 1), 0), Overall!$A630&lt;&gt;"", MONTH($O628) &lt;= 1, MONTH($P628) &gt;= 1), IF($T628 &lt;&gt; "", $H628/$T628, ""), ""), "")</f>
        <v/>
      </c>
      <c r="AI628" s="18" t="str">
        <f ca="1">IFERROR(IF(AND(NOW()&lt;= EOMONTH(DATE(YEAR($P628),2, 1), 0), Overall!$A630&lt;&gt;"", MONTH($O628) &lt;= 2, MONTH($P628) &gt;= 2), IF($T628 &lt;&gt; "", $H628/$T628, ""), ""), "")</f>
        <v/>
      </c>
      <c r="AJ628" s="18" t="str">
        <f ca="1">IFERROR(IF(AND(NOW()&lt;= EOMONTH(DATE(YEAR($P628),3, 1), 0), Overall!$A630&lt;&gt;"", MONTH($O628) &lt;= 3, MONTH($P628) &gt;= 3), IF($T628 &lt;&gt; "", $H628/$T628, ""), ""), "")</f>
        <v/>
      </c>
      <c r="AK628" s="18" t="str">
        <f ca="1">IFERROR(IF(AND(NOW()&lt;= EOMONTH(DATE(YEAR($P628),4, 1), 0), Overall!$A630&lt;&gt;"", MONTH($O628) &lt;= 4, MONTH($P628) &gt;= 4), IF($T628 &lt;&gt; "", $H628/$T628, ""), ""), "")</f>
        <v/>
      </c>
      <c r="AL628" s="18" t="str">
        <f ca="1">IFERROR(IF(AND(NOW()&lt;= EOMONTH(DATE(YEAR($P628),5, 1), 0), Overall!$A630&lt;&gt;"", MONTH($O628) &lt;= 5, MONTH($P628) &gt;= 5), IF($T628 &lt;&gt; "", $H628/$T628, ""), ""), "")</f>
        <v/>
      </c>
      <c r="AM628" s="18" t="str">
        <f ca="1">IFERROR(IF(AND(NOW()&lt;= EOMONTH(DATE(YEAR($P628),6, 1), 0), Overall!$A630&lt;&gt;"", MONTH($O628) &lt;= 6, MONTH($P628) &gt;= 6), IF($T628 &lt;&gt; "", $H628/$T628, ""), ""), "")</f>
        <v/>
      </c>
      <c r="AN628" s="18" t="str">
        <f ca="1">IFERROR(IF(AND(NOW()&lt;= EOMONTH(DATE(YEAR($P628),7, 1), 0), Overall!$A630&lt;&gt;"", MONTH($O628) &lt;= 7, MONTH($P628) &gt;= 7), IF($T628 &lt;&gt; "", $H628/$T628, ""), ""), "")</f>
        <v/>
      </c>
      <c r="AO628" s="18" t="str">
        <f ca="1">IFERROR(IF(AND(NOW()&lt;= EOMONTH(DATE(YEAR($P628),8, 1), 0), Overall!$A630&lt;&gt;"", MONTH($O628) &lt;= 8, MONTH($P628) &gt;= 8), IF($T628 &lt;&gt; "", $H628/$T628, ""), ""), "")</f>
        <v/>
      </c>
      <c r="AP628" s="18" t="str">
        <f ca="1">IFERROR(IF(AND(NOW()&lt;= EOMONTH(DATE(YEAR($P628),9, 1), 0), Overall!$A630&lt;&gt;"", MONTH($O628) &lt;= 9, MONTH($P628) &gt;= 9), IF($T628 &lt;&gt; "", $H628/$T628, ""), ""), "")</f>
        <v/>
      </c>
      <c r="AQ628" s="18" t="str">
        <f ca="1">IFERROR(IF(AND(NOW()&lt;= EOMONTH(DATE(YEAR($P628),10, 1), 0), Overall!$A630&lt;&gt;"", MONTH($O628) &lt;= 10, MONTH($P628) &gt;= 10), IF($T628 &lt;&gt; "", $H628/$T628, ""), ""), "")</f>
        <v/>
      </c>
      <c r="AR628" s="18" t="str">
        <f ca="1">IFERROR(IF(AND(NOW()&lt;= EOMONTH(DATE(YEAR($P628),11, 1), 0), Overall!$A630&lt;&gt;"", MONTH($O628) &lt;=11, MONTH($P628) &gt;= 11), IF($T628 &lt;&gt; "", $H628/$T628, ""), ""), "")</f>
        <v/>
      </c>
      <c r="AS628" s="18" t="str">
        <f ca="1">IFERROR(IF(AND(NOW()&lt;= EOMONTH(DATE(YEAR($P628),12, 1), 0), Overall!$A630&lt;&gt;"", MONTH($O628) &lt;= 12, MONTH($P628) &gt;= 12), IF($T628 &lt;&gt; "", $H628/$T628, ""), ""), "")</f>
        <v/>
      </c>
      <c r="AT628" s="16">
        <f ca="1">SUM(AH628:AS628)</f>
        <v>0</v>
      </c>
    </row>
    <row r="629" spans="1:46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6">
        <f>IF(Overall!T631&lt;&gt;"",VALUE(Overall!T631),"")</f>
        <v>84.23</v>
      </c>
      <c r="O629" s="7">
        <f>IF(Overall!L631&lt;&gt;"", DATEVALUE(Overall!L631), "")</f>
        <v>45292</v>
      </c>
      <c r="P629" s="7">
        <f>IF(Overall!M631&lt;&gt;"", DATEVALUE(Overall!M631), "")</f>
        <v>45322</v>
      </c>
      <c r="Q629" s="7" t="str">
        <f>IF(Overall!S631&lt;&gt;"",_xlfn.VALUETOTEXT(Overall!S631),"")</f>
        <v>Jan</v>
      </c>
      <c r="R629" s="7">
        <f>IF(Overall!O631&lt;&gt;"", DATEVALUE(Overall!O631), "")</f>
        <v>45231</v>
      </c>
      <c r="S629" s="7">
        <f>IF(Overall!O631&lt;&gt;"", DATEVALUE(Overall!O631), "")</f>
        <v>45231</v>
      </c>
      <c r="T629" s="5">
        <f t="shared" si="18"/>
        <v>1</v>
      </c>
      <c r="U629" s="10">
        <f>IF(Overall!$A631&lt;&gt;"",IF(AND(MONTH($O629) &lt;= 1, MONTH($P629) &gt;= 1), IF($T629 &lt;&gt; "", $H629/$T629, ""), ""),"")</f>
        <v>500000</v>
      </c>
      <c r="V629" s="10" t="str">
        <f>IF(Overall!$A631&lt;&gt;"",IF(AND(MONTH($O629) &lt;= 2, MONTH($P629) &gt;= 2), IF($T629 &lt;&gt; "", $H629/$T629, ""), ""),"")</f>
        <v/>
      </c>
      <c r="W629" s="10" t="str">
        <f>IF(Overall!$A631&lt;&gt;"",IF(AND(MONTH($O629) &lt;= 3, MONTH($P629) &gt;= 3), IF($T629 &lt;&gt; "", $H629/$T629, ""), ""),"")</f>
        <v/>
      </c>
      <c r="X629" s="10" t="str">
        <f>IF(Overall!$A631&lt;&gt;"",IF(AND(MONTH($O629) &lt;= 4, MONTH($P629) &gt;= 4), IF($T629 &lt;&gt; "", $H629/$T629, ""), ""),"")</f>
        <v/>
      </c>
      <c r="Y629" s="10" t="str">
        <f>IF(Overall!$A631&lt;&gt;"",IF(AND(MONTH($O629) &lt;= 5, MONTH($P629) &gt;= 5), IF($T629 &lt;&gt; "", $H629/$T629, ""), ""),"")</f>
        <v/>
      </c>
      <c r="Z629" s="10" t="str">
        <f>IF(Overall!$A631&lt;&gt;"",IF(AND(MONTH($O629) &lt;= 6, MONTH($P629) &gt;= 6), IF($T629 &lt;&gt; "", $H629/$T629, ""), ""),"")</f>
        <v/>
      </c>
      <c r="AA629" s="10" t="str">
        <f>IF(Overall!$A631&lt;&gt;"",IF(AND(MONTH($O629) &lt;= 7, MONTH($P629) &gt;= 7 ), IF($T629 &lt;&gt; "", $H629/$T629, ""), ""),"")</f>
        <v/>
      </c>
      <c r="AB629" s="10" t="str">
        <f>IF(Overall!$A631&lt;&gt;"",IF(AND(MONTH($O629) &lt;= 8, MONTH($P629) &gt;= 8), IF($T629 &lt;&gt; "", $H629/$T629, ""), ""),"")</f>
        <v/>
      </c>
      <c r="AC629" s="10" t="str">
        <f>IF(Overall!$A631&lt;&gt;"",IF(AND(MONTH($O629) &lt;= 9, MONTH($P629) &gt;= 9), IF($T629 &lt;&gt; "", $H629/$T629, ""), ""),"")</f>
        <v/>
      </c>
      <c r="AD629" s="10" t="str">
        <f>IF(Overall!$A631&lt;&gt;"",IF(AND(MONTH($O629) &lt;= 10, MONTH($P629) &gt;= 10), IF($T629 &lt;&gt; "", $H629/$T629, ""), ""),"")</f>
        <v/>
      </c>
      <c r="AE629" s="10" t="str">
        <f>IF(Overall!$A631&lt;&gt;"",IF(AND(MONTH($O629) &lt;= 11, MONTH($P629) &gt;= 11), IF($T629 &lt;&gt; "", $H629/$T629, ""), ""),"")</f>
        <v/>
      </c>
      <c r="AF629" s="10" t="str">
        <f>IF(Overall!$A631&lt;&gt;"",IF(AND(MONTH($O629) &lt;= 12, MONTH($P629) &gt;= 12), IF($T629 &lt;&gt; "", $H629/$T629, ""), ""),"")</f>
        <v/>
      </c>
      <c r="AH629" s="10" t="str">
        <f ca="1">IFERROR(IF(AND(NOW()&lt;= EOMONTH(DATE(YEAR($P629),1, 1), 0), Overall!$A631&lt;&gt;"", MONTH($O629) &lt;= 1, MONTH($P629) &gt;= 1), IF($T629 &lt;&gt; "", $H629/$T629, ""), ""), "")</f>
        <v/>
      </c>
      <c r="AI629" s="10" t="str">
        <f ca="1">IFERROR(IF(AND(NOW()&lt;= EOMONTH(DATE(YEAR($P629),2, 1), 0), Overall!$A631&lt;&gt;"", MONTH($O629) &lt;= 2, MONTH($P629) &gt;= 2), IF($T629 &lt;&gt; "", $H629/$T629, ""), ""), "")</f>
        <v/>
      </c>
      <c r="AJ629" s="10" t="str">
        <f ca="1">IFERROR(IF(AND(NOW()&lt;= EOMONTH(DATE(YEAR($P629),3, 1), 0), Overall!$A631&lt;&gt;"", MONTH($O629) &lt;= 3, MONTH($P629) &gt;= 3), IF($T629 &lt;&gt; "", $H629/$T629, ""), ""), "")</f>
        <v/>
      </c>
      <c r="AK629" s="10" t="str">
        <f ca="1">IFERROR(IF(AND(NOW()&lt;= EOMONTH(DATE(YEAR($P629),4, 1), 0), Overall!$A631&lt;&gt;"", MONTH($O629) &lt;= 4, MONTH($P629) &gt;= 4), IF($T629 &lt;&gt; "", $H629/$T629, ""), ""), "")</f>
        <v/>
      </c>
      <c r="AL629" s="10" t="str">
        <f ca="1">IFERROR(IF(AND(NOW()&lt;= EOMONTH(DATE(YEAR($P629),5, 1), 0), Overall!$A631&lt;&gt;"", MONTH($O629) &lt;= 5, MONTH($P629) &gt;= 5), IF($T629 &lt;&gt; "", $H629/$T629, ""), ""), "")</f>
        <v/>
      </c>
      <c r="AM629" s="10" t="str">
        <f ca="1">IFERROR(IF(AND(NOW()&lt;= EOMONTH(DATE(YEAR($P629),6, 1), 0), Overall!$A631&lt;&gt;"", MONTH($O629) &lt;= 6, MONTH($P629) &gt;= 6), IF($T629 &lt;&gt; "", $H629/$T629, ""), ""), "")</f>
        <v/>
      </c>
      <c r="AN629" s="10" t="str">
        <f ca="1">IFERROR(IF(AND(NOW()&lt;= EOMONTH(DATE(YEAR($P629),7, 1), 0), Overall!$A631&lt;&gt;"", MONTH($O629) &lt;= 7, MONTH($P629) &gt;= 7), IF($T629 &lt;&gt; "", $H629/$T629, ""), ""), "")</f>
        <v/>
      </c>
      <c r="AO629" s="10" t="str">
        <f ca="1">IFERROR(IF(AND(NOW()&lt;= EOMONTH(DATE(YEAR($P629),8, 1), 0), Overall!$A631&lt;&gt;"", MONTH($O629) &lt;= 8, MONTH($P629) &gt;= 8), IF($T629 &lt;&gt; "", $H629/$T629, ""), ""), "")</f>
        <v/>
      </c>
      <c r="AP629" s="10" t="str">
        <f ca="1">IFERROR(IF(AND(NOW()&lt;= EOMONTH(DATE(YEAR($P629),9, 1), 0), Overall!$A631&lt;&gt;"", MONTH($O629) &lt;= 9, MONTH($P629) &gt;= 9), IF($T629 &lt;&gt; "", $H629/$T629, ""), ""), "")</f>
        <v/>
      </c>
      <c r="AQ629" s="10" t="str">
        <f ca="1">IFERROR(IF(AND(NOW()&lt;= EOMONTH(DATE(YEAR($P629),10, 1), 0), Overall!$A631&lt;&gt;"", MONTH($O629) &lt;= 10, MONTH($P629) &gt;= 10), IF($T629 &lt;&gt; "", $H629/$T629, ""), ""), "")</f>
        <v/>
      </c>
      <c r="AR629" s="10" t="str">
        <f ca="1">IFERROR(IF(AND(NOW()&lt;= EOMONTH(DATE(YEAR($P629),11, 1), 0), Overall!$A631&lt;&gt;"", MONTH($O629) &lt;=11, MONTH($P629) &gt;= 11), IF($T629 &lt;&gt; "", $H629/$T629, ""), ""), "")</f>
        <v/>
      </c>
      <c r="AS629" s="10" t="str">
        <f ca="1">IFERROR(IF(AND(NOW()&lt;= EOMONTH(DATE(YEAR($P629),12, 1), 0), Overall!$A631&lt;&gt;"", MONTH($O629) &lt;= 12, MONTH($P629) &gt;= 12), IF($T629 &lt;&gt; "", $H629/$T629, ""), ""), "")</f>
        <v/>
      </c>
      <c r="AT629" s="16">
        <f t="shared" ca="1" si="19"/>
        <v>0</v>
      </c>
    </row>
    <row r="630" spans="1:46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6">
        <f>IF(Overall!T632&lt;&gt;"",VALUE(Overall!T632),"")</f>
        <v>85.6</v>
      </c>
      <c r="O630" s="7">
        <f>IF(Overall!L632&lt;&gt;"", DATEVALUE(Overall!L632), "")</f>
        <v>45292</v>
      </c>
      <c r="P630" s="7">
        <f>IF(Overall!M632&lt;&gt;"", DATEVALUE(Overall!M632), "")</f>
        <v>45322</v>
      </c>
      <c r="Q630" s="7" t="str">
        <f>IF(Overall!S632&lt;&gt;"",_xlfn.VALUETOTEXT(Overall!S632),"")</f>
        <v>Jan</v>
      </c>
      <c r="R630" s="7">
        <f>IF(Overall!O632&lt;&gt;"", DATEVALUE(Overall!O632), "")</f>
        <v>45231</v>
      </c>
      <c r="S630" s="7">
        <f>IF(Overall!O632&lt;&gt;"", DATEVALUE(Overall!O632), "")</f>
        <v>45231</v>
      </c>
      <c r="T630" s="5">
        <f t="shared" si="18"/>
        <v>1</v>
      </c>
      <c r="U630" s="10">
        <f>IF(Overall!$A632&lt;&gt;"",IF(AND(MONTH($O630) &lt;= 1, MONTH($P630) &gt;= 1), IF($T630 &lt;&gt; "", $H630/$T630, ""), ""),"")</f>
        <v>500000</v>
      </c>
      <c r="V630" s="10" t="str">
        <f>IF(Overall!$A632&lt;&gt;"",IF(AND(MONTH($O630) &lt;= 2, MONTH($P630) &gt;= 2), IF($T630 &lt;&gt; "", $H630/$T630, ""), ""),"")</f>
        <v/>
      </c>
      <c r="W630" s="10" t="str">
        <f>IF(Overall!$A632&lt;&gt;"",IF(AND(MONTH($O630) &lt;= 3, MONTH($P630) &gt;= 3), IF($T630 &lt;&gt; "", $H630/$T630, ""), ""),"")</f>
        <v/>
      </c>
      <c r="X630" s="10" t="str">
        <f>IF(Overall!$A632&lt;&gt;"",IF(AND(MONTH($O630) &lt;= 4, MONTH($P630) &gt;= 4), IF($T630 &lt;&gt; "", $H630/$T630, ""), ""),"")</f>
        <v/>
      </c>
      <c r="Y630" s="10" t="str">
        <f>IF(Overall!$A632&lt;&gt;"",IF(AND(MONTH($O630) &lt;= 5, MONTH($P630) &gt;= 5), IF($T630 &lt;&gt; "", $H630/$T630, ""), ""),"")</f>
        <v/>
      </c>
      <c r="Z630" s="10" t="str">
        <f>IF(Overall!$A632&lt;&gt;"",IF(AND(MONTH($O630) &lt;= 6, MONTH($P630) &gt;= 6), IF($T630 &lt;&gt; "", $H630/$T630, ""), ""),"")</f>
        <v/>
      </c>
      <c r="AA630" s="10" t="str">
        <f>IF(Overall!$A632&lt;&gt;"",IF(AND(MONTH($O630) &lt;= 7, MONTH($P630) &gt;= 7 ), IF($T630 &lt;&gt; "", $H630/$T630, ""), ""),"")</f>
        <v/>
      </c>
      <c r="AB630" s="10" t="str">
        <f>IF(Overall!$A632&lt;&gt;"",IF(AND(MONTH($O630) &lt;= 8, MONTH($P630) &gt;= 8), IF($T630 &lt;&gt; "", $H630/$T630, ""), ""),"")</f>
        <v/>
      </c>
      <c r="AC630" s="10" t="str">
        <f>IF(Overall!$A632&lt;&gt;"",IF(AND(MONTH($O630) &lt;= 9, MONTH($P630) &gt;= 9), IF($T630 &lt;&gt; "", $H630/$T630, ""), ""),"")</f>
        <v/>
      </c>
      <c r="AD630" s="10" t="str">
        <f>IF(Overall!$A632&lt;&gt;"",IF(AND(MONTH($O630) &lt;= 10, MONTH($P630) &gt;= 10), IF($T630 &lt;&gt; "", $H630/$T630, ""), ""),"")</f>
        <v/>
      </c>
      <c r="AE630" s="10" t="str">
        <f>IF(Overall!$A632&lt;&gt;"",IF(AND(MONTH($O630) &lt;= 11, MONTH($P630) &gt;= 11), IF($T630 &lt;&gt; "", $H630/$T630, ""), ""),"")</f>
        <v/>
      </c>
      <c r="AF630" s="10" t="str">
        <f>IF(Overall!$A632&lt;&gt;"",IF(AND(MONTH($O630) &lt;= 12, MONTH($P630) &gt;= 12), IF($T630 &lt;&gt; "", $H630/$T630, ""), ""),"")</f>
        <v/>
      </c>
      <c r="AH630" s="10" t="str">
        <f ca="1">IFERROR(IF(AND(NOW()&lt;= EOMONTH(DATE(YEAR($P630),1, 1), 0), Overall!$A632&lt;&gt;"", MONTH($O630) &lt;= 1, MONTH($P630) &gt;= 1), IF($T630 &lt;&gt; "", $H630/$T630, ""), ""), "")</f>
        <v/>
      </c>
      <c r="AI630" s="10" t="str">
        <f ca="1">IFERROR(IF(AND(NOW()&lt;= EOMONTH(DATE(YEAR($P630),2, 1), 0), Overall!$A632&lt;&gt;"", MONTH($O630) &lt;= 2, MONTH($P630) &gt;= 2), IF($T630 &lt;&gt; "", $H630/$T630, ""), ""), "")</f>
        <v/>
      </c>
      <c r="AJ630" s="10" t="str">
        <f ca="1">IFERROR(IF(AND(NOW()&lt;= EOMONTH(DATE(YEAR($P630),3, 1), 0), Overall!$A632&lt;&gt;"", MONTH($O630) &lt;= 3, MONTH($P630) &gt;= 3), IF($T630 &lt;&gt; "", $H630/$T630, ""), ""), "")</f>
        <v/>
      </c>
      <c r="AK630" s="10" t="str">
        <f ca="1">IFERROR(IF(AND(NOW()&lt;= EOMONTH(DATE(YEAR($P630),4, 1), 0), Overall!$A632&lt;&gt;"", MONTH($O630) &lt;= 4, MONTH($P630) &gt;= 4), IF($T630 &lt;&gt; "", $H630/$T630, ""), ""), "")</f>
        <v/>
      </c>
      <c r="AL630" s="10" t="str">
        <f ca="1">IFERROR(IF(AND(NOW()&lt;= EOMONTH(DATE(YEAR($P630),5, 1), 0), Overall!$A632&lt;&gt;"", MONTH($O630) &lt;= 5, MONTH($P630) &gt;= 5), IF($T630 &lt;&gt; "", $H630/$T630, ""), ""), "")</f>
        <v/>
      </c>
      <c r="AM630" s="10" t="str">
        <f ca="1">IFERROR(IF(AND(NOW()&lt;= EOMONTH(DATE(YEAR($P630),6, 1), 0), Overall!$A632&lt;&gt;"", MONTH($O630) &lt;= 6, MONTH($P630) &gt;= 6), IF($T630 &lt;&gt; "", $H630/$T630, ""), ""), "")</f>
        <v/>
      </c>
      <c r="AN630" s="10" t="str">
        <f ca="1">IFERROR(IF(AND(NOW()&lt;= EOMONTH(DATE(YEAR($P630),7, 1), 0), Overall!$A632&lt;&gt;"", MONTH($O630) &lt;= 7, MONTH($P630) &gt;= 7), IF($T630 &lt;&gt; "", $H630/$T630, ""), ""), "")</f>
        <v/>
      </c>
      <c r="AO630" s="10" t="str">
        <f ca="1">IFERROR(IF(AND(NOW()&lt;= EOMONTH(DATE(YEAR($P630),8, 1), 0), Overall!$A632&lt;&gt;"", MONTH($O630) &lt;= 8, MONTH($P630) &gt;= 8), IF($T630 &lt;&gt; "", $H630/$T630, ""), ""), "")</f>
        <v/>
      </c>
      <c r="AP630" s="10" t="str">
        <f ca="1">IFERROR(IF(AND(NOW()&lt;= EOMONTH(DATE(YEAR($P630),9, 1), 0), Overall!$A632&lt;&gt;"", MONTH($O630) &lt;= 9, MONTH($P630) &gt;= 9), IF($T630 &lt;&gt; "", $H630/$T630, ""), ""), "")</f>
        <v/>
      </c>
      <c r="AQ630" s="10" t="str">
        <f ca="1">IFERROR(IF(AND(NOW()&lt;= EOMONTH(DATE(YEAR($P630),10, 1), 0), Overall!$A632&lt;&gt;"", MONTH($O630) &lt;= 10, MONTH($P630) &gt;= 10), IF($T630 &lt;&gt; "", $H630/$T630, ""), ""), "")</f>
        <v/>
      </c>
      <c r="AR630" s="10" t="str">
        <f ca="1">IFERROR(IF(AND(NOW()&lt;= EOMONTH(DATE(YEAR($P630),11, 1), 0), Overall!$A632&lt;&gt;"", MONTH($O630) &lt;=11, MONTH($P630) &gt;= 11), IF($T630 &lt;&gt; "", $H630/$T630, ""), ""), "")</f>
        <v/>
      </c>
      <c r="AS630" s="10" t="str">
        <f ca="1">IFERROR(IF(AND(NOW()&lt;= EOMONTH(DATE(YEAR($P630),12, 1), 0), Overall!$A632&lt;&gt;"", MONTH($O630) &lt;= 12, MONTH($P630) &gt;= 12), IF($T630 &lt;&gt; "", $H630/$T630, ""), ""), "")</f>
        <v/>
      </c>
      <c r="AT630" s="16">
        <f t="shared" ca="1" si="19"/>
        <v>0</v>
      </c>
    </row>
    <row r="631" spans="1:46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6">
        <f>IF(Overall!T633&lt;&gt;"",VALUE(Overall!T633),"")</f>
        <v>84</v>
      </c>
      <c r="O631" s="7">
        <f>IF(Overall!L633&lt;&gt;"", DATEVALUE(Overall!L633), "")</f>
        <v>45292</v>
      </c>
      <c r="P631" s="7">
        <f>IF(Overall!M633&lt;&gt;"", DATEVALUE(Overall!M633), "")</f>
        <v>45322</v>
      </c>
      <c r="Q631" s="7" t="str">
        <f>IF(Overall!S633&lt;&gt;"",_xlfn.VALUETOTEXT(Overall!S633),"")</f>
        <v>Jan</v>
      </c>
      <c r="R631" s="7">
        <f>IF(Overall!O633&lt;&gt;"", DATEVALUE(Overall!O633), "")</f>
        <v>45232</v>
      </c>
      <c r="S631" s="7">
        <f>IF(Overall!O633&lt;&gt;"", DATEVALUE(Overall!O633), "")</f>
        <v>45232</v>
      </c>
      <c r="T631" s="5">
        <f t="shared" si="18"/>
        <v>1</v>
      </c>
      <c r="U631" s="10">
        <f>IF(Overall!$A633&lt;&gt;"",IF(AND(MONTH($O631) &lt;= 1, MONTH($P631) &gt;= 1), IF($T631 &lt;&gt; "", $H631/$T631, ""), ""),"")</f>
        <v>500000</v>
      </c>
      <c r="V631" s="10" t="str">
        <f>IF(Overall!$A633&lt;&gt;"",IF(AND(MONTH($O631) &lt;= 2, MONTH($P631) &gt;= 2), IF($T631 &lt;&gt; "", $H631/$T631, ""), ""),"")</f>
        <v/>
      </c>
      <c r="W631" s="10" t="str">
        <f>IF(Overall!$A633&lt;&gt;"",IF(AND(MONTH($O631) &lt;= 3, MONTH($P631) &gt;= 3), IF($T631 &lt;&gt; "", $H631/$T631, ""), ""),"")</f>
        <v/>
      </c>
      <c r="X631" s="10" t="str">
        <f>IF(Overall!$A633&lt;&gt;"",IF(AND(MONTH($O631) &lt;= 4, MONTH($P631) &gt;= 4), IF($T631 &lt;&gt; "", $H631/$T631, ""), ""),"")</f>
        <v/>
      </c>
      <c r="Y631" s="10" t="str">
        <f>IF(Overall!$A633&lt;&gt;"",IF(AND(MONTH($O631) &lt;= 5, MONTH($P631) &gt;= 5), IF($T631 &lt;&gt; "", $H631/$T631, ""), ""),"")</f>
        <v/>
      </c>
      <c r="Z631" s="10" t="str">
        <f>IF(Overall!$A633&lt;&gt;"",IF(AND(MONTH($O631) &lt;= 6, MONTH($P631) &gt;= 6), IF($T631 &lt;&gt; "", $H631/$T631, ""), ""),"")</f>
        <v/>
      </c>
      <c r="AA631" s="10" t="str">
        <f>IF(Overall!$A633&lt;&gt;"",IF(AND(MONTH($O631) &lt;= 7, MONTH($P631) &gt;= 7 ), IF($T631 &lt;&gt; "", $H631/$T631, ""), ""),"")</f>
        <v/>
      </c>
      <c r="AB631" s="10" t="str">
        <f>IF(Overall!$A633&lt;&gt;"",IF(AND(MONTH($O631) &lt;= 8, MONTH($P631) &gt;= 8), IF($T631 &lt;&gt; "", $H631/$T631, ""), ""),"")</f>
        <v/>
      </c>
      <c r="AC631" s="10" t="str">
        <f>IF(Overall!$A633&lt;&gt;"",IF(AND(MONTH($O631) &lt;= 9, MONTH($P631) &gt;= 9), IF($T631 &lt;&gt; "", $H631/$T631, ""), ""),"")</f>
        <v/>
      </c>
      <c r="AD631" s="10" t="str">
        <f>IF(Overall!$A633&lt;&gt;"",IF(AND(MONTH($O631) &lt;= 10, MONTH($P631) &gt;= 10), IF($T631 &lt;&gt; "", $H631/$T631, ""), ""),"")</f>
        <v/>
      </c>
      <c r="AE631" s="10" t="str">
        <f>IF(Overall!$A633&lt;&gt;"",IF(AND(MONTH($O631) &lt;= 11, MONTH($P631) &gt;= 11), IF($T631 &lt;&gt; "", $H631/$T631, ""), ""),"")</f>
        <v/>
      </c>
      <c r="AF631" s="10" t="str">
        <f>IF(Overall!$A633&lt;&gt;"",IF(AND(MONTH($O631) &lt;= 12, MONTH($P631) &gt;= 12), IF($T631 &lt;&gt; "", $H631/$T631, ""), ""),"")</f>
        <v/>
      </c>
      <c r="AH631" s="10" t="str">
        <f ca="1">IFERROR(IF(AND(NOW()&lt;= EOMONTH(DATE(YEAR($P631),1, 1), 0), Overall!$A633&lt;&gt;"", MONTH($O631) &lt;= 1, MONTH($P631) &gt;= 1), IF($T631 &lt;&gt; "", $H631/$T631, ""), ""), "")</f>
        <v/>
      </c>
      <c r="AI631" s="10" t="str">
        <f ca="1">IFERROR(IF(AND(NOW()&lt;= EOMONTH(DATE(YEAR($P631),2, 1), 0), Overall!$A633&lt;&gt;"", MONTH($O631) &lt;= 2, MONTH($P631) &gt;= 2), IF($T631 &lt;&gt; "", $H631/$T631, ""), ""), "")</f>
        <v/>
      </c>
      <c r="AJ631" s="10" t="str">
        <f ca="1">IFERROR(IF(AND(NOW()&lt;= EOMONTH(DATE(YEAR($P631),3, 1), 0), Overall!$A633&lt;&gt;"", MONTH($O631) &lt;= 3, MONTH($P631) &gt;= 3), IF($T631 &lt;&gt; "", $H631/$T631, ""), ""), "")</f>
        <v/>
      </c>
      <c r="AK631" s="10" t="str">
        <f ca="1">IFERROR(IF(AND(NOW()&lt;= EOMONTH(DATE(YEAR($P631),4, 1), 0), Overall!$A633&lt;&gt;"", MONTH($O631) &lt;= 4, MONTH($P631) &gt;= 4), IF($T631 &lt;&gt; "", $H631/$T631, ""), ""), "")</f>
        <v/>
      </c>
      <c r="AL631" s="10" t="str">
        <f ca="1">IFERROR(IF(AND(NOW()&lt;= EOMONTH(DATE(YEAR($P631),5, 1), 0), Overall!$A633&lt;&gt;"", MONTH($O631) &lt;= 5, MONTH($P631) &gt;= 5), IF($T631 &lt;&gt; "", $H631/$T631, ""), ""), "")</f>
        <v/>
      </c>
      <c r="AM631" s="10" t="str">
        <f ca="1">IFERROR(IF(AND(NOW()&lt;= EOMONTH(DATE(YEAR($P631),6, 1), 0), Overall!$A633&lt;&gt;"", MONTH($O631) &lt;= 6, MONTH($P631) &gt;= 6), IF($T631 &lt;&gt; "", $H631/$T631, ""), ""), "")</f>
        <v/>
      </c>
      <c r="AN631" s="10" t="str">
        <f ca="1">IFERROR(IF(AND(NOW()&lt;= EOMONTH(DATE(YEAR($P631),7, 1), 0), Overall!$A633&lt;&gt;"", MONTH($O631) &lt;= 7, MONTH($P631) &gt;= 7), IF($T631 &lt;&gt; "", $H631/$T631, ""), ""), "")</f>
        <v/>
      </c>
      <c r="AO631" s="10" t="str">
        <f ca="1">IFERROR(IF(AND(NOW()&lt;= EOMONTH(DATE(YEAR($P631),8, 1), 0), Overall!$A633&lt;&gt;"", MONTH($O631) &lt;= 8, MONTH($P631) &gt;= 8), IF($T631 &lt;&gt; "", $H631/$T631, ""), ""), "")</f>
        <v/>
      </c>
      <c r="AP631" s="10" t="str">
        <f ca="1">IFERROR(IF(AND(NOW()&lt;= EOMONTH(DATE(YEAR($P631),9, 1), 0), Overall!$A633&lt;&gt;"", MONTH($O631) &lt;= 9, MONTH($P631) &gt;= 9), IF($T631 &lt;&gt; "", $H631/$T631, ""), ""), "")</f>
        <v/>
      </c>
      <c r="AQ631" s="10" t="str">
        <f ca="1">IFERROR(IF(AND(NOW()&lt;= EOMONTH(DATE(YEAR($P631),10, 1), 0), Overall!$A633&lt;&gt;"", MONTH($O631) &lt;= 10, MONTH($P631) &gt;= 10), IF($T631 &lt;&gt; "", $H631/$T631, ""), ""), "")</f>
        <v/>
      </c>
      <c r="AR631" s="10" t="str">
        <f ca="1">IFERROR(IF(AND(NOW()&lt;= EOMONTH(DATE(YEAR($P631),11, 1), 0), Overall!$A633&lt;&gt;"", MONTH($O631) &lt;=11, MONTH($P631) &gt;= 11), IF($T631 &lt;&gt; "", $H631/$T631, ""), ""), "")</f>
        <v/>
      </c>
      <c r="AS631" s="10" t="str">
        <f ca="1">IFERROR(IF(AND(NOW()&lt;= EOMONTH(DATE(YEAR($P631),12, 1), 0), Overall!$A633&lt;&gt;"", MONTH($O631) &lt;= 12, MONTH($P631) &gt;= 12), IF($T631 &lt;&gt; "", $H631/$T631, ""), ""), "")</f>
        <v/>
      </c>
      <c r="AT631" s="16">
        <f t="shared" ca="1" si="19"/>
        <v>0</v>
      </c>
    </row>
    <row r="632" spans="1:46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6">
        <f>IF(Overall!T634&lt;&gt;"",VALUE(Overall!T634),"")</f>
        <v>84.37</v>
      </c>
      <c r="O632" s="7">
        <f>IF(Overall!L634&lt;&gt;"", DATEVALUE(Overall!L634), "")</f>
        <v>45292</v>
      </c>
      <c r="P632" s="7">
        <f>IF(Overall!M634&lt;&gt;"", DATEVALUE(Overall!M634), "")</f>
        <v>45322</v>
      </c>
      <c r="Q632" s="7" t="str">
        <f>IF(Overall!S634&lt;&gt;"",_xlfn.VALUETOTEXT(Overall!S634),"")</f>
        <v>Jan</v>
      </c>
      <c r="R632" s="7">
        <f>IF(Overall!O634&lt;&gt;"", DATEVALUE(Overall!O634), "")</f>
        <v>45232</v>
      </c>
      <c r="S632" s="7">
        <f>IF(Overall!O634&lt;&gt;"", DATEVALUE(Overall!O634), "")</f>
        <v>45232</v>
      </c>
      <c r="T632" s="5">
        <f t="shared" si="18"/>
        <v>1</v>
      </c>
      <c r="U632" s="10">
        <f>IF(Overall!$A634&lt;&gt;"",IF(AND(MONTH($O632) &lt;= 1, MONTH($P632) &gt;= 1), IF($T632 &lt;&gt; "", $H632/$T632, ""), ""),"")</f>
        <v>500000</v>
      </c>
      <c r="V632" s="10" t="str">
        <f>IF(Overall!$A634&lt;&gt;"",IF(AND(MONTH($O632) &lt;= 2, MONTH($P632) &gt;= 2), IF($T632 &lt;&gt; "", $H632/$T632, ""), ""),"")</f>
        <v/>
      </c>
      <c r="W632" s="10" t="str">
        <f>IF(Overall!$A634&lt;&gt;"",IF(AND(MONTH($O632) &lt;= 3, MONTH($P632) &gt;= 3), IF($T632 &lt;&gt; "", $H632/$T632, ""), ""),"")</f>
        <v/>
      </c>
      <c r="X632" s="10" t="str">
        <f>IF(Overall!$A634&lt;&gt;"",IF(AND(MONTH($O632) &lt;= 4, MONTH($P632) &gt;= 4), IF($T632 &lt;&gt; "", $H632/$T632, ""), ""),"")</f>
        <v/>
      </c>
      <c r="Y632" s="10" t="str">
        <f>IF(Overall!$A634&lt;&gt;"",IF(AND(MONTH($O632) &lt;= 5, MONTH($P632) &gt;= 5), IF($T632 &lt;&gt; "", $H632/$T632, ""), ""),"")</f>
        <v/>
      </c>
      <c r="Z632" s="10" t="str">
        <f>IF(Overall!$A634&lt;&gt;"",IF(AND(MONTH($O632) &lt;= 6, MONTH($P632) &gt;= 6), IF($T632 &lt;&gt; "", $H632/$T632, ""), ""),"")</f>
        <v/>
      </c>
      <c r="AA632" s="10" t="str">
        <f>IF(Overall!$A634&lt;&gt;"",IF(AND(MONTH($O632) &lt;= 7, MONTH($P632) &gt;= 7 ), IF($T632 &lt;&gt; "", $H632/$T632, ""), ""),"")</f>
        <v/>
      </c>
      <c r="AB632" s="10" t="str">
        <f>IF(Overall!$A634&lt;&gt;"",IF(AND(MONTH($O632) &lt;= 8, MONTH($P632) &gt;= 8), IF($T632 &lt;&gt; "", $H632/$T632, ""), ""),"")</f>
        <v/>
      </c>
      <c r="AC632" s="10" t="str">
        <f>IF(Overall!$A634&lt;&gt;"",IF(AND(MONTH($O632) &lt;= 9, MONTH($P632) &gt;= 9), IF($T632 &lt;&gt; "", $H632/$T632, ""), ""),"")</f>
        <v/>
      </c>
      <c r="AD632" s="10" t="str">
        <f>IF(Overall!$A634&lt;&gt;"",IF(AND(MONTH($O632) &lt;= 10, MONTH($P632) &gt;= 10), IF($T632 &lt;&gt; "", $H632/$T632, ""), ""),"")</f>
        <v/>
      </c>
      <c r="AE632" s="10" t="str">
        <f>IF(Overall!$A634&lt;&gt;"",IF(AND(MONTH($O632) &lt;= 11, MONTH($P632) &gt;= 11), IF($T632 &lt;&gt; "", $H632/$T632, ""), ""),"")</f>
        <v/>
      </c>
      <c r="AF632" s="10" t="str">
        <f>IF(Overall!$A634&lt;&gt;"",IF(AND(MONTH($O632) &lt;= 12, MONTH($P632) &gt;= 12), IF($T632 &lt;&gt; "", $H632/$T632, ""), ""),"")</f>
        <v/>
      </c>
      <c r="AH632" s="10" t="str">
        <f ca="1">IFERROR(IF(AND(NOW()&lt;= EOMONTH(DATE(YEAR($P632),1, 1), 0), Overall!$A634&lt;&gt;"", MONTH($O632) &lt;= 1, MONTH($P632) &gt;= 1), IF($T632 &lt;&gt; "", $H632/$T632, ""), ""), "")</f>
        <v/>
      </c>
      <c r="AI632" s="10" t="str">
        <f ca="1">IFERROR(IF(AND(NOW()&lt;= EOMONTH(DATE(YEAR($P632),2, 1), 0), Overall!$A634&lt;&gt;"", MONTH($O632) &lt;= 2, MONTH($P632) &gt;= 2), IF($T632 &lt;&gt; "", $H632/$T632, ""), ""), "")</f>
        <v/>
      </c>
      <c r="AJ632" s="10" t="str">
        <f ca="1">IFERROR(IF(AND(NOW()&lt;= EOMONTH(DATE(YEAR($P632),3, 1), 0), Overall!$A634&lt;&gt;"", MONTH($O632) &lt;= 3, MONTH($P632) &gt;= 3), IF($T632 &lt;&gt; "", $H632/$T632, ""), ""), "")</f>
        <v/>
      </c>
      <c r="AK632" s="10" t="str">
        <f ca="1">IFERROR(IF(AND(NOW()&lt;= EOMONTH(DATE(YEAR($P632),4, 1), 0), Overall!$A634&lt;&gt;"", MONTH($O632) &lt;= 4, MONTH($P632) &gt;= 4), IF($T632 &lt;&gt; "", $H632/$T632, ""), ""), "")</f>
        <v/>
      </c>
      <c r="AL632" s="10" t="str">
        <f ca="1">IFERROR(IF(AND(NOW()&lt;= EOMONTH(DATE(YEAR($P632),5, 1), 0), Overall!$A634&lt;&gt;"", MONTH($O632) &lt;= 5, MONTH($P632) &gt;= 5), IF($T632 &lt;&gt; "", $H632/$T632, ""), ""), "")</f>
        <v/>
      </c>
      <c r="AM632" s="10" t="str">
        <f ca="1">IFERROR(IF(AND(NOW()&lt;= EOMONTH(DATE(YEAR($P632),6, 1), 0), Overall!$A634&lt;&gt;"", MONTH($O632) &lt;= 6, MONTH($P632) &gt;= 6), IF($T632 &lt;&gt; "", $H632/$T632, ""), ""), "")</f>
        <v/>
      </c>
      <c r="AN632" s="10" t="str">
        <f ca="1">IFERROR(IF(AND(NOW()&lt;= EOMONTH(DATE(YEAR($P632),7, 1), 0), Overall!$A634&lt;&gt;"", MONTH($O632) &lt;= 7, MONTH($P632) &gt;= 7), IF($T632 &lt;&gt; "", $H632/$T632, ""), ""), "")</f>
        <v/>
      </c>
      <c r="AO632" s="10" t="str">
        <f ca="1">IFERROR(IF(AND(NOW()&lt;= EOMONTH(DATE(YEAR($P632),8, 1), 0), Overall!$A634&lt;&gt;"", MONTH($O632) &lt;= 8, MONTH($P632) &gt;= 8), IF($T632 &lt;&gt; "", $H632/$T632, ""), ""), "")</f>
        <v/>
      </c>
      <c r="AP632" s="10" t="str">
        <f ca="1">IFERROR(IF(AND(NOW()&lt;= EOMONTH(DATE(YEAR($P632),9, 1), 0), Overall!$A634&lt;&gt;"", MONTH($O632) &lt;= 9, MONTH($P632) &gt;= 9), IF($T632 &lt;&gt; "", $H632/$T632, ""), ""), "")</f>
        <v/>
      </c>
      <c r="AQ632" s="10" t="str">
        <f ca="1">IFERROR(IF(AND(NOW()&lt;= EOMONTH(DATE(YEAR($P632),10, 1), 0), Overall!$A634&lt;&gt;"", MONTH($O632) &lt;= 10, MONTH($P632) &gt;= 10), IF($T632 &lt;&gt; "", $H632/$T632, ""), ""), "")</f>
        <v/>
      </c>
      <c r="AR632" s="10" t="str">
        <f ca="1">IFERROR(IF(AND(NOW()&lt;= EOMONTH(DATE(YEAR($P632),11, 1), 0), Overall!$A634&lt;&gt;"", MONTH($O632) &lt;=11, MONTH($P632) &gt;= 11), IF($T632 &lt;&gt; "", $H632/$T632, ""), ""), "")</f>
        <v/>
      </c>
      <c r="AS632" s="10" t="str">
        <f ca="1">IFERROR(IF(AND(NOW()&lt;= EOMONTH(DATE(YEAR($P632),12, 1), 0), Overall!$A634&lt;&gt;"", MONTH($O632) &lt;= 12, MONTH($P632) &gt;= 12), IF($T632 &lt;&gt; "", $H632/$T632, ""), ""), "")</f>
        <v/>
      </c>
      <c r="AT632" s="16">
        <f t="shared" ca="1" si="19"/>
        <v>0</v>
      </c>
    </row>
    <row r="633" spans="1:46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6">
        <f>IF(Overall!T635&lt;&gt;"",VALUE(Overall!T635),"")</f>
        <v>84.4</v>
      </c>
      <c r="O633" s="7">
        <f>IF(Overall!L635&lt;&gt;"", DATEVALUE(Overall!L635), "")</f>
        <v>45292</v>
      </c>
      <c r="P633" s="7">
        <f>IF(Overall!M635&lt;&gt;"", DATEVALUE(Overall!M635), "")</f>
        <v>45322</v>
      </c>
      <c r="Q633" s="7" t="str">
        <f>IF(Overall!S635&lt;&gt;"",_xlfn.VALUETOTEXT(Overall!S635),"")</f>
        <v>Jan</v>
      </c>
      <c r="R633" s="7">
        <f>IF(Overall!O635&lt;&gt;"", DATEVALUE(Overall!O635), "")</f>
        <v>45232</v>
      </c>
      <c r="S633" s="7">
        <f>IF(Overall!O635&lt;&gt;"", DATEVALUE(Overall!O635), "")</f>
        <v>45232</v>
      </c>
      <c r="T633" s="5">
        <f t="shared" si="18"/>
        <v>1</v>
      </c>
      <c r="U633" s="10">
        <f>IF(Overall!$A635&lt;&gt;"",IF(AND(MONTH($O633) &lt;= 1, MONTH($P633) &gt;= 1), IF($T633 &lt;&gt; "", $H633/$T633, ""), ""),"")</f>
        <v>500000</v>
      </c>
      <c r="V633" s="10" t="str">
        <f>IF(Overall!$A635&lt;&gt;"",IF(AND(MONTH($O633) &lt;= 2, MONTH($P633) &gt;= 2), IF($T633 &lt;&gt; "", $H633/$T633, ""), ""),"")</f>
        <v/>
      </c>
      <c r="W633" s="10" t="str">
        <f>IF(Overall!$A635&lt;&gt;"",IF(AND(MONTH($O633) &lt;= 3, MONTH($P633) &gt;= 3), IF($T633 &lt;&gt; "", $H633/$T633, ""), ""),"")</f>
        <v/>
      </c>
      <c r="X633" s="10" t="str">
        <f>IF(Overall!$A635&lt;&gt;"",IF(AND(MONTH($O633) &lt;= 4, MONTH($P633) &gt;= 4), IF($T633 &lt;&gt; "", $H633/$T633, ""), ""),"")</f>
        <v/>
      </c>
      <c r="Y633" s="10" t="str">
        <f>IF(Overall!$A635&lt;&gt;"",IF(AND(MONTH($O633) &lt;= 5, MONTH($P633) &gt;= 5), IF($T633 &lt;&gt; "", $H633/$T633, ""), ""),"")</f>
        <v/>
      </c>
      <c r="Z633" s="10" t="str">
        <f>IF(Overall!$A635&lt;&gt;"",IF(AND(MONTH($O633) &lt;= 6, MONTH($P633) &gt;= 6), IF($T633 &lt;&gt; "", $H633/$T633, ""), ""),"")</f>
        <v/>
      </c>
      <c r="AA633" s="10" t="str">
        <f>IF(Overall!$A635&lt;&gt;"",IF(AND(MONTH($O633) &lt;= 7, MONTH($P633) &gt;= 7 ), IF($T633 &lt;&gt; "", $H633/$T633, ""), ""),"")</f>
        <v/>
      </c>
      <c r="AB633" s="10" t="str">
        <f>IF(Overall!$A635&lt;&gt;"",IF(AND(MONTH($O633) &lt;= 8, MONTH($P633) &gt;= 8), IF($T633 &lt;&gt; "", $H633/$T633, ""), ""),"")</f>
        <v/>
      </c>
      <c r="AC633" s="10" t="str">
        <f>IF(Overall!$A635&lt;&gt;"",IF(AND(MONTH($O633) &lt;= 9, MONTH($P633) &gt;= 9), IF($T633 &lt;&gt; "", $H633/$T633, ""), ""),"")</f>
        <v/>
      </c>
      <c r="AD633" s="10" t="str">
        <f>IF(Overall!$A635&lt;&gt;"",IF(AND(MONTH($O633) &lt;= 10, MONTH($P633) &gt;= 10), IF($T633 &lt;&gt; "", $H633/$T633, ""), ""),"")</f>
        <v/>
      </c>
      <c r="AE633" s="10" t="str">
        <f>IF(Overall!$A635&lt;&gt;"",IF(AND(MONTH($O633) &lt;= 11, MONTH($P633) &gt;= 11), IF($T633 &lt;&gt; "", $H633/$T633, ""), ""),"")</f>
        <v/>
      </c>
      <c r="AF633" s="10" t="str">
        <f>IF(Overall!$A635&lt;&gt;"",IF(AND(MONTH($O633) &lt;= 12, MONTH($P633) &gt;= 12), IF($T633 &lt;&gt; "", $H633/$T633, ""), ""),"")</f>
        <v/>
      </c>
      <c r="AH633" s="10" t="str">
        <f ca="1">IFERROR(IF(AND(NOW()&lt;= EOMONTH(DATE(YEAR($P633),1, 1), 0), Overall!$A635&lt;&gt;"", MONTH($O633) &lt;= 1, MONTH($P633) &gt;= 1), IF($T633 &lt;&gt; "", $H633/$T633, ""), ""), "")</f>
        <v/>
      </c>
      <c r="AI633" s="10" t="str">
        <f ca="1">IFERROR(IF(AND(NOW()&lt;= EOMONTH(DATE(YEAR($P633),2, 1), 0), Overall!$A635&lt;&gt;"", MONTH($O633) &lt;= 2, MONTH($P633) &gt;= 2), IF($T633 &lt;&gt; "", $H633/$T633, ""), ""), "")</f>
        <v/>
      </c>
      <c r="AJ633" s="10" t="str">
        <f ca="1">IFERROR(IF(AND(NOW()&lt;= EOMONTH(DATE(YEAR($P633),3, 1), 0), Overall!$A635&lt;&gt;"", MONTH($O633) &lt;= 3, MONTH($P633) &gt;= 3), IF($T633 &lt;&gt; "", $H633/$T633, ""), ""), "")</f>
        <v/>
      </c>
      <c r="AK633" s="10" t="str">
        <f ca="1">IFERROR(IF(AND(NOW()&lt;= EOMONTH(DATE(YEAR($P633),4, 1), 0), Overall!$A635&lt;&gt;"", MONTH($O633) &lt;= 4, MONTH($P633) &gt;= 4), IF($T633 &lt;&gt; "", $H633/$T633, ""), ""), "")</f>
        <v/>
      </c>
      <c r="AL633" s="10" t="str">
        <f ca="1">IFERROR(IF(AND(NOW()&lt;= EOMONTH(DATE(YEAR($P633),5, 1), 0), Overall!$A635&lt;&gt;"", MONTH($O633) &lt;= 5, MONTH($P633) &gt;= 5), IF($T633 &lt;&gt; "", $H633/$T633, ""), ""), "")</f>
        <v/>
      </c>
      <c r="AM633" s="10" t="str">
        <f ca="1">IFERROR(IF(AND(NOW()&lt;= EOMONTH(DATE(YEAR($P633),6, 1), 0), Overall!$A635&lt;&gt;"", MONTH($O633) &lt;= 6, MONTH($P633) &gt;= 6), IF($T633 &lt;&gt; "", $H633/$T633, ""), ""), "")</f>
        <v/>
      </c>
      <c r="AN633" s="10" t="str">
        <f ca="1">IFERROR(IF(AND(NOW()&lt;= EOMONTH(DATE(YEAR($P633),7, 1), 0), Overall!$A635&lt;&gt;"", MONTH($O633) &lt;= 7, MONTH($P633) &gt;= 7), IF($T633 &lt;&gt; "", $H633/$T633, ""), ""), "")</f>
        <v/>
      </c>
      <c r="AO633" s="10" t="str">
        <f ca="1">IFERROR(IF(AND(NOW()&lt;= EOMONTH(DATE(YEAR($P633),8, 1), 0), Overall!$A635&lt;&gt;"", MONTH($O633) &lt;= 8, MONTH($P633) &gt;= 8), IF($T633 &lt;&gt; "", $H633/$T633, ""), ""), "")</f>
        <v/>
      </c>
      <c r="AP633" s="10" t="str">
        <f ca="1">IFERROR(IF(AND(NOW()&lt;= EOMONTH(DATE(YEAR($P633),9, 1), 0), Overall!$A635&lt;&gt;"", MONTH($O633) &lt;= 9, MONTH($P633) &gt;= 9), IF($T633 &lt;&gt; "", $H633/$T633, ""), ""), "")</f>
        <v/>
      </c>
      <c r="AQ633" s="10" t="str">
        <f ca="1">IFERROR(IF(AND(NOW()&lt;= EOMONTH(DATE(YEAR($P633),10, 1), 0), Overall!$A635&lt;&gt;"", MONTH($O633) &lt;= 10, MONTH($P633) &gt;= 10), IF($T633 &lt;&gt; "", $H633/$T633, ""), ""), "")</f>
        <v/>
      </c>
      <c r="AR633" s="10" t="str">
        <f ca="1">IFERROR(IF(AND(NOW()&lt;= EOMONTH(DATE(YEAR($P633),11, 1), 0), Overall!$A635&lt;&gt;"", MONTH($O633) &lt;=11, MONTH($P633) &gt;= 11), IF($T633 &lt;&gt; "", $H633/$T633, ""), ""), "")</f>
        <v/>
      </c>
      <c r="AS633" s="10" t="str">
        <f ca="1">IFERROR(IF(AND(NOW()&lt;= EOMONTH(DATE(YEAR($P633),12, 1), 0), Overall!$A635&lt;&gt;"", MONTH($O633) &lt;= 12, MONTH($P633) &gt;= 12), IF($T633 &lt;&gt; "", $H633/$T633, ""), ""), "")</f>
        <v/>
      </c>
      <c r="AT633" s="16">
        <f t="shared" ca="1" si="19"/>
        <v>0</v>
      </c>
    </row>
    <row r="634" spans="1:46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6">
        <f>IF(Overall!T636&lt;&gt;"",VALUE(Overall!T636),"")</f>
        <v>84.7</v>
      </c>
      <c r="O634" s="7">
        <f>IF(Overall!L636&lt;&gt;"", DATEVALUE(Overall!L636), "")</f>
        <v>45292</v>
      </c>
      <c r="P634" s="7">
        <f>IF(Overall!M636&lt;&gt;"", DATEVALUE(Overall!M636), "")</f>
        <v>45322</v>
      </c>
      <c r="Q634" s="7" t="str">
        <f>IF(Overall!S636&lt;&gt;"",_xlfn.VALUETOTEXT(Overall!S636),"")</f>
        <v>Jan</v>
      </c>
      <c r="R634" s="7">
        <f>IF(Overall!O636&lt;&gt;"", DATEVALUE(Overall!O636), "")</f>
        <v>45232</v>
      </c>
      <c r="S634" s="7">
        <f>IF(Overall!O636&lt;&gt;"", DATEVALUE(Overall!O636), "")</f>
        <v>45232</v>
      </c>
      <c r="T634" s="5">
        <f t="shared" si="18"/>
        <v>1</v>
      </c>
      <c r="U634" s="10">
        <f>IF(Overall!$A636&lt;&gt;"",IF(AND(MONTH($O634) &lt;= 1, MONTH($P634) &gt;= 1), IF($T634 &lt;&gt; "", $H634/$T634, ""), ""),"")</f>
        <v>500000</v>
      </c>
      <c r="V634" s="10" t="str">
        <f>IF(Overall!$A636&lt;&gt;"",IF(AND(MONTH($O634) &lt;= 2, MONTH($P634) &gt;= 2), IF($T634 &lt;&gt; "", $H634/$T634, ""), ""),"")</f>
        <v/>
      </c>
      <c r="W634" s="10" t="str">
        <f>IF(Overall!$A636&lt;&gt;"",IF(AND(MONTH($O634) &lt;= 3, MONTH($P634) &gt;= 3), IF($T634 &lt;&gt; "", $H634/$T634, ""), ""),"")</f>
        <v/>
      </c>
      <c r="X634" s="10" t="str">
        <f>IF(Overall!$A636&lt;&gt;"",IF(AND(MONTH($O634) &lt;= 4, MONTH($P634) &gt;= 4), IF($T634 &lt;&gt; "", $H634/$T634, ""), ""),"")</f>
        <v/>
      </c>
      <c r="Y634" s="10" t="str">
        <f>IF(Overall!$A636&lt;&gt;"",IF(AND(MONTH($O634) &lt;= 5, MONTH($P634) &gt;= 5), IF($T634 &lt;&gt; "", $H634/$T634, ""), ""),"")</f>
        <v/>
      </c>
      <c r="Z634" s="10" t="str">
        <f>IF(Overall!$A636&lt;&gt;"",IF(AND(MONTH($O634) &lt;= 6, MONTH($P634) &gt;= 6), IF($T634 &lt;&gt; "", $H634/$T634, ""), ""),"")</f>
        <v/>
      </c>
      <c r="AA634" s="10" t="str">
        <f>IF(Overall!$A636&lt;&gt;"",IF(AND(MONTH($O634) &lt;= 7, MONTH($P634) &gt;= 7 ), IF($T634 &lt;&gt; "", $H634/$T634, ""), ""),"")</f>
        <v/>
      </c>
      <c r="AB634" s="10" t="str">
        <f>IF(Overall!$A636&lt;&gt;"",IF(AND(MONTH($O634) &lt;= 8, MONTH($P634) &gt;= 8), IF($T634 &lt;&gt; "", $H634/$T634, ""), ""),"")</f>
        <v/>
      </c>
      <c r="AC634" s="10" t="str">
        <f>IF(Overall!$A636&lt;&gt;"",IF(AND(MONTH($O634) &lt;= 9, MONTH($P634) &gt;= 9), IF($T634 &lt;&gt; "", $H634/$T634, ""), ""),"")</f>
        <v/>
      </c>
      <c r="AD634" s="10" t="str">
        <f>IF(Overall!$A636&lt;&gt;"",IF(AND(MONTH($O634) &lt;= 10, MONTH($P634) &gt;= 10), IF($T634 &lt;&gt; "", $H634/$T634, ""), ""),"")</f>
        <v/>
      </c>
      <c r="AE634" s="10" t="str">
        <f>IF(Overall!$A636&lt;&gt;"",IF(AND(MONTH($O634) &lt;= 11, MONTH($P634) &gt;= 11), IF($T634 &lt;&gt; "", $H634/$T634, ""), ""),"")</f>
        <v/>
      </c>
      <c r="AF634" s="10" t="str">
        <f>IF(Overall!$A636&lt;&gt;"",IF(AND(MONTH($O634) &lt;= 12, MONTH($P634) &gt;= 12), IF($T634 &lt;&gt; "", $H634/$T634, ""), ""),"")</f>
        <v/>
      </c>
      <c r="AH634" s="10" t="str">
        <f ca="1">IFERROR(IF(AND(NOW()&lt;= EOMONTH(DATE(YEAR($P634),1, 1), 0), Overall!$A636&lt;&gt;"", MONTH($O634) &lt;= 1, MONTH($P634) &gt;= 1), IF($T634 &lt;&gt; "", $H634/$T634, ""), ""), "")</f>
        <v/>
      </c>
      <c r="AI634" s="10" t="str">
        <f ca="1">IFERROR(IF(AND(NOW()&lt;= EOMONTH(DATE(YEAR($P634),2, 1), 0), Overall!$A636&lt;&gt;"", MONTH($O634) &lt;= 2, MONTH($P634) &gt;= 2), IF($T634 &lt;&gt; "", $H634/$T634, ""), ""), "")</f>
        <v/>
      </c>
      <c r="AJ634" s="10" t="str">
        <f ca="1">IFERROR(IF(AND(NOW()&lt;= EOMONTH(DATE(YEAR($P634),3, 1), 0), Overall!$A636&lt;&gt;"", MONTH($O634) &lt;= 3, MONTH($P634) &gt;= 3), IF($T634 &lt;&gt; "", $H634/$T634, ""), ""), "")</f>
        <v/>
      </c>
      <c r="AK634" s="10" t="str">
        <f ca="1">IFERROR(IF(AND(NOW()&lt;= EOMONTH(DATE(YEAR($P634),4, 1), 0), Overall!$A636&lt;&gt;"", MONTH($O634) &lt;= 4, MONTH($P634) &gt;= 4), IF($T634 &lt;&gt; "", $H634/$T634, ""), ""), "")</f>
        <v/>
      </c>
      <c r="AL634" s="10" t="str">
        <f ca="1">IFERROR(IF(AND(NOW()&lt;= EOMONTH(DATE(YEAR($P634),5, 1), 0), Overall!$A636&lt;&gt;"", MONTH($O634) &lt;= 5, MONTH($P634) &gt;= 5), IF($T634 &lt;&gt; "", $H634/$T634, ""), ""), "")</f>
        <v/>
      </c>
      <c r="AM634" s="10" t="str">
        <f ca="1">IFERROR(IF(AND(NOW()&lt;= EOMONTH(DATE(YEAR($P634),6, 1), 0), Overall!$A636&lt;&gt;"", MONTH($O634) &lt;= 6, MONTH($P634) &gt;= 6), IF($T634 &lt;&gt; "", $H634/$T634, ""), ""), "")</f>
        <v/>
      </c>
      <c r="AN634" s="10" t="str">
        <f ca="1">IFERROR(IF(AND(NOW()&lt;= EOMONTH(DATE(YEAR($P634),7, 1), 0), Overall!$A636&lt;&gt;"", MONTH($O634) &lt;= 7, MONTH($P634) &gt;= 7), IF($T634 &lt;&gt; "", $H634/$T634, ""), ""), "")</f>
        <v/>
      </c>
      <c r="AO634" s="10" t="str">
        <f ca="1">IFERROR(IF(AND(NOW()&lt;= EOMONTH(DATE(YEAR($P634),8, 1), 0), Overall!$A636&lt;&gt;"", MONTH($O634) &lt;= 8, MONTH($P634) &gt;= 8), IF($T634 &lt;&gt; "", $H634/$T634, ""), ""), "")</f>
        <v/>
      </c>
      <c r="AP634" s="10" t="str">
        <f ca="1">IFERROR(IF(AND(NOW()&lt;= EOMONTH(DATE(YEAR($P634),9, 1), 0), Overall!$A636&lt;&gt;"", MONTH($O634) &lt;= 9, MONTH($P634) &gt;= 9), IF($T634 &lt;&gt; "", $H634/$T634, ""), ""), "")</f>
        <v/>
      </c>
      <c r="AQ634" s="10" t="str">
        <f ca="1">IFERROR(IF(AND(NOW()&lt;= EOMONTH(DATE(YEAR($P634),10, 1), 0), Overall!$A636&lt;&gt;"", MONTH($O634) &lt;= 10, MONTH($P634) &gt;= 10), IF($T634 &lt;&gt; "", $H634/$T634, ""), ""), "")</f>
        <v/>
      </c>
      <c r="AR634" s="10" t="str">
        <f ca="1">IFERROR(IF(AND(NOW()&lt;= EOMONTH(DATE(YEAR($P634),11, 1), 0), Overall!$A636&lt;&gt;"", MONTH($O634) &lt;=11, MONTH($P634) &gt;= 11), IF($T634 &lt;&gt; "", $H634/$T634, ""), ""), "")</f>
        <v/>
      </c>
      <c r="AS634" s="10" t="str">
        <f ca="1">IFERROR(IF(AND(NOW()&lt;= EOMONTH(DATE(YEAR($P634),12, 1), 0), Overall!$A636&lt;&gt;"", MONTH($O634) &lt;= 12, MONTH($P634) &gt;= 12), IF($T634 &lt;&gt; "", $H634/$T634, ""), ""), "")</f>
        <v/>
      </c>
      <c r="AT634" s="16">
        <f t="shared" ca="1" si="19"/>
        <v>0</v>
      </c>
    </row>
    <row r="635" spans="1:46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6">
        <f>IF(Overall!T637&lt;&gt;"",VALUE(Overall!T637),"")</f>
        <v>85</v>
      </c>
      <c r="O635" s="7">
        <f>IF(Overall!L637&lt;&gt;"", DATEVALUE(Overall!L637), "")</f>
        <v>45292</v>
      </c>
      <c r="P635" s="7">
        <f>IF(Overall!M637&lt;&gt;"", DATEVALUE(Overall!M637), "")</f>
        <v>45322</v>
      </c>
      <c r="Q635" s="7" t="str">
        <f>IF(Overall!S637&lt;&gt;"",_xlfn.VALUETOTEXT(Overall!S637),"")</f>
        <v>Jan</v>
      </c>
      <c r="R635" s="7">
        <f>IF(Overall!O637&lt;&gt;"", DATEVALUE(Overall!O637), "")</f>
        <v>45232</v>
      </c>
      <c r="S635" s="7">
        <f>IF(Overall!O637&lt;&gt;"", DATEVALUE(Overall!O637), "")</f>
        <v>45232</v>
      </c>
      <c r="T635" s="5">
        <f t="shared" si="18"/>
        <v>1</v>
      </c>
      <c r="U635" s="10">
        <f>IF(Overall!$A637&lt;&gt;"",IF(AND(MONTH($O635) &lt;= 1, MONTH($P635) &gt;= 1), IF($T635 &lt;&gt; "", $H635/$T635, ""), ""),"")</f>
        <v>500000</v>
      </c>
      <c r="V635" s="10" t="str">
        <f>IF(Overall!$A637&lt;&gt;"",IF(AND(MONTH($O635) &lt;= 2, MONTH($P635) &gt;= 2), IF($T635 &lt;&gt; "", $H635/$T635, ""), ""),"")</f>
        <v/>
      </c>
      <c r="W635" s="10" t="str">
        <f>IF(Overall!$A637&lt;&gt;"",IF(AND(MONTH($O635) &lt;= 3, MONTH($P635) &gt;= 3), IF($T635 &lt;&gt; "", $H635/$T635, ""), ""),"")</f>
        <v/>
      </c>
      <c r="X635" s="10" t="str">
        <f>IF(Overall!$A637&lt;&gt;"",IF(AND(MONTH($O635) &lt;= 4, MONTH($P635) &gt;= 4), IF($T635 &lt;&gt; "", $H635/$T635, ""), ""),"")</f>
        <v/>
      </c>
      <c r="Y635" s="10" t="str">
        <f>IF(Overall!$A637&lt;&gt;"",IF(AND(MONTH($O635) &lt;= 5, MONTH($P635) &gt;= 5), IF($T635 &lt;&gt; "", $H635/$T635, ""), ""),"")</f>
        <v/>
      </c>
      <c r="Z635" s="10" t="str">
        <f>IF(Overall!$A637&lt;&gt;"",IF(AND(MONTH($O635) &lt;= 6, MONTH($P635) &gt;= 6), IF($T635 &lt;&gt; "", $H635/$T635, ""), ""),"")</f>
        <v/>
      </c>
      <c r="AA635" s="10" t="str">
        <f>IF(Overall!$A637&lt;&gt;"",IF(AND(MONTH($O635) &lt;= 7, MONTH($P635) &gt;= 7 ), IF($T635 &lt;&gt; "", $H635/$T635, ""), ""),"")</f>
        <v/>
      </c>
      <c r="AB635" s="10" t="str">
        <f>IF(Overall!$A637&lt;&gt;"",IF(AND(MONTH($O635) &lt;= 8, MONTH($P635) &gt;= 8), IF($T635 &lt;&gt; "", $H635/$T635, ""), ""),"")</f>
        <v/>
      </c>
      <c r="AC635" s="10" t="str">
        <f>IF(Overall!$A637&lt;&gt;"",IF(AND(MONTH($O635) &lt;= 9, MONTH($P635) &gt;= 9), IF($T635 &lt;&gt; "", $H635/$T635, ""), ""),"")</f>
        <v/>
      </c>
      <c r="AD635" s="10" t="str">
        <f>IF(Overall!$A637&lt;&gt;"",IF(AND(MONTH($O635) &lt;= 10, MONTH($P635) &gt;= 10), IF($T635 &lt;&gt; "", $H635/$T635, ""), ""),"")</f>
        <v/>
      </c>
      <c r="AE635" s="10" t="str">
        <f>IF(Overall!$A637&lt;&gt;"",IF(AND(MONTH($O635) &lt;= 11, MONTH($P635) &gt;= 11), IF($T635 &lt;&gt; "", $H635/$T635, ""), ""),"")</f>
        <v/>
      </c>
      <c r="AF635" s="10" t="str">
        <f>IF(Overall!$A637&lt;&gt;"",IF(AND(MONTH($O635) &lt;= 12, MONTH($P635) &gt;= 12), IF($T635 &lt;&gt; "", $H635/$T635, ""), ""),"")</f>
        <v/>
      </c>
      <c r="AH635" s="10" t="str">
        <f ca="1">IFERROR(IF(AND(NOW()&lt;= EOMONTH(DATE(YEAR($P635),1, 1), 0), Overall!$A637&lt;&gt;"", MONTH($O635) &lt;= 1, MONTH($P635) &gt;= 1), IF($T635 &lt;&gt; "", $H635/$T635, ""), ""), "")</f>
        <v/>
      </c>
      <c r="AI635" s="10" t="str">
        <f ca="1">IFERROR(IF(AND(NOW()&lt;= EOMONTH(DATE(YEAR($P635),2, 1), 0), Overall!$A637&lt;&gt;"", MONTH($O635) &lt;= 2, MONTH($P635) &gt;= 2), IF($T635 &lt;&gt; "", $H635/$T635, ""), ""), "")</f>
        <v/>
      </c>
      <c r="AJ635" s="10" t="str">
        <f ca="1">IFERROR(IF(AND(NOW()&lt;= EOMONTH(DATE(YEAR($P635),3, 1), 0), Overall!$A637&lt;&gt;"", MONTH($O635) &lt;= 3, MONTH($P635) &gt;= 3), IF($T635 &lt;&gt; "", $H635/$T635, ""), ""), "")</f>
        <v/>
      </c>
      <c r="AK635" s="10" t="str">
        <f ca="1">IFERROR(IF(AND(NOW()&lt;= EOMONTH(DATE(YEAR($P635),4, 1), 0), Overall!$A637&lt;&gt;"", MONTH($O635) &lt;= 4, MONTH($P635) &gt;= 4), IF($T635 &lt;&gt; "", $H635/$T635, ""), ""), "")</f>
        <v/>
      </c>
      <c r="AL635" s="10" t="str">
        <f ca="1">IFERROR(IF(AND(NOW()&lt;= EOMONTH(DATE(YEAR($P635),5, 1), 0), Overall!$A637&lt;&gt;"", MONTH($O635) &lt;= 5, MONTH($P635) &gt;= 5), IF($T635 &lt;&gt; "", $H635/$T635, ""), ""), "")</f>
        <v/>
      </c>
      <c r="AM635" s="10" t="str">
        <f ca="1">IFERROR(IF(AND(NOW()&lt;= EOMONTH(DATE(YEAR($P635),6, 1), 0), Overall!$A637&lt;&gt;"", MONTH($O635) &lt;= 6, MONTH($P635) &gt;= 6), IF($T635 &lt;&gt; "", $H635/$T635, ""), ""), "")</f>
        <v/>
      </c>
      <c r="AN635" s="10" t="str">
        <f ca="1">IFERROR(IF(AND(NOW()&lt;= EOMONTH(DATE(YEAR($P635),7, 1), 0), Overall!$A637&lt;&gt;"", MONTH($O635) &lt;= 7, MONTH($P635) &gt;= 7), IF($T635 &lt;&gt; "", $H635/$T635, ""), ""), "")</f>
        <v/>
      </c>
      <c r="AO635" s="10" t="str">
        <f ca="1">IFERROR(IF(AND(NOW()&lt;= EOMONTH(DATE(YEAR($P635),8, 1), 0), Overall!$A637&lt;&gt;"", MONTH($O635) &lt;= 8, MONTH($P635) &gt;= 8), IF($T635 &lt;&gt; "", $H635/$T635, ""), ""), "")</f>
        <v/>
      </c>
      <c r="AP635" s="10" t="str">
        <f ca="1">IFERROR(IF(AND(NOW()&lt;= EOMONTH(DATE(YEAR($P635),9, 1), 0), Overall!$A637&lt;&gt;"", MONTH($O635) &lt;= 9, MONTH($P635) &gt;= 9), IF($T635 &lt;&gt; "", $H635/$T635, ""), ""), "")</f>
        <v/>
      </c>
      <c r="AQ635" s="10" t="str">
        <f ca="1">IFERROR(IF(AND(NOW()&lt;= EOMONTH(DATE(YEAR($P635),10, 1), 0), Overall!$A637&lt;&gt;"", MONTH($O635) &lt;= 10, MONTH($P635) &gt;= 10), IF($T635 &lt;&gt; "", $H635/$T635, ""), ""), "")</f>
        <v/>
      </c>
      <c r="AR635" s="10" t="str">
        <f ca="1">IFERROR(IF(AND(NOW()&lt;= EOMONTH(DATE(YEAR($P635),11, 1), 0), Overall!$A637&lt;&gt;"", MONTH($O635) &lt;=11, MONTH($P635) &gt;= 11), IF($T635 &lt;&gt; "", $H635/$T635, ""), ""), "")</f>
        <v/>
      </c>
      <c r="AS635" s="10" t="str">
        <f ca="1">IFERROR(IF(AND(NOW()&lt;= EOMONTH(DATE(YEAR($P635),12, 1), 0), Overall!$A637&lt;&gt;"", MONTH($O635) &lt;= 12, MONTH($P635) &gt;= 12), IF($T635 &lt;&gt; "", $H635/$T635, ""), ""), "")</f>
        <v/>
      </c>
      <c r="AT635" s="16">
        <f t="shared" ca="1" si="19"/>
        <v>0</v>
      </c>
    </row>
    <row r="636" spans="1:46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6">
        <f>IF(Overall!T638&lt;&gt;"",VALUE(Overall!T638),"")</f>
        <v>85.21</v>
      </c>
      <c r="O636" s="7">
        <f>IF(Overall!L638&lt;&gt;"", DATEVALUE(Overall!L638), "")</f>
        <v>45292</v>
      </c>
      <c r="P636" s="7">
        <f>IF(Overall!M638&lt;&gt;"", DATEVALUE(Overall!M638), "")</f>
        <v>45322</v>
      </c>
      <c r="Q636" s="7" t="str">
        <f>IF(Overall!S638&lt;&gt;"",_xlfn.VALUETOTEXT(Overall!S638),"")</f>
        <v>Jan</v>
      </c>
      <c r="R636" s="7">
        <f>IF(Overall!O638&lt;&gt;"", DATEVALUE(Overall!O638), "")</f>
        <v>45232</v>
      </c>
      <c r="S636" s="7">
        <f>IF(Overall!O638&lt;&gt;"", DATEVALUE(Overall!O638), "")</f>
        <v>45232</v>
      </c>
      <c r="T636" s="5">
        <f t="shared" si="18"/>
        <v>1</v>
      </c>
      <c r="U636" s="10">
        <f>IF(Overall!$A638&lt;&gt;"",IF(AND(MONTH($O636) &lt;= 1, MONTH($P636) &gt;= 1), IF($T636 &lt;&gt; "", $H636/$T636, ""), ""),"")</f>
        <v>500000</v>
      </c>
      <c r="V636" s="10" t="str">
        <f>IF(Overall!$A638&lt;&gt;"",IF(AND(MONTH($O636) &lt;= 2, MONTH($P636) &gt;= 2), IF($T636 &lt;&gt; "", $H636/$T636, ""), ""),"")</f>
        <v/>
      </c>
      <c r="W636" s="10" t="str">
        <f>IF(Overall!$A638&lt;&gt;"",IF(AND(MONTH($O636) &lt;= 3, MONTH($P636) &gt;= 3), IF($T636 &lt;&gt; "", $H636/$T636, ""), ""),"")</f>
        <v/>
      </c>
      <c r="X636" s="10" t="str">
        <f>IF(Overall!$A638&lt;&gt;"",IF(AND(MONTH($O636) &lt;= 4, MONTH($P636) &gt;= 4), IF($T636 &lt;&gt; "", $H636/$T636, ""), ""),"")</f>
        <v/>
      </c>
      <c r="Y636" s="10" t="str">
        <f>IF(Overall!$A638&lt;&gt;"",IF(AND(MONTH($O636) &lt;= 5, MONTH($P636) &gt;= 5), IF($T636 &lt;&gt; "", $H636/$T636, ""), ""),"")</f>
        <v/>
      </c>
      <c r="Z636" s="10" t="str">
        <f>IF(Overall!$A638&lt;&gt;"",IF(AND(MONTH($O636) &lt;= 6, MONTH($P636) &gt;= 6), IF($T636 &lt;&gt; "", $H636/$T636, ""), ""),"")</f>
        <v/>
      </c>
      <c r="AA636" s="10" t="str">
        <f>IF(Overall!$A638&lt;&gt;"",IF(AND(MONTH($O636) &lt;= 7, MONTH($P636) &gt;= 7 ), IF($T636 &lt;&gt; "", $H636/$T636, ""), ""),"")</f>
        <v/>
      </c>
      <c r="AB636" s="10" t="str">
        <f>IF(Overall!$A638&lt;&gt;"",IF(AND(MONTH($O636) &lt;= 8, MONTH($P636) &gt;= 8), IF($T636 &lt;&gt; "", $H636/$T636, ""), ""),"")</f>
        <v/>
      </c>
      <c r="AC636" s="10" t="str">
        <f>IF(Overall!$A638&lt;&gt;"",IF(AND(MONTH($O636) &lt;= 9, MONTH($P636) &gt;= 9), IF($T636 &lt;&gt; "", $H636/$T636, ""), ""),"")</f>
        <v/>
      </c>
      <c r="AD636" s="10" t="str">
        <f>IF(Overall!$A638&lt;&gt;"",IF(AND(MONTH($O636) &lt;= 10, MONTH($P636) &gt;= 10), IF($T636 &lt;&gt; "", $H636/$T636, ""), ""),"")</f>
        <v/>
      </c>
      <c r="AE636" s="10" t="str">
        <f>IF(Overall!$A638&lt;&gt;"",IF(AND(MONTH($O636) &lt;= 11, MONTH($P636) &gt;= 11), IF($T636 &lt;&gt; "", $H636/$T636, ""), ""),"")</f>
        <v/>
      </c>
      <c r="AF636" s="10" t="str">
        <f>IF(Overall!$A638&lt;&gt;"",IF(AND(MONTH($O636) &lt;= 12, MONTH($P636) &gt;= 12), IF($T636 &lt;&gt; "", $H636/$T636, ""), ""),"")</f>
        <v/>
      </c>
      <c r="AH636" s="10" t="str">
        <f ca="1">IFERROR(IF(AND(NOW()&lt;= EOMONTH(DATE(YEAR($P636),1, 1), 0), Overall!$A638&lt;&gt;"", MONTH($O636) &lt;= 1, MONTH($P636) &gt;= 1), IF($T636 &lt;&gt; "", $H636/$T636, ""), ""), "")</f>
        <v/>
      </c>
      <c r="AI636" s="10" t="str">
        <f ca="1">IFERROR(IF(AND(NOW()&lt;= EOMONTH(DATE(YEAR($P636),2, 1), 0), Overall!$A638&lt;&gt;"", MONTH($O636) &lt;= 2, MONTH($P636) &gt;= 2), IF($T636 &lt;&gt; "", $H636/$T636, ""), ""), "")</f>
        <v/>
      </c>
      <c r="AJ636" s="10" t="str">
        <f ca="1">IFERROR(IF(AND(NOW()&lt;= EOMONTH(DATE(YEAR($P636),3, 1), 0), Overall!$A638&lt;&gt;"", MONTH($O636) &lt;= 3, MONTH($P636) &gt;= 3), IF($T636 &lt;&gt; "", $H636/$T636, ""), ""), "")</f>
        <v/>
      </c>
      <c r="AK636" s="10" t="str">
        <f ca="1">IFERROR(IF(AND(NOW()&lt;= EOMONTH(DATE(YEAR($P636),4, 1), 0), Overall!$A638&lt;&gt;"", MONTH($O636) &lt;= 4, MONTH($P636) &gt;= 4), IF($T636 &lt;&gt; "", $H636/$T636, ""), ""), "")</f>
        <v/>
      </c>
      <c r="AL636" s="10" t="str">
        <f ca="1">IFERROR(IF(AND(NOW()&lt;= EOMONTH(DATE(YEAR($P636),5, 1), 0), Overall!$A638&lt;&gt;"", MONTH($O636) &lt;= 5, MONTH($P636) &gt;= 5), IF($T636 &lt;&gt; "", $H636/$T636, ""), ""), "")</f>
        <v/>
      </c>
      <c r="AM636" s="10" t="str">
        <f ca="1">IFERROR(IF(AND(NOW()&lt;= EOMONTH(DATE(YEAR($P636),6, 1), 0), Overall!$A638&lt;&gt;"", MONTH($O636) &lt;= 6, MONTH($P636) &gt;= 6), IF($T636 &lt;&gt; "", $H636/$T636, ""), ""), "")</f>
        <v/>
      </c>
      <c r="AN636" s="10" t="str">
        <f ca="1">IFERROR(IF(AND(NOW()&lt;= EOMONTH(DATE(YEAR($P636),7, 1), 0), Overall!$A638&lt;&gt;"", MONTH($O636) &lt;= 7, MONTH($P636) &gt;= 7), IF($T636 &lt;&gt; "", $H636/$T636, ""), ""), "")</f>
        <v/>
      </c>
      <c r="AO636" s="10" t="str">
        <f ca="1">IFERROR(IF(AND(NOW()&lt;= EOMONTH(DATE(YEAR($P636),8, 1), 0), Overall!$A638&lt;&gt;"", MONTH($O636) &lt;= 8, MONTH($P636) &gt;= 8), IF($T636 &lt;&gt; "", $H636/$T636, ""), ""), "")</f>
        <v/>
      </c>
      <c r="AP636" s="10" t="str">
        <f ca="1">IFERROR(IF(AND(NOW()&lt;= EOMONTH(DATE(YEAR($P636),9, 1), 0), Overall!$A638&lt;&gt;"", MONTH($O636) &lt;= 9, MONTH($P636) &gt;= 9), IF($T636 &lt;&gt; "", $H636/$T636, ""), ""), "")</f>
        <v/>
      </c>
      <c r="AQ636" s="10" t="str">
        <f ca="1">IFERROR(IF(AND(NOW()&lt;= EOMONTH(DATE(YEAR($P636),10, 1), 0), Overall!$A638&lt;&gt;"", MONTH($O636) &lt;= 10, MONTH($P636) &gt;= 10), IF($T636 &lt;&gt; "", $H636/$T636, ""), ""), "")</f>
        <v/>
      </c>
      <c r="AR636" s="10" t="str">
        <f ca="1">IFERROR(IF(AND(NOW()&lt;= EOMONTH(DATE(YEAR($P636),11, 1), 0), Overall!$A638&lt;&gt;"", MONTH($O636) &lt;=11, MONTH($P636) &gt;= 11), IF($T636 &lt;&gt; "", $H636/$T636, ""), ""), "")</f>
        <v/>
      </c>
      <c r="AS636" s="10" t="str">
        <f ca="1">IFERROR(IF(AND(NOW()&lt;= EOMONTH(DATE(YEAR($P636),12, 1), 0), Overall!$A638&lt;&gt;"", MONTH($O636) &lt;= 12, MONTH($P636) &gt;= 12), IF($T636 &lt;&gt; "", $H636/$T636, ""), ""), "")</f>
        <v/>
      </c>
      <c r="AT636" s="16">
        <f t="shared" ca="1" si="19"/>
        <v>0</v>
      </c>
    </row>
    <row r="637" spans="1:46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6">
        <f>IF(Overall!T639&lt;&gt;"",VALUE(Overall!T639),"")</f>
        <v>85.32</v>
      </c>
      <c r="O637" s="7">
        <f>IF(Overall!L639&lt;&gt;"", DATEVALUE(Overall!L639), "")</f>
        <v>45292</v>
      </c>
      <c r="P637" s="7">
        <f>IF(Overall!M639&lt;&gt;"", DATEVALUE(Overall!M639), "")</f>
        <v>45382</v>
      </c>
      <c r="Q637" s="7" t="str">
        <f>IF(Overall!S639&lt;&gt;"",_xlfn.VALUETOTEXT(Overall!S639),"")</f>
        <v>Jan-Mar</v>
      </c>
      <c r="R637" s="7">
        <f>IF(Overall!O639&lt;&gt;"", DATEVALUE(Overall!O639), "")</f>
        <v>45233</v>
      </c>
      <c r="S637" s="7">
        <f>IF(Overall!O639&lt;&gt;"", DATEVALUE(Overall!O639), "")</f>
        <v>45233</v>
      </c>
      <c r="T637" s="5">
        <f t="shared" si="18"/>
        <v>3</v>
      </c>
      <c r="U637" s="10">
        <f>IF(Overall!$A639&lt;&gt;"",IF(AND(MONTH($O637) &lt;= 1, MONTH($P637) &gt;= 1), IF($T637 &lt;&gt; "", $H637/$T637, ""), ""),"")</f>
        <v>150000</v>
      </c>
      <c r="V637" s="10">
        <f>IF(Overall!$A639&lt;&gt;"",IF(AND(MONTH($O637) &lt;= 2, MONTH($P637) &gt;= 2), IF($T637 &lt;&gt; "", $H637/$T637, ""), ""),"")</f>
        <v>150000</v>
      </c>
      <c r="W637" s="10">
        <f>IF(Overall!$A639&lt;&gt;"",IF(AND(MONTH($O637) &lt;= 3, MONTH($P637) &gt;= 3), IF($T637 &lt;&gt; "", $H637/$T637, ""), ""),"")</f>
        <v>150000</v>
      </c>
      <c r="X637" s="10" t="str">
        <f>IF(Overall!$A639&lt;&gt;"",IF(AND(MONTH($O637) &lt;= 4, MONTH($P637) &gt;= 4), IF($T637 &lt;&gt; "", $H637/$T637, ""), ""),"")</f>
        <v/>
      </c>
      <c r="Y637" s="10" t="str">
        <f>IF(Overall!$A639&lt;&gt;"",IF(AND(MONTH($O637) &lt;= 5, MONTH($P637) &gt;= 5), IF($T637 &lt;&gt; "", $H637/$T637, ""), ""),"")</f>
        <v/>
      </c>
      <c r="Z637" s="10" t="str">
        <f>IF(Overall!$A639&lt;&gt;"",IF(AND(MONTH($O637) &lt;= 6, MONTH($P637) &gt;= 6), IF($T637 &lt;&gt; "", $H637/$T637, ""), ""),"")</f>
        <v/>
      </c>
      <c r="AA637" s="10" t="str">
        <f>IF(Overall!$A639&lt;&gt;"",IF(AND(MONTH($O637) &lt;= 7, MONTH($P637) &gt;= 7 ), IF($T637 &lt;&gt; "", $H637/$T637, ""), ""),"")</f>
        <v/>
      </c>
      <c r="AB637" s="10" t="str">
        <f>IF(Overall!$A639&lt;&gt;"",IF(AND(MONTH($O637) &lt;= 8, MONTH($P637) &gt;= 8), IF($T637 &lt;&gt; "", $H637/$T637, ""), ""),"")</f>
        <v/>
      </c>
      <c r="AC637" s="10" t="str">
        <f>IF(Overall!$A639&lt;&gt;"",IF(AND(MONTH($O637) &lt;= 9, MONTH($P637) &gt;= 9), IF($T637 &lt;&gt; "", $H637/$T637, ""), ""),"")</f>
        <v/>
      </c>
      <c r="AD637" s="10" t="str">
        <f>IF(Overall!$A639&lt;&gt;"",IF(AND(MONTH($O637) &lt;= 10, MONTH($P637) &gt;= 10), IF($T637 &lt;&gt; "", $H637/$T637, ""), ""),"")</f>
        <v/>
      </c>
      <c r="AE637" s="10" t="str">
        <f>IF(Overall!$A639&lt;&gt;"",IF(AND(MONTH($O637) &lt;= 11, MONTH($P637) &gt;= 11), IF($T637 &lt;&gt; "", $H637/$T637, ""), ""),"")</f>
        <v/>
      </c>
      <c r="AF637" s="10" t="str">
        <f>IF(Overall!$A639&lt;&gt;"",IF(AND(MONTH($O637) &lt;= 12, MONTH($P637) &gt;= 12), IF($T637 &lt;&gt; "", $H637/$T637, ""), ""),"")</f>
        <v/>
      </c>
      <c r="AH637" s="10" t="str">
        <f ca="1">IFERROR(IF(AND(NOW()&lt;= EOMONTH(DATE(YEAR($P637),1, 1), 0), Overall!$A639&lt;&gt;"", MONTH($O637) &lt;= 1, MONTH($P637) &gt;= 1), IF($T637 &lt;&gt; "", $H637/$T637, ""), ""), "")</f>
        <v/>
      </c>
      <c r="AI637" s="10" t="str">
        <f ca="1">IFERROR(IF(AND(NOW()&lt;= EOMONTH(DATE(YEAR($P637),2, 1), 0), Overall!$A639&lt;&gt;"", MONTH($O637) &lt;= 2, MONTH($P637) &gt;= 2), IF($T637 &lt;&gt; "", $H637/$T637, ""), ""), "")</f>
        <v/>
      </c>
      <c r="AJ637" s="10" t="str">
        <f ca="1">IFERROR(IF(AND(NOW()&lt;= EOMONTH(DATE(YEAR($P637),3, 1), 0), Overall!$A639&lt;&gt;"", MONTH($O637) &lt;= 3, MONTH($P637) &gt;= 3), IF($T637 &lt;&gt; "", $H637/$T637, ""), ""), "")</f>
        <v/>
      </c>
      <c r="AK637" s="10" t="str">
        <f ca="1">IFERROR(IF(AND(NOW()&lt;= EOMONTH(DATE(YEAR($P637),4, 1), 0), Overall!$A639&lt;&gt;"", MONTH($O637) &lt;= 4, MONTH($P637) &gt;= 4), IF($T637 &lt;&gt; "", $H637/$T637, ""), ""), "")</f>
        <v/>
      </c>
      <c r="AL637" s="10" t="str">
        <f ca="1">IFERROR(IF(AND(NOW()&lt;= EOMONTH(DATE(YEAR($P637),5, 1), 0), Overall!$A639&lt;&gt;"", MONTH($O637) &lt;= 5, MONTH($P637) &gt;= 5), IF($T637 &lt;&gt; "", $H637/$T637, ""), ""), "")</f>
        <v/>
      </c>
      <c r="AM637" s="10" t="str">
        <f ca="1">IFERROR(IF(AND(NOW()&lt;= EOMONTH(DATE(YEAR($P637),6, 1), 0), Overall!$A639&lt;&gt;"", MONTH($O637) &lt;= 6, MONTH($P637) &gt;= 6), IF($T637 &lt;&gt; "", $H637/$T637, ""), ""), "")</f>
        <v/>
      </c>
      <c r="AN637" s="10" t="str">
        <f ca="1">IFERROR(IF(AND(NOW()&lt;= EOMONTH(DATE(YEAR($P637),7, 1), 0), Overall!$A639&lt;&gt;"", MONTH($O637) &lt;= 7, MONTH($P637) &gt;= 7), IF($T637 &lt;&gt; "", $H637/$T637, ""), ""), "")</f>
        <v/>
      </c>
      <c r="AO637" s="10" t="str">
        <f ca="1">IFERROR(IF(AND(NOW()&lt;= EOMONTH(DATE(YEAR($P637),8, 1), 0), Overall!$A639&lt;&gt;"", MONTH($O637) &lt;= 8, MONTH($P637) &gt;= 8), IF($T637 &lt;&gt; "", $H637/$T637, ""), ""), "")</f>
        <v/>
      </c>
      <c r="AP637" s="10" t="str">
        <f ca="1">IFERROR(IF(AND(NOW()&lt;= EOMONTH(DATE(YEAR($P637),9, 1), 0), Overall!$A639&lt;&gt;"", MONTH($O637) &lt;= 9, MONTH($P637) &gt;= 9), IF($T637 &lt;&gt; "", $H637/$T637, ""), ""), "")</f>
        <v/>
      </c>
      <c r="AQ637" s="10" t="str">
        <f ca="1">IFERROR(IF(AND(NOW()&lt;= EOMONTH(DATE(YEAR($P637),10, 1), 0), Overall!$A639&lt;&gt;"", MONTH($O637) &lt;= 10, MONTH($P637) &gt;= 10), IF($T637 &lt;&gt; "", $H637/$T637, ""), ""), "")</f>
        <v/>
      </c>
      <c r="AR637" s="10" t="str">
        <f ca="1">IFERROR(IF(AND(NOW()&lt;= EOMONTH(DATE(YEAR($P637),11, 1), 0), Overall!$A639&lt;&gt;"", MONTH($O637) &lt;=11, MONTH($P637) &gt;= 11), IF($T637 &lt;&gt; "", $H637/$T637, ""), ""), "")</f>
        <v/>
      </c>
      <c r="AS637" s="10" t="str">
        <f ca="1">IFERROR(IF(AND(NOW()&lt;= EOMONTH(DATE(YEAR($P637),12, 1), 0), Overall!$A639&lt;&gt;"", MONTH($O637) &lt;= 12, MONTH($P637) &gt;= 12), IF($T637 &lt;&gt; "", $H637/$T637, ""), ""), "")</f>
        <v/>
      </c>
      <c r="AT637" s="16">
        <f t="shared" ca="1" si="19"/>
        <v>0</v>
      </c>
    </row>
    <row r="638" spans="1:46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6">
        <f>IF(Overall!T640&lt;&gt;"",VALUE(Overall!T640),"")</f>
        <v>86</v>
      </c>
      <c r="O638" s="7">
        <f>IF(Overall!L640&lt;&gt;"", DATEVALUE(Overall!L640), "")</f>
        <v>45292</v>
      </c>
      <c r="P638" s="7">
        <f>IF(Overall!M640&lt;&gt;"", DATEVALUE(Overall!M640), "")</f>
        <v>45322</v>
      </c>
      <c r="Q638" s="7" t="str">
        <f>IF(Overall!S640&lt;&gt;"",_xlfn.VALUETOTEXT(Overall!S640),"")</f>
        <v>Jan</v>
      </c>
      <c r="R638" s="7">
        <f>IF(Overall!O640&lt;&gt;"", DATEVALUE(Overall!O640), "")</f>
        <v>45233</v>
      </c>
      <c r="S638" s="7">
        <f>IF(Overall!O640&lt;&gt;"", DATEVALUE(Overall!O640), "")</f>
        <v>45233</v>
      </c>
      <c r="T638" s="5">
        <f t="shared" si="18"/>
        <v>1</v>
      </c>
      <c r="U638" s="10">
        <f>IF(Overall!$A640&lt;&gt;"",IF(AND(MONTH($O638) &lt;= 1, MONTH($P638) &gt;= 1), IF($T638 &lt;&gt; "", $H638/$T638, ""), ""),"")</f>
        <v>500000</v>
      </c>
      <c r="V638" s="10" t="str">
        <f>IF(Overall!$A640&lt;&gt;"",IF(AND(MONTH($O638) &lt;= 2, MONTH($P638) &gt;= 2), IF($T638 &lt;&gt; "", $H638/$T638, ""), ""),"")</f>
        <v/>
      </c>
      <c r="W638" s="10" t="str">
        <f>IF(Overall!$A640&lt;&gt;"",IF(AND(MONTH($O638) &lt;= 3, MONTH($P638) &gt;= 3), IF($T638 &lt;&gt; "", $H638/$T638, ""), ""),"")</f>
        <v/>
      </c>
      <c r="X638" s="10" t="str">
        <f>IF(Overall!$A640&lt;&gt;"",IF(AND(MONTH($O638) &lt;= 4, MONTH($P638) &gt;= 4), IF($T638 &lt;&gt; "", $H638/$T638, ""), ""),"")</f>
        <v/>
      </c>
      <c r="Y638" s="10" t="str">
        <f>IF(Overall!$A640&lt;&gt;"",IF(AND(MONTH($O638) &lt;= 5, MONTH($P638) &gt;= 5), IF($T638 &lt;&gt; "", $H638/$T638, ""), ""),"")</f>
        <v/>
      </c>
      <c r="Z638" s="10" t="str">
        <f>IF(Overall!$A640&lt;&gt;"",IF(AND(MONTH($O638) &lt;= 6, MONTH($P638) &gt;= 6), IF($T638 &lt;&gt; "", $H638/$T638, ""), ""),"")</f>
        <v/>
      </c>
      <c r="AA638" s="10" t="str">
        <f>IF(Overall!$A640&lt;&gt;"",IF(AND(MONTH($O638) &lt;= 7, MONTH($P638) &gt;= 7 ), IF($T638 &lt;&gt; "", $H638/$T638, ""), ""),"")</f>
        <v/>
      </c>
      <c r="AB638" s="10" t="str">
        <f>IF(Overall!$A640&lt;&gt;"",IF(AND(MONTH($O638) &lt;= 8, MONTH($P638) &gt;= 8), IF($T638 &lt;&gt; "", $H638/$T638, ""), ""),"")</f>
        <v/>
      </c>
      <c r="AC638" s="10" t="str">
        <f>IF(Overall!$A640&lt;&gt;"",IF(AND(MONTH($O638) &lt;= 9, MONTH($P638) &gt;= 9), IF($T638 &lt;&gt; "", $H638/$T638, ""), ""),"")</f>
        <v/>
      </c>
      <c r="AD638" s="10" t="str">
        <f>IF(Overall!$A640&lt;&gt;"",IF(AND(MONTH($O638) &lt;= 10, MONTH($P638) &gt;= 10), IF($T638 &lt;&gt; "", $H638/$T638, ""), ""),"")</f>
        <v/>
      </c>
      <c r="AE638" s="10" t="str">
        <f>IF(Overall!$A640&lt;&gt;"",IF(AND(MONTH($O638) &lt;= 11, MONTH($P638) &gt;= 11), IF($T638 &lt;&gt; "", $H638/$T638, ""), ""),"")</f>
        <v/>
      </c>
      <c r="AF638" s="10" t="str">
        <f>IF(Overall!$A640&lt;&gt;"",IF(AND(MONTH($O638) &lt;= 12, MONTH($P638) &gt;= 12), IF($T638 &lt;&gt; "", $H638/$T638, ""), ""),"")</f>
        <v/>
      </c>
      <c r="AH638" s="10" t="str">
        <f ca="1">IFERROR(IF(AND(NOW()&lt;= EOMONTH(DATE(YEAR($P638),1, 1), 0), Overall!$A640&lt;&gt;"", MONTH($O638) &lt;= 1, MONTH($P638) &gt;= 1), IF($T638 &lt;&gt; "", $H638/$T638, ""), ""), "")</f>
        <v/>
      </c>
      <c r="AI638" s="10" t="str">
        <f ca="1">IFERROR(IF(AND(NOW()&lt;= EOMONTH(DATE(YEAR($P638),2, 1), 0), Overall!$A640&lt;&gt;"", MONTH($O638) &lt;= 2, MONTH($P638) &gt;= 2), IF($T638 &lt;&gt; "", $H638/$T638, ""), ""), "")</f>
        <v/>
      </c>
      <c r="AJ638" s="10" t="str">
        <f ca="1">IFERROR(IF(AND(NOW()&lt;= EOMONTH(DATE(YEAR($P638),3, 1), 0), Overall!$A640&lt;&gt;"", MONTH($O638) &lt;= 3, MONTH($P638) &gt;= 3), IF($T638 &lt;&gt; "", $H638/$T638, ""), ""), "")</f>
        <v/>
      </c>
      <c r="AK638" s="10" t="str">
        <f ca="1">IFERROR(IF(AND(NOW()&lt;= EOMONTH(DATE(YEAR($P638),4, 1), 0), Overall!$A640&lt;&gt;"", MONTH($O638) &lt;= 4, MONTH($P638) &gt;= 4), IF($T638 &lt;&gt; "", $H638/$T638, ""), ""), "")</f>
        <v/>
      </c>
      <c r="AL638" s="10" t="str">
        <f ca="1">IFERROR(IF(AND(NOW()&lt;= EOMONTH(DATE(YEAR($P638),5, 1), 0), Overall!$A640&lt;&gt;"", MONTH($O638) &lt;= 5, MONTH($P638) &gt;= 5), IF($T638 &lt;&gt; "", $H638/$T638, ""), ""), "")</f>
        <v/>
      </c>
      <c r="AM638" s="10" t="str">
        <f ca="1">IFERROR(IF(AND(NOW()&lt;= EOMONTH(DATE(YEAR($P638),6, 1), 0), Overall!$A640&lt;&gt;"", MONTH($O638) &lt;= 6, MONTH($P638) &gt;= 6), IF($T638 &lt;&gt; "", $H638/$T638, ""), ""), "")</f>
        <v/>
      </c>
      <c r="AN638" s="10" t="str">
        <f ca="1">IFERROR(IF(AND(NOW()&lt;= EOMONTH(DATE(YEAR($P638),7, 1), 0), Overall!$A640&lt;&gt;"", MONTH($O638) &lt;= 7, MONTH($P638) &gt;= 7), IF($T638 &lt;&gt; "", $H638/$T638, ""), ""), "")</f>
        <v/>
      </c>
      <c r="AO638" s="10" t="str">
        <f ca="1">IFERROR(IF(AND(NOW()&lt;= EOMONTH(DATE(YEAR($P638),8, 1), 0), Overall!$A640&lt;&gt;"", MONTH($O638) &lt;= 8, MONTH($P638) &gt;= 8), IF($T638 &lt;&gt; "", $H638/$T638, ""), ""), "")</f>
        <v/>
      </c>
      <c r="AP638" s="10" t="str">
        <f ca="1">IFERROR(IF(AND(NOW()&lt;= EOMONTH(DATE(YEAR($P638),9, 1), 0), Overall!$A640&lt;&gt;"", MONTH($O638) &lt;= 9, MONTH($P638) &gt;= 9), IF($T638 &lt;&gt; "", $H638/$T638, ""), ""), "")</f>
        <v/>
      </c>
      <c r="AQ638" s="10" t="str">
        <f ca="1">IFERROR(IF(AND(NOW()&lt;= EOMONTH(DATE(YEAR($P638),10, 1), 0), Overall!$A640&lt;&gt;"", MONTH($O638) &lt;= 10, MONTH($P638) &gt;= 10), IF($T638 &lt;&gt; "", $H638/$T638, ""), ""), "")</f>
        <v/>
      </c>
      <c r="AR638" s="10" t="str">
        <f ca="1">IFERROR(IF(AND(NOW()&lt;= EOMONTH(DATE(YEAR($P638),11, 1), 0), Overall!$A640&lt;&gt;"", MONTH($O638) &lt;=11, MONTH($P638) &gt;= 11), IF($T638 &lt;&gt; "", $H638/$T638, ""), ""), "")</f>
        <v/>
      </c>
      <c r="AS638" s="10" t="str">
        <f ca="1">IFERROR(IF(AND(NOW()&lt;= EOMONTH(DATE(YEAR($P638),12, 1), 0), Overall!$A640&lt;&gt;"", MONTH($O638) &lt;= 12, MONTH($P638) &gt;= 12), IF($T638 &lt;&gt; "", $H638/$T638, ""), ""), "")</f>
        <v/>
      </c>
      <c r="AT638" s="16">
        <f t="shared" ca="1" si="19"/>
        <v>0</v>
      </c>
    </row>
    <row r="639" spans="1:46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6">
        <f>IF(Overall!T641&lt;&gt;"",VALUE(Overall!T641),"")</f>
        <v>85.48</v>
      </c>
      <c r="O639" s="7">
        <f>IF(Overall!L641&lt;&gt;"", DATEVALUE(Overall!L641), "")</f>
        <v>45292</v>
      </c>
      <c r="P639" s="7">
        <f>IF(Overall!M641&lt;&gt;"", DATEVALUE(Overall!M641), "")</f>
        <v>45382</v>
      </c>
      <c r="Q639" s="7" t="str">
        <f>IF(Overall!S641&lt;&gt;"",_xlfn.VALUETOTEXT(Overall!S641),"")</f>
        <v>Jan-Mar</v>
      </c>
      <c r="R639" s="7">
        <f>IF(Overall!O641&lt;&gt;"", DATEVALUE(Overall!O641), "")</f>
        <v>45233</v>
      </c>
      <c r="S639" s="7">
        <f>IF(Overall!O641&lt;&gt;"", DATEVALUE(Overall!O641), "")</f>
        <v>45233</v>
      </c>
      <c r="T639" s="5">
        <f t="shared" si="18"/>
        <v>3</v>
      </c>
      <c r="U639" s="10">
        <f>IF(Overall!$A641&lt;&gt;"",IF(AND(MONTH($O639) &lt;= 1, MONTH($P639) &gt;= 1), IF($T639 &lt;&gt; "", $H639/$T639, ""), ""),"")</f>
        <v>150000</v>
      </c>
      <c r="V639" s="10">
        <f>IF(Overall!$A641&lt;&gt;"",IF(AND(MONTH($O639) &lt;= 2, MONTH($P639) &gt;= 2), IF($T639 &lt;&gt; "", $H639/$T639, ""), ""),"")</f>
        <v>150000</v>
      </c>
      <c r="W639" s="10">
        <f>IF(Overall!$A641&lt;&gt;"",IF(AND(MONTH($O639) &lt;= 3, MONTH($P639) &gt;= 3), IF($T639 &lt;&gt; "", $H639/$T639, ""), ""),"")</f>
        <v>150000</v>
      </c>
      <c r="X639" s="10" t="str">
        <f>IF(Overall!$A641&lt;&gt;"",IF(AND(MONTH($O639) &lt;= 4, MONTH($P639) &gt;= 4), IF($T639 &lt;&gt; "", $H639/$T639, ""), ""),"")</f>
        <v/>
      </c>
      <c r="Y639" s="10" t="str">
        <f>IF(Overall!$A641&lt;&gt;"",IF(AND(MONTH($O639) &lt;= 5, MONTH($P639) &gt;= 5), IF($T639 &lt;&gt; "", $H639/$T639, ""), ""),"")</f>
        <v/>
      </c>
      <c r="Z639" s="10" t="str">
        <f>IF(Overall!$A641&lt;&gt;"",IF(AND(MONTH($O639) &lt;= 6, MONTH($P639) &gt;= 6), IF($T639 &lt;&gt; "", $H639/$T639, ""), ""),"")</f>
        <v/>
      </c>
      <c r="AA639" s="10" t="str">
        <f>IF(Overall!$A641&lt;&gt;"",IF(AND(MONTH($O639) &lt;= 7, MONTH($P639) &gt;= 7 ), IF($T639 &lt;&gt; "", $H639/$T639, ""), ""),"")</f>
        <v/>
      </c>
      <c r="AB639" s="10" t="str">
        <f>IF(Overall!$A641&lt;&gt;"",IF(AND(MONTH($O639) &lt;= 8, MONTH($P639) &gt;= 8), IF($T639 &lt;&gt; "", $H639/$T639, ""), ""),"")</f>
        <v/>
      </c>
      <c r="AC639" s="10" t="str">
        <f>IF(Overall!$A641&lt;&gt;"",IF(AND(MONTH($O639) &lt;= 9, MONTH($P639) &gt;= 9), IF($T639 &lt;&gt; "", $H639/$T639, ""), ""),"")</f>
        <v/>
      </c>
      <c r="AD639" s="10" t="str">
        <f>IF(Overall!$A641&lt;&gt;"",IF(AND(MONTH($O639) &lt;= 10, MONTH($P639) &gt;= 10), IF($T639 &lt;&gt; "", $H639/$T639, ""), ""),"")</f>
        <v/>
      </c>
      <c r="AE639" s="10" t="str">
        <f>IF(Overall!$A641&lt;&gt;"",IF(AND(MONTH($O639) &lt;= 11, MONTH($P639) &gt;= 11), IF($T639 &lt;&gt; "", $H639/$T639, ""), ""),"")</f>
        <v/>
      </c>
      <c r="AF639" s="10" t="str">
        <f>IF(Overall!$A641&lt;&gt;"",IF(AND(MONTH($O639) &lt;= 12, MONTH($P639) &gt;= 12), IF($T639 &lt;&gt; "", $H639/$T639, ""), ""),"")</f>
        <v/>
      </c>
      <c r="AH639" s="10" t="str">
        <f ca="1">IFERROR(IF(AND(NOW()&lt;= EOMONTH(DATE(YEAR($P639),1, 1), 0), Overall!$A641&lt;&gt;"", MONTH($O639) &lt;= 1, MONTH($P639) &gt;= 1), IF($T639 &lt;&gt; "", $H639/$T639, ""), ""), "")</f>
        <v/>
      </c>
      <c r="AI639" s="10" t="str">
        <f ca="1">IFERROR(IF(AND(NOW()&lt;= EOMONTH(DATE(YEAR($P639),2, 1), 0), Overall!$A641&lt;&gt;"", MONTH($O639) &lt;= 2, MONTH($P639) &gt;= 2), IF($T639 &lt;&gt; "", $H639/$T639, ""), ""), "")</f>
        <v/>
      </c>
      <c r="AJ639" s="10" t="str">
        <f ca="1">IFERROR(IF(AND(NOW()&lt;= EOMONTH(DATE(YEAR($P639),3, 1), 0), Overall!$A641&lt;&gt;"", MONTH($O639) &lt;= 3, MONTH($P639) &gt;= 3), IF($T639 &lt;&gt; "", $H639/$T639, ""), ""), "")</f>
        <v/>
      </c>
      <c r="AK639" s="10" t="str">
        <f ca="1">IFERROR(IF(AND(NOW()&lt;= EOMONTH(DATE(YEAR($P639),4, 1), 0), Overall!$A641&lt;&gt;"", MONTH($O639) &lt;= 4, MONTH($P639) &gt;= 4), IF($T639 &lt;&gt; "", $H639/$T639, ""), ""), "")</f>
        <v/>
      </c>
      <c r="AL639" s="10" t="str">
        <f ca="1">IFERROR(IF(AND(NOW()&lt;= EOMONTH(DATE(YEAR($P639),5, 1), 0), Overall!$A641&lt;&gt;"", MONTH($O639) &lt;= 5, MONTH($P639) &gt;= 5), IF($T639 &lt;&gt; "", $H639/$T639, ""), ""), "")</f>
        <v/>
      </c>
      <c r="AM639" s="10" t="str">
        <f ca="1">IFERROR(IF(AND(NOW()&lt;= EOMONTH(DATE(YEAR($P639),6, 1), 0), Overall!$A641&lt;&gt;"", MONTH($O639) &lt;= 6, MONTH($P639) &gt;= 6), IF($T639 &lt;&gt; "", $H639/$T639, ""), ""), "")</f>
        <v/>
      </c>
      <c r="AN639" s="10" t="str">
        <f ca="1">IFERROR(IF(AND(NOW()&lt;= EOMONTH(DATE(YEAR($P639),7, 1), 0), Overall!$A641&lt;&gt;"", MONTH($O639) &lt;= 7, MONTH($P639) &gt;= 7), IF($T639 &lt;&gt; "", $H639/$T639, ""), ""), "")</f>
        <v/>
      </c>
      <c r="AO639" s="10" t="str">
        <f ca="1">IFERROR(IF(AND(NOW()&lt;= EOMONTH(DATE(YEAR($P639),8, 1), 0), Overall!$A641&lt;&gt;"", MONTH($O639) &lt;= 8, MONTH($P639) &gt;= 8), IF($T639 &lt;&gt; "", $H639/$T639, ""), ""), "")</f>
        <v/>
      </c>
      <c r="AP639" s="10" t="str">
        <f ca="1">IFERROR(IF(AND(NOW()&lt;= EOMONTH(DATE(YEAR($P639),9, 1), 0), Overall!$A641&lt;&gt;"", MONTH($O639) &lt;= 9, MONTH($P639) &gt;= 9), IF($T639 &lt;&gt; "", $H639/$T639, ""), ""), "")</f>
        <v/>
      </c>
      <c r="AQ639" s="10" t="str">
        <f ca="1">IFERROR(IF(AND(NOW()&lt;= EOMONTH(DATE(YEAR($P639),10, 1), 0), Overall!$A641&lt;&gt;"", MONTH($O639) &lt;= 10, MONTH($P639) &gt;= 10), IF($T639 &lt;&gt; "", $H639/$T639, ""), ""), "")</f>
        <v/>
      </c>
      <c r="AR639" s="10" t="str">
        <f ca="1">IFERROR(IF(AND(NOW()&lt;= EOMONTH(DATE(YEAR($P639),11, 1), 0), Overall!$A641&lt;&gt;"", MONTH($O639) &lt;=11, MONTH($P639) &gt;= 11), IF($T639 &lt;&gt; "", $H639/$T639, ""), ""), "")</f>
        <v/>
      </c>
      <c r="AS639" s="10" t="str">
        <f ca="1">IFERROR(IF(AND(NOW()&lt;= EOMONTH(DATE(YEAR($P639),12, 1), 0), Overall!$A641&lt;&gt;"", MONTH($O639) &lt;= 12, MONTH($P639) &gt;= 12), IF($T639 &lt;&gt; "", $H639/$T639, ""), ""), "")</f>
        <v/>
      </c>
      <c r="AT639" s="16">
        <f t="shared" ca="1" si="19"/>
        <v>0</v>
      </c>
    </row>
    <row r="640" spans="1:46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6">
        <f>IF(Overall!T642&lt;&gt;"",VALUE(Overall!T642),"")</f>
        <v>86.06</v>
      </c>
      <c r="O640" s="7">
        <f>IF(Overall!L642&lt;&gt;"", DATEVALUE(Overall!L642), "")</f>
        <v>45292</v>
      </c>
      <c r="P640" s="7">
        <f>IF(Overall!M642&lt;&gt;"", DATEVALUE(Overall!M642), "")</f>
        <v>45322</v>
      </c>
      <c r="Q640" s="7" t="str">
        <f>IF(Overall!S642&lt;&gt;"",_xlfn.VALUETOTEXT(Overall!S642),"")</f>
        <v>Jan</v>
      </c>
      <c r="R640" s="7">
        <f>IF(Overall!O642&lt;&gt;"", DATEVALUE(Overall!O642), "")</f>
        <v>45233</v>
      </c>
      <c r="S640" s="7">
        <f>IF(Overall!O642&lt;&gt;"", DATEVALUE(Overall!O642), "")</f>
        <v>45233</v>
      </c>
      <c r="T640" s="5">
        <f t="shared" si="18"/>
        <v>1</v>
      </c>
      <c r="U640" s="10">
        <f>IF(Overall!$A642&lt;&gt;"",IF(AND(MONTH($O640) &lt;= 1, MONTH($P640) &gt;= 1), IF($T640 &lt;&gt; "", $H640/$T640, ""), ""),"")</f>
        <v>500000</v>
      </c>
      <c r="V640" s="10" t="str">
        <f>IF(Overall!$A642&lt;&gt;"",IF(AND(MONTH($O640) &lt;= 2, MONTH($P640) &gt;= 2), IF($T640 &lt;&gt; "", $H640/$T640, ""), ""),"")</f>
        <v/>
      </c>
      <c r="W640" s="10" t="str">
        <f>IF(Overall!$A642&lt;&gt;"",IF(AND(MONTH($O640) &lt;= 3, MONTH($P640) &gt;= 3), IF($T640 &lt;&gt; "", $H640/$T640, ""), ""),"")</f>
        <v/>
      </c>
      <c r="X640" s="10" t="str">
        <f>IF(Overall!$A642&lt;&gt;"",IF(AND(MONTH($O640) &lt;= 4, MONTH($P640) &gt;= 4), IF($T640 &lt;&gt; "", $H640/$T640, ""), ""),"")</f>
        <v/>
      </c>
      <c r="Y640" s="10" t="str">
        <f>IF(Overall!$A642&lt;&gt;"",IF(AND(MONTH($O640) &lt;= 5, MONTH($P640) &gt;= 5), IF($T640 &lt;&gt; "", $H640/$T640, ""), ""),"")</f>
        <v/>
      </c>
      <c r="Z640" s="10" t="str">
        <f>IF(Overall!$A642&lt;&gt;"",IF(AND(MONTH($O640) &lt;= 6, MONTH($P640) &gt;= 6), IF($T640 &lt;&gt; "", $H640/$T640, ""), ""),"")</f>
        <v/>
      </c>
      <c r="AA640" s="10" t="str">
        <f>IF(Overall!$A642&lt;&gt;"",IF(AND(MONTH($O640) &lt;= 7, MONTH($P640) &gt;= 7 ), IF($T640 &lt;&gt; "", $H640/$T640, ""), ""),"")</f>
        <v/>
      </c>
      <c r="AB640" s="10" t="str">
        <f>IF(Overall!$A642&lt;&gt;"",IF(AND(MONTH($O640) &lt;= 8, MONTH($P640) &gt;= 8), IF($T640 &lt;&gt; "", $H640/$T640, ""), ""),"")</f>
        <v/>
      </c>
      <c r="AC640" s="10" t="str">
        <f>IF(Overall!$A642&lt;&gt;"",IF(AND(MONTH($O640) &lt;= 9, MONTH($P640) &gt;= 9), IF($T640 &lt;&gt; "", $H640/$T640, ""), ""),"")</f>
        <v/>
      </c>
      <c r="AD640" s="10" t="str">
        <f>IF(Overall!$A642&lt;&gt;"",IF(AND(MONTH($O640) &lt;= 10, MONTH($P640) &gt;= 10), IF($T640 &lt;&gt; "", $H640/$T640, ""), ""),"")</f>
        <v/>
      </c>
      <c r="AE640" s="10" t="str">
        <f>IF(Overall!$A642&lt;&gt;"",IF(AND(MONTH($O640) &lt;= 11, MONTH($P640) &gt;= 11), IF($T640 &lt;&gt; "", $H640/$T640, ""), ""),"")</f>
        <v/>
      </c>
      <c r="AF640" s="10" t="str">
        <f>IF(Overall!$A642&lt;&gt;"",IF(AND(MONTH($O640) &lt;= 12, MONTH($P640) &gt;= 12), IF($T640 &lt;&gt; "", $H640/$T640, ""), ""),"")</f>
        <v/>
      </c>
      <c r="AH640" s="10" t="str">
        <f ca="1">IFERROR(IF(AND(NOW()&lt;= EOMONTH(DATE(YEAR($P640),1, 1), 0), Overall!$A642&lt;&gt;"", MONTH($O640) &lt;= 1, MONTH($P640) &gt;= 1), IF($T640 &lt;&gt; "", $H640/$T640, ""), ""), "")</f>
        <v/>
      </c>
      <c r="AI640" s="10" t="str">
        <f ca="1">IFERROR(IF(AND(NOW()&lt;= EOMONTH(DATE(YEAR($P640),2, 1), 0), Overall!$A642&lt;&gt;"", MONTH($O640) &lt;= 2, MONTH($P640) &gt;= 2), IF($T640 &lt;&gt; "", $H640/$T640, ""), ""), "")</f>
        <v/>
      </c>
      <c r="AJ640" s="10" t="str">
        <f ca="1">IFERROR(IF(AND(NOW()&lt;= EOMONTH(DATE(YEAR($P640),3, 1), 0), Overall!$A642&lt;&gt;"", MONTH($O640) &lt;= 3, MONTH($P640) &gt;= 3), IF($T640 &lt;&gt; "", $H640/$T640, ""), ""), "")</f>
        <v/>
      </c>
      <c r="AK640" s="10" t="str">
        <f ca="1">IFERROR(IF(AND(NOW()&lt;= EOMONTH(DATE(YEAR($P640),4, 1), 0), Overall!$A642&lt;&gt;"", MONTH($O640) &lt;= 4, MONTH($P640) &gt;= 4), IF($T640 &lt;&gt; "", $H640/$T640, ""), ""), "")</f>
        <v/>
      </c>
      <c r="AL640" s="10" t="str">
        <f ca="1">IFERROR(IF(AND(NOW()&lt;= EOMONTH(DATE(YEAR($P640),5, 1), 0), Overall!$A642&lt;&gt;"", MONTH($O640) &lt;= 5, MONTH($P640) &gt;= 5), IF($T640 &lt;&gt; "", $H640/$T640, ""), ""), "")</f>
        <v/>
      </c>
      <c r="AM640" s="10" t="str">
        <f ca="1">IFERROR(IF(AND(NOW()&lt;= EOMONTH(DATE(YEAR($P640),6, 1), 0), Overall!$A642&lt;&gt;"", MONTH($O640) &lt;= 6, MONTH($P640) &gt;= 6), IF($T640 &lt;&gt; "", $H640/$T640, ""), ""), "")</f>
        <v/>
      </c>
      <c r="AN640" s="10" t="str">
        <f ca="1">IFERROR(IF(AND(NOW()&lt;= EOMONTH(DATE(YEAR($P640),7, 1), 0), Overall!$A642&lt;&gt;"", MONTH($O640) &lt;= 7, MONTH($P640) &gt;= 7), IF($T640 &lt;&gt; "", $H640/$T640, ""), ""), "")</f>
        <v/>
      </c>
      <c r="AO640" s="10" t="str">
        <f ca="1">IFERROR(IF(AND(NOW()&lt;= EOMONTH(DATE(YEAR($P640),8, 1), 0), Overall!$A642&lt;&gt;"", MONTH($O640) &lt;= 8, MONTH($P640) &gt;= 8), IF($T640 &lt;&gt; "", $H640/$T640, ""), ""), "")</f>
        <v/>
      </c>
      <c r="AP640" s="10" t="str">
        <f ca="1">IFERROR(IF(AND(NOW()&lt;= EOMONTH(DATE(YEAR($P640),9, 1), 0), Overall!$A642&lt;&gt;"", MONTH($O640) &lt;= 9, MONTH($P640) &gt;= 9), IF($T640 &lt;&gt; "", $H640/$T640, ""), ""), "")</f>
        <v/>
      </c>
      <c r="AQ640" s="10" t="str">
        <f ca="1">IFERROR(IF(AND(NOW()&lt;= EOMONTH(DATE(YEAR($P640),10, 1), 0), Overall!$A642&lt;&gt;"", MONTH($O640) &lt;= 10, MONTH($P640) &gt;= 10), IF($T640 &lt;&gt; "", $H640/$T640, ""), ""), "")</f>
        <v/>
      </c>
      <c r="AR640" s="10" t="str">
        <f ca="1">IFERROR(IF(AND(NOW()&lt;= EOMONTH(DATE(YEAR($P640),11, 1), 0), Overall!$A642&lt;&gt;"", MONTH($O640) &lt;=11, MONTH($P640) &gt;= 11), IF($T640 &lt;&gt; "", $H640/$T640, ""), ""), "")</f>
        <v/>
      </c>
      <c r="AS640" s="10" t="str">
        <f ca="1">IFERROR(IF(AND(NOW()&lt;= EOMONTH(DATE(YEAR($P640),12, 1), 0), Overall!$A642&lt;&gt;"", MONTH($O640) &lt;= 12, MONTH($P640) &gt;= 12), IF($T640 &lt;&gt; "", $H640/$T640, ""), ""), "")</f>
        <v/>
      </c>
      <c r="AT640" s="16">
        <f t="shared" ca="1" si="19"/>
        <v>0</v>
      </c>
    </row>
    <row r="641" spans="1:46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6">
        <f>IF(Overall!T643&lt;&gt;"",VALUE(Overall!T643),"")</f>
        <v>85.29</v>
      </c>
      <c r="O641" s="7">
        <f>IF(Overall!L643&lt;&gt;"", DATEVALUE(Overall!L643), "")</f>
        <v>45292</v>
      </c>
      <c r="P641" s="7">
        <f>IF(Overall!M643&lt;&gt;"", DATEVALUE(Overall!M643), "")</f>
        <v>45382</v>
      </c>
      <c r="Q641" s="7" t="str">
        <f>IF(Overall!S643&lt;&gt;"",_xlfn.VALUETOTEXT(Overall!S643),"")</f>
        <v>Jan-Mar</v>
      </c>
      <c r="R641" s="7">
        <f>IF(Overall!O643&lt;&gt;"", DATEVALUE(Overall!O643), "")</f>
        <v>45233</v>
      </c>
      <c r="S641" s="7">
        <f>IF(Overall!O643&lt;&gt;"", DATEVALUE(Overall!O643), "")</f>
        <v>45233</v>
      </c>
      <c r="T641" s="5">
        <f t="shared" si="18"/>
        <v>3</v>
      </c>
      <c r="U641" s="10">
        <f>IF(Overall!$A643&lt;&gt;"",IF(AND(MONTH($O641) &lt;= 1, MONTH($P641) &gt;= 1), IF($T641 &lt;&gt; "", $H641/$T641, ""), ""),"")</f>
        <v>300000</v>
      </c>
      <c r="V641" s="10">
        <f>IF(Overall!$A643&lt;&gt;"",IF(AND(MONTH($O641) &lt;= 2, MONTH($P641) &gt;= 2), IF($T641 &lt;&gt; "", $H641/$T641, ""), ""),"")</f>
        <v>300000</v>
      </c>
      <c r="W641" s="10">
        <f>IF(Overall!$A643&lt;&gt;"",IF(AND(MONTH($O641) &lt;= 3, MONTH($P641) &gt;= 3), IF($T641 &lt;&gt; "", $H641/$T641, ""), ""),"")</f>
        <v>300000</v>
      </c>
      <c r="X641" s="10" t="str">
        <f>IF(Overall!$A643&lt;&gt;"",IF(AND(MONTH($O641) &lt;= 4, MONTH($P641) &gt;= 4), IF($T641 &lt;&gt; "", $H641/$T641, ""), ""),"")</f>
        <v/>
      </c>
      <c r="Y641" s="10" t="str">
        <f>IF(Overall!$A643&lt;&gt;"",IF(AND(MONTH($O641) &lt;= 5, MONTH($P641) &gt;= 5), IF($T641 &lt;&gt; "", $H641/$T641, ""), ""),"")</f>
        <v/>
      </c>
      <c r="Z641" s="10" t="str">
        <f>IF(Overall!$A643&lt;&gt;"",IF(AND(MONTH($O641) &lt;= 6, MONTH($P641) &gt;= 6), IF($T641 &lt;&gt; "", $H641/$T641, ""), ""),"")</f>
        <v/>
      </c>
      <c r="AA641" s="10" t="str">
        <f>IF(Overall!$A643&lt;&gt;"",IF(AND(MONTH($O641) &lt;= 7, MONTH($P641) &gt;= 7 ), IF($T641 &lt;&gt; "", $H641/$T641, ""), ""),"")</f>
        <v/>
      </c>
      <c r="AB641" s="10" t="str">
        <f>IF(Overall!$A643&lt;&gt;"",IF(AND(MONTH($O641) &lt;= 8, MONTH($P641) &gt;= 8), IF($T641 &lt;&gt; "", $H641/$T641, ""), ""),"")</f>
        <v/>
      </c>
      <c r="AC641" s="10" t="str">
        <f>IF(Overall!$A643&lt;&gt;"",IF(AND(MONTH($O641) &lt;= 9, MONTH($P641) &gt;= 9), IF($T641 &lt;&gt; "", $H641/$T641, ""), ""),"")</f>
        <v/>
      </c>
      <c r="AD641" s="10" t="str">
        <f>IF(Overall!$A643&lt;&gt;"",IF(AND(MONTH($O641) &lt;= 10, MONTH($P641) &gt;= 10), IF($T641 &lt;&gt; "", $H641/$T641, ""), ""),"")</f>
        <v/>
      </c>
      <c r="AE641" s="10" t="str">
        <f>IF(Overall!$A643&lt;&gt;"",IF(AND(MONTH($O641) &lt;= 11, MONTH($P641) &gt;= 11), IF($T641 &lt;&gt; "", $H641/$T641, ""), ""),"")</f>
        <v/>
      </c>
      <c r="AF641" s="10" t="str">
        <f>IF(Overall!$A643&lt;&gt;"",IF(AND(MONTH($O641) &lt;= 12, MONTH($P641) &gt;= 12), IF($T641 &lt;&gt; "", $H641/$T641, ""), ""),"")</f>
        <v/>
      </c>
      <c r="AH641" s="10" t="str">
        <f ca="1">IFERROR(IF(AND(NOW()&lt;= EOMONTH(DATE(YEAR($P641),1, 1), 0), Overall!$A643&lt;&gt;"", MONTH($O641) &lt;= 1, MONTH($P641) &gt;= 1), IF($T641 &lt;&gt; "", $H641/$T641, ""), ""), "")</f>
        <v/>
      </c>
      <c r="AI641" s="10" t="str">
        <f ca="1">IFERROR(IF(AND(NOW()&lt;= EOMONTH(DATE(YEAR($P641),2, 1), 0), Overall!$A643&lt;&gt;"", MONTH($O641) &lt;= 2, MONTH($P641) &gt;= 2), IF($T641 &lt;&gt; "", $H641/$T641, ""), ""), "")</f>
        <v/>
      </c>
      <c r="AJ641" s="10" t="str">
        <f ca="1">IFERROR(IF(AND(NOW()&lt;= EOMONTH(DATE(YEAR($P641),3, 1), 0), Overall!$A643&lt;&gt;"", MONTH($O641) &lt;= 3, MONTH($P641) &gt;= 3), IF($T641 &lt;&gt; "", $H641/$T641, ""), ""), "")</f>
        <v/>
      </c>
      <c r="AK641" s="10" t="str">
        <f ca="1">IFERROR(IF(AND(NOW()&lt;= EOMONTH(DATE(YEAR($P641),4, 1), 0), Overall!$A643&lt;&gt;"", MONTH($O641) &lt;= 4, MONTH($P641) &gt;= 4), IF($T641 &lt;&gt; "", $H641/$T641, ""), ""), "")</f>
        <v/>
      </c>
      <c r="AL641" s="10" t="str">
        <f ca="1">IFERROR(IF(AND(NOW()&lt;= EOMONTH(DATE(YEAR($P641),5, 1), 0), Overall!$A643&lt;&gt;"", MONTH($O641) &lt;= 5, MONTH($P641) &gt;= 5), IF($T641 &lt;&gt; "", $H641/$T641, ""), ""), "")</f>
        <v/>
      </c>
      <c r="AM641" s="10" t="str">
        <f ca="1">IFERROR(IF(AND(NOW()&lt;= EOMONTH(DATE(YEAR($P641),6, 1), 0), Overall!$A643&lt;&gt;"", MONTH($O641) &lt;= 6, MONTH($P641) &gt;= 6), IF($T641 &lt;&gt; "", $H641/$T641, ""), ""), "")</f>
        <v/>
      </c>
      <c r="AN641" s="10" t="str">
        <f ca="1">IFERROR(IF(AND(NOW()&lt;= EOMONTH(DATE(YEAR($P641),7, 1), 0), Overall!$A643&lt;&gt;"", MONTH($O641) &lt;= 7, MONTH($P641) &gt;= 7), IF($T641 &lt;&gt; "", $H641/$T641, ""), ""), "")</f>
        <v/>
      </c>
      <c r="AO641" s="10" t="str">
        <f ca="1">IFERROR(IF(AND(NOW()&lt;= EOMONTH(DATE(YEAR($P641),8, 1), 0), Overall!$A643&lt;&gt;"", MONTH($O641) &lt;= 8, MONTH($P641) &gt;= 8), IF($T641 &lt;&gt; "", $H641/$T641, ""), ""), "")</f>
        <v/>
      </c>
      <c r="AP641" s="10" t="str">
        <f ca="1">IFERROR(IF(AND(NOW()&lt;= EOMONTH(DATE(YEAR($P641),9, 1), 0), Overall!$A643&lt;&gt;"", MONTH($O641) &lt;= 9, MONTH($P641) &gt;= 9), IF($T641 &lt;&gt; "", $H641/$T641, ""), ""), "")</f>
        <v/>
      </c>
      <c r="AQ641" s="10" t="str">
        <f ca="1">IFERROR(IF(AND(NOW()&lt;= EOMONTH(DATE(YEAR($P641),10, 1), 0), Overall!$A643&lt;&gt;"", MONTH($O641) &lt;= 10, MONTH($P641) &gt;= 10), IF($T641 &lt;&gt; "", $H641/$T641, ""), ""), "")</f>
        <v/>
      </c>
      <c r="AR641" s="10" t="str">
        <f ca="1">IFERROR(IF(AND(NOW()&lt;= EOMONTH(DATE(YEAR($P641),11, 1), 0), Overall!$A643&lt;&gt;"", MONTH($O641) &lt;=11, MONTH($P641) &gt;= 11), IF($T641 &lt;&gt; "", $H641/$T641, ""), ""), "")</f>
        <v/>
      </c>
      <c r="AS641" s="10" t="str">
        <f ca="1">IFERROR(IF(AND(NOW()&lt;= EOMONTH(DATE(YEAR($P641),12, 1), 0), Overall!$A643&lt;&gt;"", MONTH($O641) &lt;= 12, MONTH($P641) &gt;= 12), IF($T641 &lt;&gt; "", $H641/$T641, ""), ""), "")</f>
        <v/>
      </c>
      <c r="AT641" s="16">
        <f t="shared" ca="1" si="19"/>
        <v>0</v>
      </c>
    </row>
    <row r="642" spans="1:46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6">
        <f>IF(Overall!T644&lt;&gt;"",VALUE(Overall!T644),"")</f>
        <v>85.25</v>
      </c>
      <c r="O642" s="7">
        <f>IF(Overall!L644&lt;&gt;"", DATEVALUE(Overall!L644), "")</f>
        <v>45292</v>
      </c>
      <c r="P642" s="7">
        <f>IF(Overall!M644&lt;&gt;"", DATEVALUE(Overall!M644), "")</f>
        <v>45322</v>
      </c>
      <c r="Q642" s="7" t="str">
        <f>IF(Overall!S644&lt;&gt;"",_xlfn.VALUETOTEXT(Overall!S644),"")</f>
        <v>Jan</v>
      </c>
      <c r="R642" s="7">
        <f>IF(Overall!O644&lt;&gt;"", DATEVALUE(Overall!O644), "")</f>
        <v>45236</v>
      </c>
      <c r="S642" s="7">
        <f>IF(Overall!O644&lt;&gt;"", DATEVALUE(Overall!O644), "")</f>
        <v>45236</v>
      </c>
      <c r="T642" s="5">
        <f t="shared" ref="T642:T705" si="20">IF(AND(O642&lt;&gt;"", P642&lt;&gt;""), DATEDIF(O642, P642, "M") + 1, "")</f>
        <v>1</v>
      </c>
      <c r="U642" s="10">
        <f>IF(Overall!$A644&lt;&gt;"",IF(AND(MONTH($O642) &lt;= 1, MONTH($P642) &gt;= 1), IF($T642 &lt;&gt; "", $H642/$T642, ""), ""),"")</f>
        <v>500000</v>
      </c>
      <c r="V642" s="10" t="str">
        <f>IF(Overall!$A644&lt;&gt;"",IF(AND(MONTH($O642) &lt;= 2, MONTH($P642) &gt;= 2), IF($T642 &lt;&gt; "", $H642/$T642, ""), ""),"")</f>
        <v/>
      </c>
      <c r="W642" s="10" t="str">
        <f>IF(Overall!$A644&lt;&gt;"",IF(AND(MONTH($O642) &lt;= 3, MONTH($P642) &gt;= 3), IF($T642 &lt;&gt; "", $H642/$T642, ""), ""),"")</f>
        <v/>
      </c>
      <c r="X642" s="10" t="str">
        <f>IF(Overall!$A644&lt;&gt;"",IF(AND(MONTH($O642) &lt;= 4, MONTH($P642) &gt;= 4), IF($T642 &lt;&gt; "", $H642/$T642, ""), ""),"")</f>
        <v/>
      </c>
      <c r="Y642" s="10" t="str">
        <f>IF(Overall!$A644&lt;&gt;"",IF(AND(MONTH($O642) &lt;= 5, MONTH($P642) &gt;= 5), IF($T642 &lt;&gt; "", $H642/$T642, ""), ""),"")</f>
        <v/>
      </c>
      <c r="Z642" s="10" t="str">
        <f>IF(Overall!$A644&lt;&gt;"",IF(AND(MONTH($O642) &lt;= 6, MONTH($P642) &gt;= 6), IF($T642 &lt;&gt; "", $H642/$T642, ""), ""),"")</f>
        <v/>
      </c>
      <c r="AA642" s="10" t="str">
        <f>IF(Overall!$A644&lt;&gt;"",IF(AND(MONTH($O642) &lt;= 7, MONTH($P642) &gt;= 7 ), IF($T642 &lt;&gt; "", $H642/$T642, ""), ""),"")</f>
        <v/>
      </c>
      <c r="AB642" s="10" t="str">
        <f>IF(Overall!$A644&lt;&gt;"",IF(AND(MONTH($O642) &lt;= 8, MONTH($P642) &gt;= 8), IF($T642 &lt;&gt; "", $H642/$T642, ""), ""),"")</f>
        <v/>
      </c>
      <c r="AC642" s="10" t="str">
        <f>IF(Overall!$A644&lt;&gt;"",IF(AND(MONTH($O642) &lt;= 9, MONTH($P642) &gt;= 9), IF($T642 &lt;&gt; "", $H642/$T642, ""), ""),"")</f>
        <v/>
      </c>
      <c r="AD642" s="10" t="str">
        <f>IF(Overall!$A644&lt;&gt;"",IF(AND(MONTH($O642) &lt;= 10, MONTH($P642) &gt;= 10), IF($T642 &lt;&gt; "", $H642/$T642, ""), ""),"")</f>
        <v/>
      </c>
      <c r="AE642" s="10" t="str">
        <f>IF(Overall!$A644&lt;&gt;"",IF(AND(MONTH($O642) &lt;= 11, MONTH($P642) &gt;= 11), IF($T642 &lt;&gt; "", $H642/$T642, ""), ""),"")</f>
        <v/>
      </c>
      <c r="AF642" s="10" t="str">
        <f>IF(Overall!$A644&lt;&gt;"",IF(AND(MONTH($O642) &lt;= 12, MONTH($P642) &gt;= 12), IF($T642 &lt;&gt; "", $H642/$T642, ""), ""),"")</f>
        <v/>
      </c>
      <c r="AH642" s="10" t="str">
        <f ca="1">IFERROR(IF(AND(NOW()&lt;= EOMONTH(DATE(YEAR($P642),1, 1), 0), Overall!$A644&lt;&gt;"", MONTH($O642) &lt;= 1, MONTH($P642) &gt;= 1), IF($T642 &lt;&gt; "", $H642/$T642, ""), ""), "")</f>
        <v/>
      </c>
      <c r="AI642" s="10" t="str">
        <f ca="1">IFERROR(IF(AND(NOW()&lt;= EOMONTH(DATE(YEAR($P642),2, 1), 0), Overall!$A644&lt;&gt;"", MONTH($O642) &lt;= 2, MONTH($P642) &gt;= 2), IF($T642 &lt;&gt; "", $H642/$T642, ""), ""), "")</f>
        <v/>
      </c>
      <c r="AJ642" s="10" t="str">
        <f ca="1">IFERROR(IF(AND(NOW()&lt;= EOMONTH(DATE(YEAR($P642),3, 1), 0), Overall!$A644&lt;&gt;"", MONTH($O642) &lt;= 3, MONTH($P642) &gt;= 3), IF($T642 &lt;&gt; "", $H642/$T642, ""), ""), "")</f>
        <v/>
      </c>
      <c r="AK642" s="10" t="str">
        <f ca="1">IFERROR(IF(AND(NOW()&lt;= EOMONTH(DATE(YEAR($P642),4, 1), 0), Overall!$A644&lt;&gt;"", MONTH($O642) &lt;= 4, MONTH($P642) &gt;= 4), IF($T642 &lt;&gt; "", $H642/$T642, ""), ""), "")</f>
        <v/>
      </c>
      <c r="AL642" s="10" t="str">
        <f ca="1">IFERROR(IF(AND(NOW()&lt;= EOMONTH(DATE(YEAR($P642),5, 1), 0), Overall!$A644&lt;&gt;"", MONTH($O642) &lt;= 5, MONTH($P642) &gt;= 5), IF($T642 &lt;&gt; "", $H642/$T642, ""), ""), "")</f>
        <v/>
      </c>
      <c r="AM642" s="10" t="str">
        <f ca="1">IFERROR(IF(AND(NOW()&lt;= EOMONTH(DATE(YEAR($P642),6, 1), 0), Overall!$A644&lt;&gt;"", MONTH($O642) &lt;= 6, MONTH($P642) &gt;= 6), IF($T642 &lt;&gt; "", $H642/$T642, ""), ""), "")</f>
        <v/>
      </c>
      <c r="AN642" s="10" t="str">
        <f ca="1">IFERROR(IF(AND(NOW()&lt;= EOMONTH(DATE(YEAR($P642),7, 1), 0), Overall!$A644&lt;&gt;"", MONTH($O642) &lt;= 7, MONTH($P642) &gt;= 7), IF($T642 &lt;&gt; "", $H642/$T642, ""), ""), "")</f>
        <v/>
      </c>
      <c r="AO642" s="10" t="str">
        <f ca="1">IFERROR(IF(AND(NOW()&lt;= EOMONTH(DATE(YEAR($P642),8, 1), 0), Overall!$A644&lt;&gt;"", MONTH($O642) &lt;= 8, MONTH($P642) &gt;= 8), IF($T642 &lt;&gt; "", $H642/$T642, ""), ""), "")</f>
        <v/>
      </c>
      <c r="AP642" s="10" t="str">
        <f ca="1">IFERROR(IF(AND(NOW()&lt;= EOMONTH(DATE(YEAR($P642),9, 1), 0), Overall!$A644&lt;&gt;"", MONTH($O642) &lt;= 9, MONTH($P642) &gt;= 9), IF($T642 &lt;&gt; "", $H642/$T642, ""), ""), "")</f>
        <v/>
      </c>
      <c r="AQ642" s="10" t="str">
        <f ca="1">IFERROR(IF(AND(NOW()&lt;= EOMONTH(DATE(YEAR($P642),10, 1), 0), Overall!$A644&lt;&gt;"", MONTH($O642) &lt;= 10, MONTH($P642) &gt;= 10), IF($T642 &lt;&gt; "", $H642/$T642, ""), ""), "")</f>
        <v/>
      </c>
      <c r="AR642" s="10" t="str">
        <f ca="1">IFERROR(IF(AND(NOW()&lt;= EOMONTH(DATE(YEAR($P642),11, 1), 0), Overall!$A644&lt;&gt;"", MONTH($O642) &lt;=11, MONTH($P642) &gt;= 11), IF($T642 &lt;&gt; "", $H642/$T642, ""), ""), "")</f>
        <v/>
      </c>
      <c r="AS642" s="10" t="str">
        <f ca="1">IFERROR(IF(AND(NOW()&lt;= EOMONTH(DATE(YEAR($P642),12, 1), 0), Overall!$A644&lt;&gt;"", MONTH($O642) &lt;= 12, MONTH($P642) &gt;= 12), IF($T642 &lt;&gt; "", $H642/$T642, ""), ""), "")</f>
        <v/>
      </c>
      <c r="AT642" s="16">
        <f t="shared" ca="1" si="19"/>
        <v>0</v>
      </c>
    </row>
    <row r="643" spans="1:46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6">
        <f>IF(Overall!T645&lt;&gt;"",VALUE(Overall!T645),"")</f>
        <v>84.6</v>
      </c>
      <c r="O643" s="7">
        <f>IF(Overall!L645&lt;&gt;"", DATEVALUE(Overall!L645), "")</f>
        <v>45292</v>
      </c>
      <c r="P643" s="7">
        <f>IF(Overall!M645&lt;&gt;"", DATEVALUE(Overall!M645), "")</f>
        <v>45322</v>
      </c>
      <c r="Q643" s="7" t="str">
        <f>IF(Overall!S645&lt;&gt;"",_xlfn.VALUETOTEXT(Overall!S645),"")</f>
        <v>Jan</v>
      </c>
      <c r="R643" s="7">
        <f>IF(Overall!O645&lt;&gt;"", DATEVALUE(Overall!O645), "")</f>
        <v>45236</v>
      </c>
      <c r="S643" s="7">
        <f>IF(Overall!O645&lt;&gt;"", DATEVALUE(Overall!O645), "")</f>
        <v>45236</v>
      </c>
      <c r="T643" s="5">
        <f t="shared" si="20"/>
        <v>1</v>
      </c>
      <c r="U643" s="10">
        <f>IF(Overall!$A645&lt;&gt;"",IF(AND(MONTH($O643) &lt;= 1, MONTH($P643) &gt;= 1), IF($T643 &lt;&gt; "", $H643/$T643, ""), ""),"")</f>
        <v>500000</v>
      </c>
      <c r="V643" s="10" t="str">
        <f>IF(Overall!$A645&lt;&gt;"",IF(AND(MONTH($O643) &lt;= 2, MONTH($P643) &gt;= 2), IF($T643 &lt;&gt; "", $H643/$T643, ""), ""),"")</f>
        <v/>
      </c>
      <c r="W643" s="10" t="str">
        <f>IF(Overall!$A645&lt;&gt;"",IF(AND(MONTH($O643) &lt;= 3, MONTH($P643) &gt;= 3), IF($T643 &lt;&gt; "", $H643/$T643, ""), ""),"")</f>
        <v/>
      </c>
      <c r="X643" s="10" t="str">
        <f>IF(Overall!$A645&lt;&gt;"",IF(AND(MONTH($O643) &lt;= 4, MONTH($P643) &gt;= 4), IF($T643 &lt;&gt; "", $H643/$T643, ""), ""),"")</f>
        <v/>
      </c>
      <c r="Y643" s="10" t="str">
        <f>IF(Overall!$A645&lt;&gt;"",IF(AND(MONTH($O643) &lt;= 5, MONTH($P643) &gt;= 5), IF($T643 &lt;&gt; "", $H643/$T643, ""), ""),"")</f>
        <v/>
      </c>
      <c r="Z643" s="10" t="str">
        <f>IF(Overall!$A645&lt;&gt;"",IF(AND(MONTH($O643) &lt;= 6, MONTH($P643) &gt;= 6), IF($T643 &lt;&gt; "", $H643/$T643, ""), ""),"")</f>
        <v/>
      </c>
      <c r="AA643" s="10" t="str">
        <f>IF(Overall!$A645&lt;&gt;"",IF(AND(MONTH($O643) &lt;= 7, MONTH($P643) &gt;= 7 ), IF($T643 &lt;&gt; "", $H643/$T643, ""), ""),"")</f>
        <v/>
      </c>
      <c r="AB643" s="10" t="str">
        <f>IF(Overall!$A645&lt;&gt;"",IF(AND(MONTH($O643) &lt;= 8, MONTH($P643) &gt;= 8), IF($T643 &lt;&gt; "", $H643/$T643, ""), ""),"")</f>
        <v/>
      </c>
      <c r="AC643" s="10" t="str">
        <f>IF(Overall!$A645&lt;&gt;"",IF(AND(MONTH($O643) &lt;= 9, MONTH($P643) &gt;= 9), IF($T643 &lt;&gt; "", $H643/$T643, ""), ""),"")</f>
        <v/>
      </c>
      <c r="AD643" s="10" t="str">
        <f>IF(Overall!$A645&lt;&gt;"",IF(AND(MONTH($O643) &lt;= 10, MONTH($P643) &gt;= 10), IF($T643 &lt;&gt; "", $H643/$T643, ""), ""),"")</f>
        <v/>
      </c>
      <c r="AE643" s="10" t="str">
        <f>IF(Overall!$A645&lt;&gt;"",IF(AND(MONTH($O643) &lt;= 11, MONTH($P643) &gt;= 11), IF($T643 &lt;&gt; "", $H643/$T643, ""), ""),"")</f>
        <v/>
      </c>
      <c r="AF643" s="10" t="str">
        <f>IF(Overall!$A645&lt;&gt;"",IF(AND(MONTH($O643) &lt;= 12, MONTH($P643) &gt;= 12), IF($T643 &lt;&gt; "", $H643/$T643, ""), ""),"")</f>
        <v/>
      </c>
      <c r="AH643" s="10" t="str">
        <f ca="1">IFERROR(IF(AND(NOW()&lt;= EOMONTH(DATE(YEAR($P643),1, 1), 0), Overall!$A645&lt;&gt;"", MONTH($O643) &lt;= 1, MONTH($P643) &gt;= 1), IF($T643 &lt;&gt; "", $H643/$T643, ""), ""), "")</f>
        <v/>
      </c>
      <c r="AI643" s="10" t="str">
        <f ca="1">IFERROR(IF(AND(NOW()&lt;= EOMONTH(DATE(YEAR($P643),2, 1), 0), Overall!$A645&lt;&gt;"", MONTH($O643) &lt;= 2, MONTH($P643) &gt;= 2), IF($T643 &lt;&gt; "", $H643/$T643, ""), ""), "")</f>
        <v/>
      </c>
      <c r="AJ643" s="10" t="str">
        <f ca="1">IFERROR(IF(AND(NOW()&lt;= EOMONTH(DATE(YEAR($P643),3, 1), 0), Overall!$A645&lt;&gt;"", MONTH($O643) &lt;= 3, MONTH($P643) &gt;= 3), IF($T643 &lt;&gt; "", $H643/$T643, ""), ""), "")</f>
        <v/>
      </c>
      <c r="AK643" s="10" t="str">
        <f ca="1">IFERROR(IF(AND(NOW()&lt;= EOMONTH(DATE(YEAR($P643),4, 1), 0), Overall!$A645&lt;&gt;"", MONTH($O643) &lt;= 4, MONTH($P643) &gt;= 4), IF($T643 &lt;&gt; "", $H643/$T643, ""), ""), "")</f>
        <v/>
      </c>
      <c r="AL643" s="10" t="str">
        <f ca="1">IFERROR(IF(AND(NOW()&lt;= EOMONTH(DATE(YEAR($P643),5, 1), 0), Overall!$A645&lt;&gt;"", MONTH($O643) &lt;= 5, MONTH($P643) &gt;= 5), IF($T643 &lt;&gt; "", $H643/$T643, ""), ""), "")</f>
        <v/>
      </c>
      <c r="AM643" s="10" t="str">
        <f ca="1">IFERROR(IF(AND(NOW()&lt;= EOMONTH(DATE(YEAR($P643),6, 1), 0), Overall!$A645&lt;&gt;"", MONTH($O643) &lt;= 6, MONTH($P643) &gt;= 6), IF($T643 &lt;&gt; "", $H643/$T643, ""), ""), "")</f>
        <v/>
      </c>
      <c r="AN643" s="10" t="str">
        <f ca="1">IFERROR(IF(AND(NOW()&lt;= EOMONTH(DATE(YEAR($P643),7, 1), 0), Overall!$A645&lt;&gt;"", MONTH($O643) &lt;= 7, MONTH($P643) &gt;= 7), IF($T643 &lt;&gt; "", $H643/$T643, ""), ""), "")</f>
        <v/>
      </c>
      <c r="AO643" s="10" t="str">
        <f ca="1">IFERROR(IF(AND(NOW()&lt;= EOMONTH(DATE(YEAR($P643),8, 1), 0), Overall!$A645&lt;&gt;"", MONTH($O643) &lt;= 8, MONTH($P643) &gt;= 8), IF($T643 &lt;&gt; "", $H643/$T643, ""), ""), "")</f>
        <v/>
      </c>
      <c r="AP643" s="10" t="str">
        <f ca="1">IFERROR(IF(AND(NOW()&lt;= EOMONTH(DATE(YEAR($P643),9, 1), 0), Overall!$A645&lt;&gt;"", MONTH($O643) &lt;= 9, MONTH($P643) &gt;= 9), IF($T643 &lt;&gt; "", $H643/$T643, ""), ""), "")</f>
        <v/>
      </c>
      <c r="AQ643" s="10" t="str">
        <f ca="1">IFERROR(IF(AND(NOW()&lt;= EOMONTH(DATE(YEAR($P643),10, 1), 0), Overall!$A645&lt;&gt;"", MONTH($O643) &lt;= 10, MONTH($P643) &gt;= 10), IF($T643 &lt;&gt; "", $H643/$T643, ""), ""), "")</f>
        <v/>
      </c>
      <c r="AR643" s="10" t="str">
        <f ca="1">IFERROR(IF(AND(NOW()&lt;= EOMONTH(DATE(YEAR($P643),11, 1), 0), Overall!$A645&lt;&gt;"", MONTH($O643) &lt;=11, MONTH($P643) &gt;= 11), IF($T643 &lt;&gt; "", $H643/$T643, ""), ""), "")</f>
        <v/>
      </c>
      <c r="AS643" s="10" t="str">
        <f ca="1">IFERROR(IF(AND(NOW()&lt;= EOMONTH(DATE(YEAR($P643),12, 1), 0), Overall!$A645&lt;&gt;"", MONTH($O643) &lt;= 12, MONTH($P643) &gt;= 12), IF($T643 &lt;&gt; "", $H643/$T643, ""), ""), "")</f>
        <v/>
      </c>
      <c r="AT643" s="16">
        <f t="shared" ref="AT643:AT706" ca="1" si="21">SUM(AH643:AS643)</f>
        <v>0</v>
      </c>
    </row>
    <row r="644" spans="1:46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6">
        <f>IF(Overall!T646&lt;&gt;"",VALUE(Overall!T646),"")</f>
        <v>85.3</v>
      </c>
      <c r="O644" s="7">
        <f>IF(Overall!L646&lt;&gt;"", DATEVALUE(Overall!L646), "")</f>
        <v>45292</v>
      </c>
      <c r="P644" s="7">
        <f>IF(Overall!M646&lt;&gt;"", DATEVALUE(Overall!M646), "")</f>
        <v>45322</v>
      </c>
      <c r="Q644" s="7" t="str">
        <f>IF(Overall!S646&lt;&gt;"",_xlfn.VALUETOTEXT(Overall!S646),"")</f>
        <v>Jan</v>
      </c>
      <c r="R644" s="7">
        <f>IF(Overall!O646&lt;&gt;"", DATEVALUE(Overall!O646), "")</f>
        <v>45236</v>
      </c>
      <c r="S644" s="7">
        <f>IF(Overall!O646&lt;&gt;"", DATEVALUE(Overall!O646), "")</f>
        <v>45236</v>
      </c>
      <c r="T644" s="5">
        <f t="shared" si="20"/>
        <v>1</v>
      </c>
      <c r="U644" s="10">
        <f>IF(Overall!$A646&lt;&gt;"",IF(AND(MONTH($O644) &lt;= 1, MONTH($P644) &gt;= 1), IF($T644 &lt;&gt; "", $H644/$T644, ""), ""),"")</f>
        <v>500000</v>
      </c>
      <c r="V644" s="10" t="str">
        <f>IF(Overall!$A646&lt;&gt;"",IF(AND(MONTH($O644) &lt;= 2, MONTH($P644) &gt;= 2), IF($T644 &lt;&gt; "", $H644/$T644, ""), ""),"")</f>
        <v/>
      </c>
      <c r="W644" s="10" t="str">
        <f>IF(Overall!$A646&lt;&gt;"",IF(AND(MONTH($O644) &lt;= 3, MONTH($P644) &gt;= 3), IF($T644 &lt;&gt; "", $H644/$T644, ""), ""),"")</f>
        <v/>
      </c>
      <c r="X644" s="10" t="str">
        <f>IF(Overall!$A646&lt;&gt;"",IF(AND(MONTH($O644) &lt;= 4, MONTH($P644) &gt;= 4), IF($T644 &lt;&gt; "", $H644/$T644, ""), ""),"")</f>
        <v/>
      </c>
      <c r="Y644" s="10" t="str">
        <f>IF(Overall!$A646&lt;&gt;"",IF(AND(MONTH($O644) &lt;= 5, MONTH($P644) &gt;= 5), IF($T644 &lt;&gt; "", $H644/$T644, ""), ""),"")</f>
        <v/>
      </c>
      <c r="Z644" s="10" t="str">
        <f>IF(Overall!$A646&lt;&gt;"",IF(AND(MONTH($O644) &lt;= 6, MONTH($P644) &gt;= 6), IF($T644 &lt;&gt; "", $H644/$T644, ""), ""),"")</f>
        <v/>
      </c>
      <c r="AA644" s="10" t="str">
        <f>IF(Overall!$A646&lt;&gt;"",IF(AND(MONTH($O644) &lt;= 7, MONTH($P644) &gt;= 7 ), IF($T644 &lt;&gt; "", $H644/$T644, ""), ""),"")</f>
        <v/>
      </c>
      <c r="AB644" s="10" t="str">
        <f>IF(Overall!$A646&lt;&gt;"",IF(AND(MONTH($O644) &lt;= 8, MONTH($P644) &gt;= 8), IF($T644 &lt;&gt; "", $H644/$T644, ""), ""),"")</f>
        <v/>
      </c>
      <c r="AC644" s="10" t="str">
        <f>IF(Overall!$A646&lt;&gt;"",IF(AND(MONTH($O644) &lt;= 9, MONTH($P644) &gt;= 9), IF($T644 &lt;&gt; "", $H644/$T644, ""), ""),"")</f>
        <v/>
      </c>
      <c r="AD644" s="10" t="str">
        <f>IF(Overall!$A646&lt;&gt;"",IF(AND(MONTH($O644) &lt;= 10, MONTH($P644) &gt;= 10), IF($T644 &lt;&gt; "", $H644/$T644, ""), ""),"")</f>
        <v/>
      </c>
      <c r="AE644" s="10" t="str">
        <f>IF(Overall!$A646&lt;&gt;"",IF(AND(MONTH($O644) &lt;= 11, MONTH($P644) &gt;= 11), IF($T644 &lt;&gt; "", $H644/$T644, ""), ""),"")</f>
        <v/>
      </c>
      <c r="AF644" s="10" t="str">
        <f>IF(Overall!$A646&lt;&gt;"",IF(AND(MONTH($O644) &lt;= 12, MONTH($P644) &gt;= 12), IF($T644 &lt;&gt; "", $H644/$T644, ""), ""),"")</f>
        <v/>
      </c>
      <c r="AH644" s="10" t="str">
        <f ca="1">IFERROR(IF(AND(NOW()&lt;= EOMONTH(DATE(YEAR($P644),1, 1), 0), Overall!$A646&lt;&gt;"", MONTH($O644) &lt;= 1, MONTH($P644) &gt;= 1), IF($T644 &lt;&gt; "", $H644/$T644, ""), ""), "")</f>
        <v/>
      </c>
      <c r="AI644" s="10" t="str">
        <f ca="1">IFERROR(IF(AND(NOW()&lt;= EOMONTH(DATE(YEAR($P644),2, 1), 0), Overall!$A646&lt;&gt;"", MONTH($O644) &lt;= 2, MONTH($P644) &gt;= 2), IF($T644 &lt;&gt; "", $H644/$T644, ""), ""), "")</f>
        <v/>
      </c>
      <c r="AJ644" s="10" t="str">
        <f ca="1">IFERROR(IF(AND(NOW()&lt;= EOMONTH(DATE(YEAR($P644),3, 1), 0), Overall!$A646&lt;&gt;"", MONTH($O644) &lt;= 3, MONTH($P644) &gt;= 3), IF($T644 &lt;&gt; "", $H644/$T644, ""), ""), "")</f>
        <v/>
      </c>
      <c r="AK644" s="10" t="str">
        <f ca="1">IFERROR(IF(AND(NOW()&lt;= EOMONTH(DATE(YEAR($P644),4, 1), 0), Overall!$A646&lt;&gt;"", MONTH($O644) &lt;= 4, MONTH($P644) &gt;= 4), IF($T644 &lt;&gt; "", $H644/$T644, ""), ""), "")</f>
        <v/>
      </c>
      <c r="AL644" s="10" t="str">
        <f ca="1">IFERROR(IF(AND(NOW()&lt;= EOMONTH(DATE(YEAR($P644),5, 1), 0), Overall!$A646&lt;&gt;"", MONTH($O644) &lt;= 5, MONTH($P644) &gt;= 5), IF($T644 &lt;&gt; "", $H644/$T644, ""), ""), "")</f>
        <v/>
      </c>
      <c r="AM644" s="10" t="str">
        <f ca="1">IFERROR(IF(AND(NOW()&lt;= EOMONTH(DATE(YEAR($P644),6, 1), 0), Overall!$A646&lt;&gt;"", MONTH($O644) &lt;= 6, MONTH($P644) &gt;= 6), IF($T644 &lt;&gt; "", $H644/$T644, ""), ""), "")</f>
        <v/>
      </c>
      <c r="AN644" s="10" t="str">
        <f ca="1">IFERROR(IF(AND(NOW()&lt;= EOMONTH(DATE(YEAR($P644),7, 1), 0), Overall!$A646&lt;&gt;"", MONTH($O644) &lt;= 7, MONTH($P644) &gt;= 7), IF($T644 &lt;&gt; "", $H644/$T644, ""), ""), "")</f>
        <v/>
      </c>
      <c r="AO644" s="10" t="str">
        <f ca="1">IFERROR(IF(AND(NOW()&lt;= EOMONTH(DATE(YEAR($P644),8, 1), 0), Overall!$A646&lt;&gt;"", MONTH($O644) &lt;= 8, MONTH($P644) &gt;= 8), IF($T644 &lt;&gt; "", $H644/$T644, ""), ""), "")</f>
        <v/>
      </c>
      <c r="AP644" s="10" t="str">
        <f ca="1">IFERROR(IF(AND(NOW()&lt;= EOMONTH(DATE(YEAR($P644),9, 1), 0), Overall!$A646&lt;&gt;"", MONTH($O644) &lt;= 9, MONTH($P644) &gt;= 9), IF($T644 &lt;&gt; "", $H644/$T644, ""), ""), "")</f>
        <v/>
      </c>
      <c r="AQ644" s="10" t="str">
        <f ca="1">IFERROR(IF(AND(NOW()&lt;= EOMONTH(DATE(YEAR($P644),10, 1), 0), Overall!$A646&lt;&gt;"", MONTH($O644) &lt;= 10, MONTH($P644) &gt;= 10), IF($T644 &lt;&gt; "", $H644/$T644, ""), ""), "")</f>
        <v/>
      </c>
      <c r="AR644" s="10" t="str">
        <f ca="1">IFERROR(IF(AND(NOW()&lt;= EOMONTH(DATE(YEAR($P644),11, 1), 0), Overall!$A646&lt;&gt;"", MONTH($O644) &lt;=11, MONTH($P644) &gt;= 11), IF($T644 &lt;&gt; "", $H644/$T644, ""), ""), "")</f>
        <v/>
      </c>
      <c r="AS644" s="10" t="str">
        <f ca="1">IFERROR(IF(AND(NOW()&lt;= EOMONTH(DATE(YEAR($P644),12, 1), 0), Overall!$A646&lt;&gt;"", MONTH($O644) &lt;= 12, MONTH($P644) &gt;= 12), IF($T644 &lt;&gt; "", $H644/$T644, ""), ""), "")</f>
        <v/>
      </c>
      <c r="AT644" s="16">
        <f t="shared" ca="1" si="21"/>
        <v>0</v>
      </c>
    </row>
    <row r="645" spans="1:46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6">
        <f>IF(Overall!T647&lt;&gt;"",VALUE(Overall!T647),"")</f>
        <v>85.18</v>
      </c>
      <c r="O645" s="7">
        <f>IF(Overall!L647&lt;&gt;"", DATEVALUE(Overall!L647), "")</f>
        <v>45292</v>
      </c>
      <c r="P645" s="7">
        <f>IF(Overall!M647&lt;&gt;"", DATEVALUE(Overall!M647), "")</f>
        <v>45322</v>
      </c>
      <c r="Q645" s="7" t="str">
        <f>IF(Overall!S647&lt;&gt;"",_xlfn.VALUETOTEXT(Overall!S647),"")</f>
        <v>Jan</v>
      </c>
      <c r="R645" s="7">
        <f>IF(Overall!O647&lt;&gt;"", DATEVALUE(Overall!O647), "")</f>
        <v>45236</v>
      </c>
      <c r="S645" s="7">
        <f>IF(Overall!O647&lt;&gt;"", DATEVALUE(Overall!O647), "")</f>
        <v>45236</v>
      </c>
      <c r="T645" s="5">
        <f t="shared" si="20"/>
        <v>1</v>
      </c>
      <c r="U645" s="10">
        <f>IF(Overall!$A647&lt;&gt;"",IF(AND(MONTH($O645) &lt;= 1, MONTH($P645) &gt;= 1), IF($T645 &lt;&gt; "", $H645/$T645, ""), ""),"")</f>
        <v>500000</v>
      </c>
      <c r="V645" s="10" t="str">
        <f>IF(Overall!$A647&lt;&gt;"",IF(AND(MONTH($O645) &lt;= 2, MONTH($P645) &gt;= 2), IF($T645 &lt;&gt; "", $H645/$T645, ""), ""),"")</f>
        <v/>
      </c>
      <c r="W645" s="10" t="str">
        <f>IF(Overall!$A647&lt;&gt;"",IF(AND(MONTH($O645) &lt;= 3, MONTH($P645) &gt;= 3), IF($T645 &lt;&gt; "", $H645/$T645, ""), ""),"")</f>
        <v/>
      </c>
      <c r="X645" s="10" t="str">
        <f>IF(Overall!$A647&lt;&gt;"",IF(AND(MONTH($O645) &lt;= 4, MONTH($P645) &gt;= 4), IF($T645 &lt;&gt; "", $H645/$T645, ""), ""),"")</f>
        <v/>
      </c>
      <c r="Y645" s="10" t="str">
        <f>IF(Overall!$A647&lt;&gt;"",IF(AND(MONTH($O645) &lt;= 5, MONTH($P645) &gt;= 5), IF($T645 &lt;&gt; "", $H645/$T645, ""), ""),"")</f>
        <v/>
      </c>
      <c r="Z645" s="10" t="str">
        <f>IF(Overall!$A647&lt;&gt;"",IF(AND(MONTH($O645) &lt;= 6, MONTH($P645) &gt;= 6), IF($T645 &lt;&gt; "", $H645/$T645, ""), ""),"")</f>
        <v/>
      </c>
      <c r="AA645" s="10" t="str">
        <f>IF(Overall!$A647&lt;&gt;"",IF(AND(MONTH($O645) &lt;= 7, MONTH($P645) &gt;= 7 ), IF($T645 &lt;&gt; "", $H645/$T645, ""), ""),"")</f>
        <v/>
      </c>
      <c r="AB645" s="10" t="str">
        <f>IF(Overall!$A647&lt;&gt;"",IF(AND(MONTH($O645) &lt;= 8, MONTH($P645) &gt;= 8), IF($T645 &lt;&gt; "", $H645/$T645, ""), ""),"")</f>
        <v/>
      </c>
      <c r="AC645" s="10" t="str">
        <f>IF(Overall!$A647&lt;&gt;"",IF(AND(MONTH($O645) &lt;= 9, MONTH($P645) &gt;= 9), IF($T645 &lt;&gt; "", $H645/$T645, ""), ""),"")</f>
        <v/>
      </c>
      <c r="AD645" s="10" t="str">
        <f>IF(Overall!$A647&lt;&gt;"",IF(AND(MONTH($O645) &lt;= 10, MONTH($P645) &gt;= 10), IF($T645 &lt;&gt; "", $H645/$T645, ""), ""),"")</f>
        <v/>
      </c>
      <c r="AE645" s="10" t="str">
        <f>IF(Overall!$A647&lt;&gt;"",IF(AND(MONTH($O645) &lt;= 11, MONTH($P645) &gt;= 11), IF($T645 &lt;&gt; "", $H645/$T645, ""), ""),"")</f>
        <v/>
      </c>
      <c r="AF645" s="10" t="str">
        <f>IF(Overall!$A647&lt;&gt;"",IF(AND(MONTH($O645) &lt;= 12, MONTH($P645) &gt;= 12), IF($T645 &lt;&gt; "", $H645/$T645, ""), ""),"")</f>
        <v/>
      </c>
      <c r="AH645" s="10" t="str">
        <f ca="1">IFERROR(IF(AND(NOW()&lt;= EOMONTH(DATE(YEAR($P645),1, 1), 0), Overall!$A647&lt;&gt;"", MONTH($O645) &lt;= 1, MONTH($P645) &gt;= 1), IF($T645 &lt;&gt; "", $H645/$T645, ""), ""), "")</f>
        <v/>
      </c>
      <c r="AI645" s="10" t="str">
        <f ca="1">IFERROR(IF(AND(NOW()&lt;= EOMONTH(DATE(YEAR($P645),2, 1), 0), Overall!$A647&lt;&gt;"", MONTH($O645) &lt;= 2, MONTH($P645) &gt;= 2), IF($T645 &lt;&gt; "", $H645/$T645, ""), ""), "")</f>
        <v/>
      </c>
      <c r="AJ645" s="10" t="str">
        <f ca="1">IFERROR(IF(AND(NOW()&lt;= EOMONTH(DATE(YEAR($P645),3, 1), 0), Overall!$A647&lt;&gt;"", MONTH($O645) &lt;= 3, MONTH($P645) &gt;= 3), IF($T645 &lt;&gt; "", $H645/$T645, ""), ""), "")</f>
        <v/>
      </c>
      <c r="AK645" s="10" t="str">
        <f ca="1">IFERROR(IF(AND(NOW()&lt;= EOMONTH(DATE(YEAR($P645),4, 1), 0), Overall!$A647&lt;&gt;"", MONTH($O645) &lt;= 4, MONTH($P645) &gt;= 4), IF($T645 &lt;&gt; "", $H645/$T645, ""), ""), "")</f>
        <v/>
      </c>
      <c r="AL645" s="10" t="str">
        <f ca="1">IFERROR(IF(AND(NOW()&lt;= EOMONTH(DATE(YEAR($P645),5, 1), 0), Overall!$A647&lt;&gt;"", MONTH($O645) &lt;= 5, MONTH($P645) &gt;= 5), IF($T645 &lt;&gt; "", $H645/$T645, ""), ""), "")</f>
        <v/>
      </c>
      <c r="AM645" s="10" t="str">
        <f ca="1">IFERROR(IF(AND(NOW()&lt;= EOMONTH(DATE(YEAR($P645),6, 1), 0), Overall!$A647&lt;&gt;"", MONTH($O645) &lt;= 6, MONTH($P645) &gt;= 6), IF($T645 &lt;&gt; "", $H645/$T645, ""), ""), "")</f>
        <v/>
      </c>
      <c r="AN645" s="10" t="str">
        <f ca="1">IFERROR(IF(AND(NOW()&lt;= EOMONTH(DATE(YEAR($P645),7, 1), 0), Overall!$A647&lt;&gt;"", MONTH($O645) &lt;= 7, MONTH($P645) &gt;= 7), IF($T645 &lt;&gt; "", $H645/$T645, ""), ""), "")</f>
        <v/>
      </c>
      <c r="AO645" s="10" t="str">
        <f ca="1">IFERROR(IF(AND(NOW()&lt;= EOMONTH(DATE(YEAR($P645),8, 1), 0), Overall!$A647&lt;&gt;"", MONTH($O645) &lt;= 8, MONTH($P645) &gt;= 8), IF($T645 &lt;&gt; "", $H645/$T645, ""), ""), "")</f>
        <v/>
      </c>
      <c r="AP645" s="10" t="str">
        <f ca="1">IFERROR(IF(AND(NOW()&lt;= EOMONTH(DATE(YEAR($P645),9, 1), 0), Overall!$A647&lt;&gt;"", MONTH($O645) &lt;= 9, MONTH($P645) &gt;= 9), IF($T645 &lt;&gt; "", $H645/$T645, ""), ""), "")</f>
        <v/>
      </c>
      <c r="AQ645" s="10" t="str">
        <f ca="1">IFERROR(IF(AND(NOW()&lt;= EOMONTH(DATE(YEAR($P645),10, 1), 0), Overall!$A647&lt;&gt;"", MONTH($O645) &lt;= 10, MONTH($P645) &gt;= 10), IF($T645 &lt;&gt; "", $H645/$T645, ""), ""), "")</f>
        <v/>
      </c>
      <c r="AR645" s="10" t="str">
        <f ca="1">IFERROR(IF(AND(NOW()&lt;= EOMONTH(DATE(YEAR($P645),11, 1), 0), Overall!$A647&lt;&gt;"", MONTH($O645) &lt;=11, MONTH($P645) &gt;= 11), IF($T645 &lt;&gt; "", $H645/$T645, ""), ""), "")</f>
        <v/>
      </c>
      <c r="AS645" s="10" t="str">
        <f ca="1">IFERROR(IF(AND(NOW()&lt;= EOMONTH(DATE(YEAR($P645),12, 1), 0), Overall!$A647&lt;&gt;"", MONTH($O645) &lt;= 12, MONTH($P645) &gt;= 12), IF($T645 &lt;&gt; "", $H645/$T645, ""), ""), "")</f>
        <v/>
      </c>
      <c r="AT645" s="16">
        <f t="shared" ca="1" si="21"/>
        <v>0</v>
      </c>
    </row>
    <row r="646" spans="1:46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6">
        <f>IF(Overall!T648&lt;&gt;"",VALUE(Overall!T648),"")</f>
        <v>85.2</v>
      </c>
      <c r="O646" s="7">
        <f>IF(Overall!L648&lt;&gt;"", DATEVALUE(Overall!L648), "")</f>
        <v>45292</v>
      </c>
      <c r="P646" s="7">
        <f>IF(Overall!M648&lt;&gt;"", DATEVALUE(Overall!M648), "")</f>
        <v>45322</v>
      </c>
      <c r="Q646" s="7" t="str">
        <f>IF(Overall!S648&lt;&gt;"",_xlfn.VALUETOTEXT(Overall!S648),"")</f>
        <v>Jan</v>
      </c>
      <c r="R646" s="7">
        <f>IF(Overall!O648&lt;&gt;"", DATEVALUE(Overall!O648), "")</f>
        <v>45236</v>
      </c>
      <c r="S646" s="7">
        <f>IF(Overall!O648&lt;&gt;"", DATEVALUE(Overall!O648), "")</f>
        <v>45236</v>
      </c>
      <c r="T646" s="5">
        <f t="shared" si="20"/>
        <v>1</v>
      </c>
      <c r="U646" s="10">
        <f>IF(Overall!$A648&lt;&gt;"",IF(AND(MONTH($O646) &lt;= 1, MONTH($P646) &gt;= 1), IF($T646 &lt;&gt; "", $H646/$T646, ""), ""),"")</f>
        <v>500000</v>
      </c>
      <c r="V646" s="10" t="str">
        <f>IF(Overall!$A648&lt;&gt;"",IF(AND(MONTH($O646) &lt;= 2, MONTH($P646) &gt;= 2), IF($T646 &lt;&gt; "", $H646/$T646, ""), ""),"")</f>
        <v/>
      </c>
      <c r="W646" s="10" t="str">
        <f>IF(Overall!$A648&lt;&gt;"",IF(AND(MONTH($O646) &lt;= 3, MONTH($P646) &gt;= 3), IF($T646 &lt;&gt; "", $H646/$T646, ""), ""),"")</f>
        <v/>
      </c>
      <c r="X646" s="10" t="str">
        <f>IF(Overall!$A648&lt;&gt;"",IF(AND(MONTH($O646) &lt;= 4, MONTH($P646) &gt;= 4), IF($T646 &lt;&gt; "", $H646/$T646, ""), ""),"")</f>
        <v/>
      </c>
      <c r="Y646" s="10" t="str">
        <f>IF(Overall!$A648&lt;&gt;"",IF(AND(MONTH($O646) &lt;= 5, MONTH($P646) &gt;= 5), IF($T646 &lt;&gt; "", $H646/$T646, ""), ""),"")</f>
        <v/>
      </c>
      <c r="Z646" s="10" t="str">
        <f>IF(Overall!$A648&lt;&gt;"",IF(AND(MONTH($O646) &lt;= 6, MONTH($P646) &gt;= 6), IF($T646 &lt;&gt; "", $H646/$T646, ""), ""),"")</f>
        <v/>
      </c>
      <c r="AA646" s="10" t="str">
        <f>IF(Overall!$A648&lt;&gt;"",IF(AND(MONTH($O646) &lt;= 7, MONTH($P646) &gt;= 7 ), IF($T646 &lt;&gt; "", $H646/$T646, ""), ""),"")</f>
        <v/>
      </c>
      <c r="AB646" s="10" t="str">
        <f>IF(Overall!$A648&lt;&gt;"",IF(AND(MONTH($O646) &lt;= 8, MONTH($P646) &gt;= 8), IF($T646 &lt;&gt; "", $H646/$T646, ""), ""),"")</f>
        <v/>
      </c>
      <c r="AC646" s="10" t="str">
        <f>IF(Overall!$A648&lt;&gt;"",IF(AND(MONTH($O646) &lt;= 9, MONTH($P646) &gt;= 9), IF($T646 &lt;&gt; "", $H646/$T646, ""), ""),"")</f>
        <v/>
      </c>
      <c r="AD646" s="10" t="str">
        <f>IF(Overall!$A648&lt;&gt;"",IF(AND(MONTH($O646) &lt;= 10, MONTH($P646) &gt;= 10), IF($T646 &lt;&gt; "", $H646/$T646, ""), ""),"")</f>
        <v/>
      </c>
      <c r="AE646" s="10" t="str">
        <f>IF(Overall!$A648&lt;&gt;"",IF(AND(MONTH($O646) &lt;= 11, MONTH($P646) &gt;= 11), IF($T646 &lt;&gt; "", $H646/$T646, ""), ""),"")</f>
        <v/>
      </c>
      <c r="AF646" s="10" t="str">
        <f>IF(Overall!$A648&lt;&gt;"",IF(AND(MONTH($O646) &lt;= 12, MONTH($P646) &gt;= 12), IF($T646 &lt;&gt; "", $H646/$T646, ""), ""),"")</f>
        <v/>
      </c>
      <c r="AH646" s="10" t="str">
        <f ca="1">IFERROR(IF(AND(NOW()&lt;= EOMONTH(DATE(YEAR($P646),1, 1), 0), Overall!$A648&lt;&gt;"", MONTH($O646) &lt;= 1, MONTH($P646) &gt;= 1), IF($T646 &lt;&gt; "", $H646/$T646, ""), ""), "")</f>
        <v/>
      </c>
      <c r="AI646" s="10" t="str">
        <f ca="1">IFERROR(IF(AND(NOW()&lt;= EOMONTH(DATE(YEAR($P646),2, 1), 0), Overall!$A648&lt;&gt;"", MONTH($O646) &lt;= 2, MONTH($P646) &gt;= 2), IF($T646 &lt;&gt; "", $H646/$T646, ""), ""), "")</f>
        <v/>
      </c>
      <c r="AJ646" s="10" t="str">
        <f ca="1">IFERROR(IF(AND(NOW()&lt;= EOMONTH(DATE(YEAR($P646),3, 1), 0), Overall!$A648&lt;&gt;"", MONTH($O646) &lt;= 3, MONTH($P646) &gt;= 3), IF($T646 &lt;&gt; "", $H646/$T646, ""), ""), "")</f>
        <v/>
      </c>
      <c r="AK646" s="10" t="str">
        <f ca="1">IFERROR(IF(AND(NOW()&lt;= EOMONTH(DATE(YEAR($P646),4, 1), 0), Overall!$A648&lt;&gt;"", MONTH($O646) &lt;= 4, MONTH($P646) &gt;= 4), IF($T646 &lt;&gt; "", $H646/$T646, ""), ""), "")</f>
        <v/>
      </c>
      <c r="AL646" s="10" t="str">
        <f ca="1">IFERROR(IF(AND(NOW()&lt;= EOMONTH(DATE(YEAR($P646),5, 1), 0), Overall!$A648&lt;&gt;"", MONTH($O646) &lt;= 5, MONTH($P646) &gt;= 5), IF($T646 &lt;&gt; "", $H646/$T646, ""), ""), "")</f>
        <v/>
      </c>
      <c r="AM646" s="10" t="str">
        <f ca="1">IFERROR(IF(AND(NOW()&lt;= EOMONTH(DATE(YEAR($P646),6, 1), 0), Overall!$A648&lt;&gt;"", MONTH($O646) &lt;= 6, MONTH($P646) &gt;= 6), IF($T646 &lt;&gt; "", $H646/$T646, ""), ""), "")</f>
        <v/>
      </c>
      <c r="AN646" s="10" t="str">
        <f ca="1">IFERROR(IF(AND(NOW()&lt;= EOMONTH(DATE(YEAR($P646),7, 1), 0), Overall!$A648&lt;&gt;"", MONTH($O646) &lt;= 7, MONTH($P646) &gt;= 7), IF($T646 &lt;&gt; "", $H646/$T646, ""), ""), "")</f>
        <v/>
      </c>
      <c r="AO646" s="10" t="str">
        <f ca="1">IFERROR(IF(AND(NOW()&lt;= EOMONTH(DATE(YEAR($P646),8, 1), 0), Overall!$A648&lt;&gt;"", MONTH($O646) &lt;= 8, MONTH($P646) &gt;= 8), IF($T646 &lt;&gt; "", $H646/$T646, ""), ""), "")</f>
        <v/>
      </c>
      <c r="AP646" s="10" t="str">
        <f ca="1">IFERROR(IF(AND(NOW()&lt;= EOMONTH(DATE(YEAR($P646),9, 1), 0), Overall!$A648&lt;&gt;"", MONTH($O646) &lt;= 9, MONTH($P646) &gt;= 9), IF($T646 &lt;&gt; "", $H646/$T646, ""), ""), "")</f>
        <v/>
      </c>
      <c r="AQ646" s="10" t="str">
        <f ca="1">IFERROR(IF(AND(NOW()&lt;= EOMONTH(DATE(YEAR($P646),10, 1), 0), Overall!$A648&lt;&gt;"", MONTH($O646) &lt;= 10, MONTH($P646) &gt;= 10), IF($T646 &lt;&gt; "", $H646/$T646, ""), ""), "")</f>
        <v/>
      </c>
      <c r="AR646" s="10" t="str">
        <f ca="1">IFERROR(IF(AND(NOW()&lt;= EOMONTH(DATE(YEAR($P646),11, 1), 0), Overall!$A648&lt;&gt;"", MONTH($O646) &lt;=11, MONTH($P646) &gt;= 11), IF($T646 &lt;&gt; "", $H646/$T646, ""), ""), "")</f>
        <v/>
      </c>
      <c r="AS646" s="10" t="str">
        <f ca="1">IFERROR(IF(AND(NOW()&lt;= EOMONTH(DATE(YEAR($P646),12, 1), 0), Overall!$A648&lt;&gt;"", MONTH($O646) &lt;= 12, MONTH($P646) &gt;= 12), IF($T646 &lt;&gt; "", $H646/$T646, ""), ""), "")</f>
        <v/>
      </c>
      <c r="AT646" s="16">
        <f t="shared" ca="1" si="21"/>
        <v>0</v>
      </c>
    </row>
    <row r="647" spans="1:46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6">
        <f>IF(Overall!T649&lt;&gt;"",VALUE(Overall!T649),"")</f>
        <v>85.22</v>
      </c>
      <c r="O647" s="7">
        <f>IF(Overall!L649&lt;&gt;"", DATEVALUE(Overall!L649), "")</f>
        <v>45292</v>
      </c>
      <c r="P647" s="7">
        <f>IF(Overall!M649&lt;&gt;"", DATEVALUE(Overall!M649), "")</f>
        <v>45322</v>
      </c>
      <c r="Q647" s="7" t="str">
        <f>IF(Overall!S649&lt;&gt;"",_xlfn.VALUETOTEXT(Overall!S649),"")</f>
        <v>Jan</v>
      </c>
      <c r="R647" s="7">
        <f>IF(Overall!O649&lt;&gt;"", DATEVALUE(Overall!O649), "")</f>
        <v>45236</v>
      </c>
      <c r="S647" s="7">
        <f>IF(Overall!O649&lt;&gt;"", DATEVALUE(Overall!O649), "")</f>
        <v>45236</v>
      </c>
      <c r="T647" s="5">
        <f t="shared" si="20"/>
        <v>1</v>
      </c>
      <c r="U647" s="10">
        <f>IF(Overall!$A649&lt;&gt;"",IF(AND(MONTH($O647) &lt;= 1, MONTH($P647) &gt;= 1), IF($T647 &lt;&gt; "", $H647/$T647, ""), ""),"")</f>
        <v>500000</v>
      </c>
      <c r="V647" s="10" t="str">
        <f>IF(Overall!$A649&lt;&gt;"",IF(AND(MONTH($O647) &lt;= 2, MONTH($P647) &gt;= 2), IF($T647 &lt;&gt; "", $H647/$T647, ""), ""),"")</f>
        <v/>
      </c>
      <c r="W647" s="10" t="str">
        <f>IF(Overall!$A649&lt;&gt;"",IF(AND(MONTH($O647) &lt;= 3, MONTH($P647) &gt;= 3), IF($T647 &lt;&gt; "", $H647/$T647, ""), ""),"")</f>
        <v/>
      </c>
      <c r="X647" s="10" t="str">
        <f>IF(Overall!$A649&lt;&gt;"",IF(AND(MONTH($O647) &lt;= 4, MONTH($P647) &gt;= 4), IF($T647 &lt;&gt; "", $H647/$T647, ""), ""),"")</f>
        <v/>
      </c>
      <c r="Y647" s="10" t="str">
        <f>IF(Overall!$A649&lt;&gt;"",IF(AND(MONTH($O647) &lt;= 5, MONTH($P647) &gt;= 5), IF($T647 &lt;&gt; "", $H647/$T647, ""), ""),"")</f>
        <v/>
      </c>
      <c r="Z647" s="10" t="str">
        <f>IF(Overall!$A649&lt;&gt;"",IF(AND(MONTH($O647) &lt;= 6, MONTH($P647) &gt;= 6), IF($T647 &lt;&gt; "", $H647/$T647, ""), ""),"")</f>
        <v/>
      </c>
      <c r="AA647" s="10" t="str">
        <f>IF(Overall!$A649&lt;&gt;"",IF(AND(MONTH($O647) &lt;= 7, MONTH($P647) &gt;= 7 ), IF($T647 &lt;&gt; "", $H647/$T647, ""), ""),"")</f>
        <v/>
      </c>
      <c r="AB647" s="10" t="str">
        <f>IF(Overall!$A649&lt;&gt;"",IF(AND(MONTH($O647) &lt;= 8, MONTH($P647) &gt;= 8), IF($T647 &lt;&gt; "", $H647/$T647, ""), ""),"")</f>
        <v/>
      </c>
      <c r="AC647" s="10" t="str">
        <f>IF(Overall!$A649&lt;&gt;"",IF(AND(MONTH($O647) &lt;= 9, MONTH($P647) &gt;= 9), IF($T647 &lt;&gt; "", $H647/$T647, ""), ""),"")</f>
        <v/>
      </c>
      <c r="AD647" s="10" t="str">
        <f>IF(Overall!$A649&lt;&gt;"",IF(AND(MONTH($O647) &lt;= 10, MONTH($P647) &gt;= 10), IF($T647 &lt;&gt; "", $H647/$T647, ""), ""),"")</f>
        <v/>
      </c>
      <c r="AE647" s="10" t="str">
        <f>IF(Overall!$A649&lt;&gt;"",IF(AND(MONTH($O647) &lt;= 11, MONTH($P647) &gt;= 11), IF($T647 &lt;&gt; "", $H647/$T647, ""), ""),"")</f>
        <v/>
      </c>
      <c r="AF647" s="10" t="str">
        <f>IF(Overall!$A649&lt;&gt;"",IF(AND(MONTH($O647) &lt;= 12, MONTH($P647) &gt;= 12), IF($T647 &lt;&gt; "", $H647/$T647, ""), ""),"")</f>
        <v/>
      </c>
      <c r="AH647" s="10" t="str">
        <f ca="1">IFERROR(IF(AND(NOW()&lt;= EOMONTH(DATE(YEAR($P647),1, 1), 0), Overall!$A649&lt;&gt;"", MONTH($O647) &lt;= 1, MONTH($P647) &gt;= 1), IF($T647 &lt;&gt; "", $H647/$T647, ""), ""), "")</f>
        <v/>
      </c>
      <c r="AI647" s="10" t="str">
        <f ca="1">IFERROR(IF(AND(NOW()&lt;= EOMONTH(DATE(YEAR($P647),2, 1), 0), Overall!$A649&lt;&gt;"", MONTH($O647) &lt;= 2, MONTH($P647) &gt;= 2), IF($T647 &lt;&gt; "", $H647/$T647, ""), ""), "")</f>
        <v/>
      </c>
      <c r="AJ647" s="10" t="str">
        <f ca="1">IFERROR(IF(AND(NOW()&lt;= EOMONTH(DATE(YEAR($P647),3, 1), 0), Overall!$A649&lt;&gt;"", MONTH($O647) &lt;= 3, MONTH($P647) &gt;= 3), IF($T647 &lt;&gt; "", $H647/$T647, ""), ""), "")</f>
        <v/>
      </c>
      <c r="AK647" s="10" t="str">
        <f ca="1">IFERROR(IF(AND(NOW()&lt;= EOMONTH(DATE(YEAR($P647),4, 1), 0), Overall!$A649&lt;&gt;"", MONTH($O647) &lt;= 4, MONTH($P647) &gt;= 4), IF($T647 &lt;&gt; "", $H647/$T647, ""), ""), "")</f>
        <v/>
      </c>
      <c r="AL647" s="10" t="str">
        <f ca="1">IFERROR(IF(AND(NOW()&lt;= EOMONTH(DATE(YEAR($P647),5, 1), 0), Overall!$A649&lt;&gt;"", MONTH($O647) &lt;= 5, MONTH($P647) &gt;= 5), IF($T647 &lt;&gt; "", $H647/$T647, ""), ""), "")</f>
        <v/>
      </c>
      <c r="AM647" s="10" t="str">
        <f ca="1">IFERROR(IF(AND(NOW()&lt;= EOMONTH(DATE(YEAR($P647),6, 1), 0), Overall!$A649&lt;&gt;"", MONTH($O647) &lt;= 6, MONTH($P647) &gt;= 6), IF($T647 &lt;&gt; "", $H647/$T647, ""), ""), "")</f>
        <v/>
      </c>
      <c r="AN647" s="10" t="str">
        <f ca="1">IFERROR(IF(AND(NOW()&lt;= EOMONTH(DATE(YEAR($P647),7, 1), 0), Overall!$A649&lt;&gt;"", MONTH($O647) &lt;= 7, MONTH($P647) &gt;= 7), IF($T647 &lt;&gt; "", $H647/$T647, ""), ""), "")</f>
        <v/>
      </c>
      <c r="AO647" s="10" t="str">
        <f ca="1">IFERROR(IF(AND(NOW()&lt;= EOMONTH(DATE(YEAR($P647),8, 1), 0), Overall!$A649&lt;&gt;"", MONTH($O647) &lt;= 8, MONTH($P647) &gt;= 8), IF($T647 &lt;&gt; "", $H647/$T647, ""), ""), "")</f>
        <v/>
      </c>
      <c r="AP647" s="10" t="str">
        <f ca="1">IFERROR(IF(AND(NOW()&lt;= EOMONTH(DATE(YEAR($P647),9, 1), 0), Overall!$A649&lt;&gt;"", MONTH($O647) &lt;= 9, MONTH($P647) &gt;= 9), IF($T647 &lt;&gt; "", $H647/$T647, ""), ""), "")</f>
        <v/>
      </c>
      <c r="AQ647" s="10" t="str">
        <f ca="1">IFERROR(IF(AND(NOW()&lt;= EOMONTH(DATE(YEAR($P647),10, 1), 0), Overall!$A649&lt;&gt;"", MONTH($O647) &lt;= 10, MONTH($P647) &gt;= 10), IF($T647 &lt;&gt; "", $H647/$T647, ""), ""), "")</f>
        <v/>
      </c>
      <c r="AR647" s="10" t="str">
        <f ca="1">IFERROR(IF(AND(NOW()&lt;= EOMONTH(DATE(YEAR($P647),11, 1), 0), Overall!$A649&lt;&gt;"", MONTH($O647) &lt;=11, MONTH($P647) &gt;= 11), IF($T647 &lt;&gt; "", $H647/$T647, ""), ""), "")</f>
        <v/>
      </c>
      <c r="AS647" s="10" t="str">
        <f ca="1">IFERROR(IF(AND(NOW()&lt;= EOMONTH(DATE(YEAR($P647),12, 1), 0), Overall!$A649&lt;&gt;"", MONTH($O647) &lt;= 12, MONTH($P647) &gt;= 12), IF($T647 &lt;&gt; "", $H647/$T647, ""), ""), "")</f>
        <v/>
      </c>
      <c r="AT647" s="16">
        <f t="shared" ca="1" si="21"/>
        <v>0</v>
      </c>
    </row>
    <row r="648" spans="1:46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6">
        <f>IF(Overall!T650&lt;&gt;"",VALUE(Overall!T650),"")</f>
        <v>80.8</v>
      </c>
      <c r="O648" s="7">
        <f>IF(Overall!L650&lt;&gt;"", DATEVALUE(Overall!L650), "")</f>
        <v>45292</v>
      </c>
      <c r="P648" s="7">
        <f>IF(Overall!M650&lt;&gt;"", DATEVALUE(Overall!M650), "")</f>
        <v>45322</v>
      </c>
      <c r="Q648" s="7" t="str">
        <f>IF(Overall!S650&lt;&gt;"",_xlfn.VALUETOTEXT(Overall!S650),"")</f>
        <v>Jan</v>
      </c>
      <c r="R648" s="7">
        <f>IF(Overall!O650&lt;&gt;"", DATEVALUE(Overall!O650), "")</f>
        <v>45240</v>
      </c>
      <c r="S648" s="7">
        <f>IF(Overall!O650&lt;&gt;"", DATEVALUE(Overall!O650), "")</f>
        <v>45240</v>
      </c>
      <c r="T648" s="5">
        <f t="shared" si="20"/>
        <v>1</v>
      </c>
      <c r="U648" s="10">
        <f>IF(Overall!$A650&lt;&gt;"",IF(AND(MONTH($O648) &lt;= 1, MONTH($P648) &gt;= 1), IF($T648 &lt;&gt; "", $H648/$T648, ""), ""),"")</f>
        <v>500000</v>
      </c>
      <c r="V648" s="10" t="str">
        <f>IF(Overall!$A650&lt;&gt;"",IF(AND(MONTH($O648) &lt;= 2, MONTH($P648) &gt;= 2), IF($T648 &lt;&gt; "", $H648/$T648, ""), ""),"")</f>
        <v/>
      </c>
      <c r="W648" s="10" t="str">
        <f>IF(Overall!$A650&lt;&gt;"",IF(AND(MONTH($O648) &lt;= 3, MONTH($P648) &gt;= 3), IF($T648 &lt;&gt; "", $H648/$T648, ""), ""),"")</f>
        <v/>
      </c>
      <c r="X648" s="10" t="str">
        <f>IF(Overall!$A650&lt;&gt;"",IF(AND(MONTH($O648) &lt;= 4, MONTH($P648) &gt;= 4), IF($T648 &lt;&gt; "", $H648/$T648, ""), ""),"")</f>
        <v/>
      </c>
      <c r="Y648" s="10" t="str">
        <f>IF(Overall!$A650&lt;&gt;"",IF(AND(MONTH($O648) &lt;= 5, MONTH($P648) &gt;= 5), IF($T648 &lt;&gt; "", $H648/$T648, ""), ""),"")</f>
        <v/>
      </c>
      <c r="Z648" s="10" t="str">
        <f>IF(Overall!$A650&lt;&gt;"",IF(AND(MONTH($O648) &lt;= 6, MONTH($P648) &gt;= 6), IF($T648 &lt;&gt; "", $H648/$T648, ""), ""),"")</f>
        <v/>
      </c>
      <c r="AA648" s="10" t="str">
        <f>IF(Overall!$A650&lt;&gt;"",IF(AND(MONTH($O648) &lt;= 7, MONTH($P648) &gt;= 7 ), IF($T648 &lt;&gt; "", $H648/$T648, ""), ""),"")</f>
        <v/>
      </c>
      <c r="AB648" s="10" t="str">
        <f>IF(Overall!$A650&lt;&gt;"",IF(AND(MONTH($O648) &lt;= 8, MONTH($P648) &gt;= 8), IF($T648 &lt;&gt; "", $H648/$T648, ""), ""),"")</f>
        <v/>
      </c>
      <c r="AC648" s="10" t="str">
        <f>IF(Overall!$A650&lt;&gt;"",IF(AND(MONTH($O648) &lt;= 9, MONTH($P648) &gt;= 9), IF($T648 &lt;&gt; "", $H648/$T648, ""), ""),"")</f>
        <v/>
      </c>
      <c r="AD648" s="10" t="str">
        <f>IF(Overall!$A650&lt;&gt;"",IF(AND(MONTH($O648) &lt;= 10, MONTH($P648) &gt;= 10), IF($T648 &lt;&gt; "", $H648/$T648, ""), ""),"")</f>
        <v/>
      </c>
      <c r="AE648" s="10" t="str">
        <f>IF(Overall!$A650&lt;&gt;"",IF(AND(MONTH($O648) &lt;= 11, MONTH($P648) &gt;= 11), IF($T648 &lt;&gt; "", $H648/$T648, ""), ""),"")</f>
        <v/>
      </c>
      <c r="AF648" s="10" t="str">
        <f>IF(Overall!$A650&lt;&gt;"",IF(AND(MONTH($O648) &lt;= 12, MONTH($P648) &gt;= 12), IF($T648 &lt;&gt; "", $H648/$T648, ""), ""),"")</f>
        <v/>
      </c>
      <c r="AH648" s="10" t="str">
        <f ca="1">IFERROR(IF(AND(NOW()&lt;= EOMONTH(DATE(YEAR($P648),1, 1), 0), Overall!$A650&lt;&gt;"", MONTH($O648) &lt;= 1, MONTH($P648) &gt;= 1), IF($T648 &lt;&gt; "", $H648/$T648, ""), ""), "")</f>
        <v/>
      </c>
      <c r="AI648" s="10" t="str">
        <f ca="1">IFERROR(IF(AND(NOW()&lt;= EOMONTH(DATE(YEAR($P648),2, 1), 0), Overall!$A650&lt;&gt;"", MONTH($O648) &lt;= 2, MONTH($P648) &gt;= 2), IF($T648 &lt;&gt; "", $H648/$T648, ""), ""), "")</f>
        <v/>
      </c>
      <c r="AJ648" s="10" t="str">
        <f ca="1">IFERROR(IF(AND(NOW()&lt;= EOMONTH(DATE(YEAR($P648),3, 1), 0), Overall!$A650&lt;&gt;"", MONTH($O648) &lt;= 3, MONTH($P648) &gt;= 3), IF($T648 &lt;&gt; "", $H648/$T648, ""), ""), "")</f>
        <v/>
      </c>
      <c r="AK648" s="10" t="str">
        <f ca="1">IFERROR(IF(AND(NOW()&lt;= EOMONTH(DATE(YEAR($P648),4, 1), 0), Overall!$A650&lt;&gt;"", MONTH($O648) &lt;= 4, MONTH($P648) &gt;= 4), IF($T648 &lt;&gt; "", $H648/$T648, ""), ""), "")</f>
        <v/>
      </c>
      <c r="AL648" s="10" t="str">
        <f ca="1">IFERROR(IF(AND(NOW()&lt;= EOMONTH(DATE(YEAR($P648),5, 1), 0), Overall!$A650&lt;&gt;"", MONTH($O648) &lt;= 5, MONTH($P648) &gt;= 5), IF($T648 &lt;&gt; "", $H648/$T648, ""), ""), "")</f>
        <v/>
      </c>
      <c r="AM648" s="10" t="str">
        <f ca="1">IFERROR(IF(AND(NOW()&lt;= EOMONTH(DATE(YEAR($P648),6, 1), 0), Overall!$A650&lt;&gt;"", MONTH($O648) &lt;= 6, MONTH($P648) &gt;= 6), IF($T648 &lt;&gt; "", $H648/$T648, ""), ""), "")</f>
        <v/>
      </c>
      <c r="AN648" s="10" t="str">
        <f ca="1">IFERROR(IF(AND(NOW()&lt;= EOMONTH(DATE(YEAR($P648),7, 1), 0), Overall!$A650&lt;&gt;"", MONTH($O648) &lt;= 7, MONTH($P648) &gt;= 7), IF($T648 &lt;&gt; "", $H648/$T648, ""), ""), "")</f>
        <v/>
      </c>
      <c r="AO648" s="10" t="str">
        <f ca="1">IFERROR(IF(AND(NOW()&lt;= EOMONTH(DATE(YEAR($P648),8, 1), 0), Overall!$A650&lt;&gt;"", MONTH($O648) &lt;= 8, MONTH($P648) &gt;= 8), IF($T648 &lt;&gt; "", $H648/$T648, ""), ""), "")</f>
        <v/>
      </c>
      <c r="AP648" s="10" t="str">
        <f ca="1">IFERROR(IF(AND(NOW()&lt;= EOMONTH(DATE(YEAR($P648),9, 1), 0), Overall!$A650&lt;&gt;"", MONTH($O648) &lt;= 9, MONTH($P648) &gt;= 9), IF($T648 &lt;&gt; "", $H648/$T648, ""), ""), "")</f>
        <v/>
      </c>
      <c r="AQ648" s="10" t="str">
        <f ca="1">IFERROR(IF(AND(NOW()&lt;= EOMONTH(DATE(YEAR($P648),10, 1), 0), Overall!$A650&lt;&gt;"", MONTH($O648) &lt;= 10, MONTH($P648) &gt;= 10), IF($T648 &lt;&gt; "", $H648/$T648, ""), ""), "")</f>
        <v/>
      </c>
      <c r="AR648" s="10" t="str">
        <f ca="1">IFERROR(IF(AND(NOW()&lt;= EOMONTH(DATE(YEAR($P648),11, 1), 0), Overall!$A650&lt;&gt;"", MONTH($O648) &lt;=11, MONTH($P648) &gt;= 11), IF($T648 &lt;&gt; "", $H648/$T648, ""), ""), "")</f>
        <v/>
      </c>
      <c r="AS648" s="10" t="str">
        <f ca="1">IFERROR(IF(AND(NOW()&lt;= EOMONTH(DATE(YEAR($P648),12, 1), 0), Overall!$A650&lt;&gt;"", MONTH($O648) &lt;= 12, MONTH($P648) &gt;= 12), IF($T648 &lt;&gt; "", $H648/$T648, ""), ""), "")</f>
        <v/>
      </c>
      <c r="AT648" s="16">
        <f t="shared" ca="1" si="21"/>
        <v>0</v>
      </c>
    </row>
    <row r="649" spans="1:46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6">
        <f>IF(Overall!T651&lt;&gt;"",VALUE(Overall!T651),"")</f>
        <v>81.040000000000006</v>
      </c>
      <c r="O649" s="7">
        <f>IF(Overall!L651&lt;&gt;"", DATEVALUE(Overall!L651), "")</f>
        <v>45292</v>
      </c>
      <c r="P649" s="7">
        <f>IF(Overall!M651&lt;&gt;"", DATEVALUE(Overall!M651), "")</f>
        <v>45322</v>
      </c>
      <c r="Q649" s="7" t="str">
        <f>IF(Overall!S651&lt;&gt;"",_xlfn.VALUETOTEXT(Overall!S651),"")</f>
        <v>Jan</v>
      </c>
      <c r="R649" s="7">
        <f>IF(Overall!O651&lt;&gt;"", DATEVALUE(Overall!O651), "")</f>
        <v>45240</v>
      </c>
      <c r="S649" s="7">
        <f>IF(Overall!O651&lt;&gt;"", DATEVALUE(Overall!O651), "")</f>
        <v>45240</v>
      </c>
      <c r="T649" s="5">
        <f t="shared" si="20"/>
        <v>1</v>
      </c>
      <c r="U649" s="10">
        <f>IF(Overall!$A651&lt;&gt;"",IF(AND(MONTH($O649) &lt;= 1, MONTH($P649) &gt;= 1), IF($T649 &lt;&gt; "", $H649/$T649, ""), ""),"")</f>
        <v>500000</v>
      </c>
      <c r="V649" s="10" t="str">
        <f>IF(Overall!$A651&lt;&gt;"",IF(AND(MONTH($O649) &lt;= 2, MONTH($P649) &gt;= 2), IF($T649 &lt;&gt; "", $H649/$T649, ""), ""),"")</f>
        <v/>
      </c>
      <c r="W649" s="10" t="str">
        <f>IF(Overall!$A651&lt;&gt;"",IF(AND(MONTH($O649) &lt;= 3, MONTH($P649) &gt;= 3), IF($T649 &lt;&gt; "", $H649/$T649, ""), ""),"")</f>
        <v/>
      </c>
      <c r="X649" s="10" t="str">
        <f>IF(Overall!$A651&lt;&gt;"",IF(AND(MONTH($O649) &lt;= 4, MONTH($P649) &gt;= 4), IF($T649 &lt;&gt; "", $H649/$T649, ""), ""),"")</f>
        <v/>
      </c>
      <c r="Y649" s="10" t="str">
        <f>IF(Overall!$A651&lt;&gt;"",IF(AND(MONTH($O649) &lt;= 5, MONTH($P649) &gt;= 5), IF($T649 &lt;&gt; "", $H649/$T649, ""), ""),"")</f>
        <v/>
      </c>
      <c r="Z649" s="10" t="str">
        <f>IF(Overall!$A651&lt;&gt;"",IF(AND(MONTH($O649) &lt;= 6, MONTH($P649) &gt;= 6), IF($T649 &lt;&gt; "", $H649/$T649, ""), ""),"")</f>
        <v/>
      </c>
      <c r="AA649" s="10" t="str">
        <f>IF(Overall!$A651&lt;&gt;"",IF(AND(MONTH($O649) &lt;= 7, MONTH($P649) &gt;= 7 ), IF($T649 &lt;&gt; "", $H649/$T649, ""), ""),"")</f>
        <v/>
      </c>
      <c r="AB649" s="10" t="str">
        <f>IF(Overall!$A651&lt;&gt;"",IF(AND(MONTH($O649) &lt;= 8, MONTH($P649) &gt;= 8), IF($T649 &lt;&gt; "", $H649/$T649, ""), ""),"")</f>
        <v/>
      </c>
      <c r="AC649" s="10" t="str">
        <f>IF(Overall!$A651&lt;&gt;"",IF(AND(MONTH($O649) &lt;= 9, MONTH($P649) &gt;= 9), IF($T649 &lt;&gt; "", $H649/$T649, ""), ""),"")</f>
        <v/>
      </c>
      <c r="AD649" s="10" t="str">
        <f>IF(Overall!$A651&lt;&gt;"",IF(AND(MONTH($O649) &lt;= 10, MONTH($P649) &gt;= 10), IF($T649 &lt;&gt; "", $H649/$T649, ""), ""),"")</f>
        <v/>
      </c>
      <c r="AE649" s="10" t="str">
        <f>IF(Overall!$A651&lt;&gt;"",IF(AND(MONTH($O649) &lt;= 11, MONTH($P649) &gt;= 11), IF($T649 &lt;&gt; "", $H649/$T649, ""), ""),"")</f>
        <v/>
      </c>
      <c r="AF649" s="10" t="str">
        <f>IF(Overall!$A651&lt;&gt;"",IF(AND(MONTH($O649) &lt;= 12, MONTH($P649) &gt;= 12), IF($T649 &lt;&gt; "", $H649/$T649, ""), ""),"")</f>
        <v/>
      </c>
      <c r="AH649" s="10" t="str">
        <f ca="1">IFERROR(IF(AND(NOW()&lt;= EOMONTH(DATE(YEAR($P649),1, 1), 0), Overall!$A651&lt;&gt;"", MONTH($O649) &lt;= 1, MONTH($P649) &gt;= 1), IF($T649 &lt;&gt; "", $H649/$T649, ""), ""), "")</f>
        <v/>
      </c>
      <c r="AI649" s="10" t="str">
        <f ca="1">IFERROR(IF(AND(NOW()&lt;= EOMONTH(DATE(YEAR($P649),2, 1), 0), Overall!$A651&lt;&gt;"", MONTH($O649) &lt;= 2, MONTH($P649) &gt;= 2), IF($T649 &lt;&gt; "", $H649/$T649, ""), ""), "")</f>
        <v/>
      </c>
      <c r="AJ649" s="10" t="str">
        <f ca="1">IFERROR(IF(AND(NOW()&lt;= EOMONTH(DATE(YEAR($P649),3, 1), 0), Overall!$A651&lt;&gt;"", MONTH($O649) &lt;= 3, MONTH($P649) &gt;= 3), IF($T649 &lt;&gt; "", $H649/$T649, ""), ""), "")</f>
        <v/>
      </c>
      <c r="AK649" s="10" t="str">
        <f ca="1">IFERROR(IF(AND(NOW()&lt;= EOMONTH(DATE(YEAR($P649),4, 1), 0), Overall!$A651&lt;&gt;"", MONTH($O649) &lt;= 4, MONTH($P649) &gt;= 4), IF($T649 &lt;&gt; "", $H649/$T649, ""), ""), "")</f>
        <v/>
      </c>
      <c r="AL649" s="10" t="str">
        <f ca="1">IFERROR(IF(AND(NOW()&lt;= EOMONTH(DATE(YEAR($P649),5, 1), 0), Overall!$A651&lt;&gt;"", MONTH($O649) &lt;= 5, MONTH($P649) &gt;= 5), IF($T649 &lt;&gt; "", $H649/$T649, ""), ""), "")</f>
        <v/>
      </c>
      <c r="AM649" s="10" t="str">
        <f ca="1">IFERROR(IF(AND(NOW()&lt;= EOMONTH(DATE(YEAR($P649),6, 1), 0), Overall!$A651&lt;&gt;"", MONTH($O649) &lt;= 6, MONTH($P649) &gt;= 6), IF($T649 &lt;&gt; "", $H649/$T649, ""), ""), "")</f>
        <v/>
      </c>
      <c r="AN649" s="10" t="str">
        <f ca="1">IFERROR(IF(AND(NOW()&lt;= EOMONTH(DATE(YEAR($P649),7, 1), 0), Overall!$A651&lt;&gt;"", MONTH($O649) &lt;= 7, MONTH($P649) &gt;= 7), IF($T649 &lt;&gt; "", $H649/$T649, ""), ""), "")</f>
        <v/>
      </c>
      <c r="AO649" s="10" t="str">
        <f ca="1">IFERROR(IF(AND(NOW()&lt;= EOMONTH(DATE(YEAR($P649),8, 1), 0), Overall!$A651&lt;&gt;"", MONTH($O649) &lt;= 8, MONTH($P649) &gt;= 8), IF($T649 &lt;&gt; "", $H649/$T649, ""), ""), "")</f>
        <v/>
      </c>
      <c r="AP649" s="10" t="str">
        <f ca="1">IFERROR(IF(AND(NOW()&lt;= EOMONTH(DATE(YEAR($P649),9, 1), 0), Overall!$A651&lt;&gt;"", MONTH($O649) &lt;= 9, MONTH($P649) &gt;= 9), IF($T649 &lt;&gt; "", $H649/$T649, ""), ""), "")</f>
        <v/>
      </c>
      <c r="AQ649" s="10" t="str">
        <f ca="1">IFERROR(IF(AND(NOW()&lt;= EOMONTH(DATE(YEAR($P649),10, 1), 0), Overall!$A651&lt;&gt;"", MONTH($O649) &lt;= 10, MONTH($P649) &gt;= 10), IF($T649 &lt;&gt; "", $H649/$T649, ""), ""), "")</f>
        <v/>
      </c>
      <c r="AR649" s="10" t="str">
        <f ca="1">IFERROR(IF(AND(NOW()&lt;= EOMONTH(DATE(YEAR($P649),11, 1), 0), Overall!$A651&lt;&gt;"", MONTH($O649) &lt;=11, MONTH($P649) &gt;= 11), IF($T649 &lt;&gt; "", $H649/$T649, ""), ""), "")</f>
        <v/>
      </c>
      <c r="AS649" s="10" t="str">
        <f ca="1">IFERROR(IF(AND(NOW()&lt;= EOMONTH(DATE(YEAR($P649),12, 1), 0), Overall!$A651&lt;&gt;"", MONTH($O649) &lt;= 12, MONTH($P649) &gt;= 12), IF($T649 &lt;&gt; "", $H649/$T649, ""), ""), "")</f>
        <v/>
      </c>
      <c r="AT649" s="16">
        <f t="shared" ca="1" si="21"/>
        <v>0</v>
      </c>
    </row>
    <row r="650" spans="1:46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6">
        <f>IF(Overall!T652&lt;&gt;"",VALUE(Overall!T652),"")</f>
        <v>82.1</v>
      </c>
      <c r="O650" s="7">
        <f>IF(Overall!L652&lt;&gt;"", DATEVALUE(Overall!L652), "")</f>
        <v>45292</v>
      </c>
      <c r="P650" s="7">
        <f>IF(Overall!M652&lt;&gt;"", DATEVALUE(Overall!M652), "")</f>
        <v>45322</v>
      </c>
      <c r="Q650" s="7" t="str">
        <f>IF(Overall!S652&lt;&gt;"",_xlfn.VALUETOTEXT(Overall!S652),"")</f>
        <v>Jan</v>
      </c>
      <c r="R650" s="7">
        <f>IF(Overall!O652&lt;&gt;"", DATEVALUE(Overall!O652), "")</f>
        <v>45244</v>
      </c>
      <c r="S650" s="7">
        <f>IF(Overall!O652&lt;&gt;"", DATEVALUE(Overall!O652), "")</f>
        <v>45244</v>
      </c>
      <c r="T650" s="5">
        <f t="shared" si="20"/>
        <v>1</v>
      </c>
      <c r="U650" s="10">
        <f>IF(Overall!$A652&lt;&gt;"",IF(AND(MONTH($O650) &lt;= 1, MONTH($P650) &gt;= 1), IF($T650 &lt;&gt; "", $H650/$T650, ""), ""),"")</f>
        <v>500000</v>
      </c>
      <c r="V650" s="10" t="str">
        <f>IF(Overall!$A652&lt;&gt;"",IF(AND(MONTH($O650) &lt;= 2, MONTH($P650) &gt;= 2), IF($T650 &lt;&gt; "", $H650/$T650, ""), ""),"")</f>
        <v/>
      </c>
      <c r="W650" s="10" t="str">
        <f>IF(Overall!$A652&lt;&gt;"",IF(AND(MONTH($O650) &lt;= 3, MONTH($P650) &gt;= 3), IF($T650 &lt;&gt; "", $H650/$T650, ""), ""),"")</f>
        <v/>
      </c>
      <c r="X650" s="10" t="str">
        <f>IF(Overall!$A652&lt;&gt;"",IF(AND(MONTH($O650) &lt;= 4, MONTH($P650) &gt;= 4), IF($T650 &lt;&gt; "", $H650/$T650, ""), ""),"")</f>
        <v/>
      </c>
      <c r="Y650" s="10" t="str">
        <f>IF(Overall!$A652&lt;&gt;"",IF(AND(MONTH($O650) &lt;= 5, MONTH($P650) &gt;= 5), IF($T650 &lt;&gt; "", $H650/$T650, ""), ""),"")</f>
        <v/>
      </c>
      <c r="Z650" s="10" t="str">
        <f>IF(Overall!$A652&lt;&gt;"",IF(AND(MONTH($O650) &lt;= 6, MONTH($P650) &gt;= 6), IF($T650 &lt;&gt; "", $H650/$T650, ""), ""),"")</f>
        <v/>
      </c>
      <c r="AA650" s="10" t="str">
        <f>IF(Overall!$A652&lt;&gt;"",IF(AND(MONTH($O650) &lt;= 7, MONTH($P650) &gt;= 7 ), IF($T650 &lt;&gt; "", $H650/$T650, ""), ""),"")</f>
        <v/>
      </c>
      <c r="AB650" s="10" t="str">
        <f>IF(Overall!$A652&lt;&gt;"",IF(AND(MONTH($O650) &lt;= 8, MONTH($P650) &gt;= 8), IF($T650 &lt;&gt; "", $H650/$T650, ""), ""),"")</f>
        <v/>
      </c>
      <c r="AC650" s="10" t="str">
        <f>IF(Overall!$A652&lt;&gt;"",IF(AND(MONTH($O650) &lt;= 9, MONTH($P650) &gt;= 9), IF($T650 &lt;&gt; "", $H650/$T650, ""), ""),"")</f>
        <v/>
      </c>
      <c r="AD650" s="10" t="str">
        <f>IF(Overall!$A652&lt;&gt;"",IF(AND(MONTH($O650) &lt;= 10, MONTH($P650) &gt;= 10), IF($T650 &lt;&gt; "", $H650/$T650, ""), ""),"")</f>
        <v/>
      </c>
      <c r="AE650" s="10" t="str">
        <f>IF(Overall!$A652&lt;&gt;"",IF(AND(MONTH($O650) &lt;= 11, MONTH($P650) &gt;= 11), IF($T650 &lt;&gt; "", $H650/$T650, ""), ""),"")</f>
        <v/>
      </c>
      <c r="AF650" s="10" t="str">
        <f>IF(Overall!$A652&lt;&gt;"",IF(AND(MONTH($O650) &lt;= 12, MONTH($P650) &gt;= 12), IF($T650 &lt;&gt; "", $H650/$T650, ""), ""),"")</f>
        <v/>
      </c>
      <c r="AH650" s="10" t="str">
        <f ca="1">IFERROR(IF(AND(NOW()&lt;= EOMONTH(DATE(YEAR($P650),1, 1), 0), Overall!$A652&lt;&gt;"", MONTH($O650) &lt;= 1, MONTH($P650) &gt;= 1), IF($T650 &lt;&gt; "", $H650/$T650, ""), ""), "")</f>
        <v/>
      </c>
      <c r="AI650" s="10" t="str">
        <f ca="1">IFERROR(IF(AND(NOW()&lt;= EOMONTH(DATE(YEAR($P650),2, 1), 0), Overall!$A652&lt;&gt;"", MONTH($O650) &lt;= 2, MONTH($P650) &gt;= 2), IF($T650 &lt;&gt; "", $H650/$T650, ""), ""), "")</f>
        <v/>
      </c>
      <c r="AJ650" s="10" t="str">
        <f ca="1">IFERROR(IF(AND(NOW()&lt;= EOMONTH(DATE(YEAR($P650),3, 1), 0), Overall!$A652&lt;&gt;"", MONTH($O650) &lt;= 3, MONTH($P650) &gt;= 3), IF($T650 &lt;&gt; "", $H650/$T650, ""), ""), "")</f>
        <v/>
      </c>
      <c r="AK650" s="10" t="str">
        <f ca="1">IFERROR(IF(AND(NOW()&lt;= EOMONTH(DATE(YEAR($P650),4, 1), 0), Overall!$A652&lt;&gt;"", MONTH($O650) &lt;= 4, MONTH($P650) &gt;= 4), IF($T650 &lt;&gt; "", $H650/$T650, ""), ""), "")</f>
        <v/>
      </c>
      <c r="AL650" s="10" t="str">
        <f ca="1">IFERROR(IF(AND(NOW()&lt;= EOMONTH(DATE(YEAR($P650),5, 1), 0), Overall!$A652&lt;&gt;"", MONTH($O650) &lt;= 5, MONTH($P650) &gt;= 5), IF($T650 &lt;&gt; "", $H650/$T650, ""), ""), "")</f>
        <v/>
      </c>
      <c r="AM650" s="10" t="str">
        <f ca="1">IFERROR(IF(AND(NOW()&lt;= EOMONTH(DATE(YEAR($P650),6, 1), 0), Overall!$A652&lt;&gt;"", MONTH($O650) &lt;= 6, MONTH($P650) &gt;= 6), IF($T650 &lt;&gt; "", $H650/$T650, ""), ""), "")</f>
        <v/>
      </c>
      <c r="AN650" s="10" t="str">
        <f ca="1">IFERROR(IF(AND(NOW()&lt;= EOMONTH(DATE(YEAR($P650),7, 1), 0), Overall!$A652&lt;&gt;"", MONTH($O650) &lt;= 7, MONTH($P650) &gt;= 7), IF($T650 &lt;&gt; "", $H650/$T650, ""), ""), "")</f>
        <v/>
      </c>
      <c r="AO650" s="10" t="str">
        <f ca="1">IFERROR(IF(AND(NOW()&lt;= EOMONTH(DATE(YEAR($P650),8, 1), 0), Overall!$A652&lt;&gt;"", MONTH($O650) &lt;= 8, MONTH($P650) &gt;= 8), IF($T650 &lt;&gt; "", $H650/$T650, ""), ""), "")</f>
        <v/>
      </c>
      <c r="AP650" s="10" t="str">
        <f ca="1">IFERROR(IF(AND(NOW()&lt;= EOMONTH(DATE(YEAR($P650),9, 1), 0), Overall!$A652&lt;&gt;"", MONTH($O650) &lt;= 9, MONTH($P650) &gt;= 9), IF($T650 &lt;&gt; "", $H650/$T650, ""), ""), "")</f>
        <v/>
      </c>
      <c r="AQ650" s="10" t="str">
        <f ca="1">IFERROR(IF(AND(NOW()&lt;= EOMONTH(DATE(YEAR($P650),10, 1), 0), Overall!$A652&lt;&gt;"", MONTH($O650) &lt;= 10, MONTH($P650) &gt;= 10), IF($T650 &lt;&gt; "", $H650/$T650, ""), ""), "")</f>
        <v/>
      </c>
      <c r="AR650" s="10" t="str">
        <f ca="1">IFERROR(IF(AND(NOW()&lt;= EOMONTH(DATE(YEAR($P650),11, 1), 0), Overall!$A652&lt;&gt;"", MONTH($O650) &lt;=11, MONTH($P650) &gt;= 11), IF($T650 &lt;&gt; "", $H650/$T650, ""), ""), "")</f>
        <v/>
      </c>
      <c r="AS650" s="10" t="str">
        <f ca="1">IFERROR(IF(AND(NOW()&lt;= EOMONTH(DATE(YEAR($P650),12, 1), 0), Overall!$A652&lt;&gt;"", MONTH($O650) &lt;= 12, MONTH($P650) &gt;= 12), IF($T650 &lt;&gt; "", $H650/$T650, ""), ""), "")</f>
        <v/>
      </c>
      <c r="AT650" s="16">
        <f t="shared" ca="1" si="21"/>
        <v>0</v>
      </c>
    </row>
    <row r="651" spans="1:46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6">
        <f>IF(Overall!T653&lt;&gt;"",VALUE(Overall!T653),"")</f>
        <v>82.3</v>
      </c>
      <c r="O651" s="7">
        <f>IF(Overall!L653&lt;&gt;"", DATEVALUE(Overall!L653), "")</f>
        <v>45292</v>
      </c>
      <c r="P651" s="7">
        <f>IF(Overall!M653&lt;&gt;"", DATEVALUE(Overall!M653), "")</f>
        <v>45322</v>
      </c>
      <c r="Q651" s="7" t="str">
        <f>IF(Overall!S653&lt;&gt;"",_xlfn.VALUETOTEXT(Overall!S653),"")</f>
        <v>Jan</v>
      </c>
      <c r="R651" s="7">
        <f>IF(Overall!O653&lt;&gt;"", DATEVALUE(Overall!O653), "")</f>
        <v>45244</v>
      </c>
      <c r="S651" s="7">
        <f>IF(Overall!O653&lt;&gt;"", DATEVALUE(Overall!O653), "")</f>
        <v>45244</v>
      </c>
      <c r="T651" s="5">
        <f t="shared" si="20"/>
        <v>1</v>
      </c>
      <c r="U651" s="10">
        <f>IF(Overall!$A653&lt;&gt;"",IF(AND(MONTH($O651) &lt;= 1, MONTH($P651) &gt;= 1), IF($T651 &lt;&gt; "", $H651/$T651, ""), ""),"")</f>
        <v>500000</v>
      </c>
      <c r="V651" s="10" t="str">
        <f>IF(Overall!$A653&lt;&gt;"",IF(AND(MONTH($O651) &lt;= 2, MONTH($P651) &gt;= 2), IF($T651 &lt;&gt; "", $H651/$T651, ""), ""),"")</f>
        <v/>
      </c>
      <c r="W651" s="10" t="str">
        <f>IF(Overall!$A653&lt;&gt;"",IF(AND(MONTH($O651) &lt;= 3, MONTH($P651) &gt;= 3), IF($T651 &lt;&gt; "", $H651/$T651, ""), ""),"")</f>
        <v/>
      </c>
      <c r="X651" s="10" t="str">
        <f>IF(Overall!$A653&lt;&gt;"",IF(AND(MONTH($O651) &lt;= 4, MONTH($P651) &gt;= 4), IF($T651 &lt;&gt; "", $H651/$T651, ""), ""),"")</f>
        <v/>
      </c>
      <c r="Y651" s="10" t="str">
        <f>IF(Overall!$A653&lt;&gt;"",IF(AND(MONTH($O651) &lt;= 5, MONTH($P651) &gt;= 5), IF($T651 &lt;&gt; "", $H651/$T651, ""), ""),"")</f>
        <v/>
      </c>
      <c r="Z651" s="10" t="str">
        <f>IF(Overall!$A653&lt;&gt;"",IF(AND(MONTH($O651) &lt;= 6, MONTH($P651) &gt;= 6), IF($T651 &lt;&gt; "", $H651/$T651, ""), ""),"")</f>
        <v/>
      </c>
      <c r="AA651" s="10" t="str">
        <f>IF(Overall!$A653&lt;&gt;"",IF(AND(MONTH($O651) &lt;= 7, MONTH($P651) &gt;= 7 ), IF($T651 &lt;&gt; "", $H651/$T651, ""), ""),"")</f>
        <v/>
      </c>
      <c r="AB651" s="10" t="str">
        <f>IF(Overall!$A653&lt;&gt;"",IF(AND(MONTH($O651) &lt;= 8, MONTH($P651) &gt;= 8), IF($T651 &lt;&gt; "", $H651/$T651, ""), ""),"")</f>
        <v/>
      </c>
      <c r="AC651" s="10" t="str">
        <f>IF(Overall!$A653&lt;&gt;"",IF(AND(MONTH($O651) &lt;= 9, MONTH($P651) &gt;= 9), IF($T651 &lt;&gt; "", $H651/$T651, ""), ""),"")</f>
        <v/>
      </c>
      <c r="AD651" s="10" t="str">
        <f>IF(Overall!$A653&lt;&gt;"",IF(AND(MONTH($O651) &lt;= 10, MONTH($P651) &gt;= 10), IF($T651 &lt;&gt; "", $H651/$T651, ""), ""),"")</f>
        <v/>
      </c>
      <c r="AE651" s="10" t="str">
        <f>IF(Overall!$A653&lt;&gt;"",IF(AND(MONTH($O651) &lt;= 11, MONTH($P651) &gt;= 11), IF($T651 &lt;&gt; "", $H651/$T651, ""), ""),"")</f>
        <v/>
      </c>
      <c r="AF651" s="10" t="str">
        <f>IF(Overall!$A653&lt;&gt;"",IF(AND(MONTH($O651) &lt;= 12, MONTH($P651) &gt;= 12), IF($T651 &lt;&gt; "", $H651/$T651, ""), ""),"")</f>
        <v/>
      </c>
      <c r="AH651" s="10" t="str">
        <f ca="1">IFERROR(IF(AND(NOW()&lt;= EOMONTH(DATE(YEAR($P651),1, 1), 0), Overall!$A653&lt;&gt;"", MONTH($O651) &lt;= 1, MONTH($P651) &gt;= 1), IF($T651 &lt;&gt; "", $H651/$T651, ""), ""), "")</f>
        <v/>
      </c>
      <c r="AI651" s="10" t="str">
        <f ca="1">IFERROR(IF(AND(NOW()&lt;= EOMONTH(DATE(YEAR($P651),2, 1), 0), Overall!$A653&lt;&gt;"", MONTH($O651) &lt;= 2, MONTH($P651) &gt;= 2), IF($T651 &lt;&gt; "", $H651/$T651, ""), ""), "")</f>
        <v/>
      </c>
      <c r="AJ651" s="10" t="str">
        <f ca="1">IFERROR(IF(AND(NOW()&lt;= EOMONTH(DATE(YEAR($P651),3, 1), 0), Overall!$A653&lt;&gt;"", MONTH($O651) &lt;= 3, MONTH($P651) &gt;= 3), IF($T651 &lt;&gt; "", $H651/$T651, ""), ""), "")</f>
        <v/>
      </c>
      <c r="AK651" s="10" t="str">
        <f ca="1">IFERROR(IF(AND(NOW()&lt;= EOMONTH(DATE(YEAR($P651),4, 1), 0), Overall!$A653&lt;&gt;"", MONTH($O651) &lt;= 4, MONTH($P651) &gt;= 4), IF($T651 &lt;&gt; "", $H651/$T651, ""), ""), "")</f>
        <v/>
      </c>
      <c r="AL651" s="10" t="str">
        <f ca="1">IFERROR(IF(AND(NOW()&lt;= EOMONTH(DATE(YEAR($P651),5, 1), 0), Overall!$A653&lt;&gt;"", MONTH($O651) &lt;= 5, MONTH($P651) &gt;= 5), IF($T651 &lt;&gt; "", $H651/$T651, ""), ""), "")</f>
        <v/>
      </c>
      <c r="AM651" s="10" t="str">
        <f ca="1">IFERROR(IF(AND(NOW()&lt;= EOMONTH(DATE(YEAR($P651),6, 1), 0), Overall!$A653&lt;&gt;"", MONTH($O651) &lt;= 6, MONTH($P651) &gt;= 6), IF($T651 &lt;&gt; "", $H651/$T651, ""), ""), "")</f>
        <v/>
      </c>
      <c r="AN651" s="10" t="str">
        <f ca="1">IFERROR(IF(AND(NOW()&lt;= EOMONTH(DATE(YEAR($P651),7, 1), 0), Overall!$A653&lt;&gt;"", MONTH($O651) &lt;= 7, MONTH($P651) &gt;= 7), IF($T651 &lt;&gt; "", $H651/$T651, ""), ""), "")</f>
        <v/>
      </c>
      <c r="AO651" s="10" t="str">
        <f ca="1">IFERROR(IF(AND(NOW()&lt;= EOMONTH(DATE(YEAR($P651),8, 1), 0), Overall!$A653&lt;&gt;"", MONTH($O651) &lt;= 8, MONTH($P651) &gt;= 8), IF($T651 &lt;&gt; "", $H651/$T651, ""), ""), "")</f>
        <v/>
      </c>
      <c r="AP651" s="10" t="str">
        <f ca="1">IFERROR(IF(AND(NOW()&lt;= EOMONTH(DATE(YEAR($P651),9, 1), 0), Overall!$A653&lt;&gt;"", MONTH($O651) &lt;= 9, MONTH($P651) &gt;= 9), IF($T651 &lt;&gt; "", $H651/$T651, ""), ""), "")</f>
        <v/>
      </c>
      <c r="AQ651" s="10" t="str">
        <f ca="1">IFERROR(IF(AND(NOW()&lt;= EOMONTH(DATE(YEAR($P651),10, 1), 0), Overall!$A653&lt;&gt;"", MONTH($O651) &lt;= 10, MONTH($P651) &gt;= 10), IF($T651 &lt;&gt; "", $H651/$T651, ""), ""), "")</f>
        <v/>
      </c>
      <c r="AR651" s="10" t="str">
        <f ca="1">IFERROR(IF(AND(NOW()&lt;= EOMONTH(DATE(YEAR($P651),11, 1), 0), Overall!$A653&lt;&gt;"", MONTH($O651) &lt;=11, MONTH($P651) &gt;= 11), IF($T651 &lt;&gt; "", $H651/$T651, ""), ""), "")</f>
        <v/>
      </c>
      <c r="AS651" s="10" t="str">
        <f ca="1">IFERROR(IF(AND(NOW()&lt;= EOMONTH(DATE(YEAR($P651),12, 1), 0), Overall!$A653&lt;&gt;"", MONTH($O651) &lt;= 12, MONTH($P651) &gt;= 12), IF($T651 &lt;&gt; "", $H651/$T651, ""), ""), "")</f>
        <v/>
      </c>
      <c r="AT651" s="16">
        <f t="shared" ca="1" si="21"/>
        <v>0</v>
      </c>
    </row>
    <row r="652" spans="1:46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6">
        <f>IF(Overall!T654&lt;&gt;"",VALUE(Overall!T654),"")</f>
        <v>82.65</v>
      </c>
      <c r="O652" s="7">
        <f>IF(Overall!L654&lt;&gt;"", DATEVALUE(Overall!L654), "")</f>
        <v>45292</v>
      </c>
      <c r="P652" s="7">
        <f>IF(Overall!M654&lt;&gt;"", DATEVALUE(Overall!M654), "")</f>
        <v>45322</v>
      </c>
      <c r="Q652" s="7" t="str">
        <f>IF(Overall!S654&lt;&gt;"",_xlfn.VALUETOTEXT(Overall!S654),"")</f>
        <v>Jan</v>
      </c>
      <c r="R652" s="7">
        <f>IF(Overall!O654&lt;&gt;"", DATEVALUE(Overall!O654), "")</f>
        <v>45244</v>
      </c>
      <c r="S652" s="7">
        <f>IF(Overall!O654&lt;&gt;"", DATEVALUE(Overall!O654), "")</f>
        <v>45244</v>
      </c>
      <c r="T652" s="5">
        <f t="shared" si="20"/>
        <v>1</v>
      </c>
      <c r="U652" s="10">
        <f>IF(Overall!$A654&lt;&gt;"",IF(AND(MONTH($O652) &lt;= 1, MONTH($P652) &gt;= 1), IF($T652 &lt;&gt; "", $H652/$T652, ""), ""),"")</f>
        <v>500000</v>
      </c>
      <c r="V652" s="10" t="str">
        <f>IF(Overall!$A654&lt;&gt;"",IF(AND(MONTH($O652) &lt;= 2, MONTH($P652) &gt;= 2), IF($T652 &lt;&gt; "", $H652/$T652, ""), ""),"")</f>
        <v/>
      </c>
      <c r="W652" s="10" t="str">
        <f>IF(Overall!$A654&lt;&gt;"",IF(AND(MONTH($O652) &lt;= 3, MONTH($P652) &gt;= 3), IF($T652 &lt;&gt; "", $H652/$T652, ""), ""),"")</f>
        <v/>
      </c>
      <c r="X652" s="10" t="str">
        <f>IF(Overall!$A654&lt;&gt;"",IF(AND(MONTH($O652) &lt;= 4, MONTH($P652) &gt;= 4), IF($T652 &lt;&gt; "", $H652/$T652, ""), ""),"")</f>
        <v/>
      </c>
      <c r="Y652" s="10" t="str">
        <f>IF(Overall!$A654&lt;&gt;"",IF(AND(MONTH($O652) &lt;= 5, MONTH($P652) &gt;= 5), IF($T652 &lt;&gt; "", $H652/$T652, ""), ""),"")</f>
        <v/>
      </c>
      <c r="Z652" s="10" t="str">
        <f>IF(Overall!$A654&lt;&gt;"",IF(AND(MONTH($O652) &lt;= 6, MONTH($P652) &gt;= 6), IF($T652 &lt;&gt; "", $H652/$T652, ""), ""),"")</f>
        <v/>
      </c>
      <c r="AA652" s="10" t="str">
        <f>IF(Overall!$A654&lt;&gt;"",IF(AND(MONTH($O652) &lt;= 7, MONTH($P652) &gt;= 7 ), IF($T652 &lt;&gt; "", $H652/$T652, ""), ""),"")</f>
        <v/>
      </c>
      <c r="AB652" s="10" t="str">
        <f>IF(Overall!$A654&lt;&gt;"",IF(AND(MONTH($O652) &lt;= 8, MONTH($P652) &gt;= 8), IF($T652 &lt;&gt; "", $H652/$T652, ""), ""),"")</f>
        <v/>
      </c>
      <c r="AC652" s="10" t="str">
        <f>IF(Overall!$A654&lt;&gt;"",IF(AND(MONTH($O652) &lt;= 9, MONTH($P652) &gt;= 9), IF($T652 &lt;&gt; "", $H652/$T652, ""), ""),"")</f>
        <v/>
      </c>
      <c r="AD652" s="10" t="str">
        <f>IF(Overall!$A654&lt;&gt;"",IF(AND(MONTH($O652) &lt;= 10, MONTH($P652) &gt;= 10), IF($T652 &lt;&gt; "", $H652/$T652, ""), ""),"")</f>
        <v/>
      </c>
      <c r="AE652" s="10" t="str">
        <f>IF(Overall!$A654&lt;&gt;"",IF(AND(MONTH($O652) &lt;= 11, MONTH($P652) &gt;= 11), IF($T652 &lt;&gt; "", $H652/$T652, ""), ""),"")</f>
        <v/>
      </c>
      <c r="AF652" s="10" t="str">
        <f>IF(Overall!$A654&lt;&gt;"",IF(AND(MONTH($O652) &lt;= 12, MONTH($P652) &gt;= 12), IF($T652 &lt;&gt; "", $H652/$T652, ""), ""),"")</f>
        <v/>
      </c>
      <c r="AH652" s="10" t="str">
        <f ca="1">IFERROR(IF(AND(NOW()&lt;= EOMONTH(DATE(YEAR($P652),1, 1), 0), Overall!$A654&lt;&gt;"", MONTH($O652) &lt;= 1, MONTH($P652) &gt;= 1), IF($T652 &lt;&gt; "", $H652/$T652, ""), ""), "")</f>
        <v/>
      </c>
      <c r="AI652" s="10" t="str">
        <f ca="1">IFERROR(IF(AND(NOW()&lt;= EOMONTH(DATE(YEAR($P652),2, 1), 0), Overall!$A654&lt;&gt;"", MONTH($O652) &lt;= 2, MONTH($P652) &gt;= 2), IF($T652 &lt;&gt; "", $H652/$T652, ""), ""), "")</f>
        <v/>
      </c>
      <c r="AJ652" s="10" t="str">
        <f ca="1">IFERROR(IF(AND(NOW()&lt;= EOMONTH(DATE(YEAR($P652),3, 1), 0), Overall!$A654&lt;&gt;"", MONTH($O652) &lt;= 3, MONTH($P652) &gt;= 3), IF($T652 &lt;&gt; "", $H652/$T652, ""), ""), "")</f>
        <v/>
      </c>
      <c r="AK652" s="10" t="str">
        <f ca="1">IFERROR(IF(AND(NOW()&lt;= EOMONTH(DATE(YEAR($P652),4, 1), 0), Overall!$A654&lt;&gt;"", MONTH($O652) &lt;= 4, MONTH($P652) &gt;= 4), IF($T652 &lt;&gt; "", $H652/$T652, ""), ""), "")</f>
        <v/>
      </c>
      <c r="AL652" s="10" t="str">
        <f ca="1">IFERROR(IF(AND(NOW()&lt;= EOMONTH(DATE(YEAR($P652),5, 1), 0), Overall!$A654&lt;&gt;"", MONTH($O652) &lt;= 5, MONTH($P652) &gt;= 5), IF($T652 &lt;&gt; "", $H652/$T652, ""), ""), "")</f>
        <v/>
      </c>
      <c r="AM652" s="10" t="str">
        <f ca="1">IFERROR(IF(AND(NOW()&lt;= EOMONTH(DATE(YEAR($P652),6, 1), 0), Overall!$A654&lt;&gt;"", MONTH($O652) &lt;= 6, MONTH($P652) &gt;= 6), IF($T652 &lt;&gt; "", $H652/$T652, ""), ""), "")</f>
        <v/>
      </c>
      <c r="AN652" s="10" t="str">
        <f ca="1">IFERROR(IF(AND(NOW()&lt;= EOMONTH(DATE(YEAR($P652),7, 1), 0), Overall!$A654&lt;&gt;"", MONTH($O652) &lt;= 7, MONTH($P652) &gt;= 7), IF($T652 &lt;&gt; "", $H652/$T652, ""), ""), "")</f>
        <v/>
      </c>
      <c r="AO652" s="10" t="str">
        <f ca="1">IFERROR(IF(AND(NOW()&lt;= EOMONTH(DATE(YEAR($P652),8, 1), 0), Overall!$A654&lt;&gt;"", MONTH($O652) &lt;= 8, MONTH($P652) &gt;= 8), IF($T652 &lt;&gt; "", $H652/$T652, ""), ""), "")</f>
        <v/>
      </c>
      <c r="AP652" s="10" t="str">
        <f ca="1">IFERROR(IF(AND(NOW()&lt;= EOMONTH(DATE(YEAR($P652),9, 1), 0), Overall!$A654&lt;&gt;"", MONTH($O652) &lt;= 9, MONTH($P652) &gt;= 9), IF($T652 &lt;&gt; "", $H652/$T652, ""), ""), "")</f>
        <v/>
      </c>
      <c r="AQ652" s="10" t="str">
        <f ca="1">IFERROR(IF(AND(NOW()&lt;= EOMONTH(DATE(YEAR($P652),10, 1), 0), Overall!$A654&lt;&gt;"", MONTH($O652) &lt;= 10, MONTH($P652) &gt;= 10), IF($T652 &lt;&gt; "", $H652/$T652, ""), ""), "")</f>
        <v/>
      </c>
      <c r="AR652" s="10" t="str">
        <f ca="1">IFERROR(IF(AND(NOW()&lt;= EOMONTH(DATE(YEAR($P652),11, 1), 0), Overall!$A654&lt;&gt;"", MONTH($O652) &lt;=11, MONTH($P652) &gt;= 11), IF($T652 &lt;&gt; "", $H652/$T652, ""), ""), "")</f>
        <v/>
      </c>
      <c r="AS652" s="10" t="str">
        <f ca="1">IFERROR(IF(AND(NOW()&lt;= EOMONTH(DATE(YEAR($P652),12, 1), 0), Overall!$A654&lt;&gt;"", MONTH($O652) &lt;= 12, MONTH($P652) &gt;= 12), IF($T652 &lt;&gt; "", $H652/$T652, ""), ""), "")</f>
        <v/>
      </c>
      <c r="AT652" s="16">
        <f t="shared" ca="1" si="21"/>
        <v>0</v>
      </c>
    </row>
    <row r="653" spans="1:46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6">
        <f>IF(Overall!T655&lt;&gt;"",VALUE(Overall!T655),"")</f>
        <v>82.72</v>
      </c>
      <c r="O653" s="7">
        <f>IF(Overall!L655&lt;&gt;"", DATEVALUE(Overall!L655), "")</f>
        <v>45292</v>
      </c>
      <c r="P653" s="7">
        <f>IF(Overall!M655&lt;&gt;"", DATEVALUE(Overall!M655), "")</f>
        <v>45322</v>
      </c>
      <c r="Q653" s="7" t="str">
        <f>IF(Overall!S655&lt;&gt;"",_xlfn.VALUETOTEXT(Overall!S655),"")</f>
        <v>Jan</v>
      </c>
      <c r="R653" s="7">
        <f>IF(Overall!O655&lt;&gt;"", DATEVALUE(Overall!O655), "")</f>
        <v>45244</v>
      </c>
      <c r="S653" s="7">
        <f>IF(Overall!O655&lt;&gt;"", DATEVALUE(Overall!O655), "")</f>
        <v>45244</v>
      </c>
      <c r="T653" s="5">
        <f t="shared" si="20"/>
        <v>1</v>
      </c>
      <c r="U653" s="10">
        <f>IF(Overall!$A655&lt;&gt;"",IF(AND(MONTH($O653) &lt;= 1, MONTH($P653) &gt;= 1), IF($T653 &lt;&gt; "", $H653/$T653, ""), ""),"")</f>
        <v>500000</v>
      </c>
      <c r="V653" s="10" t="str">
        <f>IF(Overall!$A655&lt;&gt;"",IF(AND(MONTH($O653) &lt;= 2, MONTH($P653) &gt;= 2), IF($T653 &lt;&gt; "", $H653/$T653, ""), ""),"")</f>
        <v/>
      </c>
      <c r="W653" s="10" t="str">
        <f>IF(Overall!$A655&lt;&gt;"",IF(AND(MONTH($O653) &lt;= 3, MONTH($P653) &gt;= 3), IF($T653 &lt;&gt; "", $H653/$T653, ""), ""),"")</f>
        <v/>
      </c>
      <c r="X653" s="10" t="str">
        <f>IF(Overall!$A655&lt;&gt;"",IF(AND(MONTH($O653) &lt;= 4, MONTH($P653) &gt;= 4), IF($T653 &lt;&gt; "", $H653/$T653, ""), ""),"")</f>
        <v/>
      </c>
      <c r="Y653" s="10" t="str">
        <f>IF(Overall!$A655&lt;&gt;"",IF(AND(MONTH($O653) &lt;= 5, MONTH($P653) &gt;= 5), IF($T653 &lt;&gt; "", $H653/$T653, ""), ""),"")</f>
        <v/>
      </c>
      <c r="Z653" s="10" t="str">
        <f>IF(Overall!$A655&lt;&gt;"",IF(AND(MONTH($O653) &lt;= 6, MONTH($P653) &gt;= 6), IF($T653 &lt;&gt; "", $H653/$T653, ""), ""),"")</f>
        <v/>
      </c>
      <c r="AA653" s="10" t="str">
        <f>IF(Overall!$A655&lt;&gt;"",IF(AND(MONTH($O653) &lt;= 7, MONTH($P653) &gt;= 7 ), IF($T653 &lt;&gt; "", $H653/$T653, ""), ""),"")</f>
        <v/>
      </c>
      <c r="AB653" s="10" t="str">
        <f>IF(Overall!$A655&lt;&gt;"",IF(AND(MONTH($O653) &lt;= 8, MONTH($P653) &gt;= 8), IF($T653 &lt;&gt; "", $H653/$T653, ""), ""),"")</f>
        <v/>
      </c>
      <c r="AC653" s="10" t="str">
        <f>IF(Overall!$A655&lt;&gt;"",IF(AND(MONTH($O653) &lt;= 9, MONTH($P653) &gt;= 9), IF($T653 &lt;&gt; "", $H653/$T653, ""), ""),"")</f>
        <v/>
      </c>
      <c r="AD653" s="10" t="str">
        <f>IF(Overall!$A655&lt;&gt;"",IF(AND(MONTH($O653) &lt;= 10, MONTH($P653) &gt;= 10), IF($T653 &lt;&gt; "", $H653/$T653, ""), ""),"")</f>
        <v/>
      </c>
      <c r="AE653" s="10" t="str">
        <f>IF(Overall!$A655&lt;&gt;"",IF(AND(MONTH($O653) &lt;= 11, MONTH($P653) &gt;= 11), IF($T653 &lt;&gt; "", $H653/$T653, ""), ""),"")</f>
        <v/>
      </c>
      <c r="AF653" s="10" t="str">
        <f>IF(Overall!$A655&lt;&gt;"",IF(AND(MONTH($O653) &lt;= 12, MONTH($P653) &gt;= 12), IF($T653 &lt;&gt; "", $H653/$T653, ""), ""),"")</f>
        <v/>
      </c>
      <c r="AH653" s="10" t="str">
        <f ca="1">IFERROR(IF(AND(NOW()&lt;= EOMONTH(DATE(YEAR($P653),1, 1), 0), Overall!$A655&lt;&gt;"", MONTH($O653) &lt;= 1, MONTH($P653) &gt;= 1), IF($T653 &lt;&gt; "", $H653/$T653, ""), ""), "")</f>
        <v/>
      </c>
      <c r="AI653" s="10" t="str">
        <f ca="1">IFERROR(IF(AND(NOW()&lt;= EOMONTH(DATE(YEAR($P653),2, 1), 0), Overall!$A655&lt;&gt;"", MONTH($O653) &lt;= 2, MONTH($P653) &gt;= 2), IF($T653 &lt;&gt; "", $H653/$T653, ""), ""), "")</f>
        <v/>
      </c>
      <c r="AJ653" s="10" t="str">
        <f ca="1">IFERROR(IF(AND(NOW()&lt;= EOMONTH(DATE(YEAR($P653),3, 1), 0), Overall!$A655&lt;&gt;"", MONTH($O653) &lt;= 3, MONTH($P653) &gt;= 3), IF($T653 &lt;&gt; "", $H653/$T653, ""), ""), "")</f>
        <v/>
      </c>
      <c r="AK653" s="10" t="str">
        <f ca="1">IFERROR(IF(AND(NOW()&lt;= EOMONTH(DATE(YEAR($P653),4, 1), 0), Overall!$A655&lt;&gt;"", MONTH($O653) &lt;= 4, MONTH($P653) &gt;= 4), IF($T653 &lt;&gt; "", $H653/$T653, ""), ""), "")</f>
        <v/>
      </c>
      <c r="AL653" s="10" t="str">
        <f ca="1">IFERROR(IF(AND(NOW()&lt;= EOMONTH(DATE(YEAR($P653),5, 1), 0), Overall!$A655&lt;&gt;"", MONTH($O653) &lt;= 5, MONTH($P653) &gt;= 5), IF($T653 &lt;&gt; "", $H653/$T653, ""), ""), "")</f>
        <v/>
      </c>
      <c r="AM653" s="10" t="str">
        <f ca="1">IFERROR(IF(AND(NOW()&lt;= EOMONTH(DATE(YEAR($P653),6, 1), 0), Overall!$A655&lt;&gt;"", MONTH($O653) &lt;= 6, MONTH($P653) &gt;= 6), IF($T653 &lt;&gt; "", $H653/$T653, ""), ""), "")</f>
        <v/>
      </c>
      <c r="AN653" s="10" t="str">
        <f ca="1">IFERROR(IF(AND(NOW()&lt;= EOMONTH(DATE(YEAR($P653),7, 1), 0), Overall!$A655&lt;&gt;"", MONTH($O653) &lt;= 7, MONTH($P653) &gt;= 7), IF($T653 &lt;&gt; "", $H653/$T653, ""), ""), "")</f>
        <v/>
      </c>
      <c r="AO653" s="10" t="str">
        <f ca="1">IFERROR(IF(AND(NOW()&lt;= EOMONTH(DATE(YEAR($P653),8, 1), 0), Overall!$A655&lt;&gt;"", MONTH($O653) &lt;= 8, MONTH($P653) &gt;= 8), IF($T653 &lt;&gt; "", $H653/$T653, ""), ""), "")</f>
        <v/>
      </c>
      <c r="AP653" s="10" t="str">
        <f ca="1">IFERROR(IF(AND(NOW()&lt;= EOMONTH(DATE(YEAR($P653),9, 1), 0), Overall!$A655&lt;&gt;"", MONTH($O653) &lt;= 9, MONTH($P653) &gt;= 9), IF($T653 &lt;&gt; "", $H653/$T653, ""), ""), "")</f>
        <v/>
      </c>
      <c r="AQ653" s="10" t="str">
        <f ca="1">IFERROR(IF(AND(NOW()&lt;= EOMONTH(DATE(YEAR($P653),10, 1), 0), Overall!$A655&lt;&gt;"", MONTH($O653) &lt;= 10, MONTH($P653) &gt;= 10), IF($T653 &lt;&gt; "", $H653/$T653, ""), ""), "")</f>
        <v/>
      </c>
      <c r="AR653" s="10" t="str">
        <f ca="1">IFERROR(IF(AND(NOW()&lt;= EOMONTH(DATE(YEAR($P653),11, 1), 0), Overall!$A655&lt;&gt;"", MONTH($O653) &lt;=11, MONTH($P653) &gt;= 11), IF($T653 &lt;&gt; "", $H653/$T653, ""), ""), "")</f>
        <v/>
      </c>
      <c r="AS653" s="10" t="str">
        <f ca="1">IFERROR(IF(AND(NOW()&lt;= EOMONTH(DATE(YEAR($P653),12, 1), 0), Overall!$A655&lt;&gt;"", MONTH($O653) &lt;= 12, MONTH($P653) &gt;= 12), IF($T653 &lt;&gt; "", $H653/$T653, ""), ""), "")</f>
        <v/>
      </c>
      <c r="AT653" s="16">
        <f t="shared" ca="1" si="21"/>
        <v>0</v>
      </c>
    </row>
    <row r="654" spans="1:46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6">
        <f>IF(Overall!T656&lt;&gt;"",VALUE(Overall!T656),"")</f>
        <v>80.7</v>
      </c>
      <c r="O654" s="7">
        <f>IF(Overall!L656&lt;&gt;"", DATEVALUE(Overall!L656), "")</f>
        <v>45292</v>
      </c>
      <c r="P654" s="7">
        <f>IF(Overall!M656&lt;&gt;"", DATEVALUE(Overall!M656), "")</f>
        <v>45322</v>
      </c>
      <c r="Q654" s="7" t="str">
        <f>IF(Overall!S656&lt;&gt;"",_xlfn.VALUETOTEXT(Overall!S656),"")</f>
        <v>Jan</v>
      </c>
      <c r="R654" s="7">
        <f>IF(Overall!O656&lt;&gt;"", DATEVALUE(Overall!O656), "")</f>
        <v>45246</v>
      </c>
      <c r="S654" s="7">
        <f>IF(Overall!O656&lt;&gt;"", DATEVALUE(Overall!O656), "")</f>
        <v>45246</v>
      </c>
      <c r="T654" s="5">
        <f t="shared" si="20"/>
        <v>1</v>
      </c>
      <c r="U654" s="10">
        <f>IF(Overall!$A656&lt;&gt;"",IF(AND(MONTH($O654) &lt;= 1, MONTH($P654) &gt;= 1), IF($T654 &lt;&gt; "", $H654/$T654, ""), ""),"")</f>
        <v>500000</v>
      </c>
      <c r="V654" s="10" t="str">
        <f>IF(Overall!$A656&lt;&gt;"",IF(AND(MONTH($O654) &lt;= 2, MONTH($P654) &gt;= 2), IF($T654 &lt;&gt; "", $H654/$T654, ""), ""),"")</f>
        <v/>
      </c>
      <c r="W654" s="10" t="str">
        <f>IF(Overall!$A656&lt;&gt;"",IF(AND(MONTH($O654) &lt;= 3, MONTH($P654) &gt;= 3), IF($T654 &lt;&gt; "", $H654/$T654, ""), ""),"")</f>
        <v/>
      </c>
      <c r="X654" s="10" t="str">
        <f>IF(Overall!$A656&lt;&gt;"",IF(AND(MONTH($O654) &lt;= 4, MONTH($P654) &gt;= 4), IF($T654 &lt;&gt; "", $H654/$T654, ""), ""),"")</f>
        <v/>
      </c>
      <c r="Y654" s="10" t="str">
        <f>IF(Overall!$A656&lt;&gt;"",IF(AND(MONTH($O654) &lt;= 5, MONTH($P654) &gt;= 5), IF($T654 &lt;&gt; "", $H654/$T654, ""), ""),"")</f>
        <v/>
      </c>
      <c r="Z654" s="10" t="str">
        <f>IF(Overall!$A656&lt;&gt;"",IF(AND(MONTH($O654) &lt;= 6, MONTH($P654) &gt;= 6), IF($T654 &lt;&gt; "", $H654/$T654, ""), ""),"")</f>
        <v/>
      </c>
      <c r="AA654" s="10" t="str">
        <f>IF(Overall!$A656&lt;&gt;"",IF(AND(MONTH($O654) &lt;= 7, MONTH($P654) &gt;= 7 ), IF($T654 &lt;&gt; "", $H654/$T654, ""), ""),"")</f>
        <v/>
      </c>
      <c r="AB654" s="10" t="str">
        <f>IF(Overall!$A656&lt;&gt;"",IF(AND(MONTH($O654) &lt;= 8, MONTH($P654) &gt;= 8), IF($T654 &lt;&gt; "", $H654/$T654, ""), ""),"")</f>
        <v/>
      </c>
      <c r="AC654" s="10" t="str">
        <f>IF(Overall!$A656&lt;&gt;"",IF(AND(MONTH($O654) &lt;= 9, MONTH($P654) &gt;= 9), IF($T654 &lt;&gt; "", $H654/$T654, ""), ""),"")</f>
        <v/>
      </c>
      <c r="AD654" s="10" t="str">
        <f>IF(Overall!$A656&lt;&gt;"",IF(AND(MONTH($O654) &lt;= 10, MONTH($P654) &gt;= 10), IF($T654 &lt;&gt; "", $H654/$T654, ""), ""),"")</f>
        <v/>
      </c>
      <c r="AE654" s="10" t="str">
        <f>IF(Overall!$A656&lt;&gt;"",IF(AND(MONTH($O654) &lt;= 11, MONTH($P654) &gt;= 11), IF($T654 &lt;&gt; "", $H654/$T654, ""), ""),"")</f>
        <v/>
      </c>
      <c r="AF654" s="10" t="str">
        <f>IF(Overall!$A656&lt;&gt;"",IF(AND(MONTH($O654) &lt;= 12, MONTH($P654) &gt;= 12), IF($T654 &lt;&gt; "", $H654/$T654, ""), ""),"")</f>
        <v/>
      </c>
      <c r="AH654" s="10" t="str">
        <f ca="1">IFERROR(IF(AND(NOW()&lt;= EOMONTH(DATE(YEAR($P654),1, 1), 0), Overall!$A656&lt;&gt;"", MONTH($O654) &lt;= 1, MONTH($P654) &gt;= 1), IF($T654 &lt;&gt; "", $H654/$T654, ""), ""), "")</f>
        <v/>
      </c>
      <c r="AI654" s="10" t="str">
        <f ca="1">IFERROR(IF(AND(NOW()&lt;= EOMONTH(DATE(YEAR($P654),2, 1), 0), Overall!$A656&lt;&gt;"", MONTH($O654) &lt;= 2, MONTH($P654) &gt;= 2), IF($T654 &lt;&gt; "", $H654/$T654, ""), ""), "")</f>
        <v/>
      </c>
      <c r="AJ654" s="10" t="str">
        <f ca="1">IFERROR(IF(AND(NOW()&lt;= EOMONTH(DATE(YEAR($P654),3, 1), 0), Overall!$A656&lt;&gt;"", MONTH($O654) &lt;= 3, MONTH($P654) &gt;= 3), IF($T654 &lt;&gt; "", $H654/$T654, ""), ""), "")</f>
        <v/>
      </c>
      <c r="AK654" s="10" t="str">
        <f ca="1">IFERROR(IF(AND(NOW()&lt;= EOMONTH(DATE(YEAR($P654),4, 1), 0), Overall!$A656&lt;&gt;"", MONTH($O654) &lt;= 4, MONTH($P654) &gt;= 4), IF($T654 &lt;&gt; "", $H654/$T654, ""), ""), "")</f>
        <v/>
      </c>
      <c r="AL654" s="10" t="str">
        <f ca="1">IFERROR(IF(AND(NOW()&lt;= EOMONTH(DATE(YEAR($P654),5, 1), 0), Overall!$A656&lt;&gt;"", MONTH($O654) &lt;= 5, MONTH($P654) &gt;= 5), IF($T654 &lt;&gt; "", $H654/$T654, ""), ""), "")</f>
        <v/>
      </c>
      <c r="AM654" s="10" t="str">
        <f ca="1">IFERROR(IF(AND(NOW()&lt;= EOMONTH(DATE(YEAR($P654),6, 1), 0), Overall!$A656&lt;&gt;"", MONTH($O654) &lt;= 6, MONTH($P654) &gt;= 6), IF($T654 &lt;&gt; "", $H654/$T654, ""), ""), "")</f>
        <v/>
      </c>
      <c r="AN654" s="10" t="str">
        <f ca="1">IFERROR(IF(AND(NOW()&lt;= EOMONTH(DATE(YEAR($P654),7, 1), 0), Overall!$A656&lt;&gt;"", MONTH($O654) &lt;= 7, MONTH($P654) &gt;= 7), IF($T654 &lt;&gt; "", $H654/$T654, ""), ""), "")</f>
        <v/>
      </c>
      <c r="AO654" s="10" t="str">
        <f ca="1">IFERROR(IF(AND(NOW()&lt;= EOMONTH(DATE(YEAR($P654),8, 1), 0), Overall!$A656&lt;&gt;"", MONTH($O654) &lt;= 8, MONTH($P654) &gt;= 8), IF($T654 &lt;&gt; "", $H654/$T654, ""), ""), "")</f>
        <v/>
      </c>
      <c r="AP654" s="10" t="str">
        <f ca="1">IFERROR(IF(AND(NOW()&lt;= EOMONTH(DATE(YEAR($P654),9, 1), 0), Overall!$A656&lt;&gt;"", MONTH($O654) &lt;= 9, MONTH($P654) &gt;= 9), IF($T654 &lt;&gt; "", $H654/$T654, ""), ""), "")</f>
        <v/>
      </c>
      <c r="AQ654" s="10" t="str">
        <f ca="1">IFERROR(IF(AND(NOW()&lt;= EOMONTH(DATE(YEAR($P654),10, 1), 0), Overall!$A656&lt;&gt;"", MONTH($O654) &lt;= 10, MONTH($P654) &gt;= 10), IF($T654 &lt;&gt; "", $H654/$T654, ""), ""), "")</f>
        <v/>
      </c>
      <c r="AR654" s="10" t="str">
        <f ca="1">IFERROR(IF(AND(NOW()&lt;= EOMONTH(DATE(YEAR($P654),11, 1), 0), Overall!$A656&lt;&gt;"", MONTH($O654) &lt;=11, MONTH($P654) &gt;= 11), IF($T654 &lt;&gt; "", $H654/$T654, ""), ""), "")</f>
        <v/>
      </c>
      <c r="AS654" s="10" t="str">
        <f ca="1">IFERROR(IF(AND(NOW()&lt;= EOMONTH(DATE(YEAR($P654),12, 1), 0), Overall!$A656&lt;&gt;"", MONTH($O654) &lt;= 12, MONTH($P654) &gt;= 12), IF($T654 &lt;&gt; "", $H654/$T654, ""), ""), "")</f>
        <v/>
      </c>
      <c r="AT654" s="16">
        <f t="shared" ca="1" si="21"/>
        <v>0</v>
      </c>
    </row>
    <row r="655" spans="1:46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6">
        <f>IF(Overall!T657&lt;&gt;"",VALUE(Overall!T657),"")</f>
        <v>80.75</v>
      </c>
      <c r="O655" s="7">
        <f>IF(Overall!L657&lt;&gt;"", DATEVALUE(Overall!L657), "")</f>
        <v>45292</v>
      </c>
      <c r="P655" s="7">
        <f>IF(Overall!M657&lt;&gt;"", DATEVALUE(Overall!M657), "")</f>
        <v>45322</v>
      </c>
      <c r="Q655" s="7" t="str">
        <f>IF(Overall!S657&lt;&gt;"",_xlfn.VALUETOTEXT(Overall!S657),"")</f>
        <v>Jan</v>
      </c>
      <c r="R655" s="7">
        <f>IF(Overall!O657&lt;&gt;"", DATEVALUE(Overall!O657), "")</f>
        <v>45246</v>
      </c>
      <c r="S655" s="7">
        <f>IF(Overall!O657&lt;&gt;"", DATEVALUE(Overall!O657), "")</f>
        <v>45246</v>
      </c>
      <c r="T655" s="5">
        <f t="shared" si="20"/>
        <v>1</v>
      </c>
      <c r="U655" s="10">
        <f>IF(Overall!$A657&lt;&gt;"",IF(AND(MONTH($O655) &lt;= 1, MONTH($P655) &gt;= 1), IF($T655 &lt;&gt; "", $H655/$T655, ""), ""),"")</f>
        <v>500000</v>
      </c>
      <c r="V655" s="10" t="str">
        <f>IF(Overall!$A657&lt;&gt;"",IF(AND(MONTH($O655) &lt;= 2, MONTH($P655) &gt;= 2), IF($T655 &lt;&gt; "", $H655/$T655, ""), ""),"")</f>
        <v/>
      </c>
      <c r="W655" s="10" t="str">
        <f>IF(Overall!$A657&lt;&gt;"",IF(AND(MONTH($O655) &lt;= 3, MONTH($P655) &gt;= 3), IF($T655 &lt;&gt; "", $H655/$T655, ""), ""),"")</f>
        <v/>
      </c>
      <c r="X655" s="10" t="str">
        <f>IF(Overall!$A657&lt;&gt;"",IF(AND(MONTH($O655) &lt;= 4, MONTH($P655) &gt;= 4), IF($T655 &lt;&gt; "", $H655/$T655, ""), ""),"")</f>
        <v/>
      </c>
      <c r="Y655" s="10" t="str">
        <f>IF(Overall!$A657&lt;&gt;"",IF(AND(MONTH($O655) &lt;= 5, MONTH($P655) &gt;= 5), IF($T655 &lt;&gt; "", $H655/$T655, ""), ""),"")</f>
        <v/>
      </c>
      <c r="Z655" s="10" t="str">
        <f>IF(Overall!$A657&lt;&gt;"",IF(AND(MONTH($O655) &lt;= 6, MONTH($P655) &gt;= 6), IF($T655 &lt;&gt; "", $H655/$T655, ""), ""),"")</f>
        <v/>
      </c>
      <c r="AA655" s="10" t="str">
        <f>IF(Overall!$A657&lt;&gt;"",IF(AND(MONTH($O655) &lt;= 7, MONTH($P655) &gt;= 7 ), IF($T655 &lt;&gt; "", $H655/$T655, ""), ""),"")</f>
        <v/>
      </c>
      <c r="AB655" s="10" t="str">
        <f>IF(Overall!$A657&lt;&gt;"",IF(AND(MONTH($O655) &lt;= 8, MONTH($P655) &gt;= 8), IF($T655 &lt;&gt; "", $H655/$T655, ""), ""),"")</f>
        <v/>
      </c>
      <c r="AC655" s="10" t="str">
        <f>IF(Overall!$A657&lt;&gt;"",IF(AND(MONTH($O655) &lt;= 9, MONTH($P655) &gt;= 9), IF($T655 &lt;&gt; "", $H655/$T655, ""), ""),"")</f>
        <v/>
      </c>
      <c r="AD655" s="10" t="str">
        <f>IF(Overall!$A657&lt;&gt;"",IF(AND(MONTH($O655) &lt;= 10, MONTH($P655) &gt;= 10), IF($T655 &lt;&gt; "", $H655/$T655, ""), ""),"")</f>
        <v/>
      </c>
      <c r="AE655" s="10" t="str">
        <f>IF(Overall!$A657&lt;&gt;"",IF(AND(MONTH($O655) &lt;= 11, MONTH($P655) &gt;= 11), IF($T655 &lt;&gt; "", $H655/$T655, ""), ""),"")</f>
        <v/>
      </c>
      <c r="AF655" s="10" t="str">
        <f>IF(Overall!$A657&lt;&gt;"",IF(AND(MONTH($O655) &lt;= 12, MONTH($P655) &gt;= 12), IF($T655 &lt;&gt; "", $H655/$T655, ""), ""),"")</f>
        <v/>
      </c>
      <c r="AH655" s="10" t="str">
        <f ca="1">IFERROR(IF(AND(NOW()&lt;= EOMONTH(DATE(YEAR($P655),1, 1), 0), Overall!$A657&lt;&gt;"", MONTH($O655) &lt;= 1, MONTH($P655) &gt;= 1), IF($T655 &lt;&gt; "", $H655/$T655, ""), ""), "")</f>
        <v/>
      </c>
      <c r="AI655" s="10" t="str">
        <f ca="1">IFERROR(IF(AND(NOW()&lt;= EOMONTH(DATE(YEAR($P655),2, 1), 0), Overall!$A657&lt;&gt;"", MONTH($O655) &lt;= 2, MONTH($P655) &gt;= 2), IF($T655 &lt;&gt; "", $H655/$T655, ""), ""), "")</f>
        <v/>
      </c>
      <c r="AJ655" s="10" t="str">
        <f ca="1">IFERROR(IF(AND(NOW()&lt;= EOMONTH(DATE(YEAR($P655),3, 1), 0), Overall!$A657&lt;&gt;"", MONTH($O655) &lt;= 3, MONTH($P655) &gt;= 3), IF($T655 &lt;&gt; "", $H655/$T655, ""), ""), "")</f>
        <v/>
      </c>
      <c r="AK655" s="10" t="str">
        <f ca="1">IFERROR(IF(AND(NOW()&lt;= EOMONTH(DATE(YEAR($P655),4, 1), 0), Overall!$A657&lt;&gt;"", MONTH($O655) &lt;= 4, MONTH($P655) &gt;= 4), IF($T655 &lt;&gt; "", $H655/$T655, ""), ""), "")</f>
        <v/>
      </c>
      <c r="AL655" s="10" t="str">
        <f ca="1">IFERROR(IF(AND(NOW()&lt;= EOMONTH(DATE(YEAR($P655),5, 1), 0), Overall!$A657&lt;&gt;"", MONTH($O655) &lt;= 5, MONTH($P655) &gt;= 5), IF($T655 &lt;&gt; "", $H655/$T655, ""), ""), "")</f>
        <v/>
      </c>
      <c r="AM655" s="10" t="str">
        <f ca="1">IFERROR(IF(AND(NOW()&lt;= EOMONTH(DATE(YEAR($P655),6, 1), 0), Overall!$A657&lt;&gt;"", MONTH($O655) &lt;= 6, MONTH($P655) &gt;= 6), IF($T655 &lt;&gt; "", $H655/$T655, ""), ""), "")</f>
        <v/>
      </c>
      <c r="AN655" s="10" t="str">
        <f ca="1">IFERROR(IF(AND(NOW()&lt;= EOMONTH(DATE(YEAR($P655),7, 1), 0), Overall!$A657&lt;&gt;"", MONTH($O655) &lt;= 7, MONTH($P655) &gt;= 7), IF($T655 &lt;&gt; "", $H655/$T655, ""), ""), "")</f>
        <v/>
      </c>
      <c r="AO655" s="10" t="str">
        <f ca="1">IFERROR(IF(AND(NOW()&lt;= EOMONTH(DATE(YEAR($P655),8, 1), 0), Overall!$A657&lt;&gt;"", MONTH($O655) &lt;= 8, MONTH($P655) &gt;= 8), IF($T655 &lt;&gt; "", $H655/$T655, ""), ""), "")</f>
        <v/>
      </c>
      <c r="AP655" s="10" t="str">
        <f ca="1">IFERROR(IF(AND(NOW()&lt;= EOMONTH(DATE(YEAR($P655),9, 1), 0), Overall!$A657&lt;&gt;"", MONTH($O655) &lt;= 9, MONTH($P655) &gt;= 9), IF($T655 &lt;&gt; "", $H655/$T655, ""), ""), "")</f>
        <v/>
      </c>
      <c r="AQ655" s="10" t="str">
        <f ca="1">IFERROR(IF(AND(NOW()&lt;= EOMONTH(DATE(YEAR($P655),10, 1), 0), Overall!$A657&lt;&gt;"", MONTH($O655) &lt;= 10, MONTH($P655) &gt;= 10), IF($T655 &lt;&gt; "", $H655/$T655, ""), ""), "")</f>
        <v/>
      </c>
      <c r="AR655" s="10" t="str">
        <f ca="1">IFERROR(IF(AND(NOW()&lt;= EOMONTH(DATE(YEAR($P655),11, 1), 0), Overall!$A657&lt;&gt;"", MONTH($O655) &lt;=11, MONTH($P655) &gt;= 11), IF($T655 &lt;&gt; "", $H655/$T655, ""), ""), "")</f>
        <v/>
      </c>
      <c r="AS655" s="10" t="str">
        <f ca="1">IFERROR(IF(AND(NOW()&lt;= EOMONTH(DATE(YEAR($P655),12, 1), 0), Overall!$A657&lt;&gt;"", MONTH($O655) &lt;= 12, MONTH($P655) &gt;= 12), IF($T655 &lt;&gt; "", $H655/$T655, ""), ""), "")</f>
        <v/>
      </c>
      <c r="AT655" s="16">
        <f t="shared" ca="1" si="21"/>
        <v>0</v>
      </c>
    </row>
    <row r="656" spans="1:46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6">
        <f>IF(Overall!T658&lt;&gt;"",VALUE(Overall!T658),"")</f>
        <v>80.87</v>
      </c>
      <c r="O656" s="7">
        <f>IF(Overall!L658&lt;&gt;"", DATEVALUE(Overall!L658), "")</f>
        <v>45292</v>
      </c>
      <c r="P656" s="7">
        <f>IF(Overall!M658&lt;&gt;"", DATEVALUE(Overall!M658), "")</f>
        <v>45322</v>
      </c>
      <c r="Q656" s="7" t="str">
        <f>IF(Overall!S658&lt;&gt;"",_xlfn.VALUETOTEXT(Overall!S658),"")</f>
        <v>Jan</v>
      </c>
      <c r="R656" s="7">
        <f>IF(Overall!O658&lt;&gt;"", DATEVALUE(Overall!O658), "")</f>
        <v>45246</v>
      </c>
      <c r="S656" s="7">
        <f>IF(Overall!O658&lt;&gt;"", DATEVALUE(Overall!O658), "")</f>
        <v>45246</v>
      </c>
      <c r="T656" s="5">
        <f t="shared" si="20"/>
        <v>1</v>
      </c>
      <c r="U656" s="10">
        <f>IF(Overall!$A658&lt;&gt;"",IF(AND(MONTH($O656) &lt;= 1, MONTH($P656) &gt;= 1), IF($T656 &lt;&gt; "", $H656/$T656, ""), ""),"")</f>
        <v>500000</v>
      </c>
      <c r="V656" s="10" t="str">
        <f>IF(Overall!$A658&lt;&gt;"",IF(AND(MONTH($O656) &lt;= 2, MONTH($P656) &gt;= 2), IF($T656 &lt;&gt; "", $H656/$T656, ""), ""),"")</f>
        <v/>
      </c>
      <c r="W656" s="10" t="str">
        <f>IF(Overall!$A658&lt;&gt;"",IF(AND(MONTH($O656) &lt;= 3, MONTH($P656) &gt;= 3), IF($T656 &lt;&gt; "", $H656/$T656, ""), ""),"")</f>
        <v/>
      </c>
      <c r="X656" s="10" t="str">
        <f>IF(Overall!$A658&lt;&gt;"",IF(AND(MONTH($O656) &lt;= 4, MONTH($P656) &gt;= 4), IF($T656 &lt;&gt; "", $H656/$T656, ""), ""),"")</f>
        <v/>
      </c>
      <c r="Y656" s="10" t="str">
        <f>IF(Overall!$A658&lt;&gt;"",IF(AND(MONTH($O656) &lt;= 5, MONTH($P656) &gt;= 5), IF($T656 &lt;&gt; "", $H656/$T656, ""), ""),"")</f>
        <v/>
      </c>
      <c r="Z656" s="10" t="str">
        <f>IF(Overall!$A658&lt;&gt;"",IF(AND(MONTH($O656) &lt;= 6, MONTH($P656) &gt;= 6), IF($T656 &lt;&gt; "", $H656/$T656, ""), ""),"")</f>
        <v/>
      </c>
      <c r="AA656" s="10" t="str">
        <f>IF(Overall!$A658&lt;&gt;"",IF(AND(MONTH($O656) &lt;= 7, MONTH($P656) &gt;= 7 ), IF($T656 &lt;&gt; "", $H656/$T656, ""), ""),"")</f>
        <v/>
      </c>
      <c r="AB656" s="10" t="str">
        <f>IF(Overall!$A658&lt;&gt;"",IF(AND(MONTH($O656) &lt;= 8, MONTH($P656) &gt;= 8), IF($T656 &lt;&gt; "", $H656/$T656, ""), ""),"")</f>
        <v/>
      </c>
      <c r="AC656" s="10" t="str">
        <f>IF(Overall!$A658&lt;&gt;"",IF(AND(MONTH($O656) &lt;= 9, MONTH($P656) &gt;= 9), IF($T656 &lt;&gt; "", $H656/$T656, ""), ""),"")</f>
        <v/>
      </c>
      <c r="AD656" s="10" t="str">
        <f>IF(Overall!$A658&lt;&gt;"",IF(AND(MONTH($O656) &lt;= 10, MONTH($P656) &gt;= 10), IF($T656 &lt;&gt; "", $H656/$T656, ""), ""),"")</f>
        <v/>
      </c>
      <c r="AE656" s="10" t="str">
        <f>IF(Overall!$A658&lt;&gt;"",IF(AND(MONTH($O656) &lt;= 11, MONTH($P656) &gt;= 11), IF($T656 &lt;&gt; "", $H656/$T656, ""), ""),"")</f>
        <v/>
      </c>
      <c r="AF656" s="10" t="str">
        <f>IF(Overall!$A658&lt;&gt;"",IF(AND(MONTH($O656) &lt;= 12, MONTH($P656) &gt;= 12), IF($T656 &lt;&gt; "", $H656/$T656, ""), ""),"")</f>
        <v/>
      </c>
      <c r="AH656" s="10" t="str">
        <f ca="1">IFERROR(IF(AND(NOW()&lt;= EOMONTH(DATE(YEAR($P656),1, 1), 0), Overall!$A658&lt;&gt;"", MONTH($O656) &lt;= 1, MONTH($P656) &gt;= 1), IF($T656 &lt;&gt; "", $H656/$T656, ""), ""), "")</f>
        <v/>
      </c>
      <c r="AI656" s="10" t="str">
        <f ca="1">IFERROR(IF(AND(NOW()&lt;= EOMONTH(DATE(YEAR($P656),2, 1), 0), Overall!$A658&lt;&gt;"", MONTH($O656) &lt;= 2, MONTH($P656) &gt;= 2), IF($T656 &lt;&gt; "", $H656/$T656, ""), ""), "")</f>
        <v/>
      </c>
      <c r="AJ656" s="10" t="str">
        <f ca="1">IFERROR(IF(AND(NOW()&lt;= EOMONTH(DATE(YEAR($P656),3, 1), 0), Overall!$A658&lt;&gt;"", MONTH($O656) &lt;= 3, MONTH($P656) &gt;= 3), IF($T656 &lt;&gt; "", $H656/$T656, ""), ""), "")</f>
        <v/>
      </c>
      <c r="AK656" s="10" t="str">
        <f ca="1">IFERROR(IF(AND(NOW()&lt;= EOMONTH(DATE(YEAR($P656),4, 1), 0), Overall!$A658&lt;&gt;"", MONTH($O656) &lt;= 4, MONTH($P656) &gt;= 4), IF($T656 &lt;&gt; "", $H656/$T656, ""), ""), "")</f>
        <v/>
      </c>
      <c r="AL656" s="10" t="str">
        <f ca="1">IFERROR(IF(AND(NOW()&lt;= EOMONTH(DATE(YEAR($P656),5, 1), 0), Overall!$A658&lt;&gt;"", MONTH($O656) &lt;= 5, MONTH($P656) &gt;= 5), IF($T656 &lt;&gt; "", $H656/$T656, ""), ""), "")</f>
        <v/>
      </c>
      <c r="AM656" s="10" t="str">
        <f ca="1">IFERROR(IF(AND(NOW()&lt;= EOMONTH(DATE(YEAR($P656),6, 1), 0), Overall!$A658&lt;&gt;"", MONTH($O656) &lt;= 6, MONTH($P656) &gt;= 6), IF($T656 &lt;&gt; "", $H656/$T656, ""), ""), "")</f>
        <v/>
      </c>
      <c r="AN656" s="10" t="str">
        <f ca="1">IFERROR(IF(AND(NOW()&lt;= EOMONTH(DATE(YEAR($P656),7, 1), 0), Overall!$A658&lt;&gt;"", MONTH($O656) &lt;= 7, MONTH($P656) &gt;= 7), IF($T656 &lt;&gt; "", $H656/$T656, ""), ""), "")</f>
        <v/>
      </c>
      <c r="AO656" s="10" t="str">
        <f ca="1">IFERROR(IF(AND(NOW()&lt;= EOMONTH(DATE(YEAR($P656),8, 1), 0), Overall!$A658&lt;&gt;"", MONTH($O656) &lt;= 8, MONTH($P656) &gt;= 8), IF($T656 &lt;&gt; "", $H656/$T656, ""), ""), "")</f>
        <v/>
      </c>
      <c r="AP656" s="10" t="str">
        <f ca="1">IFERROR(IF(AND(NOW()&lt;= EOMONTH(DATE(YEAR($P656),9, 1), 0), Overall!$A658&lt;&gt;"", MONTH($O656) &lt;= 9, MONTH($P656) &gt;= 9), IF($T656 &lt;&gt; "", $H656/$T656, ""), ""), "")</f>
        <v/>
      </c>
      <c r="AQ656" s="10" t="str">
        <f ca="1">IFERROR(IF(AND(NOW()&lt;= EOMONTH(DATE(YEAR($P656),10, 1), 0), Overall!$A658&lt;&gt;"", MONTH($O656) &lt;= 10, MONTH($P656) &gt;= 10), IF($T656 &lt;&gt; "", $H656/$T656, ""), ""), "")</f>
        <v/>
      </c>
      <c r="AR656" s="10" t="str">
        <f ca="1">IFERROR(IF(AND(NOW()&lt;= EOMONTH(DATE(YEAR($P656),11, 1), 0), Overall!$A658&lt;&gt;"", MONTH($O656) &lt;=11, MONTH($P656) &gt;= 11), IF($T656 &lt;&gt; "", $H656/$T656, ""), ""), "")</f>
        <v/>
      </c>
      <c r="AS656" s="10" t="str">
        <f ca="1">IFERROR(IF(AND(NOW()&lt;= EOMONTH(DATE(YEAR($P656),12, 1), 0), Overall!$A658&lt;&gt;"", MONTH($O656) &lt;= 12, MONTH($P656) &gt;= 12), IF($T656 &lt;&gt; "", $H656/$T656, ""), ""), "")</f>
        <v/>
      </c>
      <c r="AT656" s="16">
        <f t="shared" ca="1" si="21"/>
        <v>0</v>
      </c>
    </row>
    <row r="657" spans="1:46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6">
        <f>IF(Overall!T659&lt;&gt;"",VALUE(Overall!T659),"")</f>
        <v>78.2</v>
      </c>
      <c r="O657" s="7">
        <f>IF(Overall!L659&lt;&gt;"", DATEVALUE(Overall!L659), "")</f>
        <v>45292</v>
      </c>
      <c r="P657" s="7">
        <f>IF(Overall!M659&lt;&gt;"", DATEVALUE(Overall!M659), "")</f>
        <v>45382</v>
      </c>
      <c r="Q657" s="7" t="str">
        <f>IF(Overall!S659&lt;&gt;"",_xlfn.VALUETOTEXT(Overall!S659),"")</f>
        <v>Jan-Mar</v>
      </c>
      <c r="R657" s="7">
        <f>IF(Overall!O659&lt;&gt;"", DATEVALUE(Overall!O659), "")</f>
        <v>45247</v>
      </c>
      <c r="S657" s="7">
        <f>IF(Overall!O659&lt;&gt;"", DATEVALUE(Overall!O659), "")</f>
        <v>45247</v>
      </c>
      <c r="T657" s="5">
        <f t="shared" si="20"/>
        <v>3</v>
      </c>
      <c r="U657" s="10">
        <f>IF(Overall!$A659&lt;&gt;"",IF(AND(MONTH($O657) &lt;= 1, MONTH($P657) &gt;= 1), IF($T657 &lt;&gt; "", $H657/$T657, ""), ""),"")</f>
        <v>525000</v>
      </c>
      <c r="V657" s="10">
        <f>IF(Overall!$A659&lt;&gt;"",IF(AND(MONTH($O657) &lt;= 2, MONTH($P657) &gt;= 2), IF($T657 &lt;&gt; "", $H657/$T657, ""), ""),"")</f>
        <v>525000</v>
      </c>
      <c r="W657" s="10">
        <f>IF(Overall!$A659&lt;&gt;"",IF(AND(MONTH($O657) &lt;= 3, MONTH($P657) &gt;= 3), IF($T657 &lt;&gt; "", $H657/$T657, ""), ""),"")</f>
        <v>525000</v>
      </c>
      <c r="X657" s="10" t="str">
        <f>IF(Overall!$A659&lt;&gt;"",IF(AND(MONTH($O657) &lt;= 4, MONTH($P657) &gt;= 4), IF($T657 &lt;&gt; "", $H657/$T657, ""), ""),"")</f>
        <v/>
      </c>
      <c r="Y657" s="10" t="str">
        <f>IF(Overall!$A659&lt;&gt;"",IF(AND(MONTH($O657) &lt;= 5, MONTH($P657) &gt;= 5), IF($T657 &lt;&gt; "", $H657/$T657, ""), ""),"")</f>
        <v/>
      </c>
      <c r="Z657" s="10" t="str">
        <f>IF(Overall!$A659&lt;&gt;"",IF(AND(MONTH($O657) &lt;= 6, MONTH($P657) &gt;= 6), IF($T657 &lt;&gt; "", $H657/$T657, ""), ""),"")</f>
        <v/>
      </c>
      <c r="AA657" s="10" t="str">
        <f>IF(Overall!$A659&lt;&gt;"",IF(AND(MONTH($O657) &lt;= 7, MONTH($P657) &gt;= 7 ), IF($T657 &lt;&gt; "", $H657/$T657, ""), ""),"")</f>
        <v/>
      </c>
      <c r="AB657" s="10" t="str">
        <f>IF(Overall!$A659&lt;&gt;"",IF(AND(MONTH($O657) &lt;= 8, MONTH($P657) &gt;= 8), IF($T657 &lt;&gt; "", $H657/$T657, ""), ""),"")</f>
        <v/>
      </c>
      <c r="AC657" s="10" t="str">
        <f>IF(Overall!$A659&lt;&gt;"",IF(AND(MONTH($O657) &lt;= 9, MONTH($P657) &gt;= 9), IF($T657 &lt;&gt; "", $H657/$T657, ""), ""),"")</f>
        <v/>
      </c>
      <c r="AD657" s="10" t="str">
        <f>IF(Overall!$A659&lt;&gt;"",IF(AND(MONTH($O657) &lt;= 10, MONTH($P657) &gt;= 10), IF($T657 &lt;&gt; "", $H657/$T657, ""), ""),"")</f>
        <v/>
      </c>
      <c r="AE657" s="10" t="str">
        <f>IF(Overall!$A659&lt;&gt;"",IF(AND(MONTH($O657) &lt;= 11, MONTH($P657) &gt;= 11), IF($T657 &lt;&gt; "", $H657/$T657, ""), ""),"")</f>
        <v/>
      </c>
      <c r="AF657" s="10" t="str">
        <f>IF(Overall!$A659&lt;&gt;"",IF(AND(MONTH($O657) &lt;= 12, MONTH($P657) &gt;= 12), IF($T657 &lt;&gt; "", $H657/$T657, ""), ""),"")</f>
        <v/>
      </c>
      <c r="AH657" s="10" t="str">
        <f ca="1">IFERROR(IF(AND(NOW()&lt;= EOMONTH(DATE(YEAR($P657),1, 1), 0), Overall!$A659&lt;&gt;"", MONTH($O657) &lt;= 1, MONTH($P657) &gt;= 1), IF($T657 &lt;&gt; "", $H657/$T657, ""), ""), "")</f>
        <v/>
      </c>
      <c r="AI657" s="10" t="str">
        <f ca="1">IFERROR(IF(AND(NOW()&lt;= EOMONTH(DATE(YEAR($P657),2, 1), 0), Overall!$A659&lt;&gt;"", MONTH($O657) &lt;= 2, MONTH($P657) &gt;= 2), IF($T657 &lt;&gt; "", $H657/$T657, ""), ""), "")</f>
        <v/>
      </c>
      <c r="AJ657" s="10" t="str">
        <f ca="1">IFERROR(IF(AND(NOW()&lt;= EOMONTH(DATE(YEAR($P657),3, 1), 0), Overall!$A659&lt;&gt;"", MONTH($O657) &lt;= 3, MONTH($P657) &gt;= 3), IF($T657 &lt;&gt; "", $H657/$T657, ""), ""), "")</f>
        <v/>
      </c>
      <c r="AK657" s="10" t="str">
        <f ca="1">IFERROR(IF(AND(NOW()&lt;= EOMONTH(DATE(YEAR($P657),4, 1), 0), Overall!$A659&lt;&gt;"", MONTH($O657) &lt;= 4, MONTH($P657) &gt;= 4), IF($T657 &lt;&gt; "", $H657/$T657, ""), ""), "")</f>
        <v/>
      </c>
      <c r="AL657" s="10" t="str">
        <f ca="1">IFERROR(IF(AND(NOW()&lt;= EOMONTH(DATE(YEAR($P657),5, 1), 0), Overall!$A659&lt;&gt;"", MONTH($O657) &lt;= 5, MONTH($P657) &gt;= 5), IF($T657 &lt;&gt; "", $H657/$T657, ""), ""), "")</f>
        <v/>
      </c>
      <c r="AM657" s="10" t="str">
        <f ca="1">IFERROR(IF(AND(NOW()&lt;= EOMONTH(DATE(YEAR($P657),6, 1), 0), Overall!$A659&lt;&gt;"", MONTH($O657) &lt;= 6, MONTH($P657) &gt;= 6), IF($T657 &lt;&gt; "", $H657/$T657, ""), ""), "")</f>
        <v/>
      </c>
      <c r="AN657" s="10" t="str">
        <f ca="1">IFERROR(IF(AND(NOW()&lt;= EOMONTH(DATE(YEAR($P657),7, 1), 0), Overall!$A659&lt;&gt;"", MONTH($O657) &lt;= 7, MONTH($P657) &gt;= 7), IF($T657 &lt;&gt; "", $H657/$T657, ""), ""), "")</f>
        <v/>
      </c>
      <c r="AO657" s="10" t="str">
        <f ca="1">IFERROR(IF(AND(NOW()&lt;= EOMONTH(DATE(YEAR($P657),8, 1), 0), Overall!$A659&lt;&gt;"", MONTH($O657) &lt;= 8, MONTH($P657) &gt;= 8), IF($T657 &lt;&gt; "", $H657/$T657, ""), ""), "")</f>
        <v/>
      </c>
      <c r="AP657" s="10" t="str">
        <f ca="1">IFERROR(IF(AND(NOW()&lt;= EOMONTH(DATE(YEAR($P657),9, 1), 0), Overall!$A659&lt;&gt;"", MONTH($O657) &lt;= 9, MONTH($P657) &gt;= 9), IF($T657 &lt;&gt; "", $H657/$T657, ""), ""), "")</f>
        <v/>
      </c>
      <c r="AQ657" s="10" t="str">
        <f ca="1">IFERROR(IF(AND(NOW()&lt;= EOMONTH(DATE(YEAR($P657),10, 1), 0), Overall!$A659&lt;&gt;"", MONTH($O657) &lt;= 10, MONTH($P657) &gt;= 10), IF($T657 &lt;&gt; "", $H657/$T657, ""), ""), "")</f>
        <v/>
      </c>
      <c r="AR657" s="10" t="str">
        <f ca="1">IFERROR(IF(AND(NOW()&lt;= EOMONTH(DATE(YEAR($P657),11, 1), 0), Overall!$A659&lt;&gt;"", MONTH($O657) &lt;=11, MONTH($P657) &gt;= 11), IF($T657 &lt;&gt; "", $H657/$T657, ""), ""), "")</f>
        <v/>
      </c>
      <c r="AS657" s="10" t="str">
        <f ca="1">IFERROR(IF(AND(NOW()&lt;= EOMONTH(DATE(YEAR($P657),12, 1), 0), Overall!$A659&lt;&gt;"", MONTH($O657) &lt;= 12, MONTH($P657) &gt;= 12), IF($T657 &lt;&gt; "", $H657/$T657, ""), ""), "")</f>
        <v/>
      </c>
      <c r="AT657" s="16">
        <f t="shared" ca="1" si="21"/>
        <v>0</v>
      </c>
    </row>
    <row r="658" spans="1:46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6">
        <f>IF(Overall!T660&lt;&gt;"",VALUE(Overall!T660),"")</f>
        <v>78.2</v>
      </c>
      <c r="O658" s="7">
        <f>IF(Overall!L660&lt;&gt;"", DATEVALUE(Overall!L660), "")</f>
        <v>45292</v>
      </c>
      <c r="P658" s="7">
        <f>IF(Overall!M660&lt;&gt;"", DATEVALUE(Overall!M660), "")</f>
        <v>45382</v>
      </c>
      <c r="Q658" s="7" t="str">
        <f>IF(Overall!S660&lt;&gt;"",_xlfn.VALUETOTEXT(Overall!S660),"")</f>
        <v>Jan-Mar</v>
      </c>
      <c r="R658" s="7">
        <f>IF(Overall!O660&lt;&gt;"", DATEVALUE(Overall!O660), "")</f>
        <v>45247</v>
      </c>
      <c r="S658" s="7">
        <f>IF(Overall!O660&lt;&gt;"", DATEVALUE(Overall!O660), "")</f>
        <v>45247</v>
      </c>
      <c r="T658" s="5">
        <f t="shared" si="20"/>
        <v>3</v>
      </c>
      <c r="U658" s="10">
        <f>IF(Overall!$A660&lt;&gt;"",IF(AND(MONTH($O658) &lt;= 1, MONTH($P658) &gt;= 1), IF($T658 &lt;&gt; "", $H658/$T658, ""), ""),"")</f>
        <v>500000</v>
      </c>
      <c r="V658" s="10">
        <f>IF(Overall!$A660&lt;&gt;"",IF(AND(MONTH($O658) &lt;= 2, MONTH($P658) &gt;= 2), IF($T658 &lt;&gt; "", $H658/$T658, ""), ""),"")</f>
        <v>500000</v>
      </c>
      <c r="W658" s="10">
        <f>IF(Overall!$A660&lt;&gt;"",IF(AND(MONTH($O658) &lt;= 3, MONTH($P658) &gt;= 3), IF($T658 &lt;&gt; "", $H658/$T658, ""), ""),"")</f>
        <v>500000</v>
      </c>
      <c r="X658" s="10" t="str">
        <f>IF(Overall!$A660&lt;&gt;"",IF(AND(MONTH($O658) &lt;= 4, MONTH($P658) &gt;= 4), IF($T658 &lt;&gt; "", $H658/$T658, ""), ""),"")</f>
        <v/>
      </c>
      <c r="Y658" s="10" t="str">
        <f>IF(Overall!$A660&lt;&gt;"",IF(AND(MONTH($O658) &lt;= 5, MONTH($P658) &gt;= 5), IF($T658 &lt;&gt; "", $H658/$T658, ""), ""),"")</f>
        <v/>
      </c>
      <c r="Z658" s="10" t="str">
        <f>IF(Overall!$A660&lt;&gt;"",IF(AND(MONTH($O658) &lt;= 6, MONTH($P658) &gt;= 6), IF($T658 &lt;&gt; "", $H658/$T658, ""), ""),"")</f>
        <v/>
      </c>
      <c r="AA658" s="10" t="str">
        <f>IF(Overall!$A660&lt;&gt;"",IF(AND(MONTH($O658) &lt;= 7, MONTH($P658) &gt;= 7 ), IF($T658 &lt;&gt; "", $H658/$T658, ""), ""),"")</f>
        <v/>
      </c>
      <c r="AB658" s="10" t="str">
        <f>IF(Overall!$A660&lt;&gt;"",IF(AND(MONTH($O658) &lt;= 8, MONTH($P658) &gt;= 8), IF($T658 &lt;&gt; "", $H658/$T658, ""), ""),"")</f>
        <v/>
      </c>
      <c r="AC658" s="10" t="str">
        <f>IF(Overall!$A660&lt;&gt;"",IF(AND(MONTH($O658) &lt;= 9, MONTH($P658) &gt;= 9), IF($T658 &lt;&gt; "", $H658/$T658, ""), ""),"")</f>
        <v/>
      </c>
      <c r="AD658" s="10" t="str">
        <f>IF(Overall!$A660&lt;&gt;"",IF(AND(MONTH($O658) &lt;= 10, MONTH($P658) &gt;= 10), IF($T658 &lt;&gt; "", $H658/$T658, ""), ""),"")</f>
        <v/>
      </c>
      <c r="AE658" s="10" t="str">
        <f>IF(Overall!$A660&lt;&gt;"",IF(AND(MONTH($O658) &lt;= 11, MONTH($P658) &gt;= 11), IF($T658 &lt;&gt; "", $H658/$T658, ""), ""),"")</f>
        <v/>
      </c>
      <c r="AF658" s="10" t="str">
        <f>IF(Overall!$A660&lt;&gt;"",IF(AND(MONTH($O658) &lt;= 12, MONTH($P658) &gt;= 12), IF($T658 &lt;&gt; "", $H658/$T658, ""), ""),"")</f>
        <v/>
      </c>
      <c r="AH658" s="10" t="str">
        <f ca="1">IFERROR(IF(AND(NOW()&lt;= EOMONTH(DATE(YEAR($P658),1, 1), 0), Overall!$A660&lt;&gt;"", MONTH($O658) &lt;= 1, MONTH($P658) &gt;= 1), IF($T658 &lt;&gt; "", $H658/$T658, ""), ""), "")</f>
        <v/>
      </c>
      <c r="AI658" s="10" t="str">
        <f ca="1">IFERROR(IF(AND(NOW()&lt;= EOMONTH(DATE(YEAR($P658),2, 1), 0), Overall!$A660&lt;&gt;"", MONTH($O658) &lt;= 2, MONTH($P658) &gt;= 2), IF($T658 &lt;&gt; "", $H658/$T658, ""), ""), "")</f>
        <v/>
      </c>
      <c r="AJ658" s="10" t="str">
        <f ca="1">IFERROR(IF(AND(NOW()&lt;= EOMONTH(DATE(YEAR($P658),3, 1), 0), Overall!$A660&lt;&gt;"", MONTH($O658) &lt;= 3, MONTH($P658) &gt;= 3), IF($T658 &lt;&gt; "", $H658/$T658, ""), ""), "")</f>
        <v/>
      </c>
      <c r="AK658" s="10" t="str">
        <f ca="1">IFERROR(IF(AND(NOW()&lt;= EOMONTH(DATE(YEAR($P658),4, 1), 0), Overall!$A660&lt;&gt;"", MONTH($O658) &lt;= 4, MONTH($P658) &gt;= 4), IF($T658 &lt;&gt; "", $H658/$T658, ""), ""), "")</f>
        <v/>
      </c>
      <c r="AL658" s="10" t="str">
        <f ca="1">IFERROR(IF(AND(NOW()&lt;= EOMONTH(DATE(YEAR($P658),5, 1), 0), Overall!$A660&lt;&gt;"", MONTH($O658) &lt;= 5, MONTH($P658) &gt;= 5), IF($T658 &lt;&gt; "", $H658/$T658, ""), ""), "")</f>
        <v/>
      </c>
      <c r="AM658" s="10" t="str">
        <f ca="1">IFERROR(IF(AND(NOW()&lt;= EOMONTH(DATE(YEAR($P658),6, 1), 0), Overall!$A660&lt;&gt;"", MONTH($O658) &lt;= 6, MONTH($P658) &gt;= 6), IF($T658 &lt;&gt; "", $H658/$T658, ""), ""), "")</f>
        <v/>
      </c>
      <c r="AN658" s="10" t="str">
        <f ca="1">IFERROR(IF(AND(NOW()&lt;= EOMONTH(DATE(YEAR($P658),7, 1), 0), Overall!$A660&lt;&gt;"", MONTH($O658) &lt;= 7, MONTH($P658) &gt;= 7), IF($T658 &lt;&gt; "", $H658/$T658, ""), ""), "")</f>
        <v/>
      </c>
      <c r="AO658" s="10" t="str">
        <f ca="1">IFERROR(IF(AND(NOW()&lt;= EOMONTH(DATE(YEAR($P658),8, 1), 0), Overall!$A660&lt;&gt;"", MONTH($O658) &lt;= 8, MONTH($P658) &gt;= 8), IF($T658 &lt;&gt; "", $H658/$T658, ""), ""), "")</f>
        <v/>
      </c>
      <c r="AP658" s="10" t="str">
        <f ca="1">IFERROR(IF(AND(NOW()&lt;= EOMONTH(DATE(YEAR($P658),9, 1), 0), Overall!$A660&lt;&gt;"", MONTH($O658) &lt;= 9, MONTH($P658) &gt;= 9), IF($T658 &lt;&gt; "", $H658/$T658, ""), ""), "")</f>
        <v/>
      </c>
      <c r="AQ658" s="10" t="str">
        <f ca="1">IFERROR(IF(AND(NOW()&lt;= EOMONTH(DATE(YEAR($P658),10, 1), 0), Overall!$A660&lt;&gt;"", MONTH($O658) &lt;= 10, MONTH($P658) &gt;= 10), IF($T658 &lt;&gt; "", $H658/$T658, ""), ""), "")</f>
        <v/>
      </c>
      <c r="AR658" s="10" t="str">
        <f ca="1">IFERROR(IF(AND(NOW()&lt;= EOMONTH(DATE(YEAR($P658),11, 1), 0), Overall!$A660&lt;&gt;"", MONTH($O658) &lt;=11, MONTH($P658) &gt;= 11), IF($T658 &lt;&gt; "", $H658/$T658, ""), ""), "")</f>
        <v/>
      </c>
      <c r="AS658" s="10" t="str">
        <f ca="1">IFERROR(IF(AND(NOW()&lt;= EOMONTH(DATE(YEAR($P658),12, 1), 0), Overall!$A660&lt;&gt;"", MONTH($O658) &lt;= 12, MONTH($P658) &gt;= 12), IF($T658 &lt;&gt; "", $H658/$T658, ""), ""), "")</f>
        <v/>
      </c>
      <c r="AT658" s="16">
        <f t="shared" ca="1" si="21"/>
        <v>0</v>
      </c>
    </row>
    <row r="659" spans="1:46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6">
        <f>IF(Overall!T661&lt;&gt;"",VALUE(Overall!T661),"")</f>
        <v>78.16</v>
      </c>
      <c r="O659" s="7">
        <f>IF(Overall!L661&lt;&gt;"", DATEVALUE(Overall!L661), "")</f>
        <v>45292</v>
      </c>
      <c r="P659" s="7">
        <f>IF(Overall!M661&lt;&gt;"", DATEVALUE(Overall!M661), "")</f>
        <v>45382</v>
      </c>
      <c r="Q659" s="7" t="str">
        <f>IF(Overall!S661&lt;&gt;"",_xlfn.VALUETOTEXT(Overall!S661),"")</f>
        <v>Jan-Mar</v>
      </c>
      <c r="R659" s="7">
        <f>IF(Overall!O661&lt;&gt;"", DATEVALUE(Overall!O661), "")</f>
        <v>45247</v>
      </c>
      <c r="S659" s="7">
        <f>IF(Overall!O661&lt;&gt;"", DATEVALUE(Overall!O661), "")</f>
        <v>45247</v>
      </c>
      <c r="T659" s="5">
        <f t="shared" si="20"/>
        <v>3</v>
      </c>
      <c r="U659" s="10">
        <f>IF(Overall!$A661&lt;&gt;"",IF(AND(MONTH($O659) &lt;= 1, MONTH($P659) &gt;= 1), IF($T659 &lt;&gt; "", $H659/$T659, ""), ""),"")</f>
        <v>500000</v>
      </c>
      <c r="V659" s="10">
        <f>IF(Overall!$A661&lt;&gt;"",IF(AND(MONTH($O659) &lt;= 2, MONTH($P659) &gt;= 2), IF($T659 &lt;&gt; "", $H659/$T659, ""), ""),"")</f>
        <v>500000</v>
      </c>
      <c r="W659" s="10">
        <f>IF(Overall!$A661&lt;&gt;"",IF(AND(MONTH($O659) &lt;= 3, MONTH($P659) &gt;= 3), IF($T659 &lt;&gt; "", $H659/$T659, ""), ""),"")</f>
        <v>500000</v>
      </c>
      <c r="X659" s="10" t="str">
        <f>IF(Overall!$A661&lt;&gt;"",IF(AND(MONTH($O659) &lt;= 4, MONTH($P659) &gt;= 4), IF($T659 &lt;&gt; "", $H659/$T659, ""), ""),"")</f>
        <v/>
      </c>
      <c r="Y659" s="10" t="str">
        <f>IF(Overall!$A661&lt;&gt;"",IF(AND(MONTH($O659) &lt;= 5, MONTH($P659) &gt;= 5), IF($T659 &lt;&gt; "", $H659/$T659, ""), ""),"")</f>
        <v/>
      </c>
      <c r="Z659" s="10" t="str">
        <f>IF(Overall!$A661&lt;&gt;"",IF(AND(MONTH($O659) &lt;= 6, MONTH($P659) &gt;= 6), IF($T659 &lt;&gt; "", $H659/$T659, ""), ""),"")</f>
        <v/>
      </c>
      <c r="AA659" s="10" t="str">
        <f>IF(Overall!$A661&lt;&gt;"",IF(AND(MONTH($O659) &lt;= 7, MONTH($P659) &gt;= 7 ), IF($T659 &lt;&gt; "", $H659/$T659, ""), ""),"")</f>
        <v/>
      </c>
      <c r="AB659" s="10" t="str">
        <f>IF(Overall!$A661&lt;&gt;"",IF(AND(MONTH($O659) &lt;= 8, MONTH($P659) &gt;= 8), IF($T659 &lt;&gt; "", $H659/$T659, ""), ""),"")</f>
        <v/>
      </c>
      <c r="AC659" s="10" t="str">
        <f>IF(Overall!$A661&lt;&gt;"",IF(AND(MONTH($O659) &lt;= 9, MONTH($P659) &gt;= 9), IF($T659 &lt;&gt; "", $H659/$T659, ""), ""),"")</f>
        <v/>
      </c>
      <c r="AD659" s="10" t="str">
        <f>IF(Overall!$A661&lt;&gt;"",IF(AND(MONTH($O659) &lt;= 10, MONTH($P659) &gt;= 10), IF($T659 &lt;&gt; "", $H659/$T659, ""), ""),"")</f>
        <v/>
      </c>
      <c r="AE659" s="10" t="str">
        <f>IF(Overall!$A661&lt;&gt;"",IF(AND(MONTH($O659) &lt;= 11, MONTH($P659) &gt;= 11), IF($T659 &lt;&gt; "", $H659/$T659, ""), ""),"")</f>
        <v/>
      </c>
      <c r="AF659" s="10" t="str">
        <f>IF(Overall!$A661&lt;&gt;"",IF(AND(MONTH($O659) &lt;= 12, MONTH($P659) &gt;= 12), IF($T659 &lt;&gt; "", $H659/$T659, ""), ""),"")</f>
        <v/>
      </c>
      <c r="AH659" s="10" t="str">
        <f ca="1">IFERROR(IF(AND(NOW()&lt;= EOMONTH(DATE(YEAR($P659),1, 1), 0), Overall!$A661&lt;&gt;"", MONTH($O659) &lt;= 1, MONTH($P659) &gt;= 1), IF($T659 &lt;&gt; "", $H659/$T659, ""), ""), "")</f>
        <v/>
      </c>
      <c r="AI659" s="10" t="str">
        <f ca="1">IFERROR(IF(AND(NOW()&lt;= EOMONTH(DATE(YEAR($P659),2, 1), 0), Overall!$A661&lt;&gt;"", MONTH($O659) &lt;= 2, MONTH($P659) &gt;= 2), IF($T659 &lt;&gt; "", $H659/$T659, ""), ""), "")</f>
        <v/>
      </c>
      <c r="AJ659" s="10" t="str">
        <f ca="1">IFERROR(IF(AND(NOW()&lt;= EOMONTH(DATE(YEAR($P659),3, 1), 0), Overall!$A661&lt;&gt;"", MONTH($O659) &lt;= 3, MONTH($P659) &gt;= 3), IF($T659 &lt;&gt; "", $H659/$T659, ""), ""), "")</f>
        <v/>
      </c>
      <c r="AK659" s="10" t="str">
        <f ca="1">IFERROR(IF(AND(NOW()&lt;= EOMONTH(DATE(YEAR($P659),4, 1), 0), Overall!$A661&lt;&gt;"", MONTH($O659) &lt;= 4, MONTH($P659) &gt;= 4), IF($T659 &lt;&gt; "", $H659/$T659, ""), ""), "")</f>
        <v/>
      </c>
      <c r="AL659" s="10" t="str">
        <f ca="1">IFERROR(IF(AND(NOW()&lt;= EOMONTH(DATE(YEAR($P659),5, 1), 0), Overall!$A661&lt;&gt;"", MONTH($O659) &lt;= 5, MONTH($P659) &gt;= 5), IF($T659 &lt;&gt; "", $H659/$T659, ""), ""), "")</f>
        <v/>
      </c>
      <c r="AM659" s="10" t="str">
        <f ca="1">IFERROR(IF(AND(NOW()&lt;= EOMONTH(DATE(YEAR($P659),6, 1), 0), Overall!$A661&lt;&gt;"", MONTH($O659) &lt;= 6, MONTH($P659) &gt;= 6), IF($T659 &lt;&gt; "", $H659/$T659, ""), ""), "")</f>
        <v/>
      </c>
      <c r="AN659" s="10" t="str">
        <f ca="1">IFERROR(IF(AND(NOW()&lt;= EOMONTH(DATE(YEAR($P659),7, 1), 0), Overall!$A661&lt;&gt;"", MONTH($O659) &lt;= 7, MONTH($P659) &gt;= 7), IF($T659 &lt;&gt; "", $H659/$T659, ""), ""), "")</f>
        <v/>
      </c>
      <c r="AO659" s="10" t="str">
        <f ca="1">IFERROR(IF(AND(NOW()&lt;= EOMONTH(DATE(YEAR($P659),8, 1), 0), Overall!$A661&lt;&gt;"", MONTH($O659) &lt;= 8, MONTH($P659) &gt;= 8), IF($T659 &lt;&gt; "", $H659/$T659, ""), ""), "")</f>
        <v/>
      </c>
      <c r="AP659" s="10" t="str">
        <f ca="1">IFERROR(IF(AND(NOW()&lt;= EOMONTH(DATE(YEAR($P659),9, 1), 0), Overall!$A661&lt;&gt;"", MONTH($O659) &lt;= 9, MONTH($P659) &gt;= 9), IF($T659 &lt;&gt; "", $H659/$T659, ""), ""), "")</f>
        <v/>
      </c>
      <c r="AQ659" s="10" t="str">
        <f ca="1">IFERROR(IF(AND(NOW()&lt;= EOMONTH(DATE(YEAR($P659),10, 1), 0), Overall!$A661&lt;&gt;"", MONTH($O659) &lt;= 10, MONTH($P659) &gt;= 10), IF($T659 &lt;&gt; "", $H659/$T659, ""), ""), "")</f>
        <v/>
      </c>
      <c r="AR659" s="10" t="str">
        <f ca="1">IFERROR(IF(AND(NOW()&lt;= EOMONTH(DATE(YEAR($P659),11, 1), 0), Overall!$A661&lt;&gt;"", MONTH($O659) &lt;=11, MONTH($P659) &gt;= 11), IF($T659 &lt;&gt; "", $H659/$T659, ""), ""), "")</f>
        <v/>
      </c>
      <c r="AS659" s="10" t="str">
        <f ca="1">IFERROR(IF(AND(NOW()&lt;= EOMONTH(DATE(YEAR($P659),12, 1), 0), Overall!$A661&lt;&gt;"", MONTH($O659) &lt;= 12, MONTH($P659) &gt;= 12), IF($T659 &lt;&gt; "", $H659/$T659, ""), ""), "")</f>
        <v/>
      </c>
      <c r="AT659" s="16">
        <f t="shared" ca="1" si="21"/>
        <v>0</v>
      </c>
    </row>
    <row r="660" spans="1:46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6">
        <f>IF(Overall!T662&lt;&gt;"",VALUE(Overall!T662),"")</f>
        <v>78.27</v>
      </c>
      <c r="O660" s="7">
        <f>IF(Overall!L662&lt;&gt;"", DATEVALUE(Overall!L662), "")</f>
        <v>45292</v>
      </c>
      <c r="P660" s="7">
        <f>IF(Overall!M662&lt;&gt;"", DATEVALUE(Overall!M662), "")</f>
        <v>45382</v>
      </c>
      <c r="Q660" s="7" t="str">
        <f>IF(Overall!S662&lt;&gt;"",_xlfn.VALUETOTEXT(Overall!S662),"")</f>
        <v>Jan-Mar</v>
      </c>
      <c r="R660" s="7">
        <f>IF(Overall!O662&lt;&gt;"", DATEVALUE(Overall!O662), "")</f>
        <v>45247</v>
      </c>
      <c r="S660" s="7">
        <f>IF(Overall!O662&lt;&gt;"", DATEVALUE(Overall!O662), "")</f>
        <v>45247</v>
      </c>
      <c r="T660" s="5">
        <f t="shared" si="20"/>
        <v>3</v>
      </c>
      <c r="U660" s="10">
        <f>IF(Overall!$A662&lt;&gt;"",IF(AND(MONTH($O660) &lt;= 1, MONTH($P660) &gt;= 1), IF($T660 &lt;&gt; "", $H660/$T660, ""), ""),"")</f>
        <v>500000</v>
      </c>
      <c r="V660" s="10">
        <f>IF(Overall!$A662&lt;&gt;"",IF(AND(MONTH($O660) &lt;= 2, MONTH($P660) &gt;= 2), IF($T660 &lt;&gt; "", $H660/$T660, ""), ""),"")</f>
        <v>500000</v>
      </c>
      <c r="W660" s="10">
        <f>IF(Overall!$A662&lt;&gt;"",IF(AND(MONTH($O660) &lt;= 3, MONTH($P660) &gt;= 3), IF($T660 &lt;&gt; "", $H660/$T660, ""), ""),"")</f>
        <v>500000</v>
      </c>
      <c r="X660" s="10" t="str">
        <f>IF(Overall!$A662&lt;&gt;"",IF(AND(MONTH($O660) &lt;= 4, MONTH($P660) &gt;= 4), IF($T660 &lt;&gt; "", $H660/$T660, ""), ""),"")</f>
        <v/>
      </c>
      <c r="Y660" s="10" t="str">
        <f>IF(Overall!$A662&lt;&gt;"",IF(AND(MONTH($O660) &lt;= 5, MONTH($P660) &gt;= 5), IF($T660 &lt;&gt; "", $H660/$T660, ""), ""),"")</f>
        <v/>
      </c>
      <c r="Z660" s="10" t="str">
        <f>IF(Overall!$A662&lt;&gt;"",IF(AND(MONTH($O660) &lt;= 6, MONTH($P660) &gt;= 6), IF($T660 &lt;&gt; "", $H660/$T660, ""), ""),"")</f>
        <v/>
      </c>
      <c r="AA660" s="10" t="str">
        <f>IF(Overall!$A662&lt;&gt;"",IF(AND(MONTH($O660) &lt;= 7, MONTH($P660) &gt;= 7 ), IF($T660 &lt;&gt; "", $H660/$T660, ""), ""),"")</f>
        <v/>
      </c>
      <c r="AB660" s="10" t="str">
        <f>IF(Overall!$A662&lt;&gt;"",IF(AND(MONTH($O660) &lt;= 8, MONTH($P660) &gt;= 8), IF($T660 &lt;&gt; "", $H660/$T660, ""), ""),"")</f>
        <v/>
      </c>
      <c r="AC660" s="10" t="str">
        <f>IF(Overall!$A662&lt;&gt;"",IF(AND(MONTH($O660) &lt;= 9, MONTH($P660) &gt;= 9), IF($T660 &lt;&gt; "", $H660/$T660, ""), ""),"")</f>
        <v/>
      </c>
      <c r="AD660" s="10" t="str">
        <f>IF(Overall!$A662&lt;&gt;"",IF(AND(MONTH($O660) &lt;= 10, MONTH($P660) &gt;= 10), IF($T660 &lt;&gt; "", $H660/$T660, ""), ""),"")</f>
        <v/>
      </c>
      <c r="AE660" s="10" t="str">
        <f>IF(Overall!$A662&lt;&gt;"",IF(AND(MONTH($O660) &lt;= 11, MONTH($P660) &gt;= 11), IF($T660 &lt;&gt; "", $H660/$T660, ""), ""),"")</f>
        <v/>
      </c>
      <c r="AF660" s="10" t="str">
        <f>IF(Overall!$A662&lt;&gt;"",IF(AND(MONTH($O660) &lt;= 12, MONTH($P660) &gt;= 12), IF($T660 &lt;&gt; "", $H660/$T660, ""), ""),"")</f>
        <v/>
      </c>
      <c r="AH660" s="10" t="str">
        <f ca="1">IFERROR(IF(AND(NOW()&lt;= EOMONTH(DATE(YEAR($P660),1, 1), 0), Overall!$A662&lt;&gt;"", MONTH($O660) &lt;= 1, MONTH($P660) &gt;= 1), IF($T660 &lt;&gt; "", $H660/$T660, ""), ""), "")</f>
        <v/>
      </c>
      <c r="AI660" s="10" t="str">
        <f ca="1">IFERROR(IF(AND(NOW()&lt;= EOMONTH(DATE(YEAR($P660),2, 1), 0), Overall!$A662&lt;&gt;"", MONTH($O660) &lt;= 2, MONTH($P660) &gt;= 2), IF($T660 &lt;&gt; "", $H660/$T660, ""), ""), "")</f>
        <v/>
      </c>
      <c r="AJ660" s="10" t="str">
        <f ca="1">IFERROR(IF(AND(NOW()&lt;= EOMONTH(DATE(YEAR($P660),3, 1), 0), Overall!$A662&lt;&gt;"", MONTH($O660) &lt;= 3, MONTH($P660) &gt;= 3), IF($T660 &lt;&gt; "", $H660/$T660, ""), ""), "")</f>
        <v/>
      </c>
      <c r="AK660" s="10" t="str">
        <f ca="1">IFERROR(IF(AND(NOW()&lt;= EOMONTH(DATE(YEAR($P660),4, 1), 0), Overall!$A662&lt;&gt;"", MONTH($O660) &lt;= 4, MONTH($P660) &gt;= 4), IF($T660 &lt;&gt; "", $H660/$T660, ""), ""), "")</f>
        <v/>
      </c>
      <c r="AL660" s="10" t="str">
        <f ca="1">IFERROR(IF(AND(NOW()&lt;= EOMONTH(DATE(YEAR($P660),5, 1), 0), Overall!$A662&lt;&gt;"", MONTH($O660) &lt;= 5, MONTH($P660) &gt;= 5), IF($T660 &lt;&gt; "", $H660/$T660, ""), ""), "")</f>
        <v/>
      </c>
      <c r="AM660" s="10" t="str">
        <f ca="1">IFERROR(IF(AND(NOW()&lt;= EOMONTH(DATE(YEAR($P660),6, 1), 0), Overall!$A662&lt;&gt;"", MONTH($O660) &lt;= 6, MONTH($P660) &gt;= 6), IF($T660 &lt;&gt; "", $H660/$T660, ""), ""), "")</f>
        <v/>
      </c>
      <c r="AN660" s="10" t="str">
        <f ca="1">IFERROR(IF(AND(NOW()&lt;= EOMONTH(DATE(YEAR($P660),7, 1), 0), Overall!$A662&lt;&gt;"", MONTH($O660) &lt;= 7, MONTH($P660) &gt;= 7), IF($T660 &lt;&gt; "", $H660/$T660, ""), ""), "")</f>
        <v/>
      </c>
      <c r="AO660" s="10" t="str">
        <f ca="1">IFERROR(IF(AND(NOW()&lt;= EOMONTH(DATE(YEAR($P660),8, 1), 0), Overall!$A662&lt;&gt;"", MONTH($O660) &lt;= 8, MONTH($P660) &gt;= 8), IF($T660 &lt;&gt; "", $H660/$T660, ""), ""), "")</f>
        <v/>
      </c>
      <c r="AP660" s="10" t="str">
        <f ca="1">IFERROR(IF(AND(NOW()&lt;= EOMONTH(DATE(YEAR($P660),9, 1), 0), Overall!$A662&lt;&gt;"", MONTH($O660) &lt;= 9, MONTH($P660) &gt;= 9), IF($T660 &lt;&gt; "", $H660/$T660, ""), ""), "")</f>
        <v/>
      </c>
      <c r="AQ660" s="10" t="str">
        <f ca="1">IFERROR(IF(AND(NOW()&lt;= EOMONTH(DATE(YEAR($P660),10, 1), 0), Overall!$A662&lt;&gt;"", MONTH($O660) &lt;= 10, MONTH($P660) &gt;= 10), IF($T660 &lt;&gt; "", $H660/$T660, ""), ""), "")</f>
        <v/>
      </c>
      <c r="AR660" s="10" t="str">
        <f ca="1">IFERROR(IF(AND(NOW()&lt;= EOMONTH(DATE(YEAR($P660),11, 1), 0), Overall!$A662&lt;&gt;"", MONTH($O660) &lt;=11, MONTH($P660) &gt;= 11), IF($T660 &lt;&gt; "", $H660/$T660, ""), ""), "")</f>
        <v/>
      </c>
      <c r="AS660" s="10" t="str">
        <f ca="1">IFERROR(IF(AND(NOW()&lt;= EOMONTH(DATE(YEAR($P660),12, 1), 0), Overall!$A662&lt;&gt;"", MONTH($O660) &lt;= 12, MONTH($P660) &gt;= 12), IF($T660 &lt;&gt; "", $H660/$T660, ""), ""), "")</f>
        <v/>
      </c>
      <c r="AT660" s="16">
        <f t="shared" ca="1" si="21"/>
        <v>0</v>
      </c>
    </row>
    <row r="661" spans="1:46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6">
        <f>IF(Overall!T663&lt;&gt;"",VALUE(Overall!T663),"")</f>
        <v>78.28</v>
      </c>
      <c r="O661" s="7">
        <f>IF(Overall!L663&lt;&gt;"", DATEVALUE(Overall!L663), "")</f>
        <v>45292</v>
      </c>
      <c r="P661" s="7">
        <f>IF(Overall!M663&lt;&gt;"", DATEVALUE(Overall!M663), "")</f>
        <v>45382</v>
      </c>
      <c r="Q661" s="7" t="str">
        <f>IF(Overall!S663&lt;&gt;"",_xlfn.VALUETOTEXT(Overall!S663),"")</f>
        <v>Jan-Mar</v>
      </c>
      <c r="R661" s="7">
        <f>IF(Overall!O663&lt;&gt;"", DATEVALUE(Overall!O663), "")</f>
        <v>45247</v>
      </c>
      <c r="S661" s="7">
        <f>IF(Overall!O663&lt;&gt;"", DATEVALUE(Overall!O663), "")</f>
        <v>45247</v>
      </c>
      <c r="T661" s="5">
        <f t="shared" si="20"/>
        <v>3</v>
      </c>
      <c r="U661" s="10">
        <f>IF(Overall!$A663&lt;&gt;"",IF(AND(MONTH($O661) &lt;= 1, MONTH($P661) &gt;= 1), IF($T661 &lt;&gt; "", $H661/$T661, ""), ""),"")</f>
        <v>500000</v>
      </c>
      <c r="V661" s="10">
        <f>IF(Overall!$A663&lt;&gt;"",IF(AND(MONTH($O661) &lt;= 2, MONTH($P661) &gt;= 2), IF($T661 &lt;&gt; "", $H661/$T661, ""), ""),"")</f>
        <v>500000</v>
      </c>
      <c r="W661" s="10">
        <f>IF(Overall!$A663&lt;&gt;"",IF(AND(MONTH($O661) &lt;= 3, MONTH($P661) &gt;= 3), IF($T661 &lt;&gt; "", $H661/$T661, ""), ""),"")</f>
        <v>500000</v>
      </c>
      <c r="X661" s="10" t="str">
        <f>IF(Overall!$A663&lt;&gt;"",IF(AND(MONTH($O661) &lt;= 4, MONTH($P661) &gt;= 4), IF($T661 &lt;&gt; "", $H661/$T661, ""), ""),"")</f>
        <v/>
      </c>
      <c r="Y661" s="10" t="str">
        <f>IF(Overall!$A663&lt;&gt;"",IF(AND(MONTH($O661) &lt;= 5, MONTH($P661) &gt;= 5), IF($T661 &lt;&gt; "", $H661/$T661, ""), ""),"")</f>
        <v/>
      </c>
      <c r="Z661" s="10" t="str">
        <f>IF(Overall!$A663&lt;&gt;"",IF(AND(MONTH($O661) &lt;= 6, MONTH($P661) &gt;= 6), IF($T661 &lt;&gt; "", $H661/$T661, ""), ""),"")</f>
        <v/>
      </c>
      <c r="AA661" s="10" t="str">
        <f>IF(Overall!$A663&lt;&gt;"",IF(AND(MONTH($O661) &lt;= 7, MONTH($P661) &gt;= 7 ), IF($T661 &lt;&gt; "", $H661/$T661, ""), ""),"")</f>
        <v/>
      </c>
      <c r="AB661" s="10" t="str">
        <f>IF(Overall!$A663&lt;&gt;"",IF(AND(MONTH($O661) &lt;= 8, MONTH($P661) &gt;= 8), IF($T661 &lt;&gt; "", $H661/$T661, ""), ""),"")</f>
        <v/>
      </c>
      <c r="AC661" s="10" t="str">
        <f>IF(Overall!$A663&lt;&gt;"",IF(AND(MONTH($O661) &lt;= 9, MONTH($P661) &gt;= 9), IF($T661 &lt;&gt; "", $H661/$T661, ""), ""),"")</f>
        <v/>
      </c>
      <c r="AD661" s="10" t="str">
        <f>IF(Overall!$A663&lt;&gt;"",IF(AND(MONTH($O661) &lt;= 10, MONTH($P661) &gt;= 10), IF($T661 &lt;&gt; "", $H661/$T661, ""), ""),"")</f>
        <v/>
      </c>
      <c r="AE661" s="10" t="str">
        <f>IF(Overall!$A663&lt;&gt;"",IF(AND(MONTH($O661) &lt;= 11, MONTH($P661) &gt;= 11), IF($T661 &lt;&gt; "", $H661/$T661, ""), ""),"")</f>
        <v/>
      </c>
      <c r="AF661" s="10" t="str">
        <f>IF(Overall!$A663&lt;&gt;"",IF(AND(MONTH($O661) &lt;= 12, MONTH($P661) &gt;= 12), IF($T661 &lt;&gt; "", $H661/$T661, ""), ""),"")</f>
        <v/>
      </c>
      <c r="AH661" s="10" t="str">
        <f ca="1">IFERROR(IF(AND(NOW()&lt;= EOMONTH(DATE(YEAR($P661),1, 1), 0), Overall!$A663&lt;&gt;"", MONTH($O661) &lt;= 1, MONTH($P661) &gt;= 1), IF($T661 &lt;&gt; "", $H661/$T661, ""), ""), "")</f>
        <v/>
      </c>
      <c r="AI661" s="10" t="str">
        <f ca="1">IFERROR(IF(AND(NOW()&lt;= EOMONTH(DATE(YEAR($P661),2, 1), 0), Overall!$A663&lt;&gt;"", MONTH($O661) &lt;= 2, MONTH($P661) &gt;= 2), IF($T661 &lt;&gt; "", $H661/$T661, ""), ""), "")</f>
        <v/>
      </c>
      <c r="AJ661" s="10" t="str">
        <f ca="1">IFERROR(IF(AND(NOW()&lt;= EOMONTH(DATE(YEAR($P661),3, 1), 0), Overall!$A663&lt;&gt;"", MONTH($O661) &lt;= 3, MONTH($P661) &gt;= 3), IF($T661 &lt;&gt; "", $H661/$T661, ""), ""), "")</f>
        <v/>
      </c>
      <c r="AK661" s="10" t="str">
        <f ca="1">IFERROR(IF(AND(NOW()&lt;= EOMONTH(DATE(YEAR($P661),4, 1), 0), Overall!$A663&lt;&gt;"", MONTH($O661) &lt;= 4, MONTH($P661) &gt;= 4), IF($T661 &lt;&gt; "", $H661/$T661, ""), ""), "")</f>
        <v/>
      </c>
      <c r="AL661" s="10" t="str">
        <f ca="1">IFERROR(IF(AND(NOW()&lt;= EOMONTH(DATE(YEAR($P661),5, 1), 0), Overall!$A663&lt;&gt;"", MONTH($O661) &lt;= 5, MONTH($P661) &gt;= 5), IF($T661 &lt;&gt; "", $H661/$T661, ""), ""), "")</f>
        <v/>
      </c>
      <c r="AM661" s="10" t="str">
        <f ca="1">IFERROR(IF(AND(NOW()&lt;= EOMONTH(DATE(YEAR($P661),6, 1), 0), Overall!$A663&lt;&gt;"", MONTH($O661) &lt;= 6, MONTH($P661) &gt;= 6), IF($T661 &lt;&gt; "", $H661/$T661, ""), ""), "")</f>
        <v/>
      </c>
      <c r="AN661" s="10" t="str">
        <f ca="1">IFERROR(IF(AND(NOW()&lt;= EOMONTH(DATE(YEAR($P661),7, 1), 0), Overall!$A663&lt;&gt;"", MONTH($O661) &lt;= 7, MONTH($P661) &gt;= 7), IF($T661 &lt;&gt; "", $H661/$T661, ""), ""), "")</f>
        <v/>
      </c>
      <c r="AO661" s="10" t="str">
        <f ca="1">IFERROR(IF(AND(NOW()&lt;= EOMONTH(DATE(YEAR($P661),8, 1), 0), Overall!$A663&lt;&gt;"", MONTH($O661) &lt;= 8, MONTH($P661) &gt;= 8), IF($T661 &lt;&gt; "", $H661/$T661, ""), ""), "")</f>
        <v/>
      </c>
      <c r="AP661" s="10" t="str">
        <f ca="1">IFERROR(IF(AND(NOW()&lt;= EOMONTH(DATE(YEAR($P661),9, 1), 0), Overall!$A663&lt;&gt;"", MONTH($O661) &lt;= 9, MONTH($P661) &gt;= 9), IF($T661 &lt;&gt; "", $H661/$T661, ""), ""), "")</f>
        <v/>
      </c>
      <c r="AQ661" s="10" t="str">
        <f ca="1">IFERROR(IF(AND(NOW()&lt;= EOMONTH(DATE(YEAR($P661),10, 1), 0), Overall!$A663&lt;&gt;"", MONTH($O661) &lt;= 10, MONTH($P661) &gt;= 10), IF($T661 &lt;&gt; "", $H661/$T661, ""), ""), "")</f>
        <v/>
      </c>
      <c r="AR661" s="10" t="str">
        <f ca="1">IFERROR(IF(AND(NOW()&lt;= EOMONTH(DATE(YEAR($P661),11, 1), 0), Overall!$A663&lt;&gt;"", MONTH($O661) &lt;=11, MONTH($P661) &gt;= 11), IF($T661 &lt;&gt; "", $H661/$T661, ""), ""), "")</f>
        <v/>
      </c>
      <c r="AS661" s="10" t="str">
        <f ca="1">IFERROR(IF(AND(NOW()&lt;= EOMONTH(DATE(YEAR($P661),12, 1), 0), Overall!$A663&lt;&gt;"", MONTH($O661) &lt;= 12, MONTH($P661) &gt;= 12), IF($T661 &lt;&gt; "", $H661/$T661, ""), ""), "")</f>
        <v/>
      </c>
      <c r="AT661" s="16">
        <f t="shared" ca="1" si="21"/>
        <v>0</v>
      </c>
    </row>
    <row r="662" spans="1:46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6">
        <f>IF(Overall!T664&lt;&gt;"",VALUE(Overall!T664),"")</f>
        <v>78.73</v>
      </c>
      <c r="O662" s="7">
        <f>IF(Overall!L664&lt;&gt;"", DATEVALUE(Overall!L664), "")</f>
        <v>45323</v>
      </c>
      <c r="P662" s="7">
        <f>IF(Overall!M664&lt;&gt;"", DATEVALUE(Overall!M664), "")</f>
        <v>45382</v>
      </c>
      <c r="Q662" s="7" t="str">
        <f>IF(Overall!S664&lt;&gt;"",_xlfn.VALUETOTEXT(Overall!S664),"")</f>
        <v>Feb-Mar</v>
      </c>
      <c r="R662" s="7">
        <f>IF(Overall!O664&lt;&gt;"", DATEVALUE(Overall!O664), "")</f>
        <v>45247</v>
      </c>
      <c r="S662" s="7">
        <f>IF(Overall!O664&lt;&gt;"", DATEVALUE(Overall!O664), "")</f>
        <v>45247</v>
      </c>
      <c r="T662" s="5">
        <f t="shared" si="20"/>
        <v>2</v>
      </c>
      <c r="U662" s="10" t="str">
        <f>IF(Overall!$A664&lt;&gt;"",IF(AND(MONTH($O662) &lt;= 1, MONTH($P662) &gt;= 1), IF($T662 &lt;&gt; "", $H662/$T662, ""), ""),"")</f>
        <v/>
      </c>
      <c r="V662" s="10">
        <f>IF(Overall!$A664&lt;&gt;"",IF(AND(MONTH($O662) &lt;= 2, MONTH($P662) &gt;= 2), IF($T662 &lt;&gt; "", $H662/$T662, ""), ""),"")</f>
        <v>500000</v>
      </c>
      <c r="W662" s="10">
        <f>IF(Overall!$A664&lt;&gt;"",IF(AND(MONTH($O662) &lt;= 3, MONTH($P662) &gt;= 3), IF($T662 &lt;&gt; "", $H662/$T662, ""), ""),"")</f>
        <v>500000</v>
      </c>
      <c r="X662" s="10" t="str">
        <f>IF(Overall!$A664&lt;&gt;"",IF(AND(MONTH($O662) &lt;= 4, MONTH($P662) &gt;= 4), IF($T662 &lt;&gt; "", $H662/$T662, ""), ""),"")</f>
        <v/>
      </c>
      <c r="Y662" s="10" t="str">
        <f>IF(Overall!$A664&lt;&gt;"",IF(AND(MONTH($O662) &lt;= 5, MONTH($P662) &gt;= 5), IF($T662 &lt;&gt; "", $H662/$T662, ""), ""),"")</f>
        <v/>
      </c>
      <c r="Z662" s="10" t="str">
        <f>IF(Overall!$A664&lt;&gt;"",IF(AND(MONTH($O662) &lt;= 6, MONTH($P662) &gt;= 6), IF($T662 &lt;&gt; "", $H662/$T662, ""), ""),"")</f>
        <v/>
      </c>
      <c r="AA662" s="10" t="str">
        <f>IF(Overall!$A664&lt;&gt;"",IF(AND(MONTH($O662) &lt;= 7, MONTH($P662) &gt;= 7 ), IF($T662 &lt;&gt; "", $H662/$T662, ""), ""),"")</f>
        <v/>
      </c>
      <c r="AB662" s="10" t="str">
        <f>IF(Overall!$A664&lt;&gt;"",IF(AND(MONTH($O662) &lt;= 8, MONTH($P662) &gt;= 8), IF($T662 &lt;&gt; "", $H662/$T662, ""), ""),"")</f>
        <v/>
      </c>
      <c r="AC662" s="10" t="str">
        <f>IF(Overall!$A664&lt;&gt;"",IF(AND(MONTH($O662) &lt;= 9, MONTH($P662) &gt;= 9), IF($T662 &lt;&gt; "", $H662/$T662, ""), ""),"")</f>
        <v/>
      </c>
      <c r="AD662" s="10" t="str">
        <f>IF(Overall!$A664&lt;&gt;"",IF(AND(MONTH($O662) &lt;= 10, MONTH($P662) &gt;= 10), IF($T662 &lt;&gt; "", $H662/$T662, ""), ""),"")</f>
        <v/>
      </c>
      <c r="AE662" s="10" t="str">
        <f>IF(Overall!$A664&lt;&gt;"",IF(AND(MONTH($O662) &lt;= 11, MONTH($P662) &gt;= 11), IF($T662 &lt;&gt; "", $H662/$T662, ""), ""),"")</f>
        <v/>
      </c>
      <c r="AF662" s="10" t="str">
        <f>IF(Overall!$A664&lt;&gt;"",IF(AND(MONTH($O662) &lt;= 12, MONTH($P662) &gt;= 12), IF($T662 &lt;&gt; "", $H662/$T662, ""), ""),"")</f>
        <v/>
      </c>
      <c r="AH662" s="10" t="str">
        <f ca="1">IFERROR(IF(AND(NOW()&lt;= EOMONTH(DATE(YEAR($P662),1, 1), 0), Overall!$A664&lt;&gt;"", MONTH($O662) &lt;= 1, MONTH($P662) &gt;= 1), IF($T662 &lt;&gt; "", $H662/$T662, ""), ""), "")</f>
        <v/>
      </c>
      <c r="AI662" s="10" t="str">
        <f ca="1">IFERROR(IF(AND(NOW()&lt;= EOMONTH(DATE(YEAR($P662),2, 1), 0), Overall!$A664&lt;&gt;"", MONTH($O662) &lt;= 2, MONTH($P662) &gt;= 2), IF($T662 &lt;&gt; "", $H662/$T662, ""), ""), "")</f>
        <v/>
      </c>
      <c r="AJ662" s="10" t="str">
        <f ca="1">IFERROR(IF(AND(NOW()&lt;= EOMONTH(DATE(YEAR($P662),3, 1), 0), Overall!$A664&lt;&gt;"", MONTH($O662) &lt;= 3, MONTH($P662) &gt;= 3), IF($T662 &lt;&gt; "", $H662/$T662, ""), ""), "")</f>
        <v/>
      </c>
      <c r="AK662" s="10" t="str">
        <f ca="1">IFERROR(IF(AND(NOW()&lt;= EOMONTH(DATE(YEAR($P662),4, 1), 0), Overall!$A664&lt;&gt;"", MONTH($O662) &lt;= 4, MONTH($P662) &gt;= 4), IF($T662 &lt;&gt; "", $H662/$T662, ""), ""), "")</f>
        <v/>
      </c>
      <c r="AL662" s="10" t="str">
        <f ca="1">IFERROR(IF(AND(NOW()&lt;= EOMONTH(DATE(YEAR($P662),5, 1), 0), Overall!$A664&lt;&gt;"", MONTH($O662) &lt;= 5, MONTH($P662) &gt;= 5), IF($T662 &lt;&gt; "", $H662/$T662, ""), ""), "")</f>
        <v/>
      </c>
      <c r="AM662" s="10" t="str">
        <f ca="1">IFERROR(IF(AND(NOW()&lt;= EOMONTH(DATE(YEAR($P662),6, 1), 0), Overall!$A664&lt;&gt;"", MONTH($O662) &lt;= 6, MONTH($P662) &gt;= 6), IF($T662 &lt;&gt; "", $H662/$T662, ""), ""), "")</f>
        <v/>
      </c>
      <c r="AN662" s="10" t="str">
        <f ca="1">IFERROR(IF(AND(NOW()&lt;= EOMONTH(DATE(YEAR($P662),7, 1), 0), Overall!$A664&lt;&gt;"", MONTH($O662) &lt;= 7, MONTH($P662) &gt;= 7), IF($T662 &lt;&gt; "", $H662/$T662, ""), ""), "")</f>
        <v/>
      </c>
      <c r="AO662" s="10" t="str">
        <f ca="1">IFERROR(IF(AND(NOW()&lt;= EOMONTH(DATE(YEAR($P662),8, 1), 0), Overall!$A664&lt;&gt;"", MONTH($O662) &lt;= 8, MONTH($P662) &gt;= 8), IF($T662 &lt;&gt; "", $H662/$T662, ""), ""), "")</f>
        <v/>
      </c>
      <c r="AP662" s="10" t="str">
        <f ca="1">IFERROR(IF(AND(NOW()&lt;= EOMONTH(DATE(YEAR($P662),9, 1), 0), Overall!$A664&lt;&gt;"", MONTH($O662) &lt;= 9, MONTH($P662) &gt;= 9), IF($T662 &lt;&gt; "", $H662/$T662, ""), ""), "")</f>
        <v/>
      </c>
      <c r="AQ662" s="10" t="str">
        <f ca="1">IFERROR(IF(AND(NOW()&lt;= EOMONTH(DATE(YEAR($P662),10, 1), 0), Overall!$A664&lt;&gt;"", MONTH($O662) &lt;= 10, MONTH($P662) &gt;= 10), IF($T662 &lt;&gt; "", $H662/$T662, ""), ""), "")</f>
        <v/>
      </c>
      <c r="AR662" s="10" t="str">
        <f ca="1">IFERROR(IF(AND(NOW()&lt;= EOMONTH(DATE(YEAR($P662),11, 1), 0), Overall!$A664&lt;&gt;"", MONTH($O662) &lt;=11, MONTH($P662) &gt;= 11), IF($T662 &lt;&gt; "", $H662/$T662, ""), ""), "")</f>
        <v/>
      </c>
      <c r="AS662" s="10" t="str">
        <f ca="1">IFERROR(IF(AND(NOW()&lt;= EOMONTH(DATE(YEAR($P662),12, 1), 0), Overall!$A664&lt;&gt;"", MONTH($O662) &lt;= 12, MONTH($P662) &gt;= 12), IF($T662 &lt;&gt; "", $H662/$T662, ""), ""), "")</f>
        <v/>
      </c>
      <c r="AT662" s="16">
        <f t="shared" ca="1" si="21"/>
        <v>0</v>
      </c>
    </row>
    <row r="663" spans="1:46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6">
        <f>IF(Overall!T665&lt;&gt;"",VALUE(Overall!T665),"")</f>
        <v>78.77</v>
      </c>
      <c r="O663" s="7">
        <f>IF(Overall!L665&lt;&gt;"", DATEVALUE(Overall!L665), "")</f>
        <v>45323</v>
      </c>
      <c r="P663" s="7">
        <f>IF(Overall!M665&lt;&gt;"", DATEVALUE(Overall!M665), "")</f>
        <v>45382</v>
      </c>
      <c r="Q663" s="7" t="str">
        <f>IF(Overall!S665&lt;&gt;"",_xlfn.VALUETOTEXT(Overall!S665),"")</f>
        <v>Feb-Mar</v>
      </c>
      <c r="R663" s="7">
        <f>IF(Overall!O665&lt;&gt;"", DATEVALUE(Overall!O665), "")</f>
        <v>45247</v>
      </c>
      <c r="S663" s="7">
        <f>IF(Overall!O665&lt;&gt;"", DATEVALUE(Overall!O665), "")</f>
        <v>45247</v>
      </c>
      <c r="T663" s="5">
        <f t="shared" si="20"/>
        <v>2</v>
      </c>
      <c r="U663" s="10" t="str">
        <f>IF(Overall!$A665&lt;&gt;"",IF(AND(MONTH($O663) &lt;= 1, MONTH($P663) &gt;= 1), IF($T663 &lt;&gt; "", $H663/$T663, ""), ""),"")</f>
        <v/>
      </c>
      <c r="V663" s="10">
        <f>IF(Overall!$A665&lt;&gt;"",IF(AND(MONTH($O663) &lt;= 2, MONTH($P663) &gt;= 2), IF($T663 &lt;&gt; "", $H663/$T663, ""), ""),"")</f>
        <v>500000</v>
      </c>
      <c r="W663" s="10">
        <f>IF(Overall!$A665&lt;&gt;"",IF(AND(MONTH($O663) &lt;= 3, MONTH($P663) &gt;= 3), IF($T663 &lt;&gt; "", $H663/$T663, ""), ""),"")</f>
        <v>500000</v>
      </c>
      <c r="X663" s="10" t="str">
        <f>IF(Overall!$A665&lt;&gt;"",IF(AND(MONTH($O663) &lt;= 4, MONTH($P663) &gt;= 4), IF($T663 &lt;&gt; "", $H663/$T663, ""), ""),"")</f>
        <v/>
      </c>
      <c r="Y663" s="10" t="str">
        <f>IF(Overall!$A665&lt;&gt;"",IF(AND(MONTH($O663) &lt;= 5, MONTH($P663) &gt;= 5), IF($T663 &lt;&gt; "", $H663/$T663, ""), ""),"")</f>
        <v/>
      </c>
      <c r="Z663" s="10" t="str">
        <f>IF(Overall!$A665&lt;&gt;"",IF(AND(MONTH($O663) &lt;= 6, MONTH($P663) &gt;= 6), IF($T663 &lt;&gt; "", $H663/$T663, ""), ""),"")</f>
        <v/>
      </c>
      <c r="AA663" s="10" t="str">
        <f>IF(Overall!$A665&lt;&gt;"",IF(AND(MONTH($O663) &lt;= 7, MONTH($P663) &gt;= 7 ), IF($T663 &lt;&gt; "", $H663/$T663, ""), ""),"")</f>
        <v/>
      </c>
      <c r="AB663" s="10" t="str">
        <f>IF(Overall!$A665&lt;&gt;"",IF(AND(MONTH($O663) &lt;= 8, MONTH($P663) &gt;= 8), IF($T663 &lt;&gt; "", $H663/$T663, ""), ""),"")</f>
        <v/>
      </c>
      <c r="AC663" s="10" t="str">
        <f>IF(Overall!$A665&lt;&gt;"",IF(AND(MONTH($O663) &lt;= 9, MONTH($P663) &gt;= 9), IF($T663 &lt;&gt; "", $H663/$T663, ""), ""),"")</f>
        <v/>
      </c>
      <c r="AD663" s="10" t="str">
        <f>IF(Overall!$A665&lt;&gt;"",IF(AND(MONTH($O663) &lt;= 10, MONTH($P663) &gt;= 10), IF($T663 &lt;&gt; "", $H663/$T663, ""), ""),"")</f>
        <v/>
      </c>
      <c r="AE663" s="10" t="str">
        <f>IF(Overall!$A665&lt;&gt;"",IF(AND(MONTH($O663) &lt;= 11, MONTH($P663) &gt;= 11), IF($T663 &lt;&gt; "", $H663/$T663, ""), ""),"")</f>
        <v/>
      </c>
      <c r="AF663" s="10" t="str">
        <f>IF(Overall!$A665&lt;&gt;"",IF(AND(MONTH($O663) &lt;= 12, MONTH($P663) &gt;= 12), IF($T663 &lt;&gt; "", $H663/$T663, ""), ""),"")</f>
        <v/>
      </c>
      <c r="AH663" s="10" t="str">
        <f ca="1">IFERROR(IF(AND(NOW()&lt;= EOMONTH(DATE(YEAR($P663),1, 1), 0), Overall!$A665&lt;&gt;"", MONTH($O663) &lt;= 1, MONTH($P663) &gt;= 1), IF($T663 &lt;&gt; "", $H663/$T663, ""), ""), "")</f>
        <v/>
      </c>
      <c r="AI663" s="10" t="str">
        <f ca="1">IFERROR(IF(AND(NOW()&lt;= EOMONTH(DATE(YEAR($P663),2, 1), 0), Overall!$A665&lt;&gt;"", MONTH($O663) &lt;= 2, MONTH($P663) &gt;= 2), IF($T663 &lt;&gt; "", $H663/$T663, ""), ""), "")</f>
        <v/>
      </c>
      <c r="AJ663" s="10" t="str">
        <f ca="1">IFERROR(IF(AND(NOW()&lt;= EOMONTH(DATE(YEAR($P663),3, 1), 0), Overall!$A665&lt;&gt;"", MONTH($O663) &lt;= 3, MONTH($P663) &gt;= 3), IF($T663 &lt;&gt; "", $H663/$T663, ""), ""), "")</f>
        <v/>
      </c>
      <c r="AK663" s="10" t="str">
        <f ca="1">IFERROR(IF(AND(NOW()&lt;= EOMONTH(DATE(YEAR($P663),4, 1), 0), Overall!$A665&lt;&gt;"", MONTH($O663) &lt;= 4, MONTH($P663) &gt;= 4), IF($T663 &lt;&gt; "", $H663/$T663, ""), ""), "")</f>
        <v/>
      </c>
      <c r="AL663" s="10" t="str">
        <f ca="1">IFERROR(IF(AND(NOW()&lt;= EOMONTH(DATE(YEAR($P663),5, 1), 0), Overall!$A665&lt;&gt;"", MONTH($O663) &lt;= 5, MONTH($P663) &gt;= 5), IF($T663 &lt;&gt; "", $H663/$T663, ""), ""), "")</f>
        <v/>
      </c>
      <c r="AM663" s="10" t="str">
        <f ca="1">IFERROR(IF(AND(NOW()&lt;= EOMONTH(DATE(YEAR($P663),6, 1), 0), Overall!$A665&lt;&gt;"", MONTH($O663) &lt;= 6, MONTH($P663) &gt;= 6), IF($T663 &lt;&gt; "", $H663/$T663, ""), ""), "")</f>
        <v/>
      </c>
      <c r="AN663" s="10" t="str">
        <f ca="1">IFERROR(IF(AND(NOW()&lt;= EOMONTH(DATE(YEAR($P663),7, 1), 0), Overall!$A665&lt;&gt;"", MONTH($O663) &lt;= 7, MONTH($P663) &gt;= 7), IF($T663 &lt;&gt; "", $H663/$T663, ""), ""), "")</f>
        <v/>
      </c>
      <c r="AO663" s="10" t="str">
        <f ca="1">IFERROR(IF(AND(NOW()&lt;= EOMONTH(DATE(YEAR($P663),8, 1), 0), Overall!$A665&lt;&gt;"", MONTH($O663) &lt;= 8, MONTH($P663) &gt;= 8), IF($T663 &lt;&gt; "", $H663/$T663, ""), ""), "")</f>
        <v/>
      </c>
      <c r="AP663" s="10" t="str">
        <f ca="1">IFERROR(IF(AND(NOW()&lt;= EOMONTH(DATE(YEAR($P663),9, 1), 0), Overall!$A665&lt;&gt;"", MONTH($O663) &lt;= 9, MONTH($P663) &gt;= 9), IF($T663 &lt;&gt; "", $H663/$T663, ""), ""), "")</f>
        <v/>
      </c>
      <c r="AQ663" s="10" t="str">
        <f ca="1">IFERROR(IF(AND(NOW()&lt;= EOMONTH(DATE(YEAR($P663),10, 1), 0), Overall!$A665&lt;&gt;"", MONTH($O663) &lt;= 10, MONTH($P663) &gt;= 10), IF($T663 &lt;&gt; "", $H663/$T663, ""), ""), "")</f>
        <v/>
      </c>
      <c r="AR663" s="10" t="str">
        <f ca="1">IFERROR(IF(AND(NOW()&lt;= EOMONTH(DATE(YEAR($P663),11, 1), 0), Overall!$A665&lt;&gt;"", MONTH($O663) &lt;=11, MONTH($P663) &gt;= 11), IF($T663 &lt;&gt; "", $H663/$T663, ""), ""), "")</f>
        <v/>
      </c>
      <c r="AS663" s="10" t="str">
        <f ca="1">IFERROR(IF(AND(NOW()&lt;= EOMONTH(DATE(YEAR($P663),12, 1), 0), Overall!$A665&lt;&gt;"", MONTH($O663) &lt;= 12, MONTH($P663) &gt;= 12), IF($T663 &lt;&gt; "", $H663/$T663, ""), ""), "")</f>
        <v/>
      </c>
      <c r="AT663" s="16">
        <f t="shared" ca="1" si="21"/>
        <v>0</v>
      </c>
    </row>
    <row r="664" spans="1:46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6">
        <f>IF(Overall!T666&lt;&gt;"",VALUE(Overall!T666),"")</f>
        <v>80.75</v>
      </c>
      <c r="O664" s="7">
        <f>IF(Overall!L666&lt;&gt;"", DATEVALUE(Overall!L666), "")</f>
        <v>45323</v>
      </c>
      <c r="P664" s="7">
        <f>IF(Overall!M666&lt;&gt;"", DATEVALUE(Overall!M666), "")</f>
        <v>45351</v>
      </c>
      <c r="Q664" s="7" t="str">
        <f>IF(Overall!S666&lt;&gt;"",_xlfn.VALUETOTEXT(Overall!S666),"")</f>
        <v>Feb</v>
      </c>
      <c r="R664" s="7">
        <f>IF(Overall!O666&lt;&gt;"", DATEVALUE(Overall!O666), "")</f>
        <v>45250</v>
      </c>
      <c r="S664" s="7">
        <f>IF(Overall!O666&lt;&gt;"", DATEVALUE(Overall!O666), "")</f>
        <v>45250</v>
      </c>
      <c r="T664" s="5">
        <f t="shared" si="20"/>
        <v>1</v>
      </c>
      <c r="U664" s="10" t="str">
        <f>IF(Overall!$A666&lt;&gt;"",IF(AND(MONTH($O664) &lt;= 1, MONTH($P664) &gt;= 1), IF($T664 &lt;&gt; "", $H664/$T664, ""), ""),"")</f>
        <v/>
      </c>
      <c r="V664" s="10">
        <f>IF(Overall!$A666&lt;&gt;"",IF(AND(MONTH($O664) &lt;= 2, MONTH($P664) &gt;= 2), IF($T664 &lt;&gt; "", $H664/$T664, ""), ""),"")</f>
        <v>500000</v>
      </c>
      <c r="W664" s="10" t="str">
        <f>IF(Overall!$A666&lt;&gt;"",IF(AND(MONTH($O664) &lt;= 3, MONTH($P664) &gt;= 3), IF($T664 &lt;&gt; "", $H664/$T664, ""), ""),"")</f>
        <v/>
      </c>
      <c r="X664" s="10" t="str">
        <f>IF(Overall!$A666&lt;&gt;"",IF(AND(MONTH($O664) &lt;= 4, MONTH($P664) &gt;= 4), IF($T664 &lt;&gt; "", $H664/$T664, ""), ""),"")</f>
        <v/>
      </c>
      <c r="Y664" s="10" t="str">
        <f>IF(Overall!$A666&lt;&gt;"",IF(AND(MONTH($O664) &lt;= 5, MONTH($P664) &gt;= 5), IF($T664 &lt;&gt; "", $H664/$T664, ""), ""),"")</f>
        <v/>
      </c>
      <c r="Z664" s="10" t="str">
        <f>IF(Overall!$A666&lt;&gt;"",IF(AND(MONTH($O664) &lt;= 6, MONTH($P664) &gt;= 6), IF($T664 &lt;&gt; "", $H664/$T664, ""), ""),"")</f>
        <v/>
      </c>
      <c r="AA664" s="10" t="str">
        <f>IF(Overall!$A666&lt;&gt;"",IF(AND(MONTH($O664) &lt;= 7, MONTH($P664) &gt;= 7 ), IF($T664 &lt;&gt; "", $H664/$T664, ""), ""),"")</f>
        <v/>
      </c>
      <c r="AB664" s="10" t="str">
        <f>IF(Overall!$A666&lt;&gt;"",IF(AND(MONTH($O664) &lt;= 8, MONTH($P664) &gt;= 8), IF($T664 &lt;&gt; "", $H664/$T664, ""), ""),"")</f>
        <v/>
      </c>
      <c r="AC664" s="10" t="str">
        <f>IF(Overall!$A666&lt;&gt;"",IF(AND(MONTH($O664) &lt;= 9, MONTH($P664) &gt;= 9), IF($T664 &lt;&gt; "", $H664/$T664, ""), ""),"")</f>
        <v/>
      </c>
      <c r="AD664" s="10" t="str">
        <f>IF(Overall!$A666&lt;&gt;"",IF(AND(MONTH($O664) &lt;= 10, MONTH($P664) &gt;= 10), IF($T664 &lt;&gt; "", $H664/$T664, ""), ""),"")</f>
        <v/>
      </c>
      <c r="AE664" s="10" t="str">
        <f>IF(Overall!$A666&lt;&gt;"",IF(AND(MONTH($O664) &lt;= 11, MONTH($P664) &gt;= 11), IF($T664 &lt;&gt; "", $H664/$T664, ""), ""),"")</f>
        <v/>
      </c>
      <c r="AF664" s="10" t="str">
        <f>IF(Overall!$A666&lt;&gt;"",IF(AND(MONTH($O664) &lt;= 12, MONTH($P664) &gt;= 12), IF($T664 &lt;&gt; "", $H664/$T664, ""), ""),"")</f>
        <v/>
      </c>
      <c r="AH664" s="10" t="str">
        <f ca="1">IFERROR(IF(AND(NOW()&lt;= EOMONTH(DATE(YEAR($P664),1, 1), 0), Overall!$A666&lt;&gt;"", MONTH($O664) &lt;= 1, MONTH($P664) &gt;= 1), IF($T664 &lt;&gt; "", $H664/$T664, ""), ""), "")</f>
        <v/>
      </c>
      <c r="AI664" s="10" t="str">
        <f ca="1">IFERROR(IF(AND(NOW()&lt;= EOMONTH(DATE(YEAR($P664),2, 1), 0), Overall!$A666&lt;&gt;"", MONTH($O664) &lt;= 2, MONTH($P664) &gt;= 2), IF($T664 &lt;&gt; "", $H664/$T664, ""), ""), "")</f>
        <v/>
      </c>
      <c r="AJ664" s="10" t="str">
        <f ca="1">IFERROR(IF(AND(NOW()&lt;= EOMONTH(DATE(YEAR($P664),3, 1), 0), Overall!$A666&lt;&gt;"", MONTH($O664) &lt;= 3, MONTH($P664) &gt;= 3), IF($T664 &lt;&gt; "", $H664/$T664, ""), ""), "")</f>
        <v/>
      </c>
      <c r="AK664" s="10" t="str">
        <f ca="1">IFERROR(IF(AND(NOW()&lt;= EOMONTH(DATE(YEAR($P664),4, 1), 0), Overall!$A666&lt;&gt;"", MONTH($O664) &lt;= 4, MONTH($P664) &gt;= 4), IF($T664 &lt;&gt; "", $H664/$T664, ""), ""), "")</f>
        <v/>
      </c>
      <c r="AL664" s="10" t="str">
        <f ca="1">IFERROR(IF(AND(NOW()&lt;= EOMONTH(DATE(YEAR($P664),5, 1), 0), Overall!$A666&lt;&gt;"", MONTH($O664) &lt;= 5, MONTH($P664) &gt;= 5), IF($T664 &lt;&gt; "", $H664/$T664, ""), ""), "")</f>
        <v/>
      </c>
      <c r="AM664" s="10" t="str">
        <f ca="1">IFERROR(IF(AND(NOW()&lt;= EOMONTH(DATE(YEAR($P664),6, 1), 0), Overall!$A666&lt;&gt;"", MONTH($O664) &lt;= 6, MONTH($P664) &gt;= 6), IF($T664 &lt;&gt; "", $H664/$T664, ""), ""), "")</f>
        <v/>
      </c>
      <c r="AN664" s="10" t="str">
        <f ca="1">IFERROR(IF(AND(NOW()&lt;= EOMONTH(DATE(YEAR($P664),7, 1), 0), Overall!$A666&lt;&gt;"", MONTH($O664) &lt;= 7, MONTH($P664) &gt;= 7), IF($T664 &lt;&gt; "", $H664/$T664, ""), ""), "")</f>
        <v/>
      </c>
      <c r="AO664" s="10" t="str">
        <f ca="1">IFERROR(IF(AND(NOW()&lt;= EOMONTH(DATE(YEAR($P664),8, 1), 0), Overall!$A666&lt;&gt;"", MONTH($O664) &lt;= 8, MONTH($P664) &gt;= 8), IF($T664 &lt;&gt; "", $H664/$T664, ""), ""), "")</f>
        <v/>
      </c>
      <c r="AP664" s="10" t="str">
        <f ca="1">IFERROR(IF(AND(NOW()&lt;= EOMONTH(DATE(YEAR($P664),9, 1), 0), Overall!$A666&lt;&gt;"", MONTH($O664) &lt;= 9, MONTH($P664) &gt;= 9), IF($T664 &lt;&gt; "", $H664/$T664, ""), ""), "")</f>
        <v/>
      </c>
      <c r="AQ664" s="10" t="str">
        <f ca="1">IFERROR(IF(AND(NOW()&lt;= EOMONTH(DATE(YEAR($P664),10, 1), 0), Overall!$A666&lt;&gt;"", MONTH($O664) &lt;= 10, MONTH($P664) &gt;= 10), IF($T664 &lt;&gt; "", $H664/$T664, ""), ""), "")</f>
        <v/>
      </c>
      <c r="AR664" s="10" t="str">
        <f ca="1">IFERROR(IF(AND(NOW()&lt;= EOMONTH(DATE(YEAR($P664),11, 1), 0), Overall!$A666&lt;&gt;"", MONTH($O664) &lt;=11, MONTH($P664) &gt;= 11), IF($T664 &lt;&gt; "", $H664/$T664, ""), ""), "")</f>
        <v/>
      </c>
      <c r="AS664" s="10" t="str">
        <f ca="1">IFERROR(IF(AND(NOW()&lt;= EOMONTH(DATE(YEAR($P664),12, 1), 0), Overall!$A666&lt;&gt;"", MONTH($O664) &lt;= 12, MONTH($P664) &gt;= 12), IF($T664 &lt;&gt; "", $H664/$T664, ""), ""), "")</f>
        <v/>
      </c>
      <c r="AT664" s="16">
        <f t="shared" ca="1" si="21"/>
        <v>0</v>
      </c>
    </row>
    <row r="665" spans="1:46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6">
        <f>IF(Overall!T667&lt;&gt;"",VALUE(Overall!T667),"")</f>
        <v>80.81</v>
      </c>
      <c r="O665" s="7">
        <f>IF(Overall!L667&lt;&gt;"", DATEVALUE(Overall!L667), "")</f>
        <v>45323</v>
      </c>
      <c r="P665" s="7">
        <f>IF(Overall!M667&lt;&gt;"", DATEVALUE(Overall!M667), "")</f>
        <v>45351</v>
      </c>
      <c r="Q665" s="7" t="str">
        <f>IF(Overall!S667&lt;&gt;"",_xlfn.VALUETOTEXT(Overall!S667),"")</f>
        <v>Feb</v>
      </c>
      <c r="R665" s="7">
        <f>IF(Overall!O667&lt;&gt;"", DATEVALUE(Overall!O667), "")</f>
        <v>45250</v>
      </c>
      <c r="S665" s="7">
        <f>IF(Overall!O667&lt;&gt;"", DATEVALUE(Overall!O667), "")</f>
        <v>45250</v>
      </c>
      <c r="T665" s="5">
        <f t="shared" si="20"/>
        <v>1</v>
      </c>
      <c r="U665" s="10" t="str">
        <f>IF(Overall!$A667&lt;&gt;"",IF(AND(MONTH($O665) &lt;= 1, MONTH($P665) &gt;= 1), IF($T665 &lt;&gt; "", $H665/$T665, ""), ""),"")</f>
        <v/>
      </c>
      <c r="V665" s="10">
        <f>IF(Overall!$A667&lt;&gt;"",IF(AND(MONTH($O665) &lt;= 2, MONTH($P665) &gt;= 2), IF($T665 &lt;&gt; "", $H665/$T665, ""), ""),"")</f>
        <v>500000</v>
      </c>
      <c r="W665" s="10" t="str">
        <f>IF(Overall!$A667&lt;&gt;"",IF(AND(MONTH($O665) &lt;= 3, MONTH($P665) &gt;= 3), IF($T665 &lt;&gt; "", $H665/$T665, ""), ""),"")</f>
        <v/>
      </c>
      <c r="X665" s="10" t="str">
        <f>IF(Overall!$A667&lt;&gt;"",IF(AND(MONTH($O665) &lt;= 4, MONTH($P665) &gt;= 4), IF($T665 &lt;&gt; "", $H665/$T665, ""), ""),"")</f>
        <v/>
      </c>
      <c r="Y665" s="10" t="str">
        <f>IF(Overall!$A667&lt;&gt;"",IF(AND(MONTH($O665) &lt;= 5, MONTH($P665) &gt;= 5), IF($T665 &lt;&gt; "", $H665/$T665, ""), ""),"")</f>
        <v/>
      </c>
      <c r="Z665" s="10" t="str">
        <f>IF(Overall!$A667&lt;&gt;"",IF(AND(MONTH($O665) &lt;= 6, MONTH($P665) &gt;= 6), IF($T665 &lt;&gt; "", $H665/$T665, ""), ""),"")</f>
        <v/>
      </c>
      <c r="AA665" s="10" t="str">
        <f>IF(Overall!$A667&lt;&gt;"",IF(AND(MONTH($O665) &lt;= 7, MONTH($P665) &gt;= 7 ), IF($T665 &lt;&gt; "", $H665/$T665, ""), ""),"")</f>
        <v/>
      </c>
      <c r="AB665" s="10" t="str">
        <f>IF(Overall!$A667&lt;&gt;"",IF(AND(MONTH($O665) &lt;= 8, MONTH($P665) &gt;= 8), IF($T665 &lt;&gt; "", $H665/$T665, ""), ""),"")</f>
        <v/>
      </c>
      <c r="AC665" s="10" t="str">
        <f>IF(Overall!$A667&lt;&gt;"",IF(AND(MONTH($O665) &lt;= 9, MONTH($P665) &gt;= 9), IF($T665 &lt;&gt; "", $H665/$T665, ""), ""),"")</f>
        <v/>
      </c>
      <c r="AD665" s="10" t="str">
        <f>IF(Overall!$A667&lt;&gt;"",IF(AND(MONTH($O665) &lt;= 10, MONTH($P665) &gt;= 10), IF($T665 &lt;&gt; "", $H665/$T665, ""), ""),"")</f>
        <v/>
      </c>
      <c r="AE665" s="10" t="str">
        <f>IF(Overall!$A667&lt;&gt;"",IF(AND(MONTH($O665) &lt;= 11, MONTH($P665) &gt;= 11), IF($T665 &lt;&gt; "", $H665/$T665, ""), ""),"")</f>
        <v/>
      </c>
      <c r="AF665" s="10" t="str">
        <f>IF(Overall!$A667&lt;&gt;"",IF(AND(MONTH($O665) &lt;= 12, MONTH($P665) &gt;= 12), IF($T665 &lt;&gt; "", $H665/$T665, ""), ""),"")</f>
        <v/>
      </c>
      <c r="AH665" s="10" t="str">
        <f ca="1">IFERROR(IF(AND(NOW()&lt;= EOMONTH(DATE(YEAR($P665),1, 1), 0), Overall!$A667&lt;&gt;"", MONTH($O665) &lt;= 1, MONTH($P665) &gt;= 1), IF($T665 &lt;&gt; "", $H665/$T665, ""), ""), "")</f>
        <v/>
      </c>
      <c r="AI665" s="10" t="str">
        <f ca="1">IFERROR(IF(AND(NOW()&lt;= EOMONTH(DATE(YEAR($P665),2, 1), 0), Overall!$A667&lt;&gt;"", MONTH($O665) &lt;= 2, MONTH($P665) &gt;= 2), IF($T665 &lt;&gt; "", $H665/$T665, ""), ""), "")</f>
        <v/>
      </c>
      <c r="AJ665" s="10" t="str">
        <f ca="1">IFERROR(IF(AND(NOW()&lt;= EOMONTH(DATE(YEAR($P665),3, 1), 0), Overall!$A667&lt;&gt;"", MONTH($O665) &lt;= 3, MONTH($P665) &gt;= 3), IF($T665 &lt;&gt; "", $H665/$T665, ""), ""), "")</f>
        <v/>
      </c>
      <c r="AK665" s="10" t="str">
        <f ca="1">IFERROR(IF(AND(NOW()&lt;= EOMONTH(DATE(YEAR($P665),4, 1), 0), Overall!$A667&lt;&gt;"", MONTH($O665) &lt;= 4, MONTH($P665) &gt;= 4), IF($T665 &lt;&gt; "", $H665/$T665, ""), ""), "")</f>
        <v/>
      </c>
      <c r="AL665" s="10" t="str">
        <f ca="1">IFERROR(IF(AND(NOW()&lt;= EOMONTH(DATE(YEAR($P665),5, 1), 0), Overall!$A667&lt;&gt;"", MONTH($O665) &lt;= 5, MONTH($P665) &gt;= 5), IF($T665 &lt;&gt; "", $H665/$T665, ""), ""), "")</f>
        <v/>
      </c>
      <c r="AM665" s="10" t="str">
        <f ca="1">IFERROR(IF(AND(NOW()&lt;= EOMONTH(DATE(YEAR($P665),6, 1), 0), Overall!$A667&lt;&gt;"", MONTH($O665) &lt;= 6, MONTH($P665) &gt;= 6), IF($T665 &lt;&gt; "", $H665/$T665, ""), ""), "")</f>
        <v/>
      </c>
      <c r="AN665" s="10" t="str">
        <f ca="1">IFERROR(IF(AND(NOW()&lt;= EOMONTH(DATE(YEAR($P665),7, 1), 0), Overall!$A667&lt;&gt;"", MONTH($O665) &lt;= 7, MONTH($P665) &gt;= 7), IF($T665 &lt;&gt; "", $H665/$T665, ""), ""), "")</f>
        <v/>
      </c>
      <c r="AO665" s="10" t="str">
        <f ca="1">IFERROR(IF(AND(NOW()&lt;= EOMONTH(DATE(YEAR($P665),8, 1), 0), Overall!$A667&lt;&gt;"", MONTH($O665) &lt;= 8, MONTH($P665) &gt;= 8), IF($T665 &lt;&gt; "", $H665/$T665, ""), ""), "")</f>
        <v/>
      </c>
      <c r="AP665" s="10" t="str">
        <f ca="1">IFERROR(IF(AND(NOW()&lt;= EOMONTH(DATE(YEAR($P665),9, 1), 0), Overall!$A667&lt;&gt;"", MONTH($O665) &lt;= 9, MONTH($P665) &gt;= 9), IF($T665 &lt;&gt; "", $H665/$T665, ""), ""), "")</f>
        <v/>
      </c>
      <c r="AQ665" s="10" t="str">
        <f ca="1">IFERROR(IF(AND(NOW()&lt;= EOMONTH(DATE(YEAR($P665),10, 1), 0), Overall!$A667&lt;&gt;"", MONTH($O665) &lt;= 10, MONTH($P665) &gt;= 10), IF($T665 &lt;&gt; "", $H665/$T665, ""), ""), "")</f>
        <v/>
      </c>
      <c r="AR665" s="10" t="str">
        <f ca="1">IFERROR(IF(AND(NOW()&lt;= EOMONTH(DATE(YEAR($P665),11, 1), 0), Overall!$A667&lt;&gt;"", MONTH($O665) &lt;=11, MONTH($P665) &gt;= 11), IF($T665 &lt;&gt; "", $H665/$T665, ""), ""), "")</f>
        <v/>
      </c>
      <c r="AS665" s="10" t="str">
        <f ca="1">IFERROR(IF(AND(NOW()&lt;= EOMONTH(DATE(YEAR($P665),12, 1), 0), Overall!$A667&lt;&gt;"", MONTH($O665) &lt;= 12, MONTH($P665) &gt;= 12), IF($T665 &lt;&gt; "", $H665/$T665, ""), ""), "")</f>
        <v/>
      </c>
      <c r="AT665" s="16">
        <f t="shared" ca="1" si="21"/>
        <v>0</v>
      </c>
    </row>
    <row r="666" spans="1:46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6">
        <f>IF(Overall!T668&lt;&gt;"",VALUE(Overall!T668),"")</f>
        <v>80.83</v>
      </c>
      <c r="O666" s="7">
        <f>IF(Overall!L668&lt;&gt;"", DATEVALUE(Overall!L668), "")</f>
        <v>45323</v>
      </c>
      <c r="P666" s="7">
        <f>IF(Overall!M668&lt;&gt;"", DATEVALUE(Overall!M668), "")</f>
        <v>45351</v>
      </c>
      <c r="Q666" s="7" t="str">
        <f>IF(Overall!S668&lt;&gt;"",_xlfn.VALUETOTEXT(Overall!S668),"")</f>
        <v>Feb</v>
      </c>
      <c r="R666" s="7">
        <f>IF(Overall!O668&lt;&gt;"", DATEVALUE(Overall!O668), "")</f>
        <v>45250</v>
      </c>
      <c r="S666" s="7">
        <f>IF(Overall!O668&lt;&gt;"", DATEVALUE(Overall!O668), "")</f>
        <v>45250</v>
      </c>
      <c r="T666" s="5">
        <f t="shared" si="20"/>
        <v>1</v>
      </c>
      <c r="U666" s="10" t="str">
        <f>IF(Overall!$A668&lt;&gt;"",IF(AND(MONTH($O666) &lt;= 1, MONTH($P666) &gt;= 1), IF($T666 &lt;&gt; "", $H666/$T666, ""), ""),"")</f>
        <v/>
      </c>
      <c r="V666" s="10">
        <f>IF(Overall!$A668&lt;&gt;"",IF(AND(MONTH($O666) &lt;= 2, MONTH($P666) &gt;= 2), IF($T666 &lt;&gt; "", $H666/$T666, ""), ""),"")</f>
        <v>500000</v>
      </c>
      <c r="W666" s="10" t="str">
        <f>IF(Overall!$A668&lt;&gt;"",IF(AND(MONTH($O666) &lt;= 3, MONTH($P666) &gt;= 3), IF($T666 &lt;&gt; "", $H666/$T666, ""), ""),"")</f>
        <v/>
      </c>
      <c r="X666" s="10" t="str">
        <f>IF(Overall!$A668&lt;&gt;"",IF(AND(MONTH($O666) &lt;= 4, MONTH($P666) &gt;= 4), IF($T666 &lt;&gt; "", $H666/$T666, ""), ""),"")</f>
        <v/>
      </c>
      <c r="Y666" s="10" t="str">
        <f>IF(Overall!$A668&lt;&gt;"",IF(AND(MONTH($O666) &lt;= 5, MONTH($P666) &gt;= 5), IF($T666 &lt;&gt; "", $H666/$T666, ""), ""),"")</f>
        <v/>
      </c>
      <c r="Z666" s="10" t="str">
        <f>IF(Overall!$A668&lt;&gt;"",IF(AND(MONTH($O666) &lt;= 6, MONTH($P666) &gt;= 6), IF($T666 &lt;&gt; "", $H666/$T666, ""), ""),"")</f>
        <v/>
      </c>
      <c r="AA666" s="10" t="str">
        <f>IF(Overall!$A668&lt;&gt;"",IF(AND(MONTH($O666) &lt;= 7, MONTH($P666) &gt;= 7 ), IF($T666 &lt;&gt; "", $H666/$T666, ""), ""),"")</f>
        <v/>
      </c>
      <c r="AB666" s="10" t="str">
        <f>IF(Overall!$A668&lt;&gt;"",IF(AND(MONTH($O666) &lt;= 8, MONTH($P666) &gt;= 8), IF($T666 &lt;&gt; "", $H666/$T666, ""), ""),"")</f>
        <v/>
      </c>
      <c r="AC666" s="10" t="str">
        <f>IF(Overall!$A668&lt;&gt;"",IF(AND(MONTH($O666) &lt;= 9, MONTH($P666) &gt;= 9), IF($T666 &lt;&gt; "", $H666/$T666, ""), ""),"")</f>
        <v/>
      </c>
      <c r="AD666" s="10" t="str">
        <f>IF(Overall!$A668&lt;&gt;"",IF(AND(MONTH($O666) &lt;= 10, MONTH($P666) &gt;= 10), IF($T666 &lt;&gt; "", $H666/$T666, ""), ""),"")</f>
        <v/>
      </c>
      <c r="AE666" s="10" t="str">
        <f>IF(Overall!$A668&lt;&gt;"",IF(AND(MONTH($O666) &lt;= 11, MONTH($P666) &gt;= 11), IF($T666 &lt;&gt; "", $H666/$T666, ""), ""),"")</f>
        <v/>
      </c>
      <c r="AF666" s="10" t="str">
        <f>IF(Overall!$A668&lt;&gt;"",IF(AND(MONTH($O666) &lt;= 12, MONTH($P666) &gt;= 12), IF($T666 &lt;&gt; "", $H666/$T666, ""), ""),"")</f>
        <v/>
      </c>
      <c r="AH666" s="10" t="str">
        <f ca="1">IFERROR(IF(AND(NOW()&lt;= EOMONTH(DATE(YEAR($P666),1, 1), 0), Overall!$A668&lt;&gt;"", MONTH($O666) &lt;= 1, MONTH($P666) &gt;= 1), IF($T666 &lt;&gt; "", $H666/$T666, ""), ""), "")</f>
        <v/>
      </c>
      <c r="AI666" s="10" t="str">
        <f ca="1">IFERROR(IF(AND(NOW()&lt;= EOMONTH(DATE(YEAR($P666),2, 1), 0), Overall!$A668&lt;&gt;"", MONTH($O666) &lt;= 2, MONTH($P666) &gt;= 2), IF($T666 &lt;&gt; "", $H666/$T666, ""), ""), "")</f>
        <v/>
      </c>
      <c r="AJ666" s="10" t="str">
        <f ca="1">IFERROR(IF(AND(NOW()&lt;= EOMONTH(DATE(YEAR($P666),3, 1), 0), Overall!$A668&lt;&gt;"", MONTH($O666) &lt;= 3, MONTH($P666) &gt;= 3), IF($T666 &lt;&gt; "", $H666/$T666, ""), ""), "")</f>
        <v/>
      </c>
      <c r="AK666" s="10" t="str">
        <f ca="1">IFERROR(IF(AND(NOW()&lt;= EOMONTH(DATE(YEAR($P666),4, 1), 0), Overall!$A668&lt;&gt;"", MONTH($O666) &lt;= 4, MONTH($P666) &gt;= 4), IF($T666 &lt;&gt; "", $H666/$T666, ""), ""), "")</f>
        <v/>
      </c>
      <c r="AL666" s="10" t="str">
        <f ca="1">IFERROR(IF(AND(NOW()&lt;= EOMONTH(DATE(YEAR($P666),5, 1), 0), Overall!$A668&lt;&gt;"", MONTH($O666) &lt;= 5, MONTH($P666) &gt;= 5), IF($T666 &lt;&gt; "", $H666/$T666, ""), ""), "")</f>
        <v/>
      </c>
      <c r="AM666" s="10" t="str">
        <f ca="1">IFERROR(IF(AND(NOW()&lt;= EOMONTH(DATE(YEAR($P666),6, 1), 0), Overall!$A668&lt;&gt;"", MONTH($O666) &lt;= 6, MONTH($P666) &gt;= 6), IF($T666 &lt;&gt; "", $H666/$T666, ""), ""), "")</f>
        <v/>
      </c>
      <c r="AN666" s="10" t="str">
        <f ca="1">IFERROR(IF(AND(NOW()&lt;= EOMONTH(DATE(YEAR($P666),7, 1), 0), Overall!$A668&lt;&gt;"", MONTH($O666) &lt;= 7, MONTH($P666) &gt;= 7), IF($T666 &lt;&gt; "", $H666/$T666, ""), ""), "")</f>
        <v/>
      </c>
      <c r="AO666" s="10" t="str">
        <f ca="1">IFERROR(IF(AND(NOW()&lt;= EOMONTH(DATE(YEAR($P666),8, 1), 0), Overall!$A668&lt;&gt;"", MONTH($O666) &lt;= 8, MONTH($P666) &gt;= 8), IF($T666 &lt;&gt; "", $H666/$T666, ""), ""), "")</f>
        <v/>
      </c>
      <c r="AP666" s="10" t="str">
        <f ca="1">IFERROR(IF(AND(NOW()&lt;= EOMONTH(DATE(YEAR($P666),9, 1), 0), Overall!$A668&lt;&gt;"", MONTH($O666) &lt;= 9, MONTH($P666) &gt;= 9), IF($T666 &lt;&gt; "", $H666/$T666, ""), ""), "")</f>
        <v/>
      </c>
      <c r="AQ666" s="10" t="str">
        <f ca="1">IFERROR(IF(AND(NOW()&lt;= EOMONTH(DATE(YEAR($P666),10, 1), 0), Overall!$A668&lt;&gt;"", MONTH($O666) &lt;= 10, MONTH($P666) &gt;= 10), IF($T666 &lt;&gt; "", $H666/$T666, ""), ""), "")</f>
        <v/>
      </c>
      <c r="AR666" s="10" t="str">
        <f ca="1">IFERROR(IF(AND(NOW()&lt;= EOMONTH(DATE(YEAR($P666),11, 1), 0), Overall!$A668&lt;&gt;"", MONTH($O666) &lt;=11, MONTH($P666) &gt;= 11), IF($T666 &lt;&gt; "", $H666/$T666, ""), ""), "")</f>
        <v/>
      </c>
      <c r="AS666" s="10" t="str">
        <f ca="1">IFERROR(IF(AND(NOW()&lt;= EOMONTH(DATE(YEAR($P666),12, 1), 0), Overall!$A668&lt;&gt;"", MONTH($O666) &lt;= 12, MONTH($P666) &gt;= 12), IF($T666 &lt;&gt; "", $H666/$T666, ""), ""), "")</f>
        <v/>
      </c>
      <c r="AT666" s="16">
        <f t="shared" ca="1" si="21"/>
        <v>0</v>
      </c>
    </row>
    <row r="667" spans="1:46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6">
        <f>IF(Overall!T669&lt;&gt;"",VALUE(Overall!T669),"")</f>
        <v>80.739999999999995</v>
      </c>
      <c r="O667" s="7">
        <f>IF(Overall!L669&lt;&gt;"", DATEVALUE(Overall!L669), "")</f>
        <v>45323</v>
      </c>
      <c r="P667" s="7">
        <f>IF(Overall!M669&lt;&gt;"", DATEVALUE(Overall!M669), "")</f>
        <v>45351</v>
      </c>
      <c r="Q667" s="7" t="str">
        <f>IF(Overall!S669&lt;&gt;"",_xlfn.VALUETOTEXT(Overall!S669),"")</f>
        <v>Feb</v>
      </c>
      <c r="R667" s="7">
        <f>IF(Overall!O669&lt;&gt;"", DATEVALUE(Overall!O669), "")</f>
        <v>45250</v>
      </c>
      <c r="S667" s="7">
        <f>IF(Overall!O669&lt;&gt;"", DATEVALUE(Overall!O669), "")</f>
        <v>45250</v>
      </c>
      <c r="T667" s="5">
        <f t="shared" si="20"/>
        <v>1</v>
      </c>
      <c r="U667" s="10" t="str">
        <f>IF(Overall!$A669&lt;&gt;"",IF(AND(MONTH($O667) &lt;= 1, MONTH($P667) &gt;= 1), IF($T667 &lt;&gt; "", $H667/$T667, ""), ""),"")</f>
        <v/>
      </c>
      <c r="V667" s="10">
        <f>IF(Overall!$A669&lt;&gt;"",IF(AND(MONTH($O667) &lt;= 2, MONTH($P667) &gt;= 2), IF($T667 &lt;&gt; "", $H667/$T667, ""), ""),"")</f>
        <v>500000</v>
      </c>
      <c r="W667" s="10" t="str">
        <f>IF(Overall!$A669&lt;&gt;"",IF(AND(MONTH($O667) &lt;= 3, MONTH($P667) &gt;= 3), IF($T667 &lt;&gt; "", $H667/$T667, ""), ""),"")</f>
        <v/>
      </c>
      <c r="X667" s="10" t="str">
        <f>IF(Overall!$A669&lt;&gt;"",IF(AND(MONTH($O667) &lt;= 4, MONTH($P667) &gt;= 4), IF($T667 &lt;&gt; "", $H667/$T667, ""), ""),"")</f>
        <v/>
      </c>
      <c r="Y667" s="10" t="str">
        <f>IF(Overall!$A669&lt;&gt;"",IF(AND(MONTH($O667) &lt;= 5, MONTH($P667) &gt;= 5), IF($T667 &lt;&gt; "", $H667/$T667, ""), ""),"")</f>
        <v/>
      </c>
      <c r="Z667" s="10" t="str">
        <f>IF(Overall!$A669&lt;&gt;"",IF(AND(MONTH($O667) &lt;= 6, MONTH($P667) &gt;= 6), IF($T667 &lt;&gt; "", $H667/$T667, ""), ""),"")</f>
        <v/>
      </c>
      <c r="AA667" s="10" t="str">
        <f>IF(Overall!$A669&lt;&gt;"",IF(AND(MONTH($O667) &lt;= 7, MONTH($P667) &gt;= 7 ), IF($T667 &lt;&gt; "", $H667/$T667, ""), ""),"")</f>
        <v/>
      </c>
      <c r="AB667" s="10" t="str">
        <f>IF(Overall!$A669&lt;&gt;"",IF(AND(MONTH($O667) &lt;= 8, MONTH($P667) &gt;= 8), IF($T667 &lt;&gt; "", $H667/$T667, ""), ""),"")</f>
        <v/>
      </c>
      <c r="AC667" s="10" t="str">
        <f>IF(Overall!$A669&lt;&gt;"",IF(AND(MONTH($O667) &lt;= 9, MONTH($P667) &gt;= 9), IF($T667 &lt;&gt; "", $H667/$T667, ""), ""),"")</f>
        <v/>
      </c>
      <c r="AD667" s="10" t="str">
        <f>IF(Overall!$A669&lt;&gt;"",IF(AND(MONTH($O667) &lt;= 10, MONTH($P667) &gt;= 10), IF($T667 &lt;&gt; "", $H667/$T667, ""), ""),"")</f>
        <v/>
      </c>
      <c r="AE667" s="10" t="str">
        <f>IF(Overall!$A669&lt;&gt;"",IF(AND(MONTH($O667) &lt;= 11, MONTH($P667) &gt;= 11), IF($T667 &lt;&gt; "", $H667/$T667, ""), ""),"")</f>
        <v/>
      </c>
      <c r="AF667" s="10" t="str">
        <f>IF(Overall!$A669&lt;&gt;"",IF(AND(MONTH($O667) &lt;= 12, MONTH($P667) &gt;= 12), IF($T667 &lt;&gt; "", $H667/$T667, ""), ""),"")</f>
        <v/>
      </c>
      <c r="AH667" s="10" t="str">
        <f ca="1">IFERROR(IF(AND(NOW()&lt;= EOMONTH(DATE(YEAR($P667),1, 1), 0), Overall!$A669&lt;&gt;"", MONTH($O667) &lt;= 1, MONTH($P667) &gt;= 1), IF($T667 &lt;&gt; "", $H667/$T667, ""), ""), "")</f>
        <v/>
      </c>
      <c r="AI667" s="10" t="str">
        <f ca="1">IFERROR(IF(AND(NOW()&lt;= EOMONTH(DATE(YEAR($P667),2, 1), 0), Overall!$A669&lt;&gt;"", MONTH($O667) &lt;= 2, MONTH($P667) &gt;= 2), IF($T667 &lt;&gt; "", $H667/$T667, ""), ""), "")</f>
        <v/>
      </c>
      <c r="AJ667" s="10" t="str">
        <f ca="1">IFERROR(IF(AND(NOW()&lt;= EOMONTH(DATE(YEAR($P667),3, 1), 0), Overall!$A669&lt;&gt;"", MONTH($O667) &lt;= 3, MONTH($P667) &gt;= 3), IF($T667 &lt;&gt; "", $H667/$T667, ""), ""), "")</f>
        <v/>
      </c>
      <c r="AK667" s="10" t="str">
        <f ca="1">IFERROR(IF(AND(NOW()&lt;= EOMONTH(DATE(YEAR($P667),4, 1), 0), Overall!$A669&lt;&gt;"", MONTH($O667) &lt;= 4, MONTH($P667) &gt;= 4), IF($T667 &lt;&gt; "", $H667/$T667, ""), ""), "")</f>
        <v/>
      </c>
      <c r="AL667" s="10" t="str">
        <f ca="1">IFERROR(IF(AND(NOW()&lt;= EOMONTH(DATE(YEAR($P667),5, 1), 0), Overall!$A669&lt;&gt;"", MONTH($O667) &lt;= 5, MONTH($P667) &gt;= 5), IF($T667 &lt;&gt; "", $H667/$T667, ""), ""), "")</f>
        <v/>
      </c>
      <c r="AM667" s="10" t="str">
        <f ca="1">IFERROR(IF(AND(NOW()&lt;= EOMONTH(DATE(YEAR($P667),6, 1), 0), Overall!$A669&lt;&gt;"", MONTH($O667) &lt;= 6, MONTH($P667) &gt;= 6), IF($T667 &lt;&gt; "", $H667/$T667, ""), ""), "")</f>
        <v/>
      </c>
      <c r="AN667" s="10" t="str">
        <f ca="1">IFERROR(IF(AND(NOW()&lt;= EOMONTH(DATE(YEAR($P667),7, 1), 0), Overall!$A669&lt;&gt;"", MONTH($O667) &lt;= 7, MONTH($P667) &gt;= 7), IF($T667 &lt;&gt; "", $H667/$T667, ""), ""), "")</f>
        <v/>
      </c>
      <c r="AO667" s="10" t="str">
        <f ca="1">IFERROR(IF(AND(NOW()&lt;= EOMONTH(DATE(YEAR($P667),8, 1), 0), Overall!$A669&lt;&gt;"", MONTH($O667) &lt;= 8, MONTH($P667) &gt;= 8), IF($T667 &lt;&gt; "", $H667/$T667, ""), ""), "")</f>
        <v/>
      </c>
      <c r="AP667" s="10" t="str">
        <f ca="1">IFERROR(IF(AND(NOW()&lt;= EOMONTH(DATE(YEAR($P667),9, 1), 0), Overall!$A669&lt;&gt;"", MONTH($O667) &lt;= 9, MONTH($P667) &gt;= 9), IF($T667 &lt;&gt; "", $H667/$T667, ""), ""), "")</f>
        <v/>
      </c>
      <c r="AQ667" s="10" t="str">
        <f ca="1">IFERROR(IF(AND(NOW()&lt;= EOMONTH(DATE(YEAR($P667),10, 1), 0), Overall!$A669&lt;&gt;"", MONTH($O667) &lt;= 10, MONTH($P667) &gt;= 10), IF($T667 &lt;&gt; "", $H667/$T667, ""), ""), "")</f>
        <v/>
      </c>
      <c r="AR667" s="10" t="str">
        <f ca="1">IFERROR(IF(AND(NOW()&lt;= EOMONTH(DATE(YEAR($P667),11, 1), 0), Overall!$A669&lt;&gt;"", MONTH($O667) &lt;=11, MONTH($P667) &gt;= 11), IF($T667 &lt;&gt; "", $H667/$T667, ""), ""), "")</f>
        <v/>
      </c>
      <c r="AS667" s="10" t="str">
        <f ca="1">IFERROR(IF(AND(NOW()&lt;= EOMONTH(DATE(YEAR($P667),12, 1), 0), Overall!$A669&lt;&gt;"", MONTH($O667) &lt;= 12, MONTH($P667) &gt;= 12), IF($T667 &lt;&gt; "", $H667/$T667, ""), ""), "")</f>
        <v/>
      </c>
      <c r="AT667" s="16">
        <f t="shared" ca="1" si="21"/>
        <v>0</v>
      </c>
    </row>
    <row r="668" spans="1:46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6">
        <f>IF(Overall!T670&lt;&gt;"",VALUE(Overall!T670),"")</f>
        <v>81.400000000000006</v>
      </c>
      <c r="O668" s="7">
        <f>IF(Overall!L670&lt;&gt;"", DATEVALUE(Overall!L670), "")</f>
        <v>45323</v>
      </c>
      <c r="P668" s="7">
        <f>IF(Overall!M670&lt;&gt;"", DATEVALUE(Overall!M670), "")</f>
        <v>45351</v>
      </c>
      <c r="Q668" s="7" t="str">
        <f>IF(Overall!S670&lt;&gt;"",_xlfn.VALUETOTEXT(Overall!S670),"")</f>
        <v>Feb</v>
      </c>
      <c r="R668" s="7">
        <f>IF(Overall!O670&lt;&gt;"", DATEVALUE(Overall!O670), "")</f>
        <v>45250</v>
      </c>
      <c r="S668" s="7">
        <f>IF(Overall!O670&lt;&gt;"", DATEVALUE(Overall!O670), "")</f>
        <v>45250</v>
      </c>
      <c r="T668" s="5">
        <f t="shared" si="20"/>
        <v>1</v>
      </c>
      <c r="U668" s="10" t="str">
        <f>IF(Overall!$A670&lt;&gt;"",IF(AND(MONTH($O668) &lt;= 1, MONTH($P668) &gt;= 1), IF($T668 &lt;&gt; "", $H668/$T668, ""), ""),"")</f>
        <v/>
      </c>
      <c r="V668" s="10">
        <f>IF(Overall!$A670&lt;&gt;"",IF(AND(MONTH($O668) &lt;= 2, MONTH($P668) &gt;= 2), IF($T668 &lt;&gt; "", $H668/$T668, ""), ""),"")</f>
        <v>500000</v>
      </c>
      <c r="W668" s="10" t="str">
        <f>IF(Overall!$A670&lt;&gt;"",IF(AND(MONTH($O668) &lt;= 3, MONTH($P668) &gt;= 3), IF($T668 &lt;&gt; "", $H668/$T668, ""), ""),"")</f>
        <v/>
      </c>
      <c r="X668" s="10" t="str">
        <f>IF(Overall!$A670&lt;&gt;"",IF(AND(MONTH($O668) &lt;= 4, MONTH($P668) &gt;= 4), IF($T668 &lt;&gt; "", $H668/$T668, ""), ""),"")</f>
        <v/>
      </c>
      <c r="Y668" s="10" t="str">
        <f>IF(Overall!$A670&lt;&gt;"",IF(AND(MONTH($O668) &lt;= 5, MONTH($P668) &gt;= 5), IF($T668 &lt;&gt; "", $H668/$T668, ""), ""),"")</f>
        <v/>
      </c>
      <c r="Z668" s="10" t="str">
        <f>IF(Overall!$A670&lt;&gt;"",IF(AND(MONTH($O668) &lt;= 6, MONTH($P668) &gt;= 6), IF($T668 &lt;&gt; "", $H668/$T668, ""), ""),"")</f>
        <v/>
      </c>
      <c r="AA668" s="10" t="str">
        <f>IF(Overall!$A670&lt;&gt;"",IF(AND(MONTH($O668) &lt;= 7, MONTH($P668) &gt;= 7 ), IF($T668 &lt;&gt; "", $H668/$T668, ""), ""),"")</f>
        <v/>
      </c>
      <c r="AB668" s="10" t="str">
        <f>IF(Overall!$A670&lt;&gt;"",IF(AND(MONTH($O668) &lt;= 8, MONTH($P668) &gt;= 8), IF($T668 &lt;&gt; "", $H668/$T668, ""), ""),"")</f>
        <v/>
      </c>
      <c r="AC668" s="10" t="str">
        <f>IF(Overall!$A670&lt;&gt;"",IF(AND(MONTH($O668) &lt;= 9, MONTH($P668) &gt;= 9), IF($T668 &lt;&gt; "", $H668/$T668, ""), ""),"")</f>
        <v/>
      </c>
      <c r="AD668" s="10" t="str">
        <f>IF(Overall!$A670&lt;&gt;"",IF(AND(MONTH($O668) &lt;= 10, MONTH($P668) &gt;= 10), IF($T668 &lt;&gt; "", $H668/$T668, ""), ""),"")</f>
        <v/>
      </c>
      <c r="AE668" s="10" t="str">
        <f>IF(Overall!$A670&lt;&gt;"",IF(AND(MONTH($O668) &lt;= 11, MONTH($P668) &gt;= 11), IF($T668 &lt;&gt; "", $H668/$T668, ""), ""),"")</f>
        <v/>
      </c>
      <c r="AF668" s="10" t="str">
        <f>IF(Overall!$A670&lt;&gt;"",IF(AND(MONTH($O668) &lt;= 12, MONTH($P668) &gt;= 12), IF($T668 &lt;&gt; "", $H668/$T668, ""), ""),"")</f>
        <v/>
      </c>
      <c r="AH668" s="10" t="str">
        <f ca="1">IFERROR(IF(AND(NOW()&lt;= EOMONTH(DATE(YEAR($P668),1, 1), 0), Overall!$A670&lt;&gt;"", MONTH($O668) &lt;= 1, MONTH($P668) &gt;= 1), IF($T668 &lt;&gt; "", $H668/$T668, ""), ""), "")</f>
        <v/>
      </c>
      <c r="AI668" s="10" t="str">
        <f ca="1">IFERROR(IF(AND(NOW()&lt;= EOMONTH(DATE(YEAR($P668),2, 1), 0), Overall!$A670&lt;&gt;"", MONTH($O668) &lt;= 2, MONTH($P668) &gt;= 2), IF($T668 &lt;&gt; "", $H668/$T668, ""), ""), "")</f>
        <v/>
      </c>
      <c r="AJ668" s="10" t="str">
        <f ca="1">IFERROR(IF(AND(NOW()&lt;= EOMONTH(DATE(YEAR($P668),3, 1), 0), Overall!$A670&lt;&gt;"", MONTH($O668) &lt;= 3, MONTH($P668) &gt;= 3), IF($T668 &lt;&gt; "", $H668/$T668, ""), ""), "")</f>
        <v/>
      </c>
      <c r="AK668" s="10" t="str">
        <f ca="1">IFERROR(IF(AND(NOW()&lt;= EOMONTH(DATE(YEAR($P668),4, 1), 0), Overall!$A670&lt;&gt;"", MONTH($O668) &lt;= 4, MONTH($P668) &gt;= 4), IF($T668 &lt;&gt; "", $H668/$T668, ""), ""), "")</f>
        <v/>
      </c>
      <c r="AL668" s="10" t="str">
        <f ca="1">IFERROR(IF(AND(NOW()&lt;= EOMONTH(DATE(YEAR($P668),5, 1), 0), Overall!$A670&lt;&gt;"", MONTH($O668) &lt;= 5, MONTH($P668) &gt;= 5), IF($T668 &lt;&gt; "", $H668/$T668, ""), ""), "")</f>
        <v/>
      </c>
      <c r="AM668" s="10" t="str">
        <f ca="1">IFERROR(IF(AND(NOW()&lt;= EOMONTH(DATE(YEAR($P668),6, 1), 0), Overall!$A670&lt;&gt;"", MONTH($O668) &lt;= 6, MONTH($P668) &gt;= 6), IF($T668 &lt;&gt; "", $H668/$T668, ""), ""), "")</f>
        <v/>
      </c>
      <c r="AN668" s="10" t="str">
        <f ca="1">IFERROR(IF(AND(NOW()&lt;= EOMONTH(DATE(YEAR($P668),7, 1), 0), Overall!$A670&lt;&gt;"", MONTH($O668) &lt;= 7, MONTH($P668) &gt;= 7), IF($T668 &lt;&gt; "", $H668/$T668, ""), ""), "")</f>
        <v/>
      </c>
      <c r="AO668" s="10" t="str">
        <f ca="1">IFERROR(IF(AND(NOW()&lt;= EOMONTH(DATE(YEAR($P668),8, 1), 0), Overall!$A670&lt;&gt;"", MONTH($O668) &lt;= 8, MONTH($P668) &gt;= 8), IF($T668 &lt;&gt; "", $H668/$T668, ""), ""), "")</f>
        <v/>
      </c>
      <c r="AP668" s="10" t="str">
        <f ca="1">IFERROR(IF(AND(NOW()&lt;= EOMONTH(DATE(YEAR($P668),9, 1), 0), Overall!$A670&lt;&gt;"", MONTH($O668) &lt;= 9, MONTH($P668) &gt;= 9), IF($T668 &lt;&gt; "", $H668/$T668, ""), ""), "")</f>
        <v/>
      </c>
      <c r="AQ668" s="10" t="str">
        <f ca="1">IFERROR(IF(AND(NOW()&lt;= EOMONTH(DATE(YEAR($P668),10, 1), 0), Overall!$A670&lt;&gt;"", MONTH($O668) &lt;= 10, MONTH($P668) &gt;= 10), IF($T668 &lt;&gt; "", $H668/$T668, ""), ""), "")</f>
        <v/>
      </c>
      <c r="AR668" s="10" t="str">
        <f ca="1">IFERROR(IF(AND(NOW()&lt;= EOMONTH(DATE(YEAR($P668),11, 1), 0), Overall!$A670&lt;&gt;"", MONTH($O668) &lt;=11, MONTH($P668) &gt;= 11), IF($T668 &lt;&gt; "", $H668/$T668, ""), ""), "")</f>
        <v/>
      </c>
      <c r="AS668" s="10" t="str">
        <f ca="1">IFERROR(IF(AND(NOW()&lt;= EOMONTH(DATE(YEAR($P668),12, 1), 0), Overall!$A670&lt;&gt;"", MONTH($O668) &lt;= 12, MONTH($P668) &gt;= 12), IF($T668 &lt;&gt; "", $H668/$T668, ""), ""), "")</f>
        <v/>
      </c>
      <c r="AT668" s="16">
        <f t="shared" ca="1" si="21"/>
        <v>0</v>
      </c>
    </row>
    <row r="669" spans="1:46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6">
        <f>IF(Overall!T671&lt;&gt;"",VALUE(Overall!T671),"")</f>
        <v>82.45</v>
      </c>
      <c r="O669" s="7">
        <f>IF(Overall!L671&lt;&gt;"", DATEVALUE(Overall!L671), "")</f>
        <v>45323</v>
      </c>
      <c r="P669" s="7">
        <f>IF(Overall!M671&lt;&gt;"", DATEVALUE(Overall!M671), "")</f>
        <v>45351</v>
      </c>
      <c r="Q669" s="7" t="str">
        <f>IF(Overall!S671&lt;&gt;"",_xlfn.VALUETOTEXT(Overall!S671),"")</f>
        <v>Feb</v>
      </c>
      <c r="R669" s="7">
        <f>IF(Overall!O671&lt;&gt;"", DATEVALUE(Overall!O671), "")</f>
        <v>45250</v>
      </c>
      <c r="S669" s="7">
        <f>IF(Overall!O671&lt;&gt;"", DATEVALUE(Overall!O671), "")</f>
        <v>45250</v>
      </c>
      <c r="T669" s="5">
        <f t="shared" si="20"/>
        <v>1</v>
      </c>
      <c r="U669" s="10" t="str">
        <f>IF(Overall!$A671&lt;&gt;"",IF(AND(MONTH($O669) &lt;= 1, MONTH($P669) &gt;= 1), IF($T669 &lt;&gt; "", $H669/$T669, ""), ""),"")</f>
        <v/>
      </c>
      <c r="V669" s="10">
        <f>IF(Overall!$A671&lt;&gt;"",IF(AND(MONTH($O669) &lt;= 2, MONTH($P669) &gt;= 2), IF($T669 &lt;&gt; "", $H669/$T669, ""), ""),"")</f>
        <v>500000</v>
      </c>
      <c r="W669" s="10" t="str">
        <f>IF(Overall!$A671&lt;&gt;"",IF(AND(MONTH($O669) &lt;= 3, MONTH($P669) &gt;= 3), IF($T669 &lt;&gt; "", $H669/$T669, ""), ""),"")</f>
        <v/>
      </c>
      <c r="X669" s="10" t="str">
        <f>IF(Overall!$A671&lt;&gt;"",IF(AND(MONTH($O669) &lt;= 4, MONTH($P669) &gt;= 4), IF($T669 &lt;&gt; "", $H669/$T669, ""), ""),"")</f>
        <v/>
      </c>
      <c r="Y669" s="10" t="str">
        <f>IF(Overall!$A671&lt;&gt;"",IF(AND(MONTH($O669) &lt;= 5, MONTH($P669) &gt;= 5), IF($T669 &lt;&gt; "", $H669/$T669, ""), ""),"")</f>
        <v/>
      </c>
      <c r="Z669" s="10" t="str">
        <f>IF(Overall!$A671&lt;&gt;"",IF(AND(MONTH($O669) &lt;= 6, MONTH($P669) &gt;= 6), IF($T669 &lt;&gt; "", $H669/$T669, ""), ""),"")</f>
        <v/>
      </c>
      <c r="AA669" s="10" t="str">
        <f>IF(Overall!$A671&lt;&gt;"",IF(AND(MONTH($O669) &lt;= 7, MONTH($P669) &gt;= 7 ), IF($T669 &lt;&gt; "", $H669/$T669, ""), ""),"")</f>
        <v/>
      </c>
      <c r="AB669" s="10" t="str">
        <f>IF(Overall!$A671&lt;&gt;"",IF(AND(MONTH($O669) &lt;= 8, MONTH($P669) &gt;= 8), IF($T669 &lt;&gt; "", $H669/$T669, ""), ""),"")</f>
        <v/>
      </c>
      <c r="AC669" s="10" t="str">
        <f>IF(Overall!$A671&lt;&gt;"",IF(AND(MONTH($O669) &lt;= 9, MONTH($P669) &gt;= 9), IF($T669 &lt;&gt; "", $H669/$T669, ""), ""),"")</f>
        <v/>
      </c>
      <c r="AD669" s="10" t="str">
        <f>IF(Overall!$A671&lt;&gt;"",IF(AND(MONTH($O669) &lt;= 10, MONTH($P669) &gt;= 10), IF($T669 &lt;&gt; "", $H669/$T669, ""), ""),"")</f>
        <v/>
      </c>
      <c r="AE669" s="10" t="str">
        <f>IF(Overall!$A671&lt;&gt;"",IF(AND(MONTH($O669) &lt;= 11, MONTH($P669) &gt;= 11), IF($T669 &lt;&gt; "", $H669/$T669, ""), ""),"")</f>
        <v/>
      </c>
      <c r="AF669" s="10" t="str">
        <f>IF(Overall!$A671&lt;&gt;"",IF(AND(MONTH($O669) &lt;= 12, MONTH($P669) &gt;= 12), IF($T669 &lt;&gt; "", $H669/$T669, ""), ""),"")</f>
        <v/>
      </c>
      <c r="AH669" s="10" t="str">
        <f ca="1">IFERROR(IF(AND(NOW()&lt;= EOMONTH(DATE(YEAR($P669),1, 1), 0), Overall!$A671&lt;&gt;"", MONTH($O669) &lt;= 1, MONTH($P669) &gt;= 1), IF($T669 &lt;&gt; "", $H669/$T669, ""), ""), "")</f>
        <v/>
      </c>
      <c r="AI669" s="10" t="str">
        <f ca="1">IFERROR(IF(AND(NOW()&lt;= EOMONTH(DATE(YEAR($P669),2, 1), 0), Overall!$A671&lt;&gt;"", MONTH($O669) &lt;= 2, MONTH($P669) &gt;= 2), IF($T669 &lt;&gt; "", $H669/$T669, ""), ""), "")</f>
        <v/>
      </c>
      <c r="AJ669" s="10" t="str">
        <f ca="1">IFERROR(IF(AND(NOW()&lt;= EOMONTH(DATE(YEAR($P669),3, 1), 0), Overall!$A671&lt;&gt;"", MONTH($O669) &lt;= 3, MONTH($P669) &gt;= 3), IF($T669 &lt;&gt; "", $H669/$T669, ""), ""), "")</f>
        <v/>
      </c>
      <c r="AK669" s="10" t="str">
        <f ca="1">IFERROR(IF(AND(NOW()&lt;= EOMONTH(DATE(YEAR($P669),4, 1), 0), Overall!$A671&lt;&gt;"", MONTH($O669) &lt;= 4, MONTH($P669) &gt;= 4), IF($T669 &lt;&gt; "", $H669/$T669, ""), ""), "")</f>
        <v/>
      </c>
      <c r="AL669" s="10" t="str">
        <f ca="1">IFERROR(IF(AND(NOW()&lt;= EOMONTH(DATE(YEAR($P669),5, 1), 0), Overall!$A671&lt;&gt;"", MONTH($O669) &lt;= 5, MONTH($P669) &gt;= 5), IF($T669 &lt;&gt; "", $H669/$T669, ""), ""), "")</f>
        <v/>
      </c>
      <c r="AM669" s="10" t="str">
        <f ca="1">IFERROR(IF(AND(NOW()&lt;= EOMONTH(DATE(YEAR($P669),6, 1), 0), Overall!$A671&lt;&gt;"", MONTH($O669) &lt;= 6, MONTH($P669) &gt;= 6), IF($T669 &lt;&gt; "", $H669/$T669, ""), ""), "")</f>
        <v/>
      </c>
      <c r="AN669" s="10" t="str">
        <f ca="1">IFERROR(IF(AND(NOW()&lt;= EOMONTH(DATE(YEAR($P669),7, 1), 0), Overall!$A671&lt;&gt;"", MONTH($O669) &lt;= 7, MONTH($P669) &gt;= 7), IF($T669 &lt;&gt; "", $H669/$T669, ""), ""), "")</f>
        <v/>
      </c>
      <c r="AO669" s="10" t="str">
        <f ca="1">IFERROR(IF(AND(NOW()&lt;= EOMONTH(DATE(YEAR($P669),8, 1), 0), Overall!$A671&lt;&gt;"", MONTH($O669) &lt;= 8, MONTH($P669) &gt;= 8), IF($T669 &lt;&gt; "", $H669/$T669, ""), ""), "")</f>
        <v/>
      </c>
      <c r="AP669" s="10" t="str">
        <f ca="1">IFERROR(IF(AND(NOW()&lt;= EOMONTH(DATE(YEAR($P669),9, 1), 0), Overall!$A671&lt;&gt;"", MONTH($O669) &lt;= 9, MONTH($P669) &gt;= 9), IF($T669 &lt;&gt; "", $H669/$T669, ""), ""), "")</f>
        <v/>
      </c>
      <c r="AQ669" s="10" t="str">
        <f ca="1">IFERROR(IF(AND(NOW()&lt;= EOMONTH(DATE(YEAR($P669),10, 1), 0), Overall!$A671&lt;&gt;"", MONTH($O669) &lt;= 10, MONTH($P669) &gt;= 10), IF($T669 &lt;&gt; "", $H669/$T669, ""), ""), "")</f>
        <v/>
      </c>
      <c r="AR669" s="10" t="str">
        <f ca="1">IFERROR(IF(AND(NOW()&lt;= EOMONTH(DATE(YEAR($P669),11, 1), 0), Overall!$A671&lt;&gt;"", MONTH($O669) &lt;=11, MONTH($P669) &gt;= 11), IF($T669 &lt;&gt; "", $H669/$T669, ""), ""), "")</f>
        <v/>
      </c>
      <c r="AS669" s="10" t="str">
        <f ca="1">IFERROR(IF(AND(NOW()&lt;= EOMONTH(DATE(YEAR($P669),12, 1), 0), Overall!$A671&lt;&gt;"", MONTH($O669) &lt;= 12, MONTH($P669) &gt;= 12), IF($T669 &lt;&gt; "", $H669/$T669, ""), ""), "")</f>
        <v/>
      </c>
      <c r="AT669" s="16">
        <f t="shared" ca="1" si="21"/>
        <v>0</v>
      </c>
    </row>
    <row r="670" spans="1:46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6">
        <f>IF(Overall!T672&lt;&gt;"",VALUE(Overall!T672),"")</f>
        <v>81.3</v>
      </c>
      <c r="O670" s="7">
        <f>IF(Overall!L672&lt;&gt;"", DATEVALUE(Overall!L672), "")</f>
        <v>45323</v>
      </c>
      <c r="P670" s="7">
        <f>IF(Overall!M672&lt;&gt;"", DATEVALUE(Overall!M672), "")</f>
        <v>45351</v>
      </c>
      <c r="Q670" s="7" t="str">
        <f>IF(Overall!S672&lt;&gt;"",_xlfn.VALUETOTEXT(Overall!S672),"")</f>
        <v>Feb</v>
      </c>
      <c r="R670" s="7">
        <f>IF(Overall!O672&lt;&gt;"", DATEVALUE(Overall!O672), "")</f>
        <v>45250</v>
      </c>
      <c r="S670" s="7">
        <f>IF(Overall!O672&lt;&gt;"", DATEVALUE(Overall!O672), "")</f>
        <v>45250</v>
      </c>
      <c r="T670" s="5">
        <f t="shared" si="20"/>
        <v>1</v>
      </c>
      <c r="U670" s="10" t="str">
        <f>IF(Overall!$A672&lt;&gt;"",IF(AND(MONTH($O670) &lt;= 1, MONTH($P670) &gt;= 1), IF($T670 &lt;&gt; "", $H670/$T670, ""), ""),"")</f>
        <v/>
      </c>
      <c r="V670" s="10">
        <f>IF(Overall!$A672&lt;&gt;"",IF(AND(MONTH($O670) &lt;= 2, MONTH($P670) &gt;= 2), IF($T670 &lt;&gt; "", $H670/$T670, ""), ""),"")</f>
        <v>500000</v>
      </c>
      <c r="W670" s="10" t="str">
        <f>IF(Overall!$A672&lt;&gt;"",IF(AND(MONTH($O670) &lt;= 3, MONTH($P670) &gt;= 3), IF($T670 &lt;&gt; "", $H670/$T670, ""), ""),"")</f>
        <v/>
      </c>
      <c r="X670" s="10" t="str">
        <f>IF(Overall!$A672&lt;&gt;"",IF(AND(MONTH($O670) &lt;= 4, MONTH($P670) &gt;= 4), IF($T670 &lt;&gt; "", $H670/$T670, ""), ""),"")</f>
        <v/>
      </c>
      <c r="Y670" s="10" t="str">
        <f>IF(Overall!$A672&lt;&gt;"",IF(AND(MONTH($O670) &lt;= 5, MONTH($P670) &gt;= 5), IF($T670 &lt;&gt; "", $H670/$T670, ""), ""),"")</f>
        <v/>
      </c>
      <c r="Z670" s="10" t="str">
        <f>IF(Overall!$A672&lt;&gt;"",IF(AND(MONTH($O670) &lt;= 6, MONTH($P670) &gt;= 6), IF($T670 &lt;&gt; "", $H670/$T670, ""), ""),"")</f>
        <v/>
      </c>
      <c r="AA670" s="10" t="str">
        <f>IF(Overall!$A672&lt;&gt;"",IF(AND(MONTH($O670) &lt;= 7, MONTH($P670) &gt;= 7 ), IF($T670 &lt;&gt; "", $H670/$T670, ""), ""),"")</f>
        <v/>
      </c>
      <c r="AB670" s="10" t="str">
        <f>IF(Overall!$A672&lt;&gt;"",IF(AND(MONTH($O670) &lt;= 8, MONTH($P670) &gt;= 8), IF($T670 &lt;&gt; "", $H670/$T670, ""), ""),"")</f>
        <v/>
      </c>
      <c r="AC670" s="10" t="str">
        <f>IF(Overall!$A672&lt;&gt;"",IF(AND(MONTH($O670) &lt;= 9, MONTH($P670) &gt;= 9), IF($T670 &lt;&gt; "", $H670/$T670, ""), ""),"")</f>
        <v/>
      </c>
      <c r="AD670" s="10" t="str">
        <f>IF(Overall!$A672&lt;&gt;"",IF(AND(MONTH($O670) &lt;= 10, MONTH($P670) &gt;= 10), IF($T670 &lt;&gt; "", $H670/$T670, ""), ""),"")</f>
        <v/>
      </c>
      <c r="AE670" s="10" t="str">
        <f>IF(Overall!$A672&lt;&gt;"",IF(AND(MONTH($O670) &lt;= 11, MONTH($P670) &gt;= 11), IF($T670 &lt;&gt; "", $H670/$T670, ""), ""),"")</f>
        <v/>
      </c>
      <c r="AF670" s="10" t="str">
        <f>IF(Overall!$A672&lt;&gt;"",IF(AND(MONTH($O670) &lt;= 12, MONTH($P670) &gt;= 12), IF($T670 &lt;&gt; "", $H670/$T670, ""), ""),"")</f>
        <v/>
      </c>
      <c r="AH670" s="10" t="str">
        <f ca="1">IFERROR(IF(AND(NOW()&lt;= EOMONTH(DATE(YEAR($P670),1, 1), 0), Overall!$A672&lt;&gt;"", MONTH($O670) &lt;= 1, MONTH($P670) &gt;= 1), IF($T670 &lt;&gt; "", $H670/$T670, ""), ""), "")</f>
        <v/>
      </c>
      <c r="AI670" s="10" t="str">
        <f ca="1">IFERROR(IF(AND(NOW()&lt;= EOMONTH(DATE(YEAR($P670),2, 1), 0), Overall!$A672&lt;&gt;"", MONTH($O670) &lt;= 2, MONTH($P670) &gt;= 2), IF($T670 &lt;&gt; "", $H670/$T670, ""), ""), "")</f>
        <v/>
      </c>
      <c r="AJ670" s="10" t="str">
        <f ca="1">IFERROR(IF(AND(NOW()&lt;= EOMONTH(DATE(YEAR($P670),3, 1), 0), Overall!$A672&lt;&gt;"", MONTH($O670) &lt;= 3, MONTH($P670) &gt;= 3), IF($T670 &lt;&gt; "", $H670/$T670, ""), ""), "")</f>
        <v/>
      </c>
      <c r="AK670" s="10" t="str">
        <f ca="1">IFERROR(IF(AND(NOW()&lt;= EOMONTH(DATE(YEAR($P670),4, 1), 0), Overall!$A672&lt;&gt;"", MONTH($O670) &lt;= 4, MONTH($P670) &gt;= 4), IF($T670 &lt;&gt; "", $H670/$T670, ""), ""), "")</f>
        <v/>
      </c>
      <c r="AL670" s="10" t="str">
        <f ca="1">IFERROR(IF(AND(NOW()&lt;= EOMONTH(DATE(YEAR($P670),5, 1), 0), Overall!$A672&lt;&gt;"", MONTH($O670) &lt;= 5, MONTH($P670) &gt;= 5), IF($T670 &lt;&gt; "", $H670/$T670, ""), ""), "")</f>
        <v/>
      </c>
      <c r="AM670" s="10" t="str">
        <f ca="1">IFERROR(IF(AND(NOW()&lt;= EOMONTH(DATE(YEAR($P670),6, 1), 0), Overall!$A672&lt;&gt;"", MONTH($O670) &lt;= 6, MONTH($P670) &gt;= 6), IF($T670 &lt;&gt; "", $H670/$T670, ""), ""), "")</f>
        <v/>
      </c>
      <c r="AN670" s="10" t="str">
        <f ca="1">IFERROR(IF(AND(NOW()&lt;= EOMONTH(DATE(YEAR($P670),7, 1), 0), Overall!$A672&lt;&gt;"", MONTH($O670) &lt;= 7, MONTH($P670) &gt;= 7), IF($T670 &lt;&gt; "", $H670/$T670, ""), ""), "")</f>
        <v/>
      </c>
      <c r="AO670" s="10" t="str">
        <f ca="1">IFERROR(IF(AND(NOW()&lt;= EOMONTH(DATE(YEAR($P670),8, 1), 0), Overall!$A672&lt;&gt;"", MONTH($O670) &lt;= 8, MONTH($P670) &gt;= 8), IF($T670 &lt;&gt; "", $H670/$T670, ""), ""), "")</f>
        <v/>
      </c>
      <c r="AP670" s="10" t="str">
        <f ca="1">IFERROR(IF(AND(NOW()&lt;= EOMONTH(DATE(YEAR($P670),9, 1), 0), Overall!$A672&lt;&gt;"", MONTH($O670) &lt;= 9, MONTH($P670) &gt;= 9), IF($T670 &lt;&gt; "", $H670/$T670, ""), ""), "")</f>
        <v/>
      </c>
      <c r="AQ670" s="10" t="str">
        <f ca="1">IFERROR(IF(AND(NOW()&lt;= EOMONTH(DATE(YEAR($P670),10, 1), 0), Overall!$A672&lt;&gt;"", MONTH($O670) &lt;= 10, MONTH($P670) &gt;= 10), IF($T670 &lt;&gt; "", $H670/$T670, ""), ""), "")</f>
        <v/>
      </c>
      <c r="AR670" s="10" t="str">
        <f ca="1">IFERROR(IF(AND(NOW()&lt;= EOMONTH(DATE(YEAR($P670),11, 1), 0), Overall!$A672&lt;&gt;"", MONTH($O670) &lt;=11, MONTH($P670) &gt;= 11), IF($T670 &lt;&gt; "", $H670/$T670, ""), ""), "")</f>
        <v/>
      </c>
      <c r="AS670" s="10" t="str">
        <f ca="1">IFERROR(IF(AND(NOW()&lt;= EOMONTH(DATE(YEAR($P670),12, 1), 0), Overall!$A672&lt;&gt;"", MONTH($O670) &lt;= 12, MONTH($P670) &gt;= 12), IF($T670 &lt;&gt; "", $H670/$T670, ""), ""), "")</f>
        <v/>
      </c>
      <c r="AT670" s="16">
        <f t="shared" ca="1" si="21"/>
        <v>0</v>
      </c>
    </row>
    <row r="671" spans="1:46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6">
        <f>IF(Overall!T673&lt;&gt;"",VALUE(Overall!T673),"")</f>
        <v>81.75</v>
      </c>
      <c r="O671" s="7">
        <f>IF(Overall!L673&lt;&gt;"", DATEVALUE(Overall!L673), "")</f>
        <v>45323</v>
      </c>
      <c r="P671" s="7">
        <f>IF(Overall!M673&lt;&gt;"", DATEVALUE(Overall!M673), "")</f>
        <v>45351</v>
      </c>
      <c r="Q671" s="7" t="str">
        <f>IF(Overall!S673&lt;&gt;"",_xlfn.VALUETOTEXT(Overall!S673),"")</f>
        <v>Feb</v>
      </c>
      <c r="R671" s="7">
        <f>IF(Overall!O673&lt;&gt;"", DATEVALUE(Overall!O673), "")</f>
        <v>45250</v>
      </c>
      <c r="S671" s="7">
        <f>IF(Overall!O673&lt;&gt;"", DATEVALUE(Overall!O673), "")</f>
        <v>45250</v>
      </c>
      <c r="T671" s="5">
        <f t="shared" si="20"/>
        <v>1</v>
      </c>
      <c r="U671" s="10" t="str">
        <f>IF(Overall!$A673&lt;&gt;"",IF(AND(MONTH($O671) &lt;= 1, MONTH($P671) &gt;= 1), IF($T671 &lt;&gt; "", $H671/$T671, ""), ""),"")</f>
        <v/>
      </c>
      <c r="V671" s="10">
        <f>IF(Overall!$A673&lt;&gt;"",IF(AND(MONTH($O671) &lt;= 2, MONTH($P671) &gt;= 2), IF($T671 &lt;&gt; "", $H671/$T671, ""), ""),"")</f>
        <v>500000</v>
      </c>
      <c r="W671" s="10" t="str">
        <f>IF(Overall!$A673&lt;&gt;"",IF(AND(MONTH($O671) &lt;= 3, MONTH($P671) &gt;= 3), IF($T671 &lt;&gt; "", $H671/$T671, ""), ""),"")</f>
        <v/>
      </c>
      <c r="X671" s="10" t="str">
        <f>IF(Overall!$A673&lt;&gt;"",IF(AND(MONTH($O671) &lt;= 4, MONTH($P671) &gt;= 4), IF($T671 &lt;&gt; "", $H671/$T671, ""), ""),"")</f>
        <v/>
      </c>
      <c r="Y671" s="10" t="str">
        <f>IF(Overall!$A673&lt;&gt;"",IF(AND(MONTH($O671) &lt;= 5, MONTH($P671) &gt;= 5), IF($T671 &lt;&gt; "", $H671/$T671, ""), ""),"")</f>
        <v/>
      </c>
      <c r="Z671" s="10" t="str">
        <f>IF(Overall!$A673&lt;&gt;"",IF(AND(MONTH($O671) &lt;= 6, MONTH($P671) &gt;= 6), IF($T671 &lt;&gt; "", $H671/$T671, ""), ""),"")</f>
        <v/>
      </c>
      <c r="AA671" s="10" t="str">
        <f>IF(Overall!$A673&lt;&gt;"",IF(AND(MONTH($O671) &lt;= 7, MONTH($P671) &gt;= 7 ), IF($T671 &lt;&gt; "", $H671/$T671, ""), ""),"")</f>
        <v/>
      </c>
      <c r="AB671" s="10" t="str">
        <f>IF(Overall!$A673&lt;&gt;"",IF(AND(MONTH($O671) &lt;= 8, MONTH($P671) &gt;= 8), IF($T671 &lt;&gt; "", $H671/$T671, ""), ""),"")</f>
        <v/>
      </c>
      <c r="AC671" s="10" t="str">
        <f>IF(Overall!$A673&lt;&gt;"",IF(AND(MONTH($O671) &lt;= 9, MONTH($P671) &gt;= 9), IF($T671 &lt;&gt; "", $H671/$T671, ""), ""),"")</f>
        <v/>
      </c>
      <c r="AD671" s="10" t="str">
        <f>IF(Overall!$A673&lt;&gt;"",IF(AND(MONTH($O671) &lt;= 10, MONTH($P671) &gt;= 10), IF($T671 &lt;&gt; "", $H671/$T671, ""), ""),"")</f>
        <v/>
      </c>
      <c r="AE671" s="10" t="str">
        <f>IF(Overall!$A673&lt;&gt;"",IF(AND(MONTH($O671) &lt;= 11, MONTH($P671) &gt;= 11), IF($T671 &lt;&gt; "", $H671/$T671, ""), ""),"")</f>
        <v/>
      </c>
      <c r="AF671" s="10" t="str">
        <f>IF(Overall!$A673&lt;&gt;"",IF(AND(MONTH($O671) &lt;= 12, MONTH($P671) &gt;= 12), IF($T671 &lt;&gt; "", $H671/$T671, ""), ""),"")</f>
        <v/>
      </c>
      <c r="AH671" s="10" t="str">
        <f ca="1">IFERROR(IF(AND(NOW()&lt;= EOMONTH(DATE(YEAR($P671),1, 1), 0), Overall!$A673&lt;&gt;"", MONTH($O671) &lt;= 1, MONTH($P671) &gt;= 1), IF($T671 &lt;&gt; "", $H671/$T671, ""), ""), "")</f>
        <v/>
      </c>
      <c r="AI671" s="10" t="str">
        <f ca="1">IFERROR(IF(AND(NOW()&lt;= EOMONTH(DATE(YEAR($P671),2, 1), 0), Overall!$A673&lt;&gt;"", MONTH($O671) &lt;= 2, MONTH($P671) &gt;= 2), IF($T671 &lt;&gt; "", $H671/$T671, ""), ""), "")</f>
        <v/>
      </c>
      <c r="AJ671" s="10" t="str">
        <f ca="1">IFERROR(IF(AND(NOW()&lt;= EOMONTH(DATE(YEAR($P671),3, 1), 0), Overall!$A673&lt;&gt;"", MONTH($O671) &lt;= 3, MONTH($P671) &gt;= 3), IF($T671 &lt;&gt; "", $H671/$T671, ""), ""), "")</f>
        <v/>
      </c>
      <c r="AK671" s="10" t="str">
        <f ca="1">IFERROR(IF(AND(NOW()&lt;= EOMONTH(DATE(YEAR($P671),4, 1), 0), Overall!$A673&lt;&gt;"", MONTH($O671) &lt;= 4, MONTH($P671) &gt;= 4), IF($T671 &lt;&gt; "", $H671/$T671, ""), ""), "")</f>
        <v/>
      </c>
      <c r="AL671" s="10" t="str">
        <f ca="1">IFERROR(IF(AND(NOW()&lt;= EOMONTH(DATE(YEAR($P671),5, 1), 0), Overall!$A673&lt;&gt;"", MONTH($O671) &lt;= 5, MONTH($P671) &gt;= 5), IF($T671 &lt;&gt; "", $H671/$T671, ""), ""), "")</f>
        <v/>
      </c>
      <c r="AM671" s="10" t="str">
        <f ca="1">IFERROR(IF(AND(NOW()&lt;= EOMONTH(DATE(YEAR($P671),6, 1), 0), Overall!$A673&lt;&gt;"", MONTH($O671) &lt;= 6, MONTH($P671) &gt;= 6), IF($T671 &lt;&gt; "", $H671/$T671, ""), ""), "")</f>
        <v/>
      </c>
      <c r="AN671" s="10" t="str">
        <f ca="1">IFERROR(IF(AND(NOW()&lt;= EOMONTH(DATE(YEAR($P671),7, 1), 0), Overall!$A673&lt;&gt;"", MONTH($O671) &lt;= 7, MONTH($P671) &gt;= 7), IF($T671 &lt;&gt; "", $H671/$T671, ""), ""), "")</f>
        <v/>
      </c>
      <c r="AO671" s="10" t="str">
        <f ca="1">IFERROR(IF(AND(NOW()&lt;= EOMONTH(DATE(YEAR($P671),8, 1), 0), Overall!$A673&lt;&gt;"", MONTH($O671) &lt;= 8, MONTH($P671) &gt;= 8), IF($T671 &lt;&gt; "", $H671/$T671, ""), ""), "")</f>
        <v/>
      </c>
      <c r="AP671" s="10" t="str">
        <f ca="1">IFERROR(IF(AND(NOW()&lt;= EOMONTH(DATE(YEAR($P671),9, 1), 0), Overall!$A673&lt;&gt;"", MONTH($O671) &lt;= 9, MONTH($P671) &gt;= 9), IF($T671 &lt;&gt; "", $H671/$T671, ""), ""), "")</f>
        <v/>
      </c>
      <c r="AQ671" s="10" t="str">
        <f ca="1">IFERROR(IF(AND(NOW()&lt;= EOMONTH(DATE(YEAR($P671),10, 1), 0), Overall!$A673&lt;&gt;"", MONTH($O671) &lt;= 10, MONTH($P671) &gt;= 10), IF($T671 &lt;&gt; "", $H671/$T671, ""), ""), "")</f>
        <v/>
      </c>
      <c r="AR671" s="10" t="str">
        <f ca="1">IFERROR(IF(AND(NOW()&lt;= EOMONTH(DATE(YEAR($P671),11, 1), 0), Overall!$A673&lt;&gt;"", MONTH($O671) &lt;=11, MONTH($P671) &gt;= 11), IF($T671 &lt;&gt; "", $H671/$T671, ""), ""), "")</f>
        <v/>
      </c>
      <c r="AS671" s="10" t="str">
        <f ca="1">IFERROR(IF(AND(NOW()&lt;= EOMONTH(DATE(YEAR($P671),12, 1), 0), Overall!$A673&lt;&gt;"", MONTH($O671) &lt;= 12, MONTH($P671) &gt;= 12), IF($T671 &lt;&gt; "", $H671/$T671, ""), ""), "")</f>
        <v/>
      </c>
      <c r="AT671" s="16">
        <f t="shared" ca="1" si="21"/>
        <v>0</v>
      </c>
    </row>
    <row r="672" spans="1:46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6">
        <f>IF(Overall!T674&lt;&gt;"",VALUE(Overall!T674),"")</f>
        <v>81.8</v>
      </c>
      <c r="O672" s="7">
        <f>IF(Overall!L674&lt;&gt;"", DATEVALUE(Overall!L674), "")</f>
        <v>45323</v>
      </c>
      <c r="P672" s="7">
        <f>IF(Overall!M674&lt;&gt;"", DATEVALUE(Overall!M674), "")</f>
        <v>45351</v>
      </c>
      <c r="Q672" s="7" t="str">
        <f>IF(Overall!S674&lt;&gt;"",_xlfn.VALUETOTEXT(Overall!S674),"")</f>
        <v>Feb</v>
      </c>
      <c r="R672" s="7">
        <f>IF(Overall!O674&lt;&gt;"", DATEVALUE(Overall!O674), "")</f>
        <v>45250</v>
      </c>
      <c r="S672" s="7">
        <f>IF(Overall!O674&lt;&gt;"", DATEVALUE(Overall!O674), "")</f>
        <v>45250</v>
      </c>
      <c r="T672" s="5">
        <f t="shared" si="20"/>
        <v>1</v>
      </c>
      <c r="U672" s="10" t="str">
        <f>IF(Overall!$A674&lt;&gt;"",IF(AND(MONTH($O672) &lt;= 1, MONTH($P672) &gt;= 1), IF($T672 &lt;&gt; "", $H672/$T672, ""), ""),"")</f>
        <v/>
      </c>
      <c r="V672" s="10">
        <f>IF(Overall!$A674&lt;&gt;"",IF(AND(MONTH($O672) &lt;= 2, MONTH($P672) &gt;= 2), IF($T672 &lt;&gt; "", $H672/$T672, ""), ""),"")</f>
        <v>500000</v>
      </c>
      <c r="W672" s="10" t="str">
        <f>IF(Overall!$A674&lt;&gt;"",IF(AND(MONTH($O672) &lt;= 3, MONTH($P672) &gt;= 3), IF($T672 &lt;&gt; "", $H672/$T672, ""), ""),"")</f>
        <v/>
      </c>
      <c r="X672" s="10" t="str">
        <f>IF(Overall!$A674&lt;&gt;"",IF(AND(MONTH($O672) &lt;= 4, MONTH($P672) &gt;= 4), IF($T672 &lt;&gt; "", $H672/$T672, ""), ""),"")</f>
        <v/>
      </c>
      <c r="Y672" s="10" t="str">
        <f>IF(Overall!$A674&lt;&gt;"",IF(AND(MONTH($O672) &lt;= 5, MONTH($P672) &gt;= 5), IF($T672 &lt;&gt; "", $H672/$T672, ""), ""),"")</f>
        <v/>
      </c>
      <c r="Z672" s="10" t="str">
        <f>IF(Overall!$A674&lt;&gt;"",IF(AND(MONTH($O672) &lt;= 6, MONTH($P672) &gt;= 6), IF($T672 &lt;&gt; "", $H672/$T672, ""), ""),"")</f>
        <v/>
      </c>
      <c r="AA672" s="10" t="str">
        <f>IF(Overall!$A674&lt;&gt;"",IF(AND(MONTH($O672) &lt;= 7, MONTH($P672) &gt;= 7 ), IF($T672 &lt;&gt; "", $H672/$T672, ""), ""),"")</f>
        <v/>
      </c>
      <c r="AB672" s="10" t="str">
        <f>IF(Overall!$A674&lt;&gt;"",IF(AND(MONTH($O672) &lt;= 8, MONTH($P672) &gt;= 8), IF($T672 &lt;&gt; "", $H672/$T672, ""), ""),"")</f>
        <v/>
      </c>
      <c r="AC672" s="10" t="str">
        <f>IF(Overall!$A674&lt;&gt;"",IF(AND(MONTH($O672) &lt;= 9, MONTH($P672) &gt;= 9), IF($T672 &lt;&gt; "", $H672/$T672, ""), ""),"")</f>
        <v/>
      </c>
      <c r="AD672" s="10" t="str">
        <f>IF(Overall!$A674&lt;&gt;"",IF(AND(MONTH($O672) &lt;= 10, MONTH($P672) &gt;= 10), IF($T672 &lt;&gt; "", $H672/$T672, ""), ""),"")</f>
        <v/>
      </c>
      <c r="AE672" s="10" t="str">
        <f>IF(Overall!$A674&lt;&gt;"",IF(AND(MONTH($O672) &lt;= 11, MONTH($P672) &gt;= 11), IF($T672 &lt;&gt; "", $H672/$T672, ""), ""),"")</f>
        <v/>
      </c>
      <c r="AF672" s="10" t="str">
        <f>IF(Overall!$A674&lt;&gt;"",IF(AND(MONTH($O672) &lt;= 12, MONTH($P672) &gt;= 12), IF($T672 &lt;&gt; "", $H672/$T672, ""), ""),"")</f>
        <v/>
      </c>
      <c r="AH672" s="10" t="str">
        <f ca="1">IFERROR(IF(AND(NOW()&lt;= EOMONTH(DATE(YEAR($P672),1, 1), 0), Overall!$A674&lt;&gt;"", MONTH($O672) &lt;= 1, MONTH($P672) &gt;= 1), IF($T672 &lt;&gt; "", $H672/$T672, ""), ""), "")</f>
        <v/>
      </c>
      <c r="AI672" s="10" t="str">
        <f ca="1">IFERROR(IF(AND(NOW()&lt;= EOMONTH(DATE(YEAR($P672),2, 1), 0), Overall!$A674&lt;&gt;"", MONTH($O672) &lt;= 2, MONTH($P672) &gt;= 2), IF($T672 &lt;&gt; "", $H672/$T672, ""), ""), "")</f>
        <v/>
      </c>
      <c r="AJ672" s="10" t="str">
        <f ca="1">IFERROR(IF(AND(NOW()&lt;= EOMONTH(DATE(YEAR($P672),3, 1), 0), Overall!$A674&lt;&gt;"", MONTH($O672) &lt;= 3, MONTH($P672) &gt;= 3), IF($T672 &lt;&gt; "", $H672/$T672, ""), ""), "")</f>
        <v/>
      </c>
      <c r="AK672" s="10" t="str">
        <f ca="1">IFERROR(IF(AND(NOW()&lt;= EOMONTH(DATE(YEAR($P672),4, 1), 0), Overall!$A674&lt;&gt;"", MONTH($O672) &lt;= 4, MONTH($P672) &gt;= 4), IF($T672 &lt;&gt; "", $H672/$T672, ""), ""), "")</f>
        <v/>
      </c>
      <c r="AL672" s="10" t="str">
        <f ca="1">IFERROR(IF(AND(NOW()&lt;= EOMONTH(DATE(YEAR($P672),5, 1), 0), Overall!$A674&lt;&gt;"", MONTH($O672) &lt;= 5, MONTH($P672) &gt;= 5), IF($T672 &lt;&gt; "", $H672/$T672, ""), ""), "")</f>
        <v/>
      </c>
      <c r="AM672" s="10" t="str">
        <f ca="1">IFERROR(IF(AND(NOW()&lt;= EOMONTH(DATE(YEAR($P672),6, 1), 0), Overall!$A674&lt;&gt;"", MONTH($O672) &lt;= 6, MONTH($P672) &gt;= 6), IF($T672 &lt;&gt; "", $H672/$T672, ""), ""), "")</f>
        <v/>
      </c>
      <c r="AN672" s="10" t="str">
        <f ca="1">IFERROR(IF(AND(NOW()&lt;= EOMONTH(DATE(YEAR($P672),7, 1), 0), Overall!$A674&lt;&gt;"", MONTH($O672) &lt;= 7, MONTH($P672) &gt;= 7), IF($T672 &lt;&gt; "", $H672/$T672, ""), ""), "")</f>
        <v/>
      </c>
      <c r="AO672" s="10" t="str">
        <f ca="1">IFERROR(IF(AND(NOW()&lt;= EOMONTH(DATE(YEAR($P672),8, 1), 0), Overall!$A674&lt;&gt;"", MONTH($O672) &lt;= 8, MONTH($P672) &gt;= 8), IF($T672 &lt;&gt; "", $H672/$T672, ""), ""), "")</f>
        <v/>
      </c>
      <c r="AP672" s="10" t="str">
        <f ca="1">IFERROR(IF(AND(NOW()&lt;= EOMONTH(DATE(YEAR($P672),9, 1), 0), Overall!$A674&lt;&gt;"", MONTH($O672) &lt;= 9, MONTH($P672) &gt;= 9), IF($T672 &lt;&gt; "", $H672/$T672, ""), ""), "")</f>
        <v/>
      </c>
      <c r="AQ672" s="10" t="str">
        <f ca="1">IFERROR(IF(AND(NOW()&lt;= EOMONTH(DATE(YEAR($P672),10, 1), 0), Overall!$A674&lt;&gt;"", MONTH($O672) &lt;= 10, MONTH($P672) &gt;= 10), IF($T672 &lt;&gt; "", $H672/$T672, ""), ""), "")</f>
        <v/>
      </c>
      <c r="AR672" s="10" t="str">
        <f ca="1">IFERROR(IF(AND(NOW()&lt;= EOMONTH(DATE(YEAR($P672),11, 1), 0), Overall!$A674&lt;&gt;"", MONTH($O672) &lt;=11, MONTH($P672) &gt;= 11), IF($T672 &lt;&gt; "", $H672/$T672, ""), ""), "")</f>
        <v/>
      </c>
      <c r="AS672" s="10" t="str">
        <f ca="1">IFERROR(IF(AND(NOW()&lt;= EOMONTH(DATE(YEAR($P672),12, 1), 0), Overall!$A674&lt;&gt;"", MONTH($O672) &lt;= 12, MONTH($P672) &gt;= 12), IF($T672 &lt;&gt; "", $H672/$T672, ""), ""), "")</f>
        <v/>
      </c>
      <c r="AT672" s="16">
        <f t="shared" ca="1" si="21"/>
        <v>0</v>
      </c>
    </row>
    <row r="673" spans="1:46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6">
        <f>IF(Overall!T675&lt;&gt;"",VALUE(Overall!T675),"")</f>
        <v>81.75</v>
      </c>
      <c r="O673" s="7">
        <f>IF(Overall!L675&lt;&gt;"", DATEVALUE(Overall!L675), "")</f>
        <v>45323</v>
      </c>
      <c r="P673" s="7">
        <f>IF(Overall!M675&lt;&gt;"", DATEVALUE(Overall!M675), "")</f>
        <v>45351</v>
      </c>
      <c r="Q673" s="7" t="str">
        <f>IF(Overall!S675&lt;&gt;"",_xlfn.VALUETOTEXT(Overall!S675),"")</f>
        <v>Feb</v>
      </c>
      <c r="R673" s="7">
        <f>IF(Overall!O675&lt;&gt;"", DATEVALUE(Overall!O675), "")</f>
        <v>45251</v>
      </c>
      <c r="S673" s="7">
        <f>IF(Overall!O675&lt;&gt;"", DATEVALUE(Overall!O675), "")</f>
        <v>45251</v>
      </c>
      <c r="T673" s="5">
        <f t="shared" si="20"/>
        <v>1</v>
      </c>
      <c r="U673" s="10" t="str">
        <f>IF(Overall!$A675&lt;&gt;"",IF(AND(MONTH($O673) &lt;= 1, MONTH($P673) &gt;= 1), IF($T673 &lt;&gt; "", $H673/$T673, ""), ""),"")</f>
        <v/>
      </c>
      <c r="V673" s="10">
        <f>IF(Overall!$A675&lt;&gt;"",IF(AND(MONTH($O673) &lt;= 2, MONTH($P673) &gt;= 2), IF($T673 &lt;&gt; "", $H673/$T673, ""), ""),"")</f>
        <v>500000</v>
      </c>
      <c r="W673" s="10" t="str">
        <f>IF(Overall!$A675&lt;&gt;"",IF(AND(MONTH($O673) &lt;= 3, MONTH($P673) &gt;= 3), IF($T673 &lt;&gt; "", $H673/$T673, ""), ""),"")</f>
        <v/>
      </c>
      <c r="X673" s="10" t="str">
        <f>IF(Overall!$A675&lt;&gt;"",IF(AND(MONTH($O673) &lt;= 4, MONTH($P673) &gt;= 4), IF($T673 &lt;&gt; "", $H673/$T673, ""), ""),"")</f>
        <v/>
      </c>
      <c r="Y673" s="10" t="str">
        <f>IF(Overall!$A675&lt;&gt;"",IF(AND(MONTH($O673) &lt;= 5, MONTH($P673) &gt;= 5), IF($T673 &lt;&gt; "", $H673/$T673, ""), ""),"")</f>
        <v/>
      </c>
      <c r="Z673" s="10" t="str">
        <f>IF(Overall!$A675&lt;&gt;"",IF(AND(MONTH($O673) &lt;= 6, MONTH($P673) &gt;= 6), IF($T673 &lt;&gt; "", $H673/$T673, ""), ""),"")</f>
        <v/>
      </c>
      <c r="AA673" s="10" t="str">
        <f>IF(Overall!$A675&lt;&gt;"",IF(AND(MONTH($O673) &lt;= 7, MONTH($P673) &gt;= 7 ), IF($T673 &lt;&gt; "", $H673/$T673, ""), ""),"")</f>
        <v/>
      </c>
      <c r="AB673" s="10" t="str">
        <f>IF(Overall!$A675&lt;&gt;"",IF(AND(MONTH($O673) &lt;= 8, MONTH($P673) &gt;= 8), IF($T673 &lt;&gt; "", $H673/$T673, ""), ""),"")</f>
        <v/>
      </c>
      <c r="AC673" s="10" t="str">
        <f>IF(Overall!$A675&lt;&gt;"",IF(AND(MONTH($O673) &lt;= 9, MONTH($P673) &gt;= 9), IF($T673 &lt;&gt; "", $H673/$T673, ""), ""),"")</f>
        <v/>
      </c>
      <c r="AD673" s="10" t="str">
        <f>IF(Overall!$A675&lt;&gt;"",IF(AND(MONTH($O673) &lt;= 10, MONTH($P673) &gt;= 10), IF($T673 &lt;&gt; "", $H673/$T673, ""), ""),"")</f>
        <v/>
      </c>
      <c r="AE673" s="10" t="str">
        <f>IF(Overall!$A675&lt;&gt;"",IF(AND(MONTH($O673) &lt;= 11, MONTH($P673) &gt;= 11), IF($T673 &lt;&gt; "", $H673/$T673, ""), ""),"")</f>
        <v/>
      </c>
      <c r="AF673" s="10" t="str">
        <f>IF(Overall!$A675&lt;&gt;"",IF(AND(MONTH($O673) &lt;= 12, MONTH($P673) &gt;= 12), IF($T673 &lt;&gt; "", $H673/$T673, ""), ""),"")</f>
        <v/>
      </c>
      <c r="AH673" s="10" t="str">
        <f ca="1">IFERROR(IF(AND(NOW()&lt;= EOMONTH(DATE(YEAR($P673),1, 1), 0), Overall!$A675&lt;&gt;"", MONTH($O673) &lt;= 1, MONTH($P673) &gt;= 1), IF($T673 &lt;&gt; "", $H673/$T673, ""), ""), "")</f>
        <v/>
      </c>
      <c r="AI673" s="10" t="str">
        <f ca="1">IFERROR(IF(AND(NOW()&lt;= EOMONTH(DATE(YEAR($P673),2, 1), 0), Overall!$A675&lt;&gt;"", MONTH($O673) &lt;= 2, MONTH($P673) &gt;= 2), IF($T673 &lt;&gt; "", $H673/$T673, ""), ""), "")</f>
        <v/>
      </c>
      <c r="AJ673" s="10" t="str">
        <f ca="1">IFERROR(IF(AND(NOW()&lt;= EOMONTH(DATE(YEAR($P673),3, 1), 0), Overall!$A675&lt;&gt;"", MONTH($O673) &lt;= 3, MONTH($P673) &gt;= 3), IF($T673 &lt;&gt; "", $H673/$T673, ""), ""), "")</f>
        <v/>
      </c>
      <c r="AK673" s="10" t="str">
        <f ca="1">IFERROR(IF(AND(NOW()&lt;= EOMONTH(DATE(YEAR($P673),4, 1), 0), Overall!$A675&lt;&gt;"", MONTH($O673) &lt;= 4, MONTH($P673) &gt;= 4), IF($T673 &lt;&gt; "", $H673/$T673, ""), ""), "")</f>
        <v/>
      </c>
      <c r="AL673" s="10" t="str">
        <f ca="1">IFERROR(IF(AND(NOW()&lt;= EOMONTH(DATE(YEAR($P673),5, 1), 0), Overall!$A675&lt;&gt;"", MONTH($O673) &lt;= 5, MONTH($P673) &gt;= 5), IF($T673 &lt;&gt; "", $H673/$T673, ""), ""), "")</f>
        <v/>
      </c>
      <c r="AM673" s="10" t="str">
        <f ca="1">IFERROR(IF(AND(NOW()&lt;= EOMONTH(DATE(YEAR($P673),6, 1), 0), Overall!$A675&lt;&gt;"", MONTH($O673) &lt;= 6, MONTH($P673) &gt;= 6), IF($T673 &lt;&gt; "", $H673/$T673, ""), ""), "")</f>
        <v/>
      </c>
      <c r="AN673" s="10" t="str">
        <f ca="1">IFERROR(IF(AND(NOW()&lt;= EOMONTH(DATE(YEAR($P673),7, 1), 0), Overall!$A675&lt;&gt;"", MONTH($O673) &lt;= 7, MONTH($P673) &gt;= 7), IF($T673 &lt;&gt; "", $H673/$T673, ""), ""), "")</f>
        <v/>
      </c>
      <c r="AO673" s="10" t="str">
        <f ca="1">IFERROR(IF(AND(NOW()&lt;= EOMONTH(DATE(YEAR($P673),8, 1), 0), Overall!$A675&lt;&gt;"", MONTH($O673) &lt;= 8, MONTH($P673) &gt;= 8), IF($T673 &lt;&gt; "", $H673/$T673, ""), ""), "")</f>
        <v/>
      </c>
      <c r="AP673" s="10" t="str">
        <f ca="1">IFERROR(IF(AND(NOW()&lt;= EOMONTH(DATE(YEAR($P673),9, 1), 0), Overall!$A675&lt;&gt;"", MONTH($O673) &lt;= 9, MONTH($P673) &gt;= 9), IF($T673 &lt;&gt; "", $H673/$T673, ""), ""), "")</f>
        <v/>
      </c>
      <c r="AQ673" s="10" t="str">
        <f ca="1">IFERROR(IF(AND(NOW()&lt;= EOMONTH(DATE(YEAR($P673),10, 1), 0), Overall!$A675&lt;&gt;"", MONTH($O673) &lt;= 10, MONTH($P673) &gt;= 10), IF($T673 &lt;&gt; "", $H673/$T673, ""), ""), "")</f>
        <v/>
      </c>
      <c r="AR673" s="10" t="str">
        <f ca="1">IFERROR(IF(AND(NOW()&lt;= EOMONTH(DATE(YEAR($P673),11, 1), 0), Overall!$A675&lt;&gt;"", MONTH($O673) &lt;=11, MONTH($P673) &gt;= 11), IF($T673 &lt;&gt; "", $H673/$T673, ""), ""), "")</f>
        <v/>
      </c>
      <c r="AS673" s="10" t="str">
        <f ca="1">IFERROR(IF(AND(NOW()&lt;= EOMONTH(DATE(YEAR($P673),12, 1), 0), Overall!$A675&lt;&gt;"", MONTH($O673) &lt;= 12, MONTH($P673) &gt;= 12), IF($T673 &lt;&gt; "", $H673/$T673, ""), ""), "")</f>
        <v/>
      </c>
      <c r="AT673" s="16">
        <f t="shared" ca="1" si="21"/>
        <v>0</v>
      </c>
    </row>
    <row r="674" spans="1:46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6">
        <f>IF(Overall!T676&lt;&gt;"",VALUE(Overall!T676),"")</f>
        <v>81.8</v>
      </c>
      <c r="O674" s="7">
        <f>IF(Overall!L676&lt;&gt;"", DATEVALUE(Overall!L676), "")</f>
        <v>45323</v>
      </c>
      <c r="P674" s="7">
        <f>IF(Overall!M676&lt;&gt;"", DATEVALUE(Overall!M676), "")</f>
        <v>45351</v>
      </c>
      <c r="Q674" s="7" t="str">
        <f>IF(Overall!S676&lt;&gt;"",_xlfn.VALUETOTEXT(Overall!S676),"")</f>
        <v>Feb</v>
      </c>
      <c r="R674" s="7">
        <f>IF(Overall!O676&lt;&gt;"", DATEVALUE(Overall!O676), "")</f>
        <v>45251</v>
      </c>
      <c r="S674" s="7">
        <f>IF(Overall!O676&lt;&gt;"", DATEVALUE(Overall!O676), "")</f>
        <v>45251</v>
      </c>
      <c r="T674" s="5">
        <f t="shared" si="20"/>
        <v>1</v>
      </c>
      <c r="U674" s="10" t="str">
        <f>IF(Overall!$A676&lt;&gt;"",IF(AND(MONTH($O674) &lt;= 1, MONTH($P674) &gt;= 1), IF($T674 &lt;&gt; "", $H674/$T674, ""), ""),"")</f>
        <v/>
      </c>
      <c r="V674" s="10">
        <f>IF(Overall!$A676&lt;&gt;"",IF(AND(MONTH($O674) &lt;= 2, MONTH($P674) &gt;= 2), IF($T674 &lt;&gt; "", $H674/$T674, ""), ""),"")</f>
        <v>500000</v>
      </c>
      <c r="W674" s="10" t="str">
        <f>IF(Overall!$A676&lt;&gt;"",IF(AND(MONTH($O674) &lt;= 3, MONTH($P674) &gt;= 3), IF($T674 &lt;&gt; "", $H674/$T674, ""), ""),"")</f>
        <v/>
      </c>
      <c r="X674" s="10" t="str">
        <f>IF(Overall!$A676&lt;&gt;"",IF(AND(MONTH($O674) &lt;= 4, MONTH($P674) &gt;= 4), IF($T674 &lt;&gt; "", $H674/$T674, ""), ""),"")</f>
        <v/>
      </c>
      <c r="Y674" s="10" t="str">
        <f>IF(Overall!$A676&lt;&gt;"",IF(AND(MONTH($O674) &lt;= 5, MONTH($P674) &gt;= 5), IF($T674 &lt;&gt; "", $H674/$T674, ""), ""),"")</f>
        <v/>
      </c>
      <c r="Z674" s="10" t="str">
        <f>IF(Overall!$A676&lt;&gt;"",IF(AND(MONTH($O674) &lt;= 6, MONTH($P674) &gt;= 6), IF($T674 &lt;&gt; "", $H674/$T674, ""), ""),"")</f>
        <v/>
      </c>
      <c r="AA674" s="10" t="str">
        <f>IF(Overall!$A676&lt;&gt;"",IF(AND(MONTH($O674) &lt;= 7, MONTH($P674) &gt;= 7 ), IF($T674 &lt;&gt; "", $H674/$T674, ""), ""),"")</f>
        <v/>
      </c>
      <c r="AB674" s="10" t="str">
        <f>IF(Overall!$A676&lt;&gt;"",IF(AND(MONTH($O674) &lt;= 8, MONTH($P674) &gt;= 8), IF($T674 &lt;&gt; "", $H674/$T674, ""), ""),"")</f>
        <v/>
      </c>
      <c r="AC674" s="10" t="str">
        <f>IF(Overall!$A676&lt;&gt;"",IF(AND(MONTH($O674) &lt;= 9, MONTH($P674) &gt;= 9), IF($T674 &lt;&gt; "", $H674/$T674, ""), ""),"")</f>
        <v/>
      </c>
      <c r="AD674" s="10" t="str">
        <f>IF(Overall!$A676&lt;&gt;"",IF(AND(MONTH($O674) &lt;= 10, MONTH($P674) &gt;= 10), IF($T674 &lt;&gt; "", $H674/$T674, ""), ""),"")</f>
        <v/>
      </c>
      <c r="AE674" s="10" t="str">
        <f>IF(Overall!$A676&lt;&gt;"",IF(AND(MONTH($O674) &lt;= 11, MONTH($P674) &gt;= 11), IF($T674 &lt;&gt; "", $H674/$T674, ""), ""),"")</f>
        <v/>
      </c>
      <c r="AF674" s="10" t="str">
        <f>IF(Overall!$A676&lt;&gt;"",IF(AND(MONTH($O674) &lt;= 12, MONTH($P674) &gt;= 12), IF($T674 &lt;&gt; "", $H674/$T674, ""), ""),"")</f>
        <v/>
      </c>
      <c r="AH674" s="10" t="str">
        <f ca="1">IFERROR(IF(AND(NOW()&lt;= EOMONTH(DATE(YEAR($P674),1, 1), 0), Overall!$A676&lt;&gt;"", MONTH($O674) &lt;= 1, MONTH($P674) &gt;= 1), IF($T674 &lt;&gt; "", $H674/$T674, ""), ""), "")</f>
        <v/>
      </c>
      <c r="AI674" s="10" t="str">
        <f ca="1">IFERROR(IF(AND(NOW()&lt;= EOMONTH(DATE(YEAR($P674),2, 1), 0), Overall!$A676&lt;&gt;"", MONTH($O674) &lt;= 2, MONTH($P674) &gt;= 2), IF($T674 &lt;&gt; "", $H674/$T674, ""), ""), "")</f>
        <v/>
      </c>
      <c r="AJ674" s="10" t="str">
        <f ca="1">IFERROR(IF(AND(NOW()&lt;= EOMONTH(DATE(YEAR($P674),3, 1), 0), Overall!$A676&lt;&gt;"", MONTH($O674) &lt;= 3, MONTH($P674) &gt;= 3), IF($T674 &lt;&gt; "", $H674/$T674, ""), ""), "")</f>
        <v/>
      </c>
      <c r="AK674" s="10" t="str">
        <f ca="1">IFERROR(IF(AND(NOW()&lt;= EOMONTH(DATE(YEAR($P674),4, 1), 0), Overall!$A676&lt;&gt;"", MONTH($O674) &lt;= 4, MONTH($P674) &gt;= 4), IF($T674 &lt;&gt; "", $H674/$T674, ""), ""), "")</f>
        <v/>
      </c>
      <c r="AL674" s="10" t="str">
        <f ca="1">IFERROR(IF(AND(NOW()&lt;= EOMONTH(DATE(YEAR($P674),5, 1), 0), Overall!$A676&lt;&gt;"", MONTH($O674) &lt;= 5, MONTH($P674) &gt;= 5), IF($T674 &lt;&gt; "", $H674/$T674, ""), ""), "")</f>
        <v/>
      </c>
      <c r="AM674" s="10" t="str">
        <f ca="1">IFERROR(IF(AND(NOW()&lt;= EOMONTH(DATE(YEAR($P674),6, 1), 0), Overall!$A676&lt;&gt;"", MONTH($O674) &lt;= 6, MONTH($P674) &gt;= 6), IF($T674 &lt;&gt; "", $H674/$T674, ""), ""), "")</f>
        <v/>
      </c>
      <c r="AN674" s="10" t="str">
        <f ca="1">IFERROR(IF(AND(NOW()&lt;= EOMONTH(DATE(YEAR($P674),7, 1), 0), Overall!$A676&lt;&gt;"", MONTH($O674) &lt;= 7, MONTH($P674) &gt;= 7), IF($T674 &lt;&gt; "", $H674/$T674, ""), ""), "")</f>
        <v/>
      </c>
      <c r="AO674" s="10" t="str">
        <f ca="1">IFERROR(IF(AND(NOW()&lt;= EOMONTH(DATE(YEAR($P674),8, 1), 0), Overall!$A676&lt;&gt;"", MONTH($O674) &lt;= 8, MONTH($P674) &gt;= 8), IF($T674 &lt;&gt; "", $H674/$T674, ""), ""), "")</f>
        <v/>
      </c>
      <c r="AP674" s="10" t="str">
        <f ca="1">IFERROR(IF(AND(NOW()&lt;= EOMONTH(DATE(YEAR($P674),9, 1), 0), Overall!$A676&lt;&gt;"", MONTH($O674) &lt;= 9, MONTH($P674) &gt;= 9), IF($T674 &lt;&gt; "", $H674/$T674, ""), ""), "")</f>
        <v/>
      </c>
      <c r="AQ674" s="10" t="str">
        <f ca="1">IFERROR(IF(AND(NOW()&lt;= EOMONTH(DATE(YEAR($P674),10, 1), 0), Overall!$A676&lt;&gt;"", MONTH($O674) &lt;= 10, MONTH($P674) &gt;= 10), IF($T674 &lt;&gt; "", $H674/$T674, ""), ""), "")</f>
        <v/>
      </c>
      <c r="AR674" s="10" t="str">
        <f ca="1">IFERROR(IF(AND(NOW()&lt;= EOMONTH(DATE(YEAR($P674),11, 1), 0), Overall!$A676&lt;&gt;"", MONTH($O674) &lt;=11, MONTH($P674) &gt;= 11), IF($T674 &lt;&gt; "", $H674/$T674, ""), ""), "")</f>
        <v/>
      </c>
      <c r="AS674" s="10" t="str">
        <f ca="1">IFERROR(IF(AND(NOW()&lt;= EOMONTH(DATE(YEAR($P674),12, 1), 0), Overall!$A676&lt;&gt;"", MONTH($O674) &lt;= 12, MONTH($P674) &gt;= 12), IF($T674 &lt;&gt; "", $H674/$T674, ""), ""), "")</f>
        <v/>
      </c>
      <c r="AT674" s="16">
        <f t="shared" ca="1" si="21"/>
        <v>0</v>
      </c>
    </row>
    <row r="675" spans="1:46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6">
        <f>IF(Overall!T677&lt;&gt;"",VALUE(Overall!T677),"")</f>
        <v>81.739999999999995</v>
      </c>
      <c r="O675" s="7">
        <f>IF(Overall!L677&lt;&gt;"", DATEVALUE(Overall!L677), "")</f>
        <v>45352</v>
      </c>
      <c r="P675" s="7">
        <f>IF(Overall!M677&lt;&gt;"", DATEVALUE(Overall!M677), "")</f>
        <v>45382</v>
      </c>
      <c r="Q675" s="7" t="str">
        <f>IF(Overall!S677&lt;&gt;"",_xlfn.VALUETOTEXT(Overall!S677),"")</f>
        <v>Mar</v>
      </c>
      <c r="R675" s="7">
        <f>IF(Overall!O677&lt;&gt;"", DATEVALUE(Overall!O677), "")</f>
        <v>45251</v>
      </c>
      <c r="S675" s="7">
        <f>IF(Overall!O677&lt;&gt;"", DATEVALUE(Overall!O677), "")</f>
        <v>45251</v>
      </c>
      <c r="T675" s="5">
        <f t="shared" si="20"/>
        <v>1</v>
      </c>
      <c r="U675" s="10" t="str">
        <f>IF(Overall!$A677&lt;&gt;"",IF(AND(MONTH($O675) &lt;= 1, MONTH($P675) &gt;= 1), IF($T675 &lt;&gt; "", $H675/$T675, ""), ""),"")</f>
        <v/>
      </c>
      <c r="V675" s="10" t="str">
        <f>IF(Overall!$A677&lt;&gt;"",IF(AND(MONTH($O675) &lt;= 2, MONTH($P675) &gt;= 2), IF($T675 &lt;&gt; "", $H675/$T675, ""), ""),"")</f>
        <v/>
      </c>
      <c r="W675" s="10">
        <f>IF(Overall!$A677&lt;&gt;"",IF(AND(MONTH($O675) &lt;= 3, MONTH($P675) &gt;= 3), IF($T675 &lt;&gt; "", $H675/$T675, ""), ""),"")</f>
        <v>500000</v>
      </c>
      <c r="X675" s="10" t="str">
        <f>IF(Overall!$A677&lt;&gt;"",IF(AND(MONTH($O675) &lt;= 4, MONTH($P675) &gt;= 4), IF($T675 &lt;&gt; "", $H675/$T675, ""), ""),"")</f>
        <v/>
      </c>
      <c r="Y675" s="10" t="str">
        <f>IF(Overall!$A677&lt;&gt;"",IF(AND(MONTH($O675) &lt;= 5, MONTH($P675) &gt;= 5), IF($T675 &lt;&gt; "", $H675/$T675, ""), ""),"")</f>
        <v/>
      </c>
      <c r="Z675" s="10" t="str">
        <f>IF(Overall!$A677&lt;&gt;"",IF(AND(MONTH($O675) &lt;= 6, MONTH($P675) &gt;= 6), IF($T675 &lt;&gt; "", $H675/$T675, ""), ""),"")</f>
        <v/>
      </c>
      <c r="AA675" s="10" t="str">
        <f>IF(Overall!$A677&lt;&gt;"",IF(AND(MONTH($O675) &lt;= 7, MONTH($P675) &gt;= 7 ), IF($T675 &lt;&gt; "", $H675/$T675, ""), ""),"")</f>
        <v/>
      </c>
      <c r="AB675" s="10" t="str">
        <f>IF(Overall!$A677&lt;&gt;"",IF(AND(MONTH($O675) &lt;= 8, MONTH($P675) &gt;= 8), IF($T675 &lt;&gt; "", $H675/$T675, ""), ""),"")</f>
        <v/>
      </c>
      <c r="AC675" s="10" t="str">
        <f>IF(Overall!$A677&lt;&gt;"",IF(AND(MONTH($O675) &lt;= 9, MONTH($P675) &gt;= 9), IF($T675 &lt;&gt; "", $H675/$T675, ""), ""),"")</f>
        <v/>
      </c>
      <c r="AD675" s="10" t="str">
        <f>IF(Overall!$A677&lt;&gt;"",IF(AND(MONTH($O675) &lt;= 10, MONTH($P675) &gt;= 10), IF($T675 &lt;&gt; "", $H675/$T675, ""), ""),"")</f>
        <v/>
      </c>
      <c r="AE675" s="10" t="str">
        <f>IF(Overall!$A677&lt;&gt;"",IF(AND(MONTH($O675) &lt;= 11, MONTH($P675) &gt;= 11), IF($T675 &lt;&gt; "", $H675/$T675, ""), ""),"")</f>
        <v/>
      </c>
      <c r="AF675" s="10" t="str">
        <f>IF(Overall!$A677&lt;&gt;"",IF(AND(MONTH($O675) &lt;= 12, MONTH($P675) &gt;= 12), IF($T675 &lt;&gt; "", $H675/$T675, ""), ""),"")</f>
        <v/>
      </c>
      <c r="AH675" s="10" t="str">
        <f ca="1">IFERROR(IF(AND(NOW()&lt;= EOMONTH(DATE(YEAR($P675),1, 1), 0), Overall!$A677&lt;&gt;"", MONTH($O675) &lt;= 1, MONTH($P675) &gt;= 1), IF($T675 &lt;&gt; "", $H675/$T675, ""), ""), "")</f>
        <v/>
      </c>
      <c r="AI675" s="10" t="str">
        <f ca="1">IFERROR(IF(AND(NOW()&lt;= EOMONTH(DATE(YEAR($P675),2, 1), 0), Overall!$A677&lt;&gt;"", MONTH($O675) &lt;= 2, MONTH($P675) &gt;= 2), IF($T675 &lt;&gt; "", $H675/$T675, ""), ""), "")</f>
        <v/>
      </c>
      <c r="AJ675" s="10" t="str">
        <f ca="1">IFERROR(IF(AND(NOW()&lt;= EOMONTH(DATE(YEAR($P675),3, 1), 0), Overall!$A677&lt;&gt;"", MONTH($O675) &lt;= 3, MONTH($P675) &gt;= 3), IF($T675 &lt;&gt; "", $H675/$T675, ""), ""), "")</f>
        <v/>
      </c>
      <c r="AK675" s="10" t="str">
        <f ca="1">IFERROR(IF(AND(NOW()&lt;= EOMONTH(DATE(YEAR($P675),4, 1), 0), Overall!$A677&lt;&gt;"", MONTH($O675) &lt;= 4, MONTH($P675) &gt;= 4), IF($T675 &lt;&gt; "", $H675/$T675, ""), ""), "")</f>
        <v/>
      </c>
      <c r="AL675" s="10" t="str">
        <f ca="1">IFERROR(IF(AND(NOW()&lt;= EOMONTH(DATE(YEAR($P675),5, 1), 0), Overall!$A677&lt;&gt;"", MONTH($O675) &lt;= 5, MONTH($P675) &gt;= 5), IF($T675 &lt;&gt; "", $H675/$T675, ""), ""), "")</f>
        <v/>
      </c>
      <c r="AM675" s="10" t="str">
        <f ca="1">IFERROR(IF(AND(NOW()&lt;= EOMONTH(DATE(YEAR($P675),6, 1), 0), Overall!$A677&lt;&gt;"", MONTH($O675) &lt;= 6, MONTH($P675) &gt;= 6), IF($T675 &lt;&gt; "", $H675/$T675, ""), ""), "")</f>
        <v/>
      </c>
      <c r="AN675" s="10" t="str">
        <f ca="1">IFERROR(IF(AND(NOW()&lt;= EOMONTH(DATE(YEAR($P675),7, 1), 0), Overall!$A677&lt;&gt;"", MONTH($O675) &lt;= 7, MONTH($P675) &gt;= 7), IF($T675 &lt;&gt; "", $H675/$T675, ""), ""), "")</f>
        <v/>
      </c>
      <c r="AO675" s="10" t="str">
        <f ca="1">IFERROR(IF(AND(NOW()&lt;= EOMONTH(DATE(YEAR($P675),8, 1), 0), Overall!$A677&lt;&gt;"", MONTH($O675) &lt;= 8, MONTH($P675) &gt;= 8), IF($T675 &lt;&gt; "", $H675/$T675, ""), ""), "")</f>
        <v/>
      </c>
      <c r="AP675" s="10" t="str">
        <f ca="1">IFERROR(IF(AND(NOW()&lt;= EOMONTH(DATE(YEAR($P675),9, 1), 0), Overall!$A677&lt;&gt;"", MONTH($O675) &lt;= 9, MONTH($P675) &gt;= 9), IF($T675 &lt;&gt; "", $H675/$T675, ""), ""), "")</f>
        <v/>
      </c>
      <c r="AQ675" s="10" t="str">
        <f ca="1">IFERROR(IF(AND(NOW()&lt;= EOMONTH(DATE(YEAR($P675),10, 1), 0), Overall!$A677&lt;&gt;"", MONTH($O675) &lt;= 10, MONTH($P675) &gt;= 10), IF($T675 &lt;&gt; "", $H675/$T675, ""), ""), "")</f>
        <v/>
      </c>
      <c r="AR675" s="10" t="str">
        <f ca="1">IFERROR(IF(AND(NOW()&lt;= EOMONTH(DATE(YEAR($P675),11, 1), 0), Overall!$A677&lt;&gt;"", MONTH($O675) &lt;=11, MONTH($P675) &gt;= 11), IF($T675 &lt;&gt; "", $H675/$T675, ""), ""), "")</f>
        <v/>
      </c>
      <c r="AS675" s="10" t="str">
        <f ca="1">IFERROR(IF(AND(NOW()&lt;= EOMONTH(DATE(YEAR($P675),12, 1), 0), Overall!$A677&lt;&gt;"", MONTH($O675) &lt;= 12, MONTH($P675) &gt;= 12), IF($T675 &lt;&gt; "", $H675/$T675, ""), ""), "")</f>
        <v/>
      </c>
      <c r="AT675" s="16">
        <f t="shared" ca="1" si="21"/>
        <v>0</v>
      </c>
    </row>
    <row r="676" spans="1:46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6">
        <f>IF(Overall!T678&lt;&gt;"",VALUE(Overall!T678),"")</f>
        <v>81.650000000000006</v>
      </c>
      <c r="O676" s="7">
        <f>IF(Overall!L678&lt;&gt;"", DATEVALUE(Overall!L678), "")</f>
        <v>45352</v>
      </c>
      <c r="P676" s="7">
        <f>IF(Overall!M678&lt;&gt;"", DATEVALUE(Overall!M678), "")</f>
        <v>45382</v>
      </c>
      <c r="Q676" s="7" t="str">
        <f>IF(Overall!S678&lt;&gt;"",_xlfn.VALUETOTEXT(Overall!S678),"")</f>
        <v>Mar</v>
      </c>
      <c r="R676" s="7">
        <f>IF(Overall!O678&lt;&gt;"", DATEVALUE(Overall!O678), "")</f>
        <v>45251</v>
      </c>
      <c r="S676" s="7">
        <f>IF(Overall!O678&lt;&gt;"", DATEVALUE(Overall!O678), "")</f>
        <v>45251</v>
      </c>
      <c r="T676" s="5">
        <f t="shared" si="20"/>
        <v>1</v>
      </c>
      <c r="U676" s="10" t="str">
        <f>IF(Overall!$A678&lt;&gt;"",IF(AND(MONTH($O676) &lt;= 1, MONTH($P676) &gt;= 1), IF($T676 &lt;&gt; "", $H676/$T676, ""), ""),"")</f>
        <v/>
      </c>
      <c r="V676" s="10" t="str">
        <f>IF(Overall!$A678&lt;&gt;"",IF(AND(MONTH($O676) &lt;= 2, MONTH($P676) &gt;= 2), IF($T676 &lt;&gt; "", $H676/$T676, ""), ""),"")</f>
        <v/>
      </c>
      <c r="W676" s="10">
        <f>IF(Overall!$A678&lt;&gt;"",IF(AND(MONTH($O676) &lt;= 3, MONTH($P676) &gt;= 3), IF($T676 &lt;&gt; "", $H676/$T676, ""), ""),"")</f>
        <v>500000</v>
      </c>
      <c r="X676" s="10" t="str">
        <f>IF(Overall!$A678&lt;&gt;"",IF(AND(MONTH($O676) &lt;= 4, MONTH($P676) &gt;= 4), IF($T676 &lt;&gt; "", $H676/$T676, ""), ""),"")</f>
        <v/>
      </c>
      <c r="Y676" s="10" t="str">
        <f>IF(Overall!$A678&lt;&gt;"",IF(AND(MONTH($O676) &lt;= 5, MONTH($P676) &gt;= 5), IF($T676 &lt;&gt; "", $H676/$T676, ""), ""),"")</f>
        <v/>
      </c>
      <c r="Z676" s="10" t="str">
        <f>IF(Overall!$A678&lt;&gt;"",IF(AND(MONTH($O676) &lt;= 6, MONTH($P676) &gt;= 6), IF($T676 &lt;&gt; "", $H676/$T676, ""), ""),"")</f>
        <v/>
      </c>
      <c r="AA676" s="10" t="str">
        <f>IF(Overall!$A678&lt;&gt;"",IF(AND(MONTH($O676) &lt;= 7, MONTH($P676) &gt;= 7 ), IF($T676 &lt;&gt; "", $H676/$T676, ""), ""),"")</f>
        <v/>
      </c>
      <c r="AB676" s="10" t="str">
        <f>IF(Overall!$A678&lt;&gt;"",IF(AND(MONTH($O676) &lt;= 8, MONTH($P676) &gt;= 8), IF($T676 &lt;&gt; "", $H676/$T676, ""), ""),"")</f>
        <v/>
      </c>
      <c r="AC676" s="10" t="str">
        <f>IF(Overall!$A678&lt;&gt;"",IF(AND(MONTH($O676) &lt;= 9, MONTH($P676) &gt;= 9), IF($T676 &lt;&gt; "", $H676/$T676, ""), ""),"")</f>
        <v/>
      </c>
      <c r="AD676" s="10" t="str">
        <f>IF(Overall!$A678&lt;&gt;"",IF(AND(MONTH($O676) &lt;= 10, MONTH($P676) &gt;= 10), IF($T676 &lt;&gt; "", $H676/$T676, ""), ""),"")</f>
        <v/>
      </c>
      <c r="AE676" s="10" t="str">
        <f>IF(Overall!$A678&lt;&gt;"",IF(AND(MONTH($O676) &lt;= 11, MONTH($P676) &gt;= 11), IF($T676 &lt;&gt; "", $H676/$T676, ""), ""),"")</f>
        <v/>
      </c>
      <c r="AF676" s="10" t="str">
        <f>IF(Overall!$A678&lt;&gt;"",IF(AND(MONTH($O676) &lt;= 12, MONTH($P676) &gt;= 12), IF($T676 &lt;&gt; "", $H676/$T676, ""), ""),"")</f>
        <v/>
      </c>
      <c r="AH676" s="10" t="str">
        <f ca="1">IFERROR(IF(AND(NOW()&lt;= EOMONTH(DATE(YEAR($P676),1, 1), 0), Overall!$A678&lt;&gt;"", MONTH($O676) &lt;= 1, MONTH($P676) &gt;= 1), IF($T676 &lt;&gt; "", $H676/$T676, ""), ""), "")</f>
        <v/>
      </c>
      <c r="AI676" s="10" t="str">
        <f ca="1">IFERROR(IF(AND(NOW()&lt;= EOMONTH(DATE(YEAR($P676),2, 1), 0), Overall!$A678&lt;&gt;"", MONTH($O676) &lt;= 2, MONTH($P676) &gt;= 2), IF($T676 &lt;&gt; "", $H676/$T676, ""), ""), "")</f>
        <v/>
      </c>
      <c r="AJ676" s="10" t="str">
        <f ca="1">IFERROR(IF(AND(NOW()&lt;= EOMONTH(DATE(YEAR($P676),3, 1), 0), Overall!$A678&lt;&gt;"", MONTH($O676) &lt;= 3, MONTH($P676) &gt;= 3), IF($T676 &lt;&gt; "", $H676/$T676, ""), ""), "")</f>
        <v/>
      </c>
      <c r="AK676" s="10" t="str">
        <f ca="1">IFERROR(IF(AND(NOW()&lt;= EOMONTH(DATE(YEAR($P676),4, 1), 0), Overall!$A678&lt;&gt;"", MONTH($O676) &lt;= 4, MONTH($P676) &gt;= 4), IF($T676 &lt;&gt; "", $H676/$T676, ""), ""), "")</f>
        <v/>
      </c>
      <c r="AL676" s="10" t="str">
        <f ca="1">IFERROR(IF(AND(NOW()&lt;= EOMONTH(DATE(YEAR($P676),5, 1), 0), Overall!$A678&lt;&gt;"", MONTH($O676) &lt;= 5, MONTH($P676) &gt;= 5), IF($T676 &lt;&gt; "", $H676/$T676, ""), ""), "")</f>
        <v/>
      </c>
      <c r="AM676" s="10" t="str">
        <f ca="1">IFERROR(IF(AND(NOW()&lt;= EOMONTH(DATE(YEAR($P676),6, 1), 0), Overall!$A678&lt;&gt;"", MONTH($O676) &lt;= 6, MONTH($P676) &gt;= 6), IF($T676 &lt;&gt; "", $H676/$T676, ""), ""), "")</f>
        <v/>
      </c>
      <c r="AN676" s="10" t="str">
        <f ca="1">IFERROR(IF(AND(NOW()&lt;= EOMONTH(DATE(YEAR($P676),7, 1), 0), Overall!$A678&lt;&gt;"", MONTH($O676) &lt;= 7, MONTH($P676) &gt;= 7), IF($T676 &lt;&gt; "", $H676/$T676, ""), ""), "")</f>
        <v/>
      </c>
      <c r="AO676" s="10" t="str">
        <f ca="1">IFERROR(IF(AND(NOW()&lt;= EOMONTH(DATE(YEAR($P676),8, 1), 0), Overall!$A678&lt;&gt;"", MONTH($O676) &lt;= 8, MONTH($P676) &gt;= 8), IF($T676 &lt;&gt; "", $H676/$T676, ""), ""), "")</f>
        <v/>
      </c>
      <c r="AP676" s="10" t="str">
        <f ca="1">IFERROR(IF(AND(NOW()&lt;= EOMONTH(DATE(YEAR($P676),9, 1), 0), Overall!$A678&lt;&gt;"", MONTH($O676) &lt;= 9, MONTH($P676) &gt;= 9), IF($T676 &lt;&gt; "", $H676/$T676, ""), ""), "")</f>
        <v/>
      </c>
      <c r="AQ676" s="10" t="str">
        <f ca="1">IFERROR(IF(AND(NOW()&lt;= EOMONTH(DATE(YEAR($P676),10, 1), 0), Overall!$A678&lt;&gt;"", MONTH($O676) &lt;= 10, MONTH($P676) &gt;= 10), IF($T676 &lt;&gt; "", $H676/$T676, ""), ""), "")</f>
        <v/>
      </c>
      <c r="AR676" s="10" t="str">
        <f ca="1">IFERROR(IF(AND(NOW()&lt;= EOMONTH(DATE(YEAR($P676),11, 1), 0), Overall!$A678&lt;&gt;"", MONTH($O676) &lt;=11, MONTH($P676) &gt;= 11), IF($T676 &lt;&gt; "", $H676/$T676, ""), ""), "")</f>
        <v/>
      </c>
      <c r="AS676" s="10" t="str">
        <f ca="1">IFERROR(IF(AND(NOW()&lt;= EOMONTH(DATE(YEAR($P676),12, 1), 0), Overall!$A678&lt;&gt;"", MONTH($O676) &lt;= 12, MONTH($P676) &gt;= 12), IF($T676 &lt;&gt; "", $H676/$T676, ""), ""), "")</f>
        <v/>
      </c>
      <c r="AT676" s="16">
        <f t="shared" ca="1" si="21"/>
        <v>0</v>
      </c>
    </row>
    <row r="677" spans="1:46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6">
        <f>IF(Overall!T679&lt;&gt;"",VALUE(Overall!T679),"")</f>
        <v>81.650000000000006</v>
      </c>
      <c r="O677" s="7">
        <f>IF(Overall!L679&lt;&gt;"", DATEVALUE(Overall!L679), "")</f>
        <v>45352</v>
      </c>
      <c r="P677" s="7">
        <f>IF(Overall!M679&lt;&gt;"", DATEVALUE(Overall!M679), "")</f>
        <v>45382</v>
      </c>
      <c r="Q677" s="7" t="str">
        <f>IF(Overall!S679&lt;&gt;"",_xlfn.VALUETOTEXT(Overall!S679),"")</f>
        <v>Mar</v>
      </c>
      <c r="R677" s="7">
        <f>IF(Overall!O679&lt;&gt;"", DATEVALUE(Overall!O679), "")</f>
        <v>45251</v>
      </c>
      <c r="S677" s="7">
        <f>IF(Overall!O679&lt;&gt;"", DATEVALUE(Overall!O679), "")</f>
        <v>45251</v>
      </c>
      <c r="T677" s="5">
        <f t="shared" si="20"/>
        <v>1</v>
      </c>
      <c r="U677" s="10" t="str">
        <f>IF(Overall!$A679&lt;&gt;"",IF(AND(MONTH($O677) &lt;= 1, MONTH($P677) &gt;= 1), IF($T677 &lt;&gt; "", $H677/$T677, ""), ""),"")</f>
        <v/>
      </c>
      <c r="V677" s="10" t="str">
        <f>IF(Overall!$A679&lt;&gt;"",IF(AND(MONTH($O677) &lt;= 2, MONTH($P677) &gt;= 2), IF($T677 &lt;&gt; "", $H677/$T677, ""), ""),"")</f>
        <v/>
      </c>
      <c r="W677" s="10">
        <f>IF(Overall!$A679&lt;&gt;"",IF(AND(MONTH($O677) &lt;= 3, MONTH($P677) &gt;= 3), IF($T677 &lt;&gt; "", $H677/$T677, ""), ""),"")</f>
        <v>500000</v>
      </c>
      <c r="X677" s="10" t="str">
        <f>IF(Overall!$A679&lt;&gt;"",IF(AND(MONTH($O677) &lt;= 4, MONTH($P677) &gt;= 4), IF($T677 &lt;&gt; "", $H677/$T677, ""), ""),"")</f>
        <v/>
      </c>
      <c r="Y677" s="10" t="str">
        <f>IF(Overall!$A679&lt;&gt;"",IF(AND(MONTH($O677) &lt;= 5, MONTH($P677) &gt;= 5), IF($T677 &lt;&gt; "", $H677/$T677, ""), ""),"")</f>
        <v/>
      </c>
      <c r="Z677" s="10" t="str">
        <f>IF(Overall!$A679&lt;&gt;"",IF(AND(MONTH($O677) &lt;= 6, MONTH($P677) &gt;= 6), IF($T677 &lt;&gt; "", $H677/$T677, ""), ""),"")</f>
        <v/>
      </c>
      <c r="AA677" s="10" t="str">
        <f>IF(Overall!$A679&lt;&gt;"",IF(AND(MONTH($O677) &lt;= 7, MONTH($P677) &gt;= 7 ), IF($T677 &lt;&gt; "", $H677/$T677, ""), ""),"")</f>
        <v/>
      </c>
      <c r="AB677" s="10" t="str">
        <f>IF(Overall!$A679&lt;&gt;"",IF(AND(MONTH($O677) &lt;= 8, MONTH($P677) &gt;= 8), IF($T677 &lt;&gt; "", $H677/$T677, ""), ""),"")</f>
        <v/>
      </c>
      <c r="AC677" s="10" t="str">
        <f>IF(Overall!$A679&lt;&gt;"",IF(AND(MONTH($O677) &lt;= 9, MONTH($P677) &gt;= 9), IF($T677 &lt;&gt; "", $H677/$T677, ""), ""),"")</f>
        <v/>
      </c>
      <c r="AD677" s="10" t="str">
        <f>IF(Overall!$A679&lt;&gt;"",IF(AND(MONTH($O677) &lt;= 10, MONTH($P677) &gt;= 10), IF($T677 &lt;&gt; "", $H677/$T677, ""), ""),"")</f>
        <v/>
      </c>
      <c r="AE677" s="10" t="str">
        <f>IF(Overall!$A679&lt;&gt;"",IF(AND(MONTH($O677) &lt;= 11, MONTH($P677) &gt;= 11), IF($T677 &lt;&gt; "", $H677/$T677, ""), ""),"")</f>
        <v/>
      </c>
      <c r="AF677" s="10" t="str">
        <f>IF(Overall!$A679&lt;&gt;"",IF(AND(MONTH($O677) &lt;= 12, MONTH($P677) &gt;= 12), IF($T677 &lt;&gt; "", $H677/$T677, ""), ""),"")</f>
        <v/>
      </c>
      <c r="AH677" s="10" t="str">
        <f ca="1">IFERROR(IF(AND(NOW()&lt;= EOMONTH(DATE(YEAR($P677),1, 1), 0), Overall!$A679&lt;&gt;"", MONTH($O677) &lt;= 1, MONTH($P677) &gt;= 1), IF($T677 &lt;&gt; "", $H677/$T677, ""), ""), "")</f>
        <v/>
      </c>
      <c r="AI677" s="10" t="str">
        <f ca="1">IFERROR(IF(AND(NOW()&lt;= EOMONTH(DATE(YEAR($P677),2, 1), 0), Overall!$A679&lt;&gt;"", MONTH($O677) &lt;= 2, MONTH($P677) &gt;= 2), IF($T677 &lt;&gt; "", $H677/$T677, ""), ""), "")</f>
        <v/>
      </c>
      <c r="AJ677" s="10" t="str">
        <f ca="1">IFERROR(IF(AND(NOW()&lt;= EOMONTH(DATE(YEAR($P677),3, 1), 0), Overall!$A679&lt;&gt;"", MONTH($O677) &lt;= 3, MONTH($P677) &gt;= 3), IF($T677 &lt;&gt; "", $H677/$T677, ""), ""), "")</f>
        <v/>
      </c>
      <c r="AK677" s="10" t="str">
        <f ca="1">IFERROR(IF(AND(NOW()&lt;= EOMONTH(DATE(YEAR($P677),4, 1), 0), Overall!$A679&lt;&gt;"", MONTH($O677) &lt;= 4, MONTH($P677) &gt;= 4), IF($T677 &lt;&gt; "", $H677/$T677, ""), ""), "")</f>
        <v/>
      </c>
      <c r="AL677" s="10" t="str">
        <f ca="1">IFERROR(IF(AND(NOW()&lt;= EOMONTH(DATE(YEAR($P677),5, 1), 0), Overall!$A679&lt;&gt;"", MONTH($O677) &lt;= 5, MONTH($P677) &gt;= 5), IF($T677 &lt;&gt; "", $H677/$T677, ""), ""), "")</f>
        <v/>
      </c>
      <c r="AM677" s="10" t="str">
        <f ca="1">IFERROR(IF(AND(NOW()&lt;= EOMONTH(DATE(YEAR($P677),6, 1), 0), Overall!$A679&lt;&gt;"", MONTH($O677) &lt;= 6, MONTH($P677) &gt;= 6), IF($T677 &lt;&gt; "", $H677/$T677, ""), ""), "")</f>
        <v/>
      </c>
      <c r="AN677" s="10" t="str">
        <f ca="1">IFERROR(IF(AND(NOW()&lt;= EOMONTH(DATE(YEAR($P677),7, 1), 0), Overall!$A679&lt;&gt;"", MONTH($O677) &lt;= 7, MONTH($P677) &gt;= 7), IF($T677 &lt;&gt; "", $H677/$T677, ""), ""), "")</f>
        <v/>
      </c>
      <c r="AO677" s="10" t="str">
        <f ca="1">IFERROR(IF(AND(NOW()&lt;= EOMONTH(DATE(YEAR($P677),8, 1), 0), Overall!$A679&lt;&gt;"", MONTH($O677) &lt;= 8, MONTH($P677) &gt;= 8), IF($T677 &lt;&gt; "", $H677/$T677, ""), ""), "")</f>
        <v/>
      </c>
      <c r="AP677" s="10" t="str">
        <f ca="1">IFERROR(IF(AND(NOW()&lt;= EOMONTH(DATE(YEAR($P677),9, 1), 0), Overall!$A679&lt;&gt;"", MONTH($O677) &lt;= 9, MONTH($P677) &gt;= 9), IF($T677 &lt;&gt; "", $H677/$T677, ""), ""), "")</f>
        <v/>
      </c>
      <c r="AQ677" s="10" t="str">
        <f ca="1">IFERROR(IF(AND(NOW()&lt;= EOMONTH(DATE(YEAR($P677),10, 1), 0), Overall!$A679&lt;&gt;"", MONTH($O677) &lt;= 10, MONTH($P677) &gt;= 10), IF($T677 &lt;&gt; "", $H677/$T677, ""), ""), "")</f>
        <v/>
      </c>
      <c r="AR677" s="10" t="str">
        <f ca="1">IFERROR(IF(AND(NOW()&lt;= EOMONTH(DATE(YEAR($P677),11, 1), 0), Overall!$A679&lt;&gt;"", MONTH($O677) &lt;=11, MONTH($P677) &gt;= 11), IF($T677 &lt;&gt; "", $H677/$T677, ""), ""), "")</f>
        <v/>
      </c>
      <c r="AS677" s="10" t="str">
        <f ca="1">IFERROR(IF(AND(NOW()&lt;= EOMONTH(DATE(YEAR($P677),12, 1), 0), Overall!$A679&lt;&gt;"", MONTH($O677) &lt;= 12, MONTH($P677) &gt;= 12), IF($T677 &lt;&gt; "", $H677/$T677, ""), ""), "")</f>
        <v/>
      </c>
      <c r="AT677" s="16">
        <f t="shared" ca="1" si="21"/>
        <v>0</v>
      </c>
    </row>
    <row r="678" spans="1:46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6">
        <f>IF(Overall!T680&lt;&gt;"",VALUE(Overall!T680),"")</f>
        <v>81.709999999999994</v>
      </c>
      <c r="O678" s="7">
        <f>IF(Overall!L680&lt;&gt;"", DATEVALUE(Overall!L680), "")</f>
        <v>45323</v>
      </c>
      <c r="P678" s="7">
        <f>IF(Overall!M680&lt;&gt;"", DATEVALUE(Overall!M680), "")</f>
        <v>45351</v>
      </c>
      <c r="Q678" s="7" t="str">
        <f>IF(Overall!S680&lt;&gt;"",_xlfn.VALUETOTEXT(Overall!S680),"")</f>
        <v>Feb</v>
      </c>
      <c r="R678" s="7">
        <f>IF(Overall!O680&lt;&gt;"", DATEVALUE(Overall!O680), "")</f>
        <v>45251</v>
      </c>
      <c r="S678" s="7">
        <f>IF(Overall!O680&lt;&gt;"", DATEVALUE(Overall!O680), "")</f>
        <v>45251</v>
      </c>
      <c r="T678" s="5">
        <f t="shared" si="20"/>
        <v>1</v>
      </c>
      <c r="U678" s="10" t="str">
        <f>IF(Overall!$A680&lt;&gt;"",IF(AND(MONTH($O678) &lt;= 1, MONTH($P678) &gt;= 1), IF($T678 &lt;&gt; "", $H678/$T678, ""), ""),"")</f>
        <v/>
      </c>
      <c r="V678" s="10">
        <f>IF(Overall!$A680&lt;&gt;"",IF(AND(MONTH($O678) &lt;= 2, MONTH($P678) &gt;= 2), IF($T678 &lt;&gt; "", $H678/$T678, ""), ""),"")</f>
        <v>500000</v>
      </c>
      <c r="W678" s="10" t="str">
        <f>IF(Overall!$A680&lt;&gt;"",IF(AND(MONTH($O678) &lt;= 3, MONTH($P678) &gt;= 3), IF($T678 &lt;&gt; "", $H678/$T678, ""), ""),"")</f>
        <v/>
      </c>
      <c r="X678" s="10" t="str">
        <f>IF(Overall!$A680&lt;&gt;"",IF(AND(MONTH($O678) &lt;= 4, MONTH($P678) &gt;= 4), IF($T678 &lt;&gt; "", $H678/$T678, ""), ""),"")</f>
        <v/>
      </c>
      <c r="Y678" s="10" t="str">
        <f>IF(Overall!$A680&lt;&gt;"",IF(AND(MONTH($O678) &lt;= 5, MONTH($P678) &gt;= 5), IF($T678 &lt;&gt; "", $H678/$T678, ""), ""),"")</f>
        <v/>
      </c>
      <c r="Z678" s="10" t="str">
        <f>IF(Overall!$A680&lt;&gt;"",IF(AND(MONTH($O678) &lt;= 6, MONTH($P678) &gt;= 6), IF($T678 &lt;&gt; "", $H678/$T678, ""), ""),"")</f>
        <v/>
      </c>
      <c r="AA678" s="10" t="str">
        <f>IF(Overall!$A680&lt;&gt;"",IF(AND(MONTH($O678) &lt;= 7, MONTH($P678) &gt;= 7 ), IF($T678 &lt;&gt; "", $H678/$T678, ""), ""),"")</f>
        <v/>
      </c>
      <c r="AB678" s="10" t="str">
        <f>IF(Overall!$A680&lt;&gt;"",IF(AND(MONTH($O678) &lt;= 8, MONTH($P678) &gt;= 8), IF($T678 &lt;&gt; "", $H678/$T678, ""), ""),"")</f>
        <v/>
      </c>
      <c r="AC678" s="10" t="str">
        <f>IF(Overall!$A680&lt;&gt;"",IF(AND(MONTH($O678) &lt;= 9, MONTH($P678) &gt;= 9), IF($T678 &lt;&gt; "", $H678/$T678, ""), ""),"")</f>
        <v/>
      </c>
      <c r="AD678" s="10" t="str">
        <f>IF(Overall!$A680&lt;&gt;"",IF(AND(MONTH($O678) &lt;= 10, MONTH($P678) &gt;= 10), IF($T678 &lt;&gt; "", $H678/$T678, ""), ""),"")</f>
        <v/>
      </c>
      <c r="AE678" s="10" t="str">
        <f>IF(Overall!$A680&lt;&gt;"",IF(AND(MONTH($O678) &lt;= 11, MONTH($P678) &gt;= 11), IF($T678 &lt;&gt; "", $H678/$T678, ""), ""),"")</f>
        <v/>
      </c>
      <c r="AF678" s="10" t="str">
        <f>IF(Overall!$A680&lt;&gt;"",IF(AND(MONTH($O678) &lt;= 12, MONTH($P678) &gt;= 12), IF($T678 &lt;&gt; "", $H678/$T678, ""), ""),"")</f>
        <v/>
      </c>
      <c r="AH678" s="10" t="str">
        <f ca="1">IFERROR(IF(AND(NOW()&lt;= EOMONTH(DATE(YEAR($P678),1, 1), 0), Overall!$A680&lt;&gt;"", MONTH($O678) &lt;= 1, MONTH($P678) &gt;= 1), IF($T678 &lt;&gt; "", $H678/$T678, ""), ""), "")</f>
        <v/>
      </c>
      <c r="AI678" s="10" t="str">
        <f ca="1">IFERROR(IF(AND(NOW()&lt;= EOMONTH(DATE(YEAR($P678),2, 1), 0), Overall!$A680&lt;&gt;"", MONTH($O678) &lt;= 2, MONTH($P678) &gt;= 2), IF($T678 &lt;&gt; "", $H678/$T678, ""), ""), "")</f>
        <v/>
      </c>
      <c r="AJ678" s="10" t="str">
        <f ca="1">IFERROR(IF(AND(NOW()&lt;= EOMONTH(DATE(YEAR($P678),3, 1), 0), Overall!$A680&lt;&gt;"", MONTH($O678) &lt;= 3, MONTH($P678) &gt;= 3), IF($T678 &lt;&gt; "", $H678/$T678, ""), ""), "")</f>
        <v/>
      </c>
      <c r="AK678" s="10" t="str">
        <f ca="1">IFERROR(IF(AND(NOW()&lt;= EOMONTH(DATE(YEAR($P678),4, 1), 0), Overall!$A680&lt;&gt;"", MONTH($O678) &lt;= 4, MONTH($P678) &gt;= 4), IF($T678 &lt;&gt; "", $H678/$T678, ""), ""), "")</f>
        <v/>
      </c>
      <c r="AL678" s="10" t="str">
        <f ca="1">IFERROR(IF(AND(NOW()&lt;= EOMONTH(DATE(YEAR($P678),5, 1), 0), Overall!$A680&lt;&gt;"", MONTH($O678) &lt;= 5, MONTH($P678) &gt;= 5), IF($T678 &lt;&gt; "", $H678/$T678, ""), ""), "")</f>
        <v/>
      </c>
      <c r="AM678" s="10" t="str">
        <f ca="1">IFERROR(IF(AND(NOW()&lt;= EOMONTH(DATE(YEAR($P678),6, 1), 0), Overall!$A680&lt;&gt;"", MONTH($O678) &lt;= 6, MONTH($P678) &gt;= 6), IF($T678 &lt;&gt; "", $H678/$T678, ""), ""), "")</f>
        <v/>
      </c>
      <c r="AN678" s="10" t="str">
        <f ca="1">IFERROR(IF(AND(NOW()&lt;= EOMONTH(DATE(YEAR($P678),7, 1), 0), Overall!$A680&lt;&gt;"", MONTH($O678) &lt;= 7, MONTH($P678) &gt;= 7), IF($T678 &lt;&gt; "", $H678/$T678, ""), ""), "")</f>
        <v/>
      </c>
      <c r="AO678" s="10" t="str">
        <f ca="1">IFERROR(IF(AND(NOW()&lt;= EOMONTH(DATE(YEAR($P678),8, 1), 0), Overall!$A680&lt;&gt;"", MONTH($O678) &lt;= 8, MONTH($P678) &gt;= 8), IF($T678 &lt;&gt; "", $H678/$T678, ""), ""), "")</f>
        <v/>
      </c>
      <c r="AP678" s="10" t="str">
        <f ca="1">IFERROR(IF(AND(NOW()&lt;= EOMONTH(DATE(YEAR($P678),9, 1), 0), Overall!$A680&lt;&gt;"", MONTH($O678) &lt;= 9, MONTH($P678) &gt;= 9), IF($T678 &lt;&gt; "", $H678/$T678, ""), ""), "")</f>
        <v/>
      </c>
      <c r="AQ678" s="10" t="str">
        <f ca="1">IFERROR(IF(AND(NOW()&lt;= EOMONTH(DATE(YEAR($P678),10, 1), 0), Overall!$A680&lt;&gt;"", MONTH($O678) &lt;= 10, MONTH($P678) &gt;= 10), IF($T678 &lt;&gt; "", $H678/$T678, ""), ""), "")</f>
        <v/>
      </c>
      <c r="AR678" s="10" t="str">
        <f ca="1">IFERROR(IF(AND(NOW()&lt;= EOMONTH(DATE(YEAR($P678),11, 1), 0), Overall!$A680&lt;&gt;"", MONTH($O678) &lt;=11, MONTH($P678) &gt;= 11), IF($T678 &lt;&gt; "", $H678/$T678, ""), ""), "")</f>
        <v/>
      </c>
      <c r="AS678" s="10" t="str">
        <f ca="1">IFERROR(IF(AND(NOW()&lt;= EOMONTH(DATE(YEAR($P678),12, 1), 0), Overall!$A680&lt;&gt;"", MONTH($O678) &lt;= 12, MONTH($P678) &gt;= 12), IF($T678 &lt;&gt; "", $H678/$T678, ""), ""), "")</f>
        <v/>
      </c>
      <c r="AT678" s="16">
        <f t="shared" ca="1" si="21"/>
        <v>0</v>
      </c>
    </row>
    <row r="679" spans="1:46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6">
        <f>IF(Overall!T681&lt;&gt;"",VALUE(Overall!T681),"")</f>
        <v>79.430000000000007</v>
      </c>
      <c r="O679" s="7">
        <f>IF(Overall!L681&lt;&gt;"", DATEVALUE(Overall!L681), "")</f>
        <v>45352</v>
      </c>
      <c r="P679" s="7">
        <f>IF(Overall!M681&lt;&gt;"", DATEVALUE(Overall!M681), "")</f>
        <v>45382</v>
      </c>
      <c r="Q679" s="7" t="str">
        <f>IF(Overall!S681&lt;&gt;"",_xlfn.VALUETOTEXT(Overall!S681),"")</f>
        <v>Mar</v>
      </c>
      <c r="R679" s="7">
        <f>IF(Overall!O681&lt;&gt;"", DATEVALUE(Overall!O681), "")</f>
        <v>45257</v>
      </c>
      <c r="S679" s="7">
        <f>IF(Overall!O681&lt;&gt;"", DATEVALUE(Overall!O681), "")</f>
        <v>45257</v>
      </c>
      <c r="T679" s="5">
        <f t="shared" si="20"/>
        <v>1</v>
      </c>
      <c r="U679" s="10" t="str">
        <f>IF(Overall!$A681&lt;&gt;"",IF(AND(MONTH($O679) &lt;= 1, MONTH($P679) &gt;= 1), IF($T679 &lt;&gt; "", $H679/$T679, ""), ""),"")</f>
        <v/>
      </c>
      <c r="V679" s="10" t="str">
        <f>IF(Overall!$A681&lt;&gt;"",IF(AND(MONTH($O679) &lt;= 2, MONTH($P679) &gt;= 2), IF($T679 &lt;&gt; "", $H679/$T679, ""), ""),"")</f>
        <v/>
      </c>
      <c r="W679" s="10">
        <f>IF(Overall!$A681&lt;&gt;"",IF(AND(MONTH($O679) &lt;= 3, MONTH($P679) &gt;= 3), IF($T679 &lt;&gt; "", $H679/$T679, ""), ""),"")</f>
        <v>500000</v>
      </c>
      <c r="X679" s="10" t="str">
        <f>IF(Overall!$A681&lt;&gt;"",IF(AND(MONTH($O679) &lt;= 4, MONTH($P679) &gt;= 4), IF($T679 &lt;&gt; "", $H679/$T679, ""), ""),"")</f>
        <v/>
      </c>
      <c r="Y679" s="10" t="str">
        <f>IF(Overall!$A681&lt;&gt;"",IF(AND(MONTH($O679) &lt;= 5, MONTH($P679) &gt;= 5), IF($T679 &lt;&gt; "", $H679/$T679, ""), ""),"")</f>
        <v/>
      </c>
      <c r="Z679" s="10" t="str">
        <f>IF(Overall!$A681&lt;&gt;"",IF(AND(MONTH($O679) &lt;= 6, MONTH($P679) &gt;= 6), IF($T679 &lt;&gt; "", $H679/$T679, ""), ""),"")</f>
        <v/>
      </c>
      <c r="AA679" s="10" t="str">
        <f>IF(Overall!$A681&lt;&gt;"",IF(AND(MONTH($O679) &lt;= 7, MONTH($P679) &gt;= 7 ), IF($T679 &lt;&gt; "", $H679/$T679, ""), ""),"")</f>
        <v/>
      </c>
      <c r="AB679" s="10" t="str">
        <f>IF(Overall!$A681&lt;&gt;"",IF(AND(MONTH($O679) &lt;= 8, MONTH($P679) &gt;= 8), IF($T679 &lt;&gt; "", $H679/$T679, ""), ""),"")</f>
        <v/>
      </c>
      <c r="AC679" s="10" t="str">
        <f>IF(Overall!$A681&lt;&gt;"",IF(AND(MONTH($O679) &lt;= 9, MONTH($P679) &gt;= 9), IF($T679 &lt;&gt; "", $H679/$T679, ""), ""),"")</f>
        <v/>
      </c>
      <c r="AD679" s="10" t="str">
        <f>IF(Overall!$A681&lt;&gt;"",IF(AND(MONTH($O679) &lt;= 10, MONTH($P679) &gt;= 10), IF($T679 &lt;&gt; "", $H679/$T679, ""), ""),"")</f>
        <v/>
      </c>
      <c r="AE679" s="10" t="str">
        <f>IF(Overall!$A681&lt;&gt;"",IF(AND(MONTH($O679) &lt;= 11, MONTH($P679) &gt;= 11), IF($T679 &lt;&gt; "", $H679/$T679, ""), ""),"")</f>
        <v/>
      </c>
      <c r="AF679" s="10" t="str">
        <f>IF(Overall!$A681&lt;&gt;"",IF(AND(MONTH($O679) &lt;= 12, MONTH($P679) &gt;= 12), IF($T679 &lt;&gt; "", $H679/$T679, ""), ""),"")</f>
        <v/>
      </c>
      <c r="AH679" s="10" t="str">
        <f ca="1">IFERROR(IF(AND(NOW()&lt;= EOMONTH(DATE(YEAR($P679),1, 1), 0), Overall!$A681&lt;&gt;"", MONTH($O679) &lt;= 1, MONTH($P679) &gt;= 1), IF($T679 &lt;&gt; "", $H679/$T679, ""), ""), "")</f>
        <v/>
      </c>
      <c r="AI679" s="10" t="str">
        <f ca="1">IFERROR(IF(AND(NOW()&lt;= EOMONTH(DATE(YEAR($P679),2, 1), 0), Overall!$A681&lt;&gt;"", MONTH($O679) &lt;= 2, MONTH($P679) &gt;= 2), IF($T679 &lt;&gt; "", $H679/$T679, ""), ""), "")</f>
        <v/>
      </c>
      <c r="AJ679" s="10" t="str">
        <f ca="1">IFERROR(IF(AND(NOW()&lt;= EOMONTH(DATE(YEAR($P679),3, 1), 0), Overall!$A681&lt;&gt;"", MONTH($O679) &lt;= 3, MONTH($P679) &gt;= 3), IF($T679 &lt;&gt; "", $H679/$T679, ""), ""), "")</f>
        <v/>
      </c>
      <c r="AK679" s="10" t="str">
        <f ca="1">IFERROR(IF(AND(NOW()&lt;= EOMONTH(DATE(YEAR($P679),4, 1), 0), Overall!$A681&lt;&gt;"", MONTH($O679) &lt;= 4, MONTH($P679) &gt;= 4), IF($T679 &lt;&gt; "", $H679/$T679, ""), ""), "")</f>
        <v/>
      </c>
      <c r="AL679" s="10" t="str">
        <f ca="1">IFERROR(IF(AND(NOW()&lt;= EOMONTH(DATE(YEAR($P679),5, 1), 0), Overall!$A681&lt;&gt;"", MONTH($O679) &lt;= 5, MONTH($P679) &gt;= 5), IF($T679 &lt;&gt; "", $H679/$T679, ""), ""), "")</f>
        <v/>
      </c>
      <c r="AM679" s="10" t="str">
        <f ca="1">IFERROR(IF(AND(NOW()&lt;= EOMONTH(DATE(YEAR($P679),6, 1), 0), Overall!$A681&lt;&gt;"", MONTH($O679) &lt;= 6, MONTH($P679) &gt;= 6), IF($T679 &lt;&gt; "", $H679/$T679, ""), ""), "")</f>
        <v/>
      </c>
      <c r="AN679" s="10" t="str">
        <f ca="1">IFERROR(IF(AND(NOW()&lt;= EOMONTH(DATE(YEAR($P679),7, 1), 0), Overall!$A681&lt;&gt;"", MONTH($O679) &lt;= 7, MONTH($P679) &gt;= 7), IF($T679 &lt;&gt; "", $H679/$T679, ""), ""), "")</f>
        <v/>
      </c>
      <c r="AO679" s="10" t="str">
        <f ca="1">IFERROR(IF(AND(NOW()&lt;= EOMONTH(DATE(YEAR($P679),8, 1), 0), Overall!$A681&lt;&gt;"", MONTH($O679) &lt;= 8, MONTH($P679) &gt;= 8), IF($T679 &lt;&gt; "", $H679/$T679, ""), ""), "")</f>
        <v/>
      </c>
      <c r="AP679" s="10" t="str">
        <f ca="1">IFERROR(IF(AND(NOW()&lt;= EOMONTH(DATE(YEAR($P679),9, 1), 0), Overall!$A681&lt;&gt;"", MONTH($O679) &lt;= 9, MONTH($P679) &gt;= 9), IF($T679 &lt;&gt; "", $H679/$T679, ""), ""), "")</f>
        <v/>
      </c>
      <c r="AQ679" s="10" t="str">
        <f ca="1">IFERROR(IF(AND(NOW()&lt;= EOMONTH(DATE(YEAR($P679),10, 1), 0), Overall!$A681&lt;&gt;"", MONTH($O679) &lt;= 10, MONTH($P679) &gt;= 10), IF($T679 &lt;&gt; "", $H679/$T679, ""), ""), "")</f>
        <v/>
      </c>
      <c r="AR679" s="10" t="str">
        <f ca="1">IFERROR(IF(AND(NOW()&lt;= EOMONTH(DATE(YEAR($P679),11, 1), 0), Overall!$A681&lt;&gt;"", MONTH($O679) &lt;=11, MONTH($P679) &gt;= 11), IF($T679 &lt;&gt; "", $H679/$T679, ""), ""), "")</f>
        <v/>
      </c>
      <c r="AS679" s="10" t="str">
        <f ca="1">IFERROR(IF(AND(NOW()&lt;= EOMONTH(DATE(YEAR($P679),12, 1), 0), Overall!$A681&lt;&gt;"", MONTH($O679) &lt;= 12, MONTH($P679) &gt;= 12), IF($T679 &lt;&gt; "", $H679/$T679, ""), ""), "")</f>
        <v/>
      </c>
      <c r="AT679" s="16">
        <f t="shared" ca="1" si="21"/>
        <v>0</v>
      </c>
    </row>
    <row r="680" spans="1:46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6">
        <f>IF(Overall!T682&lt;&gt;"",VALUE(Overall!T682),"")</f>
        <v>79.599999999999994</v>
      </c>
      <c r="O680" s="7">
        <f>IF(Overall!L682&lt;&gt;"", DATEVALUE(Overall!L682), "")</f>
        <v>45323</v>
      </c>
      <c r="P680" s="7">
        <f>IF(Overall!M682&lt;&gt;"", DATEVALUE(Overall!M682), "")</f>
        <v>45351</v>
      </c>
      <c r="Q680" s="7" t="str">
        <f>IF(Overall!S682&lt;&gt;"",_xlfn.VALUETOTEXT(Overall!S682),"")</f>
        <v>Feb</v>
      </c>
      <c r="R680" s="7">
        <f>IF(Overall!O682&lt;&gt;"", DATEVALUE(Overall!O682), "")</f>
        <v>45257</v>
      </c>
      <c r="S680" s="7">
        <f>IF(Overall!O682&lt;&gt;"", DATEVALUE(Overall!O682), "")</f>
        <v>45257</v>
      </c>
      <c r="T680" s="5">
        <f t="shared" si="20"/>
        <v>1</v>
      </c>
      <c r="U680" s="10" t="str">
        <f>IF(Overall!$A682&lt;&gt;"",IF(AND(MONTH($O680) &lt;= 1, MONTH($P680) &gt;= 1), IF($T680 &lt;&gt; "", $H680/$T680, ""), ""),"")</f>
        <v/>
      </c>
      <c r="V680" s="10">
        <f>IF(Overall!$A682&lt;&gt;"",IF(AND(MONTH($O680) &lt;= 2, MONTH($P680) &gt;= 2), IF($T680 &lt;&gt; "", $H680/$T680, ""), ""),"")</f>
        <v>500000</v>
      </c>
      <c r="W680" s="10" t="str">
        <f>IF(Overall!$A682&lt;&gt;"",IF(AND(MONTH($O680) &lt;= 3, MONTH($P680) &gt;= 3), IF($T680 &lt;&gt; "", $H680/$T680, ""), ""),"")</f>
        <v/>
      </c>
      <c r="X680" s="10" t="str">
        <f>IF(Overall!$A682&lt;&gt;"",IF(AND(MONTH($O680) &lt;= 4, MONTH($P680) &gt;= 4), IF($T680 &lt;&gt; "", $H680/$T680, ""), ""),"")</f>
        <v/>
      </c>
      <c r="Y680" s="10" t="str">
        <f>IF(Overall!$A682&lt;&gt;"",IF(AND(MONTH($O680) &lt;= 5, MONTH($P680) &gt;= 5), IF($T680 &lt;&gt; "", $H680/$T680, ""), ""),"")</f>
        <v/>
      </c>
      <c r="Z680" s="10" t="str">
        <f>IF(Overall!$A682&lt;&gt;"",IF(AND(MONTH($O680) &lt;= 6, MONTH($P680) &gt;= 6), IF($T680 &lt;&gt; "", $H680/$T680, ""), ""),"")</f>
        <v/>
      </c>
      <c r="AA680" s="10" t="str">
        <f>IF(Overall!$A682&lt;&gt;"",IF(AND(MONTH($O680) &lt;= 7, MONTH($P680) &gt;= 7 ), IF($T680 &lt;&gt; "", $H680/$T680, ""), ""),"")</f>
        <v/>
      </c>
      <c r="AB680" s="10" t="str">
        <f>IF(Overall!$A682&lt;&gt;"",IF(AND(MONTH($O680) &lt;= 8, MONTH($P680) &gt;= 8), IF($T680 &lt;&gt; "", $H680/$T680, ""), ""),"")</f>
        <v/>
      </c>
      <c r="AC680" s="10" t="str">
        <f>IF(Overall!$A682&lt;&gt;"",IF(AND(MONTH($O680) &lt;= 9, MONTH($P680) &gt;= 9), IF($T680 &lt;&gt; "", $H680/$T680, ""), ""),"")</f>
        <v/>
      </c>
      <c r="AD680" s="10" t="str">
        <f>IF(Overall!$A682&lt;&gt;"",IF(AND(MONTH($O680) &lt;= 10, MONTH($P680) &gt;= 10), IF($T680 &lt;&gt; "", $H680/$T680, ""), ""),"")</f>
        <v/>
      </c>
      <c r="AE680" s="10" t="str">
        <f>IF(Overall!$A682&lt;&gt;"",IF(AND(MONTH($O680) &lt;= 11, MONTH($P680) &gt;= 11), IF($T680 &lt;&gt; "", $H680/$T680, ""), ""),"")</f>
        <v/>
      </c>
      <c r="AF680" s="10" t="str">
        <f>IF(Overall!$A682&lt;&gt;"",IF(AND(MONTH($O680) &lt;= 12, MONTH($P680) &gt;= 12), IF($T680 &lt;&gt; "", $H680/$T680, ""), ""),"")</f>
        <v/>
      </c>
      <c r="AH680" s="10" t="str">
        <f ca="1">IFERROR(IF(AND(NOW()&lt;= EOMONTH(DATE(YEAR($P680),1, 1), 0), Overall!$A682&lt;&gt;"", MONTH($O680) &lt;= 1, MONTH($P680) &gt;= 1), IF($T680 &lt;&gt; "", $H680/$T680, ""), ""), "")</f>
        <v/>
      </c>
      <c r="AI680" s="10" t="str">
        <f ca="1">IFERROR(IF(AND(NOW()&lt;= EOMONTH(DATE(YEAR($P680),2, 1), 0), Overall!$A682&lt;&gt;"", MONTH($O680) &lt;= 2, MONTH($P680) &gt;= 2), IF($T680 &lt;&gt; "", $H680/$T680, ""), ""), "")</f>
        <v/>
      </c>
      <c r="AJ680" s="10" t="str">
        <f ca="1">IFERROR(IF(AND(NOW()&lt;= EOMONTH(DATE(YEAR($P680),3, 1), 0), Overall!$A682&lt;&gt;"", MONTH($O680) &lt;= 3, MONTH($P680) &gt;= 3), IF($T680 &lt;&gt; "", $H680/$T680, ""), ""), "")</f>
        <v/>
      </c>
      <c r="AK680" s="10" t="str">
        <f ca="1">IFERROR(IF(AND(NOW()&lt;= EOMONTH(DATE(YEAR($P680),4, 1), 0), Overall!$A682&lt;&gt;"", MONTH($O680) &lt;= 4, MONTH($P680) &gt;= 4), IF($T680 &lt;&gt; "", $H680/$T680, ""), ""), "")</f>
        <v/>
      </c>
      <c r="AL680" s="10" t="str">
        <f ca="1">IFERROR(IF(AND(NOW()&lt;= EOMONTH(DATE(YEAR($P680),5, 1), 0), Overall!$A682&lt;&gt;"", MONTH($O680) &lt;= 5, MONTH($P680) &gt;= 5), IF($T680 &lt;&gt; "", $H680/$T680, ""), ""), "")</f>
        <v/>
      </c>
      <c r="AM680" s="10" t="str">
        <f ca="1">IFERROR(IF(AND(NOW()&lt;= EOMONTH(DATE(YEAR($P680),6, 1), 0), Overall!$A682&lt;&gt;"", MONTH($O680) &lt;= 6, MONTH($P680) &gt;= 6), IF($T680 &lt;&gt; "", $H680/$T680, ""), ""), "")</f>
        <v/>
      </c>
      <c r="AN680" s="10" t="str">
        <f ca="1">IFERROR(IF(AND(NOW()&lt;= EOMONTH(DATE(YEAR($P680),7, 1), 0), Overall!$A682&lt;&gt;"", MONTH($O680) &lt;= 7, MONTH($P680) &gt;= 7), IF($T680 &lt;&gt; "", $H680/$T680, ""), ""), "")</f>
        <v/>
      </c>
      <c r="AO680" s="10" t="str">
        <f ca="1">IFERROR(IF(AND(NOW()&lt;= EOMONTH(DATE(YEAR($P680),8, 1), 0), Overall!$A682&lt;&gt;"", MONTH($O680) &lt;= 8, MONTH($P680) &gt;= 8), IF($T680 &lt;&gt; "", $H680/$T680, ""), ""), "")</f>
        <v/>
      </c>
      <c r="AP680" s="10" t="str">
        <f ca="1">IFERROR(IF(AND(NOW()&lt;= EOMONTH(DATE(YEAR($P680),9, 1), 0), Overall!$A682&lt;&gt;"", MONTH($O680) &lt;= 9, MONTH($P680) &gt;= 9), IF($T680 &lt;&gt; "", $H680/$T680, ""), ""), "")</f>
        <v/>
      </c>
      <c r="AQ680" s="10" t="str">
        <f ca="1">IFERROR(IF(AND(NOW()&lt;= EOMONTH(DATE(YEAR($P680),10, 1), 0), Overall!$A682&lt;&gt;"", MONTH($O680) &lt;= 10, MONTH($P680) &gt;= 10), IF($T680 &lt;&gt; "", $H680/$T680, ""), ""), "")</f>
        <v/>
      </c>
      <c r="AR680" s="10" t="str">
        <f ca="1">IFERROR(IF(AND(NOW()&lt;= EOMONTH(DATE(YEAR($P680),11, 1), 0), Overall!$A682&lt;&gt;"", MONTH($O680) &lt;=11, MONTH($P680) &gt;= 11), IF($T680 &lt;&gt; "", $H680/$T680, ""), ""), "")</f>
        <v/>
      </c>
      <c r="AS680" s="10" t="str">
        <f ca="1">IFERROR(IF(AND(NOW()&lt;= EOMONTH(DATE(YEAR($P680),12, 1), 0), Overall!$A682&lt;&gt;"", MONTH($O680) &lt;= 12, MONTH($P680) &gt;= 12), IF($T680 &lt;&gt; "", $H680/$T680, ""), ""), "")</f>
        <v/>
      </c>
      <c r="AT680" s="16">
        <f t="shared" ca="1" si="21"/>
        <v>0</v>
      </c>
    </row>
    <row r="681" spans="1:46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6">
        <f>IF(Overall!T683&lt;&gt;"",VALUE(Overall!T683),"")</f>
        <v>79.7</v>
      </c>
      <c r="O681" s="7">
        <f>IF(Overall!L683&lt;&gt;"", DATEVALUE(Overall!L683), "")</f>
        <v>45323</v>
      </c>
      <c r="P681" s="7">
        <f>IF(Overall!M683&lt;&gt;"", DATEVALUE(Overall!M683), "")</f>
        <v>45351</v>
      </c>
      <c r="Q681" s="7" t="str">
        <f>IF(Overall!S683&lt;&gt;"",_xlfn.VALUETOTEXT(Overall!S683),"")</f>
        <v>Feb</v>
      </c>
      <c r="R681" s="7">
        <f>IF(Overall!O683&lt;&gt;"", DATEVALUE(Overall!O683), "")</f>
        <v>45257</v>
      </c>
      <c r="S681" s="7">
        <f>IF(Overall!O683&lt;&gt;"", DATEVALUE(Overall!O683), "")</f>
        <v>45257</v>
      </c>
      <c r="T681" s="5">
        <f t="shared" si="20"/>
        <v>1</v>
      </c>
      <c r="U681" s="10" t="str">
        <f>IF(Overall!$A683&lt;&gt;"",IF(AND(MONTH($O681) &lt;= 1, MONTH($P681) &gt;= 1), IF($T681 &lt;&gt; "", $H681/$T681, ""), ""),"")</f>
        <v/>
      </c>
      <c r="V681" s="10">
        <f>IF(Overall!$A683&lt;&gt;"",IF(AND(MONTH($O681) &lt;= 2, MONTH($P681) &gt;= 2), IF($T681 &lt;&gt; "", $H681/$T681, ""), ""),"")</f>
        <v>500000</v>
      </c>
      <c r="W681" s="10" t="str">
        <f>IF(Overall!$A683&lt;&gt;"",IF(AND(MONTH($O681) &lt;= 3, MONTH($P681) &gt;= 3), IF($T681 &lt;&gt; "", $H681/$T681, ""), ""),"")</f>
        <v/>
      </c>
      <c r="X681" s="10" t="str">
        <f>IF(Overall!$A683&lt;&gt;"",IF(AND(MONTH($O681) &lt;= 4, MONTH($P681) &gt;= 4), IF($T681 &lt;&gt; "", $H681/$T681, ""), ""),"")</f>
        <v/>
      </c>
      <c r="Y681" s="10" t="str">
        <f>IF(Overall!$A683&lt;&gt;"",IF(AND(MONTH($O681) &lt;= 5, MONTH($P681) &gt;= 5), IF($T681 &lt;&gt; "", $H681/$T681, ""), ""),"")</f>
        <v/>
      </c>
      <c r="Z681" s="10" t="str">
        <f>IF(Overall!$A683&lt;&gt;"",IF(AND(MONTH($O681) &lt;= 6, MONTH($P681) &gt;= 6), IF($T681 &lt;&gt; "", $H681/$T681, ""), ""),"")</f>
        <v/>
      </c>
      <c r="AA681" s="10" t="str">
        <f>IF(Overall!$A683&lt;&gt;"",IF(AND(MONTH($O681) &lt;= 7, MONTH($P681) &gt;= 7 ), IF($T681 &lt;&gt; "", $H681/$T681, ""), ""),"")</f>
        <v/>
      </c>
      <c r="AB681" s="10" t="str">
        <f>IF(Overall!$A683&lt;&gt;"",IF(AND(MONTH($O681) &lt;= 8, MONTH($P681) &gt;= 8), IF($T681 &lt;&gt; "", $H681/$T681, ""), ""),"")</f>
        <v/>
      </c>
      <c r="AC681" s="10" t="str">
        <f>IF(Overall!$A683&lt;&gt;"",IF(AND(MONTH($O681) &lt;= 9, MONTH($P681) &gt;= 9), IF($T681 &lt;&gt; "", $H681/$T681, ""), ""),"")</f>
        <v/>
      </c>
      <c r="AD681" s="10" t="str">
        <f>IF(Overall!$A683&lt;&gt;"",IF(AND(MONTH($O681) &lt;= 10, MONTH($P681) &gt;= 10), IF($T681 &lt;&gt; "", $H681/$T681, ""), ""),"")</f>
        <v/>
      </c>
      <c r="AE681" s="10" t="str">
        <f>IF(Overall!$A683&lt;&gt;"",IF(AND(MONTH($O681) &lt;= 11, MONTH($P681) &gt;= 11), IF($T681 &lt;&gt; "", $H681/$T681, ""), ""),"")</f>
        <v/>
      </c>
      <c r="AF681" s="10" t="str">
        <f>IF(Overall!$A683&lt;&gt;"",IF(AND(MONTH($O681) &lt;= 12, MONTH($P681) &gt;= 12), IF($T681 &lt;&gt; "", $H681/$T681, ""), ""),"")</f>
        <v/>
      </c>
      <c r="AH681" s="10" t="str">
        <f ca="1">IFERROR(IF(AND(NOW()&lt;= EOMONTH(DATE(YEAR($P681),1, 1), 0), Overall!$A683&lt;&gt;"", MONTH($O681) &lt;= 1, MONTH($P681) &gt;= 1), IF($T681 &lt;&gt; "", $H681/$T681, ""), ""), "")</f>
        <v/>
      </c>
      <c r="AI681" s="10" t="str">
        <f ca="1">IFERROR(IF(AND(NOW()&lt;= EOMONTH(DATE(YEAR($P681),2, 1), 0), Overall!$A683&lt;&gt;"", MONTH($O681) &lt;= 2, MONTH($P681) &gt;= 2), IF($T681 &lt;&gt; "", $H681/$T681, ""), ""), "")</f>
        <v/>
      </c>
      <c r="AJ681" s="10" t="str">
        <f ca="1">IFERROR(IF(AND(NOW()&lt;= EOMONTH(DATE(YEAR($P681),3, 1), 0), Overall!$A683&lt;&gt;"", MONTH($O681) &lt;= 3, MONTH($P681) &gt;= 3), IF($T681 &lt;&gt; "", $H681/$T681, ""), ""), "")</f>
        <v/>
      </c>
      <c r="AK681" s="10" t="str">
        <f ca="1">IFERROR(IF(AND(NOW()&lt;= EOMONTH(DATE(YEAR($P681),4, 1), 0), Overall!$A683&lt;&gt;"", MONTH($O681) &lt;= 4, MONTH($P681) &gt;= 4), IF($T681 &lt;&gt; "", $H681/$T681, ""), ""), "")</f>
        <v/>
      </c>
      <c r="AL681" s="10" t="str">
        <f ca="1">IFERROR(IF(AND(NOW()&lt;= EOMONTH(DATE(YEAR($P681),5, 1), 0), Overall!$A683&lt;&gt;"", MONTH($O681) &lt;= 5, MONTH($P681) &gt;= 5), IF($T681 &lt;&gt; "", $H681/$T681, ""), ""), "")</f>
        <v/>
      </c>
      <c r="AM681" s="10" t="str">
        <f ca="1">IFERROR(IF(AND(NOW()&lt;= EOMONTH(DATE(YEAR($P681),6, 1), 0), Overall!$A683&lt;&gt;"", MONTH($O681) &lt;= 6, MONTH($P681) &gt;= 6), IF($T681 &lt;&gt; "", $H681/$T681, ""), ""), "")</f>
        <v/>
      </c>
      <c r="AN681" s="10" t="str">
        <f ca="1">IFERROR(IF(AND(NOW()&lt;= EOMONTH(DATE(YEAR($P681),7, 1), 0), Overall!$A683&lt;&gt;"", MONTH($O681) &lt;= 7, MONTH($P681) &gt;= 7), IF($T681 &lt;&gt; "", $H681/$T681, ""), ""), "")</f>
        <v/>
      </c>
      <c r="AO681" s="10" t="str">
        <f ca="1">IFERROR(IF(AND(NOW()&lt;= EOMONTH(DATE(YEAR($P681),8, 1), 0), Overall!$A683&lt;&gt;"", MONTH($O681) &lt;= 8, MONTH($P681) &gt;= 8), IF($T681 &lt;&gt; "", $H681/$T681, ""), ""), "")</f>
        <v/>
      </c>
      <c r="AP681" s="10" t="str">
        <f ca="1">IFERROR(IF(AND(NOW()&lt;= EOMONTH(DATE(YEAR($P681),9, 1), 0), Overall!$A683&lt;&gt;"", MONTH($O681) &lt;= 9, MONTH($P681) &gt;= 9), IF($T681 &lt;&gt; "", $H681/$T681, ""), ""), "")</f>
        <v/>
      </c>
      <c r="AQ681" s="10" t="str">
        <f ca="1">IFERROR(IF(AND(NOW()&lt;= EOMONTH(DATE(YEAR($P681),10, 1), 0), Overall!$A683&lt;&gt;"", MONTH($O681) &lt;= 10, MONTH($P681) &gt;= 10), IF($T681 &lt;&gt; "", $H681/$T681, ""), ""), "")</f>
        <v/>
      </c>
      <c r="AR681" s="10" t="str">
        <f ca="1">IFERROR(IF(AND(NOW()&lt;= EOMONTH(DATE(YEAR($P681),11, 1), 0), Overall!$A683&lt;&gt;"", MONTH($O681) &lt;=11, MONTH($P681) &gt;= 11), IF($T681 &lt;&gt; "", $H681/$T681, ""), ""), "")</f>
        <v/>
      </c>
      <c r="AS681" s="10" t="str">
        <f ca="1">IFERROR(IF(AND(NOW()&lt;= EOMONTH(DATE(YEAR($P681),12, 1), 0), Overall!$A683&lt;&gt;"", MONTH($O681) &lt;= 12, MONTH($P681) &gt;= 12), IF($T681 &lt;&gt; "", $H681/$T681, ""), ""), "")</f>
        <v/>
      </c>
      <c r="AT681" s="16">
        <f t="shared" ca="1" si="21"/>
        <v>0</v>
      </c>
    </row>
    <row r="682" spans="1:46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6">
        <f>IF(Overall!T684&lt;&gt;"",VALUE(Overall!T684),"")</f>
        <v>79.599999999999994</v>
      </c>
      <c r="O682" s="7">
        <f>IF(Overall!L684&lt;&gt;"", DATEVALUE(Overall!L684), "")</f>
        <v>45352</v>
      </c>
      <c r="P682" s="7">
        <f>IF(Overall!M684&lt;&gt;"", DATEVALUE(Overall!M684), "")</f>
        <v>45382</v>
      </c>
      <c r="Q682" s="7" t="str">
        <f>IF(Overall!S684&lt;&gt;"",_xlfn.VALUETOTEXT(Overall!S684),"")</f>
        <v>Mar</v>
      </c>
      <c r="R682" s="7">
        <f>IF(Overall!O684&lt;&gt;"", DATEVALUE(Overall!O684), "")</f>
        <v>45257</v>
      </c>
      <c r="S682" s="7">
        <f>IF(Overall!O684&lt;&gt;"", DATEVALUE(Overall!O684), "")</f>
        <v>45257</v>
      </c>
      <c r="T682" s="5">
        <f t="shared" si="20"/>
        <v>1</v>
      </c>
      <c r="U682" s="10" t="str">
        <f>IF(Overall!$A684&lt;&gt;"",IF(AND(MONTH($O682) &lt;= 1, MONTH($P682) &gt;= 1), IF($T682 &lt;&gt; "", $H682/$T682, ""), ""),"")</f>
        <v/>
      </c>
      <c r="V682" s="10" t="str">
        <f>IF(Overall!$A684&lt;&gt;"",IF(AND(MONTH($O682) &lt;= 2, MONTH($P682) &gt;= 2), IF($T682 &lt;&gt; "", $H682/$T682, ""), ""),"")</f>
        <v/>
      </c>
      <c r="W682" s="10">
        <f>IF(Overall!$A684&lt;&gt;"",IF(AND(MONTH($O682) &lt;= 3, MONTH($P682) &gt;= 3), IF($T682 &lt;&gt; "", $H682/$T682, ""), ""),"")</f>
        <v>500000</v>
      </c>
      <c r="X682" s="10" t="str">
        <f>IF(Overall!$A684&lt;&gt;"",IF(AND(MONTH($O682) &lt;= 4, MONTH($P682) &gt;= 4), IF($T682 &lt;&gt; "", $H682/$T682, ""), ""),"")</f>
        <v/>
      </c>
      <c r="Y682" s="10" t="str">
        <f>IF(Overall!$A684&lt;&gt;"",IF(AND(MONTH($O682) &lt;= 5, MONTH($P682) &gt;= 5), IF($T682 &lt;&gt; "", $H682/$T682, ""), ""),"")</f>
        <v/>
      </c>
      <c r="Z682" s="10" t="str">
        <f>IF(Overall!$A684&lt;&gt;"",IF(AND(MONTH($O682) &lt;= 6, MONTH($P682) &gt;= 6), IF($T682 &lt;&gt; "", $H682/$T682, ""), ""),"")</f>
        <v/>
      </c>
      <c r="AA682" s="10" t="str">
        <f>IF(Overall!$A684&lt;&gt;"",IF(AND(MONTH($O682) &lt;= 7, MONTH($P682) &gt;= 7 ), IF($T682 &lt;&gt; "", $H682/$T682, ""), ""),"")</f>
        <v/>
      </c>
      <c r="AB682" s="10" t="str">
        <f>IF(Overall!$A684&lt;&gt;"",IF(AND(MONTH($O682) &lt;= 8, MONTH($P682) &gt;= 8), IF($T682 &lt;&gt; "", $H682/$T682, ""), ""),"")</f>
        <v/>
      </c>
      <c r="AC682" s="10" t="str">
        <f>IF(Overall!$A684&lt;&gt;"",IF(AND(MONTH($O682) &lt;= 9, MONTH($P682) &gt;= 9), IF($T682 &lt;&gt; "", $H682/$T682, ""), ""),"")</f>
        <v/>
      </c>
      <c r="AD682" s="10" t="str">
        <f>IF(Overall!$A684&lt;&gt;"",IF(AND(MONTH($O682) &lt;= 10, MONTH($P682) &gt;= 10), IF($T682 &lt;&gt; "", $H682/$T682, ""), ""),"")</f>
        <v/>
      </c>
      <c r="AE682" s="10" t="str">
        <f>IF(Overall!$A684&lt;&gt;"",IF(AND(MONTH($O682) &lt;= 11, MONTH($P682) &gt;= 11), IF($T682 &lt;&gt; "", $H682/$T682, ""), ""),"")</f>
        <v/>
      </c>
      <c r="AF682" s="10" t="str">
        <f>IF(Overall!$A684&lt;&gt;"",IF(AND(MONTH($O682) &lt;= 12, MONTH($P682) &gt;= 12), IF($T682 &lt;&gt; "", $H682/$T682, ""), ""),"")</f>
        <v/>
      </c>
      <c r="AH682" s="10" t="str">
        <f ca="1">IFERROR(IF(AND(NOW()&lt;= EOMONTH(DATE(YEAR($P682),1, 1), 0), Overall!$A684&lt;&gt;"", MONTH($O682) &lt;= 1, MONTH($P682) &gt;= 1), IF($T682 &lt;&gt; "", $H682/$T682, ""), ""), "")</f>
        <v/>
      </c>
      <c r="AI682" s="10" t="str">
        <f ca="1">IFERROR(IF(AND(NOW()&lt;= EOMONTH(DATE(YEAR($P682),2, 1), 0), Overall!$A684&lt;&gt;"", MONTH($O682) &lt;= 2, MONTH($P682) &gt;= 2), IF($T682 &lt;&gt; "", $H682/$T682, ""), ""), "")</f>
        <v/>
      </c>
      <c r="AJ682" s="10" t="str">
        <f ca="1">IFERROR(IF(AND(NOW()&lt;= EOMONTH(DATE(YEAR($P682),3, 1), 0), Overall!$A684&lt;&gt;"", MONTH($O682) &lt;= 3, MONTH($P682) &gt;= 3), IF($T682 &lt;&gt; "", $H682/$T682, ""), ""), "")</f>
        <v/>
      </c>
      <c r="AK682" s="10" t="str">
        <f ca="1">IFERROR(IF(AND(NOW()&lt;= EOMONTH(DATE(YEAR($P682),4, 1), 0), Overall!$A684&lt;&gt;"", MONTH($O682) &lt;= 4, MONTH($P682) &gt;= 4), IF($T682 &lt;&gt; "", $H682/$T682, ""), ""), "")</f>
        <v/>
      </c>
      <c r="AL682" s="10" t="str">
        <f ca="1">IFERROR(IF(AND(NOW()&lt;= EOMONTH(DATE(YEAR($P682),5, 1), 0), Overall!$A684&lt;&gt;"", MONTH($O682) &lt;= 5, MONTH($P682) &gt;= 5), IF($T682 &lt;&gt; "", $H682/$T682, ""), ""), "")</f>
        <v/>
      </c>
      <c r="AM682" s="10" t="str">
        <f ca="1">IFERROR(IF(AND(NOW()&lt;= EOMONTH(DATE(YEAR($P682),6, 1), 0), Overall!$A684&lt;&gt;"", MONTH($O682) &lt;= 6, MONTH($P682) &gt;= 6), IF($T682 &lt;&gt; "", $H682/$T682, ""), ""), "")</f>
        <v/>
      </c>
      <c r="AN682" s="10" t="str">
        <f ca="1">IFERROR(IF(AND(NOW()&lt;= EOMONTH(DATE(YEAR($P682),7, 1), 0), Overall!$A684&lt;&gt;"", MONTH($O682) &lt;= 7, MONTH($P682) &gt;= 7), IF($T682 &lt;&gt; "", $H682/$T682, ""), ""), "")</f>
        <v/>
      </c>
      <c r="AO682" s="10" t="str">
        <f ca="1">IFERROR(IF(AND(NOW()&lt;= EOMONTH(DATE(YEAR($P682),8, 1), 0), Overall!$A684&lt;&gt;"", MONTH($O682) &lt;= 8, MONTH($P682) &gt;= 8), IF($T682 &lt;&gt; "", $H682/$T682, ""), ""), "")</f>
        <v/>
      </c>
      <c r="AP682" s="10" t="str">
        <f ca="1">IFERROR(IF(AND(NOW()&lt;= EOMONTH(DATE(YEAR($P682),9, 1), 0), Overall!$A684&lt;&gt;"", MONTH($O682) &lt;= 9, MONTH($P682) &gt;= 9), IF($T682 &lt;&gt; "", $H682/$T682, ""), ""), "")</f>
        <v/>
      </c>
      <c r="AQ682" s="10" t="str">
        <f ca="1">IFERROR(IF(AND(NOW()&lt;= EOMONTH(DATE(YEAR($P682),10, 1), 0), Overall!$A684&lt;&gt;"", MONTH($O682) &lt;= 10, MONTH($P682) &gt;= 10), IF($T682 &lt;&gt; "", $H682/$T682, ""), ""), "")</f>
        <v/>
      </c>
      <c r="AR682" s="10" t="str">
        <f ca="1">IFERROR(IF(AND(NOW()&lt;= EOMONTH(DATE(YEAR($P682),11, 1), 0), Overall!$A684&lt;&gt;"", MONTH($O682) &lt;=11, MONTH($P682) &gt;= 11), IF($T682 &lt;&gt; "", $H682/$T682, ""), ""), "")</f>
        <v/>
      </c>
      <c r="AS682" s="10" t="str">
        <f ca="1">IFERROR(IF(AND(NOW()&lt;= EOMONTH(DATE(YEAR($P682),12, 1), 0), Overall!$A684&lt;&gt;"", MONTH($O682) &lt;= 12, MONTH($P682) &gt;= 12), IF($T682 &lt;&gt; "", $H682/$T682, ""), ""), "")</f>
        <v/>
      </c>
      <c r="AT682" s="16">
        <f t="shared" ca="1" si="21"/>
        <v>0</v>
      </c>
    </row>
    <row r="683" spans="1:46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6">
        <f>IF(Overall!T685&lt;&gt;"",VALUE(Overall!T685),"")</f>
        <v>79.66</v>
      </c>
      <c r="O683" s="7">
        <f>IF(Overall!L685&lt;&gt;"", DATEVALUE(Overall!L685), "")</f>
        <v>45352</v>
      </c>
      <c r="P683" s="7">
        <f>IF(Overall!M685&lt;&gt;"", DATEVALUE(Overall!M685), "")</f>
        <v>45382</v>
      </c>
      <c r="Q683" s="7" t="str">
        <f>IF(Overall!S685&lt;&gt;"",_xlfn.VALUETOTEXT(Overall!S685),"")</f>
        <v>Mar</v>
      </c>
      <c r="R683" s="7">
        <f>IF(Overall!O685&lt;&gt;"", DATEVALUE(Overall!O685), "")</f>
        <v>45257</v>
      </c>
      <c r="S683" s="7">
        <f>IF(Overall!O685&lt;&gt;"", DATEVALUE(Overall!O685), "")</f>
        <v>45257</v>
      </c>
      <c r="T683" s="5">
        <f t="shared" si="20"/>
        <v>1</v>
      </c>
      <c r="U683" s="10" t="str">
        <f>IF(Overall!$A685&lt;&gt;"",IF(AND(MONTH($O683) &lt;= 1, MONTH($P683) &gt;= 1), IF($T683 &lt;&gt; "", $H683/$T683, ""), ""),"")</f>
        <v/>
      </c>
      <c r="V683" s="10" t="str">
        <f>IF(Overall!$A685&lt;&gt;"",IF(AND(MONTH($O683) &lt;= 2, MONTH($P683) &gt;= 2), IF($T683 &lt;&gt; "", $H683/$T683, ""), ""),"")</f>
        <v/>
      </c>
      <c r="W683" s="10">
        <f>IF(Overall!$A685&lt;&gt;"",IF(AND(MONTH($O683) &lt;= 3, MONTH($P683) &gt;= 3), IF($T683 &lt;&gt; "", $H683/$T683, ""), ""),"")</f>
        <v>500000</v>
      </c>
      <c r="X683" s="10" t="str">
        <f>IF(Overall!$A685&lt;&gt;"",IF(AND(MONTH($O683) &lt;= 4, MONTH($P683) &gt;= 4), IF($T683 &lt;&gt; "", $H683/$T683, ""), ""),"")</f>
        <v/>
      </c>
      <c r="Y683" s="10" t="str">
        <f>IF(Overall!$A685&lt;&gt;"",IF(AND(MONTH($O683) &lt;= 5, MONTH($P683) &gt;= 5), IF($T683 &lt;&gt; "", $H683/$T683, ""), ""),"")</f>
        <v/>
      </c>
      <c r="Z683" s="10" t="str">
        <f>IF(Overall!$A685&lt;&gt;"",IF(AND(MONTH($O683) &lt;= 6, MONTH($P683) &gt;= 6), IF($T683 &lt;&gt; "", $H683/$T683, ""), ""),"")</f>
        <v/>
      </c>
      <c r="AA683" s="10" t="str">
        <f>IF(Overall!$A685&lt;&gt;"",IF(AND(MONTH($O683) &lt;= 7, MONTH($P683) &gt;= 7 ), IF($T683 &lt;&gt; "", $H683/$T683, ""), ""),"")</f>
        <v/>
      </c>
      <c r="AB683" s="10" t="str">
        <f>IF(Overall!$A685&lt;&gt;"",IF(AND(MONTH($O683) &lt;= 8, MONTH($P683) &gt;= 8), IF($T683 &lt;&gt; "", $H683/$T683, ""), ""),"")</f>
        <v/>
      </c>
      <c r="AC683" s="10" t="str">
        <f>IF(Overall!$A685&lt;&gt;"",IF(AND(MONTH($O683) &lt;= 9, MONTH($P683) &gt;= 9), IF($T683 &lt;&gt; "", $H683/$T683, ""), ""),"")</f>
        <v/>
      </c>
      <c r="AD683" s="10" t="str">
        <f>IF(Overall!$A685&lt;&gt;"",IF(AND(MONTH($O683) &lt;= 10, MONTH($P683) &gt;= 10), IF($T683 &lt;&gt; "", $H683/$T683, ""), ""),"")</f>
        <v/>
      </c>
      <c r="AE683" s="10" t="str">
        <f>IF(Overall!$A685&lt;&gt;"",IF(AND(MONTH($O683) &lt;= 11, MONTH($P683) &gt;= 11), IF($T683 &lt;&gt; "", $H683/$T683, ""), ""),"")</f>
        <v/>
      </c>
      <c r="AF683" s="10" t="str">
        <f>IF(Overall!$A685&lt;&gt;"",IF(AND(MONTH($O683) &lt;= 12, MONTH($P683) &gt;= 12), IF($T683 &lt;&gt; "", $H683/$T683, ""), ""),"")</f>
        <v/>
      </c>
      <c r="AH683" s="10" t="str">
        <f ca="1">IFERROR(IF(AND(NOW()&lt;= EOMONTH(DATE(YEAR($P683),1, 1), 0), Overall!$A685&lt;&gt;"", MONTH($O683) &lt;= 1, MONTH($P683) &gt;= 1), IF($T683 &lt;&gt; "", $H683/$T683, ""), ""), "")</f>
        <v/>
      </c>
      <c r="AI683" s="10" t="str">
        <f ca="1">IFERROR(IF(AND(NOW()&lt;= EOMONTH(DATE(YEAR($P683),2, 1), 0), Overall!$A685&lt;&gt;"", MONTH($O683) &lt;= 2, MONTH($P683) &gt;= 2), IF($T683 &lt;&gt; "", $H683/$T683, ""), ""), "")</f>
        <v/>
      </c>
      <c r="AJ683" s="10" t="str">
        <f ca="1">IFERROR(IF(AND(NOW()&lt;= EOMONTH(DATE(YEAR($P683),3, 1), 0), Overall!$A685&lt;&gt;"", MONTH($O683) &lt;= 3, MONTH($P683) &gt;= 3), IF($T683 &lt;&gt; "", $H683/$T683, ""), ""), "")</f>
        <v/>
      </c>
      <c r="AK683" s="10" t="str">
        <f ca="1">IFERROR(IF(AND(NOW()&lt;= EOMONTH(DATE(YEAR($P683),4, 1), 0), Overall!$A685&lt;&gt;"", MONTH($O683) &lt;= 4, MONTH($P683) &gt;= 4), IF($T683 &lt;&gt; "", $H683/$T683, ""), ""), "")</f>
        <v/>
      </c>
      <c r="AL683" s="10" t="str">
        <f ca="1">IFERROR(IF(AND(NOW()&lt;= EOMONTH(DATE(YEAR($P683),5, 1), 0), Overall!$A685&lt;&gt;"", MONTH($O683) &lt;= 5, MONTH($P683) &gt;= 5), IF($T683 &lt;&gt; "", $H683/$T683, ""), ""), "")</f>
        <v/>
      </c>
      <c r="AM683" s="10" t="str">
        <f ca="1">IFERROR(IF(AND(NOW()&lt;= EOMONTH(DATE(YEAR($P683),6, 1), 0), Overall!$A685&lt;&gt;"", MONTH($O683) &lt;= 6, MONTH($P683) &gt;= 6), IF($T683 &lt;&gt; "", $H683/$T683, ""), ""), "")</f>
        <v/>
      </c>
      <c r="AN683" s="10" t="str">
        <f ca="1">IFERROR(IF(AND(NOW()&lt;= EOMONTH(DATE(YEAR($P683),7, 1), 0), Overall!$A685&lt;&gt;"", MONTH($O683) &lt;= 7, MONTH($P683) &gt;= 7), IF($T683 &lt;&gt; "", $H683/$T683, ""), ""), "")</f>
        <v/>
      </c>
      <c r="AO683" s="10" t="str">
        <f ca="1">IFERROR(IF(AND(NOW()&lt;= EOMONTH(DATE(YEAR($P683),8, 1), 0), Overall!$A685&lt;&gt;"", MONTH($O683) &lt;= 8, MONTH($P683) &gt;= 8), IF($T683 &lt;&gt; "", $H683/$T683, ""), ""), "")</f>
        <v/>
      </c>
      <c r="AP683" s="10" t="str">
        <f ca="1">IFERROR(IF(AND(NOW()&lt;= EOMONTH(DATE(YEAR($P683),9, 1), 0), Overall!$A685&lt;&gt;"", MONTH($O683) &lt;= 9, MONTH($P683) &gt;= 9), IF($T683 &lt;&gt; "", $H683/$T683, ""), ""), "")</f>
        <v/>
      </c>
      <c r="AQ683" s="10" t="str">
        <f ca="1">IFERROR(IF(AND(NOW()&lt;= EOMONTH(DATE(YEAR($P683),10, 1), 0), Overall!$A685&lt;&gt;"", MONTH($O683) &lt;= 10, MONTH($P683) &gt;= 10), IF($T683 &lt;&gt; "", $H683/$T683, ""), ""), "")</f>
        <v/>
      </c>
      <c r="AR683" s="10" t="str">
        <f ca="1">IFERROR(IF(AND(NOW()&lt;= EOMONTH(DATE(YEAR($P683),11, 1), 0), Overall!$A685&lt;&gt;"", MONTH($O683) &lt;=11, MONTH($P683) &gt;= 11), IF($T683 &lt;&gt; "", $H683/$T683, ""), ""), "")</f>
        <v/>
      </c>
      <c r="AS683" s="10" t="str">
        <f ca="1">IFERROR(IF(AND(NOW()&lt;= EOMONTH(DATE(YEAR($P683),12, 1), 0), Overall!$A685&lt;&gt;"", MONTH($O683) &lt;= 12, MONTH($P683) &gt;= 12), IF($T683 &lt;&gt; "", $H683/$T683, ""), ""), "")</f>
        <v/>
      </c>
      <c r="AT683" s="16">
        <f t="shared" ca="1" si="21"/>
        <v>0</v>
      </c>
    </row>
    <row r="684" spans="1:46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6">
        <f>IF(Overall!T686&lt;&gt;"",VALUE(Overall!T686),"")</f>
        <v>79.599999999999994</v>
      </c>
      <c r="O684" s="7">
        <f>IF(Overall!L686&lt;&gt;"", DATEVALUE(Overall!L686), "")</f>
        <v>45352</v>
      </c>
      <c r="P684" s="7">
        <f>IF(Overall!M686&lt;&gt;"", DATEVALUE(Overall!M686), "")</f>
        <v>45382</v>
      </c>
      <c r="Q684" s="7" t="str">
        <f>IF(Overall!S686&lt;&gt;"",_xlfn.VALUETOTEXT(Overall!S686),"")</f>
        <v>Mar</v>
      </c>
      <c r="R684" s="7">
        <f>IF(Overall!O686&lt;&gt;"", DATEVALUE(Overall!O686), "")</f>
        <v>45257</v>
      </c>
      <c r="S684" s="7">
        <f>IF(Overall!O686&lt;&gt;"", DATEVALUE(Overall!O686), "")</f>
        <v>45257</v>
      </c>
      <c r="T684" s="5">
        <f t="shared" si="20"/>
        <v>1</v>
      </c>
      <c r="U684" s="10" t="str">
        <f>IF(Overall!$A686&lt;&gt;"",IF(AND(MONTH($O684) &lt;= 1, MONTH($P684) &gt;= 1), IF($T684 &lt;&gt; "", $H684/$T684, ""), ""),"")</f>
        <v/>
      </c>
      <c r="V684" s="10" t="str">
        <f>IF(Overall!$A686&lt;&gt;"",IF(AND(MONTH($O684) &lt;= 2, MONTH($P684) &gt;= 2), IF($T684 &lt;&gt; "", $H684/$T684, ""), ""),"")</f>
        <v/>
      </c>
      <c r="W684" s="10">
        <f>IF(Overall!$A686&lt;&gt;"",IF(AND(MONTH($O684) &lt;= 3, MONTH($P684) &gt;= 3), IF($T684 &lt;&gt; "", $H684/$T684, ""), ""),"")</f>
        <v>500000</v>
      </c>
      <c r="X684" s="10" t="str">
        <f>IF(Overall!$A686&lt;&gt;"",IF(AND(MONTH($O684) &lt;= 4, MONTH($P684) &gt;= 4), IF($T684 &lt;&gt; "", $H684/$T684, ""), ""),"")</f>
        <v/>
      </c>
      <c r="Y684" s="10" t="str">
        <f>IF(Overall!$A686&lt;&gt;"",IF(AND(MONTH($O684) &lt;= 5, MONTH($P684) &gt;= 5), IF($T684 &lt;&gt; "", $H684/$T684, ""), ""),"")</f>
        <v/>
      </c>
      <c r="Z684" s="10" t="str">
        <f>IF(Overall!$A686&lt;&gt;"",IF(AND(MONTH($O684) &lt;= 6, MONTH($P684) &gt;= 6), IF($T684 &lt;&gt; "", $H684/$T684, ""), ""),"")</f>
        <v/>
      </c>
      <c r="AA684" s="10" t="str">
        <f>IF(Overall!$A686&lt;&gt;"",IF(AND(MONTH($O684) &lt;= 7, MONTH($P684) &gt;= 7 ), IF($T684 &lt;&gt; "", $H684/$T684, ""), ""),"")</f>
        <v/>
      </c>
      <c r="AB684" s="10" t="str">
        <f>IF(Overall!$A686&lt;&gt;"",IF(AND(MONTH($O684) &lt;= 8, MONTH($P684) &gt;= 8), IF($T684 &lt;&gt; "", $H684/$T684, ""), ""),"")</f>
        <v/>
      </c>
      <c r="AC684" s="10" t="str">
        <f>IF(Overall!$A686&lt;&gt;"",IF(AND(MONTH($O684) &lt;= 9, MONTH($P684) &gt;= 9), IF($T684 &lt;&gt; "", $H684/$T684, ""), ""),"")</f>
        <v/>
      </c>
      <c r="AD684" s="10" t="str">
        <f>IF(Overall!$A686&lt;&gt;"",IF(AND(MONTH($O684) &lt;= 10, MONTH($P684) &gt;= 10), IF($T684 &lt;&gt; "", $H684/$T684, ""), ""),"")</f>
        <v/>
      </c>
      <c r="AE684" s="10" t="str">
        <f>IF(Overall!$A686&lt;&gt;"",IF(AND(MONTH($O684) &lt;= 11, MONTH($P684) &gt;= 11), IF($T684 &lt;&gt; "", $H684/$T684, ""), ""),"")</f>
        <v/>
      </c>
      <c r="AF684" s="10" t="str">
        <f>IF(Overall!$A686&lt;&gt;"",IF(AND(MONTH($O684) &lt;= 12, MONTH($P684) &gt;= 12), IF($T684 &lt;&gt; "", $H684/$T684, ""), ""),"")</f>
        <v/>
      </c>
      <c r="AH684" s="10" t="str">
        <f ca="1">IFERROR(IF(AND(NOW()&lt;= EOMONTH(DATE(YEAR($P684),1, 1), 0), Overall!$A686&lt;&gt;"", MONTH($O684) &lt;= 1, MONTH($P684) &gt;= 1), IF($T684 &lt;&gt; "", $H684/$T684, ""), ""), "")</f>
        <v/>
      </c>
      <c r="AI684" s="10" t="str">
        <f ca="1">IFERROR(IF(AND(NOW()&lt;= EOMONTH(DATE(YEAR($P684),2, 1), 0), Overall!$A686&lt;&gt;"", MONTH($O684) &lt;= 2, MONTH($P684) &gt;= 2), IF($T684 &lt;&gt; "", $H684/$T684, ""), ""), "")</f>
        <v/>
      </c>
      <c r="AJ684" s="10" t="str">
        <f ca="1">IFERROR(IF(AND(NOW()&lt;= EOMONTH(DATE(YEAR($P684),3, 1), 0), Overall!$A686&lt;&gt;"", MONTH($O684) &lt;= 3, MONTH($P684) &gt;= 3), IF($T684 &lt;&gt; "", $H684/$T684, ""), ""), "")</f>
        <v/>
      </c>
      <c r="AK684" s="10" t="str">
        <f ca="1">IFERROR(IF(AND(NOW()&lt;= EOMONTH(DATE(YEAR($P684),4, 1), 0), Overall!$A686&lt;&gt;"", MONTH($O684) &lt;= 4, MONTH($P684) &gt;= 4), IF($T684 &lt;&gt; "", $H684/$T684, ""), ""), "")</f>
        <v/>
      </c>
      <c r="AL684" s="10" t="str">
        <f ca="1">IFERROR(IF(AND(NOW()&lt;= EOMONTH(DATE(YEAR($P684),5, 1), 0), Overall!$A686&lt;&gt;"", MONTH($O684) &lt;= 5, MONTH($P684) &gt;= 5), IF($T684 &lt;&gt; "", $H684/$T684, ""), ""), "")</f>
        <v/>
      </c>
      <c r="AM684" s="10" t="str">
        <f ca="1">IFERROR(IF(AND(NOW()&lt;= EOMONTH(DATE(YEAR($P684),6, 1), 0), Overall!$A686&lt;&gt;"", MONTH($O684) &lt;= 6, MONTH($P684) &gt;= 6), IF($T684 &lt;&gt; "", $H684/$T684, ""), ""), "")</f>
        <v/>
      </c>
      <c r="AN684" s="10" t="str">
        <f ca="1">IFERROR(IF(AND(NOW()&lt;= EOMONTH(DATE(YEAR($P684),7, 1), 0), Overall!$A686&lt;&gt;"", MONTH($O684) &lt;= 7, MONTH($P684) &gt;= 7), IF($T684 &lt;&gt; "", $H684/$T684, ""), ""), "")</f>
        <v/>
      </c>
      <c r="AO684" s="10" t="str">
        <f ca="1">IFERROR(IF(AND(NOW()&lt;= EOMONTH(DATE(YEAR($P684),8, 1), 0), Overall!$A686&lt;&gt;"", MONTH($O684) &lt;= 8, MONTH($P684) &gt;= 8), IF($T684 &lt;&gt; "", $H684/$T684, ""), ""), "")</f>
        <v/>
      </c>
      <c r="AP684" s="10" t="str">
        <f ca="1">IFERROR(IF(AND(NOW()&lt;= EOMONTH(DATE(YEAR($P684),9, 1), 0), Overall!$A686&lt;&gt;"", MONTH($O684) &lt;= 9, MONTH($P684) &gt;= 9), IF($T684 &lt;&gt; "", $H684/$T684, ""), ""), "")</f>
        <v/>
      </c>
      <c r="AQ684" s="10" t="str">
        <f ca="1">IFERROR(IF(AND(NOW()&lt;= EOMONTH(DATE(YEAR($P684),10, 1), 0), Overall!$A686&lt;&gt;"", MONTH($O684) &lt;= 10, MONTH($P684) &gt;= 10), IF($T684 &lt;&gt; "", $H684/$T684, ""), ""), "")</f>
        <v/>
      </c>
      <c r="AR684" s="10" t="str">
        <f ca="1">IFERROR(IF(AND(NOW()&lt;= EOMONTH(DATE(YEAR($P684),11, 1), 0), Overall!$A686&lt;&gt;"", MONTH($O684) &lt;=11, MONTH($P684) &gt;= 11), IF($T684 &lt;&gt; "", $H684/$T684, ""), ""), "")</f>
        <v/>
      </c>
      <c r="AS684" s="10" t="str">
        <f ca="1">IFERROR(IF(AND(NOW()&lt;= EOMONTH(DATE(YEAR($P684),12, 1), 0), Overall!$A686&lt;&gt;"", MONTH($O684) &lt;= 12, MONTH($P684) &gt;= 12), IF($T684 &lt;&gt; "", $H684/$T684, ""), ""), "")</f>
        <v/>
      </c>
      <c r="AT684" s="16">
        <f t="shared" ca="1" si="21"/>
        <v>0</v>
      </c>
    </row>
    <row r="685" spans="1:46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6">
        <f>IF(Overall!T687&lt;&gt;"",VALUE(Overall!T687),"")</f>
        <v>79.790000000000006</v>
      </c>
      <c r="O685" s="7">
        <f>IF(Overall!L687&lt;&gt;"", DATEVALUE(Overall!L687), "")</f>
        <v>45323</v>
      </c>
      <c r="P685" s="7">
        <f>IF(Overall!M687&lt;&gt;"", DATEVALUE(Overall!M687), "")</f>
        <v>45351</v>
      </c>
      <c r="Q685" s="7" t="str">
        <f>IF(Overall!S687&lt;&gt;"",_xlfn.VALUETOTEXT(Overall!S687),"")</f>
        <v>Feb</v>
      </c>
      <c r="R685" s="7">
        <f>IF(Overall!O687&lt;&gt;"", DATEVALUE(Overall!O687), "")</f>
        <v>45257</v>
      </c>
      <c r="S685" s="7">
        <f>IF(Overall!O687&lt;&gt;"", DATEVALUE(Overall!O687), "")</f>
        <v>45257</v>
      </c>
      <c r="T685" s="5">
        <f t="shared" si="20"/>
        <v>1</v>
      </c>
      <c r="U685" s="10" t="str">
        <f>IF(Overall!$A687&lt;&gt;"",IF(AND(MONTH($O685) &lt;= 1, MONTH($P685) &gt;= 1), IF($T685 &lt;&gt; "", $H685/$T685, ""), ""),"")</f>
        <v/>
      </c>
      <c r="V685" s="10">
        <f>IF(Overall!$A687&lt;&gt;"",IF(AND(MONTH($O685) &lt;= 2, MONTH($P685) &gt;= 2), IF($T685 &lt;&gt; "", $H685/$T685, ""), ""),"")</f>
        <v>500000</v>
      </c>
      <c r="W685" s="10" t="str">
        <f>IF(Overall!$A687&lt;&gt;"",IF(AND(MONTH($O685) &lt;= 3, MONTH($P685) &gt;= 3), IF($T685 &lt;&gt; "", $H685/$T685, ""), ""),"")</f>
        <v/>
      </c>
      <c r="X685" s="10" t="str">
        <f>IF(Overall!$A687&lt;&gt;"",IF(AND(MONTH($O685) &lt;= 4, MONTH($P685) &gt;= 4), IF($T685 &lt;&gt; "", $H685/$T685, ""), ""),"")</f>
        <v/>
      </c>
      <c r="Y685" s="10" t="str">
        <f>IF(Overall!$A687&lt;&gt;"",IF(AND(MONTH($O685) &lt;= 5, MONTH($P685) &gt;= 5), IF($T685 &lt;&gt; "", $H685/$T685, ""), ""),"")</f>
        <v/>
      </c>
      <c r="Z685" s="10" t="str">
        <f>IF(Overall!$A687&lt;&gt;"",IF(AND(MONTH($O685) &lt;= 6, MONTH($P685) &gt;= 6), IF($T685 &lt;&gt; "", $H685/$T685, ""), ""),"")</f>
        <v/>
      </c>
      <c r="AA685" s="10" t="str">
        <f>IF(Overall!$A687&lt;&gt;"",IF(AND(MONTH($O685) &lt;= 7, MONTH($P685) &gt;= 7 ), IF($T685 &lt;&gt; "", $H685/$T685, ""), ""),"")</f>
        <v/>
      </c>
      <c r="AB685" s="10" t="str">
        <f>IF(Overall!$A687&lt;&gt;"",IF(AND(MONTH($O685) &lt;= 8, MONTH($P685) &gt;= 8), IF($T685 &lt;&gt; "", $H685/$T685, ""), ""),"")</f>
        <v/>
      </c>
      <c r="AC685" s="10" t="str">
        <f>IF(Overall!$A687&lt;&gt;"",IF(AND(MONTH($O685) &lt;= 9, MONTH($P685) &gt;= 9), IF($T685 &lt;&gt; "", $H685/$T685, ""), ""),"")</f>
        <v/>
      </c>
      <c r="AD685" s="10" t="str">
        <f>IF(Overall!$A687&lt;&gt;"",IF(AND(MONTH($O685) &lt;= 10, MONTH($P685) &gt;= 10), IF($T685 &lt;&gt; "", $H685/$T685, ""), ""),"")</f>
        <v/>
      </c>
      <c r="AE685" s="10" t="str">
        <f>IF(Overall!$A687&lt;&gt;"",IF(AND(MONTH($O685) &lt;= 11, MONTH($P685) &gt;= 11), IF($T685 &lt;&gt; "", $H685/$T685, ""), ""),"")</f>
        <v/>
      </c>
      <c r="AF685" s="10" t="str">
        <f>IF(Overall!$A687&lt;&gt;"",IF(AND(MONTH($O685) &lt;= 12, MONTH($P685) &gt;= 12), IF($T685 &lt;&gt; "", $H685/$T685, ""), ""),"")</f>
        <v/>
      </c>
      <c r="AH685" s="10" t="str">
        <f ca="1">IFERROR(IF(AND(NOW()&lt;= EOMONTH(DATE(YEAR($P685),1, 1), 0), Overall!$A687&lt;&gt;"", MONTH($O685) &lt;= 1, MONTH($P685) &gt;= 1), IF($T685 &lt;&gt; "", $H685/$T685, ""), ""), "")</f>
        <v/>
      </c>
      <c r="AI685" s="10" t="str">
        <f ca="1">IFERROR(IF(AND(NOW()&lt;= EOMONTH(DATE(YEAR($P685),2, 1), 0), Overall!$A687&lt;&gt;"", MONTH($O685) &lt;= 2, MONTH($P685) &gt;= 2), IF($T685 &lt;&gt; "", $H685/$T685, ""), ""), "")</f>
        <v/>
      </c>
      <c r="AJ685" s="10" t="str">
        <f ca="1">IFERROR(IF(AND(NOW()&lt;= EOMONTH(DATE(YEAR($P685),3, 1), 0), Overall!$A687&lt;&gt;"", MONTH($O685) &lt;= 3, MONTH($P685) &gt;= 3), IF($T685 &lt;&gt; "", $H685/$T685, ""), ""), "")</f>
        <v/>
      </c>
      <c r="AK685" s="10" t="str">
        <f ca="1">IFERROR(IF(AND(NOW()&lt;= EOMONTH(DATE(YEAR($P685),4, 1), 0), Overall!$A687&lt;&gt;"", MONTH($O685) &lt;= 4, MONTH($P685) &gt;= 4), IF($T685 &lt;&gt; "", $H685/$T685, ""), ""), "")</f>
        <v/>
      </c>
      <c r="AL685" s="10" t="str">
        <f ca="1">IFERROR(IF(AND(NOW()&lt;= EOMONTH(DATE(YEAR($P685),5, 1), 0), Overall!$A687&lt;&gt;"", MONTH($O685) &lt;= 5, MONTH($P685) &gt;= 5), IF($T685 &lt;&gt; "", $H685/$T685, ""), ""), "")</f>
        <v/>
      </c>
      <c r="AM685" s="10" t="str">
        <f ca="1">IFERROR(IF(AND(NOW()&lt;= EOMONTH(DATE(YEAR($P685),6, 1), 0), Overall!$A687&lt;&gt;"", MONTH($O685) &lt;= 6, MONTH($P685) &gt;= 6), IF($T685 &lt;&gt; "", $H685/$T685, ""), ""), "")</f>
        <v/>
      </c>
      <c r="AN685" s="10" t="str">
        <f ca="1">IFERROR(IF(AND(NOW()&lt;= EOMONTH(DATE(YEAR($P685),7, 1), 0), Overall!$A687&lt;&gt;"", MONTH($O685) &lt;= 7, MONTH($P685) &gt;= 7), IF($T685 &lt;&gt; "", $H685/$T685, ""), ""), "")</f>
        <v/>
      </c>
      <c r="AO685" s="10" t="str">
        <f ca="1">IFERROR(IF(AND(NOW()&lt;= EOMONTH(DATE(YEAR($P685),8, 1), 0), Overall!$A687&lt;&gt;"", MONTH($O685) &lt;= 8, MONTH($P685) &gt;= 8), IF($T685 &lt;&gt; "", $H685/$T685, ""), ""), "")</f>
        <v/>
      </c>
      <c r="AP685" s="10" t="str">
        <f ca="1">IFERROR(IF(AND(NOW()&lt;= EOMONTH(DATE(YEAR($P685),9, 1), 0), Overall!$A687&lt;&gt;"", MONTH($O685) &lt;= 9, MONTH($P685) &gt;= 9), IF($T685 &lt;&gt; "", $H685/$T685, ""), ""), "")</f>
        <v/>
      </c>
      <c r="AQ685" s="10" t="str">
        <f ca="1">IFERROR(IF(AND(NOW()&lt;= EOMONTH(DATE(YEAR($P685),10, 1), 0), Overall!$A687&lt;&gt;"", MONTH($O685) &lt;= 10, MONTH($P685) &gt;= 10), IF($T685 &lt;&gt; "", $H685/$T685, ""), ""), "")</f>
        <v/>
      </c>
      <c r="AR685" s="10" t="str">
        <f ca="1">IFERROR(IF(AND(NOW()&lt;= EOMONTH(DATE(YEAR($P685),11, 1), 0), Overall!$A687&lt;&gt;"", MONTH($O685) &lt;=11, MONTH($P685) &gt;= 11), IF($T685 &lt;&gt; "", $H685/$T685, ""), ""), "")</f>
        <v/>
      </c>
      <c r="AS685" s="10" t="str">
        <f ca="1">IFERROR(IF(AND(NOW()&lt;= EOMONTH(DATE(YEAR($P685),12, 1), 0), Overall!$A687&lt;&gt;"", MONTH($O685) &lt;= 12, MONTH($P685) &gt;= 12), IF($T685 &lt;&gt; "", $H685/$T685, ""), ""), "")</f>
        <v/>
      </c>
      <c r="AT685" s="16">
        <f t="shared" ca="1" si="21"/>
        <v>0</v>
      </c>
    </row>
    <row r="686" spans="1:46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6">
        <f>IF(Overall!T688&lt;&gt;"",VALUE(Overall!T688),"")</f>
        <v>79.8</v>
      </c>
      <c r="O686" s="7">
        <f>IF(Overall!L688&lt;&gt;"", DATEVALUE(Overall!L688), "")</f>
        <v>45323</v>
      </c>
      <c r="P686" s="7">
        <f>IF(Overall!M688&lt;&gt;"", DATEVALUE(Overall!M688), "")</f>
        <v>45351</v>
      </c>
      <c r="Q686" s="7" t="str">
        <f>IF(Overall!S688&lt;&gt;"",_xlfn.VALUETOTEXT(Overall!S688),"")</f>
        <v>Feb</v>
      </c>
      <c r="R686" s="7">
        <f>IF(Overall!O688&lt;&gt;"", DATEVALUE(Overall!O688), "")</f>
        <v>45257</v>
      </c>
      <c r="S686" s="7">
        <f>IF(Overall!O688&lt;&gt;"", DATEVALUE(Overall!O688), "")</f>
        <v>45257</v>
      </c>
      <c r="T686" s="5">
        <f t="shared" si="20"/>
        <v>1</v>
      </c>
      <c r="U686" s="10" t="str">
        <f>IF(Overall!$A688&lt;&gt;"",IF(AND(MONTH($O686) &lt;= 1, MONTH($P686) &gt;= 1), IF($T686 &lt;&gt; "", $H686/$T686, ""), ""),"")</f>
        <v/>
      </c>
      <c r="V686" s="10">
        <f>IF(Overall!$A688&lt;&gt;"",IF(AND(MONTH($O686) &lt;= 2, MONTH($P686) &gt;= 2), IF($T686 &lt;&gt; "", $H686/$T686, ""), ""),"")</f>
        <v>500000</v>
      </c>
      <c r="W686" s="10" t="str">
        <f>IF(Overall!$A688&lt;&gt;"",IF(AND(MONTH($O686) &lt;= 3, MONTH($P686) &gt;= 3), IF($T686 &lt;&gt; "", $H686/$T686, ""), ""),"")</f>
        <v/>
      </c>
      <c r="X686" s="10" t="str">
        <f>IF(Overall!$A688&lt;&gt;"",IF(AND(MONTH($O686) &lt;= 4, MONTH($P686) &gt;= 4), IF($T686 &lt;&gt; "", $H686/$T686, ""), ""),"")</f>
        <v/>
      </c>
      <c r="Y686" s="10" t="str">
        <f>IF(Overall!$A688&lt;&gt;"",IF(AND(MONTH($O686) &lt;= 5, MONTH($P686) &gt;= 5), IF($T686 &lt;&gt; "", $H686/$T686, ""), ""),"")</f>
        <v/>
      </c>
      <c r="Z686" s="10" t="str">
        <f>IF(Overall!$A688&lt;&gt;"",IF(AND(MONTH($O686) &lt;= 6, MONTH($P686) &gt;= 6), IF($T686 &lt;&gt; "", $H686/$T686, ""), ""),"")</f>
        <v/>
      </c>
      <c r="AA686" s="10" t="str">
        <f>IF(Overall!$A688&lt;&gt;"",IF(AND(MONTH($O686) &lt;= 7, MONTH($P686) &gt;= 7 ), IF($T686 &lt;&gt; "", $H686/$T686, ""), ""),"")</f>
        <v/>
      </c>
      <c r="AB686" s="10" t="str">
        <f>IF(Overall!$A688&lt;&gt;"",IF(AND(MONTH($O686) &lt;= 8, MONTH($P686) &gt;= 8), IF($T686 &lt;&gt; "", $H686/$T686, ""), ""),"")</f>
        <v/>
      </c>
      <c r="AC686" s="10" t="str">
        <f>IF(Overall!$A688&lt;&gt;"",IF(AND(MONTH($O686) &lt;= 9, MONTH($P686) &gt;= 9), IF($T686 &lt;&gt; "", $H686/$T686, ""), ""),"")</f>
        <v/>
      </c>
      <c r="AD686" s="10" t="str">
        <f>IF(Overall!$A688&lt;&gt;"",IF(AND(MONTH($O686) &lt;= 10, MONTH($P686) &gt;= 10), IF($T686 &lt;&gt; "", $H686/$T686, ""), ""),"")</f>
        <v/>
      </c>
      <c r="AE686" s="10" t="str">
        <f>IF(Overall!$A688&lt;&gt;"",IF(AND(MONTH($O686) &lt;= 11, MONTH($P686) &gt;= 11), IF($T686 &lt;&gt; "", $H686/$T686, ""), ""),"")</f>
        <v/>
      </c>
      <c r="AF686" s="10" t="str">
        <f>IF(Overall!$A688&lt;&gt;"",IF(AND(MONTH($O686) &lt;= 12, MONTH($P686) &gt;= 12), IF($T686 &lt;&gt; "", $H686/$T686, ""), ""),"")</f>
        <v/>
      </c>
      <c r="AH686" s="10" t="str">
        <f ca="1">IFERROR(IF(AND(NOW()&lt;= EOMONTH(DATE(YEAR($P686),1, 1), 0), Overall!$A688&lt;&gt;"", MONTH($O686) &lt;= 1, MONTH($P686) &gt;= 1), IF($T686 &lt;&gt; "", $H686/$T686, ""), ""), "")</f>
        <v/>
      </c>
      <c r="AI686" s="10" t="str">
        <f ca="1">IFERROR(IF(AND(NOW()&lt;= EOMONTH(DATE(YEAR($P686),2, 1), 0), Overall!$A688&lt;&gt;"", MONTH($O686) &lt;= 2, MONTH($P686) &gt;= 2), IF($T686 &lt;&gt; "", $H686/$T686, ""), ""), "")</f>
        <v/>
      </c>
      <c r="AJ686" s="10" t="str">
        <f ca="1">IFERROR(IF(AND(NOW()&lt;= EOMONTH(DATE(YEAR($P686),3, 1), 0), Overall!$A688&lt;&gt;"", MONTH($O686) &lt;= 3, MONTH($P686) &gt;= 3), IF($T686 &lt;&gt; "", $H686/$T686, ""), ""), "")</f>
        <v/>
      </c>
      <c r="AK686" s="10" t="str">
        <f ca="1">IFERROR(IF(AND(NOW()&lt;= EOMONTH(DATE(YEAR($P686),4, 1), 0), Overall!$A688&lt;&gt;"", MONTH($O686) &lt;= 4, MONTH($P686) &gt;= 4), IF($T686 &lt;&gt; "", $H686/$T686, ""), ""), "")</f>
        <v/>
      </c>
      <c r="AL686" s="10" t="str">
        <f ca="1">IFERROR(IF(AND(NOW()&lt;= EOMONTH(DATE(YEAR($P686),5, 1), 0), Overall!$A688&lt;&gt;"", MONTH($O686) &lt;= 5, MONTH($P686) &gt;= 5), IF($T686 &lt;&gt; "", $H686/$T686, ""), ""), "")</f>
        <v/>
      </c>
      <c r="AM686" s="10" t="str">
        <f ca="1">IFERROR(IF(AND(NOW()&lt;= EOMONTH(DATE(YEAR($P686),6, 1), 0), Overall!$A688&lt;&gt;"", MONTH($O686) &lt;= 6, MONTH($P686) &gt;= 6), IF($T686 &lt;&gt; "", $H686/$T686, ""), ""), "")</f>
        <v/>
      </c>
      <c r="AN686" s="10" t="str">
        <f ca="1">IFERROR(IF(AND(NOW()&lt;= EOMONTH(DATE(YEAR($P686),7, 1), 0), Overall!$A688&lt;&gt;"", MONTH($O686) &lt;= 7, MONTH($P686) &gt;= 7), IF($T686 &lt;&gt; "", $H686/$T686, ""), ""), "")</f>
        <v/>
      </c>
      <c r="AO686" s="10" t="str">
        <f ca="1">IFERROR(IF(AND(NOW()&lt;= EOMONTH(DATE(YEAR($P686),8, 1), 0), Overall!$A688&lt;&gt;"", MONTH($O686) &lt;= 8, MONTH($P686) &gt;= 8), IF($T686 &lt;&gt; "", $H686/$T686, ""), ""), "")</f>
        <v/>
      </c>
      <c r="AP686" s="10" t="str">
        <f ca="1">IFERROR(IF(AND(NOW()&lt;= EOMONTH(DATE(YEAR($P686),9, 1), 0), Overall!$A688&lt;&gt;"", MONTH($O686) &lt;= 9, MONTH($P686) &gt;= 9), IF($T686 &lt;&gt; "", $H686/$T686, ""), ""), "")</f>
        <v/>
      </c>
      <c r="AQ686" s="10" t="str">
        <f ca="1">IFERROR(IF(AND(NOW()&lt;= EOMONTH(DATE(YEAR($P686),10, 1), 0), Overall!$A688&lt;&gt;"", MONTH($O686) &lt;= 10, MONTH($P686) &gt;= 10), IF($T686 &lt;&gt; "", $H686/$T686, ""), ""), "")</f>
        <v/>
      </c>
      <c r="AR686" s="10" t="str">
        <f ca="1">IFERROR(IF(AND(NOW()&lt;= EOMONTH(DATE(YEAR($P686),11, 1), 0), Overall!$A688&lt;&gt;"", MONTH($O686) &lt;=11, MONTH($P686) &gt;= 11), IF($T686 &lt;&gt; "", $H686/$T686, ""), ""), "")</f>
        <v/>
      </c>
      <c r="AS686" s="10" t="str">
        <f ca="1">IFERROR(IF(AND(NOW()&lt;= EOMONTH(DATE(YEAR($P686),12, 1), 0), Overall!$A688&lt;&gt;"", MONTH($O686) &lt;= 12, MONTH($P686) &gt;= 12), IF($T686 &lt;&gt; "", $H686/$T686, ""), ""), "")</f>
        <v/>
      </c>
      <c r="AT686" s="16">
        <f t="shared" ca="1" si="21"/>
        <v>0</v>
      </c>
    </row>
    <row r="687" spans="1:46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6">
        <f>IF(Overall!T689&lt;&gt;"",VALUE(Overall!T689),"")</f>
        <v>79.75</v>
      </c>
      <c r="O687" s="7">
        <f>IF(Overall!L689&lt;&gt;"", DATEVALUE(Overall!L689), "")</f>
        <v>45352</v>
      </c>
      <c r="P687" s="7">
        <f>IF(Overall!M689&lt;&gt;"", DATEVALUE(Overall!M689), "")</f>
        <v>45382</v>
      </c>
      <c r="Q687" s="7" t="str">
        <f>IF(Overall!S689&lt;&gt;"",_xlfn.VALUETOTEXT(Overall!S689),"")</f>
        <v>Mar</v>
      </c>
      <c r="R687" s="7">
        <f>IF(Overall!O689&lt;&gt;"", DATEVALUE(Overall!O689), "")</f>
        <v>45257</v>
      </c>
      <c r="S687" s="7">
        <f>IF(Overall!O689&lt;&gt;"", DATEVALUE(Overall!O689), "")</f>
        <v>45257</v>
      </c>
      <c r="T687" s="5">
        <f t="shared" si="20"/>
        <v>1</v>
      </c>
      <c r="U687" s="10" t="str">
        <f>IF(Overall!$A689&lt;&gt;"",IF(AND(MONTH($O687) &lt;= 1, MONTH($P687) &gt;= 1), IF($T687 &lt;&gt; "", $H687/$T687, ""), ""),"")</f>
        <v/>
      </c>
      <c r="V687" s="10" t="str">
        <f>IF(Overall!$A689&lt;&gt;"",IF(AND(MONTH($O687) &lt;= 2, MONTH($P687) &gt;= 2), IF($T687 &lt;&gt; "", $H687/$T687, ""), ""),"")</f>
        <v/>
      </c>
      <c r="W687" s="10">
        <f>IF(Overall!$A689&lt;&gt;"",IF(AND(MONTH($O687) &lt;= 3, MONTH($P687) &gt;= 3), IF($T687 &lt;&gt; "", $H687/$T687, ""), ""),"")</f>
        <v>500000</v>
      </c>
      <c r="X687" s="10" t="str">
        <f>IF(Overall!$A689&lt;&gt;"",IF(AND(MONTH($O687) &lt;= 4, MONTH($P687) &gt;= 4), IF($T687 &lt;&gt; "", $H687/$T687, ""), ""),"")</f>
        <v/>
      </c>
      <c r="Y687" s="10" t="str">
        <f>IF(Overall!$A689&lt;&gt;"",IF(AND(MONTH($O687) &lt;= 5, MONTH($P687) &gt;= 5), IF($T687 &lt;&gt; "", $H687/$T687, ""), ""),"")</f>
        <v/>
      </c>
      <c r="Z687" s="10" t="str">
        <f>IF(Overall!$A689&lt;&gt;"",IF(AND(MONTH($O687) &lt;= 6, MONTH($P687) &gt;= 6), IF($T687 &lt;&gt; "", $H687/$T687, ""), ""),"")</f>
        <v/>
      </c>
      <c r="AA687" s="10" t="str">
        <f>IF(Overall!$A689&lt;&gt;"",IF(AND(MONTH($O687) &lt;= 7, MONTH($P687) &gt;= 7 ), IF($T687 &lt;&gt; "", $H687/$T687, ""), ""),"")</f>
        <v/>
      </c>
      <c r="AB687" s="10" t="str">
        <f>IF(Overall!$A689&lt;&gt;"",IF(AND(MONTH($O687) &lt;= 8, MONTH($P687) &gt;= 8), IF($T687 &lt;&gt; "", $H687/$T687, ""), ""),"")</f>
        <v/>
      </c>
      <c r="AC687" s="10" t="str">
        <f>IF(Overall!$A689&lt;&gt;"",IF(AND(MONTH($O687) &lt;= 9, MONTH($P687) &gt;= 9), IF($T687 &lt;&gt; "", $H687/$T687, ""), ""),"")</f>
        <v/>
      </c>
      <c r="AD687" s="10" t="str">
        <f>IF(Overall!$A689&lt;&gt;"",IF(AND(MONTH($O687) &lt;= 10, MONTH($P687) &gt;= 10), IF($T687 &lt;&gt; "", $H687/$T687, ""), ""),"")</f>
        <v/>
      </c>
      <c r="AE687" s="10" t="str">
        <f>IF(Overall!$A689&lt;&gt;"",IF(AND(MONTH($O687) &lt;= 11, MONTH($P687) &gt;= 11), IF($T687 &lt;&gt; "", $H687/$T687, ""), ""),"")</f>
        <v/>
      </c>
      <c r="AF687" s="10" t="str">
        <f>IF(Overall!$A689&lt;&gt;"",IF(AND(MONTH($O687) &lt;= 12, MONTH($P687) &gt;= 12), IF($T687 &lt;&gt; "", $H687/$T687, ""), ""),"")</f>
        <v/>
      </c>
      <c r="AH687" s="10" t="str">
        <f ca="1">IFERROR(IF(AND(NOW()&lt;= EOMONTH(DATE(YEAR($P687),1, 1), 0), Overall!$A689&lt;&gt;"", MONTH($O687) &lt;= 1, MONTH($P687) &gt;= 1), IF($T687 &lt;&gt; "", $H687/$T687, ""), ""), "")</f>
        <v/>
      </c>
      <c r="AI687" s="10" t="str">
        <f ca="1">IFERROR(IF(AND(NOW()&lt;= EOMONTH(DATE(YEAR($P687),2, 1), 0), Overall!$A689&lt;&gt;"", MONTH($O687) &lt;= 2, MONTH($P687) &gt;= 2), IF($T687 &lt;&gt; "", $H687/$T687, ""), ""), "")</f>
        <v/>
      </c>
      <c r="AJ687" s="10" t="str">
        <f ca="1">IFERROR(IF(AND(NOW()&lt;= EOMONTH(DATE(YEAR($P687),3, 1), 0), Overall!$A689&lt;&gt;"", MONTH($O687) &lt;= 3, MONTH($P687) &gt;= 3), IF($T687 &lt;&gt; "", $H687/$T687, ""), ""), "")</f>
        <v/>
      </c>
      <c r="AK687" s="10" t="str">
        <f ca="1">IFERROR(IF(AND(NOW()&lt;= EOMONTH(DATE(YEAR($P687),4, 1), 0), Overall!$A689&lt;&gt;"", MONTH($O687) &lt;= 4, MONTH($P687) &gt;= 4), IF($T687 &lt;&gt; "", $H687/$T687, ""), ""), "")</f>
        <v/>
      </c>
      <c r="AL687" s="10" t="str">
        <f ca="1">IFERROR(IF(AND(NOW()&lt;= EOMONTH(DATE(YEAR($P687),5, 1), 0), Overall!$A689&lt;&gt;"", MONTH($O687) &lt;= 5, MONTH($P687) &gt;= 5), IF($T687 &lt;&gt; "", $H687/$T687, ""), ""), "")</f>
        <v/>
      </c>
      <c r="AM687" s="10" t="str">
        <f ca="1">IFERROR(IF(AND(NOW()&lt;= EOMONTH(DATE(YEAR($P687),6, 1), 0), Overall!$A689&lt;&gt;"", MONTH($O687) &lt;= 6, MONTH($P687) &gt;= 6), IF($T687 &lt;&gt; "", $H687/$T687, ""), ""), "")</f>
        <v/>
      </c>
      <c r="AN687" s="10" t="str">
        <f ca="1">IFERROR(IF(AND(NOW()&lt;= EOMONTH(DATE(YEAR($P687),7, 1), 0), Overall!$A689&lt;&gt;"", MONTH($O687) &lt;= 7, MONTH($P687) &gt;= 7), IF($T687 &lt;&gt; "", $H687/$T687, ""), ""), "")</f>
        <v/>
      </c>
      <c r="AO687" s="10" t="str">
        <f ca="1">IFERROR(IF(AND(NOW()&lt;= EOMONTH(DATE(YEAR($P687),8, 1), 0), Overall!$A689&lt;&gt;"", MONTH($O687) &lt;= 8, MONTH($P687) &gt;= 8), IF($T687 &lt;&gt; "", $H687/$T687, ""), ""), "")</f>
        <v/>
      </c>
      <c r="AP687" s="10" t="str">
        <f ca="1">IFERROR(IF(AND(NOW()&lt;= EOMONTH(DATE(YEAR($P687),9, 1), 0), Overall!$A689&lt;&gt;"", MONTH($O687) &lt;= 9, MONTH($P687) &gt;= 9), IF($T687 &lt;&gt; "", $H687/$T687, ""), ""), "")</f>
        <v/>
      </c>
      <c r="AQ687" s="10" t="str">
        <f ca="1">IFERROR(IF(AND(NOW()&lt;= EOMONTH(DATE(YEAR($P687),10, 1), 0), Overall!$A689&lt;&gt;"", MONTH($O687) &lt;= 10, MONTH($P687) &gt;= 10), IF($T687 &lt;&gt; "", $H687/$T687, ""), ""), "")</f>
        <v/>
      </c>
      <c r="AR687" s="10" t="str">
        <f ca="1">IFERROR(IF(AND(NOW()&lt;= EOMONTH(DATE(YEAR($P687),11, 1), 0), Overall!$A689&lt;&gt;"", MONTH($O687) &lt;=11, MONTH($P687) &gt;= 11), IF($T687 &lt;&gt; "", $H687/$T687, ""), ""), "")</f>
        <v/>
      </c>
      <c r="AS687" s="10" t="str">
        <f ca="1">IFERROR(IF(AND(NOW()&lt;= EOMONTH(DATE(YEAR($P687),12, 1), 0), Overall!$A689&lt;&gt;"", MONTH($O687) &lt;= 12, MONTH($P687) &gt;= 12), IF($T687 &lt;&gt; "", $H687/$T687, ""), ""), "")</f>
        <v/>
      </c>
      <c r="AT687" s="16">
        <f t="shared" ca="1" si="21"/>
        <v>0</v>
      </c>
    </row>
    <row r="688" spans="1:46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6">
        <f>IF(Overall!T690&lt;&gt;"",VALUE(Overall!T690),"")</f>
        <v>79.63</v>
      </c>
      <c r="O688" s="7">
        <f>IF(Overall!L690&lt;&gt;"", DATEVALUE(Overall!L690), "")</f>
        <v>45352</v>
      </c>
      <c r="P688" s="7">
        <f>IF(Overall!M690&lt;&gt;"", DATEVALUE(Overall!M690), "")</f>
        <v>45382</v>
      </c>
      <c r="Q688" s="7" t="str">
        <f>IF(Overall!S690&lt;&gt;"",_xlfn.VALUETOTEXT(Overall!S690),"")</f>
        <v>Mar</v>
      </c>
      <c r="R688" s="7">
        <f>IF(Overall!O690&lt;&gt;"", DATEVALUE(Overall!O690), "")</f>
        <v>45257</v>
      </c>
      <c r="S688" s="7">
        <f>IF(Overall!O690&lt;&gt;"", DATEVALUE(Overall!O690), "")</f>
        <v>45257</v>
      </c>
      <c r="T688" s="5">
        <f t="shared" si="20"/>
        <v>1</v>
      </c>
      <c r="U688" s="10" t="str">
        <f>IF(Overall!$A690&lt;&gt;"",IF(AND(MONTH($O688) &lt;= 1, MONTH($P688) &gt;= 1), IF($T688 &lt;&gt; "", $H688/$T688, ""), ""),"")</f>
        <v/>
      </c>
      <c r="V688" s="10" t="str">
        <f>IF(Overall!$A690&lt;&gt;"",IF(AND(MONTH($O688) &lt;= 2, MONTH($P688) &gt;= 2), IF($T688 &lt;&gt; "", $H688/$T688, ""), ""),"")</f>
        <v/>
      </c>
      <c r="W688" s="10">
        <f>IF(Overall!$A690&lt;&gt;"",IF(AND(MONTH($O688) &lt;= 3, MONTH($P688) &gt;= 3), IF($T688 &lt;&gt; "", $H688/$T688, ""), ""),"")</f>
        <v>1000000</v>
      </c>
      <c r="X688" s="10" t="str">
        <f>IF(Overall!$A690&lt;&gt;"",IF(AND(MONTH($O688) &lt;= 4, MONTH($P688) &gt;= 4), IF($T688 &lt;&gt; "", $H688/$T688, ""), ""),"")</f>
        <v/>
      </c>
      <c r="Y688" s="10" t="str">
        <f>IF(Overall!$A690&lt;&gt;"",IF(AND(MONTH($O688) &lt;= 5, MONTH($P688) &gt;= 5), IF($T688 &lt;&gt; "", $H688/$T688, ""), ""),"")</f>
        <v/>
      </c>
      <c r="Z688" s="10" t="str">
        <f>IF(Overall!$A690&lt;&gt;"",IF(AND(MONTH($O688) &lt;= 6, MONTH($P688) &gt;= 6), IF($T688 &lt;&gt; "", $H688/$T688, ""), ""),"")</f>
        <v/>
      </c>
      <c r="AA688" s="10" t="str">
        <f>IF(Overall!$A690&lt;&gt;"",IF(AND(MONTH($O688) &lt;= 7, MONTH($P688) &gt;= 7 ), IF($T688 &lt;&gt; "", $H688/$T688, ""), ""),"")</f>
        <v/>
      </c>
      <c r="AB688" s="10" t="str">
        <f>IF(Overall!$A690&lt;&gt;"",IF(AND(MONTH($O688) &lt;= 8, MONTH($P688) &gt;= 8), IF($T688 &lt;&gt; "", $H688/$T688, ""), ""),"")</f>
        <v/>
      </c>
      <c r="AC688" s="10" t="str">
        <f>IF(Overall!$A690&lt;&gt;"",IF(AND(MONTH($O688) &lt;= 9, MONTH($P688) &gt;= 9), IF($T688 &lt;&gt; "", $H688/$T688, ""), ""),"")</f>
        <v/>
      </c>
      <c r="AD688" s="10" t="str">
        <f>IF(Overall!$A690&lt;&gt;"",IF(AND(MONTH($O688) &lt;= 10, MONTH($P688) &gt;= 10), IF($T688 &lt;&gt; "", $H688/$T688, ""), ""),"")</f>
        <v/>
      </c>
      <c r="AE688" s="10" t="str">
        <f>IF(Overall!$A690&lt;&gt;"",IF(AND(MONTH($O688) &lt;= 11, MONTH($P688) &gt;= 11), IF($T688 &lt;&gt; "", $H688/$T688, ""), ""),"")</f>
        <v/>
      </c>
      <c r="AF688" s="10" t="str">
        <f>IF(Overall!$A690&lt;&gt;"",IF(AND(MONTH($O688) &lt;= 12, MONTH($P688) &gt;= 12), IF($T688 &lt;&gt; "", $H688/$T688, ""), ""),"")</f>
        <v/>
      </c>
      <c r="AH688" s="10" t="str">
        <f ca="1">IFERROR(IF(AND(NOW()&lt;= EOMONTH(DATE(YEAR($P688),1, 1), 0), Overall!$A690&lt;&gt;"", MONTH($O688) &lt;= 1, MONTH($P688) &gt;= 1), IF($T688 &lt;&gt; "", $H688/$T688, ""), ""), "")</f>
        <v/>
      </c>
      <c r="AI688" s="10" t="str">
        <f ca="1">IFERROR(IF(AND(NOW()&lt;= EOMONTH(DATE(YEAR($P688),2, 1), 0), Overall!$A690&lt;&gt;"", MONTH($O688) &lt;= 2, MONTH($P688) &gt;= 2), IF($T688 &lt;&gt; "", $H688/$T688, ""), ""), "")</f>
        <v/>
      </c>
      <c r="AJ688" s="10" t="str">
        <f ca="1">IFERROR(IF(AND(NOW()&lt;= EOMONTH(DATE(YEAR($P688),3, 1), 0), Overall!$A690&lt;&gt;"", MONTH($O688) &lt;= 3, MONTH($P688) &gt;= 3), IF($T688 &lt;&gt; "", $H688/$T688, ""), ""), "")</f>
        <v/>
      </c>
      <c r="AK688" s="10" t="str">
        <f ca="1">IFERROR(IF(AND(NOW()&lt;= EOMONTH(DATE(YEAR($P688),4, 1), 0), Overall!$A690&lt;&gt;"", MONTH($O688) &lt;= 4, MONTH($P688) &gt;= 4), IF($T688 &lt;&gt; "", $H688/$T688, ""), ""), "")</f>
        <v/>
      </c>
      <c r="AL688" s="10" t="str">
        <f ca="1">IFERROR(IF(AND(NOW()&lt;= EOMONTH(DATE(YEAR($P688),5, 1), 0), Overall!$A690&lt;&gt;"", MONTH($O688) &lt;= 5, MONTH($P688) &gt;= 5), IF($T688 &lt;&gt; "", $H688/$T688, ""), ""), "")</f>
        <v/>
      </c>
      <c r="AM688" s="10" t="str">
        <f ca="1">IFERROR(IF(AND(NOW()&lt;= EOMONTH(DATE(YEAR($P688),6, 1), 0), Overall!$A690&lt;&gt;"", MONTH($O688) &lt;= 6, MONTH($P688) &gt;= 6), IF($T688 &lt;&gt; "", $H688/$T688, ""), ""), "")</f>
        <v/>
      </c>
      <c r="AN688" s="10" t="str">
        <f ca="1">IFERROR(IF(AND(NOW()&lt;= EOMONTH(DATE(YEAR($P688),7, 1), 0), Overall!$A690&lt;&gt;"", MONTH($O688) &lt;= 7, MONTH($P688) &gt;= 7), IF($T688 &lt;&gt; "", $H688/$T688, ""), ""), "")</f>
        <v/>
      </c>
      <c r="AO688" s="10" t="str">
        <f ca="1">IFERROR(IF(AND(NOW()&lt;= EOMONTH(DATE(YEAR($P688),8, 1), 0), Overall!$A690&lt;&gt;"", MONTH($O688) &lt;= 8, MONTH($P688) &gt;= 8), IF($T688 &lt;&gt; "", $H688/$T688, ""), ""), "")</f>
        <v/>
      </c>
      <c r="AP688" s="10" t="str">
        <f ca="1">IFERROR(IF(AND(NOW()&lt;= EOMONTH(DATE(YEAR($P688),9, 1), 0), Overall!$A690&lt;&gt;"", MONTH($O688) &lt;= 9, MONTH($P688) &gt;= 9), IF($T688 &lt;&gt; "", $H688/$T688, ""), ""), "")</f>
        <v/>
      </c>
      <c r="AQ688" s="10" t="str">
        <f ca="1">IFERROR(IF(AND(NOW()&lt;= EOMONTH(DATE(YEAR($P688),10, 1), 0), Overall!$A690&lt;&gt;"", MONTH($O688) &lt;= 10, MONTH($P688) &gt;= 10), IF($T688 &lt;&gt; "", $H688/$T688, ""), ""), "")</f>
        <v/>
      </c>
      <c r="AR688" s="10" t="str">
        <f ca="1">IFERROR(IF(AND(NOW()&lt;= EOMONTH(DATE(YEAR($P688),11, 1), 0), Overall!$A690&lt;&gt;"", MONTH($O688) &lt;=11, MONTH($P688) &gt;= 11), IF($T688 &lt;&gt; "", $H688/$T688, ""), ""), "")</f>
        <v/>
      </c>
      <c r="AS688" s="10" t="str">
        <f ca="1">IFERROR(IF(AND(NOW()&lt;= EOMONTH(DATE(YEAR($P688),12, 1), 0), Overall!$A690&lt;&gt;"", MONTH($O688) &lt;= 12, MONTH($P688) &gt;= 12), IF($T688 &lt;&gt; "", $H688/$T688, ""), ""), "")</f>
        <v/>
      </c>
      <c r="AT688" s="16">
        <f t="shared" ca="1" si="21"/>
        <v>0</v>
      </c>
    </row>
    <row r="689" spans="1:46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6">
        <f>IF(Overall!T691&lt;&gt;"",VALUE(Overall!T691),"")</f>
        <v>79.7</v>
      </c>
      <c r="O689" s="7">
        <f>IF(Overall!L691&lt;&gt;"", DATEVALUE(Overall!L691), "")</f>
        <v>45352</v>
      </c>
      <c r="P689" s="7">
        <f>IF(Overall!M691&lt;&gt;"", DATEVALUE(Overall!M691), "")</f>
        <v>45382</v>
      </c>
      <c r="Q689" s="7" t="str">
        <f>IF(Overall!S691&lt;&gt;"",_xlfn.VALUETOTEXT(Overall!S691),"")</f>
        <v>Mar</v>
      </c>
      <c r="R689" s="7">
        <f>IF(Overall!O691&lt;&gt;"", DATEVALUE(Overall!O691), "")</f>
        <v>45257</v>
      </c>
      <c r="S689" s="7">
        <f>IF(Overall!O691&lt;&gt;"", DATEVALUE(Overall!O691), "")</f>
        <v>45257</v>
      </c>
      <c r="T689" s="5">
        <f t="shared" si="20"/>
        <v>1</v>
      </c>
      <c r="U689" s="10" t="str">
        <f>IF(Overall!$A691&lt;&gt;"",IF(AND(MONTH($O689) &lt;= 1, MONTH($P689) &gt;= 1), IF($T689 &lt;&gt; "", $H689/$T689, ""), ""),"")</f>
        <v/>
      </c>
      <c r="V689" s="10" t="str">
        <f>IF(Overall!$A691&lt;&gt;"",IF(AND(MONTH($O689) &lt;= 2, MONTH($P689) &gt;= 2), IF($T689 &lt;&gt; "", $H689/$T689, ""), ""),"")</f>
        <v/>
      </c>
      <c r="W689" s="10">
        <f>IF(Overall!$A691&lt;&gt;"",IF(AND(MONTH($O689) &lt;= 3, MONTH($P689) &gt;= 3), IF($T689 &lt;&gt; "", $H689/$T689, ""), ""),"")</f>
        <v>1000000</v>
      </c>
      <c r="X689" s="10" t="str">
        <f>IF(Overall!$A691&lt;&gt;"",IF(AND(MONTH($O689) &lt;= 4, MONTH($P689) &gt;= 4), IF($T689 &lt;&gt; "", $H689/$T689, ""), ""),"")</f>
        <v/>
      </c>
      <c r="Y689" s="10" t="str">
        <f>IF(Overall!$A691&lt;&gt;"",IF(AND(MONTH($O689) &lt;= 5, MONTH($P689) &gt;= 5), IF($T689 &lt;&gt; "", $H689/$T689, ""), ""),"")</f>
        <v/>
      </c>
      <c r="Z689" s="10" t="str">
        <f>IF(Overall!$A691&lt;&gt;"",IF(AND(MONTH($O689) &lt;= 6, MONTH($P689) &gt;= 6), IF($T689 &lt;&gt; "", $H689/$T689, ""), ""),"")</f>
        <v/>
      </c>
      <c r="AA689" s="10" t="str">
        <f>IF(Overall!$A691&lt;&gt;"",IF(AND(MONTH($O689) &lt;= 7, MONTH($P689) &gt;= 7 ), IF($T689 &lt;&gt; "", $H689/$T689, ""), ""),"")</f>
        <v/>
      </c>
      <c r="AB689" s="10" t="str">
        <f>IF(Overall!$A691&lt;&gt;"",IF(AND(MONTH($O689) &lt;= 8, MONTH($P689) &gt;= 8), IF($T689 &lt;&gt; "", $H689/$T689, ""), ""),"")</f>
        <v/>
      </c>
      <c r="AC689" s="10" t="str">
        <f>IF(Overall!$A691&lt;&gt;"",IF(AND(MONTH($O689) &lt;= 9, MONTH($P689) &gt;= 9), IF($T689 &lt;&gt; "", $H689/$T689, ""), ""),"")</f>
        <v/>
      </c>
      <c r="AD689" s="10" t="str">
        <f>IF(Overall!$A691&lt;&gt;"",IF(AND(MONTH($O689) &lt;= 10, MONTH($P689) &gt;= 10), IF($T689 &lt;&gt; "", $H689/$T689, ""), ""),"")</f>
        <v/>
      </c>
      <c r="AE689" s="10" t="str">
        <f>IF(Overall!$A691&lt;&gt;"",IF(AND(MONTH($O689) &lt;= 11, MONTH($P689) &gt;= 11), IF($T689 &lt;&gt; "", $H689/$T689, ""), ""),"")</f>
        <v/>
      </c>
      <c r="AF689" s="10" t="str">
        <f>IF(Overall!$A691&lt;&gt;"",IF(AND(MONTH($O689) &lt;= 12, MONTH($P689) &gt;= 12), IF($T689 &lt;&gt; "", $H689/$T689, ""), ""),"")</f>
        <v/>
      </c>
      <c r="AH689" s="10" t="str">
        <f ca="1">IFERROR(IF(AND(NOW()&lt;= EOMONTH(DATE(YEAR($P689),1, 1), 0), Overall!$A691&lt;&gt;"", MONTH($O689) &lt;= 1, MONTH($P689) &gt;= 1), IF($T689 &lt;&gt; "", $H689/$T689, ""), ""), "")</f>
        <v/>
      </c>
      <c r="AI689" s="10" t="str">
        <f ca="1">IFERROR(IF(AND(NOW()&lt;= EOMONTH(DATE(YEAR($P689),2, 1), 0), Overall!$A691&lt;&gt;"", MONTH($O689) &lt;= 2, MONTH($P689) &gt;= 2), IF($T689 &lt;&gt; "", $H689/$T689, ""), ""), "")</f>
        <v/>
      </c>
      <c r="AJ689" s="10" t="str">
        <f ca="1">IFERROR(IF(AND(NOW()&lt;= EOMONTH(DATE(YEAR($P689),3, 1), 0), Overall!$A691&lt;&gt;"", MONTH($O689) &lt;= 3, MONTH($P689) &gt;= 3), IF($T689 &lt;&gt; "", $H689/$T689, ""), ""), "")</f>
        <v/>
      </c>
      <c r="AK689" s="10" t="str">
        <f ca="1">IFERROR(IF(AND(NOW()&lt;= EOMONTH(DATE(YEAR($P689),4, 1), 0), Overall!$A691&lt;&gt;"", MONTH($O689) &lt;= 4, MONTH($P689) &gt;= 4), IF($T689 &lt;&gt; "", $H689/$T689, ""), ""), "")</f>
        <v/>
      </c>
      <c r="AL689" s="10" t="str">
        <f ca="1">IFERROR(IF(AND(NOW()&lt;= EOMONTH(DATE(YEAR($P689),5, 1), 0), Overall!$A691&lt;&gt;"", MONTH($O689) &lt;= 5, MONTH($P689) &gt;= 5), IF($T689 &lt;&gt; "", $H689/$T689, ""), ""), "")</f>
        <v/>
      </c>
      <c r="AM689" s="10" t="str">
        <f ca="1">IFERROR(IF(AND(NOW()&lt;= EOMONTH(DATE(YEAR($P689),6, 1), 0), Overall!$A691&lt;&gt;"", MONTH($O689) &lt;= 6, MONTH($P689) &gt;= 6), IF($T689 &lt;&gt; "", $H689/$T689, ""), ""), "")</f>
        <v/>
      </c>
      <c r="AN689" s="10" t="str">
        <f ca="1">IFERROR(IF(AND(NOW()&lt;= EOMONTH(DATE(YEAR($P689),7, 1), 0), Overall!$A691&lt;&gt;"", MONTH($O689) &lt;= 7, MONTH($P689) &gt;= 7), IF($T689 &lt;&gt; "", $H689/$T689, ""), ""), "")</f>
        <v/>
      </c>
      <c r="AO689" s="10" t="str">
        <f ca="1">IFERROR(IF(AND(NOW()&lt;= EOMONTH(DATE(YEAR($P689),8, 1), 0), Overall!$A691&lt;&gt;"", MONTH($O689) &lt;= 8, MONTH($P689) &gt;= 8), IF($T689 &lt;&gt; "", $H689/$T689, ""), ""), "")</f>
        <v/>
      </c>
      <c r="AP689" s="10" t="str">
        <f ca="1">IFERROR(IF(AND(NOW()&lt;= EOMONTH(DATE(YEAR($P689),9, 1), 0), Overall!$A691&lt;&gt;"", MONTH($O689) &lt;= 9, MONTH($P689) &gt;= 9), IF($T689 &lt;&gt; "", $H689/$T689, ""), ""), "")</f>
        <v/>
      </c>
      <c r="AQ689" s="10" t="str">
        <f ca="1">IFERROR(IF(AND(NOW()&lt;= EOMONTH(DATE(YEAR($P689),10, 1), 0), Overall!$A691&lt;&gt;"", MONTH($O689) &lt;= 10, MONTH($P689) &gt;= 10), IF($T689 &lt;&gt; "", $H689/$T689, ""), ""), "")</f>
        <v/>
      </c>
      <c r="AR689" s="10" t="str">
        <f ca="1">IFERROR(IF(AND(NOW()&lt;= EOMONTH(DATE(YEAR($P689),11, 1), 0), Overall!$A691&lt;&gt;"", MONTH($O689) &lt;=11, MONTH($P689) &gt;= 11), IF($T689 &lt;&gt; "", $H689/$T689, ""), ""), "")</f>
        <v/>
      </c>
      <c r="AS689" s="10" t="str">
        <f ca="1">IFERROR(IF(AND(NOW()&lt;= EOMONTH(DATE(YEAR($P689),12, 1), 0), Overall!$A691&lt;&gt;"", MONTH($O689) &lt;= 12, MONTH($P689) &gt;= 12), IF($T689 &lt;&gt; "", $H689/$T689, ""), ""), "")</f>
        <v/>
      </c>
      <c r="AT689" s="16">
        <f t="shared" ca="1" si="21"/>
        <v>0</v>
      </c>
    </row>
    <row r="690" spans="1:46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6">
        <f>IF(Overall!T692&lt;&gt;"",VALUE(Overall!T692),"")</f>
        <v>79.8</v>
      </c>
      <c r="O690" s="7">
        <f>IF(Overall!L692&lt;&gt;"", DATEVALUE(Overall!L692), "")</f>
        <v>45352</v>
      </c>
      <c r="P690" s="7">
        <f>IF(Overall!M692&lt;&gt;"", DATEVALUE(Overall!M692), "")</f>
        <v>45382</v>
      </c>
      <c r="Q690" s="7" t="str">
        <f>IF(Overall!S692&lt;&gt;"",_xlfn.VALUETOTEXT(Overall!S692),"")</f>
        <v>Mar</v>
      </c>
      <c r="R690" s="7">
        <f>IF(Overall!O692&lt;&gt;"", DATEVALUE(Overall!O692), "")</f>
        <v>45257</v>
      </c>
      <c r="S690" s="7">
        <f>IF(Overall!O692&lt;&gt;"", DATEVALUE(Overall!O692), "")</f>
        <v>45257</v>
      </c>
      <c r="T690" s="5">
        <f t="shared" si="20"/>
        <v>1</v>
      </c>
      <c r="U690" s="10" t="str">
        <f>IF(Overall!$A692&lt;&gt;"",IF(AND(MONTH($O690) &lt;= 1, MONTH($P690) &gt;= 1), IF($T690 &lt;&gt; "", $H690/$T690, ""), ""),"")</f>
        <v/>
      </c>
      <c r="V690" s="10" t="str">
        <f>IF(Overall!$A692&lt;&gt;"",IF(AND(MONTH($O690) &lt;= 2, MONTH($P690) &gt;= 2), IF($T690 &lt;&gt; "", $H690/$T690, ""), ""),"")</f>
        <v/>
      </c>
      <c r="W690" s="10">
        <f>IF(Overall!$A692&lt;&gt;"",IF(AND(MONTH($O690) &lt;= 3, MONTH($P690) &gt;= 3), IF($T690 &lt;&gt; "", $H690/$T690, ""), ""),"")</f>
        <v>1000000</v>
      </c>
      <c r="X690" s="10" t="str">
        <f>IF(Overall!$A692&lt;&gt;"",IF(AND(MONTH($O690) &lt;= 4, MONTH($P690) &gt;= 4), IF($T690 &lt;&gt; "", $H690/$T690, ""), ""),"")</f>
        <v/>
      </c>
      <c r="Y690" s="10" t="str">
        <f>IF(Overall!$A692&lt;&gt;"",IF(AND(MONTH($O690) &lt;= 5, MONTH($P690) &gt;= 5), IF($T690 &lt;&gt; "", $H690/$T690, ""), ""),"")</f>
        <v/>
      </c>
      <c r="Z690" s="10" t="str">
        <f>IF(Overall!$A692&lt;&gt;"",IF(AND(MONTH($O690) &lt;= 6, MONTH($P690) &gt;= 6), IF($T690 &lt;&gt; "", $H690/$T690, ""), ""),"")</f>
        <v/>
      </c>
      <c r="AA690" s="10" t="str">
        <f>IF(Overall!$A692&lt;&gt;"",IF(AND(MONTH($O690) &lt;= 7, MONTH($P690) &gt;= 7 ), IF($T690 &lt;&gt; "", $H690/$T690, ""), ""),"")</f>
        <v/>
      </c>
      <c r="AB690" s="10" t="str">
        <f>IF(Overall!$A692&lt;&gt;"",IF(AND(MONTH($O690) &lt;= 8, MONTH($P690) &gt;= 8), IF($T690 &lt;&gt; "", $H690/$T690, ""), ""),"")</f>
        <v/>
      </c>
      <c r="AC690" s="10" t="str">
        <f>IF(Overall!$A692&lt;&gt;"",IF(AND(MONTH($O690) &lt;= 9, MONTH($P690) &gt;= 9), IF($T690 &lt;&gt; "", $H690/$T690, ""), ""),"")</f>
        <v/>
      </c>
      <c r="AD690" s="10" t="str">
        <f>IF(Overall!$A692&lt;&gt;"",IF(AND(MONTH($O690) &lt;= 10, MONTH($P690) &gt;= 10), IF($T690 &lt;&gt; "", $H690/$T690, ""), ""),"")</f>
        <v/>
      </c>
      <c r="AE690" s="10" t="str">
        <f>IF(Overall!$A692&lt;&gt;"",IF(AND(MONTH($O690) &lt;= 11, MONTH($P690) &gt;= 11), IF($T690 &lt;&gt; "", $H690/$T690, ""), ""),"")</f>
        <v/>
      </c>
      <c r="AF690" s="10" t="str">
        <f>IF(Overall!$A692&lt;&gt;"",IF(AND(MONTH($O690) &lt;= 12, MONTH($P690) &gt;= 12), IF($T690 &lt;&gt; "", $H690/$T690, ""), ""),"")</f>
        <v/>
      </c>
      <c r="AH690" s="10" t="str">
        <f ca="1">IFERROR(IF(AND(NOW()&lt;= EOMONTH(DATE(YEAR($P690),1, 1), 0), Overall!$A692&lt;&gt;"", MONTH($O690) &lt;= 1, MONTH($P690) &gt;= 1), IF($T690 &lt;&gt; "", $H690/$T690, ""), ""), "")</f>
        <v/>
      </c>
      <c r="AI690" s="10" t="str">
        <f ca="1">IFERROR(IF(AND(NOW()&lt;= EOMONTH(DATE(YEAR($P690),2, 1), 0), Overall!$A692&lt;&gt;"", MONTH($O690) &lt;= 2, MONTH($P690) &gt;= 2), IF($T690 &lt;&gt; "", $H690/$T690, ""), ""), "")</f>
        <v/>
      </c>
      <c r="AJ690" s="10" t="str">
        <f ca="1">IFERROR(IF(AND(NOW()&lt;= EOMONTH(DATE(YEAR($P690),3, 1), 0), Overall!$A692&lt;&gt;"", MONTH($O690) &lt;= 3, MONTH($P690) &gt;= 3), IF($T690 &lt;&gt; "", $H690/$T690, ""), ""), "")</f>
        <v/>
      </c>
      <c r="AK690" s="10" t="str">
        <f ca="1">IFERROR(IF(AND(NOW()&lt;= EOMONTH(DATE(YEAR($P690),4, 1), 0), Overall!$A692&lt;&gt;"", MONTH($O690) &lt;= 4, MONTH($P690) &gt;= 4), IF($T690 &lt;&gt; "", $H690/$T690, ""), ""), "")</f>
        <v/>
      </c>
      <c r="AL690" s="10" t="str">
        <f ca="1">IFERROR(IF(AND(NOW()&lt;= EOMONTH(DATE(YEAR($P690),5, 1), 0), Overall!$A692&lt;&gt;"", MONTH($O690) &lt;= 5, MONTH($P690) &gt;= 5), IF($T690 &lt;&gt; "", $H690/$T690, ""), ""), "")</f>
        <v/>
      </c>
      <c r="AM690" s="10" t="str">
        <f ca="1">IFERROR(IF(AND(NOW()&lt;= EOMONTH(DATE(YEAR($P690),6, 1), 0), Overall!$A692&lt;&gt;"", MONTH($O690) &lt;= 6, MONTH($P690) &gt;= 6), IF($T690 &lt;&gt; "", $H690/$T690, ""), ""), "")</f>
        <v/>
      </c>
      <c r="AN690" s="10" t="str">
        <f ca="1">IFERROR(IF(AND(NOW()&lt;= EOMONTH(DATE(YEAR($P690),7, 1), 0), Overall!$A692&lt;&gt;"", MONTH($O690) &lt;= 7, MONTH($P690) &gt;= 7), IF($T690 &lt;&gt; "", $H690/$T690, ""), ""), "")</f>
        <v/>
      </c>
      <c r="AO690" s="10" t="str">
        <f ca="1">IFERROR(IF(AND(NOW()&lt;= EOMONTH(DATE(YEAR($P690),8, 1), 0), Overall!$A692&lt;&gt;"", MONTH($O690) &lt;= 8, MONTH($P690) &gt;= 8), IF($T690 &lt;&gt; "", $H690/$T690, ""), ""), "")</f>
        <v/>
      </c>
      <c r="AP690" s="10" t="str">
        <f ca="1">IFERROR(IF(AND(NOW()&lt;= EOMONTH(DATE(YEAR($P690),9, 1), 0), Overall!$A692&lt;&gt;"", MONTH($O690) &lt;= 9, MONTH($P690) &gt;= 9), IF($T690 &lt;&gt; "", $H690/$T690, ""), ""), "")</f>
        <v/>
      </c>
      <c r="AQ690" s="10" t="str">
        <f ca="1">IFERROR(IF(AND(NOW()&lt;= EOMONTH(DATE(YEAR($P690),10, 1), 0), Overall!$A692&lt;&gt;"", MONTH($O690) &lt;= 10, MONTH($P690) &gt;= 10), IF($T690 &lt;&gt; "", $H690/$T690, ""), ""), "")</f>
        <v/>
      </c>
      <c r="AR690" s="10" t="str">
        <f ca="1">IFERROR(IF(AND(NOW()&lt;= EOMONTH(DATE(YEAR($P690),11, 1), 0), Overall!$A692&lt;&gt;"", MONTH($O690) &lt;=11, MONTH($P690) &gt;= 11), IF($T690 &lt;&gt; "", $H690/$T690, ""), ""), "")</f>
        <v/>
      </c>
      <c r="AS690" s="10" t="str">
        <f ca="1">IFERROR(IF(AND(NOW()&lt;= EOMONTH(DATE(YEAR($P690),12, 1), 0), Overall!$A692&lt;&gt;"", MONTH($O690) &lt;= 12, MONTH($P690) &gt;= 12), IF($T690 &lt;&gt; "", $H690/$T690, ""), ""), "")</f>
        <v/>
      </c>
      <c r="AT690" s="16">
        <f t="shared" ca="1" si="21"/>
        <v>0</v>
      </c>
    </row>
    <row r="691" spans="1:46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6">
        <f>IF(Overall!T693&lt;&gt;"",VALUE(Overall!T693),"")</f>
        <v>79.849999999999994</v>
      </c>
      <c r="O691" s="7">
        <f>IF(Overall!L693&lt;&gt;"", DATEVALUE(Overall!L693), "")</f>
        <v>45352</v>
      </c>
      <c r="P691" s="7">
        <f>IF(Overall!M693&lt;&gt;"", DATEVALUE(Overall!M693), "")</f>
        <v>45382</v>
      </c>
      <c r="Q691" s="7" t="str">
        <f>IF(Overall!S693&lt;&gt;"",_xlfn.VALUETOTEXT(Overall!S693),"")</f>
        <v>Mar</v>
      </c>
      <c r="R691" s="7">
        <f>IF(Overall!O693&lt;&gt;"", DATEVALUE(Overall!O693), "")</f>
        <v>45257</v>
      </c>
      <c r="S691" s="7">
        <f>IF(Overall!O693&lt;&gt;"", DATEVALUE(Overall!O693), "")</f>
        <v>45257</v>
      </c>
      <c r="T691" s="5">
        <f t="shared" si="20"/>
        <v>1</v>
      </c>
      <c r="U691" s="10" t="str">
        <f>IF(Overall!$A693&lt;&gt;"",IF(AND(MONTH($O691) &lt;= 1, MONTH($P691) &gt;= 1), IF($T691 &lt;&gt; "", $H691/$T691, ""), ""),"")</f>
        <v/>
      </c>
      <c r="V691" s="10" t="str">
        <f>IF(Overall!$A693&lt;&gt;"",IF(AND(MONTH($O691) &lt;= 2, MONTH($P691) &gt;= 2), IF($T691 &lt;&gt; "", $H691/$T691, ""), ""),"")</f>
        <v/>
      </c>
      <c r="W691" s="10">
        <f>IF(Overall!$A693&lt;&gt;"",IF(AND(MONTH($O691) &lt;= 3, MONTH($P691) &gt;= 3), IF($T691 &lt;&gt; "", $H691/$T691, ""), ""),"")</f>
        <v>1000000</v>
      </c>
      <c r="X691" s="10" t="str">
        <f>IF(Overall!$A693&lt;&gt;"",IF(AND(MONTH($O691) &lt;= 4, MONTH($P691) &gt;= 4), IF($T691 &lt;&gt; "", $H691/$T691, ""), ""),"")</f>
        <v/>
      </c>
      <c r="Y691" s="10" t="str">
        <f>IF(Overall!$A693&lt;&gt;"",IF(AND(MONTH($O691) &lt;= 5, MONTH($P691) &gt;= 5), IF($T691 &lt;&gt; "", $H691/$T691, ""), ""),"")</f>
        <v/>
      </c>
      <c r="Z691" s="10" t="str">
        <f>IF(Overall!$A693&lt;&gt;"",IF(AND(MONTH($O691) &lt;= 6, MONTH($P691) &gt;= 6), IF($T691 &lt;&gt; "", $H691/$T691, ""), ""),"")</f>
        <v/>
      </c>
      <c r="AA691" s="10" t="str">
        <f>IF(Overall!$A693&lt;&gt;"",IF(AND(MONTH($O691) &lt;= 7, MONTH($P691) &gt;= 7 ), IF($T691 &lt;&gt; "", $H691/$T691, ""), ""),"")</f>
        <v/>
      </c>
      <c r="AB691" s="10" t="str">
        <f>IF(Overall!$A693&lt;&gt;"",IF(AND(MONTH($O691) &lt;= 8, MONTH($P691) &gt;= 8), IF($T691 &lt;&gt; "", $H691/$T691, ""), ""),"")</f>
        <v/>
      </c>
      <c r="AC691" s="10" t="str">
        <f>IF(Overall!$A693&lt;&gt;"",IF(AND(MONTH($O691) &lt;= 9, MONTH($P691) &gt;= 9), IF($T691 &lt;&gt; "", $H691/$T691, ""), ""),"")</f>
        <v/>
      </c>
      <c r="AD691" s="10" t="str">
        <f>IF(Overall!$A693&lt;&gt;"",IF(AND(MONTH($O691) &lt;= 10, MONTH($P691) &gt;= 10), IF($T691 &lt;&gt; "", $H691/$T691, ""), ""),"")</f>
        <v/>
      </c>
      <c r="AE691" s="10" t="str">
        <f>IF(Overall!$A693&lt;&gt;"",IF(AND(MONTH($O691) &lt;= 11, MONTH($P691) &gt;= 11), IF($T691 &lt;&gt; "", $H691/$T691, ""), ""),"")</f>
        <v/>
      </c>
      <c r="AF691" s="10" t="str">
        <f>IF(Overall!$A693&lt;&gt;"",IF(AND(MONTH($O691) &lt;= 12, MONTH($P691) &gt;= 12), IF($T691 &lt;&gt; "", $H691/$T691, ""), ""),"")</f>
        <v/>
      </c>
      <c r="AH691" s="10" t="str">
        <f ca="1">IFERROR(IF(AND(NOW()&lt;= EOMONTH(DATE(YEAR($P691),1, 1), 0), Overall!$A693&lt;&gt;"", MONTH($O691) &lt;= 1, MONTH($P691) &gt;= 1), IF($T691 &lt;&gt; "", $H691/$T691, ""), ""), "")</f>
        <v/>
      </c>
      <c r="AI691" s="10" t="str">
        <f ca="1">IFERROR(IF(AND(NOW()&lt;= EOMONTH(DATE(YEAR($P691),2, 1), 0), Overall!$A693&lt;&gt;"", MONTH($O691) &lt;= 2, MONTH($P691) &gt;= 2), IF($T691 &lt;&gt; "", $H691/$T691, ""), ""), "")</f>
        <v/>
      </c>
      <c r="AJ691" s="10" t="str">
        <f ca="1">IFERROR(IF(AND(NOW()&lt;= EOMONTH(DATE(YEAR($P691),3, 1), 0), Overall!$A693&lt;&gt;"", MONTH($O691) &lt;= 3, MONTH($P691) &gt;= 3), IF($T691 &lt;&gt; "", $H691/$T691, ""), ""), "")</f>
        <v/>
      </c>
      <c r="AK691" s="10" t="str">
        <f ca="1">IFERROR(IF(AND(NOW()&lt;= EOMONTH(DATE(YEAR($P691),4, 1), 0), Overall!$A693&lt;&gt;"", MONTH($O691) &lt;= 4, MONTH($P691) &gt;= 4), IF($T691 &lt;&gt; "", $H691/$T691, ""), ""), "")</f>
        <v/>
      </c>
      <c r="AL691" s="10" t="str">
        <f ca="1">IFERROR(IF(AND(NOW()&lt;= EOMONTH(DATE(YEAR($P691),5, 1), 0), Overall!$A693&lt;&gt;"", MONTH($O691) &lt;= 5, MONTH($P691) &gt;= 5), IF($T691 &lt;&gt; "", $H691/$T691, ""), ""), "")</f>
        <v/>
      </c>
      <c r="AM691" s="10" t="str">
        <f ca="1">IFERROR(IF(AND(NOW()&lt;= EOMONTH(DATE(YEAR($P691),6, 1), 0), Overall!$A693&lt;&gt;"", MONTH($O691) &lt;= 6, MONTH($P691) &gt;= 6), IF($T691 &lt;&gt; "", $H691/$T691, ""), ""), "")</f>
        <v/>
      </c>
      <c r="AN691" s="10" t="str">
        <f ca="1">IFERROR(IF(AND(NOW()&lt;= EOMONTH(DATE(YEAR($P691),7, 1), 0), Overall!$A693&lt;&gt;"", MONTH($O691) &lt;= 7, MONTH($P691) &gt;= 7), IF($T691 &lt;&gt; "", $H691/$T691, ""), ""), "")</f>
        <v/>
      </c>
      <c r="AO691" s="10" t="str">
        <f ca="1">IFERROR(IF(AND(NOW()&lt;= EOMONTH(DATE(YEAR($P691),8, 1), 0), Overall!$A693&lt;&gt;"", MONTH($O691) &lt;= 8, MONTH($P691) &gt;= 8), IF($T691 &lt;&gt; "", $H691/$T691, ""), ""), "")</f>
        <v/>
      </c>
      <c r="AP691" s="10" t="str">
        <f ca="1">IFERROR(IF(AND(NOW()&lt;= EOMONTH(DATE(YEAR($P691),9, 1), 0), Overall!$A693&lt;&gt;"", MONTH($O691) &lt;= 9, MONTH($P691) &gt;= 9), IF($T691 &lt;&gt; "", $H691/$T691, ""), ""), "")</f>
        <v/>
      </c>
      <c r="AQ691" s="10" t="str">
        <f ca="1">IFERROR(IF(AND(NOW()&lt;= EOMONTH(DATE(YEAR($P691),10, 1), 0), Overall!$A693&lt;&gt;"", MONTH($O691) &lt;= 10, MONTH($P691) &gt;= 10), IF($T691 &lt;&gt; "", $H691/$T691, ""), ""), "")</f>
        <v/>
      </c>
      <c r="AR691" s="10" t="str">
        <f ca="1">IFERROR(IF(AND(NOW()&lt;= EOMONTH(DATE(YEAR($P691),11, 1), 0), Overall!$A693&lt;&gt;"", MONTH($O691) &lt;=11, MONTH($P691) &gt;= 11), IF($T691 &lt;&gt; "", $H691/$T691, ""), ""), "")</f>
        <v/>
      </c>
      <c r="AS691" s="10" t="str">
        <f ca="1">IFERROR(IF(AND(NOW()&lt;= EOMONTH(DATE(YEAR($P691),12, 1), 0), Overall!$A693&lt;&gt;"", MONTH($O691) &lt;= 12, MONTH($P691) &gt;= 12), IF($T691 &lt;&gt; "", $H691/$T691, ""), ""), "")</f>
        <v/>
      </c>
      <c r="AT691" s="16">
        <f t="shared" ca="1" si="21"/>
        <v>0</v>
      </c>
    </row>
    <row r="692" spans="1:46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6">
        <f>IF(Overall!T694&lt;&gt;"",VALUE(Overall!T694),"")</f>
        <v>82.6</v>
      </c>
      <c r="O692" s="7">
        <f>IF(Overall!L694&lt;&gt;"", DATEVALUE(Overall!L694), "")</f>
        <v>45323</v>
      </c>
      <c r="P692" s="7">
        <f>IF(Overall!M694&lt;&gt;"", DATEVALUE(Overall!M694), "")</f>
        <v>45351</v>
      </c>
      <c r="Q692" s="7" t="str">
        <f>IF(Overall!S694&lt;&gt;"",_xlfn.VALUETOTEXT(Overall!S694),"")</f>
        <v>Feb</v>
      </c>
      <c r="R692" s="7">
        <f>IF(Overall!O694&lt;&gt;"", DATEVALUE(Overall!O694), "")</f>
        <v>45260</v>
      </c>
      <c r="S692" s="7">
        <f>IF(Overall!O694&lt;&gt;"", DATEVALUE(Overall!O694), "")</f>
        <v>45260</v>
      </c>
      <c r="T692" s="5">
        <f t="shared" si="20"/>
        <v>1</v>
      </c>
      <c r="U692" s="10" t="str">
        <f>IF(Overall!$A694&lt;&gt;"",IF(AND(MONTH($O692) &lt;= 1, MONTH($P692) &gt;= 1), IF($T692 &lt;&gt; "", $H692/$T692, ""), ""),"")</f>
        <v/>
      </c>
      <c r="V692" s="10">
        <f>IF(Overall!$A694&lt;&gt;"",IF(AND(MONTH($O692) &lt;= 2, MONTH($P692) &gt;= 2), IF($T692 &lt;&gt; "", $H692/$T692, ""), ""),"")</f>
        <v>500000</v>
      </c>
      <c r="W692" s="10" t="str">
        <f>IF(Overall!$A694&lt;&gt;"",IF(AND(MONTH($O692) &lt;= 3, MONTH($P692) &gt;= 3), IF($T692 &lt;&gt; "", $H692/$T692, ""), ""),"")</f>
        <v/>
      </c>
      <c r="X692" s="10" t="str">
        <f>IF(Overall!$A694&lt;&gt;"",IF(AND(MONTH($O692) &lt;= 4, MONTH($P692) &gt;= 4), IF($T692 &lt;&gt; "", $H692/$T692, ""), ""),"")</f>
        <v/>
      </c>
      <c r="Y692" s="10" t="str">
        <f>IF(Overall!$A694&lt;&gt;"",IF(AND(MONTH($O692) &lt;= 5, MONTH($P692) &gt;= 5), IF($T692 &lt;&gt; "", $H692/$T692, ""), ""),"")</f>
        <v/>
      </c>
      <c r="Z692" s="10" t="str">
        <f>IF(Overall!$A694&lt;&gt;"",IF(AND(MONTH($O692) &lt;= 6, MONTH($P692) &gt;= 6), IF($T692 &lt;&gt; "", $H692/$T692, ""), ""),"")</f>
        <v/>
      </c>
      <c r="AA692" s="10" t="str">
        <f>IF(Overall!$A694&lt;&gt;"",IF(AND(MONTH($O692) &lt;= 7, MONTH($P692) &gt;= 7 ), IF($T692 &lt;&gt; "", $H692/$T692, ""), ""),"")</f>
        <v/>
      </c>
      <c r="AB692" s="10" t="str">
        <f>IF(Overall!$A694&lt;&gt;"",IF(AND(MONTH($O692) &lt;= 8, MONTH($P692) &gt;= 8), IF($T692 &lt;&gt; "", $H692/$T692, ""), ""),"")</f>
        <v/>
      </c>
      <c r="AC692" s="10" t="str">
        <f>IF(Overall!$A694&lt;&gt;"",IF(AND(MONTH($O692) &lt;= 9, MONTH($P692) &gt;= 9), IF($T692 &lt;&gt; "", $H692/$T692, ""), ""),"")</f>
        <v/>
      </c>
      <c r="AD692" s="10" t="str">
        <f>IF(Overall!$A694&lt;&gt;"",IF(AND(MONTH($O692) &lt;= 10, MONTH($P692) &gt;= 10), IF($T692 &lt;&gt; "", $H692/$T692, ""), ""),"")</f>
        <v/>
      </c>
      <c r="AE692" s="10" t="str">
        <f>IF(Overall!$A694&lt;&gt;"",IF(AND(MONTH($O692) &lt;= 11, MONTH($P692) &gt;= 11), IF($T692 &lt;&gt; "", $H692/$T692, ""), ""),"")</f>
        <v/>
      </c>
      <c r="AF692" s="10" t="str">
        <f>IF(Overall!$A694&lt;&gt;"",IF(AND(MONTH($O692) &lt;= 12, MONTH($P692) &gt;= 12), IF($T692 &lt;&gt; "", $H692/$T692, ""), ""),"")</f>
        <v/>
      </c>
      <c r="AH692" s="10" t="str">
        <f ca="1">IFERROR(IF(AND(NOW()&lt;= EOMONTH(DATE(YEAR($P692),1, 1), 0), Overall!$A694&lt;&gt;"", MONTH($O692) &lt;= 1, MONTH($P692) &gt;= 1), IF($T692 &lt;&gt; "", $H692/$T692, ""), ""), "")</f>
        <v/>
      </c>
      <c r="AI692" s="10" t="str">
        <f ca="1">IFERROR(IF(AND(NOW()&lt;= EOMONTH(DATE(YEAR($P692),2, 1), 0), Overall!$A694&lt;&gt;"", MONTH($O692) &lt;= 2, MONTH($P692) &gt;= 2), IF($T692 &lt;&gt; "", $H692/$T692, ""), ""), "")</f>
        <v/>
      </c>
      <c r="AJ692" s="10" t="str">
        <f ca="1">IFERROR(IF(AND(NOW()&lt;= EOMONTH(DATE(YEAR($P692),3, 1), 0), Overall!$A694&lt;&gt;"", MONTH($O692) &lt;= 3, MONTH($P692) &gt;= 3), IF($T692 &lt;&gt; "", $H692/$T692, ""), ""), "")</f>
        <v/>
      </c>
      <c r="AK692" s="10" t="str">
        <f ca="1">IFERROR(IF(AND(NOW()&lt;= EOMONTH(DATE(YEAR($P692),4, 1), 0), Overall!$A694&lt;&gt;"", MONTH($O692) &lt;= 4, MONTH($P692) &gt;= 4), IF($T692 &lt;&gt; "", $H692/$T692, ""), ""), "")</f>
        <v/>
      </c>
      <c r="AL692" s="10" t="str">
        <f ca="1">IFERROR(IF(AND(NOW()&lt;= EOMONTH(DATE(YEAR($P692),5, 1), 0), Overall!$A694&lt;&gt;"", MONTH($O692) &lt;= 5, MONTH($P692) &gt;= 5), IF($T692 &lt;&gt; "", $H692/$T692, ""), ""), "")</f>
        <v/>
      </c>
      <c r="AM692" s="10" t="str">
        <f ca="1">IFERROR(IF(AND(NOW()&lt;= EOMONTH(DATE(YEAR($P692),6, 1), 0), Overall!$A694&lt;&gt;"", MONTH($O692) &lt;= 6, MONTH($P692) &gt;= 6), IF($T692 &lt;&gt; "", $H692/$T692, ""), ""), "")</f>
        <v/>
      </c>
      <c r="AN692" s="10" t="str">
        <f ca="1">IFERROR(IF(AND(NOW()&lt;= EOMONTH(DATE(YEAR($P692),7, 1), 0), Overall!$A694&lt;&gt;"", MONTH($O692) &lt;= 7, MONTH($P692) &gt;= 7), IF($T692 &lt;&gt; "", $H692/$T692, ""), ""), "")</f>
        <v/>
      </c>
      <c r="AO692" s="10" t="str">
        <f ca="1">IFERROR(IF(AND(NOW()&lt;= EOMONTH(DATE(YEAR($P692),8, 1), 0), Overall!$A694&lt;&gt;"", MONTH($O692) &lt;= 8, MONTH($P692) &gt;= 8), IF($T692 &lt;&gt; "", $H692/$T692, ""), ""), "")</f>
        <v/>
      </c>
      <c r="AP692" s="10" t="str">
        <f ca="1">IFERROR(IF(AND(NOW()&lt;= EOMONTH(DATE(YEAR($P692),9, 1), 0), Overall!$A694&lt;&gt;"", MONTH($O692) &lt;= 9, MONTH($P692) &gt;= 9), IF($T692 &lt;&gt; "", $H692/$T692, ""), ""), "")</f>
        <v/>
      </c>
      <c r="AQ692" s="10" t="str">
        <f ca="1">IFERROR(IF(AND(NOW()&lt;= EOMONTH(DATE(YEAR($P692),10, 1), 0), Overall!$A694&lt;&gt;"", MONTH($O692) &lt;= 10, MONTH($P692) &gt;= 10), IF($T692 &lt;&gt; "", $H692/$T692, ""), ""), "")</f>
        <v/>
      </c>
      <c r="AR692" s="10" t="str">
        <f ca="1">IFERROR(IF(AND(NOW()&lt;= EOMONTH(DATE(YEAR($P692),11, 1), 0), Overall!$A694&lt;&gt;"", MONTH($O692) &lt;=11, MONTH($P692) &gt;= 11), IF($T692 &lt;&gt; "", $H692/$T692, ""), ""), "")</f>
        <v/>
      </c>
      <c r="AS692" s="10" t="str">
        <f ca="1">IFERROR(IF(AND(NOW()&lt;= EOMONTH(DATE(YEAR($P692),12, 1), 0), Overall!$A694&lt;&gt;"", MONTH($O692) &lt;= 12, MONTH($P692) &gt;= 12), IF($T692 &lt;&gt; "", $H692/$T692, ""), ""), "")</f>
        <v/>
      </c>
      <c r="AT692" s="16">
        <f t="shared" ca="1" si="21"/>
        <v>0</v>
      </c>
    </row>
    <row r="693" spans="1:46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6">
        <f>IF(Overall!T695&lt;&gt;"",VALUE(Overall!T695),"")</f>
        <v>82.28</v>
      </c>
      <c r="O693" s="7">
        <f>IF(Overall!L695&lt;&gt;"", DATEVALUE(Overall!L695), "")</f>
        <v>45352</v>
      </c>
      <c r="P693" s="7">
        <f>IF(Overall!M695&lt;&gt;"", DATEVALUE(Overall!M695), "")</f>
        <v>45382</v>
      </c>
      <c r="Q693" s="7" t="str">
        <f>IF(Overall!S695&lt;&gt;"",_xlfn.VALUETOTEXT(Overall!S695),"")</f>
        <v>Mar</v>
      </c>
      <c r="R693" s="7">
        <f>IF(Overall!O695&lt;&gt;"", DATEVALUE(Overall!O695), "")</f>
        <v>45260</v>
      </c>
      <c r="S693" s="7">
        <f>IF(Overall!O695&lt;&gt;"", DATEVALUE(Overall!O695), "")</f>
        <v>45260</v>
      </c>
      <c r="T693" s="5">
        <f t="shared" si="20"/>
        <v>1</v>
      </c>
      <c r="U693" s="10" t="str">
        <f>IF(Overall!$A695&lt;&gt;"",IF(AND(MONTH($O693) &lt;= 1, MONTH($P693) &gt;= 1), IF($T693 &lt;&gt; "", $H693/$T693, ""), ""),"")</f>
        <v/>
      </c>
      <c r="V693" s="10" t="str">
        <f>IF(Overall!$A695&lt;&gt;"",IF(AND(MONTH($O693) &lt;= 2, MONTH($P693) &gt;= 2), IF($T693 &lt;&gt; "", $H693/$T693, ""), ""),"")</f>
        <v/>
      </c>
      <c r="W693" s="10">
        <f>IF(Overall!$A695&lt;&gt;"",IF(AND(MONTH($O693) &lt;= 3, MONTH($P693) &gt;= 3), IF($T693 &lt;&gt; "", $H693/$T693, ""), ""),"")</f>
        <v>500000</v>
      </c>
      <c r="X693" s="10" t="str">
        <f>IF(Overall!$A695&lt;&gt;"",IF(AND(MONTH($O693) &lt;= 4, MONTH($P693) &gt;= 4), IF($T693 &lt;&gt; "", $H693/$T693, ""), ""),"")</f>
        <v/>
      </c>
      <c r="Y693" s="10" t="str">
        <f>IF(Overall!$A695&lt;&gt;"",IF(AND(MONTH($O693) &lt;= 5, MONTH($P693) &gt;= 5), IF($T693 &lt;&gt; "", $H693/$T693, ""), ""),"")</f>
        <v/>
      </c>
      <c r="Z693" s="10" t="str">
        <f>IF(Overall!$A695&lt;&gt;"",IF(AND(MONTH($O693) &lt;= 6, MONTH($P693) &gt;= 6), IF($T693 &lt;&gt; "", $H693/$T693, ""), ""),"")</f>
        <v/>
      </c>
      <c r="AA693" s="10" t="str">
        <f>IF(Overall!$A695&lt;&gt;"",IF(AND(MONTH($O693) &lt;= 7, MONTH($P693) &gt;= 7 ), IF($T693 &lt;&gt; "", $H693/$T693, ""), ""),"")</f>
        <v/>
      </c>
      <c r="AB693" s="10" t="str">
        <f>IF(Overall!$A695&lt;&gt;"",IF(AND(MONTH($O693) &lt;= 8, MONTH($P693) &gt;= 8), IF($T693 &lt;&gt; "", $H693/$T693, ""), ""),"")</f>
        <v/>
      </c>
      <c r="AC693" s="10" t="str">
        <f>IF(Overall!$A695&lt;&gt;"",IF(AND(MONTH($O693) &lt;= 9, MONTH($P693) &gt;= 9), IF($T693 &lt;&gt; "", $H693/$T693, ""), ""),"")</f>
        <v/>
      </c>
      <c r="AD693" s="10" t="str">
        <f>IF(Overall!$A695&lt;&gt;"",IF(AND(MONTH($O693) &lt;= 10, MONTH($P693) &gt;= 10), IF($T693 &lt;&gt; "", $H693/$T693, ""), ""),"")</f>
        <v/>
      </c>
      <c r="AE693" s="10" t="str">
        <f>IF(Overall!$A695&lt;&gt;"",IF(AND(MONTH($O693) &lt;= 11, MONTH($P693) &gt;= 11), IF($T693 &lt;&gt; "", $H693/$T693, ""), ""),"")</f>
        <v/>
      </c>
      <c r="AF693" s="10" t="str">
        <f>IF(Overall!$A695&lt;&gt;"",IF(AND(MONTH($O693) &lt;= 12, MONTH($P693) &gt;= 12), IF($T693 &lt;&gt; "", $H693/$T693, ""), ""),"")</f>
        <v/>
      </c>
      <c r="AH693" s="10" t="str">
        <f ca="1">IFERROR(IF(AND(NOW()&lt;= EOMONTH(DATE(YEAR($P693),1, 1), 0), Overall!$A695&lt;&gt;"", MONTH($O693) &lt;= 1, MONTH($P693) &gt;= 1), IF($T693 &lt;&gt; "", $H693/$T693, ""), ""), "")</f>
        <v/>
      </c>
      <c r="AI693" s="10" t="str">
        <f ca="1">IFERROR(IF(AND(NOW()&lt;= EOMONTH(DATE(YEAR($P693),2, 1), 0), Overall!$A695&lt;&gt;"", MONTH($O693) &lt;= 2, MONTH($P693) &gt;= 2), IF($T693 &lt;&gt; "", $H693/$T693, ""), ""), "")</f>
        <v/>
      </c>
      <c r="AJ693" s="10" t="str">
        <f ca="1">IFERROR(IF(AND(NOW()&lt;= EOMONTH(DATE(YEAR($P693),3, 1), 0), Overall!$A695&lt;&gt;"", MONTH($O693) &lt;= 3, MONTH($P693) &gt;= 3), IF($T693 &lt;&gt; "", $H693/$T693, ""), ""), "")</f>
        <v/>
      </c>
      <c r="AK693" s="10" t="str">
        <f ca="1">IFERROR(IF(AND(NOW()&lt;= EOMONTH(DATE(YEAR($P693),4, 1), 0), Overall!$A695&lt;&gt;"", MONTH($O693) &lt;= 4, MONTH($P693) &gt;= 4), IF($T693 &lt;&gt; "", $H693/$T693, ""), ""), "")</f>
        <v/>
      </c>
      <c r="AL693" s="10" t="str">
        <f ca="1">IFERROR(IF(AND(NOW()&lt;= EOMONTH(DATE(YEAR($P693),5, 1), 0), Overall!$A695&lt;&gt;"", MONTH($O693) &lt;= 5, MONTH($P693) &gt;= 5), IF($T693 &lt;&gt; "", $H693/$T693, ""), ""), "")</f>
        <v/>
      </c>
      <c r="AM693" s="10" t="str">
        <f ca="1">IFERROR(IF(AND(NOW()&lt;= EOMONTH(DATE(YEAR($P693),6, 1), 0), Overall!$A695&lt;&gt;"", MONTH($O693) &lt;= 6, MONTH($P693) &gt;= 6), IF($T693 &lt;&gt; "", $H693/$T693, ""), ""), "")</f>
        <v/>
      </c>
      <c r="AN693" s="10" t="str">
        <f ca="1">IFERROR(IF(AND(NOW()&lt;= EOMONTH(DATE(YEAR($P693),7, 1), 0), Overall!$A695&lt;&gt;"", MONTH($O693) &lt;= 7, MONTH($P693) &gt;= 7), IF($T693 &lt;&gt; "", $H693/$T693, ""), ""), "")</f>
        <v/>
      </c>
      <c r="AO693" s="10" t="str">
        <f ca="1">IFERROR(IF(AND(NOW()&lt;= EOMONTH(DATE(YEAR($P693),8, 1), 0), Overall!$A695&lt;&gt;"", MONTH($O693) &lt;= 8, MONTH($P693) &gt;= 8), IF($T693 &lt;&gt; "", $H693/$T693, ""), ""), "")</f>
        <v/>
      </c>
      <c r="AP693" s="10" t="str">
        <f ca="1">IFERROR(IF(AND(NOW()&lt;= EOMONTH(DATE(YEAR($P693),9, 1), 0), Overall!$A695&lt;&gt;"", MONTH($O693) &lt;= 9, MONTH($P693) &gt;= 9), IF($T693 &lt;&gt; "", $H693/$T693, ""), ""), "")</f>
        <v/>
      </c>
      <c r="AQ693" s="10" t="str">
        <f ca="1">IFERROR(IF(AND(NOW()&lt;= EOMONTH(DATE(YEAR($P693),10, 1), 0), Overall!$A695&lt;&gt;"", MONTH($O693) &lt;= 10, MONTH($P693) &gt;= 10), IF($T693 &lt;&gt; "", $H693/$T693, ""), ""), "")</f>
        <v/>
      </c>
      <c r="AR693" s="10" t="str">
        <f ca="1">IFERROR(IF(AND(NOW()&lt;= EOMONTH(DATE(YEAR($P693),11, 1), 0), Overall!$A695&lt;&gt;"", MONTH($O693) &lt;=11, MONTH($P693) &gt;= 11), IF($T693 &lt;&gt; "", $H693/$T693, ""), ""), "")</f>
        <v/>
      </c>
      <c r="AS693" s="10" t="str">
        <f ca="1">IFERROR(IF(AND(NOW()&lt;= EOMONTH(DATE(YEAR($P693),12, 1), 0), Overall!$A695&lt;&gt;"", MONTH($O693) &lt;= 12, MONTH($P693) &gt;= 12), IF($T693 &lt;&gt; "", $H693/$T693, ""), ""), "")</f>
        <v/>
      </c>
      <c r="AT693" s="16">
        <f t="shared" ca="1" si="21"/>
        <v>0</v>
      </c>
    </row>
    <row r="694" spans="1:46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6">
        <f>IF(Overall!T696&lt;&gt;"",VALUE(Overall!T696),"")</f>
        <v>82.89</v>
      </c>
      <c r="O694" s="7">
        <f>IF(Overall!L696&lt;&gt;"", DATEVALUE(Overall!L696), "")</f>
        <v>45323</v>
      </c>
      <c r="P694" s="7">
        <f>IF(Overall!M696&lt;&gt;"", DATEVALUE(Overall!M696), "")</f>
        <v>45351</v>
      </c>
      <c r="Q694" s="7" t="str">
        <f>IF(Overall!S696&lt;&gt;"",_xlfn.VALUETOTEXT(Overall!S696),"")</f>
        <v>Feb</v>
      </c>
      <c r="R694" s="7">
        <f>IF(Overall!O696&lt;&gt;"", DATEVALUE(Overall!O696), "")</f>
        <v>45260</v>
      </c>
      <c r="S694" s="7">
        <f>IF(Overall!O696&lt;&gt;"", DATEVALUE(Overall!O696), "")</f>
        <v>45260</v>
      </c>
      <c r="T694" s="5">
        <f t="shared" si="20"/>
        <v>1</v>
      </c>
      <c r="U694" s="10" t="str">
        <f>IF(Overall!$A696&lt;&gt;"",IF(AND(MONTH($O694) &lt;= 1, MONTH($P694) &gt;= 1), IF($T694 &lt;&gt; "", $H694/$T694, ""), ""),"")</f>
        <v/>
      </c>
      <c r="V694" s="10">
        <f>IF(Overall!$A696&lt;&gt;"",IF(AND(MONTH($O694) &lt;= 2, MONTH($P694) &gt;= 2), IF($T694 &lt;&gt; "", $H694/$T694, ""), ""),"")</f>
        <v>500000</v>
      </c>
      <c r="W694" s="10" t="str">
        <f>IF(Overall!$A696&lt;&gt;"",IF(AND(MONTH($O694) &lt;= 3, MONTH($P694) &gt;= 3), IF($T694 &lt;&gt; "", $H694/$T694, ""), ""),"")</f>
        <v/>
      </c>
      <c r="X694" s="10" t="str">
        <f>IF(Overall!$A696&lt;&gt;"",IF(AND(MONTH($O694) &lt;= 4, MONTH($P694) &gt;= 4), IF($T694 &lt;&gt; "", $H694/$T694, ""), ""),"")</f>
        <v/>
      </c>
      <c r="Y694" s="10" t="str">
        <f>IF(Overall!$A696&lt;&gt;"",IF(AND(MONTH($O694) &lt;= 5, MONTH($P694) &gt;= 5), IF($T694 &lt;&gt; "", $H694/$T694, ""), ""),"")</f>
        <v/>
      </c>
      <c r="Z694" s="10" t="str">
        <f>IF(Overall!$A696&lt;&gt;"",IF(AND(MONTH($O694) &lt;= 6, MONTH($P694) &gt;= 6), IF($T694 &lt;&gt; "", $H694/$T694, ""), ""),"")</f>
        <v/>
      </c>
      <c r="AA694" s="10" t="str">
        <f>IF(Overall!$A696&lt;&gt;"",IF(AND(MONTH($O694) &lt;= 7, MONTH($P694) &gt;= 7 ), IF($T694 &lt;&gt; "", $H694/$T694, ""), ""),"")</f>
        <v/>
      </c>
      <c r="AB694" s="10" t="str">
        <f>IF(Overall!$A696&lt;&gt;"",IF(AND(MONTH($O694) &lt;= 8, MONTH($P694) &gt;= 8), IF($T694 &lt;&gt; "", $H694/$T694, ""), ""),"")</f>
        <v/>
      </c>
      <c r="AC694" s="10" t="str">
        <f>IF(Overall!$A696&lt;&gt;"",IF(AND(MONTH($O694) &lt;= 9, MONTH($P694) &gt;= 9), IF($T694 &lt;&gt; "", $H694/$T694, ""), ""),"")</f>
        <v/>
      </c>
      <c r="AD694" s="10" t="str">
        <f>IF(Overall!$A696&lt;&gt;"",IF(AND(MONTH($O694) &lt;= 10, MONTH($P694) &gt;= 10), IF($T694 &lt;&gt; "", $H694/$T694, ""), ""),"")</f>
        <v/>
      </c>
      <c r="AE694" s="10" t="str">
        <f>IF(Overall!$A696&lt;&gt;"",IF(AND(MONTH($O694) &lt;= 11, MONTH($P694) &gt;= 11), IF($T694 &lt;&gt; "", $H694/$T694, ""), ""),"")</f>
        <v/>
      </c>
      <c r="AF694" s="10" t="str">
        <f>IF(Overall!$A696&lt;&gt;"",IF(AND(MONTH($O694) &lt;= 12, MONTH($P694) &gt;= 12), IF($T694 &lt;&gt; "", $H694/$T694, ""), ""),"")</f>
        <v/>
      </c>
      <c r="AH694" s="10" t="str">
        <f ca="1">IFERROR(IF(AND(NOW()&lt;= EOMONTH(DATE(YEAR($P694),1, 1), 0), Overall!$A696&lt;&gt;"", MONTH($O694) &lt;= 1, MONTH($P694) &gt;= 1), IF($T694 &lt;&gt; "", $H694/$T694, ""), ""), "")</f>
        <v/>
      </c>
      <c r="AI694" s="10" t="str">
        <f ca="1">IFERROR(IF(AND(NOW()&lt;= EOMONTH(DATE(YEAR($P694),2, 1), 0), Overall!$A696&lt;&gt;"", MONTH($O694) &lt;= 2, MONTH($P694) &gt;= 2), IF($T694 &lt;&gt; "", $H694/$T694, ""), ""), "")</f>
        <v/>
      </c>
      <c r="AJ694" s="10" t="str">
        <f ca="1">IFERROR(IF(AND(NOW()&lt;= EOMONTH(DATE(YEAR($P694),3, 1), 0), Overall!$A696&lt;&gt;"", MONTH($O694) &lt;= 3, MONTH($P694) &gt;= 3), IF($T694 &lt;&gt; "", $H694/$T694, ""), ""), "")</f>
        <v/>
      </c>
      <c r="AK694" s="10" t="str">
        <f ca="1">IFERROR(IF(AND(NOW()&lt;= EOMONTH(DATE(YEAR($P694),4, 1), 0), Overall!$A696&lt;&gt;"", MONTH($O694) &lt;= 4, MONTH($P694) &gt;= 4), IF($T694 &lt;&gt; "", $H694/$T694, ""), ""), "")</f>
        <v/>
      </c>
      <c r="AL694" s="10" t="str">
        <f ca="1">IFERROR(IF(AND(NOW()&lt;= EOMONTH(DATE(YEAR($P694),5, 1), 0), Overall!$A696&lt;&gt;"", MONTH($O694) &lt;= 5, MONTH($P694) &gt;= 5), IF($T694 &lt;&gt; "", $H694/$T694, ""), ""), "")</f>
        <v/>
      </c>
      <c r="AM694" s="10" t="str">
        <f ca="1">IFERROR(IF(AND(NOW()&lt;= EOMONTH(DATE(YEAR($P694),6, 1), 0), Overall!$A696&lt;&gt;"", MONTH($O694) &lt;= 6, MONTH($P694) &gt;= 6), IF($T694 &lt;&gt; "", $H694/$T694, ""), ""), "")</f>
        <v/>
      </c>
      <c r="AN694" s="10" t="str">
        <f ca="1">IFERROR(IF(AND(NOW()&lt;= EOMONTH(DATE(YEAR($P694),7, 1), 0), Overall!$A696&lt;&gt;"", MONTH($O694) &lt;= 7, MONTH($P694) &gt;= 7), IF($T694 &lt;&gt; "", $H694/$T694, ""), ""), "")</f>
        <v/>
      </c>
      <c r="AO694" s="10" t="str">
        <f ca="1">IFERROR(IF(AND(NOW()&lt;= EOMONTH(DATE(YEAR($P694),8, 1), 0), Overall!$A696&lt;&gt;"", MONTH($O694) &lt;= 8, MONTH($P694) &gt;= 8), IF($T694 &lt;&gt; "", $H694/$T694, ""), ""), "")</f>
        <v/>
      </c>
      <c r="AP694" s="10" t="str">
        <f ca="1">IFERROR(IF(AND(NOW()&lt;= EOMONTH(DATE(YEAR($P694),9, 1), 0), Overall!$A696&lt;&gt;"", MONTH($O694) &lt;= 9, MONTH($P694) &gt;= 9), IF($T694 &lt;&gt; "", $H694/$T694, ""), ""), "")</f>
        <v/>
      </c>
      <c r="AQ694" s="10" t="str">
        <f ca="1">IFERROR(IF(AND(NOW()&lt;= EOMONTH(DATE(YEAR($P694),10, 1), 0), Overall!$A696&lt;&gt;"", MONTH($O694) &lt;= 10, MONTH($P694) &gt;= 10), IF($T694 &lt;&gt; "", $H694/$T694, ""), ""), "")</f>
        <v/>
      </c>
      <c r="AR694" s="10" t="str">
        <f ca="1">IFERROR(IF(AND(NOW()&lt;= EOMONTH(DATE(YEAR($P694),11, 1), 0), Overall!$A696&lt;&gt;"", MONTH($O694) &lt;=11, MONTH($P694) &gt;= 11), IF($T694 &lt;&gt; "", $H694/$T694, ""), ""), "")</f>
        <v/>
      </c>
      <c r="AS694" s="10" t="str">
        <f ca="1">IFERROR(IF(AND(NOW()&lt;= EOMONTH(DATE(YEAR($P694),12, 1), 0), Overall!$A696&lt;&gt;"", MONTH($O694) &lt;= 12, MONTH($P694) &gt;= 12), IF($T694 &lt;&gt; "", $H694/$T694, ""), ""), "")</f>
        <v/>
      </c>
      <c r="AT694" s="16">
        <f t="shared" ca="1" si="21"/>
        <v>0</v>
      </c>
    </row>
    <row r="695" spans="1:46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6">
        <f>IF(Overall!T697&lt;&gt;"",VALUE(Overall!T697),"")</f>
        <v>82.46</v>
      </c>
      <c r="O695" s="7">
        <f>IF(Overall!L697&lt;&gt;"", DATEVALUE(Overall!L697), "")</f>
        <v>45352</v>
      </c>
      <c r="P695" s="7">
        <f>IF(Overall!M697&lt;&gt;"", DATEVALUE(Overall!M697), "")</f>
        <v>45382</v>
      </c>
      <c r="Q695" s="7" t="str">
        <f>IF(Overall!S697&lt;&gt;"",_xlfn.VALUETOTEXT(Overall!S697),"")</f>
        <v>Mar</v>
      </c>
      <c r="R695" s="7">
        <f>IF(Overall!O697&lt;&gt;"", DATEVALUE(Overall!O697), "")</f>
        <v>45260</v>
      </c>
      <c r="S695" s="7">
        <f>IF(Overall!O697&lt;&gt;"", DATEVALUE(Overall!O697), "")</f>
        <v>45260</v>
      </c>
      <c r="T695" s="5">
        <f t="shared" si="20"/>
        <v>1</v>
      </c>
      <c r="U695" s="10" t="str">
        <f>IF(Overall!$A697&lt;&gt;"",IF(AND(MONTH($O695) &lt;= 1, MONTH($P695) &gt;= 1), IF($T695 &lt;&gt; "", $H695/$T695, ""), ""),"")</f>
        <v/>
      </c>
      <c r="V695" s="10" t="str">
        <f>IF(Overall!$A697&lt;&gt;"",IF(AND(MONTH($O695) &lt;= 2, MONTH($P695) &gt;= 2), IF($T695 &lt;&gt; "", $H695/$T695, ""), ""),"")</f>
        <v/>
      </c>
      <c r="W695" s="10">
        <f>IF(Overall!$A697&lt;&gt;"",IF(AND(MONTH($O695) &lt;= 3, MONTH($P695) &gt;= 3), IF($T695 &lt;&gt; "", $H695/$T695, ""), ""),"")</f>
        <v>500000</v>
      </c>
      <c r="X695" s="10" t="str">
        <f>IF(Overall!$A697&lt;&gt;"",IF(AND(MONTH($O695) &lt;= 4, MONTH($P695) &gt;= 4), IF($T695 &lt;&gt; "", $H695/$T695, ""), ""),"")</f>
        <v/>
      </c>
      <c r="Y695" s="10" t="str">
        <f>IF(Overall!$A697&lt;&gt;"",IF(AND(MONTH($O695) &lt;= 5, MONTH($P695) &gt;= 5), IF($T695 &lt;&gt; "", $H695/$T695, ""), ""),"")</f>
        <v/>
      </c>
      <c r="Z695" s="10" t="str">
        <f>IF(Overall!$A697&lt;&gt;"",IF(AND(MONTH($O695) &lt;= 6, MONTH($P695) &gt;= 6), IF($T695 &lt;&gt; "", $H695/$T695, ""), ""),"")</f>
        <v/>
      </c>
      <c r="AA695" s="10" t="str">
        <f>IF(Overall!$A697&lt;&gt;"",IF(AND(MONTH($O695) &lt;= 7, MONTH($P695) &gt;= 7 ), IF($T695 &lt;&gt; "", $H695/$T695, ""), ""),"")</f>
        <v/>
      </c>
      <c r="AB695" s="10" t="str">
        <f>IF(Overall!$A697&lt;&gt;"",IF(AND(MONTH($O695) &lt;= 8, MONTH($P695) &gt;= 8), IF($T695 &lt;&gt; "", $H695/$T695, ""), ""),"")</f>
        <v/>
      </c>
      <c r="AC695" s="10" t="str">
        <f>IF(Overall!$A697&lt;&gt;"",IF(AND(MONTH($O695) &lt;= 9, MONTH($P695) &gt;= 9), IF($T695 &lt;&gt; "", $H695/$T695, ""), ""),"")</f>
        <v/>
      </c>
      <c r="AD695" s="10" t="str">
        <f>IF(Overall!$A697&lt;&gt;"",IF(AND(MONTH($O695) &lt;= 10, MONTH($P695) &gt;= 10), IF($T695 &lt;&gt; "", $H695/$T695, ""), ""),"")</f>
        <v/>
      </c>
      <c r="AE695" s="10" t="str">
        <f>IF(Overall!$A697&lt;&gt;"",IF(AND(MONTH($O695) &lt;= 11, MONTH($P695) &gt;= 11), IF($T695 &lt;&gt; "", $H695/$T695, ""), ""),"")</f>
        <v/>
      </c>
      <c r="AF695" s="10" t="str">
        <f>IF(Overall!$A697&lt;&gt;"",IF(AND(MONTH($O695) &lt;= 12, MONTH($P695) &gt;= 12), IF($T695 &lt;&gt; "", $H695/$T695, ""), ""),"")</f>
        <v/>
      </c>
      <c r="AH695" s="10" t="str">
        <f ca="1">IFERROR(IF(AND(NOW()&lt;= EOMONTH(DATE(YEAR($P695),1, 1), 0), Overall!$A697&lt;&gt;"", MONTH($O695) &lt;= 1, MONTH($P695) &gt;= 1), IF($T695 &lt;&gt; "", $H695/$T695, ""), ""), "")</f>
        <v/>
      </c>
      <c r="AI695" s="10" t="str">
        <f ca="1">IFERROR(IF(AND(NOW()&lt;= EOMONTH(DATE(YEAR($P695),2, 1), 0), Overall!$A697&lt;&gt;"", MONTH($O695) &lt;= 2, MONTH($P695) &gt;= 2), IF($T695 &lt;&gt; "", $H695/$T695, ""), ""), "")</f>
        <v/>
      </c>
      <c r="AJ695" s="10" t="str">
        <f ca="1">IFERROR(IF(AND(NOW()&lt;= EOMONTH(DATE(YEAR($P695),3, 1), 0), Overall!$A697&lt;&gt;"", MONTH($O695) &lt;= 3, MONTH($P695) &gt;= 3), IF($T695 &lt;&gt; "", $H695/$T695, ""), ""), "")</f>
        <v/>
      </c>
      <c r="AK695" s="10" t="str">
        <f ca="1">IFERROR(IF(AND(NOW()&lt;= EOMONTH(DATE(YEAR($P695),4, 1), 0), Overall!$A697&lt;&gt;"", MONTH($O695) &lt;= 4, MONTH($P695) &gt;= 4), IF($T695 &lt;&gt; "", $H695/$T695, ""), ""), "")</f>
        <v/>
      </c>
      <c r="AL695" s="10" t="str">
        <f ca="1">IFERROR(IF(AND(NOW()&lt;= EOMONTH(DATE(YEAR($P695),5, 1), 0), Overall!$A697&lt;&gt;"", MONTH($O695) &lt;= 5, MONTH($P695) &gt;= 5), IF($T695 &lt;&gt; "", $H695/$T695, ""), ""), "")</f>
        <v/>
      </c>
      <c r="AM695" s="10" t="str">
        <f ca="1">IFERROR(IF(AND(NOW()&lt;= EOMONTH(DATE(YEAR($P695),6, 1), 0), Overall!$A697&lt;&gt;"", MONTH($O695) &lt;= 6, MONTH($P695) &gt;= 6), IF($T695 &lt;&gt; "", $H695/$T695, ""), ""), "")</f>
        <v/>
      </c>
      <c r="AN695" s="10" t="str">
        <f ca="1">IFERROR(IF(AND(NOW()&lt;= EOMONTH(DATE(YEAR($P695),7, 1), 0), Overall!$A697&lt;&gt;"", MONTH($O695) &lt;= 7, MONTH($P695) &gt;= 7), IF($T695 &lt;&gt; "", $H695/$T695, ""), ""), "")</f>
        <v/>
      </c>
      <c r="AO695" s="10" t="str">
        <f ca="1">IFERROR(IF(AND(NOW()&lt;= EOMONTH(DATE(YEAR($P695),8, 1), 0), Overall!$A697&lt;&gt;"", MONTH($O695) &lt;= 8, MONTH($P695) &gt;= 8), IF($T695 &lt;&gt; "", $H695/$T695, ""), ""), "")</f>
        <v/>
      </c>
      <c r="AP695" s="10" t="str">
        <f ca="1">IFERROR(IF(AND(NOW()&lt;= EOMONTH(DATE(YEAR($P695),9, 1), 0), Overall!$A697&lt;&gt;"", MONTH($O695) &lt;= 9, MONTH($P695) &gt;= 9), IF($T695 &lt;&gt; "", $H695/$T695, ""), ""), "")</f>
        <v/>
      </c>
      <c r="AQ695" s="10" t="str">
        <f ca="1">IFERROR(IF(AND(NOW()&lt;= EOMONTH(DATE(YEAR($P695),10, 1), 0), Overall!$A697&lt;&gt;"", MONTH($O695) &lt;= 10, MONTH($P695) &gt;= 10), IF($T695 &lt;&gt; "", $H695/$T695, ""), ""), "")</f>
        <v/>
      </c>
      <c r="AR695" s="10" t="str">
        <f ca="1">IFERROR(IF(AND(NOW()&lt;= EOMONTH(DATE(YEAR($P695),11, 1), 0), Overall!$A697&lt;&gt;"", MONTH($O695) &lt;=11, MONTH($P695) &gt;= 11), IF($T695 &lt;&gt; "", $H695/$T695, ""), ""), "")</f>
        <v/>
      </c>
      <c r="AS695" s="10" t="str">
        <f ca="1">IFERROR(IF(AND(NOW()&lt;= EOMONTH(DATE(YEAR($P695),12, 1), 0), Overall!$A697&lt;&gt;"", MONTH($O695) &lt;= 12, MONTH($P695) &gt;= 12), IF($T695 &lt;&gt; "", $H695/$T695, ""), ""), "")</f>
        <v/>
      </c>
      <c r="AT695" s="16">
        <f t="shared" ca="1" si="21"/>
        <v>0</v>
      </c>
    </row>
    <row r="696" spans="1:46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6">
        <f>IF(Overall!T698&lt;&gt;"",VALUE(Overall!T698),"")</f>
        <v>82.62</v>
      </c>
      <c r="O696" s="7">
        <f>IF(Overall!L698&lt;&gt;"", DATEVALUE(Overall!L698), "")</f>
        <v>45352</v>
      </c>
      <c r="P696" s="7">
        <f>IF(Overall!M698&lt;&gt;"", DATEVALUE(Overall!M698), "")</f>
        <v>45382</v>
      </c>
      <c r="Q696" s="7" t="str">
        <f>IF(Overall!S698&lt;&gt;"",_xlfn.VALUETOTEXT(Overall!S698),"")</f>
        <v>Mar</v>
      </c>
      <c r="R696" s="7">
        <f>IF(Overall!O698&lt;&gt;"", DATEVALUE(Overall!O698), "")</f>
        <v>45260</v>
      </c>
      <c r="S696" s="7">
        <f>IF(Overall!O698&lt;&gt;"", DATEVALUE(Overall!O698), "")</f>
        <v>45260</v>
      </c>
      <c r="T696" s="5">
        <f t="shared" si="20"/>
        <v>1</v>
      </c>
      <c r="U696" s="10" t="str">
        <f>IF(Overall!$A698&lt;&gt;"",IF(AND(MONTH($O696) &lt;= 1, MONTH($P696) &gt;= 1), IF($T696 &lt;&gt; "", $H696/$T696, ""), ""),"")</f>
        <v/>
      </c>
      <c r="V696" s="10" t="str">
        <f>IF(Overall!$A698&lt;&gt;"",IF(AND(MONTH($O696) &lt;= 2, MONTH($P696) &gt;= 2), IF($T696 &lt;&gt; "", $H696/$T696, ""), ""),"")</f>
        <v/>
      </c>
      <c r="W696" s="10">
        <f>IF(Overall!$A698&lt;&gt;"",IF(AND(MONTH($O696) &lt;= 3, MONTH($P696) &gt;= 3), IF($T696 &lt;&gt; "", $H696/$T696, ""), ""),"")</f>
        <v>500000</v>
      </c>
      <c r="X696" s="10" t="str">
        <f>IF(Overall!$A698&lt;&gt;"",IF(AND(MONTH($O696) &lt;= 4, MONTH($P696) &gt;= 4), IF($T696 &lt;&gt; "", $H696/$T696, ""), ""),"")</f>
        <v/>
      </c>
      <c r="Y696" s="10" t="str">
        <f>IF(Overall!$A698&lt;&gt;"",IF(AND(MONTH($O696) &lt;= 5, MONTH($P696) &gt;= 5), IF($T696 &lt;&gt; "", $H696/$T696, ""), ""),"")</f>
        <v/>
      </c>
      <c r="Z696" s="10" t="str">
        <f>IF(Overall!$A698&lt;&gt;"",IF(AND(MONTH($O696) &lt;= 6, MONTH($P696) &gt;= 6), IF($T696 &lt;&gt; "", $H696/$T696, ""), ""),"")</f>
        <v/>
      </c>
      <c r="AA696" s="10" t="str">
        <f>IF(Overall!$A698&lt;&gt;"",IF(AND(MONTH($O696) &lt;= 7, MONTH($P696) &gt;= 7 ), IF($T696 &lt;&gt; "", $H696/$T696, ""), ""),"")</f>
        <v/>
      </c>
      <c r="AB696" s="10" t="str">
        <f>IF(Overall!$A698&lt;&gt;"",IF(AND(MONTH($O696) &lt;= 8, MONTH($P696) &gt;= 8), IF($T696 &lt;&gt; "", $H696/$T696, ""), ""),"")</f>
        <v/>
      </c>
      <c r="AC696" s="10" t="str">
        <f>IF(Overall!$A698&lt;&gt;"",IF(AND(MONTH($O696) &lt;= 9, MONTH($P696) &gt;= 9), IF($T696 &lt;&gt; "", $H696/$T696, ""), ""),"")</f>
        <v/>
      </c>
      <c r="AD696" s="10" t="str">
        <f>IF(Overall!$A698&lt;&gt;"",IF(AND(MONTH($O696) &lt;= 10, MONTH($P696) &gt;= 10), IF($T696 &lt;&gt; "", $H696/$T696, ""), ""),"")</f>
        <v/>
      </c>
      <c r="AE696" s="10" t="str">
        <f>IF(Overall!$A698&lt;&gt;"",IF(AND(MONTH($O696) &lt;= 11, MONTH($P696) &gt;= 11), IF($T696 &lt;&gt; "", $H696/$T696, ""), ""),"")</f>
        <v/>
      </c>
      <c r="AF696" s="10" t="str">
        <f>IF(Overall!$A698&lt;&gt;"",IF(AND(MONTH($O696) &lt;= 12, MONTH($P696) &gt;= 12), IF($T696 &lt;&gt; "", $H696/$T696, ""), ""),"")</f>
        <v/>
      </c>
      <c r="AH696" s="10" t="str">
        <f ca="1">IFERROR(IF(AND(NOW()&lt;= EOMONTH(DATE(YEAR($P696),1, 1), 0), Overall!$A698&lt;&gt;"", MONTH($O696) &lt;= 1, MONTH($P696) &gt;= 1), IF($T696 &lt;&gt; "", $H696/$T696, ""), ""), "")</f>
        <v/>
      </c>
      <c r="AI696" s="10" t="str">
        <f ca="1">IFERROR(IF(AND(NOW()&lt;= EOMONTH(DATE(YEAR($P696),2, 1), 0), Overall!$A698&lt;&gt;"", MONTH($O696) &lt;= 2, MONTH($P696) &gt;= 2), IF($T696 &lt;&gt; "", $H696/$T696, ""), ""), "")</f>
        <v/>
      </c>
      <c r="AJ696" s="10" t="str">
        <f ca="1">IFERROR(IF(AND(NOW()&lt;= EOMONTH(DATE(YEAR($P696),3, 1), 0), Overall!$A698&lt;&gt;"", MONTH($O696) &lt;= 3, MONTH($P696) &gt;= 3), IF($T696 &lt;&gt; "", $H696/$T696, ""), ""), "")</f>
        <v/>
      </c>
      <c r="AK696" s="10" t="str">
        <f ca="1">IFERROR(IF(AND(NOW()&lt;= EOMONTH(DATE(YEAR($P696),4, 1), 0), Overall!$A698&lt;&gt;"", MONTH($O696) &lt;= 4, MONTH($P696) &gt;= 4), IF($T696 &lt;&gt; "", $H696/$T696, ""), ""), "")</f>
        <v/>
      </c>
      <c r="AL696" s="10" t="str">
        <f ca="1">IFERROR(IF(AND(NOW()&lt;= EOMONTH(DATE(YEAR($P696),5, 1), 0), Overall!$A698&lt;&gt;"", MONTH($O696) &lt;= 5, MONTH($P696) &gt;= 5), IF($T696 &lt;&gt; "", $H696/$T696, ""), ""), "")</f>
        <v/>
      </c>
      <c r="AM696" s="10" t="str">
        <f ca="1">IFERROR(IF(AND(NOW()&lt;= EOMONTH(DATE(YEAR($P696),6, 1), 0), Overall!$A698&lt;&gt;"", MONTH($O696) &lt;= 6, MONTH($P696) &gt;= 6), IF($T696 &lt;&gt; "", $H696/$T696, ""), ""), "")</f>
        <v/>
      </c>
      <c r="AN696" s="10" t="str">
        <f ca="1">IFERROR(IF(AND(NOW()&lt;= EOMONTH(DATE(YEAR($P696),7, 1), 0), Overall!$A698&lt;&gt;"", MONTH($O696) &lt;= 7, MONTH($P696) &gt;= 7), IF($T696 &lt;&gt; "", $H696/$T696, ""), ""), "")</f>
        <v/>
      </c>
      <c r="AO696" s="10" t="str">
        <f ca="1">IFERROR(IF(AND(NOW()&lt;= EOMONTH(DATE(YEAR($P696),8, 1), 0), Overall!$A698&lt;&gt;"", MONTH($O696) &lt;= 8, MONTH($P696) &gt;= 8), IF($T696 &lt;&gt; "", $H696/$T696, ""), ""), "")</f>
        <v/>
      </c>
      <c r="AP696" s="10" t="str">
        <f ca="1">IFERROR(IF(AND(NOW()&lt;= EOMONTH(DATE(YEAR($P696),9, 1), 0), Overall!$A698&lt;&gt;"", MONTH($O696) &lt;= 9, MONTH($P696) &gt;= 9), IF($T696 &lt;&gt; "", $H696/$T696, ""), ""), "")</f>
        <v/>
      </c>
      <c r="AQ696" s="10" t="str">
        <f ca="1">IFERROR(IF(AND(NOW()&lt;= EOMONTH(DATE(YEAR($P696),10, 1), 0), Overall!$A698&lt;&gt;"", MONTH($O696) &lt;= 10, MONTH($P696) &gt;= 10), IF($T696 &lt;&gt; "", $H696/$T696, ""), ""), "")</f>
        <v/>
      </c>
      <c r="AR696" s="10" t="str">
        <f ca="1">IFERROR(IF(AND(NOW()&lt;= EOMONTH(DATE(YEAR($P696),11, 1), 0), Overall!$A698&lt;&gt;"", MONTH($O696) &lt;=11, MONTH($P696) &gt;= 11), IF($T696 &lt;&gt; "", $H696/$T696, ""), ""), "")</f>
        <v/>
      </c>
      <c r="AS696" s="10" t="str">
        <f ca="1">IFERROR(IF(AND(NOW()&lt;= EOMONTH(DATE(YEAR($P696),12, 1), 0), Overall!$A698&lt;&gt;"", MONTH($O696) &lt;= 12, MONTH($P696) &gt;= 12), IF($T696 &lt;&gt; "", $H696/$T696, ""), ""), "")</f>
        <v/>
      </c>
      <c r="AT696" s="16">
        <f t="shared" ca="1" si="21"/>
        <v>0</v>
      </c>
    </row>
    <row r="697" spans="1:46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6">
        <f>IF(Overall!T699&lt;&gt;"",VALUE(Overall!T699),"")</f>
        <v>82.91</v>
      </c>
      <c r="O697" s="7">
        <f>IF(Overall!L699&lt;&gt;"", DATEVALUE(Overall!L699), "")</f>
        <v>45323</v>
      </c>
      <c r="P697" s="7">
        <f>IF(Overall!M699&lt;&gt;"", DATEVALUE(Overall!M699), "")</f>
        <v>45351</v>
      </c>
      <c r="Q697" s="7" t="str">
        <f>IF(Overall!S699&lt;&gt;"",_xlfn.VALUETOTEXT(Overall!S699),"")</f>
        <v>Feb</v>
      </c>
      <c r="R697" s="7">
        <f>IF(Overall!O699&lt;&gt;"", DATEVALUE(Overall!O699), "")</f>
        <v>45260</v>
      </c>
      <c r="S697" s="7">
        <f>IF(Overall!O699&lt;&gt;"", DATEVALUE(Overall!O699), "")</f>
        <v>45260</v>
      </c>
      <c r="T697" s="5">
        <f t="shared" si="20"/>
        <v>1</v>
      </c>
      <c r="U697" s="10" t="str">
        <f>IF(Overall!$A699&lt;&gt;"",IF(AND(MONTH($O697) &lt;= 1, MONTH($P697) &gt;= 1), IF($T697 &lt;&gt; "", $H697/$T697, ""), ""),"")</f>
        <v/>
      </c>
      <c r="V697" s="10">
        <f>IF(Overall!$A699&lt;&gt;"",IF(AND(MONTH($O697) &lt;= 2, MONTH($P697) &gt;= 2), IF($T697 &lt;&gt; "", $H697/$T697, ""), ""),"")</f>
        <v>500000</v>
      </c>
      <c r="W697" s="10" t="str">
        <f>IF(Overall!$A699&lt;&gt;"",IF(AND(MONTH($O697) &lt;= 3, MONTH($P697) &gt;= 3), IF($T697 &lt;&gt; "", $H697/$T697, ""), ""),"")</f>
        <v/>
      </c>
      <c r="X697" s="10" t="str">
        <f>IF(Overall!$A699&lt;&gt;"",IF(AND(MONTH($O697) &lt;= 4, MONTH($P697) &gt;= 4), IF($T697 &lt;&gt; "", $H697/$T697, ""), ""),"")</f>
        <v/>
      </c>
      <c r="Y697" s="10" t="str">
        <f>IF(Overall!$A699&lt;&gt;"",IF(AND(MONTH($O697) &lt;= 5, MONTH($P697) &gt;= 5), IF($T697 &lt;&gt; "", $H697/$T697, ""), ""),"")</f>
        <v/>
      </c>
      <c r="Z697" s="10" t="str">
        <f>IF(Overall!$A699&lt;&gt;"",IF(AND(MONTH($O697) &lt;= 6, MONTH($P697) &gt;= 6), IF($T697 &lt;&gt; "", $H697/$T697, ""), ""),"")</f>
        <v/>
      </c>
      <c r="AA697" s="10" t="str">
        <f>IF(Overall!$A699&lt;&gt;"",IF(AND(MONTH($O697) &lt;= 7, MONTH($P697) &gt;= 7 ), IF($T697 &lt;&gt; "", $H697/$T697, ""), ""),"")</f>
        <v/>
      </c>
      <c r="AB697" s="10" t="str">
        <f>IF(Overall!$A699&lt;&gt;"",IF(AND(MONTH($O697) &lt;= 8, MONTH($P697) &gt;= 8), IF($T697 &lt;&gt; "", $H697/$T697, ""), ""),"")</f>
        <v/>
      </c>
      <c r="AC697" s="10" t="str">
        <f>IF(Overall!$A699&lt;&gt;"",IF(AND(MONTH($O697) &lt;= 9, MONTH($P697) &gt;= 9), IF($T697 &lt;&gt; "", $H697/$T697, ""), ""),"")</f>
        <v/>
      </c>
      <c r="AD697" s="10" t="str">
        <f>IF(Overall!$A699&lt;&gt;"",IF(AND(MONTH($O697) &lt;= 10, MONTH($P697) &gt;= 10), IF($T697 &lt;&gt; "", $H697/$T697, ""), ""),"")</f>
        <v/>
      </c>
      <c r="AE697" s="10" t="str">
        <f>IF(Overall!$A699&lt;&gt;"",IF(AND(MONTH($O697) &lt;= 11, MONTH($P697) &gt;= 11), IF($T697 &lt;&gt; "", $H697/$T697, ""), ""),"")</f>
        <v/>
      </c>
      <c r="AF697" s="10" t="str">
        <f>IF(Overall!$A699&lt;&gt;"",IF(AND(MONTH($O697) &lt;= 12, MONTH($P697) &gt;= 12), IF($T697 &lt;&gt; "", $H697/$T697, ""), ""),"")</f>
        <v/>
      </c>
      <c r="AH697" s="10" t="str">
        <f ca="1">IFERROR(IF(AND(NOW()&lt;= EOMONTH(DATE(YEAR($P697),1, 1), 0), Overall!$A699&lt;&gt;"", MONTH($O697) &lt;= 1, MONTH($P697) &gt;= 1), IF($T697 &lt;&gt; "", $H697/$T697, ""), ""), "")</f>
        <v/>
      </c>
      <c r="AI697" s="10" t="str">
        <f ca="1">IFERROR(IF(AND(NOW()&lt;= EOMONTH(DATE(YEAR($P697),2, 1), 0), Overall!$A699&lt;&gt;"", MONTH($O697) &lt;= 2, MONTH($P697) &gt;= 2), IF($T697 &lt;&gt; "", $H697/$T697, ""), ""), "")</f>
        <v/>
      </c>
      <c r="AJ697" s="10" t="str">
        <f ca="1">IFERROR(IF(AND(NOW()&lt;= EOMONTH(DATE(YEAR($P697),3, 1), 0), Overall!$A699&lt;&gt;"", MONTH($O697) &lt;= 3, MONTH($P697) &gt;= 3), IF($T697 &lt;&gt; "", $H697/$T697, ""), ""), "")</f>
        <v/>
      </c>
      <c r="AK697" s="10" t="str">
        <f ca="1">IFERROR(IF(AND(NOW()&lt;= EOMONTH(DATE(YEAR($P697),4, 1), 0), Overall!$A699&lt;&gt;"", MONTH($O697) &lt;= 4, MONTH($P697) &gt;= 4), IF($T697 &lt;&gt; "", $H697/$T697, ""), ""), "")</f>
        <v/>
      </c>
      <c r="AL697" s="10" t="str">
        <f ca="1">IFERROR(IF(AND(NOW()&lt;= EOMONTH(DATE(YEAR($P697),5, 1), 0), Overall!$A699&lt;&gt;"", MONTH($O697) &lt;= 5, MONTH($P697) &gt;= 5), IF($T697 &lt;&gt; "", $H697/$T697, ""), ""), "")</f>
        <v/>
      </c>
      <c r="AM697" s="10" t="str">
        <f ca="1">IFERROR(IF(AND(NOW()&lt;= EOMONTH(DATE(YEAR($P697),6, 1), 0), Overall!$A699&lt;&gt;"", MONTH($O697) &lt;= 6, MONTH($P697) &gt;= 6), IF($T697 &lt;&gt; "", $H697/$T697, ""), ""), "")</f>
        <v/>
      </c>
      <c r="AN697" s="10" t="str">
        <f ca="1">IFERROR(IF(AND(NOW()&lt;= EOMONTH(DATE(YEAR($P697),7, 1), 0), Overall!$A699&lt;&gt;"", MONTH($O697) &lt;= 7, MONTH($P697) &gt;= 7), IF($T697 &lt;&gt; "", $H697/$T697, ""), ""), "")</f>
        <v/>
      </c>
      <c r="AO697" s="10" t="str">
        <f ca="1">IFERROR(IF(AND(NOW()&lt;= EOMONTH(DATE(YEAR($P697),8, 1), 0), Overall!$A699&lt;&gt;"", MONTH($O697) &lt;= 8, MONTH($P697) &gt;= 8), IF($T697 &lt;&gt; "", $H697/$T697, ""), ""), "")</f>
        <v/>
      </c>
      <c r="AP697" s="10" t="str">
        <f ca="1">IFERROR(IF(AND(NOW()&lt;= EOMONTH(DATE(YEAR($P697),9, 1), 0), Overall!$A699&lt;&gt;"", MONTH($O697) &lt;= 9, MONTH($P697) &gt;= 9), IF($T697 &lt;&gt; "", $H697/$T697, ""), ""), "")</f>
        <v/>
      </c>
      <c r="AQ697" s="10" t="str">
        <f ca="1">IFERROR(IF(AND(NOW()&lt;= EOMONTH(DATE(YEAR($P697),10, 1), 0), Overall!$A699&lt;&gt;"", MONTH($O697) &lt;= 10, MONTH($P697) &gt;= 10), IF($T697 &lt;&gt; "", $H697/$T697, ""), ""), "")</f>
        <v/>
      </c>
      <c r="AR697" s="10" t="str">
        <f ca="1">IFERROR(IF(AND(NOW()&lt;= EOMONTH(DATE(YEAR($P697),11, 1), 0), Overall!$A699&lt;&gt;"", MONTH($O697) &lt;=11, MONTH($P697) &gt;= 11), IF($T697 &lt;&gt; "", $H697/$T697, ""), ""), "")</f>
        <v/>
      </c>
      <c r="AS697" s="10" t="str">
        <f ca="1">IFERROR(IF(AND(NOW()&lt;= EOMONTH(DATE(YEAR($P697),12, 1), 0), Overall!$A699&lt;&gt;"", MONTH($O697) &lt;= 12, MONTH($P697) &gt;= 12), IF($T697 &lt;&gt; "", $H697/$T697, ""), ""), "")</f>
        <v/>
      </c>
      <c r="AT697" s="16">
        <f t="shared" ca="1" si="21"/>
        <v>0</v>
      </c>
    </row>
    <row r="698" spans="1:46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6">
        <f>IF(Overall!T700&lt;&gt;"",VALUE(Overall!T700),"")</f>
        <v>83.08</v>
      </c>
      <c r="O698" s="7">
        <f>IF(Overall!L700&lt;&gt;"", DATEVALUE(Overall!L700), "")</f>
        <v>45323</v>
      </c>
      <c r="P698" s="7">
        <f>IF(Overall!M700&lt;&gt;"", DATEVALUE(Overall!M700), "")</f>
        <v>45351</v>
      </c>
      <c r="Q698" s="7" t="str">
        <f>IF(Overall!S700&lt;&gt;"",_xlfn.VALUETOTEXT(Overall!S700),"")</f>
        <v>Feb</v>
      </c>
      <c r="R698" s="7">
        <f>IF(Overall!O700&lt;&gt;"", DATEVALUE(Overall!O700), "")</f>
        <v>45260</v>
      </c>
      <c r="S698" s="7">
        <f>IF(Overall!O700&lt;&gt;"", DATEVALUE(Overall!O700), "")</f>
        <v>45260</v>
      </c>
      <c r="T698" s="5">
        <f t="shared" si="20"/>
        <v>1</v>
      </c>
      <c r="U698" s="10" t="str">
        <f>IF(Overall!$A700&lt;&gt;"",IF(AND(MONTH($O698) &lt;= 1, MONTH($P698) &gt;= 1), IF($T698 &lt;&gt; "", $H698/$T698, ""), ""),"")</f>
        <v/>
      </c>
      <c r="V698" s="10">
        <f>IF(Overall!$A700&lt;&gt;"",IF(AND(MONTH($O698) &lt;= 2, MONTH($P698) &gt;= 2), IF($T698 &lt;&gt; "", $H698/$T698, ""), ""),"")</f>
        <v>500000</v>
      </c>
      <c r="W698" s="10" t="str">
        <f>IF(Overall!$A700&lt;&gt;"",IF(AND(MONTH($O698) &lt;= 3, MONTH($P698) &gt;= 3), IF($T698 &lt;&gt; "", $H698/$T698, ""), ""),"")</f>
        <v/>
      </c>
      <c r="X698" s="10" t="str">
        <f>IF(Overall!$A700&lt;&gt;"",IF(AND(MONTH($O698) &lt;= 4, MONTH($P698) &gt;= 4), IF($T698 &lt;&gt; "", $H698/$T698, ""), ""),"")</f>
        <v/>
      </c>
      <c r="Y698" s="10" t="str">
        <f>IF(Overall!$A700&lt;&gt;"",IF(AND(MONTH($O698) &lt;= 5, MONTH($P698) &gt;= 5), IF($T698 &lt;&gt; "", $H698/$T698, ""), ""),"")</f>
        <v/>
      </c>
      <c r="Z698" s="10" t="str">
        <f>IF(Overall!$A700&lt;&gt;"",IF(AND(MONTH($O698) &lt;= 6, MONTH($P698) &gt;= 6), IF($T698 &lt;&gt; "", $H698/$T698, ""), ""),"")</f>
        <v/>
      </c>
      <c r="AA698" s="10" t="str">
        <f>IF(Overall!$A700&lt;&gt;"",IF(AND(MONTH($O698) &lt;= 7, MONTH($P698) &gt;= 7 ), IF($T698 &lt;&gt; "", $H698/$T698, ""), ""),"")</f>
        <v/>
      </c>
      <c r="AB698" s="10" t="str">
        <f>IF(Overall!$A700&lt;&gt;"",IF(AND(MONTH($O698) &lt;= 8, MONTH($P698) &gt;= 8), IF($T698 &lt;&gt; "", $H698/$T698, ""), ""),"")</f>
        <v/>
      </c>
      <c r="AC698" s="10" t="str">
        <f>IF(Overall!$A700&lt;&gt;"",IF(AND(MONTH($O698) &lt;= 9, MONTH($P698) &gt;= 9), IF($T698 &lt;&gt; "", $H698/$T698, ""), ""),"")</f>
        <v/>
      </c>
      <c r="AD698" s="10" t="str">
        <f>IF(Overall!$A700&lt;&gt;"",IF(AND(MONTH($O698) &lt;= 10, MONTH($P698) &gt;= 10), IF($T698 &lt;&gt; "", $H698/$T698, ""), ""),"")</f>
        <v/>
      </c>
      <c r="AE698" s="10" t="str">
        <f>IF(Overall!$A700&lt;&gt;"",IF(AND(MONTH($O698) &lt;= 11, MONTH($P698) &gt;= 11), IF($T698 &lt;&gt; "", $H698/$T698, ""), ""),"")</f>
        <v/>
      </c>
      <c r="AF698" s="10" t="str">
        <f>IF(Overall!$A700&lt;&gt;"",IF(AND(MONTH($O698) &lt;= 12, MONTH($P698) &gt;= 12), IF($T698 &lt;&gt; "", $H698/$T698, ""), ""),"")</f>
        <v/>
      </c>
      <c r="AH698" s="10" t="str">
        <f ca="1">IFERROR(IF(AND(NOW()&lt;= EOMONTH(DATE(YEAR($P698),1, 1), 0), Overall!$A700&lt;&gt;"", MONTH($O698) &lt;= 1, MONTH($P698) &gt;= 1), IF($T698 &lt;&gt; "", $H698/$T698, ""), ""), "")</f>
        <v/>
      </c>
      <c r="AI698" s="10" t="str">
        <f ca="1">IFERROR(IF(AND(NOW()&lt;= EOMONTH(DATE(YEAR($P698),2, 1), 0), Overall!$A700&lt;&gt;"", MONTH($O698) &lt;= 2, MONTH($P698) &gt;= 2), IF($T698 &lt;&gt; "", $H698/$T698, ""), ""), "")</f>
        <v/>
      </c>
      <c r="AJ698" s="10" t="str">
        <f ca="1">IFERROR(IF(AND(NOW()&lt;= EOMONTH(DATE(YEAR($P698),3, 1), 0), Overall!$A700&lt;&gt;"", MONTH($O698) &lt;= 3, MONTH($P698) &gt;= 3), IF($T698 &lt;&gt; "", $H698/$T698, ""), ""), "")</f>
        <v/>
      </c>
      <c r="AK698" s="10" t="str">
        <f ca="1">IFERROR(IF(AND(NOW()&lt;= EOMONTH(DATE(YEAR($P698),4, 1), 0), Overall!$A700&lt;&gt;"", MONTH($O698) &lt;= 4, MONTH($P698) &gt;= 4), IF($T698 &lt;&gt; "", $H698/$T698, ""), ""), "")</f>
        <v/>
      </c>
      <c r="AL698" s="10" t="str">
        <f ca="1">IFERROR(IF(AND(NOW()&lt;= EOMONTH(DATE(YEAR($P698),5, 1), 0), Overall!$A700&lt;&gt;"", MONTH($O698) &lt;= 5, MONTH($P698) &gt;= 5), IF($T698 &lt;&gt; "", $H698/$T698, ""), ""), "")</f>
        <v/>
      </c>
      <c r="AM698" s="10" t="str">
        <f ca="1">IFERROR(IF(AND(NOW()&lt;= EOMONTH(DATE(YEAR($P698),6, 1), 0), Overall!$A700&lt;&gt;"", MONTH($O698) &lt;= 6, MONTH($P698) &gt;= 6), IF($T698 &lt;&gt; "", $H698/$T698, ""), ""), "")</f>
        <v/>
      </c>
      <c r="AN698" s="10" t="str">
        <f ca="1">IFERROR(IF(AND(NOW()&lt;= EOMONTH(DATE(YEAR($P698),7, 1), 0), Overall!$A700&lt;&gt;"", MONTH($O698) &lt;= 7, MONTH($P698) &gt;= 7), IF($T698 &lt;&gt; "", $H698/$T698, ""), ""), "")</f>
        <v/>
      </c>
      <c r="AO698" s="10" t="str">
        <f ca="1">IFERROR(IF(AND(NOW()&lt;= EOMONTH(DATE(YEAR($P698),8, 1), 0), Overall!$A700&lt;&gt;"", MONTH($O698) &lt;= 8, MONTH($P698) &gt;= 8), IF($T698 &lt;&gt; "", $H698/$T698, ""), ""), "")</f>
        <v/>
      </c>
      <c r="AP698" s="10" t="str">
        <f ca="1">IFERROR(IF(AND(NOW()&lt;= EOMONTH(DATE(YEAR($P698),9, 1), 0), Overall!$A700&lt;&gt;"", MONTH($O698) &lt;= 9, MONTH($P698) &gt;= 9), IF($T698 &lt;&gt; "", $H698/$T698, ""), ""), "")</f>
        <v/>
      </c>
      <c r="AQ698" s="10" t="str">
        <f ca="1">IFERROR(IF(AND(NOW()&lt;= EOMONTH(DATE(YEAR($P698),10, 1), 0), Overall!$A700&lt;&gt;"", MONTH($O698) &lt;= 10, MONTH($P698) &gt;= 10), IF($T698 &lt;&gt; "", $H698/$T698, ""), ""), "")</f>
        <v/>
      </c>
      <c r="AR698" s="10" t="str">
        <f ca="1">IFERROR(IF(AND(NOW()&lt;= EOMONTH(DATE(YEAR($P698),11, 1), 0), Overall!$A700&lt;&gt;"", MONTH($O698) &lt;=11, MONTH($P698) &gt;= 11), IF($T698 &lt;&gt; "", $H698/$T698, ""), ""), "")</f>
        <v/>
      </c>
      <c r="AS698" s="10" t="str">
        <f ca="1">IFERROR(IF(AND(NOW()&lt;= EOMONTH(DATE(YEAR($P698),12, 1), 0), Overall!$A700&lt;&gt;"", MONTH($O698) &lt;= 12, MONTH($P698) &gt;= 12), IF($T698 &lt;&gt; "", $H698/$T698, ""), ""), "")</f>
        <v/>
      </c>
      <c r="AT698" s="16">
        <f t="shared" ca="1" si="21"/>
        <v>0</v>
      </c>
    </row>
    <row r="699" spans="1:46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6">
        <f>IF(Overall!T701&lt;&gt;"",VALUE(Overall!T701),"")</f>
        <v>83.25</v>
      </c>
      <c r="O699" s="7">
        <f>IF(Overall!L701&lt;&gt;"", DATEVALUE(Overall!L701), "")</f>
        <v>45352</v>
      </c>
      <c r="P699" s="7">
        <f>IF(Overall!M701&lt;&gt;"", DATEVALUE(Overall!M701), "")</f>
        <v>45382</v>
      </c>
      <c r="Q699" s="7" t="str">
        <f>IF(Overall!S701&lt;&gt;"",_xlfn.VALUETOTEXT(Overall!S701),"")</f>
        <v>Mar</v>
      </c>
      <c r="R699" s="7">
        <f>IF(Overall!O701&lt;&gt;"", DATEVALUE(Overall!O701), "")</f>
        <v>45260</v>
      </c>
      <c r="S699" s="7">
        <f>IF(Overall!O701&lt;&gt;"", DATEVALUE(Overall!O701), "")</f>
        <v>45260</v>
      </c>
      <c r="T699" s="5">
        <f t="shared" si="20"/>
        <v>1</v>
      </c>
      <c r="U699" s="10" t="str">
        <f>IF(Overall!$A701&lt;&gt;"",IF(AND(MONTH($O699) &lt;= 1, MONTH($P699) &gt;= 1), IF($T699 &lt;&gt; "", $H699/$T699, ""), ""),"")</f>
        <v/>
      </c>
      <c r="V699" s="10" t="str">
        <f>IF(Overall!$A701&lt;&gt;"",IF(AND(MONTH($O699) &lt;= 2, MONTH($P699) &gt;= 2), IF($T699 &lt;&gt; "", $H699/$T699, ""), ""),"")</f>
        <v/>
      </c>
      <c r="W699" s="10">
        <f>IF(Overall!$A701&lt;&gt;"",IF(AND(MONTH($O699) &lt;= 3, MONTH($P699) &gt;= 3), IF($T699 &lt;&gt; "", $H699/$T699, ""), ""),"")</f>
        <v>500000</v>
      </c>
      <c r="X699" s="10" t="str">
        <f>IF(Overall!$A701&lt;&gt;"",IF(AND(MONTH($O699) &lt;= 4, MONTH($P699) &gt;= 4), IF($T699 &lt;&gt; "", $H699/$T699, ""), ""),"")</f>
        <v/>
      </c>
      <c r="Y699" s="10" t="str">
        <f>IF(Overall!$A701&lt;&gt;"",IF(AND(MONTH($O699) &lt;= 5, MONTH($P699) &gt;= 5), IF($T699 &lt;&gt; "", $H699/$T699, ""), ""),"")</f>
        <v/>
      </c>
      <c r="Z699" s="10" t="str">
        <f>IF(Overall!$A701&lt;&gt;"",IF(AND(MONTH($O699) &lt;= 6, MONTH($P699) &gt;= 6), IF($T699 &lt;&gt; "", $H699/$T699, ""), ""),"")</f>
        <v/>
      </c>
      <c r="AA699" s="10" t="str">
        <f>IF(Overall!$A701&lt;&gt;"",IF(AND(MONTH($O699) &lt;= 7, MONTH($P699) &gt;= 7 ), IF($T699 &lt;&gt; "", $H699/$T699, ""), ""),"")</f>
        <v/>
      </c>
      <c r="AB699" s="10" t="str">
        <f>IF(Overall!$A701&lt;&gt;"",IF(AND(MONTH($O699) &lt;= 8, MONTH($P699) &gt;= 8), IF($T699 &lt;&gt; "", $H699/$T699, ""), ""),"")</f>
        <v/>
      </c>
      <c r="AC699" s="10" t="str">
        <f>IF(Overall!$A701&lt;&gt;"",IF(AND(MONTH($O699) &lt;= 9, MONTH($P699) &gt;= 9), IF($T699 &lt;&gt; "", $H699/$T699, ""), ""),"")</f>
        <v/>
      </c>
      <c r="AD699" s="10" t="str">
        <f>IF(Overall!$A701&lt;&gt;"",IF(AND(MONTH($O699) &lt;= 10, MONTH($P699) &gt;= 10), IF($T699 &lt;&gt; "", $H699/$T699, ""), ""),"")</f>
        <v/>
      </c>
      <c r="AE699" s="10" t="str">
        <f>IF(Overall!$A701&lt;&gt;"",IF(AND(MONTH($O699) &lt;= 11, MONTH($P699) &gt;= 11), IF($T699 &lt;&gt; "", $H699/$T699, ""), ""),"")</f>
        <v/>
      </c>
      <c r="AF699" s="10" t="str">
        <f>IF(Overall!$A701&lt;&gt;"",IF(AND(MONTH($O699) &lt;= 12, MONTH($P699) &gt;= 12), IF($T699 &lt;&gt; "", $H699/$T699, ""), ""),"")</f>
        <v/>
      </c>
      <c r="AH699" s="10" t="str">
        <f ca="1">IFERROR(IF(AND(NOW()&lt;= EOMONTH(DATE(YEAR($P699),1, 1), 0), Overall!$A701&lt;&gt;"", MONTH($O699) &lt;= 1, MONTH($P699) &gt;= 1), IF($T699 &lt;&gt; "", $H699/$T699, ""), ""), "")</f>
        <v/>
      </c>
      <c r="AI699" s="10" t="str">
        <f ca="1">IFERROR(IF(AND(NOW()&lt;= EOMONTH(DATE(YEAR($P699),2, 1), 0), Overall!$A701&lt;&gt;"", MONTH($O699) &lt;= 2, MONTH($P699) &gt;= 2), IF($T699 &lt;&gt; "", $H699/$T699, ""), ""), "")</f>
        <v/>
      </c>
      <c r="AJ699" s="10" t="str">
        <f ca="1">IFERROR(IF(AND(NOW()&lt;= EOMONTH(DATE(YEAR($P699),3, 1), 0), Overall!$A701&lt;&gt;"", MONTH($O699) &lt;= 3, MONTH($P699) &gt;= 3), IF($T699 &lt;&gt; "", $H699/$T699, ""), ""), "")</f>
        <v/>
      </c>
      <c r="AK699" s="10" t="str">
        <f ca="1">IFERROR(IF(AND(NOW()&lt;= EOMONTH(DATE(YEAR($P699),4, 1), 0), Overall!$A701&lt;&gt;"", MONTH($O699) &lt;= 4, MONTH($P699) &gt;= 4), IF($T699 &lt;&gt; "", $H699/$T699, ""), ""), "")</f>
        <v/>
      </c>
      <c r="AL699" s="10" t="str">
        <f ca="1">IFERROR(IF(AND(NOW()&lt;= EOMONTH(DATE(YEAR($P699),5, 1), 0), Overall!$A701&lt;&gt;"", MONTH($O699) &lt;= 5, MONTH($P699) &gt;= 5), IF($T699 &lt;&gt; "", $H699/$T699, ""), ""), "")</f>
        <v/>
      </c>
      <c r="AM699" s="10" t="str">
        <f ca="1">IFERROR(IF(AND(NOW()&lt;= EOMONTH(DATE(YEAR($P699),6, 1), 0), Overall!$A701&lt;&gt;"", MONTH($O699) &lt;= 6, MONTH($P699) &gt;= 6), IF($T699 &lt;&gt; "", $H699/$T699, ""), ""), "")</f>
        <v/>
      </c>
      <c r="AN699" s="10" t="str">
        <f ca="1">IFERROR(IF(AND(NOW()&lt;= EOMONTH(DATE(YEAR($P699),7, 1), 0), Overall!$A701&lt;&gt;"", MONTH($O699) &lt;= 7, MONTH($P699) &gt;= 7), IF($T699 &lt;&gt; "", $H699/$T699, ""), ""), "")</f>
        <v/>
      </c>
      <c r="AO699" s="10" t="str">
        <f ca="1">IFERROR(IF(AND(NOW()&lt;= EOMONTH(DATE(YEAR($P699),8, 1), 0), Overall!$A701&lt;&gt;"", MONTH($O699) &lt;= 8, MONTH($P699) &gt;= 8), IF($T699 &lt;&gt; "", $H699/$T699, ""), ""), "")</f>
        <v/>
      </c>
      <c r="AP699" s="10" t="str">
        <f ca="1">IFERROR(IF(AND(NOW()&lt;= EOMONTH(DATE(YEAR($P699),9, 1), 0), Overall!$A701&lt;&gt;"", MONTH($O699) &lt;= 9, MONTH($P699) &gt;= 9), IF($T699 &lt;&gt; "", $H699/$T699, ""), ""), "")</f>
        <v/>
      </c>
      <c r="AQ699" s="10" t="str">
        <f ca="1">IFERROR(IF(AND(NOW()&lt;= EOMONTH(DATE(YEAR($P699),10, 1), 0), Overall!$A701&lt;&gt;"", MONTH($O699) &lt;= 10, MONTH($P699) &gt;= 10), IF($T699 &lt;&gt; "", $H699/$T699, ""), ""), "")</f>
        <v/>
      </c>
      <c r="AR699" s="10" t="str">
        <f ca="1">IFERROR(IF(AND(NOW()&lt;= EOMONTH(DATE(YEAR($P699),11, 1), 0), Overall!$A701&lt;&gt;"", MONTH($O699) &lt;=11, MONTH($P699) &gt;= 11), IF($T699 &lt;&gt; "", $H699/$T699, ""), ""), "")</f>
        <v/>
      </c>
      <c r="AS699" s="10" t="str">
        <f ca="1">IFERROR(IF(AND(NOW()&lt;= EOMONTH(DATE(YEAR($P699),12, 1), 0), Overall!$A701&lt;&gt;"", MONTH($O699) &lt;= 12, MONTH($P699) &gt;= 12), IF($T699 &lt;&gt; "", $H699/$T699, ""), ""), "")</f>
        <v/>
      </c>
      <c r="AT699" s="16">
        <f t="shared" ca="1" si="21"/>
        <v>0</v>
      </c>
    </row>
    <row r="700" spans="1:46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6">
        <f>IF(Overall!T702&lt;&gt;"",VALUE(Overall!T702),"")</f>
        <v>76.95</v>
      </c>
      <c r="O700" s="7">
        <f>IF(Overall!L702&lt;&gt;"", DATEVALUE(Overall!L702), "")</f>
        <v>45352</v>
      </c>
      <c r="P700" s="7">
        <f>IF(Overall!M702&lt;&gt;"", DATEVALUE(Overall!M702), "")</f>
        <v>45382</v>
      </c>
      <c r="Q700" s="7" t="str">
        <f>IF(Overall!S702&lt;&gt;"",_xlfn.VALUETOTEXT(Overall!S702),"")</f>
        <v>Mar</v>
      </c>
      <c r="R700" s="7">
        <f>IF(Overall!O702&lt;&gt;"", DATEVALUE(Overall!O702), "")</f>
        <v>45266</v>
      </c>
      <c r="S700" s="7">
        <f>IF(Overall!O702&lt;&gt;"", DATEVALUE(Overall!O702), "")</f>
        <v>45266</v>
      </c>
      <c r="T700" s="5">
        <f t="shared" si="20"/>
        <v>1</v>
      </c>
      <c r="U700" s="10" t="str">
        <f>IF(Overall!$A702&lt;&gt;"",IF(AND(MONTH($O700) &lt;= 1, MONTH($P700) &gt;= 1), IF($T700 &lt;&gt; "", $H700/$T700, ""), ""),"")</f>
        <v/>
      </c>
      <c r="V700" s="10" t="str">
        <f>IF(Overall!$A702&lt;&gt;"",IF(AND(MONTH($O700) &lt;= 2, MONTH($P700) &gt;= 2), IF($T700 &lt;&gt; "", $H700/$T700, ""), ""),"")</f>
        <v/>
      </c>
      <c r="W700" s="10">
        <f>IF(Overall!$A702&lt;&gt;"",IF(AND(MONTH($O700) &lt;= 3, MONTH($P700) &gt;= 3), IF($T700 &lt;&gt; "", $H700/$T700, ""), ""),"")</f>
        <v>1000000</v>
      </c>
      <c r="X700" s="10" t="str">
        <f>IF(Overall!$A702&lt;&gt;"",IF(AND(MONTH($O700) &lt;= 4, MONTH($P700) &gt;= 4), IF($T700 &lt;&gt; "", $H700/$T700, ""), ""),"")</f>
        <v/>
      </c>
      <c r="Y700" s="10" t="str">
        <f>IF(Overall!$A702&lt;&gt;"",IF(AND(MONTH($O700) &lt;= 5, MONTH($P700) &gt;= 5), IF($T700 &lt;&gt; "", $H700/$T700, ""), ""),"")</f>
        <v/>
      </c>
      <c r="Z700" s="10" t="str">
        <f>IF(Overall!$A702&lt;&gt;"",IF(AND(MONTH($O700) &lt;= 6, MONTH($P700) &gt;= 6), IF($T700 &lt;&gt; "", $H700/$T700, ""), ""),"")</f>
        <v/>
      </c>
      <c r="AA700" s="10" t="str">
        <f>IF(Overall!$A702&lt;&gt;"",IF(AND(MONTH($O700) &lt;= 7, MONTH($P700) &gt;= 7 ), IF($T700 &lt;&gt; "", $H700/$T700, ""), ""),"")</f>
        <v/>
      </c>
      <c r="AB700" s="10" t="str">
        <f>IF(Overall!$A702&lt;&gt;"",IF(AND(MONTH($O700) &lt;= 8, MONTH($P700) &gt;= 8), IF($T700 &lt;&gt; "", $H700/$T700, ""), ""),"")</f>
        <v/>
      </c>
      <c r="AC700" s="10" t="str">
        <f>IF(Overall!$A702&lt;&gt;"",IF(AND(MONTH($O700) &lt;= 9, MONTH($P700) &gt;= 9), IF($T700 &lt;&gt; "", $H700/$T700, ""), ""),"")</f>
        <v/>
      </c>
      <c r="AD700" s="10" t="str">
        <f>IF(Overall!$A702&lt;&gt;"",IF(AND(MONTH($O700) &lt;= 10, MONTH($P700) &gt;= 10), IF($T700 &lt;&gt; "", $H700/$T700, ""), ""),"")</f>
        <v/>
      </c>
      <c r="AE700" s="10" t="str">
        <f>IF(Overall!$A702&lt;&gt;"",IF(AND(MONTH($O700) &lt;= 11, MONTH($P700) &gt;= 11), IF($T700 &lt;&gt; "", $H700/$T700, ""), ""),"")</f>
        <v/>
      </c>
      <c r="AF700" s="10" t="str">
        <f>IF(Overall!$A702&lt;&gt;"",IF(AND(MONTH($O700) &lt;= 12, MONTH($P700) &gt;= 12), IF($T700 &lt;&gt; "", $H700/$T700, ""), ""),"")</f>
        <v/>
      </c>
      <c r="AH700" s="10" t="str">
        <f ca="1">IFERROR(IF(AND(NOW()&lt;= EOMONTH(DATE(YEAR($P700),1, 1), 0), Overall!$A702&lt;&gt;"", MONTH($O700) &lt;= 1, MONTH($P700) &gt;= 1), IF($T700 &lt;&gt; "", $H700/$T700, ""), ""), "")</f>
        <v/>
      </c>
      <c r="AI700" s="10" t="str">
        <f ca="1">IFERROR(IF(AND(NOW()&lt;= EOMONTH(DATE(YEAR($P700),2, 1), 0), Overall!$A702&lt;&gt;"", MONTH($O700) &lt;= 2, MONTH($P700) &gt;= 2), IF($T700 &lt;&gt; "", $H700/$T700, ""), ""), "")</f>
        <v/>
      </c>
      <c r="AJ700" s="10" t="str">
        <f ca="1">IFERROR(IF(AND(NOW()&lt;= EOMONTH(DATE(YEAR($P700),3, 1), 0), Overall!$A702&lt;&gt;"", MONTH($O700) &lt;= 3, MONTH($P700) &gt;= 3), IF($T700 &lt;&gt; "", $H700/$T700, ""), ""), "")</f>
        <v/>
      </c>
      <c r="AK700" s="10" t="str">
        <f ca="1">IFERROR(IF(AND(NOW()&lt;= EOMONTH(DATE(YEAR($P700),4, 1), 0), Overall!$A702&lt;&gt;"", MONTH($O700) &lt;= 4, MONTH($P700) &gt;= 4), IF($T700 &lt;&gt; "", $H700/$T700, ""), ""), "")</f>
        <v/>
      </c>
      <c r="AL700" s="10" t="str">
        <f ca="1">IFERROR(IF(AND(NOW()&lt;= EOMONTH(DATE(YEAR($P700),5, 1), 0), Overall!$A702&lt;&gt;"", MONTH($O700) &lt;= 5, MONTH($P700) &gt;= 5), IF($T700 &lt;&gt; "", $H700/$T700, ""), ""), "")</f>
        <v/>
      </c>
      <c r="AM700" s="10" t="str">
        <f ca="1">IFERROR(IF(AND(NOW()&lt;= EOMONTH(DATE(YEAR($P700),6, 1), 0), Overall!$A702&lt;&gt;"", MONTH($O700) &lt;= 6, MONTH($P700) &gt;= 6), IF($T700 &lt;&gt; "", $H700/$T700, ""), ""), "")</f>
        <v/>
      </c>
      <c r="AN700" s="10" t="str">
        <f ca="1">IFERROR(IF(AND(NOW()&lt;= EOMONTH(DATE(YEAR($P700),7, 1), 0), Overall!$A702&lt;&gt;"", MONTH($O700) &lt;= 7, MONTH($P700) &gt;= 7), IF($T700 &lt;&gt; "", $H700/$T700, ""), ""), "")</f>
        <v/>
      </c>
      <c r="AO700" s="10" t="str">
        <f ca="1">IFERROR(IF(AND(NOW()&lt;= EOMONTH(DATE(YEAR($P700),8, 1), 0), Overall!$A702&lt;&gt;"", MONTH($O700) &lt;= 8, MONTH($P700) &gt;= 8), IF($T700 &lt;&gt; "", $H700/$T700, ""), ""), "")</f>
        <v/>
      </c>
      <c r="AP700" s="10" t="str">
        <f ca="1">IFERROR(IF(AND(NOW()&lt;= EOMONTH(DATE(YEAR($P700),9, 1), 0), Overall!$A702&lt;&gt;"", MONTH($O700) &lt;= 9, MONTH($P700) &gt;= 9), IF($T700 &lt;&gt; "", $H700/$T700, ""), ""), "")</f>
        <v/>
      </c>
      <c r="AQ700" s="10" t="str">
        <f ca="1">IFERROR(IF(AND(NOW()&lt;= EOMONTH(DATE(YEAR($P700),10, 1), 0), Overall!$A702&lt;&gt;"", MONTH($O700) &lt;= 10, MONTH($P700) &gt;= 10), IF($T700 &lt;&gt; "", $H700/$T700, ""), ""), "")</f>
        <v/>
      </c>
      <c r="AR700" s="10" t="str">
        <f ca="1">IFERROR(IF(AND(NOW()&lt;= EOMONTH(DATE(YEAR($P700),11, 1), 0), Overall!$A702&lt;&gt;"", MONTH($O700) &lt;=11, MONTH($P700) &gt;= 11), IF($T700 &lt;&gt; "", $H700/$T700, ""), ""), "")</f>
        <v/>
      </c>
      <c r="AS700" s="10" t="str">
        <f ca="1">IFERROR(IF(AND(NOW()&lt;= EOMONTH(DATE(YEAR($P700),12, 1), 0), Overall!$A702&lt;&gt;"", MONTH($O700) &lt;= 12, MONTH($P700) &gt;= 12), IF($T700 &lt;&gt; "", $H700/$T700, ""), ""), "")</f>
        <v/>
      </c>
      <c r="AT700" s="16">
        <f t="shared" ca="1" si="21"/>
        <v>0</v>
      </c>
    </row>
    <row r="701" spans="1:46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6">
        <f>IF(Overall!T703&lt;&gt;"",VALUE(Overall!T703),"")</f>
        <v>77.12</v>
      </c>
      <c r="O701" s="7">
        <f>IF(Overall!L703&lt;&gt;"", DATEVALUE(Overall!L703), "")</f>
        <v>45323</v>
      </c>
      <c r="P701" s="7">
        <f>IF(Overall!M703&lt;&gt;"", DATEVALUE(Overall!M703), "")</f>
        <v>45351</v>
      </c>
      <c r="Q701" s="7" t="str">
        <f>IF(Overall!S703&lt;&gt;"",_xlfn.VALUETOTEXT(Overall!S703),"")</f>
        <v>Feb</v>
      </c>
      <c r="R701" s="7">
        <f>IF(Overall!O703&lt;&gt;"", DATEVALUE(Overall!O703), "")</f>
        <v>45266</v>
      </c>
      <c r="S701" s="7">
        <f>IF(Overall!O703&lt;&gt;"", DATEVALUE(Overall!O703), "")</f>
        <v>45266</v>
      </c>
      <c r="T701" s="5">
        <f t="shared" si="20"/>
        <v>1</v>
      </c>
      <c r="U701" s="10" t="str">
        <f>IF(Overall!$A703&lt;&gt;"",IF(AND(MONTH($O701) &lt;= 1, MONTH($P701) &gt;= 1), IF($T701 &lt;&gt; "", $H701/$T701, ""), ""),"")</f>
        <v/>
      </c>
      <c r="V701" s="10">
        <f>IF(Overall!$A703&lt;&gt;"",IF(AND(MONTH($O701) &lt;= 2, MONTH($P701) &gt;= 2), IF($T701 &lt;&gt; "", $H701/$T701, ""), ""),"")</f>
        <v>1000000</v>
      </c>
      <c r="W701" s="10" t="str">
        <f>IF(Overall!$A703&lt;&gt;"",IF(AND(MONTH($O701) &lt;= 3, MONTH($P701) &gt;= 3), IF($T701 &lt;&gt; "", $H701/$T701, ""), ""),"")</f>
        <v/>
      </c>
      <c r="X701" s="10" t="str">
        <f>IF(Overall!$A703&lt;&gt;"",IF(AND(MONTH($O701) &lt;= 4, MONTH($P701) &gt;= 4), IF($T701 &lt;&gt; "", $H701/$T701, ""), ""),"")</f>
        <v/>
      </c>
      <c r="Y701" s="10" t="str">
        <f>IF(Overall!$A703&lt;&gt;"",IF(AND(MONTH($O701) &lt;= 5, MONTH($P701) &gt;= 5), IF($T701 &lt;&gt; "", $H701/$T701, ""), ""),"")</f>
        <v/>
      </c>
      <c r="Z701" s="10" t="str">
        <f>IF(Overall!$A703&lt;&gt;"",IF(AND(MONTH($O701) &lt;= 6, MONTH($P701) &gt;= 6), IF($T701 &lt;&gt; "", $H701/$T701, ""), ""),"")</f>
        <v/>
      </c>
      <c r="AA701" s="10" t="str">
        <f>IF(Overall!$A703&lt;&gt;"",IF(AND(MONTH($O701) &lt;= 7, MONTH($P701) &gt;= 7 ), IF($T701 &lt;&gt; "", $H701/$T701, ""), ""),"")</f>
        <v/>
      </c>
      <c r="AB701" s="10" t="str">
        <f>IF(Overall!$A703&lt;&gt;"",IF(AND(MONTH($O701) &lt;= 8, MONTH($P701) &gt;= 8), IF($T701 &lt;&gt; "", $H701/$T701, ""), ""),"")</f>
        <v/>
      </c>
      <c r="AC701" s="10" t="str">
        <f>IF(Overall!$A703&lt;&gt;"",IF(AND(MONTH($O701) &lt;= 9, MONTH($P701) &gt;= 9), IF($T701 &lt;&gt; "", $H701/$T701, ""), ""),"")</f>
        <v/>
      </c>
      <c r="AD701" s="10" t="str">
        <f>IF(Overall!$A703&lt;&gt;"",IF(AND(MONTH($O701) &lt;= 10, MONTH($P701) &gt;= 10), IF($T701 &lt;&gt; "", $H701/$T701, ""), ""),"")</f>
        <v/>
      </c>
      <c r="AE701" s="10" t="str">
        <f>IF(Overall!$A703&lt;&gt;"",IF(AND(MONTH($O701) &lt;= 11, MONTH($P701) &gt;= 11), IF($T701 &lt;&gt; "", $H701/$T701, ""), ""),"")</f>
        <v/>
      </c>
      <c r="AF701" s="10" t="str">
        <f>IF(Overall!$A703&lt;&gt;"",IF(AND(MONTH($O701) &lt;= 12, MONTH($P701) &gt;= 12), IF($T701 &lt;&gt; "", $H701/$T701, ""), ""),"")</f>
        <v/>
      </c>
      <c r="AH701" s="10" t="str">
        <f ca="1">IFERROR(IF(AND(NOW()&lt;= EOMONTH(DATE(YEAR($P701),1, 1), 0), Overall!$A703&lt;&gt;"", MONTH($O701) &lt;= 1, MONTH($P701) &gt;= 1), IF($T701 &lt;&gt; "", $H701/$T701, ""), ""), "")</f>
        <v/>
      </c>
      <c r="AI701" s="10" t="str">
        <f ca="1">IFERROR(IF(AND(NOW()&lt;= EOMONTH(DATE(YEAR($P701),2, 1), 0), Overall!$A703&lt;&gt;"", MONTH($O701) &lt;= 2, MONTH($P701) &gt;= 2), IF($T701 &lt;&gt; "", $H701/$T701, ""), ""), "")</f>
        <v/>
      </c>
      <c r="AJ701" s="10" t="str">
        <f ca="1">IFERROR(IF(AND(NOW()&lt;= EOMONTH(DATE(YEAR($P701),3, 1), 0), Overall!$A703&lt;&gt;"", MONTH($O701) &lt;= 3, MONTH($P701) &gt;= 3), IF($T701 &lt;&gt; "", $H701/$T701, ""), ""), "")</f>
        <v/>
      </c>
      <c r="AK701" s="10" t="str">
        <f ca="1">IFERROR(IF(AND(NOW()&lt;= EOMONTH(DATE(YEAR($P701),4, 1), 0), Overall!$A703&lt;&gt;"", MONTH($O701) &lt;= 4, MONTH($P701) &gt;= 4), IF($T701 &lt;&gt; "", $H701/$T701, ""), ""), "")</f>
        <v/>
      </c>
      <c r="AL701" s="10" t="str">
        <f ca="1">IFERROR(IF(AND(NOW()&lt;= EOMONTH(DATE(YEAR($P701),5, 1), 0), Overall!$A703&lt;&gt;"", MONTH($O701) &lt;= 5, MONTH($P701) &gt;= 5), IF($T701 &lt;&gt; "", $H701/$T701, ""), ""), "")</f>
        <v/>
      </c>
      <c r="AM701" s="10" t="str">
        <f ca="1">IFERROR(IF(AND(NOW()&lt;= EOMONTH(DATE(YEAR($P701),6, 1), 0), Overall!$A703&lt;&gt;"", MONTH($O701) &lt;= 6, MONTH($P701) &gt;= 6), IF($T701 &lt;&gt; "", $H701/$T701, ""), ""), "")</f>
        <v/>
      </c>
      <c r="AN701" s="10" t="str">
        <f ca="1">IFERROR(IF(AND(NOW()&lt;= EOMONTH(DATE(YEAR($P701),7, 1), 0), Overall!$A703&lt;&gt;"", MONTH($O701) &lt;= 7, MONTH($P701) &gt;= 7), IF($T701 &lt;&gt; "", $H701/$T701, ""), ""), "")</f>
        <v/>
      </c>
      <c r="AO701" s="10" t="str">
        <f ca="1">IFERROR(IF(AND(NOW()&lt;= EOMONTH(DATE(YEAR($P701),8, 1), 0), Overall!$A703&lt;&gt;"", MONTH($O701) &lt;= 8, MONTH($P701) &gt;= 8), IF($T701 &lt;&gt; "", $H701/$T701, ""), ""), "")</f>
        <v/>
      </c>
      <c r="AP701" s="10" t="str">
        <f ca="1">IFERROR(IF(AND(NOW()&lt;= EOMONTH(DATE(YEAR($P701),9, 1), 0), Overall!$A703&lt;&gt;"", MONTH($O701) &lt;= 9, MONTH($P701) &gt;= 9), IF($T701 &lt;&gt; "", $H701/$T701, ""), ""), "")</f>
        <v/>
      </c>
      <c r="AQ701" s="10" t="str">
        <f ca="1">IFERROR(IF(AND(NOW()&lt;= EOMONTH(DATE(YEAR($P701),10, 1), 0), Overall!$A703&lt;&gt;"", MONTH($O701) &lt;= 10, MONTH($P701) &gt;= 10), IF($T701 &lt;&gt; "", $H701/$T701, ""), ""), "")</f>
        <v/>
      </c>
      <c r="AR701" s="10" t="str">
        <f ca="1">IFERROR(IF(AND(NOW()&lt;= EOMONTH(DATE(YEAR($P701),11, 1), 0), Overall!$A703&lt;&gt;"", MONTH($O701) &lt;=11, MONTH($P701) &gt;= 11), IF($T701 &lt;&gt; "", $H701/$T701, ""), ""), "")</f>
        <v/>
      </c>
      <c r="AS701" s="10" t="str">
        <f ca="1">IFERROR(IF(AND(NOW()&lt;= EOMONTH(DATE(YEAR($P701),12, 1), 0), Overall!$A703&lt;&gt;"", MONTH($O701) &lt;= 12, MONTH($P701) &gt;= 12), IF($T701 &lt;&gt; "", $H701/$T701, ""), ""), "")</f>
        <v/>
      </c>
      <c r="AT701" s="16">
        <f t="shared" ca="1" si="21"/>
        <v>0</v>
      </c>
    </row>
    <row r="702" spans="1:46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6">
        <f>IF(Overall!T704&lt;&gt;"",VALUE(Overall!T704),"")</f>
        <v>77.989999999999995</v>
      </c>
      <c r="O702" s="7">
        <f>IF(Overall!L704&lt;&gt;"", DATEVALUE(Overall!L704), "")</f>
        <v>45383</v>
      </c>
      <c r="P702" s="7">
        <f>IF(Overall!M704&lt;&gt;"", DATEVALUE(Overall!M704), "")</f>
        <v>45412</v>
      </c>
      <c r="Q702" s="7" t="str">
        <f>IF(Overall!S704&lt;&gt;"",_xlfn.VALUETOTEXT(Overall!S704),"")</f>
        <v>Apr</v>
      </c>
      <c r="R702" s="7">
        <f>IF(Overall!O704&lt;&gt;"", DATEVALUE(Overall!O704), "")</f>
        <v>45293</v>
      </c>
      <c r="S702" s="7">
        <f>IF(Overall!O704&lt;&gt;"", DATEVALUE(Overall!O704), "")</f>
        <v>45293</v>
      </c>
      <c r="T702" s="5">
        <f t="shared" si="20"/>
        <v>1</v>
      </c>
      <c r="U702" s="10" t="str">
        <f>IF(Overall!$A704&lt;&gt;"",IF(AND(MONTH($O702) &lt;= 1, MONTH($P702) &gt;= 1), IF($T702 &lt;&gt; "", $H702/$T702, ""), ""),"")</f>
        <v/>
      </c>
      <c r="V702" s="10" t="str">
        <f>IF(Overall!$A704&lt;&gt;"",IF(AND(MONTH($O702) &lt;= 2, MONTH($P702) &gt;= 2), IF($T702 &lt;&gt; "", $H702/$T702, ""), ""),"")</f>
        <v/>
      </c>
      <c r="W702" s="10" t="str">
        <f>IF(Overall!$A704&lt;&gt;"",IF(AND(MONTH($O702) &lt;= 3, MONTH($P702) &gt;= 3), IF($T702 &lt;&gt; "", $H702/$T702, ""), ""),"")</f>
        <v/>
      </c>
      <c r="X702" s="10">
        <f>IF(Overall!$A704&lt;&gt;"",IF(AND(MONTH($O702) &lt;= 4, MONTH($P702) &gt;= 4), IF($T702 &lt;&gt; "", $H702/$T702, ""), ""),"")</f>
        <v>1000000</v>
      </c>
      <c r="Y702" s="10" t="str">
        <f>IF(Overall!$A704&lt;&gt;"",IF(AND(MONTH($O702) &lt;= 5, MONTH($P702) &gt;= 5), IF($T702 &lt;&gt; "", $H702/$T702, ""), ""),"")</f>
        <v/>
      </c>
      <c r="Z702" s="10" t="str">
        <f>IF(Overall!$A704&lt;&gt;"",IF(AND(MONTH($O702) &lt;= 6, MONTH($P702) &gt;= 6), IF($T702 &lt;&gt; "", $H702/$T702, ""), ""),"")</f>
        <v/>
      </c>
      <c r="AA702" s="10" t="str">
        <f>IF(Overall!$A704&lt;&gt;"",IF(AND(MONTH($O702) &lt;= 7, MONTH($P702) &gt;= 7 ), IF($T702 &lt;&gt; "", $H702/$T702, ""), ""),"")</f>
        <v/>
      </c>
      <c r="AB702" s="10" t="str">
        <f>IF(Overall!$A704&lt;&gt;"",IF(AND(MONTH($O702) &lt;= 8, MONTH($P702) &gt;= 8), IF($T702 &lt;&gt; "", $H702/$T702, ""), ""),"")</f>
        <v/>
      </c>
      <c r="AC702" s="10" t="str">
        <f>IF(Overall!$A704&lt;&gt;"",IF(AND(MONTH($O702) &lt;= 9, MONTH($P702) &gt;= 9), IF($T702 &lt;&gt; "", $H702/$T702, ""), ""),"")</f>
        <v/>
      </c>
      <c r="AD702" s="10" t="str">
        <f>IF(Overall!$A704&lt;&gt;"",IF(AND(MONTH($O702) &lt;= 10, MONTH($P702) &gt;= 10), IF($T702 &lt;&gt; "", $H702/$T702, ""), ""),"")</f>
        <v/>
      </c>
      <c r="AE702" s="10" t="str">
        <f>IF(Overall!$A704&lt;&gt;"",IF(AND(MONTH($O702) &lt;= 11, MONTH($P702) &gt;= 11), IF($T702 &lt;&gt; "", $H702/$T702, ""), ""),"")</f>
        <v/>
      </c>
      <c r="AF702" s="10" t="str">
        <f>IF(Overall!$A704&lt;&gt;"",IF(AND(MONTH($O702) &lt;= 12, MONTH($P702) &gt;= 12), IF($T702 &lt;&gt; "", $H702/$T702, ""), ""),"")</f>
        <v/>
      </c>
      <c r="AH702" s="10" t="str">
        <f ca="1">IFERROR(IF(AND(NOW()&lt;= EOMONTH(DATE(YEAR($P702),1, 1), 0), Overall!$A704&lt;&gt;"", MONTH($O702) &lt;= 1, MONTH($P702) &gt;= 1), IF($T702 &lt;&gt; "", $H702/$T702, ""), ""), "")</f>
        <v/>
      </c>
      <c r="AI702" s="10" t="str">
        <f ca="1">IFERROR(IF(AND(NOW()&lt;= EOMONTH(DATE(YEAR($P702),2, 1), 0), Overall!$A704&lt;&gt;"", MONTH($O702) &lt;= 2, MONTH($P702) &gt;= 2), IF($T702 &lt;&gt; "", $H702/$T702, ""), ""), "")</f>
        <v/>
      </c>
      <c r="AJ702" s="10" t="str">
        <f ca="1">IFERROR(IF(AND(NOW()&lt;= EOMONTH(DATE(YEAR($P702),3, 1), 0), Overall!$A704&lt;&gt;"", MONTH($O702) &lt;= 3, MONTH($P702) &gt;= 3), IF($T702 &lt;&gt; "", $H702/$T702, ""), ""), "")</f>
        <v/>
      </c>
      <c r="AK702" s="10" t="str">
        <f ca="1">IFERROR(IF(AND(NOW()&lt;= EOMONTH(DATE(YEAR($P702),4, 1), 0), Overall!$A704&lt;&gt;"", MONTH($O702) &lt;= 4, MONTH($P702) &gt;= 4), IF($T702 &lt;&gt; "", $H702/$T702, ""), ""), "")</f>
        <v/>
      </c>
      <c r="AL702" s="10" t="str">
        <f ca="1">IFERROR(IF(AND(NOW()&lt;= EOMONTH(DATE(YEAR($P702),5, 1), 0), Overall!$A704&lt;&gt;"", MONTH($O702) &lt;= 5, MONTH($P702) &gt;= 5), IF($T702 &lt;&gt; "", $H702/$T702, ""), ""), "")</f>
        <v/>
      </c>
      <c r="AM702" s="10" t="str">
        <f ca="1">IFERROR(IF(AND(NOW()&lt;= EOMONTH(DATE(YEAR($P702),6, 1), 0), Overall!$A704&lt;&gt;"", MONTH($O702) &lt;= 6, MONTH($P702) &gt;= 6), IF($T702 &lt;&gt; "", $H702/$T702, ""), ""), "")</f>
        <v/>
      </c>
      <c r="AN702" s="10" t="str">
        <f ca="1">IFERROR(IF(AND(NOW()&lt;= EOMONTH(DATE(YEAR($P702),7, 1), 0), Overall!$A704&lt;&gt;"", MONTH($O702) &lt;= 7, MONTH($P702) &gt;= 7), IF($T702 &lt;&gt; "", $H702/$T702, ""), ""), "")</f>
        <v/>
      </c>
      <c r="AO702" s="10" t="str">
        <f ca="1">IFERROR(IF(AND(NOW()&lt;= EOMONTH(DATE(YEAR($P702),8, 1), 0), Overall!$A704&lt;&gt;"", MONTH($O702) &lt;= 8, MONTH($P702) &gt;= 8), IF($T702 &lt;&gt; "", $H702/$T702, ""), ""), "")</f>
        <v/>
      </c>
      <c r="AP702" s="10" t="str">
        <f ca="1">IFERROR(IF(AND(NOW()&lt;= EOMONTH(DATE(YEAR($P702),9, 1), 0), Overall!$A704&lt;&gt;"", MONTH($O702) &lt;= 9, MONTH($P702) &gt;= 9), IF($T702 &lt;&gt; "", $H702/$T702, ""), ""), "")</f>
        <v/>
      </c>
      <c r="AQ702" s="10" t="str">
        <f ca="1">IFERROR(IF(AND(NOW()&lt;= EOMONTH(DATE(YEAR($P702),10, 1), 0), Overall!$A704&lt;&gt;"", MONTH($O702) &lt;= 10, MONTH($P702) &gt;= 10), IF($T702 &lt;&gt; "", $H702/$T702, ""), ""), "")</f>
        <v/>
      </c>
      <c r="AR702" s="10" t="str">
        <f ca="1">IFERROR(IF(AND(NOW()&lt;= EOMONTH(DATE(YEAR($P702),11, 1), 0), Overall!$A704&lt;&gt;"", MONTH($O702) &lt;=11, MONTH($P702) &gt;= 11), IF($T702 &lt;&gt; "", $H702/$T702, ""), ""), "")</f>
        <v/>
      </c>
      <c r="AS702" s="10" t="str">
        <f ca="1">IFERROR(IF(AND(NOW()&lt;= EOMONTH(DATE(YEAR($P702),12, 1), 0), Overall!$A704&lt;&gt;"", MONTH($O702) &lt;= 12, MONTH($P702) &gt;= 12), IF($T702 &lt;&gt; "", $H702/$T702, ""), ""), "")</f>
        <v/>
      </c>
      <c r="AT702" s="16">
        <f t="shared" ca="1" si="21"/>
        <v>0</v>
      </c>
    </row>
    <row r="703" spans="1:46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6">
        <f>IF(Overall!T705&lt;&gt;"",VALUE(Overall!T705),"")</f>
        <v>77.98</v>
      </c>
      <c r="O703" s="7">
        <f>IF(Overall!L705&lt;&gt;"", DATEVALUE(Overall!L705), "")</f>
        <v>45383</v>
      </c>
      <c r="P703" s="7">
        <f>IF(Overall!M705&lt;&gt;"", DATEVALUE(Overall!M705), "")</f>
        <v>45412</v>
      </c>
      <c r="Q703" s="7" t="str">
        <f>IF(Overall!S705&lt;&gt;"",_xlfn.VALUETOTEXT(Overall!S705),"")</f>
        <v>Apr</v>
      </c>
      <c r="R703" s="7">
        <f>IF(Overall!O705&lt;&gt;"", DATEVALUE(Overall!O705), "")</f>
        <v>45293</v>
      </c>
      <c r="S703" s="7">
        <f>IF(Overall!O705&lt;&gt;"", DATEVALUE(Overall!O705), "")</f>
        <v>45293</v>
      </c>
      <c r="T703" s="5">
        <f t="shared" si="20"/>
        <v>1</v>
      </c>
      <c r="U703" s="10" t="str">
        <f>IF(Overall!$A705&lt;&gt;"",IF(AND(MONTH($O703) &lt;= 1, MONTH($P703) &gt;= 1), IF($T703 &lt;&gt; "", $H703/$T703, ""), ""),"")</f>
        <v/>
      </c>
      <c r="V703" s="10" t="str">
        <f>IF(Overall!$A705&lt;&gt;"",IF(AND(MONTH($O703) &lt;= 2, MONTH($P703) &gt;= 2), IF($T703 &lt;&gt; "", $H703/$T703, ""), ""),"")</f>
        <v/>
      </c>
      <c r="W703" s="10" t="str">
        <f>IF(Overall!$A705&lt;&gt;"",IF(AND(MONTH($O703) &lt;= 3, MONTH($P703) &gt;= 3), IF($T703 &lt;&gt; "", $H703/$T703, ""), ""),"")</f>
        <v/>
      </c>
      <c r="X703" s="10">
        <f>IF(Overall!$A705&lt;&gt;"",IF(AND(MONTH($O703) &lt;= 4, MONTH($P703) &gt;= 4), IF($T703 &lt;&gt; "", $H703/$T703, ""), ""),"")</f>
        <v>1000000</v>
      </c>
      <c r="Y703" s="10" t="str">
        <f>IF(Overall!$A705&lt;&gt;"",IF(AND(MONTH($O703) &lt;= 5, MONTH($P703) &gt;= 5), IF($T703 &lt;&gt; "", $H703/$T703, ""), ""),"")</f>
        <v/>
      </c>
      <c r="Z703" s="10" t="str">
        <f>IF(Overall!$A705&lt;&gt;"",IF(AND(MONTH($O703) &lt;= 6, MONTH($P703) &gt;= 6), IF($T703 &lt;&gt; "", $H703/$T703, ""), ""),"")</f>
        <v/>
      </c>
      <c r="AA703" s="10" t="str">
        <f>IF(Overall!$A705&lt;&gt;"",IF(AND(MONTH($O703) &lt;= 7, MONTH($P703) &gt;= 7 ), IF($T703 &lt;&gt; "", $H703/$T703, ""), ""),"")</f>
        <v/>
      </c>
      <c r="AB703" s="10" t="str">
        <f>IF(Overall!$A705&lt;&gt;"",IF(AND(MONTH($O703) &lt;= 8, MONTH($P703) &gt;= 8), IF($T703 &lt;&gt; "", $H703/$T703, ""), ""),"")</f>
        <v/>
      </c>
      <c r="AC703" s="10" t="str">
        <f>IF(Overall!$A705&lt;&gt;"",IF(AND(MONTH($O703) &lt;= 9, MONTH($P703) &gt;= 9), IF($T703 &lt;&gt; "", $H703/$T703, ""), ""),"")</f>
        <v/>
      </c>
      <c r="AD703" s="10" t="str">
        <f>IF(Overall!$A705&lt;&gt;"",IF(AND(MONTH($O703) &lt;= 10, MONTH($P703) &gt;= 10), IF($T703 &lt;&gt; "", $H703/$T703, ""), ""),"")</f>
        <v/>
      </c>
      <c r="AE703" s="10" t="str">
        <f>IF(Overall!$A705&lt;&gt;"",IF(AND(MONTH($O703) &lt;= 11, MONTH($P703) &gt;= 11), IF($T703 &lt;&gt; "", $H703/$T703, ""), ""),"")</f>
        <v/>
      </c>
      <c r="AF703" s="10" t="str">
        <f>IF(Overall!$A705&lt;&gt;"",IF(AND(MONTH($O703) &lt;= 12, MONTH($P703) &gt;= 12), IF($T703 &lt;&gt; "", $H703/$T703, ""), ""),"")</f>
        <v/>
      </c>
      <c r="AH703" s="10" t="str">
        <f ca="1">IFERROR(IF(AND(NOW()&lt;= EOMONTH(DATE(YEAR($P703),1, 1), 0), Overall!$A705&lt;&gt;"", MONTH($O703) &lt;= 1, MONTH($P703) &gt;= 1), IF($T703 &lt;&gt; "", $H703/$T703, ""), ""), "")</f>
        <v/>
      </c>
      <c r="AI703" s="10" t="str">
        <f ca="1">IFERROR(IF(AND(NOW()&lt;= EOMONTH(DATE(YEAR($P703),2, 1), 0), Overall!$A705&lt;&gt;"", MONTH($O703) &lt;= 2, MONTH($P703) &gt;= 2), IF($T703 &lt;&gt; "", $H703/$T703, ""), ""), "")</f>
        <v/>
      </c>
      <c r="AJ703" s="10" t="str">
        <f ca="1">IFERROR(IF(AND(NOW()&lt;= EOMONTH(DATE(YEAR($P703),3, 1), 0), Overall!$A705&lt;&gt;"", MONTH($O703) &lt;= 3, MONTH($P703) &gt;= 3), IF($T703 &lt;&gt; "", $H703/$T703, ""), ""), "")</f>
        <v/>
      </c>
      <c r="AK703" s="10" t="str">
        <f ca="1">IFERROR(IF(AND(NOW()&lt;= EOMONTH(DATE(YEAR($P703),4, 1), 0), Overall!$A705&lt;&gt;"", MONTH($O703) &lt;= 4, MONTH($P703) &gt;= 4), IF($T703 &lt;&gt; "", $H703/$T703, ""), ""), "")</f>
        <v/>
      </c>
      <c r="AL703" s="10" t="str">
        <f ca="1">IFERROR(IF(AND(NOW()&lt;= EOMONTH(DATE(YEAR($P703),5, 1), 0), Overall!$A705&lt;&gt;"", MONTH($O703) &lt;= 5, MONTH($P703) &gt;= 5), IF($T703 &lt;&gt; "", $H703/$T703, ""), ""), "")</f>
        <v/>
      </c>
      <c r="AM703" s="10" t="str">
        <f ca="1">IFERROR(IF(AND(NOW()&lt;= EOMONTH(DATE(YEAR($P703),6, 1), 0), Overall!$A705&lt;&gt;"", MONTH($O703) &lt;= 6, MONTH($P703) &gt;= 6), IF($T703 &lt;&gt; "", $H703/$T703, ""), ""), "")</f>
        <v/>
      </c>
      <c r="AN703" s="10" t="str">
        <f ca="1">IFERROR(IF(AND(NOW()&lt;= EOMONTH(DATE(YEAR($P703),7, 1), 0), Overall!$A705&lt;&gt;"", MONTH($O703) &lt;= 7, MONTH($P703) &gt;= 7), IF($T703 &lt;&gt; "", $H703/$T703, ""), ""), "")</f>
        <v/>
      </c>
      <c r="AO703" s="10" t="str">
        <f ca="1">IFERROR(IF(AND(NOW()&lt;= EOMONTH(DATE(YEAR($P703),8, 1), 0), Overall!$A705&lt;&gt;"", MONTH($O703) &lt;= 8, MONTH($P703) &gt;= 8), IF($T703 &lt;&gt; "", $H703/$T703, ""), ""), "")</f>
        <v/>
      </c>
      <c r="AP703" s="10" t="str">
        <f ca="1">IFERROR(IF(AND(NOW()&lt;= EOMONTH(DATE(YEAR($P703),9, 1), 0), Overall!$A705&lt;&gt;"", MONTH($O703) &lt;= 9, MONTH($P703) &gt;= 9), IF($T703 &lt;&gt; "", $H703/$T703, ""), ""), "")</f>
        <v/>
      </c>
      <c r="AQ703" s="10" t="str">
        <f ca="1">IFERROR(IF(AND(NOW()&lt;= EOMONTH(DATE(YEAR($P703),10, 1), 0), Overall!$A705&lt;&gt;"", MONTH($O703) &lt;= 10, MONTH($P703) &gt;= 10), IF($T703 &lt;&gt; "", $H703/$T703, ""), ""), "")</f>
        <v/>
      </c>
      <c r="AR703" s="10" t="str">
        <f ca="1">IFERROR(IF(AND(NOW()&lt;= EOMONTH(DATE(YEAR($P703),11, 1), 0), Overall!$A705&lt;&gt;"", MONTH($O703) &lt;=11, MONTH($P703) &gt;= 11), IF($T703 &lt;&gt; "", $H703/$T703, ""), ""), "")</f>
        <v/>
      </c>
      <c r="AS703" s="10" t="str">
        <f ca="1">IFERROR(IF(AND(NOW()&lt;= EOMONTH(DATE(YEAR($P703),12, 1), 0), Overall!$A705&lt;&gt;"", MONTH($O703) &lt;= 12, MONTH($P703) &gt;= 12), IF($T703 &lt;&gt; "", $H703/$T703, ""), ""), "")</f>
        <v/>
      </c>
      <c r="AT703" s="16">
        <f t="shared" ca="1" si="21"/>
        <v>0</v>
      </c>
    </row>
    <row r="704" spans="1:46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6">
        <f>IF(Overall!T706&lt;&gt;"",VALUE(Overall!T706),"")</f>
        <v>78.2</v>
      </c>
      <c r="O704" s="7">
        <f>IF(Overall!L706&lt;&gt;"", DATEVALUE(Overall!L706), "")</f>
        <v>45383</v>
      </c>
      <c r="P704" s="7">
        <f>IF(Overall!M706&lt;&gt;"", DATEVALUE(Overall!M706), "")</f>
        <v>45412</v>
      </c>
      <c r="Q704" s="7" t="str">
        <f>IF(Overall!S706&lt;&gt;"",_xlfn.VALUETOTEXT(Overall!S706),"")</f>
        <v>Apr</v>
      </c>
      <c r="R704" s="7">
        <f>IF(Overall!O706&lt;&gt;"", DATEVALUE(Overall!O706), "")</f>
        <v>45293</v>
      </c>
      <c r="S704" s="7">
        <f>IF(Overall!O706&lt;&gt;"", DATEVALUE(Overall!O706), "")</f>
        <v>45293</v>
      </c>
      <c r="T704" s="5">
        <f t="shared" si="20"/>
        <v>1</v>
      </c>
      <c r="U704" s="10" t="str">
        <f>IF(Overall!$A706&lt;&gt;"",IF(AND(MONTH($O704) &lt;= 1, MONTH($P704) &gt;= 1), IF($T704 &lt;&gt; "", $H704/$T704, ""), ""),"")</f>
        <v/>
      </c>
      <c r="V704" s="10" t="str">
        <f>IF(Overall!$A706&lt;&gt;"",IF(AND(MONTH($O704) &lt;= 2, MONTH($P704) &gt;= 2), IF($T704 &lt;&gt; "", $H704/$T704, ""), ""),"")</f>
        <v/>
      </c>
      <c r="W704" s="10" t="str">
        <f>IF(Overall!$A706&lt;&gt;"",IF(AND(MONTH($O704) &lt;= 3, MONTH($P704) &gt;= 3), IF($T704 &lt;&gt; "", $H704/$T704, ""), ""),"")</f>
        <v/>
      </c>
      <c r="X704" s="10">
        <f>IF(Overall!$A706&lt;&gt;"",IF(AND(MONTH($O704) &lt;= 4, MONTH($P704) &gt;= 4), IF($T704 &lt;&gt; "", $H704/$T704, ""), ""),"")</f>
        <v>1000000</v>
      </c>
      <c r="Y704" s="10" t="str">
        <f>IF(Overall!$A706&lt;&gt;"",IF(AND(MONTH($O704) &lt;= 5, MONTH($P704) &gt;= 5), IF($T704 &lt;&gt; "", $H704/$T704, ""), ""),"")</f>
        <v/>
      </c>
      <c r="Z704" s="10" t="str">
        <f>IF(Overall!$A706&lt;&gt;"",IF(AND(MONTH($O704) &lt;= 6, MONTH($P704) &gt;= 6), IF($T704 &lt;&gt; "", $H704/$T704, ""), ""),"")</f>
        <v/>
      </c>
      <c r="AA704" s="10" t="str">
        <f>IF(Overall!$A706&lt;&gt;"",IF(AND(MONTH($O704) &lt;= 7, MONTH($P704) &gt;= 7 ), IF($T704 &lt;&gt; "", $H704/$T704, ""), ""),"")</f>
        <v/>
      </c>
      <c r="AB704" s="10" t="str">
        <f>IF(Overall!$A706&lt;&gt;"",IF(AND(MONTH($O704) &lt;= 8, MONTH($P704) &gt;= 8), IF($T704 &lt;&gt; "", $H704/$T704, ""), ""),"")</f>
        <v/>
      </c>
      <c r="AC704" s="10" t="str">
        <f>IF(Overall!$A706&lt;&gt;"",IF(AND(MONTH($O704) &lt;= 9, MONTH($P704) &gt;= 9), IF($T704 &lt;&gt; "", $H704/$T704, ""), ""),"")</f>
        <v/>
      </c>
      <c r="AD704" s="10" t="str">
        <f>IF(Overall!$A706&lt;&gt;"",IF(AND(MONTH($O704) &lt;= 10, MONTH($P704) &gt;= 10), IF($T704 &lt;&gt; "", $H704/$T704, ""), ""),"")</f>
        <v/>
      </c>
      <c r="AE704" s="10" t="str">
        <f>IF(Overall!$A706&lt;&gt;"",IF(AND(MONTH($O704) &lt;= 11, MONTH($P704) &gt;= 11), IF($T704 &lt;&gt; "", $H704/$T704, ""), ""),"")</f>
        <v/>
      </c>
      <c r="AF704" s="10" t="str">
        <f>IF(Overall!$A706&lt;&gt;"",IF(AND(MONTH($O704) &lt;= 12, MONTH($P704) &gt;= 12), IF($T704 &lt;&gt; "", $H704/$T704, ""), ""),"")</f>
        <v/>
      </c>
      <c r="AH704" s="10" t="str">
        <f ca="1">IFERROR(IF(AND(NOW()&lt;= EOMONTH(DATE(YEAR($P704),1, 1), 0), Overall!$A706&lt;&gt;"", MONTH($O704) &lt;= 1, MONTH($P704) &gt;= 1), IF($T704 &lt;&gt; "", $H704/$T704, ""), ""), "")</f>
        <v/>
      </c>
      <c r="AI704" s="10" t="str">
        <f ca="1">IFERROR(IF(AND(NOW()&lt;= EOMONTH(DATE(YEAR($P704),2, 1), 0), Overall!$A706&lt;&gt;"", MONTH($O704) &lt;= 2, MONTH($P704) &gt;= 2), IF($T704 &lt;&gt; "", $H704/$T704, ""), ""), "")</f>
        <v/>
      </c>
      <c r="AJ704" s="10" t="str">
        <f ca="1">IFERROR(IF(AND(NOW()&lt;= EOMONTH(DATE(YEAR($P704),3, 1), 0), Overall!$A706&lt;&gt;"", MONTH($O704) &lt;= 3, MONTH($P704) &gt;= 3), IF($T704 &lt;&gt; "", $H704/$T704, ""), ""), "")</f>
        <v/>
      </c>
      <c r="AK704" s="10" t="str">
        <f ca="1">IFERROR(IF(AND(NOW()&lt;= EOMONTH(DATE(YEAR($P704),4, 1), 0), Overall!$A706&lt;&gt;"", MONTH($O704) &lt;= 4, MONTH($P704) &gt;= 4), IF($T704 &lt;&gt; "", $H704/$T704, ""), ""), "")</f>
        <v/>
      </c>
      <c r="AL704" s="10" t="str">
        <f ca="1">IFERROR(IF(AND(NOW()&lt;= EOMONTH(DATE(YEAR($P704),5, 1), 0), Overall!$A706&lt;&gt;"", MONTH($O704) &lt;= 5, MONTH($P704) &gt;= 5), IF($T704 &lt;&gt; "", $H704/$T704, ""), ""), "")</f>
        <v/>
      </c>
      <c r="AM704" s="10" t="str">
        <f ca="1">IFERROR(IF(AND(NOW()&lt;= EOMONTH(DATE(YEAR($P704),6, 1), 0), Overall!$A706&lt;&gt;"", MONTH($O704) &lt;= 6, MONTH($P704) &gt;= 6), IF($T704 &lt;&gt; "", $H704/$T704, ""), ""), "")</f>
        <v/>
      </c>
      <c r="AN704" s="10" t="str">
        <f ca="1">IFERROR(IF(AND(NOW()&lt;= EOMONTH(DATE(YEAR($P704),7, 1), 0), Overall!$A706&lt;&gt;"", MONTH($O704) &lt;= 7, MONTH($P704) &gt;= 7), IF($T704 &lt;&gt; "", $H704/$T704, ""), ""), "")</f>
        <v/>
      </c>
      <c r="AO704" s="10" t="str">
        <f ca="1">IFERROR(IF(AND(NOW()&lt;= EOMONTH(DATE(YEAR($P704),8, 1), 0), Overall!$A706&lt;&gt;"", MONTH($O704) &lt;= 8, MONTH($P704) &gt;= 8), IF($T704 &lt;&gt; "", $H704/$T704, ""), ""), "")</f>
        <v/>
      </c>
      <c r="AP704" s="10" t="str">
        <f ca="1">IFERROR(IF(AND(NOW()&lt;= EOMONTH(DATE(YEAR($P704),9, 1), 0), Overall!$A706&lt;&gt;"", MONTH($O704) &lt;= 9, MONTH($P704) &gt;= 9), IF($T704 &lt;&gt; "", $H704/$T704, ""), ""), "")</f>
        <v/>
      </c>
      <c r="AQ704" s="10" t="str">
        <f ca="1">IFERROR(IF(AND(NOW()&lt;= EOMONTH(DATE(YEAR($P704),10, 1), 0), Overall!$A706&lt;&gt;"", MONTH($O704) &lt;= 10, MONTH($P704) &gt;= 10), IF($T704 &lt;&gt; "", $H704/$T704, ""), ""), "")</f>
        <v/>
      </c>
      <c r="AR704" s="10" t="str">
        <f ca="1">IFERROR(IF(AND(NOW()&lt;= EOMONTH(DATE(YEAR($P704),11, 1), 0), Overall!$A706&lt;&gt;"", MONTH($O704) &lt;=11, MONTH($P704) &gt;= 11), IF($T704 &lt;&gt; "", $H704/$T704, ""), ""), "")</f>
        <v/>
      </c>
      <c r="AS704" s="10" t="str">
        <f ca="1">IFERROR(IF(AND(NOW()&lt;= EOMONTH(DATE(YEAR($P704),12, 1), 0), Overall!$A706&lt;&gt;"", MONTH($O704) &lt;= 12, MONTH($P704) &gt;= 12), IF($T704 &lt;&gt; "", $H704/$T704, ""), ""), "")</f>
        <v/>
      </c>
      <c r="AT704" s="16">
        <f t="shared" ca="1" si="21"/>
        <v>0</v>
      </c>
    </row>
    <row r="705" spans="1:46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6">
        <f>IF(Overall!T707&lt;&gt;"",VALUE(Overall!T707),"")</f>
        <v>77.92</v>
      </c>
      <c r="O705" s="7">
        <f>IF(Overall!L707&lt;&gt;"", DATEVALUE(Overall!L707), "")</f>
        <v>45413</v>
      </c>
      <c r="P705" s="7">
        <f>IF(Overall!M707&lt;&gt;"", DATEVALUE(Overall!M707), "")</f>
        <v>45443</v>
      </c>
      <c r="Q705" s="7" t="str">
        <f>IF(Overall!S707&lt;&gt;"",_xlfn.VALUETOTEXT(Overall!S707),"")</f>
        <v>May</v>
      </c>
      <c r="R705" s="7">
        <f>IF(Overall!O707&lt;&gt;"", DATEVALUE(Overall!O707), "")</f>
        <v>45293</v>
      </c>
      <c r="S705" s="7">
        <f>IF(Overall!O707&lt;&gt;"", DATEVALUE(Overall!O707), "")</f>
        <v>45293</v>
      </c>
      <c r="T705" s="5">
        <f t="shared" si="20"/>
        <v>1</v>
      </c>
      <c r="U705" s="10" t="str">
        <f>IF(Overall!$A707&lt;&gt;"",IF(AND(MONTH($O705) &lt;= 1, MONTH($P705) &gt;= 1), IF($T705 &lt;&gt; "", $H705/$T705, ""), ""),"")</f>
        <v/>
      </c>
      <c r="V705" s="10" t="str">
        <f>IF(Overall!$A707&lt;&gt;"",IF(AND(MONTH($O705) &lt;= 2, MONTH($P705) &gt;= 2), IF($T705 &lt;&gt; "", $H705/$T705, ""), ""),"")</f>
        <v/>
      </c>
      <c r="W705" s="10" t="str">
        <f>IF(Overall!$A707&lt;&gt;"",IF(AND(MONTH($O705) &lt;= 3, MONTH($P705) &gt;= 3), IF($T705 &lt;&gt; "", $H705/$T705, ""), ""),"")</f>
        <v/>
      </c>
      <c r="X705" s="10" t="str">
        <f>IF(Overall!$A707&lt;&gt;"",IF(AND(MONTH($O705) &lt;= 4, MONTH($P705) &gt;= 4), IF($T705 &lt;&gt; "", $H705/$T705, ""), ""),"")</f>
        <v/>
      </c>
      <c r="Y705" s="10">
        <f>IF(Overall!$A707&lt;&gt;"",IF(AND(MONTH($O705) &lt;= 5, MONTH($P705) &gt;= 5), IF($T705 &lt;&gt; "", $H705/$T705, ""), ""),"")</f>
        <v>1000000</v>
      </c>
      <c r="Z705" s="10" t="str">
        <f>IF(Overall!$A707&lt;&gt;"",IF(AND(MONTH($O705) &lt;= 6, MONTH($P705) &gt;= 6), IF($T705 &lt;&gt; "", $H705/$T705, ""), ""),"")</f>
        <v/>
      </c>
      <c r="AA705" s="10" t="str">
        <f>IF(Overall!$A707&lt;&gt;"",IF(AND(MONTH($O705) &lt;= 7, MONTH($P705) &gt;= 7 ), IF($T705 &lt;&gt; "", $H705/$T705, ""), ""),"")</f>
        <v/>
      </c>
      <c r="AB705" s="10" t="str">
        <f>IF(Overall!$A707&lt;&gt;"",IF(AND(MONTH($O705) &lt;= 8, MONTH($P705) &gt;= 8), IF($T705 &lt;&gt; "", $H705/$T705, ""), ""),"")</f>
        <v/>
      </c>
      <c r="AC705" s="10" t="str">
        <f>IF(Overall!$A707&lt;&gt;"",IF(AND(MONTH($O705) &lt;= 9, MONTH($P705) &gt;= 9), IF($T705 &lt;&gt; "", $H705/$T705, ""), ""),"")</f>
        <v/>
      </c>
      <c r="AD705" s="10" t="str">
        <f>IF(Overall!$A707&lt;&gt;"",IF(AND(MONTH($O705) &lt;= 10, MONTH($P705) &gt;= 10), IF($T705 &lt;&gt; "", $H705/$T705, ""), ""),"")</f>
        <v/>
      </c>
      <c r="AE705" s="10" t="str">
        <f>IF(Overall!$A707&lt;&gt;"",IF(AND(MONTH($O705) &lt;= 11, MONTH($P705) &gt;= 11), IF($T705 &lt;&gt; "", $H705/$T705, ""), ""),"")</f>
        <v/>
      </c>
      <c r="AF705" s="10" t="str">
        <f>IF(Overall!$A707&lt;&gt;"",IF(AND(MONTH($O705) &lt;= 12, MONTH($P705) &gt;= 12), IF($T705 &lt;&gt; "", $H705/$T705, ""), ""),"")</f>
        <v/>
      </c>
      <c r="AH705" s="10" t="str">
        <f ca="1">IFERROR(IF(AND(NOW()&lt;= EOMONTH(DATE(YEAR($P705),1, 1), 0), Overall!$A707&lt;&gt;"", MONTH($O705) &lt;= 1, MONTH($P705) &gt;= 1), IF($T705 &lt;&gt; "", $H705/$T705, ""), ""), "")</f>
        <v/>
      </c>
      <c r="AI705" s="10" t="str">
        <f ca="1">IFERROR(IF(AND(NOW()&lt;= EOMONTH(DATE(YEAR($P705),2, 1), 0), Overall!$A707&lt;&gt;"", MONTH($O705) &lt;= 2, MONTH($P705) &gt;= 2), IF($T705 &lt;&gt; "", $H705/$T705, ""), ""), "")</f>
        <v/>
      </c>
      <c r="AJ705" s="10" t="str">
        <f ca="1">IFERROR(IF(AND(NOW()&lt;= EOMONTH(DATE(YEAR($P705),3, 1), 0), Overall!$A707&lt;&gt;"", MONTH($O705) &lt;= 3, MONTH($P705) &gt;= 3), IF($T705 &lt;&gt; "", $H705/$T705, ""), ""), "")</f>
        <v/>
      </c>
      <c r="AK705" s="10" t="str">
        <f ca="1">IFERROR(IF(AND(NOW()&lt;= EOMONTH(DATE(YEAR($P705),4, 1), 0), Overall!$A707&lt;&gt;"", MONTH($O705) &lt;= 4, MONTH($P705) &gt;= 4), IF($T705 &lt;&gt; "", $H705/$T705, ""), ""), "")</f>
        <v/>
      </c>
      <c r="AL705" s="10" t="str">
        <f ca="1">IFERROR(IF(AND(NOW()&lt;= EOMONTH(DATE(YEAR($P705),5, 1), 0), Overall!$A707&lt;&gt;"", MONTH($O705) &lt;= 5, MONTH($P705) &gt;= 5), IF($T705 &lt;&gt; "", $H705/$T705, ""), ""), "")</f>
        <v/>
      </c>
      <c r="AM705" s="10" t="str">
        <f ca="1">IFERROR(IF(AND(NOW()&lt;= EOMONTH(DATE(YEAR($P705),6, 1), 0), Overall!$A707&lt;&gt;"", MONTH($O705) &lt;= 6, MONTH($P705) &gt;= 6), IF($T705 &lt;&gt; "", $H705/$T705, ""), ""), "")</f>
        <v/>
      </c>
      <c r="AN705" s="10" t="str">
        <f ca="1">IFERROR(IF(AND(NOW()&lt;= EOMONTH(DATE(YEAR($P705),7, 1), 0), Overall!$A707&lt;&gt;"", MONTH($O705) &lt;= 7, MONTH($P705) &gt;= 7), IF($T705 &lt;&gt; "", $H705/$T705, ""), ""), "")</f>
        <v/>
      </c>
      <c r="AO705" s="10" t="str">
        <f ca="1">IFERROR(IF(AND(NOW()&lt;= EOMONTH(DATE(YEAR($P705),8, 1), 0), Overall!$A707&lt;&gt;"", MONTH($O705) &lt;= 8, MONTH($P705) &gt;= 8), IF($T705 &lt;&gt; "", $H705/$T705, ""), ""), "")</f>
        <v/>
      </c>
      <c r="AP705" s="10" t="str">
        <f ca="1">IFERROR(IF(AND(NOW()&lt;= EOMONTH(DATE(YEAR($P705),9, 1), 0), Overall!$A707&lt;&gt;"", MONTH($O705) &lt;= 9, MONTH($P705) &gt;= 9), IF($T705 &lt;&gt; "", $H705/$T705, ""), ""), "")</f>
        <v/>
      </c>
      <c r="AQ705" s="10" t="str">
        <f ca="1">IFERROR(IF(AND(NOW()&lt;= EOMONTH(DATE(YEAR($P705),10, 1), 0), Overall!$A707&lt;&gt;"", MONTH($O705) &lt;= 10, MONTH($P705) &gt;= 10), IF($T705 &lt;&gt; "", $H705/$T705, ""), ""), "")</f>
        <v/>
      </c>
      <c r="AR705" s="10" t="str">
        <f ca="1">IFERROR(IF(AND(NOW()&lt;= EOMONTH(DATE(YEAR($P705),11, 1), 0), Overall!$A707&lt;&gt;"", MONTH($O705) &lt;=11, MONTH($P705) &gt;= 11), IF($T705 &lt;&gt; "", $H705/$T705, ""), ""), "")</f>
        <v/>
      </c>
      <c r="AS705" s="10" t="str">
        <f ca="1">IFERROR(IF(AND(NOW()&lt;= EOMONTH(DATE(YEAR($P705),12, 1), 0), Overall!$A707&lt;&gt;"", MONTH($O705) &lt;= 12, MONTH($P705) &gt;= 12), IF($T705 &lt;&gt; "", $H705/$T705, ""), ""), "")</f>
        <v/>
      </c>
      <c r="AT705" s="16">
        <f t="shared" ca="1" si="21"/>
        <v>0</v>
      </c>
    </row>
    <row r="706" spans="1:46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6">
        <f>IF(Overall!T708&lt;&gt;"",VALUE(Overall!T708),"")</f>
        <v>77.45</v>
      </c>
      <c r="O706" s="7">
        <f>IF(Overall!L708&lt;&gt;"", DATEVALUE(Overall!L708), "")</f>
        <v>45413</v>
      </c>
      <c r="P706" s="7">
        <f>IF(Overall!M708&lt;&gt;"", DATEVALUE(Overall!M708), "")</f>
        <v>45443</v>
      </c>
      <c r="Q706" s="7" t="str">
        <f>IF(Overall!S708&lt;&gt;"",_xlfn.VALUETOTEXT(Overall!S708),"")</f>
        <v>May</v>
      </c>
      <c r="R706" s="7">
        <f>IF(Overall!O708&lt;&gt;"", DATEVALUE(Overall!O708), "")</f>
        <v>45293</v>
      </c>
      <c r="S706" s="7">
        <f>IF(Overall!O708&lt;&gt;"", DATEVALUE(Overall!O708), "")</f>
        <v>45293</v>
      </c>
      <c r="T706" s="5">
        <f t="shared" ref="T706:T769" si="22">IF(AND(O706&lt;&gt;"", P706&lt;&gt;""), DATEDIF(O706, P706, "M") + 1, "")</f>
        <v>1</v>
      </c>
      <c r="U706" s="10" t="str">
        <f>IF(Overall!$A708&lt;&gt;"",IF(AND(MONTH($O706) &lt;= 1, MONTH($P706) &gt;= 1), IF($T706 &lt;&gt; "", $H706/$T706, ""), ""),"")</f>
        <v/>
      </c>
      <c r="V706" s="10" t="str">
        <f>IF(Overall!$A708&lt;&gt;"",IF(AND(MONTH($O706) &lt;= 2, MONTH($P706) &gt;= 2), IF($T706 &lt;&gt; "", $H706/$T706, ""), ""),"")</f>
        <v/>
      </c>
      <c r="W706" s="10" t="str">
        <f>IF(Overall!$A708&lt;&gt;"",IF(AND(MONTH($O706) &lt;= 3, MONTH($P706) &gt;= 3), IF($T706 &lt;&gt; "", $H706/$T706, ""), ""),"")</f>
        <v/>
      </c>
      <c r="X706" s="10" t="str">
        <f>IF(Overall!$A708&lt;&gt;"",IF(AND(MONTH($O706) &lt;= 4, MONTH($P706) &gt;= 4), IF($T706 &lt;&gt; "", $H706/$T706, ""), ""),"")</f>
        <v/>
      </c>
      <c r="Y706" s="10">
        <f>IF(Overall!$A708&lt;&gt;"",IF(AND(MONTH($O706) &lt;= 5, MONTH($P706) &gt;= 5), IF($T706 &lt;&gt; "", $H706/$T706, ""), ""),"")</f>
        <v>1000000</v>
      </c>
      <c r="Z706" s="10" t="str">
        <f>IF(Overall!$A708&lt;&gt;"",IF(AND(MONTH($O706) &lt;= 6, MONTH($P706) &gt;= 6), IF($T706 &lt;&gt; "", $H706/$T706, ""), ""),"")</f>
        <v/>
      </c>
      <c r="AA706" s="10" t="str">
        <f>IF(Overall!$A708&lt;&gt;"",IF(AND(MONTH($O706) &lt;= 7, MONTH($P706) &gt;= 7 ), IF($T706 &lt;&gt; "", $H706/$T706, ""), ""),"")</f>
        <v/>
      </c>
      <c r="AB706" s="10" t="str">
        <f>IF(Overall!$A708&lt;&gt;"",IF(AND(MONTH($O706) &lt;= 8, MONTH($P706) &gt;= 8), IF($T706 &lt;&gt; "", $H706/$T706, ""), ""),"")</f>
        <v/>
      </c>
      <c r="AC706" s="10" t="str">
        <f>IF(Overall!$A708&lt;&gt;"",IF(AND(MONTH($O706) &lt;= 9, MONTH($P706) &gt;= 9), IF($T706 &lt;&gt; "", $H706/$T706, ""), ""),"")</f>
        <v/>
      </c>
      <c r="AD706" s="10" t="str">
        <f>IF(Overall!$A708&lt;&gt;"",IF(AND(MONTH($O706) &lt;= 10, MONTH($P706) &gt;= 10), IF($T706 &lt;&gt; "", $H706/$T706, ""), ""),"")</f>
        <v/>
      </c>
      <c r="AE706" s="10" t="str">
        <f>IF(Overall!$A708&lt;&gt;"",IF(AND(MONTH($O706) &lt;= 11, MONTH($P706) &gt;= 11), IF($T706 &lt;&gt; "", $H706/$T706, ""), ""),"")</f>
        <v/>
      </c>
      <c r="AF706" s="10" t="str">
        <f>IF(Overall!$A708&lt;&gt;"",IF(AND(MONTH($O706) &lt;= 12, MONTH($P706) &gt;= 12), IF($T706 &lt;&gt; "", $H706/$T706, ""), ""),"")</f>
        <v/>
      </c>
      <c r="AH706" s="10" t="str">
        <f ca="1">IFERROR(IF(AND(NOW()&lt;= EOMONTH(DATE(YEAR($P706),1, 1), 0), Overall!$A708&lt;&gt;"", MONTH($O706) &lt;= 1, MONTH($P706) &gt;= 1), IF($T706 &lt;&gt; "", $H706/$T706, ""), ""), "")</f>
        <v/>
      </c>
      <c r="AI706" s="10" t="str">
        <f ca="1">IFERROR(IF(AND(NOW()&lt;= EOMONTH(DATE(YEAR($P706),2, 1), 0), Overall!$A708&lt;&gt;"", MONTH($O706) &lt;= 2, MONTH($P706) &gt;= 2), IF($T706 &lt;&gt; "", $H706/$T706, ""), ""), "")</f>
        <v/>
      </c>
      <c r="AJ706" s="10" t="str">
        <f ca="1">IFERROR(IF(AND(NOW()&lt;= EOMONTH(DATE(YEAR($P706),3, 1), 0), Overall!$A708&lt;&gt;"", MONTH($O706) &lt;= 3, MONTH($P706) &gt;= 3), IF($T706 &lt;&gt; "", $H706/$T706, ""), ""), "")</f>
        <v/>
      </c>
      <c r="AK706" s="10" t="str">
        <f ca="1">IFERROR(IF(AND(NOW()&lt;= EOMONTH(DATE(YEAR($P706),4, 1), 0), Overall!$A708&lt;&gt;"", MONTH($O706) &lt;= 4, MONTH($P706) &gt;= 4), IF($T706 &lt;&gt; "", $H706/$T706, ""), ""), "")</f>
        <v/>
      </c>
      <c r="AL706" s="10" t="str">
        <f ca="1">IFERROR(IF(AND(NOW()&lt;= EOMONTH(DATE(YEAR($P706),5, 1), 0), Overall!$A708&lt;&gt;"", MONTH($O706) &lt;= 5, MONTH($P706) &gt;= 5), IF($T706 &lt;&gt; "", $H706/$T706, ""), ""), "")</f>
        <v/>
      </c>
      <c r="AM706" s="10" t="str">
        <f ca="1">IFERROR(IF(AND(NOW()&lt;= EOMONTH(DATE(YEAR($P706),6, 1), 0), Overall!$A708&lt;&gt;"", MONTH($O706) &lt;= 6, MONTH($P706) &gt;= 6), IF($T706 &lt;&gt; "", $H706/$T706, ""), ""), "")</f>
        <v/>
      </c>
      <c r="AN706" s="10" t="str">
        <f ca="1">IFERROR(IF(AND(NOW()&lt;= EOMONTH(DATE(YEAR($P706),7, 1), 0), Overall!$A708&lt;&gt;"", MONTH($O706) &lt;= 7, MONTH($P706) &gt;= 7), IF($T706 &lt;&gt; "", $H706/$T706, ""), ""), "")</f>
        <v/>
      </c>
      <c r="AO706" s="10" t="str">
        <f ca="1">IFERROR(IF(AND(NOW()&lt;= EOMONTH(DATE(YEAR($P706),8, 1), 0), Overall!$A708&lt;&gt;"", MONTH($O706) &lt;= 8, MONTH($P706) &gt;= 8), IF($T706 &lt;&gt; "", $H706/$T706, ""), ""), "")</f>
        <v/>
      </c>
      <c r="AP706" s="10" t="str">
        <f ca="1">IFERROR(IF(AND(NOW()&lt;= EOMONTH(DATE(YEAR($P706),9, 1), 0), Overall!$A708&lt;&gt;"", MONTH($O706) &lt;= 9, MONTH($P706) &gt;= 9), IF($T706 &lt;&gt; "", $H706/$T706, ""), ""), "")</f>
        <v/>
      </c>
      <c r="AQ706" s="10" t="str">
        <f ca="1">IFERROR(IF(AND(NOW()&lt;= EOMONTH(DATE(YEAR($P706),10, 1), 0), Overall!$A708&lt;&gt;"", MONTH($O706) &lt;= 10, MONTH($P706) &gt;= 10), IF($T706 &lt;&gt; "", $H706/$T706, ""), ""), "")</f>
        <v/>
      </c>
      <c r="AR706" s="10" t="str">
        <f ca="1">IFERROR(IF(AND(NOW()&lt;= EOMONTH(DATE(YEAR($P706),11, 1), 0), Overall!$A708&lt;&gt;"", MONTH($O706) &lt;=11, MONTH($P706) &gt;= 11), IF($T706 &lt;&gt; "", $H706/$T706, ""), ""), "")</f>
        <v/>
      </c>
      <c r="AS706" s="10" t="str">
        <f ca="1">IFERROR(IF(AND(NOW()&lt;= EOMONTH(DATE(YEAR($P706),12, 1), 0), Overall!$A708&lt;&gt;"", MONTH($O706) &lt;= 12, MONTH($P706) &gt;= 12), IF($T706 &lt;&gt; "", $H706/$T706, ""), ""), "")</f>
        <v/>
      </c>
      <c r="AT706" s="16">
        <f t="shared" ca="1" si="21"/>
        <v>0</v>
      </c>
    </row>
    <row r="707" spans="1:46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6">
        <f>IF(Overall!T709&lt;&gt;"",VALUE(Overall!T709),"")</f>
        <v>78.2</v>
      </c>
      <c r="O707" s="7">
        <f>IF(Overall!L709&lt;&gt;"", DATEVALUE(Overall!L709), "")</f>
        <v>45413</v>
      </c>
      <c r="P707" s="7">
        <f>IF(Overall!M709&lt;&gt;"", DATEVALUE(Overall!M709), "")</f>
        <v>45443</v>
      </c>
      <c r="Q707" s="7" t="str">
        <f>IF(Overall!S709&lt;&gt;"",_xlfn.VALUETOTEXT(Overall!S709),"")</f>
        <v>May</v>
      </c>
      <c r="R707" s="7">
        <f>IF(Overall!O709&lt;&gt;"", DATEVALUE(Overall!O709), "")</f>
        <v>45293</v>
      </c>
      <c r="S707" s="7">
        <f>IF(Overall!O709&lt;&gt;"", DATEVALUE(Overall!O709), "")</f>
        <v>45293</v>
      </c>
      <c r="T707" s="5">
        <f t="shared" si="22"/>
        <v>1</v>
      </c>
      <c r="U707" s="10" t="str">
        <f>IF(Overall!$A709&lt;&gt;"",IF(AND(MONTH($O707) &lt;= 1, MONTH($P707) &gt;= 1), IF($T707 &lt;&gt; "", $H707/$T707, ""), ""),"")</f>
        <v/>
      </c>
      <c r="V707" s="10" t="str">
        <f>IF(Overall!$A709&lt;&gt;"",IF(AND(MONTH($O707) &lt;= 2, MONTH($P707) &gt;= 2), IF($T707 &lt;&gt; "", $H707/$T707, ""), ""),"")</f>
        <v/>
      </c>
      <c r="W707" s="10" t="str">
        <f>IF(Overall!$A709&lt;&gt;"",IF(AND(MONTH($O707) &lt;= 3, MONTH($P707) &gt;= 3), IF($T707 &lt;&gt; "", $H707/$T707, ""), ""),"")</f>
        <v/>
      </c>
      <c r="X707" s="10" t="str">
        <f>IF(Overall!$A709&lt;&gt;"",IF(AND(MONTH($O707) &lt;= 4, MONTH($P707) &gt;= 4), IF($T707 &lt;&gt; "", $H707/$T707, ""), ""),"")</f>
        <v/>
      </c>
      <c r="Y707" s="10">
        <f>IF(Overall!$A709&lt;&gt;"",IF(AND(MONTH($O707) &lt;= 5, MONTH($P707) &gt;= 5), IF($T707 &lt;&gt; "", $H707/$T707, ""), ""),"")</f>
        <v>1000000</v>
      </c>
      <c r="Z707" s="10" t="str">
        <f>IF(Overall!$A709&lt;&gt;"",IF(AND(MONTH($O707) &lt;= 6, MONTH($P707) &gt;= 6), IF($T707 &lt;&gt; "", $H707/$T707, ""), ""),"")</f>
        <v/>
      </c>
      <c r="AA707" s="10" t="str">
        <f>IF(Overall!$A709&lt;&gt;"",IF(AND(MONTH($O707) &lt;= 7, MONTH($P707) &gt;= 7 ), IF($T707 &lt;&gt; "", $H707/$T707, ""), ""),"")</f>
        <v/>
      </c>
      <c r="AB707" s="10" t="str">
        <f>IF(Overall!$A709&lt;&gt;"",IF(AND(MONTH($O707) &lt;= 8, MONTH($P707) &gt;= 8), IF($T707 &lt;&gt; "", $H707/$T707, ""), ""),"")</f>
        <v/>
      </c>
      <c r="AC707" s="10" t="str">
        <f>IF(Overall!$A709&lt;&gt;"",IF(AND(MONTH($O707) &lt;= 9, MONTH($P707) &gt;= 9), IF($T707 &lt;&gt; "", $H707/$T707, ""), ""),"")</f>
        <v/>
      </c>
      <c r="AD707" s="10" t="str">
        <f>IF(Overall!$A709&lt;&gt;"",IF(AND(MONTH($O707) &lt;= 10, MONTH($P707) &gt;= 10), IF($T707 &lt;&gt; "", $H707/$T707, ""), ""),"")</f>
        <v/>
      </c>
      <c r="AE707" s="10" t="str">
        <f>IF(Overall!$A709&lt;&gt;"",IF(AND(MONTH($O707) &lt;= 11, MONTH($P707) &gt;= 11), IF($T707 &lt;&gt; "", $H707/$T707, ""), ""),"")</f>
        <v/>
      </c>
      <c r="AF707" s="10" t="str">
        <f>IF(Overall!$A709&lt;&gt;"",IF(AND(MONTH($O707) &lt;= 12, MONTH($P707) &gt;= 12), IF($T707 &lt;&gt; "", $H707/$T707, ""), ""),"")</f>
        <v/>
      </c>
      <c r="AH707" s="10" t="str">
        <f ca="1">IFERROR(IF(AND(NOW()&lt;= EOMONTH(DATE(YEAR($P707),1, 1), 0), Overall!$A709&lt;&gt;"", MONTH($O707) &lt;= 1, MONTH($P707) &gt;= 1), IF($T707 &lt;&gt; "", $H707/$T707, ""), ""), "")</f>
        <v/>
      </c>
      <c r="AI707" s="10" t="str">
        <f ca="1">IFERROR(IF(AND(NOW()&lt;= EOMONTH(DATE(YEAR($P707),2, 1), 0), Overall!$A709&lt;&gt;"", MONTH($O707) &lt;= 2, MONTH($P707) &gt;= 2), IF($T707 &lt;&gt; "", $H707/$T707, ""), ""), "")</f>
        <v/>
      </c>
      <c r="AJ707" s="10" t="str">
        <f ca="1">IFERROR(IF(AND(NOW()&lt;= EOMONTH(DATE(YEAR($P707),3, 1), 0), Overall!$A709&lt;&gt;"", MONTH($O707) &lt;= 3, MONTH($P707) &gt;= 3), IF($T707 &lt;&gt; "", $H707/$T707, ""), ""), "")</f>
        <v/>
      </c>
      <c r="AK707" s="10" t="str">
        <f ca="1">IFERROR(IF(AND(NOW()&lt;= EOMONTH(DATE(YEAR($P707),4, 1), 0), Overall!$A709&lt;&gt;"", MONTH($O707) &lt;= 4, MONTH($P707) &gt;= 4), IF($T707 &lt;&gt; "", $H707/$T707, ""), ""), "")</f>
        <v/>
      </c>
      <c r="AL707" s="10" t="str">
        <f ca="1">IFERROR(IF(AND(NOW()&lt;= EOMONTH(DATE(YEAR($P707),5, 1), 0), Overall!$A709&lt;&gt;"", MONTH($O707) &lt;= 5, MONTH($P707) &gt;= 5), IF($T707 &lt;&gt; "", $H707/$T707, ""), ""), "")</f>
        <v/>
      </c>
      <c r="AM707" s="10" t="str">
        <f ca="1">IFERROR(IF(AND(NOW()&lt;= EOMONTH(DATE(YEAR($P707),6, 1), 0), Overall!$A709&lt;&gt;"", MONTH($O707) &lt;= 6, MONTH($P707) &gt;= 6), IF($T707 &lt;&gt; "", $H707/$T707, ""), ""), "")</f>
        <v/>
      </c>
      <c r="AN707" s="10" t="str">
        <f ca="1">IFERROR(IF(AND(NOW()&lt;= EOMONTH(DATE(YEAR($P707),7, 1), 0), Overall!$A709&lt;&gt;"", MONTH($O707) &lt;= 7, MONTH($P707) &gt;= 7), IF($T707 &lt;&gt; "", $H707/$T707, ""), ""), "")</f>
        <v/>
      </c>
      <c r="AO707" s="10" t="str">
        <f ca="1">IFERROR(IF(AND(NOW()&lt;= EOMONTH(DATE(YEAR($P707),8, 1), 0), Overall!$A709&lt;&gt;"", MONTH($O707) &lt;= 8, MONTH($P707) &gt;= 8), IF($T707 &lt;&gt; "", $H707/$T707, ""), ""), "")</f>
        <v/>
      </c>
      <c r="AP707" s="10" t="str">
        <f ca="1">IFERROR(IF(AND(NOW()&lt;= EOMONTH(DATE(YEAR($P707),9, 1), 0), Overall!$A709&lt;&gt;"", MONTH($O707) &lt;= 9, MONTH($P707) &gt;= 9), IF($T707 &lt;&gt; "", $H707/$T707, ""), ""), "")</f>
        <v/>
      </c>
      <c r="AQ707" s="10" t="str">
        <f ca="1">IFERROR(IF(AND(NOW()&lt;= EOMONTH(DATE(YEAR($P707),10, 1), 0), Overall!$A709&lt;&gt;"", MONTH($O707) &lt;= 10, MONTH($P707) &gt;= 10), IF($T707 &lt;&gt; "", $H707/$T707, ""), ""), "")</f>
        <v/>
      </c>
      <c r="AR707" s="10" t="str">
        <f ca="1">IFERROR(IF(AND(NOW()&lt;= EOMONTH(DATE(YEAR($P707),11, 1), 0), Overall!$A709&lt;&gt;"", MONTH($O707) &lt;=11, MONTH($P707) &gt;= 11), IF($T707 &lt;&gt; "", $H707/$T707, ""), ""), "")</f>
        <v/>
      </c>
      <c r="AS707" s="10" t="str">
        <f ca="1">IFERROR(IF(AND(NOW()&lt;= EOMONTH(DATE(YEAR($P707),12, 1), 0), Overall!$A709&lt;&gt;"", MONTH($O707) &lt;= 12, MONTH($P707) &gt;= 12), IF($T707 &lt;&gt; "", $H707/$T707, ""), ""), "")</f>
        <v/>
      </c>
      <c r="AT707" s="16">
        <f t="shared" ref="AT707:AT741" ca="1" si="23">SUM(AH707:AS707)</f>
        <v>0</v>
      </c>
    </row>
    <row r="708" spans="1:46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6">
        <f>IF(Overall!T710&lt;&gt;"",VALUE(Overall!T710),"")</f>
        <v>78.099999999999994</v>
      </c>
      <c r="O708" s="7">
        <f>IF(Overall!L710&lt;&gt;"", DATEVALUE(Overall!L710), "")</f>
        <v>45413</v>
      </c>
      <c r="P708" s="7">
        <f>IF(Overall!M710&lt;&gt;"", DATEVALUE(Overall!M710), "")</f>
        <v>45443</v>
      </c>
      <c r="Q708" s="7" t="str">
        <f>IF(Overall!S710&lt;&gt;"",_xlfn.VALUETOTEXT(Overall!S710),"")</f>
        <v>May</v>
      </c>
      <c r="R708" s="7">
        <f>IF(Overall!O710&lt;&gt;"", DATEVALUE(Overall!O710), "")</f>
        <v>45293</v>
      </c>
      <c r="S708" s="7">
        <f>IF(Overall!O710&lt;&gt;"", DATEVALUE(Overall!O710), "")</f>
        <v>45293</v>
      </c>
      <c r="T708" s="5">
        <f t="shared" si="22"/>
        <v>1</v>
      </c>
      <c r="U708" s="10" t="str">
        <f>IF(Overall!$A710&lt;&gt;"",IF(AND(MONTH($O708) &lt;= 1, MONTH($P708) &gt;= 1), IF($T708 &lt;&gt; "", $H708/$T708, ""), ""),"")</f>
        <v/>
      </c>
      <c r="V708" s="10" t="str">
        <f>IF(Overall!$A710&lt;&gt;"",IF(AND(MONTH($O708) &lt;= 2, MONTH($P708) &gt;= 2), IF($T708 &lt;&gt; "", $H708/$T708, ""), ""),"")</f>
        <v/>
      </c>
      <c r="W708" s="10" t="str">
        <f>IF(Overall!$A710&lt;&gt;"",IF(AND(MONTH($O708) &lt;= 3, MONTH($P708) &gt;= 3), IF($T708 &lt;&gt; "", $H708/$T708, ""), ""),"")</f>
        <v/>
      </c>
      <c r="X708" s="10" t="str">
        <f>IF(Overall!$A710&lt;&gt;"",IF(AND(MONTH($O708) &lt;= 4, MONTH($P708) &gt;= 4), IF($T708 &lt;&gt; "", $H708/$T708, ""), ""),"")</f>
        <v/>
      </c>
      <c r="Y708" s="10">
        <f>IF(Overall!$A710&lt;&gt;"",IF(AND(MONTH($O708) &lt;= 5, MONTH($P708) &gt;= 5), IF($T708 &lt;&gt; "", $H708/$T708, ""), ""),"")</f>
        <v>1000000</v>
      </c>
      <c r="Z708" s="10" t="str">
        <f>IF(Overall!$A710&lt;&gt;"",IF(AND(MONTH($O708) &lt;= 6, MONTH($P708) &gt;= 6), IF($T708 &lt;&gt; "", $H708/$T708, ""), ""),"")</f>
        <v/>
      </c>
      <c r="AA708" s="10" t="str">
        <f>IF(Overall!$A710&lt;&gt;"",IF(AND(MONTH($O708) &lt;= 7, MONTH($P708) &gt;= 7 ), IF($T708 &lt;&gt; "", $H708/$T708, ""), ""),"")</f>
        <v/>
      </c>
      <c r="AB708" s="10" t="str">
        <f>IF(Overall!$A710&lt;&gt;"",IF(AND(MONTH($O708) &lt;= 8, MONTH($P708) &gt;= 8), IF($T708 &lt;&gt; "", $H708/$T708, ""), ""),"")</f>
        <v/>
      </c>
      <c r="AC708" s="10" t="str">
        <f>IF(Overall!$A710&lt;&gt;"",IF(AND(MONTH($O708) &lt;= 9, MONTH($P708) &gt;= 9), IF($T708 &lt;&gt; "", $H708/$T708, ""), ""),"")</f>
        <v/>
      </c>
      <c r="AD708" s="10" t="str">
        <f>IF(Overall!$A710&lt;&gt;"",IF(AND(MONTH($O708) &lt;= 10, MONTH($P708) &gt;= 10), IF($T708 &lt;&gt; "", $H708/$T708, ""), ""),"")</f>
        <v/>
      </c>
      <c r="AE708" s="10" t="str">
        <f>IF(Overall!$A710&lt;&gt;"",IF(AND(MONTH($O708) &lt;= 11, MONTH($P708) &gt;= 11), IF($T708 &lt;&gt; "", $H708/$T708, ""), ""),"")</f>
        <v/>
      </c>
      <c r="AF708" s="10" t="str">
        <f>IF(Overall!$A710&lt;&gt;"",IF(AND(MONTH($O708) &lt;= 12, MONTH($P708) &gt;= 12), IF($T708 &lt;&gt; "", $H708/$T708, ""), ""),"")</f>
        <v/>
      </c>
      <c r="AH708" s="10" t="str">
        <f ca="1">IFERROR(IF(AND(NOW()&lt;= EOMONTH(DATE(YEAR($P708),1, 1), 0), Overall!$A710&lt;&gt;"", MONTH($O708) &lt;= 1, MONTH($P708) &gt;= 1), IF($T708 &lt;&gt; "", $H708/$T708, ""), ""), "")</f>
        <v/>
      </c>
      <c r="AI708" s="10" t="str">
        <f ca="1">IFERROR(IF(AND(NOW()&lt;= EOMONTH(DATE(YEAR($P708),2, 1), 0), Overall!$A710&lt;&gt;"", MONTH($O708) &lt;= 2, MONTH($P708) &gt;= 2), IF($T708 &lt;&gt; "", $H708/$T708, ""), ""), "")</f>
        <v/>
      </c>
      <c r="AJ708" s="10" t="str">
        <f ca="1">IFERROR(IF(AND(NOW()&lt;= EOMONTH(DATE(YEAR($P708),3, 1), 0), Overall!$A710&lt;&gt;"", MONTH($O708) &lt;= 3, MONTH($P708) &gt;= 3), IF($T708 &lt;&gt; "", $H708/$T708, ""), ""), "")</f>
        <v/>
      </c>
      <c r="AK708" s="10" t="str">
        <f ca="1">IFERROR(IF(AND(NOW()&lt;= EOMONTH(DATE(YEAR($P708),4, 1), 0), Overall!$A710&lt;&gt;"", MONTH($O708) &lt;= 4, MONTH($P708) &gt;= 4), IF($T708 &lt;&gt; "", $H708/$T708, ""), ""), "")</f>
        <v/>
      </c>
      <c r="AL708" s="10" t="str">
        <f ca="1">IFERROR(IF(AND(NOW()&lt;= EOMONTH(DATE(YEAR($P708),5, 1), 0), Overall!$A710&lt;&gt;"", MONTH($O708) &lt;= 5, MONTH($P708) &gt;= 5), IF($T708 &lt;&gt; "", $H708/$T708, ""), ""), "")</f>
        <v/>
      </c>
      <c r="AM708" s="10" t="str">
        <f ca="1">IFERROR(IF(AND(NOW()&lt;= EOMONTH(DATE(YEAR($P708),6, 1), 0), Overall!$A710&lt;&gt;"", MONTH($O708) &lt;= 6, MONTH($P708) &gt;= 6), IF($T708 &lt;&gt; "", $H708/$T708, ""), ""), "")</f>
        <v/>
      </c>
      <c r="AN708" s="10" t="str">
        <f ca="1">IFERROR(IF(AND(NOW()&lt;= EOMONTH(DATE(YEAR($P708),7, 1), 0), Overall!$A710&lt;&gt;"", MONTH($O708) &lt;= 7, MONTH($P708) &gt;= 7), IF($T708 &lt;&gt; "", $H708/$T708, ""), ""), "")</f>
        <v/>
      </c>
      <c r="AO708" s="10" t="str">
        <f ca="1">IFERROR(IF(AND(NOW()&lt;= EOMONTH(DATE(YEAR($P708),8, 1), 0), Overall!$A710&lt;&gt;"", MONTH($O708) &lt;= 8, MONTH($P708) &gt;= 8), IF($T708 &lt;&gt; "", $H708/$T708, ""), ""), "")</f>
        <v/>
      </c>
      <c r="AP708" s="10" t="str">
        <f ca="1">IFERROR(IF(AND(NOW()&lt;= EOMONTH(DATE(YEAR($P708),9, 1), 0), Overall!$A710&lt;&gt;"", MONTH($O708) &lt;= 9, MONTH($P708) &gt;= 9), IF($T708 &lt;&gt; "", $H708/$T708, ""), ""), "")</f>
        <v/>
      </c>
      <c r="AQ708" s="10" t="str">
        <f ca="1">IFERROR(IF(AND(NOW()&lt;= EOMONTH(DATE(YEAR($P708),10, 1), 0), Overall!$A710&lt;&gt;"", MONTH($O708) &lt;= 10, MONTH($P708) &gt;= 10), IF($T708 &lt;&gt; "", $H708/$T708, ""), ""), "")</f>
        <v/>
      </c>
      <c r="AR708" s="10" t="str">
        <f ca="1">IFERROR(IF(AND(NOW()&lt;= EOMONTH(DATE(YEAR($P708),11, 1), 0), Overall!$A710&lt;&gt;"", MONTH($O708) &lt;=11, MONTH($P708) &gt;= 11), IF($T708 &lt;&gt; "", $H708/$T708, ""), ""), "")</f>
        <v/>
      </c>
      <c r="AS708" s="10" t="str">
        <f ca="1">IFERROR(IF(AND(NOW()&lt;= EOMONTH(DATE(YEAR($P708),12, 1), 0), Overall!$A710&lt;&gt;"", MONTH($O708) &lt;= 12, MONTH($P708) &gt;= 12), IF($T708 &lt;&gt; "", $H708/$T708, ""), ""), "")</f>
        <v/>
      </c>
      <c r="AT708" s="16">
        <f t="shared" ca="1" si="23"/>
        <v>0</v>
      </c>
    </row>
    <row r="709" spans="1:46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6">
        <f>IF(Overall!T711&lt;&gt;"",VALUE(Overall!T711),"")</f>
        <v>78.400000000000006</v>
      </c>
      <c r="O709" s="7">
        <f>IF(Overall!L711&lt;&gt;"", DATEVALUE(Overall!L711), "")</f>
        <v>45383</v>
      </c>
      <c r="P709" s="7">
        <f>IF(Overall!M711&lt;&gt;"", DATEVALUE(Overall!M711), "")</f>
        <v>45412</v>
      </c>
      <c r="Q709" s="7" t="str">
        <f>IF(Overall!S711&lt;&gt;"",_xlfn.VALUETOTEXT(Overall!S711),"")</f>
        <v>Apr</v>
      </c>
      <c r="R709" s="7">
        <f>IF(Overall!O711&lt;&gt;"", DATEVALUE(Overall!O711), "")</f>
        <v>45293</v>
      </c>
      <c r="S709" s="7">
        <f>IF(Overall!O711&lt;&gt;"", DATEVALUE(Overall!O711), "")</f>
        <v>45293</v>
      </c>
      <c r="T709" s="5">
        <f t="shared" si="22"/>
        <v>1</v>
      </c>
      <c r="U709" s="10" t="str">
        <f>IF(Overall!$A711&lt;&gt;"",IF(AND(MONTH($O709) &lt;= 1, MONTH($P709) &gt;= 1), IF($T709 &lt;&gt; "", $H709/$T709, ""), ""),"")</f>
        <v/>
      </c>
      <c r="V709" s="10" t="str">
        <f>IF(Overall!$A711&lt;&gt;"",IF(AND(MONTH($O709) &lt;= 2, MONTH($P709) &gt;= 2), IF($T709 &lt;&gt; "", $H709/$T709, ""), ""),"")</f>
        <v/>
      </c>
      <c r="W709" s="10" t="str">
        <f>IF(Overall!$A711&lt;&gt;"",IF(AND(MONTH($O709) &lt;= 3, MONTH($P709) &gt;= 3), IF($T709 &lt;&gt; "", $H709/$T709, ""), ""),"")</f>
        <v/>
      </c>
      <c r="X709" s="10">
        <f>IF(Overall!$A711&lt;&gt;"",IF(AND(MONTH($O709) &lt;= 4, MONTH($P709) &gt;= 4), IF($T709 &lt;&gt; "", $H709/$T709, ""), ""),"")</f>
        <v>1000000</v>
      </c>
      <c r="Y709" s="10" t="str">
        <f>IF(Overall!$A711&lt;&gt;"",IF(AND(MONTH($O709) &lt;= 5, MONTH($P709) &gt;= 5), IF($T709 &lt;&gt; "", $H709/$T709, ""), ""),"")</f>
        <v/>
      </c>
      <c r="Z709" s="10" t="str">
        <f>IF(Overall!$A711&lt;&gt;"",IF(AND(MONTH($O709) &lt;= 6, MONTH($P709) &gt;= 6), IF($T709 &lt;&gt; "", $H709/$T709, ""), ""),"")</f>
        <v/>
      </c>
      <c r="AA709" s="10" t="str">
        <f>IF(Overall!$A711&lt;&gt;"",IF(AND(MONTH($O709) &lt;= 7, MONTH($P709) &gt;= 7 ), IF($T709 &lt;&gt; "", $H709/$T709, ""), ""),"")</f>
        <v/>
      </c>
      <c r="AB709" s="10" t="str">
        <f>IF(Overall!$A711&lt;&gt;"",IF(AND(MONTH($O709) &lt;= 8, MONTH($P709) &gt;= 8), IF($T709 &lt;&gt; "", $H709/$T709, ""), ""),"")</f>
        <v/>
      </c>
      <c r="AC709" s="10" t="str">
        <f>IF(Overall!$A711&lt;&gt;"",IF(AND(MONTH($O709) &lt;= 9, MONTH($P709) &gt;= 9), IF($T709 &lt;&gt; "", $H709/$T709, ""), ""),"")</f>
        <v/>
      </c>
      <c r="AD709" s="10" t="str">
        <f>IF(Overall!$A711&lt;&gt;"",IF(AND(MONTH($O709) &lt;= 10, MONTH($P709) &gt;= 10), IF($T709 &lt;&gt; "", $H709/$T709, ""), ""),"")</f>
        <v/>
      </c>
      <c r="AE709" s="10" t="str">
        <f>IF(Overall!$A711&lt;&gt;"",IF(AND(MONTH($O709) &lt;= 11, MONTH($P709) &gt;= 11), IF($T709 &lt;&gt; "", $H709/$T709, ""), ""),"")</f>
        <v/>
      </c>
      <c r="AF709" s="10" t="str">
        <f>IF(Overall!$A711&lt;&gt;"",IF(AND(MONTH($O709) &lt;= 12, MONTH($P709) &gt;= 12), IF($T709 &lt;&gt; "", $H709/$T709, ""), ""),"")</f>
        <v/>
      </c>
      <c r="AH709" s="10" t="str">
        <f ca="1">IFERROR(IF(AND(NOW()&lt;= EOMONTH(DATE(YEAR($P709),1, 1), 0), Overall!$A711&lt;&gt;"", MONTH($O709) &lt;= 1, MONTH($P709) &gt;= 1), IF($T709 &lt;&gt; "", $H709/$T709, ""), ""), "")</f>
        <v/>
      </c>
      <c r="AI709" s="10" t="str">
        <f ca="1">IFERROR(IF(AND(NOW()&lt;= EOMONTH(DATE(YEAR($P709),2, 1), 0), Overall!$A711&lt;&gt;"", MONTH($O709) &lt;= 2, MONTH($P709) &gt;= 2), IF($T709 &lt;&gt; "", $H709/$T709, ""), ""), "")</f>
        <v/>
      </c>
      <c r="AJ709" s="10" t="str">
        <f ca="1">IFERROR(IF(AND(NOW()&lt;= EOMONTH(DATE(YEAR($P709),3, 1), 0), Overall!$A711&lt;&gt;"", MONTH($O709) &lt;= 3, MONTH($P709) &gt;= 3), IF($T709 &lt;&gt; "", $H709/$T709, ""), ""), "")</f>
        <v/>
      </c>
      <c r="AK709" s="10" t="str">
        <f ca="1">IFERROR(IF(AND(NOW()&lt;= EOMONTH(DATE(YEAR($P709),4, 1), 0), Overall!$A711&lt;&gt;"", MONTH($O709) &lt;= 4, MONTH($P709) &gt;= 4), IF($T709 &lt;&gt; "", $H709/$T709, ""), ""), "")</f>
        <v/>
      </c>
      <c r="AL709" s="10" t="str">
        <f ca="1">IFERROR(IF(AND(NOW()&lt;= EOMONTH(DATE(YEAR($P709),5, 1), 0), Overall!$A711&lt;&gt;"", MONTH($O709) &lt;= 5, MONTH($P709) &gt;= 5), IF($T709 &lt;&gt; "", $H709/$T709, ""), ""), "")</f>
        <v/>
      </c>
      <c r="AM709" s="10" t="str">
        <f ca="1">IFERROR(IF(AND(NOW()&lt;= EOMONTH(DATE(YEAR($P709),6, 1), 0), Overall!$A711&lt;&gt;"", MONTH($O709) &lt;= 6, MONTH($P709) &gt;= 6), IF($T709 &lt;&gt; "", $H709/$T709, ""), ""), "")</f>
        <v/>
      </c>
      <c r="AN709" s="10" t="str">
        <f ca="1">IFERROR(IF(AND(NOW()&lt;= EOMONTH(DATE(YEAR($P709),7, 1), 0), Overall!$A711&lt;&gt;"", MONTH($O709) &lt;= 7, MONTH($P709) &gt;= 7), IF($T709 &lt;&gt; "", $H709/$T709, ""), ""), "")</f>
        <v/>
      </c>
      <c r="AO709" s="10" t="str">
        <f ca="1">IFERROR(IF(AND(NOW()&lt;= EOMONTH(DATE(YEAR($P709),8, 1), 0), Overall!$A711&lt;&gt;"", MONTH($O709) &lt;= 8, MONTH($P709) &gt;= 8), IF($T709 &lt;&gt; "", $H709/$T709, ""), ""), "")</f>
        <v/>
      </c>
      <c r="AP709" s="10" t="str">
        <f ca="1">IFERROR(IF(AND(NOW()&lt;= EOMONTH(DATE(YEAR($P709),9, 1), 0), Overall!$A711&lt;&gt;"", MONTH($O709) &lt;= 9, MONTH($P709) &gt;= 9), IF($T709 &lt;&gt; "", $H709/$T709, ""), ""), "")</f>
        <v/>
      </c>
      <c r="AQ709" s="10" t="str">
        <f ca="1">IFERROR(IF(AND(NOW()&lt;= EOMONTH(DATE(YEAR($P709),10, 1), 0), Overall!$A711&lt;&gt;"", MONTH($O709) &lt;= 10, MONTH($P709) &gt;= 10), IF($T709 &lt;&gt; "", $H709/$T709, ""), ""), "")</f>
        <v/>
      </c>
      <c r="AR709" s="10" t="str">
        <f ca="1">IFERROR(IF(AND(NOW()&lt;= EOMONTH(DATE(YEAR($P709),11, 1), 0), Overall!$A711&lt;&gt;"", MONTH($O709) &lt;=11, MONTH($P709) &gt;= 11), IF($T709 &lt;&gt; "", $H709/$T709, ""), ""), "")</f>
        <v/>
      </c>
      <c r="AS709" s="10" t="str">
        <f ca="1">IFERROR(IF(AND(NOW()&lt;= EOMONTH(DATE(YEAR($P709),12, 1), 0), Overall!$A711&lt;&gt;"", MONTH($O709) &lt;= 12, MONTH($P709) &gt;= 12), IF($T709 &lt;&gt; "", $H709/$T709, ""), ""), "")</f>
        <v/>
      </c>
      <c r="AT709" s="16">
        <f t="shared" ca="1" si="23"/>
        <v>0</v>
      </c>
    </row>
    <row r="710" spans="1:46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6">
        <f>IF(Overall!T712&lt;&gt;"",VALUE(Overall!T712),"")</f>
        <v>78.37</v>
      </c>
      <c r="O710" s="7">
        <f>IF(Overall!L712&lt;&gt;"", DATEVALUE(Overall!L712), "")</f>
        <v>45323</v>
      </c>
      <c r="P710" s="7">
        <f>IF(Overall!M712&lt;&gt;"", DATEVALUE(Overall!M712), "")</f>
        <v>45351</v>
      </c>
      <c r="Q710" s="7" t="str">
        <f>IF(Overall!S712&lt;&gt;"",_xlfn.VALUETOTEXT(Overall!S712),"")</f>
        <v>Feb</v>
      </c>
      <c r="R710" s="7">
        <f>IF(Overall!O712&lt;&gt;"", DATEVALUE(Overall!O712), "")</f>
        <v>45295</v>
      </c>
      <c r="S710" s="7">
        <f>IF(Overall!O712&lt;&gt;"", DATEVALUE(Overall!O712), "")</f>
        <v>45295</v>
      </c>
      <c r="T710" s="5">
        <f t="shared" si="22"/>
        <v>1</v>
      </c>
      <c r="U710" s="10" t="str">
        <f>IF(Overall!$A712&lt;&gt;"",IF(AND(MONTH($O710) &lt;= 1, MONTH($P710) &gt;= 1), IF($T710 &lt;&gt; "", $H710/$T710, ""), ""),"")</f>
        <v/>
      </c>
      <c r="V710" s="10">
        <f>IF(Overall!$A712&lt;&gt;"",IF(AND(MONTH($O710) &lt;= 2, MONTH($P710) &gt;= 2), IF($T710 &lt;&gt; "", $H710/$T710, ""), ""),"")</f>
        <v>330000</v>
      </c>
      <c r="W710" s="10" t="str">
        <f>IF(Overall!$A712&lt;&gt;"",IF(AND(MONTH($O710) &lt;= 3, MONTH($P710) &gt;= 3), IF($T710 &lt;&gt; "", $H710/$T710, ""), ""),"")</f>
        <v/>
      </c>
      <c r="X710" s="10" t="str">
        <f>IF(Overall!$A712&lt;&gt;"",IF(AND(MONTH($O710) &lt;= 4, MONTH($P710) &gt;= 4), IF($T710 &lt;&gt; "", $H710/$T710, ""), ""),"")</f>
        <v/>
      </c>
      <c r="Y710" s="10" t="str">
        <f>IF(Overall!$A712&lt;&gt;"",IF(AND(MONTH($O710) &lt;= 5, MONTH($P710) &gt;= 5), IF($T710 &lt;&gt; "", $H710/$T710, ""), ""),"")</f>
        <v/>
      </c>
      <c r="Z710" s="10" t="str">
        <f>IF(Overall!$A712&lt;&gt;"",IF(AND(MONTH($O710) &lt;= 6, MONTH($P710) &gt;= 6), IF($T710 &lt;&gt; "", $H710/$T710, ""), ""),"")</f>
        <v/>
      </c>
      <c r="AA710" s="10" t="str">
        <f>IF(Overall!$A712&lt;&gt;"",IF(AND(MONTH($O710) &lt;= 7, MONTH($P710) &gt;= 7 ), IF($T710 &lt;&gt; "", $H710/$T710, ""), ""),"")</f>
        <v/>
      </c>
      <c r="AB710" s="10" t="str">
        <f>IF(Overall!$A712&lt;&gt;"",IF(AND(MONTH($O710) &lt;= 8, MONTH($P710) &gt;= 8), IF($T710 &lt;&gt; "", $H710/$T710, ""), ""),"")</f>
        <v/>
      </c>
      <c r="AC710" s="10" t="str">
        <f>IF(Overall!$A712&lt;&gt;"",IF(AND(MONTH($O710) &lt;= 9, MONTH($P710) &gt;= 9), IF($T710 &lt;&gt; "", $H710/$T710, ""), ""),"")</f>
        <v/>
      </c>
      <c r="AD710" s="10" t="str">
        <f>IF(Overall!$A712&lt;&gt;"",IF(AND(MONTH($O710) &lt;= 10, MONTH($P710) &gt;= 10), IF($T710 &lt;&gt; "", $H710/$T710, ""), ""),"")</f>
        <v/>
      </c>
      <c r="AE710" s="10" t="str">
        <f>IF(Overall!$A712&lt;&gt;"",IF(AND(MONTH($O710) &lt;= 11, MONTH($P710) &gt;= 11), IF($T710 &lt;&gt; "", $H710/$T710, ""), ""),"")</f>
        <v/>
      </c>
      <c r="AF710" s="10" t="str">
        <f>IF(Overall!$A712&lt;&gt;"",IF(AND(MONTH($O710) &lt;= 12, MONTH($P710) &gt;= 12), IF($T710 &lt;&gt; "", $H710/$T710, ""), ""),"")</f>
        <v/>
      </c>
      <c r="AH710" s="10" t="str">
        <f ca="1">IFERROR(IF(AND(NOW()&lt;= EOMONTH(DATE(YEAR($P710),1, 1), 0), Overall!$A712&lt;&gt;"", MONTH($O710) &lt;= 1, MONTH($P710) &gt;= 1), IF($T710 &lt;&gt; "", $H710/$T710, ""), ""), "")</f>
        <v/>
      </c>
      <c r="AI710" s="10" t="str">
        <f ca="1">IFERROR(IF(AND(NOW()&lt;= EOMONTH(DATE(YEAR($P710),2, 1), 0), Overall!$A712&lt;&gt;"", MONTH($O710) &lt;= 2, MONTH($P710) &gt;= 2), IF($T710 &lt;&gt; "", $H710/$T710, ""), ""), "")</f>
        <v/>
      </c>
      <c r="AJ710" s="10" t="str">
        <f ca="1">IFERROR(IF(AND(NOW()&lt;= EOMONTH(DATE(YEAR($P710),3, 1), 0), Overall!$A712&lt;&gt;"", MONTH($O710) &lt;= 3, MONTH($P710) &gt;= 3), IF($T710 &lt;&gt; "", $H710/$T710, ""), ""), "")</f>
        <v/>
      </c>
      <c r="AK710" s="10" t="str">
        <f ca="1">IFERROR(IF(AND(NOW()&lt;= EOMONTH(DATE(YEAR($P710),4, 1), 0), Overall!$A712&lt;&gt;"", MONTH($O710) &lt;= 4, MONTH($P710) &gt;= 4), IF($T710 &lt;&gt; "", $H710/$T710, ""), ""), "")</f>
        <v/>
      </c>
      <c r="AL710" s="10" t="str">
        <f ca="1">IFERROR(IF(AND(NOW()&lt;= EOMONTH(DATE(YEAR($P710),5, 1), 0), Overall!$A712&lt;&gt;"", MONTH($O710) &lt;= 5, MONTH($P710) &gt;= 5), IF($T710 &lt;&gt; "", $H710/$T710, ""), ""), "")</f>
        <v/>
      </c>
      <c r="AM710" s="10" t="str">
        <f ca="1">IFERROR(IF(AND(NOW()&lt;= EOMONTH(DATE(YEAR($P710),6, 1), 0), Overall!$A712&lt;&gt;"", MONTH($O710) &lt;= 6, MONTH($P710) &gt;= 6), IF($T710 &lt;&gt; "", $H710/$T710, ""), ""), "")</f>
        <v/>
      </c>
      <c r="AN710" s="10" t="str">
        <f ca="1">IFERROR(IF(AND(NOW()&lt;= EOMONTH(DATE(YEAR($P710),7, 1), 0), Overall!$A712&lt;&gt;"", MONTH($O710) &lt;= 7, MONTH($P710) &gt;= 7), IF($T710 &lt;&gt; "", $H710/$T710, ""), ""), "")</f>
        <v/>
      </c>
      <c r="AO710" s="10" t="str">
        <f ca="1">IFERROR(IF(AND(NOW()&lt;= EOMONTH(DATE(YEAR($P710),8, 1), 0), Overall!$A712&lt;&gt;"", MONTH($O710) &lt;= 8, MONTH($P710) &gt;= 8), IF($T710 &lt;&gt; "", $H710/$T710, ""), ""), "")</f>
        <v/>
      </c>
      <c r="AP710" s="10" t="str">
        <f ca="1">IFERROR(IF(AND(NOW()&lt;= EOMONTH(DATE(YEAR($P710),9, 1), 0), Overall!$A712&lt;&gt;"", MONTH($O710) &lt;= 9, MONTH($P710) &gt;= 9), IF($T710 &lt;&gt; "", $H710/$T710, ""), ""), "")</f>
        <v/>
      </c>
      <c r="AQ710" s="10" t="str">
        <f ca="1">IFERROR(IF(AND(NOW()&lt;= EOMONTH(DATE(YEAR($P710),10, 1), 0), Overall!$A712&lt;&gt;"", MONTH($O710) &lt;= 10, MONTH($P710) &gt;= 10), IF($T710 &lt;&gt; "", $H710/$T710, ""), ""), "")</f>
        <v/>
      </c>
      <c r="AR710" s="10" t="str">
        <f ca="1">IFERROR(IF(AND(NOW()&lt;= EOMONTH(DATE(YEAR($P710),11, 1), 0), Overall!$A712&lt;&gt;"", MONTH($O710) &lt;=11, MONTH($P710) &gt;= 11), IF($T710 &lt;&gt; "", $H710/$T710, ""), ""), "")</f>
        <v/>
      </c>
      <c r="AS710" s="10" t="str">
        <f ca="1">IFERROR(IF(AND(NOW()&lt;= EOMONTH(DATE(YEAR($P710),12, 1), 0), Overall!$A712&lt;&gt;"", MONTH($O710) &lt;= 12, MONTH($P710) &gt;= 12), IF($T710 &lt;&gt; "", $H710/$T710, ""), ""), "")</f>
        <v/>
      </c>
      <c r="AT710" s="16">
        <f t="shared" ca="1" si="23"/>
        <v>0</v>
      </c>
    </row>
    <row r="711" spans="1:46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6">
        <f>IF(Overall!T713&lt;&gt;"",VALUE(Overall!T713),"")</f>
        <v>78.150000000000006</v>
      </c>
      <c r="O711" s="7">
        <f>IF(Overall!L713&lt;&gt;"", DATEVALUE(Overall!L713), "")</f>
        <v>45352</v>
      </c>
      <c r="P711" s="7">
        <f>IF(Overall!M713&lt;&gt;"", DATEVALUE(Overall!M713), "")</f>
        <v>45382</v>
      </c>
      <c r="Q711" s="7" t="str">
        <f>IF(Overall!S713&lt;&gt;"",_xlfn.VALUETOTEXT(Overall!S713),"")</f>
        <v>Mar</v>
      </c>
      <c r="R711" s="7">
        <f>IF(Overall!O713&lt;&gt;"", DATEVALUE(Overall!O713), "")</f>
        <v>45295</v>
      </c>
      <c r="S711" s="7">
        <f>IF(Overall!O713&lt;&gt;"", DATEVALUE(Overall!O713), "")</f>
        <v>45295</v>
      </c>
      <c r="T711" s="5">
        <f t="shared" si="22"/>
        <v>1</v>
      </c>
      <c r="U711" s="10" t="str">
        <f>IF(Overall!$A713&lt;&gt;"",IF(AND(MONTH($O711) &lt;= 1, MONTH($P711) &gt;= 1), IF($T711 &lt;&gt; "", $H711/$T711, ""), ""),"")</f>
        <v/>
      </c>
      <c r="V711" s="10" t="str">
        <f>IF(Overall!$A713&lt;&gt;"",IF(AND(MONTH($O711) &lt;= 2, MONTH($P711) &gt;= 2), IF($T711 &lt;&gt; "", $H711/$T711, ""), ""),"")</f>
        <v/>
      </c>
      <c r="W711" s="10">
        <f>IF(Overall!$A713&lt;&gt;"",IF(AND(MONTH($O711) &lt;= 3, MONTH($P711) &gt;= 3), IF($T711 &lt;&gt; "", $H711/$T711, ""), ""),"")</f>
        <v>415000</v>
      </c>
      <c r="X711" s="10" t="str">
        <f>IF(Overall!$A713&lt;&gt;"",IF(AND(MONTH($O711) &lt;= 4, MONTH($P711) &gt;= 4), IF($T711 &lt;&gt; "", $H711/$T711, ""), ""),"")</f>
        <v/>
      </c>
      <c r="Y711" s="10" t="str">
        <f>IF(Overall!$A713&lt;&gt;"",IF(AND(MONTH($O711) &lt;= 5, MONTH($P711) &gt;= 5), IF($T711 &lt;&gt; "", $H711/$T711, ""), ""),"")</f>
        <v/>
      </c>
      <c r="Z711" s="10" t="str">
        <f>IF(Overall!$A713&lt;&gt;"",IF(AND(MONTH($O711) &lt;= 6, MONTH($P711) &gt;= 6), IF($T711 &lt;&gt; "", $H711/$T711, ""), ""),"")</f>
        <v/>
      </c>
      <c r="AA711" s="10" t="str">
        <f>IF(Overall!$A713&lt;&gt;"",IF(AND(MONTH($O711) &lt;= 7, MONTH($P711) &gt;= 7 ), IF($T711 &lt;&gt; "", $H711/$T711, ""), ""),"")</f>
        <v/>
      </c>
      <c r="AB711" s="10" t="str">
        <f>IF(Overall!$A713&lt;&gt;"",IF(AND(MONTH($O711) &lt;= 8, MONTH($P711) &gt;= 8), IF($T711 &lt;&gt; "", $H711/$T711, ""), ""),"")</f>
        <v/>
      </c>
      <c r="AC711" s="10" t="str">
        <f>IF(Overall!$A713&lt;&gt;"",IF(AND(MONTH($O711) &lt;= 9, MONTH($P711) &gt;= 9), IF($T711 &lt;&gt; "", $H711/$T711, ""), ""),"")</f>
        <v/>
      </c>
      <c r="AD711" s="10" t="str">
        <f>IF(Overall!$A713&lt;&gt;"",IF(AND(MONTH($O711) &lt;= 10, MONTH($P711) &gt;= 10), IF($T711 &lt;&gt; "", $H711/$T711, ""), ""),"")</f>
        <v/>
      </c>
      <c r="AE711" s="10" t="str">
        <f>IF(Overall!$A713&lt;&gt;"",IF(AND(MONTH($O711) &lt;= 11, MONTH($P711) &gt;= 11), IF($T711 &lt;&gt; "", $H711/$T711, ""), ""),"")</f>
        <v/>
      </c>
      <c r="AF711" s="10" t="str">
        <f>IF(Overall!$A713&lt;&gt;"",IF(AND(MONTH($O711) &lt;= 12, MONTH($P711) &gt;= 12), IF($T711 &lt;&gt; "", $H711/$T711, ""), ""),"")</f>
        <v/>
      </c>
      <c r="AH711" s="10" t="str">
        <f ca="1">IFERROR(IF(AND(NOW()&lt;= EOMONTH(DATE(YEAR($P711),1, 1), 0), Overall!$A713&lt;&gt;"", MONTH($O711) &lt;= 1, MONTH($P711) &gt;= 1), IF($T711 &lt;&gt; "", $H711/$T711, ""), ""), "")</f>
        <v/>
      </c>
      <c r="AI711" s="10" t="str">
        <f ca="1">IFERROR(IF(AND(NOW()&lt;= EOMONTH(DATE(YEAR($P711),2, 1), 0), Overall!$A713&lt;&gt;"", MONTH($O711) &lt;= 2, MONTH($P711) &gt;= 2), IF($T711 &lt;&gt; "", $H711/$T711, ""), ""), "")</f>
        <v/>
      </c>
      <c r="AJ711" s="10" t="str">
        <f ca="1">IFERROR(IF(AND(NOW()&lt;= EOMONTH(DATE(YEAR($P711),3, 1), 0), Overall!$A713&lt;&gt;"", MONTH($O711) &lt;= 3, MONTH($P711) &gt;= 3), IF($T711 &lt;&gt; "", $H711/$T711, ""), ""), "")</f>
        <v/>
      </c>
      <c r="AK711" s="10" t="str">
        <f ca="1">IFERROR(IF(AND(NOW()&lt;= EOMONTH(DATE(YEAR($P711),4, 1), 0), Overall!$A713&lt;&gt;"", MONTH($O711) &lt;= 4, MONTH($P711) &gt;= 4), IF($T711 &lt;&gt; "", $H711/$T711, ""), ""), "")</f>
        <v/>
      </c>
      <c r="AL711" s="10" t="str">
        <f ca="1">IFERROR(IF(AND(NOW()&lt;= EOMONTH(DATE(YEAR($P711),5, 1), 0), Overall!$A713&lt;&gt;"", MONTH($O711) &lt;= 5, MONTH($P711) &gt;= 5), IF($T711 &lt;&gt; "", $H711/$T711, ""), ""), "")</f>
        <v/>
      </c>
      <c r="AM711" s="10" t="str">
        <f ca="1">IFERROR(IF(AND(NOW()&lt;= EOMONTH(DATE(YEAR($P711),6, 1), 0), Overall!$A713&lt;&gt;"", MONTH($O711) &lt;= 6, MONTH($P711) &gt;= 6), IF($T711 &lt;&gt; "", $H711/$T711, ""), ""), "")</f>
        <v/>
      </c>
      <c r="AN711" s="10" t="str">
        <f ca="1">IFERROR(IF(AND(NOW()&lt;= EOMONTH(DATE(YEAR($P711),7, 1), 0), Overall!$A713&lt;&gt;"", MONTH($O711) &lt;= 7, MONTH($P711) &gt;= 7), IF($T711 &lt;&gt; "", $H711/$T711, ""), ""), "")</f>
        <v/>
      </c>
      <c r="AO711" s="10" t="str">
        <f ca="1">IFERROR(IF(AND(NOW()&lt;= EOMONTH(DATE(YEAR($P711),8, 1), 0), Overall!$A713&lt;&gt;"", MONTH($O711) &lt;= 8, MONTH($P711) &gt;= 8), IF($T711 &lt;&gt; "", $H711/$T711, ""), ""), "")</f>
        <v/>
      </c>
      <c r="AP711" s="10" t="str">
        <f ca="1">IFERROR(IF(AND(NOW()&lt;= EOMONTH(DATE(YEAR($P711),9, 1), 0), Overall!$A713&lt;&gt;"", MONTH($O711) &lt;= 9, MONTH($P711) &gt;= 9), IF($T711 &lt;&gt; "", $H711/$T711, ""), ""), "")</f>
        <v/>
      </c>
      <c r="AQ711" s="10" t="str">
        <f ca="1">IFERROR(IF(AND(NOW()&lt;= EOMONTH(DATE(YEAR($P711),10, 1), 0), Overall!$A713&lt;&gt;"", MONTH($O711) &lt;= 10, MONTH($P711) &gt;= 10), IF($T711 &lt;&gt; "", $H711/$T711, ""), ""), "")</f>
        <v/>
      </c>
      <c r="AR711" s="10" t="str">
        <f ca="1">IFERROR(IF(AND(NOW()&lt;= EOMONTH(DATE(YEAR($P711),11, 1), 0), Overall!$A713&lt;&gt;"", MONTH($O711) &lt;=11, MONTH($P711) &gt;= 11), IF($T711 &lt;&gt; "", $H711/$T711, ""), ""), "")</f>
        <v/>
      </c>
      <c r="AS711" s="10" t="str">
        <f ca="1">IFERROR(IF(AND(NOW()&lt;= EOMONTH(DATE(YEAR($P711),12, 1), 0), Overall!$A713&lt;&gt;"", MONTH($O711) &lt;= 12, MONTH($P711) &gt;= 12), IF($T711 &lt;&gt; "", $H711/$T711, ""), ""), "")</f>
        <v/>
      </c>
      <c r="AT711" s="16">
        <f t="shared" ca="1" si="23"/>
        <v>0</v>
      </c>
    </row>
    <row r="712" spans="1:46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6">
        <f>IF(Overall!T714&lt;&gt;"",VALUE(Overall!T714),"")</f>
        <v>78.05</v>
      </c>
      <c r="O712" s="7">
        <f>IF(Overall!L714&lt;&gt;"", DATEVALUE(Overall!L714), "")</f>
        <v>45413</v>
      </c>
      <c r="P712" s="7">
        <f>IF(Overall!M714&lt;&gt;"", DATEVALUE(Overall!M714), "")</f>
        <v>45443</v>
      </c>
      <c r="Q712" s="7" t="str">
        <f>IF(Overall!S714&lt;&gt;"",_xlfn.VALUETOTEXT(Overall!S714),"")</f>
        <v>May</v>
      </c>
      <c r="R712" s="7">
        <f>IF(Overall!O714&lt;&gt;"", DATEVALUE(Overall!O714), "")</f>
        <v>45295</v>
      </c>
      <c r="S712" s="7">
        <f>IF(Overall!O714&lt;&gt;"", DATEVALUE(Overall!O714), "")</f>
        <v>45295</v>
      </c>
      <c r="T712" s="5">
        <f t="shared" si="22"/>
        <v>1</v>
      </c>
      <c r="U712" s="10" t="str">
        <f>IF(Overall!$A714&lt;&gt;"",IF(AND(MONTH($O712) &lt;= 1, MONTH($P712) &gt;= 1), IF($T712 &lt;&gt; "", $H712/$T712, ""), ""),"")</f>
        <v/>
      </c>
      <c r="V712" s="10" t="str">
        <f>IF(Overall!$A714&lt;&gt;"",IF(AND(MONTH($O712) &lt;= 2, MONTH($P712) &gt;= 2), IF($T712 &lt;&gt; "", $H712/$T712, ""), ""),"")</f>
        <v/>
      </c>
      <c r="W712" s="10" t="str">
        <f>IF(Overall!$A714&lt;&gt;"",IF(AND(MONTH($O712) &lt;= 3, MONTH($P712) &gt;= 3), IF($T712 &lt;&gt; "", $H712/$T712, ""), ""),"")</f>
        <v/>
      </c>
      <c r="X712" s="10" t="str">
        <f>IF(Overall!$A714&lt;&gt;"",IF(AND(MONTH($O712) &lt;= 4, MONTH($P712) &gt;= 4), IF($T712 &lt;&gt; "", $H712/$T712, ""), ""),"")</f>
        <v/>
      </c>
      <c r="Y712" s="10">
        <f>IF(Overall!$A714&lt;&gt;"",IF(AND(MONTH($O712) &lt;= 5, MONTH($P712) &gt;= 5), IF($T712 &lt;&gt; "", $H712/$T712, ""), ""),"")</f>
        <v>1000000</v>
      </c>
      <c r="Z712" s="10" t="str">
        <f>IF(Overall!$A714&lt;&gt;"",IF(AND(MONTH($O712) &lt;= 6, MONTH($P712) &gt;= 6), IF($T712 &lt;&gt; "", $H712/$T712, ""), ""),"")</f>
        <v/>
      </c>
      <c r="AA712" s="10" t="str">
        <f>IF(Overall!$A714&lt;&gt;"",IF(AND(MONTH($O712) &lt;= 7, MONTH($P712) &gt;= 7 ), IF($T712 &lt;&gt; "", $H712/$T712, ""), ""),"")</f>
        <v/>
      </c>
      <c r="AB712" s="10" t="str">
        <f>IF(Overall!$A714&lt;&gt;"",IF(AND(MONTH($O712) &lt;= 8, MONTH($P712) &gt;= 8), IF($T712 &lt;&gt; "", $H712/$T712, ""), ""),"")</f>
        <v/>
      </c>
      <c r="AC712" s="10" t="str">
        <f>IF(Overall!$A714&lt;&gt;"",IF(AND(MONTH($O712) &lt;= 9, MONTH($P712) &gt;= 9), IF($T712 &lt;&gt; "", $H712/$T712, ""), ""),"")</f>
        <v/>
      </c>
      <c r="AD712" s="10" t="str">
        <f>IF(Overall!$A714&lt;&gt;"",IF(AND(MONTH($O712) &lt;= 10, MONTH($P712) &gt;= 10), IF($T712 &lt;&gt; "", $H712/$T712, ""), ""),"")</f>
        <v/>
      </c>
      <c r="AE712" s="10" t="str">
        <f>IF(Overall!$A714&lt;&gt;"",IF(AND(MONTH($O712) &lt;= 11, MONTH($P712) &gt;= 11), IF($T712 &lt;&gt; "", $H712/$T712, ""), ""),"")</f>
        <v/>
      </c>
      <c r="AF712" s="10" t="str">
        <f>IF(Overall!$A714&lt;&gt;"",IF(AND(MONTH($O712) &lt;= 12, MONTH($P712) &gt;= 12), IF($T712 &lt;&gt; "", $H712/$T712, ""), ""),"")</f>
        <v/>
      </c>
      <c r="AH712" s="10" t="str">
        <f ca="1">IFERROR(IF(AND(NOW()&lt;= EOMONTH(DATE(YEAR($P712),1, 1), 0), Overall!$A714&lt;&gt;"", MONTH($O712) &lt;= 1, MONTH($P712) &gt;= 1), IF($T712 &lt;&gt; "", $H712/$T712, ""), ""), "")</f>
        <v/>
      </c>
      <c r="AI712" s="10" t="str">
        <f ca="1">IFERROR(IF(AND(NOW()&lt;= EOMONTH(DATE(YEAR($P712),2, 1), 0), Overall!$A714&lt;&gt;"", MONTH($O712) &lt;= 2, MONTH($P712) &gt;= 2), IF($T712 &lt;&gt; "", $H712/$T712, ""), ""), "")</f>
        <v/>
      </c>
      <c r="AJ712" s="10" t="str">
        <f ca="1">IFERROR(IF(AND(NOW()&lt;= EOMONTH(DATE(YEAR($P712),3, 1), 0), Overall!$A714&lt;&gt;"", MONTH($O712) &lt;= 3, MONTH($P712) &gt;= 3), IF($T712 &lt;&gt; "", $H712/$T712, ""), ""), "")</f>
        <v/>
      </c>
      <c r="AK712" s="10" t="str">
        <f ca="1">IFERROR(IF(AND(NOW()&lt;= EOMONTH(DATE(YEAR($P712),4, 1), 0), Overall!$A714&lt;&gt;"", MONTH($O712) &lt;= 4, MONTH($P712) &gt;= 4), IF($T712 &lt;&gt; "", $H712/$T712, ""), ""), "")</f>
        <v/>
      </c>
      <c r="AL712" s="10" t="str">
        <f ca="1">IFERROR(IF(AND(NOW()&lt;= EOMONTH(DATE(YEAR($P712),5, 1), 0), Overall!$A714&lt;&gt;"", MONTH($O712) &lt;= 5, MONTH($P712) &gt;= 5), IF($T712 &lt;&gt; "", $H712/$T712, ""), ""), "")</f>
        <v/>
      </c>
      <c r="AM712" s="10" t="str">
        <f ca="1">IFERROR(IF(AND(NOW()&lt;= EOMONTH(DATE(YEAR($P712),6, 1), 0), Overall!$A714&lt;&gt;"", MONTH($O712) &lt;= 6, MONTH($P712) &gt;= 6), IF($T712 &lt;&gt; "", $H712/$T712, ""), ""), "")</f>
        <v/>
      </c>
      <c r="AN712" s="10" t="str">
        <f ca="1">IFERROR(IF(AND(NOW()&lt;= EOMONTH(DATE(YEAR($P712),7, 1), 0), Overall!$A714&lt;&gt;"", MONTH($O712) &lt;= 7, MONTH($P712) &gt;= 7), IF($T712 &lt;&gt; "", $H712/$T712, ""), ""), "")</f>
        <v/>
      </c>
      <c r="AO712" s="10" t="str">
        <f ca="1">IFERROR(IF(AND(NOW()&lt;= EOMONTH(DATE(YEAR($P712),8, 1), 0), Overall!$A714&lt;&gt;"", MONTH($O712) &lt;= 8, MONTH($P712) &gt;= 8), IF($T712 &lt;&gt; "", $H712/$T712, ""), ""), "")</f>
        <v/>
      </c>
      <c r="AP712" s="10" t="str">
        <f ca="1">IFERROR(IF(AND(NOW()&lt;= EOMONTH(DATE(YEAR($P712),9, 1), 0), Overall!$A714&lt;&gt;"", MONTH($O712) &lt;= 9, MONTH($P712) &gt;= 9), IF($T712 &lt;&gt; "", $H712/$T712, ""), ""), "")</f>
        <v/>
      </c>
      <c r="AQ712" s="10" t="str">
        <f ca="1">IFERROR(IF(AND(NOW()&lt;= EOMONTH(DATE(YEAR($P712),10, 1), 0), Overall!$A714&lt;&gt;"", MONTH($O712) &lt;= 10, MONTH($P712) &gt;= 10), IF($T712 &lt;&gt; "", $H712/$T712, ""), ""), "")</f>
        <v/>
      </c>
      <c r="AR712" s="10" t="str">
        <f ca="1">IFERROR(IF(AND(NOW()&lt;= EOMONTH(DATE(YEAR($P712),11, 1), 0), Overall!$A714&lt;&gt;"", MONTH($O712) &lt;=11, MONTH($P712) &gt;= 11), IF($T712 &lt;&gt; "", $H712/$T712, ""), ""), "")</f>
        <v/>
      </c>
      <c r="AS712" s="10" t="str">
        <f ca="1">IFERROR(IF(AND(NOW()&lt;= EOMONTH(DATE(YEAR($P712),12, 1), 0), Overall!$A714&lt;&gt;"", MONTH($O712) &lt;= 12, MONTH($P712) &gt;= 12), IF($T712 &lt;&gt; "", $H712/$T712, ""), ""), "")</f>
        <v/>
      </c>
      <c r="AT712" s="16">
        <f t="shared" ca="1" si="23"/>
        <v>0</v>
      </c>
    </row>
    <row r="713" spans="1:46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6">
        <f>IF(Overall!T715&lt;&gt;"",VALUE(Overall!T715),"")</f>
        <v>78.13</v>
      </c>
      <c r="O713" s="7">
        <f>IF(Overall!L715&lt;&gt;"", DATEVALUE(Overall!L715), "")</f>
        <v>45413</v>
      </c>
      <c r="P713" s="7">
        <f>IF(Overall!M715&lt;&gt;"", DATEVALUE(Overall!M715), "")</f>
        <v>45443</v>
      </c>
      <c r="Q713" s="7" t="str">
        <f>IF(Overall!S715&lt;&gt;"",_xlfn.VALUETOTEXT(Overall!S715),"")</f>
        <v>May</v>
      </c>
      <c r="R713" s="7">
        <f>IF(Overall!O715&lt;&gt;"", DATEVALUE(Overall!O715), "")</f>
        <v>45295</v>
      </c>
      <c r="S713" s="7">
        <f>IF(Overall!O715&lt;&gt;"", DATEVALUE(Overall!O715), "")</f>
        <v>45295</v>
      </c>
      <c r="T713" s="5">
        <f t="shared" si="22"/>
        <v>1</v>
      </c>
      <c r="U713" s="10" t="str">
        <f>IF(Overall!$A715&lt;&gt;"",IF(AND(MONTH($O713) &lt;= 1, MONTH($P713) &gt;= 1), IF($T713 &lt;&gt; "", $H713/$T713, ""), ""),"")</f>
        <v/>
      </c>
      <c r="V713" s="10" t="str">
        <f>IF(Overall!$A715&lt;&gt;"",IF(AND(MONTH($O713) &lt;= 2, MONTH($P713) &gt;= 2), IF($T713 &lt;&gt; "", $H713/$T713, ""), ""),"")</f>
        <v/>
      </c>
      <c r="W713" s="10" t="str">
        <f>IF(Overall!$A715&lt;&gt;"",IF(AND(MONTH($O713) &lt;= 3, MONTH($P713) &gt;= 3), IF($T713 &lt;&gt; "", $H713/$T713, ""), ""),"")</f>
        <v/>
      </c>
      <c r="X713" s="10" t="str">
        <f>IF(Overall!$A715&lt;&gt;"",IF(AND(MONTH($O713) &lt;= 4, MONTH($P713) &gt;= 4), IF($T713 &lt;&gt; "", $H713/$T713, ""), ""),"")</f>
        <v/>
      </c>
      <c r="Y713" s="10">
        <f>IF(Overall!$A715&lt;&gt;"",IF(AND(MONTH($O713) &lt;= 5, MONTH($P713) &gt;= 5), IF($T713 &lt;&gt; "", $H713/$T713, ""), ""),"")</f>
        <v>1000000</v>
      </c>
      <c r="Z713" s="10" t="str">
        <f>IF(Overall!$A715&lt;&gt;"",IF(AND(MONTH($O713) &lt;= 6, MONTH($P713) &gt;= 6), IF($T713 &lt;&gt; "", $H713/$T713, ""), ""),"")</f>
        <v/>
      </c>
      <c r="AA713" s="10" t="str">
        <f>IF(Overall!$A715&lt;&gt;"",IF(AND(MONTH($O713) &lt;= 7, MONTH($P713) &gt;= 7 ), IF($T713 &lt;&gt; "", $H713/$T713, ""), ""),"")</f>
        <v/>
      </c>
      <c r="AB713" s="10" t="str">
        <f>IF(Overall!$A715&lt;&gt;"",IF(AND(MONTH($O713) &lt;= 8, MONTH($P713) &gt;= 8), IF($T713 &lt;&gt; "", $H713/$T713, ""), ""),"")</f>
        <v/>
      </c>
      <c r="AC713" s="10" t="str">
        <f>IF(Overall!$A715&lt;&gt;"",IF(AND(MONTH($O713) &lt;= 9, MONTH($P713) &gt;= 9), IF($T713 &lt;&gt; "", $H713/$T713, ""), ""),"")</f>
        <v/>
      </c>
      <c r="AD713" s="10" t="str">
        <f>IF(Overall!$A715&lt;&gt;"",IF(AND(MONTH($O713) &lt;= 10, MONTH($P713) &gt;= 10), IF($T713 &lt;&gt; "", $H713/$T713, ""), ""),"")</f>
        <v/>
      </c>
      <c r="AE713" s="10" t="str">
        <f>IF(Overall!$A715&lt;&gt;"",IF(AND(MONTH($O713) &lt;= 11, MONTH($P713) &gt;= 11), IF($T713 &lt;&gt; "", $H713/$T713, ""), ""),"")</f>
        <v/>
      </c>
      <c r="AF713" s="10" t="str">
        <f>IF(Overall!$A715&lt;&gt;"",IF(AND(MONTH($O713) &lt;= 12, MONTH($P713) &gt;= 12), IF($T713 &lt;&gt; "", $H713/$T713, ""), ""),"")</f>
        <v/>
      </c>
      <c r="AH713" s="10" t="str">
        <f ca="1">IFERROR(IF(AND(NOW()&lt;= EOMONTH(DATE(YEAR($P713),1, 1), 0), Overall!$A715&lt;&gt;"", MONTH($O713) &lt;= 1, MONTH($P713) &gt;= 1), IF($T713 &lt;&gt; "", $H713/$T713, ""), ""), "")</f>
        <v/>
      </c>
      <c r="AI713" s="10" t="str">
        <f ca="1">IFERROR(IF(AND(NOW()&lt;= EOMONTH(DATE(YEAR($P713),2, 1), 0), Overall!$A715&lt;&gt;"", MONTH($O713) &lt;= 2, MONTH($P713) &gt;= 2), IF($T713 &lt;&gt; "", $H713/$T713, ""), ""), "")</f>
        <v/>
      </c>
      <c r="AJ713" s="10" t="str">
        <f ca="1">IFERROR(IF(AND(NOW()&lt;= EOMONTH(DATE(YEAR($P713),3, 1), 0), Overall!$A715&lt;&gt;"", MONTH($O713) &lt;= 3, MONTH($P713) &gt;= 3), IF($T713 &lt;&gt; "", $H713/$T713, ""), ""), "")</f>
        <v/>
      </c>
      <c r="AK713" s="10" t="str">
        <f ca="1">IFERROR(IF(AND(NOW()&lt;= EOMONTH(DATE(YEAR($P713),4, 1), 0), Overall!$A715&lt;&gt;"", MONTH($O713) &lt;= 4, MONTH($P713) &gt;= 4), IF($T713 &lt;&gt; "", $H713/$T713, ""), ""), "")</f>
        <v/>
      </c>
      <c r="AL713" s="10" t="str">
        <f ca="1">IFERROR(IF(AND(NOW()&lt;= EOMONTH(DATE(YEAR($P713),5, 1), 0), Overall!$A715&lt;&gt;"", MONTH($O713) &lt;= 5, MONTH($P713) &gt;= 5), IF($T713 &lt;&gt; "", $H713/$T713, ""), ""), "")</f>
        <v/>
      </c>
      <c r="AM713" s="10" t="str">
        <f ca="1">IFERROR(IF(AND(NOW()&lt;= EOMONTH(DATE(YEAR($P713),6, 1), 0), Overall!$A715&lt;&gt;"", MONTH($O713) &lt;= 6, MONTH($P713) &gt;= 6), IF($T713 &lt;&gt; "", $H713/$T713, ""), ""), "")</f>
        <v/>
      </c>
      <c r="AN713" s="10" t="str">
        <f ca="1">IFERROR(IF(AND(NOW()&lt;= EOMONTH(DATE(YEAR($P713),7, 1), 0), Overall!$A715&lt;&gt;"", MONTH($O713) &lt;= 7, MONTH($P713) &gt;= 7), IF($T713 &lt;&gt; "", $H713/$T713, ""), ""), "")</f>
        <v/>
      </c>
      <c r="AO713" s="10" t="str">
        <f ca="1">IFERROR(IF(AND(NOW()&lt;= EOMONTH(DATE(YEAR($P713),8, 1), 0), Overall!$A715&lt;&gt;"", MONTH($O713) &lt;= 8, MONTH($P713) &gt;= 8), IF($T713 &lt;&gt; "", $H713/$T713, ""), ""), "")</f>
        <v/>
      </c>
      <c r="AP713" s="10" t="str">
        <f ca="1">IFERROR(IF(AND(NOW()&lt;= EOMONTH(DATE(YEAR($P713),9, 1), 0), Overall!$A715&lt;&gt;"", MONTH($O713) &lt;= 9, MONTH($P713) &gt;= 9), IF($T713 &lt;&gt; "", $H713/$T713, ""), ""), "")</f>
        <v/>
      </c>
      <c r="AQ713" s="10" t="str">
        <f ca="1">IFERROR(IF(AND(NOW()&lt;= EOMONTH(DATE(YEAR($P713),10, 1), 0), Overall!$A715&lt;&gt;"", MONTH($O713) &lt;= 10, MONTH($P713) &gt;= 10), IF($T713 &lt;&gt; "", $H713/$T713, ""), ""), "")</f>
        <v/>
      </c>
      <c r="AR713" s="10" t="str">
        <f ca="1">IFERROR(IF(AND(NOW()&lt;= EOMONTH(DATE(YEAR($P713),11, 1), 0), Overall!$A715&lt;&gt;"", MONTH($O713) &lt;=11, MONTH($P713) &gt;= 11), IF($T713 &lt;&gt; "", $H713/$T713, ""), ""), "")</f>
        <v/>
      </c>
      <c r="AS713" s="10" t="str">
        <f ca="1">IFERROR(IF(AND(NOW()&lt;= EOMONTH(DATE(YEAR($P713),12, 1), 0), Overall!$A715&lt;&gt;"", MONTH($O713) &lt;= 12, MONTH($P713) &gt;= 12), IF($T713 &lt;&gt; "", $H713/$T713, ""), ""), "")</f>
        <v/>
      </c>
      <c r="AT713" s="16">
        <f t="shared" ca="1" si="23"/>
        <v>0</v>
      </c>
    </row>
    <row r="714" spans="1:46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6">
        <f>IF(Overall!T716&lt;&gt;"",VALUE(Overall!T716),"")</f>
        <v>78.08</v>
      </c>
      <c r="O714" s="7">
        <f>IF(Overall!L716&lt;&gt;"", DATEVALUE(Overall!L716), "")</f>
        <v>45413</v>
      </c>
      <c r="P714" s="7">
        <f>IF(Overall!M716&lt;&gt;"", DATEVALUE(Overall!M716), "")</f>
        <v>45443</v>
      </c>
      <c r="Q714" s="7" t="str">
        <f>IF(Overall!S716&lt;&gt;"",_xlfn.VALUETOTEXT(Overall!S716),"")</f>
        <v>May</v>
      </c>
      <c r="R714" s="7">
        <f>IF(Overall!O716&lt;&gt;"", DATEVALUE(Overall!O716), "")</f>
        <v>45295</v>
      </c>
      <c r="S714" s="7">
        <f>IF(Overall!O716&lt;&gt;"", DATEVALUE(Overall!O716), "")</f>
        <v>45295</v>
      </c>
      <c r="T714" s="5">
        <f t="shared" si="22"/>
        <v>1</v>
      </c>
      <c r="U714" s="10" t="str">
        <f>IF(Overall!$A716&lt;&gt;"",IF(AND(MONTH($O714) &lt;= 1, MONTH($P714) &gt;= 1), IF($T714 &lt;&gt; "", $H714/$T714, ""), ""),"")</f>
        <v/>
      </c>
      <c r="V714" s="10" t="str">
        <f>IF(Overall!$A716&lt;&gt;"",IF(AND(MONTH($O714) &lt;= 2, MONTH($P714) &gt;= 2), IF($T714 &lt;&gt; "", $H714/$T714, ""), ""),"")</f>
        <v/>
      </c>
      <c r="W714" s="10" t="str">
        <f>IF(Overall!$A716&lt;&gt;"",IF(AND(MONTH($O714) &lt;= 3, MONTH($P714) &gt;= 3), IF($T714 &lt;&gt; "", $H714/$T714, ""), ""),"")</f>
        <v/>
      </c>
      <c r="X714" s="10" t="str">
        <f>IF(Overall!$A716&lt;&gt;"",IF(AND(MONTH($O714) &lt;= 4, MONTH($P714) &gt;= 4), IF($T714 &lt;&gt; "", $H714/$T714, ""), ""),"")</f>
        <v/>
      </c>
      <c r="Y714" s="10">
        <f>IF(Overall!$A716&lt;&gt;"",IF(AND(MONTH($O714) &lt;= 5, MONTH($P714) &gt;= 5), IF($T714 &lt;&gt; "", $H714/$T714, ""), ""),"")</f>
        <v>1000000</v>
      </c>
      <c r="Z714" s="10" t="str">
        <f>IF(Overall!$A716&lt;&gt;"",IF(AND(MONTH($O714) &lt;= 6, MONTH($P714) &gt;= 6), IF($T714 &lt;&gt; "", $H714/$T714, ""), ""),"")</f>
        <v/>
      </c>
      <c r="AA714" s="10" t="str">
        <f>IF(Overall!$A716&lt;&gt;"",IF(AND(MONTH($O714) &lt;= 7, MONTH($P714) &gt;= 7 ), IF($T714 &lt;&gt; "", $H714/$T714, ""), ""),"")</f>
        <v/>
      </c>
      <c r="AB714" s="10" t="str">
        <f>IF(Overall!$A716&lt;&gt;"",IF(AND(MONTH($O714) &lt;= 8, MONTH($P714) &gt;= 8), IF($T714 &lt;&gt; "", $H714/$T714, ""), ""),"")</f>
        <v/>
      </c>
      <c r="AC714" s="10" t="str">
        <f>IF(Overall!$A716&lt;&gt;"",IF(AND(MONTH($O714) &lt;= 9, MONTH($P714) &gt;= 9), IF($T714 &lt;&gt; "", $H714/$T714, ""), ""),"")</f>
        <v/>
      </c>
      <c r="AD714" s="10" t="str">
        <f>IF(Overall!$A716&lt;&gt;"",IF(AND(MONTH($O714) &lt;= 10, MONTH($P714) &gt;= 10), IF($T714 &lt;&gt; "", $H714/$T714, ""), ""),"")</f>
        <v/>
      </c>
      <c r="AE714" s="10" t="str">
        <f>IF(Overall!$A716&lt;&gt;"",IF(AND(MONTH($O714) &lt;= 11, MONTH($P714) &gt;= 11), IF($T714 &lt;&gt; "", $H714/$T714, ""), ""),"")</f>
        <v/>
      </c>
      <c r="AF714" s="10" t="str">
        <f>IF(Overall!$A716&lt;&gt;"",IF(AND(MONTH($O714) &lt;= 12, MONTH($P714) &gt;= 12), IF($T714 &lt;&gt; "", $H714/$T714, ""), ""),"")</f>
        <v/>
      </c>
      <c r="AH714" s="10" t="str">
        <f ca="1">IFERROR(IF(AND(NOW()&lt;= EOMONTH(DATE(YEAR($P714),1, 1), 0), Overall!$A716&lt;&gt;"", MONTH($O714) &lt;= 1, MONTH($P714) &gt;= 1), IF($T714 &lt;&gt; "", $H714/$T714, ""), ""), "")</f>
        <v/>
      </c>
      <c r="AI714" s="10" t="str">
        <f ca="1">IFERROR(IF(AND(NOW()&lt;= EOMONTH(DATE(YEAR($P714),2, 1), 0), Overall!$A716&lt;&gt;"", MONTH($O714) &lt;= 2, MONTH($P714) &gt;= 2), IF($T714 &lt;&gt; "", $H714/$T714, ""), ""), "")</f>
        <v/>
      </c>
      <c r="AJ714" s="10" t="str">
        <f ca="1">IFERROR(IF(AND(NOW()&lt;= EOMONTH(DATE(YEAR($P714),3, 1), 0), Overall!$A716&lt;&gt;"", MONTH($O714) &lt;= 3, MONTH($P714) &gt;= 3), IF($T714 &lt;&gt; "", $H714/$T714, ""), ""), "")</f>
        <v/>
      </c>
      <c r="AK714" s="10" t="str">
        <f ca="1">IFERROR(IF(AND(NOW()&lt;= EOMONTH(DATE(YEAR($P714),4, 1), 0), Overall!$A716&lt;&gt;"", MONTH($O714) &lt;= 4, MONTH($P714) &gt;= 4), IF($T714 &lt;&gt; "", $H714/$T714, ""), ""), "")</f>
        <v/>
      </c>
      <c r="AL714" s="10" t="str">
        <f ca="1">IFERROR(IF(AND(NOW()&lt;= EOMONTH(DATE(YEAR($P714),5, 1), 0), Overall!$A716&lt;&gt;"", MONTH($O714) &lt;= 5, MONTH($P714) &gt;= 5), IF($T714 &lt;&gt; "", $H714/$T714, ""), ""), "")</f>
        <v/>
      </c>
      <c r="AM714" s="10" t="str">
        <f ca="1">IFERROR(IF(AND(NOW()&lt;= EOMONTH(DATE(YEAR($P714),6, 1), 0), Overall!$A716&lt;&gt;"", MONTH($O714) &lt;= 6, MONTH($P714) &gt;= 6), IF($T714 &lt;&gt; "", $H714/$T714, ""), ""), "")</f>
        <v/>
      </c>
      <c r="AN714" s="10" t="str">
        <f ca="1">IFERROR(IF(AND(NOW()&lt;= EOMONTH(DATE(YEAR($P714),7, 1), 0), Overall!$A716&lt;&gt;"", MONTH($O714) &lt;= 7, MONTH($P714) &gt;= 7), IF($T714 &lt;&gt; "", $H714/$T714, ""), ""), "")</f>
        <v/>
      </c>
      <c r="AO714" s="10" t="str">
        <f ca="1">IFERROR(IF(AND(NOW()&lt;= EOMONTH(DATE(YEAR($P714),8, 1), 0), Overall!$A716&lt;&gt;"", MONTH($O714) &lt;= 8, MONTH($P714) &gt;= 8), IF($T714 &lt;&gt; "", $H714/$T714, ""), ""), "")</f>
        <v/>
      </c>
      <c r="AP714" s="10" t="str">
        <f ca="1">IFERROR(IF(AND(NOW()&lt;= EOMONTH(DATE(YEAR($P714),9, 1), 0), Overall!$A716&lt;&gt;"", MONTH($O714) &lt;= 9, MONTH($P714) &gt;= 9), IF($T714 &lt;&gt; "", $H714/$T714, ""), ""), "")</f>
        <v/>
      </c>
      <c r="AQ714" s="10" t="str">
        <f ca="1">IFERROR(IF(AND(NOW()&lt;= EOMONTH(DATE(YEAR($P714),10, 1), 0), Overall!$A716&lt;&gt;"", MONTH($O714) &lt;= 10, MONTH($P714) &gt;= 10), IF($T714 &lt;&gt; "", $H714/$T714, ""), ""), "")</f>
        <v/>
      </c>
      <c r="AR714" s="10" t="str">
        <f ca="1">IFERROR(IF(AND(NOW()&lt;= EOMONTH(DATE(YEAR($P714),11, 1), 0), Overall!$A716&lt;&gt;"", MONTH($O714) &lt;=11, MONTH($P714) &gt;= 11), IF($T714 &lt;&gt; "", $H714/$T714, ""), ""), "")</f>
        <v/>
      </c>
      <c r="AS714" s="10" t="str">
        <f ca="1">IFERROR(IF(AND(NOW()&lt;= EOMONTH(DATE(YEAR($P714),12, 1), 0), Overall!$A716&lt;&gt;"", MONTH($O714) &lt;= 12, MONTH($P714) &gt;= 12), IF($T714 &lt;&gt; "", $H714/$T714, ""), ""), "")</f>
        <v/>
      </c>
      <c r="AT714" s="16">
        <f t="shared" ca="1" si="23"/>
        <v>0</v>
      </c>
    </row>
    <row r="715" spans="1:46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6">
        <f>IF(Overall!T717&lt;&gt;"",VALUE(Overall!T717),"")</f>
        <v>78.430000000000007</v>
      </c>
      <c r="O715" s="7">
        <f>IF(Overall!L717&lt;&gt;"", DATEVALUE(Overall!L717), "")</f>
        <v>45383</v>
      </c>
      <c r="P715" s="7">
        <f>IF(Overall!M717&lt;&gt;"", DATEVALUE(Overall!M717), "")</f>
        <v>45412</v>
      </c>
      <c r="Q715" s="7" t="str">
        <f>IF(Overall!S717&lt;&gt;"",_xlfn.VALUETOTEXT(Overall!S717),"")</f>
        <v>Apr</v>
      </c>
      <c r="R715" s="7">
        <f>IF(Overall!O717&lt;&gt;"", DATEVALUE(Overall!O717), "")</f>
        <v>45295</v>
      </c>
      <c r="S715" s="7">
        <f>IF(Overall!O717&lt;&gt;"", DATEVALUE(Overall!O717), "")</f>
        <v>45295</v>
      </c>
      <c r="T715" s="5">
        <f t="shared" si="22"/>
        <v>1</v>
      </c>
      <c r="U715" s="10" t="str">
        <f>IF(Overall!$A717&lt;&gt;"",IF(AND(MONTH($O715) &lt;= 1, MONTH($P715) &gt;= 1), IF($T715 &lt;&gt; "", $H715/$T715, ""), ""),"")</f>
        <v/>
      </c>
      <c r="V715" s="10" t="str">
        <f>IF(Overall!$A717&lt;&gt;"",IF(AND(MONTH($O715) &lt;= 2, MONTH($P715) &gt;= 2), IF($T715 &lt;&gt; "", $H715/$T715, ""), ""),"")</f>
        <v/>
      </c>
      <c r="W715" s="10" t="str">
        <f>IF(Overall!$A717&lt;&gt;"",IF(AND(MONTH($O715) &lt;= 3, MONTH($P715) &gt;= 3), IF($T715 &lt;&gt; "", $H715/$T715, ""), ""),"")</f>
        <v/>
      </c>
      <c r="X715" s="10">
        <f>IF(Overall!$A717&lt;&gt;"",IF(AND(MONTH($O715) &lt;= 4, MONTH($P715) &gt;= 4), IF($T715 &lt;&gt; "", $H715/$T715, ""), ""),"")</f>
        <v>1000000</v>
      </c>
      <c r="Y715" s="10" t="str">
        <f>IF(Overall!$A717&lt;&gt;"",IF(AND(MONTH($O715) &lt;= 5, MONTH($P715) &gt;= 5), IF($T715 &lt;&gt; "", $H715/$T715, ""), ""),"")</f>
        <v/>
      </c>
      <c r="Z715" s="10" t="str">
        <f>IF(Overall!$A717&lt;&gt;"",IF(AND(MONTH($O715) &lt;= 6, MONTH($P715) &gt;= 6), IF($T715 &lt;&gt; "", $H715/$T715, ""), ""),"")</f>
        <v/>
      </c>
      <c r="AA715" s="10" t="str">
        <f>IF(Overall!$A717&lt;&gt;"",IF(AND(MONTH($O715) &lt;= 7, MONTH($P715) &gt;= 7 ), IF($T715 &lt;&gt; "", $H715/$T715, ""), ""),"")</f>
        <v/>
      </c>
      <c r="AB715" s="10" t="str">
        <f>IF(Overall!$A717&lt;&gt;"",IF(AND(MONTH($O715) &lt;= 8, MONTH($P715) &gt;= 8), IF($T715 &lt;&gt; "", $H715/$T715, ""), ""),"")</f>
        <v/>
      </c>
      <c r="AC715" s="10" t="str">
        <f>IF(Overall!$A717&lt;&gt;"",IF(AND(MONTH($O715) &lt;= 9, MONTH($P715) &gt;= 9), IF($T715 &lt;&gt; "", $H715/$T715, ""), ""),"")</f>
        <v/>
      </c>
      <c r="AD715" s="10" t="str">
        <f>IF(Overall!$A717&lt;&gt;"",IF(AND(MONTH($O715) &lt;= 10, MONTH($P715) &gt;= 10), IF($T715 &lt;&gt; "", $H715/$T715, ""), ""),"")</f>
        <v/>
      </c>
      <c r="AE715" s="10" t="str">
        <f>IF(Overall!$A717&lt;&gt;"",IF(AND(MONTH($O715) &lt;= 11, MONTH($P715) &gt;= 11), IF($T715 &lt;&gt; "", $H715/$T715, ""), ""),"")</f>
        <v/>
      </c>
      <c r="AF715" s="10" t="str">
        <f>IF(Overall!$A717&lt;&gt;"",IF(AND(MONTH($O715) &lt;= 12, MONTH($P715) &gt;= 12), IF($T715 &lt;&gt; "", $H715/$T715, ""), ""),"")</f>
        <v/>
      </c>
      <c r="AH715" s="10" t="str">
        <f ca="1">IFERROR(IF(AND(NOW()&lt;= EOMONTH(DATE(YEAR($P715),1, 1), 0), Overall!$A717&lt;&gt;"", MONTH($O715) &lt;= 1, MONTH($P715) &gt;= 1), IF($T715 &lt;&gt; "", $H715/$T715, ""), ""), "")</f>
        <v/>
      </c>
      <c r="AI715" s="10" t="str">
        <f ca="1">IFERROR(IF(AND(NOW()&lt;= EOMONTH(DATE(YEAR($P715),2, 1), 0), Overall!$A717&lt;&gt;"", MONTH($O715) &lt;= 2, MONTH($P715) &gt;= 2), IF($T715 &lt;&gt; "", $H715/$T715, ""), ""), "")</f>
        <v/>
      </c>
      <c r="AJ715" s="10" t="str">
        <f ca="1">IFERROR(IF(AND(NOW()&lt;= EOMONTH(DATE(YEAR($P715),3, 1), 0), Overall!$A717&lt;&gt;"", MONTH($O715) &lt;= 3, MONTH($P715) &gt;= 3), IF($T715 &lt;&gt; "", $H715/$T715, ""), ""), "")</f>
        <v/>
      </c>
      <c r="AK715" s="10" t="str">
        <f ca="1">IFERROR(IF(AND(NOW()&lt;= EOMONTH(DATE(YEAR($P715),4, 1), 0), Overall!$A717&lt;&gt;"", MONTH($O715) &lt;= 4, MONTH($P715) &gt;= 4), IF($T715 &lt;&gt; "", $H715/$T715, ""), ""), "")</f>
        <v/>
      </c>
      <c r="AL715" s="10" t="str">
        <f ca="1">IFERROR(IF(AND(NOW()&lt;= EOMONTH(DATE(YEAR($P715),5, 1), 0), Overall!$A717&lt;&gt;"", MONTH($O715) &lt;= 5, MONTH($P715) &gt;= 5), IF($T715 &lt;&gt; "", $H715/$T715, ""), ""), "")</f>
        <v/>
      </c>
      <c r="AM715" s="10" t="str">
        <f ca="1">IFERROR(IF(AND(NOW()&lt;= EOMONTH(DATE(YEAR($P715),6, 1), 0), Overall!$A717&lt;&gt;"", MONTH($O715) &lt;= 6, MONTH($P715) &gt;= 6), IF($T715 &lt;&gt; "", $H715/$T715, ""), ""), "")</f>
        <v/>
      </c>
      <c r="AN715" s="10" t="str">
        <f ca="1">IFERROR(IF(AND(NOW()&lt;= EOMONTH(DATE(YEAR($P715),7, 1), 0), Overall!$A717&lt;&gt;"", MONTH($O715) &lt;= 7, MONTH($P715) &gt;= 7), IF($T715 &lt;&gt; "", $H715/$T715, ""), ""), "")</f>
        <v/>
      </c>
      <c r="AO715" s="10" t="str">
        <f ca="1">IFERROR(IF(AND(NOW()&lt;= EOMONTH(DATE(YEAR($P715),8, 1), 0), Overall!$A717&lt;&gt;"", MONTH($O715) &lt;= 8, MONTH($P715) &gt;= 8), IF($T715 &lt;&gt; "", $H715/$T715, ""), ""), "")</f>
        <v/>
      </c>
      <c r="AP715" s="10" t="str">
        <f ca="1">IFERROR(IF(AND(NOW()&lt;= EOMONTH(DATE(YEAR($P715),9, 1), 0), Overall!$A717&lt;&gt;"", MONTH($O715) &lt;= 9, MONTH($P715) &gt;= 9), IF($T715 &lt;&gt; "", $H715/$T715, ""), ""), "")</f>
        <v/>
      </c>
      <c r="AQ715" s="10" t="str">
        <f ca="1">IFERROR(IF(AND(NOW()&lt;= EOMONTH(DATE(YEAR($P715),10, 1), 0), Overall!$A717&lt;&gt;"", MONTH($O715) &lt;= 10, MONTH($P715) &gt;= 10), IF($T715 &lt;&gt; "", $H715/$T715, ""), ""), "")</f>
        <v/>
      </c>
      <c r="AR715" s="10" t="str">
        <f ca="1">IFERROR(IF(AND(NOW()&lt;= EOMONTH(DATE(YEAR($P715),11, 1), 0), Overall!$A717&lt;&gt;"", MONTH($O715) &lt;=11, MONTH($P715) &gt;= 11), IF($T715 &lt;&gt; "", $H715/$T715, ""), ""), "")</f>
        <v/>
      </c>
      <c r="AS715" s="10" t="str">
        <f ca="1">IFERROR(IF(AND(NOW()&lt;= EOMONTH(DATE(YEAR($P715),12, 1), 0), Overall!$A717&lt;&gt;"", MONTH($O715) &lt;= 12, MONTH($P715) &gt;= 12), IF($T715 &lt;&gt; "", $H715/$T715, ""), ""), "")</f>
        <v/>
      </c>
      <c r="AT715" s="16">
        <f t="shared" ca="1" si="23"/>
        <v>0</v>
      </c>
    </row>
    <row r="716" spans="1:46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6">
        <f>IF(Overall!T718&lt;&gt;"",VALUE(Overall!T718),"")</f>
        <v>78.430000000000007</v>
      </c>
      <c r="O716" s="7">
        <f>IF(Overall!L718&lt;&gt;"", DATEVALUE(Overall!L718), "")</f>
        <v>45383</v>
      </c>
      <c r="P716" s="7">
        <f>IF(Overall!M718&lt;&gt;"", DATEVALUE(Overall!M718), "")</f>
        <v>45412</v>
      </c>
      <c r="Q716" s="7" t="str">
        <f>IF(Overall!S718&lt;&gt;"",_xlfn.VALUETOTEXT(Overall!S718),"")</f>
        <v>Apr</v>
      </c>
      <c r="R716" s="7">
        <f>IF(Overall!O718&lt;&gt;"", DATEVALUE(Overall!O718), "")</f>
        <v>45295</v>
      </c>
      <c r="S716" s="7">
        <f>IF(Overall!O718&lt;&gt;"", DATEVALUE(Overall!O718), "")</f>
        <v>45295</v>
      </c>
      <c r="T716" s="5">
        <f t="shared" si="22"/>
        <v>1</v>
      </c>
      <c r="U716" s="10" t="str">
        <f>IF(Overall!$A718&lt;&gt;"",IF(AND(MONTH($O716) &lt;= 1, MONTH($P716) &gt;= 1), IF($T716 &lt;&gt; "", $H716/$T716, ""), ""),"")</f>
        <v/>
      </c>
      <c r="V716" s="10" t="str">
        <f>IF(Overall!$A718&lt;&gt;"",IF(AND(MONTH($O716) &lt;= 2, MONTH($P716) &gt;= 2), IF($T716 &lt;&gt; "", $H716/$T716, ""), ""),"")</f>
        <v/>
      </c>
      <c r="W716" s="10" t="str">
        <f>IF(Overall!$A718&lt;&gt;"",IF(AND(MONTH($O716) &lt;= 3, MONTH($P716) &gt;= 3), IF($T716 &lt;&gt; "", $H716/$T716, ""), ""),"")</f>
        <v/>
      </c>
      <c r="X716" s="10">
        <f>IF(Overall!$A718&lt;&gt;"",IF(AND(MONTH($O716) &lt;= 4, MONTH($P716) &gt;= 4), IF($T716 &lt;&gt; "", $H716/$T716, ""), ""),"")</f>
        <v>1000000</v>
      </c>
      <c r="Y716" s="10" t="str">
        <f>IF(Overall!$A718&lt;&gt;"",IF(AND(MONTH($O716) &lt;= 5, MONTH($P716) &gt;= 5), IF($T716 &lt;&gt; "", $H716/$T716, ""), ""),"")</f>
        <v/>
      </c>
      <c r="Z716" s="10" t="str">
        <f>IF(Overall!$A718&lt;&gt;"",IF(AND(MONTH($O716) &lt;= 6, MONTH($P716) &gt;= 6), IF($T716 &lt;&gt; "", $H716/$T716, ""), ""),"")</f>
        <v/>
      </c>
      <c r="AA716" s="10" t="str">
        <f>IF(Overall!$A718&lt;&gt;"",IF(AND(MONTH($O716) &lt;= 7, MONTH($P716) &gt;= 7 ), IF($T716 &lt;&gt; "", $H716/$T716, ""), ""),"")</f>
        <v/>
      </c>
      <c r="AB716" s="10" t="str">
        <f>IF(Overall!$A718&lt;&gt;"",IF(AND(MONTH($O716) &lt;= 8, MONTH($P716) &gt;= 8), IF($T716 &lt;&gt; "", $H716/$T716, ""), ""),"")</f>
        <v/>
      </c>
      <c r="AC716" s="10" t="str">
        <f>IF(Overall!$A718&lt;&gt;"",IF(AND(MONTH($O716) &lt;= 9, MONTH($P716) &gt;= 9), IF($T716 &lt;&gt; "", $H716/$T716, ""), ""),"")</f>
        <v/>
      </c>
      <c r="AD716" s="10" t="str">
        <f>IF(Overall!$A718&lt;&gt;"",IF(AND(MONTH($O716) &lt;= 10, MONTH($P716) &gt;= 10), IF($T716 &lt;&gt; "", $H716/$T716, ""), ""),"")</f>
        <v/>
      </c>
      <c r="AE716" s="10" t="str">
        <f>IF(Overall!$A718&lt;&gt;"",IF(AND(MONTH($O716) &lt;= 11, MONTH($P716) &gt;= 11), IF($T716 &lt;&gt; "", $H716/$T716, ""), ""),"")</f>
        <v/>
      </c>
      <c r="AF716" s="10" t="str">
        <f>IF(Overall!$A718&lt;&gt;"",IF(AND(MONTH($O716) &lt;= 12, MONTH($P716) &gt;= 12), IF($T716 &lt;&gt; "", $H716/$T716, ""), ""),"")</f>
        <v/>
      </c>
      <c r="AH716" s="10" t="str">
        <f ca="1">IFERROR(IF(AND(NOW()&lt;= EOMONTH(DATE(YEAR($P716),1, 1), 0), Overall!$A718&lt;&gt;"", MONTH($O716) &lt;= 1, MONTH($P716) &gt;= 1), IF($T716 &lt;&gt; "", $H716/$T716, ""), ""), "")</f>
        <v/>
      </c>
      <c r="AI716" s="10" t="str">
        <f ca="1">IFERROR(IF(AND(NOW()&lt;= EOMONTH(DATE(YEAR($P716),2, 1), 0), Overall!$A718&lt;&gt;"", MONTH($O716) &lt;= 2, MONTH($P716) &gt;= 2), IF($T716 &lt;&gt; "", $H716/$T716, ""), ""), "")</f>
        <v/>
      </c>
      <c r="AJ716" s="10" t="str">
        <f ca="1">IFERROR(IF(AND(NOW()&lt;= EOMONTH(DATE(YEAR($P716),3, 1), 0), Overall!$A718&lt;&gt;"", MONTH($O716) &lt;= 3, MONTH($P716) &gt;= 3), IF($T716 &lt;&gt; "", $H716/$T716, ""), ""), "")</f>
        <v/>
      </c>
      <c r="AK716" s="10" t="str">
        <f ca="1">IFERROR(IF(AND(NOW()&lt;= EOMONTH(DATE(YEAR($P716),4, 1), 0), Overall!$A718&lt;&gt;"", MONTH($O716) &lt;= 4, MONTH($P716) &gt;= 4), IF($T716 &lt;&gt; "", $H716/$T716, ""), ""), "")</f>
        <v/>
      </c>
      <c r="AL716" s="10" t="str">
        <f ca="1">IFERROR(IF(AND(NOW()&lt;= EOMONTH(DATE(YEAR($P716),5, 1), 0), Overall!$A718&lt;&gt;"", MONTH($O716) &lt;= 5, MONTH($P716) &gt;= 5), IF($T716 &lt;&gt; "", $H716/$T716, ""), ""), "")</f>
        <v/>
      </c>
      <c r="AM716" s="10" t="str">
        <f ca="1">IFERROR(IF(AND(NOW()&lt;= EOMONTH(DATE(YEAR($P716),6, 1), 0), Overall!$A718&lt;&gt;"", MONTH($O716) &lt;= 6, MONTH($P716) &gt;= 6), IF($T716 &lt;&gt; "", $H716/$T716, ""), ""), "")</f>
        <v/>
      </c>
      <c r="AN716" s="10" t="str">
        <f ca="1">IFERROR(IF(AND(NOW()&lt;= EOMONTH(DATE(YEAR($P716),7, 1), 0), Overall!$A718&lt;&gt;"", MONTH($O716) &lt;= 7, MONTH($P716) &gt;= 7), IF($T716 &lt;&gt; "", $H716/$T716, ""), ""), "")</f>
        <v/>
      </c>
      <c r="AO716" s="10" t="str">
        <f ca="1">IFERROR(IF(AND(NOW()&lt;= EOMONTH(DATE(YEAR($P716),8, 1), 0), Overall!$A718&lt;&gt;"", MONTH($O716) &lt;= 8, MONTH($P716) &gt;= 8), IF($T716 &lt;&gt; "", $H716/$T716, ""), ""), "")</f>
        <v/>
      </c>
      <c r="AP716" s="10" t="str">
        <f ca="1">IFERROR(IF(AND(NOW()&lt;= EOMONTH(DATE(YEAR($P716),9, 1), 0), Overall!$A718&lt;&gt;"", MONTH($O716) &lt;= 9, MONTH($P716) &gt;= 9), IF($T716 &lt;&gt; "", $H716/$T716, ""), ""), "")</f>
        <v/>
      </c>
      <c r="AQ716" s="10" t="str">
        <f ca="1">IFERROR(IF(AND(NOW()&lt;= EOMONTH(DATE(YEAR($P716),10, 1), 0), Overall!$A718&lt;&gt;"", MONTH($O716) &lt;= 10, MONTH($P716) &gt;= 10), IF($T716 &lt;&gt; "", $H716/$T716, ""), ""), "")</f>
        <v/>
      </c>
      <c r="AR716" s="10" t="str">
        <f ca="1">IFERROR(IF(AND(NOW()&lt;= EOMONTH(DATE(YEAR($P716),11, 1), 0), Overall!$A718&lt;&gt;"", MONTH($O716) &lt;=11, MONTH($P716) &gt;= 11), IF($T716 &lt;&gt; "", $H716/$T716, ""), ""), "")</f>
        <v/>
      </c>
      <c r="AS716" s="10" t="str">
        <f ca="1">IFERROR(IF(AND(NOW()&lt;= EOMONTH(DATE(YEAR($P716),12, 1), 0), Overall!$A718&lt;&gt;"", MONTH($O716) &lt;= 12, MONTH($P716) &gt;= 12), IF($T716 &lt;&gt; "", $H716/$T716, ""), ""), "")</f>
        <v/>
      </c>
      <c r="AT716" s="16">
        <f t="shared" ca="1" si="23"/>
        <v>0</v>
      </c>
    </row>
    <row r="717" spans="1:46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6">
        <f>IF(Overall!T719&lt;&gt;"",VALUE(Overall!T719),"")</f>
        <v>78.5</v>
      </c>
      <c r="O717" s="7">
        <f>IF(Overall!L719&lt;&gt;"", DATEVALUE(Overall!L719), "")</f>
        <v>45383</v>
      </c>
      <c r="P717" s="7">
        <f>IF(Overall!M719&lt;&gt;"", DATEVALUE(Overall!M719), "")</f>
        <v>45412</v>
      </c>
      <c r="Q717" s="7" t="str">
        <f>IF(Overall!S719&lt;&gt;"",_xlfn.VALUETOTEXT(Overall!S719),"")</f>
        <v>Apr</v>
      </c>
      <c r="R717" s="7">
        <f>IF(Overall!O719&lt;&gt;"", DATEVALUE(Overall!O719), "")</f>
        <v>45295</v>
      </c>
      <c r="S717" s="7">
        <f>IF(Overall!O719&lt;&gt;"", DATEVALUE(Overall!O719), "")</f>
        <v>45295</v>
      </c>
      <c r="T717" s="5">
        <f t="shared" si="22"/>
        <v>1</v>
      </c>
      <c r="U717" s="10" t="str">
        <f>IF(Overall!$A719&lt;&gt;"",IF(AND(MONTH($O717) &lt;= 1, MONTH($P717) &gt;= 1), IF($T717 &lt;&gt; "", $H717/$T717, ""), ""),"")</f>
        <v/>
      </c>
      <c r="V717" s="10" t="str">
        <f>IF(Overall!$A719&lt;&gt;"",IF(AND(MONTH($O717) &lt;= 2, MONTH($P717) &gt;= 2), IF($T717 &lt;&gt; "", $H717/$T717, ""), ""),"")</f>
        <v/>
      </c>
      <c r="W717" s="10" t="str">
        <f>IF(Overall!$A719&lt;&gt;"",IF(AND(MONTH($O717) &lt;= 3, MONTH($P717) &gt;= 3), IF($T717 &lt;&gt; "", $H717/$T717, ""), ""),"")</f>
        <v/>
      </c>
      <c r="X717" s="10">
        <f>IF(Overall!$A719&lt;&gt;"",IF(AND(MONTH($O717) &lt;= 4, MONTH($P717) &gt;= 4), IF($T717 &lt;&gt; "", $H717/$T717, ""), ""),"")</f>
        <v>1000000</v>
      </c>
      <c r="Y717" s="10" t="str">
        <f>IF(Overall!$A719&lt;&gt;"",IF(AND(MONTH($O717) &lt;= 5, MONTH($P717) &gt;= 5), IF($T717 &lt;&gt; "", $H717/$T717, ""), ""),"")</f>
        <v/>
      </c>
      <c r="Z717" s="10" t="str">
        <f>IF(Overall!$A719&lt;&gt;"",IF(AND(MONTH($O717) &lt;= 6, MONTH($P717) &gt;= 6), IF($T717 &lt;&gt; "", $H717/$T717, ""), ""),"")</f>
        <v/>
      </c>
      <c r="AA717" s="10" t="str">
        <f>IF(Overall!$A719&lt;&gt;"",IF(AND(MONTH($O717) &lt;= 7, MONTH($P717) &gt;= 7 ), IF($T717 &lt;&gt; "", $H717/$T717, ""), ""),"")</f>
        <v/>
      </c>
      <c r="AB717" s="10" t="str">
        <f>IF(Overall!$A719&lt;&gt;"",IF(AND(MONTH($O717) &lt;= 8, MONTH($P717) &gt;= 8), IF($T717 &lt;&gt; "", $H717/$T717, ""), ""),"")</f>
        <v/>
      </c>
      <c r="AC717" s="10" t="str">
        <f>IF(Overall!$A719&lt;&gt;"",IF(AND(MONTH($O717) &lt;= 9, MONTH($P717) &gt;= 9), IF($T717 &lt;&gt; "", $H717/$T717, ""), ""),"")</f>
        <v/>
      </c>
      <c r="AD717" s="10" t="str">
        <f>IF(Overall!$A719&lt;&gt;"",IF(AND(MONTH($O717) &lt;= 10, MONTH($P717) &gt;= 10), IF($T717 &lt;&gt; "", $H717/$T717, ""), ""),"")</f>
        <v/>
      </c>
      <c r="AE717" s="10" t="str">
        <f>IF(Overall!$A719&lt;&gt;"",IF(AND(MONTH($O717) &lt;= 11, MONTH($P717) &gt;= 11), IF($T717 &lt;&gt; "", $H717/$T717, ""), ""),"")</f>
        <v/>
      </c>
      <c r="AF717" s="10" t="str">
        <f>IF(Overall!$A719&lt;&gt;"",IF(AND(MONTH($O717) &lt;= 12, MONTH($P717) &gt;= 12), IF($T717 &lt;&gt; "", $H717/$T717, ""), ""),"")</f>
        <v/>
      </c>
      <c r="AH717" s="10" t="str">
        <f ca="1">IFERROR(IF(AND(NOW()&lt;= EOMONTH(DATE(YEAR($P717),1, 1), 0), Overall!$A719&lt;&gt;"", MONTH($O717) &lt;= 1, MONTH($P717) &gt;= 1), IF($T717 &lt;&gt; "", $H717/$T717, ""), ""), "")</f>
        <v/>
      </c>
      <c r="AI717" s="10" t="str">
        <f ca="1">IFERROR(IF(AND(NOW()&lt;= EOMONTH(DATE(YEAR($P717),2, 1), 0), Overall!$A719&lt;&gt;"", MONTH($O717) &lt;= 2, MONTH($P717) &gt;= 2), IF($T717 &lt;&gt; "", $H717/$T717, ""), ""), "")</f>
        <v/>
      </c>
      <c r="AJ717" s="10" t="str">
        <f ca="1">IFERROR(IF(AND(NOW()&lt;= EOMONTH(DATE(YEAR($P717),3, 1), 0), Overall!$A719&lt;&gt;"", MONTH($O717) &lt;= 3, MONTH($P717) &gt;= 3), IF($T717 &lt;&gt; "", $H717/$T717, ""), ""), "")</f>
        <v/>
      </c>
      <c r="AK717" s="10" t="str">
        <f ca="1">IFERROR(IF(AND(NOW()&lt;= EOMONTH(DATE(YEAR($P717),4, 1), 0), Overall!$A719&lt;&gt;"", MONTH($O717) &lt;= 4, MONTH($P717) &gt;= 4), IF($T717 &lt;&gt; "", $H717/$T717, ""), ""), "")</f>
        <v/>
      </c>
      <c r="AL717" s="10" t="str">
        <f ca="1">IFERROR(IF(AND(NOW()&lt;= EOMONTH(DATE(YEAR($P717),5, 1), 0), Overall!$A719&lt;&gt;"", MONTH($O717) &lt;= 5, MONTH($P717) &gt;= 5), IF($T717 &lt;&gt; "", $H717/$T717, ""), ""), "")</f>
        <v/>
      </c>
      <c r="AM717" s="10" t="str">
        <f ca="1">IFERROR(IF(AND(NOW()&lt;= EOMONTH(DATE(YEAR($P717),6, 1), 0), Overall!$A719&lt;&gt;"", MONTH($O717) &lt;= 6, MONTH($P717) &gt;= 6), IF($T717 &lt;&gt; "", $H717/$T717, ""), ""), "")</f>
        <v/>
      </c>
      <c r="AN717" s="10" t="str">
        <f ca="1">IFERROR(IF(AND(NOW()&lt;= EOMONTH(DATE(YEAR($P717),7, 1), 0), Overall!$A719&lt;&gt;"", MONTH($O717) &lt;= 7, MONTH($P717) &gt;= 7), IF($T717 &lt;&gt; "", $H717/$T717, ""), ""), "")</f>
        <v/>
      </c>
      <c r="AO717" s="10" t="str">
        <f ca="1">IFERROR(IF(AND(NOW()&lt;= EOMONTH(DATE(YEAR($P717),8, 1), 0), Overall!$A719&lt;&gt;"", MONTH($O717) &lt;= 8, MONTH($P717) &gt;= 8), IF($T717 &lt;&gt; "", $H717/$T717, ""), ""), "")</f>
        <v/>
      </c>
      <c r="AP717" s="10" t="str">
        <f ca="1">IFERROR(IF(AND(NOW()&lt;= EOMONTH(DATE(YEAR($P717),9, 1), 0), Overall!$A719&lt;&gt;"", MONTH($O717) &lt;= 9, MONTH($P717) &gt;= 9), IF($T717 &lt;&gt; "", $H717/$T717, ""), ""), "")</f>
        <v/>
      </c>
      <c r="AQ717" s="10" t="str">
        <f ca="1">IFERROR(IF(AND(NOW()&lt;= EOMONTH(DATE(YEAR($P717),10, 1), 0), Overall!$A719&lt;&gt;"", MONTH($O717) &lt;= 10, MONTH($P717) &gt;= 10), IF($T717 &lt;&gt; "", $H717/$T717, ""), ""), "")</f>
        <v/>
      </c>
      <c r="AR717" s="10" t="str">
        <f ca="1">IFERROR(IF(AND(NOW()&lt;= EOMONTH(DATE(YEAR($P717),11, 1), 0), Overall!$A719&lt;&gt;"", MONTH($O717) &lt;=11, MONTH($P717) &gt;= 11), IF($T717 &lt;&gt; "", $H717/$T717, ""), ""), "")</f>
        <v/>
      </c>
      <c r="AS717" s="10" t="str">
        <f ca="1">IFERROR(IF(AND(NOW()&lt;= EOMONTH(DATE(YEAR($P717),12, 1), 0), Overall!$A719&lt;&gt;"", MONTH($O717) &lt;= 12, MONTH($P717) &gt;= 12), IF($T717 &lt;&gt; "", $H717/$T717, ""), ""), "")</f>
        <v/>
      </c>
      <c r="AT717" s="16">
        <f t="shared" ca="1" si="23"/>
        <v>0</v>
      </c>
    </row>
    <row r="718" spans="1:46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6">
        <f>IF(Overall!T720&lt;&gt;"",VALUE(Overall!T720),"")</f>
        <v>78.59</v>
      </c>
      <c r="O718" s="7">
        <f>IF(Overall!L720&lt;&gt;"", DATEVALUE(Overall!L720), "")</f>
        <v>45383</v>
      </c>
      <c r="P718" s="7">
        <f>IF(Overall!M720&lt;&gt;"", DATEVALUE(Overall!M720), "")</f>
        <v>45412</v>
      </c>
      <c r="Q718" s="7" t="str">
        <f>IF(Overall!S720&lt;&gt;"",_xlfn.VALUETOTEXT(Overall!S720),"")</f>
        <v>Apr</v>
      </c>
      <c r="R718" s="7">
        <f>IF(Overall!O720&lt;&gt;"", DATEVALUE(Overall!O720), "")</f>
        <v>45295</v>
      </c>
      <c r="S718" s="7">
        <f>IF(Overall!O720&lt;&gt;"", DATEVALUE(Overall!O720), "")</f>
        <v>45295</v>
      </c>
      <c r="T718" s="5">
        <f t="shared" si="22"/>
        <v>1</v>
      </c>
      <c r="U718" s="10" t="str">
        <f>IF(Overall!$A720&lt;&gt;"",IF(AND(MONTH($O718) &lt;= 1, MONTH($P718) &gt;= 1), IF($T718 &lt;&gt; "", $H718/$T718, ""), ""),"")</f>
        <v/>
      </c>
      <c r="V718" s="10" t="str">
        <f>IF(Overall!$A720&lt;&gt;"",IF(AND(MONTH($O718) &lt;= 2, MONTH($P718) &gt;= 2), IF($T718 &lt;&gt; "", $H718/$T718, ""), ""),"")</f>
        <v/>
      </c>
      <c r="W718" s="10" t="str">
        <f>IF(Overall!$A720&lt;&gt;"",IF(AND(MONTH($O718) &lt;= 3, MONTH($P718) &gt;= 3), IF($T718 &lt;&gt; "", $H718/$T718, ""), ""),"")</f>
        <v/>
      </c>
      <c r="X718" s="10">
        <f>IF(Overall!$A720&lt;&gt;"",IF(AND(MONTH($O718) &lt;= 4, MONTH($P718) &gt;= 4), IF($T718 &lt;&gt; "", $H718/$T718, ""), ""),"")</f>
        <v>1000000</v>
      </c>
      <c r="Y718" s="10" t="str">
        <f>IF(Overall!$A720&lt;&gt;"",IF(AND(MONTH($O718) &lt;= 5, MONTH($P718) &gt;= 5), IF($T718 &lt;&gt; "", $H718/$T718, ""), ""),"")</f>
        <v/>
      </c>
      <c r="Z718" s="10" t="str">
        <f>IF(Overall!$A720&lt;&gt;"",IF(AND(MONTH($O718) &lt;= 6, MONTH($P718) &gt;= 6), IF($T718 &lt;&gt; "", $H718/$T718, ""), ""),"")</f>
        <v/>
      </c>
      <c r="AA718" s="10" t="str">
        <f>IF(Overall!$A720&lt;&gt;"",IF(AND(MONTH($O718) &lt;= 7, MONTH($P718) &gt;= 7 ), IF($T718 &lt;&gt; "", $H718/$T718, ""), ""),"")</f>
        <v/>
      </c>
      <c r="AB718" s="10" t="str">
        <f>IF(Overall!$A720&lt;&gt;"",IF(AND(MONTH($O718) &lt;= 8, MONTH($P718) &gt;= 8), IF($T718 &lt;&gt; "", $H718/$T718, ""), ""),"")</f>
        <v/>
      </c>
      <c r="AC718" s="10" t="str">
        <f>IF(Overall!$A720&lt;&gt;"",IF(AND(MONTH($O718) &lt;= 9, MONTH($P718) &gt;= 9), IF($T718 &lt;&gt; "", $H718/$T718, ""), ""),"")</f>
        <v/>
      </c>
      <c r="AD718" s="10" t="str">
        <f>IF(Overall!$A720&lt;&gt;"",IF(AND(MONTH($O718) &lt;= 10, MONTH($P718) &gt;= 10), IF($T718 &lt;&gt; "", $H718/$T718, ""), ""),"")</f>
        <v/>
      </c>
      <c r="AE718" s="10" t="str">
        <f>IF(Overall!$A720&lt;&gt;"",IF(AND(MONTH($O718) &lt;= 11, MONTH($P718) &gt;= 11), IF($T718 &lt;&gt; "", $H718/$T718, ""), ""),"")</f>
        <v/>
      </c>
      <c r="AF718" s="10" t="str">
        <f>IF(Overall!$A720&lt;&gt;"",IF(AND(MONTH($O718) &lt;= 12, MONTH($P718) &gt;= 12), IF($T718 &lt;&gt; "", $H718/$T718, ""), ""),"")</f>
        <v/>
      </c>
      <c r="AH718" s="10" t="str">
        <f ca="1">IFERROR(IF(AND(NOW()&lt;= EOMONTH(DATE(YEAR($P718),1, 1), 0), Overall!$A720&lt;&gt;"", MONTH($O718) &lt;= 1, MONTH($P718) &gt;= 1), IF($T718 &lt;&gt; "", $H718/$T718, ""), ""), "")</f>
        <v/>
      </c>
      <c r="AI718" s="10" t="str">
        <f ca="1">IFERROR(IF(AND(NOW()&lt;= EOMONTH(DATE(YEAR($P718),2, 1), 0), Overall!$A720&lt;&gt;"", MONTH($O718) &lt;= 2, MONTH($P718) &gt;= 2), IF($T718 &lt;&gt; "", $H718/$T718, ""), ""), "")</f>
        <v/>
      </c>
      <c r="AJ718" s="10" t="str">
        <f ca="1">IFERROR(IF(AND(NOW()&lt;= EOMONTH(DATE(YEAR($P718),3, 1), 0), Overall!$A720&lt;&gt;"", MONTH($O718) &lt;= 3, MONTH($P718) &gt;= 3), IF($T718 &lt;&gt; "", $H718/$T718, ""), ""), "")</f>
        <v/>
      </c>
      <c r="AK718" s="10" t="str">
        <f ca="1">IFERROR(IF(AND(NOW()&lt;= EOMONTH(DATE(YEAR($P718),4, 1), 0), Overall!$A720&lt;&gt;"", MONTH($O718) &lt;= 4, MONTH($P718) &gt;= 4), IF($T718 &lt;&gt; "", $H718/$T718, ""), ""), "")</f>
        <v/>
      </c>
      <c r="AL718" s="10" t="str">
        <f ca="1">IFERROR(IF(AND(NOW()&lt;= EOMONTH(DATE(YEAR($P718),5, 1), 0), Overall!$A720&lt;&gt;"", MONTH($O718) &lt;= 5, MONTH($P718) &gt;= 5), IF($T718 &lt;&gt; "", $H718/$T718, ""), ""), "")</f>
        <v/>
      </c>
      <c r="AM718" s="10" t="str">
        <f ca="1">IFERROR(IF(AND(NOW()&lt;= EOMONTH(DATE(YEAR($P718),6, 1), 0), Overall!$A720&lt;&gt;"", MONTH($O718) &lt;= 6, MONTH($P718) &gt;= 6), IF($T718 &lt;&gt; "", $H718/$T718, ""), ""), "")</f>
        <v/>
      </c>
      <c r="AN718" s="10" t="str">
        <f ca="1">IFERROR(IF(AND(NOW()&lt;= EOMONTH(DATE(YEAR($P718),7, 1), 0), Overall!$A720&lt;&gt;"", MONTH($O718) &lt;= 7, MONTH($P718) &gt;= 7), IF($T718 &lt;&gt; "", $H718/$T718, ""), ""), "")</f>
        <v/>
      </c>
      <c r="AO718" s="10" t="str">
        <f ca="1">IFERROR(IF(AND(NOW()&lt;= EOMONTH(DATE(YEAR($P718),8, 1), 0), Overall!$A720&lt;&gt;"", MONTH($O718) &lt;= 8, MONTH($P718) &gt;= 8), IF($T718 &lt;&gt; "", $H718/$T718, ""), ""), "")</f>
        <v/>
      </c>
      <c r="AP718" s="10" t="str">
        <f ca="1">IFERROR(IF(AND(NOW()&lt;= EOMONTH(DATE(YEAR($P718),9, 1), 0), Overall!$A720&lt;&gt;"", MONTH($O718) &lt;= 9, MONTH($P718) &gt;= 9), IF($T718 &lt;&gt; "", $H718/$T718, ""), ""), "")</f>
        <v/>
      </c>
      <c r="AQ718" s="10" t="str">
        <f ca="1">IFERROR(IF(AND(NOW()&lt;= EOMONTH(DATE(YEAR($P718),10, 1), 0), Overall!$A720&lt;&gt;"", MONTH($O718) &lt;= 10, MONTH($P718) &gt;= 10), IF($T718 &lt;&gt; "", $H718/$T718, ""), ""), "")</f>
        <v/>
      </c>
      <c r="AR718" s="10" t="str">
        <f ca="1">IFERROR(IF(AND(NOW()&lt;= EOMONTH(DATE(YEAR($P718),11, 1), 0), Overall!$A720&lt;&gt;"", MONTH($O718) &lt;=11, MONTH($P718) &gt;= 11), IF($T718 &lt;&gt; "", $H718/$T718, ""), ""), "")</f>
        <v/>
      </c>
      <c r="AS718" s="10" t="str">
        <f ca="1">IFERROR(IF(AND(NOW()&lt;= EOMONTH(DATE(YEAR($P718),12, 1), 0), Overall!$A720&lt;&gt;"", MONTH($O718) &lt;= 12, MONTH($P718) &gt;= 12), IF($T718 &lt;&gt; "", $H718/$T718, ""), ""), "")</f>
        <v/>
      </c>
      <c r="AT718" s="16">
        <f t="shared" ca="1" si="23"/>
        <v>0</v>
      </c>
    </row>
    <row r="719" spans="1:46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6">
        <f>IF(Overall!T721&lt;&gt;"",VALUE(Overall!T721),"")</f>
        <v>78.7</v>
      </c>
      <c r="O719" s="7">
        <f>IF(Overall!L721&lt;&gt;"", DATEVALUE(Overall!L721), "")</f>
        <v>45383</v>
      </c>
      <c r="P719" s="7">
        <f>IF(Overall!M721&lt;&gt;"", DATEVALUE(Overall!M721), "")</f>
        <v>45412</v>
      </c>
      <c r="Q719" s="7" t="str">
        <f>IF(Overall!S721&lt;&gt;"",_xlfn.VALUETOTEXT(Overall!S721),"")</f>
        <v>Apr</v>
      </c>
      <c r="R719" s="7">
        <f>IF(Overall!O721&lt;&gt;"", DATEVALUE(Overall!O721), "")</f>
        <v>45295</v>
      </c>
      <c r="S719" s="7">
        <f>IF(Overall!O721&lt;&gt;"", DATEVALUE(Overall!O721), "")</f>
        <v>45295</v>
      </c>
      <c r="T719" s="5">
        <f t="shared" si="22"/>
        <v>1</v>
      </c>
      <c r="U719" s="10" t="str">
        <f>IF(Overall!$A721&lt;&gt;"",IF(AND(MONTH($O719) &lt;= 1, MONTH($P719) &gt;= 1), IF($T719 &lt;&gt; "", $H719/$T719, ""), ""),"")</f>
        <v/>
      </c>
      <c r="V719" s="10" t="str">
        <f>IF(Overall!$A721&lt;&gt;"",IF(AND(MONTH($O719) &lt;= 2, MONTH($P719) &gt;= 2), IF($T719 &lt;&gt; "", $H719/$T719, ""), ""),"")</f>
        <v/>
      </c>
      <c r="W719" s="10" t="str">
        <f>IF(Overall!$A721&lt;&gt;"",IF(AND(MONTH($O719) &lt;= 3, MONTH($P719) &gt;= 3), IF($T719 &lt;&gt; "", $H719/$T719, ""), ""),"")</f>
        <v/>
      </c>
      <c r="X719" s="10">
        <f>IF(Overall!$A721&lt;&gt;"",IF(AND(MONTH($O719) &lt;= 4, MONTH($P719) &gt;= 4), IF($T719 &lt;&gt; "", $H719/$T719, ""), ""),"")</f>
        <v>1000000</v>
      </c>
      <c r="Y719" s="10" t="str">
        <f>IF(Overall!$A721&lt;&gt;"",IF(AND(MONTH($O719) &lt;= 5, MONTH($P719) &gt;= 5), IF($T719 &lt;&gt; "", $H719/$T719, ""), ""),"")</f>
        <v/>
      </c>
      <c r="Z719" s="10" t="str">
        <f>IF(Overall!$A721&lt;&gt;"",IF(AND(MONTH($O719) &lt;= 6, MONTH($P719) &gt;= 6), IF($T719 &lt;&gt; "", $H719/$T719, ""), ""),"")</f>
        <v/>
      </c>
      <c r="AA719" s="10" t="str">
        <f>IF(Overall!$A721&lt;&gt;"",IF(AND(MONTH($O719) &lt;= 7, MONTH($P719) &gt;= 7 ), IF($T719 &lt;&gt; "", $H719/$T719, ""), ""),"")</f>
        <v/>
      </c>
      <c r="AB719" s="10" t="str">
        <f>IF(Overall!$A721&lt;&gt;"",IF(AND(MONTH($O719) &lt;= 8, MONTH($P719) &gt;= 8), IF($T719 &lt;&gt; "", $H719/$T719, ""), ""),"")</f>
        <v/>
      </c>
      <c r="AC719" s="10" t="str">
        <f>IF(Overall!$A721&lt;&gt;"",IF(AND(MONTH($O719) &lt;= 9, MONTH($P719) &gt;= 9), IF($T719 &lt;&gt; "", $H719/$T719, ""), ""),"")</f>
        <v/>
      </c>
      <c r="AD719" s="10" t="str">
        <f>IF(Overall!$A721&lt;&gt;"",IF(AND(MONTH($O719) &lt;= 10, MONTH($P719) &gt;= 10), IF($T719 &lt;&gt; "", $H719/$T719, ""), ""),"")</f>
        <v/>
      </c>
      <c r="AE719" s="10" t="str">
        <f>IF(Overall!$A721&lt;&gt;"",IF(AND(MONTH($O719) &lt;= 11, MONTH($P719) &gt;= 11), IF($T719 &lt;&gt; "", $H719/$T719, ""), ""),"")</f>
        <v/>
      </c>
      <c r="AF719" s="10" t="str">
        <f>IF(Overall!$A721&lt;&gt;"",IF(AND(MONTH($O719) &lt;= 12, MONTH($P719) &gt;= 12), IF($T719 &lt;&gt; "", $H719/$T719, ""), ""),"")</f>
        <v/>
      </c>
      <c r="AH719" s="10" t="str">
        <f ca="1">IFERROR(IF(AND(NOW()&lt;= EOMONTH(DATE(YEAR($P719),1, 1), 0), Overall!$A721&lt;&gt;"", MONTH($O719) &lt;= 1, MONTH($P719) &gt;= 1), IF($T719 &lt;&gt; "", $H719/$T719, ""), ""), "")</f>
        <v/>
      </c>
      <c r="AI719" s="10" t="str">
        <f ca="1">IFERROR(IF(AND(NOW()&lt;= EOMONTH(DATE(YEAR($P719),2, 1), 0), Overall!$A721&lt;&gt;"", MONTH($O719) &lt;= 2, MONTH($P719) &gt;= 2), IF($T719 &lt;&gt; "", $H719/$T719, ""), ""), "")</f>
        <v/>
      </c>
      <c r="AJ719" s="10" t="str">
        <f ca="1">IFERROR(IF(AND(NOW()&lt;= EOMONTH(DATE(YEAR($P719),3, 1), 0), Overall!$A721&lt;&gt;"", MONTH($O719) &lt;= 3, MONTH($P719) &gt;= 3), IF($T719 &lt;&gt; "", $H719/$T719, ""), ""), "")</f>
        <v/>
      </c>
      <c r="AK719" s="10" t="str">
        <f ca="1">IFERROR(IF(AND(NOW()&lt;= EOMONTH(DATE(YEAR($P719),4, 1), 0), Overall!$A721&lt;&gt;"", MONTH($O719) &lt;= 4, MONTH($P719) &gt;= 4), IF($T719 &lt;&gt; "", $H719/$T719, ""), ""), "")</f>
        <v/>
      </c>
      <c r="AL719" s="10" t="str">
        <f ca="1">IFERROR(IF(AND(NOW()&lt;= EOMONTH(DATE(YEAR($P719),5, 1), 0), Overall!$A721&lt;&gt;"", MONTH($O719) &lt;= 5, MONTH($P719) &gt;= 5), IF($T719 &lt;&gt; "", $H719/$T719, ""), ""), "")</f>
        <v/>
      </c>
      <c r="AM719" s="10" t="str">
        <f ca="1">IFERROR(IF(AND(NOW()&lt;= EOMONTH(DATE(YEAR($P719),6, 1), 0), Overall!$A721&lt;&gt;"", MONTH($O719) &lt;= 6, MONTH($P719) &gt;= 6), IF($T719 &lt;&gt; "", $H719/$T719, ""), ""), "")</f>
        <v/>
      </c>
      <c r="AN719" s="10" t="str">
        <f ca="1">IFERROR(IF(AND(NOW()&lt;= EOMONTH(DATE(YEAR($P719),7, 1), 0), Overall!$A721&lt;&gt;"", MONTH($O719) &lt;= 7, MONTH($P719) &gt;= 7), IF($T719 &lt;&gt; "", $H719/$T719, ""), ""), "")</f>
        <v/>
      </c>
      <c r="AO719" s="10" t="str">
        <f ca="1">IFERROR(IF(AND(NOW()&lt;= EOMONTH(DATE(YEAR($P719),8, 1), 0), Overall!$A721&lt;&gt;"", MONTH($O719) &lt;= 8, MONTH($P719) &gt;= 8), IF($T719 &lt;&gt; "", $H719/$T719, ""), ""), "")</f>
        <v/>
      </c>
      <c r="AP719" s="10" t="str">
        <f ca="1">IFERROR(IF(AND(NOW()&lt;= EOMONTH(DATE(YEAR($P719),9, 1), 0), Overall!$A721&lt;&gt;"", MONTH($O719) &lt;= 9, MONTH($P719) &gt;= 9), IF($T719 &lt;&gt; "", $H719/$T719, ""), ""), "")</f>
        <v/>
      </c>
      <c r="AQ719" s="10" t="str">
        <f ca="1">IFERROR(IF(AND(NOW()&lt;= EOMONTH(DATE(YEAR($P719),10, 1), 0), Overall!$A721&lt;&gt;"", MONTH($O719) &lt;= 10, MONTH($P719) &gt;= 10), IF($T719 &lt;&gt; "", $H719/$T719, ""), ""), "")</f>
        <v/>
      </c>
      <c r="AR719" s="10" t="str">
        <f ca="1">IFERROR(IF(AND(NOW()&lt;= EOMONTH(DATE(YEAR($P719),11, 1), 0), Overall!$A721&lt;&gt;"", MONTH($O719) &lt;=11, MONTH($P719) &gt;= 11), IF($T719 &lt;&gt; "", $H719/$T719, ""), ""), "")</f>
        <v/>
      </c>
      <c r="AS719" s="10" t="str">
        <f ca="1">IFERROR(IF(AND(NOW()&lt;= EOMONTH(DATE(YEAR($P719),12, 1), 0), Overall!$A721&lt;&gt;"", MONTH($O719) &lt;= 12, MONTH($P719) &gt;= 12), IF($T719 &lt;&gt; "", $H719/$T719, ""), ""), "")</f>
        <v/>
      </c>
      <c r="AT719" s="16">
        <f t="shared" ca="1" si="23"/>
        <v>0</v>
      </c>
    </row>
    <row r="720" spans="1:46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6">
        <f>IF(Overall!T722&lt;&gt;"",VALUE(Overall!T722),"")</f>
        <v>78.45</v>
      </c>
      <c r="O720" s="7">
        <f>IF(Overall!L722&lt;&gt;"", DATEVALUE(Overall!L722), "")</f>
        <v>45383</v>
      </c>
      <c r="P720" s="7">
        <f>IF(Overall!M722&lt;&gt;"", DATEVALUE(Overall!M722), "")</f>
        <v>45412</v>
      </c>
      <c r="Q720" s="7" t="str">
        <f>IF(Overall!S722&lt;&gt;"",_xlfn.VALUETOTEXT(Overall!S722),"")</f>
        <v>Apr</v>
      </c>
      <c r="R720" s="7">
        <f>IF(Overall!O722&lt;&gt;"", DATEVALUE(Overall!O722), "")</f>
        <v>45303</v>
      </c>
      <c r="S720" s="7">
        <f>IF(Overall!O722&lt;&gt;"", DATEVALUE(Overall!O722), "")</f>
        <v>45303</v>
      </c>
      <c r="T720" s="5">
        <f t="shared" si="22"/>
        <v>1</v>
      </c>
      <c r="U720" s="10" t="str">
        <f>IF(Overall!$A722&lt;&gt;"",IF(AND(MONTH($O720) &lt;= 1, MONTH($P720) &gt;= 1), IF($T720 &lt;&gt; "", $H720/$T720, ""), ""),"")</f>
        <v/>
      </c>
      <c r="V720" s="10" t="str">
        <f>IF(Overall!$A722&lt;&gt;"",IF(AND(MONTH($O720) &lt;= 2, MONTH($P720) &gt;= 2), IF($T720 &lt;&gt; "", $H720/$T720, ""), ""),"")</f>
        <v/>
      </c>
      <c r="W720" s="10" t="str">
        <f>IF(Overall!$A722&lt;&gt;"",IF(AND(MONTH($O720) &lt;= 3, MONTH($P720) &gt;= 3), IF($T720 &lt;&gt; "", $H720/$T720, ""), ""),"")</f>
        <v/>
      </c>
      <c r="X720" s="10">
        <f>IF(Overall!$A722&lt;&gt;"",IF(AND(MONTH($O720) &lt;= 4, MONTH($P720) &gt;= 4), IF($T720 &lt;&gt; "", $H720/$T720, ""), ""),"")</f>
        <v>1000000</v>
      </c>
      <c r="Y720" s="10" t="str">
        <f>IF(Overall!$A722&lt;&gt;"",IF(AND(MONTH($O720) &lt;= 5, MONTH($P720) &gt;= 5), IF($T720 &lt;&gt; "", $H720/$T720, ""), ""),"")</f>
        <v/>
      </c>
      <c r="Z720" s="10" t="str">
        <f>IF(Overall!$A722&lt;&gt;"",IF(AND(MONTH($O720) &lt;= 6, MONTH($P720) &gt;= 6), IF($T720 &lt;&gt; "", $H720/$T720, ""), ""),"")</f>
        <v/>
      </c>
      <c r="AA720" s="10" t="str">
        <f>IF(Overall!$A722&lt;&gt;"",IF(AND(MONTH($O720) &lt;= 7, MONTH($P720) &gt;= 7 ), IF($T720 &lt;&gt; "", $H720/$T720, ""), ""),"")</f>
        <v/>
      </c>
      <c r="AB720" s="10" t="str">
        <f>IF(Overall!$A722&lt;&gt;"",IF(AND(MONTH($O720) &lt;= 8, MONTH($P720) &gt;= 8), IF($T720 &lt;&gt; "", $H720/$T720, ""), ""),"")</f>
        <v/>
      </c>
      <c r="AC720" s="10" t="str">
        <f>IF(Overall!$A722&lt;&gt;"",IF(AND(MONTH($O720) &lt;= 9, MONTH($P720) &gt;= 9), IF($T720 &lt;&gt; "", $H720/$T720, ""), ""),"")</f>
        <v/>
      </c>
      <c r="AD720" s="10" t="str">
        <f>IF(Overall!$A722&lt;&gt;"",IF(AND(MONTH($O720) &lt;= 10, MONTH($P720) &gt;= 10), IF($T720 &lt;&gt; "", $H720/$T720, ""), ""),"")</f>
        <v/>
      </c>
      <c r="AE720" s="10" t="str">
        <f>IF(Overall!$A722&lt;&gt;"",IF(AND(MONTH($O720) &lt;= 11, MONTH($P720) &gt;= 11), IF($T720 &lt;&gt; "", $H720/$T720, ""), ""),"")</f>
        <v/>
      </c>
      <c r="AF720" s="10" t="str">
        <f>IF(Overall!$A722&lt;&gt;"",IF(AND(MONTH($O720) &lt;= 12, MONTH($P720) &gt;= 12), IF($T720 &lt;&gt; "", $H720/$T720, ""), ""),"")</f>
        <v/>
      </c>
      <c r="AH720" s="10" t="str">
        <f ca="1">IFERROR(IF(AND(NOW()&lt;= EOMONTH(DATE(YEAR($P720),1, 1), 0), Overall!$A722&lt;&gt;"", MONTH($O720) &lt;= 1, MONTH($P720) &gt;= 1), IF($T720 &lt;&gt; "", $H720/$T720, ""), ""), "")</f>
        <v/>
      </c>
      <c r="AI720" s="10" t="str">
        <f ca="1">IFERROR(IF(AND(NOW()&lt;= EOMONTH(DATE(YEAR($P720),2, 1), 0), Overall!$A722&lt;&gt;"", MONTH($O720) &lt;= 2, MONTH($P720) &gt;= 2), IF($T720 &lt;&gt; "", $H720/$T720, ""), ""), "")</f>
        <v/>
      </c>
      <c r="AJ720" s="10" t="str">
        <f ca="1">IFERROR(IF(AND(NOW()&lt;= EOMONTH(DATE(YEAR($P720),3, 1), 0), Overall!$A722&lt;&gt;"", MONTH($O720) &lt;= 3, MONTH($P720) &gt;= 3), IF($T720 &lt;&gt; "", $H720/$T720, ""), ""), "")</f>
        <v/>
      </c>
      <c r="AK720" s="10" t="str">
        <f ca="1">IFERROR(IF(AND(NOW()&lt;= EOMONTH(DATE(YEAR($P720),4, 1), 0), Overall!$A722&lt;&gt;"", MONTH($O720) &lt;= 4, MONTH($P720) &gt;= 4), IF($T720 &lt;&gt; "", $H720/$T720, ""), ""), "")</f>
        <v/>
      </c>
      <c r="AL720" s="10" t="str">
        <f ca="1">IFERROR(IF(AND(NOW()&lt;= EOMONTH(DATE(YEAR($P720),5, 1), 0), Overall!$A722&lt;&gt;"", MONTH($O720) &lt;= 5, MONTH($P720) &gt;= 5), IF($T720 &lt;&gt; "", $H720/$T720, ""), ""), "")</f>
        <v/>
      </c>
      <c r="AM720" s="10" t="str">
        <f ca="1">IFERROR(IF(AND(NOW()&lt;= EOMONTH(DATE(YEAR($P720),6, 1), 0), Overall!$A722&lt;&gt;"", MONTH($O720) &lt;= 6, MONTH($P720) &gt;= 6), IF($T720 &lt;&gt; "", $H720/$T720, ""), ""), "")</f>
        <v/>
      </c>
      <c r="AN720" s="10" t="str">
        <f ca="1">IFERROR(IF(AND(NOW()&lt;= EOMONTH(DATE(YEAR($P720),7, 1), 0), Overall!$A722&lt;&gt;"", MONTH($O720) &lt;= 7, MONTH($P720) &gt;= 7), IF($T720 &lt;&gt; "", $H720/$T720, ""), ""), "")</f>
        <v/>
      </c>
      <c r="AO720" s="10" t="str">
        <f ca="1">IFERROR(IF(AND(NOW()&lt;= EOMONTH(DATE(YEAR($P720),8, 1), 0), Overall!$A722&lt;&gt;"", MONTH($O720) &lt;= 8, MONTH($P720) &gt;= 8), IF($T720 &lt;&gt; "", $H720/$T720, ""), ""), "")</f>
        <v/>
      </c>
      <c r="AP720" s="10" t="str">
        <f ca="1">IFERROR(IF(AND(NOW()&lt;= EOMONTH(DATE(YEAR($P720),9, 1), 0), Overall!$A722&lt;&gt;"", MONTH($O720) &lt;= 9, MONTH($P720) &gt;= 9), IF($T720 &lt;&gt; "", $H720/$T720, ""), ""), "")</f>
        <v/>
      </c>
      <c r="AQ720" s="10" t="str">
        <f ca="1">IFERROR(IF(AND(NOW()&lt;= EOMONTH(DATE(YEAR($P720),10, 1), 0), Overall!$A722&lt;&gt;"", MONTH($O720) &lt;= 10, MONTH($P720) &gt;= 10), IF($T720 &lt;&gt; "", $H720/$T720, ""), ""), "")</f>
        <v/>
      </c>
      <c r="AR720" s="10" t="str">
        <f ca="1">IFERROR(IF(AND(NOW()&lt;= EOMONTH(DATE(YEAR($P720),11, 1), 0), Overall!$A722&lt;&gt;"", MONTH($O720) &lt;=11, MONTH($P720) &gt;= 11), IF($T720 &lt;&gt; "", $H720/$T720, ""), ""), "")</f>
        <v/>
      </c>
      <c r="AS720" s="10" t="str">
        <f ca="1">IFERROR(IF(AND(NOW()&lt;= EOMONTH(DATE(YEAR($P720),12, 1), 0), Overall!$A722&lt;&gt;"", MONTH($O720) &lt;= 12, MONTH($P720) &gt;= 12), IF($T720 &lt;&gt; "", $H720/$T720, ""), ""), "")</f>
        <v/>
      </c>
      <c r="AT720" s="16">
        <f t="shared" ca="1" si="23"/>
        <v>0</v>
      </c>
    </row>
    <row r="721" spans="1:46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6">
        <f>IF(Overall!T723&lt;&gt;"",VALUE(Overall!T723),"")</f>
        <v>78.37</v>
      </c>
      <c r="O721" s="7">
        <f>IF(Overall!L723&lt;&gt;"", DATEVALUE(Overall!L723), "")</f>
        <v>45383</v>
      </c>
      <c r="P721" s="7">
        <f>IF(Overall!M723&lt;&gt;"", DATEVALUE(Overall!M723), "")</f>
        <v>45412</v>
      </c>
      <c r="Q721" s="7" t="str">
        <f>IF(Overall!S723&lt;&gt;"",_xlfn.VALUETOTEXT(Overall!S723),"")</f>
        <v>Apr</v>
      </c>
      <c r="R721" s="7">
        <f>IF(Overall!O723&lt;&gt;"", DATEVALUE(Overall!O723), "")</f>
        <v>45303</v>
      </c>
      <c r="S721" s="7">
        <f>IF(Overall!O723&lt;&gt;"", DATEVALUE(Overall!O723), "")</f>
        <v>45303</v>
      </c>
      <c r="T721" s="5">
        <f t="shared" si="22"/>
        <v>1</v>
      </c>
      <c r="U721" s="10" t="str">
        <f>IF(Overall!$A723&lt;&gt;"",IF(AND(MONTH($O721) &lt;= 1, MONTH($P721) &gt;= 1), IF($T721 &lt;&gt; "", $H721/$T721, ""), ""),"")</f>
        <v/>
      </c>
      <c r="V721" s="10" t="str">
        <f>IF(Overall!$A723&lt;&gt;"",IF(AND(MONTH($O721) &lt;= 2, MONTH($P721) &gt;= 2), IF($T721 &lt;&gt; "", $H721/$T721, ""), ""),"")</f>
        <v/>
      </c>
      <c r="W721" s="10" t="str">
        <f>IF(Overall!$A723&lt;&gt;"",IF(AND(MONTH($O721) &lt;= 3, MONTH($P721) &gt;= 3), IF($T721 &lt;&gt; "", $H721/$T721, ""), ""),"")</f>
        <v/>
      </c>
      <c r="X721" s="10">
        <f>IF(Overall!$A723&lt;&gt;"",IF(AND(MONTH($O721) &lt;= 4, MONTH($P721) &gt;= 4), IF($T721 &lt;&gt; "", $H721/$T721, ""), ""),"")</f>
        <v>1000000</v>
      </c>
      <c r="Y721" s="10" t="str">
        <f>IF(Overall!$A723&lt;&gt;"",IF(AND(MONTH($O721) &lt;= 5, MONTH($P721) &gt;= 5), IF($T721 &lt;&gt; "", $H721/$T721, ""), ""),"")</f>
        <v/>
      </c>
      <c r="Z721" s="10" t="str">
        <f>IF(Overall!$A723&lt;&gt;"",IF(AND(MONTH($O721) &lt;= 6, MONTH($P721) &gt;= 6), IF($T721 &lt;&gt; "", $H721/$T721, ""), ""),"")</f>
        <v/>
      </c>
      <c r="AA721" s="10" t="str">
        <f>IF(Overall!$A723&lt;&gt;"",IF(AND(MONTH($O721) &lt;= 7, MONTH($P721) &gt;= 7 ), IF($T721 &lt;&gt; "", $H721/$T721, ""), ""),"")</f>
        <v/>
      </c>
      <c r="AB721" s="10" t="str">
        <f>IF(Overall!$A723&lt;&gt;"",IF(AND(MONTH($O721) &lt;= 8, MONTH($P721) &gt;= 8), IF($T721 &lt;&gt; "", $H721/$T721, ""), ""),"")</f>
        <v/>
      </c>
      <c r="AC721" s="10" t="str">
        <f>IF(Overall!$A723&lt;&gt;"",IF(AND(MONTH($O721) &lt;= 9, MONTH($P721) &gt;= 9), IF($T721 &lt;&gt; "", $H721/$T721, ""), ""),"")</f>
        <v/>
      </c>
      <c r="AD721" s="10" t="str">
        <f>IF(Overall!$A723&lt;&gt;"",IF(AND(MONTH($O721) &lt;= 10, MONTH($P721) &gt;= 10), IF($T721 &lt;&gt; "", $H721/$T721, ""), ""),"")</f>
        <v/>
      </c>
      <c r="AE721" s="10" t="str">
        <f>IF(Overall!$A723&lt;&gt;"",IF(AND(MONTH($O721) &lt;= 11, MONTH($P721) &gt;= 11), IF($T721 &lt;&gt; "", $H721/$T721, ""), ""),"")</f>
        <v/>
      </c>
      <c r="AF721" s="10" t="str">
        <f>IF(Overall!$A723&lt;&gt;"",IF(AND(MONTH($O721) &lt;= 12, MONTH($P721) &gt;= 12), IF($T721 &lt;&gt; "", $H721/$T721, ""), ""),"")</f>
        <v/>
      </c>
      <c r="AH721" s="10" t="str">
        <f ca="1">IFERROR(IF(AND(NOW()&lt;= EOMONTH(DATE(YEAR($P721),1, 1), 0), Overall!$A723&lt;&gt;"", MONTH($O721) &lt;= 1, MONTH($P721) &gt;= 1), IF($T721 &lt;&gt; "", $H721/$T721, ""), ""), "")</f>
        <v/>
      </c>
      <c r="AI721" s="10" t="str">
        <f ca="1">IFERROR(IF(AND(NOW()&lt;= EOMONTH(DATE(YEAR($P721),2, 1), 0), Overall!$A723&lt;&gt;"", MONTH($O721) &lt;= 2, MONTH($P721) &gt;= 2), IF($T721 &lt;&gt; "", $H721/$T721, ""), ""), "")</f>
        <v/>
      </c>
      <c r="AJ721" s="10" t="str">
        <f ca="1">IFERROR(IF(AND(NOW()&lt;= EOMONTH(DATE(YEAR($P721),3, 1), 0), Overall!$A723&lt;&gt;"", MONTH($O721) &lt;= 3, MONTH($P721) &gt;= 3), IF($T721 &lt;&gt; "", $H721/$T721, ""), ""), "")</f>
        <v/>
      </c>
      <c r="AK721" s="10" t="str">
        <f ca="1">IFERROR(IF(AND(NOW()&lt;= EOMONTH(DATE(YEAR($P721),4, 1), 0), Overall!$A723&lt;&gt;"", MONTH($O721) &lt;= 4, MONTH($P721) &gt;= 4), IF($T721 &lt;&gt; "", $H721/$T721, ""), ""), "")</f>
        <v/>
      </c>
      <c r="AL721" s="10" t="str">
        <f ca="1">IFERROR(IF(AND(NOW()&lt;= EOMONTH(DATE(YEAR($P721),5, 1), 0), Overall!$A723&lt;&gt;"", MONTH($O721) &lt;= 5, MONTH($P721) &gt;= 5), IF($T721 &lt;&gt; "", $H721/$T721, ""), ""), "")</f>
        <v/>
      </c>
      <c r="AM721" s="10" t="str">
        <f ca="1">IFERROR(IF(AND(NOW()&lt;= EOMONTH(DATE(YEAR($P721),6, 1), 0), Overall!$A723&lt;&gt;"", MONTH($O721) &lt;= 6, MONTH($P721) &gt;= 6), IF($T721 &lt;&gt; "", $H721/$T721, ""), ""), "")</f>
        <v/>
      </c>
      <c r="AN721" s="10" t="str">
        <f ca="1">IFERROR(IF(AND(NOW()&lt;= EOMONTH(DATE(YEAR($P721),7, 1), 0), Overall!$A723&lt;&gt;"", MONTH($O721) &lt;= 7, MONTH($P721) &gt;= 7), IF($T721 &lt;&gt; "", $H721/$T721, ""), ""), "")</f>
        <v/>
      </c>
      <c r="AO721" s="10" t="str">
        <f ca="1">IFERROR(IF(AND(NOW()&lt;= EOMONTH(DATE(YEAR($P721),8, 1), 0), Overall!$A723&lt;&gt;"", MONTH($O721) &lt;= 8, MONTH($P721) &gt;= 8), IF($T721 &lt;&gt; "", $H721/$T721, ""), ""), "")</f>
        <v/>
      </c>
      <c r="AP721" s="10" t="str">
        <f ca="1">IFERROR(IF(AND(NOW()&lt;= EOMONTH(DATE(YEAR($P721),9, 1), 0), Overall!$A723&lt;&gt;"", MONTH($O721) &lt;= 9, MONTH($P721) &gt;= 9), IF($T721 &lt;&gt; "", $H721/$T721, ""), ""), "")</f>
        <v/>
      </c>
      <c r="AQ721" s="10" t="str">
        <f ca="1">IFERROR(IF(AND(NOW()&lt;= EOMONTH(DATE(YEAR($P721),10, 1), 0), Overall!$A723&lt;&gt;"", MONTH($O721) &lt;= 10, MONTH($P721) &gt;= 10), IF($T721 &lt;&gt; "", $H721/$T721, ""), ""), "")</f>
        <v/>
      </c>
      <c r="AR721" s="10" t="str">
        <f ca="1">IFERROR(IF(AND(NOW()&lt;= EOMONTH(DATE(YEAR($P721),11, 1), 0), Overall!$A723&lt;&gt;"", MONTH($O721) &lt;=11, MONTH($P721) &gt;= 11), IF($T721 &lt;&gt; "", $H721/$T721, ""), ""), "")</f>
        <v/>
      </c>
      <c r="AS721" s="10" t="str">
        <f ca="1">IFERROR(IF(AND(NOW()&lt;= EOMONTH(DATE(YEAR($P721),12, 1), 0), Overall!$A723&lt;&gt;"", MONTH($O721) &lt;= 12, MONTH($P721) &gt;= 12), IF($T721 &lt;&gt; "", $H721/$T721, ""), ""), "")</f>
        <v/>
      </c>
      <c r="AT721" s="16">
        <f t="shared" ca="1" si="23"/>
        <v>0</v>
      </c>
    </row>
    <row r="722" spans="1:46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6">
        <f>IF(Overall!T724&lt;&gt;"",VALUE(Overall!T724),"")</f>
        <v>78.3</v>
      </c>
      <c r="O722" s="7">
        <f>IF(Overall!L724&lt;&gt;"", DATEVALUE(Overall!L724), "")</f>
        <v>45383</v>
      </c>
      <c r="P722" s="7">
        <f>IF(Overall!M724&lt;&gt;"", DATEVALUE(Overall!M724), "")</f>
        <v>45412</v>
      </c>
      <c r="Q722" s="7" t="str">
        <f>IF(Overall!S724&lt;&gt;"",_xlfn.VALUETOTEXT(Overall!S724),"")</f>
        <v>Apr</v>
      </c>
      <c r="R722" s="7">
        <f>IF(Overall!O724&lt;&gt;"", DATEVALUE(Overall!O724), "")</f>
        <v>45303</v>
      </c>
      <c r="S722" s="7">
        <f>IF(Overall!O724&lt;&gt;"", DATEVALUE(Overall!O724), "")</f>
        <v>45303</v>
      </c>
      <c r="T722" s="5">
        <f t="shared" si="22"/>
        <v>1</v>
      </c>
      <c r="U722" s="10" t="str">
        <f>IF(Overall!$A724&lt;&gt;"",IF(AND(MONTH($O722) &lt;= 1, MONTH($P722) &gt;= 1), IF($T722 &lt;&gt; "", $H722/$T722, ""), ""),"")</f>
        <v/>
      </c>
      <c r="V722" s="10" t="str">
        <f>IF(Overall!$A724&lt;&gt;"",IF(AND(MONTH($O722) &lt;= 2, MONTH($P722) &gt;= 2), IF($T722 &lt;&gt; "", $H722/$T722, ""), ""),"")</f>
        <v/>
      </c>
      <c r="W722" s="10" t="str">
        <f>IF(Overall!$A724&lt;&gt;"",IF(AND(MONTH($O722) &lt;= 3, MONTH($P722) &gt;= 3), IF($T722 &lt;&gt; "", $H722/$T722, ""), ""),"")</f>
        <v/>
      </c>
      <c r="X722" s="10">
        <f>IF(Overall!$A724&lt;&gt;"",IF(AND(MONTH($O722) &lt;= 4, MONTH($P722) &gt;= 4), IF($T722 &lt;&gt; "", $H722/$T722, ""), ""),"")</f>
        <v>1000000</v>
      </c>
      <c r="Y722" s="10" t="str">
        <f>IF(Overall!$A724&lt;&gt;"",IF(AND(MONTH($O722) &lt;= 5, MONTH($P722) &gt;= 5), IF($T722 &lt;&gt; "", $H722/$T722, ""), ""),"")</f>
        <v/>
      </c>
      <c r="Z722" s="10" t="str">
        <f>IF(Overall!$A724&lt;&gt;"",IF(AND(MONTH($O722) &lt;= 6, MONTH($P722) &gt;= 6), IF($T722 &lt;&gt; "", $H722/$T722, ""), ""),"")</f>
        <v/>
      </c>
      <c r="AA722" s="10" t="str">
        <f>IF(Overall!$A724&lt;&gt;"",IF(AND(MONTH($O722) &lt;= 7, MONTH($P722) &gt;= 7 ), IF($T722 &lt;&gt; "", $H722/$T722, ""), ""),"")</f>
        <v/>
      </c>
      <c r="AB722" s="10" t="str">
        <f>IF(Overall!$A724&lt;&gt;"",IF(AND(MONTH($O722) &lt;= 8, MONTH($P722) &gt;= 8), IF($T722 &lt;&gt; "", $H722/$T722, ""), ""),"")</f>
        <v/>
      </c>
      <c r="AC722" s="10" t="str">
        <f>IF(Overall!$A724&lt;&gt;"",IF(AND(MONTH($O722) &lt;= 9, MONTH($P722) &gt;= 9), IF($T722 &lt;&gt; "", $H722/$T722, ""), ""),"")</f>
        <v/>
      </c>
      <c r="AD722" s="10" t="str">
        <f>IF(Overall!$A724&lt;&gt;"",IF(AND(MONTH($O722) &lt;= 10, MONTH($P722) &gt;= 10), IF($T722 &lt;&gt; "", $H722/$T722, ""), ""),"")</f>
        <v/>
      </c>
      <c r="AE722" s="10" t="str">
        <f>IF(Overall!$A724&lt;&gt;"",IF(AND(MONTH($O722) &lt;= 11, MONTH($P722) &gt;= 11), IF($T722 &lt;&gt; "", $H722/$T722, ""), ""),"")</f>
        <v/>
      </c>
      <c r="AF722" s="10" t="str">
        <f>IF(Overall!$A724&lt;&gt;"",IF(AND(MONTH($O722) &lt;= 12, MONTH($P722) &gt;= 12), IF($T722 &lt;&gt; "", $H722/$T722, ""), ""),"")</f>
        <v/>
      </c>
      <c r="AH722" s="10" t="str">
        <f ca="1">IFERROR(IF(AND(NOW()&lt;= EOMONTH(DATE(YEAR($P722),1, 1), 0), Overall!$A724&lt;&gt;"", MONTH($O722) &lt;= 1, MONTH($P722) &gt;= 1), IF($T722 &lt;&gt; "", $H722/$T722, ""), ""), "")</f>
        <v/>
      </c>
      <c r="AI722" s="10" t="str">
        <f ca="1">IFERROR(IF(AND(NOW()&lt;= EOMONTH(DATE(YEAR($P722),2, 1), 0), Overall!$A724&lt;&gt;"", MONTH($O722) &lt;= 2, MONTH($P722) &gt;= 2), IF($T722 &lt;&gt; "", $H722/$T722, ""), ""), "")</f>
        <v/>
      </c>
      <c r="AJ722" s="10" t="str">
        <f ca="1">IFERROR(IF(AND(NOW()&lt;= EOMONTH(DATE(YEAR($P722),3, 1), 0), Overall!$A724&lt;&gt;"", MONTH($O722) &lt;= 3, MONTH($P722) &gt;= 3), IF($T722 &lt;&gt; "", $H722/$T722, ""), ""), "")</f>
        <v/>
      </c>
      <c r="AK722" s="10" t="str">
        <f ca="1">IFERROR(IF(AND(NOW()&lt;= EOMONTH(DATE(YEAR($P722),4, 1), 0), Overall!$A724&lt;&gt;"", MONTH($O722) &lt;= 4, MONTH($P722) &gt;= 4), IF($T722 &lt;&gt; "", $H722/$T722, ""), ""), "")</f>
        <v/>
      </c>
      <c r="AL722" s="10" t="str">
        <f ca="1">IFERROR(IF(AND(NOW()&lt;= EOMONTH(DATE(YEAR($P722),5, 1), 0), Overall!$A724&lt;&gt;"", MONTH($O722) &lt;= 5, MONTH($P722) &gt;= 5), IF($T722 &lt;&gt; "", $H722/$T722, ""), ""), "")</f>
        <v/>
      </c>
      <c r="AM722" s="10" t="str">
        <f ca="1">IFERROR(IF(AND(NOW()&lt;= EOMONTH(DATE(YEAR($P722),6, 1), 0), Overall!$A724&lt;&gt;"", MONTH($O722) &lt;= 6, MONTH($P722) &gt;= 6), IF($T722 &lt;&gt; "", $H722/$T722, ""), ""), "")</f>
        <v/>
      </c>
      <c r="AN722" s="10" t="str">
        <f ca="1">IFERROR(IF(AND(NOW()&lt;= EOMONTH(DATE(YEAR($P722),7, 1), 0), Overall!$A724&lt;&gt;"", MONTH($O722) &lt;= 7, MONTH($P722) &gt;= 7), IF($T722 &lt;&gt; "", $H722/$T722, ""), ""), "")</f>
        <v/>
      </c>
      <c r="AO722" s="10" t="str">
        <f ca="1">IFERROR(IF(AND(NOW()&lt;= EOMONTH(DATE(YEAR($P722),8, 1), 0), Overall!$A724&lt;&gt;"", MONTH($O722) &lt;= 8, MONTH($P722) &gt;= 8), IF($T722 &lt;&gt; "", $H722/$T722, ""), ""), "")</f>
        <v/>
      </c>
      <c r="AP722" s="10" t="str">
        <f ca="1">IFERROR(IF(AND(NOW()&lt;= EOMONTH(DATE(YEAR($P722),9, 1), 0), Overall!$A724&lt;&gt;"", MONTH($O722) &lt;= 9, MONTH($P722) &gt;= 9), IF($T722 &lt;&gt; "", $H722/$T722, ""), ""), "")</f>
        <v/>
      </c>
      <c r="AQ722" s="10" t="str">
        <f ca="1">IFERROR(IF(AND(NOW()&lt;= EOMONTH(DATE(YEAR($P722),10, 1), 0), Overall!$A724&lt;&gt;"", MONTH($O722) &lt;= 10, MONTH($P722) &gt;= 10), IF($T722 &lt;&gt; "", $H722/$T722, ""), ""), "")</f>
        <v/>
      </c>
      <c r="AR722" s="10" t="str">
        <f ca="1">IFERROR(IF(AND(NOW()&lt;= EOMONTH(DATE(YEAR($P722),11, 1), 0), Overall!$A724&lt;&gt;"", MONTH($O722) &lt;=11, MONTH($P722) &gt;= 11), IF($T722 &lt;&gt; "", $H722/$T722, ""), ""), "")</f>
        <v/>
      </c>
      <c r="AS722" s="10" t="str">
        <f ca="1">IFERROR(IF(AND(NOW()&lt;= EOMONTH(DATE(YEAR($P722),12, 1), 0), Overall!$A724&lt;&gt;"", MONTH($O722) &lt;= 12, MONTH($P722) &gt;= 12), IF($T722 &lt;&gt; "", $H722/$T722, ""), ""), "")</f>
        <v/>
      </c>
      <c r="AT722" s="16">
        <f t="shared" ca="1" si="23"/>
        <v>0</v>
      </c>
    </row>
    <row r="723" spans="1:46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6">
        <f>IF(Overall!T725&lt;&gt;"",VALUE(Overall!T725),"")</f>
        <v>78.430000000000007</v>
      </c>
      <c r="O723" s="7">
        <f>IF(Overall!L725&lt;&gt;"", DATEVALUE(Overall!L725), "")</f>
        <v>45383</v>
      </c>
      <c r="P723" s="7">
        <f>IF(Overall!M725&lt;&gt;"", DATEVALUE(Overall!M725), "")</f>
        <v>45412</v>
      </c>
      <c r="Q723" s="7" t="str">
        <f>IF(Overall!S725&lt;&gt;"",_xlfn.VALUETOTEXT(Overall!S725),"")</f>
        <v>Apr</v>
      </c>
      <c r="R723" s="7">
        <f>IF(Overall!O725&lt;&gt;"", DATEVALUE(Overall!O725), "")</f>
        <v>45303</v>
      </c>
      <c r="S723" s="7">
        <f>IF(Overall!O725&lt;&gt;"", DATEVALUE(Overall!O725), "")</f>
        <v>45303</v>
      </c>
      <c r="T723" s="5">
        <f t="shared" si="22"/>
        <v>1</v>
      </c>
      <c r="U723" s="10" t="str">
        <f>IF(Overall!$A725&lt;&gt;"",IF(AND(MONTH($O723) &lt;= 1, MONTH($P723) &gt;= 1), IF($T723 &lt;&gt; "", $H723/$T723, ""), ""),"")</f>
        <v/>
      </c>
      <c r="V723" s="10" t="str">
        <f>IF(Overall!$A725&lt;&gt;"",IF(AND(MONTH($O723) &lt;= 2, MONTH($P723) &gt;= 2), IF($T723 &lt;&gt; "", $H723/$T723, ""), ""),"")</f>
        <v/>
      </c>
      <c r="W723" s="10" t="str">
        <f>IF(Overall!$A725&lt;&gt;"",IF(AND(MONTH($O723) &lt;= 3, MONTH($P723) &gt;= 3), IF($T723 &lt;&gt; "", $H723/$T723, ""), ""),"")</f>
        <v/>
      </c>
      <c r="X723" s="10">
        <f>IF(Overall!$A725&lt;&gt;"",IF(AND(MONTH($O723) &lt;= 4, MONTH($P723) &gt;= 4), IF($T723 &lt;&gt; "", $H723/$T723, ""), ""),"")</f>
        <v>1000000</v>
      </c>
      <c r="Y723" s="10" t="str">
        <f>IF(Overall!$A725&lt;&gt;"",IF(AND(MONTH($O723) &lt;= 5, MONTH($P723) &gt;= 5), IF($T723 &lt;&gt; "", $H723/$T723, ""), ""),"")</f>
        <v/>
      </c>
      <c r="Z723" s="10" t="str">
        <f>IF(Overall!$A725&lt;&gt;"",IF(AND(MONTH($O723) &lt;= 6, MONTH($P723) &gt;= 6), IF($T723 &lt;&gt; "", $H723/$T723, ""), ""),"")</f>
        <v/>
      </c>
      <c r="AA723" s="10" t="str">
        <f>IF(Overall!$A725&lt;&gt;"",IF(AND(MONTH($O723) &lt;= 7, MONTH($P723) &gt;= 7 ), IF($T723 &lt;&gt; "", $H723/$T723, ""), ""),"")</f>
        <v/>
      </c>
      <c r="AB723" s="10" t="str">
        <f>IF(Overall!$A725&lt;&gt;"",IF(AND(MONTH($O723) &lt;= 8, MONTH($P723) &gt;= 8), IF($T723 &lt;&gt; "", $H723/$T723, ""), ""),"")</f>
        <v/>
      </c>
      <c r="AC723" s="10" t="str">
        <f>IF(Overall!$A725&lt;&gt;"",IF(AND(MONTH($O723) &lt;= 9, MONTH($P723) &gt;= 9), IF($T723 &lt;&gt; "", $H723/$T723, ""), ""),"")</f>
        <v/>
      </c>
      <c r="AD723" s="10" t="str">
        <f>IF(Overall!$A725&lt;&gt;"",IF(AND(MONTH($O723) &lt;= 10, MONTH($P723) &gt;= 10), IF($T723 &lt;&gt; "", $H723/$T723, ""), ""),"")</f>
        <v/>
      </c>
      <c r="AE723" s="10" t="str">
        <f>IF(Overall!$A725&lt;&gt;"",IF(AND(MONTH($O723) &lt;= 11, MONTH($P723) &gt;= 11), IF($T723 &lt;&gt; "", $H723/$T723, ""), ""),"")</f>
        <v/>
      </c>
      <c r="AF723" s="10" t="str">
        <f>IF(Overall!$A725&lt;&gt;"",IF(AND(MONTH($O723) &lt;= 12, MONTH($P723) &gt;= 12), IF($T723 &lt;&gt; "", $H723/$T723, ""), ""),"")</f>
        <v/>
      </c>
      <c r="AH723" s="10" t="str">
        <f ca="1">IFERROR(IF(AND(NOW()&lt;= EOMONTH(DATE(YEAR($P723),1, 1), 0), Overall!$A725&lt;&gt;"", MONTH($O723) &lt;= 1, MONTH($P723) &gt;= 1), IF($T723 &lt;&gt; "", $H723/$T723, ""), ""), "")</f>
        <v/>
      </c>
      <c r="AI723" s="10" t="str">
        <f ca="1">IFERROR(IF(AND(NOW()&lt;= EOMONTH(DATE(YEAR($P723),2, 1), 0), Overall!$A725&lt;&gt;"", MONTH($O723) &lt;= 2, MONTH($P723) &gt;= 2), IF($T723 &lt;&gt; "", $H723/$T723, ""), ""), "")</f>
        <v/>
      </c>
      <c r="AJ723" s="10" t="str">
        <f ca="1">IFERROR(IF(AND(NOW()&lt;= EOMONTH(DATE(YEAR($P723),3, 1), 0), Overall!$A725&lt;&gt;"", MONTH($O723) &lt;= 3, MONTH($P723) &gt;= 3), IF($T723 &lt;&gt; "", $H723/$T723, ""), ""), "")</f>
        <v/>
      </c>
      <c r="AK723" s="10" t="str">
        <f ca="1">IFERROR(IF(AND(NOW()&lt;= EOMONTH(DATE(YEAR($P723),4, 1), 0), Overall!$A725&lt;&gt;"", MONTH($O723) &lt;= 4, MONTH($P723) &gt;= 4), IF($T723 &lt;&gt; "", $H723/$T723, ""), ""), "")</f>
        <v/>
      </c>
      <c r="AL723" s="10" t="str">
        <f ca="1">IFERROR(IF(AND(NOW()&lt;= EOMONTH(DATE(YEAR($P723),5, 1), 0), Overall!$A725&lt;&gt;"", MONTH($O723) &lt;= 5, MONTH($P723) &gt;= 5), IF($T723 &lt;&gt; "", $H723/$T723, ""), ""), "")</f>
        <v/>
      </c>
      <c r="AM723" s="10" t="str">
        <f ca="1">IFERROR(IF(AND(NOW()&lt;= EOMONTH(DATE(YEAR($P723),6, 1), 0), Overall!$A725&lt;&gt;"", MONTH($O723) &lt;= 6, MONTH($P723) &gt;= 6), IF($T723 &lt;&gt; "", $H723/$T723, ""), ""), "")</f>
        <v/>
      </c>
      <c r="AN723" s="10" t="str">
        <f ca="1">IFERROR(IF(AND(NOW()&lt;= EOMONTH(DATE(YEAR($P723),7, 1), 0), Overall!$A725&lt;&gt;"", MONTH($O723) &lt;= 7, MONTH($P723) &gt;= 7), IF($T723 &lt;&gt; "", $H723/$T723, ""), ""), "")</f>
        <v/>
      </c>
      <c r="AO723" s="10" t="str">
        <f ca="1">IFERROR(IF(AND(NOW()&lt;= EOMONTH(DATE(YEAR($P723),8, 1), 0), Overall!$A725&lt;&gt;"", MONTH($O723) &lt;= 8, MONTH($P723) &gt;= 8), IF($T723 &lt;&gt; "", $H723/$T723, ""), ""), "")</f>
        <v/>
      </c>
      <c r="AP723" s="10" t="str">
        <f ca="1">IFERROR(IF(AND(NOW()&lt;= EOMONTH(DATE(YEAR($P723),9, 1), 0), Overall!$A725&lt;&gt;"", MONTH($O723) &lt;= 9, MONTH($P723) &gt;= 9), IF($T723 &lt;&gt; "", $H723/$T723, ""), ""), "")</f>
        <v/>
      </c>
      <c r="AQ723" s="10" t="str">
        <f ca="1">IFERROR(IF(AND(NOW()&lt;= EOMONTH(DATE(YEAR($P723),10, 1), 0), Overall!$A725&lt;&gt;"", MONTH($O723) &lt;= 10, MONTH($P723) &gt;= 10), IF($T723 &lt;&gt; "", $H723/$T723, ""), ""), "")</f>
        <v/>
      </c>
      <c r="AR723" s="10" t="str">
        <f ca="1">IFERROR(IF(AND(NOW()&lt;= EOMONTH(DATE(YEAR($P723),11, 1), 0), Overall!$A725&lt;&gt;"", MONTH($O723) &lt;=11, MONTH($P723) &gt;= 11), IF($T723 &lt;&gt; "", $H723/$T723, ""), ""), "")</f>
        <v/>
      </c>
      <c r="AS723" s="10" t="str">
        <f ca="1">IFERROR(IF(AND(NOW()&lt;= EOMONTH(DATE(YEAR($P723),12, 1), 0), Overall!$A725&lt;&gt;"", MONTH($O723) &lt;= 12, MONTH($P723) &gt;= 12), IF($T723 &lt;&gt; "", $H723/$T723, ""), ""), "")</f>
        <v/>
      </c>
      <c r="AT723" s="16">
        <f t="shared" ca="1" si="23"/>
        <v>0</v>
      </c>
    </row>
    <row r="724" spans="1:46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6">
        <f>IF(Overall!T726&lt;&gt;"",VALUE(Overall!T726),"")</f>
        <v>78.400000000000006</v>
      </c>
      <c r="O724" s="7">
        <f>IF(Overall!L726&lt;&gt;"", DATEVALUE(Overall!L726), "")</f>
        <v>45383</v>
      </c>
      <c r="P724" s="7">
        <f>IF(Overall!M726&lt;&gt;"", DATEVALUE(Overall!M726), "")</f>
        <v>45412</v>
      </c>
      <c r="Q724" s="7" t="str">
        <f>IF(Overall!S726&lt;&gt;"",_xlfn.VALUETOTEXT(Overall!S726),"")</f>
        <v>Apr</v>
      </c>
      <c r="R724" s="7">
        <f>IF(Overall!O726&lt;&gt;"", DATEVALUE(Overall!O726), "")</f>
        <v>45303</v>
      </c>
      <c r="S724" s="7">
        <f>IF(Overall!O726&lt;&gt;"", DATEVALUE(Overall!O726), "")</f>
        <v>45303</v>
      </c>
      <c r="T724" s="5">
        <f t="shared" si="22"/>
        <v>1</v>
      </c>
      <c r="U724" s="10" t="str">
        <f>IF(Overall!$A726&lt;&gt;"",IF(AND(MONTH($O724) &lt;= 1, MONTH($P724) &gt;= 1), IF($T724 &lt;&gt; "", $H724/$T724, ""), ""),"")</f>
        <v/>
      </c>
      <c r="V724" s="10" t="str">
        <f>IF(Overall!$A726&lt;&gt;"",IF(AND(MONTH($O724) &lt;= 2, MONTH($P724) &gt;= 2), IF($T724 &lt;&gt; "", $H724/$T724, ""), ""),"")</f>
        <v/>
      </c>
      <c r="W724" s="10" t="str">
        <f>IF(Overall!$A726&lt;&gt;"",IF(AND(MONTH($O724) &lt;= 3, MONTH($P724) &gt;= 3), IF($T724 &lt;&gt; "", $H724/$T724, ""), ""),"")</f>
        <v/>
      </c>
      <c r="X724" s="10">
        <f>IF(Overall!$A726&lt;&gt;"",IF(AND(MONTH($O724) &lt;= 4, MONTH($P724) &gt;= 4), IF($T724 &lt;&gt; "", $H724/$T724, ""), ""),"")</f>
        <v>1000000</v>
      </c>
      <c r="Y724" s="10" t="str">
        <f>IF(Overall!$A726&lt;&gt;"",IF(AND(MONTH($O724) &lt;= 5, MONTH($P724) &gt;= 5), IF($T724 &lt;&gt; "", $H724/$T724, ""), ""),"")</f>
        <v/>
      </c>
      <c r="Z724" s="10" t="str">
        <f>IF(Overall!$A726&lt;&gt;"",IF(AND(MONTH($O724) &lt;= 6, MONTH($P724) &gt;= 6), IF($T724 &lt;&gt; "", $H724/$T724, ""), ""),"")</f>
        <v/>
      </c>
      <c r="AA724" s="10" t="str">
        <f>IF(Overall!$A726&lt;&gt;"",IF(AND(MONTH($O724) &lt;= 7, MONTH($P724) &gt;= 7 ), IF($T724 &lt;&gt; "", $H724/$T724, ""), ""),"")</f>
        <v/>
      </c>
      <c r="AB724" s="10" t="str">
        <f>IF(Overall!$A726&lt;&gt;"",IF(AND(MONTH($O724) &lt;= 8, MONTH($P724) &gt;= 8), IF($T724 &lt;&gt; "", $H724/$T724, ""), ""),"")</f>
        <v/>
      </c>
      <c r="AC724" s="10" t="str">
        <f>IF(Overall!$A726&lt;&gt;"",IF(AND(MONTH($O724) &lt;= 9, MONTH($P724) &gt;= 9), IF($T724 &lt;&gt; "", $H724/$T724, ""), ""),"")</f>
        <v/>
      </c>
      <c r="AD724" s="10" t="str">
        <f>IF(Overall!$A726&lt;&gt;"",IF(AND(MONTH($O724) &lt;= 10, MONTH($P724) &gt;= 10), IF($T724 &lt;&gt; "", $H724/$T724, ""), ""),"")</f>
        <v/>
      </c>
      <c r="AE724" s="10" t="str">
        <f>IF(Overall!$A726&lt;&gt;"",IF(AND(MONTH($O724) &lt;= 11, MONTH($P724) &gt;= 11), IF($T724 &lt;&gt; "", $H724/$T724, ""), ""),"")</f>
        <v/>
      </c>
      <c r="AF724" s="10" t="str">
        <f>IF(Overall!$A726&lt;&gt;"",IF(AND(MONTH($O724) &lt;= 12, MONTH($P724) &gt;= 12), IF($T724 &lt;&gt; "", $H724/$T724, ""), ""),"")</f>
        <v/>
      </c>
      <c r="AH724" s="10" t="str">
        <f ca="1">IFERROR(IF(AND(NOW()&lt;= EOMONTH(DATE(YEAR($P724),1, 1), 0), Overall!$A726&lt;&gt;"", MONTH($O724) &lt;= 1, MONTH($P724) &gt;= 1), IF($T724 &lt;&gt; "", $H724/$T724, ""), ""), "")</f>
        <v/>
      </c>
      <c r="AI724" s="10" t="str">
        <f ca="1">IFERROR(IF(AND(NOW()&lt;= EOMONTH(DATE(YEAR($P724),2, 1), 0), Overall!$A726&lt;&gt;"", MONTH($O724) &lt;= 2, MONTH($P724) &gt;= 2), IF($T724 &lt;&gt; "", $H724/$T724, ""), ""), "")</f>
        <v/>
      </c>
      <c r="AJ724" s="10" t="str">
        <f ca="1">IFERROR(IF(AND(NOW()&lt;= EOMONTH(DATE(YEAR($P724),3, 1), 0), Overall!$A726&lt;&gt;"", MONTH($O724) &lt;= 3, MONTH($P724) &gt;= 3), IF($T724 &lt;&gt; "", $H724/$T724, ""), ""), "")</f>
        <v/>
      </c>
      <c r="AK724" s="10" t="str">
        <f ca="1">IFERROR(IF(AND(NOW()&lt;= EOMONTH(DATE(YEAR($P724),4, 1), 0), Overall!$A726&lt;&gt;"", MONTH($O724) &lt;= 4, MONTH($P724) &gt;= 4), IF($T724 &lt;&gt; "", $H724/$T724, ""), ""), "")</f>
        <v/>
      </c>
      <c r="AL724" s="10" t="str">
        <f ca="1">IFERROR(IF(AND(NOW()&lt;= EOMONTH(DATE(YEAR($P724),5, 1), 0), Overall!$A726&lt;&gt;"", MONTH($O724) &lt;= 5, MONTH($P724) &gt;= 5), IF($T724 &lt;&gt; "", $H724/$T724, ""), ""), "")</f>
        <v/>
      </c>
      <c r="AM724" s="10" t="str">
        <f ca="1">IFERROR(IF(AND(NOW()&lt;= EOMONTH(DATE(YEAR($P724),6, 1), 0), Overall!$A726&lt;&gt;"", MONTH($O724) &lt;= 6, MONTH($P724) &gt;= 6), IF($T724 &lt;&gt; "", $H724/$T724, ""), ""), "")</f>
        <v/>
      </c>
      <c r="AN724" s="10" t="str">
        <f ca="1">IFERROR(IF(AND(NOW()&lt;= EOMONTH(DATE(YEAR($P724),7, 1), 0), Overall!$A726&lt;&gt;"", MONTH($O724) &lt;= 7, MONTH($P724) &gt;= 7), IF($T724 &lt;&gt; "", $H724/$T724, ""), ""), "")</f>
        <v/>
      </c>
      <c r="AO724" s="10" t="str">
        <f ca="1">IFERROR(IF(AND(NOW()&lt;= EOMONTH(DATE(YEAR($P724),8, 1), 0), Overall!$A726&lt;&gt;"", MONTH($O724) &lt;= 8, MONTH($P724) &gt;= 8), IF($T724 &lt;&gt; "", $H724/$T724, ""), ""), "")</f>
        <v/>
      </c>
      <c r="AP724" s="10" t="str">
        <f ca="1">IFERROR(IF(AND(NOW()&lt;= EOMONTH(DATE(YEAR($P724),9, 1), 0), Overall!$A726&lt;&gt;"", MONTH($O724) &lt;= 9, MONTH($P724) &gt;= 9), IF($T724 &lt;&gt; "", $H724/$T724, ""), ""), "")</f>
        <v/>
      </c>
      <c r="AQ724" s="10" t="str">
        <f ca="1">IFERROR(IF(AND(NOW()&lt;= EOMONTH(DATE(YEAR($P724),10, 1), 0), Overall!$A726&lt;&gt;"", MONTH($O724) &lt;= 10, MONTH($P724) &gt;= 10), IF($T724 &lt;&gt; "", $H724/$T724, ""), ""), "")</f>
        <v/>
      </c>
      <c r="AR724" s="10" t="str">
        <f ca="1">IFERROR(IF(AND(NOW()&lt;= EOMONTH(DATE(YEAR($P724),11, 1), 0), Overall!$A726&lt;&gt;"", MONTH($O724) &lt;=11, MONTH($P724) &gt;= 11), IF($T724 &lt;&gt; "", $H724/$T724, ""), ""), "")</f>
        <v/>
      </c>
      <c r="AS724" s="10" t="str">
        <f ca="1">IFERROR(IF(AND(NOW()&lt;= EOMONTH(DATE(YEAR($P724),12, 1), 0), Overall!$A726&lt;&gt;"", MONTH($O724) &lt;= 12, MONTH($P724) &gt;= 12), IF($T724 &lt;&gt; "", $H724/$T724, ""), ""), "")</f>
        <v/>
      </c>
      <c r="AT724" s="16">
        <f t="shared" ca="1" si="23"/>
        <v>0</v>
      </c>
    </row>
    <row r="725" spans="1:46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6">
        <f>IF(Overall!T727&lt;&gt;"",VALUE(Overall!T727),"")</f>
        <v>78.5</v>
      </c>
      <c r="O725" s="7">
        <f>IF(Overall!L727&lt;&gt;"", DATEVALUE(Overall!L727), "")</f>
        <v>45383</v>
      </c>
      <c r="P725" s="7">
        <f>IF(Overall!M727&lt;&gt;"", DATEVALUE(Overall!M727), "")</f>
        <v>45412</v>
      </c>
      <c r="Q725" s="7" t="str">
        <f>IF(Overall!S727&lt;&gt;"",_xlfn.VALUETOTEXT(Overall!S727),"")</f>
        <v>Apr</v>
      </c>
      <c r="R725" s="7">
        <f>IF(Overall!O727&lt;&gt;"", DATEVALUE(Overall!O727), "")</f>
        <v>45303</v>
      </c>
      <c r="S725" s="7">
        <f>IF(Overall!O727&lt;&gt;"", DATEVALUE(Overall!O727), "")</f>
        <v>45303</v>
      </c>
      <c r="T725" s="5">
        <f t="shared" si="22"/>
        <v>1</v>
      </c>
      <c r="U725" s="10" t="str">
        <f>IF(Overall!$A727&lt;&gt;"",IF(AND(MONTH($O725) &lt;= 1, MONTH($P725) &gt;= 1), IF($T725 &lt;&gt; "", $H725/$T725, ""), ""),"")</f>
        <v/>
      </c>
      <c r="V725" s="10" t="str">
        <f>IF(Overall!$A727&lt;&gt;"",IF(AND(MONTH($O725) &lt;= 2, MONTH($P725) &gt;= 2), IF($T725 &lt;&gt; "", $H725/$T725, ""), ""),"")</f>
        <v/>
      </c>
      <c r="W725" s="10" t="str">
        <f>IF(Overall!$A727&lt;&gt;"",IF(AND(MONTH($O725) &lt;= 3, MONTH($P725) &gt;= 3), IF($T725 &lt;&gt; "", $H725/$T725, ""), ""),"")</f>
        <v/>
      </c>
      <c r="X725" s="10">
        <f>IF(Overall!$A727&lt;&gt;"",IF(AND(MONTH($O725) &lt;= 4, MONTH($P725) &gt;= 4), IF($T725 &lt;&gt; "", $H725/$T725, ""), ""),"")</f>
        <v>1000000</v>
      </c>
      <c r="Y725" s="10" t="str">
        <f>IF(Overall!$A727&lt;&gt;"",IF(AND(MONTH($O725) &lt;= 5, MONTH($P725) &gt;= 5), IF($T725 &lt;&gt; "", $H725/$T725, ""), ""),"")</f>
        <v/>
      </c>
      <c r="Z725" s="10" t="str">
        <f>IF(Overall!$A727&lt;&gt;"",IF(AND(MONTH($O725) &lt;= 6, MONTH($P725) &gt;= 6), IF($T725 &lt;&gt; "", $H725/$T725, ""), ""),"")</f>
        <v/>
      </c>
      <c r="AA725" s="10" t="str">
        <f>IF(Overall!$A727&lt;&gt;"",IF(AND(MONTH($O725) &lt;= 7, MONTH($P725) &gt;= 7 ), IF($T725 &lt;&gt; "", $H725/$T725, ""), ""),"")</f>
        <v/>
      </c>
      <c r="AB725" s="10" t="str">
        <f>IF(Overall!$A727&lt;&gt;"",IF(AND(MONTH($O725) &lt;= 8, MONTH($P725) &gt;= 8), IF($T725 &lt;&gt; "", $H725/$T725, ""), ""),"")</f>
        <v/>
      </c>
      <c r="AC725" s="10" t="str">
        <f>IF(Overall!$A727&lt;&gt;"",IF(AND(MONTH($O725) &lt;= 9, MONTH($P725) &gt;= 9), IF($T725 &lt;&gt; "", $H725/$T725, ""), ""),"")</f>
        <v/>
      </c>
      <c r="AD725" s="10" t="str">
        <f>IF(Overall!$A727&lt;&gt;"",IF(AND(MONTH($O725) &lt;= 10, MONTH($P725) &gt;= 10), IF($T725 &lt;&gt; "", $H725/$T725, ""), ""),"")</f>
        <v/>
      </c>
      <c r="AE725" s="10" t="str">
        <f>IF(Overall!$A727&lt;&gt;"",IF(AND(MONTH($O725) &lt;= 11, MONTH($P725) &gt;= 11), IF($T725 &lt;&gt; "", $H725/$T725, ""), ""),"")</f>
        <v/>
      </c>
      <c r="AF725" s="10" t="str">
        <f>IF(Overall!$A727&lt;&gt;"",IF(AND(MONTH($O725) &lt;= 12, MONTH($P725) &gt;= 12), IF($T725 &lt;&gt; "", $H725/$T725, ""), ""),"")</f>
        <v/>
      </c>
      <c r="AH725" s="10" t="str">
        <f ca="1">IFERROR(IF(AND(NOW()&lt;= EOMONTH(DATE(YEAR($P725),1, 1), 0), Overall!$A727&lt;&gt;"", MONTH($O725) &lt;= 1, MONTH($P725) &gt;= 1), IF($T725 &lt;&gt; "", $H725/$T725, ""), ""), "")</f>
        <v/>
      </c>
      <c r="AI725" s="10" t="str">
        <f ca="1">IFERROR(IF(AND(NOW()&lt;= EOMONTH(DATE(YEAR($P725),2, 1), 0), Overall!$A727&lt;&gt;"", MONTH($O725) &lt;= 2, MONTH($P725) &gt;= 2), IF($T725 &lt;&gt; "", $H725/$T725, ""), ""), "")</f>
        <v/>
      </c>
      <c r="AJ725" s="10" t="str">
        <f ca="1">IFERROR(IF(AND(NOW()&lt;= EOMONTH(DATE(YEAR($P725),3, 1), 0), Overall!$A727&lt;&gt;"", MONTH($O725) &lt;= 3, MONTH($P725) &gt;= 3), IF($T725 &lt;&gt; "", $H725/$T725, ""), ""), "")</f>
        <v/>
      </c>
      <c r="AK725" s="10" t="str">
        <f ca="1">IFERROR(IF(AND(NOW()&lt;= EOMONTH(DATE(YEAR($P725),4, 1), 0), Overall!$A727&lt;&gt;"", MONTH($O725) &lt;= 4, MONTH($P725) &gt;= 4), IF($T725 &lt;&gt; "", $H725/$T725, ""), ""), "")</f>
        <v/>
      </c>
      <c r="AL725" s="10" t="str">
        <f ca="1">IFERROR(IF(AND(NOW()&lt;= EOMONTH(DATE(YEAR($P725),5, 1), 0), Overall!$A727&lt;&gt;"", MONTH($O725) &lt;= 5, MONTH($P725) &gt;= 5), IF($T725 &lt;&gt; "", $H725/$T725, ""), ""), "")</f>
        <v/>
      </c>
      <c r="AM725" s="10" t="str">
        <f ca="1">IFERROR(IF(AND(NOW()&lt;= EOMONTH(DATE(YEAR($P725),6, 1), 0), Overall!$A727&lt;&gt;"", MONTH($O725) &lt;= 6, MONTH($P725) &gt;= 6), IF($T725 &lt;&gt; "", $H725/$T725, ""), ""), "")</f>
        <v/>
      </c>
      <c r="AN725" s="10" t="str">
        <f ca="1">IFERROR(IF(AND(NOW()&lt;= EOMONTH(DATE(YEAR($P725),7, 1), 0), Overall!$A727&lt;&gt;"", MONTH($O725) &lt;= 7, MONTH($P725) &gt;= 7), IF($T725 &lt;&gt; "", $H725/$T725, ""), ""), "")</f>
        <v/>
      </c>
      <c r="AO725" s="10" t="str">
        <f ca="1">IFERROR(IF(AND(NOW()&lt;= EOMONTH(DATE(YEAR($P725),8, 1), 0), Overall!$A727&lt;&gt;"", MONTH($O725) &lt;= 8, MONTH($P725) &gt;= 8), IF($T725 &lt;&gt; "", $H725/$T725, ""), ""), "")</f>
        <v/>
      </c>
      <c r="AP725" s="10" t="str">
        <f ca="1">IFERROR(IF(AND(NOW()&lt;= EOMONTH(DATE(YEAR($P725),9, 1), 0), Overall!$A727&lt;&gt;"", MONTH($O725) &lt;= 9, MONTH($P725) &gt;= 9), IF($T725 &lt;&gt; "", $H725/$T725, ""), ""), "")</f>
        <v/>
      </c>
      <c r="AQ725" s="10" t="str">
        <f ca="1">IFERROR(IF(AND(NOW()&lt;= EOMONTH(DATE(YEAR($P725),10, 1), 0), Overall!$A727&lt;&gt;"", MONTH($O725) &lt;= 10, MONTH($P725) &gt;= 10), IF($T725 &lt;&gt; "", $H725/$T725, ""), ""), "")</f>
        <v/>
      </c>
      <c r="AR725" s="10" t="str">
        <f ca="1">IFERROR(IF(AND(NOW()&lt;= EOMONTH(DATE(YEAR($P725),11, 1), 0), Overall!$A727&lt;&gt;"", MONTH($O725) &lt;=11, MONTH($P725) &gt;= 11), IF($T725 &lt;&gt; "", $H725/$T725, ""), ""), "")</f>
        <v/>
      </c>
      <c r="AS725" s="10" t="str">
        <f ca="1">IFERROR(IF(AND(NOW()&lt;= EOMONTH(DATE(YEAR($P725),12, 1), 0), Overall!$A727&lt;&gt;"", MONTH($O725) &lt;= 12, MONTH($P725) &gt;= 12), IF($T725 &lt;&gt; "", $H725/$T725, ""), ""), "")</f>
        <v/>
      </c>
      <c r="AT725" s="16">
        <f t="shared" ca="1" si="23"/>
        <v>0</v>
      </c>
    </row>
    <row r="726" spans="1:46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6">
        <f>IF(Overall!T728&lt;&gt;"",VALUE(Overall!T728),"")</f>
        <v>78.489999999999995</v>
      </c>
      <c r="O726" s="7">
        <f>IF(Overall!L728&lt;&gt;"", DATEVALUE(Overall!L728), "")</f>
        <v>45383</v>
      </c>
      <c r="P726" s="7">
        <f>IF(Overall!M728&lt;&gt;"", DATEVALUE(Overall!M728), "")</f>
        <v>45412</v>
      </c>
      <c r="Q726" s="7" t="str">
        <f>IF(Overall!S728&lt;&gt;"",_xlfn.VALUETOTEXT(Overall!S728),"")</f>
        <v>Apr</v>
      </c>
      <c r="R726" s="7">
        <f>IF(Overall!O728&lt;&gt;"", DATEVALUE(Overall!O728), "")</f>
        <v>45303</v>
      </c>
      <c r="S726" s="7">
        <f>IF(Overall!O728&lt;&gt;"", DATEVALUE(Overall!O728), "")</f>
        <v>45303</v>
      </c>
      <c r="T726" s="5">
        <f t="shared" si="22"/>
        <v>1</v>
      </c>
      <c r="U726" s="10" t="str">
        <f>IF(Overall!$A728&lt;&gt;"",IF(AND(MONTH($O726) &lt;= 1, MONTH($P726) &gt;= 1), IF($T726 &lt;&gt; "", $H726/$T726, ""), ""),"")</f>
        <v/>
      </c>
      <c r="V726" s="10" t="str">
        <f>IF(Overall!$A728&lt;&gt;"",IF(AND(MONTH($O726) &lt;= 2, MONTH($P726) &gt;= 2), IF($T726 &lt;&gt; "", $H726/$T726, ""), ""),"")</f>
        <v/>
      </c>
      <c r="W726" s="10" t="str">
        <f>IF(Overall!$A728&lt;&gt;"",IF(AND(MONTH($O726) &lt;= 3, MONTH($P726) &gt;= 3), IF($T726 &lt;&gt; "", $H726/$T726, ""), ""),"")</f>
        <v/>
      </c>
      <c r="X726" s="10">
        <f>IF(Overall!$A728&lt;&gt;"",IF(AND(MONTH($O726) &lt;= 4, MONTH($P726) &gt;= 4), IF($T726 &lt;&gt; "", $H726/$T726, ""), ""),"")</f>
        <v>540000</v>
      </c>
      <c r="Y726" s="10" t="str">
        <f>IF(Overall!$A728&lt;&gt;"",IF(AND(MONTH($O726) &lt;= 5, MONTH($P726) &gt;= 5), IF($T726 &lt;&gt; "", $H726/$T726, ""), ""),"")</f>
        <v/>
      </c>
      <c r="Z726" s="10" t="str">
        <f>IF(Overall!$A728&lt;&gt;"",IF(AND(MONTH($O726) &lt;= 6, MONTH($P726) &gt;= 6), IF($T726 &lt;&gt; "", $H726/$T726, ""), ""),"")</f>
        <v/>
      </c>
      <c r="AA726" s="10" t="str">
        <f>IF(Overall!$A728&lt;&gt;"",IF(AND(MONTH($O726) &lt;= 7, MONTH($P726) &gt;= 7 ), IF($T726 &lt;&gt; "", $H726/$T726, ""), ""),"")</f>
        <v/>
      </c>
      <c r="AB726" s="10" t="str">
        <f>IF(Overall!$A728&lt;&gt;"",IF(AND(MONTH($O726) &lt;= 8, MONTH($P726) &gt;= 8), IF($T726 &lt;&gt; "", $H726/$T726, ""), ""),"")</f>
        <v/>
      </c>
      <c r="AC726" s="10" t="str">
        <f>IF(Overall!$A728&lt;&gt;"",IF(AND(MONTH($O726) &lt;= 9, MONTH($P726) &gt;= 9), IF($T726 &lt;&gt; "", $H726/$T726, ""), ""),"")</f>
        <v/>
      </c>
      <c r="AD726" s="10" t="str">
        <f>IF(Overall!$A728&lt;&gt;"",IF(AND(MONTH($O726) &lt;= 10, MONTH($P726) &gt;= 10), IF($T726 &lt;&gt; "", $H726/$T726, ""), ""),"")</f>
        <v/>
      </c>
      <c r="AE726" s="10" t="str">
        <f>IF(Overall!$A728&lt;&gt;"",IF(AND(MONTH($O726) &lt;= 11, MONTH($P726) &gt;= 11), IF($T726 &lt;&gt; "", $H726/$T726, ""), ""),"")</f>
        <v/>
      </c>
      <c r="AF726" s="10" t="str">
        <f>IF(Overall!$A728&lt;&gt;"",IF(AND(MONTH($O726) &lt;= 12, MONTH($P726) &gt;= 12), IF($T726 &lt;&gt; "", $H726/$T726, ""), ""),"")</f>
        <v/>
      </c>
      <c r="AH726" s="10" t="str">
        <f ca="1">IFERROR(IF(AND(NOW()&lt;= EOMONTH(DATE(YEAR($P726),1, 1), 0), Overall!$A728&lt;&gt;"", MONTH($O726) &lt;= 1, MONTH($P726) &gt;= 1), IF($T726 &lt;&gt; "", $H726/$T726, ""), ""), "")</f>
        <v/>
      </c>
      <c r="AI726" s="10" t="str">
        <f ca="1">IFERROR(IF(AND(NOW()&lt;= EOMONTH(DATE(YEAR($P726),2, 1), 0), Overall!$A728&lt;&gt;"", MONTH($O726) &lt;= 2, MONTH($P726) &gt;= 2), IF($T726 &lt;&gt; "", $H726/$T726, ""), ""), "")</f>
        <v/>
      </c>
      <c r="AJ726" s="10" t="str">
        <f ca="1">IFERROR(IF(AND(NOW()&lt;= EOMONTH(DATE(YEAR($P726),3, 1), 0), Overall!$A728&lt;&gt;"", MONTH($O726) &lt;= 3, MONTH($P726) &gt;= 3), IF($T726 &lt;&gt; "", $H726/$T726, ""), ""), "")</f>
        <v/>
      </c>
      <c r="AK726" s="10" t="str">
        <f ca="1">IFERROR(IF(AND(NOW()&lt;= EOMONTH(DATE(YEAR($P726),4, 1), 0), Overall!$A728&lt;&gt;"", MONTH($O726) &lt;= 4, MONTH($P726) &gt;= 4), IF($T726 &lt;&gt; "", $H726/$T726, ""), ""), "")</f>
        <v/>
      </c>
      <c r="AL726" s="10" t="str">
        <f ca="1">IFERROR(IF(AND(NOW()&lt;= EOMONTH(DATE(YEAR($P726),5, 1), 0), Overall!$A728&lt;&gt;"", MONTH($O726) &lt;= 5, MONTH($P726) &gt;= 5), IF($T726 &lt;&gt; "", $H726/$T726, ""), ""), "")</f>
        <v/>
      </c>
      <c r="AM726" s="10" t="str">
        <f ca="1">IFERROR(IF(AND(NOW()&lt;= EOMONTH(DATE(YEAR($P726),6, 1), 0), Overall!$A728&lt;&gt;"", MONTH($O726) &lt;= 6, MONTH($P726) &gt;= 6), IF($T726 &lt;&gt; "", $H726/$T726, ""), ""), "")</f>
        <v/>
      </c>
      <c r="AN726" s="10" t="str">
        <f ca="1">IFERROR(IF(AND(NOW()&lt;= EOMONTH(DATE(YEAR($P726),7, 1), 0), Overall!$A728&lt;&gt;"", MONTH($O726) &lt;= 7, MONTH($P726) &gt;= 7), IF($T726 &lt;&gt; "", $H726/$T726, ""), ""), "")</f>
        <v/>
      </c>
      <c r="AO726" s="10" t="str">
        <f ca="1">IFERROR(IF(AND(NOW()&lt;= EOMONTH(DATE(YEAR($P726),8, 1), 0), Overall!$A728&lt;&gt;"", MONTH($O726) &lt;= 8, MONTH($P726) &gt;= 8), IF($T726 &lt;&gt; "", $H726/$T726, ""), ""), "")</f>
        <v/>
      </c>
      <c r="AP726" s="10" t="str">
        <f ca="1">IFERROR(IF(AND(NOW()&lt;= EOMONTH(DATE(YEAR($P726),9, 1), 0), Overall!$A728&lt;&gt;"", MONTH($O726) &lt;= 9, MONTH($P726) &gt;= 9), IF($T726 &lt;&gt; "", $H726/$T726, ""), ""), "")</f>
        <v/>
      </c>
      <c r="AQ726" s="10" t="str">
        <f ca="1">IFERROR(IF(AND(NOW()&lt;= EOMONTH(DATE(YEAR($P726),10, 1), 0), Overall!$A728&lt;&gt;"", MONTH($O726) &lt;= 10, MONTH($P726) &gt;= 10), IF($T726 &lt;&gt; "", $H726/$T726, ""), ""), "")</f>
        <v/>
      </c>
      <c r="AR726" s="10" t="str">
        <f ca="1">IFERROR(IF(AND(NOW()&lt;= EOMONTH(DATE(YEAR($P726),11, 1), 0), Overall!$A728&lt;&gt;"", MONTH($O726) &lt;=11, MONTH($P726) &gt;= 11), IF($T726 &lt;&gt; "", $H726/$T726, ""), ""), "")</f>
        <v/>
      </c>
      <c r="AS726" s="10" t="str">
        <f ca="1">IFERROR(IF(AND(NOW()&lt;= EOMONTH(DATE(YEAR($P726),12, 1), 0), Overall!$A728&lt;&gt;"", MONTH($O726) &lt;= 12, MONTH($P726) &gt;= 12), IF($T726 &lt;&gt; "", $H726/$T726, ""), ""), "")</f>
        <v/>
      </c>
      <c r="AT726" s="16">
        <f t="shared" ca="1" si="23"/>
        <v>0</v>
      </c>
    </row>
    <row r="727" spans="1:46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6">
        <f>IF(Overall!T729&lt;&gt;"",VALUE(Overall!T729),"")</f>
        <v>77</v>
      </c>
      <c r="O727" s="7">
        <f>IF(Overall!L729&lt;&gt;"", DATEVALUE(Overall!L729), "")</f>
        <v>45413</v>
      </c>
      <c r="P727" s="7">
        <f>IF(Overall!M729&lt;&gt;"", DATEVALUE(Overall!M729), "")</f>
        <v>45443</v>
      </c>
      <c r="Q727" s="7" t="str">
        <f>IF(Overall!S729&lt;&gt;"",_xlfn.VALUETOTEXT(Overall!S729),"")</f>
        <v>May</v>
      </c>
      <c r="R727" s="7">
        <f>IF(Overall!O729&lt;&gt;"", DATEVALUE(Overall!O729), "")</f>
        <v>45309</v>
      </c>
      <c r="S727" s="7">
        <f>IF(Overall!O729&lt;&gt;"", DATEVALUE(Overall!O729), "")</f>
        <v>45309</v>
      </c>
      <c r="T727" s="5">
        <f t="shared" si="22"/>
        <v>1</v>
      </c>
      <c r="U727" s="10" t="str">
        <f>IF(Overall!$A729&lt;&gt;"",IF(AND(MONTH($O727) &lt;= 1, MONTH($P727) &gt;= 1), IF($T727 &lt;&gt; "", $H727/$T727, ""), ""),"")</f>
        <v/>
      </c>
      <c r="V727" s="10" t="str">
        <f>IF(Overall!$A729&lt;&gt;"",IF(AND(MONTH($O727) &lt;= 2, MONTH($P727) &gt;= 2), IF($T727 &lt;&gt; "", $H727/$T727, ""), ""),"")</f>
        <v/>
      </c>
      <c r="W727" s="10" t="str">
        <f>IF(Overall!$A729&lt;&gt;"",IF(AND(MONTH($O727) &lt;= 3, MONTH($P727) &gt;= 3), IF($T727 &lt;&gt; "", $H727/$T727, ""), ""),"")</f>
        <v/>
      </c>
      <c r="X727" s="10" t="str">
        <f>IF(Overall!$A729&lt;&gt;"",IF(AND(MONTH($O727) &lt;= 4, MONTH($P727) &gt;= 4), IF($T727 &lt;&gt; "", $H727/$T727, ""), ""),"")</f>
        <v/>
      </c>
      <c r="Y727" s="10">
        <f>IF(Overall!$A729&lt;&gt;"",IF(AND(MONTH($O727) &lt;= 5, MONTH($P727) &gt;= 5), IF($T727 &lt;&gt; "", $H727/$T727, ""), ""),"")</f>
        <v>1000000</v>
      </c>
      <c r="Z727" s="10" t="str">
        <f>IF(Overall!$A729&lt;&gt;"",IF(AND(MONTH($O727) &lt;= 6, MONTH($P727) &gt;= 6), IF($T727 &lt;&gt; "", $H727/$T727, ""), ""),"")</f>
        <v/>
      </c>
      <c r="AA727" s="10" t="str">
        <f>IF(Overall!$A729&lt;&gt;"",IF(AND(MONTH($O727) &lt;= 7, MONTH($P727) &gt;= 7 ), IF($T727 &lt;&gt; "", $H727/$T727, ""), ""),"")</f>
        <v/>
      </c>
      <c r="AB727" s="10" t="str">
        <f>IF(Overall!$A729&lt;&gt;"",IF(AND(MONTH($O727) &lt;= 8, MONTH($P727) &gt;= 8), IF($T727 &lt;&gt; "", $H727/$T727, ""), ""),"")</f>
        <v/>
      </c>
      <c r="AC727" s="10" t="str">
        <f>IF(Overall!$A729&lt;&gt;"",IF(AND(MONTH($O727) &lt;= 9, MONTH($P727) &gt;= 9), IF($T727 &lt;&gt; "", $H727/$T727, ""), ""),"")</f>
        <v/>
      </c>
      <c r="AD727" s="10" t="str">
        <f>IF(Overall!$A729&lt;&gt;"",IF(AND(MONTH($O727) &lt;= 10, MONTH($P727) &gt;= 10), IF($T727 &lt;&gt; "", $H727/$T727, ""), ""),"")</f>
        <v/>
      </c>
      <c r="AE727" s="10" t="str">
        <f>IF(Overall!$A729&lt;&gt;"",IF(AND(MONTH($O727) &lt;= 11, MONTH($P727) &gt;= 11), IF($T727 &lt;&gt; "", $H727/$T727, ""), ""),"")</f>
        <v/>
      </c>
      <c r="AF727" s="10" t="str">
        <f>IF(Overall!$A729&lt;&gt;"",IF(AND(MONTH($O727) &lt;= 12, MONTH($P727) &gt;= 12), IF($T727 &lt;&gt; "", $H727/$T727, ""), ""),"")</f>
        <v/>
      </c>
      <c r="AH727" s="10" t="str">
        <f ca="1">IFERROR(IF(AND(NOW()&lt;= EOMONTH(DATE(YEAR($P727),1, 1), 0), Overall!$A729&lt;&gt;"", MONTH($O727) &lt;= 1, MONTH($P727) &gt;= 1), IF($T727 &lt;&gt; "", $H727/$T727, ""), ""), "")</f>
        <v/>
      </c>
      <c r="AI727" s="10" t="str">
        <f ca="1">IFERROR(IF(AND(NOW()&lt;= EOMONTH(DATE(YEAR($P727),2, 1), 0), Overall!$A729&lt;&gt;"", MONTH($O727) &lt;= 2, MONTH($P727) &gt;= 2), IF($T727 &lt;&gt; "", $H727/$T727, ""), ""), "")</f>
        <v/>
      </c>
      <c r="AJ727" s="10" t="str">
        <f ca="1">IFERROR(IF(AND(NOW()&lt;= EOMONTH(DATE(YEAR($P727),3, 1), 0), Overall!$A729&lt;&gt;"", MONTH($O727) &lt;= 3, MONTH($P727) &gt;= 3), IF($T727 &lt;&gt; "", $H727/$T727, ""), ""), "")</f>
        <v/>
      </c>
      <c r="AK727" s="10" t="str">
        <f ca="1">IFERROR(IF(AND(NOW()&lt;= EOMONTH(DATE(YEAR($P727),4, 1), 0), Overall!$A729&lt;&gt;"", MONTH($O727) &lt;= 4, MONTH($P727) &gt;= 4), IF($T727 &lt;&gt; "", $H727/$T727, ""), ""), "")</f>
        <v/>
      </c>
      <c r="AL727" s="10" t="str">
        <f ca="1">IFERROR(IF(AND(NOW()&lt;= EOMONTH(DATE(YEAR($P727),5, 1), 0), Overall!$A729&lt;&gt;"", MONTH($O727) &lt;= 5, MONTH($P727) &gt;= 5), IF($T727 &lt;&gt; "", $H727/$T727, ""), ""), "")</f>
        <v/>
      </c>
      <c r="AM727" s="10" t="str">
        <f ca="1">IFERROR(IF(AND(NOW()&lt;= EOMONTH(DATE(YEAR($P727),6, 1), 0), Overall!$A729&lt;&gt;"", MONTH($O727) &lt;= 6, MONTH($P727) &gt;= 6), IF($T727 &lt;&gt; "", $H727/$T727, ""), ""), "")</f>
        <v/>
      </c>
      <c r="AN727" s="10" t="str">
        <f ca="1">IFERROR(IF(AND(NOW()&lt;= EOMONTH(DATE(YEAR($P727),7, 1), 0), Overall!$A729&lt;&gt;"", MONTH($O727) &lt;= 7, MONTH($P727) &gt;= 7), IF($T727 &lt;&gt; "", $H727/$T727, ""), ""), "")</f>
        <v/>
      </c>
      <c r="AO727" s="10" t="str">
        <f ca="1">IFERROR(IF(AND(NOW()&lt;= EOMONTH(DATE(YEAR($P727),8, 1), 0), Overall!$A729&lt;&gt;"", MONTH($O727) &lt;= 8, MONTH($P727) &gt;= 8), IF($T727 &lt;&gt; "", $H727/$T727, ""), ""), "")</f>
        <v/>
      </c>
      <c r="AP727" s="10" t="str">
        <f ca="1">IFERROR(IF(AND(NOW()&lt;= EOMONTH(DATE(YEAR($P727),9, 1), 0), Overall!$A729&lt;&gt;"", MONTH($O727) &lt;= 9, MONTH($P727) &gt;= 9), IF($T727 &lt;&gt; "", $H727/$T727, ""), ""), "")</f>
        <v/>
      </c>
      <c r="AQ727" s="10" t="str">
        <f ca="1">IFERROR(IF(AND(NOW()&lt;= EOMONTH(DATE(YEAR($P727),10, 1), 0), Overall!$A729&lt;&gt;"", MONTH($O727) &lt;= 10, MONTH($P727) &gt;= 10), IF($T727 &lt;&gt; "", $H727/$T727, ""), ""), "")</f>
        <v/>
      </c>
      <c r="AR727" s="10" t="str">
        <f ca="1">IFERROR(IF(AND(NOW()&lt;= EOMONTH(DATE(YEAR($P727),11, 1), 0), Overall!$A729&lt;&gt;"", MONTH($O727) &lt;=11, MONTH($P727) &gt;= 11), IF($T727 &lt;&gt; "", $H727/$T727, ""), ""), "")</f>
        <v/>
      </c>
      <c r="AS727" s="10" t="str">
        <f ca="1">IFERROR(IF(AND(NOW()&lt;= EOMONTH(DATE(YEAR($P727),12, 1), 0), Overall!$A729&lt;&gt;"", MONTH($O727) &lt;= 12, MONTH($P727) &gt;= 12), IF($T727 &lt;&gt; "", $H727/$T727, ""), ""), "")</f>
        <v/>
      </c>
      <c r="AT727" s="16">
        <f t="shared" ca="1" si="23"/>
        <v>0</v>
      </c>
    </row>
    <row r="728" spans="1:46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6">
        <f>IF(Overall!T730&lt;&gt;"",VALUE(Overall!T730),"")</f>
        <v>77.05</v>
      </c>
      <c r="O728" s="7">
        <f>IF(Overall!L730&lt;&gt;"", DATEVALUE(Overall!L730), "")</f>
        <v>45413</v>
      </c>
      <c r="P728" s="7">
        <f>IF(Overall!M730&lt;&gt;"", DATEVALUE(Overall!M730), "")</f>
        <v>45443</v>
      </c>
      <c r="Q728" s="7" t="str">
        <f>IF(Overall!S730&lt;&gt;"",_xlfn.VALUETOTEXT(Overall!S730),"")</f>
        <v>May</v>
      </c>
      <c r="R728" s="7">
        <f>IF(Overall!O730&lt;&gt;"", DATEVALUE(Overall!O730), "")</f>
        <v>45309</v>
      </c>
      <c r="S728" s="7">
        <f>IF(Overall!O730&lt;&gt;"", DATEVALUE(Overall!O730), "")</f>
        <v>45309</v>
      </c>
      <c r="T728" s="5">
        <f t="shared" si="22"/>
        <v>1</v>
      </c>
      <c r="U728" s="10" t="str">
        <f>IF(Overall!$A730&lt;&gt;"",IF(AND(MONTH($O728) &lt;= 1, MONTH($P728) &gt;= 1), IF($T728 &lt;&gt; "", $H728/$T728, ""), ""),"")</f>
        <v/>
      </c>
      <c r="V728" s="10" t="str">
        <f>IF(Overall!$A730&lt;&gt;"",IF(AND(MONTH($O728) &lt;= 2, MONTH($P728) &gt;= 2), IF($T728 &lt;&gt; "", $H728/$T728, ""), ""),"")</f>
        <v/>
      </c>
      <c r="W728" s="10" t="str">
        <f>IF(Overall!$A730&lt;&gt;"",IF(AND(MONTH($O728) &lt;= 3, MONTH($P728) &gt;= 3), IF($T728 &lt;&gt; "", $H728/$T728, ""), ""),"")</f>
        <v/>
      </c>
      <c r="X728" s="10" t="str">
        <f>IF(Overall!$A730&lt;&gt;"",IF(AND(MONTH($O728) &lt;= 4, MONTH($P728) &gt;= 4), IF($T728 &lt;&gt; "", $H728/$T728, ""), ""),"")</f>
        <v/>
      </c>
      <c r="Y728" s="10">
        <f>IF(Overall!$A730&lt;&gt;"",IF(AND(MONTH($O728) &lt;= 5, MONTH($P728) &gt;= 5), IF($T728 &lt;&gt; "", $H728/$T728, ""), ""),"")</f>
        <v>500000</v>
      </c>
      <c r="Z728" s="10" t="str">
        <f>IF(Overall!$A730&lt;&gt;"",IF(AND(MONTH($O728) &lt;= 6, MONTH($P728) &gt;= 6), IF($T728 &lt;&gt; "", $H728/$T728, ""), ""),"")</f>
        <v/>
      </c>
      <c r="AA728" s="10" t="str">
        <f>IF(Overall!$A730&lt;&gt;"",IF(AND(MONTH($O728) &lt;= 7, MONTH($P728) &gt;= 7 ), IF($T728 &lt;&gt; "", $H728/$T728, ""), ""),"")</f>
        <v/>
      </c>
      <c r="AB728" s="10" t="str">
        <f>IF(Overall!$A730&lt;&gt;"",IF(AND(MONTH($O728) &lt;= 8, MONTH($P728) &gt;= 8), IF($T728 &lt;&gt; "", $H728/$T728, ""), ""),"")</f>
        <v/>
      </c>
      <c r="AC728" s="10" t="str">
        <f>IF(Overall!$A730&lt;&gt;"",IF(AND(MONTH($O728) &lt;= 9, MONTH($P728) &gt;= 9), IF($T728 &lt;&gt; "", $H728/$T728, ""), ""),"")</f>
        <v/>
      </c>
      <c r="AD728" s="10" t="str">
        <f>IF(Overall!$A730&lt;&gt;"",IF(AND(MONTH($O728) &lt;= 10, MONTH($P728) &gt;= 10), IF($T728 &lt;&gt; "", $H728/$T728, ""), ""),"")</f>
        <v/>
      </c>
      <c r="AE728" s="10" t="str">
        <f>IF(Overall!$A730&lt;&gt;"",IF(AND(MONTH($O728) &lt;= 11, MONTH($P728) &gt;= 11), IF($T728 &lt;&gt; "", $H728/$T728, ""), ""),"")</f>
        <v/>
      </c>
      <c r="AF728" s="10" t="str">
        <f>IF(Overall!$A730&lt;&gt;"",IF(AND(MONTH($O728) &lt;= 12, MONTH($P728) &gt;= 12), IF($T728 &lt;&gt; "", $H728/$T728, ""), ""),"")</f>
        <v/>
      </c>
      <c r="AH728" s="10" t="str">
        <f ca="1">IFERROR(IF(AND(NOW()&lt;= EOMONTH(DATE(YEAR($P728),1, 1), 0), Overall!$A730&lt;&gt;"", MONTH($O728) &lt;= 1, MONTH($P728) &gt;= 1), IF($T728 &lt;&gt; "", $H728/$T728, ""), ""), "")</f>
        <v/>
      </c>
      <c r="AI728" s="10" t="str">
        <f ca="1">IFERROR(IF(AND(NOW()&lt;= EOMONTH(DATE(YEAR($P728),2, 1), 0), Overall!$A730&lt;&gt;"", MONTH($O728) &lt;= 2, MONTH($P728) &gt;= 2), IF($T728 &lt;&gt; "", $H728/$T728, ""), ""), "")</f>
        <v/>
      </c>
      <c r="AJ728" s="10" t="str">
        <f ca="1">IFERROR(IF(AND(NOW()&lt;= EOMONTH(DATE(YEAR($P728),3, 1), 0), Overall!$A730&lt;&gt;"", MONTH($O728) &lt;= 3, MONTH($P728) &gt;= 3), IF($T728 &lt;&gt; "", $H728/$T728, ""), ""), "")</f>
        <v/>
      </c>
      <c r="AK728" s="10" t="str">
        <f ca="1">IFERROR(IF(AND(NOW()&lt;= EOMONTH(DATE(YEAR($P728),4, 1), 0), Overall!$A730&lt;&gt;"", MONTH($O728) &lt;= 4, MONTH($P728) &gt;= 4), IF($T728 &lt;&gt; "", $H728/$T728, ""), ""), "")</f>
        <v/>
      </c>
      <c r="AL728" s="10" t="str">
        <f ca="1">IFERROR(IF(AND(NOW()&lt;= EOMONTH(DATE(YEAR($P728),5, 1), 0), Overall!$A730&lt;&gt;"", MONTH($O728) &lt;= 5, MONTH($P728) &gt;= 5), IF($T728 &lt;&gt; "", $H728/$T728, ""), ""), "")</f>
        <v/>
      </c>
      <c r="AM728" s="10" t="str">
        <f ca="1">IFERROR(IF(AND(NOW()&lt;= EOMONTH(DATE(YEAR($P728),6, 1), 0), Overall!$A730&lt;&gt;"", MONTH($O728) &lt;= 6, MONTH($P728) &gt;= 6), IF($T728 &lt;&gt; "", $H728/$T728, ""), ""), "")</f>
        <v/>
      </c>
      <c r="AN728" s="10" t="str">
        <f ca="1">IFERROR(IF(AND(NOW()&lt;= EOMONTH(DATE(YEAR($P728),7, 1), 0), Overall!$A730&lt;&gt;"", MONTH($O728) &lt;= 7, MONTH($P728) &gt;= 7), IF($T728 &lt;&gt; "", $H728/$T728, ""), ""), "")</f>
        <v/>
      </c>
      <c r="AO728" s="10" t="str">
        <f ca="1">IFERROR(IF(AND(NOW()&lt;= EOMONTH(DATE(YEAR($P728),8, 1), 0), Overall!$A730&lt;&gt;"", MONTH($O728) &lt;= 8, MONTH($P728) &gt;= 8), IF($T728 &lt;&gt; "", $H728/$T728, ""), ""), "")</f>
        <v/>
      </c>
      <c r="AP728" s="10" t="str">
        <f ca="1">IFERROR(IF(AND(NOW()&lt;= EOMONTH(DATE(YEAR($P728),9, 1), 0), Overall!$A730&lt;&gt;"", MONTH($O728) &lt;= 9, MONTH($P728) &gt;= 9), IF($T728 &lt;&gt; "", $H728/$T728, ""), ""), "")</f>
        <v/>
      </c>
      <c r="AQ728" s="10" t="str">
        <f ca="1">IFERROR(IF(AND(NOW()&lt;= EOMONTH(DATE(YEAR($P728),10, 1), 0), Overall!$A730&lt;&gt;"", MONTH($O728) &lt;= 10, MONTH($P728) &gt;= 10), IF($T728 &lt;&gt; "", $H728/$T728, ""), ""), "")</f>
        <v/>
      </c>
      <c r="AR728" s="10" t="str">
        <f ca="1">IFERROR(IF(AND(NOW()&lt;= EOMONTH(DATE(YEAR($P728),11, 1), 0), Overall!$A730&lt;&gt;"", MONTH($O728) &lt;=11, MONTH($P728) &gt;= 11), IF($T728 &lt;&gt; "", $H728/$T728, ""), ""), "")</f>
        <v/>
      </c>
      <c r="AS728" s="10" t="str">
        <f ca="1">IFERROR(IF(AND(NOW()&lt;= EOMONTH(DATE(YEAR($P728),12, 1), 0), Overall!$A730&lt;&gt;"", MONTH($O728) &lt;= 12, MONTH($P728) &gt;= 12), IF($T728 &lt;&gt; "", $H728/$T728, ""), ""), "")</f>
        <v/>
      </c>
      <c r="AT728" s="16">
        <f t="shared" ca="1" si="23"/>
        <v>0</v>
      </c>
    </row>
    <row r="729" spans="1:46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6">
        <f>IF(Overall!T731&lt;&gt;"",VALUE(Overall!T731),"")</f>
        <v>77.03</v>
      </c>
      <c r="O729" s="7">
        <f>IF(Overall!L731&lt;&gt;"", DATEVALUE(Overall!L731), "")</f>
        <v>45413</v>
      </c>
      <c r="P729" s="7">
        <f>IF(Overall!M731&lt;&gt;"", DATEVALUE(Overall!M731), "")</f>
        <v>45443</v>
      </c>
      <c r="Q729" s="7" t="str">
        <f>IF(Overall!S731&lt;&gt;"",_xlfn.VALUETOTEXT(Overall!S731),"")</f>
        <v>May</v>
      </c>
      <c r="R729" s="7">
        <f>IF(Overall!O731&lt;&gt;"", DATEVALUE(Overall!O731), "")</f>
        <v>45309</v>
      </c>
      <c r="S729" s="7">
        <f>IF(Overall!O731&lt;&gt;"", DATEVALUE(Overall!O731), "")</f>
        <v>45309</v>
      </c>
      <c r="T729" s="5">
        <f t="shared" si="22"/>
        <v>1</v>
      </c>
      <c r="U729" s="10" t="str">
        <f>IF(Overall!$A731&lt;&gt;"",IF(AND(MONTH($O729) &lt;= 1, MONTH($P729) &gt;= 1), IF($T729 &lt;&gt; "", $H729/$T729, ""), ""),"")</f>
        <v/>
      </c>
      <c r="V729" s="10" t="str">
        <f>IF(Overall!$A731&lt;&gt;"",IF(AND(MONTH($O729) &lt;= 2, MONTH($P729) &gt;= 2), IF($T729 &lt;&gt; "", $H729/$T729, ""), ""),"")</f>
        <v/>
      </c>
      <c r="W729" s="10" t="str">
        <f>IF(Overall!$A731&lt;&gt;"",IF(AND(MONTH($O729) &lt;= 3, MONTH($P729) &gt;= 3), IF($T729 &lt;&gt; "", $H729/$T729, ""), ""),"")</f>
        <v/>
      </c>
      <c r="X729" s="10" t="str">
        <f>IF(Overall!$A731&lt;&gt;"",IF(AND(MONTH($O729) &lt;= 4, MONTH($P729) &gt;= 4), IF($T729 &lt;&gt; "", $H729/$T729, ""), ""),"")</f>
        <v/>
      </c>
      <c r="Y729" s="10">
        <f>IF(Overall!$A731&lt;&gt;"",IF(AND(MONTH($O729) &lt;= 5, MONTH($P729) &gt;= 5), IF($T729 &lt;&gt; "", $H729/$T729, ""), ""),"")</f>
        <v>500000</v>
      </c>
      <c r="Z729" s="10" t="str">
        <f>IF(Overall!$A731&lt;&gt;"",IF(AND(MONTH($O729) &lt;= 6, MONTH($P729) &gt;= 6), IF($T729 &lt;&gt; "", $H729/$T729, ""), ""),"")</f>
        <v/>
      </c>
      <c r="AA729" s="10" t="str">
        <f>IF(Overall!$A731&lt;&gt;"",IF(AND(MONTH($O729) &lt;= 7, MONTH($P729) &gt;= 7 ), IF($T729 &lt;&gt; "", $H729/$T729, ""), ""),"")</f>
        <v/>
      </c>
      <c r="AB729" s="10" t="str">
        <f>IF(Overall!$A731&lt;&gt;"",IF(AND(MONTH($O729) &lt;= 8, MONTH($P729) &gt;= 8), IF($T729 &lt;&gt; "", $H729/$T729, ""), ""),"")</f>
        <v/>
      </c>
      <c r="AC729" s="10" t="str">
        <f>IF(Overall!$A731&lt;&gt;"",IF(AND(MONTH($O729) &lt;= 9, MONTH($P729) &gt;= 9), IF($T729 &lt;&gt; "", $H729/$T729, ""), ""),"")</f>
        <v/>
      </c>
      <c r="AD729" s="10" t="str">
        <f>IF(Overall!$A731&lt;&gt;"",IF(AND(MONTH($O729) &lt;= 10, MONTH($P729) &gt;= 10), IF($T729 &lt;&gt; "", $H729/$T729, ""), ""),"")</f>
        <v/>
      </c>
      <c r="AE729" s="10" t="str">
        <f>IF(Overall!$A731&lt;&gt;"",IF(AND(MONTH($O729) &lt;= 11, MONTH($P729) &gt;= 11), IF($T729 &lt;&gt; "", $H729/$T729, ""), ""),"")</f>
        <v/>
      </c>
      <c r="AF729" s="10" t="str">
        <f>IF(Overall!$A731&lt;&gt;"",IF(AND(MONTH($O729) &lt;= 12, MONTH($P729) &gt;= 12), IF($T729 &lt;&gt; "", $H729/$T729, ""), ""),"")</f>
        <v/>
      </c>
      <c r="AH729" s="10" t="str">
        <f ca="1">IFERROR(IF(AND(NOW()&lt;= EOMONTH(DATE(YEAR($P729),1, 1), 0), Overall!$A731&lt;&gt;"", MONTH($O729) &lt;= 1, MONTH($P729) &gt;= 1), IF($T729 &lt;&gt; "", $H729/$T729, ""), ""), "")</f>
        <v/>
      </c>
      <c r="AI729" s="10" t="str">
        <f ca="1">IFERROR(IF(AND(NOW()&lt;= EOMONTH(DATE(YEAR($P729),2, 1), 0), Overall!$A731&lt;&gt;"", MONTH($O729) &lt;= 2, MONTH($P729) &gt;= 2), IF($T729 &lt;&gt; "", $H729/$T729, ""), ""), "")</f>
        <v/>
      </c>
      <c r="AJ729" s="10" t="str">
        <f ca="1">IFERROR(IF(AND(NOW()&lt;= EOMONTH(DATE(YEAR($P729),3, 1), 0), Overall!$A731&lt;&gt;"", MONTH($O729) &lt;= 3, MONTH($P729) &gt;= 3), IF($T729 &lt;&gt; "", $H729/$T729, ""), ""), "")</f>
        <v/>
      </c>
      <c r="AK729" s="10" t="str">
        <f ca="1">IFERROR(IF(AND(NOW()&lt;= EOMONTH(DATE(YEAR($P729),4, 1), 0), Overall!$A731&lt;&gt;"", MONTH($O729) &lt;= 4, MONTH($P729) &gt;= 4), IF($T729 &lt;&gt; "", $H729/$T729, ""), ""), "")</f>
        <v/>
      </c>
      <c r="AL729" s="10" t="str">
        <f ca="1">IFERROR(IF(AND(NOW()&lt;= EOMONTH(DATE(YEAR($P729),5, 1), 0), Overall!$A731&lt;&gt;"", MONTH($O729) &lt;= 5, MONTH($P729) &gt;= 5), IF($T729 &lt;&gt; "", $H729/$T729, ""), ""), "")</f>
        <v/>
      </c>
      <c r="AM729" s="10" t="str">
        <f ca="1">IFERROR(IF(AND(NOW()&lt;= EOMONTH(DATE(YEAR($P729),6, 1), 0), Overall!$A731&lt;&gt;"", MONTH($O729) &lt;= 6, MONTH($P729) &gt;= 6), IF($T729 &lt;&gt; "", $H729/$T729, ""), ""), "")</f>
        <v/>
      </c>
      <c r="AN729" s="10" t="str">
        <f ca="1">IFERROR(IF(AND(NOW()&lt;= EOMONTH(DATE(YEAR($P729),7, 1), 0), Overall!$A731&lt;&gt;"", MONTH($O729) &lt;= 7, MONTH($P729) &gt;= 7), IF($T729 &lt;&gt; "", $H729/$T729, ""), ""), "")</f>
        <v/>
      </c>
      <c r="AO729" s="10" t="str">
        <f ca="1">IFERROR(IF(AND(NOW()&lt;= EOMONTH(DATE(YEAR($P729),8, 1), 0), Overall!$A731&lt;&gt;"", MONTH($O729) &lt;= 8, MONTH($P729) &gt;= 8), IF($T729 &lt;&gt; "", $H729/$T729, ""), ""), "")</f>
        <v/>
      </c>
      <c r="AP729" s="10" t="str">
        <f ca="1">IFERROR(IF(AND(NOW()&lt;= EOMONTH(DATE(YEAR($P729),9, 1), 0), Overall!$A731&lt;&gt;"", MONTH($O729) &lt;= 9, MONTH($P729) &gt;= 9), IF($T729 &lt;&gt; "", $H729/$T729, ""), ""), "")</f>
        <v/>
      </c>
      <c r="AQ729" s="10" t="str">
        <f ca="1">IFERROR(IF(AND(NOW()&lt;= EOMONTH(DATE(YEAR($P729),10, 1), 0), Overall!$A731&lt;&gt;"", MONTH($O729) &lt;= 10, MONTH($P729) &gt;= 10), IF($T729 &lt;&gt; "", $H729/$T729, ""), ""), "")</f>
        <v/>
      </c>
      <c r="AR729" s="10" t="str">
        <f ca="1">IFERROR(IF(AND(NOW()&lt;= EOMONTH(DATE(YEAR($P729),11, 1), 0), Overall!$A731&lt;&gt;"", MONTH($O729) &lt;=11, MONTH($P729) &gt;= 11), IF($T729 &lt;&gt; "", $H729/$T729, ""), ""), "")</f>
        <v/>
      </c>
      <c r="AS729" s="10" t="str">
        <f ca="1">IFERROR(IF(AND(NOW()&lt;= EOMONTH(DATE(YEAR($P729),12, 1), 0), Overall!$A731&lt;&gt;"", MONTH($O729) &lt;= 12, MONTH($P729) &gt;= 12), IF($T729 &lt;&gt; "", $H729/$T729, ""), ""), "")</f>
        <v/>
      </c>
      <c r="AT729" s="16">
        <f t="shared" ca="1" si="23"/>
        <v>0</v>
      </c>
    </row>
    <row r="730" spans="1:46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6">
        <f>IF(Overall!T732&lt;&gt;"",VALUE(Overall!T732),"")</f>
        <v>77.150000000000006</v>
      </c>
      <c r="O730" s="7">
        <f>IF(Overall!L732&lt;&gt;"", DATEVALUE(Overall!L732), "")</f>
        <v>45413</v>
      </c>
      <c r="P730" s="7">
        <f>IF(Overall!M732&lt;&gt;"", DATEVALUE(Overall!M732), "")</f>
        <v>45443</v>
      </c>
      <c r="Q730" s="7" t="str">
        <f>IF(Overall!S732&lt;&gt;"",_xlfn.VALUETOTEXT(Overall!S732),"")</f>
        <v>May</v>
      </c>
      <c r="R730" s="7">
        <f>IF(Overall!O732&lt;&gt;"", DATEVALUE(Overall!O732), "")</f>
        <v>45309</v>
      </c>
      <c r="S730" s="7">
        <f>IF(Overall!O732&lt;&gt;"", DATEVALUE(Overall!O732), "")</f>
        <v>45309</v>
      </c>
      <c r="T730" s="5">
        <f t="shared" si="22"/>
        <v>1</v>
      </c>
      <c r="U730" s="10" t="str">
        <f>IF(Overall!$A732&lt;&gt;"",IF(AND(MONTH($O730) &lt;= 1, MONTH($P730) &gt;= 1), IF($T730 &lt;&gt; "", $H730/$T730, ""), ""),"")</f>
        <v/>
      </c>
      <c r="V730" s="10" t="str">
        <f>IF(Overall!$A732&lt;&gt;"",IF(AND(MONTH($O730) &lt;= 2, MONTH($P730) &gt;= 2), IF($T730 &lt;&gt; "", $H730/$T730, ""), ""),"")</f>
        <v/>
      </c>
      <c r="W730" s="10" t="str">
        <f>IF(Overall!$A732&lt;&gt;"",IF(AND(MONTH($O730) &lt;= 3, MONTH($P730) &gt;= 3), IF($T730 &lt;&gt; "", $H730/$T730, ""), ""),"")</f>
        <v/>
      </c>
      <c r="X730" s="10" t="str">
        <f>IF(Overall!$A732&lt;&gt;"",IF(AND(MONTH($O730) &lt;= 4, MONTH($P730) &gt;= 4), IF($T730 &lt;&gt; "", $H730/$T730, ""), ""),"")</f>
        <v/>
      </c>
      <c r="Y730" s="10">
        <f>IF(Overall!$A732&lt;&gt;"",IF(AND(MONTH($O730) &lt;= 5, MONTH($P730) &gt;= 5), IF($T730 &lt;&gt; "", $H730/$T730, ""), ""),"")</f>
        <v>500000</v>
      </c>
      <c r="Z730" s="10" t="str">
        <f>IF(Overall!$A732&lt;&gt;"",IF(AND(MONTH($O730) &lt;= 6, MONTH($P730) &gt;= 6), IF($T730 &lt;&gt; "", $H730/$T730, ""), ""),"")</f>
        <v/>
      </c>
      <c r="AA730" s="10" t="str">
        <f>IF(Overall!$A732&lt;&gt;"",IF(AND(MONTH($O730) &lt;= 7, MONTH($P730) &gt;= 7 ), IF($T730 &lt;&gt; "", $H730/$T730, ""), ""),"")</f>
        <v/>
      </c>
      <c r="AB730" s="10" t="str">
        <f>IF(Overall!$A732&lt;&gt;"",IF(AND(MONTH($O730) &lt;= 8, MONTH($P730) &gt;= 8), IF($T730 &lt;&gt; "", $H730/$T730, ""), ""),"")</f>
        <v/>
      </c>
      <c r="AC730" s="10" t="str">
        <f>IF(Overall!$A732&lt;&gt;"",IF(AND(MONTH($O730) &lt;= 9, MONTH($P730) &gt;= 9), IF($T730 &lt;&gt; "", $H730/$T730, ""), ""),"")</f>
        <v/>
      </c>
      <c r="AD730" s="10" t="str">
        <f>IF(Overall!$A732&lt;&gt;"",IF(AND(MONTH($O730) &lt;= 10, MONTH($P730) &gt;= 10), IF($T730 &lt;&gt; "", $H730/$T730, ""), ""),"")</f>
        <v/>
      </c>
      <c r="AE730" s="10" t="str">
        <f>IF(Overall!$A732&lt;&gt;"",IF(AND(MONTH($O730) &lt;= 11, MONTH($P730) &gt;= 11), IF($T730 &lt;&gt; "", $H730/$T730, ""), ""),"")</f>
        <v/>
      </c>
      <c r="AF730" s="10" t="str">
        <f>IF(Overall!$A732&lt;&gt;"",IF(AND(MONTH($O730) &lt;= 12, MONTH($P730) &gt;= 12), IF($T730 &lt;&gt; "", $H730/$T730, ""), ""),"")</f>
        <v/>
      </c>
      <c r="AH730" s="10" t="str">
        <f ca="1">IFERROR(IF(AND(NOW()&lt;= EOMONTH(DATE(YEAR($P730),1, 1), 0), Overall!$A732&lt;&gt;"", MONTH($O730) &lt;= 1, MONTH($P730) &gt;= 1), IF($T730 &lt;&gt; "", $H730/$T730, ""), ""), "")</f>
        <v/>
      </c>
      <c r="AI730" s="10" t="str">
        <f ca="1">IFERROR(IF(AND(NOW()&lt;= EOMONTH(DATE(YEAR($P730),2, 1), 0), Overall!$A732&lt;&gt;"", MONTH($O730) &lt;= 2, MONTH($P730) &gt;= 2), IF($T730 &lt;&gt; "", $H730/$T730, ""), ""), "")</f>
        <v/>
      </c>
      <c r="AJ730" s="10" t="str">
        <f ca="1">IFERROR(IF(AND(NOW()&lt;= EOMONTH(DATE(YEAR($P730),3, 1), 0), Overall!$A732&lt;&gt;"", MONTH($O730) &lt;= 3, MONTH($P730) &gt;= 3), IF($T730 &lt;&gt; "", $H730/$T730, ""), ""), "")</f>
        <v/>
      </c>
      <c r="AK730" s="10" t="str">
        <f ca="1">IFERROR(IF(AND(NOW()&lt;= EOMONTH(DATE(YEAR($P730),4, 1), 0), Overall!$A732&lt;&gt;"", MONTH($O730) &lt;= 4, MONTH($P730) &gt;= 4), IF($T730 &lt;&gt; "", $H730/$T730, ""), ""), "")</f>
        <v/>
      </c>
      <c r="AL730" s="10" t="str">
        <f ca="1">IFERROR(IF(AND(NOW()&lt;= EOMONTH(DATE(YEAR($P730),5, 1), 0), Overall!$A732&lt;&gt;"", MONTH($O730) &lt;= 5, MONTH($P730) &gt;= 5), IF($T730 &lt;&gt; "", $H730/$T730, ""), ""), "")</f>
        <v/>
      </c>
      <c r="AM730" s="10" t="str">
        <f ca="1">IFERROR(IF(AND(NOW()&lt;= EOMONTH(DATE(YEAR($P730),6, 1), 0), Overall!$A732&lt;&gt;"", MONTH($O730) &lt;= 6, MONTH($P730) &gt;= 6), IF($T730 &lt;&gt; "", $H730/$T730, ""), ""), "")</f>
        <v/>
      </c>
      <c r="AN730" s="10" t="str">
        <f ca="1">IFERROR(IF(AND(NOW()&lt;= EOMONTH(DATE(YEAR($P730),7, 1), 0), Overall!$A732&lt;&gt;"", MONTH($O730) &lt;= 7, MONTH($P730) &gt;= 7), IF($T730 &lt;&gt; "", $H730/$T730, ""), ""), "")</f>
        <v/>
      </c>
      <c r="AO730" s="10" t="str">
        <f ca="1">IFERROR(IF(AND(NOW()&lt;= EOMONTH(DATE(YEAR($P730),8, 1), 0), Overall!$A732&lt;&gt;"", MONTH($O730) &lt;= 8, MONTH($P730) &gt;= 8), IF($T730 &lt;&gt; "", $H730/$T730, ""), ""), "")</f>
        <v/>
      </c>
      <c r="AP730" s="10" t="str">
        <f ca="1">IFERROR(IF(AND(NOW()&lt;= EOMONTH(DATE(YEAR($P730),9, 1), 0), Overall!$A732&lt;&gt;"", MONTH($O730) &lt;= 9, MONTH($P730) &gt;= 9), IF($T730 &lt;&gt; "", $H730/$T730, ""), ""), "")</f>
        <v/>
      </c>
      <c r="AQ730" s="10" t="str">
        <f ca="1">IFERROR(IF(AND(NOW()&lt;= EOMONTH(DATE(YEAR($P730),10, 1), 0), Overall!$A732&lt;&gt;"", MONTH($O730) &lt;= 10, MONTH($P730) &gt;= 10), IF($T730 &lt;&gt; "", $H730/$T730, ""), ""), "")</f>
        <v/>
      </c>
      <c r="AR730" s="10" t="str">
        <f ca="1">IFERROR(IF(AND(NOW()&lt;= EOMONTH(DATE(YEAR($P730),11, 1), 0), Overall!$A732&lt;&gt;"", MONTH($O730) &lt;=11, MONTH($P730) &gt;= 11), IF($T730 &lt;&gt; "", $H730/$T730, ""), ""), "")</f>
        <v/>
      </c>
      <c r="AS730" s="10" t="str">
        <f ca="1">IFERROR(IF(AND(NOW()&lt;= EOMONTH(DATE(YEAR($P730),12, 1), 0), Overall!$A732&lt;&gt;"", MONTH($O730) &lt;= 12, MONTH($P730) &gt;= 12), IF($T730 &lt;&gt; "", $H730/$T730, ""), ""), "")</f>
        <v/>
      </c>
      <c r="AT730" s="16">
        <f t="shared" ca="1" si="23"/>
        <v>0</v>
      </c>
    </row>
    <row r="731" spans="1:46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6">
        <f>IF(Overall!T733&lt;&gt;"",VALUE(Overall!T733),"")</f>
        <v>77.180000000000007</v>
      </c>
      <c r="O731" s="7">
        <f>IF(Overall!L733&lt;&gt;"", DATEVALUE(Overall!L733), "")</f>
        <v>45413</v>
      </c>
      <c r="P731" s="7">
        <f>IF(Overall!M733&lt;&gt;"", DATEVALUE(Overall!M733), "")</f>
        <v>45443</v>
      </c>
      <c r="Q731" s="7" t="str">
        <f>IF(Overall!S733&lt;&gt;"",_xlfn.VALUETOTEXT(Overall!S733),"")</f>
        <v>May</v>
      </c>
      <c r="R731" s="7">
        <f>IF(Overall!O733&lt;&gt;"", DATEVALUE(Overall!O733), "")</f>
        <v>45309</v>
      </c>
      <c r="S731" s="7">
        <f>IF(Overall!O733&lt;&gt;"", DATEVALUE(Overall!O733), "")</f>
        <v>45309</v>
      </c>
      <c r="T731" s="5">
        <f t="shared" si="22"/>
        <v>1</v>
      </c>
      <c r="U731" s="10" t="str">
        <f>IF(Overall!$A733&lt;&gt;"",IF(AND(MONTH($O731) &lt;= 1, MONTH($P731) &gt;= 1), IF($T731 &lt;&gt; "", $H731/$T731, ""), ""),"")</f>
        <v/>
      </c>
      <c r="V731" s="10" t="str">
        <f>IF(Overall!$A733&lt;&gt;"",IF(AND(MONTH($O731) &lt;= 2, MONTH($P731) &gt;= 2), IF($T731 &lt;&gt; "", $H731/$T731, ""), ""),"")</f>
        <v/>
      </c>
      <c r="W731" s="10" t="str">
        <f>IF(Overall!$A733&lt;&gt;"",IF(AND(MONTH($O731) &lt;= 3, MONTH($P731) &gt;= 3), IF($T731 &lt;&gt; "", $H731/$T731, ""), ""),"")</f>
        <v/>
      </c>
      <c r="X731" s="10" t="str">
        <f>IF(Overall!$A733&lt;&gt;"",IF(AND(MONTH($O731) &lt;= 4, MONTH($P731) &gt;= 4), IF($T731 &lt;&gt; "", $H731/$T731, ""), ""),"")</f>
        <v/>
      </c>
      <c r="Y731" s="10">
        <f>IF(Overall!$A733&lt;&gt;"",IF(AND(MONTH($O731) &lt;= 5, MONTH($P731) &gt;= 5), IF($T731 &lt;&gt; "", $H731/$T731, ""), ""),"")</f>
        <v>500000</v>
      </c>
      <c r="Z731" s="10" t="str">
        <f>IF(Overall!$A733&lt;&gt;"",IF(AND(MONTH($O731) &lt;= 6, MONTH($P731) &gt;= 6), IF($T731 &lt;&gt; "", $H731/$T731, ""), ""),"")</f>
        <v/>
      </c>
      <c r="AA731" s="10" t="str">
        <f>IF(Overall!$A733&lt;&gt;"",IF(AND(MONTH($O731) &lt;= 7, MONTH($P731) &gt;= 7 ), IF($T731 &lt;&gt; "", $H731/$T731, ""), ""),"")</f>
        <v/>
      </c>
      <c r="AB731" s="10" t="str">
        <f>IF(Overall!$A733&lt;&gt;"",IF(AND(MONTH($O731) &lt;= 8, MONTH($P731) &gt;= 8), IF($T731 &lt;&gt; "", $H731/$T731, ""), ""),"")</f>
        <v/>
      </c>
      <c r="AC731" s="10" t="str">
        <f>IF(Overall!$A733&lt;&gt;"",IF(AND(MONTH($O731) &lt;= 9, MONTH($P731) &gt;= 9), IF($T731 &lt;&gt; "", $H731/$T731, ""), ""),"")</f>
        <v/>
      </c>
      <c r="AD731" s="10" t="str">
        <f>IF(Overall!$A733&lt;&gt;"",IF(AND(MONTH($O731) &lt;= 10, MONTH($P731) &gt;= 10), IF($T731 &lt;&gt; "", $H731/$T731, ""), ""),"")</f>
        <v/>
      </c>
      <c r="AE731" s="10" t="str">
        <f>IF(Overall!$A733&lt;&gt;"",IF(AND(MONTH($O731) &lt;= 11, MONTH($P731) &gt;= 11), IF($T731 &lt;&gt; "", $H731/$T731, ""), ""),"")</f>
        <v/>
      </c>
      <c r="AF731" s="10" t="str">
        <f>IF(Overall!$A733&lt;&gt;"",IF(AND(MONTH($O731) &lt;= 12, MONTH($P731) &gt;= 12), IF($T731 &lt;&gt; "", $H731/$T731, ""), ""),"")</f>
        <v/>
      </c>
      <c r="AH731" s="10" t="str">
        <f ca="1">IFERROR(IF(AND(NOW()&lt;= EOMONTH(DATE(YEAR($P731),1, 1), 0), Overall!$A733&lt;&gt;"", MONTH($O731) &lt;= 1, MONTH($P731) &gt;= 1), IF($T731 &lt;&gt; "", $H731/$T731, ""), ""), "")</f>
        <v/>
      </c>
      <c r="AI731" s="10" t="str">
        <f ca="1">IFERROR(IF(AND(NOW()&lt;= EOMONTH(DATE(YEAR($P731),2, 1), 0), Overall!$A733&lt;&gt;"", MONTH($O731) &lt;= 2, MONTH($P731) &gt;= 2), IF($T731 &lt;&gt; "", $H731/$T731, ""), ""), "")</f>
        <v/>
      </c>
      <c r="AJ731" s="10" t="str">
        <f ca="1">IFERROR(IF(AND(NOW()&lt;= EOMONTH(DATE(YEAR($P731),3, 1), 0), Overall!$A733&lt;&gt;"", MONTH($O731) &lt;= 3, MONTH($P731) &gt;= 3), IF($T731 &lt;&gt; "", $H731/$T731, ""), ""), "")</f>
        <v/>
      </c>
      <c r="AK731" s="10" t="str">
        <f ca="1">IFERROR(IF(AND(NOW()&lt;= EOMONTH(DATE(YEAR($P731),4, 1), 0), Overall!$A733&lt;&gt;"", MONTH($O731) &lt;= 4, MONTH($P731) &gt;= 4), IF($T731 &lt;&gt; "", $H731/$T731, ""), ""), "")</f>
        <v/>
      </c>
      <c r="AL731" s="10" t="str">
        <f ca="1">IFERROR(IF(AND(NOW()&lt;= EOMONTH(DATE(YEAR($P731),5, 1), 0), Overall!$A733&lt;&gt;"", MONTH($O731) &lt;= 5, MONTH($P731) &gt;= 5), IF($T731 &lt;&gt; "", $H731/$T731, ""), ""), "")</f>
        <v/>
      </c>
      <c r="AM731" s="10" t="str">
        <f ca="1">IFERROR(IF(AND(NOW()&lt;= EOMONTH(DATE(YEAR($P731),6, 1), 0), Overall!$A733&lt;&gt;"", MONTH($O731) &lt;= 6, MONTH($P731) &gt;= 6), IF($T731 &lt;&gt; "", $H731/$T731, ""), ""), "")</f>
        <v/>
      </c>
      <c r="AN731" s="10" t="str">
        <f ca="1">IFERROR(IF(AND(NOW()&lt;= EOMONTH(DATE(YEAR($P731),7, 1), 0), Overall!$A733&lt;&gt;"", MONTH($O731) &lt;= 7, MONTH($P731) &gt;= 7), IF($T731 &lt;&gt; "", $H731/$T731, ""), ""), "")</f>
        <v/>
      </c>
      <c r="AO731" s="10" t="str">
        <f ca="1">IFERROR(IF(AND(NOW()&lt;= EOMONTH(DATE(YEAR($P731),8, 1), 0), Overall!$A733&lt;&gt;"", MONTH($O731) &lt;= 8, MONTH($P731) &gt;= 8), IF($T731 &lt;&gt; "", $H731/$T731, ""), ""), "")</f>
        <v/>
      </c>
      <c r="AP731" s="10" t="str">
        <f ca="1">IFERROR(IF(AND(NOW()&lt;= EOMONTH(DATE(YEAR($P731),9, 1), 0), Overall!$A733&lt;&gt;"", MONTH($O731) &lt;= 9, MONTH($P731) &gt;= 9), IF($T731 &lt;&gt; "", $H731/$T731, ""), ""), "")</f>
        <v/>
      </c>
      <c r="AQ731" s="10" t="str">
        <f ca="1">IFERROR(IF(AND(NOW()&lt;= EOMONTH(DATE(YEAR($P731),10, 1), 0), Overall!$A733&lt;&gt;"", MONTH($O731) &lt;= 10, MONTH($P731) &gt;= 10), IF($T731 &lt;&gt; "", $H731/$T731, ""), ""), "")</f>
        <v/>
      </c>
      <c r="AR731" s="10" t="str">
        <f ca="1">IFERROR(IF(AND(NOW()&lt;= EOMONTH(DATE(YEAR($P731),11, 1), 0), Overall!$A733&lt;&gt;"", MONTH($O731) &lt;=11, MONTH($P731) &gt;= 11), IF($T731 &lt;&gt; "", $H731/$T731, ""), ""), "")</f>
        <v/>
      </c>
      <c r="AS731" s="10" t="str">
        <f ca="1">IFERROR(IF(AND(NOW()&lt;= EOMONTH(DATE(YEAR($P731),12, 1), 0), Overall!$A733&lt;&gt;"", MONTH($O731) &lt;= 12, MONTH($P731) &gt;= 12), IF($T731 &lt;&gt; "", $H731/$T731, ""), ""), "")</f>
        <v/>
      </c>
      <c r="AT731" s="16">
        <f t="shared" ca="1" si="23"/>
        <v>0</v>
      </c>
    </row>
    <row r="732" spans="1:46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6">
        <f>IF(Overall!T734&lt;&gt;"",VALUE(Overall!T734),"")</f>
        <v>78.2</v>
      </c>
      <c r="O732" s="7">
        <f>IF(Overall!L734&lt;&gt;"", DATEVALUE(Overall!L734), "")</f>
        <v>45413</v>
      </c>
      <c r="P732" s="7">
        <f>IF(Overall!M734&lt;&gt;"", DATEVALUE(Overall!M734), "")</f>
        <v>45443</v>
      </c>
      <c r="Q732" s="7" t="str">
        <f>IF(Overall!S734&lt;&gt;"",_xlfn.VALUETOTEXT(Overall!S734),"")</f>
        <v>May</v>
      </c>
      <c r="R732" s="7">
        <f>IF(Overall!O734&lt;&gt;"", DATEVALUE(Overall!O734), "")</f>
        <v>45310</v>
      </c>
      <c r="S732" s="7">
        <f>IF(Overall!O734&lt;&gt;"", DATEVALUE(Overall!O734), "")</f>
        <v>45310</v>
      </c>
      <c r="T732" s="5">
        <f t="shared" si="22"/>
        <v>1</v>
      </c>
      <c r="U732" s="10" t="str">
        <f>IF(Overall!$A734&lt;&gt;"",IF(AND(MONTH($O732) &lt;= 1, MONTH($P732) &gt;= 1), IF($T732 &lt;&gt; "", $H732/$T732, ""), ""),"")</f>
        <v/>
      </c>
      <c r="V732" s="10" t="str">
        <f>IF(Overall!$A734&lt;&gt;"",IF(AND(MONTH($O732) &lt;= 2, MONTH($P732) &gt;= 2), IF($T732 &lt;&gt; "", $H732/$T732, ""), ""),"")</f>
        <v/>
      </c>
      <c r="W732" s="10" t="str">
        <f>IF(Overall!$A734&lt;&gt;"",IF(AND(MONTH($O732) &lt;= 3, MONTH($P732) &gt;= 3), IF($T732 &lt;&gt; "", $H732/$T732, ""), ""),"")</f>
        <v/>
      </c>
      <c r="X732" s="10" t="str">
        <f>IF(Overall!$A734&lt;&gt;"",IF(AND(MONTH($O732) &lt;= 4, MONTH($P732) &gt;= 4), IF($T732 &lt;&gt; "", $H732/$T732, ""), ""),"")</f>
        <v/>
      </c>
      <c r="Y732" s="10">
        <f>IF(Overall!$A734&lt;&gt;"",IF(AND(MONTH($O732) &lt;= 5, MONTH($P732) &gt;= 5), IF($T732 &lt;&gt; "", $H732/$T732, ""), ""),"")</f>
        <v>500000</v>
      </c>
      <c r="Z732" s="10" t="str">
        <f>IF(Overall!$A734&lt;&gt;"",IF(AND(MONTH($O732) &lt;= 6, MONTH($P732) &gt;= 6), IF($T732 &lt;&gt; "", $H732/$T732, ""), ""),"")</f>
        <v/>
      </c>
      <c r="AA732" s="10" t="str">
        <f>IF(Overall!$A734&lt;&gt;"",IF(AND(MONTH($O732) &lt;= 7, MONTH($P732) &gt;= 7 ), IF($T732 &lt;&gt; "", $H732/$T732, ""), ""),"")</f>
        <v/>
      </c>
      <c r="AB732" s="10" t="str">
        <f>IF(Overall!$A734&lt;&gt;"",IF(AND(MONTH($O732) &lt;= 8, MONTH($P732) &gt;= 8), IF($T732 &lt;&gt; "", $H732/$T732, ""), ""),"")</f>
        <v/>
      </c>
      <c r="AC732" s="10" t="str">
        <f>IF(Overall!$A734&lt;&gt;"",IF(AND(MONTH($O732) &lt;= 9, MONTH($P732) &gt;= 9), IF($T732 &lt;&gt; "", $H732/$T732, ""), ""),"")</f>
        <v/>
      </c>
      <c r="AD732" s="10" t="str">
        <f>IF(Overall!$A734&lt;&gt;"",IF(AND(MONTH($O732) &lt;= 10, MONTH($P732) &gt;= 10), IF($T732 &lt;&gt; "", $H732/$T732, ""), ""),"")</f>
        <v/>
      </c>
      <c r="AE732" s="10" t="str">
        <f>IF(Overall!$A734&lt;&gt;"",IF(AND(MONTH($O732) &lt;= 11, MONTH($P732) &gt;= 11), IF($T732 &lt;&gt; "", $H732/$T732, ""), ""),"")</f>
        <v/>
      </c>
      <c r="AF732" s="10" t="str">
        <f>IF(Overall!$A734&lt;&gt;"",IF(AND(MONTH($O732) &lt;= 12, MONTH($P732) &gt;= 12), IF($T732 &lt;&gt; "", $H732/$T732, ""), ""),"")</f>
        <v/>
      </c>
      <c r="AH732" s="10" t="str">
        <f ca="1">IFERROR(IF(AND(NOW()&lt;= EOMONTH(DATE(YEAR($P732),1, 1), 0), Overall!$A734&lt;&gt;"", MONTH($O732) &lt;= 1, MONTH($P732) &gt;= 1), IF($T732 &lt;&gt; "", $H732/$T732, ""), ""), "")</f>
        <v/>
      </c>
      <c r="AI732" s="10" t="str">
        <f ca="1">IFERROR(IF(AND(NOW()&lt;= EOMONTH(DATE(YEAR($P732),2, 1), 0), Overall!$A734&lt;&gt;"", MONTH($O732) &lt;= 2, MONTH($P732) &gt;= 2), IF($T732 &lt;&gt; "", $H732/$T732, ""), ""), "")</f>
        <v/>
      </c>
      <c r="AJ732" s="10" t="str">
        <f ca="1">IFERROR(IF(AND(NOW()&lt;= EOMONTH(DATE(YEAR($P732),3, 1), 0), Overall!$A734&lt;&gt;"", MONTH($O732) &lt;= 3, MONTH($P732) &gt;= 3), IF($T732 &lt;&gt; "", $H732/$T732, ""), ""), "")</f>
        <v/>
      </c>
      <c r="AK732" s="10" t="str">
        <f ca="1">IFERROR(IF(AND(NOW()&lt;= EOMONTH(DATE(YEAR($P732),4, 1), 0), Overall!$A734&lt;&gt;"", MONTH($O732) &lt;= 4, MONTH($P732) &gt;= 4), IF($T732 &lt;&gt; "", $H732/$T732, ""), ""), "")</f>
        <v/>
      </c>
      <c r="AL732" s="10" t="str">
        <f ca="1">IFERROR(IF(AND(NOW()&lt;= EOMONTH(DATE(YEAR($P732),5, 1), 0), Overall!$A734&lt;&gt;"", MONTH($O732) &lt;= 5, MONTH($P732) &gt;= 5), IF($T732 &lt;&gt; "", $H732/$T732, ""), ""), "")</f>
        <v/>
      </c>
      <c r="AM732" s="10" t="str">
        <f ca="1">IFERROR(IF(AND(NOW()&lt;= EOMONTH(DATE(YEAR($P732),6, 1), 0), Overall!$A734&lt;&gt;"", MONTH($O732) &lt;= 6, MONTH($P732) &gt;= 6), IF($T732 &lt;&gt; "", $H732/$T732, ""), ""), "")</f>
        <v/>
      </c>
      <c r="AN732" s="10" t="str">
        <f ca="1">IFERROR(IF(AND(NOW()&lt;= EOMONTH(DATE(YEAR($P732),7, 1), 0), Overall!$A734&lt;&gt;"", MONTH($O732) &lt;= 7, MONTH($P732) &gt;= 7), IF($T732 &lt;&gt; "", $H732/$T732, ""), ""), "")</f>
        <v/>
      </c>
      <c r="AO732" s="10" t="str">
        <f ca="1">IFERROR(IF(AND(NOW()&lt;= EOMONTH(DATE(YEAR($P732),8, 1), 0), Overall!$A734&lt;&gt;"", MONTH($O732) &lt;= 8, MONTH($P732) &gt;= 8), IF($T732 &lt;&gt; "", $H732/$T732, ""), ""), "")</f>
        <v/>
      </c>
      <c r="AP732" s="10" t="str">
        <f ca="1">IFERROR(IF(AND(NOW()&lt;= EOMONTH(DATE(YEAR($P732),9, 1), 0), Overall!$A734&lt;&gt;"", MONTH($O732) &lt;= 9, MONTH($P732) &gt;= 9), IF($T732 &lt;&gt; "", $H732/$T732, ""), ""), "")</f>
        <v/>
      </c>
      <c r="AQ732" s="10" t="str">
        <f ca="1">IFERROR(IF(AND(NOW()&lt;= EOMONTH(DATE(YEAR($P732),10, 1), 0), Overall!$A734&lt;&gt;"", MONTH($O732) &lt;= 10, MONTH($P732) &gt;= 10), IF($T732 &lt;&gt; "", $H732/$T732, ""), ""), "")</f>
        <v/>
      </c>
      <c r="AR732" s="10" t="str">
        <f ca="1">IFERROR(IF(AND(NOW()&lt;= EOMONTH(DATE(YEAR($P732),11, 1), 0), Overall!$A734&lt;&gt;"", MONTH($O732) &lt;=11, MONTH($P732) &gt;= 11), IF($T732 &lt;&gt; "", $H732/$T732, ""), ""), "")</f>
        <v/>
      </c>
      <c r="AS732" s="10" t="str">
        <f ca="1">IFERROR(IF(AND(NOW()&lt;= EOMONTH(DATE(YEAR($P732),12, 1), 0), Overall!$A734&lt;&gt;"", MONTH($O732) &lt;= 12, MONTH($P732) &gt;= 12), IF($T732 &lt;&gt; "", $H732/$T732, ""), ""), "")</f>
        <v/>
      </c>
      <c r="AT732" s="16">
        <f t="shared" ca="1" si="23"/>
        <v>0</v>
      </c>
    </row>
    <row r="733" spans="1:46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6">
        <f>IF(Overall!T735&lt;&gt;"",VALUE(Overall!T735),"")</f>
        <v>78.260000000000005</v>
      </c>
      <c r="O733" s="7">
        <f>IF(Overall!L735&lt;&gt;"", DATEVALUE(Overall!L735), "")</f>
        <v>45413</v>
      </c>
      <c r="P733" s="7">
        <f>IF(Overall!M735&lt;&gt;"", DATEVALUE(Overall!M735), "")</f>
        <v>45443</v>
      </c>
      <c r="Q733" s="7" t="str">
        <f>IF(Overall!S735&lt;&gt;"",_xlfn.VALUETOTEXT(Overall!S735),"")</f>
        <v>May</v>
      </c>
      <c r="R733" s="7">
        <f>IF(Overall!O735&lt;&gt;"", DATEVALUE(Overall!O735), "")</f>
        <v>45310</v>
      </c>
      <c r="S733" s="7">
        <f>IF(Overall!O735&lt;&gt;"", DATEVALUE(Overall!O735), "")</f>
        <v>45310</v>
      </c>
      <c r="T733" s="5">
        <f t="shared" si="22"/>
        <v>1</v>
      </c>
      <c r="U733" s="10" t="str">
        <f>IF(Overall!$A735&lt;&gt;"",IF(AND(MONTH($O733) &lt;= 1, MONTH($P733) &gt;= 1), IF($T733 &lt;&gt; "", $H733/$T733, ""), ""),"")</f>
        <v/>
      </c>
      <c r="V733" s="10" t="str">
        <f>IF(Overall!$A735&lt;&gt;"",IF(AND(MONTH($O733) &lt;= 2, MONTH($P733) &gt;= 2), IF($T733 &lt;&gt; "", $H733/$T733, ""), ""),"")</f>
        <v/>
      </c>
      <c r="W733" s="10" t="str">
        <f>IF(Overall!$A735&lt;&gt;"",IF(AND(MONTH($O733) &lt;= 3, MONTH($P733) &gt;= 3), IF($T733 &lt;&gt; "", $H733/$T733, ""), ""),"")</f>
        <v/>
      </c>
      <c r="X733" s="10" t="str">
        <f>IF(Overall!$A735&lt;&gt;"",IF(AND(MONTH($O733) &lt;= 4, MONTH($P733) &gt;= 4), IF($T733 &lt;&gt; "", $H733/$T733, ""), ""),"")</f>
        <v/>
      </c>
      <c r="Y733" s="10">
        <f>IF(Overall!$A735&lt;&gt;"",IF(AND(MONTH($O733) &lt;= 5, MONTH($P733) &gt;= 5), IF($T733 &lt;&gt; "", $H733/$T733, ""), ""),"")</f>
        <v>500000</v>
      </c>
      <c r="Z733" s="10" t="str">
        <f>IF(Overall!$A735&lt;&gt;"",IF(AND(MONTH($O733) &lt;= 6, MONTH($P733) &gt;= 6), IF($T733 &lt;&gt; "", $H733/$T733, ""), ""),"")</f>
        <v/>
      </c>
      <c r="AA733" s="10" t="str">
        <f>IF(Overall!$A735&lt;&gt;"",IF(AND(MONTH($O733) &lt;= 7, MONTH($P733) &gt;= 7 ), IF($T733 &lt;&gt; "", $H733/$T733, ""), ""),"")</f>
        <v/>
      </c>
      <c r="AB733" s="10" t="str">
        <f>IF(Overall!$A735&lt;&gt;"",IF(AND(MONTH($O733) &lt;= 8, MONTH($P733) &gt;= 8), IF($T733 &lt;&gt; "", $H733/$T733, ""), ""),"")</f>
        <v/>
      </c>
      <c r="AC733" s="10" t="str">
        <f>IF(Overall!$A735&lt;&gt;"",IF(AND(MONTH($O733) &lt;= 9, MONTH($P733) &gt;= 9), IF($T733 &lt;&gt; "", $H733/$T733, ""), ""),"")</f>
        <v/>
      </c>
      <c r="AD733" s="10" t="str">
        <f>IF(Overall!$A735&lt;&gt;"",IF(AND(MONTH($O733) &lt;= 10, MONTH($P733) &gt;= 10), IF($T733 &lt;&gt; "", $H733/$T733, ""), ""),"")</f>
        <v/>
      </c>
      <c r="AE733" s="10" t="str">
        <f>IF(Overall!$A735&lt;&gt;"",IF(AND(MONTH($O733) &lt;= 11, MONTH($P733) &gt;= 11), IF($T733 &lt;&gt; "", $H733/$T733, ""), ""),"")</f>
        <v/>
      </c>
      <c r="AF733" s="10" t="str">
        <f>IF(Overall!$A735&lt;&gt;"",IF(AND(MONTH($O733) &lt;= 12, MONTH($P733) &gt;= 12), IF($T733 &lt;&gt; "", $H733/$T733, ""), ""),"")</f>
        <v/>
      </c>
      <c r="AH733" s="10" t="str">
        <f ca="1">IFERROR(IF(AND(NOW()&lt;= EOMONTH(DATE(YEAR($P733),1, 1), 0), Overall!$A735&lt;&gt;"", MONTH($O733) &lt;= 1, MONTH($P733) &gt;= 1), IF($T733 &lt;&gt; "", $H733/$T733, ""), ""), "")</f>
        <v/>
      </c>
      <c r="AI733" s="10" t="str">
        <f ca="1">IFERROR(IF(AND(NOW()&lt;= EOMONTH(DATE(YEAR($P733),2, 1), 0), Overall!$A735&lt;&gt;"", MONTH($O733) &lt;= 2, MONTH($P733) &gt;= 2), IF($T733 &lt;&gt; "", $H733/$T733, ""), ""), "")</f>
        <v/>
      </c>
      <c r="AJ733" s="10" t="str">
        <f ca="1">IFERROR(IF(AND(NOW()&lt;= EOMONTH(DATE(YEAR($P733),3, 1), 0), Overall!$A735&lt;&gt;"", MONTH($O733) &lt;= 3, MONTH($P733) &gt;= 3), IF($T733 &lt;&gt; "", $H733/$T733, ""), ""), "")</f>
        <v/>
      </c>
      <c r="AK733" s="10" t="str">
        <f ca="1">IFERROR(IF(AND(NOW()&lt;= EOMONTH(DATE(YEAR($P733),4, 1), 0), Overall!$A735&lt;&gt;"", MONTH($O733) &lt;= 4, MONTH($P733) &gt;= 4), IF($T733 &lt;&gt; "", $H733/$T733, ""), ""), "")</f>
        <v/>
      </c>
      <c r="AL733" s="10" t="str">
        <f ca="1">IFERROR(IF(AND(NOW()&lt;= EOMONTH(DATE(YEAR($P733),5, 1), 0), Overall!$A735&lt;&gt;"", MONTH($O733) &lt;= 5, MONTH($P733) &gt;= 5), IF($T733 &lt;&gt; "", $H733/$T733, ""), ""), "")</f>
        <v/>
      </c>
      <c r="AM733" s="10" t="str">
        <f ca="1">IFERROR(IF(AND(NOW()&lt;= EOMONTH(DATE(YEAR($P733),6, 1), 0), Overall!$A735&lt;&gt;"", MONTH($O733) &lt;= 6, MONTH($P733) &gt;= 6), IF($T733 &lt;&gt; "", $H733/$T733, ""), ""), "")</f>
        <v/>
      </c>
      <c r="AN733" s="10" t="str">
        <f ca="1">IFERROR(IF(AND(NOW()&lt;= EOMONTH(DATE(YEAR($P733),7, 1), 0), Overall!$A735&lt;&gt;"", MONTH($O733) &lt;= 7, MONTH($P733) &gt;= 7), IF($T733 &lt;&gt; "", $H733/$T733, ""), ""), "")</f>
        <v/>
      </c>
      <c r="AO733" s="10" t="str">
        <f ca="1">IFERROR(IF(AND(NOW()&lt;= EOMONTH(DATE(YEAR($P733),8, 1), 0), Overall!$A735&lt;&gt;"", MONTH($O733) &lt;= 8, MONTH($P733) &gt;= 8), IF($T733 &lt;&gt; "", $H733/$T733, ""), ""), "")</f>
        <v/>
      </c>
      <c r="AP733" s="10" t="str">
        <f ca="1">IFERROR(IF(AND(NOW()&lt;= EOMONTH(DATE(YEAR($P733),9, 1), 0), Overall!$A735&lt;&gt;"", MONTH($O733) &lt;= 9, MONTH($P733) &gt;= 9), IF($T733 &lt;&gt; "", $H733/$T733, ""), ""), "")</f>
        <v/>
      </c>
      <c r="AQ733" s="10" t="str">
        <f ca="1">IFERROR(IF(AND(NOW()&lt;= EOMONTH(DATE(YEAR($P733),10, 1), 0), Overall!$A735&lt;&gt;"", MONTH($O733) &lt;= 10, MONTH($P733) &gt;= 10), IF($T733 &lt;&gt; "", $H733/$T733, ""), ""), "")</f>
        <v/>
      </c>
      <c r="AR733" s="10" t="str">
        <f ca="1">IFERROR(IF(AND(NOW()&lt;= EOMONTH(DATE(YEAR($P733),11, 1), 0), Overall!$A735&lt;&gt;"", MONTH($O733) &lt;=11, MONTH($P733) &gt;= 11), IF($T733 &lt;&gt; "", $H733/$T733, ""), ""), "")</f>
        <v/>
      </c>
      <c r="AS733" s="10" t="str">
        <f ca="1">IFERROR(IF(AND(NOW()&lt;= EOMONTH(DATE(YEAR($P733),12, 1), 0), Overall!$A735&lt;&gt;"", MONTH($O733) &lt;= 12, MONTH($P733) &gt;= 12), IF($T733 &lt;&gt; "", $H733/$T733, ""), ""), "")</f>
        <v/>
      </c>
      <c r="AT733" s="16">
        <f t="shared" ca="1" si="23"/>
        <v>0</v>
      </c>
    </row>
    <row r="734" spans="1:46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6">
        <f>IF(Overall!T736&lt;&gt;"",VALUE(Overall!T736),"")</f>
        <v>78.25</v>
      </c>
      <c r="O734" s="7">
        <f>IF(Overall!L736&lt;&gt;"", DATEVALUE(Overall!L736), "")</f>
        <v>45413</v>
      </c>
      <c r="P734" s="7">
        <f>IF(Overall!M736&lt;&gt;"", DATEVALUE(Overall!M736), "")</f>
        <v>45443</v>
      </c>
      <c r="Q734" s="7" t="str">
        <f>IF(Overall!S736&lt;&gt;"",_xlfn.VALUETOTEXT(Overall!S736),"")</f>
        <v>May</v>
      </c>
      <c r="R734" s="7">
        <f>IF(Overall!O736&lt;&gt;"", DATEVALUE(Overall!O736), "")</f>
        <v>45310</v>
      </c>
      <c r="S734" s="7">
        <f>IF(Overall!O736&lt;&gt;"", DATEVALUE(Overall!O736), "")</f>
        <v>45310</v>
      </c>
      <c r="T734" s="5">
        <f t="shared" si="22"/>
        <v>1</v>
      </c>
      <c r="U734" s="10" t="str">
        <f>IF(Overall!$A736&lt;&gt;"",IF(AND(MONTH($O734) &lt;= 1, MONTH($P734) &gt;= 1), IF($T734 &lt;&gt; "", $H734/$T734, ""), ""),"")</f>
        <v/>
      </c>
      <c r="V734" s="10" t="str">
        <f>IF(Overall!$A736&lt;&gt;"",IF(AND(MONTH($O734) &lt;= 2, MONTH($P734) &gt;= 2), IF($T734 &lt;&gt; "", $H734/$T734, ""), ""),"")</f>
        <v/>
      </c>
      <c r="W734" s="10" t="str">
        <f>IF(Overall!$A736&lt;&gt;"",IF(AND(MONTH($O734) &lt;= 3, MONTH($P734) &gt;= 3), IF($T734 &lt;&gt; "", $H734/$T734, ""), ""),"")</f>
        <v/>
      </c>
      <c r="X734" s="10" t="str">
        <f>IF(Overall!$A736&lt;&gt;"",IF(AND(MONTH($O734) &lt;= 4, MONTH($P734) &gt;= 4), IF($T734 &lt;&gt; "", $H734/$T734, ""), ""),"")</f>
        <v/>
      </c>
      <c r="Y734" s="10">
        <f>IF(Overall!$A736&lt;&gt;"",IF(AND(MONTH($O734) &lt;= 5, MONTH($P734) &gt;= 5), IF($T734 &lt;&gt; "", $H734/$T734, ""), ""),"")</f>
        <v>540000</v>
      </c>
      <c r="Z734" s="10" t="str">
        <f>IF(Overall!$A736&lt;&gt;"",IF(AND(MONTH($O734) &lt;= 6, MONTH($P734) &gt;= 6), IF($T734 &lt;&gt; "", $H734/$T734, ""), ""),"")</f>
        <v/>
      </c>
      <c r="AA734" s="10" t="str">
        <f>IF(Overall!$A736&lt;&gt;"",IF(AND(MONTH($O734) &lt;= 7, MONTH($P734) &gt;= 7 ), IF($T734 &lt;&gt; "", $H734/$T734, ""), ""),"")</f>
        <v/>
      </c>
      <c r="AB734" s="10" t="str">
        <f>IF(Overall!$A736&lt;&gt;"",IF(AND(MONTH($O734) &lt;= 8, MONTH($P734) &gt;= 8), IF($T734 &lt;&gt; "", $H734/$T734, ""), ""),"")</f>
        <v/>
      </c>
      <c r="AC734" s="10" t="str">
        <f>IF(Overall!$A736&lt;&gt;"",IF(AND(MONTH($O734) &lt;= 9, MONTH($P734) &gt;= 9), IF($T734 &lt;&gt; "", $H734/$T734, ""), ""),"")</f>
        <v/>
      </c>
      <c r="AD734" s="10" t="str">
        <f>IF(Overall!$A736&lt;&gt;"",IF(AND(MONTH($O734) &lt;= 10, MONTH($P734) &gt;= 10), IF($T734 &lt;&gt; "", $H734/$T734, ""), ""),"")</f>
        <v/>
      </c>
      <c r="AE734" s="10" t="str">
        <f>IF(Overall!$A736&lt;&gt;"",IF(AND(MONTH($O734) &lt;= 11, MONTH($P734) &gt;= 11), IF($T734 &lt;&gt; "", $H734/$T734, ""), ""),"")</f>
        <v/>
      </c>
      <c r="AF734" s="10" t="str">
        <f>IF(Overall!$A736&lt;&gt;"",IF(AND(MONTH($O734) &lt;= 12, MONTH($P734) &gt;= 12), IF($T734 &lt;&gt; "", $H734/$T734, ""), ""),"")</f>
        <v/>
      </c>
      <c r="AH734" s="10" t="str">
        <f ca="1">IFERROR(IF(AND(NOW()&lt;= EOMONTH(DATE(YEAR($P734),1, 1), 0), Overall!$A736&lt;&gt;"", MONTH($O734) &lt;= 1, MONTH($P734) &gt;= 1), IF($T734 &lt;&gt; "", $H734/$T734, ""), ""), "")</f>
        <v/>
      </c>
      <c r="AI734" s="10" t="str">
        <f ca="1">IFERROR(IF(AND(NOW()&lt;= EOMONTH(DATE(YEAR($P734),2, 1), 0), Overall!$A736&lt;&gt;"", MONTH($O734) &lt;= 2, MONTH($P734) &gt;= 2), IF($T734 &lt;&gt; "", $H734/$T734, ""), ""), "")</f>
        <v/>
      </c>
      <c r="AJ734" s="10" t="str">
        <f ca="1">IFERROR(IF(AND(NOW()&lt;= EOMONTH(DATE(YEAR($P734),3, 1), 0), Overall!$A736&lt;&gt;"", MONTH($O734) &lt;= 3, MONTH($P734) &gt;= 3), IF($T734 &lt;&gt; "", $H734/$T734, ""), ""), "")</f>
        <v/>
      </c>
      <c r="AK734" s="10" t="str">
        <f ca="1">IFERROR(IF(AND(NOW()&lt;= EOMONTH(DATE(YEAR($P734),4, 1), 0), Overall!$A736&lt;&gt;"", MONTH($O734) &lt;= 4, MONTH($P734) &gt;= 4), IF($T734 &lt;&gt; "", $H734/$T734, ""), ""), "")</f>
        <v/>
      </c>
      <c r="AL734" s="10" t="str">
        <f ca="1">IFERROR(IF(AND(NOW()&lt;= EOMONTH(DATE(YEAR($P734),5, 1), 0), Overall!$A736&lt;&gt;"", MONTH($O734) &lt;= 5, MONTH($P734) &gt;= 5), IF($T734 &lt;&gt; "", $H734/$T734, ""), ""), "")</f>
        <v/>
      </c>
      <c r="AM734" s="10" t="str">
        <f ca="1">IFERROR(IF(AND(NOW()&lt;= EOMONTH(DATE(YEAR($P734),6, 1), 0), Overall!$A736&lt;&gt;"", MONTH($O734) &lt;= 6, MONTH($P734) &gt;= 6), IF($T734 &lt;&gt; "", $H734/$T734, ""), ""), "")</f>
        <v/>
      </c>
      <c r="AN734" s="10" t="str">
        <f ca="1">IFERROR(IF(AND(NOW()&lt;= EOMONTH(DATE(YEAR($P734),7, 1), 0), Overall!$A736&lt;&gt;"", MONTH($O734) &lt;= 7, MONTH($P734) &gt;= 7), IF($T734 &lt;&gt; "", $H734/$T734, ""), ""), "")</f>
        <v/>
      </c>
      <c r="AO734" s="10" t="str">
        <f ca="1">IFERROR(IF(AND(NOW()&lt;= EOMONTH(DATE(YEAR($P734),8, 1), 0), Overall!$A736&lt;&gt;"", MONTH($O734) &lt;= 8, MONTH($P734) &gt;= 8), IF($T734 &lt;&gt; "", $H734/$T734, ""), ""), "")</f>
        <v/>
      </c>
      <c r="AP734" s="10" t="str">
        <f ca="1">IFERROR(IF(AND(NOW()&lt;= EOMONTH(DATE(YEAR($P734),9, 1), 0), Overall!$A736&lt;&gt;"", MONTH($O734) &lt;= 9, MONTH($P734) &gt;= 9), IF($T734 &lt;&gt; "", $H734/$T734, ""), ""), "")</f>
        <v/>
      </c>
      <c r="AQ734" s="10" t="str">
        <f ca="1">IFERROR(IF(AND(NOW()&lt;= EOMONTH(DATE(YEAR($P734),10, 1), 0), Overall!$A736&lt;&gt;"", MONTH($O734) &lt;= 10, MONTH($P734) &gt;= 10), IF($T734 &lt;&gt; "", $H734/$T734, ""), ""), "")</f>
        <v/>
      </c>
      <c r="AR734" s="10" t="str">
        <f ca="1">IFERROR(IF(AND(NOW()&lt;= EOMONTH(DATE(YEAR($P734),11, 1), 0), Overall!$A736&lt;&gt;"", MONTH($O734) &lt;=11, MONTH($P734) &gt;= 11), IF($T734 &lt;&gt; "", $H734/$T734, ""), ""), "")</f>
        <v/>
      </c>
      <c r="AS734" s="10" t="str">
        <f ca="1">IFERROR(IF(AND(NOW()&lt;= EOMONTH(DATE(YEAR($P734),12, 1), 0), Overall!$A736&lt;&gt;"", MONTH($O734) &lt;= 12, MONTH($P734) &gt;= 12), IF($T734 &lt;&gt; "", $H734/$T734, ""), ""), "")</f>
        <v/>
      </c>
      <c r="AT734" s="16">
        <f t="shared" ca="1" si="23"/>
        <v>0</v>
      </c>
    </row>
    <row r="735" spans="1:46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6">
        <f>IF(Overall!T737&lt;&gt;"",VALUE(Overall!T737),"")</f>
        <v>78.3</v>
      </c>
      <c r="O735" s="7">
        <f>IF(Overall!L737&lt;&gt;"", DATEVALUE(Overall!L737), "")</f>
        <v>45413</v>
      </c>
      <c r="P735" s="7">
        <f>IF(Overall!M737&lt;&gt;"", DATEVALUE(Overall!M737), "")</f>
        <v>45443</v>
      </c>
      <c r="Q735" s="7" t="str">
        <f>IF(Overall!S737&lt;&gt;"",_xlfn.VALUETOTEXT(Overall!S737),"")</f>
        <v>May</v>
      </c>
      <c r="R735" s="7">
        <f>IF(Overall!O737&lt;&gt;"", DATEVALUE(Overall!O737), "")</f>
        <v>45313</v>
      </c>
      <c r="S735" s="7">
        <f>IF(Overall!O737&lt;&gt;"", DATEVALUE(Overall!O737), "")</f>
        <v>45313</v>
      </c>
      <c r="T735" s="5">
        <f t="shared" si="22"/>
        <v>1</v>
      </c>
      <c r="U735" s="10" t="str">
        <f>IF(Overall!$A737&lt;&gt;"",IF(AND(MONTH($O735) &lt;= 1, MONTH($P735) &gt;= 1), IF($T735 &lt;&gt; "", $H735/$T735, ""), ""),"")</f>
        <v/>
      </c>
      <c r="V735" s="10" t="str">
        <f>IF(Overall!$A737&lt;&gt;"",IF(AND(MONTH($O735) &lt;= 2, MONTH($P735) &gt;= 2), IF($T735 &lt;&gt; "", $H735/$T735, ""), ""),"")</f>
        <v/>
      </c>
      <c r="W735" s="10" t="str">
        <f>IF(Overall!$A737&lt;&gt;"",IF(AND(MONTH($O735) &lt;= 3, MONTH($P735) &gt;= 3), IF($T735 &lt;&gt; "", $H735/$T735, ""), ""),"")</f>
        <v/>
      </c>
      <c r="X735" s="10" t="str">
        <f>IF(Overall!$A737&lt;&gt;"",IF(AND(MONTH($O735) &lt;= 4, MONTH($P735) &gt;= 4), IF($T735 &lt;&gt; "", $H735/$T735, ""), ""),"")</f>
        <v/>
      </c>
      <c r="Y735" s="10">
        <f>IF(Overall!$A737&lt;&gt;"",IF(AND(MONTH($O735) &lt;= 5, MONTH($P735) &gt;= 5), IF($T735 &lt;&gt; "", $H735/$T735, ""), ""),"")</f>
        <v>1000000</v>
      </c>
      <c r="Z735" s="10" t="str">
        <f>IF(Overall!$A737&lt;&gt;"",IF(AND(MONTH($O735) &lt;= 6, MONTH($P735) &gt;= 6), IF($T735 &lt;&gt; "", $H735/$T735, ""), ""),"")</f>
        <v/>
      </c>
      <c r="AA735" s="10" t="str">
        <f>IF(Overall!$A737&lt;&gt;"",IF(AND(MONTH($O735) &lt;= 7, MONTH($P735) &gt;= 7 ), IF($T735 &lt;&gt; "", $H735/$T735, ""), ""),"")</f>
        <v/>
      </c>
      <c r="AB735" s="10" t="str">
        <f>IF(Overall!$A737&lt;&gt;"",IF(AND(MONTH($O735) &lt;= 8, MONTH($P735) &gt;= 8), IF($T735 &lt;&gt; "", $H735/$T735, ""), ""),"")</f>
        <v/>
      </c>
      <c r="AC735" s="10" t="str">
        <f>IF(Overall!$A737&lt;&gt;"",IF(AND(MONTH($O735) &lt;= 9, MONTH($P735) &gt;= 9), IF($T735 &lt;&gt; "", $H735/$T735, ""), ""),"")</f>
        <v/>
      </c>
      <c r="AD735" s="10" t="str">
        <f>IF(Overall!$A737&lt;&gt;"",IF(AND(MONTH($O735) &lt;= 10, MONTH($P735) &gt;= 10), IF($T735 &lt;&gt; "", $H735/$T735, ""), ""),"")</f>
        <v/>
      </c>
      <c r="AE735" s="10" t="str">
        <f>IF(Overall!$A737&lt;&gt;"",IF(AND(MONTH($O735) &lt;= 11, MONTH($P735) &gt;= 11), IF($T735 &lt;&gt; "", $H735/$T735, ""), ""),"")</f>
        <v/>
      </c>
      <c r="AF735" s="10" t="str">
        <f>IF(Overall!$A737&lt;&gt;"",IF(AND(MONTH($O735) &lt;= 12, MONTH($P735) &gt;= 12), IF($T735 &lt;&gt; "", $H735/$T735, ""), ""),"")</f>
        <v/>
      </c>
      <c r="AH735" s="10" t="str">
        <f ca="1">IFERROR(IF(AND(NOW()&lt;= EOMONTH(DATE(YEAR($P735),1, 1), 0), Overall!$A737&lt;&gt;"", MONTH($O735) &lt;= 1, MONTH($P735) &gt;= 1), IF($T735 &lt;&gt; "", $H735/$T735, ""), ""), "")</f>
        <v/>
      </c>
      <c r="AI735" s="10" t="str">
        <f ca="1">IFERROR(IF(AND(NOW()&lt;= EOMONTH(DATE(YEAR($P735),2, 1), 0), Overall!$A737&lt;&gt;"", MONTH($O735) &lt;= 2, MONTH($P735) &gt;= 2), IF($T735 &lt;&gt; "", $H735/$T735, ""), ""), "")</f>
        <v/>
      </c>
      <c r="AJ735" s="10" t="str">
        <f ca="1">IFERROR(IF(AND(NOW()&lt;= EOMONTH(DATE(YEAR($P735),3, 1), 0), Overall!$A737&lt;&gt;"", MONTH($O735) &lt;= 3, MONTH($P735) &gt;= 3), IF($T735 &lt;&gt; "", $H735/$T735, ""), ""), "")</f>
        <v/>
      </c>
      <c r="AK735" s="10" t="str">
        <f ca="1">IFERROR(IF(AND(NOW()&lt;= EOMONTH(DATE(YEAR($P735),4, 1), 0), Overall!$A737&lt;&gt;"", MONTH($O735) &lt;= 4, MONTH($P735) &gt;= 4), IF($T735 &lt;&gt; "", $H735/$T735, ""), ""), "")</f>
        <v/>
      </c>
      <c r="AL735" s="10" t="str">
        <f ca="1">IFERROR(IF(AND(NOW()&lt;= EOMONTH(DATE(YEAR($P735),5, 1), 0), Overall!$A737&lt;&gt;"", MONTH($O735) &lt;= 5, MONTH($P735) &gt;= 5), IF($T735 &lt;&gt; "", $H735/$T735, ""), ""), "")</f>
        <v/>
      </c>
      <c r="AM735" s="10" t="str">
        <f ca="1">IFERROR(IF(AND(NOW()&lt;= EOMONTH(DATE(YEAR($P735),6, 1), 0), Overall!$A737&lt;&gt;"", MONTH($O735) &lt;= 6, MONTH($P735) &gt;= 6), IF($T735 &lt;&gt; "", $H735/$T735, ""), ""), "")</f>
        <v/>
      </c>
      <c r="AN735" s="10" t="str">
        <f ca="1">IFERROR(IF(AND(NOW()&lt;= EOMONTH(DATE(YEAR($P735),7, 1), 0), Overall!$A737&lt;&gt;"", MONTH($O735) &lt;= 7, MONTH($P735) &gt;= 7), IF($T735 &lt;&gt; "", $H735/$T735, ""), ""), "")</f>
        <v/>
      </c>
      <c r="AO735" s="10" t="str">
        <f ca="1">IFERROR(IF(AND(NOW()&lt;= EOMONTH(DATE(YEAR($P735),8, 1), 0), Overall!$A737&lt;&gt;"", MONTH($O735) &lt;= 8, MONTH($P735) &gt;= 8), IF($T735 &lt;&gt; "", $H735/$T735, ""), ""), "")</f>
        <v/>
      </c>
      <c r="AP735" s="10" t="str">
        <f ca="1">IFERROR(IF(AND(NOW()&lt;= EOMONTH(DATE(YEAR($P735),9, 1), 0), Overall!$A737&lt;&gt;"", MONTH($O735) &lt;= 9, MONTH($P735) &gt;= 9), IF($T735 &lt;&gt; "", $H735/$T735, ""), ""), "")</f>
        <v/>
      </c>
      <c r="AQ735" s="10" t="str">
        <f ca="1">IFERROR(IF(AND(NOW()&lt;= EOMONTH(DATE(YEAR($P735),10, 1), 0), Overall!$A737&lt;&gt;"", MONTH($O735) &lt;= 10, MONTH($P735) &gt;= 10), IF($T735 &lt;&gt; "", $H735/$T735, ""), ""), "")</f>
        <v/>
      </c>
      <c r="AR735" s="10" t="str">
        <f ca="1">IFERROR(IF(AND(NOW()&lt;= EOMONTH(DATE(YEAR($P735),11, 1), 0), Overall!$A737&lt;&gt;"", MONTH($O735) &lt;=11, MONTH($P735) &gt;= 11), IF($T735 &lt;&gt; "", $H735/$T735, ""), ""), "")</f>
        <v/>
      </c>
      <c r="AS735" s="10" t="str">
        <f ca="1">IFERROR(IF(AND(NOW()&lt;= EOMONTH(DATE(YEAR($P735),12, 1), 0), Overall!$A737&lt;&gt;"", MONTH($O735) &lt;= 12, MONTH($P735) &gt;= 12), IF($T735 &lt;&gt; "", $H735/$T735, ""), ""), "")</f>
        <v/>
      </c>
      <c r="AT735" s="16">
        <f t="shared" ca="1" si="23"/>
        <v>0</v>
      </c>
    </row>
    <row r="736" spans="1:46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6">
        <f>IF(Overall!T738&lt;&gt;"",VALUE(Overall!T738),"")</f>
        <v>78.3</v>
      </c>
      <c r="O736" s="7">
        <f>IF(Overall!L738&lt;&gt;"", DATEVALUE(Overall!L738), "")</f>
        <v>45413</v>
      </c>
      <c r="P736" s="7">
        <f>IF(Overall!M738&lt;&gt;"", DATEVALUE(Overall!M738), "")</f>
        <v>45443</v>
      </c>
      <c r="Q736" s="7" t="str">
        <f>IF(Overall!S738&lt;&gt;"",_xlfn.VALUETOTEXT(Overall!S738),"")</f>
        <v>May</v>
      </c>
      <c r="R736" s="7">
        <f>IF(Overall!O738&lt;&gt;"", DATEVALUE(Overall!O738), "")</f>
        <v>45313</v>
      </c>
      <c r="S736" s="7">
        <f>IF(Overall!O738&lt;&gt;"", DATEVALUE(Overall!O738), "")</f>
        <v>45313</v>
      </c>
      <c r="T736" s="5">
        <f t="shared" si="22"/>
        <v>1</v>
      </c>
      <c r="U736" s="10" t="str">
        <f>IF(Overall!$A738&lt;&gt;"",IF(AND(MONTH($O736) &lt;= 1, MONTH($P736) &gt;= 1), IF($T736 &lt;&gt; "", $H736/$T736, ""), ""),"")</f>
        <v/>
      </c>
      <c r="V736" s="10" t="str">
        <f>IF(Overall!$A738&lt;&gt;"",IF(AND(MONTH($O736) &lt;= 2, MONTH($P736) &gt;= 2), IF($T736 &lt;&gt; "", $H736/$T736, ""), ""),"")</f>
        <v/>
      </c>
      <c r="W736" s="10" t="str">
        <f>IF(Overall!$A738&lt;&gt;"",IF(AND(MONTH($O736) &lt;= 3, MONTH($P736) &gt;= 3), IF($T736 &lt;&gt; "", $H736/$T736, ""), ""),"")</f>
        <v/>
      </c>
      <c r="X736" s="10" t="str">
        <f>IF(Overall!$A738&lt;&gt;"",IF(AND(MONTH($O736) &lt;= 4, MONTH($P736) &gt;= 4), IF($T736 &lt;&gt; "", $H736/$T736, ""), ""),"")</f>
        <v/>
      </c>
      <c r="Y736" s="10">
        <f>IF(Overall!$A738&lt;&gt;"",IF(AND(MONTH($O736) &lt;= 5, MONTH($P736) &gt;= 5), IF($T736 &lt;&gt; "", $H736/$T736, ""), ""),"")</f>
        <v>1000000</v>
      </c>
      <c r="Z736" s="10" t="str">
        <f>IF(Overall!$A738&lt;&gt;"",IF(AND(MONTH($O736) &lt;= 6, MONTH($P736) &gt;= 6), IF($T736 &lt;&gt; "", $H736/$T736, ""), ""),"")</f>
        <v/>
      </c>
      <c r="AA736" s="10" t="str">
        <f>IF(Overall!$A738&lt;&gt;"",IF(AND(MONTH($O736) &lt;= 7, MONTH($P736) &gt;= 7 ), IF($T736 &lt;&gt; "", $H736/$T736, ""), ""),"")</f>
        <v/>
      </c>
      <c r="AB736" s="10" t="str">
        <f>IF(Overall!$A738&lt;&gt;"",IF(AND(MONTH($O736) &lt;= 8, MONTH($P736) &gt;= 8), IF($T736 &lt;&gt; "", $H736/$T736, ""), ""),"")</f>
        <v/>
      </c>
      <c r="AC736" s="10" t="str">
        <f>IF(Overall!$A738&lt;&gt;"",IF(AND(MONTH($O736) &lt;= 9, MONTH($P736) &gt;= 9), IF($T736 &lt;&gt; "", $H736/$T736, ""), ""),"")</f>
        <v/>
      </c>
      <c r="AD736" s="10" t="str">
        <f>IF(Overall!$A738&lt;&gt;"",IF(AND(MONTH($O736) &lt;= 10, MONTH($P736) &gt;= 10), IF($T736 &lt;&gt; "", $H736/$T736, ""), ""),"")</f>
        <v/>
      </c>
      <c r="AE736" s="10" t="str">
        <f>IF(Overall!$A738&lt;&gt;"",IF(AND(MONTH($O736) &lt;= 11, MONTH($P736) &gt;= 11), IF($T736 &lt;&gt; "", $H736/$T736, ""), ""),"")</f>
        <v/>
      </c>
      <c r="AF736" s="10" t="str">
        <f>IF(Overall!$A738&lt;&gt;"",IF(AND(MONTH($O736) &lt;= 12, MONTH($P736) &gt;= 12), IF($T736 &lt;&gt; "", $H736/$T736, ""), ""),"")</f>
        <v/>
      </c>
      <c r="AH736" s="10" t="str">
        <f ca="1">IFERROR(IF(AND(NOW()&lt;= EOMONTH(DATE(YEAR($P736),1, 1), 0), Overall!$A738&lt;&gt;"", MONTH($O736) &lt;= 1, MONTH($P736) &gt;= 1), IF($T736 &lt;&gt; "", $H736/$T736, ""), ""), "")</f>
        <v/>
      </c>
      <c r="AI736" s="10" t="str">
        <f ca="1">IFERROR(IF(AND(NOW()&lt;= EOMONTH(DATE(YEAR($P736),2, 1), 0), Overall!$A738&lt;&gt;"", MONTH($O736) &lt;= 2, MONTH($P736) &gt;= 2), IF($T736 &lt;&gt; "", $H736/$T736, ""), ""), "")</f>
        <v/>
      </c>
      <c r="AJ736" s="10" t="str">
        <f ca="1">IFERROR(IF(AND(NOW()&lt;= EOMONTH(DATE(YEAR($P736),3, 1), 0), Overall!$A738&lt;&gt;"", MONTH($O736) &lt;= 3, MONTH($P736) &gt;= 3), IF($T736 &lt;&gt; "", $H736/$T736, ""), ""), "")</f>
        <v/>
      </c>
      <c r="AK736" s="10" t="str">
        <f ca="1">IFERROR(IF(AND(NOW()&lt;= EOMONTH(DATE(YEAR($P736),4, 1), 0), Overall!$A738&lt;&gt;"", MONTH($O736) &lt;= 4, MONTH($P736) &gt;= 4), IF($T736 &lt;&gt; "", $H736/$T736, ""), ""), "")</f>
        <v/>
      </c>
      <c r="AL736" s="10" t="str">
        <f ca="1">IFERROR(IF(AND(NOW()&lt;= EOMONTH(DATE(YEAR($P736),5, 1), 0), Overall!$A738&lt;&gt;"", MONTH($O736) &lt;= 5, MONTH($P736) &gt;= 5), IF($T736 &lt;&gt; "", $H736/$T736, ""), ""), "")</f>
        <v/>
      </c>
      <c r="AM736" s="10" t="str">
        <f ca="1">IFERROR(IF(AND(NOW()&lt;= EOMONTH(DATE(YEAR($P736),6, 1), 0), Overall!$A738&lt;&gt;"", MONTH($O736) &lt;= 6, MONTH($P736) &gt;= 6), IF($T736 &lt;&gt; "", $H736/$T736, ""), ""), "")</f>
        <v/>
      </c>
      <c r="AN736" s="10" t="str">
        <f ca="1">IFERROR(IF(AND(NOW()&lt;= EOMONTH(DATE(YEAR($P736),7, 1), 0), Overall!$A738&lt;&gt;"", MONTH($O736) &lt;= 7, MONTH($P736) &gt;= 7), IF($T736 &lt;&gt; "", $H736/$T736, ""), ""), "")</f>
        <v/>
      </c>
      <c r="AO736" s="10" t="str">
        <f ca="1">IFERROR(IF(AND(NOW()&lt;= EOMONTH(DATE(YEAR($P736),8, 1), 0), Overall!$A738&lt;&gt;"", MONTH($O736) &lt;= 8, MONTH($P736) &gt;= 8), IF($T736 &lt;&gt; "", $H736/$T736, ""), ""), "")</f>
        <v/>
      </c>
      <c r="AP736" s="10" t="str">
        <f ca="1">IFERROR(IF(AND(NOW()&lt;= EOMONTH(DATE(YEAR($P736),9, 1), 0), Overall!$A738&lt;&gt;"", MONTH($O736) &lt;= 9, MONTH($P736) &gt;= 9), IF($T736 &lt;&gt; "", $H736/$T736, ""), ""), "")</f>
        <v/>
      </c>
      <c r="AQ736" s="10" t="str">
        <f ca="1">IFERROR(IF(AND(NOW()&lt;= EOMONTH(DATE(YEAR($P736),10, 1), 0), Overall!$A738&lt;&gt;"", MONTH($O736) &lt;= 10, MONTH($P736) &gt;= 10), IF($T736 &lt;&gt; "", $H736/$T736, ""), ""), "")</f>
        <v/>
      </c>
      <c r="AR736" s="10" t="str">
        <f ca="1">IFERROR(IF(AND(NOW()&lt;= EOMONTH(DATE(YEAR($P736),11, 1), 0), Overall!$A738&lt;&gt;"", MONTH($O736) &lt;=11, MONTH($P736) &gt;= 11), IF($T736 &lt;&gt; "", $H736/$T736, ""), ""), "")</f>
        <v/>
      </c>
      <c r="AS736" s="10" t="str">
        <f ca="1">IFERROR(IF(AND(NOW()&lt;= EOMONTH(DATE(YEAR($P736),12, 1), 0), Overall!$A738&lt;&gt;"", MONTH($O736) &lt;= 12, MONTH($P736) &gt;= 12), IF($T736 &lt;&gt; "", $H736/$T736, ""), ""), "")</f>
        <v/>
      </c>
      <c r="AT736" s="16">
        <f t="shared" ca="1" si="23"/>
        <v>0</v>
      </c>
    </row>
    <row r="737" spans="1:46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6">
        <f>IF(Overall!T739&lt;&gt;"",VALUE(Overall!T739),"")</f>
        <v>78.290000000000006</v>
      </c>
      <c r="O737" s="7">
        <f>IF(Overall!L739&lt;&gt;"", DATEVALUE(Overall!L739), "")</f>
        <v>45413</v>
      </c>
      <c r="P737" s="7">
        <f>IF(Overall!M739&lt;&gt;"", DATEVALUE(Overall!M739), "")</f>
        <v>45443</v>
      </c>
      <c r="Q737" s="7" t="str">
        <f>IF(Overall!S739&lt;&gt;"",_xlfn.VALUETOTEXT(Overall!S739),"")</f>
        <v>May</v>
      </c>
      <c r="R737" s="7">
        <f>IF(Overall!O739&lt;&gt;"", DATEVALUE(Overall!O739), "")</f>
        <v>45313</v>
      </c>
      <c r="S737" s="7">
        <f>IF(Overall!O739&lt;&gt;"", DATEVALUE(Overall!O739), "")</f>
        <v>45313</v>
      </c>
      <c r="T737" s="5">
        <f t="shared" si="22"/>
        <v>1</v>
      </c>
      <c r="U737" s="10" t="str">
        <f>IF(Overall!$A739&lt;&gt;"",IF(AND(MONTH($O737) &lt;= 1, MONTH($P737) &gt;= 1), IF($T737 &lt;&gt; "", $H737/$T737, ""), ""),"")</f>
        <v/>
      </c>
      <c r="V737" s="10" t="str">
        <f>IF(Overall!$A739&lt;&gt;"",IF(AND(MONTH($O737) &lt;= 2, MONTH($P737) &gt;= 2), IF($T737 &lt;&gt; "", $H737/$T737, ""), ""),"")</f>
        <v/>
      </c>
      <c r="W737" s="10" t="str">
        <f>IF(Overall!$A739&lt;&gt;"",IF(AND(MONTH($O737) &lt;= 3, MONTH($P737) &gt;= 3), IF($T737 &lt;&gt; "", $H737/$T737, ""), ""),"")</f>
        <v/>
      </c>
      <c r="X737" s="10" t="str">
        <f>IF(Overall!$A739&lt;&gt;"",IF(AND(MONTH($O737) &lt;= 4, MONTH($P737) &gt;= 4), IF($T737 &lt;&gt; "", $H737/$T737, ""), ""),"")</f>
        <v/>
      </c>
      <c r="Y737" s="10">
        <f>IF(Overall!$A739&lt;&gt;"",IF(AND(MONTH($O737) &lt;= 5, MONTH($P737) &gt;= 5), IF($T737 &lt;&gt; "", $H737/$T737, ""), ""),"")</f>
        <v>1000000</v>
      </c>
      <c r="Z737" s="10" t="str">
        <f>IF(Overall!$A739&lt;&gt;"",IF(AND(MONTH($O737) &lt;= 6, MONTH($P737) &gt;= 6), IF($T737 &lt;&gt; "", $H737/$T737, ""), ""),"")</f>
        <v/>
      </c>
      <c r="AA737" s="10" t="str">
        <f>IF(Overall!$A739&lt;&gt;"",IF(AND(MONTH($O737) &lt;= 7, MONTH($P737) &gt;= 7 ), IF($T737 &lt;&gt; "", $H737/$T737, ""), ""),"")</f>
        <v/>
      </c>
      <c r="AB737" s="10" t="str">
        <f>IF(Overall!$A739&lt;&gt;"",IF(AND(MONTH($O737) &lt;= 8, MONTH($P737) &gt;= 8), IF($T737 &lt;&gt; "", $H737/$T737, ""), ""),"")</f>
        <v/>
      </c>
      <c r="AC737" s="10" t="str">
        <f>IF(Overall!$A739&lt;&gt;"",IF(AND(MONTH($O737) &lt;= 9, MONTH($P737) &gt;= 9), IF($T737 &lt;&gt; "", $H737/$T737, ""), ""),"")</f>
        <v/>
      </c>
      <c r="AD737" s="10" t="str">
        <f>IF(Overall!$A739&lt;&gt;"",IF(AND(MONTH($O737) &lt;= 10, MONTH($P737) &gt;= 10), IF($T737 &lt;&gt; "", $H737/$T737, ""), ""),"")</f>
        <v/>
      </c>
      <c r="AE737" s="10" t="str">
        <f>IF(Overall!$A739&lt;&gt;"",IF(AND(MONTH($O737) &lt;= 11, MONTH($P737) &gt;= 11), IF($T737 &lt;&gt; "", $H737/$T737, ""), ""),"")</f>
        <v/>
      </c>
      <c r="AF737" s="10" t="str">
        <f>IF(Overall!$A739&lt;&gt;"",IF(AND(MONTH($O737) &lt;= 12, MONTH($P737) &gt;= 12), IF($T737 &lt;&gt; "", $H737/$T737, ""), ""),"")</f>
        <v/>
      </c>
      <c r="AH737" s="10" t="str">
        <f ca="1">IFERROR(IF(AND(NOW()&lt;= EOMONTH(DATE(YEAR($P737),1, 1), 0), Overall!$A739&lt;&gt;"", MONTH($O737) &lt;= 1, MONTH($P737) &gt;= 1), IF($T737 &lt;&gt; "", $H737/$T737, ""), ""), "")</f>
        <v/>
      </c>
      <c r="AI737" s="10" t="str">
        <f ca="1">IFERROR(IF(AND(NOW()&lt;= EOMONTH(DATE(YEAR($P737),2, 1), 0), Overall!$A739&lt;&gt;"", MONTH($O737) &lt;= 2, MONTH($P737) &gt;= 2), IF($T737 &lt;&gt; "", $H737/$T737, ""), ""), "")</f>
        <v/>
      </c>
      <c r="AJ737" s="10" t="str">
        <f ca="1">IFERROR(IF(AND(NOW()&lt;= EOMONTH(DATE(YEAR($P737),3, 1), 0), Overall!$A739&lt;&gt;"", MONTH($O737) &lt;= 3, MONTH($P737) &gt;= 3), IF($T737 &lt;&gt; "", $H737/$T737, ""), ""), "")</f>
        <v/>
      </c>
      <c r="AK737" s="10" t="str">
        <f ca="1">IFERROR(IF(AND(NOW()&lt;= EOMONTH(DATE(YEAR($P737),4, 1), 0), Overall!$A739&lt;&gt;"", MONTH($O737) &lt;= 4, MONTH($P737) &gt;= 4), IF($T737 &lt;&gt; "", $H737/$T737, ""), ""), "")</f>
        <v/>
      </c>
      <c r="AL737" s="10" t="str">
        <f ca="1">IFERROR(IF(AND(NOW()&lt;= EOMONTH(DATE(YEAR($P737),5, 1), 0), Overall!$A739&lt;&gt;"", MONTH($O737) &lt;= 5, MONTH($P737) &gt;= 5), IF($T737 &lt;&gt; "", $H737/$T737, ""), ""), "")</f>
        <v/>
      </c>
      <c r="AM737" s="10" t="str">
        <f ca="1">IFERROR(IF(AND(NOW()&lt;= EOMONTH(DATE(YEAR($P737),6, 1), 0), Overall!$A739&lt;&gt;"", MONTH($O737) &lt;= 6, MONTH($P737) &gt;= 6), IF($T737 &lt;&gt; "", $H737/$T737, ""), ""), "")</f>
        <v/>
      </c>
      <c r="AN737" s="10" t="str">
        <f ca="1">IFERROR(IF(AND(NOW()&lt;= EOMONTH(DATE(YEAR($P737),7, 1), 0), Overall!$A739&lt;&gt;"", MONTH($O737) &lt;= 7, MONTH($P737) &gt;= 7), IF($T737 &lt;&gt; "", $H737/$T737, ""), ""), "")</f>
        <v/>
      </c>
      <c r="AO737" s="10" t="str">
        <f ca="1">IFERROR(IF(AND(NOW()&lt;= EOMONTH(DATE(YEAR($P737),8, 1), 0), Overall!$A739&lt;&gt;"", MONTH($O737) &lt;= 8, MONTH($P737) &gt;= 8), IF($T737 &lt;&gt; "", $H737/$T737, ""), ""), "")</f>
        <v/>
      </c>
      <c r="AP737" s="10" t="str">
        <f ca="1">IFERROR(IF(AND(NOW()&lt;= EOMONTH(DATE(YEAR($P737),9, 1), 0), Overall!$A739&lt;&gt;"", MONTH($O737) &lt;= 9, MONTH($P737) &gt;= 9), IF($T737 &lt;&gt; "", $H737/$T737, ""), ""), "")</f>
        <v/>
      </c>
      <c r="AQ737" s="10" t="str">
        <f ca="1">IFERROR(IF(AND(NOW()&lt;= EOMONTH(DATE(YEAR($P737),10, 1), 0), Overall!$A739&lt;&gt;"", MONTH($O737) &lt;= 10, MONTH($P737) &gt;= 10), IF($T737 &lt;&gt; "", $H737/$T737, ""), ""), "")</f>
        <v/>
      </c>
      <c r="AR737" s="10" t="str">
        <f ca="1">IFERROR(IF(AND(NOW()&lt;= EOMONTH(DATE(YEAR($P737),11, 1), 0), Overall!$A739&lt;&gt;"", MONTH($O737) &lt;=11, MONTH($P737) &gt;= 11), IF($T737 &lt;&gt; "", $H737/$T737, ""), ""), "")</f>
        <v/>
      </c>
      <c r="AS737" s="10" t="str">
        <f ca="1">IFERROR(IF(AND(NOW()&lt;= EOMONTH(DATE(YEAR($P737),12, 1), 0), Overall!$A739&lt;&gt;"", MONTH($O737) &lt;= 12, MONTH($P737) &gt;= 12), IF($T737 &lt;&gt; "", $H737/$T737, ""), ""), "")</f>
        <v/>
      </c>
      <c r="AT737" s="16">
        <f t="shared" ca="1" si="23"/>
        <v>0</v>
      </c>
    </row>
    <row r="738" spans="1:46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6">
        <f>IF(Overall!T740&lt;&gt;"",VALUE(Overall!T740),"")</f>
        <v>78.48</v>
      </c>
      <c r="O738" s="7">
        <f>IF(Overall!L740&lt;&gt;"", DATEVALUE(Overall!L740), "")</f>
        <v>45413</v>
      </c>
      <c r="P738" s="7">
        <f>IF(Overall!M740&lt;&gt;"", DATEVALUE(Overall!M740), "")</f>
        <v>45443</v>
      </c>
      <c r="Q738" s="7" t="str">
        <f>IF(Overall!S740&lt;&gt;"",_xlfn.VALUETOTEXT(Overall!S740),"")</f>
        <v>May</v>
      </c>
      <c r="R738" s="7">
        <f>IF(Overall!O740&lt;&gt;"", DATEVALUE(Overall!O740), "")</f>
        <v>45313</v>
      </c>
      <c r="S738" s="7">
        <f>IF(Overall!O740&lt;&gt;"", DATEVALUE(Overall!O740), "")</f>
        <v>45313</v>
      </c>
      <c r="T738" s="5">
        <f t="shared" si="22"/>
        <v>1</v>
      </c>
      <c r="U738" s="10" t="str">
        <f>IF(Overall!$A740&lt;&gt;"",IF(AND(MONTH($O738) &lt;= 1, MONTH($P738) &gt;= 1), IF($T738 &lt;&gt; "", $H738/$T738, ""), ""),"")</f>
        <v/>
      </c>
      <c r="V738" s="10" t="str">
        <f>IF(Overall!$A740&lt;&gt;"",IF(AND(MONTH($O738) &lt;= 2, MONTH($P738) &gt;= 2), IF($T738 &lt;&gt; "", $H738/$T738, ""), ""),"")</f>
        <v/>
      </c>
      <c r="W738" s="10" t="str">
        <f>IF(Overall!$A740&lt;&gt;"",IF(AND(MONTH($O738) &lt;= 3, MONTH($P738) &gt;= 3), IF($T738 &lt;&gt; "", $H738/$T738, ""), ""),"")</f>
        <v/>
      </c>
      <c r="X738" s="10" t="str">
        <f>IF(Overall!$A740&lt;&gt;"",IF(AND(MONTH($O738) &lt;= 4, MONTH($P738) &gt;= 4), IF($T738 &lt;&gt; "", $H738/$T738, ""), ""),"")</f>
        <v/>
      </c>
      <c r="Y738" s="10">
        <f>IF(Overall!$A740&lt;&gt;"",IF(AND(MONTH($O738) &lt;= 5, MONTH($P738) &gt;= 5), IF($T738 &lt;&gt; "", $H738/$T738, ""), ""),"")</f>
        <v>1000000</v>
      </c>
      <c r="Z738" s="10" t="str">
        <f>IF(Overall!$A740&lt;&gt;"",IF(AND(MONTH($O738) &lt;= 6, MONTH($P738) &gt;= 6), IF($T738 &lt;&gt; "", $H738/$T738, ""), ""),"")</f>
        <v/>
      </c>
      <c r="AA738" s="10" t="str">
        <f>IF(Overall!$A740&lt;&gt;"",IF(AND(MONTH($O738) &lt;= 7, MONTH($P738) &gt;= 7 ), IF($T738 &lt;&gt; "", $H738/$T738, ""), ""),"")</f>
        <v/>
      </c>
      <c r="AB738" s="10" t="str">
        <f>IF(Overall!$A740&lt;&gt;"",IF(AND(MONTH($O738) &lt;= 8, MONTH($P738) &gt;= 8), IF($T738 &lt;&gt; "", $H738/$T738, ""), ""),"")</f>
        <v/>
      </c>
      <c r="AC738" s="10" t="str">
        <f>IF(Overall!$A740&lt;&gt;"",IF(AND(MONTH($O738) &lt;= 9, MONTH($P738) &gt;= 9), IF($T738 &lt;&gt; "", $H738/$T738, ""), ""),"")</f>
        <v/>
      </c>
      <c r="AD738" s="10" t="str">
        <f>IF(Overall!$A740&lt;&gt;"",IF(AND(MONTH($O738) &lt;= 10, MONTH($P738) &gt;= 10), IF($T738 &lt;&gt; "", $H738/$T738, ""), ""),"")</f>
        <v/>
      </c>
      <c r="AE738" s="10" t="str">
        <f>IF(Overall!$A740&lt;&gt;"",IF(AND(MONTH($O738) &lt;= 11, MONTH($P738) &gt;= 11), IF($T738 &lt;&gt; "", $H738/$T738, ""), ""),"")</f>
        <v/>
      </c>
      <c r="AF738" s="10" t="str">
        <f>IF(Overall!$A740&lt;&gt;"",IF(AND(MONTH($O738) &lt;= 12, MONTH($P738) &gt;= 12), IF($T738 &lt;&gt; "", $H738/$T738, ""), ""),"")</f>
        <v/>
      </c>
      <c r="AH738" s="10" t="str">
        <f ca="1">IFERROR(IF(AND(NOW()&lt;= EOMONTH(DATE(YEAR($P738),1, 1), 0), Overall!$A740&lt;&gt;"", MONTH($O738) &lt;= 1, MONTH($P738) &gt;= 1), IF($T738 &lt;&gt; "", $H738/$T738, ""), ""), "")</f>
        <v/>
      </c>
      <c r="AI738" s="10" t="str">
        <f ca="1">IFERROR(IF(AND(NOW()&lt;= EOMONTH(DATE(YEAR($P738),2, 1), 0), Overall!$A740&lt;&gt;"", MONTH($O738) &lt;= 2, MONTH($P738) &gt;= 2), IF($T738 &lt;&gt; "", $H738/$T738, ""), ""), "")</f>
        <v/>
      </c>
      <c r="AJ738" s="10" t="str">
        <f ca="1">IFERROR(IF(AND(NOW()&lt;= EOMONTH(DATE(YEAR($P738),3, 1), 0), Overall!$A740&lt;&gt;"", MONTH($O738) &lt;= 3, MONTH($P738) &gt;= 3), IF($T738 &lt;&gt; "", $H738/$T738, ""), ""), "")</f>
        <v/>
      </c>
      <c r="AK738" s="10" t="str">
        <f ca="1">IFERROR(IF(AND(NOW()&lt;= EOMONTH(DATE(YEAR($P738),4, 1), 0), Overall!$A740&lt;&gt;"", MONTH($O738) &lt;= 4, MONTH($P738) &gt;= 4), IF($T738 &lt;&gt; "", $H738/$T738, ""), ""), "")</f>
        <v/>
      </c>
      <c r="AL738" s="10" t="str">
        <f ca="1">IFERROR(IF(AND(NOW()&lt;= EOMONTH(DATE(YEAR($P738),5, 1), 0), Overall!$A740&lt;&gt;"", MONTH($O738) &lt;= 5, MONTH($P738) &gt;= 5), IF($T738 &lt;&gt; "", $H738/$T738, ""), ""), "")</f>
        <v/>
      </c>
      <c r="AM738" s="10" t="str">
        <f ca="1">IFERROR(IF(AND(NOW()&lt;= EOMONTH(DATE(YEAR($P738),6, 1), 0), Overall!$A740&lt;&gt;"", MONTH($O738) &lt;= 6, MONTH($P738) &gt;= 6), IF($T738 &lt;&gt; "", $H738/$T738, ""), ""), "")</f>
        <v/>
      </c>
      <c r="AN738" s="10" t="str">
        <f ca="1">IFERROR(IF(AND(NOW()&lt;= EOMONTH(DATE(YEAR($P738),7, 1), 0), Overall!$A740&lt;&gt;"", MONTH($O738) &lt;= 7, MONTH($P738) &gt;= 7), IF($T738 &lt;&gt; "", $H738/$T738, ""), ""), "")</f>
        <v/>
      </c>
      <c r="AO738" s="10" t="str">
        <f ca="1">IFERROR(IF(AND(NOW()&lt;= EOMONTH(DATE(YEAR($P738),8, 1), 0), Overall!$A740&lt;&gt;"", MONTH($O738) &lt;= 8, MONTH($P738) &gt;= 8), IF($T738 &lt;&gt; "", $H738/$T738, ""), ""), "")</f>
        <v/>
      </c>
      <c r="AP738" s="10" t="str">
        <f ca="1">IFERROR(IF(AND(NOW()&lt;= EOMONTH(DATE(YEAR($P738),9, 1), 0), Overall!$A740&lt;&gt;"", MONTH($O738) &lt;= 9, MONTH($P738) &gt;= 9), IF($T738 &lt;&gt; "", $H738/$T738, ""), ""), "")</f>
        <v/>
      </c>
      <c r="AQ738" s="10" t="str">
        <f ca="1">IFERROR(IF(AND(NOW()&lt;= EOMONTH(DATE(YEAR($P738),10, 1), 0), Overall!$A740&lt;&gt;"", MONTH($O738) &lt;= 10, MONTH($P738) &gt;= 10), IF($T738 &lt;&gt; "", $H738/$T738, ""), ""), "")</f>
        <v/>
      </c>
      <c r="AR738" s="10" t="str">
        <f ca="1">IFERROR(IF(AND(NOW()&lt;= EOMONTH(DATE(YEAR($P738),11, 1), 0), Overall!$A740&lt;&gt;"", MONTH($O738) &lt;=11, MONTH($P738) &gt;= 11), IF($T738 &lt;&gt; "", $H738/$T738, ""), ""), "")</f>
        <v/>
      </c>
      <c r="AS738" s="10" t="str">
        <f ca="1">IFERROR(IF(AND(NOW()&lt;= EOMONTH(DATE(YEAR($P738),12, 1), 0), Overall!$A740&lt;&gt;"", MONTH($O738) &lt;= 12, MONTH($P738) &gt;= 12), IF($T738 &lt;&gt; "", $H738/$T738, ""), ""), "")</f>
        <v/>
      </c>
      <c r="AT738" s="16">
        <f t="shared" ca="1" si="23"/>
        <v>0</v>
      </c>
    </row>
    <row r="739" spans="1:46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6">
        <f>IF(Overall!T741&lt;&gt;"",VALUE(Overall!T741),"")</f>
        <v>78.040000000000006</v>
      </c>
      <c r="O739" s="7">
        <f>IF(Overall!L741&lt;&gt;"", DATEVALUE(Overall!L741), "")</f>
        <v>45444</v>
      </c>
      <c r="P739" s="7">
        <f>IF(Overall!M741&lt;&gt;"", DATEVALUE(Overall!M741), "")</f>
        <v>45473</v>
      </c>
      <c r="Q739" s="7" t="str">
        <f>IF(Overall!S741&lt;&gt;"",_xlfn.VALUETOTEXT(Overall!S741),"")</f>
        <v>Jun</v>
      </c>
      <c r="R739" s="7">
        <f>IF(Overall!O741&lt;&gt;"", DATEVALUE(Overall!O741), "")</f>
        <v>45315</v>
      </c>
      <c r="S739" s="7">
        <f>IF(Overall!O741&lt;&gt;"", DATEVALUE(Overall!O741), "")</f>
        <v>45315</v>
      </c>
      <c r="T739" s="5">
        <f t="shared" si="22"/>
        <v>1</v>
      </c>
      <c r="U739" s="10" t="str">
        <f>IF(Overall!$A741&lt;&gt;"",IF(AND(MONTH($O739) &lt;= 1, MONTH($P739) &gt;= 1), IF($T739 &lt;&gt; "", $H739/$T739, ""), ""),"")</f>
        <v/>
      </c>
      <c r="V739" s="10" t="str">
        <f>IF(Overall!$A741&lt;&gt;"",IF(AND(MONTH($O739) &lt;= 2, MONTH($P739) &gt;= 2), IF($T739 &lt;&gt; "", $H739/$T739, ""), ""),"")</f>
        <v/>
      </c>
      <c r="W739" s="10" t="str">
        <f>IF(Overall!$A741&lt;&gt;"",IF(AND(MONTH($O739) &lt;= 3, MONTH($P739) &gt;= 3), IF($T739 &lt;&gt; "", $H739/$T739, ""), ""),"")</f>
        <v/>
      </c>
      <c r="X739" s="10" t="str">
        <f>IF(Overall!$A741&lt;&gt;"",IF(AND(MONTH($O739) &lt;= 4, MONTH($P739) &gt;= 4), IF($T739 &lt;&gt; "", $H739/$T739, ""), ""),"")</f>
        <v/>
      </c>
      <c r="Y739" s="10" t="str">
        <f>IF(Overall!$A741&lt;&gt;"",IF(AND(MONTH($O739) &lt;= 5, MONTH($P739) &gt;= 5), IF($T739 &lt;&gt; "", $H739/$T739, ""), ""),"")</f>
        <v/>
      </c>
      <c r="Z739" s="10">
        <f>IF(Overall!$A741&lt;&gt;"",IF(AND(MONTH($O739) &lt;= 6, MONTH($P739) &gt;= 6), IF($T739 &lt;&gt; "", $H739/$T739, ""), ""),"")</f>
        <v>1000000</v>
      </c>
      <c r="AA739" s="10" t="str">
        <f>IF(Overall!$A741&lt;&gt;"",IF(AND(MONTH($O739) &lt;= 7, MONTH($P739) &gt;= 7 ), IF($T739 &lt;&gt; "", $H739/$T739, ""), ""),"")</f>
        <v/>
      </c>
      <c r="AB739" s="10" t="str">
        <f>IF(Overall!$A741&lt;&gt;"",IF(AND(MONTH($O739) &lt;= 8, MONTH($P739) &gt;= 8), IF($T739 &lt;&gt; "", $H739/$T739, ""), ""),"")</f>
        <v/>
      </c>
      <c r="AC739" s="10" t="str">
        <f>IF(Overall!$A741&lt;&gt;"",IF(AND(MONTH($O739) &lt;= 9, MONTH($P739) &gt;= 9), IF($T739 &lt;&gt; "", $H739/$T739, ""), ""),"")</f>
        <v/>
      </c>
      <c r="AD739" s="10" t="str">
        <f>IF(Overall!$A741&lt;&gt;"",IF(AND(MONTH($O739) &lt;= 10, MONTH($P739) &gt;= 10), IF($T739 &lt;&gt; "", $H739/$T739, ""), ""),"")</f>
        <v/>
      </c>
      <c r="AE739" s="10" t="str">
        <f>IF(Overall!$A741&lt;&gt;"",IF(AND(MONTH($O739) &lt;= 11, MONTH($P739) &gt;= 11), IF($T739 &lt;&gt; "", $H739/$T739, ""), ""),"")</f>
        <v/>
      </c>
      <c r="AF739" s="10" t="str">
        <f>IF(Overall!$A741&lt;&gt;"",IF(AND(MONTH($O739) &lt;= 12, MONTH($P739) &gt;= 12), IF($T739 &lt;&gt; "", $H739/$T739, ""), ""),"")</f>
        <v/>
      </c>
      <c r="AH739" s="10" t="str">
        <f ca="1">IFERROR(IF(AND(NOW()&lt;= EOMONTH(DATE(YEAR($P739),1, 1), 0), Overall!$A741&lt;&gt;"", MONTH($O739) &lt;= 1, MONTH($P739) &gt;= 1), IF($T739 &lt;&gt; "", $H739/$T739, ""), ""), "")</f>
        <v/>
      </c>
      <c r="AI739" s="10" t="str">
        <f ca="1">IFERROR(IF(AND(NOW()&lt;= EOMONTH(DATE(YEAR($P739),2, 1), 0), Overall!$A741&lt;&gt;"", MONTH($O739) &lt;= 2, MONTH($P739) &gt;= 2), IF($T739 &lt;&gt; "", $H739/$T739, ""), ""), "")</f>
        <v/>
      </c>
      <c r="AJ739" s="10" t="str">
        <f ca="1">IFERROR(IF(AND(NOW()&lt;= EOMONTH(DATE(YEAR($P739),3, 1), 0), Overall!$A741&lt;&gt;"", MONTH($O739) &lt;= 3, MONTH($P739) &gt;= 3), IF($T739 &lt;&gt; "", $H739/$T739, ""), ""), "")</f>
        <v/>
      </c>
      <c r="AK739" s="10" t="str">
        <f ca="1">IFERROR(IF(AND(NOW()&lt;= EOMONTH(DATE(YEAR($P739),4, 1), 0), Overall!$A741&lt;&gt;"", MONTH($O739) &lt;= 4, MONTH($P739) &gt;= 4), IF($T739 &lt;&gt; "", $H739/$T739, ""), ""), "")</f>
        <v/>
      </c>
      <c r="AL739" s="10" t="str">
        <f ca="1">IFERROR(IF(AND(NOW()&lt;= EOMONTH(DATE(YEAR($P739),5, 1), 0), Overall!$A741&lt;&gt;"", MONTH($O739) &lt;= 5, MONTH($P739) &gt;= 5), IF($T739 &lt;&gt; "", $H739/$T739, ""), ""), "")</f>
        <v/>
      </c>
      <c r="AM739" s="10" t="str">
        <f ca="1">IFERROR(IF(AND(NOW()&lt;= EOMONTH(DATE(YEAR($P739),6, 1), 0), Overall!$A741&lt;&gt;"", MONTH($O739) &lt;= 6, MONTH($P739) &gt;= 6), IF($T739 &lt;&gt; "", $H739/$T739, ""), ""), "")</f>
        <v/>
      </c>
      <c r="AN739" s="10" t="str">
        <f ca="1">IFERROR(IF(AND(NOW()&lt;= EOMONTH(DATE(YEAR($P739),7, 1), 0), Overall!$A741&lt;&gt;"", MONTH($O739) &lt;= 7, MONTH($P739) &gt;= 7), IF($T739 &lt;&gt; "", $H739/$T739, ""), ""), "")</f>
        <v/>
      </c>
      <c r="AO739" s="10" t="str">
        <f ca="1">IFERROR(IF(AND(NOW()&lt;= EOMONTH(DATE(YEAR($P739),8, 1), 0), Overall!$A741&lt;&gt;"", MONTH($O739) &lt;= 8, MONTH($P739) &gt;= 8), IF($T739 &lt;&gt; "", $H739/$T739, ""), ""), "")</f>
        <v/>
      </c>
      <c r="AP739" s="10" t="str">
        <f ca="1">IFERROR(IF(AND(NOW()&lt;= EOMONTH(DATE(YEAR($P739),9, 1), 0), Overall!$A741&lt;&gt;"", MONTH($O739) &lt;= 9, MONTH($P739) &gt;= 9), IF($T739 &lt;&gt; "", $H739/$T739, ""), ""), "")</f>
        <v/>
      </c>
      <c r="AQ739" s="10" t="str">
        <f ca="1">IFERROR(IF(AND(NOW()&lt;= EOMONTH(DATE(YEAR($P739),10, 1), 0), Overall!$A741&lt;&gt;"", MONTH($O739) &lt;= 10, MONTH($P739) &gt;= 10), IF($T739 &lt;&gt; "", $H739/$T739, ""), ""), "")</f>
        <v/>
      </c>
      <c r="AR739" s="10" t="str">
        <f ca="1">IFERROR(IF(AND(NOW()&lt;= EOMONTH(DATE(YEAR($P739),11, 1), 0), Overall!$A741&lt;&gt;"", MONTH($O739) &lt;=11, MONTH($P739) &gt;= 11), IF($T739 &lt;&gt; "", $H739/$T739, ""), ""), "")</f>
        <v/>
      </c>
      <c r="AS739" s="10" t="str">
        <f ca="1">IFERROR(IF(AND(NOW()&lt;= EOMONTH(DATE(YEAR($P739),12, 1), 0), Overall!$A741&lt;&gt;"", MONTH($O739) &lt;= 12, MONTH($P739) &gt;= 12), IF($T739 &lt;&gt; "", $H739/$T739, ""), ""), "")</f>
        <v/>
      </c>
      <c r="AT739" s="16">
        <f t="shared" ca="1" si="23"/>
        <v>0</v>
      </c>
    </row>
    <row r="740" spans="1:46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6">
        <f>IF(Overall!T742&lt;&gt;"",VALUE(Overall!T742),"")</f>
        <v>78.400000000000006</v>
      </c>
      <c r="O740" s="7">
        <f>IF(Overall!L742&lt;&gt;"", DATEVALUE(Overall!L742), "")</f>
        <v>45444</v>
      </c>
      <c r="P740" s="7">
        <f>IF(Overall!M742&lt;&gt;"", DATEVALUE(Overall!M742), "")</f>
        <v>45473</v>
      </c>
      <c r="Q740" s="7" t="str">
        <f>IF(Overall!S742&lt;&gt;"",_xlfn.VALUETOTEXT(Overall!S742),"")</f>
        <v>Jun</v>
      </c>
      <c r="R740" s="7">
        <f>IF(Overall!O742&lt;&gt;"", DATEVALUE(Overall!O742), "")</f>
        <v>45315</v>
      </c>
      <c r="S740" s="7">
        <f>IF(Overall!O742&lt;&gt;"", DATEVALUE(Overall!O742), "")</f>
        <v>45315</v>
      </c>
      <c r="T740" s="5">
        <f t="shared" si="22"/>
        <v>1</v>
      </c>
      <c r="U740" s="10" t="str">
        <f>IF(Overall!$A742&lt;&gt;"",IF(AND(MONTH($O740) &lt;= 1, MONTH($P740) &gt;= 1), IF($T740 &lt;&gt; "", $H740/$T740, ""), ""),"")</f>
        <v/>
      </c>
      <c r="V740" s="10" t="str">
        <f>IF(Overall!$A742&lt;&gt;"",IF(AND(MONTH($O740) &lt;= 2, MONTH($P740) &gt;= 2), IF($T740 &lt;&gt; "", $H740/$T740, ""), ""),"")</f>
        <v/>
      </c>
      <c r="W740" s="10" t="str">
        <f>IF(Overall!$A742&lt;&gt;"",IF(AND(MONTH($O740) &lt;= 3, MONTH($P740) &gt;= 3), IF($T740 &lt;&gt; "", $H740/$T740, ""), ""),"")</f>
        <v/>
      </c>
      <c r="X740" s="10" t="str">
        <f>IF(Overall!$A742&lt;&gt;"",IF(AND(MONTH($O740) &lt;= 4, MONTH($P740) &gt;= 4), IF($T740 &lt;&gt; "", $H740/$T740, ""), ""),"")</f>
        <v/>
      </c>
      <c r="Y740" s="10" t="str">
        <f>IF(Overall!$A742&lt;&gt;"",IF(AND(MONTH($O740) &lt;= 5, MONTH($P740) &gt;= 5), IF($T740 &lt;&gt; "", $H740/$T740, ""), ""),"")</f>
        <v/>
      </c>
      <c r="Z740" s="10">
        <f>IF(Overall!$A742&lt;&gt;"",IF(AND(MONTH($O740) &lt;= 6, MONTH($P740) &gt;= 6), IF($T740 &lt;&gt; "", $H740/$T740, ""), ""),"")</f>
        <v>1000000</v>
      </c>
      <c r="AA740" s="10" t="str">
        <f>IF(Overall!$A742&lt;&gt;"",IF(AND(MONTH($O740) &lt;= 7, MONTH($P740) &gt;= 7 ), IF($T740 &lt;&gt; "", $H740/$T740, ""), ""),"")</f>
        <v/>
      </c>
      <c r="AB740" s="10" t="str">
        <f>IF(Overall!$A742&lt;&gt;"",IF(AND(MONTH($O740) &lt;= 8, MONTH($P740) &gt;= 8), IF($T740 &lt;&gt; "", $H740/$T740, ""), ""),"")</f>
        <v/>
      </c>
      <c r="AC740" s="10" t="str">
        <f>IF(Overall!$A742&lt;&gt;"",IF(AND(MONTH($O740) &lt;= 9, MONTH($P740) &gt;= 9), IF($T740 &lt;&gt; "", $H740/$T740, ""), ""),"")</f>
        <v/>
      </c>
      <c r="AD740" s="10" t="str">
        <f>IF(Overall!$A742&lt;&gt;"",IF(AND(MONTH($O740) &lt;= 10, MONTH($P740) &gt;= 10), IF($T740 &lt;&gt; "", $H740/$T740, ""), ""),"")</f>
        <v/>
      </c>
      <c r="AE740" s="10" t="str">
        <f>IF(Overall!$A742&lt;&gt;"",IF(AND(MONTH($O740) &lt;= 11, MONTH($P740) &gt;= 11), IF($T740 &lt;&gt; "", $H740/$T740, ""), ""),"")</f>
        <v/>
      </c>
      <c r="AF740" s="10" t="str">
        <f>IF(Overall!$A742&lt;&gt;"",IF(AND(MONTH($O740) &lt;= 12, MONTH($P740) &gt;= 12), IF($T740 &lt;&gt; "", $H740/$T740, ""), ""),"")</f>
        <v/>
      </c>
      <c r="AH740" s="10" t="str">
        <f ca="1">IFERROR(IF(AND(NOW()&lt;= EOMONTH(DATE(YEAR($P740),1, 1), 0), Overall!$A742&lt;&gt;"", MONTH($O740) &lt;= 1, MONTH($P740) &gt;= 1), IF($T740 &lt;&gt; "", $H740/$T740, ""), ""), "")</f>
        <v/>
      </c>
      <c r="AI740" s="10" t="str">
        <f ca="1">IFERROR(IF(AND(NOW()&lt;= EOMONTH(DATE(YEAR($P740),2, 1), 0), Overall!$A742&lt;&gt;"", MONTH($O740) &lt;= 2, MONTH($P740) &gt;= 2), IF($T740 &lt;&gt; "", $H740/$T740, ""), ""), "")</f>
        <v/>
      </c>
      <c r="AJ740" s="10" t="str">
        <f ca="1">IFERROR(IF(AND(NOW()&lt;= EOMONTH(DATE(YEAR($P740),3, 1), 0), Overall!$A742&lt;&gt;"", MONTH($O740) &lt;= 3, MONTH($P740) &gt;= 3), IF($T740 &lt;&gt; "", $H740/$T740, ""), ""), "")</f>
        <v/>
      </c>
      <c r="AK740" s="10" t="str">
        <f ca="1">IFERROR(IF(AND(NOW()&lt;= EOMONTH(DATE(YEAR($P740),4, 1), 0), Overall!$A742&lt;&gt;"", MONTH($O740) &lt;= 4, MONTH($P740) &gt;= 4), IF($T740 &lt;&gt; "", $H740/$T740, ""), ""), "")</f>
        <v/>
      </c>
      <c r="AL740" s="10" t="str">
        <f ca="1">IFERROR(IF(AND(NOW()&lt;= EOMONTH(DATE(YEAR($P740),5, 1), 0), Overall!$A742&lt;&gt;"", MONTH($O740) &lt;= 5, MONTH($P740) &gt;= 5), IF($T740 &lt;&gt; "", $H740/$T740, ""), ""), "")</f>
        <v/>
      </c>
      <c r="AM740" s="10" t="str">
        <f ca="1">IFERROR(IF(AND(NOW()&lt;= EOMONTH(DATE(YEAR($P740),6, 1), 0), Overall!$A742&lt;&gt;"", MONTH($O740) &lt;= 6, MONTH($P740) &gt;= 6), IF($T740 &lt;&gt; "", $H740/$T740, ""), ""), "")</f>
        <v/>
      </c>
      <c r="AN740" s="10" t="str">
        <f ca="1">IFERROR(IF(AND(NOW()&lt;= EOMONTH(DATE(YEAR($P740),7, 1), 0), Overall!$A742&lt;&gt;"", MONTH($O740) &lt;= 7, MONTH($P740) &gt;= 7), IF($T740 &lt;&gt; "", $H740/$T740, ""), ""), "")</f>
        <v/>
      </c>
      <c r="AO740" s="10" t="str">
        <f ca="1">IFERROR(IF(AND(NOW()&lt;= EOMONTH(DATE(YEAR($P740),8, 1), 0), Overall!$A742&lt;&gt;"", MONTH($O740) &lt;= 8, MONTH($P740) &gt;= 8), IF($T740 &lt;&gt; "", $H740/$T740, ""), ""), "")</f>
        <v/>
      </c>
      <c r="AP740" s="10" t="str">
        <f ca="1">IFERROR(IF(AND(NOW()&lt;= EOMONTH(DATE(YEAR($P740),9, 1), 0), Overall!$A742&lt;&gt;"", MONTH($O740) &lt;= 9, MONTH($P740) &gt;= 9), IF($T740 &lt;&gt; "", $H740/$T740, ""), ""), "")</f>
        <v/>
      </c>
      <c r="AQ740" s="10" t="str">
        <f ca="1">IFERROR(IF(AND(NOW()&lt;= EOMONTH(DATE(YEAR($P740),10, 1), 0), Overall!$A742&lt;&gt;"", MONTH($O740) &lt;= 10, MONTH($P740) &gt;= 10), IF($T740 &lt;&gt; "", $H740/$T740, ""), ""), "")</f>
        <v/>
      </c>
      <c r="AR740" s="10" t="str">
        <f ca="1">IFERROR(IF(AND(NOW()&lt;= EOMONTH(DATE(YEAR($P740),11, 1), 0), Overall!$A742&lt;&gt;"", MONTH($O740) &lt;=11, MONTH($P740) &gt;= 11), IF($T740 &lt;&gt; "", $H740/$T740, ""), ""), "")</f>
        <v/>
      </c>
      <c r="AS740" s="10" t="str">
        <f ca="1">IFERROR(IF(AND(NOW()&lt;= EOMONTH(DATE(YEAR($P740),12, 1), 0), Overall!$A742&lt;&gt;"", MONTH($O740) &lt;= 12, MONTH($P740) &gt;= 12), IF($T740 &lt;&gt; "", $H740/$T740, ""), ""), "")</f>
        <v/>
      </c>
      <c r="AT740" s="16">
        <f t="shared" ca="1" si="23"/>
        <v>0</v>
      </c>
    </row>
    <row r="741" spans="1:46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6">
        <f>IF(Overall!T743&lt;&gt;"",VALUE(Overall!T743),"")</f>
        <v>79</v>
      </c>
      <c r="O741" s="7">
        <f>IF(Overall!L743&lt;&gt;"", DATEVALUE(Overall!L743), "")</f>
        <v>45444</v>
      </c>
      <c r="P741" s="7">
        <f>IF(Overall!M743&lt;&gt;"", DATEVALUE(Overall!M743), "")</f>
        <v>45473</v>
      </c>
      <c r="Q741" s="7" t="str">
        <f>IF(Overall!S743&lt;&gt;"",_xlfn.VALUETOTEXT(Overall!S743),"")</f>
        <v>Jun</v>
      </c>
      <c r="R741" s="7">
        <f>IF(Overall!O743&lt;&gt;"", DATEVALUE(Overall!O743), "")</f>
        <v>45315</v>
      </c>
      <c r="S741" s="7">
        <f>IF(Overall!O743&lt;&gt;"", DATEVALUE(Overall!O743), "")</f>
        <v>45315</v>
      </c>
      <c r="T741" s="5">
        <f t="shared" si="22"/>
        <v>1</v>
      </c>
      <c r="U741" s="10" t="str">
        <f>IF(Overall!$A743&lt;&gt;"",IF(AND(MONTH($O741) &lt;= 1, MONTH($P741) &gt;= 1), IF($T741 &lt;&gt; "", $H741/$T741, ""), ""),"")</f>
        <v/>
      </c>
      <c r="V741" s="10" t="str">
        <f>IF(Overall!$A743&lt;&gt;"",IF(AND(MONTH($O741) &lt;= 2, MONTH($P741) &gt;= 2), IF($T741 &lt;&gt; "", $H741/$T741, ""), ""),"")</f>
        <v/>
      </c>
      <c r="W741" s="10" t="str">
        <f>IF(Overall!$A743&lt;&gt;"",IF(AND(MONTH($O741) &lt;= 3, MONTH($P741) &gt;= 3), IF($T741 &lt;&gt; "", $H741/$T741, ""), ""),"")</f>
        <v/>
      </c>
      <c r="X741" s="10" t="str">
        <f>IF(Overall!$A743&lt;&gt;"",IF(AND(MONTH($O741) &lt;= 4, MONTH($P741) &gt;= 4), IF($T741 &lt;&gt; "", $H741/$T741, ""), ""),"")</f>
        <v/>
      </c>
      <c r="Y741" s="10" t="str">
        <f>IF(Overall!$A743&lt;&gt;"",IF(AND(MONTH($O741) &lt;= 5, MONTH($P741) &gt;= 5), IF($T741 &lt;&gt; "", $H741/$T741, ""), ""),"")</f>
        <v/>
      </c>
      <c r="Z741" s="10">
        <f>IF(Overall!$A743&lt;&gt;"",IF(AND(MONTH($O741) &lt;= 6, MONTH($P741) &gt;= 6), IF($T741 &lt;&gt; "", $H741/$T741, ""), ""),"")</f>
        <v>1000000</v>
      </c>
      <c r="AA741" s="10" t="str">
        <f>IF(Overall!$A743&lt;&gt;"",IF(AND(MONTH($O741) &lt;= 7, MONTH($P741) &gt;= 7 ), IF($T741 &lt;&gt; "", $H741/$T741, ""), ""),"")</f>
        <v/>
      </c>
      <c r="AB741" s="10" t="str">
        <f>IF(Overall!$A743&lt;&gt;"",IF(AND(MONTH($O741) &lt;= 8, MONTH($P741) &gt;= 8), IF($T741 &lt;&gt; "", $H741/$T741, ""), ""),"")</f>
        <v/>
      </c>
      <c r="AC741" s="10" t="str">
        <f>IF(Overall!$A743&lt;&gt;"",IF(AND(MONTH($O741) &lt;= 9, MONTH($P741) &gt;= 9), IF($T741 &lt;&gt; "", $H741/$T741, ""), ""),"")</f>
        <v/>
      </c>
      <c r="AD741" s="10" t="str">
        <f>IF(Overall!$A743&lt;&gt;"",IF(AND(MONTH($O741) &lt;= 10, MONTH($P741) &gt;= 10), IF($T741 &lt;&gt; "", $H741/$T741, ""), ""),"")</f>
        <v/>
      </c>
      <c r="AE741" s="10" t="str">
        <f>IF(Overall!$A743&lt;&gt;"",IF(AND(MONTH($O741) &lt;= 11, MONTH($P741) &gt;= 11), IF($T741 &lt;&gt; "", $H741/$T741, ""), ""),"")</f>
        <v/>
      </c>
      <c r="AF741" s="10" t="str">
        <f>IF(Overall!$A743&lt;&gt;"",IF(AND(MONTH($O741) &lt;= 12, MONTH($P741) &gt;= 12), IF($T741 &lt;&gt; "", $H741/$T741, ""), ""),"")</f>
        <v/>
      </c>
      <c r="AH741" s="10" t="str">
        <f ca="1">IFERROR(IF(AND(NOW()&lt;= EOMONTH(DATE(YEAR($P741),1, 1), 0), Overall!$A743&lt;&gt;"", MONTH($O741) &lt;= 1, MONTH($P741) &gt;= 1), IF($T741 &lt;&gt; "", $H741/$T741, ""), ""), "")</f>
        <v/>
      </c>
      <c r="AI741" s="10" t="str">
        <f ca="1">IFERROR(IF(AND(NOW()&lt;= EOMONTH(DATE(YEAR($P741),2, 1), 0), Overall!$A743&lt;&gt;"", MONTH($O741) &lt;= 2, MONTH($P741) &gt;= 2), IF($T741 &lt;&gt; "", $H741/$T741, ""), ""), "")</f>
        <v/>
      </c>
      <c r="AJ741" s="10" t="str">
        <f ca="1">IFERROR(IF(AND(NOW()&lt;= EOMONTH(DATE(YEAR($P741),3, 1), 0), Overall!$A743&lt;&gt;"", MONTH($O741) &lt;= 3, MONTH($P741) &gt;= 3), IF($T741 &lt;&gt; "", $H741/$T741, ""), ""), "")</f>
        <v/>
      </c>
      <c r="AK741" s="10" t="str">
        <f ca="1">IFERROR(IF(AND(NOW()&lt;= EOMONTH(DATE(YEAR($P741),4, 1), 0), Overall!$A743&lt;&gt;"", MONTH($O741) &lt;= 4, MONTH($P741) &gt;= 4), IF($T741 &lt;&gt; "", $H741/$T741, ""), ""), "")</f>
        <v/>
      </c>
      <c r="AL741" s="10" t="str">
        <f ca="1">IFERROR(IF(AND(NOW()&lt;= EOMONTH(DATE(YEAR($P741),5, 1), 0), Overall!$A743&lt;&gt;"", MONTH($O741) &lt;= 5, MONTH($P741) &gt;= 5), IF($T741 &lt;&gt; "", $H741/$T741, ""), ""), "")</f>
        <v/>
      </c>
      <c r="AM741" s="10" t="str">
        <f ca="1">IFERROR(IF(AND(NOW()&lt;= EOMONTH(DATE(YEAR($P741),6, 1), 0), Overall!$A743&lt;&gt;"", MONTH($O741) &lt;= 6, MONTH($P741) &gt;= 6), IF($T741 &lt;&gt; "", $H741/$T741, ""), ""), "")</f>
        <v/>
      </c>
      <c r="AN741" s="10" t="str">
        <f ca="1">IFERROR(IF(AND(NOW()&lt;= EOMONTH(DATE(YEAR($P741),7, 1), 0), Overall!$A743&lt;&gt;"", MONTH($O741) &lt;= 7, MONTH($P741) &gt;= 7), IF($T741 &lt;&gt; "", $H741/$T741, ""), ""), "")</f>
        <v/>
      </c>
      <c r="AO741" s="10" t="str">
        <f ca="1">IFERROR(IF(AND(NOW()&lt;= EOMONTH(DATE(YEAR($P741),8, 1), 0), Overall!$A743&lt;&gt;"", MONTH($O741) &lt;= 8, MONTH($P741) &gt;= 8), IF($T741 &lt;&gt; "", $H741/$T741, ""), ""), "")</f>
        <v/>
      </c>
      <c r="AP741" s="10" t="str">
        <f ca="1">IFERROR(IF(AND(NOW()&lt;= EOMONTH(DATE(YEAR($P741),9, 1), 0), Overall!$A743&lt;&gt;"", MONTH($O741) &lt;= 9, MONTH($P741) &gt;= 9), IF($T741 &lt;&gt; "", $H741/$T741, ""), ""), "")</f>
        <v/>
      </c>
      <c r="AQ741" s="10" t="str">
        <f ca="1">IFERROR(IF(AND(NOW()&lt;= EOMONTH(DATE(YEAR($P741),10, 1), 0), Overall!$A743&lt;&gt;"", MONTH($O741) &lt;= 10, MONTH($P741) &gt;= 10), IF($T741 &lt;&gt; "", $H741/$T741, ""), ""), "")</f>
        <v/>
      </c>
      <c r="AR741" s="10" t="str">
        <f ca="1">IFERROR(IF(AND(NOW()&lt;= EOMONTH(DATE(YEAR($P741),11, 1), 0), Overall!$A743&lt;&gt;"", MONTH($O741) &lt;=11, MONTH($P741) &gt;= 11), IF($T741 &lt;&gt; "", $H741/$T741, ""), ""), "")</f>
        <v/>
      </c>
      <c r="AS741" s="10" t="str">
        <f ca="1">IFERROR(IF(AND(NOW()&lt;= EOMONTH(DATE(YEAR($P741),12, 1), 0), Overall!$A743&lt;&gt;"", MONTH($O741) &lt;= 12, MONTH($P741) &gt;= 12), IF($T741 &lt;&gt; "", $H741/$T741, ""), ""), "")</f>
        <v/>
      </c>
      <c r="AT741" s="16">
        <f t="shared" ca="1" si="23"/>
        <v>0</v>
      </c>
    </row>
    <row r="742" spans="1:46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6">
        <f>IF(Overall!T744&lt;&gt;"",VALUE(Overall!T744),"")</f>
        <v>79</v>
      </c>
      <c r="O742" s="7">
        <f>IF(Overall!L744&lt;&gt;"", DATEVALUE(Overall!L744), "")</f>
        <v>45444</v>
      </c>
      <c r="P742" s="7">
        <f>IF(Overall!M744&lt;&gt;"", DATEVALUE(Overall!M744), "")</f>
        <v>45473</v>
      </c>
      <c r="Q742" s="7" t="str">
        <f>IF(Overall!S744&lt;&gt;"",_xlfn.VALUETOTEXT(Overall!S744),"")</f>
        <v>Jun</v>
      </c>
      <c r="R742" s="7">
        <f>IF(Overall!O744&lt;&gt;"", DATEVALUE(Overall!O744), "")</f>
        <v>45315</v>
      </c>
      <c r="S742" s="7">
        <f>IF(Overall!O744&lt;&gt;"", DATEVALUE(Overall!O744), "")</f>
        <v>45315</v>
      </c>
      <c r="T742" s="5">
        <f t="shared" si="22"/>
        <v>1</v>
      </c>
      <c r="U742" s="10" t="str">
        <f>IF(Overall!$A744&lt;&gt;"",IF(AND(MONTH($O742) &lt;= 1, MONTH($P742) &gt;= 1), IF($T742 &lt;&gt; "", $H742/$T742, ""), ""),"")</f>
        <v/>
      </c>
      <c r="V742" s="10" t="str">
        <f>IF(Overall!$A744&lt;&gt;"",IF(AND(MONTH($O742) &lt;= 2, MONTH($P742) &gt;= 2), IF($T742 &lt;&gt; "", $H742/$T742, ""), ""),"")</f>
        <v/>
      </c>
      <c r="W742" s="10" t="str">
        <f>IF(Overall!$A744&lt;&gt;"",IF(AND(MONTH($O742) &lt;= 3, MONTH($P742) &gt;= 3), IF($T742 &lt;&gt; "", $H742/$T742, ""), ""),"")</f>
        <v/>
      </c>
      <c r="X742" s="10" t="str">
        <f>IF(Overall!$A744&lt;&gt;"",IF(AND(MONTH($O742) &lt;= 4, MONTH($P742) &gt;= 4), IF($T742 &lt;&gt; "", $H742/$T742, ""), ""),"")</f>
        <v/>
      </c>
      <c r="Y742" s="10" t="str">
        <f>IF(Overall!$A744&lt;&gt;"",IF(AND(MONTH($O742) &lt;= 5, MONTH($P742) &gt;= 5), IF($T742 &lt;&gt; "", $H742/$T742, ""), ""),"")</f>
        <v/>
      </c>
      <c r="Z742" s="10">
        <f>IF(Overall!$A744&lt;&gt;"",IF(AND(MONTH($O742) &lt;= 6, MONTH($P742) &gt;= 6), IF($T742 &lt;&gt; "", $H742/$T742, ""), ""),"")</f>
        <v>1000000</v>
      </c>
      <c r="AA742" s="10" t="str">
        <f>IF(Overall!$A744&lt;&gt;"",IF(AND(MONTH($O742) &lt;= 7, MONTH($P742) &gt;= 7 ), IF($T742 &lt;&gt; "", $H742/$T742, ""), ""),"")</f>
        <v/>
      </c>
      <c r="AB742" s="10" t="str">
        <f>IF(Overall!$A744&lt;&gt;"",IF(AND(MONTH($O742) &lt;= 8, MONTH($P742) &gt;= 8), IF($T742 &lt;&gt; "", $H742/$T742, ""), ""),"")</f>
        <v/>
      </c>
      <c r="AC742" s="10" t="str">
        <f>IF(Overall!$A744&lt;&gt;"",IF(AND(MONTH($O742) &lt;= 9, MONTH($P742) &gt;= 9), IF($T742 &lt;&gt; "", $H742/$T742, ""), ""),"")</f>
        <v/>
      </c>
      <c r="AD742" s="10" t="str">
        <f>IF(Overall!$A744&lt;&gt;"",IF(AND(MONTH($O742) &lt;= 10, MONTH($P742) &gt;= 10), IF($T742 &lt;&gt; "", $H742/$T742, ""), ""),"")</f>
        <v/>
      </c>
      <c r="AE742" s="10" t="str">
        <f>IF(Overall!$A744&lt;&gt;"",IF(AND(MONTH($O742) &lt;= 11, MONTH($P742) &gt;= 11), IF($T742 &lt;&gt; "", $H742/$T742, ""), ""),"")</f>
        <v/>
      </c>
      <c r="AF742" s="10" t="str">
        <f>IF(Overall!$A744&lt;&gt;"",IF(AND(MONTH($O742) &lt;= 12, MONTH($P742) &gt;= 12), IF($T742 &lt;&gt; "", $H742/$T742, ""), ""),"")</f>
        <v/>
      </c>
      <c r="AH742" s="10" t="str">
        <f ca="1">IFERROR(IF(AND(NOW()&lt;= EOMONTH(DATE(YEAR($P742),1, 1), 0), Overall!$A744&lt;&gt;"", MONTH($O742) &lt;= 1, MONTH($P742) &gt;= 1), IF($T742 &lt;&gt; "", $H742/$T742, ""), ""), "")</f>
        <v/>
      </c>
      <c r="AI742" s="10" t="str">
        <f ca="1">IFERROR(IF(AND(NOW()&lt;= EOMONTH(DATE(YEAR($P742),2, 1), 0), Overall!$A744&lt;&gt;"", MONTH($O742) &lt;= 2, MONTH($P742) &gt;= 2), IF($T742 &lt;&gt; "", $H742/$T742, ""), ""), "")</f>
        <v/>
      </c>
      <c r="AJ742" s="10" t="str">
        <f ca="1">IFERROR(IF(AND(NOW()&lt;= EOMONTH(DATE(YEAR($P742),3, 1), 0), Overall!$A744&lt;&gt;"", MONTH($O742) &lt;= 3, MONTH($P742) &gt;= 3), IF($T742 &lt;&gt; "", $H742/$T742, ""), ""), "")</f>
        <v/>
      </c>
      <c r="AK742" s="10" t="str">
        <f ca="1">IFERROR(IF(AND(NOW()&lt;= EOMONTH(DATE(YEAR($P742),4, 1), 0), Overall!$A744&lt;&gt;"", MONTH($O742) &lt;= 4, MONTH($P742) &gt;= 4), IF($T742 &lt;&gt; "", $H742/$T742, ""), ""), "")</f>
        <v/>
      </c>
      <c r="AL742" s="10" t="str">
        <f ca="1">IFERROR(IF(AND(NOW()&lt;= EOMONTH(DATE(YEAR($P742),5, 1), 0), Overall!$A744&lt;&gt;"", MONTH($O742) &lt;= 5, MONTH($P742) &gt;= 5), IF($T742 &lt;&gt; "", $H742/$T742, ""), ""), "")</f>
        <v/>
      </c>
      <c r="AM742" s="10" t="str">
        <f ca="1">IFERROR(IF(AND(NOW()&lt;= EOMONTH(DATE(YEAR($P742),6, 1), 0), Overall!$A744&lt;&gt;"", MONTH($O742) &lt;= 6, MONTH($P742) &gt;= 6), IF($T742 &lt;&gt; "", $H742/$T742, ""), ""), "")</f>
        <v/>
      </c>
      <c r="AN742" s="10" t="str">
        <f ca="1">IFERROR(IF(AND(NOW()&lt;= EOMONTH(DATE(YEAR($P742),7, 1), 0), Overall!$A744&lt;&gt;"", MONTH($O742) &lt;= 7, MONTH($P742) &gt;= 7), IF($T742 &lt;&gt; "", $H742/$T742, ""), ""), "")</f>
        <v/>
      </c>
      <c r="AO742" s="10" t="str">
        <f ca="1">IFERROR(IF(AND(NOW()&lt;= EOMONTH(DATE(YEAR($P742),8, 1), 0), Overall!$A744&lt;&gt;"", MONTH($O742) &lt;= 8, MONTH($P742) &gt;= 8), IF($T742 &lt;&gt; "", $H742/$T742, ""), ""), "")</f>
        <v/>
      </c>
      <c r="AP742" s="10" t="str">
        <f ca="1">IFERROR(IF(AND(NOW()&lt;= EOMONTH(DATE(YEAR($P742),9, 1), 0), Overall!$A744&lt;&gt;"", MONTH($O742) &lt;= 9, MONTH($P742) &gt;= 9), IF($T742 &lt;&gt; "", $H742/$T742, ""), ""), "")</f>
        <v/>
      </c>
      <c r="AQ742" s="10" t="str">
        <f ca="1">IFERROR(IF(AND(NOW()&lt;= EOMONTH(DATE(YEAR($P742),10, 1), 0), Overall!$A744&lt;&gt;"", MONTH($O742) &lt;= 10, MONTH($P742) &gt;= 10), IF($T742 &lt;&gt; "", $H742/$T742, ""), ""), "")</f>
        <v/>
      </c>
      <c r="AR742" s="10" t="str">
        <f ca="1">IFERROR(IF(AND(NOW()&lt;= EOMONTH(DATE(YEAR($P742),11, 1), 0), Overall!$A744&lt;&gt;"", MONTH($O742) &lt;=11, MONTH($P742) &gt;= 11), IF($T742 &lt;&gt; "", $H742/$T742, ""), ""), "")</f>
        <v/>
      </c>
      <c r="AS742" s="10" t="str">
        <f ca="1">IFERROR(IF(AND(NOW()&lt;= EOMONTH(DATE(YEAR($P742),12, 1), 0), Overall!$A744&lt;&gt;"", MONTH($O742) &lt;= 12, MONTH($P742) &gt;= 12), IF($T742 &lt;&gt; "", $H742/$T742, ""), ""), "")</f>
        <v/>
      </c>
      <c r="AT742" s="16">
        <f t="shared" ref="AT742:AT805" ca="1" si="24">SUM(AH742:AS742)</f>
        <v>0</v>
      </c>
    </row>
    <row r="743" spans="1:46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6">
        <f>IF(Overall!T745&lt;&gt;"",VALUE(Overall!T745),"")</f>
        <v>80.180000000000007</v>
      </c>
      <c r="O743" s="7">
        <f>IF(Overall!L745&lt;&gt;"", DATEVALUE(Overall!L745), "")</f>
        <v>45444</v>
      </c>
      <c r="P743" s="7">
        <f>IF(Overall!M745&lt;&gt;"", DATEVALUE(Overall!M745), "")</f>
        <v>45473</v>
      </c>
      <c r="Q743" s="7" t="str">
        <f>IF(Overall!S745&lt;&gt;"",_xlfn.VALUETOTEXT(Overall!S745),"")</f>
        <v>Jun</v>
      </c>
      <c r="R743" s="7">
        <f>IF(Overall!O745&lt;&gt;"", DATEVALUE(Overall!O745), "")</f>
        <v>45317</v>
      </c>
      <c r="S743" s="7">
        <f>IF(Overall!O745&lt;&gt;"", DATEVALUE(Overall!O745), "")</f>
        <v>45317</v>
      </c>
      <c r="T743" s="5">
        <f t="shared" si="22"/>
        <v>1</v>
      </c>
      <c r="U743" s="10" t="str">
        <f>IF(Overall!$A745&lt;&gt;"",IF(AND(MONTH($O743) &lt;= 1, MONTH($P743) &gt;= 1), IF($T743 &lt;&gt; "", $H743/$T743, ""), ""),"")</f>
        <v/>
      </c>
      <c r="V743" s="10" t="str">
        <f>IF(Overall!$A745&lt;&gt;"",IF(AND(MONTH($O743) &lt;= 2, MONTH($P743) &gt;= 2), IF($T743 &lt;&gt; "", $H743/$T743, ""), ""),"")</f>
        <v/>
      </c>
      <c r="W743" s="10" t="str">
        <f>IF(Overall!$A745&lt;&gt;"",IF(AND(MONTH($O743) &lt;= 3, MONTH($P743) &gt;= 3), IF($T743 &lt;&gt; "", $H743/$T743, ""), ""),"")</f>
        <v/>
      </c>
      <c r="X743" s="10" t="str">
        <f>IF(Overall!$A745&lt;&gt;"",IF(AND(MONTH($O743) &lt;= 4, MONTH($P743) &gt;= 4), IF($T743 &lt;&gt; "", $H743/$T743, ""), ""),"")</f>
        <v/>
      </c>
      <c r="Y743" s="10" t="str">
        <f>IF(Overall!$A745&lt;&gt;"",IF(AND(MONTH($O743) &lt;= 5, MONTH($P743) &gt;= 5), IF($T743 &lt;&gt; "", $H743/$T743, ""), ""),"")</f>
        <v/>
      </c>
      <c r="Z743" s="10">
        <f>IF(Overall!$A745&lt;&gt;"",IF(AND(MONTH($O743) &lt;= 6, MONTH($P743) &gt;= 6), IF($T743 &lt;&gt; "", $H743/$T743, ""), ""),"")</f>
        <v>1000000</v>
      </c>
      <c r="AA743" s="10" t="str">
        <f>IF(Overall!$A745&lt;&gt;"",IF(AND(MONTH($O743) &lt;= 7, MONTH($P743) &gt;= 7 ), IF($T743 &lt;&gt; "", $H743/$T743, ""), ""),"")</f>
        <v/>
      </c>
      <c r="AB743" s="10" t="str">
        <f>IF(Overall!$A745&lt;&gt;"",IF(AND(MONTH($O743) &lt;= 8, MONTH($P743) &gt;= 8), IF($T743 &lt;&gt; "", $H743/$T743, ""), ""),"")</f>
        <v/>
      </c>
      <c r="AC743" s="10" t="str">
        <f>IF(Overall!$A745&lt;&gt;"",IF(AND(MONTH($O743) &lt;= 9, MONTH($P743) &gt;= 9), IF($T743 &lt;&gt; "", $H743/$T743, ""), ""),"")</f>
        <v/>
      </c>
      <c r="AD743" s="10" t="str">
        <f>IF(Overall!$A745&lt;&gt;"",IF(AND(MONTH($O743) &lt;= 10, MONTH($P743) &gt;= 10), IF($T743 &lt;&gt; "", $H743/$T743, ""), ""),"")</f>
        <v/>
      </c>
      <c r="AE743" s="10" t="str">
        <f>IF(Overall!$A745&lt;&gt;"",IF(AND(MONTH($O743) &lt;= 11, MONTH($P743) &gt;= 11), IF($T743 &lt;&gt; "", $H743/$T743, ""), ""),"")</f>
        <v/>
      </c>
      <c r="AF743" s="10" t="str">
        <f>IF(Overall!$A745&lt;&gt;"",IF(AND(MONTH($O743) &lt;= 12, MONTH($P743) &gt;= 12), IF($T743 &lt;&gt; "", $H743/$T743, ""), ""),"")</f>
        <v/>
      </c>
      <c r="AH743" s="10" t="str">
        <f ca="1">IFERROR(IF(AND(NOW()&lt;= EOMONTH(DATE(YEAR($P743),1, 1), 0), Overall!$A745&lt;&gt;"", MONTH($O743) &lt;= 1, MONTH($P743) &gt;= 1), IF($T743 &lt;&gt; "", $H743/$T743, ""), ""), "")</f>
        <v/>
      </c>
      <c r="AI743" s="10" t="str">
        <f ca="1">IFERROR(IF(AND(NOW()&lt;= EOMONTH(DATE(YEAR($P743),2, 1), 0), Overall!$A745&lt;&gt;"", MONTH($O743) &lt;= 2, MONTH($P743) &gt;= 2), IF($T743 &lt;&gt; "", $H743/$T743, ""), ""), "")</f>
        <v/>
      </c>
      <c r="AJ743" s="10" t="str">
        <f ca="1">IFERROR(IF(AND(NOW()&lt;= EOMONTH(DATE(YEAR($P743),3, 1), 0), Overall!$A745&lt;&gt;"", MONTH($O743) &lt;= 3, MONTH($P743) &gt;= 3), IF($T743 &lt;&gt; "", $H743/$T743, ""), ""), "")</f>
        <v/>
      </c>
      <c r="AK743" s="10" t="str">
        <f ca="1">IFERROR(IF(AND(NOW()&lt;= EOMONTH(DATE(YEAR($P743),4, 1), 0), Overall!$A745&lt;&gt;"", MONTH($O743) &lt;= 4, MONTH($P743) &gt;= 4), IF($T743 &lt;&gt; "", $H743/$T743, ""), ""), "")</f>
        <v/>
      </c>
      <c r="AL743" s="10" t="str">
        <f ca="1">IFERROR(IF(AND(NOW()&lt;= EOMONTH(DATE(YEAR($P743),5, 1), 0), Overall!$A745&lt;&gt;"", MONTH($O743) &lt;= 5, MONTH($P743) &gt;= 5), IF($T743 &lt;&gt; "", $H743/$T743, ""), ""), "")</f>
        <v/>
      </c>
      <c r="AM743" s="10" t="str">
        <f ca="1">IFERROR(IF(AND(NOW()&lt;= EOMONTH(DATE(YEAR($P743),6, 1), 0), Overall!$A745&lt;&gt;"", MONTH($O743) &lt;= 6, MONTH($P743) &gt;= 6), IF($T743 &lt;&gt; "", $H743/$T743, ""), ""), "")</f>
        <v/>
      </c>
      <c r="AN743" s="10" t="str">
        <f ca="1">IFERROR(IF(AND(NOW()&lt;= EOMONTH(DATE(YEAR($P743),7, 1), 0), Overall!$A745&lt;&gt;"", MONTH($O743) &lt;= 7, MONTH($P743) &gt;= 7), IF($T743 &lt;&gt; "", $H743/$T743, ""), ""), "")</f>
        <v/>
      </c>
      <c r="AO743" s="10" t="str">
        <f ca="1">IFERROR(IF(AND(NOW()&lt;= EOMONTH(DATE(YEAR($P743),8, 1), 0), Overall!$A745&lt;&gt;"", MONTH($O743) &lt;= 8, MONTH($P743) &gt;= 8), IF($T743 &lt;&gt; "", $H743/$T743, ""), ""), "")</f>
        <v/>
      </c>
      <c r="AP743" s="10" t="str">
        <f ca="1">IFERROR(IF(AND(NOW()&lt;= EOMONTH(DATE(YEAR($P743),9, 1), 0), Overall!$A745&lt;&gt;"", MONTH($O743) &lt;= 9, MONTH($P743) &gt;= 9), IF($T743 &lt;&gt; "", $H743/$T743, ""), ""), "")</f>
        <v/>
      </c>
      <c r="AQ743" s="10" t="str">
        <f ca="1">IFERROR(IF(AND(NOW()&lt;= EOMONTH(DATE(YEAR($P743),10, 1), 0), Overall!$A745&lt;&gt;"", MONTH($O743) &lt;= 10, MONTH($P743) &gt;= 10), IF($T743 &lt;&gt; "", $H743/$T743, ""), ""), "")</f>
        <v/>
      </c>
      <c r="AR743" s="10" t="str">
        <f ca="1">IFERROR(IF(AND(NOW()&lt;= EOMONTH(DATE(YEAR($P743),11, 1), 0), Overall!$A745&lt;&gt;"", MONTH($O743) &lt;=11, MONTH($P743) &gt;= 11), IF($T743 &lt;&gt; "", $H743/$T743, ""), ""), "")</f>
        <v/>
      </c>
      <c r="AS743" s="10" t="str">
        <f ca="1">IFERROR(IF(AND(NOW()&lt;= EOMONTH(DATE(YEAR($P743),12, 1), 0), Overall!$A745&lt;&gt;"", MONTH($O743) &lt;= 12, MONTH($P743) &gt;= 12), IF($T743 &lt;&gt; "", $H743/$T743, ""), ""), "")</f>
        <v/>
      </c>
      <c r="AT743" s="16">
        <f t="shared" ca="1" si="24"/>
        <v>0</v>
      </c>
    </row>
    <row r="744" spans="1:46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6">
        <f>IF(Overall!T746&lt;&gt;"",VALUE(Overall!T746),"")</f>
        <v>80.150000000000006</v>
      </c>
      <c r="O744" s="7">
        <f>IF(Overall!L746&lt;&gt;"", DATEVALUE(Overall!L746), "")</f>
        <v>45444</v>
      </c>
      <c r="P744" s="7">
        <f>IF(Overall!M746&lt;&gt;"", DATEVALUE(Overall!M746), "")</f>
        <v>45473</v>
      </c>
      <c r="Q744" s="7" t="str">
        <f>IF(Overall!S746&lt;&gt;"",_xlfn.VALUETOTEXT(Overall!S746),"")</f>
        <v>Jun</v>
      </c>
      <c r="R744" s="7">
        <f>IF(Overall!O746&lt;&gt;"", DATEVALUE(Overall!O746), "")</f>
        <v>45317</v>
      </c>
      <c r="S744" s="7">
        <f>IF(Overall!O746&lt;&gt;"", DATEVALUE(Overall!O746), "")</f>
        <v>45317</v>
      </c>
      <c r="T744" s="5">
        <f t="shared" si="22"/>
        <v>1</v>
      </c>
      <c r="U744" s="10" t="str">
        <f>IF(Overall!$A746&lt;&gt;"",IF(AND(MONTH($O744) &lt;= 1, MONTH($P744) &gt;= 1), IF($T744 &lt;&gt; "", $H744/$T744, ""), ""),"")</f>
        <v/>
      </c>
      <c r="V744" s="10" t="str">
        <f>IF(Overall!$A746&lt;&gt;"",IF(AND(MONTH($O744) &lt;= 2, MONTH($P744) &gt;= 2), IF($T744 &lt;&gt; "", $H744/$T744, ""), ""),"")</f>
        <v/>
      </c>
      <c r="W744" s="10" t="str">
        <f>IF(Overall!$A746&lt;&gt;"",IF(AND(MONTH($O744) &lt;= 3, MONTH($P744) &gt;= 3), IF($T744 &lt;&gt; "", $H744/$T744, ""), ""),"")</f>
        <v/>
      </c>
      <c r="X744" s="10" t="str">
        <f>IF(Overall!$A746&lt;&gt;"",IF(AND(MONTH($O744) &lt;= 4, MONTH($P744) &gt;= 4), IF($T744 &lt;&gt; "", $H744/$T744, ""), ""),"")</f>
        <v/>
      </c>
      <c r="Y744" s="10" t="str">
        <f>IF(Overall!$A746&lt;&gt;"",IF(AND(MONTH($O744) &lt;= 5, MONTH($P744) &gt;= 5), IF($T744 &lt;&gt; "", $H744/$T744, ""), ""),"")</f>
        <v/>
      </c>
      <c r="Z744" s="10">
        <f>IF(Overall!$A746&lt;&gt;"",IF(AND(MONTH($O744) &lt;= 6, MONTH($P744) &gt;= 6), IF($T744 &lt;&gt; "", $H744/$T744, ""), ""),"")</f>
        <v>1000000</v>
      </c>
      <c r="AA744" s="10" t="str">
        <f>IF(Overall!$A746&lt;&gt;"",IF(AND(MONTH($O744) &lt;= 7, MONTH($P744) &gt;= 7 ), IF($T744 &lt;&gt; "", $H744/$T744, ""), ""),"")</f>
        <v/>
      </c>
      <c r="AB744" s="10" t="str">
        <f>IF(Overall!$A746&lt;&gt;"",IF(AND(MONTH($O744) &lt;= 8, MONTH($P744) &gt;= 8), IF($T744 &lt;&gt; "", $H744/$T744, ""), ""),"")</f>
        <v/>
      </c>
      <c r="AC744" s="10" t="str">
        <f>IF(Overall!$A746&lt;&gt;"",IF(AND(MONTH($O744) &lt;= 9, MONTH($P744) &gt;= 9), IF($T744 &lt;&gt; "", $H744/$T744, ""), ""),"")</f>
        <v/>
      </c>
      <c r="AD744" s="10" t="str">
        <f>IF(Overall!$A746&lt;&gt;"",IF(AND(MONTH($O744) &lt;= 10, MONTH($P744) &gt;= 10), IF($T744 &lt;&gt; "", $H744/$T744, ""), ""),"")</f>
        <v/>
      </c>
      <c r="AE744" s="10" t="str">
        <f>IF(Overall!$A746&lt;&gt;"",IF(AND(MONTH($O744) &lt;= 11, MONTH($P744) &gt;= 11), IF($T744 &lt;&gt; "", $H744/$T744, ""), ""),"")</f>
        <v/>
      </c>
      <c r="AF744" s="10" t="str">
        <f>IF(Overall!$A746&lt;&gt;"",IF(AND(MONTH($O744) &lt;= 12, MONTH($P744) &gt;= 12), IF($T744 &lt;&gt; "", $H744/$T744, ""), ""),"")</f>
        <v/>
      </c>
      <c r="AH744" s="10" t="str">
        <f ca="1">IFERROR(IF(AND(NOW()&lt;= EOMONTH(DATE(YEAR($P744),1, 1), 0), Overall!$A746&lt;&gt;"", MONTH($O744) &lt;= 1, MONTH($P744) &gt;= 1), IF($T744 &lt;&gt; "", $H744/$T744, ""), ""), "")</f>
        <v/>
      </c>
      <c r="AI744" s="10" t="str">
        <f ca="1">IFERROR(IF(AND(NOW()&lt;= EOMONTH(DATE(YEAR($P744),2, 1), 0), Overall!$A746&lt;&gt;"", MONTH($O744) &lt;= 2, MONTH($P744) &gt;= 2), IF($T744 &lt;&gt; "", $H744/$T744, ""), ""), "")</f>
        <v/>
      </c>
      <c r="AJ744" s="10" t="str">
        <f ca="1">IFERROR(IF(AND(NOW()&lt;= EOMONTH(DATE(YEAR($P744),3, 1), 0), Overall!$A746&lt;&gt;"", MONTH($O744) &lt;= 3, MONTH($P744) &gt;= 3), IF($T744 &lt;&gt; "", $H744/$T744, ""), ""), "")</f>
        <v/>
      </c>
      <c r="AK744" s="10" t="str">
        <f ca="1">IFERROR(IF(AND(NOW()&lt;= EOMONTH(DATE(YEAR($P744),4, 1), 0), Overall!$A746&lt;&gt;"", MONTH($O744) &lt;= 4, MONTH($P744) &gt;= 4), IF($T744 &lt;&gt; "", $H744/$T744, ""), ""), "")</f>
        <v/>
      </c>
      <c r="AL744" s="10" t="str">
        <f ca="1">IFERROR(IF(AND(NOW()&lt;= EOMONTH(DATE(YEAR($P744),5, 1), 0), Overall!$A746&lt;&gt;"", MONTH($O744) &lt;= 5, MONTH($P744) &gt;= 5), IF($T744 &lt;&gt; "", $H744/$T744, ""), ""), "")</f>
        <v/>
      </c>
      <c r="AM744" s="10" t="str">
        <f ca="1">IFERROR(IF(AND(NOW()&lt;= EOMONTH(DATE(YEAR($P744),6, 1), 0), Overall!$A746&lt;&gt;"", MONTH($O744) &lt;= 6, MONTH($P744) &gt;= 6), IF($T744 &lt;&gt; "", $H744/$T744, ""), ""), "")</f>
        <v/>
      </c>
      <c r="AN744" s="10" t="str">
        <f ca="1">IFERROR(IF(AND(NOW()&lt;= EOMONTH(DATE(YEAR($P744),7, 1), 0), Overall!$A746&lt;&gt;"", MONTH($O744) &lt;= 7, MONTH($P744) &gt;= 7), IF($T744 &lt;&gt; "", $H744/$T744, ""), ""), "")</f>
        <v/>
      </c>
      <c r="AO744" s="10" t="str">
        <f ca="1">IFERROR(IF(AND(NOW()&lt;= EOMONTH(DATE(YEAR($P744),8, 1), 0), Overall!$A746&lt;&gt;"", MONTH($O744) &lt;= 8, MONTH($P744) &gt;= 8), IF($T744 &lt;&gt; "", $H744/$T744, ""), ""), "")</f>
        <v/>
      </c>
      <c r="AP744" s="10" t="str">
        <f ca="1">IFERROR(IF(AND(NOW()&lt;= EOMONTH(DATE(YEAR($P744),9, 1), 0), Overall!$A746&lt;&gt;"", MONTH($O744) &lt;= 9, MONTH($P744) &gt;= 9), IF($T744 &lt;&gt; "", $H744/$T744, ""), ""), "")</f>
        <v/>
      </c>
      <c r="AQ744" s="10" t="str">
        <f ca="1">IFERROR(IF(AND(NOW()&lt;= EOMONTH(DATE(YEAR($P744),10, 1), 0), Overall!$A746&lt;&gt;"", MONTH($O744) &lt;= 10, MONTH($P744) &gt;= 10), IF($T744 &lt;&gt; "", $H744/$T744, ""), ""), "")</f>
        <v/>
      </c>
      <c r="AR744" s="10" t="str">
        <f ca="1">IFERROR(IF(AND(NOW()&lt;= EOMONTH(DATE(YEAR($P744),11, 1), 0), Overall!$A746&lt;&gt;"", MONTH($O744) &lt;=11, MONTH($P744) &gt;= 11), IF($T744 &lt;&gt; "", $H744/$T744, ""), ""), "")</f>
        <v/>
      </c>
      <c r="AS744" s="10" t="str">
        <f ca="1">IFERROR(IF(AND(NOW()&lt;= EOMONTH(DATE(YEAR($P744),12, 1), 0), Overall!$A746&lt;&gt;"", MONTH($O744) &lt;= 12, MONTH($P744) &gt;= 12), IF($T744 &lt;&gt; "", $H744/$T744, ""), ""), "")</f>
        <v/>
      </c>
      <c r="AT744" s="16">
        <f t="shared" ca="1" si="24"/>
        <v>0</v>
      </c>
    </row>
    <row r="745" spans="1:46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6">
        <f>IF(Overall!T747&lt;&gt;"",VALUE(Overall!T747),"")</f>
        <v>80.150000000000006</v>
      </c>
      <c r="O745" s="7">
        <f>IF(Overall!L747&lt;&gt;"", DATEVALUE(Overall!L747), "")</f>
        <v>45444</v>
      </c>
      <c r="P745" s="7">
        <f>IF(Overall!M747&lt;&gt;"", DATEVALUE(Overall!M747), "")</f>
        <v>45473</v>
      </c>
      <c r="Q745" s="7" t="str">
        <f>IF(Overall!S747&lt;&gt;"",_xlfn.VALUETOTEXT(Overall!S747),"")</f>
        <v>Jun</v>
      </c>
      <c r="R745" s="7">
        <f>IF(Overall!O747&lt;&gt;"", DATEVALUE(Overall!O747), "")</f>
        <v>45317</v>
      </c>
      <c r="S745" s="7">
        <f>IF(Overall!O747&lt;&gt;"", DATEVALUE(Overall!O747), "")</f>
        <v>45317</v>
      </c>
      <c r="T745" s="5">
        <f t="shared" si="22"/>
        <v>1</v>
      </c>
      <c r="U745" s="10" t="str">
        <f>IF(Overall!$A747&lt;&gt;"",IF(AND(MONTH($O745) &lt;= 1, MONTH($P745) &gt;= 1), IF($T745 &lt;&gt; "", $H745/$T745, ""), ""),"")</f>
        <v/>
      </c>
      <c r="V745" s="10" t="str">
        <f>IF(Overall!$A747&lt;&gt;"",IF(AND(MONTH($O745) &lt;= 2, MONTH($P745) &gt;= 2), IF($T745 &lt;&gt; "", $H745/$T745, ""), ""),"")</f>
        <v/>
      </c>
      <c r="W745" s="10" t="str">
        <f>IF(Overall!$A747&lt;&gt;"",IF(AND(MONTH($O745) &lt;= 3, MONTH($P745) &gt;= 3), IF($T745 &lt;&gt; "", $H745/$T745, ""), ""),"")</f>
        <v/>
      </c>
      <c r="X745" s="10" t="str">
        <f>IF(Overall!$A747&lt;&gt;"",IF(AND(MONTH($O745) &lt;= 4, MONTH($P745) &gt;= 4), IF($T745 &lt;&gt; "", $H745/$T745, ""), ""),"")</f>
        <v/>
      </c>
      <c r="Y745" s="10" t="str">
        <f>IF(Overall!$A747&lt;&gt;"",IF(AND(MONTH($O745) &lt;= 5, MONTH($P745) &gt;= 5), IF($T745 &lt;&gt; "", $H745/$T745, ""), ""),"")</f>
        <v/>
      </c>
      <c r="Z745" s="10">
        <f>IF(Overall!$A747&lt;&gt;"",IF(AND(MONTH($O745) &lt;= 6, MONTH($P745) &gt;= 6), IF($T745 &lt;&gt; "", $H745/$T745, ""), ""),"")</f>
        <v>1000000</v>
      </c>
      <c r="AA745" s="10" t="str">
        <f>IF(Overall!$A747&lt;&gt;"",IF(AND(MONTH($O745) &lt;= 7, MONTH($P745) &gt;= 7 ), IF($T745 &lt;&gt; "", $H745/$T745, ""), ""),"")</f>
        <v/>
      </c>
      <c r="AB745" s="10" t="str">
        <f>IF(Overall!$A747&lt;&gt;"",IF(AND(MONTH($O745) &lt;= 8, MONTH($P745) &gt;= 8), IF($T745 &lt;&gt; "", $H745/$T745, ""), ""),"")</f>
        <v/>
      </c>
      <c r="AC745" s="10" t="str">
        <f>IF(Overall!$A747&lt;&gt;"",IF(AND(MONTH($O745) &lt;= 9, MONTH($P745) &gt;= 9), IF($T745 &lt;&gt; "", $H745/$T745, ""), ""),"")</f>
        <v/>
      </c>
      <c r="AD745" s="10" t="str">
        <f>IF(Overall!$A747&lt;&gt;"",IF(AND(MONTH($O745) &lt;= 10, MONTH($P745) &gt;= 10), IF($T745 &lt;&gt; "", $H745/$T745, ""), ""),"")</f>
        <v/>
      </c>
      <c r="AE745" s="10" t="str">
        <f>IF(Overall!$A747&lt;&gt;"",IF(AND(MONTH($O745) &lt;= 11, MONTH($P745) &gt;= 11), IF($T745 &lt;&gt; "", $H745/$T745, ""), ""),"")</f>
        <v/>
      </c>
      <c r="AF745" s="10" t="str">
        <f>IF(Overall!$A747&lt;&gt;"",IF(AND(MONTH($O745) &lt;= 12, MONTH($P745) &gt;= 12), IF($T745 &lt;&gt; "", $H745/$T745, ""), ""),"")</f>
        <v/>
      </c>
      <c r="AH745" s="10" t="str">
        <f ca="1">IFERROR(IF(AND(NOW()&lt;= EOMONTH(DATE(YEAR($P745),1, 1), 0), Overall!$A747&lt;&gt;"", MONTH($O745) &lt;= 1, MONTH($P745) &gt;= 1), IF($T745 &lt;&gt; "", $H745/$T745, ""), ""), "")</f>
        <v/>
      </c>
      <c r="AI745" s="10" t="str">
        <f ca="1">IFERROR(IF(AND(NOW()&lt;= EOMONTH(DATE(YEAR($P745),2, 1), 0), Overall!$A747&lt;&gt;"", MONTH($O745) &lt;= 2, MONTH($P745) &gt;= 2), IF($T745 &lt;&gt; "", $H745/$T745, ""), ""), "")</f>
        <v/>
      </c>
      <c r="AJ745" s="10" t="str">
        <f ca="1">IFERROR(IF(AND(NOW()&lt;= EOMONTH(DATE(YEAR($P745),3, 1), 0), Overall!$A747&lt;&gt;"", MONTH($O745) &lt;= 3, MONTH($P745) &gt;= 3), IF($T745 &lt;&gt; "", $H745/$T745, ""), ""), "")</f>
        <v/>
      </c>
      <c r="AK745" s="10" t="str">
        <f ca="1">IFERROR(IF(AND(NOW()&lt;= EOMONTH(DATE(YEAR($P745),4, 1), 0), Overall!$A747&lt;&gt;"", MONTH($O745) &lt;= 4, MONTH($P745) &gt;= 4), IF($T745 &lt;&gt; "", $H745/$T745, ""), ""), "")</f>
        <v/>
      </c>
      <c r="AL745" s="10" t="str">
        <f ca="1">IFERROR(IF(AND(NOW()&lt;= EOMONTH(DATE(YEAR($P745),5, 1), 0), Overall!$A747&lt;&gt;"", MONTH($O745) &lt;= 5, MONTH($P745) &gt;= 5), IF($T745 &lt;&gt; "", $H745/$T745, ""), ""), "")</f>
        <v/>
      </c>
      <c r="AM745" s="10" t="str">
        <f ca="1">IFERROR(IF(AND(NOW()&lt;= EOMONTH(DATE(YEAR($P745),6, 1), 0), Overall!$A747&lt;&gt;"", MONTH($O745) &lt;= 6, MONTH($P745) &gt;= 6), IF($T745 &lt;&gt; "", $H745/$T745, ""), ""), "")</f>
        <v/>
      </c>
      <c r="AN745" s="10" t="str">
        <f ca="1">IFERROR(IF(AND(NOW()&lt;= EOMONTH(DATE(YEAR($P745),7, 1), 0), Overall!$A747&lt;&gt;"", MONTH($O745) &lt;= 7, MONTH($P745) &gt;= 7), IF($T745 &lt;&gt; "", $H745/$T745, ""), ""), "")</f>
        <v/>
      </c>
      <c r="AO745" s="10" t="str">
        <f ca="1">IFERROR(IF(AND(NOW()&lt;= EOMONTH(DATE(YEAR($P745),8, 1), 0), Overall!$A747&lt;&gt;"", MONTH($O745) &lt;= 8, MONTH($P745) &gt;= 8), IF($T745 &lt;&gt; "", $H745/$T745, ""), ""), "")</f>
        <v/>
      </c>
      <c r="AP745" s="10" t="str">
        <f ca="1">IFERROR(IF(AND(NOW()&lt;= EOMONTH(DATE(YEAR($P745),9, 1), 0), Overall!$A747&lt;&gt;"", MONTH($O745) &lt;= 9, MONTH($P745) &gt;= 9), IF($T745 &lt;&gt; "", $H745/$T745, ""), ""), "")</f>
        <v/>
      </c>
      <c r="AQ745" s="10" t="str">
        <f ca="1">IFERROR(IF(AND(NOW()&lt;= EOMONTH(DATE(YEAR($P745),10, 1), 0), Overall!$A747&lt;&gt;"", MONTH($O745) &lt;= 10, MONTH($P745) &gt;= 10), IF($T745 &lt;&gt; "", $H745/$T745, ""), ""), "")</f>
        <v/>
      </c>
      <c r="AR745" s="10" t="str">
        <f ca="1">IFERROR(IF(AND(NOW()&lt;= EOMONTH(DATE(YEAR($P745),11, 1), 0), Overall!$A747&lt;&gt;"", MONTH($O745) &lt;=11, MONTH($P745) &gt;= 11), IF($T745 &lt;&gt; "", $H745/$T745, ""), ""), "")</f>
        <v/>
      </c>
      <c r="AS745" s="10" t="str">
        <f ca="1">IFERROR(IF(AND(NOW()&lt;= EOMONTH(DATE(YEAR($P745),12, 1), 0), Overall!$A747&lt;&gt;"", MONTH($O745) &lt;= 12, MONTH($P745) &gt;= 12), IF($T745 &lt;&gt; "", $H745/$T745, ""), ""), "")</f>
        <v/>
      </c>
      <c r="AT745" s="16">
        <f t="shared" ca="1" si="24"/>
        <v>0</v>
      </c>
    </row>
    <row r="746" spans="1:46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6">
        <f>IF(Overall!T748&lt;&gt;"",VALUE(Overall!T748),"")</f>
        <v>79.849999999999994</v>
      </c>
      <c r="O746" s="7">
        <f>IF(Overall!L748&lt;&gt;"", DATEVALUE(Overall!L748), "")</f>
        <v>45444</v>
      </c>
      <c r="P746" s="7">
        <f>IF(Overall!M748&lt;&gt;"", DATEVALUE(Overall!M748), "")</f>
        <v>45473</v>
      </c>
      <c r="Q746" s="7" t="str">
        <f>IF(Overall!S748&lt;&gt;"",_xlfn.VALUETOTEXT(Overall!S748),"")</f>
        <v>Jun</v>
      </c>
      <c r="R746" s="7">
        <f>IF(Overall!O748&lt;&gt;"", DATEVALUE(Overall!O748), "")</f>
        <v>45317</v>
      </c>
      <c r="S746" s="7">
        <f>IF(Overall!O748&lt;&gt;"", DATEVALUE(Overall!O748), "")</f>
        <v>45317</v>
      </c>
      <c r="T746" s="5">
        <f t="shared" si="22"/>
        <v>1</v>
      </c>
      <c r="U746" s="10" t="str">
        <f>IF(Overall!$A748&lt;&gt;"",IF(AND(MONTH($O746) &lt;= 1, MONTH($P746) &gt;= 1), IF($T746 &lt;&gt; "", $H746/$T746, ""), ""),"")</f>
        <v/>
      </c>
      <c r="V746" s="10" t="str">
        <f>IF(Overall!$A748&lt;&gt;"",IF(AND(MONTH($O746) &lt;= 2, MONTH($P746) &gt;= 2), IF($T746 &lt;&gt; "", $H746/$T746, ""), ""),"")</f>
        <v/>
      </c>
      <c r="W746" s="10" t="str">
        <f>IF(Overall!$A748&lt;&gt;"",IF(AND(MONTH($O746) &lt;= 3, MONTH($P746) &gt;= 3), IF($T746 &lt;&gt; "", $H746/$T746, ""), ""),"")</f>
        <v/>
      </c>
      <c r="X746" s="10" t="str">
        <f>IF(Overall!$A748&lt;&gt;"",IF(AND(MONTH($O746) &lt;= 4, MONTH($P746) &gt;= 4), IF($T746 &lt;&gt; "", $H746/$T746, ""), ""),"")</f>
        <v/>
      </c>
      <c r="Y746" s="10" t="str">
        <f>IF(Overall!$A748&lt;&gt;"",IF(AND(MONTH($O746) &lt;= 5, MONTH($P746) &gt;= 5), IF($T746 &lt;&gt; "", $H746/$T746, ""), ""),"")</f>
        <v/>
      </c>
      <c r="Z746" s="10">
        <f>IF(Overall!$A748&lt;&gt;"",IF(AND(MONTH($O746) &lt;= 6, MONTH($P746) &gt;= 6), IF($T746 &lt;&gt; "", $H746/$T746, ""), ""),"")</f>
        <v>1000000</v>
      </c>
      <c r="AA746" s="10" t="str">
        <f>IF(Overall!$A748&lt;&gt;"",IF(AND(MONTH($O746) &lt;= 7, MONTH($P746) &gt;= 7 ), IF($T746 &lt;&gt; "", $H746/$T746, ""), ""),"")</f>
        <v/>
      </c>
      <c r="AB746" s="10" t="str">
        <f>IF(Overall!$A748&lt;&gt;"",IF(AND(MONTH($O746) &lt;= 8, MONTH($P746) &gt;= 8), IF($T746 &lt;&gt; "", $H746/$T746, ""), ""),"")</f>
        <v/>
      </c>
      <c r="AC746" s="10" t="str">
        <f>IF(Overall!$A748&lt;&gt;"",IF(AND(MONTH($O746) &lt;= 9, MONTH($P746) &gt;= 9), IF($T746 &lt;&gt; "", $H746/$T746, ""), ""),"")</f>
        <v/>
      </c>
      <c r="AD746" s="10" t="str">
        <f>IF(Overall!$A748&lt;&gt;"",IF(AND(MONTH($O746) &lt;= 10, MONTH($P746) &gt;= 10), IF($T746 &lt;&gt; "", $H746/$T746, ""), ""),"")</f>
        <v/>
      </c>
      <c r="AE746" s="10" t="str">
        <f>IF(Overall!$A748&lt;&gt;"",IF(AND(MONTH($O746) &lt;= 11, MONTH($P746) &gt;= 11), IF($T746 &lt;&gt; "", $H746/$T746, ""), ""),"")</f>
        <v/>
      </c>
      <c r="AF746" s="10" t="str">
        <f>IF(Overall!$A748&lt;&gt;"",IF(AND(MONTH($O746) &lt;= 12, MONTH($P746) &gt;= 12), IF($T746 &lt;&gt; "", $H746/$T746, ""), ""),"")</f>
        <v/>
      </c>
      <c r="AH746" s="10" t="str">
        <f ca="1">IFERROR(IF(AND(NOW()&lt;= EOMONTH(DATE(YEAR($P746),1, 1), 0), Overall!$A748&lt;&gt;"", MONTH($O746) &lt;= 1, MONTH($P746) &gt;= 1), IF($T746 &lt;&gt; "", $H746/$T746, ""), ""), "")</f>
        <v/>
      </c>
      <c r="AI746" s="10" t="str">
        <f ca="1">IFERROR(IF(AND(NOW()&lt;= EOMONTH(DATE(YEAR($P746),2, 1), 0), Overall!$A748&lt;&gt;"", MONTH($O746) &lt;= 2, MONTH($P746) &gt;= 2), IF($T746 &lt;&gt; "", $H746/$T746, ""), ""), "")</f>
        <v/>
      </c>
      <c r="AJ746" s="10" t="str">
        <f ca="1">IFERROR(IF(AND(NOW()&lt;= EOMONTH(DATE(YEAR($P746),3, 1), 0), Overall!$A748&lt;&gt;"", MONTH($O746) &lt;= 3, MONTH($P746) &gt;= 3), IF($T746 &lt;&gt; "", $H746/$T746, ""), ""), "")</f>
        <v/>
      </c>
      <c r="AK746" s="10" t="str">
        <f ca="1">IFERROR(IF(AND(NOW()&lt;= EOMONTH(DATE(YEAR($P746),4, 1), 0), Overall!$A748&lt;&gt;"", MONTH($O746) &lt;= 4, MONTH($P746) &gt;= 4), IF($T746 &lt;&gt; "", $H746/$T746, ""), ""), "")</f>
        <v/>
      </c>
      <c r="AL746" s="10" t="str">
        <f ca="1">IFERROR(IF(AND(NOW()&lt;= EOMONTH(DATE(YEAR($P746),5, 1), 0), Overall!$A748&lt;&gt;"", MONTH($O746) &lt;= 5, MONTH($P746) &gt;= 5), IF($T746 &lt;&gt; "", $H746/$T746, ""), ""), "")</f>
        <v/>
      </c>
      <c r="AM746" s="10" t="str">
        <f ca="1">IFERROR(IF(AND(NOW()&lt;= EOMONTH(DATE(YEAR($P746),6, 1), 0), Overall!$A748&lt;&gt;"", MONTH($O746) &lt;= 6, MONTH($P746) &gt;= 6), IF($T746 &lt;&gt; "", $H746/$T746, ""), ""), "")</f>
        <v/>
      </c>
      <c r="AN746" s="10" t="str">
        <f ca="1">IFERROR(IF(AND(NOW()&lt;= EOMONTH(DATE(YEAR($P746),7, 1), 0), Overall!$A748&lt;&gt;"", MONTH($O746) &lt;= 7, MONTH($P746) &gt;= 7), IF($T746 &lt;&gt; "", $H746/$T746, ""), ""), "")</f>
        <v/>
      </c>
      <c r="AO746" s="10" t="str">
        <f ca="1">IFERROR(IF(AND(NOW()&lt;= EOMONTH(DATE(YEAR($P746),8, 1), 0), Overall!$A748&lt;&gt;"", MONTH($O746) &lt;= 8, MONTH($P746) &gt;= 8), IF($T746 &lt;&gt; "", $H746/$T746, ""), ""), "")</f>
        <v/>
      </c>
      <c r="AP746" s="10" t="str">
        <f ca="1">IFERROR(IF(AND(NOW()&lt;= EOMONTH(DATE(YEAR($P746),9, 1), 0), Overall!$A748&lt;&gt;"", MONTH($O746) &lt;= 9, MONTH($P746) &gt;= 9), IF($T746 &lt;&gt; "", $H746/$T746, ""), ""), "")</f>
        <v/>
      </c>
      <c r="AQ746" s="10" t="str">
        <f ca="1">IFERROR(IF(AND(NOW()&lt;= EOMONTH(DATE(YEAR($P746),10, 1), 0), Overall!$A748&lt;&gt;"", MONTH($O746) &lt;= 10, MONTH($P746) &gt;= 10), IF($T746 &lt;&gt; "", $H746/$T746, ""), ""), "")</f>
        <v/>
      </c>
      <c r="AR746" s="10" t="str">
        <f ca="1">IFERROR(IF(AND(NOW()&lt;= EOMONTH(DATE(YEAR($P746),11, 1), 0), Overall!$A748&lt;&gt;"", MONTH($O746) &lt;=11, MONTH($P746) &gt;= 11), IF($T746 &lt;&gt; "", $H746/$T746, ""), ""), "")</f>
        <v/>
      </c>
      <c r="AS746" s="10" t="str">
        <f ca="1">IFERROR(IF(AND(NOW()&lt;= EOMONTH(DATE(YEAR($P746),12, 1), 0), Overall!$A748&lt;&gt;"", MONTH($O746) &lt;= 12, MONTH($P746) &gt;= 12), IF($T746 &lt;&gt; "", $H746/$T746, ""), ""), "")</f>
        <v/>
      </c>
      <c r="AT746" s="16">
        <f t="shared" ca="1" si="24"/>
        <v>0</v>
      </c>
    </row>
    <row r="747" spans="1:46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6">
        <f>IF(Overall!T749&lt;&gt;"",VALUE(Overall!T749),"")</f>
        <v>79.849999999999994</v>
      </c>
      <c r="O747" s="7">
        <f>IF(Overall!L749&lt;&gt;"", DATEVALUE(Overall!L749), "")</f>
        <v>45444</v>
      </c>
      <c r="P747" s="7">
        <f>IF(Overall!M749&lt;&gt;"", DATEVALUE(Overall!M749), "")</f>
        <v>45473</v>
      </c>
      <c r="Q747" s="7" t="str">
        <f>IF(Overall!S749&lt;&gt;"",_xlfn.VALUETOTEXT(Overall!S749),"")</f>
        <v>Jun</v>
      </c>
      <c r="R747" s="7">
        <f>IF(Overall!O749&lt;&gt;"", DATEVALUE(Overall!O749), "")</f>
        <v>45317</v>
      </c>
      <c r="S747" s="7">
        <f>IF(Overall!O749&lt;&gt;"", DATEVALUE(Overall!O749), "")</f>
        <v>45317</v>
      </c>
      <c r="T747" s="5">
        <f t="shared" si="22"/>
        <v>1</v>
      </c>
      <c r="U747" s="10" t="str">
        <f>IF(Overall!$A749&lt;&gt;"",IF(AND(MONTH($O747) &lt;= 1, MONTH($P747) &gt;= 1), IF($T747 &lt;&gt; "", $H747/$T747, ""), ""),"")</f>
        <v/>
      </c>
      <c r="V747" s="10" t="str">
        <f>IF(Overall!$A749&lt;&gt;"",IF(AND(MONTH($O747) &lt;= 2, MONTH($P747) &gt;= 2), IF($T747 &lt;&gt; "", $H747/$T747, ""), ""),"")</f>
        <v/>
      </c>
      <c r="W747" s="10" t="str">
        <f>IF(Overall!$A749&lt;&gt;"",IF(AND(MONTH($O747) &lt;= 3, MONTH($P747) &gt;= 3), IF($T747 &lt;&gt; "", $H747/$T747, ""), ""),"")</f>
        <v/>
      </c>
      <c r="X747" s="10" t="str">
        <f>IF(Overall!$A749&lt;&gt;"",IF(AND(MONTH($O747) &lt;= 4, MONTH($P747) &gt;= 4), IF($T747 &lt;&gt; "", $H747/$T747, ""), ""),"")</f>
        <v/>
      </c>
      <c r="Y747" s="10" t="str">
        <f>IF(Overall!$A749&lt;&gt;"",IF(AND(MONTH($O747) &lt;= 5, MONTH($P747) &gt;= 5), IF($T747 &lt;&gt; "", $H747/$T747, ""), ""),"")</f>
        <v/>
      </c>
      <c r="Z747" s="10">
        <f>IF(Overall!$A749&lt;&gt;"",IF(AND(MONTH($O747) &lt;= 6, MONTH($P747) &gt;= 6), IF($T747 &lt;&gt; "", $H747/$T747, ""), ""),"")</f>
        <v>1000000</v>
      </c>
      <c r="AA747" s="10" t="str">
        <f>IF(Overall!$A749&lt;&gt;"",IF(AND(MONTH($O747) &lt;= 7, MONTH($P747) &gt;= 7 ), IF($T747 &lt;&gt; "", $H747/$T747, ""), ""),"")</f>
        <v/>
      </c>
      <c r="AB747" s="10" t="str">
        <f>IF(Overall!$A749&lt;&gt;"",IF(AND(MONTH($O747) &lt;= 8, MONTH($P747) &gt;= 8), IF($T747 &lt;&gt; "", $H747/$T747, ""), ""),"")</f>
        <v/>
      </c>
      <c r="AC747" s="10" t="str">
        <f>IF(Overall!$A749&lt;&gt;"",IF(AND(MONTH($O747) &lt;= 9, MONTH($P747) &gt;= 9), IF($T747 &lt;&gt; "", $H747/$T747, ""), ""),"")</f>
        <v/>
      </c>
      <c r="AD747" s="10" t="str">
        <f>IF(Overall!$A749&lt;&gt;"",IF(AND(MONTH($O747) &lt;= 10, MONTH($P747) &gt;= 10), IF($T747 &lt;&gt; "", $H747/$T747, ""), ""),"")</f>
        <v/>
      </c>
      <c r="AE747" s="10" t="str">
        <f>IF(Overall!$A749&lt;&gt;"",IF(AND(MONTH($O747) &lt;= 11, MONTH($P747) &gt;= 11), IF($T747 &lt;&gt; "", $H747/$T747, ""), ""),"")</f>
        <v/>
      </c>
      <c r="AF747" s="10" t="str">
        <f>IF(Overall!$A749&lt;&gt;"",IF(AND(MONTH($O747) &lt;= 12, MONTH($P747) &gt;= 12), IF($T747 &lt;&gt; "", $H747/$T747, ""), ""),"")</f>
        <v/>
      </c>
      <c r="AH747" s="10" t="str">
        <f ca="1">IFERROR(IF(AND(NOW()&lt;= EOMONTH(DATE(YEAR($P747),1, 1), 0), Overall!$A749&lt;&gt;"", MONTH($O747) &lt;= 1, MONTH($P747) &gt;= 1), IF($T747 &lt;&gt; "", $H747/$T747, ""), ""), "")</f>
        <v/>
      </c>
      <c r="AI747" s="10" t="str">
        <f ca="1">IFERROR(IF(AND(NOW()&lt;= EOMONTH(DATE(YEAR($P747),2, 1), 0), Overall!$A749&lt;&gt;"", MONTH($O747) &lt;= 2, MONTH($P747) &gt;= 2), IF($T747 &lt;&gt; "", $H747/$T747, ""), ""), "")</f>
        <v/>
      </c>
      <c r="AJ747" s="10" t="str">
        <f ca="1">IFERROR(IF(AND(NOW()&lt;= EOMONTH(DATE(YEAR($P747),3, 1), 0), Overall!$A749&lt;&gt;"", MONTH($O747) &lt;= 3, MONTH($P747) &gt;= 3), IF($T747 &lt;&gt; "", $H747/$T747, ""), ""), "")</f>
        <v/>
      </c>
      <c r="AK747" s="10" t="str">
        <f ca="1">IFERROR(IF(AND(NOW()&lt;= EOMONTH(DATE(YEAR($P747),4, 1), 0), Overall!$A749&lt;&gt;"", MONTH($O747) &lt;= 4, MONTH($P747) &gt;= 4), IF($T747 &lt;&gt; "", $H747/$T747, ""), ""), "")</f>
        <v/>
      </c>
      <c r="AL747" s="10" t="str">
        <f ca="1">IFERROR(IF(AND(NOW()&lt;= EOMONTH(DATE(YEAR($P747),5, 1), 0), Overall!$A749&lt;&gt;"", MONTH($O747) &lt;= 5, MONTH($P747) &gt;= 5), IF($T747 &lt;&gt; "", $H747/$T747, ""), ""), "")</f>
        <v/>
      </c>
      <c r="AM747" s="10" t="str">
        <f ca="1">IFERROR(IF(AND(NOW()&lt;= EOMONTH(DATE(YEAR($P747),6, 1), 0), Overall!$A749&lt;&gt;"", MONTH($O747) &lt;= 6, MONTH($P747) &gt;= 6), IF($T747 &lt;&gt; "", $H747/$T747, ""), ""), "")</f>
        <v/>
      </c>
      <c r="AN747" s="10" t="str">
        <f ca="1">IFERROR(IF(AND(NOW()&lt;= EOMONTH(DATE(YEAR($P747),7, 1), 0), Overall!$A749&lt;&gt;"", MONTH($O747) &lt;= 7, MONTH($P747) &gt;= 7), IF($T747 &lt;&gt; "", $H747/$T747, ""), ""), "")</f>
        <v/>
      </c>
      <c r="AO747" s="10" t="str">
        <f ca="1">IFERROR(IF(AND(NOW()&lt;= EOMONTH(DATE(YEAR($P747),8, 1), 0), Overall!$A749&lt;&gt;"", MONTH($O747) &lt;= 8, MONTH($P747) &gt;= 8), IF($T747 &lt;&gt; "", $H747/$T747, ""), ""), "")</f>
        <v/>
      </c>
      <c r="AP747" s="10" t="str">
        <f ca="1">IFERROR(IF(AND(NOW()&lt;= EOMONTH(DATE(YEAR($P747),9, 1), 0), Overall!$A749&lt;&gt;"", MONTH($O747) &lt;= 9, MONTH($P747) &gt;= 9), IF($T747 &lt;&gt; "", $H747/$T747, ""), ""), "")</f>
        <v/>
      </c>
      <c r="AQ747" s="10" t="str">
        <f ca="1">IFERROR(IF(AND(NOW()&lt;= EOMONTH(DATE(YEAR($P747),10, 1), 0), Overall!$A749&lt;&gt;"", MONTH($O747) &lt;= 10, MONTH($P747) &gt;= 10), IF($T747 &lt;&gt; "", $H747/$T747, ""), ""), "")</f>
        <v/>
      </c>
      <c r="AR747" s="10" t="str">
        <f ca="1">IFERROR(IF(AND(NOW()&lt;= EOMONTH(DATE(YEAR($P747),11, 1), 0), Overall!$A749&lt;&gt;"", MONTH($O747) &lt;=11, MONTH($P747) &gt;= 11), IF($T747 &lt;&gt; "", $H747/$T747, ""), ""), "")</f>
        <v/>
      </c>
      <c r="AS747" s="10" t="str">
        <f ca="1">IFERROR(IF(AND(NOW()&lt;= EOMONTH(DATE(YEAR($P747),12, 1), 0), Overall!$A749&lt;&gt;"", MONTH($O747) &lt;= 12, MONTH($P747) &gt;= 12), IF($T747 &lt;&gt; "", $H747/$T747, ""), ""), "")</f>
        <v/>
      </c>
      <c r="AT747" s="16">
        <f t="shared" ca="1" si="24"/>
        <v>0</v>
      </c>
    </row>
    <row r="748" spans="1:46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6">
        <f>IF(Overall!T750&lt;&gt;"",VALUE(Overall!T750),"")</f>
        <v>81.540000000000006</v>
      </c>
      <c r="O748" s="7">
        <f>IF(Overall!L750&lt;&gt;"", DATEVALUE(Overall!L750), "")</f>
        <v>45444</v>
      </c>
      <c r="P748" s="7">
        <f>IF(Overall!M750&lt;&gt;"", DATEVALUE(Overall!M750), "")</f>
        <v>45473</v>
      </c>
      <c r="Q748" s="7" t="str">
        <f>IF(Overall!S750&lt;&gt;"",_xlfn.VALUETOTEXT(Overall!S750),"")</f>
        <v>Jun</v>
      </c>
      <c r="R748" s="7">
        <f>IF(Overall!O750&lt;&gt;"", DATEVALUE(Overall!O750), "")</f>
        <v>45320</v>
      </c>
      <c r="S748" s="7">
        <f>IF(Overall!O750&lt;&gt;"", DATEVALUE(Overall!O750), "")</f>
        <v>45320</v>
      </c>
      <c r="T748" s="5">
        <f t="shared" si="22"/>
        <v>1</v>
      </c>
      <c r="U748" s="10" t="str">
        <f>IF(Overall!$A750&lt;&gt;"",IF(AND(MONTH($O748) &lt;= 1, MONTH($P748) &gt;= 1), IF($T748 &lt;&gt; "", $H748/$T748, ""), ""),"")</f>
        <v/>
      </c>
      <c r="V748" s="10" t="str">
        <f>IF(Overall!$A750&lt;&gt;"",IF(AND(MONTH($O748) &lt;= 2, MONTH($P748) &gt;= 2), IF($T748 &lt;&gt; "", $H748/$T748, ""), ""),"")</f>
        <v/>
      </c>
      <c r="W748" s="10" t="str">
        <f>IF(Overall!$A750&lt;&gt;"",IF(AND(MONTH($O748) &lt;= 3, MONTH($P748) &gt;= 3), IF($T748 &lt;&gt; "", $H748/$T748, ""), ""),"")</f>
        <v/>
      </c>
      <c r="X748" s="10" t="str">
        <f>IF(Overall!$A750&lt;&gt;"",IF(AND(MONTH($O748) &lt;= 4, MONTH($P748) &gt;= 4), IF($T748 &lt;&gt; "", $H748/$T748, ""), ""),"")</f>
        <v/>
      </c>
      <c r="Y748" s="10" t="str">
        <f>IF(Overall!$A750&lt;&gt;"",IF(AND(MONTH($O748) &lt;= 5, MONTH($P748) &gt;= 5), IF($T748 &lt;&gt; "", $H748/$T748, ""), ""),"")</f>
        <v/>
      </c>
      <c r="Z748" s="10">
        <f>IF(Overall!$A750&lt;&gt;"",IF(AND(MONTH($O748) &lt;= 6, MONTH($P748) &gt;= 6), IF($T748 &lt;&gt; "", $H748/$T748, ""), ""),"")</f>
        <v>1000000</v>
      </c>
      <c r="AA748" s="10" t="str">
        <f>IF(Overall!$A750&lt;&gt;"",IF(AND(MONTH($O748) &lt;= 7, MONTH($P748) &gt;= 7 ), IF($T748 &lt;&gt; "", $H748/$T748, ""), ""),"")</f>
        <v/>
      </c>
      <c r="AB748" s="10" t="str">
        <f>IF(Overall!$A750&lt;&gt;"",IF(AND(MONTH($O748) &lt;= 8, MONTH($P748) &gt;= 8), IF($T748 &lt;&gt; "", $H748/$T748, ""), ""),"")</f>
        <v/>
      </c>
      <c r="AC748" s="10" t="str">
        <f>IF(Overall!$A750&lt;&gt;"",IF(AND(MONTH($O748) &lt;= 9, MONTH($P748) &gt;= 9), IF($T748 &lt;&gt; "", $H748/$T748, ""), ""),"")</f>
        <v/>
      </c>
      <c r="AD748" s="10" t="str">
        <f>IF(Overall!$A750&lt;&gt;"",IF(AND(MONTH($O748) &lt;= 10, MONTH($P748) &gt;= 10), IF($T748 &lt;&gt; "", $H748/$T748, ""), ""),"")</f>
        <v/>
      </c>
      <c r="AE748" s="10" t="str">
        <f>IF(Overall!$A750&lt;&gt;"",IF(AND(MONTH($O748) &lt;= 11, MONTH($P748) &gt;= 11), IF($T748 &lt;&gt; "", $H748/$T748, ""), ""),"")</f>
        <v/>
      </c>
      <c r="AF748" s="10" t="str">
        <f>IF(Overall!$A750&lt;&gt;"",IF(AND(MONTH($O748) &lt;= 12, MONTH($P748) &gt;= 12), IF($T748 &lt;&gt; "", $H748/$T748, ""), ""),"")</f>
        <v/>
      </c>
      <c r="AH748" s="10" t="str">
        <f ca="1">IFERROR(IF(AND(NOW()&lt;= EOMONTH(DATE(YEAR($P748),1, 1), 0), Overall!$A750&lt;&gt;"", MONTH($O748) &lt;= 1, MONTH($P748) &gt;= 1), IF($T748 &lt;&gt; "", $H748/$T748, ""), ""), "")</f>
        <v/>
      </c>
      <c r="AI748" s="10" t="str">
        <f ca="1">IFERROR(IF(AND(NOW()&lt;= EOMONTH(DATE(YEAR($P748),2, 1), 0), Overall!$A750&lt;&gt;"", MONTH($O748) &lt;= 2, MONTH($P748) &gt;= 2), IF($T748 &lt;&gt; "", $H748/$T748, ""), ""), "")</f>
        <v/>
      </c>
      <c r="AJ748" s="10" t="str">
        <f ca="1">IFERROR(IF(AND(NOW()&lt;= EOMONTH(DATE(YEAR($P748),3, 1), 0), Overall!$A750&lt;&gt;"", MONTH($O748) &lt;= 3, MONTH($P748) &gt;= 3), IF($T748 &lt;&gt; "", $H748/$T748, ""), ""), "")</f>
        <v/>
      </c>
      <c r="AK748" s="10" t="str">
        <f ca="1">IFERROR(IF(AND(NOW()&lt;= EOMONTH(DATE(YEAR($P748),4, 1), 0), Overall!$A750&lt;&gt;"", MONTH($O748) &lt;= 4, MONTH($P748) &gt;= 4), IF($T748 &lt;&gt; "", $H748/$T748, ""), ""), "")</f>
        <v/>
      </c>
      <c r="AL748" s="10" t="str">
        <f ca="1">IFERROR(IF(AND(NOW()&lt;= EOMONTH(DATE(YEAR($P748),5, 1), 0), Overall!$A750&lt;&gt;"", MONTH($O748) &lt;= 5, MONTH($P748) &gt;= 5), IF($T748 &lt;&gt; "", $H748/$T748, ""), ""), "")</f>
        <v/>
      </c>
      <c r="AM748" s="10" t="str">
        <f ca="1">IFERROR(IF(AND(NOW()&lt;= EOMONTH(DATE(YEAR($P748),6, 1), 0), Overall!$A750&lt;&gt;"", MONTH($O748) &lt;= 6, MONTH($P748) &gt;= 6), IF($T748 &lt;&gt; "", $H748/$T748, ""), ""), "")</f>
        <v/>
      </c>
      <c r="AN748" s="10" t="str">
        <f ca="1">IFERROR(IF(AND(NOW()&lt;= EOMONTH(DATE(YEAR($P748),7, 1), 0), Overall!$A750&lt;&gt;"", MONTH($O748) &lt;= 7, MONTH($P748) &gt;= 7), IF($T748 &lt;&gt; "", $H748/$T748, ""), ""), "")</f>
        <v/>
      </c>
      <c r="AO748" s="10" t="str">
        <f ca="1">IFERROR(IF(AND(NOW()&lt;= EOMONTH(DATE(YEAR($P748),8, 1), 0), Overall!$A750&lt;&gt;"", MONTH($O748) &lt;= 8, MONTH($P748) &gt;= 8), IF($T748 &lt;&gt; "", $H748/$T748, ""), ""), "")</f>
        <v/>
      </c>
      <c r="AP748" s="10" t="str">
        <f ca="1">IFERROR(IF(AND(NOW()&lt;= EOMONTH(DATE(YEAR($P748),9, 1), 0), Overall!$A750&lt;&gt;"", MONTH($O748) &lt;= 9, MONTH($P748) &gt;= 9), IF($T748 &lt;&gt; "", $H748/$T748, ""), ""), "")</f>
        <v/>
      </c>
      <c r="AQ748" s="10" t="str">
        <f ca="1">IFERROR(IF(AND(NOW()&lt;= EOMONTH(DATE(YEAR($P748),10, 1), 0), Overall!$A750&lt;&gt;"", MONTH($O748) &lt;= 10, MONTH($P748) &gt;= 10), IF($T748 &lt;&gt; "", $H748/$T748, ""), ""), "")</f>
        <v/>
      </c>
      <c r="AR748" s="10" t="str">
        <f ca="1">IFERROR(IF(AND(NOW()&lt;= EOMONTH(DATE(YEAR($P748),11, 1), 0), Overall!$A750&lt;&gt;"", MONTH($O748) &lt;=11, MONTH($P748) &gt;= 11), IF($T748 &lt;&gt; "", $H748/$T748, ""), ""), "")</f>
        <v/>
      </c>
      <c r="AS748" s="10" t="str">
        <f ca="1">IFERROR(IF(AND(NOW()&lt;= EOMONTH(DATE(YEAR($P748),12, 1), 0), Overall!$A750&lt;&gt;"", MONTH($O748) &lt;= 12, MONTH($P748) &gt;= 12), IF($T748 &lt;&gt; "", $H748/$T748, ""), ""), "")</f>
        <v/>
      </c>
      <c r="AT748" s="16">
        <f t="shared" ca="1" si="24"/>
        <v>0</v>
      </c>
    </row>
    <row r="749" spans="1:46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6">
        <f>IF(Overall!T751&lt;&gt;"",VALUE(Overall!T751),"")</f>
        <v>80.25</v>
      </c>
      <c r="O749" s="7">
        <f>IF(Overall!L751&lt;&gt;"", DATEVALUE(Overall!L751), "")</f>
        <v>45444</v>
      </c>
      <c r="P749" s="7">
        <f>IF(Overall!M751&lt;&gt;"", DATEVALUE(Overall!M751), "")</f>
        <v>45473</v>
      </c>
      <c r="Q749" s="7" t="str">
        <f>IF(Overall!S751&lt;&gt;"",_xlfn.VALUETOTEXT(Overall!S751),"")</f>
        <v>Jun</v>
      </c>
      <c r="R749" s="7">
        <f>IF(Overall!O751&lt;&gt;"", DATEVALUE(Overall!O751), "")</f>
        <v>45321</v>
      </c>
      <c r="S749" s="7">
        <f>IF(Overall!O751&lt;&gt;"", DATEVALUE(Overall!O751), "")</f>
        <v>45321</v>
      </c>
      <c r="T749" s="5">
        <f t="shared" si="22"/>
        <v>1</v>
      </c>
      <c r="U749" s="10" t="str">
        <f>IF(Overall!$A751&lt;&gt;"",IF(AND(MONTH($O749) &lt;= 1, MONTH($P749) &gt;= 1), IF($T749 &lt;&gt; "", $H749/$T749, ""), ""),"")</f>
        <v/>
      </c>
      <c r="V749" s="10" t="str">
        <f>IF(Overall!$A751&lt;&gt;"",IF(AND(MONTH($O749) &lt;= 2, MONTH($P749) &gt;= 2), IF($T749 &lt;&gt; "", $H749/$T749, ""), ""),"")</f>
        <v/>
      </c>
      <c r="W749" s="10" t="str">
        <f>IF(Overall!$A751&lt;&gt;"",IF(AND(MONTH($O749) &lt;= 3, MONTH($P749) &gt;= 3), IF($T749 &lt;&gt; "", $H749/$T749, ""), ""),"")</f>
        <v/>
      </c>
      <c r="X749" s="10" t="str">
        <f>IF(Overall!$A751&lt;&gt;"",IF(AND(MONTH($O749) &lt;= 4, MONTH($P749) &gt;= 4), IF($T749 &lt;&gt; "", $H749/$T749, ""), ""),"")</f>
        <v/>
      </c>
      <c r="Y749" s="10" t="str">
        <f>IF(Overall!$A751&lt;&gt;"",IF(AND(MONTH($O749) &lt;= 5, MONTH($P749) &gt;= 5), IF($T749 &lt;&gt; "", $H749/$T749, ""), ""),"")</f>
        <v/>
      </c>
      <c r="Z749" s="10">
        <f>IF(Overall!$A751&lt;&gt;"",IF(AND(MONTH($O749) &lt;= 6, MONTH($P749) &gt;= 6), IF($T749 &lt;&gt; "", $H749/$T749, ""), ""),"")</f>
        <v>1000000</v>
      </c>
      <c r="AA749" s="10" t="str">
        <f>IF(Overall!$A751&lt;&gt;"",IF(AND(MONTH($O749) &lt;= 7, MONTH($P749) &gt;= 7 ), IF($T749 &lt;&gt; "", $H749/$T749, ""), ""),"")</f>
        <v/>
      </c>
      <c r="AB749" s="10" t="str">
        <f>IF(Overall!$A751&lt;&gt;"",IF(AND(MONTH($O749) &lt;= 8, MONTH($P749) &gt;= 8), IF($T749 &lt;&gt; "", $H749/$T749, ""), ""),"")</f>
        <v/>
      </c>
      <c r="AC749" s="10" t="str">
        <f>IF(Overall!$A751&lt;&gt;"",IF(AND(MONTH($O749) &lt;= 9, MONTH($P749) &gt;= 9), IF($T749 &lt;&gt; "", $H749/$T749, ""), ""),"")</f>
        <v/>
      </c>
      <c r="AD749" s="10" t="str">
        <f>IF(Overall!$A751&lt;&gt;"",IF(AND(MONTH($O749) &lt;= 10, MONTH($P749) &gt;= 10), IF($T749 &lt;&gt; "", $H749/$T749, ""), ""),"")</f>
        <v/>
      </c>
      <c r="AE749" s="10" t="str">
        <f>IF(Overall!$A751&lt;&gt;"",IF(AND(MONTH($O749) &lt;= 11, MONTH($P749) &gt;= 11), IF($T749 &lt;&gt; "", $H749/$T749, ""), ""),"")</f>
        <v/>
      </c>
      <c r="AF749" s="10" t="str">
        <f>IF(Overall!$A751&lt;&gt;"",IF(AND(MONTH($O749) &lt;= 12, MONTH($P749) &gt;= 12), IF($T749 &lt;&gt; "", $H749/$T749, ""), ""),"")</f>
        <v/>
      </c>
      <c r="AH749" s="10" t="str">
        <f ca="1">IFERROR(IF(AND(NOW()&lt;= EOMONTH(DATE(YEAR($P749),1, 1), 0), Overall!$A751&lt;&gt;"", MONTH($O749) &lt;= 1, MONTH($P749) &gt;= 1), IF($T749 &lt;&gt; "", $H749/$T749, ""), ""), "")</f>
        <v/>
      </c>
      <c r="AI749" s="10" t="str">
        <f ca="1">IFERROR(IF(AND(NOW()&lt;= EOMONTH(DATE(YEAR($P749),2, 1), 0), Overall!$A751&lt;&gt;"", MONTH($O749) &lt;= 2, MONTH($P749) &gt;= 2), IF($T749 &lt;&gt; "", $H749/$T749, ""), ""), "")</f>
        <v/>
      </c>
      <c r="AJ749" s="10" t="str">
        <f ca="1">IFERROR(IF(AND(NOW()&lt;= EOMONTH(DATE(YEAR($P749),3, 1), 0), Overall!$A751&lt;&gt;"", MONTH($O749) &lt;= 3, MONTH($P749) &gt;= 3), IF($T749 &lt;&gt; "", $H749/$T749, ""), ""), "")</f>
        <v/>
      </c>
      <c r="AK749" s="10" t="str">
        <f ca="1">IFERROR(IF(AND(NOW()&lt;= EOMONTH(DATE(YEAR($P749),4, 1), 0), Overall!$A751&lt;&gt;"", MONTH($O749) &lt;= 4, MONTH($P749) &gt;= 4), IF($T749 &lt;&gt; "", $H749/$T749, ""), ""), "")</f>
        <v/>
      </c>
      <c r="AL749" s="10" t="str">
        <f ca="1">IFERROR(IF(AND(NOW()&lt;= EOMONTH(DATE(YEAR($P749),5, 1), 0), Overall!$A751&lt;&gt;"", MONTH($O749) &lt;= 5, MONTH($P749) &gt;= 5), IF($T749 &lt;&gt; "", $H749/$T749, ""), ""), "")</f>
        <v/>
      </c>
      <c r="AM749" s="10" t="str">
        <f ca="1">IFERROR(IF(AND(NOW()&lt;= EOMONTH(DATE(YEAR($P749),6, 1), 0), Overall!$A751&lt;&gt;"", MONTH($O749) &lt;= 6, MONTH($P749) &gt;= 6), IF($T749 &lt;&gt; "", $H749/$T749, ""), ""), "")</f>
        <v/>
      </c>
      <c r="AN749" s="10" t="str">
        <f ca="1">IFERROR(IF(AND(NOW()&lt;= EOMONTH(DATE(YEAR($P749),7, 1), 0), Overall!$A751&lt;&gt;"", MONTH($O749) &lt;= 7, MONTH($P749) &gt;= 7), IF($T749 &lt;&gt; "", $H749/$T749, ""), ""), "")</f>
        <v/>
      </c>
      <c r="AO749" s="10" t="str">
        <f ca="1">IFERROR(IF(AND(NOW()&lt;= EOMONTH(DATE(YEAR($P749),8, 1), 0), Overall!$A751&lt;&gt;"", MONTH($O749) &lt;= 8, MONTH($P749) &gt;= 8), IF($T749 &lt;&gt; "", $H749/$T749, ""), ""), "")</f>
        <v/>
      </c>
      <c r="AP749" s="10" t="str">
        <f ca="1">IFERROR(IF(AND(NOW()&lt;= EOMONTH(DATE(YEAR($P749),9, 1), 0), Overall!$A751&lt;&gt;"", MONTH($O749) &lt;= 9, MONTH($P749) &gt;= 9), IF($T749 &lt;&gt; "", $H749/$T749, ""), ""), "")</f>
        <v/>
      </c>
      <c r="AQ749" s="10" t="str">
        <f ca="1">IFERROR(IF(AND(NOW()&lt;= EOMONTH(DATE(YEAR($P749),10, 1), 0), Overall!$A751&lt;&gt;"", MONTH($O749) &lt;= 10, MONTH($P749) &gt;= 10), IF($T749 &lt;&gt; "", $H749/$T749, ""), ""), "")</f>
        <v/>
      </c>
      <c r="AR749" s="10" t="str">
        <f ca="1">IFERROR(IF(AND(NOW()&lt;= EOMONTH(DATE(YEAR($P749),11, 1), 0), Overall!$A751&lt;&gt;"", MONTH($O749) &lt;=11, MONTH($P749) &gt;= 11), IF($T749 &lt;&gt; "", $H749/$T749, ""), ""), "")</f>
        <v/>
      </c>
      <c r="AS749" s="10" t="str">
        <f ca="1">IFERROR(IF(AND(NOW()&lt;= EOMONTH(DATE(YEAR($P749),12, 1), 0), Overall!$A751&lt;&gt;"", MONTH($O749) &lt;= 12, MONTH($P749) &gt;= 12), IF($T749 &lt;&gt; "", $H749/$T749, ""), ""), "")</f>
        <v/>
      </c>
      <c r="AT749" s="16">
        <f t="shared" ca="1" si="24"/>
        <v>0</v>
      </c>
    </row>
    <row r="750" spans="1:46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6">
        <f>IF(Overall!T752&lt;&gt;"",VALUE(Overall!T752),"")</f>
        <v>80.44</v>
      </c>
      <c r="O750" s="7">
        <f>IF(Overall!L752&lt;&gt;"", DATEVALUE(Overall!L752), "")</f>
        <v>45444</v>
      </c>
      <c r="P750" s="7">
        <f>IF(Overall!M752&lt;&gt;"", DATEVALUE(Overall!M752), "")</f>
        <v>45504</v>
      </c>
      <c r="Q750" s="7" t="str">
        <f>IF(Overall!S752&lt;&gt;"",_xlfn.VALUETOTEXT(Overall!S752),"")</f>
        <v>Jun-Jul</v>
      </c>
      <c r="R750" s="7">
        <f>IF(Overall!O752&lt;&gt;"", DATEVALUE(Overall!O752), "")</f>
        <v>45322</v>
      </c>
      <c r="S750" s="7">
        <f>IF(Overall!O752&lt;&gt;"", DATEVALUE(Overall!O752), "")</f>
        <v>45322</v>
      </c>
      <c r="T750" s="5">
        <f t="shared" si="22"/>
        <v>2</v>
      </c>
      <c r="U750" s="10" t="str">
        <f>IF(Overall!$A752&lt;&gt;"",IF(AND(MONTH($O750) &lt;= 1, MONTH($P750) &gt;= 1), IF($T750 &lt;&gt; "", $H750/$T750, ""), ""),"")</f>
        <v/>
      </c>
      <c r="V750" s="10" t="str">
        <f>IF(Overall!$A752&lt;&gt;"",IF(AND(MONTH($O750) &lt;= 2, MONTH($P750) &gt;= 2), IF($T750 &lt;&gt; "", $H750/$T750, ""), ""),"")</f>
        <v/>
      </c>
      <c r="W750" s="10" t="str">
        <f>IF(Overall!$A752&lt;&gt;"",IF(AND(MONTH($O750) &lt;= 3, MONTH($P750) &gt;= 3), IF($T750 &lt;&gt; "", $H750/$T750, ""), ""),"")</f>
        <v/>
      </c>
      <c r="X750" s="10" t="str">
        <f>IF(Overall!$A752&lt;&gt;"",IF(AND(MONTH($O750) &lt;= 4, MONTH($P750) &gt;= 4), IF($T750 &lt;&gt; "", $H750/$T750, ""), ""),"")</f>
        <v/>
      </c>
      <c r="Y750" s="10" t="str">
        <f>IF(Overall!$A752&lt;&gt;"",IF(AND(MONTH($O750) &lt;= 5, MONTH($P750) &gt;= 5), IF($T750 &lt;&gt; "", $H750/$T750, ""), ""),"")</f>
        <v/>
      </c>
      <c r="Z750" s="10">
        <f>IF(Overall!$A752&lt;&gt;"",IF(AND(MONTH($O750) &lt;= 6, MONTH($P750) &gt;= 6), IF($T750 &lt;&gt; "", $H750/$T750, ""), ""),"")</f>
        <v>540000</v>
      </c>
      <c r="AA750" s="10">
        <f>IF(Overall!$A752&lt;&gt;"",IF(AND(MONTH($O750) &lt;= 7, MONTH($P750) &gt;= 7 ), IF($T750 &lt;&gt; "", $H750/$T750, ""), ""),"")</f>
        <v>540000</v>
      </c>
      <c r="AB750" s="10" t="str">
        <f>IF(Overall!$A752&lt;&gt;"",IF(AND(MONTH($O750) &lt;= 8, MONTH($P750) &gt;= 8), IF($T750 &lt;&gt; "", $H750/$T750, ""), ""),"")</f>
        <v/>
      </c>
      <c r="AC750" s="10" t="str">
        <f>IF(Overall!$A752&lt;&gt;"",IF(AND(MONTH($O750) &lt;= 9, MONTH($P750) &gt;= 9), IF($T750 &lt;&gt; "", $H750/$T750, ""), ""),"")</f>
        <v/>
      </c>
      <c r="AD750" s="10" t="str">
        <f>IF(Overall!$A752&lt;&gt;"",IF(AND(MONTH($O750) &lt;= 10, MONTH($P750) &gt;= 10), IF($T750 &lt;&gt; "", $H750/$T750, ""), ""),"")</f>
        <v/>
      </c>
      <c r="AE750" s="10" t="str">
        <f>IF(Overall!$A752&lt;&gt;"",IF(AND(MONTH($O750) &lt;= 11, MONTH($P750) &gt;= 11), IF($T750 &lt;&gt; "", $H750/$T750, ""), ""),"")</f>
        <v/>
      </c>
      <c r="AF750" s="10" t="str">
        <f>IF(Overall!$A752&lt;&gt;"",IF(AND(MONTH($O750) &lt;= 12, MONTH($P750) &gt;= 12), IF($T750 &lt;&gt; "", $H750/$T750, ""), ""),"")</f>
        <v/>
      </c>
      <c r="AH750" s="10" t="str">
        <f ca="1">IFERROR(IF(AND(NOW()&lt;= EOMONTH(DATE(YEAR($P750),1, 1), 0), Overall!$A752&lt;&gt;"", MONTH($O750) &lt;= 1, MONTH($P750) &gt;= 1), IF($T750 &lt;&gt; "", $H750/$T750, ""), ""), "")</f>
        <v/>
      </c>
      <c r="AI750" s="10" t="str">
        <f ca="1">IFERROR(IF(AND(NOW()&lt;= EOMONTH(DATE(YEAR($P750),2, 1), 0), Overall!$A752&lt;&gt;"", MONTH($O750) &lt;= 2, MONTH($P750) &gt;= 2), IF($T750 &lt;&gt; "", $H750/$T750, ""), ""), "")</f>
        <v/>
      </c>
      <c r="AJ750" s="10" t="str">
        <f ca="1">IFERROR(IF(AND(NOW()&lt;= EOMONTH(DATE(YEAR($P750),3, 1), 0), Overall!$A752&lt;&gt;"", MONTH($O750) &lt;= 3, MONTH($P750) &gt;= 3), IF($T750 &lt;&gt; "", $H750/$T750, ""), ""), "")</f>
        <v/>
      </c>
      <c r="AK750" s="10" t="str">
        <f ca="1">IFERROR(IF(AND(NOW()&lt;= EOMONTH(DATE(YEAR($P750),4, 1), 0), Overall!$A752&lt;&gt;"", MONTH($O750) &lt;= 4, MONTH($P750) &gt;= 4), IF($T750 &lt;&gt; "", $H750/$T750, ""), ""), "")</f>
        <v/>
      </c>
      <c r="AL750" s="10" t="str">
        <f ca="1">IFERROR(IF(AND(NOW()&lt;= EOMONTH(DATE(YEAR($P750),5, 1), 0), Overall!$A752&lt;&gt;"", MONTH($O750) &lt;= 5, MONTH($P750) &gt;= 5), IF($T750 &lt;&gt; "", $H750/$T750, ""), ""), "")</f>
        <v/>
      </c>
      <c r="AM750" s="10" t="str">
        <f ca="1">IFERROR(IF(AND(NOW()&lt;= EOMONTH(DATE(YEAR($P750),6, 1), 0), Overall!$A752&lt;&gt;"", MONTH($O750) &lt;= 6, MONTH($P750) &gt;= 6), IF($T750 &lt;&gt; "", $H750/$T750, ""), ""), "")</f>
        <v/>
      </c>
      <c r="AN750" s="10" t="str">
        <f ca="1">IFERROR(IF(AND(NOW()&lt;= EOMONTH(DATE(YEAR($P750),7, 1), 0), Overall!$A752&lt;&gt;"", MONTH($O750) &lt;= 7, MONTH($P750) &gt;= 7), IF($T750 &lt;&gt; "", $H750/$T750, ""), ""), "")</f>
        <v/>
      </c>
      <c r="AO750" s="10" t="str">
        <f ca="1">IFERROR(IF(AND(NOW()&lt;= EOMONTH(DATE(YEAR($P750),8, 1), 0), Overall!$A752&lt;&gt;"", MONTH($O750) &lt;= 8, MONTH($P750) &gt;= 8), IF($T750 &lt;&gt; "", $H750/$T750, ""), ""), "")</f>
        <v/>
      </c>
      <c r="AP750" s="10" t="str">
        <f ca="1">IFERROR(IF(AND(NOW()&lt;= EOMONTH(DATE(YEAR($P750),9, 1), 0), Overall!$A752&lt;&gt;"", MONTH($O750) &lt;= 9, MONTH($P750) &gt;= 9), IF($T750 &lt;&gt; "", $H750/$T750, ""), ""), "")</f>
        <v/>
      </c>
      <c r="AQ750" s="10" t="str">
        <f ca="1">IFERROR(IF(AND(NOW()&lt;= EOMONTH(DATE(YEAR($P750),10, 1), 0), Overall!$A752&lt;&gt;"", MONTH($O750) &lt;= 10, MONTH($P750) &gt;= 10), IF($T750 &lt;&gt; "", $H750/$T750, ""), ""), "")</f>
        <v/>
      </c>
      <c r="AR750" s="10" t="str">
        <f ca="1">IFERROR(IF(AND(NOW()&lt;= EOMONTH(DATE(YEAR($P750),11, 1), 0), Overall!$A752&lt;&gt;"", MONTH($O750) &lt;=11, MONTH($P750) &gt;= 11), IF($T750 &lt;&gt; "", $H750/$T750, ""), ""), "")</f>
        <v/>
      </c>
      <c r="AS750" s="10" t="str">
        <f ca="1">IFERROR(IF(AND(NOW()&lt;= EOMONTH(DATE(YEAR($P750),12, 1), 0), Overall!$A752&lt;&gt;"", MONTH($O750) &lt;= 12, MONTH($P750) &gt;= 12), IF($T750 &lt;&gt; "", $H750/$T750, ""), ""), "")</f>
        <v/>
      </c>
      <c r="AT750" s="16">
        <f t="shared" ca="1" si="24"/>
        <v>0</v>
      </c>
    </row>
    <row r="751" spans="1:46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6">
        <f>IF(Overall!T753&lt;&gt;"",VALUE(Overall!T753),"")</f>
        <v>80.63</v>
      </c>
      <c r="O751" s="7">
        <f>IF(Overall!L753&lt;&gt;"", DATEVALUE(Overall!L753), "")</f>
        <v>45444</v>
      </c>
      <c r="P751" s="7">
        <f>IF(Overall!M753&lt;&gt;"", DATEVALUE(Overall!M753), "")</f>
        <v>45473</v>
      </c>
      <c r="Q751" s="7" t="str">
        <f>IF(Overall!S753&lt;&gt;"",_xlfn.VALUETOTEXT(Overall!S753),"")</f>
        <v>Jun</v>
      </c>
      <c r="R751" s="7">
        <f>IF(Overall!O753&lt;&gt;"", DATEVALUE(Overall!O753), "")</f>
        <v>45322</v>
      </c>
      <c r="S751" s="7">
        <f>IF(Overall!O753&lt;&gt;"", DATEVALUE(Overall!O753), "")</f>
        <v>45322</v>
      </c>
      <c r="T751" s="5">
        <f t="shared" si="22"/>
        <v>1</v>
      </c>
      <c r="U751" s="10" t="str">
        <f>IF(Overall!$A753&lt;&gt;"",IF(AND(MONTH($O751) &lt;= 1, MONTH($P751) &gt;= 1), IF($T751 &lt;&gt; "", $H751/$T751, ""), ""),"")</f>
        <v/>
      </c>
      <c r="V751" s="10" t="str">
        <f>IF(Overall!$A753&lt;&gt;"",IF(AND(MONTH($O751) &lt;= 2, MONTH($P751) &gt;= 2), IF($T751 &lt;&gt; "", $H751/$T751, ""), ""),"")</f>
        <v/>
      </c>
      <c r="W751" s="10" t="str">
        <f>IF(Overall!$A753&lt;&gt;"",IF(AND(MONTH($O751) &lt;= 3, MONTH($P751) &gt;= 3), IF($T751 &lt;&gt; "", $H751/$T751, ""), ""),"")</f>
        <v/>
      </c>
      <c r="X751" s="10" t="str">
        <f>IF(Overall!$A753&lt;&gt;"",IF(AND(MONTH($O751) &lt;= 4, MONTH($P751) &gt;= 4), IF($T751 &lt;&gt; "", $H751/$T751, ""), ""),"")</f>
        <v/>
      </c>
      <c r="Y751" s="10" t="str">
        <f>IF(Overall!$A753&lt;&gt;"",IF(AND(MONTH($O751) &lt;= 5, MONTH($P751) &gt;= 5), IF($T751 &lt;&gt; "", $H751/$T751, ""), ""),"")</f>
        <v/>
      </c>
      <c r="Z751" s="10">
        <f>IF(Overall!$A753&lt;&gt;"",IF(AND(MONTH($O751) &lt;= 6, MONTH($P751) &gt;= 6), IF($T751 &lt;&gt; "", $H751/$T751, ""), ""),"")</f>
        <v>1000000</v>
      </c>
      <c r="AA751" s="10" t="str">
        <f>IF(Overall!$A753&lt;&gt;"",IF(AND(MONTH($O751) &lt;= 7, MONTH($P751) &gt;= 7 ), IF($T751 &lt;&gt; "", $H751/$T751, ""), ""),"")</f>
        <v/>
      </c>
      <c r="AB751" s="10" t="str">
        <f>IF(Overall!$A753&lt;&gt;"",IF(AND(MONTH($O751) &lt;= 8, MONTH($P751) &gt;= 8), IF($T751 &lt;&gt; "", $H751/$T751, ""), ""),"")</f>
        <v/>
      </c>
      <c r="AC751" s="10" t="str">
        <f>IF(Overall!$A753&lt;&gt;"",IF(AND(MONTH($O751) &lt;= 9, MONTH($P751) &gt;= 9), IF($T751 &lt;&gt; "", $H751/$T751, ""), ""),"")</f>
        <v/>
      </c>
      <c r="AD751" s="10" t="str">
        <f>IF(Overall!$A753&lt;&gt;"",IF(AND(MONTH($O751) &lt;= 10, MONTH($P751) &gt;= 10), IF($T751 &lt;&gt; "", $H751/$T751, ""), ""),"")</f>
        <v/>
      </c>
      <c r="AE751" s="10" t="str">
        <f>IF(Overall!$A753&lt;&gt;"",IF(AND(MONTH($O751) &lt;= 11, MONTH($P751) &gt;= 11), IF($T751 &lt;&gt; "", $H751/$T751, ""), ""),"")</f>
        <v/>
      </c>
      <c r="AF751" s="10" t="str">
        <f>IF(Overall!$A753&lt;&gt;"",IF(AND(MONTH($O751) &lt;= 12, MONTH($P751) &gt;= 12), IF($T751 &lt;&gt; "", $H751/$T751, ""), ""),"")</f>
        <v/>
      </c>
      <c r="AH751" s="10" t="str">
        <f ca="1">IFERROR(IF(AND(NOW()&lt;= EOMONTH(DATE(YEAR($P751),1, 1), 0), Overall!$A753&lt;&gt;"", MONTH($O751) &lt;= 1, MONTH($P751) &gt;= 1), IF($T751 &lt;&gt; "", $H751/$T751, ""), ""), "")</f>
        <v/>
      </c>
      <c r="AI751" s="10" t="str">
        <f ca="1">IFERROR(IF(AND(NOW()&lt;= EOMONTH(DATE(YEAR($P751),2, 1), 0), Overall!$A753&lt;&gt;"", MONTH($O751) &lt;= 2, MONTH($P751) &gt;= 2), IF($T751 &lt;&gt; "", $H751/$T751, ""), ""), "")</f>
        <v/>
      </c>
      <c r="AJ751" s="10" t="str">
        <f ca="1">IFERROR(IF(AND(NOW()&lt;= EOMONTH(DATE(YEAR($P751),3, 1), 0), Overall!$A753&lt;&gt;"", MONTH($O751) &lt;= 3, MONTH($P751) &gt;= 3), IF($T751 &lt;&gt; "", $H751/$T751, ""), ""), "")</f>
        <v/>
      </c>
      <c r="AK751" s="10" t="str">
        <f ca="1">IFERROR(IF(AND(NOW()&lt;= EOMONTH(DATE(YEAR($P751),4, 1), 0), Overall!$A753&lt;&gt;"", MONTH($O751) &lt;= 4, MONTH($P751) &gt;= 4), IF($T751 &lt;&gt; "", $H751/$T751, ""), ""), "")</f>
        <v/>
      </c>
      <c r="AL751" s="10" t="str">
        <f ca="1">IFERROR(IF(AND(NOW()&lt;= EOMONTH(DATE(YEAR($P751),5, 1), 0), Overall!$A753&lt;&gt;"", MONTH($O751) &lt;= 5, MONTH($P751) &gt;= 5), IF($T751 &lt;&gt; "", $H751/$T751, ""), ""), "")</f>
        <v/>
      </c>
      <c r="AM751" s="10" t="str">
        <f ca="1">IFERROR(IF(AND(NOW()&lt;= EOMONTH(DATE(YEAR($P751),6, 1), 0), Overall!$A753&lt;&gt;"", MONTH($O751) &lt;= 6, MONTH($P751) &gt;= 6), IF($T751 &lt;&gt; "", $H751/$T751, ""), ""), "")</f>
        <v/>
      </c>
      <c r="AN751" s="10" t="str">
        <f ca="1">IFERROR(IF(AND(NOW()&lt;= EOMONTH(DATE(YEAR($P751),7, 1), 0), Overall!$A753&lt;&gt;"", MONTH($O751) &lt;= 7, MONTH($P751) &gt;= 7), IF($T751 &lt;&gt; "", $H751/$T751, ""), ""), "")</f>
        <v/>
      </c>
      <c r="AO751" s="10" t="str">
        <f ca="1">IFERROR(IF(AND(NOW()&lt;= EOMONTH(DATE(YEAR($P751),8, 1), 0), Overall!$A753&lt;&gt;"", MONTH($O751) &lt;= 8, MONTH($P751) &gt;= 8), IF($T751 &lt;&gt; "", $H751/$T751, ""), ""), "")</f>
        <v/>
      </c>
      <c r="AP751" s="10" t="str">
        <f ca="1">IFERROR(IF(AND(NOW()&lt;= EOMONTH(DATE(YEAR($P751),9, 1), 0), Overall!$A753&lt;&gt;"", MONTH($O751) &lt;= 9, MONTH($P751) &gt;= 9), IF($T751 &lt;&gt; "", $H751/$T751, ""), ""), "")</f>
        <v/>
      </c>
      <c r="AQ751" s="10" t="str">
        <f ca="1">IFERROR(IF(AND(NOW()&lt;= EOMONTH(DATE(YEAR($P751),10, 1), 0), Overall!$A753&lt;&gt;"", MONTH($O751) &lt;= 10, MONTH($P751) &gt;= 10), IF($T751 &lt;&gt; "", $H751/$T751, ""), ""), "")</f>
        <v/>
      </c>
      <c r="AR751" s="10" t="str">
        <f ca="1">IFERROR(IF(AND(NOW()&lt;= EOMONTH(DATE(YEAR($P751),11, 1), 0), Overall!$A753&lt;&gt;"", MONTH($O751) &lt;=11, MONTH($P751) &gt;= 11), IF($T751 &lt;&gt; "", $H751/$T751, ""), ""), "")</f>
        <v/>
      </c>
      <c r="AS751" s="10" t="str">
        <f ca="1">IFERROR(IF(AND(NOW()&lt;= EOMONTH(DATE(YEAR($P751),12, 1), 0), Overall!$A753&lt;&gt;"", MONTH($O751) &lt;= 12, MONTH($P751) &gt;= 12), IF($T751 &lt;&gt; "", $H751/$T751, ""), ""), "")</f>
        <v/>
      </c>
      <c r="AT751" s="16">
        <f t="shared" ca="1" si="24"/>
        <v>0</v>
      </c>
    </row>
    <row r="752" spans="1:46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6">
        <f>IF(Overall!T754&lt;&gt;"",VALUE(Overall!T754),"")</f>
        <v>80.62</v>
      </c>
      <c r="O752" s="7">
        <f>IF(Overall!L754&lt;&gt;"", DATEVALUE(Overall!L754), "")</f>
        <v>45444</v>
      </c>
      <c r="P752" s="7">
        <f>IF(Overall!M754&lt;&gt;"", DATEVALUE(Overall!M754), "")</f>
        <v>45473</v>
      </c>
      <c r="Q752" s="7" t="str">
        <f>IF(Overall!S754&lt;&gt;"",_xlfn.VALUETOTEXT(Overall!S754),"")</f>
        <v>Jun</v>
      </c>
      <c r="R752" s="7">
        <f>IF(Overall!O754&lt;&gt;"", DATEVALUE(Overall!O754), "")</f>
        <v>45322</v>
      </c>
      <c r="S752" s="7">
        <f>IF(Overall!O754&lt;&gt;"", DATEVALUE(Overall!O754), "")</f>
        <v>45322</v>
      </c>
      <c r="T752" s="5">
        <f t="shared" si="22"/>
        <v>1</v>
      </c>
      <c r="U752" s="10" t="str">
        <f>IF(Overall!$A754&lt;&gt;"",IF(AND(MONTH($O752) &lt;= 1, MONTH($P752) &gt;= 1), IF($T752 &lt;&gt; "", $H752/$T752, ""), ""),"")</f>
        <v/>
      </c>
      <c r="V752" s="10" t="str">
        <f>IF(Overall!$A754&lt;&gt;"",IF(AND(MONTH($O752) &lt;= 2, MONTH($P752) &gt;= 2), IF($T752 &lt;&gt; "", $H752/$T752, ""), ""),"")</f>
        <v/>
      </c>
      <c r="W752" s="10" t="str">
        <f>IF(Overall!$A754&lt;&gt;"",IF(AND(MONTH($O752) &lt;= 3, MONTH($P752) &gt;= 3), IF($T752 &lt;&gt; "", $H752/$T752, ""), ""),"")</f>
        <v/>
      </c>
      <c r="X752" s="10" t="str">
        <f>IF(Overall!$A754&lt;&gt;"",IF(AND(MONTH($O752) &lt;= 4, MONTH($P752) &gt;= 4), IF($T752 &lt;&gt; "", $H752/$T752, ""), ""),"")</f>
        <v/>
      </c>
      <c r="Y752" s="10" t="str">
        <f>IF(Overall!$A754&lt;&gt;"",IF(AND(MONTH($O752) &lt;= 5, MONTH($P752) &gt;= 5), IF($T752 &lt;&gt; "", $H752/$T752, ""), ""),"")</f>
        <v/>
      </c>
      <c r="Z752" s="10">
        <f>IF(Overall!$A754&lt;&gt;"",IF(AND(MONTH($O752) &lt;= 6, MONTH($P752) &gt;= 6), IF($T752 &lt;&gt; "", $H752/$T752, ""), ""),"")</f>
        <v>1000000</v>
      </c>
      <c r="AA752" s="10" t="str">
        <f>IF(Overall!$A754&lt;&gt;"",IF(AND(MONTH($O752) &lt;= 7, MONTH($P752) &gt;= 7 ), IF($T752 &lt;&gt; "", $H752/$T752, ""), ""),"")</f>
        <v/>
      </c>
      <c r="AB752" s="10" t="str">
        <f>IF(Overall!$A754&lt;&gt;"",IF(AND(MONTH($O752) &lt;= 8, MONTH($P752) &gt;= 8), IF($T752 &lt;&gt; "", $H752/$T752, ""), ""),"")</f>
        <v/>
      </c>
      <c r="AC752" s="10" t="str">
        <f>IF(Overall!$A754&lt;&gt;"",IF(AND(MONTH($O752) &lt;= 9, MONTH($P752) &gt;= 9), IF($T752 &lt;&gt; "", $H752/$T752, ""), ""),"")</f>
        <v/>
      </c>
      <c r="AD752" s="10" t="str">
        <f>IF(Overall!$A754&lt;&gt;"",IF(AND(MONTH($O752) &lt;= 10, MONTH($P752) &gt;= 10), IF($T752 &lt;&gt; "", $H752/$T752, ""), ""),"")</f>
        <v/>
      </c>
      <c r="AE752" s="10" t="str">
        <f>IF(Overall!$A754&lt;&gt;"",IF(AND(MONTH($O752) &lt;= 11, MONTH($P752) &gt;= 11), IF($T752 &lt;&gt; "", $H752/$T752, ""), ""),"")</f>
        <v/>
      </c>
      <c r="AF752" s="10" t="str">
        <f>IF(Overall!$A754&lt;&gt;"",IF(AND(MONTH($O752) &lt;= 12, MONTH($P752) &gt;= 12), IF($T752 &lt;&gt; "", $H752/$T752, ""), ""),"")</f>
        <v/>
      </c>
      <c r="AH752" s="10" t="str">
        <f ca="1">IFERROR(IF(AND(NOW()&lt;= EOMONTH(DATE(YEAR($P752),1, 1), 0), Overall!$A754&lt;&gt;"", MONTH($O752) &lt;= 1, MONTH($P752) &gt;= 1), IF($T752 &lt;&gt; "", $H752/$T752, ""), ""), "")</f>
        <v/>
      </c>
      <c r="AI752" s="10" t="str">
        <f ca="1">IFERROR(IF(AND(NOW()&lt;= EOMONTH(DATE(YEAR($P752),2, 1), 0), Overall!$A754&lt;&gt;"", MONTH($O752) &lt;= 2, MONTH($P752) &gt;= 2), IF($T752 &lt;&gt; "", $H752/$T752, ""), ""), "")</f>
        <v/>
      </c>
      <c r="AJ752" s="10" t="str">
        <f ca="1">IFERROR(IF(AND(NOW()&lt;= EOMONTH(DATE(YEAR($P752),3, 1), 0), Overall!$A754&lt;&gt;"", MONTH($O752) &lt;= 3, MONTH($P752) &gt;= 3), IF($T752 &lt;&gt; "", $H752/$T752, ""), ""), "")</f>
        <v/>
      </c>
      <c r="AK752" s="10" t="str">
        <f ca="1">IFERROR(IF(AND(NOW()&lt;= EOMONTH(DATE(YEAR($P752),4, 1), 0), Overall!$A754&lt;&gt;"", MONTH($O752) &lt;= 4, MONTH($P752) &gt;= 4), IF($T752 &lt;&gt; "", $H752/$T752, ""), ""), "")</f>
        <v/>
      </c>
      <c r="AL752" s="10" t="str">
        <f ca="1">IFERROR(IF(AND(NOW()&lt;= EOMONTH(DATE(YEAR($P752),5, 1), 0), Overall!$A754&lt;&gt;"", MONTH($O752) &lt;= 5, MONTH($P752) &gt;= 5), IF($T752 &lt;&gt; "", $H752/$T752, ""), ""), "")</f>
        <v/>
      </c>
      <c r="AM752" s="10" t="str">
        <f ca="1">IFERROR(IF(AND(NOW()&lt;= EOMONTH(DATE(YEAR($P752),6, 1), 0), Overall!$A754&lt;&gt;"", MONTH($O752) &lt;= 6, MONTH($P752) &gt;= 6), IF($T752 &lt;&gt; "", $H752/$T752, ""), ""), "")</f>
        <v/>
      </c>
      <c r="AN752" s="10" t="str">
        <f ca="1">IFERROR(IF(AND(NOW()&lt;= EOMONTH(DATE(YEAR($P752),7, 1), 0), Overall!$A754&lt;&gt;"", MONTH($O752) &lt;= 7, MONTH($P752) &gt;= 7), IF($T752 &lt;&gt; "", $H752/$T752, ""), ""), "")</f>
        <v/>
      </c>
      <c r="AO752" s="10" t="str">
        <f ca="1">IFERROR(IF(AND(NOW()&lt;= EOMONTH(DATE(YEAR($P752),8, 1), 0), Overall!$A754&lt;&gt;"", MONTH($O752) &lt;= 8, MONTH($P752) &gt;= 8), IF($T752 &lt;&gt; "", $H752/$T752, ""), ""), "")</f>
        <v/>
      </c>
      <c r="AP752" s="10" t="str">
        <f ca="1">IFERROR(IF(AND(NOW()&lt;= EOMONTH(DATE(YEAR($P752),9, 1), 0), Overall!$A754&lt;&gt;"", MONTH($O752) &lt;= 9, MONTH($P752) &gt;= 9), IF($T752 &lt;&gt; "", $H752/$T752, ""), ""), "")</f>
        <v/>
      </c>
      <c r="AQ752" s="10" t="str">
        <f ca="1">IFERROR(IF(AND(NOW()&lt;= EOMONTH(DATE(YEAR($P752),10, 1), 0), Overall!$A754&lt;&gt;"", MONTH($O752) &lt;= 10, MONTH($P752) &gt;= 10), IF($T752 &lt;&gt; "", $H752/$T752, ""), ""), "")</f>
        <v/>
      </c>
      <c r="AR752" s="10" t="str">
        <f ca="1">IFERROR(IF(AND(NOW()&lt;= EOMONTH(DATE(YEAR($P752),11, 1), 0), Overall!$A754&lt;&gt;"", MONTH($O752) &lt;=11, MONTH($P752) &gt;= 11), IF($T752 &lt;&gt; "", $H752/$T752, ""), ""), "")</f>
        <v/>
      </c>
      <c r="AS752" s="10" t="str">
        <f ca="1">IFERROR(IF(AND(NOW()&lt;= EOMONTH(DATE(YEAR($P752),12, 1), 0), Overall!$A754&lt;&gt;"", MONTH($O752) &lt;= 12, MONTH($P752) &gt;= 12), IF($T752 &lt;&gt; "", $H752/$T752, ""), ""), "")</f>
        <v/>
      </c>
      <c r="AT752" s="16">
        <f t="shared" ca="1" si="24"/>
        <v>0</v>
      </c>
    </row>
    <row r="753" spans="1:46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6">
        <f>IF(Overall!T755&lt;&gt;"",VALUE(Overall!T755),"")</f>
        <v>80.63</v>
      </c>
      <c r="O753" s="7">
        <f>IF(Overall!L755&lt;&gt;"", DATEVALUE(Overall!L755), "")</f>
        <v>45444</v>
      </c>
      <c r="P753" s="7">
        <f>IF(Overall!M755&lt;&gt;"", DATEVALUE(Overall!M755), "")</f>
        <v>45473</v>
      </c>
      <c r="Q753" s="7" t="str">
        <f>IF(Overall!S755&lt;&gt;"",_xlfn.VALUETOTEXT(Overall!S755),"")</f>
        <v>Jun</v>
      </c>
      <c r="R753" s="7">
        <f>IF(Overall!O755&lt;&gt;"", DATEVALUE(Overall!O755), "")</f>
        <v>45322</v>
      </c>
      <c r="S753" s="7">
        <f>IF(Overall!O755&lt;&gt;"", DATEVALUE(Overall!O755), "")</f>
        <v>45322</v>
      </c>
      <c r="T753" s="5">
        <f t="shared" si="22"/>
        <v>1</v>
      </c>
      <c r="U753" s="10" t="str">
        <f>IF(Overall!$A755&lt;&gt;"",IF(AND(MONTH($O753) &lt;= 1, MONTH($P753) &gt;= 1), IF($T753 &lt;&gt; "", $H753/$T753, ""), ""),"")</f>
        <v/>
      </c>
      <c r="V753" s="10" t="str">
        <f>IF(Overall!$A755&lt;&gt;"",IF(AND(MONTH($O753) &lt;= 2, MONTH($P753) &gt;= 2), IF($T753 &lt;&gt; "", $H753/$T753, ""), ""),"")</f>
        <v/>
      </c>
      <c r="W753" s="10" t="str">
        <f>IF(Overall!$A755&lt;&gt;"",IF(AND(MONTH($O753) &lt;= 3, MONTH($P753) &gt;= 3), IF($T753 &lt;&gt; "", $H753/$T753, ""), ""),"")</f>
        <v/>
      </c>
      <c r="X753" s="10" t="str">
        <f>IF(Overall!$A755&lt;&gt;"",IF(AND(MONTH($O753) &lt;= 4, MONTH($P753) &gt;= 4), IF($T753 &lt;&gt; "", $H753/$T753, ""), ""),"")</f>
        <v/>
      </c>
      <c r="Y753" s="10" t="str">
        <f>IF(Overall!$A755&lt;&gt;"",IF(AND(MONTH($O753) &lt;= 5, MONTH($P753) &gt;= 5), IF($T753 &lt;&gt; "", $H753/$T753, ""), ""),"")</f>
        <v/>
      </c>
      <c r="Z753" s="10">
        <f>IF(Overall!$A755&lt;&gt;"",IF(AND(MONTH($O753) &lt;= 6, MONTH($P753) &gt;= 6), IF($T753 &lt;&gt; "", $H753/$T753, ""), ""),"")</f>
        <v>1000000</v>
      </c>
      <c r="AA753" s="10" t="str">
        <f>IF(Overall!$A755&lt;&gt;"",IF(AND(MONTH($O753) &lt;= 7, MONTH($P753) &gt;= 7 ), IF($T753 &lt;&gt; "", $H753/$T753, ""), ""),"")</f>
        <v/>
      </c>
      <c r="AB753" s="10" t="str">
        <f>IF(Overall!$A755&lt;&gt;"",IF(AND(MONTH($O753) &lt;= 8, MONTH($P753) &gt;= 8), IF($T753 &lt;&gt; "", $H753/$T753, ""), ""),"")</f>
        <v/>
      </c>
      <c r="AC753" s="10" t="str">
        <f>IF(Overall!$A755&lt;&gt;"",IF(AND(MONTH($O753) &lt;= 9, MONTH($P753) &gt;= 9), IF($T753 &lt;&gt; "", $H753/$T753, ""), ""),"")</f>
        <v/>
      </c>
      <c r="AD753" s="10" t="str">
        <f>IF(Overall!$A755&lt;&gt;"",IF(AND(MONTH($O753) &lt;= 10, MONTH($P753) &gt;= 10), IF($T753 &lt;&gt; "", $H753/$T753, ""), ""),"")</f>
        <v/>
      </c>
      <c r="AE753" s="10" t="str">
        <f>IF(Overall!$A755&lt;&gt;"",IF(AND(MONTH($O753) &lt;= 11, MONTH($P753) &gt;= 11), IF($T753 &lt;&gt; "", $H753/$T753, ""), ""),"")</f>
        <v/>
      </c>
      <c r="AF753" s="10" t="str">
        <f>IF(Overall!$A755&lt;&gt;"",IF(AND(MONTH($O753) &lt;= 12, MONTH($P753) &gt;= 12), IF($T753 &lt;&gt; "", $H753/$T753, ""), ""),"")</f>
        <v/>
      </c>
      <c r="AH753" s="10" t="str">
        <f ca="1">IFERROR(IF(AND(NOW()&lt;= EOMONTH(DATE(YEAR($P753),1, 1), 0), Overall!$A755&lt;&gt;"", MONTH($O753) &lt;= 1, MONTH($P753) &gt;= 1), IF($T753 &lt;&gt; "", $H753/$T753, ""), ""), "")</f>
        <v/>
      </c>
      <c r="AI753" s="10" t="str">
        <f ca="1">IFERROR(IF(AND(NOW()&lt;= EOMONTH(DATE(YEAR($P753),2, 1), 0), Overall!$A755&lt;&gt;"", MONTH($O753) &lt;= 2, MONTH($P753) &gt;= 2), IF($T753 &lt;&gt; "", $H753/$T753, ""), ""), "")</f>
        <v/>
      </c>
      <c r="AJ753" s="10" t="str">
        <f ca="1">IFERROR(IF(AND(NOW()&lt;= EOMONTH(DATE(YEAR($P753),3, 1), 0), Overall!$A755&lt;&gt;"", MONTH($O753) &lt;= 3, MONTH($P753) &gt;= 3), IF($T753 &lt;&gt; "", $H753/$T753, ""), ""), "")</f>
        <v/>
      </c>
      <c r="AK753" s="10" t="str">
        <f ca="1">IFERROR(IF(AND(NOW()&lt;= EOMONTH(DATE(YEAR($P753),4, 1), 0), Overall!$A755&lt;&gt;"", MONTH($O753) &lt;= 4, MONTH($P753) &gt;= 4), IF($T753 &lt;&gt; "", $H753/$T753, ""), ""), "")</f>
        <v/>
      </c>
      <c r="AL753" s="10" t="str">
        <f ca="1">IFERROR(IF(AND(NOW()&lt;= EOMONTH(DATE(YEAR($P753),5, 1), 0), Overall!$A755&lt;&gt;"", MONTH($O753) &lt;= 5, MONTH($P753) &gt;= 5), IF($T753 &lt;&gt; "", $H753/$T753, ""), ""), "")</f>
        <v/>
      </c>
      <c r="AM753" s="10" t="str">
        <f ca="1">IFERROR(IF(AND(NOW()&lt;= EOMONTH(DATE(YEAR($P753),6, 1), 0), Overall!$A755&lt;&gt;"", MONTH($O753) &lt;= 6, MONTH($P753) &gt;= 6), IF($T753 &lt;&gt; "", $H753/$T753, ""), ""), "")</f>
        <v/>
      </c>
      <c r="AN753" s="10" t="str">
        <f ca="1">IFERROR(IF(AND(NOW()&lt;= EOMONTH(DATE(YEAR($P753),7, 1), 0), Overall!$A755&lt;&gt;"", MONTH($O753) &lt;= 7, MONTH($P753) &gt;= 7), IF($T753 &lt;&gt; "", $H753/$T753, ""), ""), "")</f>
        <v/>
      </c>
      <c r="AO753" s="10" t="str">
        <f ca="1">IFERROR(IF(AND(NOW()&lt;= EOMONTH(DATE(YEAR($P753),8, 1), 0), Overall!$A755&lt;&gt;"", MONTH($O753) &lt;= 8, MONTH($P753) &gt;= 8), IF($T753 &lt;&gt; "", $H753/$T753, ""), ""), "")</f>
        <v/>
      </c>
      <c r="AP753" s="10" t="str">
        <f ca="1">IFERROR(IF(AND(NOW()&lt;= EOMONTH(DATE(YEAR($P753),9, 1), 0), Overall!$A755&lt;&gt;"", MONTH($O753) &lt;= 9, MONTH($P753) &gt;= 9), IF($T753 &lt;&gt; "", $H753/$T753, ""), ""), "")</f>
        <v/>
      </c>
      <c r="AQ753" s="10" t="str">
        <f ca="1">IFERROR(IF(AND(NOW()&lt;= EOMONTH(DATE(YEAR($P753),10, 1), 0), Overall!$A755&lt;&gt;"", MONTH($O753) &lt;= 10, MONTH($P753) &gt;= 10), IF($T753 &lt;&gt; "", $H753/$T753, ""), ""), "")</f>
        <v/>
      </c>
      <c r="AR753" s="10" t="str">
        <f ca="1">IFERROR(IF(AND(NOW()&lt;= EOMONTH(DATE(YEAR($P753),11, 1), 0), Overall!$A755&lt;&gt;"", MONTH($O753) &lt;=11, MONTH($P753) &gt;= 11), IF($T753 &lt;&gt; "", $H753/$T753, ""), ""), "")</f>
        <v/>
      </c>
      <c r="AS753" s="10" t="str">
        <f ca="1">IFERROR(IF(AND(NOW()&lt;= EOMONTH(DATE(YEAR($P753),12, 1), 0), Overall!$A755&lt;&gt;"", MONTH($O753) &lt;= 12, MONTH($P753) &gt;= 12), IF($T753 &lt;&gt; "", $H753/$T753, ""), ""), "")</f>
        <v/>
      </c>
      <c r="AT753" s="16">
        <f t="shared" ca="1" si="24"/>
        <v>0</v>
      </c>
    </row>
    <row r="754" spans="1:46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6">
        <f>IF(Overall!T756&lt;&gt;"",VALUE(Overall!T756),"")</f>
        <v>80.45</v>
      </c>
      <c r="O754" s="7">
        <f>IF(Overall!L756&lt;&gt;"", DATEVALUE(Overall!L756), "")</f>
        <v>45444</v>
      </c>
      <c r="P754" s="7">
        <f>IF(Overall!M756&lt;&gt;"", DATEVALUE(Overall!M756), "")</f>
        <v>45473</v>
      </c>
      <c r="Q754" s="7" t="str">
        <f>IF(Overall!S756&lt;&gt;"",_xlfn.VALUETOTEXT(Overall!S756),"")</f>
        <v>Jun</v>
      </c>
      <c r="R754" s="7">
        <f>IF(Overall!O756&lt;&gt;"", DATEVALUE(Overall!O756), "")</f>
        <v>45322</v>
      </c>
      <c r="S754" s="7">
        <f>IF(Overall!O756&lt;&gt;"", DATEVALUE(Overall!O756), "")</f>
        <v>45322</v>
      </c>
      <c r="T754" s="5">
        <f t="shared" si="22"/>
        <v>1</v>
      </c>
      <c r="U754" s="10" t="str">
        <f>IF(Overall!$A756&lt;&gt;"",IF(AND(MONTH($O754) &lt;= 1, MONTH($P754) &gt;= 1), IF($T754 &lt;&gt; "", $H754/$T754, ""), ""),"")</f>
        <v/>
      </c>
      <c r="V754" s="10" t="str">
        <f>IF(Overall!$A756&lt;&gt;"",IF(AND(MONTH($O754) &lt;= 2, MONTH($P754) &gt;= 2), IF($T754 &lt;&gt; "", $H754/$T754, ""), ""),"")</f>
        <v/>
      </c>
      <c r="W754" s="10" t="str">
        <f>IF(Overall!$A756&lt;&gt;"",IF(AND(MONTH($O754) &lt;= 3, MONTH($P754) &gt;= 3), IF($T754 &lt;&gt; "", $H754/$T754, ""), ""),"")</f>
        <v/>
      </c>
      <c r="X754" s="10" t="str">
        <f>IF(Overall!$A756&lt;&gt;"",IF(AND(MONTH($O754) &lt;= 4, MONTH($P754) &gt;= 4), IF($T754 &lt;&gt; "", $H754/$T754, ""), ""),"")</f>
        <v/>
      </c>
      <c r="Y754" s="10" t="str">
        <f>IF(Overall!$A756&lt;&gt;"",IF(AND(MONTH($O754) &lt;= 5, MONTH($P754) &gt;= 5), IF($T754 &lt;&gt; "", $H754/$T754, ""), ""),"")</f>
        <v/>
      </c>
      <c r="Z754" s="10">
        <f>IF(Overall!$A756&lt;&gt;"",IF(AND(MONTH($O754) &lt;= 6, MONTH($P754) &gt;= 6), IF($T754 &lt;&gt; "", $H754/$T754, ""), ""),"")</f>
        <v>1000000</v>
      </c>
      <c r="AA754" s="10" t="str">
        <f>IF(Overall!$A756&lt;&gt;"",IF(AND(MONTH($O754) &lt;= 7, MONTH($P754) &gt;= 7 ), IF($T754 &lt;&gt; "", $H754/$T754, ""), ""),"")</f>
        <v/>
      </c>
      <c r="AB754" s="10" t="str">
        <f>IF(Overall!$A756&lt;&gt;"",IF(AND(MONTH($O754) &lt;= 8, MONTH($P754) &gt;= 8), IF($T754 &lt;&gt; "", $H754/$T754, ""), ""),"")</f>
        <v/>
      </c>
      <c r="AC754" s="10" t="str">
        <f>IF(Overall!$A756&lt;&gt;"",IF(AND(MONTH($O754) &lt;= 9, MONTH($P754) &gt;= 9), IF($T754 &lt;&gt; "", $H754/$T754, ""), ""),"")</f>
        <v/>
      </c>
      <c r="AD754" s="10" t="str">
        <f>IF(Overall!$A756&lt;&gt;"",IF(AND(MONTH($O754) &lt;= 10, MONTH($P754) &gt;= 10), IF($T754 &lt;&gt; "", $H754/$T754, ""), ""),"")</f>
        <v/>
      </c>
      <c r="AE754" s="10" t="str">
        <f>IF(Overall!$A756&lt;&gt;"",IF(AND(MONTH($O754) &lt;= 11, MONTH($P754) &gt;= 11), IF($T754 &lt;&gt; "", $H754/$T754, ""), ""),"")</f>
        <v/>
      </c>
      <c r="AF754" s="10" t="str">
        <f>IF(Overall!$A756&lt;&gt;"",IF(AND(MONTH($O754) &lt;= 12, MONTH($P754) &gt;= 12), IF($T754 &lt;&gt; "", $H754/$T754, ""), ""),"")</f>
        <v/>
      </c>
      <c r="AH754" s="10" t="str">
        <f ca="1">IFERROR(IF(AND(NOW()&lt;= EOMONTH(DATE(YEAR($P754),1, 1), 0), Overall!$A756&lt;&gt;"", MONTH($O754) &lt;= 1, MONTH($P754) &gt;= 1), IF($T754 &lt;&gt; "", $H754/$T754, ""), ""), "")</f>
        <v/>
      </c>
      <c r="AI754" s="10" t="str">
        <f ca="1">IFERROR(IF(AND(NOW()&lt;= EOMONTH(DATE(YEAR($P754),2, 1), 0), Overall!$A756&lt;&gt;"", MONTH($O754) &lt;= 2, MONTH($P754) &gt;= 2), IF($T754 &lt;&gt; "", $H754/$T754, ""), ""), "")</f>
        <v/>
      </c>
      <c r="AJ754" s="10" t="str">
        <f ca="1">IFERROR(IF(AND(NOW()&lt;= EOMONTH(DATE(YEAR($P754),3, 1), 0), Overall!$A756&lt;&gt;"", MONTH($O754) &lt;= 3, MONTH($P754) &gt;= 3), IF($T754 &lt;&gt; "", $H754/$T754, ""), ""), "")</f>
        <v/>
      </c>
      <c r="AK754" s="10" t="str">
        <f ca="1">IFERROR(IF(AND(NOW()&lt;= EOMONTH(DATE(YEAR($P754),4, 1), 0), Overall!$A756&lt;&gt;"", MONTH($O754) &lt;= 4, MONTH($P754) &gt;= 4), IF($T754 &lt;&gt; "", $H754/$T754, ""), ""), "")</f>
        <v/>
      </c>
      <c r="AL754" s="10" t="str">
        <f ca="1">IFERROR(IF(AND(NOW()&lt;= EOMONTH(DATE(YEAR($P754),5, 1), 0), Overall!$A756&lt;&gt;"", MONTH($O754) &lt;= 5, MONTH($P754) &gt;= 5), IF($T754 &lt;&gt; "", $H754/$T754, ""), ""), "")</f>
        <v/>
      </c>
      <c r="AM754" s="10" t="str">
        <f ca="1">IFERROR(IF(AND(NOW()&lt;= EOMONTH(DATE(YEAR($P754),6, 1), 0), Overall!$A756&lt;&gt;"", MONTH($O754) &lt;= 6, MONTH($P754) &gt;= 6), IF($T754 &lt;&gt; "", $H754/$T754, ""), ""), "")</f>
        <v/>
      </c>
      <c r="AN754" s="10" t="str">
        <f ca="1">IFERROR(IF(AND(NOW()&lt;= EOMONTH(DATE(YEAR($P754),7, 1), 0), Overall!$A756&lt;&gt;"", MONTH($O754) &lt;= 7, MONTH($P754) &gt;= 7), IF($T754 &lt;&gt; "", $H754/$T754, ""), ""), "")</f>
        <v/>
      </c>
      <c r="AO754" s="10" t="str">
        <f ca="1">IFERROR(IF(AND(NOW()&lt;= EOMONTH(DATE(YEAR($P754),8, 1), 0), Overall!$A756&lt;&gt;"", MONTH($O754) &lt;= 8, MONTH($P754) &gt;= 8), IF($T754 &lt;&gt; "", $H754/$T754, ""), ""), "")</f>
        <v/>
      </c>
      <c r="AP754" s="10" t="str">
        <f ca="1">IFERROR(IF(AND(NOW()&lt;= EOMONTH(DATE(YEAR($P754),9, 1), 0), Overall!$A756&lt;&gt;"", MONTH($O754) &lt;= 9, MONTH($P754) &gt;= 9), IF($T754 &lt;&gt; "", $H754/$T754, ""), ""), "")</f>
        <v/>
      </c>
      <c r="AQ754" s="10" t="str">
        <f ca="1">IFERROR(IF(AND(NOW()&lt;= EOMONTH(DATE(YEAR($P754),10, 1), 0), Overall!$A756&lt;&gt;"", MONTH($O754) &lt;= 10, MONTH($P754) &gt;= 10), IF($T754 &lt;&gt; "", $H754/$T754, ""), ""), "")</f>
        <v/>
      </c>
      <c r="AR754" s="10" t="str">
        <f ca="1">IFERROR(IF(AND(NOW()&lt;= EOMONTH(DATE(YEAR($P754),11, 1), 0), Overall!$A756&lt;&gt;"", MONTH($O754) &lt;=11, MONTH($P754) &gt;= 11), IF($T754 &lt;&gt; "", $H754/$T754, ""), ""), "")</f>
        <v/>
      </c>
      <c r="AS754" s="10" t="str">
        <f ca="1">IFERROR(IF(AND(NOW()&lt;= EOMONTH(DATE(YEAR($P754),12, 1), 0), Overall!$A756&lt;&gt;"", MONTH($O754) &lt;= 12, MONTH($P754) &gt;= 12), IF($T754 &lt;&gt; "", $H754/$T754, ""), ""), "")</f>
        <v/>
      </c>
      <c r="AT754" s="16">
        <f t="shared" ca="1" si="24"/>
        <v>0</v>
      </c>
    </row>
    <row r="755" spans="1:46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6">
        <f>IF(Overall!T757&lt;&gt;"",VALUE(Overall!T757),"")</f>
        <v>80.25</v>
      </c>
      <c r="O755" s="7">
        <f>IF(Overall!L757&lt;&gt;"", DATEVALUE(Overall!L757), "")</f>
        <v>45474</v>
      </c>
      <c r="P755" s="7">
        <f>IF(Overall!M757&lt;&gt;"", DATEVALUE(Overall!M757), "")</f>
        <v>45504</v>
      </c>
      <c r="Q755" s="7" t="str">
        <f>IF(Overall!S757&lt;&gt;"",_xlfn.VALUETOTEXT(Overall!S757),"")</f>
        <v>Jul</v>
      </c>
      <c r="R755" s="7">
        <f>IF(Overall!O757&lt;&gt;"", DATEVALUE(Overall!O757), "")</f>
        <v>45336</v>
      </c>
      <c r="S755" s="7">
        <f>IF(Overall!O757&lt;&gt;"", DATEVALUE(Overall!O757), "")</f>
        <v>45336</v>
      </c>
      <c r="T755" s="5">
        <f t="shared" si="22"/>
        <v>1</v>
      </c>
      <c r="U755" s="10" t="str">
        <f>IF(Overall!$A757&lt;&gt;"",IF(AND(MONTH($O755) &lt;= 1, MONTH($P755) &gt;= 1), IF($T755 &lt;&gt; "", $H755/$T755, ""), ""),"")</f>
        <v/>
      </c>
      <c r="V755" s="10" t="str">
        <f>IF(Overall!$A757&lt;&gt;"",IF(AND(MONTH($O755) &lt;= 2, MONTH($P755) &gt;= 2), IF($T755 &lt;&gt; "", $H755/$T755, ""), ""),"")</f>
        <v/>
      </c>
      <c r="W755" s="10" t="str">
        <f>IF(Overall!$A757&lt;&gt;"",IF(AND(MONTH($O755) &lt;= 3, MONTH($P755) &gt;= 3), IF($T755 &lt;&gt; "", $H755/$T755, ""), ""),"")</f>
        <v/>
      </c>
      <c r="X755" s="10" t="str">
        <f>IF(Overall!$A757&lt;&gt;"",IF(AND(MONTH($O755) &lt;= 4, MONTH($P755) &gt;= 4), IF($T755 &lt;&gt; "", $H755/$T755, ""), ""),"")</f>
        <v/>
      </c>
      <c r="Y755" s="10" t="str">
        <f>IF(Overall!$A757&lt;&gt;"",IF(AND(MONTH($O755) &lt;= 5, MONTH($P755) &gt;= 5), IF($T755 &lt;&gt; "", $H755/$T755, ""), ""),"")</f>
        <v/>
      </c>
      <c r="Z755" s="10" t="str">
        <f>IF(Overall!$A757&lt;&gt;"",IF(AND(MONTH($O755) &lt;= 6, MONTH($P755) &gt;= 6), IF($T755 &lt;&gt; "", $H755/$T755, ""), ""),"")</f>
        <v/>
      </c>
      <c r="AA755" s="10">
        <f>IF(Overall!$A757&lt;&gt;"",IF(AND(MONTH($O755) &lt;= 7, MONTH($P755) &gt;= 7 ), IF($T755 &lt;&gt; "", $H755/$T755, ""), ""),"")</f>
        <v>1000000</v>
      </c>
      <c r="AB755" s="10" t="str">
        <f>IF(Overall!$A757&lt;&gt;"",IF(AND(MONTH($O755) &lt;= 8, MONTH($P755) &gt;= 8), IF($T755 &lt;&gt; "", $H755/$T755, ""), ""),"")</f>
        <v/>
      </c>
      <c r="AC755" s="10" t="str">
        <f>IF(Overall!$A757&lt;&gt;"",IF(AND(MONTH($O755) &lt;= 9, MONTH($P755) &gt;= 9), IF($T755 &lt;&gt; "", $H755/$T755, ""), ""),"")</f>
        <v/>
      </c>
      <c r="AD755" s="10" t="str">
        <f>IF(Overall!$A757&lt;&gt;"",IF(AND(MONTH($O755) &lt;= 10, MONTH($P755) &gt;= 10), IF($T755 &lt;&gt; "", $H755/$T755, ""), ""),"")</f>
        <v/>
      </c>
      <c r="AE755" s="10" t="str">
        <f>IF(Overall!$A757&lt;&gt;"",IF(AND(MONTH($O755) &lt;= 11, MONTH($P755) &gt;= 11), IF($T755 &lt;&gt; "", $H755/$T755, ""), ""),"")</f>
        <v/>
      </c>
      <c r="AF755" s="10" t="str">
        <f>IF(Overall!$A757&lt;&gt;"",IF(AND(MONTH($O755) &lt;= 12, MONTH($P755) &gt;= 12), IF($T755 &lt;&gt; "", $H755/$T755, ""), ""),"")</f>
        <v/>
      </c>
      <c r="AH755" s="10" t="str">
        <f ca="1">IFERROR(IF(AND(NOW()&lt;= EOMONTH(DATE(YEAR($P755),1, 1), 0), Overall!$A757&lt;&gt;"", MONTH($O755) &lt;= 1, MONTH($P755) &gt;= 1), IF($T755 &lt;&gt; "", $H755/$T755, ""), ""), "")</f>
        <v/>
      </c>
      <c r="AI755" s="10" t="str">
        <f ca="1">IFERROR(IF(AND(NOW()&lt;= EOMONTH(DATE(YEAR($P755),2, 1), 0), Overall!$A757&lt;&gt;"", MONTH($O755) &lt;= 2, MONTH($P755) &gt;= 2), IF($T755 &lt;&gt; "", $H755/$T755, ""), ""), "")</f>
        <v/>
      </c>
      <c r="AJ755" s="10" t="str">
        <f ca="1">IFERROR(IF(AND(NOW()&lt;= EOMONTH(DATE(YEAR($P755),3, 1), 0), Overall!$A757&lt;&gt;"", MONTH($O755) &lt;= 3, MONTH($P755) &gt;= 3), IF($T755 &lt;&gt; "", $H755/$T755, ""), ""), "")</f>
        <v/>
      </c>
      <c r="AK755" s="10" t="str">
        <f ca="1">IFERROR(IF(AND(NOW()&lt;= EOMONTH(DATE(YEAR($P755),4, 1), 0), Overall!$A757&lt;&gt;"", MONTH($O755) &lt;= 4, MONTH($P755) &gt;= 4), IF($T755 &lt;&gt; "", $H755/$T755, ""), ""), "")</f>
        <v/>
      </c>
      <c r="AL755" s="10" t="str">
        <f ca="1">IFERROR(IF(AND(NOW()&lt;= EOMONTH(DATE(YEAR($P755),5, 1), 0), Overall!$A757&lt;&gt;"", MONTH($O755) &lt;= 5, MONTH($P755) &gt;= 5), IF($T755 &lt;&gt; "", $H755/$T755, ""), ""), "")</f>
        <v/>
      </c>
      <c r="AM755" s="10" t="str">
        <f ca="1">IFERROR(IF(AND(NOW()&lt;= EOMONTH(DATE(YEAR($P755),6, 1), 0), Overall!$A757&lt;&gt;"", MONTH($O755) &lt;= 6, MONTH($P755) &gt;= 6), IF($T755 &lt;&gt; "", $H755/$T755, ""), ""), "")</f>
        <v/>
      </c>
      <c r="AN755" s="10" t="str">
        <f ca="1">IFERROR(IF(AND(NOW()&lt;= EOMONTH(DATE(YEAR($P755),7, 1), 0), Overall!$A757&lt;&gt;"", MONTH($O755) &lt;= 7, MONTH($P755) &gt;= 7), IF($T755 &lt;&gt; "", $H755/$T755, ""), ""), "")</f>
        <v/>
      </c>
      <c r="AO755" s="10" t="str">
        <f ca="1">IFERROR(IF(AND(NOW()&lt;= EOMONTH(DATE(YEAR($P755),8, 1), 0), Overall!$A757&lt;&gt;"", MONTH($O755) &lt;= 8, MONTH($P755) &gt;= 8), IF($T755 &lt;&gt; "", $H755/$T755, ""), ""), "")</f>
        <v/>
      </c>
      <c r="AP755" s="10" t="str">
        <f ca="1">IFERROR(IF(AND(NOW()&lt;= EOMONTH(DATE(YEAR($P755),9, 1), 0), Overall!$A757&lt;&gt;"", MONTH($O755) &lt;= 9, MONTH($P755) &gt;= 9), IF($T755 &lt;&gt; "", $H755/$T755, ""), ""), "")</f>
        <v/>
      </c>
      <c r="AQ755" s="10" t="str">
        <f ca="1">IFERROR(IF(AND(NOW()&lt;= EOMONTH(DATE(YEAR($P755),10, 1), 0), Overall!$A757&lt;&gt;"", MONTH($O755) &lt;= 10, MONTH($P755) &gt;= 10), IF($T755 &lt;&gt; "", $H755/$T755, ""), ""), "")</f>
        <v/>
      </c>
      <c r="AR755" s="10" t="str">
        <f ca="1">IFERROR(IF(AND(NOW()&lt;= EOMONTH(DATE(YEAR($P755),11, 1), 0), Overall!$A757&lt;&gt;"", MONTH($O755) &lt;=11, MONTH($P755) &gt;= 11), IF($T755 &lt;&gt; "", $H755/$T755, ""), ""), "")</f>
        <v/>
      </c>
      <c r="AS755" s="10" t="str">
        <f ca="1">IFERROR(IF(AND(NOW()&lt;= EOMONTH(DATE(YEAR($P755),12, 1), 0), Overall!$A757&lt;&gt;"", MONTH($O755) &lt;= 12, MONTH($P755) &gt;= 12), IF($T755 &lt;&gt; "", $H755/$T755, ""), ""), "")</f>
        <v/>
      </c>
      <c r="AT755" s="16">
        <f t="shared" ca="1" si="24"/>
        <v>0</v>
      </c>
    </row>
    <row r="756" spans="1:46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6">
        <f>IF(Overall!T758&lt;&gt;"",VALUE(Overall!T758),"")</f>
        <v>80.62</v>
      </c>
      <c r="O756" s="7">
        <f>IF(Overall!L758&lt;&gt;"", DATEVALUE(Overall!L758), "")</f>
        <v>45474</v>
      </c>
      <c r="P756" s="7">
        <f>IF(Overall!M758&lt;&gt;"", DATEVALUE(Overall!M758), "")</f>
        <v>45504</v>
      </c>
      <c r="Q756" s="7" t="str">
        <f>IF(Overall!S758&lt;&gt;"",_xlfn.VALUETOTEXT(Overall!S758),"")</f>
        <v>Jul</v>
      </c>
      <c r="R756" s="7">
        <f>IF(Overall!O758&lt;&gt;"", DATEVALUE(Overall!O758), "")</f>
        <v>45336</v>
      </c>
      <c r="S756" s="7">
        <f>IF(Overall!O758&lt;&gt;"", DATEVALUE(Overall!O758), "")</f>
        <v>45336</v>
      </c>
      <c r="T756" s="5">
        <f t="shared" si="22"/>
        <v>1</v>
      </c>
      <c r="U756" s="10" t="str">
        <f>IF(Overall!$A758&lt;&gt;"",IF(AND(MONTH($O756) &lt;= 1, MONTH($P756) &gt;= 1), IF($T756 &lt;&gt; "", $H756/$T756, ""), ""),"")</f>
        <v/>
      </c>
      <c r="V756" s="10" t="str">
        <f>IF(Overall!$A758&lt;&gt;"",IF(AND(MONTH($O756) &lt;= 2, MONTH($P756) &gt;= 2), IF($T756 &lt;&gt; "", $H756/$T756, ""), ""),"")</f>
        <v/>
      </c>
      <c r="W756" s="10" t="str">
        <f>IF(Overall!$A758&lt;&gt;"",IF(AND(MONTH($O756) &lt;= 3, MONTH($P756) &gt;= 3), IF($T756 &lt;&gt; "", $H756/$T756, ""), ""),"")</f>
        <v/>
      </c>
      <c r="X756" s="10" t="str">
        <f>IF(Overall!$A758&lt;&gt;"",IF(AND(MONTH($O756) &lt;= 4, MONTH($P756) &gt;= 4), IF($T756 &lt;&gt; "", $H756/$T756, ""), ""),"")</f>
        <v/>
      </c>
      <c r="Y756" s="10" t="str">
        <f>IF(Overall!$A758&lt;&gt;"",IF(AND(MONTH($O756) &lt;= 5, MONTH($P756) &gt;= 5), IF($T756 &lt;&gt; "", $H756/$T756, ""), ""),"")</f>
        <v/>
      </c>
      <c r="Z756" s="10" t="str">
        <f>IF(Overall!$A758&lt;&gt;"",IF(AND(MONTH($O756) &lt;= 6, MONTH($P756) &gt;= 6), IF($T756 &lt;&gt; "", $H756/$T756, ""), ""),"")</f>
        <v/>
      </c>
      <c r="AA756" s="10">
        <f>IF(Overall!$A758&lt;&gt;"",IF(AND(MONTH($O756) &lt;= 7, MONTH($P756) &gt;= 7 ), IF($T756 &lt;&gt; "", $H756/$T756, ""), ""),"")</f>
        <v>1000000</v>
      </c>
      <c r="AB756" s="10" t="str">
        <f>IF(Overall!$A758&lt;&gt;"",IF(AND(MONTH($O756) &lt;= 8, MONTH($P756) &gt;= 8), IF($T756 &lt;&gt; "", $H756/$T756, ""), ""),"")</f>
        <v/>
      </c>
      <c r="AC756" s="10" t="str">
        <f>IF(Overall!$A758&lt;&gt;"",IF(AND(MONTH($O756) &lt;= 9, MONTH($P756) &gt;= 9), IF($T756 &lt;&gt; "", $H756/$T756, ""), ""),"")</f>
        <v/>
      </c>
      <c r="AD756" s="10" t="str">
        <f>IF(Overall!$A758&lt;&gt;"",IF(AND(MONTH($O756) &lt;= 10, MONTH($P756) &gt;= 10), IF($T756 &lt;&gt; "", $H756/$T756, ""), ""),"")</f>
        <v/>
      </c>
      <c r="AE756" s="10" t="str">
        <f>IF(Overall!$A758&lt;&gt;"",IF(AND(MONTH($O756) &lt;= 11, MONTH($P756) &gt;= 11), IF($T756 &lt;&gt; "", $H756/$T756, ""), ""),"")</f>
        <v/>
      </c>
      <c r="AF756" s="10" t="str">
        <f>IF(Overall!$A758&lt;&gt;"",IF(AND(MONTH($O756) &lt;= 12, MONTH($P756) &gt;= 12), IF($T756 &lt;&gt; "", $H756/$T756, ""), ""),"")</f>
        <v/>
      </c>
      <c r="AH756" s="10" t="str">
        <f ca="1">IFERROR(IF(AND(NOW()&lt;= EOMONTH(DATE(YEAR($P756),1, 1), 0), Overall!$A758&lt;&gt;"", MONTH($O756) &lt;= 1, MONTH($P756) &gt;= 1), IF($T756 &lt;&gt; "", $H756/$T756, ""), ""), "")</f>
        <v/>
      </c>
      <c r="AI756" s="10" t="str">
        <f ca="1">IFERROR(IF(AND(NOW()&lt;= EOMONTH(DATE(YEAR($P756),2, 1), 0), Overall!$A758&lt;&gt;"", MONTH($O756) &lt;= 2, MONTH($P756) &gt;= 2), IF($T756 &lt;&gt; "", $H756/$T756, ""), ""), "")</f>
        <v/>
      </c>
      <c r="AJ756" s="10" t="str">
        <f ca="1">IFERROR(IF(AND(NOW()&lt;= EOMONTH(DATE(YEAR($P756),3, 1), 0), Overall!$A758&lt;&gt;"", MONTH($O756) &lt;= 3, MONTH($P756) &gt;= 3), IF($T756 &lt;&gt; "", $H756/$T756, ""), ""), "")</f>
        <v/>
      </c>
      <c r="AK756" s="10" t="str">
        <f ca="1">IFERROR(IF(AND(NOW()&lt;= EOMONTH(DATE(YEAR($P756),4, 1), 0), Overall!$A758&lt;&gt;"", MONTH($O756) &lt;= 4, MONTH($P756) &gt;= 4), IF($T756 &lt;&gt; "", $H756/$T756, ""), ""), "")</f>
        <v/>
      </c>
      <c r="AL756" s="10" t="str">
        <f ca="1">IFERROR(IF(AND(NOW()&lt;= EOMONTH(DATE(YEAR($P756),5, 1), 0), Overall!$A758&lt;&gt;"", MONTH($O756) &lt;= 5, MONTH($P756) &gt;= 5), IF($T756 &lt;&gt; "", $H756/$T756, ""), ""), "")</f>
        <v/>
      </c>
      <c r="AM756" s="10" t="str">
        <f ca="1">IFERROR(IF(AND(NOW()&lt;= EOMONTH(DATE(YEAR($P756),6, 1), 0), Overall!$A758&lt;&gt;"", MONTH($O756) &lt;= 6, MONTH($P756) &gt;= 6), IF($T756 &lt;&gt; "", $H756/$T756, ""), ""), "")</f>
        <v/>
      </c>
      <c r="AN756" s="10" t="str">
        <f ca="1">IFERROR(IF(AND(NOW()&lt;= EOMONTH(DATE(YEAR($P756),7, 1), 0), Overall!$A758&lt;&gt;"", MONTH($O756) &lt;= 7, MONTH($P756) &gt;= 7), IF($T756 &lt;&gt; "", $H756/$T756, ""), ""), "")</f>
        <v/>
      </c>
      <c r="AO756" s="10" t="str">
        <f ca="1">IFERROR(IF(AND(NOW()&lt;= EOMONTH(DATE(YEAR($P756),8, 1), 0), Overall!$A758&lt;&gt;"", MONTH($O756) &lt;= 8, MONTH($P756) &gt;= 8), IF($T756 &lt;&gt; "", $H756/$T756, ""), ""), "")</f>
        <v/>
      </c>
      <c r="AP756" s="10" t="str">
        <f ca="1">IFERROR(IF(AND(NOW()&lt;= EOMONTH(DATE(YEAR($P756),9, 1), 0), Overall!$A758&lt;&gt;"", MONTH($O756) &lt;= 9, MONTH($P756) &gt;= 9), IF($T756 &lt;&gt; "", $H756/$T756, ""), ""), "")</f>
        <v/>
      </c>
      <c r="AQ756" s="10" t="str">
        <f ca="1">IFERROR(IF(AND(NOW()&lt;= EOMONTH(DATE(YEAR($P756),10, 1), 0), Overall!$A758&lt;&gt;"", MONTH($O756) &lt;= 10, MONTH($P756) &gt;= 10), IF($T756 &lt;&gt; "", $H756/$T756, ""), ""), "")</f>
        <v/>
      </c>
      <c r="AR756" s="10" t="str">
        <f ca="1">IFERROR(IF(AND(NOW()&lt;= EOMONTH(DATE(YEAR($P756),11, 1), 0), Overall!$A758&lt;&gt;"", MONTH($O756) &lt;=11, MONTH($P756) &gt;= 11), IF($T756 &lt;&gt; "", $H756/$T756, ""), ""), "")</f>
        <v/>
      </c>
      <c r="AS756" s="10" t="str">
        <f ca="1">IFERROR(IF(AND(NOW()&lt;= EOMONTH(DATE(YEAR($P756),12, 1), 0), Overall!$A758&lt;&gt;"", MONTH($O756) &lt;= 12, MONTH($P756) &gt;= 12), IF($T756 &lt;&gt; "", $H756/$T756, ""), ""), "")</f>
        <v/>
      </c>
      <c r="AT756" s="16">
        <f t="shared" ca="1" si="24"/>
        <v>0</v>
      </c>
    </row>
    <row r="757" spans="1:46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6">
        <f>IF(Overall!T759&lt;&gt;"",VALUE(Overall!T759),"")</f>
        <v>80.680000000000007</v>
      </c>
      <c r="O757" s="7">
        <f>IF(Overall!L759&lt;&gt;"", DATEVALUE(Overall!L759), "")</f>
        <v>45474</v>
      </c>
      <c r="P757" s="7">
        <f>IF(Overall!M759&lt;&gt;"", DATEVALUE(Overall!M759), "")</f>
        <v>45504</v>
      </c>
      <c r="Q757" s="7" t="str">
        <f>IF(Overall!S759&lt;&gt;"",_xlfn.VALUETOTEXT(Overall!S759),"")</f>
        <v>Jul</v>
      </c>
      <c r="R757" s="7">
        <f>IF(Overall!O759&lt;&gt;"", DATEVALUE(Overall!O759), "")</f>
        <v>45336</v>
      </c>
      <c r="S757" s="7">
        <f>IF(Overall!O759&lt;&gt;"", DATEVALUE(Overall!O759), "")</f>
        <v>45336</v>
      </c>
      <c r="T757" s="5">
        <f t="shared" si="22"/>
        <v>1</v>
      </c>
      <c r="U757" s="10" t="str">
        <f>IF(Overall!$A759&lt;&gt;"",IF(AND(MONTH($O757) &lt;= 1, MONTH($P757) &gt;= 1), IF($T757 &lt;&gt; "", $H757/$T757, ""), ""),"")</f>
        <v/>
      </c>
      <c r="V757" s="10" t="str">
        <f>IF(Overall!$A759&lt;&gt;"",IF(AND(MONTH($O757) &lt;= 2, MONTH($P757) &gt;= 2), IF($T757 &lt;&gt; "", $H757/$T757, ""), ""),"")</f>
        <v/>
      </c>
      <c r="W757" s="10" t="str">
        <f>IF(Overall!$A759&lt;&gt;"",IF(AND(MONTH($O757) &lt;= 3, MONTH($P757) &gt;= 3), IF($T757 &lt;&gt; "", $H757/$T757, ""), ""),"")</f>
        <v/>
      </c>
      <c r="X757" s="10" t="str">
        <f>IF(Overall!$A759&lt;&gt;"",IF(AND(MONTH($O757) &lt;= 4, MONTH($P757) &gt;= 4), IF($T757 &lt;&gt; "", $H757/$T757, ""), ""),"")</f>
        <v/>
      </c>
      <c r="Y757" s="10" t="str">
        <f>IF(Overall!$A759&lt;&gt;"",IF(AND(MONTH($O757) &lt;= 5, MONTH($P757) &gt;= 5), IF($T757 &lt;&gt; "", $H757/$T757, ""), ""),"")</f>
        <v/>
      </c>
      <c r="Z757" s="10" t="str">
        <f>IF(Overall!$A759&lt;&gt;"",IF(AND(MONTH($O757) &lt;= 6, MONTH($P757) &gt;= 6), IF($T757 &lt;&gt; "", $H757/$T757, ""), ""),"")</f>
        <v/>
      </c>
      <c r="AA757" s="10">
        <f>IF(Overall!$A759&lt;&gt;"",IF(AND(MONTH($O757) &lt;= 7, MONTH($P757) &gt;= 7 ), IF($T757 &lt;&gt; "", $H757/$T757, ""), ""),"")</f>
        <v>1000000</v>
      </c>
      <c r="AB757" s="10" t="str">
        <f>IF(Overall!$A759&lt;&gt;"",IF(AND(MONTH($O757) &lt;= 8, MONTH($P757) &gt;= 8), IF($T757 &lt;&gt; "", $H757/$T757, ""), ""),"")</f>
        <v/>
      </c>
      <c r="AC757" s="10" t="str">
        <f>IF(Overall!$A759&lt;&gt;"",IF(AND(MONTH($O757) &lt;= 9, MONTH($P757) &gt;= 9), IF($T757 &lt;&gt; "", $H757/$T757, ""), ""),"")</f>
        <v/>
      </c>
      <c r="AD757" s="10" t="str">
        <f>IF(Overall!$A759&lt;&gt;"",IF(AND(MONTH($O757) &lt;= 10, MONTH($P757) &gt;= 10), IF($T757 &lt;&gt; "", $H757/$T757, ""), ""),"")</f>
        <v/>
      </c>
      <c r="AE757" s="10" t="str">
        <f>IF(Overall!$A759&lt;&gt;"",IF(AND(MONTH($O757) &lt;= 11, MONTH($P757) &gt;= 11), IF($T757 &lt;&gt; "", $H757/$T757, ""), ""),"")</f>
        <v/>
      </c>
      <c r="AF757" s="10" t="str">
        <f>IF(Overall!$A759&lt;&gt;"",IF(AND(MONTH($O757) &lt;= 12, MONTH($P757) &gt;= 12), IF($T757 &lt;&gt; "", $H757/$T757, ""), ""),"")</f>
        <v/>
      </c>
      <c r="AH757" s="10" t="str">
        <f ca="1">IFERROR(IF(AND(NOW()&lt;= EOMONTH(DATE(YEAR($P757),1, 1), 0), Overall!$A759&lt;&gt;"", MONTH($O757) &lt;= 1, MONTH($P757) &gt;= 1), IF($T757 &lt;&gt; "", $H757/$T757, ""), ""), "")</f>
        <v/>
      </c>
      <c r="AI757" s="10" t="str">
        <f ca="1">IFERROR(IF(AND(NOW()&lt;= EOMONTH(DATE(YEAR($P757),2, 1), 0), Overall!$A759&lt;&gt;"", MONTH($O757) &lt;= 2, MONTH($P757) &gt;= 2), IF($T757 &lt;&gt; "", $H757/$T757, ""), ""), "")</f>
        <v/>
      </c>
      <c r="AJ757" s="10" t="str">
        <f ca="1">IFERROR(IF(AND(NOW()&lt;= EOMONTH(DATE(YEAR($P757),3, 1), 0), Overall!$A759&lt;&gt;"", MONTH($O757) &lt;= 3, MONTH($P757) &gt;= 3), IF($T757 &lt;&gt; "", $H757/$T757, ""), ""), "")</f>
        <v/>
      </c>
      <c r="AK757" s="10" t="str">
        <f ca="1">IFERROR(IF(AND(NOW()&lt;= EOMONTH(DATE(YEAR($P757),4, 1), 0), Overall!$A759&lt;&gt;"", MONTH($O757) &lt;= 4, MONTH($P757) &gt;= 4), IF($T757 &lt;&gt; "", $H757/$T757, ""), ""), "")</f>
        <v/>
      </c>
      <c r="AL757" s="10" t="str">
        <f ca="1">IFERROR(IF(AND(NOW()&lt;= EOMONTH(DATE(YEAR($P757),5, 1), 0), Overall!$A759&lt;&gt;"", MONTH($O757) &lt;= 5, MONTH($P757) &gt;= 5), IF($T757 &lt;&gt; "", $H757/$T757, ""), ""), "")</f>
        <v/>
      </c>
      <c r="AM757" s="10" t="str">
        <f ca="1">IFERROR(IF(AND(NOW()&lt;= EOMONTH(DATE(YEAR($P757),6, 1), 0), Overall!$A759&lt;&gt;"", MONTH($O757) &lt;= 6, MONTH($P757) &gt;= 6), IF($T757 &lt;&gt; "", $H757/$T757, ""), ""), "")</f>
        <v/>
      </c>
      <c r="AN757" s="10" t="str">
        <f ca="1">IFERROR(IF(AND(NOW()&lt;= EOMONTH(DATE(YEAR($P757),7, 1), 0), Overall!$A759&lt;&gt;"", MONTH($O757) &lt;= 7, MONTH($P757) &gt;= 7), IF($T757 &lt;&gt; "", $H757/$T757, ""), ""), "")</f>
        <v/>
      </c>
      <c r="AO757" s="10" t="str">
        <f ca="1">IFERROR(IF(AND(NOW()&lt;= EOMONTH(DATE(YEAR($P757),8, 1), 0), Overall!$A759&lt;&gt;"", MONTH($O757) &lt;= 8, MONTH($P757) &gt;= 8), IF($T757 &lt;&gt; "", $H757/$T757, ""), ""), "")</f>
        <v/>
      </c>
      <c r="AP757" s="10" t="str">
        <f ca="1">IFERROR(IF(AND(NOW()&lt;= EOMONTH(DATE(YEAR($P757),9, 1), 0), Overall!$A759&lt;&gt;"", MONTH($O757) &lt;= 9, MONTH($P757) &gt;= 9), IF($T757 &lt;&gt; "", $H757/$T757, ""), ""), "")</f>
        <v/>
      </c>
      <c r="AQ757" s="10" t="str">
        <f ca="1">IFERROR(IF(AND(NOW()&lt;= EOMONTH(DATE(YEAR($P757),10, 1), 0), Overall!$A759&lt;&gt;"", MONTH($O757) &lt;= 10, MONTH($P757) &gt;= 10), IF($T757 &lt;&gt; "", $H757/$T757, ""), ""), "")</f>
        <v/>
      </c>
      <c r="AR757" s="10" t="str">
        <f ca="1">IFERROR(IF(AND(NOW()&lt;= EOMONTH(DATE(YEAR($P757),11, 1), 0), Overall!$A759&lt;&gt;"", MONTH($O757) &lt;=11, MONTH($P757) &gt;= 11), IF($T757 &lt;&gt; "", $H757/$T757, ""), ""), "")</f>
        <v/>
      </c>
      <c r="AS757" s="10" t="str">
        <f ca="1">IFERROR(IF(AND(NOW()&lt;= EOMONTH(DATE(YEAR($P757),12, 1), 0), Overall!$A759&lt;&gt;"", MONTH($O757) &lt;= 12, MONTH($P757) &gt;= 12), IF($T757 &lt;&gt; "", $H757/$T757, ""), ""), "")</f>
        <v/>
      </c>
      <c r="AT757" s="16">
        <f t="shared" ca="1" si="24"/>
        <v>0</v>
      </c>
    </row>
    <row r="758" spans="1:46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6">
        <f>IF(Overall!T760&lt;&gt;"",VALUE(Overall!T760),"")</f>
        <v>80.650000000000006</v>
      </c>
      <c r="O758" s="7">
        <f>IF(Overall!L760&lt;&gt;"", DATEVALUE(Overall!L760), "")</f>
        <v>45474</v>
      </c>
      <c r="P758" s="7">
        <f>IF(Overall!M760&lt;&gt;"", DATEVALUE(Overall!M760), "")</f>
        <v>45504</v>
      </c>
      <c r="Q758" s="7" t="str">
        <f>IF(Overall!S760&lt;&gt;"",_xlfn.VALUETOTEXT(Overall!S760),"")</f>
        <v>Jul</v>
      </c>
      <c r="R758" s="7">
        <f>IF(Overall!O760&lt;&gt;"", DATEVALUE(Overall!O760), "")</f>
        <v>45336</v>
      </c>
      <c r="S758" s="7">
        <f>IF(Overall!O760&lt;&gt;"", DATEVALUE(Overall!O760), "")</f>
        <v>45336</v>
      </c>
      <c r="T758" s="5">
        <f t="shared" si="22"/>
        <v>1</v>
      </c>
      <c r="U758" s="10" t="str">
        <f>IF(Overall!$A760&lt;&gt;"",IF(AND(MONTH($O758) &lt;= 1, MONTH($P758) &gt;= 1), IF($T758 &lt;&gt; "", $H758/$T758, ""), ""),"")</f>
        <v/>
      </c>
      <c r="V758" s="10" t="str">
        <f>IF(Overall!$A760&lt;&gt;"",IF(AND(MONTH($O758) &lt;= 2, MONTH($P758) &gt;= 2), IF($T758 &lt;&gt; "", $H758/$T758, ""), ""),"")</f>
        <v/>
      </c>
      <c r="W758" s="10" t="str">
        <f>IF(Overall!$A760&lt;&gt;"",IF(AND(MONTH($O758) &lt;= 3, MONTH($P758) &gt;= 3), IF($T758 &lt;&gt; "", $H758/$T758, ""), ""),"")</f>
        <v/>
      </c>
      <c r="X758" s="10" t="str">
        <f>IF(Overall!$A760&lt;&gt;"",IF(AND(MONTH($O758) &lt;= 4, MONTH($P758) &gt;= 4), IF($T758 &lt;&gt; "", $H758/$T758, ""), ""),"")</f>
        <v/>
      </c>
      <c r="Y758" s="10" t="str">
        <f>IF(Overall!$A760&lt;&gt;"",IF(AND(MONTH($O758) &lt;= 5, MONTH($P758) &gt;= 5), IF($T758 &lt;&gt; "", $H758/$T758, ""), ""),"")</f>
        <v/>
      </c>
      <c r="Z758" s="10" t="str">
        <f>IF(Overall!$A760&lt;&gt;"",IF(AND(MONTH($O758) &lt;= 6, MONTH($P758) &gt;= 6), IF($T758 &lt;&gt; "", $H758/$T758, ""), ""),"")</f>
        <v/>
      </c>
      <c r="AA758" s="10">
        <f>IF(Overall!$A760&lt;&gt;"",IF(AND(MONTH($O758) &lt;= 7, MONTH($P758) &gt;= 7 ), IF($T758 &lt;&gt; "", $H758/$T758, ""), ""),"")</f>
        <v>1000000</v>
      </c>
      <c r="AB758" s="10" t="str">
        <f>IF(Overall!$A760&lt;&gt;"",IF(AND(MONTH($O758) &lt;= 8, MONTH($P758) &gt;= 8), IF($T758 &lt;&gt; "", $H758/$T758, ""), ""),"")</f>
        <v/>
      </c>
      <c r="AC758" s="10" t="str">
        <f>IF(Overall!$A760&lt;&gt;"",IF(AND(MONTH($O758) &lt;= 9, MONTH($P758) &gt;= 9), IF($T758 &lt;&gt; "", $H758/$T758, ""), ""),"")</f>
        <v/>
      </c>
      <c r="AD758" s="10" t="str">
        <f>IF(Overall!$A760&lt;&gt;"",IF(AND(MONTH($O758) &lt;= 10, MONTH($P758) &gt;= 10), IF($T758 &lt;&gt; "", $H758/$T758, ""), ""),"")</f>
        <v/>
      </c>
      <c r="AE758" s="10" t="str">
        <f>IF(Overall!$A760&lt;&gt;"",IF(AND(MONTH($O758) &lt;= 11, MONTH($P758) &gt;= 11), IF($T758 &lt;&gt; "", $H758/$T758, ""), ""),"")</f>
        <v/>
      </c>
      <c r="AF758" s="10" t="str">
        <f>IF(Overall!$A760&lt;&gt;"",IF(AND(MONTH($O758) &lt;= 12, MONTH($P758) &gt;= 12), IF($T758 &lt;&gt; "", $H758/$T758, ""), ""),"")</f>
        <v/>
      </c>
      <c r="AH758" s="10" t="str">
        <f ca="1">IFERROR(IF(AND(NOW()&lt;= EOMONTH(DATE(YEAR($P758),1, 1), 0), Overall!$A760&lt;&gt;"", MONTH($O758) &lt;= 1, MONTH($P758) &gt;= 1), IF($T758 &lt;&gt; "", $H758/$T758, ""), ""), "")</f>
        <v/>
      </c>
      <c r="AI758" s="10" t="str">
        <f ca="1">IFERROR(IF(AND(NOW()&lt;= EOMONTH(DATE(YEAR($P758),2, 1), 0), Overall!$A760&lt;&gt;"", MONTH($O758) &lt;= 2, MONTH($P758) &gt;= 2), IF($T758 &lt;&gt; "", $H758/$T758, ""), ""), "")</f>
        <v/>
      </c>
      <c r="AJ758" s="10" t="str">
        <f ca="1">IFERROR(IF(AND(NOW()&lt;= EOMONTH(DATE(YEAR($P758),3, 1), 0), Overall!$A760&lt;&gt;"", MONTH($O758) &lt;= 3, MONTH($P758) &gt;= 3), IF($T758 &lt;&gt; "", $H758/$T758, ""), ""), "")</f>
        <v/>
      </c>
      <c r="AK758" s="10" t="str">
        <f ca="1">IFERROR(IF(AND(NOW()&lt;= EOMONTH(DATE(YEAR($P758),4, 1), 0), Overall!$A760&lt;&gt;"", MONTH($O758) &lt;= 4, MONTH($P758) &gt;= 4), IF($T758 &lt;&gt; "", $H758/$T758, ""), ""), "")</f>
        <v/>
      </c>
      <c r="AL758" s="10" t="str">
        <f ca="1">IFERROR(IF(AND(NOW()&lt;= EOMONTH(DATE(YEAR($P758),5, 1), 0), Overall!$A760&lt;&gt;"", MONTH($O758) &lt;= 5, MONTH($P758) &gt;= 5), IF($T758 &lt;&gt; "", $H758/$T758, ""), ""), "")</f>
        <v/>
      </c>
      <c r="AM758" s="10" t="str">
        <f ca="1">IFERROR(IF(AND(NOW()&lt;= EOMONTH(DATE(YEAR($P758),6, 1), 0), Overall!$A760&lt;&gt;"", MONTH($O758) &lt;= 6, MONTH($P758) &gt;= 6), IF($T758 &lt;&gt; "", $H758/$T758, ""), ""), "")</f>
        <v/>
      </c>
      <c r="AN758" s="10" t="str">
        <f ca="1">IFERROR(IF(AND(NOW()&lt;= EOMONTH(DATE(YEAR($P758),7, 1), 0), Overall!$A760&lt;&gt;"", MONTH($O758) &lt;= 7, MONTH($P758) &gt;= 7), IF($T758 &lt;&gt; "", $H758/$T758, ""), ""), "")</f>
        <v/>
      </c>
      <c r="AO758" s="10" t="str">
        <f ca="1">IFERROR(IF(AND(NOW()&lt;= EOMONTH(DATE(YEAR($P758),8, 1), 0), Overall!$A760&lt;&gt;"", MONTH($O758) &lt;= 8, MONTH($P758) &gt;= 8), IF($T758 &lt;&gt; "", $H758/$T758, ""), ""), "")</f>
        <v/>
      </c>
      <c r="AP758" s="10" t="str">
        <f ca="1">IFERROR(IF(AND(NOW()&lt;= EOMONTH(DATE(YEAR($P758),9, 1), 0), Overall!$A760&lt;&gt;"", MONTH($O758) &lt;= 9, MONTH($P758) &gt;= 9), IF($T758 &lt;&gt; "", $H758/$T758, ""), ""), "")</f>
        <v/>
      </c>
      <c r="AQ758" s="10" t="str">
        <f ca="1">IFERROR(IF(AND(NOW()&lt;= EOMONTH(DATE(YEAR($P758),10, 1), 0), Overall!$A760&lt;&gt;"", MONTH($O758) &lt;= 10, MONTH($P758) &gt;= 10), IF($T758 &lt;&gt; "", $H758/$T758, ""), ""), "")</f>
        <v/>
      </c>
      <c r="AR758" s="10" t="str">
        <f ca="1">IFERROR(IF(AND(NOW()&lt;= EOMONTH(DATE(YEAR($P758),11, 1), 0), Overall!$A760&lt;&gt;"", MONTH($O758) &lt;=11, MONTH($P758) &gt;= 11), IF($T758 &lt;&gt; "", $H758/$T758, ""), ""), "")</f>
        <v/>
      </c>
      <c r="AS758" s="10" t="str">
        <f ca="1">IFERROR(IF(AND(NOW()&lt;= EOMONTH(DATE(YEAR($P758),12, 1), 0), Overall!$A760&lt;&gt;"", MONTH($O758) &lt;= 12, MONTH($P758) &gt;= 12), IF($T758 &lt;&gt; "", $H758/$T758, ""), ""), "")</f>
        <v/>
      </c>
      <c r="AT758" s="16">
        <f t="shared" ca="1" si="24"/>
        <v>0</v>
      </c>
    </row>
    <row r="759" spans="1:46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6">
        <f>IF(Overall!T761&lt;&gt;"",VALUE(Overall!T761),"")</f>
        <v>80.05</v>
      </c>
      <c r="O759" s="7">
        <f>IF(Overall!L761&lt;&gt;"", DATEVALUE(Overall!L761), "")</f>
        <v>45474</v>
      </c>
      <c r="P759" s="7">
        <f>IF(Overall!M761&lt;&gt;"", DATEVALUE(Overall!M761), "")</f>
        <v>45504</v>
      </c>
      <c r="Q759" s="7" t="str">
        <f>IF(Overall!S761&lt;&gt;"",_xlfn.VALUETOTEXT(Overall!S761),"")</f>
        <v>Jul</v>
      </c>
      <c r="R759" s="7">
        <f>IF(Overall!O761&lt;&gt;"", DATEVALUE(Overall!O761), "")</f>
        <v>45338</v>
      </c>
      <c r="S759" s="7">
        <f>IF(Overall!O761&lt;&gt;"", DATEVALUE(Overall!O761), "")</f>
        <v>45338</v>
      </c>
      <c r="T759" s="5">
        <f t="shared" si="22"/>
        <v>1</v>
      </c>
      <c r="U759" s="10" t="str">
        <f>IF(Overall!$A761&lt;&gt;"",IF(AND(MONTH($O759) &lt;= 1, MONTH($P759) &gt;= 1), IF($T759 &lt;&gt; "", $H759/$T759, ""), ""),"")</f>
        <v/>
      </c>
      <c r="V759" s="10" t="str">
        <f>IF(Overall!$A761&lt;&gt;"",IF(AND(MONTH($O759) &lt;= 2, MONTH($P759) &gt;= 2), IF($T759 &lt;&gt; "", $H759/$T759, ""), ""),"")</f>
        <v/>
      </c>
      <c r="W759" s="10" t="str">
        <f>IF(Overall!$A761&lt;&gt;"",IF(AND(MONTH($O759) &lt;= 3, MONTH($P759) &gt;= 3), IF($T759 &lt;&gt; "", $H759/$T759, ""), ""),"")</f>
        <v/>
      </c>
      <c r="X759" s="10" t="str">
        <f>IF(Overall!$A761&lt;&gt;"",IF(AND(MONTH($O759) &lt;= 4, MONTH($P759) &gt;= 4), IF($T759 &lt;&gt; "", $H759/$T759, ""), ""),"")</f>
        <v/>
      </c>
      <c r="Y759" s="10" t="str">
        <f>IF(Overall!$A761&lt;&gt;"",IF(AND(MONTH($O759) &lt;= 5, MONTH($P759) &gt;= 5), IF($T759 &lt;&gt; "", $H759/$T759, ""), ""),"")</f>
        <v/>
      </c>
      <c r="Z759" s="10" t="str">
        <f>IF(Overall!$A761&lt;&gt;"",IF(AND(MONTH($O759) &lt;= 6, MONTH($P759) &gt;= 6), IF($T759 &lt;&gt; "", $H759/$T759, ""), ""),"")</f>
        <v/>
      </c>
      <c r="AA759" s="10">
        <f>IF(Overall!$A761&lt;&gt;"",IF(AND(MONTH($O759) &lt;= 7, MONTH($P759) &gt;= 7 ), IF($T759 &lt;&gt; "", $H759/$T759, ""), ""),"")</f>
        <v>1000000</v>
      </c>
      <c r="AB759" s="10" t="str">
        <f>IF(Overall!$A761&lt;&gt;"",IF(AND(MONTH($O759) &lt;= 8, MONTH($P759) &gt;= 8), IF($T759 &lt;&gt; "", $H759/$T759, ""), ""),"")</f>
        <v/>
      </c>
      <c r="AC759" s="10" t="str">
        <f>IF(Overall!$A761&lt;&gt;"",IF(AND(MONTH($O759) &lt;= 9, MONTH($P759) &gt;= 9), IF($T759 &lt;&gt; "", $H759/$T759, ""), ""),"")</f>
        <v/>
      </c>
      <c r="AD759" s="10" t="str">
        <f>IF(Overall!$A761&lt;&gt;"",IF(AND(MONTH($O759) &lt;= 10, MONTH($P759) &gt;= 10), IF($T759 &lt;&gt; "", $H759/$T759, ""), ""),"")</f>
        <v/>
      </c>
      <c r="AE759" s="10" t="str">
        <f>IF(Overall!$A761&lt;&gt;"",IF(AND(MONTH($O759) &lt;= 11, MONTH($P759) &gt;= 11), IF($T759 &lt;&gt; "", $H759/$T759, ""), ""),"")</f>
        <v/>
      </c>
      <c r="AF759" s="10" t="str">
        <f>IF(Overall!$A761&lt;&gt;"",IF(AND(MONTH($O759) &lt;= 12, MONTH($P759) &gt;= 12), IF($T759 &lt;&gt; "", $H759/$T759, ""), ""),"")</f>
        <v/>
      </c>
      <c r="AH759" s="10" t="str">
        <f ca="1">IFERROR(IF(AND(NOW()&lt;= EOMONTH(DATE(YEAR($P759),1, 1), 0), Overall!$A761&lt;&gt;"", MONTH($O759) &lt;= 1, MONTH($P759) &gt;= 1), IF($T759 &lt;&gt; "", $H759/$T759, ""), ""), "")</f>
        <v/>
      </c>
      <c r="AI759" s="10" t="str">
        <f ca="1">IFERROR(IF(AND(NOW()&lt;= EOMONTH(DATE(YEAR($P759),2, 1), 0), Overall!$A761&lt;&gt;"", MONTH($O759) &lt;= 2, MONTH($P759) &gt;= 2), IF($T759 &lt;&gt; "", $H759/$T759, ""), ""), "")</f>
        <v/>
      </c>
      <c r="AJ759" s="10" t="str">
        <f ca="1">IFERROR(IF(AND(NOW()&lt;= EOMONTH(DATE(YEAR($P759),3, 1), 0), Overall!$A761&lt;&gt;"", MONTH($O759) &lt;= 3, MONTH($P759) &gt;= 3), IF($T759 &lt;&gt; "", $H759/$T759, ""), ""), "")</f>
        <v/>
      </c>
      <c r="AK759" s="10" t="str">
        <f ca="1">IFERROR(IF(AND(NOW()&lt;= EOMONTH(DATE(YEAR($P759),4, 1), 0), Overall!$A761&lt;&gt;"", MONTH($O759) &lt;= 4, MONTH($P759) &gt;= 4), IF($T759 &lt;&gt; "", $H759/$T759, ""), ""), "")</f>
        <v/>
      </c>
      <c r="AL759" s="10" t="str">
        <f ca="1">IFERROR(IF(AND(NOW()&lt;= EOMONTH(DATE(YEAR($P759),5, 1), 0), Overall!$A761&lt;&gt;"", MONTH($O759) &lt;= 5, MONTH($P759) &gt;= 5), IF($T759 &lt;&gt; "", $H759/$T759, ""), ""), "")</f>
        <v/>
      </c>
      <c r="AM759" s="10" t="str">
        <f ca="1">IFERROR(IF(AND(NOW()&lt;= EOMONTH(DATE(YEAR($P759),6, 1), 0), Overall!$A761&lt;&gt;"", MONTH($O759) &lt;= 6, MONTH($P759) &gt;= 6), IF($T759 &lt;&gt; "", $H759/$T759, ""), ""), "")</f>
        <v/>
      </c>
      <c r="AN759" s="10" t="str">
        <f ca="1">IFERROR(IF(AND(NOW()&lt;= EOMONTH(DATE(YEAR($P759),7, 1), 0), Overall!$A761&lt;&gt;"", MONTH($O759) &lt;= 7, MONTH($P759) &gt;= 7), IF($T759 &lt;&gt; "", $H759/$T759, ""), ""), "")</f>
        <v/>
      </c>
      <c r="AO759" s="10" t="str">
        <f ca="1">IFERROR(IF(AND(NOW()&lt;= EOMONTH(DATE(YEAR($P759),8, 1), 0), Overall!$A761&lt;&gt;"", MONTH($O759) &lt;= 8, MONTH($P759) &gt;= 8), IF($T759 &lt;&gt; "", $H759/$T759, ""), ""), "")</f>
        <v/>
      </c>
      <c r="AP759" s="10" t="str">
        <f ca="1">IFERROR(IF(AND(NOW()&lt;= EOMONTH(DATE(YEAR($P759),9, 1), 0), Overall!$A761&lt;&gt;"", MONTH($O759) &lt;= 9, MONTH($P759) &gt;= 9), IF($T759 &lt;&gt; "", $H759/$T759, ""), ""), "")</f>
        <v/>
      </c>
      <c r="AQ759" s="10" t="str">
        <f ca="1">IFERROR(IF(AND(NOW()&lt;= EOMONTH(DATE(YEAR($P759),10, 1), 0), Overall!$A761&lt;&gt;"", MONTH($O759) &lt;= 10, MONTH($P759) &gt;= 10), IF($T759 &lt;&gt; "", $H759/$T759, ""), ""), "")</f>
        <v/>
      </c>
      <c r="AR759" s="10" t="str">
        <f ca="1">IFERROR(IF(AND(NOW()&lt;= EOMONTH(DATE(YEAR($P759),11, 1), 0), Overall!$A761&lt;&gt;"", MONTH($O759) &lt;=11, MONTH($P759) &gt;= 11), IF($T759 &lt;&gt; "", $H759/$T759, ""), ""), "")</f>
        <v/>
      </c>
      <c r="AS759" s="10" t="str">
        <f ca="1">IFERROR(IF(AND(NOW()&lt;= EOMONTH(DATE(YEAR($P759),12, 1), 0), Overall!$A761&lt;&gt;"", MONTH($O759) &lt;= 12, MONTH($P759) &gt;= 12), IF($T759 &lt;&gt; "", $H759/$T759, ""), ""), "")</f>
        <v/>
      </c>
      <c r="AT759" s="16">
        <f t="shared" ca="1" si="24"/>
        <v>0</v>
      </c>
    </row>
    <row r="760" spans="1:46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6">
        <f>IF(Overall!T762&lt;&gt;"",VALUE(Overall!T762),"")</f>
        <v>80.489999999999995</v>
      </c>
      <c r="O760" s="7">
        <f>IF(Overall!L762&lt;&gt;"", DATEVALUE(Overall!L762), "")</f>
        <v>45474</v>
      </c>
      <c r="P760" s="7">
        <f>IF(Overall!M762&lt;&gt;"", DATEVALUE(Overall!M762), "")</f>
        <v>45504</v>
      </c>
      <c r="Q760" s="7" t="str">
        <f>IF(Overall!S762&lt;&gt;"",_xlfn.VALUETOTEXT(Overall!S762),"")</f>
        <v>Jul</v>
      </c>
      <c r="R760" s="7">
        <f>IF(Overall!O762&lt;&gt;"", DATEVALUE(Overall!O762), "")</f>
        <v>45355</v>
      </c>
      <c r="S760" s="7">
        <f>IF(Overall!O762&lt;&gt;"", DATEVALUE(Overall!O762), "")</f>
        <v>45355</v>
      </c>
      <c r="T760" s="5">
        <f t="shared" si="22"/>
        <v>1</v>
      </c>
      <c r="U760" s="10" t="str">
        <f>IF(Overall!$A762&lt;&gt;"",IF(AND(MONTH($O760) &lt;= 1, MONTH($P760) &gt;= 1), IF($T760 &lt;&gt; "", $H760/$T760, ""), ""),"")</f>
        <v/>
      </c>
      <c r="V760" s="10" t="str">
        <f>IF(Overall!$A762&lt;&gt;"",IF(AND(MONTH($O760) &lt;= 2, MONTH($P760) &gt;= 2), IF($T760 &lt;&gt; "", $H760/$T760, ""), ""),"")</f>
        <v/>
      </c>
      <c r="W760" s="10" t="str">
        <f>IF(Overall!$A762&lt;&gt;"",IF(AND(MONTH($O760) &lt;= 3, MONTH($P760) &gt;= 3), IF($T760 &lt;&gt; "", $H760/$T760, ""), ""),"")</f>
        <v/>
      </c>
      <c r="X760" s="10" t="str">
        <f>IF(Overall!$A762&lt;&gt;"",IF(AND(MONTH($O760) &lt;= 4, MONTH($P760) &gt;= 4), IF($T760 &lt;&gt; "", $H760/$T760, ""), ""),"")</f>
        <v/>
      </c>
      <c r="Y760" s="10" t="str">
        <f>IF(Overall!$A762&lt;&gt;"",IF(AND(MONTH($O760) &lt;= 5, MONTH($P760) &gt;= 5), IF($T760 &lt;&gt; "", $H760/$T760, ""), ""),"")</f>
        <v/>
      </c>
      <c r="Z760" s="10" t="str">
        <f>IF(Overall!$A762&lt;&gt;"",IF(AND(MONTH($O760) &lt;= 6, MONTH($P760) &gt;= 6), IF($T760 &lt;&gt; "", $H760/$T760, ""), ""),"")</f>
        <v/>
      </c>
      <c r="AA760" s="10">
        <f>IF(Overall!$A762&lt;&gt;"",IF(AND(MONTH($O760) &lt;= 7, MONTH($P760) &gt;= 7 ), IF($T760 &lt;&gt; "", $H760/$T760, ""), ""),"")</f>
        <v>500000</v>
      </c>
      <c r="AB760" s="10" t="str">
        <f>IF(Overall!$A762&lt;&gt;"",IF(AND(MONTH($O760) &lt;= 8, MONTH($P760) &gt;= 8), IF($T760 &lt;&gt; "", $H760/$T760, ""), ""),"")</f>
        <v/>
      </c>
      <c r="AC760" s="10" t="str">
        <f>IF(Overall!$A762&lt;&gt;"",IF(AND(MONTH($O760) &lt;= 9, MONTH($P760) &gt;= 9), IF($T760 &lt;&gt; "", $H760/$T760, ""), ""),"")</f>
        <v/>
      </c>
      <c r="AD760" s="10" t="str">
        <f>IF(Overall!$A762&lt;&gt;"",IF(AND(MONTH($O760) &lt;= 10, MONTH($P760) &gt;= 10), IF($T760 &lt;&gt; "", $H760/$T760, ""), ""),"")</f>
        <v/>
      </c>
      <c r="AE760" s="10" t="str">
        <f>IF(Overall!$A762&lt;&gt;"",IF(AND(MONTH($O760) &lt;= 11, MONTH($P760) &gt;= 11), IF($T760 &lt;&gt; "", $H760/$T760, ""), ""),"")</f>
        <v/>
      </c>
      <c r="AF760" s="10" t="str">
        <f>IF(Overall!$A762&lt;&gt;"",IF(AND(MONTH($O760) &lt;= 12, MONTH($P760) &gt;= 12), IF($T760 &lt;&gt; "", $H760/$T760, ""), ""),"")</f>
        <v/>
      </c>
      <c r="AH760" s="10" t="str">
        <f ca="1">IFERROR(IF(AND(NOW()&lt;= EOMONTH(DATE(YEAR($P760),1, 1), 0), Overall!$A762&lt;&gt;"", MONTH($O760) &lt;= 1, MONTH($P760) &gt;= 1), IF($T760 &lt;&gt; "", $H760/$T760, ""), ""), "")</f>
        <v/>
      </c>
      <c r="AI760" s="10" t="str">
        <f ca="1">IFERROR(IF(AND(NOW()&lt;= EOMONTH(DATE(YEAR($P760),2, 1), 0), Overall!$A762&lt;&gt;"", MONTH($O760) &lt;= 2, MONTH($P760) &gt;= 2), IF($T760 &lt;&gt; "", $H760/$T760, ""), ""), "")</f>
        <v/>
      </c>
      <c r="AJ760" s="10" t="str">
        <f ca="1">IFERROR(IF(AND(NOW()&lt;= EOMONTH(DATE(YEAR($P760),3, 1), 0), Overall!$A762&lt;&gt;"", MONTH($O760) &lt;= 3, MONTH($P760) &gt;= 3), IF($T760 &lt;&gt; "", $H760/$T760, ""), ""), "")</f>
        <v/>
      </c>
      <c r="AK760" s="10" t="str">
        <f ca="1">IFERROR(IF(AND(NOW()&lt;= EOMONTH(DATE(YEAR($P760),4, 1), 0), Overall!$A762&lt;&gt;"", MONTH($O760) &lt;= 4, MONTH($P760) &gt;= 4), IF($T760 &lt;&gt; "", $H760/$T760, ""), ""), "")</f>
        <v/>
      </c>
      <c r="AL760" s="10" t="str">
        <f ca="1">IFERROR(IF(AND(NOW()&lt;= EOMONTH(DATE(YEAR($P760),5, 1), 0), Overall!$A762&lt;&gt;"", MONTH($O760) &lt;= 5, MONTH($P760) &gt;= 5), IF($T760 &lt;&gt; "", $H760/$T760, ""), ""), "")</f>
        <v/>
      </c>
      <c r="AM760" s="10" t="str">
        <f ca="1">IFERROR(IF(AND(NOW()&lt;= EOMONTH(DATE(YEAR($P760),6, 1), 0), Overall!$A762&lt;&gt;"", MONTH($O760) &lt;= 6, MONTH($P760) &gt;= 6), IF($T760 &lt;&gt; "", $H760/$T760, ""), ""), "")</f>
        <v/>
      </c>
      <c r="AN760" s="10" t="str">
        <f ca="1">IFERROR(IF(AND(NOW()&lt;= EOMONTH(DATE(YEAR($P760),7, 1), 0), Overall!$A762&lt;&gt;"", MONTH($O760) &lt;= 7, MONTH($P760) &gt;= 7), IF($T760 &lt;&gt; "", $H760/$T760, ""), ""), "")</f>
        <v/>
      </c>
      <c r="AO760" s="10" t="str">
        <f ca="1">IFERROR(IF(AND(NOW()&lt;= EOMONTH(DATE(YEAR($P760),8, 1), 0), Overall!$A762&lt;&gt;"", MONTH($O760) &lt;= 8, MONTH($P760) &gt;= 8), IF($T760 &lt;&gt; "", $H760/$T760, ""), ""), "")</f>
        <v/>
      </c>
      <c r="AP760" s="10" t="str">
        <f ca="1">IFERROR(IF(AND(NOW()&lt;= EOMONTH(DATE(YEAR($P760),9, 1), 0), Overall!$A762&lt;&gt;"", MONTH($O760) &lt;= 9, MONTH($P760) &gt;= 9), IF($T760 &lt;&gt; "", $H760/$T760, ""), ""), "")</f>
        <v/>
      </c>
      <c r="AQ760" s="10" t="str">
        <f ca="1">IFERROR(IF(AND(NOW()&lt;= EOMONTH(DATE(YEAR($P760),10, 1), 0), Overall!$A762&lt;&gt;"", MONTH($O760) &lt;= 10, MONTH($P760) &gt;= 10), IF($T760 &lt;&gt; "", $H760/$T760, ""), ""), "")</f>
        <v/>
      </c>
      <c r="AR760" s="10" t="str">
        <f ca="1">IFERROR(IF(AND(NOW()&lt;= EOMONTH(DATE(YEAR($P760),11, 1), 0), Overall!$A762&lt;&gt;"", MONTH($O760) &lt;=11, MONTH($P760) &gt;= 11), IF($T760 &lt;&gt; "", $H760/$T760, ""), ""), "")</f>
        <v/>
      </c>
      <c r="AS760" s="10" t="str">
        <f ca="1">IFERROR(IF(AND(NOW()&lt;= EOMONTH(DATE(YEAR($P760),12, 1), 0), Overall!$A762&lt;&gt;"", MONTH($O760) &lt;= 12, MONTH($P760) &gt;= 12), IF($T760 &lt;&gt; "", $H760/$T760, ""), ""), "")</f>
        <v/>
      </c>
      <c r="AT760" s="16">
        <f t="shared" ca="1" si="24"/>
        <v>0</v>
      </c>
    </row>
    <row r="761" spans="1:46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6">
        <f>IF(Overall!T763&lt;&gt;"",VALUE(Overall!T763),"")</f>
        <v>80.53</v>
      </c>
      <c r="O761" s="7">
        <f>IF(Overall!L763&lt;&gt;"", DATEVALUE(Overall!L763), "")</f>
        <v>45474</v>
      </c>
      <c r="P761" s="7">
        <f>IF(Overall!M763&lt;&gt;"", DATEVALUE(Overall!M763), "")</f>
        <v>45504</v>
      </c>
      <c r="Q761" s="7" t="str">
        <f>IF(Overall!S763&lt;&gt;"",_xlfn.VALUETOTEXT(Overall!S763),"")</f>
        <v>Jul</v>
      </c>
      <c r="R761" s="7">
        <f>IF(Overall!O763&lt;&gt;"", DATEVALUE(Overall!O763), "")</f>
        <v>45355</v>
      </c>
      <c r="S761" s="7">
        <f>IF(Overall!O763&lt;&gt;"", DATEVALUE(Overall!O763), "")</f>
        <v>45355</v>
      </c>
      <c r="T761" s="5">
        <f t="shared" si="22"/>
        <v>1</v>
      </c>
      <c r="U761" s="10" t="str">
        <f>IF(Overall!$A763&lt;&gt;"",IF(AND(MONTH($O761) &lt;= 1, MONTH($P761) &gt;= 1), IF($T761 &lt;&gt; "", $H761/$T761, ""), ""),"")</f>
        <v/>
      </c>
      <c r="V761" s="10" t="str">
        <f>IF(Overall!$A763&lt;&gt;"",IF(AND(MONTH($O761) &lt;= 2, MONTH($P761) &gt;= 2), IF($T761 &lt;&gt; "", $H761/$T761, ""), ""),"")</f>
        <v/>
      </c>
      <c r="W761" s="10" t="str">
        <f>IF(Overall!$A763&lt;&gt;"",IF(AND(MONTH($O761) &lt;= 3, MONTH($P761) &gt;= 3), IF($T761 &lt;&gt; "", $H761/$T761, ""), ""),"")</f>
        <v/>
      </c>
      <c r="X761" s="10" t="str">
        <f>IF(Overall!$A763&lt;&gt;"",IF(AND(MONTH($O761) &lt;= 4, MONTH($P761) &gt;= 4), IF($T761 &lt;&gt; "", $H761/$T761, ""), ""),"")</f>
        <v/>
      </c>
      <c r="Y761" s="10" t="str">
        <f>IF(Overall!$A763&lt;&gt;"",IF(AND(MONTH($O761) &lt;= 5, MONTH($P761) &gt;= 5), IF($T761 &lt;&gt; "", $H761/$T761, ""), ""),"")</f>
        <v/>
      </c>
      <c r="Z761" s="10" t="str">
        <f>IF(Overall!$A763&lt;&gt;"",IF(AND(MONTH($O761) &lt;= 6, MONTH($P761) &gt;= 6), IF($T761 &lt;&gt; "", $H761/$T761, ""), ""),"")</f>
        <v/>
      </c>
      <c r="AA761" s="10">
        <f>IF(Overall!$A763&lt;&gt;"",IF(AND(MONTH($O761) &lt;= 7, MONTH($P761) &gt;= 7 ), IF($T761 &lt;&gt; "", $H761/$T761, ""), ""),"")</f>
        <v>500000</v>
      </c>
      <c r="AB761" s="10" t="str">
        <f>IF(Overall!$A763&lt;&gt;"",IF(AND(MONTH($O761) &lt;= 8, MONTH($P761) &gt;= 8), IF($T761 &lt;&gt; "", $H761/$T761, ""), ""),"")</f>
        <v/>
      </c>
      <c r="AC761" s="10" t="str">
        <f>IF(Overall!$A763&lt;&gt;"",IF(AND(MONTH($O761) &lt;= 9, MONTH($P761) &gt;= 9), IF($T761 &lt;&gt; "", $H761/$T761, ""), ""),"")</f>
        <v/>
      </c>
      <c r="AD761" s="10" t="str">
        <f>IF(Overall!$A763&lt;&gt;"",IF(AND(MONTH($O761) &lt;= 10, MONTH($P761) &gt;= 10), IF($T761 &lt;&gt; "", $H761/$T761, ""), ""),"")</f>
        <v/>
      </c>
      <c r="AE761" s="10" t="str">
        <f>IF(Overall!$A763&lt;&gt;"",IF(AND(MONTH($O761) &lt;= 11, MONTH($P761) &gt;= 11), IF($T761 &lt;&gt; "", $H761/$T761, ""), ""),"")</f>
        <v/>
      </c>
      <c r="AF761" s="10" t="str">
        <f>IF(Overall!$A763&lt;&gt;"",IF(AND(MONTH($O761) &lt;= 12, MONTH($P761) &gt;= 12), IF($T761 &lt;&gt; "", $H761/$T761, ""), ""),"")</f>
        <v/>
      </c>
      <c r="AH761" s="10" t="str">
        <f ca="1">IFERROR(IF(AND(NOW()&lt;= EOMONTH(DATE(YEAR($P761),1, 1), 0), Overall!$A763&lt;&gt;"", MONTH($O761) &lt;= 1, MONTH($P761) &gt;= 1), IF($T761 &lt;&gt; "", $H761/$T761, ""), ""), "")</f>
        <v/>
      </c>
      <c r="AI761" s="10" t="str">
        <f ca="1">IFERROR(IF(AND(NOW()&lt;= EOMONTH(DATE(YEAR($P761),2, 1), 0), Overall!$A763&lt;&gt;"", MONTH($O761) &lt;= 2, MONTH($P761) &gt;= 2), IF($T761 &lt;&gt; "", $H761/$T761, ""), ""), "")</f>
        <v/>
      </c>
      <c r="AJ761" s="10" t="str">
        <f ca="1">IFERROR(IF(AND(NOW()&lt;= EOMONTH(DATE(YEAR($P761),3, 1), 0), Overall!$A763&lt;&gt;"", MONTH($O761) &lt;= 3, MONTH($P761) &gt;= 3), IF($T761 &lt;&gt; "", $H761/$T761, ""), ""), "")</f>
        <v/>
      </c>
      <c r="AK761" s="10" t="str">
        <f ca="1">IFERROR(IF(AND(NOW()&lt;= EOMONTH(DATE(YEAR($P761),4, 1), 0), Overall!$A763&lt;&gt;"", MONTH($O761) &lt;= 4, MONTH($P761) &gt;= 4), IF($T761 &lt;&gt; "", $H761/$T761, ""), ""), "")</f>
        <v/>
      </c>
      <c r="AL761" s="10" t="str">
        <f ca="1">IFERROR(IF(AND(NOW()&lt;= EOMONTH(DATE(YEAR($P761),5, 1), 0), Overall!$A763&lt;&gt;"", MONTH($O761) &lt;= 5, MONTH($P761) &gt;= 5), IF($T761 &lt;&gt; "", $H761/$T761, ""), ""), "")</f>
        <v/>
      </c>
      <c r="AM761" s="10" t="str">
        <f ca="1">IFERROR(IF(AND(NOW()&lt;= EOMONTH(DATE(YEAR($P761),6, 1), 0), Overall!$A763&lt;&gt;"", MONTH($O761) &lt;= 6, MONTH($P761) &gt;= 6), IF($T761 &lt;&gt; "", $H761/$T761, ""), ""), "")</f>
        <v/>
      </c>
      <c r="AN761" s="10" t="str">
        <f ca="1">IFERROR(IF(AND(NOW()&lt;= EOMONTH(DATE(YEAR($P761),7, 1), 0), Overall!$A763&lt;&gt;"", MONTH($O761) &lt;= 7, MONTH($P761) &gt;= 7), IF($T761 &lt;&gt; "", $H761/$T761, ""), ""), "")</f>
        <v/>
      </c>
      <c r="AO761" s="10" t="str">
        <f ca="1">IFERROR(IF(AND(NOW()&lt;= EOMONTH(DATE(YEAR($P761),8, 1), 0), Overall!$A763&lt;&gt;"", MONTH($O761) &lt;= 8, MONTH($P761) &gt;= 8), IF($T761 &lt;&gt; "", $H761/$T761, ""), ""), "")</f>
        <v/>
      </c>
      <c r="AP761" s="10" t="str">
        <f ca="1">IFERROR(IF(AND(NOW()&lt;= EOMONTH(DATE(YEAR($P761),9, 1), 0), Overall!$A763&lt;&gt;"", MONTH($O761) &lt;= 9, MONTH($P761) &gt;= 9), IF($T761 &lt;&gt; "", $H761/$T761, ""), ""), "")</f>
        <v/>
      </c>
      <c r="AQ761" s="10" t="str">
        <f ca="1">IFERROR(IF(AND(NOW()&lt;= EOMONTH(DATE(YEAR($P761),10, 1), 0), Overall!$A763&lt;&gt;"", MONTH($O761) &lt;= 10, MONTH($P761) &gt;= 10), IF($T761 &lt;&gt; "", $H761/$T761, ""), ""), "")</f>
        <v/>
      </c>
      <c r="AR761" s="10" t="str">
        <f ca="1">IFERROR(IF(AND(NOW()&lt;= EOMONTH(DATE(YEAR($P761),11, 1), 0), Overall!$A763&lt;&gt;"", MONTH($O761) &lt;=11, MONTH($P761) &gt;= 11), IF($T761 &lt;&gt; "", $H761/$T761, ""), ""), "")</f>
        <v/>
      </c>
      <c r="AS761" s="10" t="str">
        <f ca="1">IFERROR(IF(AND(NOW()&lt;= EOMONTH(DATE(YEAR($P761),12, 1), 0), Overall!$A763&lt;&gt;"", MONTH($O761) &lt;= 12, MONTH($P761) &gt;= 12), IF($T761 &lt;&gt; "", $H761/$T761, ""), ""), "")</f>
        <v/>
      </c>
      <c r="AT761" s="16">
        <f t="shared" ca="1" si="24"/>
        <v>0</v>
      </c>
    </row>
    <row r="762" spans="1:46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6">
        <f>IF(Overall!T764&lt;&gt;"",VALUE(Overall!T764),"")</f>
        <v>80.5</v>
      </c>
      <c r="O762" s="7">
        <f>IF(Overall!L764&lt;&gt;"", DATEVALUE(Overall!L764), "")</f>
        <v>45474</v>
      </c>
      <c r="P762" s="7">
        <f>IF(Overall!M764&lt;&gt;"", DATEVALUE(Overall!M764), "")</f>
        <v>45504</v>
      </c>
      <c r="Q762" s="7" t="str">
        <f>IF(Overall!S764&lt;&gt;"",_xlfn.VALUETOTEXT(Overall!S764),"")</f>
        <v>Jul</v>
      </c>
      <c r="R762" s="7">
        <f>IF(Overall!O764&lt;&gt;"", DATEVALUE(Overall!O764), "")</f>
        <v>45355</v>
      </c>
      <c r="S762" s="7">
        <f>IF(Overall!O764&lt;&gt;"", DATEVALUE(Overall!O764), "")</f>
        <v>45355</v>
      </c>
      <c r="T762" s="5">
        <f t="shared" si="22"/>
        <v>1</v>
      </c>
      <c r="U762" s="10" t="str">
        <f>IF(Overall!$A764&lt;&gt;"",IF(AND(MONTH($O762) &lt;= 1, MONTH($P762) &gt;= 1), IF($T762 &lt;&gt; "", $H762/$T762, ""), ""),"")</f>
        <v/>
      </c>
      <c r="V762" s="10" t="str">
        <f>IF(Overall!$A764&lt;&gt;"",IF(AND(MONTH($O762) &lt;= 2, MONTH($P762) &gt;= 2), IF($T762 &lt;&gt; "", $H762/$T762, ""), ""),"")</f>
        <v/>
      </c>
      <c r="W762" s="10" t="str">
        <f>IF(Overall!$A764&lt;&gt;"",IF(AND(MONTH($O762) &lt;= 3, MONTH($P762) &gt;= 3), IF($T762 &lt;&gt; "", $H762/$T762, ""), ""),"")</f>
        <v/>
      </c>
      <c r="X762" s="10" t="str">
        <f>IF(Overall!$A764&lt;&gt;"",IF(AND(MONTH($O762) &lt;= 4, MONTH($P762) &gt;= 4), IF($T762 &lt;&gt; "", $H762/$T762, ""), ""),"")</f>
        <v/>
      </c>
      <c r="Y762" s="10" t="str">
        <f>IF(Overall!$A764&lt;&gt;"",IF(AND(MONTH($O762) &lt;= 5, MONTH($P762) &gt;= 5), IF($T762 &lt;&gt; "", $H762/$T762, ""), ""),"")</f>
        <v/>
      </c>
      <c r="Z762" s="10" t="str">
        <f>IF(Overall!$A764&lt;&gt;"",IF(AND(MONTH($O762) &lt;= 6, MONTH($P762) &gt;= 6), IF($T762 &lt;&gt; "", $H762/$T762, ""), ""),"")</f>
        <v/>
      </c>
      <c r="AA762" s="10">
        <f>IF(Overall!$A764&lt;&gt;"",IF(AND(MONTH($O762) &lt;= 7, MONTH($P762) &gt;= 7 ), IF($T762 &lt;&gt; "", $H762/$T762, ""), ""),"")</f>
        <v>500000</v>
      </c>
      <c r="AB762" s="10" t="str">
        <f>IF(Overall!$A764&lt;&gt;"",IF(AND(MONTH($O762) &lt;= 8, MONTH($P762) &gt;= 8), IF($T762 &lt;&gt; "", $H762/$T762, ""), ""),"")</f>
        <v/>
      </c>
      <c r="AC762" s="10" t="str">
        <f>IF(Overall!$A764&lt;&gt;"",IF(AND(MONTH($O762) &lt;= 9, MONTH($P762) &gt;= 9), IF($T762 &lt;&gt; "", $H762/$T762, ""), ""),"")</f>
        <v/>
      </c>
      <c r="AD762" s="10" t="str">
        <f>IF(Overall!$A764&lt;&gt;"",IF(AND(MONTH($O762) &lt;= 10, MONTH($P762) &gt;= 10), IF($T762 &lt;&gt; "", $H762/$T762, ""), ""),"")</f>
        <v/>
      </c>
      <c r="AE762" s="10" t="str">
        <f>IF(Overall!$A764&lt;&gt;"",IF(AND(MONTH($O762) &lt;= 11, MONTH($P762) &gt;= 11), IF($T762 &lt;&gt; "", $H762/$T762, ""), ""),"")</f>
        <v/>
      </c>
      <c r="AF762" s="10" t="str">
        <f>IF(Overall!$A764&lt;&gt;"",IF(AND(MONTH($O762) &lt;= 12, MONTH($P762) &gt;= 12), IF($T762 &lt;&gt; "", $H762/$T762, ""), ""),"")</f>
        <v/>
      </c>
      <c r="AH762" s="10" t="str">
        <f ca="1">IFERROR(IF(AND(NOW()&lt;= EOMONTH(DATE(YEAR($P762),1, 1), 0), Overall!$A764&lt;&gt;"", MONTH($O762) &lt;= 1, MONTH($P762) &gt;= 1), IF($T762 &lt;&gt; "", $H762/$T762, ""), ""), "")</f>
        <v/>
      </c>
      <c r="AI762" s="10" t="str">
        <f ca="1">IFERROR(IF(AND(NOW()&lt;= EOMONTH(DATE(YEAR($P762),2, 1), 0), Overall!$A764&lt;&gt;"", MONTH($O762) &lt;= 2, MONTH($P762) &gt;= 2), IF($T762 &lt;&gt; "", $H762/$T762, ""), ""), "")</f>
        <v/>
      </c>
      <c r="AJ762" s="10" t="str">
        <f ca="1">IFERROR(IF(AND(NOW()&lt;= EOMONTH(DATE(YEAR($P762),3, 1), 0), Overall!$A764&lt;&gt;"", MONTH($O762) &lt;= 3, MONTH($P762) &gt;= 3), IF($T762 &lt;&gt; "", $H762/$T762, ""), ""), "")</f>
        <v/>
      </c>
      <c r="AK762" s="10" t="str">
        <f ca="1">IFERROR(IF(AND(NOW()&lt;= EOMONTH(DATE(YEAR($P762),4, 1), 0), Overall!$A764&lt;&gt;"", MONTH($O762) &lt;= 4, MONTH($P762) &gt;= 4), IF($T762 &lt;&gt; "", $H762/$T762, ""), ""), "")</f>
        <v/>
      </c>
      <c r="AL762" s="10" t="str">
        <f ca="1">IFERROR(IF(AND(NOW()&lt;= EOMONTH(DATE(YEAR($P762),5, 1), 0), Overall!$A764&lt;&gt;"", MONTH($O762) &lt;= 5, MONTH($P762) &gt;= 5), IF($T762 &lt;&gt; "", $H762/$T762, ""), ""), "")</f>
        <v/>
      </c>
      <c r="AM762" s="10" t="str">
        <f ca="1">IFERROR(IF(AND(NOW()&lt;= EOMONTH(DATE(YEAR($P762),6, 1), 0), Overall!$A764&lt;&gt;"", MONTH($O762) &lt;= 6, MONTH($P762) &gt;= 6), IF($T762 &lt;&gt; "", $H762/$T762, ""), ""), "")</f>
        <v/>
      </c>
      <c r="AN762" s="10" t="str">
        <f ca="1">IFERROR(IF(AND(NOW()&lt;= EOMONTH(DATE(YEAR($P762),7, 1), 0), Overall!$A764&lt;&gt;"", MONTH($O762) &lt;= 7, MONTH($P762) &gt;= 7), IF($T762 &lt;&gt; "", $H762/$T762, ""), ""), "")</f>
        <v/>
      </c>
      <c r="AO762" s="10" t="str">
        <f ca="1">IFERROR(IF(AND(NOW()&lt;= EOMONTH(DATE(YEAR($P762),8, 1), 0), Overall!$A764&lt;&gt;"", MONTH($O762) &lt;= 8, MONTH($P762) &gt;= 8), IF($T762 &lt;&gt; "", $H762/$T762, ""), ""), "")</f>
        <v/>
      </c>
      <c r="AP762" s="10" t="str">
        <f ca="1">IFERROR(IF(AND(NOW()&lt;= EOMONTH(DATE(YEAR($P762),9, 1), 0), Overall!$A764&lt;&gt;"", MONTH($O762) &lt;= 9, MONTH($P762) &gt;= 9), IF($T762 &lt;&gt; "", $H762/$T762, ""), ""), "")</f>
        <v/>
      </c>
      <c r="AQ762" s="10" t="str">
        <f ca="1">IFERROR(IF(AND(NOW()&lt;= EOMONTH(DATE(YEAR($P762),10, 1), 0), Overall!$A764&lt;&gt;"", MONTH($O762) &lt;= 10, MONTH($P762) &gt;= 10), IF($T762 &lt;&gt; "", $H762/$T762, ""), ""), "")</f>
        <v/>
      </c>
      <c r="AR762" s="10" t="str">
        <f ca="1">IFERROR(IF(AND(NOW()&lt;= EOMONTH(DATE(YEAR($P762),11, 1), 0), Overall!$A764&lt;&gt;"", MONTH($O762) &lt;=11, MONTH($P762) &gt;= 11), IF($T762 &lt;&gt; "", $H762/$T762, ""), ""), "")</f>
        <v/>
      </c>
      <c r="AS762" s="10" t="str">
        <f ca="1">IFERROR(IF(AND(NOW()&lt;= EOMONTH(DATE(YEAR($P762),12, 1), 0), Overall!$A764&lt;&gt;"", MONTH($O762) &lt;= 12, MONTH($P762) &gt;= 12), IF($T762 &lt;&gt; "", $H762/$T762, ""), ""), "")</f>
        <v/>
      </c>
      <c r="AT762" s="16">
        <f t="shared" ca="1" si="24"/>
        <v>0</v>
      </c>
    </row>
    <row r="763" spans="1:46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6">
        <f>IF(Overall!T765&lt;&gt;"",VALUE(Overall!T765),"")</f>
        <v>80.099999999999994</v>
      </c>
      <c r="O763" s="7">
        <f>IF(Overall!L765&lt;&gt;"", DATEVALUE(Overall!L765), "")</f>
        <v>45474</v>
      </c>
      <c r="P763" s="7">
        <f>IF(Overall!M765&lt;&gt;"", DATEVALUE(Overall!M765), "")</f>
        <v>45504</v>
      </c>
      <c r="Q763" s="7" t="str">
        <f>IF(Overall!S765&lt;&gt;"",_xlfn.VALUETOTEXT(Overall!S765),"")</f>
        <v>Jul</v>
      </c>
      <c r="R763" s="7">
        <f>IF(Overall!O765&lt;&gt;"", DATEVALUE(Overall!O765), "")</f>
        <v>45356</v>
      </c>
      <c r="S763" s="7">
        <f>IF(Overall!O765&lt;&gt;"", DATEVALUE(Overall!O765), "")</f>
        <v>45356</v>
      </c>
      <c r="T763" s="5">
        <f t="shared" si="22"/>
        <v>1</v>
      </c>
      <c r="U763" s="10" t="str">
        <f>IF(Overall!$A765&lt;&gt;"",IF(AND(MONTH($O763) &lt;= 1, MONTH($P763) &gt;= 1), IF($T763 &lt;&gt; "", $H763/$T763, ""), ""),"")</f>
        <v/>
      </c>
      <c r="V763" s="10" t="str">
        <f>IF(Overall!$A765&lt;&gt;"",IF(AND(MONTH($O763) &lt;= 2, MONTH($P763) &gt;= 2), IF($T763 &lt;&gt; "", $H763/$T763, ""), ""),"")</f>
        <v/>
      </c>
      <c r="W763" s="10" t="str">
        <f>IF(Overall!$A765&lt;&gt;"",IF(AND(MONTH($O763) &lt;= 3, MONTH($P763) &gt;= 3), IF($T763 &lt;&gt; "", $H763/$T763, ""), ""),"")</f>
        <v/>
      </c>
      <c r="X763" s="10" t="str">
        <f>IF(Overall!$A765&lt;&gt;"",IF(AND(MONTH($O763) &lt;= 4, MONTH($P763) &gt;= 4), IF($T763 &lt;&gt; "", $H763/$T763, ""), ""),"")</f>
        <v/>
      </c>
      <c r="Y763" s="10" t="str">
        <f>IF(Overall!$A765&lt;&gt;"",IF(AND(MONTH($O763) &lt;= 5, MONTH($P763) &gt;= 5), IF($T763 &lt;&gt; "", $H763/$T763, ""), ""),"")</f>
        <v/>
      </c>
      <c r="Z763" s="10" t="str">
        <f>IF(Overall!$A765&lt;&gt;"",IF(AND(MONTH($O763) &lt;= 6, MONTH($P763) &gt;= 6), IF($T763 &lt;&gt; "", $H763/$T763, ""), ""),"")</f>
        <v/>
      </c>
      <c r="AA763" s="10">
        <f>IF(Overall!$A765&lt;&gt;"",IF(AND(MONTH($O763) &lt;= 7, MONTH($P763) &gt;= 7 ), IF($T763 &lt;&gt; "", $H763/$T763, ""), ""),"")</f>
        <v>1000000</v>
      </c>
      <c r="AB763" s="10" t="str">
        <f>IF(Overall!$A765&lt;&gt;"",IF(AND(MONTH($O763) &lt;= 8, MONTH($P763) &gt;= 8), IF($T763 &lt;&gt; "", $H763/$T763, ""), ""),"")</f>
        <v/>
      </c>
      <c r="AC763" s="10" t="str">
        <f>IF(Overall!$A765&lt;&gt;"",IF(AND(MONTH($O763) &lt;= 9, MONTH($P763) &gt;= 9), IF($T763 &lt;&gt; "", $H763/$T763, ""), ""),"")</f>
        <v/>
      </c>
      <c r="AD763" s="10" t="str">
        <f>IF(Overall!$A765&lt;&gt;"",IF(AND(MONTH($O763) &lt;= 10, MONTH($P763) &gt;= 10), IF($T763 &lt;&gt; "", $H763/$T763, ""), ""),"")</f>
        <v/>
      </c>
      <c r="AE763" s="10" t="str">
        <f>IF(Overall!$A765&lt;&gt;"",IF(AND(MONTH($O763) &lt;= 11, MONTH($P763) &gt;= 11), IF($T763 &lt;&gt; "", $H763/$T763, ""), ""),"")</f>
        <v/>
      </c>
      <c r="AF763" s="10" t="str">
        <f>IF(Overall!$A765&lt;&gt;"",IF(AND(MONTH($O763) &lt;= 12, MONTH($P763) &gt;= 12), IF($T763 &lt;&gt; "", $H763/$T763, ""), ""),"")</f>
        <v/>
      </c>
      <c r="AH763" s="10" t="str">
        <f ca="1">IFERROR(IF(AND(NOW()&lt;= EOMONTH(DATE(YEAR($P763),1, 1), 0), Overall!$A765&lt;&gt;"", MONTH($O763) &lt;= 1, MONTH($P763) &gt;= 1), IF($T763 &lt;&gt; "", $H763/$T763, ""), ""), "")</f>
        <v/>
      </c>
      <c r="AI763" s="10" t="str">
        <f ca="1">IFERROR(IF(AND(NOW()&lt;= EOMONTH(DATE(YEAR($P763),2, 1), 0), Overall!$A765&lt;&gt;"", MONTH($O763) &lt;= 2, MONTH($P763) &gt;= 2), IF($T763 &lt;&gt; "", $H763/$T763, ""), ""), "")</f>
        <v/>
      </c>
      <c r="AJ763" s="10" t="str">
        <f ca="1">IFERROR(IF(AND(NOW()&lt;= EOMONTH(DATE(YEAR($P763),3, 1), 0), Overall!$A765&lt;&gt;"", MONTH($O763) &lt;= 3, MONTH($P763) &gt;= 3), IF($T763 &lt;&gt; "", $H763/$T763, ""), ""), "")</f>
        <v/>
      </c>
      <c r="AK763" s="10" t="str">
        <f ca="1">IFERROR(IF(AND(NOW()&lt;= EOMONTH(DATE(YEAR($P763),4, 1), 0), Overall!$A765&lt;&gt;"", MONTH($O763) &lt;= 4, MONTH($P763) &gt;= 4), IF($T763 &lt;&gt; "", $H763/$T763, ""), ""), "")</f>
        <v/>
      </c>
      <c r="AL763" s="10" t="str">
        <f ca="1">IFERROR(IF(AND(NOW()&lt;= EOMONTH(DATE(YEAR($P763),5, 1), 0), Overall!$A765&lt;&gt;"", MONTH($O763) &lt;= 5, MONTH($P763) &gt;= 5), IF($T763 &lt;&gt; "", $H763/$T763, ""), ""), "")</f>
        <v/>
      </c>
      <c r="AM763" s="10" t="str">
        <f ca="1">IFERROR(IF(AND(NOW()&lt;= EOMONTH(DATE(YEAR($P763),6, 1), 0), Overall!$A765&lt;&gt;"", MONTH($O763) &lt;= 6, MONTH($P763) &gt;= 6), IF($T763 &lt;&gt; "", $H763/$T763, ""), ""), "")</f>
        <v/>
      </c>
      <c r="AN763" s="10" t="str">
        <f ca="1">IFERROR(IF(AND(NOW()&lt;= EOMONTH(DATE(YEAR($P763),7, 1), 0), Overall!$A765&lt;&gt;"", MONTH($O763) &lt;= 7, MONTH($P763) &gt;= 7), IF($T763 &lt;&gt; "", $H763/$T763, ""), ""), "")</f>
        <v/>
      </c>
      <c r="AO763" s="10" t="str">
        <f ca="1">IFERROR(IF(AND(NOW()&lt;= EOMONTH(DATE(YEAR($P763),8, 1), 0), Overall!$A765&lt;&gt;"", MONTH($O763) &lt;= 8, MONTH($P763) &gt;= 8), IF($T763 &lt;&gt; "", $H763/$T763, ""), ""), "")</f>
        <v/>
      </c>
      <c r="AP763" s="10" t="str">
        <f ca="1">IFERROR(IF(AND(NOW()&lt;= EOMONTH(DATE(YEAR($P763),9, 1), 0), Overall!$A765&lt;&gt;"", MONTH($O763) &lt;= 9, MONTH($P763) &gt;= 9), IF($T763 &lt;&gt; "", $H763/$T763, ""), ""), "")</f>
        <v/>
      </c>
      <c r="AQ763" s="10" t="str">
        <f ca="1">IFERROR(IF(AND(NOW()&lt;= EOMONTH(DATE(YEAR($P763),10, 1), 0), Overall!$A765&lt;&gt;"", MONTH($O763) &lt;= 10, MONTH($P763) &gt;= 10), IF($T763 &lt;&gt; "", $H763/$T763, ""), ""), "")</f>
        <v/>
      </c>
      <c r="AR763" s="10" t="str">
        <f ca="1">IFERROR(IF(AND(NOW()&lt;= EOMONTH(DATE(YEAR($P763),11, 1), 0), Overall!$A765&lt;&gt;"", MONTH($O763) &lt;=11, MONTH($P763) &gt;= 11), IF($T763 &lt;&gt; "", $H763/$T763, ""), ""), "")</f>
        <v/>
      </c>
      <c r="AS763" s="10" t="str">
        <f ca="1">IFERROR(IF(AND(NOW()&lt;= EOMONTH(DATE(YEAR($P763),12, 1), 0), Overall!$A765&lt;&gt;"", MONTH($O763) &lt;= 12, MONTH($P763) &gt;= 12), IF($T763 &lt;&gt; "", $H763/$T763, ""), ""), "")</f>
        <v/>
      </c>
      <c r="AT763" s="16">
        <f t="shared" ca="1" si="24"/>
        <v>0</v>
      </c>
    </row>
    <row r="764" spans="1:46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6">
        <f>IF(Overall!T766&lt;&gt;"",VALUE(Overall!T766),"")</f>
        <v>79.69</v>
      </c>
      <c r="O764" s="7">
        <f>IF(Overall!L766&lt;&gt;"", DATEVALUE(Overall!L766), "")</f>
        <v>45474</v>
      </c>
      <c r="P764" s="7">
        <f>IF(Overall!M766&lt;&gt;"", DATEVALUE(Overall!M766), "")</f>
        <v>45504</v>
      </c>
      <c r="Q764" s="7" t="str">
        <f>IF(Overall!S766&lt;&gt;"",_xlfn.VALUETOTEXT(Overall!S766),"")</f>
        <v>Jul</v>
      </c>
      <c r="R764" s="7">
        <f>IF(Overall!O766&lt;&gt;"", DATEVALUE(Overall!O766), "")</f>
        <v>45357</v>
      </c>
      <c r="S764" s="7">
        <f>IF(Overall!O766&lt;&gt;"", DATEVALUE(Overall!O766), "")</f>
        <v>45357</v>
      </c>
      <c r="T764" s="5">
        <f t="shared" si="22"/>
        <v>1</v>
      </c>
      <c r="U764" s="10" t="str">
        <f>IF(Overall!$A766&lt;&gt;"",IF(AND(MONTH($O764) &lt;= 1, MONTH($P764) &gt;= 1), IF($T764 &lt;&gt; "", $H764/$T764, ""), ""),"")</f>
        <v/>
      </c>
      <c r="V764" s="10" t="str">
        <f>IF(Overall!$A766&lt;&gt;"",IF(AND(MONTH($O764) &lt;= 2, MONTH($P764) &gt;= 2), IF($T764 &lt;&gt; "", $H764/$T764, ""), ""),"")</f>
        <v/>
      </c>
      <c r="W764" s="10" t="str">
        <f>IF(Overall!$A766&lt;&gt;"",IF(AND(MONTH($O764) &lt;= 3, MONTH($P764) &gt;= 3), IF($T764 &lt;&gt; "", $H764/$T764, ""), ""),"")</f>
        <v/>
      </c>
      <c r="X764" s="10" t="str">
        <f>IF(Overall!$A766&lt;&gt;"",IF(AND(MONTH($O764) &lt;= 4, MONTH($P764) &gt;= 4), IF($T764 &lt;&gt; "", $H764/$T764, ""), ""),"")</f>
        <v/>
      </c>
      <c r="Y764" s="10" t="str">
        <f>IF(Overall!$A766&lt;&gt;"",IF(AND(MONTH($O764) &lt;= 5, MONTH($P764) &gt;= 5), IF($T764 &lt;&gt; "", $H764/$T764, ""), ""),"")</f>
        <v/>
      </c>
      <c r="Z764" s="10" t="str">
        <f>IF(Overall!$A766&lt;&gt;"",IF(AND(MONTH($O764) &lt;= 6, MONTH($P764) &gt;= 6), IF($T764 &lt;&gt; "", $H764/$T764, ""), ""),"")</f>
        <v/>
      </c>
      <c r="AA764" s="10">
        <f>IF(Overall!$A766&lt;&gt;"",IF(AND(MONTH($O764) &lt;= 7, MONTH($P764) &gt;= 7 ), IF($T764 &lt;&gt; "", $H764/$T764, ""), ""),"")</f>
        <v>500000</v>
      </c>
      <c r="AB764" s="10" t="str">
        <f>IF(Overall!$A766&lt;&gt;"",IF(AND(MONTH($O764) &lt;= 8, MONTH($P764) &gt;= 8), IF($T764 &lt;&gt; "", $H764/$T764, ""), ""),"")</f>
        <v/>
      </c>
      <c r="AC764" s="10" t="str">
        <f>IF(Overall!$A766&lt;&gt;"",IF(AND(MONTH($O764) &lt;= 9, MONTH($P764) &gt;= 9), IF($T764 &lt;&gt; "", $H764/$T764, ""), ""),"")</f>
        <v/>
      </c>
      <c r="AD764" s="10" t="str">
        <f>IF(Overall!$A766&lt;&gt;"",IF(AND(MONTH($O764) &lt;= 10, MONTH($P764) &gt;= 10), IF($T764 &lt;&gt; "", $H764/$T764, ""), ""),"")</f>
        <v/>
      </c>
      <c r="AE764" s="10" t="str">
        <f>IF(Overall!$A766&lt;&gt;"",IF(AND(MONTH($O764) &lt;= 11, MONTH($P764) &gt;= 11), IF($T764 &lt;&gt; "", $H764/$T764, ""), ""),"")</f>
        <v/>
      </c>
      <c r="AF764" s="10" t="str">
        <f>IF(Overall!$A766&lt;&gt;"",IF(AND(MONTH($O764) &lt;= 12, MONTH($P764) &gt;= 12), IF($T764 &lt;&gt; "", $H764/$T764, ""), ""),"")</f>
        <v/>
      </c>
      <c r="AH764" s="10" t="str">
        <f ca="1">IFERROR(IF(AND(NOW()&lt;= EOMONTH(DATE(YEAR($P764),1, 1), 0), Overall!$A766&lt;&gt;"", MONTH($O764) &lt;= 1, MONTH($P764) &gt;= 1), IF($T764 &lt;&gt; "", $H764/$T764, ""), ""), "")</f>
        <v/>
      </c>
      <c r="AI764" s="10" t="str">
        <f ca="1">IFERROR(IF(AND(NOW()&lt;= EOMONTH(DATE(YEAR($P764),2, 1), 0), Overall!$A766&lt;&gt;"", MONTH($O764) &lt;= 2, MONTH($P764) &gt;= 2), IF($T764 &lt;&gt; "", $H764/$T764, ""), ""), "")</f>
        <v/>
      </c>
      <c r="AJ764" s="10" t="str">
        <f ca="1">IFERROR(IF(AND(NOW()&lt;= EOMONTH(DATE(YEAR($P764),3, 1), 0), Overall!$A766&lt;&gt;"", MONTH($O764) &lt;= 3, MONTH($P764) &gt;= 3), IF($T764 &lt;&gt; "", $H764/$T764, ""), ""), "")</f>
        <v/>
      </c>
      <c r="AK764" s="10" t="str">
        <f ca="1">IFERROR(IF(AND(NOW()&lt;= EOMONTH(DATE(YEAR($P764),4, 1), 0), Overall!$A766&lt;&gt;"", MONTH($O764) &lt;= 4, MONTH($P764) &gt;= 4), IF($T764 &lt;&gt; "", $H764/$T764, ""), ""), "")</f>
        <v/>
      </c>
      <c r="AL764" s="10" t="str">
        <f ca="1">IFERROR(IF(AND(NOW()&lt;= EOMONTH(DATE(YEAR($P764),5, 1), 0), Overall!$A766&lt;&gt;"", MONTH($O764) &lt;= 5, MONTH($P764) &gt;= 5), IF($T764 &lt;&gt; "", $H764/$T764, ""), ""), "")</f>
        <v/>
      </c>
      <c r="AM764" s="10" t="str">
        <f ca="1">IFERROR(IF(AND(NOW()&lt;= EOMONTH(DATE(YEAR($P764),6, 1), 0), Overall!$A766&lt;&gt;"", MONTH($O764) &lt;= 6, MONTH($P764) &gt;= 6), IF($T764 &lt;&gt; "", $H764/$T764, ""), ""), "")</f>
        <v/>
      </c>
      <c r="AN764" s="10" t="str">
        <f ca="1">IFERROR(IF(AND(NOW()&lt;= EOMONTH(DATE(YEAR($P764),7, 1), 0), Overall!$A766&lt;&gt;"", MONTH($O764) &lt;= 7, MONTH($P764) &gt;= 7), IF($T764 &lt;&gt; "", $H764/$T764, ""), ""), "")</f>
        <v/>
      </c>
      <c r="AO764" s="10" t="str">
        <f ca="1">IFERROR(IF(AND(NOW()&lt;= EOMONTH(DATE(YEAR($P764),8, 1), 0), Overall!$A766&lt;&gt;"", MONTH($O764) &lt;= 8, MONTH($P764) &gt;= 8), IF($T764 &lt;&gt; "", $H764/$T764, ""), ""), "")</f>
        <v/>
      </c>
      <c r="AP764" s="10" t="str">
        <f ca="1">IFERROR(IF(AND(NOW()&lt;= EOMONTH(DATE(YEAR($P764),9, 1), 0), Overall!$A766&lt;&gt;"", MONTH($O764) &lt;= 9, MONTH($P764) &gt;= 9), IF($T764 &lt;&gt; "", $H764/$T764, ""), ""), "")</f>
        <v/>
      </c>
      <c r="AQ764" s="10" t="str">
        <f ca="1">IFERROR(IF(AND(NOW()&lt;= EOMONTH(DATE(YEAR($P764),10, 1), 0), Overall!$A766&lt;&gt;"", MONTH($O764) &lt;= 10, MONTH($P764) &gt;= 10), IF($T764 &lt;&gt; "", $H764/$T764, ""), ""), "")</f>
        <v/>
      </c>
      <c r="AR764" s="10" t="str">
        <f ca="1">IFERROR(IF(AND(NOW()&lt;= EOMONTH(DATE(YEAR($P764),11, 1), 0), Overall!$A766&lt;&gt;"", MONTH($O764) &lt;=11, MONTH($P764) &gt;= 11), IF($T764 &lt;&gt; "", $H764/$T764, ""), ""), "")</f>
        <v/>
      </c>
      <c r="AS764" s="10" t="str">
        <f ca="1">IFERROR(IF(AND(NOW()&lt;= EOMONTH(DATE(YEAR($P764),12, 1), 0), Overall!$A766&lt;&gt;"", MONTH($O764) &lt;= 12, MONTH($P764) &gt;= 12), IF($T764 &lt;&gt; "", $H764/$T764, ""), ""), "")</f>
        <v/>
      </c>
      <c r="AT764" s="16">
        <f t="shared" ca="1" si="24"/>
        <v>0</v>
      </c>
    </row>
    <row r="765" spans="1:46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6">
        <f>IF(Overall!T767&lt;&gt;"",VALUE(Overall!T767),"")</f>
        <v>79.7</v>
      </c>
      <c r="O765" s="7">
        <f>IF(Overall!L767&lt;&gt;"", DATEVALUE(Overall!L767), "")</f>
        <v>45474</v>
      </c>
      <c r="P765" s="7">
        <f>IF(Overall!M767&lt;&gt;"", DATEVALUE(Overall!M767), "")</f>
        <v>45504</v>
      </c>
      <c r="Q765" s="7" t="str">
        <f>IF(Overall!S767&lt;&gt;"",_xlfn.VALUETOTEXT(Overall!S767),"")</f>
        <v>Jul</v>
      </c>
      <c r="R765" s="7">
        <f>IF(Overall!O767&lt;&gt;"", DATEVALUE(Overall!O767), "")</f>
        <v>45357</v>
      </c>
      <c r="S765" s="7">
        <f>IF(Overall!O767&lt;&gt;"", DATEVALUE(Overall!O767), "")</f>
        <v>45357</v>
      </c>
      <c r="T765" s="5">
        <f t="shared" si="22"/>
        <v>1</v>
      </c>
      <c r="U765" s="10" t="str">
        <f>IF(Overall!$A767&lt;&gt;"",IF(AND(MONTH($O765) &lt;= 1, MONTH($P765) &gt;= 1), IF($T765 &lt;&gt; "", $H765/$T765, ""), ""),"")</f>
        <v/>
      </c>
      <c r="V765" s="10" t="str">
        <f>IF(Overall!$A767&lt;&gt;"",IF(AND(MONTH($O765) &lt;= 2, MONTH($P765) &gt;= 2), IF($T765 &lt;&gt; "", $H765/$T765, ""), ""),"")</f>
        <v/>
      </c>
      <c r="W765" s="10" t="str">
        <f>IF(Overall!$A767&lt;&gt;"",IF(AND(MONTH($O765) &lt;= 3, MONTH($P765) &gt;= 3), IF($T765 &lt;&gt; "", $H765/$T765, ""), ""),"")</f>
        <v/>
      </c>
      <c r="X765" s="10" t="str">
        <f>IF(Overall!$A767&lt;&gt;"",IF(AND(MONTH($O765) &lt;= 4, MONTH($P765) &gt;= 4), IF($T765 &lt;&gt; "", $H765/$T765, ""), ""),"")</f>
        <v/>
      </c>
      <c r="Y765" s="10" t="str">
        <f>IF(Overall!$A767&lt;&gt;"",IF(AND(MONTH($O765) &lt;= 5, MONTH($P765) &gt;= 5), IF($T765 &lt;&gt; "", $H765/$T765, ""), ""),"")</f>
        <v/>
      </c>
      <c r="Z765" s="10" t="str">
        <f>IF(Overall!$A767&lt;&gt;"",IF(AND(MONTH($O765) &lt;= 6, MONTH($P765) &gt;= 6), IF($T765 &lt;&gt; "", $H765/$T765, ""), ""),"")</f>
        <v/>
      </c>
      <c r="AA765" s="10">
        <f>IF(Overall!$A767&lt;&gt;"",IF(AND(MONTH($O765) &lt;= 7, MONTH($P765) &gt;= 7 ), IF($T765 &lt;&gt; "", $H765/$T765, ""), ""),"")</f>
        <v>500000</v>
      </c>
      <c r="AB765" s="10" t="str">
        <f>IF(Overall!$A767&lt;&gt;"",IF(AND(MONTH($O765) &lt;= 8, MONTH($P765) &gt;= 8), IF($T765 &lt;&gt; "", $H765/$T765, ""), ""),"")</f>
        <v/>
      </c>
      <c r="AC765" s="10" t="str">
        <f>IF(Overall!$A767&lt;&gt;"",IF(AND(MONTH($O765) &lt;= 9, MONTH($P765) &gt;= 9), IF($T765 &lt;&gt; "", $H765/$T765, ""), ""),"")</f>
        <v/>
      </c>
      <c r="AD765" s="10" t="str">
        <f>IF(Overall!$A767&lt;&gt;"",IF(AND(MONTH($O765) &lt;= 10, MONTH($P765) &gt;= 10), IF($T765 &lt;&gt; "", $H765/$T765, ""), ""),"")</f>
        <v/>
      </c>
      <c r="AE765" s="10" t="str">
        <f>IF(Overall!$A767&lt;&gt;"",IF(AND(MONTH($O765) &lt;= 11, MONTH($P765) &gt;= 11), IF($T765 &lt;&gt; "", $H765/$T765, ""), ""),"")</f>
        <v/>
      </c>
      <c r="AF765" s="10" t="str">
        <f>IF(Overall!$A767&lt;&gt;"",IF(AND(MONTH($O765) &lt;= 12, MONTH($P765) &gt;= 12), IF($T765 &lt;&gt; "", $H765/$T765, ""), ""),"")</f>
        <v/>
      </c>
      <c r="AH765" s="10" t="str">
        <f ca="1">IFERROR(IF(AND(NOW()&lt;= EOMONTH(DATE(YEAR($P765),1, 1), 0), Overall!$A767&lt;&gt;"", MONTH($O765) &lt;= 1, MONTH($P765) &gt;= 1), IF($T765 &lt;&gt; "", $H765/$T765, ""), ""), "")</f>
        <v/>
      </c>
      <c r="AI765" s="10" t="str">
        <f ca="1">IFERROR(IF(AND(NOW()&lt;= EOMONTH(DATE(YEAR($P765),2, 1), 0), Overall!$A767&lt;&gt;"", MONTH($O765) &lt;= 2, MONTH($P765) &gt;= 2), IF($T765 &lt;&gt; "", $H765/$T765, ""), ""), "")</f>
        <v/>
      </c>
      <c r="AJ765" s="10" t="str">
        <f ca="1">IFERROR(IF(AND(NOW()&lt;= EOMONTH(DATE(YEAR($P765),3, 1), 0), Overall!$A767&lt;&gt;"", MONTH($O765) &lt;= 3, MONTH($P765) &gt;= 3), IF($T765 &lt;&gt; "", $H765/$T765, ""), ""), "")</f>
        <v/>
      </c>
      <c r="AK765" s="10" t="str">
        <f ca="1">IFERROR(IF(AND(NOW()&lt;= EOMONTH(DATE(YEAR($P765),4, 1), 0), Overall!$A767&lt;&gt;"", MONTH($O765) &lt;= 4, MONTH($P765) &gt;= 4), IF($T765 &lt;&gt; "", $H765/$T765, ""), ""), "")</f>
        <v/>
      </c>
      <c r="AL765" s="10" t="str">
        <f ca="1">IFERROR(IF(AND(NOW()&lt;= EOMONTH(DATE(YEAR($P765),5, 1), 0), Overall!$A767&lt;&gt;"", MONTH($O765) &lt;= 5, MONTH($P765) &gt;= 5), IF($T765 &lt;&gt; "", $H765/$T765, ""), ""), "")</f>
        <v/>
      </c>
      <c r="AM765" s="10" t="str">
        <f ca="1">IFERROR(IF(AND(NOW()&lt;= EOMONTH(DATE(YEAR($P765),6, 1), 0), Overall!$A767&lt;&gt;"", MONTH($O765) &lt;= 6, MONTH($P765) &gt;= 6), IF($T765 &lt;&gt; "", $H765/$T765, ""), ""), "")</f>
        <v/>
      </c>
      <c r="AN765" s="10" t="str">
        <f ca="1">IFERROR(IF(AND(NOW()&lt;= EOMONTH(DATE(YEAR($P765),7, 1), 0), Overall!$A767&lt;&gt;"", MONTH($O765) &lt;= 7, MONTH($P765) &gt;= 7), IF($T765 &lt;&gt; "", $H765/$T765, ""), ""), "")</f>
        <v/>
      </c>
      <c r="AO765" s="10" t="str">
        <f ca="1">IFERROR(IF(AND(NOW()&lt;= EOMONTH(DATE(YEAR($P765),8, 1), 0), Overall!$A767&lt;&gt;"", MONTH($O765) &lt;= 8, MONTH($P765) &gt;= 8), IF($T765 &lt;&gt; "", $H765/$T765, ""), ""), "")</f>
        <v/>
      </c>
      <c r="AP765" s="10" t="str">
        <f ca="1">IFERROR(IF(AND(NOW()&lt;= EOMONTH(DATE(YEAR($P765),9, 1), 0), Overall!$A767&lt;&gt;"", MONTH($O765) &lt;= 9, MONTH($P765) &gt;= 9), IF($T765 &lt;&gt; "", $H765/$T765, ""), ""), "")</f>
        <v/>
      </c>
      <c r="AQ765" s="10" t="str">
        <f ca="1">IFERROR(IF(AND(NOW()&lt;= EOMONTH(DATE(YEAR($P765),10, 1), 0), Overall!$A767&lt;&gt;"", MONTH($O765) &lt;= 10, MONTH($P765) &gt;= 10), IF($T765 &lt;&gt; "", $H765/$T765, ""), ""), "")</f>
        <v/>
      </c>
      <c r="AR765" s="10" t="str">
        <f ca="1">IFERROR(IF(AND(NOW()&lt;= EOMONTH(DATE(YEAR($P765),11, 1), 0), Overall!$A767&lt;&gt;"", MONTH($O765) &lt;=11, MONTH($P765) &gt;= 11), IF($T765 &lt;&gt; "", $H765/$T765, ""), ""), "")</f>
        <v/>
      </c>
      <c r="AS765" s="10" t="str">
        <f ca="1">IFERROR(IF(AND(NOW()&lt;= EOMONTH(DATE(YEAR($P765),12, 1), 0), Overall!$A767&lt;&gt;"", MONTH($O765) &lt;= 12, MONTH($P765) &gt;= 12), IF($T765 &lt;&gt; "", $H765/$T765, ""), ""), "")</f>
        <v/>
      </c>
      <c r="AT765" s="16">
        <f t="shared" ca="1" si="24"/>
        <v>0</v>
      </c>
    </row>
    <row r="766" spans="1:46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6">
        <f>IF(Overall!T768&lt;&gt;"",VALUE(Overall!T768),"")</f>
        <v>79.8</v>
      </c>
      <c r="O766" s="7">
        <f>IF(Overall!L768&lt;&gt;"", DATEVALUE(Overall!L768), "")</f>
        <v>45474</v>
      </c>
      <c r="P766" s="7">
        <f>IF(Overall!M768&lt;&gt;"", DATEVALUE(Overall!M768), "")</f>
        <v>45504</v>
      </c>
      <c r="Q766" s="7" t="str">
        <f>IF(Overall!S768&lt;&gt;"",_xlfn.VALUETOTEXT(Overall!S768),"")</f>
        <v>Jul</v>
      </c>
      <c r="R766" s="7">
        <f>IF(Overall!O768&lt;&gt;"", DATEVALUE(Overall!O768), "")</f>
        <v>45357</v>
      </c>
      <c r="S766" s="7">
        <f>IF(Overall!O768&lt;&gt;"", DATEVALUE(Overall!O768), "")</f>
        <v>45357</v>
      </c>
      <c r="T766" s="5">
        <f t="shared" si="22"/>
        <v>1</v>
      </c>
      <c r="U766" s="10" t="str">
        <f>IF(Overall!$A768&lt;&gt;"",IF(AND(MONTH($O766) &lt;= 1, MONTH($P766) &gt;= 1), IF($T766 &lt;&gt; "", $H766/$T766, ""), ""),"")</f>
        <v/>
      </c>
      <c r="V766" s="10" t="str">
        <f>IF(Overall!$A768&lt;&gt;"",IF(AND(MONTH($O766) &lt;= 2, MONTH($P766) &gt;= 2), IF($T766 &lt;&gt; "", $H766/$T766, ""), ""),"")</f>
        <v/>
      </c>
      <c r="W766" s="10" t="str">
        <f>IF(Overall!$A768&lt;&gt;"",IF(AND(MONTH($O766) &lt;= 3, MONTH($P766) &gt;= 3), IF($T766 &lt;&gt; "", $H766/$T766, ""), ""),"")</f>
        <v/>
      </c>
      <c r="X766" s="10" t="str">
        <f>IF(Overall!$A768&lt;&gt;"",IF(AND(MONTH($O766) &lt;= 4, MONTH($P766) &gt;= 4), IF($T766 &lt;&gt; "", $H766/$T766, ""), ""),"")</f>
        <v/>
      </c>
      <c r="Y766" s="10" t="str">
        <f>IF(Overall!$A768&lt;&gt;"",IF(AND(MONTH($O766) &lt;= 5, MONTH($P766) &gt;= 5), IF($T766 &lt;&gt; "", $H766/$T766, ""), ""),"")</f>
        <v/>
      </c>
      <c r="Z766" s="10" t="str">
        <f>IF(Overall!$A768&lt;&gt;"",IF(AND(MONTH($O766) &lt;= 6, MONTH($P766) &gt;= 6), IF($T766 &lt;&gt; "", $H766/$T766, ""), ""),"")</f>
        <v/>
      </c>
      <c r="AA766" s="10">
        <f>IF(Overall!$A768&lt;&gt;"",IF(AND(MONTH($O766) &lt;= 7, MONTH($P766) &gt;= 7 ), IF($T766 &lt;&gt; "", $H766/$T766, ""), ""),"")</f>
        <v>500000</v>
      </c>
      <c r="AB766" s="10" t="str">
        <f>IF(Overall!$A768&lt;&gt;"",IF(AND(MONTH($O766) &lt;= 8, MONTH($P766) &gt;= 8), IF($T766 &lt;&gt; "", $H766/$T766, ""), ""),"")</f>
        <v/>
      </c>
      <c r="AC766" s="10" t="str">
        <f>IF(Overall!$A768&lt;&gt;"",IF(AND(MONTH($O766) &lt;= 9, MONTH($P766) &gt;= 9), IF($T766 &lt;&gt; "", $H766/$T766, ""), ""),"")</f>
        <v/>
      </c>
      <c r="AD766" s="10" t="str">
        <f>IF(Overall!$A768&lt;&gt;"",IF(AND(MONTH($O766) &lt;= 10, MONTH($P766) &gt;= 10), IF($T766 &lt;&gt; "", $H766/$T766, ""), ""),"")</f>
        <v/>
      </c>
      <c r="AE766" s="10" t="str">
        <f>IF(Overall!$A768&lt;&gt;"",IF(AND(MONTH($O766) &lt;= 11, MONTH($P766) &gt;= 11), IF($T766 &lt;&gt; "", $H766/$T766, ""), ""),"")</f>
        <v/>
      </c>
      <c r="AF766" s="10" t="str">
        <f>IF(Overall!$A768&lt;&gt;"",IF(AND(MONTH($O766) &lt;= 12, MONTH($P766) &gt;= 12), IF($T766 &lt;&gt; "", $H766/$T766, ""), ""),"")</f>
        <v/>
      </c>
      <c r="AH766" s="10" t="str">
        <f ca="1">IFERROR(IF(AND(NOW()&lt;= EOMONTH(DATE(YEAR($P766),1, 1), 0), Overall!$A768&lt;&gt;"", MONTH($O766) &lt;= 1, MONTH($P766) &gt;= 1), IF($T766 &lt;&gt; "", $H766/$T766, ""), ""), "")</f>
        <v/>
      </c>
      <c r="AI766" s="10" t="str">
        <f ca="1">IFERROR(IF(AND(NOW()&lt;= EOMONTH(DATE(YEAR($P766),2, 1), 0), Overall!$A768&lt;&gt;"", MONTH($O766) &lt;= 2, MONTH($P766) &gt;= 2), IF($T766 &lt;&gt; "", $H766/$T766, ""), ""), "")</f>
        <v/>
      </c>
      <c r="AJ766" s="10" t="str">
        <f ca="1">IFERROR(IF(AND(NOW()&lt;= EOMONTH(DATE(YEAR($P766),3, 1), 0), Overall!$A768&lt;&gt;"", MONTH($O766) &lt;= 3, MONTH($P766) &gt;= 3), IF($T766 &lt;&gt; "", $H766/$T766, ""), ""), "")</f>
        <v/>
      </c>
      <c r="AK766" s="10" t="str">
        <f ca="1">IFERROR(IF(AND(NOW()&lt;= EOMONTH(DATE(YEAR($P766),4, 1), 0), Overall!$A768&lt;&gt;"", MONTH($O766) &lt;= 4, MONTH($P766) &gt;= 4), IF($T766 &lt;&gt; "", $H766/$T766, ""), ""), "")</f>
        <v/>
      </c>
      <c r="AL766" s="10" t="str">
        <f ca="1">IFERROR(IF(AND(NOW()&lt;= EOMONTH(DATE(YEAR($P766),5, 1), 0), Overall!$A768&lt;&gt;"", MONTH($O766) &lt;= 5, MONTH($P766) &gt;= 5), IF($T766 &lt;&gt; "", $H766/$T766, ""), ""), "")</f>
        <v/>
      </c>
      <c r="AM766" s="10" t="str">
        <f ca="1">IFERROR(IF(AND(NOW()&lt;= EOMONTH(DATE(YEAR($P766),6, 1), 0), Overall!$A768&lt;&gt;"", MONTH($O766) &lt;= 6, MONTH($P766) &gt;= 6), IF($T766 &lt;&gt; "", $H766/$T766, ""), ""), "")</f>
        <v/>
      </c>
      <c r="AN766" s="10" t="str">
        <f ca="1">IFERROR(IF(AND(NOW()&lt;= EOMONTH(DATE(YEAR($P766),7, 1), 0), Overall!$A768&lt;&gt;"", MONTH($O766) &lt;= 7, MONTH($P766) &gt;= 7), IF($T766 &lt;&gt; "", $H766/$T766, ""), ""), "")</f>
        <v/>
      </c>
      <c r="AO766" s="10" t="str">
        <f ca="1">IFERROR(IF(AND(NOW()&lt;= EOMONTH(DATE(YEAR($P766),8, 1), 0), Overall!$A768&lt;&gt;"", MONTH($O766) &lt;= 8, MONTH($P766) &gt;= 8), IF($T766 &lt;&gt; "", $H766/$T766, ""), ""), "")</f>
        <v/>
      </c>
      <c r="AP766" s="10" t="str">
        <f ca="1">IFERROR(IF(AND(NOW()&lt;= EOMONTH(DATE(YEAR($P766),9, 1), 0), Overall!$A768&lt;&gt;"", MONTH($O766) &lt;= 9, MONTH($P766) &gt;= 9), IF($T766 &lt;&gt; "", $H766/$T766, ""), ""), "")</f>
        <v/>
      </c>
      <c r="AQ766" s="10" t="str">
        <f ca="1">IFERROR(IF(AND(NOW()&lt;= EOMONTH(DATE(YEAR($P766),10, 1), 0), Overall!$A768&lt;&gt;"", MONTH($O766) &lt;= 10, MONTH($P766) &gt;= 10), IF($T766 &lt;&gt; "", $H766/$T766, ""), ""), "")</f>
        <v/>
      </c>
      <c r="AR766" s="10" t="str">
        <f ca="1">IFERROR(IF(AND(NOW()&lt;= EOMONTH(DATE(YEAR($P766),11, 1), 0), Overall!$A768&lt;&gt;"", MONTH($O766) &lt;=11, MONTH($P766) &gt;= 11), IF($T766 &lt;&gt; "", $H766/$T766, ""), ""), "")</f>
        <v/>
      </c>
      <c r="AS766" s="10" t="str">
        <f ca="1">IFERROR(IF(AND(NOW()&lt;= EOMONTH(DATE(YEAR($P766),12, 1), 0), Overall!$A768&lt;&gt;"", MONTH($O766) &lt;= 12, MONTH($P766) &gt;= 12), IF($T766 &lt;&gt; "", $H766/$T766, ""), ""), "")</f>
        <v/>
      </c>
      <c r="AT766" s="16">
        <f t="shared" ca="1" si="24"/>
        <v>0</v>
      </c>
    </row>
    <row r="767" spans="1:46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6">
        <f>IF(Overall!T769&lt;&gt;"",VALUE(Overall!T769),"")</f>
        <v>80.7</v>
      </c>
      <c r="O767" s="7">
        <f>IF(Overall!L769&lt;&gt;"", DATEVALUE(Overall!L769), "")</f>
        <v>45474</v>
      </c>
      <c r="P767" s="7">
        <f>IF(Overall!M769&lt;&gt;"", DATEVALUE(Overall!M769), "")</f>
        <v>45504</v>
      </c>
      <c r="Q767" s="7" t="str">
        <f>IF(Overall!S769&lt;&gt;"",_xlfn.VALUETOTEXT(Overall!S769),"")</f>
        <v>Jul</v>
      </c>
      <c r="R767" s="7">
        <f>IF(Overall!O769&lt;&gt;"", DATEVALUE(Overall!O769), "")</f>
        <v>45359</v>
      </c>
      <c r="S767" s="7">
        <f>IF(Overall!O769&lt;&gt;"", DATEVALUE(Overall!O769), "")</f>
        <v>45359</v>
      </c>
      <c r="T767" s="5">
        <f t="shared" si="22"/>
        <v>1</v>
      </c>
      <c r="U767" s="10" t="str">
        <f>IF(Overall!$A769&lt;&gt;"",IF(AND(MONTH($O767) &lt;= 1, MONTH($P767) &gt;= 1), IF($T767 &lt;&gt; "", $H767/$T767, ""), ""),"")</f>
        <v/>
      </c>
      <c r="V767" s="10" t="str">
        <f>IF(Overall!$A769&lt;&gt;"",IF(AND(MONTH($O767) &lt;= 2, MONTH($P767) &gt;= 2), IF($T767 &lt;&gt; "", $H767/$T767, ""), ""),"")</f>
        <v/>
      </c>
      <c r="W767" s="10" t="str">
        <f>IF(Overall!$A769&lt;&gt;"",IF(AND(MONTH($O767) &lt;= 3, MONTH($P767) &gt;= 3), IF($T767 &lt;&gt; "", $H767/$T767, ""), ""),"")</f>
        <v/>
      </c>
      <c r="X767" s="10" t="str">
        <f>IF(Overall!$A769&lt;&gt;"",IF(AND(MONTH($O767) &lt;= 4, MONTH($P767) &gt;= 4), IF($T767 &lt;&gt; "", $H767/$T767, ""), ""),"")</f>
        <v/>
      </c>
      <c r="Y767" s="10" t="str">
        <f>IF(Overall!$A769&lt;&gt;"",IF(AND(MONTH($O767) &lt;= 5, MONTH($P767) &gt;= 5), IF($T767 &lt;&gt; "", $H767/$T767, ""), ""),"")</f>
        <v/>
      </c>
      <c r="Z767" s="10" t="str">
        <f>IF(Overall!$A769&lt;&gt;"",IF(AND(MONTH($O767) &lt;= 6, MONTH($P767) &gt;= 6), IF($T767 &lt;&gt; "", $H767/$T767, ""), ""),"")</f>
        <v/>
      </c>
      <c r="AA767" s="10">
        <f>IF(Overall!$A769&lt;&gt;"",IF(AND(MONTH($O767) &lt;= 7, MONTH($P767) &gt;= 7 ), IF($T767 &lt;&gt; "", $H767/$T767, ""), ""),"")</f>
        <v>500000</v>
      </c>
      <c r="AB767" s="10" t="str">
        <f>IF(Overall!$A769&lt;&gt;"",IF(AND(MONTH($O767) &lt;= 8, MONTH($P767) &gt;= 8), IF($T767 &lt;&gt; "", $H767/$T767, ""), ""),"")</f>
        <v/>
      </c>
      <c r="AC767" s="10" t="str">
        <f>IF(Overall!$A769&lt;&gt;"",IF(AND(MONTH($O767) &lt;= 9, MONTH($P767) &gt;= 9), IF($T767 &lt;&gt; "", $H767/$T767, ""), ""),"")</f>
        <v/>
      </c>
      <c r="AD767" s="10" t="str">
        <f>IF(Overall!$A769&lt;&gt;"",IF(AND(MONTH($O767) &lt;= 10, MONTH($P767) &gt;= 10), IF($T767 &lt;&gt; "", $H767/$T767, ""), ""),"")</f>
        <v/>
      </c>
      <c r="AE767" s="10" t="str">
        <f>IF(Overall!$A769&lt;&gt;"",IF(AND(MONTH($O767) &lt;= 11, MONTH($P767) &gt;= 11), IF($T767 &lt;&gt; "", $H767/$T767, ""), ""),"")</f>
        <v/>
      </c>
      <c r="AF767" s="10" t="str">
        <f>IF(Overall!$A769&lt;&gt;"",IF(AND(MONTH($O767) &lt;= 12, MONTH($P767) &gt;= 12), IF($T767 &lt;&gt; "", $H767/$T767, ""), ""),"")</f>
        <v/>
      </c>
      <c r="AH767" s="10" t="str">
        <f ca="1">IFERROR(IF(AND(NOW()&lt;= EOMONTH(DATE(YEAR($P767),1, 1), 0), Overall!$A769&lt;&gt;"", MONTH($O767) &lt;= 1, MONTH($P767) &gt;= 1), IF($T767 &lt;&gt; "", $H767/$T767, ""), ""), "")</f>
        <v/>
      </c>
      <c r="AI767" s="10" t="str">
        <f ca="1">IFERROR(IF(AND(NOW()&lt;= EOMONTH(DATE(YEAR($P767),2, 1), 0), Overall!$A769&lt;&gt;"", MONTH($O767) &lt;= 2, MONTH($P767) &gt;= 2), IF($T767 &lt;&gt; "", $H767/$T767, ""), ""), "")</f>
        <v/>
      </c>
      <c r="AJ767" s="10" t="str">
        <f ca="1">IFERROR(IF(AND(NOW()&lt;= EOMONTH(DATE(YEAR($P767),3, 1), 0), Overall!$A769&lt;&gt;"", MONTH($O767) &lt;= 3, MONTH($P767) &gt;= 3), IF($T767 &lt;&gt; "", $H767/$T767, ""), ""), "")</f>
        <v/>
      </c>
      <c r="AK767" s="10" t="str">
        <f ca="1">IFERROR(IF(AND(NOW()&lt;= EOMONTH(DATE(YEAR($P767),4, 1), 0), Overall!$A769&lt;&gt;"", MONTH($O767) &lt;= 4, MONTH($P767) &gt;= 4), IF($T767 &lt;&gt; "", $H767/$T767, ""), ""), "")</f>
        <v/>
      </c>
      <c r="AL767" s="10" t="str">
        <f ca="1">IFERROR(IF(AND(NOW()&lt;= EOMONTH(DATE(YEAR($P767),5, 1), 0), Overall!$A769&lt;&gt;"", MONTH($O767) &lt;= 5, MONTH($P767) &gt;= 5), IF($T767 &lt;&gt; "", $H767/$T767, ""), ""), "")</f>
        <v/>
      </c>
      <c r="AM767" s="10" t="str">
        <f ca="1">IFERROR(IF(AND(NOW()&lt;= EOMONTH(DATE(YEAR($P767),6, 1), 0), Overall!$A769&lt;&gt;"", MONTH($O767) &lt;= 6, MONTH($P767) &gt;= 6), IF($T767 &lt;&gt; "", $H767/$T767, ""), ""), "")</f>
        <v/>
      </c>
      <c r="AN767" s="10" t="str">
        <f ca="1">IFERROR(IF(AND(NOW()&lt;= EOMONTH(DATE(YEAR($P767),7, 1), 0), Overall!$A769&lt;&gt;"", MONTH($O767) &lt;= 7, MONTH($P767) &gt;= 7), IF($T767 &lt;&gt; "", $H767/$T767, ""), ""), "")</f>
        <v/>
      </c>
      <c r="AO767" s="10" t="str">
        <f ca="1">IFERROR(IF(AND(NOW()&lt;= EOMONTH(DATE(YEAR($P767),8, 1), 0), Overall!$A769&lt;&gt;"", MONTH($O767) &lt;= 8, MONTH($P767) &gt;= 8), IF($T767 &lt;&gt; "", $H767/$T767, ""), ""), "")</f>
        <v/>
      </c>
      <c r="AP767" s="10" t="str">
        <f ca="1">IFERROR(IF(AND(NOW()&lt;= EOMONTH(DATE(YEAR($P767),9, 1), 0), Overall!$A769&lt;&gt;"", MONTH($O767) &lt;= 9, MONTH($P767) &gt;= 9), IF($T767 &lt;&gt; "", $H767/$T767, ""), ""), "")</f>
        <v/>
      </c>
      <c r="AQ767" s="10" t="str">
        <f ca="1">IFERROR(IF(AND(NOW()&lt;= EOMONTH(DATE(YEAR($P767),10, 1), 0), Overall!$A769&lt;&gt;"", MONTH($O767) &lt;= 10, MONTH($P767) &gt;= 10), IF($T767 &lt;&gt; "", $H767/$T767, ""), ""), "")</f>
        <v/>
      </c>
      <c r="AR767" s="10" t="str">
        <f ca="1">IFERROR(IF(AND(NOW()&lt;= EOMONTH(DATE(YEAR($P767),11, 1), 0), Overall!$A769&lt;&gt;"", MONTH($O767) &lt;=11, MONTH($P767) &gt;= 11), IF($T767 &lt;&gt; "", $H767/$T767, ""), ""), "")</f>
        <v/>
      </c>
      <c r="AS767" s="10" t="str">
        <f ca="1">IFERROR(IF(AND(NOW()&lt;= EOMONTH(DATE(YEAR($P767),12, 1), 0), Overall!$A769&lt;&gt;"", MONTH($O767) &lt;= 12, MONTH($P767) &gt;= 12), IF($T767 &lt;&gt; "", $H767/$T767, ""), ""), "")</f>
        <v/>
      </c>
      <c r="AT767" s="16">
        <f t="shared" ca="1" si="24"/>
        <v>0</v>
      </c>
    </row>
    <row r="768" spans="1:46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6">
        <f>IF(Overall!T770&lt;&gt;"",VALUE(Overall!T770),"")</f>
        <v>80.72</v>
      </c>
      <c r="O768" s="7">
        <f>IF(Overall!L770&lt;&gt;"", DATEVALUE(Overall!L770), "")</f>
        <v>45474</v>
      </c>
      <c r="P768" s="7">
        <f>IF(Overall!M770&lt;&gt;"", DATEVALUE(Overall!M770), "")</f>
        <v>45504</v>
      </c>
      <c r="Q768" s="7" t="str">
        <f>IF(Overall!S770&lt;&gt;"",_xlfn.VALUETOTEXT(Overall!S770),"")</f>
        <v>Jul</v>
      </c>
      <c r="R768" s="7">
        <f>IF(Overall!O770&lt;&gt;"", DATEVALUE(Overall!O770), "")</f>
        <v>45359</v>
      </c>
      <c r="S768" s="7">
        <f>IF(Overall!O770&lt;&gt;"", DATEVALUE(Overall!O770), "")</f>
        <v>45359</v>
      </c>
      <c r="T768" s="5">
        <f t="shared" si="22"/>
        <v>1</v>
      </c>
      <c r="U768" s="10" t="str">
        <f>IF(Overall!$A770&lt;&gt;"",IF(AND(MONTH($O768) &lt;= 1, MONTH($P768) &gt;= 1), IF($T768 &lt;&gt; "", $H768/$T768, ""), ""),"")</f>
        <v/>
      </c>
      <c r="V768" s="10" t="str">
        <f>IF(Overall!$A770&lt;&gt;"",IF(AND(MONTH($O768) &lt;= 2, MONTH($P768) &gt;= 2), IF($T768 &lt;&gt; "", $H768/$T768, ""), ""),"")</f>
        <v/>
      </c>
      <c r="W768" s="10" t="str">
        <f>IF(Overall!$A770&lt;&gt;"",IF(AND(MONTH($O768) &lt;= 3, MONTH($P768) &gt;= 3), IF($T768 &lt;&gt; "", $H768/$T768, ""), ""),"")</f>
        <v/>
      </c>
      <c r="X768" s="10" t="str">
        <f>IF(Overall!$A770&lt;&gt;"",IF(AND(MONTH($O768) &lt;= 4, MONTH($P768) &gt;= 4), IF($T768 &lt;&gt; "", $H768/$T768, ""), ""),"")</f>
        <v/>
      </c>
      <c r="Y768" s="10" t="str">
        <f>IF(Overall!$A770&lt;&gt;"",IF(AND(MONTH($O768) &lt;= 5, MONTH($P768) &gt;= 5), IF($T768 &lt;&gt; "", $H768/$T768, ""), ""),"")</f>
        <v/>
      </c>
      <c r="Z768" s="10" t="str">
        <f>IF(Overall!$A770&lt;&gt;"",IF(AND(MONTH($O768) &lt;= 6, MONTH($P768) &gt;= 6), IF($T768 &lt;&gt; "", $H768/$T768, ""), ""),"")</f>
        <v/>
      </c>
      <c r="AA768" s="10">
        <f>IF(Overall!$A770&lt;&gt;"",IF(AND(MONTH($O768) &lt;= 7, MONTH($P768) &gt;= 7 ), IF($T768 &lt;&gt; "", $H768/$T768, ""), ""),"")</f>
        <v>500000</v>
      </c>
      <c r="AB768" s="10" t="str">
        <f>IF(Overall!$A770&lt;&gt;"",IF(AND(MONTH($O768) &lt;= 8, MONTH($P768) &gt;= 8), IF($T768 &lt;&gt; "", $H768/$T768, ""), ""),"")</f>
        <v/>
      </c>
      <c r="AC768" s="10" t="str">
        <f>IF(Overall!$A770&lt;&gt;"",IF(AND(MONTH($O768) &lt;= 9, MONTH($P768) &gt;= 9), IF($T768 &lt;&gt; "", $H768/$T768, ""), ""),"")</f>
        <v/>
      </c>
      <c r="AD768" s="10" t="str">
        <f>IF(Overall!$A770&lt;&gt;"",IF(AND(MONTH($O768) &lt;= 10, MONTH($P768) &gt;= 10), IF($T768 &lt;&gt; "", $H768/$T768, ""), ""),"")</f>
        <v/>
      </c>
      <c r="AE768" s="10" t="str">
        <f>IF(Overall!$A770&lt;&gt;"",IF(AND(MONTH($O768) &lt;= 11, MONTH($P768) &gt;= 11), IF($T768 &lt;&gt; "", $H768/$T768, ""), ""),"")</f>
        <v/>
      </c>
      <c r="AF768" s="10" t="str">
        <f>IF(Overall!$A770&lt;&gt;"",IF(AND(MONTH($O768) &lt;= 12, MONTH($P768) &gt;= 12), IF($T768 &lt;&gt; "", $H768/$T768, ""), ""),"")</f>
        <v/>
      </c>
      <c r="AH768" s="10" t="str">
        <f ca="1">IFERROR(IF(AND(NOW()&lt;= EOMONTH(DATE(YEAR($P768),1, 1), 0), Overall!$A770&lt;&gt;"", MONTH($O768) &lt;= 1, MONTH($P768) &gt;= 1), IF($T768 &lt;&gt; "", $H768/$T768, ""), ""), "")</f>
        <v/>
      </c>
      <c r="AI768" s="10" t="str">
        <f ca="1">IFERROR(IF(AND(NOW()&lt;= EOMONTH(DATE(YEAR($P768),2, 1), 0), Overall!$A770&lt;&gt;"", MONTH($O768) &lt;= 2, MONTH($P768) &gt;= 2), IF($T768 &lt;&gt; "", $H768/$T768, ""), ""), "")</f>
        <v/>
      </c>
      <c r="AJ768" s="10" t="str">
        <f ca="1">IFERROR(IF(AND(NOW()&lt;= EOMONTH(DATE(YEAR($P768),3, 1), 0), Overall!$A770&lt;&gt;"", MONTH($O768) &lt;= 3, MONTH($P768) &gt;= 3), IF($T768 &lt;&gt; "", $H768/$T768, ""), ""), "")</f>
        <v/>
      </c>
      <c r="AK768" s="10" t="str">
        <f ca="1">IFERROR(IF(AND(NOW()&lt;= EOMONTH(DATE(YEAR($P768),4, 1), 0), Overall!$A770&lt;&gt;"", MONTH($O768) &lt;= 4, MONTH($P768) &gt;= 4), IF($T768 &lt;&gt; "", $H768/$T768, ""), ""), "")</f>
        <v/>
      </c>
      <c r="AL768" s="10" t="str">
        <f ca="1">IFERROR(IF(AND(NOW()&lt;= EOMONTH(DATE(YEAR($P768),5, 1), 0), Overall!$A770&lt;&gt;"", MONTH($O768) &lt;= 5, MONTH($P768) &gt;= 5), IF($T768 &lt;&gt; "", $H768/$T768, ""), ""), "")</f>
        <v/>
      </c>
      <c r="AM768" s="10" t="str">
        <f ca="1">IFERROR(IF(AND(NOW()&lt;= EOMONTH(DATE(YEAR($P768),6, 1), 0), Overall!$A770&lt;&gt;"", MONTH($O768) &lt;= 6, MONTH($P768) &gt;= 6), IF($T768 &lt;&gt; "", $H768/$T768, ""), ""), "")</f>
        <v/>
      </c>
      <c r="AN768" s="10" t="str">
        <f ca="1">IFERROR(IF(AND(NOW()&lt;= EOMONTH(DATE(YEAR($P768),7, 1), 0), Overall!$A770&lt;&gt;"", MONTH($O768) &lt;= 7, MONTH($P768) &gt;= 7), IF($T768 &lt;&gt; "", $H768/$T768, ""), ""), "")</f>
        <v/>
      </c>
      <c r="AO768" s="10" t="str">
        <f ca="1">IFERROR(IF(AND(NOW()&lt;= EOMONTH(DATE(YEAR($P768),8, 1), 0), Overall!$A770&lt;&gt;"", MONTH($O768) &lt;= 8, MONTH($P768) &gt;= 8), IF($T768 &lt;&gt; "", $H768/$T768, ""), ""), "")</f>
        <v/>
      </c>
      <c r="AP768" s="10" t="str">
        <f ca="1">IFERROR(IF(AND(NOW()&lt;= EOMONTH(DATE(YEAR($P768),9, 1), 0), Overall!$A770&lt;&gt;"", MONTH($O768) &lt;= 9, MONTH($P768) &gt;= 9), IF($T768 &lt;&gt; "", $H768/$T768, ""), ""), "")</f>
        <v/>
      </c>
      <c r="AQ768" s="10" t="str">
        <f ca="1">IFERROR(IF(AND(NOW()&lt;= EOMONTH(DATE(YEAR($P768),10, 1), 0), Overall!$A770&lt;&gt;"", MONTH($O768) &lt;= 10, MONTH($P768) &gt;= 10), IF($T768 &lt;&gt; "", $H768/$T768, ""), ""), "")</f>
        <v/>
      </c>
      <c r="AR768" s="10" t="str">
        <f ca="1">IFERROR(IF(AND(NOW()&lt;= EOMONTH(DATE(YEAR($P768),11, 1), 0), Overall!$A770&lt;&gt;"", MONTH($O768) &lt;=11, MONTH($P768) &gt;= 11), IF($T768 &lt;&gt; "", $H768/$T768, ""), ""), "")</f>
        <v/>
      </c>
      <c r="AS768" s="10" t="str">
        <f ca="1">IFERROR(IF(AND(NOW()&lt;= EOMONTH(DATE(YEAR($P768),12, 1), 0), Overall!$A770&lt;&gt;"", MONTH($O768) &lt;= 12, MONTH($P768) &gt;= 12), IF($T768 &lt;&gt; "", $H768/$T768, ""), ""), "")</f>
        <v/>
      </c>
      <c r="AT768" s="16">
        <f t="shared" ca="1" si="24"/>
        <v>0</v>
      </c>
    </row>
    <row r="769" spans="1:46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6">
        <f>IF(Overall!T771&lt;&gt;"",VALUE(Overall!T771),"")</f>
        <v>80.86</v>
      </c>
      <c r="O769" s="7">
        <f>IF(Overall!L771&lt;&gt;"", DATEVALUE(Overall!L771), "")</f>
        <v>45474</v>
      </c>
      <c r="P769" s="7">
        <f>IF(Overall!M771&lt;&gt;"", DATEVALUE(Overall!M771), "")</f>
        <v>45504</v>
      </c>
      <c r="Q769" s="7" t="str">
        <f>IF(Overall!S771&lt;&gt;"",_xlfn.VALUETOTEXT(Overall!S771),"")</f>
        <v>Jul</v>
      </c>
      <c r="R769" s="7">
        <f>IF(Overall!O771&lt;&gt;"", DATEVALUE(Overall!O771), "")</f>
        <v>45359</v>
      </c>
      <c r="S769" s="7">
        <f>IF(Overall!O771&lt;&gt;"", DATEVALUE(Overall!O771), "")</f>
        <v>45359</v>
      </c>
      <c r="T769" s="5">
        <f t="shared" si="22"/>
        <v>1</v>
      </c>
      <c r="U769" s="10" t="str">
        <f>IF(Overall!$A771&lt;&gt;"",IF(AND(MONTH($O769) &lt;= 1, MONTH($P769) &gt;= 1), IF($T769 &lt;&gt; "", $H769/$T769, ""), ""),"")</f>
        <v/>
      </c>
      <c r="V769" s="10" t="str">
        <f>IF(Overall!$A771&lt;&gt;"",IF(AND(MONTH($O769) &lt;= 2, MONTH($P769) &gt;= 2), IF($T769 &lt;&gt; "", $H769/$T769, ""), ""),"")</f>
        <v/>
      </c>
      <c r="W769" s="10" t="str">
        <f>IF(Overall!$A771&lt;&gt;"",IF(AND(MONTH($O769) &lt;= 3, MONTH($P769) &gt;= 3), IF($T769 &lt;&gt; "", $H769/$T769, ""), ""),"")</f>
        <v/>
      </c>
      <c r="X769" s="10" t="str">
        <f>IF(Overall!$A771&lt;&gt;"",IF(AND(MONTH($O769) &lt;= 4, MONTH($P769) &gt;= 4), IF($T769 &lt;&gt; "", $H769/$T769, ""), ""),"")</f>
        <v/>
      </c>
      <c r="Y769" s="10" t="str">
        <f>IF(Overall!$A771&lt;&gt;"",IF(AND(MONTH($O769) &lt;= 5, MONTH($P769) &gt;= 5), IF($T769 &lt;&gt; "", $H769/$T769, ""), ""),"")</f>
        <v/>
      </c>
      <c r="Z769" s="10" t="str">
        <f>IF(Overall!$A771&lt;&gt;"",IF(AND(MONTH($O769) &lt;= 6, MONTH($P769) &gt;= 6), IF($T769 &lt;&gt; "", $H769/$T769, ""), ""),"")</f>
        <v/>
      </c>
      <c r="AA769" s="10">
        <f>IF(Overall!$A771&lt;&gt;"",IF(AND(MONTH($O769) &lt;= 7, MONTH($P769) &gt;= 7 ), IF($T769 &lt;&gt; "", $H769/$T769, ""), ""),"")</f>
        <v>500000</v>
      </c>
      <c r="AB769" s="10" t="str">
        <f>IF(Overall!$A771&lt;&gt;"",IF(AND(MONTH($O769) &lt;= 8, MONTH($P769) &gt;= 8), IF($T769 &lt;&gt; "", $H769/$T769, ""), ""),"")</f>
        <v/>
      </c>
      <c r="AC769" s="10" t="str">
        <f>IF(Overall!$A771&lt;&gt;"",IF(AND(MONTH($O769) &lt;= 9, MONTH($P769) &gt;= 9), IF($T769 &lt;&gt; "", $H769/$T769, ""), ""),"")</f>
        <v/>
      </c>
      <c r="AD769" s="10" t="str">
        <f>IF(Overall!$A771&lt;&gt;"",IF(AND(MONTH($O769) &lt;= 10, MONTH($P769) &gt;= 10), IF($T769 &lt;&gt; "", $H769/$T769, ""), ""),"")</f>
        <v/>
      </c>
      <c r="AE769" s="10" t="str">
        <f>IF(Overall!$A771&lt;&gt;"",IF(AND(MONTH($O769) &lt;= 11, MONTH($P769) &gt;= 11), IF($T769 &lt;&gt; "", $H769/$T769, ""), ""),"")</f>
        <v/>
      </c>
      <c r="AF769" s="10" t="str">
        <f>IF(Overall!$A771&lt;&gt;"",IF(AND(MONTH($O769) &lt;= 12, MONTH($P769) &gt;= 12), IF($T769 &lt;&gt; "", $H769/$T769, ""), ""),"")</f>
        <v/>
      </c>
      <c r="AH769" s="10" t="str">
        <f ca="1">IFERROR(IF(AND(NOW()&lt;= EOMONTH(DATE(YEAR($P769),1, 1), 0), Overall!$A771&lt;&gt;"", MONTH($O769) &lt;= 1, MONTH($P769) &gt;= 1), IF($T769 &lt;&gt; "", $H769/$T769, ""), ""), "")</f>
        <v/>
      </c>
      <c r="AI769" s="10" t="str">
        <f ca="1">IFERROR(IF(AND(NOW()&lt;= EOMONTH(DATE(YEAR($P769),2, 1), 0), Overall!$A771&lt;&gt;"", MONTH($O769) &lt;= 2, MONTH($P769) &gt;= 2), IF($T769 &lt;&gt; "", $H769/$T769, ""), ""), "")</f>
        <v/>
      </c>
      <c r="AJ769" s="10" t="str">
        <f ca="1">IFERROR(IF(AND(NOW()&lt;= EOMONTH(DATE(YEAR($P769),3, 1), 0), Overall!$A771&lt;&gt;"", MONTH($O769) &lt;= 3, MONTH($P769) &gt;= 3), IF($T769 &lt;&gt; "", $H769/$T769, ""), ""), "")</f>
        <v/>
      </c>
      <c r="AK769" s="10" t="str">
        <f ca="1">IFERROR(IF(AND(NOW()&lt;= EOMONTH(DATE(YEAR($P769),4, 1), 0), Overall!$A771&lt;&gt;"", MONTH($O769) &lt;= 4, MONTH($P769) &gt;= 4), IF($T769 &lt;&gt; "", $H769/$T769, ""), ""), "")</f>
        <v/>
      </c>
      <c r="AL769" s="10" t="str">
        <f ca="1">IFERROR(IF(AND(NOW()&lt;= EOMONTH(DATE(YEAR($P769),5, 1), 0), Overall!$A771&lt;&gt;"", MONTH($O769) &lt;= 5, MONTH($P769) &gt;= 5), IF($T769 &lt;&gt; "", $H769/$T769, ""), ""), "")</f>
        <v/>
      </c>
      <c r="AM769" s="10" t="str">
        <f ca="1">IFERROR(IF(AND(NOW()&lt;= EOMONTH(DATE(YEAR($P769),6, 1), 0), Overall!$A771&lt;&gt;"", MONTH($O769) &lt;= 6, MONTH($P769) &gt;= 6), IF($T769 &lt;&gt; "", $H769/$T769, ""), ""), "")</f>
        <v/>
      </c>
      <c r="AN769" s="10" t="str">
        <f ca="1">IFERROR(IF(AND(NOW()&lt;= EOMONTH(DATE(YEAR($P769),7, 1), 0), Overall!$A771&lt;&gt;"", MONTH($O769) &lt;= 7, MONTH($P769) &gt;= 7), IF($T769 &lt;&gt; "", $H769/$T769, ""), ""), "")</f>
        <v/>
      </c>
      <c r="AO769" s="10" t="str">
        <f ca="1">IFERROR(IF(AND(NOW()&lt;= EOMONTH(DATE(YEAR($P769),8, 1), 0), Overall!$A771&lt;&gt;"", MONTH($O769) &lt;= 8, MONTH($P769) &gt;= 8), IF($T769 &lt;&gt; "", $H769/$T769, ""), ""), "")</f>
        <v/>
      </c>
      <c r="AP769" s="10" t="str">
        <f ca="1">IFERROR(IF(AND(NOW()&lt;= EOMONTH(DATE(YEAR($P769),9, 1), 0), Overall!$A771&lt;&gt;"", MONTH($O769) &lt;= 9, MONTH($P769) &gt;= 9), IF($T769 &lt;&gt; "", $H769/$T769, ""), ""), "")</f>
        <v/>
      </c>
      <c r="AQ769" s="10" t="str">
        <f ca="1">IFERROR(IF(AND(NOW()&lt;= EOMONTH(DATE(YEAR($P769),10, 1), 0), Overall!$A771&lt;&gt;"", MONTH($O769) &lt;= 10, MONTH($P769) &gt;= 10), IF($T769 &lt;&gt; "", $H769/$T769, ""), ""), "")</f>
        <v/>
      </c>
      <c r="AR769" s="10" t="str">
        <f ca="1">IFERROR(IF(AND(NOW()&lt;= EOMONTH(DATE(YEAR($P769),11, 1), 0), Overall!$A771&lt;&gt;"", MONTH($O769) &lt;=11, MONTH($P769) &gt;= 11), IF($T769 &lt;&gt; "", $H769/$T769, ""), ""), "")</f>
        <v/>
      </c>
      <c r="AS769" s="10" t="str">
        <f ca="1">IFERROR(IF(AND(NOW()&lt;= EOMONTH(DATE(YEAR($P769),12, 1), 0), Overall!$A771&lt;&gt;"", MONTH($O769) &lt;= 12, MONTH($P769) &gt;= 12), IF($T769 &lt;&gt; "", $H769/$T769, ""), ""), "")</f>
        <v/>
      </c>
      <c r="AT769" s="16">
        <f t="shared" ca="1" si="24"/>
        <v>0</v>
      </c>
    </row>
    <row r="770" spans="1:46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6">
        <f>IF(Overall!T772&lt;&gt;"",VALUE(Overall!T772),"")</f>
        <v>80.900000000000006</v>
      </c>
      <c r="O770" s="7">
        <f>IF(Overall!L772&lt;&gt;"", DATEVALUE(Overall!L772), "")</f>
        <v>45474</v>
      </c>
      <c r="P770" s="7">
        <f>IF(Overall!M772&lt;&gt;"", DATEVALUE(Overall!M772), "")</f>
        <v>45504</v>
      </c>
      <c r="Q770" s="7" t="str">
        <f>IF(Overall!S772&lt;&gt;"",_xlfn.VALUETOTEXT(Overall!S772),"")</f>
        <v>Jul</v>
      </c>
      <c r="R770" s="7">
        <f>IF(Overall!O772&lt;&gt;"", DATEVALUE(Overall!O772), "")</f>
        <v>45359</v>
      </c>
      <c r="S770" s="7">
        <f>IF(Overall!O772&lt;&gt;"", DATEVALUE(Overall!O772), "")</f>
        <v>45359</v>
      </c>
      <c r="T770" s="5">
        <f t="shared" ref="T770:T833" si="25">IF(AND(O770&lt;&gt;"", P770&lt;&gt;""), DATEDIF(O770, P770, "M") + 1, "")</f>
        <v>1</v>
      </c>
      <c r="U770" s="10" t="str">
        <f>IF(Overall!$A772&lt;&gt;"",IF(AND(MONTH($O770) &lt;= 1, MONTH($P770) &gt;= 1), IF($T770 &lt;&gt; "", $H770/$T770, ""), ""),"")</f>
        <v/>
      </c>
      <c r="V770" s="10" t="str">
        <f>IF(Overall!$A772&lt;&gt;"",IF(AND(MONTH($O770) &lt;= 2, MONTH($P770) &gt;= 2), IF($T770 &lt;&gt; "", $H770/$T770, ""), ""),"")</f>
        <v/>
      </c>
      <c r="W770" s="10" t="str">
        <f>IF(Overall!$A772&lt;&gt;"",IF(AND(MONTH($O770) &lt;= 3, MONTH($P770) &gt;= 3), IF($T770 &lt;&gt; "", $H770/$T770, ""), ""),"")</f>
        <v/>
      </c>
      <c r="X770" s="10" t="str">
        <f>IF(Overall!$A772&lt;&gt;"",IF(AND(MONTH($O770) &lt;= 4, MONTH($P770) &gt;= 4), IF($T770 &lt;&gt; "", $H770/$T770, ""), ""),"")</f>
        <v/>
      </c>
      <c r="Y770" s="10" t="str">
        <f>IF(Overall!$A772&lt;&gt;"",IF(AND(MONTH($O770) &lt;= 5, MONTH($P770) &gt;= 5), IF($T770 &lt;&gt; "", $H770/$T770, ""), ""),"")</f>
        <v/>
      </c>
      <c r="Z770" s="10" t="str">
        <f>IF(Overall!$A772&lt;&gt;"",IF(AND(MONTH($O770) &lt;= 6, MONTH($P770) &gt;= 6), IF($T770 &lt;&gt; "", $H770/$T770, ""), ""),"")</f>
        <v/>
      </c>
      <c r="AA770" s="10">
        <f>IF(Overall!$A772&lt;&gt;"",IF(AND(MONTH($O770) &lt;= 7, MONTH($P770) &gt;= 7 ), IF($T770 &lt;&gt; "", $H770/$T770, ""), ""),"")</f>
        <v>500000</v>
      </c>
      <c r="AB770" s="10" t="str">
        <f>IF(Overall!$A772&lt;&gt;"",IF(AND(MONTH($O770) &lt;= 8, MONTH($P770) &gt;= 8), IF($T770 &lt;&gt; "", $H770/$T770, ""), ""),"")</f>
        <v/>
      </c>
      <c r="AC770" s="10" t="str">
        <f>IF(Overall!$A772&lt;&gt;"",IF(AND(MONTH($O770) &lt;= 9, MONTH($P770) &gt;= 9), IF($T770 &lt;&gt; "", $H770/$T770, ""), ""),"")</f>
        <v/>
      </c>
      <c r="AD770" s="10" t="str">
        <f>IF(Overall!$A772&lt;&gt;"",IF(AND(MONTH($O770) &lt;= 10, MONTH($P770) &gt;= 10), IF($T770 &lt;&gt; "", $H770/$T770, ""), ""),"")</f>
        <v/>
      </c>
      <c r="AE770" s="10" t="str">
        <f>IF(Overall!$A772&lt;&gt;"",IF(AND(MONTH($O770) &lt;= 11, MONTH($P770) &gt;= 11), IF($T770 &lt;&gt; "", $H770/$T770, ""), ""),"")</f>
        <v/>
      </c>
      <c r="AF770" s="10" t="str">
        <f>IF(Overall!$A772&lt;&gt;"",IF(AND(MONTH($O770) &lt;= 12, MONTH($P770) &gt;= 12), IF($T770 &lt;&gt; "", $H770/$T770, ""), ""),"")</f>
        <v/>
      </c>
      <c r="AH770" s="10" t="str">
        <f ca="1">IFERROR(IF(AND(NOW()&lt;= EOMONTH(DATE(YEAR($P770),1, 1), 0), Overall!$A772&lt;&gt;"", MONTH($O770) &lt;= 1, MONTH($P770) &gt;= 1), IF($T770 &lt;&gt; "", $H770/$T770, ""), ""), "")</f>
        <v/>
      </c>
      <c r="AI770" s="10" t="str">
        <f ca="1">IFERROR(IF(AND(NOW()&lt;= EOMONTH(DATE(YEAR($P770),2, 1), 0), Overall!$A772&lt;&gt;"", MONTH($O770) &lt;= 2, MONTH($P770) &gt;= 2), IF($T770 &lt;&gt; "", $H770/$T770, ""), ""), "")</f>
        <v/>
      </c>
      <c r="AJ770" s="10" t="str">
        <f ca="1">IFERROR(IF(AND(NOW()&lt;= EOMONTH(DATE(YEAR($P770),3, 1), 0), Overall!$A772&lt;&gt;"", MONTH($O770) &lt;= 3, MONTH($P770) &gt;= 3), IF($T770 &lt;&gt; "", $H770/$T770, ""), ""), "")</f>
        <v/>
      </c>
      <c r="AK770" s="10" t="str">
        <f ca="1">IFERROR(IF(AND(NOW()&lt;= EOMONTH(DATE(YEAR($P770),4, 1), 0), Overall!$A772&lt;&gt;"", MONTH($O770) &lt;= 4, MONTH($P770) &gt;= 4), IF($T770 &lt;&gt; "", $H770/$T770, ""), ""), "")</f>
        <v/>
      </c>
      <c r="AL770" s="10" t="str">
        <f ca="1">IFERROR(IF(AND(NOW()&lt;= EOMONTH(DATE(YEAR($P770),5, 1), 0), Overall!$A772&lt;&gt;"", MONTH($O770) &lt;= 5, MONTH($P770) &gt;= 5), IF($T770 &lt;&gt; "", $H770/$T770, ""), ""), "")</f>
        <v/>
      </c>
      <c r="AM770" s="10" t="str">
        <f ca="1">IFERROR(IF(AND(NOW()&lt;= EOMONTH(DATE(YEAR($P770),6, 1), 0), Overall!$A772&lt;&gt;"", MONTH($O770) &lt;= 6, MONTH($P770) &gt;= 6), IF($T770 &lt;&gt; "", $H770/$T770, ""), ""), "")</f>
        <v/>
      </c>
      <c r="AN770" s="10" t="str">
        <f ca="1">IFERROR(IF(AND(NOW()&lt;= EOMONTH(DATE(YEAR($P770),7, 1), 0), Overall!$A772&lt;&gt;"", MONTH($O770) &lt;= 7, MONTH($P770) &gt;= 7), IF($T770 &lt;&gt; "", $H770/$T770, ""), ""), "")</f>
        <v/>
      </c>
      <c r="AO770" s="10" t="str">
        <f ca="1">IFERROR(IF(AND(NOW()&lt;= EOMONTH(DATE(YEAR($P770),8, 1), 0), Overall!$A772&lt;&gt;"", MONTH($O770) &lt;= 8, MONTH($P770) &gt;= 8), IF($T770 &lt;&gt; "", $H770/$T770, ""), ""), "")</f>
        <v/>
      </c>
      <c r="AP770" s="10" t="str">
        <f ca="1">IFERROR(IF(AND(NOW()&lt;= EOMONTH(DATE(YEAR($P770),9, 1), 0), Overall!$A772&lt;&gt;"", MONTH($O770) &lt;= 9, MONTH($P770) &gt;= 9), IF($T770 &lt;&gt; "", $H770/$T770, ""), ""), "")</f>
        <v/>
      </c>
      <c r="AQ770" s="10" t="str">
        <f ca="1">IFERROR(IF(AND(NOW()&lt;= EOMONTH(DATE(YEAR($P770),10, 1), 0), Overall!$A772&lt;&gt;"", MONTH($O770) &lt;= 10, MONTH($P770) &gt;= 10), IF($T770 &lt;&gt; "", $H770/$T770, ""), ""), "")</f>
        <v/>
      </c>
      <c r="AR770" s="10" t="str">
        <f ca="1">IFERROR(IF(AND(NOW()&lt;= EOMONTH(DATE(YEAR($P770),11, 1), 0), Overall!$A772&lt;&gt;"", MONTH($O770) &lt;=11, MONTH($P770) &gt;= 11), IF($T770 &lt;&gt; "", $H770/$T770, ""), ""), "")</f>
        <v/>
      </c>
      <c r="AS770" s="10" t="str">
        <f ca="1">IFERROR(IF(AND(NOW()&lt;= EOMONTH(DATE(YEAR($P770),12, 1), 0), Overall!$A772&lt;&gt;"", MONTH($O770) &lt;= 12, MONTH($P770) &gt;= 12), IF($T770 &lt;&gt; "", $H770/$T770, ""), ""), "")</f>
        <v/>
      </c>
      <c r="AT770" s="16">
        <f t="shared" ca="1" si="24"/>
        <v>0</v>
      </c>
    </row>
    <row r="771" spans="1:46" x14ac:dyDescent="0.25">
      <c r="A771" t="str">
        <f>_xlfn.VALUETOTEXT(Overall!A773)</f>
        <v>FY2024 PCHP</v>
      </c>
      <c r="B771" s="8">
        <f>IF(Overall!B773&lt;&gt;"", VALUE(Overall!B773), "")</f>
        <v>143</v>
      </c>
      <c r="C771" s="5" t="str">
        <f>IF(Overall!C773&lt;&gt;"",_xlfn.VALUETOTEXT(Overall!C773),"")</f>
        <v>24-1203-0304-24CITI-PS-EG-143</v>
      </c>
      <c r="D771" s="5" t="str">
        <f>_xlfn.VALUETOTEXT(Overall!D773)</f>
        <v>EG</v>
      </c>
      <c r="E771" s="5" t="str">
        <f>IF(Overall!Q773&lt;&gt;"",_xlfn.VALUETOTEXT(Overall!Q773),"")</f>
        <v>CITI</v>
      </c>
      <c r="F771" s="5" t="str">
        <f>IF(Overall!E773&lt;&gt;"",_xlfn.VALUETOTEXT(Overall!E773),"")</f>
        <v>Citibank Bhd</v>
      </c>
      <c r="G771" s="5" t="str">
        <f>IF(Overall!R773&lt;&gt;"",_xlfn.VALUETOTEXT(Overall!R773),"")</f>
        <v>Asian</v>
      </c>
      <c r="H771" s="6">
        <f>IF(Overall!F773&lt;&gt;"",VALUE(Overall!F773),"")</f>
        <v>500000</v>
      </c>
      <c r="I771" s="6">
        <f>IF(Overall!G773&lt;&gt;"",VALUE(Overall!G773),"")</f>
        <v>77</v>
      </c>
      <c r="J771" s="6">
        <f>IF(Overall!H773&lt;&gt;"",VALUE(Overall!H773),"")</f>
        <v>62</v>
      </c>
      <c r="K771" s="6">
        <f>IF(Overall!I773&lt;&gt;"",VALUE(Overall!I773),"")</f>
        <v>3.44</v>
      </c>
      <c r="L771" s="6">
        <f>IF(Overall!J773&lt;&gt;"",VALUE(Overall!J773),"")</f>
        <v>0.46</v>
      </c>
      <c r="M771" s="6">
        <f>IF(Overall!K773&lt;&gt;"",VALUE(Overall!K773),"")</f>
        <v>2.98</v>
      </c>
      <c r="N771" s="6">
        <f>IF(Overall!T773&lt;&gt;"",VALUE(Overall!T773),"")</f>
        <v>80.33</v>
      </c>
      <c r="O771" s="7">
        <f>IF(Overall!L773&lt;&gt;"", DATEVALUE(Overall!L773), "")</f>
        <v>45474</v>
      </c>
      <c r="P771" s="7">
        <f>IF(Overall!M773&lt;&gt;"", DATEVALUE(Overall!M773), "")</f>
        <v>45504</v>
      </c>
      <c r="Q771" s="7" t="str">
        <f>IF(Overall!S773&lt;&gt;"",_xlfn.VALUETOTEXT(Overall!S773),"")</f>
        <v>Jul</v>
      </c>
      <c r="R771" s="7">
        <f>IF(Overall!O773&lt;&gt;"", DATEVALUE(Overall!O773), "")</f>
        <v>45363</v>
      </c>
      <c r="S771" s="7">
        <f>IF(Overall!O773&lt;&gt;"", DATEVALUE(Overall!O773), "")</f>
        <v>45363</v>
      </c>
      <c r="T771" s="5">
        <f t="shared" si="25"/>
        <v>1</v>
      </c>
      <c r="U771" s="10" t="str">
        <f>IF(Overall!$A773&lt;&gt;"",IF(AND(MONTH($O771) &lt;= 1, MONTH($P771) &gt;= 1), IF($T771 &lt;&gt; "", $H771/$T771, ""), ""),"")</f>
        <v/>
      </c>
      <c r="V771" s="10" t="str">
        <f>IF(Overall!$A773&lt;&gt;"",IF(AND(MONTH($O771) &lt;= 2, MONTH($P771) &gt;= 2), IF($T771 &lt;&gt; "", $H771/$T771, ""), ""),"")</f>
        <v/>
      </c>
      <c r="W771" s="10" t="str">
        <f>IF(Overall!$A773&lt;&gt;"",IF(AND(MONTH($O771) &lt;= 3, MONTH($P771) &gt;= 3), IF($T771 &lt;&gt; "", $H771/$T771, ""), ""),"")</f>
        <v/>
      </c>
      <c r="X771" s="10" t="str">
        <f>IF(Overall!$A773&lt;&gt;"",IF(AND(MONTH($O771) &lt;= 4, MONTH($P771) &gt;= 4), IF($T771 &lt;&gt; "", $H771/$T771, ""), ""),"")</f>
        <v/>
      </c>
      <c r="Y771" s="10" t="str">
        <f>IF(Overall!$A773&lt;&gt;"",IF(AND(MONTH($O771) &lt;= 5, MONTH($P771) &gt;= 5), IF($T771 &lt;&gt; "", $H771/$T771, ""), ""),"")</f>
        <v/>
      </c>
      <c r="Z771" s="10" t="str">
        <f>IF(Overall!$A773&lt;&gt;"",IF(AND(MONTH($O771) &lt;= 6, MONTH($P771) &gt;= 6), IF($T771 &lt;&gt; "", $H771/$T771, ""), ""),"")</f>
        <v/>
      </c>
      <c r="AA771" s="10">
        <f>IF(Overall!$A773&lt;&gt;"",IF(AND(MONTH($O771) &lt;= 7, MONTH($P771) &gt;= 7 ), IF($T771 &lt;&gt; "", $H771/$T771, ""), ""),"")</f>
        <v>500000</v>
      </c>
      <c r="AB771" s="10" t="str">
        <f>IF(Overall!$A773&lt;&gt;"",IF(AND(MONTH($O771) &lt;= 8, MONTH($P771) &gt;= 8), IF($T771 &lt;&gt; "", $H771/$T771, ""), ""),"")</f>
        <v/>
      </c>
      <c r="AC771" s="10" t="str">
        <f>IF(Overall!$A773&lt;&gt;"",IF(AND(MONTH($O771) &lt;= 9, MONTH($P771) &gt;= 9), IF($T771 &lt;&gt; "", $H771/$T771, ""), ""),"")</f>
        <v/>
      </c>
      <c r="AD771" s="10" t="str">
        <f>IF(Overall!$A773&lt;&gt;"",IF(AND(MONTH($O771) &lt;= 10, MONTH($P771) &gt;= 10), IF($T771 &lt;&gt; "", $H771/$T771, ""), ""),"")</f>
        <v/>
      </c>
      <c r="AE771" s="10" t="str">
        <f>IF(Overall!$A773&lt;&gt;"",IF(AND(MONTH($O771) &lt;= 11, MONTH($P771) &gt;= 11), IF($T771 &lt;&gt; "", $H771/$T771, ""), ""),"")</f>
        <v/>
      </c>
      <c r="AF771" s="10" t="str">
        <f>IF(Overall!$A773&lt;&gt;"",IF(AND(MONTH($O771) &lt;= 12, MONTH($P771) &gt;= 12), IF($T771 &lt;&gt; "", $H771/$T771, ""), ""),"")</f>
        <v/>
      </c>
      <c r="AH771" s="10" t="str">
        <f ca="1">IFERROR(IF(AND(NOW()&lt;= EOMONTH(DATE(YEAR($P771),1, 1), 0), Overall!$A773&lt;&gt;"", MONTH($O771) &lt;= 1, MONTH($P771) &gt;= 1), IF($T771 &lt;&gt; "", $H771/$T771, ""), ""), "")</f>
        <v/>
      </c>
      <c r="AI771" s="10" t="str">
        <f ca="1">IFERROR(IF(AND(NOW()&lt;= EOMONTH(DATE(YEAR($P771),2, 1), 0), Overall!$A773&lt;&gt;"", MONTH($O771) &lt;= 2, MONTH($P771) &gt;= 2), IF($T771 &lt;&gt; "", $H771/$T771, ""), ""), "")</f>
        <v/>
      </c>
      <c r="AJ771" s="10" t="str">
        <f ca="1">IFERROR(IF(AND(NOW()&lt;= EOMONTH(DATE(YEAR($P771),3, 1), 0), Overall!$A773&lt;&gt;"", MONTH($O771) &lt;= 3, MONTH($P771) &gt;= 3), IF($T771 &lt;&gt; "", $H771/$T771, ""), ""), "")</f>
        <v/>
      </c>
      <c r="AK771" s="10" t="str">
        <f ca="1">IFERROR(IF(AND(NOW()&lt;= EOMONTH(DATE(YEAR($P771),4, 1), 0), Overall!$A773&lt;&gt;"", MONTH($O771) &lt;= 4, MONTH($P771) &gt;= 4), IF($T771 &lt;&gt; "", $H771/$T771, ""), ""), "")</f>
        <v/>
      </c>
      <c r="AL771" s="10" t="str">
        <f ca="1">IFERROR(IF(AND(NOW()&lt;= EOMONTH(DATE(YEAR($P771),5, 1), 0), Overall!$A773&lt;&gt;"", MONTH($O771) &lt;= 5, MONTH($P771) &gt;= 5), IF($T771 &lt;&gt; "", $H771/$T771, ""), ""), "")</f>
        <v/>
      </c>
      <c r="AM771" s="10" t="str">
        <f ca="1">IFERROR(IF(AND(NOW()&lt;= EOMONTH(DATE(YEAR($P771),6, 1), 0), Overall!$A773&lt;&gt;"", MONTH($O771) &lt;= 6, MONTH($P771) &gt;= 6), IF($T771 &lt;&gt; "", $H771/$T771, ""), ""), "")</f>
        <v/>
      </c>
      <c r="AN771" s="10" t="str">
        <f ca="1">IFERROR(IF(AND(NOW()&lt;= EOMONTH(DATE(YEAR($P771),7, 1), 0), Overall!$A773&lt;&gt;"", MONTH($O771) &lt;= 7, MONTH($P771) &gt;= 7), IF($T771 &lt;&gt; "", $H771/$T771, ""), ""), "")</f>
        <v/>
      </c>
      <c r="AO771" s="10" t="str">
        <f ca="1">IFERROR(IF(AND(NOW()&lt;= EOMONTH(DATE(YEAR($P771),8, 1), 0), Overall!$A773&lt;&gt;"", MONTH($O771) &lt;= 8, MONTH($P771) &gt;= 8), IF($T771 &lt;&gt; "", $H771/$T771, ""), ""), "")</f>
        <v/>
      </c>
      <c r="AP771" s="10" t="str">
        <f ca="1">IFERROR(IF(AND(NOW()&lt;= EOMONTH(DATE(YEAR($P771),9, 1), 0), Overall!$A773&lt;&gt;"", MONTH($O771) &lt;= 9, MONTH($P771) &gt;= 9), IF($T771 &lt;&gt; "", $H771/$T771, ""), ""), "")</f>
        <v/>
      </c>
      <c r="AQ771" s="10" t="str">
        <f ca="1">IFERROR(IF(AND(NOW()&lt;= EOMONTH(DATE(YEAR($P771),10, 1), 0), Overall!$A773&lt;&gt;"", MONTH($O771) &lt;= 10, MONTH($P771) &gt;= 10), IF($T771 &lt;&gt; "", $H771/$T771, ""), ""), "")</f>
        <v/>
      </c>
      <c r="AR771" s="10" t="str">
        <f ca="1">IFERROR(IF(AND(NOW()&lt;= EOMONTH(DATE(YEAR($P771),11, 1), 0), Overall!$A773&lt;&gt;"", MONTH($O771) &lt;=11, MONTH($P771) &gt;= 11), IF($T771 &lt;&gt; "", $H771/$T771, ""), ""), "")</f>
        <v/>
      </c>
      <c r="AS771" s="10" t="str">
        <f ca="1">IFERROR(IF(AND(NOW()&lt;= EOMONTH(DATE(YEAR($P771),12, 1), 0), Overall!$A773&lt;&gt;"", MONTH($O771) &lt;= 12, MONTH($P771) &gt;= 12), IF($T771 &lt;&gt; "", $H771/$T771, ""), ""), "")</f>
        <v/>
      </c>
      <c r="AT771" s="16">
        <f t="shared" ca="1" si="24"/>
        <v>0</v>
      </c>
    </row>
    <row r="772" spans="1:46" x14ac:dyDescent="0.25">
      <c r="A772" t="str">
        <f>_xlfn.VALUETOTEXT(Overall!A774)</f>
        <v>FY2024 PCHP</v>
      </c>
      <c r="B772" s="8">
        <f>IF(Overall!B774&lt;&gt;"", VALUE(Overall!B774), "")</f>
        <v>144</v>
      </c>
      <c r="C772" s="5" t="str">
        <f>IF(Overall!C774&lt;&gt;"",_xlfn.VALUETOTEXT(Overall!C774),"")</f>
        <v>24-1203-0304-24SCBB-PS-HZ-144</v>
      </c>
      <c r="D772" s="5" t="str">
        <f>_xlfn.VALUETOTEXT(Overall!D774)</f>
        <v>HZ</v>
      </c>
      <c r="E772" s="5" t="str">
        <f>IF(Overall!Q774&lt;&gt;"",_xlfn.VALUETOTEXT(Overall!Q774),"")</f>
        <v>SCBB</v>
      </c>
      <c r="F772" s="5" t="str">
        <f>IF(Overall!E774&lt;&gt;"",_xlfn.VALUETOTEXT(Overall!E774),"")</f>
        <v>Standard Chartered Bank (M) Bhd</v>
      </c>
      <c r="G772" s="5" t="str">
        <f>IF(Overall!R774&lt;&gt;"",_xlfn.VALUETOTEXT(Overall!R774),"")</f>
        <v>Asian</v>
      </c>
      <c r="H772" s="6">
        <f>IF(Overall!F774&lt;&gt;"",VALUE(Overall!F774),"")</f>
        <v>500000</v>
      </c>
      <c r="I772" s="6">
        <f>IF(Overall!G774&lt;&gt;"",VALUE(Overall!G774),"")</f>
        <v>78</v>
      </c>
      <c r="J772" s="6">
        <f>IF(Overall!H774&lt;&gt;"",VALUE(Overall!H774),"")</f>
        <v>62</v>
      </c>
      <c r="K772" s="6">
        <f>IF(Overall!I774&lt;&gt;"",VALUE(Overall!I774),"")</f>
        <v>4.6500000000000004</v>
      </c>
      <c r="L772" s="6">
        <f>IF(Overall!J774&lt;&gt;"",VALUE(Overall!J774),"")</f>
        <v>0.82</v>
      </c>
      <c r="M772" s="6">
        <f>IF(Overall!K774&lt;&gt;"",VALUE(Overall!K774),"")</f>
        <v>3.83</v>
      </c>
      <c r="N772" s="6">
        <f>IF(Overall!T774&lt;&gt;"",VALUE(Overall!T774),"")</f>
        <v>79.7</v>
      </c>
      <c r="O772" s="7">
        <f>IF(Overall!L774&lt;&gt;"", DATEVALUE(Overall!L774), "")</f>
        <v>45505</v>
      </c>
      <c r="P772" s="7">
        <f>IF(Overall!M774&lt;&gt;"", DATEVALUE(Overall!M774), "")</f>
        <v>45535</v>
      </c>
      <c r="Q772" s="7" t="str">
        <f>IF(Overall!S774&lt;&gt;"",_xlfn.VALUETOTEXT(Overall!S774),"")</f>
        <v>Aug</v>
      </c>
      <c r="R772" s="7">
        <f>IF(Overall!O774&lt;&gt;"", DATEVALUE(Overall!O774), "")</f>
        <v>45363</v>
      </c>
      <c r="S772" s="7">
        <f>IF(Overall!O774&lt;&gt;"", DATEVALUE(Overall!O774), "")</f>
        <v>45363</v>
      </c>
      <c r="T772" s="5">
        <f t="shared" si="25"/>
        <v>1</v>
      </c>
      <c r="U772" s="10" t="str">
        <f>IF(Overall!$A774&lt;&gt;"",IF(AND(MONTH($O772) &lt;= 1, MONTH($P772) &gt;= 1), IF($T772 &lt;&gt; "", $H772/$T772, ""), ""),"")</f>
        <v/>
      </c>
      <c r="V772" s="10" t="str">
        <f>IF(Overall!$A774&lt;&gt;"",IF(AND(MONTH($O772) &lt;= 2, MONTH($P772) &gt;= 2), IF($T772 &lt;&gt; "", $H772/$T772, ""), ""),"")</f>
        <v/>
      </c>
      <c r="W772" s="10" t="str">
        <f>IF(Overall!$A774&lt;&gt;"",IF(AND(MONTH($O772) &lt;= 3, MONTH($P772) &gt;= 3), IF($T772 &lt;&gt; "", $H772/$T772, ""), ""),"")</f>
        <v/>
      </c>
      <c r="X772" s="10" t="str">
        <f>IF(Overall!$A774&lt;&gt;"",IF(AND(MONTH($O772) &lt;= 4, MONTH($P772) &gt;= 4), IF($T772 &lt;&gt; "", $H772/$T772, ""), ""),"")</f>
        <v/>
      </c>
      <c r="Y772" s="10" t="str">
        <f>IF(Overall!$A774&lt;&gt;"",IF(AND(MONTH($O772) &lt;= 5, MONTH($P772) &gt;= 5), IF($T772 &lt;&gt; "", $H772/$T772, ""), ""),"")</f>
        <v/>
      </c>
      <c r="Z772" s="10" t="str">
        <f>IF(Overall!$A774&lt;&gt;"",IF(AND(MONTH($O772) &lt;= 6, MONTH($P772) &gt;= 6), IF($T772 &lt;&gt; "", $H772/$T772, ""), ""),"")</f>
        <v/>
      </c>
      <c r="AA772" s="10" t="str">
        <f>IF(Overall!$A774&lt;&gt;"",IF(AND(MONTH($O772) &lt;= 7, MONTH($P772) &gt;= 7 ), IF($T772 &lt;&gt; "", $H772/$T772, ""), ""),"")</f>
        <v/>
      </c>
      <c r="AB772" s="10">
        <f>IF(Overall!$A774&lt;&gt;"",IF(AND(MONTH($O772) &lt;= 8, MONTH($P772) &gt;= 8), IF($T772 &lt;&gt; "", $H772/$T772, ""), ""),"")</f>
        <v>500000</v>
      </c>
      <c r="AC772" s="10" t="str">
        <f>IF(Overall!$A774&lt;&gt;"",IF(AND(MONTH($O772) &lt;= 9, MONTH($P772) &gt;= 9), IF($T772 &lt;&gt; "", $H772/$T772, ""), ""),"")</f>
        <v/>
      </c>
      <c r="AD772" s="10" t="str">
        <f>IF(Overall!$A774&lt;&gt;"",IF(AND(MONTH($O772) &lt;= 10, MONTH($P772) &gt;= 10), IF($T772 &lt;&gt; "", $H772/$T772, ""), ""),"")</f>
        <v/>
      </c>
      <c r="AE772" s="10" t="str">
        <f>IF(Overall!$A774&lt;&gt;"",IF(AND(MONTH($O772) &lt;= 11, MONTH($P772) &gt;= 11), IF($T772 &lt;&gt; "", $H772/$T772, ""), ""),"")</f>
        <v/>
      </c>
      <c r="AF772" s="10" t="str">
        <f>IF(Overall!$A774&lt;&gt;"",IF(AND(MONTH($O772) &lt;= 12, MONTH($P772) &gt;= 12), IF($T772 &lt;&gt; "", $H772/$T772, ""), ""),"")</f>
        <v/>
      </c>
      <c r="AH772" s="10" t="str">
        <f ca="1">IFERROR(IF(AND(NOW()&lt;= EOMONTH(DATE(YEAR($P772),1, 1), 0), Overall!$A774&lt;&gt;"", MONTH($O772) &lt;= 1, MONTH($P772) &gt;= 1), IF($T772 &lt;&gt; "", $H772/$T772, ""), ""), "")</f>
        <v/>
      </c>
      <c r="AI772" s="10" t="str">
        <f ca="1">IFERROR(IF(AND(NOW()&lt;= EOMONTH(DATE(YEAR($P772),2, 1), 0), Overall!$A774&lt;&gt;"", MONTH($O772) &lt;= 2, MONTH($P772) &gt;= 2), IF($T772 &lt;&gt; "", $H772/$T772, ""), ""), "")</f>
        <v/>
      </c>
      <c r="AJ772" s="10" t="str">
        <f ca="1">IFERROR(IF(AND(NOW()&lt;= EOMONTH(DATE(YEAR($P772),3, 1), 0), Overall!$A774&lt;&gt;"", MONTH($O772) &lt;= 3, MONTH($P772) &gt;= 3), IF($T772 &lt;&gt; "", $H772/$T772, ""), ""), "")</f>
        <v/>
      </c>
      <c r="AK772" s="10" t="str">
        <f ca="1">IFERROR(IF(AND(NOW()&lt;= EOMONTH(DATE(YEAR($P772),4, 1), 0), Overall!$A774&lt;&gt;"", MONTH($O772) &lt;= 4, MONTH($P772) &gt;= 4), IF($T772 &lt;&gt; "", $H772/$T772, ""), ""), "")</f>
        <v/>
      </c>
      <c r="AL772" s="10" t="str">
        <f ca="1">IFERROR(IF(AND(NOW()&lt;= EOMONTH(DATE(YEAR($P772),5, 1), 0), Overall!$A774&lt;&gt;"", MONTH($O772) &lt;= 5, MONTH($P772) &gt;= 5), IF($T772 &lt;&gt; "", $H772/$T772, ""), ""), "")</f>
        <v/>
      </c>
      <c r="AM772" s="10" t="str">
        <f ca="1">IFERROR(IF(AND(NOW()&lt;= EOMONTH(DATE(YEAR($P772),6, 1), 0), Overall!$A774&lt;&gt;"", MONTH($O772) &lt;= 6, MONTH($P772) &gt;= 6), IF($T772 &lt;&gt; "", $H772/$T772, ""), ""), "")</f>
        <v/>
      </c>
      <c r="AN772" s="10" t="str">
        <f ca="1">IFERROR(IF(AND(NOW()&lt;= EOMONTH(DATE(YEAR($P772),7, 1), 0), Overall!$A774&lt;&gt;"", MONTH($O772) &lt;= 7, MONTH($P772) &gt;= 7), IF($T772 &lt;&gt; "", $H772/$T772, ""), ""), "")</f>
        <v/>
      </c>
      <c r="AO772" s="10" t="str">
        <f ca="1">IFERROR(IF(AND(NOW()&lt;= EOMONTH(DATE(YEAR($P772),8, 1), 0), Overall!$A774&lt;&gt;"", MONTH($O772) &lt;= 8, MONTH($P772) &gt;= 8), IF($T772 &lt;&gt; "", $H772/$T772, ""), ""), "")</f>
        <v/>
      </c>
      <c r="AP772" s="10" t="str">
        <f ca="1">IFERROR(IF(AND(NOW()&lt;= EOMONTH(DATE(YEAR($P772),9, 1), 0), Overall!$A774&lt;&gt;"", MONTH($O772) &lt;= 9, MONTH($P772) &gt;= 9), IF($T772 &lt;&gt; "", $H772/$T772, ""), ""), "")</f>
        <v/>
      </c>
      <c r="AQ772" s="10" t="str">
        <f ca="1">IFERROR(IF(AND(NOW()&lt;= EOMONTH(DATE(YEAR($P772),10, 1), 0), Overall!$A774&lt;&gt;"", MONTH($O772) &lt;= 10, MONTH($P772) &gt;= 10), IF($T772 &lt;&gt; "", $H772/$T772, ""), ""), "")</f>
        <v/>
      </c>
      <c r="AR772" s="10" t="str">
        <f ca="1">IFERROR(IF(AND(NOW()&lt;= EOMONTH(DATE(YEAR($P772),11, 1), 0), Overall!$A774&lt;&gt;"", MONTH($O772) &lt;=11, MONTH($P772) &gt;= 11), IF($T772 &lt;&gt; "", $H772/$T772, ""), ""), "")</f>
        <v/>
      </c>
      <c r="AS772" s="10" t="str">
        <f ca="1">IFERROR(IF(AND(NOW()&lt;= EOMONTH(DATE(YEAR($P772),12, 1), 0), Overall!$A774&lt;&gt;"", MONTH($O772) &lt;= 12, MONTH($P772) &gt;= 12), IF($T772 &lt;&gt; "", $H772/$T772, ""), ""), "")</f>
        <v/>
      </c>
      <c r="AT772" s="16">
        <f t="shared" ca="1" si="24"/>
        <v>0</v>
      </c>
    </row>
    <row r="773" spans="1:46" x14ac:dyDescent="0.25">
      <c r="A773" t="str">
        <f>_xlfn.VALUETOTEXT(Overall!A775)</f>
        <v>FY2024 PCHP</v>
      </c>
      <c r="B773" s="8">
        <f>IF(Overall!B775&lt;&gt;"", VALUE(Overall!B775), "")</f>
        <v>145</v>
      </c>
      <c r="C773" s="5" t="str">
        <f>IF(Overall!C775&lt;&gt;"",_xlfn.VALUETOTEXT(Overall!C775),"")</f>
        <v>24-1203-0304-24TOTS-PS-EG-145</v>
      </c>
      <c r="D773" s="5" t="str">
        <f>_xlfn.VALUETOTEXT(Overall!D775)</f>
        <v>EG</v>
      </c>
      <c r="E773" s="5" t="str">
        <f>IF(Overall!Q775&lt;&gt;"",_xlfn.VALUETOTEXT(Overall!Q775),"")</f>
        <v>TOTS</v>
      </c>
      <c r="F773" s="5" t="str">
        <f>IF(Overall!E775&lt;&gt;"",_xlfn.VALUETOTEXT(Overall!E775),"")</f>
        <v>TOTSA TotalEnergies Trading SA</v>
      </c>
      <c r="G773" s="5" t="str">
        <f>IF(Overall!R775&lt;&gt;"",_xlfn.VALUETOTEXT(Overall!R775),"")</f>
        <v>Asian</v>
      </c>
      <c r="H773" s="6">
        <f>IF(Overall!F775&lt;&gt;"",VALUE(Overall!F775),"")</f>
        <v>500000</v>
      </c>
      <c r="I773" s="6">
        <f>IF(Overall!G775&lt;&gt;"",VALUE(Overall!G775),"")</f>
        <v>77</v>
      </c>
      <c r="J773" s="6">
        <f>IF(Overall!H775&lt;&gt;"",VALUE(Overall!H775),"")</f>
        <v>62</v>
      </c>
      <c r="K773" s="6">
        <f>IF(Overall!I775&lt;&gt;"",VALUE(Overall!I775),"")</f>
        <v>3.36</v>
      </c>
      <c r="L773" s="6">
        <f>IF(Overall!J775&lt;&gt;"",VALUE(Overall!J775),"")</f>
        <v>0.4</v>
      </c>
      <c r="M773" s="6">
        <f>IF(Overall!K775&lt;&gt;"",VALUE(Overall!K775),"")</f>
        <v>2.96</v>
      </c>
      <c r="N773" s="6">
        <f>IF(Overall!T775&lt;&gt;"",VALUE(Overall!T775),"")</f>
        <v>80.39</v>
      </c>
      <c r="O773" s="7">
        <f>IF(Overall!L775&lt;&gt;"", DATEVALUE(Overall!L775), "")</f>
        <v>45474</v>
      </c>
      <c r="P773" s="7">
        <f>IF(Overall!M775&lt;&gt;"", DATEVALUE(Overall!M775), "")</f>
        <v>45504</v>
      </c>
      <c r="Q773" s="7" t="str">
        <f>IF(Overall!S775&lt;&gt;"",_xlfn.VALUETOTEXT(Overall!S775),"")</f>
        <v>Jul</v>
      </c>
      <c r="R773" s="7">
        <f>IF(Overall!O775&lt;&gt;"", DATEVALUE(Overall!O775), "")</f>
        <v>45363</v>
      </c>
      <c r="S773" s="7">
        <f>IF(Overall!O775&lt;&gt;"", DATEVALUE(Overall!O775), "")</f>
        <v>45363</v>
      </c>
      <c r="T773" s="5">
        <f t="shared" si="25"/>
        <v>1</v>
      </c>
      <c r="U773" s="10" t="str">
        <f>IF(Overall!$A775&lt;&gt;"",IF(AND(MONTH($O773) &lt;= 1, MONTH($P773) &gt;= 1), IF($T773 &lt;&gt; "", $H773/$T773, ""), ""),"")</f>
        <v/>
      </c>
      <c r="V773" s="10" t="str">
        <f>IF(Overall!$A775&lt;&gt;"",IF(AND(MONTH($O773) &lt;= 2, MONTH($P773) &gt;= 2), IF($T773 &lt;&gt; "", $H773/$T773, ""), ""),"")</f>
        <v/>
      </c>
      <c r="W773" s="10" t="str">
        <f>IF(Overall!$A775&lt;&gt;"",IF(AND(MONTH($O773) &lt;= 3, MONTH($P773) &gt;= 3), IF($T773 &lt;&gt; "", $H773/$T773, ""), ""),"")</f>
        <v/>
      </c>
      <c r="X773" s="10" t="str">
        <f>IF(Overall!$A775&lt;&gt;"",IF(AND(MONTH($O773) &lt;= 4, MONTH($P773) &gt;= 4), IF($T773 &lt;&gt; "", $H773/$T773, ""), ""),"")</f>
        <v/>
      </c>
      <c r="Y773" s="10" t="str">
        <f>IF(Overall!$A775&lt;&gt;"",IF(AND(MONTH($O773) &lt;= 5, MONTH($P773) &gt;= 5), IF($T773 &lt;&gt; "", $H773/$T773, ""), ""),"")</f>
        <v/>
      </c>
      <c r="Z773" s="10" t="str">
        <f>IF(Overall!$A775&lt;&gt;"",IF(AND(MONTH($O773) &lt;= 6, MONTH($P773) &gt;= 6), IF($T773 &lt;&gt; "", $H773/$T773, ""), ""),"")</f>
        <v/>
      </c>
      <c r="AA773" s="10">
        <f>IF(Overall!$A775&lt;&gt;"",IF(AND(MONTH($O773) &lt;= 7, MONTH($P773) &gt;= 7 ), IF($T773 &lt;&gt; "", $H773/$T773, ""), ""),"")</f>
        <v>500000</v>
      </c>
      <c r="AB773" s="10" t="str">
        <f>IF(Overall!$A775&lt;&gt;"",IF(AND(MONTH($O773) &lt;= 8, MONTH($P773) &gt;= 8), IF($T773 &lt;&gt; "", $H773/$T773, ""), ""),"")</f>
        <v/>
      </c>
      <c r="AC773" s="10" t="str">
        <f>IF(Overall!$A775&lt;&gt;"",IF(AND(MONTH($O773) &lt;= 9, MONTH($P773) &gt;= 9), IF($T773 &lt;&gt; "", $H773/$T773, ""), ""),"")</f>
        <v/>
      </c>
      <c r="AD773" s="10" t="str">
        <f>IF(Overall!$A775&lt;&gt;"",IF(AND(MONTH($O773) &lt;= 10, MONTH($P773) &gt;= 10), IF($T773 &lt;&gt; "", $H773/$T773, ""), ""),"")</f>
        <v/>
      </c>
      <c r="AE773" s="10" t="str">
        <f>IF(Overall!$A775&lt;&gt;"",IF(AND(MONTH($O773) &lt;= 11, MONTH($P773) &gt;= 11), IF($T773 &lt;&gt; "", $H773/$T773, ""), ""),"")</f>
        <v/>
      </c>
      <c r="AF773" s="10" t="str">
        <f>IF(Overall!$A775&lt;&gt;"",IF(AND(MONTH($O773) &lt;= 12, MONTH($P773) &gt;= 12), IF($T773 &lt;&gt; "", $H773/$T773, ""), ""),"")</f>
        <v/>
      </c>
      <c r="AH773" s="10" t="str">
        <f ca="1">IFERROR(IF(AND(NOW()&lt;= EOMONTH(DATE(YEAR($P773),1, 1), 0), Overall!$A775&lt;&gt;"", MONTH($O773) &lt;= 1, MONTH($P773) &gt;= 1), IF($T773 &lt;&gt; "", $H773/$T773, ""), ""), "")</f>
        <v/>
      </c>
      <c r="AI773" s="10" t="str">
        <f ca="1">IFERROR(IF(AND(NOW()&lt;= EOMONTH(DATE(YEAR($P773),2, 1), 0), Overall!$A775&lt;&gt;"", MONTH($O773) &lt;= 2, MONTH($P773) &gt;= 2), IF($T773 &lt;&gt; "", $H773/$T773, ""), ""), "")</f>
        <v/>
      </c>
      <c r="AJ773" s="10" t="str">
        <f ca="1">IFERROR(IF(AND(NOW()&lt;= EOMONTH(DATE(YEAR($P773),3, 1), 0), Overall!$A775&lt;&gt;"", MONTH($O773) &lt;= 3, MONTH($P773) &gt;= 3), IF($T773 &lt;&gt; "", $H773/$T773, ""), ""), "")</f>
        <v/>
      </c>
      <c r="AK773" s="10" t="str">
        <f ca="1">IFERROR(IF(AND(NOW()&lt;= EOMONTH(DATE(YEAR($P773),4, 1), 0), Overall!$A775&lt;&gt;"", MONTH($O773) &lt;= 4, MONTH($P773) &gt;= 4), IF($T773 &lt;&gt; "", $H773/$T773, ""), ""), "")</f>
        <v/>
      </c>
      <c r="AL773" s="10" t="str">
        <f ca="1">IFERROR(IF(AND(NOW()&lt;= EOMONTH(DATE(YEAR($P773),5, 1), 0), Overall!$A775&lt;&gt;"", MONTH($O773) &lt;= 5, MONTH($P773) &gt;= 5), IF($T773 &lt;&gt; "", $H773/$T773, ""), ""), "")</f>
        <v/>
      </c>
      <c r="AM773" s="10" t="str">
        <f ca="1">IFERROR(IF(AND(NOW()&lt;= EOMONTH(DATE(YEAR($P773),6, 1), 0), Overall!$A775&lt;&gt;"", MONTH($O773) &lt;= 6, MONTH($P773) &gt;= 6), IF($T773 &lt;&gt; "", $H773/$T773, ""), ""), "")</f>
        <v/>
      </c>
      <c r="AN773" s="10" t="str">
        <f ca="1">IFERROR(IF(AND(NOW()&lt;= EOMONTH(DATE(YEAR($P773),7, 1), 0), Overall!$A775&lt;&gt;"", MONTH($O773) &lt;= 7, MONTH($P773) &gt;= 7), IF($T773 &lt;&gt; "", $H773/$T773, ""), ""), "")</f>
        <v/>
      </c>
      <c r="AO773" s="10" t="str">
        <f ca="1">IFERROR(IF(AND(NOW()&lt;= EOMONTH(DATE(YEAR($P773),8, 1), 0), Overall!$A775&lt;&gt;"", MONTH($O773) &lt;= 8, MONTH($P773) &gt;= 8), IF($T773 &lt;&gt; "", $H773/$T773, ""), ""), "")</f>
        <v/>
      </c>
      <c r="AP773" s="10" t="str">
        <f ca="1">IFERROR(IF(AND(NOW()&lt;= EOMONTH(DATE(YEAR($P773),9, 1), 0), Overall!$A775&lt;&gt;"", MONTH($O773) &lt;= 9, MONTH($P773) &gt;= 9), IF($T773 &lt;&gt; "", $H773/$T773, ""), ""), "")</f>
        <v/>
      </c>
      <c r="AQ773" s="10" t="str">
        <f ca="1">IFERROR(IF(AND(NOW()&lt;= EOMONTH(DATE(YEAR($P773),10, 1), 0), Overall!$A775&lt;&gt;"", MONTH($O773) &lt;= 10, MONTH($P773) &gt;= 10), IF($T773 &lt;&gt; "", $H773/$T773, ""), ""), "")</f>
        <v/>
      </c>
      <c r="AR773" s="10" t="str">
        <f ca="1">IFERROR(IF(AND(NOW()&lt;= EOMONTH(DATE(YEAR($P773),11, 1), 0), Overall!$A775&lt;&gt;"", MONTH($O773) &lt;=11, MONTH($P773) &gt;= 11), IF($T773 &lt;&gt; "", $H773/$T773, ""), ""), "")</f>
        <v/>
      </c>
      <c r="AS773" s="10" t="str">
        <f ca="1">IFERROR(IF(AND(NOW()&lt;= EOMONTH(DATE(YEAR($P773),12, 1), 0), Overall!$A775&lt;&gt;"", MONTH($O773) &lt;= 12, MONTH($P773) &gt;= 12), IF($T773 &lt;&gt; "", $H773/$T773, ""), ""), "")</f>
        <v/>
      </c>
      <c r="AT773" s="16">
        <f t="shared" ca="1" si="24"/>
        <v>0</v>
      </c>
    </row>
    <row r="774" spans="1:46" x14ac:dyDescent="0.25">
      <c r="A774" t="str">
        <f>_xlfn.VALUETOTEXT(Overall!A776)</f>
        <v>FY2024 PCHP</v>
      </c>
      <c r="B774" s="8">
        <f>IF(Overall!B776&lt;&gt;"", VALUE(Overall!B776), "")</f>
        <v>146</v>
      </c>
      <c r="C774" s="5" t="str">
        <f>IF(Overall!C776&lt;&gt;"",_xlfn.VALUETOTEXT(Overall!C776),"")</f>
        <v>24-1203-0304-24JPMC-PS-DS-146</v>
      </c>
      <c r="D774" s="5" t="str">
        <f>_xlfn.VALUETOTEXT(Overall!D776)</f>
        <v>DS</v>
      </c>
      <c r="E774" s="5" t="str">
        <f>IF(Overall!Q776&lt;&gt;"",_xlfn.VALUETOTEXT(Overall!Q776),"")</f>
        <v>JPMC</v>
      </c>
      <c r="F774" s="5" t="str">
        <f>IF(Overall!E776&lt;&gt;"",_xlfn.VALUETOTEXT(Overall!E776),"")</f>
        <v>JP Morgan Chase Bank NA</v>
      </c>
      <c r="G774" s="5" t="str">
        <f>IF(Overall!R776&lt;&gt;"",_xlfn.VALUETOTEXT(Overall!R776),"")</f>
        <v>Asian</v>
      </c>
      <c r="H774" s="6">
        <f>IF(Overall!F776&lt;&gt;"",VALUE(Overall!F776),"")</f>
        <v>500000</v>
      </c>
      <c r="I774" s="6">
        <f>IF(Overall!G776&lt;&gt;"",VALUE(Overall!G776),"")</f>
        <v>78</v>
      </c>
      <c r="J774" s="6">
        <f>IF(Overall!H776&lt;&gt;"",VALUE(Overall!H776),"")</f>
        <v>62</v>
      </c>
      <c r="K774" s="6">
        <f>IF(Overall!I776&lt;&gt;"",VALUE(Overall!I776),"")</f>
        <v>4.6500000000000004</v>
      </c>
      <c r="L774" s="6">
        <f>IF(Overall!J776&lt;&gt;"",VALUE(Overall!J776),"")</f>
        <v>0.77</v>
      </c>
      <c r="M774" s="6">
        <f>IF(Overall!K776&lt;&gt;"",VALUE(Overall!K776),"")</f>
        <v>3.88</v>
      </c>
      <c r="N774" s="6">
        <f>IF(Overall!T776&lt;&gt;"",VALUE(Overall!T776),"")</f>
        <v>79.8</v>
      </c>
      <c r="O774" s="7">
        <f>IF(Overall!L776&lt;&gt;"", DATEVALUE(Overall!L776), "")</f>
        <v>45505</v>
      </c>
      <c r="P774" s="7">
        <f>IF(Overall!M776&lt;&gt;"", DATEVALUE(Overall!M776), "")</f>
        <v>45535</v>
      </c>
      <c r="Q774" s="7" t="str">
        <f>IF(Overall!S776&lt;&gt;"",_xlfn.VALUETOTEXT(Overall!S776),"")</f>
        <v>Aug</v>
      </c>
      <c r="R774" s="7">
        <f>IF(Overall!O776&lt;&gt;"", DATEVALUE(Overall!O776), "")</f>
        <v>45363</v>
      </c>
      <c r="S774" s="7">
        <f>IF(Overall!O776&lt;&gt;"", DATEVALUE(Overall!O776), "")</f>
        <v>45363</v>
      </c>
      <c r="T774" s="5">
        <f t="shared" si="25"/>
        <v>1</v>
      </c>
      <c r="U774" s="10" t="str">
        <f>IF(Overall!$A776&lt;&gt;"",IF(AND(MONTH($O774) &lt;= 1, MONTH($P774) &gt;= 1), IF($T774 &lt;&gt; "", $H774/$T774, ""), ""),"")</f>
        <v/>
      </c>
      <c r="V774" s="10" t="str">
        <f>IF(Overall!$A776&lt;&gt;"",IF(AND(MONTH($O774) &lt;= 2, MONTH($P774) &gt;= 2), IF($T774 &lt;&gt; "", $H774/$T774, ""), ""),"")</f>
        <v/>
      </c>
      <c r="W774" s="10" t="str">
        <f>IF(Overall!$A776&lt;&gt;"",IF(AND(MONTH($O774) &lt;= 3, MONTH($P774) &gt;= 3), IF($T774 &lt;&gt; "", $H774/$T774, ""), ""),"")</f>
        <v/>
      </c>
      <c r="X774" s="10" t="str">
        <f>IF(Overall!$A776&lt;&gt;"",IF(AND(MONTH($O774) &lt;= 4, MONTH($P774) &gt;= 4), IF($T774 &lt;&gt; "", $H774/$T774, ""), ""),"")</f>
        <v/>
      </c>
      <c r="Y774" s="10" t="str">
        <f>IF(Overall!$A776&lt;&gt;"",IF(AND(MONTH($O774) &lt;= 5, MONTH($P774) &gt;= 5), IF($T774 &lt;&gt; "", $H774/$T774, ""), ""),"")</f>
        <v/>
      </c>
      <c r="Z774" s="10" t="str">
        <f>IF(Overall!$A776&lt;&gt;"",IF(AND(MONTH($O774) &lt;= 6, MONTH($P774) &gt;= 6), IF($T774 &lt;&gt; "", $H774/$T774, ""), ""),"")</f>
        <v/>
      </c>
      <c r="AA774" s="10" t="str">
        <f>IF(Overall!$A776&lt;&gt;"",IF(AND(MONTH($O774) &lt;= 7, MONTH($P774) &gt;= 7 ), IF($T774 &lt;&gt; "", $H774/$T774, ""), ""),"")</f>
        <v/>
      </c>
      <c r="AB774" s="10">
        <f>IF(Overall!$A776&lt;&gt;"",IF(AND(MONTH($O774) &lt;= 8, MONTH($P774) &gt;= 8), IF($T774 &lt;&gt; "", $H774/$T774, ""), ""),"")</f>
        <v>500000</v>
      </c>
      <c r="AC774" s="10" t="str">
        <f>IF(Overall!$A776&lt;&gt;"",IF(AND(MONTH($O774) &lt;= 9, MONTH($P774) &gt;= 9), IF($T774 &lt;&gt; "", $H774/$T774, ""), ""),"")</f>
        <v/>
      </c>
      <c r="AD774" s="10" t="str">
        <f>IF(Overall!$A776&lt;&gt;"",IF(AND(MONTH($O774) &lt;= 10, MONTH($P774) &gt;= 10), IF($T774 &lt;&gt; "", $H774/$T774, ""), ""),"")</f>
        <v/>
      </c>
      <c r="AE774" s="10" t="str">
        <f>IF(Overall!$A776&lt;&gt;"",IF(AND(MONTH($O774) &lt;= 11, MONTH($P774) &gt;= 11), IF($T774 &lt;&gt; "", $H774/$T774, ""), ""),"")</f>
        <v/>
      </c>
      <c r="AF774" s="10" t="str">
        <f>IF(Overall!$A776&lt;&gt;"",IF(AND(MONTH($O774) &lt;= 12, MONTH($P774) &gt;= 12), IF($T774 &lt;&gt; "", $H774/$T774, ""), ""),"")</f>
        <v/>
      </c>
      <c r="AH774" s="10" t="str">
        <f ca="1">IFERROR(IF(AND(NOW()&lt;= EOMONTH(DATE(YEAR($P774),1, 1), 0), Overall!$A776&lt;&gt;"", MONTH($O774) &lt;= 1, MONTH($P774) &gt;= 1), IF($T774 &lt;&gt; "", $H774/$T774, ""), ""), "")</f>
        <v/>
      </c>
      <c r="AI774" s="10" t="str">
        <f ca="1">IFERROR(IF(AND(NOW()&lt;= EOMONTH(DATE(YEAR($P774),2, 1), 0), Overall!$A776&lt;&gt;"", MONTH($O774) &lt;= 2, MONTH($P774) &gt;= 2), IF($T774 &lt;&gt; "", $H774/$T774, ""), ""), "")</f>
        <v/>
      </c>
      <c r="AJ774" s="10" t="str">
        <f ca="1">IFERROR(IF(AND(NOW()&lt;= EOMONTH(DATE(YEAR($P774),3, 1), 0), Overall!$A776&lt;&gt;"", MONTH($O774) &lt;= 3, MONTH($P774) &gt;= 3), IF($T774 &lt;&gt; "", $H774/$T774, ""), ""), "")</f>
        <v/>
      </c>
      <c r="AK774" s="10" t="str">
        <f ca="1">IFERROR(IF(AND(NOW()&lt;= EOMONTH(DATE(YEAR($P774),4, 1), 0), Overall!$A776&lt;&gt;"", MONTH($O774) &lt;= 4, MONTH($P774) &gt;= 4), IF($T774 &lt;&gt; "", $H774/$T774, ""), ""), "")</f>
        <v/>
      </c>
      <c r="AL774" s="10" t="str">
        <f ca="1">IFERROR(IF(AND(NOW()&lt;= EOMONTH(DATE(YEAR($P774),5, 1), 0), Overall!$A776&lt;&gt;"", MONTH($O774) &lt;= 5, MONTH($P774) &gt;= 5), IF($T774 &lt;&gt; "", $H774/$T774, ""), ""), "")</f>
        <v/>
      </c>
      <c r="AM774" s="10" t="str">
        <f ca="1">IFERROR(IF(AND(NOW()&lt;= EOMONTH(DATE(YEAR($P774),6, 1), 0), Overall!$A776&lt;&gt;"", MONTH($O774) &lt;= 6, MONTH($P774) &gt;= 6), IF($T774 &lt;&gt; "", $H774/$T774, ""), ""), "")</f>
        <v/>
      </c>
      <c r="AN774" s="10" t="str">
        <f ca="1">IFERROR(IF(AND(NOW()&lt;= EOMONTH(DATE(YEAR($P774),7, 1), 0), Overall!$A776&lt;&gt;"", MONTH($O774) &lt;= 7, MONTH($P774) &gt;= 7), IF($T774 &lt;&gt; "", $H774/$T774, ""), ""), "")</f>
        <v/>
      </c>
      <c r="AO774" s="10" t="str">
        <f ca="1">IFERROR(IF(AND(NOW()&lt;= EOMONTH(DATE(YEAR($P774),8, 1), 0), Overall!$A776&lt;&gt;"", MONTH($O774) &lt;= 8, MONTH($P774) &gt;= 8), IF($T774 &lt;&gt; "", $H774/$T774, ""), ""), "")</f>
        <v/>
      </c>
      <c r="AP774" s="10" t="str">
        <f ca="1">IFERROR(IF(AND(NOW()&lt;= EOMONTH(DATE(YEAR($P774),9, 1), 0), Overall!$A776&lt;&gt;"", MONTH($O774) &lt;= 9, MONTH($P774) &gt;= 9), IF($T774 &lt;&gt; "", $H774/$T774, ""), ""), "")</f>
        <v/>
      </c>
      <c r="AQ774" s="10" t="str">
        <f ca="1">IFERROR(IF(AND(NOW()&lt;= EOMONTH(DATE(YEAR($P774),10, 1), 0), Overall!$A776&lt;&gt;"", MONTH($O774) &lt;= 10, MONTH($P774) &gt;= 10), IF($T774 &lt;&gt; "", $H774/$T774, ""), ""), "")</f>
        <v/>
      </c>
      <c r="AR774" s="10" t="str">
        <f ca="1">IFERROR(IF(AND(NOW()&lt;= EOMONTH(DATE(YEAR($P774),11, 1), 0), Overall!$A776&lt;&gt;"", MONTH($O774) &lt;=11, MONTH($P774) &gt;= 11), IF($T774 &lt;&gt; "", $H774/$T774, ""), ""), "")</f>
        <v/>
      </c>
      <c r="AS774" s="10" t="str">
        <f ca="1">IFERROR(IF(AND(NOW()&lt;= EOMONTH(DATE(YEAR($P774),12, 1), 0), Overall!$A776&lt;&gt;"", MONTH($O774) &lt;= 12, MONTH($P774) &gt;= 12), IF($T774 &lt;&gt; "", $H774/$T774, ""), ""), "")</f>
        <v/>
      </c>
      <c r="AT774" s="16">
        <f t="shared" ca="1" si="24"/>
        <v>0</v>
      </c>
    </row>
    <row r="775" spans="1:46" x14ac:dyDescent="0.25">
      <c r="A775" t="str">
        <f>_xlfn.VALUETOTEXT(Overall!A777)</f>
        <v>FY2024 PCHP</v>
      </c>
      <c r="B775" s="8">
        <f>IF(Overall!B777&lt;&gt;"", VALUE(Overall!B777), "")</f>
        <v>147</v>
      </c>
      <c r="C775" s="5" t="str">
        <f>IF(Overall!C777&lt;&gt;"",_xlfn.VALUETOTEXT(Overall!C777),"")</f>
        <v>24-1203-0304-24MLIL-PS-HZ-147</v>
      </c>
      <c r="D775" s="5" t="str">
        <f>_xlfn.VALUETOTEXT(Overall!D777)</f>
        <v>HZ</v>
      </c>
      <c r="E775" s="5" t="str">
        <f>IF(Overall!Q777&lt;&gt;"",_xlfn.VALUETOTEXT(Overall!Q777),"")</f>
        <v>MLIL</v>
      </c>
      <c r="F775" s="5" t="str">
        <f>IF(Overall!E777&lt;&gt;"",_xlfn.VALUETOTEXT(Overall!E777),"")</f>
        <v>Merrill Lynch International</v>
      </c>
      <c r="G775" s="5" t="str">
        <f>IF(Overall!R777&lt;&gt;"",_xlfn.VALUETOTEXT(Overall!R777),"")</f>
        <v>Asian</v>
      </c>
      <c r="H775" s="6">
        <f>IF(Overall!F777&lt;&gt;"",VALUE(Overall!F777),"")</f>
        <v>500000</v>
      </c>
      <c r="I775" s="6">
        <f>IF(Overall!G777&lt;&gt;"",VALUE(Overall!G777),"")</f>
        <v>78</v>
      </c>
      <c r="J775" s="6">
        <f>IF(Overall!H777&lt;&gt;"",VALUE(Overall!H777),"")</f>
        <v>62</v>
      </c>
      <c r="K775" s="6">
        <f>IF(Overall!I777&lt;&gt;"",VALUE(Overall!I777),"")</f>
        <v>4.68</v>
      </c>
      <c r="L775" s="6">
        <f>IF(Overall!J777&lt;&gt;"",VALUE(Overall!J777),"")</f>
        <v>0.8</v>
      </c>
      <c r="M775" s="6">
        <f>IF(Overall!K777&lt;&gt;"",VALUE(Overall!K777),"")</f>
        <v>3.88</v>
      </c>
      <c r="N775" s="6">
        <f>IF(Overall!T777&lt;&gt;"",VALUE(Overall!T777),"")</f>
        <v>79.75</v>
      </c>
      <c r="O775" s="7">
        <f>IF(Overall!L777&lt;&gt;"", DATEVALUE(Overall!L777), "")</f>
        <v>45505</v>
      </c>
      <c r="P775" s="7">
        <f>IF(Overall!M777&lt;&gt;"", DATEVALUE(Overall!M777), "")</f>
        <v>45535</v>
      </c>
      <c r="Q775" s="7" t="str">
        <f>IF(Overall!S777&lt;&gt;"",_xlfn.VALUETOTEXT(Overall!S777),"")</f>
        <v>Aug</v>
      </c>
      <c r="R775" s="7">
        <f>IF(Overall!O777&lt;&gt;"", DATEVALUE(Overall!O777), "")</f>
        <v>45363</v>
      </c>
      <c r="S775" s="7">
        <f>IF(Overall!O777&lt;&gt;"", DATEVALUE(Overall!O777), "")</f>
        <v>45363</v>
      </c>
      <c r="T775" s="5">
        <f t="shared" si="25"/>
        <v>1</v>
      </c>
      <c r="U775" s="10" t="str">
        <f>IF(Overall!$A777&lt;&gt;"",IF(AND(MONTH($O775) &lt;= 1, MONTH($P775) &gt;= 1), IF($T775 &lt;&gt; "", $H775/$T775, ""), ""),"")</f>
        <v/>
      </c>
      <c r="V775" s="10" t="str">
        <f>IF(Overall!$A777&lt;&gt;"",IF(AND(MONTH($O775) &lt;= 2, MONTH($P775) &gt;= 2), IF($T775 &lt;&gt; "", $H775/$T775, ""), ""),"")</f>
        <v/>
      </c>
      <c r="W775" s="10" t="str">
        <f>IF(Overall!$A777&lt;&gt;"",IF(AND(MONTH($O775) &lt;= 3, MONTH($P775) &gt;= 3), IF($T775 &lt;&gt; "", $H775/$T775, ""), ""),"")</f>
        <v/>
      </c>
      <c r="X775" s="10" t="str">
        <f>IF(Overall!$A777&lt;&gt;"",IF(AND(MONTH($O775) &lt;= 4, MONTH($P775) &gt;= 4), IF($T775 &lt;&gt; "", $H775/$T775, ""), ""),"")</f>
        <v/>
      </c>
      <c r="Y775" s="10" t="str">
        <f>IF(Overall!$A777&lt;&gt;"",IF(AND(MONTH($O775) &lt;= 5, MONTH($P775) &gt;= 5), IF($T775 &lt;&gt; "", $H775/$T775, ""), ""),"")</f>
        <v/>
      </c>
      <c r="Z775" s="10" t="str">
        <f>IF(Overall!$A777&lt;&gt;"",IF(AND(MONTH($O775) &lt;= 6, MONTH($P775) &gt;= 6), IF($T775 &lt;&gt; "", $H775/$T775, ""), ""),"")</f>
        <v/>
      </c>
      <c r="AA775" s="10" t="str">
        <f>IF(Overall!$A777&lt;&gt;"",IF(AND(MONTH($O775) &lt;= 7, MONTH($P775) &gt;= 7 ), IF($T775 &lt;&gt; "", $H775/$T775, ""), ""),"")</f>
        <v/>
      </c>
      <c r="AB775" s="10">
        <f>IF(Overall!$A777&lt;&gt;"",IF(AND(MONTH($O775) &lt;= 8, MONTH($P775) &gt;= 8), IF($T775 &lt;&gt; "", $H775/$T775, ""), ""),"")</f>
        <v>500000</v>
      </c>
      <c r="AC775" s="10" t="str">
        <f>IF(Overall!$A777&lt;&gt;"",IF(AND(MONTH($O775) &lt;= 9, MONTH($P775) &gt;= 9), IF($T775 &lt;&gt; "", $H775/$T775, ""), ""),"")</f>
        <v/>
      </c>
      <c r="AD775" s="10" t="str">
        <f>IF(Overall!$A777&lt;&gt;"",IF(AND(MONTH($O775) &lt;= 10, MONTH($P775) &gt;= 10), IF($T775 &lt;&gt; "", $H775/$T775, ""), ""),"")</f>
        <v/>
      </c>
      <c r="AE775" s="10" t="str">
        <f>IF(Overall!$A777&lt;&gt;"",IF(AND(MONTH($O775) &lt;= 11, MONTH($P775) &gt;= 11), IF($T775 &lt;&gt; "", $H775/$T775, ""), ""),"")</f>
        <v/>
      </c>
      <c r="AF775" s="10" t="str">
        <f>IF(Overall!$A777&lt;&gt;"",IF(AND(MONTH($O775) &lt;= 12, MONTH($P775) &gt;= 12), IF($T775 &lt;&gt; "", $H775/$T775, ""), ""),"")</f>
        <v/>
      </c>
      <c r="AH775" s="10" t="str">
        <f ca="1">IFERROR(IF(AND(NOW()&lt;= EOMONTH(DATE(YEAR($P775),1, 1), 0), Overall!$A777&lt;&gt;"", MONTH($O775) &lt;= 1, MONTH($P775) &gt;= 1), IF($T775 &lt;&gt; "", $H775/$T775, ""), ""), "")</f>
        <v/>
      </c>
      <c r="AI775" s="10" t="str">
        <f ca="1">IFERROR(IF(AND(NOW()&lt;= EOMONTH(DATE(YEAR($P775),2, 1), 0), Overall!$A777&lt;&gt;"", MONTH($O775) &lt;= 2, MONTH($P775) &gt;= 2), IF($T775 &lt;&gt; "", $H775/$T775, ""), ""), "")</f>
        <v/>
      </c>
      <c r="AJ775" s="10" t="str">
        <f ca="1">IFERROR(IF(AND(NOW()&lt;= EOMONTH(DATE(YEAR($P775),3, 1), 0), Overall!$A777&lt;&gt;"", MONTH($O775) &lt;= 3, MONTH($P775) &gt;= 3), IF($T775 &lt;&gt; "", $H775/$T775, ""), ""), "")</f>
        <v/>
      </c>
      <c r="AK775" s="10" t="str">
        <f ca="1">IFERROR(IF(AND(NOW()&lt;= EOMONTH(DATE(YEAR($P775),4, 1), 0), Overall!$A777&lt;&gt;"", MONTH($O775) &lt;= 4, MONTH($P775) &gt;= 4), IF($T775 &lt;&gt; "", $H775/$T775, ""), ""), "")</f>
        <v/>
      </c>
      <c r="AL775" s="10" t="str">
        <f ca="1">IFERROR(IF(AND(NOW()&lt;= EOMONTH(DATE(YEAR($P775),5, 1), 0), Overall!$A777&lt;&gt;"", MONTH($O775) &lt;= 5, MONTH($P775) &gt;= 5), IF($T775 &lt;&gt; "", $H775/$T775, ""), ""), "")</f>
        <v/>
      </c>
      <c r="AM775" s="10" t="str">
        <f ca="1">IFERROR(IF(AND(NOW()&lt;= EOMONTH(DATE(YEAR($P775),6, 1), 0), Overall!$A777&lt;&gt;"", MONTH($O775) &lt;= 6, MONTH($P775) &gt;= 6), IF($T775 &lt;&gt; "", $H775/$T775, ""), ""), "")</f>
        <v/>
      </c>
      <c r="AN775" s="10" t="str">
        <f ca="1">IFERROR(IF(AND(NOW()&lt;= EOMONTH(DATE(YEAR($P775),7, 1), 0), Overall!$A777&lt;&gt;"", MONTH($O775) &lt;= 7, MONTH($P775) &gt;= 7), IF($T775 &lt;&gt; "", $H775/$T775, ""), ""), "")</f>
        <v/>
      </c>
      <c r="AO775" s="10" t="str">
        <f ca="1">IFERROR(IF(AND(NOW()&lt;= EOMONTH(DATE(YEAR($P775),8, 1), 0), Overall!$A777&lt;&gt;"", MONTH($O775) &lt;= 8, MONTH($P775) &gt;= 8), IF($T775 &lt;&gt; "", $H775/$T775, ""), ""), "")</f>
        <v/>
      </c>
      <c r="AP775" s="10" t="str">
        <f ca="1">IFERROR(IF(AND(NOW()&lt;= EOMONTH(DATE(YEAR($P775),9, 1), 0), Overall!$A777&lt;&gt;"", MONTH($O775) &lt;= 9, MONTH($P775) &gt;= 9), IF($T775 &lt;&gt; "", $H775/$T775, ""), ""), "")</f>
        <v/>
      </c>
      <c r="AQ775" s="10" t="str">
        <f ca="1">IFERROR(IF(AND(NOW()&lt;= EOMONTH(DATE(YEAR($P775),10, 1), 0), Overall!$A777&lt;&gt;"", MONTH($O775) &lt;= 10, MONTH($P775) &gt;= 10), IF($T775 &lt;&gt; "", $H775/$T775, ""), ""), "")</f>
        <v/>
      </c>
      <c r="AR775" s="10" t="str">
        <f ca="1">IFERROR(IF(AND(NOW()&lt;= EOMONTH(DATE(YEAR($P775),11, 1), 0), Overall!$A777&lt;&gt;"", MONTH($O775) &lt;=11, MONTH($P775) &gt;= 11), IF($T775 &lt;&gt; "", $H775/$T775, ""), ""), "")</f>
        <v/>
      </c>
      <c r="AS775" s="10" t="str">
        <f ca="1">IFERROR(IF(AND(NOW()&lt;= EOMONTH(DATE(YEAR($P775),12, 1), 0), Overall!$A777&lt;&gt;"", MONTH($O775) &lt;= 12, MONTH($P775) &gt;= 12), IF($T775 &lt;&gt; "", $H775/$T775, ""), ""), "")</f>
        <v/>
      </c>
      <c r="AT775" s="16">
        <f t="shared" ca="1" si="24"/>
        <v>0</v>
      </c>
    </row>
    <row r="776" spans="1:46" x14ac:dyDescent="0.25">
      <c r="A776" t="str">
        <f>_xlfn.VALUETOTEXT(Overall!A778)</f>
        <v>FY2024 PCHP</v>
      </c>
      <c r="B776" s="8">
        <f>IF(Overall!B778&lt;&gt;"", VALUE(Overall!B778), "")</f>
        <v>148</v>
      </c>
      <c r="C776" s="5" t="str">
        <f>IF(Overall!C778&lt;&gt;"",_xlfn.VALUETOTEXT(Overall!C778),"")</f>
        <v>24-1403-0504-24SCBB-PS-HZ-148</v>
      </c>
      <c r="D776" s="5" t="str">
        <f>_xlfn.VALUETOTEXT(Overall!D778)</f>
        <v>HZ</v>
      </c>
      <c r="E776" s="5" t="str">
        <f>IF(Overall!Q778&lt;&gt;"",_xlfn.VALUETOTEXT(Overall!Q778),"")</f>
        <v>SCBB</v>
      </c>
      <c r="F776" s="5" t="str">
        <f>IF(Overall!E778&lt;&gt;"",_xlfn.VALUETOTEXT(Overall!E778),"")</f>
        <v>Standard Chartered Bank (M) Bhd</v>
      </c>
      <c r="G776" s="5" t="str">
        <f>IF(Overall!R778&lt;&gt;"",_xlfn.VALUETOTEXT(Overall!R778),"")</f>
        <v>Asian</v>
      </c>
      <c r="H776" s="6">
        <f>IF(Overall!F778&lt;&gt;"",VALUE(Overall!F778),"")</f>
        <v>500000</v>
      </c>
      <c r="I776" s="6">
        <f>IF(Overall!G778&lt;&gt;"",VALUE(Overall!G778),"")</f>
        <v>78</v>
      </c>
      <c r="J776" s="6">
        <f>IF(Overall!H778&lt;&gt;"",VALUE(Overall!H778),"")</f>
        <v>62</v>
      </c>
      <c r="K776" s="6">
        <f>IF(Overall!I778&lt;&gt;"",VALUE(Overall!I778),"")</f>
        <v>4.0999999999999996</v>
      </c>
      <c r="L776" s="6">
        <f>IF(Overall!J778&lt;&gt;"",VALUE(Overall!J778),"")</f>
        <v>0.64</v>
      </c>
      <c r="M776" s="6">
        <f>IF(Overall!K778&lt;&gt;"",VALUE(Overall!K778),"")</f>
        <v>3.46</v>
      </c>
      <c r="N776" s="6">
        <f>IF(Overall!T778&lt;&gt;"",VALUE(Overall!T778),"")</f>
        <v>80.900000000000006</v>
      </c>
      <c r="O776" s="7">
        <f>IF(Overall!L778&lt;&gt;"", DATEVALUE(Overall!L778), "")</f>
        <v>45505</v>
      </c>
      <c r="P776" s="7">
        <f>IF(Overall!M778&lt;&gt;"", DATEVALUE(Overall!M778), "")</f>
        <v>45535</v>
      </c>
      <c r="Q776" s="7" t="str">
        <f>IF(Overall!S778&lt;&gt;"",_xlfn.VALUETOTEXT(Overall!S778),"")</f>
        <v>Aug</v>
      </c>
      <c r="R776" s="7">
        <f>IF(Overall!O778&lt;&gt;"", DATEVALUE(Overall!O778), "")</f>
        <v>45365</v>
      </c>
      <c r="S776" s="7">
        <f>IF(Overall!O778&lt;&gt;"", DATEVALUE(Overall!O778), "")</f>
        <v>45365</v>
      </c>
      <c r="T776" s="5">
        <f t="shared" si="25"/>
        <v>1</v>
      </c>
      <c r="U776" s="10" t="str">
        <f>IF(Overall!$A778&lt;&gt;"",IF(AND(MONTH($O776) &lt;= 1, MONTH($P776) &gt;= 1), IF($T776 &lt;&gt; "", $H776/$T776, ""), ""),"")</f>
        <v/>
      </c>
      <c r="V776" s="10" t="str">
        <f>IF(Overall!$A778&lt;&gt;"",IF(AND(MONTH($O776) &lt;= 2, MONTH($P776) &gt;= 2), IF($T776 &lt;&gt; "", $H776/$T776, ""), ""),"")</f>
        <v/>
      </c>
      <c r="W776" s="10" t="str">
        <f>IF(Overall!$A778&lt;&gt;"",IF(AND(MONTH($O776) &lt;= 3, MONTH($P776) &gt;= 3), IF($T776 &lt;&gt; "", $H776/$T776, ""), ""),"")</f>
        <v/>
      </c>
      <c r="X776" s="10" t="str">
        <f>IF(Overall!$A778&lt;&gt;"",IF(AND(MONTH($O776) &lt;= 4, MONTH($P776) &gt;= 4), IF($T776 &lt;&gt; "", $H776/$T776, ""), ""),"")</f>
        <v/>
      </c>
      <c r="Y776" s="10" t="str">
        <f>IF(Overall!$A778&lt;&gt;"",IF(AND(MONTH($O776) &lt;= 5, MONTH($P776) &gt;= 5), IF($T776 &lt;&gt; "", $H776/$T776, ""), ""),"")</f>
        <v/>
      </c>
      <c r="Z776" s="10" t="str">
        <f>IF(Overall!$A778&lt;&gt;"",IF(AND(MONTH($O776) &lt;= 6, MONTH($P776) &gt;= 6), IF($T776 &lt;&gt; "", $H776/$T776, ""), ""),"")</f>
        <v/>
      </c>
      <c r="AA776" s="10" t="str">
        <f>IF(Overall!$A778&lt;&gt;"",IF(AND(MONTH($O776) &lt;= 7, MONTH($P776) &gt;= 7 ), IF($T776 &lt;&gt; "", $H776/$T776, ""), ""),"")</f>
        <v/>
      </c>
      <c r="AB776" s="10">
        <f>IF(Overall!$A778&lt;&gt;"",IF(AND(MONTH($O776) &lt;= 8, MONTH($P776) &gt;= 8), IF($T776 &lt;&gt; "", $H776/$T776, ""), ""),"")</f>
        <v>500000</v>
      </c>
      <c r="AC776" s="10" t="str">
        <f>IF(Overall!$A778&lt;&gt;"",IF(AND(MONTH($O776) &lt;= 9, MONTH($P776) &gt;= 9), IF($T776 &lt;&gt; "", $H776/$T776, ""), ""),"")</f>
        <v/>
      </c>
      <c r="AD776" s="10" t="str">
        <f>IF(Overall!$A778&lt;&gt;"",IF(AND(MONTH($O776) &lt;= 10, MONTH($P776) &gt;= 10), IF($T776 &lt;&gt; "", $H776/$T776, ""), ""),"")</f>
        <v/>
      </c>
      <c r="AE776" s="10" t="str">
        <f>IF(Overall!$A778&lt;&gt;"",IF(AND(MONTH($O776) &lt;= 11, MONTH($P776) &gt;= 11), IF($T776 &lt;&gt; "", $H776/$T776, ""), ""),"")</f>
        <v/>
      </c>
      <c r="AF776" s="10" t="str">
        <f>IF(Overall!$A778&lt;&gt;"",IF(AND(MONTH($O776) &lt;= 12, MONTH($P776) &gt;= 12), IF($T776 &lt;&gt; "", $H776/$T776, ""), ""),"")</f>
        <v/>
      </c>
      <c r="AH776" s="10" t="str">
        <f ca="1">IFERROR(IF(AND(NOW()&lt;= EOMONTH(DATE(YEAR($P776),1, 1), 0), Overall!$A778&lt;&gt;"", MONTH($O776) &lt;= 1, MONTH($P776) &gt;= 1), IF($T776 &lt;&gt; "", $H776/$T776, ""), ""), "")</f>
        <v/>
      </c>
      <c r="AI776" s="10" t="str">
        <f ca="1">IFERROR(IF(AND(NOW()&lt;= EOMONTH(DATE(YEAR($P776),2, 1), 0), Overall!$A778&lt;&gt;"", MONTH($O776) &lt;= 2, MONTH($P776) &gt;= 2), IF($T776 &lt;&gt; "", $H776/$T776, ""), ""), "")</f>
        <v/>
      </c>
      <c r="AJ776" s="10" t="str">
        <f ca="1">IFERROR(IF(AND(NOW()&lt;= EOMONTH(DATE(YEAR($P776),3, 1), 0), Overall!$A778&lt;&gt;"", MONTH($O776) &lt;= 3, MONTH($P776) &gt;= 3), IF($T776 &lt;&gt; "", $H776/$T776, ""), ""), "")</f>
        <v/>
      </c>
      <c r="AK776" s="10" t="str">
        <f ca="1">IFERROR(IF(AND(NOW()&lt;= EOMONTH(DATE(YEAR($P776),4, 1), 0), Overall!$A778&lt;&gt;"", MONTH($O776) &lt;= 4, MONTH($P776) &gt;= 4), IF($T776 &lt;&gt; "", $H776/$T776, ""), ""), "")</f>
        <v/>
      </c>
      <c r="AL776" s="10" t="str">
        <f ca="1">IFERROR(IF(AND(NOW()&lt;= EOMONTH(DATE(YEAR($P776),5, 1), 0), Overall!$A778&lt;&gt;"", MONTH($O776) &lt;= 5, MONTH($P776) &gt;= 5), IF($T776 &lt;&gt; "", $H776/$T776, ""), ""), "")</f>
        <v/>
      </c>
      <c r="AM776" s="10" t="str">
        <f ca="1">IFERROR(IF(AND(NOW()&lt;= EOMONTH(DATE(YEAR($P776),6, 1), 0), Overall!$A778&lt;&gt;"", MONTH($O776) &lt;= 6, MONTH($P776) &gt;= 6), IF($T776 &lt;&gt; "", $H776/$T776, ""), ""), "")</f>
        <v/>
      </c>
      <c r="AN776" s="10" t="str">
        <f ca="1">IFERROR(IF(AND(NOW()&lt;= EOMONTH(DATE(YEAR($P776),7, 1), 0), Overall!$A778&lt;&gt;"", MONTH($O776) &lt;= 7, MONTH($P776) &gt;= 7), IF($T776 &lt;&gt; "", $H776/$T776, ""), ""), "")</f>
        <v/>
      </c>
      <c r="AO776" s="10" t="str">
        <f ca="1">IFERROR(IF(AND(NOW()&lt;= EOMONTH(DATE(YEAR($P776),8, 1), 0), Overall!$A778&lt;&gt;"", MONTH($O776) &lt;= 8, MONTH($P776) &gt;= 8), IF($T776 &lt;&gt; "", $H776/$T776, ""), ""), "")</f>
        <v/>
      </c>
      <c r="AP776" s="10" t="str">
        <f ca="1">IFERROR(IF(AND(NOW()&lt;= EOMONTH(DATE(YEAR($P776),9, 1), 0), Overall!$A778&lt;&gt;"", MONTH($O776) &lt;= 9, MONTH($P776) &gt;= 9), IF($T776 &lt;&gt; "", $H776/$T776, ""), ""), "")</f>
        <v/>
      </c>
      <c r="AQ776" s="10" t="str">
        <f ca="1">IFERROR(IF(AND(NOW()&lt;= EOMONTH(DATE(YEAR($P776),10, 1), 0), Overall!$A778&lt;&gt;"", MONTH($O776) &lt;= 10, MONTH($P776) &gt;= 10), IF($T776 &lt;&gt; "", $H776/$T776, ""), ""), "")</f>
        <v/>
      </c>
      <c r="AR776" s="10" t="str">
        <f ca="1">IFERROR(IF(AND(NOW()&lt;= EOMONTH(DATE(YEAR($P776),11, 1), 0), Overall!$A778&lt;&gt;"", MONTH($O776) &lt;=11, MONTH($P776) &gt;= 11), IF($T776 &lt;&gt; "", $H776/$T776, ""), ""), "")</f>
        <v/>
      </c>
      <c r="AS776" s="10" t="str">
        <f ca="1">IFERROR(IF(AND(NOW()&lt;= EOMONTH(DATE(YEAR($P776),12, 1), 0), Overall!$A778&lt;&gt;"", MONTH($O776) &lt;= 12, MONTH($P776) &gt;= 12), IF($T776 &lt;&gt; "", $H776/$T776, ""), ""), "")</f>
        <v/>
      </c>
      <c r="AT776" s="16">
        <f t="shared" ca="1" si="24"/>
        <v>0</v>
      </c>
    </row>
    <row r="777" spans="1:46" x14ac:dyDescent="0.25">
      <c r="A777" t="str">
        <f>_xlfn.VALUETOTEXT(Overall!A779)</f>
        <v>FY2024 PCHP</v>
      </c>
      <c r="B777" s="8">
        <f>IF(Overall!B779&lt;&gt;"", VALUE(Overall!B779), "")</f>
        <v>149</v>
      </c>
      <c r="C777" s="5" t="str">
        <f>IF(Overall!C779&lt;&gt;"",_xlfn.VALUETOTEXT(Overall!C779),"")</f>
        <v>24-1403-0504-24MSCG-PS-HZ-149</v>
      </c>
      <c r="D777" s="5" t="str">
        <f>_xlfn.VALUETOTEXT(Overall!D779)</f>
        <v>HZ</v>
      </c>
      <c r="E777" s="5" t="str">
        <f>IF(Overall!Q779&lt;&gt;"",_xlfn.VALUETOTEXT(Overall!Q779),"")</f>
        <v>MSCG</v>
      </c>
      <c r="F777" s="5" t="str">
        <f>IF(Overall!E779&lt;&gt;"",_xlfn.VALUETOTEXT(Overall!E779),"")</f>
        <v>Morgan Stanley Capital Group (Singapore) Pte</v>
      </c>
      <c r="G777" s="5" t="str">
        <f>IF(Overall!R779&lt;&gt;"",_xlfn.VALUETOTEXT(Overall!R779),"")</f>
        <v>Asian</v>
      </c>
      <c r="H777" s="6">
        <f>IF(Overall!F779&lt;&gt;"",VALUE(Overall!F779),"")</f>
        <v>500000</v>
      </c>
      <c r="I777" s="6">
        <f>IF(Overall!G779&lt;&gt;"",VALUE(Overall!G779),"")</f>
        <v>78</v>
      </c>
      <c r="J777" s="6">
        <f>IF(Overall!H779&lt;&gt;"",VALUE(Overall!H779),"")</f>
        <v>62</v>
      </c>
      <c r="K777" s="6">
        <f>IF(Overall!I779&lt;&gt;"",VALUE(Overall!I779),"")</f>
        <v>4.1900000000000004</v>
      </c>
      <c r="L777" s="6">
        <f>IF(Overall!J779&lt;&gt;"",VALUE(Overall!J779),"")</f>
        <v>0.7</v>
      </c>
      <c r="M777" s="6">
        <f>IF(Overall!K779&lt;&gt;"",VALUE(Overall!K779),"")</f>
        <v>3.49</v>
      </c>
      <c r="N777" s="6">
        <f>IF(Overall!T779&lt;&gt;"",VALUE(Overall!T779),"")</f>
        <v>80.92</v>
      </c>
      <c r="O777" s="7">
        <f>IF(Overall!L779&lt;&gt;"", DATEVALUE(Overall!L779), "")</f>
        <v>45505</v>
      </c>
      <c r="P777" s="7">
        <f>IF(Overall!M779&lt;&gt;"", DATEVALUE(Overall!M779), "")</f>
        <v>45535</v>
      </c>
      <c r="Q777" s="7" t="str">
        <f>IF(Overall!S779&lt;&gt;"",_xlfn.VALUETOTEXT(Overall!S779),"")</f>
        <v>Aug</v>
      </c>
      <c r="R777" s="7">
        <f>IF(Overall!O779&lt;&gt;"", DATEVALUE(Overall!O779), "")</f>
        <v>45365</v>
      </c>
      <c r="S777" s="7">
        <f>IF(Overall!O779&lt;&gt;"", DATEVALUE(Overall!O779), "")</f>
        <v>45365</v>
      </c>
      <c r="T777" s="5">
        <f t="shared" si="25"/>
        <v>1</v>
      </c>
      <c r="U777" s="10" t="str">
        <f>IF(Overall!$A779&lt;&gt;"",IF(AND(MONTH($O777) &lt;= 1, MONTH($P777) &gt;= 1), IF($T777 &lt;&gt; "", $H777/$T777, ""), ""),"")</f>
        <v/>
      </c>
      <c r="V777" s="10" t="str">
        <f>IF(Overall!$A779&lt;&gt;"",IF(AND(MONTH($O777) &lt;= 2, MONTH($P777) &gt;= 2), IF($T777 &lt;&gt; "", $H777/$T777, ""), ""),"")</f>
        <v/>
      </c>
      <c r="W777" s="10" t="str">
        <f>IF(Overall!$A779&lt;&gt;"",IF(AND(MONTH($O777) &lt;= 3, MONTH($P777) &gt;= 3), IF($T777 &lt;&gt; "", $H777/$T777, ""), ""),"")</f>
        <v/>
      </c>
      <c r="X777" s="10" t="str">
        <f>IF(Overall!$A779&lt;&gt;"",IF(AND(MONTH($O777) &lt;= 4, MONTH($P777) &gt;= 4), IF($T777 &lt;&gt; "", $H777/$T777, ""), ""),"")</f>
        <v/>
      </c>
      <c r="Y777" s="10" t="str">
        <f>IF(Overall!$A779&lt;&gt;"",IF(AND(MONTH($O777) &lt;= 5, MONTH($P777) &gt;= 5), IF($T777 &lt;&gt; "", $H777/$T777, ""), ""),"")</f>
        <v/>
      </c>
      <c r="Z777" s="10" t="str">
        <f>IF(Overall!$A779&lt;&gt;"",IF(AND(MONTH($O777) &lt;= 6, MONTH($P777) &gt;= 6), IF($T777 &lt;&gt; "", $H777/$T777, ""), ""),"")</f>
        <v/>
      </c>
      <c r="AA777" s="10" t="str">
        <f>IF(Overall!$A779&lt;&gt;"",IF(AND(MONTH($O777) &lt;= 7, MONTH($P777) &gt;= 7 ), IF($T777 &lt;&gt; "", $H777/$T777, ""), ""),"")</f>
        <v/>
      </c>
      <c r="AB777" s="10">
        <f>IF(Overall!$A779&lt;&gt;"",IF(AND(MONTH($O777) &lt;= 8, MONTH($P777) &gt;= 8), IF($T777 &lt;&gt; "", $H777/$T777, ""), ""),"")</f>
        <v>500000</v>
      </c>
      <c r="AC777" s="10" t="str">
        <f>IF(Overall!$A779&lt;&gt;"",IF(AND(MONTH($O777) &lt;= 9, MONTH($P777) &gt;= 9), IF($T777 &lt;&gt; "", $H777/$T777, ""), ""),"")</f>
        <v/>
      </c>
      <c r="AD777" s="10" t="str">
        <f>IF(Overall!$A779&lt;&gt;"",IF(AND(MONTH($O777) &lt;= 10, MONTH($P777) &gt;= 10), IF($T777 &lt;&gt; "", $H777/$T777, ""), ""),"")</f>
        <v/>
      </c>
      <c r="AE777" s="10" t="str">
        <f>IF(Overall!$A779&lt;&gt;"",IF(AND(MONTH($O777) &lt;= 11, MONTH($P777) &gt;= 11), IF($T777 &lt;&gt; "", $H777/$T777, ""), ""),"")</f>
        <v/>
      </c>
      <c r="AF777" s="10" t="str">
        <f>IF(Overall!$A779&lt;&gt;"",IF(AND(MONTH($O777) &lt;= 12, MONTH($P777) &gt;= 12), IF($T777 &lt;&gt; "", $H777/$T777, ""), ""),"")</f>
        <v/>
      </c>
      <c r="AH777" s="10" t="str">
        <f ca="1">IFERROR(IF(AND(NOW()&lt;= EOMONTH(DATE(YEAR($P777),1, 1), 0), Overall!$A779&lt;&gt;"", MONTH($O777) &lt;= 1, MONTH($P777) &gt;= 1), IF($T777 &lt;&gt; "", $H777/$T777, ""), ""), "")</f>
        <v/>
      </c>
      <c r="AI777" s="10" t="str">
        <f ca="1">IFERROR(IF(AND(NOW()&lt;= EOMONTH(DATE(YEAR($P777),2, 1), 0), Overall!$A779&lt;&gt;"", MONTH($O777) &lt;= 2, MONTH($P777) &gt;= 2), IF($T777 &lt;&gt; "", $H777/$T777, ""), ""), "")</f>
        <v/>
      </c>
      <c r="AJ777" s="10" t="str">
        <f ca="1">IFERROR(IF(AND(NOW()&lt;= EOMONTH(DATE(YEAR($P777),3, 1), 0), Overall!$A779&lt;&gt;"", MONTH($O777) &lt;= 3, MONTH($P777) &gt;= 3), IF($T777 &lt;&gt; "", $H777/$T777, ""), ""), "")</f>
        <v/>
      </c>
      <c r="AK777" s="10" t="str">
        <f ca="1">IFERROR(IF(AND(NOW()&lt;= EOMONTH(DATE(YEAR($P777),4, 1), 0), Overall!$A779&lt;&gt;"", MONTH($O777) &lt;= 4, MONTH($P777) &gt;= 4), IF($T777 &lt;&gt; "", $H777/$T777, ""), ""), "")</f>
        <v/>
      </c>
      <c r="AL777" s="10" t="str">
        <f ca="1">IFERROR(IF(AND(NOW()&lt;= EOMONTH(DATE(YEAR($P777),5, 1), 0), Overall!$A779&lt;&gt;"", MONTH($O777) &lt;= 5, MONTH($P777) &gt;= 5), IF($T777 &lt;&gt; "", $H777/$T777, ""), ""), "")</f>
        <v/>
      </c>
      <c r="AM777" s="10" t="str">
        <f ca="1">IFERROR(IF(AND(NOW()&lt;= EOMONTH(DATE(YEAR($P777),6, 1), 0), Overall!$A779&lt;&gt;"", MONTH($O777) &lt;= 6, MONTH($P777) &gt;= 6), IF($T777 &lt;&gt; "", $H777/$T777, ""), ""), "")</f>
        <v/>
      </c>
      <c r="AN777" s="10" t="str">
        <f ca="1">IFERROR(IF(AND(NOW()&lt;= EOMONTH(DATE(YEAR($P777),7, 1), 0), Overall!$A779&lt;&gt;"", MONTH($O777) &lt;= 7, MONTH($P777) &gt;= 7), IF($T777 &lt;&gt; "", $H777/$T777, ""), ""), "")</f>
        <v/>
      </c>
      <c r="AO777" s="10" t="str">
        <f ca="1">IFERROR(IF(AND(NOW()&lt;= EOMONTH(DATE(YEAR($P777),8, 1), 0), Overall!$A779&lt;&gt;"", MONTH($O777) &lt;= 8, MONTH($P777) &gt;= 8), IF($T777 &lt;&gt; "", $H777/$T777, ""), ""), "")</f>
        <v/>
      </c>
      <c r="AP777" s="10" t="str">
        <f ca="1">IFERROR(IF(AND(NOW()&lt;= EOMONTH(DATE(YEAR($P777),9, 1), 0), Overall!$A779&lt;&gt;"", MONTH($O777) &lt;= 9, MONTH($P777) &gt;= 9), IF($T777 &lt;&gt; "", $H777/$T777, ""), ""), "")</f>
        <v/>
      </c>
      <c r="AQ777" s="10" t="str">
        <f ca="1">IFERROR(IF(AND(NOW()&lt;= EOMONTH(DATE(YEAR($P777),10, 1), 0), Overall!$A779&lt;&gt;"", MONTH($O777) &lt;= 10, MONTH($P777) &gt;= 10), IF($T777 &lt;&gt; "", $H777/$T777, ""), ""), "")</f>
        <v/>
      </c>
      <c r="AR777" s="10" t="str">
        <f ca="1">IFERROR(IF(AND(NOW()&lt;= EOMONTH(DATE(YEAR($P777),11, 1), 0), Overall!$A779&lt;&gt;"", MONTH($O777) &lt;=11, MONTH($P777) &gt;= 11), IF($T777 &lt;&gt; "", $H777/$T777, ""), ""), "")</f>
        <v/>
      </c>
      <c r="AS777" s="10" t="str">
        <f ca="1">IFERROR(IF(AND(NOW()&lt;= EOMONTH(DATE(YEAR($P777),12, 1), 0), Overall!$A779&lt;&gt;"", MONTH($O777) &lt;= 12, MONTH($P777) &gt;= 12), IF($T777 &lt;&gt; "", $H777/$T777, ""), ""), "")</f>
        <v/>
      </c>
      <c r="AT777" s="16">
        <f t="shared" ca="1" si="24"/>
        <v>0</v>
      </c>
    </row>
    <row r="778" spans="1:46" x14ac:dyDescent="0.25">
      <c r="A778" t="str">
        <f>_xlfn.VALUETOTEXT(Overall!A780)</f>
        <v>FY2024 PCHP</v>
      </c>
      <c r="B778" s="8">
        <f>IF(Overall!B780&lt;&gt;"", VALUE(Overall!B780), "")</f>
        <v>150</v>
      </c>
      <c r="C778" s="5" t="str">
        <f>IF(Overall!C780&lt;&gt;"",_xlfn.VALUETOTEXT(Overall!C780),"")</f>
        <v>24-1403-0504-24CIMI-PS-HZ-150</v>
      </c>
      <c r="D778" s="5" t="str">
        <f>_xlfn.VALUETOTEXT(Overall!D780)</f>
        <v>HZ</v>
      </c>
      <c r="E778" s="5" t="str">
        <f>IF(Overall!Q780&lt;&gt;"",_xlfn.VALUETOTEXT(Overall!Q780),"")</f>
        <v>CIMI</v>
      </c>
      <c r="F778" s="5" t="str">
        <f>IF(Overall!E780&lt;&gt;"",_xlfn.VALUETOTEXT(Overall!E780),"")</f>
        <v>CIMB Islamic Bank Berhad</v>
      </c>
      <c r="G778" s="5" t="str">
        <f>IF(Overall!R780&lt;&gt;"",_xlfn.VALUETOTEXT(Overall!R780),"")</f>
        <v>Asian</v>
      </c>
      <c r="H778" s="6">
        <f>IF(Overall!F780&lt;&gt;"",VALUE(Overall!F780),"")</f>
        <v>500000</v>
      </c>
      <c r="I778" s="6">
        <f>IF(Overall!G780&lt;&gt;"",VALUE(Overall!G780),"")</f>
        <v>78</v>
      </c>
      <c r="J778" s="6">
        <f>IF(Overall!H780&lt;&gt;"",VALUE(Overall!H780),"")</f>
        <v>62</v>
      </c>
      <c r="K778" s="6">
        <f>IF(Overall!I780&lt;&gt;"",VALUE(Overall!I780),"")</f>
        <v>4.21</v>
      </c>
      <c r="L778" s="6">
        <f>IF(Overall!J780&lt;&gt;"",VALUE(Overall!J780),"")</f>
        <v>0.72</v>
      </c>
      <c r="M778" s="6">
        <f>IF(Overall!K780&lt;&gt;"",VALUE(Overall!K780),"")</f>
        <v>3.49</v>
      </c>
      <c r="N778" s="6">
        <f>IF(Overall!T780&lt;&gt;"",VALUE(Overall!T780),"")</f>
        <v>80.95</v>
      </c>
      <c r="O778" s="7">
        <f>IF(Overall!L780&lt;&gt;"", DATEVALUE(Overall!L780), "")</f>
        <v>45505</v>
      </c>
      <c r="P778" s="7">
        <f>IF(Overall!M780&lt;&gt;"", DATEVALUE(Overall!M780), "")</f>
        <v>45535</v>
      </c>
      <c r="Q778" s="7" t="str">
        <f>IF(Overall!S780&lt;&gt;"",_xlfn.VALUETOTEXT(Overall!S780),"")</f>
        <v>Aug</v>
      </c>
      <c r="R778" s="7">
        <f>IF(Overall!O780&lt;&gt;"", DATEVALUE(Overall!O780), "")</f>
        <v>45365</v>
      </c>
      <c r="S778" s="7">
        <f>IF(Overall!O780&lt;&gt;"", DATEVALUE(Overall!O780), "")</f>
        <v>45365</v>
      </c>
      <c r="T778" s="5">
        <f t="shared" si="25"/>
        <v>1</v>
      </c>
      <c r="U778" s="10" t="str">
        <f>IF(Overall!$A780&lt;&gt;"",IF(AND(MONTH($O778) &lt;= 1, MONTH($P778) &gt;= 1), IF($T778 &lt;&gt; "", $H778/$T778, ""), ""),"")</f>
        <v/>
      </c>
      <c r="V778" s="10" t="str">
        <f>IF(Overall!$A780&lt;&gt;"",IF(AND(MONTH($O778) &lt;= 2, MONTH($P778) &gt;= 2), IF($T778 &lt;&gt; "", $H778/$T778, ""), ""),"")</f>
        <v/>
      </c>
      <c r="W778" s="10" t="str">
        <f>IF(Overall!$A780&lt;&gt;"",IF(AND(MONTH($O778) &lt;= 3, MONTH($P778) &gt;= 3), IF($T778 &lt;&gt; "", $H778/$T778, ""), ""),"")</f>
        <v/>
      </c>
      <c r="X778" s="10" t="str">
        <f>IF(Overall!$A780&lt;&gt;"",IF(AND(MONTH($O778) &lt;= 4, MONTH($P778) &gt;= 4), IF($T778 &lt;&gt; "", $H778/$T778, ""), ""),"")</f>
        <v/>
      </c>
      <c r="Y778" s="10" t="str">
        <f>IF(Overall!$A780&lt;&gt;"",IF(AND(MONTH($O778) &lt;= 5, MONTH($P778) &gt;= 5), IF($T778 &lt;&gt; "", $H778/$T778, ""), ""),"")</f>
        <v/>
      </c>
      <c r="Z778" s="10" t="str">
        <f>IF(Overall!$A780&lt;&gt;"",IF(AND(MONTH($O778) &lt;= 6, MONTH($P778) &gt;= 6), IF($T778 &lt;&gt; "", $H778/$T778, ""), ""),"")</f>
        <v/>
      </c>
      <c r="AA778" s="10" t="str">
        <f>IF(Overall!$A780&lt;&gt;"",IF(AND(MONTH($O778) &lt;= 7, MONTH($P778) &gt;= 7 ), IF($T778 &lt;&gt; "", $H778/$T778, ""), ""),"")</f>
        <v/>
      </c>
      <c r="AB778" s="10">
        <f>IF(Overall!$A780&lt;&gt;"",IF(AND(MONTH($O778) &lt;= 8, MONTH($P778) &gt;= 8), IF($T778 &lt;&gt; "", $H778/$T778, ""), ""),"")</f>
        <v>500000</v>
      </c>
      <c r="AC778" s="10" t="str">
        <f>IF(Overall!$A780&lt;&gt;"",IF(AND(MONTH($O778) &lt;= 9, MONTH($P778) &gt;= 9), IF($T778 &lt;&gt; "", $H778/$T778, ""), ""),"")</f>
        <v/>
      </c>
      <c r="AD778" s="10" t="str">
        <f>IF(Overall!$A780&lt;&gt;"",IF(AND(MONTH($O778) &lt;= 10, MONTH($P778) &gt;= 10), IF($T778 &lt;&gt; "", $H778/$T778, ""), ""),"")</f>
        <v/>
      </c>
      <c r="AE778" s="10" t="str">
        <f>IF(Overall!$A780&lt;&gt;"",IF(AND(MONTH($O778) &lt;= 11, MONTH($P778) &gt;= 11), IF($T778 &lt;&gt; "", $H778/$T778, ""), ""),"")</f>
        <v/>
      </c>
      <c r="AF778" s="10" t="str">
        <f>IF(Overall!$A780&lt;&gt;"",IF(AND(MONTH($O778) &lt;= 12, MONTH($P778) &gt;= 12), IF($T778 &lt;&gt; "", $H778/$T778, ""), ""),"")</f>
        <v/>
      </c>
      <c r="AH778" s="10" t="str">
        <f ca="1">IFERROR(IF(AND(NOW()&lt;= EOMONTH(DATE(YEAR($P778),1, 1), 0), Overall!$A780&lt;&gt;"", MONTH($O778) &lt;= 1, MONTH($P778) &gt;= 1), IF($T778 &lt;&gt; "", $H778/$T778, ""), ""), "")</f>
        <v/>
      </c>
      <c r="AI778" s="10" t="str">
        <f ca="1">IFERROR(IF(AND(NOW()&lt;= EOMONTH(DATE(YEAR($P778),2, 1), 0), Overall!$A780&lt;&gt;"", MONTH($O778) &lt;= 2, MONTH($P778) &gt;= 2), IF($T778 &lt;&gt; "", $H778/$T778, ""), ""), "")</f>
        <v/>
      </c>
      <c r="AJ778" s="10" t="str">
        <f ca="1">IFERROR(IF(AND(NOW()&lt;= EOMONTH(DATE(YEAR($P778),3, 1), 0), Overall!$A780&lt;&gt;"", MONTH($O778) &lt;= 3, MONTH($P778) &gt;= 3), IF($T778 &lt;&gt; "", $H778/$T778, ""), ""), "")</f>
        <v/>
      </c>
      <c r="AK778" s="10" t="str">
        <f ca="1">IFERROR(IF(AND(NOW()&lt;= EOMONTH(DATE(YEAR($P778),4, 1), 0), Overall!$A780&lt;&gt;"", MONTH($O778) &lt;= 4, MONTH($P778) &gt;= 4), IF($T778 &lt;&gt; "", $H778/$T778, ""), ""), "")</f>
        <v/>
      </c>
      <c r="AL778" s="10" t="str">
        <f ca="1">IFERROR(IF(AND(NOW()&lt;= EOMONTH(DATE(YEAR($P778),5, 1), 0), Overall!$A780&lt;&gt;"", MONTH($O778) &lt;= 5, MONTH($P778) &gt;= 5), IF($T778 &lt;&gt; "", $H778/$T778, ""), ""), "")</f>
        <v/>
      </c>
      <c r="AM778" s="10" t="str">
        <f ca="1">IFERROR(IF(AND(NOW()&lt;= EOMONTH(DATE(YEAR($P778),6, 1), 0), Overall!$A780&lt;&gt;"", MONTH($O778) &lt;= 6, MONTH($P778) &gt;= 6), IF($T778 &lt;&gt; "", $H778/$T778, ""), ""), "")</f>
        <v/>
      </c>
      <c r="AN778" s="10" t="str">
        <f ca="1">IFERROR(IF(AND(NOW()&lt;= EOMONTH(DATE(YEAR($P778),7, 1), 0), Overall!$A780&lt;&gt;"", MONTH($O778) &lt;= 7, MONTH($P778) &gt;= 7), IF($T778 &lt;&gt; "", $H778/$T778, ""), ""), "")</f>
        <v/>
      </c>
      <c r="AO778" s="10" t="str">
        <f ca="1">IFERROR(IF(AND(NOW()&lt;= EOMONTH(DATE(YEAR($P778),8, 1), 0), Overall!$A780&lt;&gt;"", MONTH($O778) &lt;= 8, MONTH($P778) &gt;= 8), IF($T778 &lt;&gt; "", $H778/$T778, ""), ""), "")</f>
        <v/>
      </c>
      <c r="AP778" s="10" t="str">
        <f ca="1">IFERROR(IF(AND(NOW()&lt;= EOMONTH(DATE(YEAR($P778),9, 1), 0), Overall!$A780&lt;&gt;"", MONTH($O778) &lt;= 9, MONTH($P778) &gt;= 9), IF($T778 &lt;&gt; "", $H778/$T778, ""), ""), "")</f>
        <v/>
      </c>
      <c r="AQ778" s="10" t="str">
        <f ca="1">IFERROR(IF(AND(NOW()&lt;= EOMONTH(DATE(YEAR($P778),10, 1), 0), Overall!$A780&lt;&gt;"", MONTH($O778) &lt;= 10, MONTH($P778) &gt;= 10), IF($T778 &lt;&gt; "", $H778/$T778, ""), ""), "")</f>
        <v/>
      </c>
      <c r="AR778" s="10" t="str">
        <f ca="1">IFERROR(IF(AND(NOW()&lt;= EOMONTH(DATE(YEAR($P778),11, 1), 0), Overall!$A780&lt;&gt;"", MONTH($O778) &lt;=11, MONTH($P778) &gt;= 11), IF($T778 &lt;&gt; "", $H778/$T778, ""), ""), "")</f>
        <v/>
      </c>
      <c r="AS778" s="10" t="str">
        <f ca="1">IFERROR(IF(AND(NOW()&lt;= EOMONTH(DATE(YEAR($P778),12, 1), 0), Overall!$A780&lt;&gt;"", MONTH($O778) &lt;= 12, MONTH($P778) &gt;= 12), IF($T778 &lt;&gt; "", $H778/$T778, ""), ""), "")</f>
        <v/>
      </c>
      <c r="AT778" s="16">
        <f t="shared" ca="1" si="24"/>
        <v>0</v>
      </c>
    </row>
    <row r="779" spans="1:46" x14ac:dyDescent="0.25">
      <c r="A779" t="str">
        <f>_xlfn.VALUETOTEXT(Overall!A781)</f>
        <v>FY2024 PCHP</v>
      </c>
      <c r="B779" s="8">
        <f>IF(Overall!B781&lt;&gt;"", VALUE(Overall!B781), "")</f>
        <v>151</v>
      </c>
      <c r="C779" s="5" t="str">
        <f>IF(Overall!C781&lt;&gt;"",_xlfn.VALUETOTEXT(Overall!C781),"")</f>
        <v>24-1403-0504-24MLIL-PS-HZ-151</v>
      </c>
      <c r="D779" s="5" t="str">
        <f>_xlfn.VALUETOTEXT(Overall!D781)</f>
        <v>HZ</v>
      </c>
      <c r="E779" s="5" t="str">
        <f>IF(Overall!Q781&lt;&gt;"",_xlfn.VALUETOTEXT(Overall!Q781),"")</f>
        <v>MLIL</v>
      </c>
      <c r="F779" s="5" t="str">
        <f>IF(Overall!E781&lt;&gt;"",_xlfn.VALUETOTEXT(Overall!E781),"")</f>
        <v>Merrill Lynch International</v>
      </c>
      <c r="G779" s="5" t="str">
        <f>IF(Overall!R781&lt;&gt;"",_xlfn.VALUETOTEXT(Overall!R781),"")</f>
        <v>Asian</v>
      </c>
      <c r="H779" s="6">
        <f>IF(Overall!F781&lt;&gt;"",VALUE(Overall!F781),"")</f>
        <v>500000</v>
      </c>
      <c r="I779" s="6">
        <f>IF(Overall!G781&lt;&gt;"",VALUE(Overall!G781),"")</f>
        <v>78</v>
      </c>
      <c r="J779" s="6">
        <f>IF(Overall!H781&lt;&gt;"",VALUE(Overall!H781),"")</f>
        <v>62</v>
      </c>
      <c r="K779" s="6">
        <f>IF(Overall!I781&lt;&gt;"",VALUE(Overall!I781),"")</f>
        <v>4.08</v>
      </c>
      <c r="L779" s="6">
        <f>IF(Overall!J781&lt;&gt;"",VALUE(Overall!J781),"")</f>
        <v>0.6</v>
      </c>
      <c r="M779" s="6">
        <f>IF(Overall!K781&lt;&gt;"",VALUE(Overall!K781),"")</f>
        <v>3.48</v>
      </c>
      <c r="N779" s="6">
        <f>IF(Overall!T781&lt;&gt;"",VALUE(Overall!T781),"")</f>
        <v>81</v>
      </c>
      <c r="O779" s="7">
        <f>IF(Overall!L781&lt;&gt;"", DATEVALUE(Overall!L781), "")</f>
        <v>45505</v>
      </c>
      <c r="P779" s="7">
        <f>IF(Overall!M781&lt;&gt;"", DATEVALUE(Overall!M781), "")</f>
        <v>45535</v>
      </c>
      <c r="Q779" s="7" t="str">
        <f>IF(Overall!S781&lt;&gt;"",_xlfn.VALUETOTEXT(Overall!S781),"")</f>
        <v>Aug</v>
      </c>
      <c r="R779" s="7">
        <f>IF(Overall!O781&lt;&gt;"", DATEVALUE(Overall!O781), "")</f>
        <v>45365</v>
      </c>
      <c r="S779" s="7">
        <f>IF(Overall!O781&lt;&gt;"", DATEVALUE(Overall!O781), "")</f>
        <v>45365</v>
      </c>
      <c r="T779" s="5">
        <f t="shared" si="25"/>
        <v>1</v>
      </c>
      <c r="U779" s="10" t="str">
        <f>IF(Overall!$A781&lt;&gt;"",IF(AND(MONTH($O779) &lt;= 1, MONTH($P779) &gt;= 1), IF($T779 &lt;&gt; "", $H779/$T779, ""), ""),"")</f>
        <v/>
      </c>
      <c r="V779" s="10" t="str">
        <f>IF(Overall!$A781&lt;&gt;"",IF(AND(MONTH($O779) &lt;= 2, MONTH($P779) &gt;= 2), IF($T779 &lt;&gt; "", $H779/$T779, ""), ""),"")</f>
        <v/>
      </c>
      <c r="W779" s="10" t="str">
        <f>IF(Overall!$A781&lt;&gt;"",IF(AND(MONTH($O779) &lt;= 3, MONTH($P779) &gt;= 3), IF($T779 &lt;&gt; "", $H779/$T779, ""), ""),"")</f>
        <v/>
      </c>
      <c r="X779" s="10" t="str">
        <f>IF(Overall!$A781&lt;&gt;"",IF(AND(MONTH($O779) &lt;= 4, MONTH($P779) &gt;= 4), IF($T779 &lt;&gt; "", $H779/$T779, ""), ""),"")</f>
        <v/>
      </c>
      <c r="Y779" s="10" t="str">
        <f>IF(Overall!$A781&lt;&gt;"",IF(AND(MONTH($O779) &lt;= 5, MONTH($P779) &gt;= 5), IF($T779 &lt;&gt; "", $H779/$T779, ""), ""),"")</f>
        <v/>
      </c>
      <c r="Z779" s="10" t="str">
        <f>IF(Overall!$A781&lt;&gt;"",IF(AND(MONTH($O779) &lt;= 6, MONTH($P779) &gt;= 6), IF($T779 &lt;&gt; "", $H779/$T779, ""), ""),"")</f>
        <v/>
      </c>
      <c r="AA779" s="10" t="str">
        <f>IF(Overall!$A781&lt;&gt;"",IF(AND(MONTH($O779) &lt;= 7, MONTH($P779) &gt;= 7 ), IF($T779 &lt;&gt; "", $H779/$T779, ""), ""),"")</f>
        <v/>
      </c>
      <c r="AB779" s="10">
        <f>IF(Overall!$A781&lt;&gt;"",IF(AND(MONTH($O779) &lt;= 8, MONTH($P779) &gt;= 8), IF($T779 &lt;&gt; "", $H779/$T779, ""), ""),"")</f>
        <v>500000</v>
      </c>
      <c r="AC779" s="10" t="str">
        <f>IF(Overall!$A781&lt;&gt;"",IF(AND(MONTH($O779) &lt;= 9, MONTH($P779) &gt;= 9), IF($T779 &lt;&gt; "", $H779/$T779, ""), ""),"")</f>
        <v/>
      </c>
      <c r="AD779" s="10" t="str">
        <f>IF(Overall!$A781&lt;&gt;"",IF(AND(MONTH($O779) &lt;= 10, MONTH($P779) &gt;= 10), IF($T779 &lt;&gt; "", $H779/$T779, ""), ""),"")</f>
        <v/>
      </c>
      <c r="AE779" s="10" t="str">
        <f>IF(Overall!$A781&lt;&gt;"",IF(AND(MONTH($O779) &lt;= 11, MONTH($P779) &gt;= 11), IF($T779 &lt;&gt; "", $H779/$T779, ""), ""),"")</f>
        <v/>
      </c>
      <c r="AF779" s="10" t="str">
        <f>IF(Overall!$A781&lt;&gt;"",IF(AND(MONTH($O779) &lt;= 12, MONTH($P779) &gt;= 12), IF($T779 &lt;&gt; "", $H779/$T779, ""), ""),"")</f>
        <v/>
      </c>
      <c r="AH779" s="10" t="str">
        <f ca="1">IFERROR(IF(AND(NOW()&lt;= EOMONTH(DATE(YEAR($P779),1, 1), 0), Overall!$A781&lt;&gt;"", MONTH($O779) &lt;= 1, MONTH($P779) &gt;= 1), IF($T779 &lt;&gt; "", $H779/$T779, ""), ""), "")</f>
        <v/>
      </c>
      <c r="AI779" s="10" t="str">
        <f ca="1">IFERROR(IF(AND(NOW()&lt;= EOMONTH(DATE(YEAR($P779),2, 1), 0), Overall!$A781&lt;&gt;"", MONTH($O779) &lt;= 2, MONTH($P779) &gt;= 2), IF($T779 &lt;&gt; "", $H779/$T779, ""), ""), "")</f>
        <v/>
      </c>
      <c r="AJ779" s="10" t="str">
        <f ca="1">IFERROR(IF(AND(NOW()&lt;= EOMONTH(DATE(YEAR($P779),3, 1), 0), Overall!$A781&lt;&gt;"", MONTH($O779) &lt;= 3, MONTH($P779) &gt;= 3), IF($T779 &lt;&gt; "", $H779/$T779, ""), ""), "")</f>
        <v/>
      </c>
      <c r="AK779" s="10" t="str">
        <f ca="1">IFERROR(IF(AND(NOW()&lt;= EOMONTH(DATE(YEAR($P779),4, 1), 0), Overall!$A781&lt;&gt;"", MONTH($O779) &lt;= 4, MONTH($P779) &gt;= 4), IF($T779 &lt;&gt; "", $H779/$T779, ""), ""), "")</f>
        <v/>
      </c>
      <c r="AL779" s="10" t="str">
        <f ca="1">IFERROR(IF(AND(NOW()&lt;= EOMONTH(DATE(YEAR($P779),5, 1), 0), Overall!$A781&lt;&gt;"", MONTH($O779) &lt;= 5, MONTH($P779) &gt;= 5), IF($T779 &lt;&gt; "", $H779/$T779, ""), ""), "")</f>
        <v/>
      </c>
      <c r="AM779" s="10" t="str">
        <f ca="1">IFERROR(IF(AND(NOW()&lt;= EOMONTH(DATE(YEAR($P779),6, 1), 0), Overall!$A781&lt;&gt;"", MONTH($O779) &lt;= 6, MONTH($P779) &gt;= 6), IF($T779 &lt;&gt; "", $H779/$T779, ""), ""), "")</f>
        <v/>
      </c>
      <c r="AN779" s="10" t="str">
        <f ca="1">IFERROR(IF(AND(NOW()&lt;= EOMONTH(DATE(YEAR($P779),7, 1), 0), Overall!$A781&lt;&gt;"", MONTH($O779) &lt;= 7, MONTH($P779) &gt;= 7), IF($T779 &lt;&gt; "", $H779/$T779, ""), ""), "")</f>
        <v/>
      </c>
      <c r="AO779" s="10" t="str">
        <f ca="1">IFERROR(IF(AND(NOW()&lt;= EOMONTH(DATE(YEAR($P779),8, 1), 0), Overall!$A781&lt;&gt;"", MONTH($O779) &lt;= 8, MONTH($P779) &gt;= 8), IF($T779 &lt;&gt; "", $H779/$T779, ""), ""), "")</f>
        <v/>
      </c>
      <c r="AP779" s="10" t="str">
        <f ca="1">IFERROR(IF(AND(NOW()&lt;= EOMONTH(DATE(YEAR($P779),9, 1), 0), Overall!$A781&lt;&gt;"", MONTH($O779) &lt;= 9, MONTH($P779) &gt;= 9), IF($T779 &lt;&gt; "", $H779/$T779, ""), ""), "")</f>
        <v/>
      </c>
      <c r="AQ779" s="10" t="str">
        <f ca="1">IFERROR(IF(AND(NOW()&lt;= EOMONTH(DATE(YEAR($P779),10, 1), 0), Overall!$A781&lt;&gt;"", MONTH($O779) &lt;= 10, MONTH($P779) &gt;= 10), IF($T779 &lt;&gt; "", $H779/$T779, ""), ""), "")</f>
        <v/>
      </c>
      <c r="AR779" s="10" t="str">
        <f ca="1">IFERROR(IF(AND(NOW()&lt;= EOMONTH(DATE(YEAR($P779),11, 1), 0), Overall!$A781&lt;&gt;"", MONTH($O779) &lt;=11, MONTH($P779) &gt;= 11), IF($T779 &lt;&gt; "", $H779/$T779, ""), ""), "")</f>
        <v/>
      </c>
      <c r="AS779" s="10" t="str">
        <f ca="1">IFERROR(IF(AND(NOW()&lt;= EOMONTH(DATE(YEAR($P779),12, 1), 0), Overall!$A781&lt;&gt;"", MONTH($O779) &lt;= 12, MONTH($P779) &gt;= 12), IF($T779 &lt;&gt; "", $H779/$T779, ""), ""), "")</f>
        <v/>
      </c>
      <c r="AT779" s="16">
        <f t="shared" ca="1" si="24"/>
        <v>0</v>
      </c>
    </row>
    <row r="780" spans="1:46" x14ac:dyDescent="0.25">
      <c r="A780" t="str">
        <f>_xlfn.VALUETOTEXT(Overall!A782)</f>
        <v>FY2024 PCHP</v>
      </c>
      <c r="B780" s="8">
        <f>IF(Overall!B782&lt;&gt;"", VALUE(Overall!B782), "")</f>
        <v>152</v>
      </c>
      <c r="C780" s="5" t="str">
        <f>IF(Overall!C782&lt;&gt;"",_xlfn.VALUETOTEXT(Overall!C782),"")</f>
        <v>24-1403-0504-24JPMC-PS-EG-152</v>
      </c>
      <c r="D780" s="5" t="str">
        <f>_xlfn.VALUETOTEXT(Overall!D782)</f>
        <v>EG</v>
      </c>
      <c r="E780" s="5" t="str">
        <f>IF(Overall!Q782&lt;&gt;"",_xlfn.VALUETOTEXT(Overall!Q782),"")</f>
        <v>JPMC</v>
      </c>
      <c r="F780" s="5" t="str">
        <f>IF(Overall!E782&lt;&gt;"",_xlfn.VALUETOTEXT(Overall!E782),"")</f>
        <v>JP Morgan Chase Bank NA</v>
      </c>
      <c r="G780" s="5" t="str">
        <f>IF(Overall!R782&lt;&gt;"",_xlfn.VALUETOTEXT(Overall!R782),"")</f>
        <v>Asian</v>
      </c>
      <c r="H780" s="6">
        <f>IF(Overall!F782&lt;&gt;"",VALUE(Overall!F782),"")</f>
        <v>500000</v>
      </c>
      <c r="I780" s="6">
        <f>IF(Overall!G782&lt;&gt;"",VALUE(Overall!G782),"")</f>
        <v>78</v>
      </c>
      <c r="J780" s="6">
        <f>IF(Overall!H782&lt;&gt;"",VALUE(Overall!H782),"")</f>
        <v>62</v>
      </c>
      <c r="K780" s="6">
        <f>IF(Overall!I782&lt;&gt;"",VALUE(Overall!I782),"")</f>
        <v>4</v>
      </c>
      <c r="L780" s="6">
        <f>IF(Overall!J782&lt;&gt;"",VALUE(Overall!J782),"")</f>
        <v>0.52</v>
      </c>
      <c r="M780" s="6">
        <f>IF(Overall!K782&lt;&gt;"",VALUE(Overall!K782),"")</f>
        <v>3.48</v>
      </c>
      <c r="N780" s="6">
        <f>IF(Overall!T782&lt;&gt;"",VALUE(Overall!T782),"")</f>
        <v>81.13</v>
      </c>
      <c r="O780" s="7">
        <f>IF(Overall!L782&lt;&gt;"", DATEVALUE(Overall!L782), "")</f>
        <v>45505</v>
      </c>
      <c r="P780" s="7">
        <f>IF(Overall!M782&lt;&gt;"", DATEVALUE(Overall!M782), "")</f>
        <v>45535</v>
      </c>
      <c r="Q780" s="7" t="str">
        <f>IF(Overall!S782&lt;&gt;"",_xlfn.VALUETOTEXT(Overall!S782),"")</f>
        <v>Aug</v>
      </c>
      <c r="R780" s="7">
        <f>IF(Overall!O782&lt;&gt;"", DATEVALUE(Overall!O782), "")</f>
        <v>45365</v>
      </c>
      <c r="S780" s="7">
        <f>IF(Overall!O782&lt;&gt;"", DATEVALUE(Overall!O782), "")</f>
        <v>45365</v>
      </c>
      <c r="T780" s="5">
        <f t="shared" si="25"/>
        <v>1</v>
      </c>
      <c r="U780" s="10" t="str">
        <f>IF(Overall!$A782&lt;&gt;"",IF(AND(MONTH($O780) &lt;= 1, MONTH($P780) &gt;= 1), IF($T780 &lt;&gt; "", $H780/$T780, ""), ""),"")</f>
        <v/>
      </c>
      <c r="V780" s="10" t="str">
        <f>IF(Overall!$A782&lt;&gt;"",IF(AND(MONTH($O780) &lt;= 2, MONTH($P780) &gt;= 2), IF($T780 &lt;&gt; "", $H780/$T780, ""), ""),"")</f>
        <v/>
      </c>
      <c r="W780" s="10" t="str">
        <f>IF(Overall!$A782&lt;&gt;"",IF(AND(MONTH($O780) &lt;= 3, MONTH($P780) &gt;= 3), IF($T780 &lt;&gt; "", $H780/$T780, ""), ""),"")</f>
        <v/>
      </c>
      <c r="X780" s="10" t="str">
        <f>IF(Overall!$A782&lt;&gt;"",IF(AND(MONTH($O780) &lt;= 4, MONTH($P780) &gt;= 4), IF($T780 &lt;&gt; "", $H780/$T780, ""), ""),"")</f>
        <v/>
      </c>
      <c r="Y780" s="10" t="str">
        <f>IF(Overall!$A782&lt;&gt;"",IF(AND(MONTH($O780) &lt;= 5, MONTH($P780) &gt;= 5), IF($T780 &lt;&gt; "", $H780/$T780, ""), ""),"")</f>
        <v/>
      </c>
      <c r="Z780" s="10" t="str">
        <f>IF(Overall!$A782&lt;&gt;"",IF(AND(MONTH($O780) &lt;= 6, MONTH($P780) &gt;= 6), IF($T780 &lt;&gt; "", $H780/$T780, ""), ""),"")</f>
        <v/>
      </c>
      <c r="AA780" s="10" t="str">
        <f>IF(Overall!$A782&lt;&gt;"",IF(AND(MONTH($O780) &lt;= 7, MONTH($P780) &gt;= 7 ), IF($T780 &lt;&gt; "", $H780/$T780, ""), ""),"")</f>
        <v/>
      </c>
      <c r="AB780" s="10">
        <f>IF(Overall!$A782&lt;&gt;"",IF(AND(MONTH($O780) &lt;= 8, MONTH($P780) &gt;= 8), IF($T780 &lt;&gt; "", $H780/$T780, ""), ""),"")</f>
        <v>500000</v>
      </c>
      <c r="AC780" s="10" t="str">
        <f>IF(Overall!$A782&lt;&gt;"",IF(AND(MONTH($O780) &lt;= 9, MONTH($P780) &gt;= 9), IF($T780 &lt;&gt; "", $H780/$T780, ""), ""),"")</f>
        <v/>
      </c>
      <c r="AD780" s="10" t="str">
        <f>IF(Overall!$A782&lt;&gt;"",IF(AND(MONTH($O780) &lt;= 10, MONTH($P780) &gt;= 10), IF($T780 &lt;&gt; "", $H780/$T780, ""), ""),"")</f>
        <v/>
      </c>
      <c r="AE780" s="10" t="str">
        <f>IF(Overall!$A782&lt;&gt;"",IF(AND(MONTH($O780) &lt;= 11, MONTH($P780) &gt;= 11), IF($T780 &lt;&gt; "", $H780/$T780, ""), ""),"")</f>
        <v/>
      </c>
      <c r="AF780" s="10" t="str">
        <f>IF(Overall!$A782&lt;&gt;"",IF(AND(MONTH($O780) &lt;= 12, MONTH($P780) &gt;= 12), IF($T780 &lt;&gt; "", $H780/$T780, ""), ""),"")</f>
        <v/>
      </c>
      <c r="AH780" s="10" t="str">
        <f ca="1">IFERROR(IF(AND(NOW()&lt;= EOMONTH(DATE(YEAR($P780),1, 1), 0), Overall!$A782&lt;&gt;"", MONTH($O780) &lt;= 1, MONTH($P780) &gt;= 1), IF($T780 &lt;&gt; "", $H780/$T780, ""), ""), "")</f>
        <v/>
      </c>
      <c r="AI780" s="10" t="str">
        <f ca="1">IFERROR(IF(AND(NOW()&lt;= EOMONTH(DATE(YEAR($P780),2, 1), 0), Overall!$A782&lt;&gt;"", MONTH($O780) &lt;= 2, MONTH($P780) &gt;= 2), IF($T780 &lt;&gt; "", $H780/$T780, ""), ""), "")</f>
        <v/>
      </c>
      <c r="AJ780" s="10" t="str">
        <f ca="1">IFERROR(IF(AND(NOW()&lt;= EOMONTH(DATE(YEAR($P780),3, 1), 0), Overall!$A782&lt;&gt;"", MONTH($O780) &lt;= 3, MONTH($P780) &gt;= 3), IF($T780 &lt;&gt; "", $H780/$T780, ""), ""), "")</f>
        <v/>
      </c>
      <c r="AK780" s="10" t="str">
        <f ca="1">IFERROR(IF(AND(NOW()&lt;= EOMONTH(DATE(YEAR($P780),4, 1), 0), Overall!$A782&lt;&gt;"", MONTH($O780) &lt;= 4, MONTH($P780) &gt;= 4), IF($T780 &lt;&gt; "", $H780/$T780, ""), ""), "")</f>
        <v/>
      </c>
      <c r="AL780" s="10" t="str">
        <f ca="1">IFERROR(IF(AND(NOW()&lt;= EOMONTH(DATE(YEAR($P780),5, 1), 0), Overall!$A782&lt;&gt;"", MONTH($O780) &lt;= 5, MONTH($P780) &gt;= 5), IF($T780 &lt;&gt; "", $H780/$T780, ""), ""), "")</f>
        <v/>
      </c>
      <c r="AM780" s="10" t="str">
        <f ca="1">IFERROR(IF(AND(NOW()&lt;= EOMONTH(DATE(YEAR($P780),6, 1), 0), Overall!$A782&lt;&gt;"", MONTH($O780) &lt;= 6, MONTH($P780) &gt;= 6), IF($T780 &lt;&gt; "", $H780/$T780, ""), ""), "")</f>
        <v/>
      </c>
      <c r="AN780" s="10" t="str">
        <f ca="1">IFERROR(IF(AND(NOW()&lt;= EOMONTH(DATE(YEAR($P780),7, 1), 0), Overall!$A782&lt;&gt;"", MONTH($O780) &lt;= 7, MONTH($P780) &gt;= 7), IF($T780 &lt;&gt; "", $H780/$T780, ""), ""), "")</f>
        <v/>
      </c>
      <c r="AO780" s="10" t="str">
        <f ca="1">IFERROR(IF(AND(NOW()&lt;= EOMONTH(DATE(YEAR($P780),8, 1), 0), Overall!$A782&lt;&gt;"", MONTH($O780) &lt;= 8, MONTH($P780) &gt;= 8), IF($T780 &lt;&gt; "", $H780/$T780, ""), ""), "")</f>
        <v/>
      </c>
      <c r="AP780" s="10" t="str">
        <f ca="1">IFERROR(IF(AND(NOW()&lt;= EOMONTH(DATE(YEAR($P780),9, 1), 0), Overall!$A782&lt;&gt;"", MONTH($O780) &lt;= 9, MONTH($P780) &gt;= 9), IF($T780 &lt;&gt; "", $H780/$T780, ""), ""), "")</f>
        <v/>
      </c>
      <c r="AQ780" s="10" t="str">
        <f ca="1">IFERROR(IF(AND(NOW()&lt;= EOMONTH(DATE(YEAR($P780),10, 1), 0), Overall!$A782&lt;&gt;"", MONTH($O780) &lt;= 10, MONTH($P780) &gt;= 10), IF($T780 &lt;&gt; "", $H780/$T780, ""), ""), "")</f>
        <v/>
      </c>
      <c r="AR780" s="10" t="str">
        <f ca="1">IFERROR(IF(AND(NOW()&lt;= EOMONTH(DATE(YEAR($P780),11, 1), 0), Overall!$A782&lt;&gt;"", MONTH($O780) &lt;=11, MONTH($P780) &gt;= 11), IF($T780 &lt;&gt; "", $H780/$T780, ""), ""), "")</f>
        <v/>
      </c>
      <c r="AS780" s="10" t="str">
        <f ca="1">IFERROR(IF(AND(NOW()&lt;= EOMONTH(DATE(YEAR($P780),12, 1), 0), Overall!$A782&lt;&gt;"", MONTH($O780) &lt;= 12, MONTH($P780) &gt;= 12), IF($T780 &lt;&gt; "", $H780/$T780, ""), ""), "")</f>
        <v/>
      </c>
      <c r="AT780" s="16">
        <f t="shared" ca="1" si="24"/>
        <v>0</v>
      </c>
    </row>
    <row r="781" spans="1:46" x14ac:dyDescent="0.25">
      <c r="A781" t="str">
        <f>_xlfn.VALUETOTEXT(Overall!A783)</f>
        <v>FY2024 PCHP</v>
      </c>
      <c r="B781" s="8">
        <f>IF(Overall!B783&lt;&gt;"", VALUE(Overall!B783), "")</f>
        <v>153</v>
      </c>
      <c r="C781" s="5" t="str">
        <f>IF(Overall!C783&lt;&gt;"",_xlfn.VALUETOTEXT(Overall!C783),"")</f>
        <v>24-1403-0504-24TOTS-PS-AS-153</v>
      </c>
      <c r="D781" s="5" t="str">
        <f>_xlfn.VALUETOTEXT(Overall!D783)</f>
        <v>AS</v>
      </c>
      <c r="E781" s="5" t="str">
        <f>IF(Overall!Q783&lt;&gt;"",_xlfn.VALUETOTEXT(Overall!Q783),"")</f>
        <v>TOTS</v>
      </c>
      <c r="F781" s="5" t="str">
        <f>IF(Overall!E783&lt;&gt;"",_xlfn.VALUETOTEXT(Overall!E783),"")</f>
        <v>TOTSA TotalEnergies Trading SA</v>
      </c>
      <c r="G781" s="5" t="str">
        <f>IF(Overall!R783&lt;&gt;"",_xlfn.VALUETOTEXT(Overall!R783),"")</f>
        <v>Asian</v>
      </c>
      <c r="H781" s="6">
        <f>IF(Overall!F783&lt;&gt;"",VALUE(Overall!F783),"")</f>
        <v>500000</v>
      </c>
      <c r="I781" s="6">
        <f>IF(Overall!G783&lt;&gt;"",VALUE(Overall!G783),"")</f>
        <v>78</v>
      </c>
      <c r="J781" s="6">
        <f>IF(Overall!H783&lt;&gt;"",VALUE(Overall!H783),"")</f>
        <v>62</v>
      </c>
      <c r="K781" s="6">
        <f>IF(Overall!I783&lt;&gt;"",VALUE(Overall!I783),"")</f>
        <v>4</v>
      </c>
      <c r="L781" s="6">
        <f>IF(Overall!J783&lt;&gt;"",VALUE(Overall!J783),"")</f>
        <v>0.53</v>
      </c>
      <c r="M781" s="6">
        <f>IF(Overall!K783&lt;&gt;"",VALUE(Overall!K783),"")</f>
        <v>3.47</v>
      </c>
      <c r="N781" s="6">
        <f>IF(Overall!T783&lt;&gt;"",VALUE(Overall!T783),"")</f>
        <v>81</v>
      </c>
      <c r="O781" s="7">
        <f>IF(Overall!L783&lt;&gt;"", DATEVALUE(Overall!L783), "")</f>
        <v>45505</v>
      </c>
      <c r="P781" s="7">
        <f>IF(Overall!M783&lt;&gt;"", DATEVALUE(Overall!M783), "")</f>
        <v>45535</v>
      </c>
      <c r="Q781" s="7" t="str">
        <f>IF(Overall!S783&lt;&gt;"",_xlfn.VALUETOTEXT(Overall!S783),"")</f>
        <v>Aug</v>
      </c>
      <c r="R781" s="7">
        <f>IF(Overall!O783&lt;&gt;"", DATEVALUE(Overall!O783), "")</f>
        <v>45365</v>
      </c>
      <c r="S781" s="7">
        <f>IF(Overall!O783&lt;&gt;"", DATEVALUE(Overall!O783), "")</f>
        <v>45365</v>
      </c>
      <c r="T781" s="5">
        <f t="shared" si="25"/>
        <v>1</v>
      </c>
      <c r="U781" s="10" t="str">
        <f>IF(Overall!$A783&lt;&gt;"",IF(AND(MONTH($O781) &lt;= 1, MONTH($P781) &gt;= 1), IF($T781 &lt;&gt; "", $H781/$T781, ""), ""),"")</f>
        <v/>
      </c>
      <c r="V781" s="10" t="str">
        <f>IF(Overall!$A783&lt;&gt;"",IF(AND(MONTH($O781) &lt;= 2, MONTH($P781) &gt;= 2), IF($T781 &lt;&gt; "", $H781/$T781, ""), ""),"")</f>
        <v/>
      </c>
      <c r="W781" s="10" t="str">
        <f>IF(Overall!$A783&lt;&gt;"",IF(AND(MONTH($O781) &lt;= 3, MONTH($P781) &gt;= 3), IF($T781 &lt;&gt; "", $H781/$T781, ""), ""),"")</f>
        <v/>
      </c>
      <c r="X781" s="10" t="str">
        <f>IF(Overall!$A783&lt;&gt;"",IF(AND(MONTH($O781) &lt;= 4, MONTH($P781) &gt;= 4), IF($T781 &lt;&gt; "", $H781/$T781, ""), ""),"")</f>
        <v/>
      </c>
      <c r="Y781" s="10" t="str">
        <f>IF(Overall!$A783&lt;&gt;"",IF(AND(MONTH($O781) &lt;= 5, MONTH($P781) &gt;= 5), IF($T781 &lt;&gt; "", $H781/$T781, ""), ""),"")</f>
        <v/>
      </c>
      <c r="Z781" s="10" t="str">
        <f>IF(Overall!$A783&lt;&gt;"",IF(AND(MONTH($O781) &lt;= 6, MONTH($P781) &gt;= 6), IF($T781 &lt;&gt; "", $H781/$T781, ""), ""),"")</f>
        <v/>
      </c>
      <c r="AA781" s="10" t="str">
        <f>IF(Overall!$A783&lt;&gt;"",IF(AND(MONTH($O781) &lt;= 7, MONTH($P781) &gt;= 7 ), IF($T781 &lt;&gt; "", $H781/$T781, ""), ""),"")</f>
        <v/>
      </c>
      <c r="AB781" s="10">
        <f>IF(Overall!$A783&lt;&gt;"",IF(AND(MONTH($O781) &lt;= 8, MONTH($P781) &gt;= 8), IF($T781 &lt;&gt; "", $H781/$T781, ""), ""),"")</f>
        <v>500000</v>
      </c>
      <c r="AC781" s="10" t="str">
        <f>IF(Overall!$A783&lt;&gt;"",IF(AND(MONTH($O781) &lt;= 9, MONTH($P781) &gt;= 9), IF($T781 &lt;&gt; "", $H781/$T781, ""), ""),"")</f>
        <v/>
      </c>
      <c r="AD781" s="10" t="str">
        <f>IF(Overall!$A783&lt;&gt;"",IF(AND(MONTH($O781) &lt;= 10, MONTH($P781) &gt;= 10), IF($T781 &lt;&gt; "", $H781/$T781, ""), ""),"")</f>
        <v/>
      </c>
      <c r="AE781" s="10" t="str">
        <f>IF(Overall!$A783&lt;&gt;"",IF(AND(MONTH($O781) &lt;= 11, MONTH($P781) &gt;= 11), IF($T781 &lt;&gt; "", $H781/$T781, ""), ""),"")</f>
        <v/>
      </c>
      <c r="AF781" s="10" t="str">
        <f>IF(Overall!$A783&lt;&gt;"",IF(AND(MONTH($O781) &lt;= 12, MONTH($P781) &gt;= 12), IF($T781 &lt;&gt; "", $H781/$T781, ""), ""),"")</f>
        <v/>
      </c>
      <c r="AH781" s="10" t="str">
        <f ca="1">IFERROR(IF(AND(NOW()&lt;= EOMONTH(DATE(YEAR($P781),1, 1), 0), Overall!$A783&lt;&gt;"", MONTH($O781) &lt;= 1, MONTH($P781) &gt;= 1), IF($T781 &lt;&gt; "", $H781/$T781, ""), ""), "")</f>
        <v/>
      </c>
      <c r="AI781" s="10" t="str">
        <f ca="1">IFERROR(IF(AND(NOW()&lt;= EOMONTH(DATE(YEAR($P781),2, 1), 0), Overall!$A783&lt;&gt;"", MONTH($O781) &lt;= 2, MONTH($P781) &gt;= 2), IF($T781 &lt;&gt; "", $H781/$T781, ""), ""), "")</f>
        <v/>
      </c>
      <c r="AJ781" s="10" t="str">
        <f ca="1">IFERROR(IF(AND(NOW()&lt;= EOMONTH(DATE(YEAR($P781),3, 1), 0), Overall!$A783&lt;&gt;"", MONTH($O781) &lt;= 3, MONTH($P781) &gt;= 3), IF($T781 &lt;&gt; "", $H781/$T781, ""), ""), "")</f>
        <v/>
      </c>
      <c r="AK781" s="10" t="str">
        <f ca="1">IFERROR(IF(AND(NOW()&lt;= EOMONTH(DATE(YEAR($P781),4, 1), 0), Overall!$A783&lt;&gt;"", MONTH($O781) &lt;= 4, MONTH($P781) &gt;= 4), IF($T781 &lt;&gt; "", $H781/$T781, ""), ""), "")</f>
        <v/>
      </c>
      <c r="AL781" s="10" t="str">
        <f ca="1">IFERROR(IF(AND(NOW()&lt;= EOMONTH(DATE(YEAR($P781),5, 1), 0), Overall!$A783&lt;&gt;"", MONTH($O781) &lt;= 5, MONTH($P781) &gt;= 5), IF($T781 &lt;&gt; "", $H781/$T781, ""), ""), "")</f>
        <v/>
      </c>
      <c r="AM781" s="10" t="str">
        <f ca="1">IFERROR(IF(AND(NOW()&lt;= EOMONTH(DATE(YEAR($P781),6, 1), 0), Overall!$A783&lt;&gt;"", MONTH($O781) &lt;= 6, MONTH($P781) &gt;= 6), IF($T781 &lt;&gt; "", $H781/$T781, ""), ""), "")</f>
        <v/>
      </c>
      <c r="AN781" s="10" t="str">
        <f ca="1">IFERROR(IF(AND(NOW()&lt;= EOMONTH(DATE(YEAR($P781),7, 1), 0), Overall!$A783&lt;&gt;"", MONTH($O781) &lt;= 7, MONTH($P781) &gt;= 7), IF($T781 &lt;&gt; "", $H781/$T781, ""), ""), "")</f>
        <v/>
      </c>
      <c r="AO781" s="10" t="str">
        <f ca="1">IFERROR(IF(AND(NOW()&lt;= EOMONTH(DATE(YEAR($P781),8, 1), 0), Overall!$A783&lt;&gt;"", MONTH($O781) &lt;= 8, MONTH($P781) &gt;= 8), IF($T781 &lt;&gt; "", $H781/$T781, ""), ""), "")</f>
        <v/>
      </c>
      <c r="AP781" s="10" t="str">
        <f ca="1">IFERROR(IF(AND(NOW()&lt;= EOMONTH(DATE(YEAR($P781),9, 1), 0), Overall!$A783&lt;&gt;"", MONTH($O781) &lt;= 9, MONTH($P781) &gt;= 9), IF($T781 &lt;&gt; "", $H781/$T781, ""), ""), "")</f>
        <v/>
      </c>
      <c r="AQ781" s="10" t="str">
        <f ca="1">IFERROR(IF(AND(NOW()&lt;= EOMONTH(DATE(YEAR($P781),10, 1), 0), Overall!$A783&lt;&gt;"", MONTH($O781) &lt;= 10, MONTH($P781) &gt;= 10), IF($T781 &lt;&gt; "", $H781/$T781, ""), ""), "")</f>
        <v/>
      </c>
      <c r="AR781" s="10" t="str">
        <f ca="1">IFERROR(IF(AND(NOW()&lt;= EOMONTH(DATE(YEAR($P781),11, 1), 0), Overall!$A783&lt;&gt;"", MONTH($O781) &lt;=11, MONTH($P781) &gt;= 11), IF($T781 &lt;&gt; "", $H781/$T781, ""), ""), "")</f>
        <v/>
      </c>
      <c r="AS781" s="10" t="str">
        <f ca="1">IFERROR(IF(AND(NOW()&lt;= EOMONTH(DATE(YEAR($P781),12, 1), 0), Overall!$A783&lt;&gt;"", MONTH($O781) &lt;= 12, MONTH($P781) &gt;= 12), IF($T781 &lt;&gt; "", $H781/$T781, ""), ""), "")</f>
        <v/>
      </c>
      <c r="AT781" s="16">
        <f t="shared" ca="1" si="24"/>
        <v>0</v>
      </c>
    </row>
    <row r="782" spans="1:46" x14ac:dyDescent="0.25">
      <c r="A782" t="str">
        <f>_xlfn.VALUETOTEXT(Overall!A784)</f>
        <v>FY2024 PCHP</v>
      </c>
      <c r="B782" s="8">
        <f>IF(Overall!B784&lt;&gt;"", VALUE(Overall!B784), "")</f>
        <v>154</v>
      </c>
      <c r="C782" s="5" t="str">
        <f>IF(Overall!C784&lt;&gt;"",_xlfn.VALUETOTEXT(Overall!C784),"")</f>
        <v>24-1803-0904-24SCBB-PS-AS-154</v>
      </c>
      <c r="D782" s="5" t="str">
        <f>_xlfn.VALUETOTEXT(Overall!D784)</f>
        <v>AS</v>
      </c>
      <c r="E782" s="5" t="str">
        <f>IF(Overall!Q784&lt;&gt;"",_xlfn.VALUETOTEXT(Overall!Q784),"")</f>
        <v>SCBB</v>
      </c>
      <c r="F782" s="5" t="str">
        <f>IF(Overall!E784&lt;&gt;"",_xlfn.VALUETOTEXT(Overall!E784),"")</f>
        <v>Standard Chartered Bank (M) Bhd</v>
      </c>
      <c r="G782" s="5" t="str">
        <f>IF(Overall!R784&lt;&gt;"",_xlfn.VALUETOTEXT(Overall!R784),"")</f>
        <v>Asian</v>
      </c>
      <c r="H782" s="6">
        <f>IF(Overall!F784&lt;&gt;"",VALUE(Overall!F784),"")</f>
        <v>500000</v>
      </c>
      <c r="I782" s="6">
        <f>IF(Overall!G784&lt;&gt;"",VALUE(Overall!G784),"")</f>
        <v>78</v>
      </c>
      <c r="J782" s="6">
        <f>IF(Overall!H784&lt;&gt;"",VALUE(Overall!H784),"")</f>
        <v>62</v>
      </c>
      <c r="K782" s="6">
        <f>IF(Overall!I784&lt;&gt;"",VALUE(Overall!I784),"")</f>
        <v>3.5</v>
      </c>
      <c r="L782" s="6">
        <f>IF(Overall!J784&lt;&gt;"",VALUE(Overall!J784),"")</f>
        <v>0.53</v>
      </c>
      <c r="M782" s="6">
        <f>IF(Overall!K784&lt;&gt;"",VALUE(Overall!K784),"")</f>
        <v>2.97</v>
      </c>
      <c r="N782" s="6">
        <f>IF(Overall!T784&lt;&gt;"",VALUE(Overall!T784),"")</f>
        <v>82.49</v>
      </c>
      <c r="O782" s="7">
        <f>IF(Overall!L784&lt;&gt;"", DATEVALUE(Overall!L784), "")</f>
        <v>45505</v>
      </c>
      <c r="P782" s="7">
        <f>IF(Overall!M784&lt;&gt;"", DATEVALUE(Overall!M784), "")</f>
        <v>45535</v>
      </c>
      <c r="Q782" s="7" t="str">
        <f>IF(Overall!S784&lt;&gt;"",_xlfn.VALUETOTEXT(Overall!S784),"")</f>
        <v>Aug</v>
      </c>
      <c r="R782" s="7">
        <f>IF(Overall!O784&lt;&gt;"", DATEVALUE(Overall!O784), "")</f>
        <v>45369</v>
      </c>
      <c r="S782" s="7">
        <f>IF(Overall!O784&lt;&gt;"", DATEVALUE(Overall!O784), "")</f>
        <v>45369</v>
      </c>
      <c r="T782" s="5">
        <f t="shared" si="25"/>
        <v>1</v>
      </c>
      <c r="U782" s="10" t="str">
        <f>IF(Overall!$A784&lt;&gt;"",IF(AND(MONTH($O782) &lt;= 1, MONTH($P782) &gt;= 1), IF($T782 &lt;&gt; "", $H782/$T782, ""), ""),"")</f>
        <v/>
      </c>
      <c r="V782" s="10" t="str">
        <f>IF(Overall!$A784&lt;&gt;"",IF(AND(MONTH($O782) &lt;= 2, MONTH($P782) &gt;= 2), IF($T782 &lt;&gt; "", $H782/$T782, ""), ""),"")</f>
        <v/>
      </c>
      <c r="W782" s="10" t="str">
        <f>IF(Overall!$A784&lt;&gt;"",IF(AND(MONTH($O782) &lt;= 3, MONTH($P782) &gt;= 3), IF($T782 &lt;&gt; "", $H782/$T782, ""), ""),"")</f>
        <v/>
      </c>
      <c r="X782" s="10" t="str">
        <f>IF(Overall!$A784&lt;&gt;"",IF(AND(MONTH($O782) &lt;= 4, MONTH($P782) &gt;= 4), IF($T782 &lt;&gt; "", $H782/$T782, ""), ""),"")</f>
        <v/>
      </c>
      <c r="Y782" s="10" t="str">
        <f>IF(Overall!$A784&lt;&gt;"",IF(AND(MONTH($O782) &lt;= 5, MONTH($P782) &gt;= 5), IF($T782 &lt;&gt; "", $H782/$T782, ""), ""),"")</f>
        <v/>
      </c>
      <c r="Z782" s="10" t="str">
        <f>IF(Overall!$A784&lt;&gt;"",IF(AND(MONTH($O782) &lt;= 6, MONTH($P782) &gt;= 6), IF($T782 &lt;&gt; "", $H782/$T782, ""), ""),"")</f>
        <v/>
      </c>
      <c r="AA782" s="10" t="str">
        <f>IF(Overall!$A784&lt;&gt;"",IF(AND(MONTH($O782) &lt;= 7, MONTH($P782) &gt;= 7 ), IF($T782 &lt;&gt; "", $H782/$T782, ""), ""),"")</f>
        <v/>
      </c>
      <c r="AB782" s="10">
        <f>IF(Overall!$A784&lt;&gt;"",IF(AND(MONTH($O782) &lt;= 8, MONTH($P782) &gt;= 8), IF($T782 &lt;&gt; "", $H782/$T782, ""), ""),"")</f>
        <v>500000</v>
      </c>
      <c r="AC782" s="10" t="str">
        <f>IF(Overall!$A784&lt;&gt;"",IF(AND(MONTH($O782) &lt;= 9, MONTH($P782) &gt;= 9), IF($T782 &lt;&gt; "", $H782/$T782, ""), ""),"")</f>
        <v/>
      </c>
      <c r="AD782" s="10" t="str">
        <f>IF(Overall!$A784&lt;&gt;"",IF(AND(MONTH($O782) &lt;= 10, MONTH($P782) &gt;= 10), IF($T782 &lt;&gt; "", $H782/$T782, ""), ""),"")</f>
        <v/>
      </c>
      <c r="AE782" s="10" t="str">
        <f>IF(Overall!$A784&lt;&gt;"",IF(AND(MONTH($O782) &lt;= 11, MONTH($P782) &gt;= 11), IF($T782 &lt;&gt; "", $H782/$T782, ""), ""),"")</f>
        <v/>
      </c>
      <c r="AF782" s="10" t="str">
        <f>IF(Overall!$A784&lt;&gt;"",IF(AND(MONTH($O782) &lt;= 12, MONTH($P782) &gt;= 12), IF($T782 &lt;&gt; "", $H782/$T782, ""), ""),"")</f>
        <v/>
      </c>
      <c r="AH782" s="10" t="str">
        <f ca="1">IFERROR(IF(AND(NOW()&lt;= EOMONTH(DATE(YEAR($P782),1, 1), 0), Overall!$A784&lt;&gt;"", MONTH($O782) &lt;= 1, MONTH($P782) &gt;= 1), IF($T782 &lt;&gt; "", $H782/$T782, ""), ""), "")</f>
        <v/>
      </c>
      <c r="AI782" s="10" t="str">
        <f ca="1">IFERROR(IF(AND(NOW()&lt;= EOMONTH(DATE(YEAR($P782),2, 1), 0), Overall!$A784&lt;&gt;"", MONTH($O782) &lt;= 2, MONTH($P782) &gt;= 2), IF($T782 &lt;&gt; "", $H782/$T782, ""), ""), "")</f>
        <v/>
      </c>
      <c r="AJ782" s="10" t="str">
        <f ca="1">IFERROR(IF(AND(NOW()&lt;= EOMONTH(DATE(YEAR($P782),3, 1), 0), Overall!$A784&lt;&gt;"", MONTH($O782) &lt;= 3, MONTH($P782) &gt;= 3), IF($T782 &lt;&gt; "", $H782/$T782, ""), ""), "")</f>
        <v/>
      </c>
      <c r="AK782" s="10" t="str">
        <f ca="1">IFERROR(IF(AND(NOW()&lt;= EOMONTH(DATE(YEAR($P782),4, 1), 0), Overall!$A784&lt;&gt;"", MONTH($O782) &lt;= 4, MONTH($P782) &gt;= 4), IF($T782 &lt;&gt; "", $H782/$T782, ""), ""), "")</f>
        <v/>
      </c>
      <c r="AL782" s="10" t="str">
        <f ca="1">IFERROR(IF(AND(NOW()&lt;= EOMONTH(DATE(YEAR($P782),5, 1), 0), Overall!$A784&lt;&gt;"", MONTH($O782) &lt;= 5, MONTH($P782) &gt;= 5), IF($T782 &lt;&gt; "", $H782/$T782, ""), ""), "")</f>
        <v/>
      </c>
      <c r="AM782" s="10" t="str">
        <f ca="1">IFERROR(IF(AND(NOW()&lt;= EOMONTH(DATE(YEAR($P782),6, 1), 0), Overall!$A784&lt;&gt;"", MONTH($O782) &lt;= 6, MONTH($P782) &gt;= 6), IF($T782 &lt;&gt; "", $H782/$T782, ""), ""), "")</f>
        <v/>
      </c>
      <c r="AN782" s="10" t="str">
        <f ca="1">IFERROR(IF(AND(NOW()&lt;= EOMONTH(DATE(YEAR($P782),7, 1), 0), Overall!$A784&lt;&gt;"", MONTH($O782) &lt;= 7, MONTH($P782) &gt;= 7), IF($T782 &lt;&gt; "", $H782/$T782, ""), ""), "")</f>
        <v/>
      </c>
      <c r="AO782" s="10" t="str">
        <f ca="1">IFERROR(IF(AND(NOW()&lt;= EOMONTH(DATE(YEAR($P782),8, 1), 0), Overall!$A784&lt;&gt;"", MONTH($O782) &lt;= 8, MONTH($P782) &gt;= 8), IF($T782 &lt;&gt; "", $H782/$T782, ""), ""), "")</f>
        <v/>
      </c>
      <c r="AP782" s="10" t="str">
        <f ca="1">IFERROR(IF(AND(NOW()&lt;= EOMONTH(DATE(YEAR($P782),9, 1), 0), Overall!$A784&lt;&gt;"", MONTH($O782) &lt;= 9, MONTH($P782) &gt;= 9), IF($T782 &lt;&gt; "", $H782/$T782, ""), ""), "")</f>
        <v/>
      </c>
      <c r="AQ782" s="10" t="str">
        <f ca="1">IFERROR(IF(AND(NOW()&lt;= EOMONTH(DATE(YEAR($P782),10, 1), 0), Overall!$A784&lt;&gt;"", MONTH($O782) &lt;= 10, MONTH($P782) &gt;= 10), IF($T782 &lt;&gt; "", $H782/$T782, ""), ""), "")</f>
        <v/>
      </c>
      <c r="AR782" s="10" t="str">
        <f ca="1">IFERROR(IF(AND(NOW()&lt;= EOMONTH(DATE(YEAR($P782),11, 1), 0), Overall!$A784&lt;&gt;"", MONTH($O782) &lt;=11, MONTH($P782) &gt;= 11), IF($T782 &lt;&gt; "", $H782/$T782, ""), ""), "")</f>
        <v/>
      </c>
      <c r="AS782" s="10" t="str">
        <f ca="1">IFERROR(IF(AND(NOW()&lt;= EOMONTH(DATE(YEAR($P782),12, 1), 0), Overall!$A784&lt;&gt;"", MONTH($O782) &lt;= 12, MONTH($P782) &gt;= 12), IF($T782 &lt;&gt; "", $H782/$T782, ""), ""), "")</f>
        <v/>
      </c>
      <c r="AT782" s="16">
        <f t="shared" ca="1" si="24"/>
        <v>0</v>
      </c>
    </row>
    <row r="783" spans="1:46" x14ac:dyDescent="0.25">
      <c r="A783" t="str">
        <f>_xlfn.VALUETOTEXT(Overall!A785)</f>
        <v>FY2024 PCHP</v>
      </c>
      <c r="B783" s="8">
        <f>IF(Overall!B785&lt;&gt;"", VALUE(Overall!B785), "")</f>
        <v>155</v>
      </c>
      <c r="C783" s="5" t="str">
        <f>IF(Overall!C785&lt;&gt;"",_xlfn.VALUETOTEXT(Overall!C785),"")</f>
        <v>24-1803-0904-24MSCG-PS-EG-155</v>
      </c>
      <c r="D783" s="5" t="str">
        <f>_xlfn.VALUETOTEXT(Overall!D785)</f>
        <v>EG</v>
      </c>
      <c r="E783" s="5" t="str">
        <f>IF(Overall!Q785&lt;&gt;"",_xlfn.VALUETOTEXT(Overall!Q785),"")</f>
        <v>MSCG</v>
      </c>
      <c r="F783" s="5" t="str">
        <f>IF(Overall!E785&lt;&gt;"",_xlfn.VALUETOTEXT(Overall!E785),"")</f>
        <v>Morgan Stanley Capital Group (Singapore) Pte</v>
      </c>
      <c r="G783" s="5" t="str">
        <f>IF(Overall!R785&lt;&gt;"",_xlfn.VALUETOTEXT(Overall!R785),"")</f>
        <v>Asian</v>
      </c>
      <c r="H783" s="6">
        <f>IF(Overall!F785&lt;&gt;"",VALUE(Overall!F785),"")</f>
        <v>500000</v>
      </c>
      <c r="I783" s="6">
        <f>IF(Overall!G785&lt;&gt;"",VALUE(Overall!G785),"")</f>
        <v>78</v>
      </c>
      <c r="J783" s="6">
        <f>IF(Overall!H785&lt;&gt;"",VALUE(Overall!H785),"")</f>
        <v>62</v>
      </c>
      <c r="K783" s="6">
        <f>IF(Overall!I785&lt;&gt;"",VALUE(Overall!I785),"")</f>
        <v>3.58</v>
      </c>
      <c r="L783" s="6">
        <f>IF(Overall!J785&lt;&gt;"",VALUE(Overall!J785),"")</f>
        <v>0.6</v>
      </c>
      <c r="M783" s="6">
        <f>IF(Overall!K785&lt;&gt;"",VALUE(Overall!K785),"")</f>
        <v>2.98</v>
      </c>
      <c r="N783" s="6">
        <f>IF(Overall!T785&lt;&gt;"",VALUE(Overall!T785),"")</f>
        <v>82.52</v>
      </c>
      <c r="O783" s="7">
        <f>IF(Overall!L785&lt;&gt;"", DATEVALUE(Overall!L785), "")</f>
        <v>45505</v>
      </c>
      <c r="P783" s="7">
        <f>IF(Overall!M785&lt;&gt;"", DATEVALUE(Overall!M785), "")</f>
        <v>45535</v>
      </c>
      <c r="Q783" s="7" t="str">
        <f>IF(Overall!S785&lt;&gt;"",_xlfn.VALUETOTEXT(Overall!S785),"")</f>
        <v>Aug</v>
      </c>
      <c r="R783" s="7">
        <f>IF(Overall!O785&lt;&gt;"", DATEVALUE(Overall!O785), "")</f>
        <v>45369</v>
      </c>
      <c r="S783" s="7">
        <f>IF(Overall!O785&lt;&gt;"", DATEVALUE(Overall!O785), "")</f>
        <v>45369</v>
      </c>
      <c r="T783" s="5">
        <f t="shared" si="25"/>
        <v>1</v>
      </c>
      <c r="U783" s="10" t="str">
        <f>IF(Overall!$A785&lt;&gt;"",IF(AND(MONTH($O783) &lt;= 1, MONTH($P783) &gt;= 1), IF($T783 &lt;&gt; "", $H783/$T783, ""), ""),"")</f>
        <v/>
      </c>
      <c r="V783" s="10" t="str">
        <f>IF(Overall!$A785&lt;&gt;"",IF(AND(MONTH($O783) &lt;= 2, MONTH($P783) &gt;= 2), IF($T783 &lt;&gt; "", $H783/$T783, ""), ""),"")</f>
        <v/>
      </c>
      <c r="W783" s="10" t="str">
        <f>IF(Overall!$A785&lt;&gt;"",IF(AND(MONTH($O783) &lt;= 3, MONTH($P783) &gt;= 3), IF($T783 &lt;&gt; "", $H783/$T783, ""), ""),"")</f>
        <v/>
      </c>
      <c r="X783" s="10" t="str">
        <f>IF(Overall!$A785&lt;&gt;"",IF(AND(MONTH($O783) &lt;= 4, MONTH($P783) &gt;= 4), IF($T783 &lt;&gt; "", $H783/$T783, ""), ""),"")</f>
        <v/>
      </c>
      <c r="Y783" s="10" t="str">
        <f>IF(Overall!$A785&lt;&gt;"",IF(AND(MONTH($O783) &lt;= 5, MONTH($P783) &gt;= 5), IF($T783 &lt;&gt; "", $H783/$T783, ""), ""),"")</f>
        <v/>
      </c>
      <c r="Z783" s="10" t="str">
        <f>IF(Overall!$A785&lt;&gt;"",IF(AND(MONTH($O783) &lt;= 6, MONTH($P783) &gt;= 6), IF($T783 &lt;&gt; "", $H783/$T783, ""), ""),"")</f>
        <v/>
      </c>
      <c r="AA783" s="10" t="str">
        <f>IF(Overall!$A785&lt;&gt;"",IF(AND(MONTH($O783) &lt;= 7, MONTH($P783) &gt;= 7 ), IF($T783 &lt;&gt; "", $H783/$T783, ""), ""),"")</f>
        <v/>
      </c>
      <c r="AB783" s="10">
        <f>IF(Overall!$A785&lt;&gt;"",IF(AND(MONTH($O783) &lt;= 8, MONTH($P783) &gt;= 8), IF($T783 &lt;&gt; "", $H783/$T783, ""), ""),"")</f>
        <v>500000</v>
      </c>
      <c r="AC783" s="10" t="str">
        <f>IF(Overall!$A785&lt;&gt;"",IF(AND(MONTH($O783) &lt;= 9, MONTH($P783) &gt;= 9), IF($T783 &lt;&gt; "", $H783/$T783, ""), ""),"")</f>
        <v/>
      </c>
      <c r="AD783" s="10" t="str">
        <f>IF(Overall!$A785&lt;&gt;"",IF(AND(MONTH($O783) &lt;= 10, MONTH($P783) &gt;= 10), IF($T783 &lt;&gt; "", $H783/$T783, ""), ""),"")</f>
        <v/>
      </c>
      <c r="AE783" s="10" t="str">
        <f>IF(Overall!$A785&lt;&gt;"",IF(AND(MONTH($O783) &lt;= 11, MONTH($P783) &gt;= 11), IF($T783 &lt;&gt; "", $H783/$T783, ""), ""),"")</f>
        <v/>
      </c>
      <c r="AF783" s="10" t="str">
        <f>IF(Overall!$A785&lt;&gt;"",IF(AND(MONTH($O783) &lt;= 12, MONTH($P783) &gt;= 12), IF($T783 &lt;&gt; "", $H783/$T783, ""), ""),"")</f>
        <v/>
      </c>
      <c r="AH783" s="10" t="str">
        <f ca="1">IFERROR(IF(AND(NOW()&lt;= EOMONTH(DATE(YEAR($P783),1, 1), 0), Overall!$A785&lt;&gt;"", MONTH($O783) &lt;= 1, MONTH($P783) &gt;= 1), IF($T783 &lt;&gt; "", $H783/$T783, ""), ""), "")</f>
        <v/>
      </c>
      <c r="AI783" s="10" t="str">
        <f ca="1">IFERROR(IF(AND(NOW()&lt;= EOMONTH(DATE(YEAR($P783),2, 1), 0), Overall!$A785&lt;&gt;"", MONTH($O783) &lt;= 2, MONTH($P783) &gt;= 2), IF($T783 &lt;&gt; "", $H783/$T783, ""), ""), "")</f>
        <v/>
      </c>
      <c r="AJ783" s="10" t="str">
        <f ca="1">IFERROR(IF(AND(NOW()&lt;= EOMONTH(DATE(YEAR($P783),3, 1), 0), Overall!$A785&lt;&gt;"", MONTH($O783) &lt;= 3, MONTH($P783) &gt;= 3), IF($T783 &lt;&gt; "", $H783/$T783, ""), ""), "")</f>
        <v/>
      </c>
      <c r="AK783" s="10" t="str">
        <f ca="1">IFERROR(IF(AND(NOW()&lt;= EOMONTH(DATE(YEAR($P783),4, 1), 0), Overall!$A785&lt;&gt;"", MONTH($O783) &lt;= 4, MONTH($P783) &gt;= 4), IF($T783 &lt;&gt; "", $H783/$T783, ""), ""), "")</f>
        <v/>
      </c>
      <c r="AL783" s="10" t="str">
        <f ca="1">IFERROR(IF(AND(NOW()&lt;= EOMONTH(DATE(YEAR($P783),5, 1), 0), Overall!$A785&lt;&gt;"", MONTH($O783) &lt;= 5, MONTH($P783) &gt;= 5), IF($T783 &lt;&gt; "", $H783/$T783, ""), ""), "")</f>
        <v/>
      </c>
      <c r="AM783" s="10" t="str">
        <f ca="1">IFERROR(IF(AND(NOW()&lt;= EOMONTH(DATE(YEAR($P783),6, 1), 0), Overall!$A785&lt;&gt;"", MONTH($O783) &lt;= 6, MONTH($P783) &gt;= 6), IF($T783 &lt;&gt; "", $H783/$T783, ""), ""), "")</f>
        <v/>
      </c>
      <c r="AN783" s="10" t="str">
        <f ca="1">IFERROR(IF(AND(NOW()&lt;= EOMONTH(DATE(YEAR($P783),7, 1), 0), Overall!$A785&lt;&gt;"", MONTH($O783) &lt;= 7, MONTH($P783) &gt;= 7), IF($T783 &lt;&gt; "", $H783/$T783, ""), ""), "")</f>
        <v/>
      </c>
      <c r="AO783" s="10" t="str">
        <f ca="1">IFERROR(IF(AND(NOW()&lt;= EOMONTH(DATE(YEAR($P783),8, 1), 0), Overall!$A785&lt;&gt;"", MONTH($O783) &lt;= 8, MONTH($P783) &gt;= 8), IF($T783 &lt;&gt; "", $H783/$T783, ""), ""), "")</f>
        <v/>
      </c>
      <c r="AP783" s="10" t="str">
        <f ca="1">IFERROR(IF(AND(NOW()&lt;= EOMONTH(DATE(YEAR($P783),9, 1), 0), Overall!$A785&lt;&gt;"", MONTH($O783) &lt;= 9, MONTH($P783) &gt;= 9), IF($T783 &lt;&gt; "", $H783/$T783, ""), ""), "")</f>
        <v/>
      </c>
      <c r="AQ783" s="10" t="str">
        <f ca="1">IFERROR(IF(AND(NOW()&lt;= EOMONTH(DATE(YEAR($P783),10, 1), 0), Overall!$A785&lt;&gt;"", MONTH($O783) &lt;= 10, MONTH($P783) &gt;= 10), IF($T783 &lt;&gt; "", $H783/$T783, ""), ""), "")</f>
        <v/>
      </c>
      <c r="AR783" s="10" t="str">
        <f ca="1">IFERROR(IF(AND(NOW()&lt;= EOMONTH(DATE(YEAR($P783),11, 1), 0), Overall!$A785&lt;&gt;"", MONTH($O783) &lt;=11, MONTH($P783) &gt;= 11), IF($T783 &lt;&gt; "", $H783/$T783, ""), ""), "")</f>
        <v/>
      </c>
      <c r="AS783" s="10" t="str">
        <f ca="1">IFERROR(IF(AND(NOW()&lt;= EOMONTH(DATE(YEAR($P783),12, 1), 0), Overall!$A785&lt;&gt;"", MONTH($O783) &lt;= 12, MONTH($P783) &gt;= 12), IF($T783 &lt;&gt; "", $H783/$T783, ""), ""), "")</f>
        <v/>
      </c>
      <c r="AT783" s="16">
        <f t="shared" ca="1" si="24"/>
        <v>0</v>
      </c>
    </row>
    <row r="784" spans="1:46" x14ac:dyDescent="0.25">
      <c r="A784" t="str">
        <f>_xlfn.VALUETOTEXT(Overall!A786)</f>
        <v>FY2024 PCHP</v>
      </c>
      <c r="B784" s="8">
        <f>IF(Overall!B786&lt;&gt;"", VALUE(Overall!B786), "")</f>
        <v>156</v>
      </c>
      <c r="C784" s="5" t="str">
        <f>IF(Overall!C786&lt;&gt;"",_xlfn.VALUETOTEXT(Overall!C786),"")</f>
        <v>24-1803-0904-24JPMC-PS-HZ-156</v>
      </c>
      <c r="D784" s="5" t="str">
        <f>_xlfn.VALUETOTEXT(Overall!D786)</f>
        <v>HZ</v>
      </c>
      <c r="E784" s="5" t="str">
        <f>IF(Overall!Q786&lt;&gt;"",_xlfn.VALUETOTEXT(Overall!Q786),"")</f>
        <v>JPMC</v>
      </c>
      <c r="F784" s="5" t="str">
        <f>IF(Overall!E786&lt;&gt;"",_xlfn.VALUETOTEXT(Overall!E786),"")</f>
        <v>JP Morgan Chase Bank NA</v>
      </c>
      <c r="G784" s="5" t="str">
        <f>IF(Overall!R786&lt;&gt;"",_xlfn.VALUETOTEXT(Overall!R786),"")</f>
        <v>Asian</v>
      </c>
      <c r="H784" s="6">
        <f>IF(Overall!F786&lt;&gt;"",VALUE(Overall!F786),"")</f>
        <v>500000</v>
      </c>
      <c r="I784" s="6">
        <f>IF(Overall!G786&lt;&gt;"",VALUE(Overall!G786),"")</f>
        <v>78</v>
      </c>
      <c r="J784" s="6">
        <f>IF(Overall!H786&lt;&gt;"",VALUE(Overall!H786),"")</f>
        <v>62</v>
      </c>
      <c r="K784" s="6">
        <f>IF(Overall!I786&lt;&gt;"",VALUE(Overall!I786),"")</f>
        <v>3.5</v>
      </c>
      <c r="L784" s="6">
        <f>IF(Overall!J786&lt;&gt;"",VALUE(Overall!J786),"")</f>
        <v>0.52</v>
      </c>
      <c r="M784" s="6">
        <f>IF(Overall!K786&lt;&gt;"",VALUE(Overall!K786),"")</f>
        <v>2.98</v>
      </c>
      <c r="N784" s="6">
        <f>IF(Overall!T786&lt;&gt;"",VALUE(Overall!T786),"")</f>
        <v>82.64</v>
      </c>
      <c r="O784" s="7">
        <f>IF(Overall!L786&lt;&gt;"", DATEVALUE(Overall!L786), "")</f>
        <v>45505</v>
      </c>
      <c r="P784" s="7">
        <f>IF(Overall!M786&lt;&gt;"", DATEVALUE(Overall!M786), "")</f>
        <v>45535</v>
      </c>
      <c r="Q784" s="7" t="str">
        <f>IF(Overall!S786&lt;&gt;"",_xlfn.VALUETOTEXT(Overall!S786),"")</f>
        <v>Aug</v>
      </c>
      <c r="R784" s="7">
        <f>IF(Overall!O786&lt;&gt;"", DATEVALUE(Overall!O786), "")</f>
        <v>45369</v>
      </c>
      <c r="S784" s="7">
        <f>IF(Overall!O786&lt;&gt;"", DATEVALUE(Overall!O786), "")</f>
        <v>45369</v>
      </c>
      <c r="T784" s="5">
        <f t="shared" si="25"/>
        <v>1</v>
      </c>
      <c r="U784" s="10" t="str">
        <f>IF(Overall!$A786&lt;&gt;"",IF(AND(MONTH($O784) &lt;= 1, MONTH($P784) &gt;= 1), IF($T784 &lt;&gt; "", $H784/$T784, ""), ""),"")</f>
        <v/>
      </c>
      <c r="V784" s="10" t="str">
        <f>IF(Overall!$A786&lt;&gt;"",IF(AND(MONTH($O784) &lt;= 2, MONTH($P784) &gt;= 2), IF($T784 &lt;&gt; "", $H784/$T784, ""), ""),"")</f>
        <v/>
      </c>
      <c r="W784" s="10" t="str">
        <f>IF(Overall!$A786&lt;&gt;"",IF(AND(MONTH($O784) &lt;= 3, MONTH($P784) &gt;= 3), IF($T784 &lt;&gt; "", $H784/$T784, ""), ""),"")</f>
        <v/>
      </c>
      <c r="X784" s="10" t="str">
        <f>IF(Overall!$A786&lt;&gt;"",IF(AND(MONTH($O784) &lt;= 4, MONTH($P784) &gt;= 4), IF($T784 &lt;&gt; "", $H784/$T784, ""), ""),"")</f>
        <v/>
      </c>
      <c r="Y784" s="10" t="str">
        <f>IF(Overall!$A786&lt;&gt;"",IF(AND(MONTH($O784) &lt;= 5, MONTH($P784) &gt;= 5), IF($T784 &lt;&gt; "", $H784/$T784, ""), ""),"")</f>
        <v/>
      </c>
      <c r="Z784" s="10" t="str">
        <f>IF(Overall!$A786&lt;&gt;"",IF(AND(MONTH($O784) &lt;= 6, MONTH($P784) &gt;= 6), IF($T784 &lt;&gt; "", $H784/$T784, ""), ""),"")</f>
        <v/>
      </c>
      <c r="AA784" s="10" t="str">
        <f>IF(Overall!$A786&lt;&gt;"",IF(AND(MONTH($O784) &lt;= 7, MONTH($P784) &gt;= 7 ), IF($T784 &lt;&gt; "", $H784/$T784, ""), ""),"")</f>
        <v/>
      </c>
      <c r="AB784" s="10">
        <f>IF(Overall!$A786&lt;&gt;"",IF(AND(MONTH($O784) &lt;= 8, MONTH($P784) &gt;= 8), IF($T784 &lt;&gt; "", $H784/$T784, ""), ""),"")</f>
        <v>500000</v>
      </c>
      <c r="AC784" s="10" t="str">
        <f>IF(Overall!$A786&lt;&gt;"",IF(AND(MONTH($O784) &lt;= 9, MONTH($P784) &gt;= 9), IF($T784 &lt;&gt; "", $H784/$T784, ""), ""),"")</f>
        <v/>
      </c>
      <c r="AD784" s="10" t="str">
        <f>IF(Overall!$A786&lt;&gt;"",IF(AND(MONTH($O784) &lt;= 10, MONTH($P784) &gt;= 10), IF($T784 &lt;&gt; "", $H784/$T784, ""), ""),"")</f>
        <v/>
      </c>
      <c r="AE784" s="10" t="str">
        <f>IF(Overall!$A786&lt;&gt;"",IF(AND(MONTH($O784) &lt;= 11, MONTH($P784) &gt;= 11), IF($T784 &lt;&gt; "", $H784/$T784, ""), ""),"")</f>
        <v/>
      </c>
      <c r="AF784" s="10" t="str">
        <f>IF(Overall!$A786&lt;&gt;"",IF(AND(MONTH($O784) &lt;= 12, MONTH($P784) &gt;= 12), IF($T784 &lt;&gt; "", $H784/$T784, ""), ""),"")</f>
        <v/>
      </c>
      <c r="AH784" s="10" t="str">
        <f ca="1">IFERROR(IF(AND(NOW()&lt;= EOMONTH(DATE(YEAR($P784),1, 1), 0), Overall!$A786&lt;&gt;"", MONTH($O784) &lt;= 1, MONTH($P784) &gt;= 1), IF($T784 &lt;&gt; "", $H784/$T784, ""), ""), "")</f>
        <v/>
      </c>
      <c r="AI784" s="10" t="str">
        <f ca="1">IFERROR(IF(AND(NOW()&lt;= EOMONTH(DATE(YEAR($P784),2, 1), 0), Overall!$A786&lt;&gt;"", MONTH($O784) &lt;= 2, MONTH($P784) &gt;= 2), IF($T784 &lt;&gt; "", $H784/$T784, ""), ""), "")</f>
        <v/>
      </c>
      <c r="AJ784" s="10" t="str">
        <f ca="1">IFERROR(IF(AND(NOW()&lt;= EOMONTH(DATE(YEAR($P784),3, 1), 0), Overall!$A786&lt;&gt;"", MONTH($O784) &lt;= 3, MONTH($P784) &gt;= 3), IF($T784 &lt;&gt; "", $H784/$T784, ""), ""), "")</f>
        <v/>
      </c>
      <c r="AK784" s="10" t="str">
        <f ca="1">IFERROR(IF(AND(NOW()&lt;= EOMONTH(DATE(YEAR($P784),4, 1), 0), Overall!$A786&lt;&gt;"", MONTH($O784) &lt;= 4, MONTH($P784) &gt;= 4), IF($T784 &lt;&gt; "", $H784/$T784, ""), ""), "")</f>
        <v/>
      </c>
      <c r="AL784" s="10" t="str">
        <f ca="1">IFERROR(IF(AND(NOW()&lt;= EOMONTH(DATE(YEAR($P784),5, 1), 0), Overall!$A786&lt;&gt;"", MONTH($O784) &lt;= 5, MONTH($P784) &gt;= 5), IF($T784 &lt;&gt; "", $H784/$T784, ""), ""), "")</f>
        <v/>
      </c>
      <c r="AM784" s="10" t="str">
        <f ca="1">IFERROR(IF(AND(NOW()&lt;= EOMONTH(DATE(YEAR($P784),6, 1), 0), Overall!$A786&lt;&gt;"", MONTH($O784) &lt;= 6, MONTH($P784) &gt;= 6), IF($T784 &lt;&gt; "", $H784/$T784, ""), ""), "")</f>
        <v/>
      </c>
      <c r="AN784" s="10" t="str">
        <f ca="1">IFERROR(IF(AND(NOW()&lt;= EOMONTH(DATE(YEAR($P784),7, 1), 0), Overall!$A786&lt;&gt;"", MONTH($O784) &lt;= 7, MONTH($P784) &gt;= 7), IF($T784 &lt;&gt; "", $H784/$T784, ""), ""), "")</f>
        <v/>
      </c>
      <c r="AO784" s="10" t="str">
        <f ca="1">IFERROR(IF(AND(NOW()&lt;= EOMONTH(DATE(YEAR($P784),8, 1), 0), Overall!$A786&lt;&gt;"", MONTH($O784) &lt;= 8, MONTH($P784) &gt;= 8), IF($T784 &lt;&gt; "", $H784/$T784, ""), ""), "")</f>
        <v/>
      </c>
      <c r="AP784" s="10" t="str">
        <f ca="1">IFERROR(IF(AND(NOW()&lt;= EOMONTH(DATE(YEAR($P784),9, 1), 0), Overall!$A786&lt;&gt;"", MONTH($O784) &lt;= 9, MONTH($P784) &gt;= 9), IF($T784 &lt;&gt; "", $H784/$T784, ""), ""), "")</f>
        <v/>
      </c>
      <c r="AQ784" s="10" t="str">
        <f ca="1">IFERROR(IF(AND(NOW()&lt;= EOMONTH(DATE(YEAR($P784),10, 1), 0), Overall!$A786&lt;&gt;"", MONTH($O784) &lt;= 10, MONTH($P784) &gt;= 10), IF($T784 &lt;&gt; "", $H784/$T784, ""), ""), "")</f>
        <v/>
      </c>
      <c r="AR784" s="10" t="str">
        <f ca="1">IFERROR(IF(AND(NOW()&lt;= EOMONTH(DATE(YEAR($P784),11, 1), 0), Overall!$A786&lt;&gt;"", MONTH($O784) &lt;=11, MONTH($P784) &gt;= 11), IF($T784 &lt;&gt; "", $H784/$T784, ""), ""), "")</f>
        <v/>
      </c>
      <c r="AS784" s="10" t="str">
        <f ca="1">IFERROR(IF(AND(NOW()&lt;= EOMONTH(DATE(YEAR($P784),12, 1), 0), Overall!$A786&lt;&gt;"", MONTH($O784) &lt;= 12, MONTH($P784) &gt;= 12), IF($T784 &lt;&gt; "", $H784/$T784, ""), ""), "")</f>
        <v/>
      </c>
      <c r="AT784" s="16">
        <f t="shared" ca="1" si="24"/>
        <v>0</v>
      </c>
    </row>
    <row r="785" spans="1:46" x14ac:dyDescent="0.25">
      <c r="A785" t="str">
        <f>_xlfn.VALUETOTEXT(Overall!A787)</f>
        <v>FY2024 PCHP</v>
      </c>
      <c r="B785" s="8">
        <f>IF(Overall!B787&lt;&gt;"", VALUE(Overall!B787), "")</f>
        <v>157</v>
      </c>
      <c r="C785" s="5" t="str">
        <f>IF(Overall!C787&lt;&gt;"",_xlfn.VALUETOTEXT(Overall!C787),"")</f>
        <v>24-1803-0904-24BNPP-PS-DS-157</v>
      </c>
      <c r="D785" s="5" t="str">
        <f>_xlfn.VALUETOTEXT(Overall!D787)</f>
        <v>DS</v>
      </c>
      <c r="E785" s="5" t="str">
        <f>IF(Overall!Q787&lt;&gt;"",_xlfn.VALUETOTEXT(Overall!Q787),"")</f>
        <v>BNPP</v>
      </c>
      <c r="F785" s="5" t="str">
        <f>IF(Overall!E787&lt;&gt;"",_xlfn.VALUETOTEXT(Overall!E787),"")</f>
        <v>BNP Paribas SA</v>
      </c>
      <c r="G785" s="5" t="str">
        <f>IF(Overall!R787&lt;&gt;"",_xlfn.VALUETOTEXT(Overall!R787),"")</f>
        <v>Asian</v>
      </c>
      <c r="H785" s="6">
        <f>IF(Overall!F787&lt;&gt;"",VALUE(Overall!F787),"")</f>
        <v>500000</v>
      </c>
      <c r="I785" s="6">
        <f>IF(Overall!G787&lt;&gt;"",VALUE(Overall!G787),"")</f>
        <v>78</v>
      </c>
      <c r="J785" s="6">
        <f>IF(Overall!H787&lt;&gt;"",VALUE(Overall!H787),"")</f>
        <v>62</v>
      </c>
      <c r="K785" s="6">
        <f>IF(Overall!I787&lt;&gt;"",VALUE(Overall!I787),"")</f>
        <v>3.48</v>
      </c>
      <c r="L785" s="6">
        <f>IF(Overall!J787&lt;&gt;"",VALUE(Overall!J787),"")</f>
        <v>0.5</v>
      </c>
      <c r="M785" s="6">
        <f>IF(Overall!K787&lt;&gt;"",VALUE(Overall!K787),"")</f>
        <v>2.98</v>
      </c>
      <c r="N785" s="6">
        <f>IF(Overall!T787&lt;&gt;"",VALUE(Overall!T787),"")</f>
        <v>82.62</v>
      </c>
      <c r="O785" s="7">
        <f>IF(Overall!L787&lt;&gt;"", DATEVALUE(Overall!L787), "")</f>
        <v>45505</v>
      </c>
      <c r="P785" s="7">
        <f>IF(Overall!M787&lt;&gt;"", DATEVALUE(Overall!M787), "")</f>
        <v>45535</v>
      </c>
      <c r="Q785" s="7" t="str">
        <f>IF(Overall!S787&lt;&gt;"",_xlfn.VALUETOTEXT(Overall!S787),"")</f>
        <v>Aug</v>
      </c>
      <c r="R785" s="7">
        <f>IF(Overall!O787&lt;&gt;"", DATEVALUE(Overall!O787), "")</f>
        <v>45369</v>
      </c>
      <c r="S785" s="7">
        <f>IF(Overall!O787&lt;&gt;"", DATEVALUE(Overall!O787), "")</f>
        <v>45369</v>
      </c>
      <c r="T785" s="5">
        <f t="shared" si="25"/>
        <v>1</v>
      </c>
      <c r="U785" s="10" t="str">
        <f>IF(Overall!$A787&lt;&gt;"",IF(AND(MONTH($O785) &lt;= 1, MONTH($P785) &gt;= 1), IF($T785 &lt;&gt; "", $H785/$T785, ""), ""),"")</f>
        <v/>
      </c>
      <c r="V785" s="10" t="str">
        <f>IF(Overall!$A787&lt;&gt;"",IF(AND(MONTH($O785) &lt;= 2, MONTH($P785) &gt;= 2), IF($T785 &lt;&gt; "", $H785/$T785, ""), ""),"")</f>
        <v/>
      </c>
      <c r="W785" s="10" t="str">
        <f>IF(Overall!$A787&lt;&gt;"",IF(AND(MONTH($O785) &lt;= 3, MONTH($P785) &gt;= 3), IF($T785 &lt;&gt; "", $H785/$T785, ""), ""),"")</f>
        <v/>
      </c>
      <c r="X785" s="10" t="str">
        <f>IF(Overall!$A787&lt;&gt;"",IF(AND(MONTH($O785) &lt;= 4, MONTH($P785) &gt;= 4), IF($T785 &lt;&gt; "", $H785/$T785, ""), ""),"")</f>
        <v/>
      </c>
      <c r="Y785" s="10" t="str">
        <f>IF(Overall!$A787&lt;&gt;"",IF(AND(MONTH($O785) &lt;= 5, MONTH($P785) &gt;= 5), IF($T785 &lt;&gt; "", $H785/$T785, ""), ""),"")</f>
        <v/>
      </c>
      <c r="Z785" s="10" t="str">
        <f>IF(Overall!$A787&lt;&gt;"",IF(AND(MONTH($O785) &lt;= 6, MONTH($P785) &gt;= 6), IF($T785 &lt;&gt; "", $H785/$T785, ""), ""),"")</f>
        <v/>
      </c>
      <c r="AA785" s="10" t="str">
        <f>IF(Overall!$A787&lt;&gt;"",IF(AND(MONTH($O785) &lt;= 7, MONTH($P785) &gt;= 7 ), IF($T785 &lt;&gt; "", $H785/$T785, ""), ""),"")</f>
        <v/>
      </c>
      <c r="AB785" s="10">
        <f>IF(Overall!$A787&lt;&gt;"",IF(AND(MONTH($O785) &lt;= 8, MONTH($P785) &gt;= 8), IF($T785 &lt;&gt; "", $H785/$T785, ""), ""),"")</f>
        <v>500000</v>
      </c>
      <c r="AC785" s="10" t="str">
        <f>IF(Overall!$A787&lt;&gt;"",IF(AND(MONTH($O785) &lt;= 9, MONTH($P785) &gt;= 9), IF($T785 &lt;&gt; "", $H785/$T785, ""), ""),"")</f>
        <v/>
      </c>
      <c r="AD785" s="10" t="str">
        <f>IF(Overall!$A787&lt;&gt;"",IF(AND(MONTH($O785) &lt;= 10, MONTH($P785) &gt;= 10), IF($T785 &lt;&gt; "", $H785/$T785, ""), ""),"")</f>
        <v/>
      </c>
      <c r="AE785" s="10" t="str">
        <f>IF(Overall!$A787&lt;&gt;"",IF(AND(MONTH($O785) &lt;= 11, MONTH($P785) &gt;= 11), IF($T785 &lt;&gt; "", $H785/$T785, ""), ""),"")</f>
        <v/>
      </c>
      <c r="AF785" s="10" t="str">
        <f>IF(Overall!$A787&lt;&gt;"",IF(AND(MONTH($O785) &lt;= 12, MONTH($P785) &gt;= 12), IF($T785 &lt;&gt; "", $H785/$T785, ""), ""),"")</f>
        <v/>
      </c>
      <c r="AH785" s="10" t="str">
        <f ca="1">IFERROR(IF(AND(NOW()&lt;= EOMONTH(DATE(YEAR($P785),1, 1), 0), Overall!$A787&lt;&gt;"", MONTH($O785) &lt;= 1, MONTH($P785) &gt;= 1), IF($T785 &lt;&gt; "", $H785/$T785, ""), ""), "")</f>
        <v/>
      </c>
      <c r="AI785" s="10" t="str">
        <f ca="1">IFERROR(IF(AND(NOW()&lt;= EOMONTH(DATE(YEAR($P785),2, 1), 0), Overall!$A787&lt;&gt;"", MONTH($O785) &lt;= 2, MONTH($P785) &gt;= 2), IF($T785 &lt;&gt; "", $H785/$T785, ""), ""), "")</f>
        <v/>
      </c>
      <c r="AJ785" s="10" t="str">
        <f ca="1">IFERROR(IF(AND(NOW()&lt;= EOMONTH(DATE(YEAR($P785),3, 1), 0), Overall!$A787&lt;&gt;"", MONTH($O785) &lt;= 3, MONTH($P785) &gt;= 3), IF($T785 &lt;&gt; "", $H785/$T785, ""), ""), "")</f>
        <v/>
      </c>
      <c r="AK785" s="10" t="str">
        <f ca="1">IFERROR(IF(AND(NOW()&lt;= EOMONTH(DATE(YEAR($P785),4, 1), 0), Overall!$A787&lt;&gt;"", MONTH($O785) &lt;= 4, MONTH($P785) &gt;= 4), IF($T785 &lt;&gt; "", $H785/$T785, ""), ""), "")</f>
        <v/>
      </c>
      <c r="AL785" s="10" t="str">
        <f ca="1">IFERROR(IF(AND(NOW()&lt;= EOMONTH(DATE(YEAR($P785),5, 1), 0), Overall!$A787&lt;&gt;"", MONTH($O785) &lt;= 5, MONTH($P785) &gt;= 5), IF($T785 &lt;&gt; "", $H785/$T785, ""), ""), "")</f>
        <v/>
      </c>
      <c r="AM785" s="10" t="str">
        <f ca="1">IFERROR(IF(AND(NOW()&lt;= EOMONTH(DATE(YEAR($P785),6, 1), 0), Overall!$A787&lt;&gt;"", MONTH($O785) &lt;= 6, MONTH($P785) &gt;= 6), IF($T785 &lt;&gt; "", $H785/$T785, ""), ""), "")</f>
        <v/>
      </c>
      <c r="AN785" s="10" t="str">
        <f ca="1">IFERROR(IF(AND(NOW()&lt;= EOMONTH(DATE(YEAR($P785),7, 1), 0), Overall!$A787&lt;&gt;"", MONTH($O785) &lt;= 7, MONTH($P785) &gt;= 7), IF($T785 &lt;&gt; "", $H785/$T785, ""), ""), "")</f>
        <v/>
      </c>
      <c r="AO785" s="10" t="str">
        <f ca="1">IFERROR(IF(AND(NOW()&lt;= EOMONTH(DATE(YEAR($P785),8, 1), 0), Overall!$A787&lt;&gt;"", MONTH($O785) &lt;= 8, MONTH($P785) &gt;= 8), IF($T785 &lt;&gt; "", $H785/$T785, ""), ""), "")</f>
        <v/>
      </c>
      <c r="AP785" s="10" t="str">
        <f ca="1">IFERROR(IF(AND(NOW()&lt;= EOMONTH(DATE(YEAR($P785),9, 1), 0), Overall!$A787&lt;&gt;"", MONTH($O785) &lt;= 9, MONTH($P785) &gt;= 9), IF($T785 &lt;&gt; "", $H785/$T785, ""), ""), "")</f>
        <v/>
      </c>
      <c r="AQ785" s="10" t="str">
        <f ca="1">IFERROR(IF(AND(NOW()&lt;= EOMONTH(DATE(YEAR($P785),10, 1), 0), Overall!$A787&lt;&gt;"", MONTH($O785) &lt;= 10, MONTH($P785) &gt;= 10), IF($T785 &lt;&gt; "", $H785/$T785, ""), ""), "")</f>
        <v/>
      </c>
      <c r="AR785" s="10" t="str">
        <f ca="1">IFERROR(IF(AND(NOW()&lt;= EOMONTH(DATE(YEAR($P785),11, 1), 0), Overall!$A787&lt;&gt;"", MONTH($O785) &lt;=11, MONTH($P785) &gt;= 11), IF($T785 &lt;&gt; "", $H785/$T785, ""), ""), "")</f>
        <v/>
      </c>
      <c r="AS785" s="10" t="str">
        <f ca="1">IFERROR(IF(AND(NOW()&lt;= EOMONTH(DATE(YEAR($P785),12, 1), 0), Overall!$A787&lt;&gt;"", MONTH($O785) &lt;= 12, MONTH($P785) &gt;= 12), IF($T785 &lt;&gt; "", $H785/$T785, ""), ""), "")</f>
        <v/>
      </c>
      <c r="AT785" s="16">
        <f t="shared" ca="1" si="24"/>
        <v>0</v>
      </c>
    </row>
    <row r="786" spans="1:46" x14ac:dyDescent="0.25">
      <c r="A786" t="str">
        <f>_xlfn.VALUETOTEXT(Overall!A788)</f>
        <v>FY2024 PCHP</v>
      </c>
      <c r="B786" s="8">
        <f>IF(Overall!B788&lt;&gt;"", VALUE(Overall!B788), "")</f>
        <v>158</v>
      </c>
      <c r="C786" s="5" t="str">
        <f>IF(Overall!C788&lt;&gt;"",_xlfn.VALUETOTEXT(Overall!C788),"")</f>
        <v>24-1803-0904-24MLIL-PS-DS-158</v>
      </c>
      <c r="D786" s="5" t="str">
        <f>_xlfn.VALUETOTEXT(Overall!D788)</f>
        <v>DS</v>
      </c>
      <c r="E786" s="5" t="str">
        <f>IF(Overall!Q788&lt;&gt;"",_xlfn.VALUETOTEXT(Overall!Q788),"")</f>
        <v>MLIL</v>
      </c>
      <c r="F786" s="5" t="str">
        <f>IF(Overall!E788&lt;&gt;"",_xlfn.VALUETOTEXT(Overall!E788),"")</f>
        <v>Merrill Lynch International</v>
      </c>
      <c r="G786" s="5" t="str">
        <f>IF(Overall!R788&lt;&gt;"",_xlfn.VALUETOTEXT(Overall!R788),"")</f>
        <v>Asian</v>
      </c>
      <c r="H786" s="6">
        <f>IF(Overall!F788&lt;&gt;"",VALUE(Overall!F788),"")</f>
        <v>500000</v>
      </c>
      <c r="I786" s="6">
        <f>IF(Overall!G788&lt;&gt;"",VALUE(Overall!G788),"")</f>
        <v>78</v>
      </c>
      <c r="J786" s="6">
        <f>IF(Overall!H788&lt;&gt;"",VALUE(Overall!H788),"")</f>
        <v>62</v>
      </c>
      <c r="K786" s="6">
        <f>IF(Overall!I788&lt;&gt;"",VALUE(Overall!I788),"")</f>
        <v>3.58</v>
      </c>
      <c r="L786" s="6">
        <f>IF(Overall!J788&lt;&gt;"",VALUE(Overall!J788),"")</f>
        <v>0.6</v>
      </c>
      <c r="M786" s="6">
        <f>IF(Overall!K788&lt;&gt;"",VALUE(Overall!K788),"")</f>
        <v>2.98</v>
      </c>
      <c r="N786" s="6">
        <f>IF(Overall!T788&lt;&gt;"",VALUE(Overall!T788),"")</f>
        <v>82.58</v>
      </c>
      <c r="O786" s="7">
        <f>IF(Overall!L788&lt;&gt;"", DATEVALUE(Overall!L788), "")</f>
        <v>45505</v>
      </c>
      <c r="P786" s="7">
        <f>IF(Overall!M788&lt;&gt;"", DATEVALUE(Overall!M788), "")</f>
        <v>45535</v>
      </c>
      <c r="Q786" s="7" t="str">
        <f>IF(Overall!S788&lt;&gt;"",_xlfn.VALUETOTEXT(Overall!S788),"")</f>
        <v>Aug</v>
      </c>
      <c r="R786" s="7">
        <f>IF(Overall!O788&lt;&gt;"", DATEVALUE(Overall!O788), "")</f>
        <v>45369</v>
      </c>
      <c r="S786" s="7">
        <f>IF(Overall!O788&lt;&gt;"", DATEVALUE(Overall!O788), "")</f>
        <v>45369</v>
      </c>
      <c r="T786" s="5">
        <f t="shared" si="25"/>
        <v>1</v>
      </c>
      <c r="U786" s="10" t="str">
        <f>IF(Overall!$A788&lt;&gt;"",IF(AND(MONTH($O786) &lt;= 1, MONTH($P786) &gt;= 1), IF($T786 &lt;&gt; "", $H786/$T786, ""), ""),"")</f>
        <v/>
      </c>
      <c r="V786" s="10" t="str">
        <f>IF(Overall!$A788&lt;&gt;"",IF(AND(MONTH($O786) &lt;= 2, MONTH($P786) &gt;= 2), IF($T786 &lt;&gt; "", $H786/$T786, ""), ""),"")</f>
        <v/>
      </c>
      <c r="W786" s="10" t="str">
        <f>IF(Overall!$A788&lt;&gt;"",IF(AND(MONTH($O786) &lt;= 3, MONTH($P786) &gt;= 3), IF($T786 &lt;&gt; "", $H786/$T786, ""), ""),"")</f>
        <v/>
      </c>
      <c r="X786" s="10" t="str">
        <f>IF(Overall!$A788&lt;&gt;"",IF(AND(MONTH($O786) &lt;= 4, MONTH($P786) &gt;= 4), IF($T786 &lt;&gt; "", $H786/$T786, ""), ""),"")</f>
        <v/>
      </c>
      <c r="Y786" s="10" t="str">
        <f>IF(Overall!$A788&lt;&gt;"",IF(AND(MONTH($O786) &lt;= 5, MONTH($P786) &gt;= 5), IF($T786 &lt;&gt; "", $H786/$T786, ""), ""),"")</f>
        <v/>
      </c>
      <c r="Z786" s="10" t="str">
        <f>IF(Overall!$A788&lt;&gt;"",IF(AND(MONTH($O786) &lt;= 6, MONTH($P786) &gt;= 6), IF($T786 &lt;&gt; "", $H786/$T786, ""), ""),"")</f>
        <v/>
      </c>
      <c r="AA786" s="10" t="str">
        <f>IF(Overall!$A788&lt;&gt;"",IF(AND(MONTH($O786) &lt;= 7, MONTH($P786) &gt;= 7 ), IF($T786 &lt;&gt; "", $H786/$T786, ""), ""),"")</f>
        <v/>
      </c>
      <c r="AB786" s="10">
        <f>IF(Overall!$A788&lt;&gt;"",IF(AND(MONTH($O786) &lt;= 8, MONTH($P786) &gt;= 8), IF($T786 &lt;&gt; "", $H786/$T786, ""), ""),"")</f>
        <v>500000</v>
      </c>
      <c r="AC786" s="10" t="str">
        <f>IF(Overall!$A788&lt;&gt;"",IF(AND(MONTH($O786) &lt;= 9, MONTH($P786) &gt;= 9), IF($T786 &lt;&gt; "", $H786/$T786, ""), ""),"")</f>
        <v/>
      </c>
      <c r="AD786" s="10" t="str">
        <f>IF(Overall!$A788&lt;&gt;"",IF(AND(MONTH($O786) &lt;= 10, MONTH($P786) &gt;= 10), IF($T786 &lt;&gt; "", $H786/$T786, ""), ""),"")</f>
        <v/>
      </c>
      <c r="AE786" s="10" t="str">
        <f>IF(Overall!$A788&lt;&gt;"",IF(AND(MONTH($O786) &lt;= 11, MONTH($P786) &gt;= 11), IF($T786 &lt;&gt; "", $H786/$T786, ""), ""),"")</f>
        <v/>
      </c>
      <c r="AF786" s="10" t="str">
        <f>IF(Overall!$A788&lt;&gt;"",IF(AND(MONTH($O786) &lt;= 12, MONTH($P786) &gt;= 12), IF($T786 &lt;&gt; "", $H786/$T786, ""), ""),"")</f>
        <v/>
      </c>
      <c r="AH786" s="10" t="str">
        <f ca="1">IFERROR(IF(AND(NOW()&lt;= EOMONTH(DATE(YEAR($P786),1, 1), 0), Overall!$A788&lt;&gt;"", MONTH($O786) &lt;= 1, MONTH($P786) &gt;= 1), IF($T786 &lt;&gt; "", $H786/$T786, ""), ""), "")</f>
        <v/>
      </c>
      <c r="AI786" s="10" t="str">
        <f ca="1">IFERROR(IF(AND(NOW()&lt;= EOMONTH(DATE(YEAR($P786),2, 1), 0), Overall!$A788&lt;&gt;"", MONTH($O786) &lt;= 2, MONTH($P786) &gt;= 2), IF($T786 &lt;&gt; "", $H786/$T786, ""), ""), "")</f>
        <v/>
      </c>
      <c r="AJ786" s="10" t="str">
        <f ca="1">IFERROR(IF(AND(NOW()&lt;= EOMONTH(DATE(YEAR($P786),3, 1), 0), Overall!$A788&lt;&gt;"", MONTH($O786) &lt;= 3, MONTH($P786) &gt;= 3), IF($T786 &lt;&gt; "", $H786/$T786, ""), ""), "")</f>
        <v/>
      </c>
      <c r="AK786" s="10" t="str">
        <f ca="1">IFERROR(IF(AND(NOW()&lt;= EOMONTH(DATE(YEAR($P786),4, 1), 0), Overall!$A788&lt;&gt;"", MONTH($O786) &lt;= 4, MONTH($P786) &gt;= 4), IF($T786 &lt;&gt; "", $H786/$T786, ""), ""), "")</f>
        <v/>
      </c>
      <c r="AL786" s="10" t="str">
        <f ca="1">IFERROR(IF(AND(NOW()&lt;= EOMONTH(DATE(YEAR($P786),5, 1), 0), Overall!$A788&lt;&gt;"", MONTH($O786) &lt;= 5, MONTH($P786) &gt;= 5), IF($T786 &lt;&gt; "", $H786/$T786, ""), ""), "")</f>
        <v/>
      </c>
      <c r="AM786" s="10" t="str">
        <f ca="1">IFERROR(IF(AND(NOW()&lt;= EOMONTH(DATE(YEAR($P786),6, 1), 0), Overall!$A788&lt;&gt;"", MONTH($O786) &lt;= 6, MONTH($P786) &gt;= 6), IF($T786 &lt;&gt; "", $H786/$T786, ""), ""), "")</f>
        <v/>
      </c>
      <c r="AN786" s="10" t="str">
        <f ca="1">IFERROR(IF(AND(NOW()&lt;= EOMONTH(DATE(YEAR($P786),7, 1), 0), Overall!$A788&lt;&gt;"", MONTH($O786) &lt;= 7, MONTH($P786) &gt;= 7), IF($T786 &lt;&gt; "", $H786/$T786, ""), ""), "")</f>
        <v/>
      </c>
      <c r="AO786" s="10" t="str">
        <f ca="1">IFERROR(IF(AND(NOW()&lt;= EOMONTH(DATE(YEAR($P786),8, 1), 0), Overall!$A788&lt;&gt;"", MONTH($O786) &lt;= 8, MONTH($P786) &gt;= 8), IF($T786 &lt;&gt; "", $H786/$T786, ""), ""), "")</f>
        <v/>
      </c>
      <c r="AP786" s="10" t="str">
        <f ca="1">IFERROR(IF(AND(NOW()&lt;= EOMONTH(DATE(YEAR($P786),9, 1), 0), Overall!$A788&lt;&gt;"", MONTH($O786) &lt;= 9, MONTH($P786) &gt;= 9), IF($T786 &lt;&gt; "", $H786/$T786, ""), ""), "")</f>
        <v/>
      </c>
      <c r="AQ786" s="10" t="str">
        <f ca="1">IFERROR(IF(AND(NOW()&lt;= EOMONTH(DATE(YEAR($P786),10, 1), 0), Overall!$A788&lt;&gt;"", MONTH($O786) &lt;= 10, MONTH($P786) &gt;= 10), IF($T786 &lt;&gt; "", $H786/$T786, ""), ""), "")</f>
        <v/>
      </c>
      <c r="AR786" s="10" t="str">
        <f ca="1">IFERROR(IF(AND(NOW()&lt;= EOMONTH(DATE(YEAR($P786),11, 1), 0), Overall!$A788&lt;&gt;"", MONTH($O786) &lt;=11, MONTH($P786) &gt;= 11), IF($T786 &lt;&gt; "", $H786/$T786, ""), ""), "")</f>
        <v/>
      </c>
      <c r="AS786" s="10" t="str">
        <f ca="1">IFERROR(IF(AND(NOW()&lt;= EOMONTH(DATE(YEAR($P786),12, 1), 0), Overall!$A788&lt;&gt;"", MONTH($O786) &lt;= 12, MONTH($P786) &gt;= 12), IF($T786 &lt;&gt; "", $H786/$T786, ""), ""), "")</f>
        <v/>
      </c>
      <c r="AT786" s="16">
        <f t="shared" ca="1" si="24"/>
        <v>0</v>
      </c>
    </row>
    <row r="787" spans="1:46" x14ac:dyDescent="0.25">
      <c r="A787" t="str">
        <f>_xlfn.VALUETOTEXT(Overall!A789)</f>
        <v>FY2024 PCHP</v>
      </c>
      <c r="B787" s="8">
        <f>IF(Overall!B789&lt;&gt;"", VALUE(Overall!B789), "")</f>
        <v>159</v>
      </c>
      <c r="C787" s="5" t="str">
        <f>IF(Overall!C789&lt;&gt;"",_xlfn.VALUETOTEXT(Overall!C789),"")</f>
        <v>24-0104-2304-24SCBB-PS-EG-159</v>
      </c>
      <c r="D787" s="5" t="str">
        <f>_xlfn.VALUETOTEXT(Overall!D789)</f>
        <v>EG</v>
      </c>
      <c r="E787" s="5" t="str">
        <f>IF(Overall!Q789&lt;&gt;"",_xlfn.VALUETOTEXT(Overall!Q789),"")</f>
        <v>SCBB</v>
      </c>
      <c r="F787" s="5" t="str">
        <f>IF(Overall!E789&lt;&gt;"",_xlfn.VALUETOTEXT(Overall!E789),"")</f>
        <v>Standard Chartered Bank (M) Bhd</v>
      </c>
      <c r="G787" s="5" t="str">
        <f>IF(Overall!R789&lt;&gt;"",_xlfn.VALUETOTEXT(Overall!R789),"")</f>
        <v>Asian</v>
      </c>
      <c r="H787" s="6">
        <f>IF(Overall!F789&lt;&gt;"",VALUE(Overall!F789),"")</f>
        <v>500000</v>
      </c>
      <c r="I787" s="6">
        <f>IF(Overall!G789&lt;&gt;"",VALUE(Overall!G789),"")</f>
        <v>79</v>
      </c>
      <c r="J787" s="6">
        <f>IF(Overall!H789&lt;&gt;"",VALUE(Overall!H789),"")</f>
        <v>62</v>
      </c>
      <c r="K787" s="6">
        <f>IF(Overall!I789&lt;&gt;"",VALUE(Overall!I789),"")</f>
        <v>2.65</v>
      </c>
      <c r="L787" s="6">
        <f>IF(Overall!J789&lt;&gt;"",VALUE(Overall!J789),"")</f>
        <v>0.21</v>
      </c>
      <c r="M787" s="6">
        <f>IF(Overall!K789&lt;&gt;"",VALUE(Overall!K789),"")</f>
        <v>2.44</v>
      </c>
      <c r="N787" s="6">
        <f>IF(Overall!T789&lt;&gt;"",VALUE(Overall!T789),"")</f>
        <v>84.1</v>
      </c>
      <c r="O787" s="7">
        <f>IF(Overall!L789&lt;&gt;"", DATEVALUE(Overall!L789), "")</f>
        <v>45505</v>
      </c>
      <c r="P787" s="7">
        <f>IF(Overall!M789&lt;&gt;"", DATEVALUE(Overall!M789), "")</f>
        <v>45535</v>
      </c>
      <c r="Q787" s="7" t="str">
        <f>IF(Overall!S789&lt;&gt;"",_xlfn.VALUETOTEXT(Overall!S789),"")</f>
        <v>Aug</v>
      </c>
      <c r="R787" s="7">
        <f>IF(Overall!O789&lt;&gt;"", DATEVALUE(Overall!O789), "")</f>
        <v>45383</v>
      </c>
      <c r="S787" s="7">
        <f>IF(Overall!O789&lt;&gt;"", DATEVALUE(Overall!O789), "")</f>
        <v>45383</v>
      </c>
      <c r="T787" s="5">
        <f t="shared" si="25"/>
        <v>1</v>
      </c>
      <c r="U787" s="10" t="str">
        <f>IF(Overall!$A789&lt;&gt;"",IF(AND(MONTH($O787) &lt;= 1, MONTH($P787) &gt;= 1), IF($T787 &lt;&gt; "", $H787/$T787, ""), ""),"")</f>
        <v/>
      </c>
      <c r="V787" s="10" t="str">
        <f>IF(Overall!$A789&lt;&gt;"",IF(AND(MONTH($O787) &lt;= 2, MONTH($P787) &gt;= 2), IF($T787 &lt;&gt; "", $H787/$T787, ""), ""),"")</f>
        <v/>
      </c>
      <c r="W787" s="10" t="str">
        <f>IF(Overall!$A789&lt;&gt;"",IF(AND(MONTH($O787) &lt;= 3, MONTH($P787) &gt;= 3), IF($T787 &lt;&gt; "", $H787/$T787, ""), ""),"")</f>
        <v/>
      </c>
      <c r="X787" s="10" t="str">
        <f>IF(Overall!$A789&lt;&gt;"",IF(AND(MONTH($O787) &lt;= 4, MONTH($P787) &gt;= 4), IF($T787 &lt;&gt; "", $H787/$T787, ""), ""),"")</f>
        <v/>
      </c>
      <c r="Y787" s="10" t="str">
        <f>IF(Overall!$A789&lt;&gt;"",IF(AND(MONTH($O787) &lt;= 5, MONTH($P787) &gt;= 5), IF($T787 &lt;&gt; "", $H787/$T787, ""), ""),"")</f>
        <v/>
      </c>
      <c r="Z787" s="10" t="str">
        <f>IF(Overall!$A789&lt;&gt;"",IF(AND(MONTH($O787) &lt;= 6, MONTH($P787) &gt;= 6), IF($T787 &lt;&gt; "", $H787/$T787, ""), ""),"")</f>
        <v/>
      </c>
      <c r="AA787" s="10" t="str">
        <f>IF(Overall!$A789&lt;&gt;"",IF(AND(MONTH($O787) &lt;= 7, MONTH($P787) &gt;= 7 ), IF($T787 &lt;&gt; "", $H787/$T787, ""), ""),"")</f>
        <v/>
      </c>
      <c r="AB787" s="10">
        <f>IF(Overall!$A789&lt;&gt;"",IF(AND(MONTH($O787) &lt;= 8, MONTH($P787) &gt;= 8), IF($T787 &lt;&gt; "", $H787/$T787, ""), ""),"")</f>
        <v>500000</v>
      </c>
      <c r="AC787" s="10" t="str">
        <f>IF(Overall!$A789&lt;&gt;"",IF(AND(MONTH($O787) &lt;= 9, MONTH($P787) &gt;= 9), IF($T787 &lt;&gt; "", $H787/$T787, ""), ""),"")</f>
        <v/>
      </c>
      <c r="AD787" s="10" t="str">
        <f>IF(Overall!$A789&lt;&gt;"",IF(AND(MONTH($O787) &lt;= 10, MONTH($P787) &gt;= 10), IF($T787 &lt;&gt; "", $H787/$T787, ""), ""),"")</f>
        <v/>
      </c>
      <c r="AE787" s="10" t="str">
        <f>IF(Overall!$A789&lt;&gt;"",IF(AND(MONTH($O787) &lt;= 11, MONTH($P787) &gt;= 11), IF($T787 &lt;&gt; "", $H787/$T787, ""), ""),"")</f>
        <v/>
      </c>
      <c r="AF787" s="10" t="str">
        <f>IF(Overall!$A789&lt;&gt;"",IF(AND(MONTH($O787) &lt;= 12, MONTH($P787) &gt;= 12), IF($T787 &lt;&gt; "", $H787/$T787, ""), ""),"")</f>
        <v/>
      </c>
      <c r="AH787" s="10" t="str">
        <f ca="1">IFERROR(IF(AND(NOW()&lt;= EOMONTH(DATE(YEAR($P787),1, 1), 0), Overall!$A789&lt;&gt;"", MONTH($O787) &lt;= 1, MONTH($P787) &gt;= 1), IF($T787 &lt;&gt; "", $H787/$T787, ""), ""), "")</f>
        <v/>
      </c>
      <c r="AI787" s="10" t="str">
        <f ca="1">IFERROR(IF(AND(NOW()&lt;= EOMONTH(DATE(YEAR($P787),2, 1), 0), Overall!$A789&lt;&gt;"", MONTH($O787) &lt;= 2, MONTH($P787) &gt;= 2), IF($T787 &lt;&gt; "", $H787/$T787, ""), ""), "")</f>
        <v/>
      </c>
      <c r="AJ787" s="10" t="str">
        <f ca="1">IFERROR(IF(AND(NOW()&lt;= EOMONTH(DATE(YEAR($P787),3, 1), 0), Overall!$A789&lt;&gt;"", MONTH($O787) &lt;= 3, MONTH($P787) &gt;= 3), IF($T787 &lt;&gt; "", $H787/$T787, ""), ""), "")</f>
        <v/>
      </c>
      <c r="AK787" s="10" t="str">
        <f ca="1">IFERROR(IF(AND(NOW()&lt;= EOMONTH(DATE(YEAR($P787),4, 1), 0), Overall!$A789&lt;&gt;"", MONTH($O787) &lt;= 4, MONTH($P787) &gt;= 4), IF($T787 &lt;&gt; "", $H787/$T787, ""), ""), "")</f>
        <v/>
      </c>
      <c r="AL787" s="10" t="str">
        <f ca="1">IFERROR(IF(AND(NOW()&lt;= EOMONTH(DATE(YEAR($P787),5, 1), 0), Overall!$A789&lt;&gt;"", MONTH($O787) &lt;= 5, MONTH($P787) &gt;= 5), IF($T787 &lt;&gt; "", $H787/$T787, ""), ""), "")</f>
        <v/>
      </c>
      <c r="AM787" s="10" t="str">
        <f ca="1">IFERROR(IF(AND(NOW()&lt;= EOMONTH(DATE(YEAR($P787),6, 1), 0), Overall!$A789&lt;&gt;"", MONTH($O787) &lt;= 6, MONTH($P787) &gt;= 6), IF($T787 &lt;&gt; "", $H787/$T787, ""), ""), "")</f>
        <v/>
      </c>
      <c r="AN787" s="10" t="str">
        <f ca="1">IFERROR(IF(AND(NOW()&lt;= EOMONTH(DATE(YEAR($P787),7, 1), 0), Overall!$A789&lt;&gt;"", MONTH($O787) &lt;= 7, MONTH($P787) &gt;= 7), IF($T787 &lt;&gt; "", $H787/$T787, ""), ""), "")</f>
        <v/>
      </c>
      <c r="AO787" s="10" t="str">
        <f ca="1">IFERROR(IF(AND(NOW()&lt;= EOMONTH(DATE(YEAR($P787),8, 1), 0), Overall!$A789&lt;&gt;"", MONTH($O787) &lt;= 8, MONTH($P787) &gt;= 8), IF($T787 &lt;&gt; "", $H787/$T787, ""), ""), "")</f>
        <v/>
      </c>
      <c r="AP787" s="10" t="str">
        <f ca="1">IFERROR(IF(AND(NOW()&lt;= EOMONTH(DATE(YEAR($P787),9, 1), 0), Overall!$A789&lt;&gt;"", MONTH($O787) &lt;= 9, MONTH($P787) &gt;= 9), IF($T787 &lt;&gt; "", $H787/$T787, ""), ""), "")</f>
        <v/>
      </c>
      <c r="AQ787" s="10" t="str">
        <f ca="1">IFERROR(IF(AND(NOW()&lt;= EOMONTH(DATE(YEAR($P787),10, 1), 0), Overall!$A789&lt;&gt;"", MONTH($O787) &lt;= 10, MONTH($P787) &gt;= 10), IF($T787 &lt;&gt; "", $H787/$T787, ""), ""), "")</f>
        <v/>
      </c>
      <c r="AR787" s="10" t="str">
        <f ca="1">IFERROR(IF(AND(NOW()&lt;= EOMONTH(DATE(YEAR($P787),11, 1), 0), Overall!$A789&lt;&gt;"", MONTH($O787) &lt;=11, MONTH($P787) &gt;= 11), IF($T787 &lt;&gt; "", $H787/$T787, ""), ""), "")</f>
        <v/>
      </c>
      <c r="AS787" s="10" t="str">
        <f ca="1">IFERROR(IF(AND(NOW()&lt;= EOMONTH(DATE(YEAR($P787),12, 1), 0), Overall!$A789&lt;&gt;"", MONTH($O787) &lt;= 12, MONTH($P787) &gt;= 12), IF($T787 &lt;&gt; "", $H787/$T787, ""), ""), "")</f>
        <v/>
      </c>
      <c r="AT787" s="16">
        <f t="shared" ca="1" si="24"/>
        <v>0</v>
      </c>
    </row>
    <row r="788" spans="1:46" x14ac:dyDescent="0.25">
      <c r="A788" t="str">
        <f>_xlfn.VALUETOTEXT(Overall!A790)</f>
        <v>FY2024 PCHP</v>
      </c>
      <c r="B788" s="8">
        <f>IF(Overall!B790&lt;&gt;"", VALUE(Overall!B790), "")</f>
        <v>160</v>
      </c>
      <c r="C788" s="5" t="str">
        <f>IF(Overall!C790&lt;&gt;"",_xlfn.VALUETOTEXT(Overall!C790),"")</f>
        <v>24-0204-2404-24SCBB-PS-AS-160</v>
      </c>
      <c r="D788" s="5" t="str">
        <f>_xlfn.VALUETOTEXT(Overall!D790)</f>
        <v>AS</v>
      </c>
      <c r="E788" s="5" t="str">
        <f>IF(Overall!Q790&lt;&gt;"",_xlfn.VALUETOTEXT(Overall!Q790),"")</f>
        <v>SCBB</v>
      </c>
      <c r="F788" s="5" t="str">
        <f>IF(Overall!E790&lt;&gt;"",_xlfn.VALUETOTEXT(Overall!E790),"")</f>
        <v>Standard Chartered Bank (M) Bhd</v>
      </c>
      <c r="G788" s="5" t="str">
        <f>IF(Overall!R790&lt;&gt;"",_xlfn.VALUETOTEXT(Overall!R790),"")</f>
        <v>Asian</v>
      </c>
      <c r="H788" s="6">
        <f>IF(Overall!F790&lt;&gt;"",VALUE(Overall!F790),"")</f>
        <v>500000</v>
      </c>
      <c r="I788" s="6">
        <f>IF(Overall!G790&lt;&gt;"",VALUE(Overall!G790),"")</f>
        <v>79</v>
      </c>
      <c r="J788" s="6">
        <f>IF(Overall!H790&lt;&gt;"",VALUE(Overall!H790),"")</f>
        <v>62</v>
      </c>
      <c r="K788" s="6">
        <f>IF(Overall!I790&lt;&gt;"",VALUE(Overall!I790),"")</f>
        <v>2.7</v>
      </c>
      <c r="L788" s="6">
        <f>IF(Overall!J790&lt;&gt;"",VALUE(Overall!J790),"")</f>
        <v>0.22</v>
      </c>
      <c r="M788" s="6">
        <f>IF(Overall!K790&lt;&gt;"",VALUE(Overall!K790),"")</f>
        <v>2.48</v>
      </c>
      <c r="N788" s="6">
        <f>IF(Overall!T790&lt;&gt;"",VALUE(Overall!T790),"")</f>
        <v>84.69</v>
      </c>
      <c r="O788" s="7">
        <f>IF(Overall!L790&lt;&gt;"", DATEVALUE(Overall!L790), "")</f>
        <v>45505</v>
      </c>
      <c r="P788" s="7">
        <f>IF(Overall!M790&lt;&gt;"", DATEVALUE(Overall!M790), "")</f>
        <v>45565</v>
      </c>
      <c r="Q788" s="7" t="str">
        <f>IF(Overall!S790&lt;&gt;"",_xlfn.VALUETOTEXT(Overall!S790),"")</f>
        <v>Aug-Sep</v>
      </c>
      <c r="R788" s="7">
        <f>IF(Overall!O790&lt;&gt;"", DATEVALUE(Overall!O790), "")</f>
        <v>45384</v>
      </c>
      <c r="S788" s="7">
        <f>IF(Overall!O790&lt;&gt;"", DATEVALUE(Overall!O790), "")</f>
        <v>45384</v>
      </c>
      <c r="T788" s="5">
        <f t="shared" si="25"/>
        <v>2</v>
      </c>
      <c r="U788" s="10" t="str">
        <f>IF(Overall!$A790&lt;&gt;"",IF(AND(MONTH($O788) &lt;= 1, MONTH($P788) &gt;= 1), IF($T788 &lt;&gt; "", $H788/$T788, ""), ""),"")</f>
        <v/>
      </c>
      <c r="V788" s="10" t="str">
        <f>IF(Overall!$A790&lt;&gt;"",IF(AND(MONTH($O788) &lt;= 2, MONTH($P788) &gt;= 2), IF($T788 &lt;&gt; "", $H788/$T788, ""), ""),"")</f>
        <v/>
      </c>
      <c r="W788" s="10" t="str">
        <f>IF(Overall!$A790&lt;&gt;"",IF(AND(MONTH($O788) &lt;= 3, MONTH($P788) &gt;= 3), IF($T788 &lt;&gt; "", $H788/$T788, ""), ""),"")</f>
        <v/>
      </c>
      <c r="X788" s="10" t="str">
        <f>IF(Overall!$A790&lt;&gt;"",IF(AND(MONTH($O788) &lt;= 4, MONTH($P788) &gt;= 4), IF($T788 &lt;&gt; "", $H788/$T788, ""), ""),"")</f>
        <v/>
      </c>
      <c r="Y788" s="10" t="str">
        <f>IF(Overall!$A790&lt;&gt;"",IF(AND(MONTH($O788) &lt;= 5, MONTH($P788) &gt;= 5), IF($T788 &lt;&gt; "", $H788/$T788, ""), ""),"")</f>
        <v/>
      </c>
      <c r="Z788" s="10" t="str">
        <f>IF(Overall!$A790&lt;&gt;"",IF(AND(MONTH($O788) &lt;= 6, MONTH($P788) &gt;= 6), IF($T788 &lt;&gt; "", $H788/$T788, ""), ""),"")</f>
        <v/>
      </c>
      <c r="AA788" s="10" t="str">
        <f>IF(Overall!$A790&lt;&gt;"",IF(AND(MONTH($O788) &lt;= 7, MONTH($P788) &gt;= 7 ), IF($T788 &lt;&gt; "", $H788/$T788, ""), ""),"")</f>
        <v/>
      </c>
      <c r="AB788" s="10">
        <f>IF(Overall!$A790&lt;&gt;"",IF(AND(MONTH($O788) &lt;= 8, MONTH($P788) &gt;= 8), IF($T788 &lt;&gt; "", $H788/$T788, ""), ""),"")</f>
        <v>250000</v>
      </c>
      <c r="AC788" s="10">
        <f>IF(Overall!$A790&lt;&gt;"",IF(AND(MONTH($O788) &lt;= 9, MONTH($P788) &gt;= 9), IF($T788 &lt;&gt; "", $H788/$T788, ""), ""),"")</f>
        <v>250000</v>
      </c>
      <c r="AD788" s="10" t="str">
        <f>IF(Overall!$A790&lt;&gt;"",IF(AND(MONTH($O788) &lt;= 10, MONTH($P788) &gt;= 10), IF($T788 &lt;&gt; "", $H788/$T788, ""), ""),"")</f>
        <v/>
      </c>
      <c r="AE788" s="10" t="str">
        <f>IF(Overall!$A790&lt;&gt;"",IF(AND(MONTH($O788) &lt;= 11, MONTH($P788) &gt;= 11), IF($T788 &lt;&gt; "", $H788/$T788, ""), ""),"")</f>
        <v/>
      </c>
      <c r="AF788" s="10" t="str">
        <f>IF(Overall!$A790&lt;&gt;"",IF(AND(MONTH($O788) &lt;= 12, MONTH($P788) &gt;= 12), IF($T788 &lt;&gt; "", $H788/$T788, ""), ""),"")</f>
        <v/>
      </c>
      <c r="AH788" s="10" t="str">
        <f ca="1">IFERROR(IF(AND(NOW()&lt;= EOMONTH(DATE(YEAR($P788),1, 1), 0), Overall!$A790&lt;&gt;"", MONTH($O788) &lt;= 1, MONTH($P788) &gt;= 1), IF($T788 &lt;&gt; "", $H788/$T788, ""), ""), "")</f>
        <v/>
      </c>
      <c r="AI788" s="10" t="str">
        <f ca="1">IFERROR(IF(AND(NOW()&lt;= EOMONTH(DATE(YEAR($P788),2, 1), 0), Overall!$A790&lt;&gt;"", MONTH($O788) &lt;= 2, MONTH($P788) &gt;= 2), IF($T788 &lt;&gt; "", $H788/$T788, ""), ""), "")</f>
        <v/>
      </c>
      <c r="AJ788" s="10" t="str">
        <f ca="1">IFERROR(IF(AND(NOW()&lt;= EOMONTH(DATE(YEAR($P788),3, 1), 0), Overall!$A790&lt;&gt;"", MONTH($O788) &lt;= 3, MONTH($P788) &gt;= 3), IF($T788 &lt;&gt; "", $H788/$T788, ""), ""), "")</f>
        <v/>
      </c>
      <c r="AK788" s="10" t="str">
        <f ca="1">IFERROR(IF(AND(NOW()&lt;= EOMONTH(DATE(YEAR($P788),4, 1), 0), Overall!$A790&lt;&gt;"", MONTH($O788) &lt;= 4, MONTH($P788) &gt;= 4), IF($T788 &lt;&gt; "", $H788/$T788, ""), ""), "")</f>
        <v/>
      </c>
      <c r="AL788" s="10" t="str">
        <f ca="1">IFERROR(IF(AND(NOW()&lt;= EOMONTH(DATE(YEAR($P788),5, 1), 0), Overall!$A790&lt;&gt;"", MONTH($O788) &lt;= 5, MONTH($P788) &gt;= 5), IF($T788 &lt;&gt; "", $H788/$T788, ""), ""), "")</f>
        <v/>
      </c>
      <c r="AM788" s="10" t="str">
        <f ca="1">IFERROR(IF(AND(NOW()&lt;= EOMONTH(DATE(YEAR($P788),6, 1), 0), Overall!$A790&lt;&gt;"", MONTH($O788) &lt;= 6, MONTH($P788) &gt;= 6), IF($T788 &lt;&gt; "", $H788/$T788, ""), ""), "")</f>
        <v/>
      </c>
      <c r="AN788" s="10" t="str">
        <f ca="1">IFERROR(IF(AND(NOW()&lt;= EOMONTH(DATE(YEAR($P788),7, 1), 0), Overall!$A790&lt;&gt;"", MONTH($O788) &lt;= 7, MONTH($P788) &gt;= 7), IF($T788 &lt;&gt; "", $H788/$T788, ""), ""), "")</f>
        <v/>
      </c>
      <c r="AO788" s="10" t="str">
        <f ca="1">IFERROR(IF(AND(NOW()&lt;= EOMONTH(DATE(YEAR($P788),8, 1), 0), Overall!$A790&lt;&gt;"", MONTH($O788) &lt;= 8, MONTH($P788) &gt;= 8), IF($T788 &lt;&gt; "", $H788/$T788, ""), ""), "")</f>
        <v/>
      </c>
      <c r="AP788" s="10" t="str">
        <f ca="1">IFERROR(IF(AND(NOW()&lt;= EOMONTH(DATE(YEAR($P788),9, 1), 0), Overall!$A790&lt;&gt;"", MONTH($O788) &lt;= 9, MONTH($P788) &gt;= 9), IF($T788 &lt;&gt; "", $H788/$T788, ""), ""), "")</f>
        <v/>
      </c>
      <c r="AQ788" s="10" t="str">
        <f ca="1">IFERROR(IF(AND(NOW()&lt;= EOMONTH(DATE(YEAR($P788),10, 1), 0), Overall!$A790&lt;&gt;"", MONTH($O788) &lt;= 10, MONTH($P788) &gt;= 10), IF($T788 &lt;&gt; "", $H788/$T788, ""), ""), "")</f>
        <v/>
      </c>
      <c r="AR788" s="10" t="str">
        <f ca="1">IFERROR(IF(AND(NOW()&lt;= EOMONTH(DATE(YEAR($P788),11, 1), 0), Overall!$A790&lt;&gt;"", MONTH($O788) &lt;=11, MONTH($P788) &gt;= 11), IF($T788 &lt;&gt; "", $H788/$T788, ""), ""), "")</f>
        <v/>
      </c>
      <c r="AS788" s="10" t="str">
        <f ca="1">IFERROR(IF(AND(NOW()&lt;= EOMONTH(DATE(YEAR($P788),12, 1), 0), Overall!$A790&lt;&gt;"", MONTH($O788) &lt;= 12, MONTH($P788) &gt;= 12), IF($T788 &lt;&gt; "", $H788/$T788, ""), ""), "")</f>
        <v/>
      </c>
      <c r="AT788" s="16">
        <f t="shared" ca="1" si="24"/>
        <v>0</v>
      </c>
    </row>
    <row r="789" spans="1:46" x14ac:dyDescent="0.25">
      <c r="A789" t="str">
        <f>_xlfn.VALUETOTEXT(Overall!A791)</f>
        <v>FY2024 PCHP</v>
      </c>
      <c r="B789" s="8">
        <f>IF(Overall!B791&lt;&gt;"", VALUE(Overall!B791), "")</f>
        <v>161</v>
      </c>
      <c r="C789" s="5" t="str">
        <f>IF(Overall!C791&lt;&gt;"",_xlfn.VALUETOTEXT(Overall!C791),"")</f>
        <v>24-0204-2404-24MSCG-PS-AS-161</v>
      </c>
      <c r="D789" s="5" t="str">
        <f>_xlfn.VALUETOTEXT(Overall!D791)</f>
        <v>AS</v>
      </c>
      <c r="E789" s="5" t="str">
        <f>IF(Overall!Q791&lt;&gt;"",_xlfn.VALUETOTEXT(Overall!Q791),"")</f>
        <v>MSCG</v>
      </c>
      <c r="F789" s="5" t="str">
        <f>IF(Overall!E791&lt;&gt;"",_xlfn.VALUETOTEXT(Overall!E791),"")</f>
        <v>Morgan Stanley Capital Group (Singapore) Pte</v>
      </c>
      <c r="G789" s="5" t="str">
        <f>IF(Overall!R791&lt;&gt;"",_xlfn.VALUETOTEXT(Overall!R791),"")</f>
        <v>Asian</v>
      </c>
      <c r="H789" s="6">
        <f>IF(Overall!F791&lt;&gt;"",VALUE(Overall!F791),"")</f>
        <v>500000</v>
      </c>
      <c r="I789" s="6">
        <f>IF(Overall!G791&lt;&gt;"",VALUE(Overall!G791),"")</f>
        <v>79</v>
      </c>
      <c r="J789" s="6">
        <f>IF(Overall!H791&lt;&gt;"",VALUE(Overall!H791),"")</f>
        <v>62</v>
      </c>
      <c r="K789" s="6">
        <f>IF(Overall!I791&lt;&gt;"",VALUE(Overall!I791),"")</f>
        <v>2.8</v>
      </c>
      <c r="L789" s="6">
        <f>IF(Overall!J791&lt;&gt;"",VALUE(Overall!J791),"")</f>
        <v>0.31</v>
      </c>
      <c r="M789" s="6">
        <f>IF(Overall!K791&lt;&gt;"",VALUE(Overall!K791),"")</f>
        <v>2.4900000000000002</v>
      </c>
      <c r="N789" s="6">
        <f>IF(Overall!T791&lt;&gt;"",VALUE(Overall!T791),"")</f>
        <v>85.08</v>
      </c>
      <c r="O789" s="7">
        <f>IF(Overall!L791&lt;&gt;"", DATEVALUE(Overall!L791), "")</f>
        <v>45505</v>
      </c>
      <c r="P789" s="7">
        <f>IF(Overall!M791&lt;&gt;"", DATEVALUE(Overall!M791), "")</f>
        <v>45565</v>
      </c>
      <c r="Q789" s="7" t="str">
        <f>IF(Overall!S791&lt;&gt;"",_xlfn.VALUETOTEXT(Overall!S791),"")</f>
        <v>Aug-Sep</v>
      </c>
      <c r="R789" s="7">
        <f>IF(Overall!O791&lt;&gt;"", DATEVALUE(Overall!O791), "")</f>
        <v>45384</v>
      </c>
      <c r="S789" s="7">
        <f>IF(Overall!O791&lt;&gt;"", DATEVALUE(Overall!O791), "")</f>
        <v>45384</v>
      </c>
      <c r="T789" s="5">
        <f t="shared" si="25"/>
        <v>2</v>
      </c>
      <c r="U789" s="10" t="str">
        <f>IF(Overall!$A791&lt;&gt;"",IF(AND(MONTH($O789) &lt;= 1, MONTH($P789) &gt;= 1), IF($T789 &lt;&gt; "", $H789/$T789, ""), ""),"")</f>
        <v/>
      </c>
      <c r="V789" s="10" t="str">
        <f>IF(Overall!$A791&lt;&gt;"",IF(AND(MONTH($O789) &lt;= 2, MONTH($P789) &gt;= 2), IF($T789 &lt;&gt; "", $H789/$T789, ""), ""),"")</f>
        <v/>
      </c>
      <c r="W789" s="10" t="str">
        <f>IF(Overall!$A791&lt;&gt;"",IF(AND(MONTH($O789) &lt;= 3, MONTH($P789) &gt;= 3), IF($T789 &lt;&gt; "", $H789/$T789, ""), ""),"")</f>
        <v/>
      </c>
      <c r="X789" s="10" t="str">
        <f>IF(Overall!$A791&lt;&gt;"",IF(AND(MONTH($O789) &lt;= 4, MONTH($P789) &gt;= 4), IF($T789 &lt;&gt; "", $H789/$T789, ""), ""),"")</f>
        <v/>
      </c>
      <c r="Y789" s="10" t="str">
        <f>IF(Overall!$A791&lt;&gt;"",IF(AND(MONTH($O789) &lt;= 5, MONTH($P789) &gt;= 5), IF($T789 &lt;&gt; "", $H789/$T789, ""), ""),"")</f>
        <v/>
      </c>
      <c r="Z789" s="10" t="str">
        <f>IF(Overall!$A791&lt;&gt;"",IF(AND(MONTH($O789) &lt;= 6, MONTH($P789) &gt;= 6), IF($T789 &lt;&gt; "", $H789/$T789, ""), ""),"")</f>
        <v/>
      </c>
      <c r="AA789" s="10" t="str">
        <f>IF(Overall!$A791&lt;&gt;"",IF(AND(MONTH($O789) &lt;= 7, MONTH($P789) &gt;= 7 ), IF($T789 &lt;&gt; "", $H789/$T789, ""), ""),"")</f>
        <v/>
      </c>
      <c r="AB789" s="10">
        <f>IF(Overall!$A791&lt;&gt;"",IF(AND(MONTH($O789) &lt;= 8, MONTH($P789) &gt;= 8), IF($T789 &lt;&gt; "", $H789/$T789, ""), ""),"")</f>
        <v>250000</v>
      </c>
      <c r="AC789" s="10">
        <f>IF(Overall!$A791&lt;&gt;"",IF(AND(MONTH($O789) &lt;= 9, MONTH($P789) &gt;= 9), IF($T789 &lt;&gt; "", $H789/$T789, ""), ""),"")</f>
        <v>250000</v>
      </c>
      <c r="AD789" s="10" t="str">
        <f>IF(Overall!$A791&lt;&gt;"",IF(AND(MONTH($O789) &lt;= 10, MONTH($P789) &gt;= 10), IF($T789 &lt;&gt; "", $H789/$T789, ""), ""),"")</f>
        <v/>
      </c>
      <c r="AE789" s="10" t="str">
        <f>IF(Overall!$A791&lt;&gt;"",IF(AND(MONTH($O789) &lt;= 11, MONTH($P789) &gt;= 11), IF($T789 &lt;&gt; "", $H789/$T789, ""), ""),"")</f>
        <v/>
      </c>
      <c r="AF789" s="10" t="str">
        <f>IF(Overall!$A791&lt;&gt;"",IF(AND(MONTH($O789) &lt;= 12, MONTH($P789) &gt;= 12), IF($T789 &lt;&gt; "", $H789/$T789, ""), ""),"")</f>
        <v/>
      </c>
      <c r="AH789" s="10" t="str">
        <f ca="1">IFERROR(IF(AND(NOW()&lt;= EOMONTH(DATE(YEAR($P789),1, 1), 0), Overall!$A791&lt;&gt;"", MONTH($O789) &lt;= 1, MONTH($P789) &gt;= 1), IF($T789 &lt;&gt; "", $H789/$T789, ""), ""), "")</f>
        <v/>
      </c>
      <c r="AI789" s="10" t="str">
        <f ca="1">IFERROR(IF(AND(NOW()&lt;= EOMONTH(DATE(YEAR($P789),2, 1), 0), Overall!$A791&lt;&gt;"", MONTH($O789) &lt;= 2, MONTH($P789) &gt;= 2), IF($T789 &lt;&gt; "", $H789/$T789, ""), ""), "")</f>
        <v/>
      </c>
      <c r="AJ789" s="10" t="str">
        <f ca="1">IFERROR(IF(AND(NOW()&lt;= EOMONTH(DATE(YEAR($P789),3, 1), 0), Overall!$A791&lt;&gt;"", MONTH($O789) &lt;= 3, MONTH($P789) &gt;= 3), IF($T789 &lt;&gt; "", $H789/$T789, ""), ""), "")</f>
        <v/>
      </c>
      <c r="AK789" s="10" t="str">
        <f ca="1">IFERROR(IF(AND(NOW()&lt;= EOMONTH(DATE(YEAR($P789),4, 1), 0), Overall!$A791&lt;&gt;"", MONTH($O789) &lt;= 4, MONTH($P789) &gt;= 4), IF($T789 &lt;&gt; "", $H789/$T789, ""), ""), "")</f>
        <v/>
      </c>
      <c r="AL789" s="10" t="str">
        <f ca="1">IFERROR(IF(AND(NOW()&lt;= EOMONTH(DATE(YEAR($P789),5, 1), 0), Overall!$A791&lt;&gt;"", MONTH($O789) &lt;= 5, MONTH($P789) &gt;= 5), IF($T789 &lt;&gt; "", $H789/$T789, ""), ""), "")</f>
        <v/>
      </c>
      <c r="AM789" s="10" t="str">
        <f ca="1">IFERROR(IF(AND(NOW()&lt;= EOMONTH(DATE(YEAR($P789),6, 1), 0), Overall!$A791&lt;&gt;"", MONTH($O789) &lt;= 6, MONTH($P789) &gt;= 6), IF($T789 &lt;&gt; "", $H789/$T789, ""), ""), "")</f>
        <v/>
      </c>
      <c r="AN789" s="10" t="str">
        <f ca="1">IFERROR(IF(AND(NOW()&lt;= EOMONTH(DATE(YEAR($P789),7, 1), 0), Overall!$A791&lt;&gt;"", MONTH($O789) &lt;= 7, MONTH($P789) &gt;= 7), IF($T789 &lt;&gt; "", $H789/$T789, ""), ""), "")</f>
        <v/>
      </c>
      <c r="AO789" s="10" t="str">
        <f ca="1">IFERROR(IF(AND(NOW()&lt;= EOMONTH(DATE(YEAR($P789),8, 1), 0), Overall!$A791&lt;&gt;"", MONTH($O789) &lt;= 8, MONTH($P789) &gt;= 8), IF($T789 &lt;&gt; "", $H789/$T789, ""), ""), "")</f>
        <v/>
      </c>
      <c r="AP789" s="10" t="str">
        <f ca="1">IFERROR(IF(AND(NOW()&lt;= EOMONTH(DATE(YEAR($P789),9, 1), 0), Overall!$A791&lt;&gt;"", MONTH($O789) &lt;= 9, MONTH($P789) &gt;= 9), IF($T789 &lt;&gt; "", $H789/$T789, ""), ""), "")</f>
        <v/>
      </c>
      <c r="AQ789" s="10" t="str">
        <f ca="1">IFERROR(IF(AND(NOW()&lt;= EOMONTH(DATE(YEAR($P789),10, 1), 0), Overall!$A791&lt;&gt;"", MONTH($O789) &lt;= 10, MONTH($P789) &gt;= 10), IF($T789 &lt;&gt; "", $H789/$T789, ""), ""), "")</f>
        <v/>
      </c>
      <c r="AR789" s="10" t="str">
        <f ca="1">IFERROR(IF(AND(NOW()&lt;= EOMONTH(DATE(YEAR($P789),11, 1), 0), Overall!$A791&lt;&gt;"", MONTH($O789) &lt;=11, MONTH($P789) &gt;= 11), IF($T789 &lt;&gt; "", $H789/$T789, ""), ""), "")</f>
        <v/>
      </c>
      <c r="AS789" s="10" t="str">
        <f ca="1">IFERROR(IF(AND(NOW()&lt;= EOMONTH(DATE(YEAR($P789),12, 1), 0), Overall!$A791&lt;&gt;"", MONTH($O789) &lt;= 12, MONTH($P789) &gt;= 12), IF($T789 &lt;&gt; "", $H789/$T789, ""), ""), "")</f>
        <v/>
      </c>
      <c r="AT789" s="16">
        <f t="shared" ca="1" si="24"/>
        <v>0</v>
      </c>
    </row>
    <row r="790" spans="1:46" x14ac:dyDescent="0.25">
      <c r="A790" t="str">
        <f>_xlfn.VALUETOTEXT(Overall!A792)</f>
        <v>FY2024 PCHP</v>
      </c>
      <c r="B790" s="8">
        <f>IF(Overall!B792&lt;&gt;"", VALUE(Overall!B792), "")</f>
        <v>162</v>
      </c>
      <c r="C790" s="5" t="str">
        <f>IF(Overall!C792&lt;&gt;"",_xlfn.VALUETOTEXT(Overall!C792),"")</f>
        <v>24-0204-2404-24BNPP-PS-HZ-162</v>
      </c>
      <c r="D790" s="5" t="str">
        <f>_xlfn.VALUETOTEXT(Overall!D792)</f>
        <v>HZ</v>
      </c>
      <c r="E790" s="5" t="str">
        <f>IF(Overall!Q792&lt;&gt;"",_xlfn.VALUETOTEXT(Overall!Q792),"")</f>
        <v>BNPP</v>
      </c>
      <c r="F790" s="5" t="str">
        <f>IF(Overall!E792&lt;&gt;"",_xlfn.VALUETOTEXT(Overall!E792),"")</f>
        <v>BNP Paribas SA</v>
      </c>
      <c r="G790" s="5" t="str">
        <f>IF(Overall!R792&lt;&gt;"",_xlfn.VALUETOTEXT(Overall!R792),"")</f>
        <v>Asian</v>
      </c>
      <c r="H790" s="6">
        <f>IF(Overall!F792&lt;&gt;"",VALUE(Overall!F792),"")</f>
        <v>500000</v>
      </c>
      <c r="I790" s="6">
        <f>IF(Overall!G792&lt;&gt;"",VALUE(Overall!G792),"")</f>
        <v>79</v>
      </c>
      <c r="J790" s="6">
        <f>IF(Overall!H792&lt;&gt;"",VALUE(Overall!H792),"")</f>
        <v>62</v>
      </c>
      <c r="K790" s="6">
        <f>IF(Overall!I792&lt;&gt;"",VALUE(Overall!I792),"")</f>
        <v>2.79</v>
      </c>
      <c r="L790" s="6">
        <f>IF(Overall!J792&lt;&gt;"",VALUE(Overall!J792),"")</f>
        <v>0.3</v>
      </c>
      <c r="M790" s="6">
        <f>IF(Overall!K792&lt;&gt;"",VALUE(Overall!K792),"")</f>
        <v>2.4900000000000002</v>
      </c>
      <c r="N790" s="6">
        <f>IF(Overall!T792&lt;&gt;"",VALUE(Overall!T792),"")</f>
        <v>84.68</v>
      </c>
      <c r="O790" s="7">
        <f>IF(Overall!L792&lt;&gt;"", DATEVALUE(Overall!L792), "")</f>
        <v>45505</v>
      </c>
      <c r="P790" s="7">
        <f>IF(Overall!M792&lt;&gt;"", DATEVALUE(Overall!M792), "")</f>
        <v>45565</v>
      </c>
      <c r="Q790" s="7" t="str">
        <f>IF(Overall!S792&lt;&gt;"",_xlfn.VALUETOTEXT(Overall!S792),"")</f>
        <v>Aug-Sep</v>
      </c>
      <c r="R790" s="7">
        <f>IF(Overall!O792&lt;&gt;"", DATEVALUE(Overall!O792), "")</f>
        <v>45384</v>
      </c>
      <c r="S790" s="7">
        <f>IF(Overall!O792&lt;&gt;"", DATEVALUE(Overall!O792), "")</f>
        <v>45384</v>
      </c>
      <c r="T790" s="5">
        <f t="shared" si="25"/>
        <v>2</v>
      </c>
      <c r="U790" s="10" t="str">
        <f>IF(Overall!$A792&lt;&gt;"",IF(AND(MONTH($O790) &lt;= 1, MONTH($P790) &gt;= 1), IF($T790 &lt;&gt; "", $H790/$T790, ""), ""),"")</f>
        <v/>
      </c>
      <c r="V790" s="10" t="str">
        <f>IF(Overall!$A792&lt;&gt;"",IF(AND(MONTH($O790) &lt;= 2, MONTH($P790) &gt;= 2), IF($T790 &lt;&gt; "", $H790/$T790, ""), ""),"")</f>
        <v/>
      </c>
      <c r="W790" s="10" t="str">
        <f>IF(Overall!$A792&lt;&gt;"",IF(AND(MONTH($O790) &lt;= 3, MONTH($P790) &gt;= 3), IF($T790 &lt;&gt; "", $H790/$T790, ""), ""),"")</f>
        <v/>
      </c>
      <c r="X790" s="10" t="str">
        <f>IF(Overall!$A792&lt;&gt;"",IF(AND(MONTH($O790) &lt;= 4, MONTH($P790) &gt;= 4), IF($T790 &lt;&gt; "", $H790/$T790, ""), ""),"")</f>
        <v/>
      </c>
      <c r="Y790" s="10" t="str">
        <f>IF(Overall!$A792&lt;&gt;"",IF(AND(MONTH($O790) &lt;= 5, MONTH($P790) &gt;= 5), IF($T790 &lt;&gt; "", $H790/$T790, ""), ""),"")</f>
        <v/>
      </c>
      <c r="Z790" s="10" t="str">
        <f>IF(Overall!$A792&lt;&gt;"",IF(AND(MONTH($O790) &lt;= 6, MONTH($P790) &gt;= 6), IF($T790 &lt;&gt; "", $H790/$T790, ""), ""),"")</f>
        <v/>
      </c>
      <c r="AA790" s="10" t="str">
        <f>IF(Overall!$A792&lt;&gt;"",IF(AND(MONTH($O790) &lt;= 7, MONTH($P790) &gt;= 7 ), IF($T790 &lt;&gt; "", $H790/$T790, ""), ""),"")</f>
        <v/>
      </c>
      <c r="AB790" s="10">
        <f>IF(Overall!$A792&lt;&gt;"",IF(AND(MONTH($O790) &lt;= 8, MONTH($P790) &gt;= 8), IF($T790 &lt;&gt; "", $H790/$T790, ""), ""),"")</f>
        <v>250000</v>
      </c>
      <c r="AC790" s="10">
        <f>IF(Overall!$A792&lt;&gt;"",IF(AND(MONTH($O790) &lt;= 9, MONTH($P790) &gt;= 9), IF($T790 &lt;&gt; "", $H790/$T790, ""), ""),"")</f>
        <v>250000</v>
      </c>
      <c r="AD790" s="10" t="str">
        <f>IF(Overall!$A792&lt;&gt;"",IF(AND(MONTH($O790) &lt;= 10, MONTH($P790) &gt;= 10), IF($T790 &lt;&gt; "", $H790/$T790, ""), ""),"")</f>
        <v/>
      </c>
      <c r="AE790" s="10" t="str">
        <f>IF(Overall!$A792&lt;&gt;"",IF(AND(MONTH($O790) &lt;= 11, MONTH($P790) &gt;= 11), IF($T790 &lt;&gt; "", $H790/$T790, ""), ""),"")</f>
        <v/>
      </c>
      <c r="AF790" s="10" t="str">
        <f>IF(Overall!$A792&lt;&gt;"",IF(AND(MONTH($O790) &lt;= 12, MONTH($P790) &gt;= 12), IF($T790 &lt;&gt; "", $H790/$T790, ""), ""),"")</f>
        <v/>
      </c>
      <c r="AH790" s="10" t="str">
        <f ca="1">IFERROR(IF(AND(NOW()&lt;= EOMONTH(DATE(YEAR($P790),1, 1), 0), Overall!$A792&lt;&gt;"", MONTH($O790) &lt;= 1, MONTH($P790) &gt;= 1), IF($T790 &lt;&gt; "", $H790/$T790, ""), ""), "")</f>
        <v/>
      </c>
      <c r="AI790" s="10" t="str">
        <f ca="1">IFERROR(IF(AND(NOW()&lt;= EOMONTH(DATE(YEAR($P790),2, 1), 0), Overall!$A792&lt;&gt;"", MONTH($O790) &lt;= 2, MONTH($P790) &gt;= 2), IF($T790 &lt;&gt; "", $H790/$T790, ""), ""), "")</f>
        <v/>
      </c>
      <c r="AJ790" s="10" t="str">
        <f ca="1">IFERROR(IF(AND(NOW()&lt;= EOMONTH(DATE(YEAR($P790),3, 1), 0), Overall!$A792&lt;&gt;"", MONTH($O790) &lt;= 3, MONTH($P790) &gt;= 3), IF($T790 &lt;&gt; "", $H790/$T790, ""), ""), "")</f>
        <v/>
      </c>
      <c r="AK790" s="10" t="str">
        <f ca="1">IFERROR(IF(AND(NOW()&lt;= EOMONTH(DATE(YEAR($P790),4, 1), 0), Overall!$A792&lt;&gt;"", MONTH($O790) &lt;= 4, MONTH($P790) &gt;= 4), IF($T790 &lt;&gt; "", $H790/$T790, ""), ""), "")</f>
        <v/>
      </c>
      <c r="AL790" s="10" t="str">
        <f ca="1">IFERROR(IF(AND(NOW()&lt;= EOMONTH(DATE(YEAR($P790),5, 1), 0), Overall!$A792&lt;&gt;"", MONTH($O790) &lt;= 5, MONTH($P790) &gt;= 5), IF($T790 &lt;&gt; "", $H790/$T790, ""), ""), "")</f>
        <v/>
      </c>
      <c r="AM790" s="10" t="str">
        <f ca="1">IFERROR(IF(AND(NOW()&lt;= EOMONTH(DATE(YEAR($P790),6, 1), 0), Overall!$A792&lt;&gt;"", MONTH($O790) &lt;= 6, MONTH($P790) &gt;= 6), IF($T790 &lt;&gt; "", $H790/$T790, ""), ""), "")</f>
        <v/>
      </c>
      <c r="AN790" s="10" t="str">
        <f ca="1">IFERROR(IF(AND(NOW()&lt;= EOMONTH(DATE(YEAR($P790),7, 1), 0), Overall!$A792&lt;&gt;"", MONTH($O790) &lt;= 7, MONTH($P790) &gt;= 7), IF($T790 &lt;&gt; "", $H790/$T790, ""), ""), "")</f>
        <v/>
      </c>
      <c r="AO790" s="10" t="str">
        <f ca="1">IFERROR(IF(AND(NOW()&lt;= EOMONTH(DATE(YEAR($P790),8, 1), 0), Overall!$A792&lt;&gt;"", MONTH($O790) &lt;= 8, MONTH($P790) &gt;= 8), IF($T790 &lt;&gt; "", $H790/$T790, ""), ""), "")</f>
        <v/>
      </c>
      <c r="AP790" s="10" t="str">
        <f ca="1">IFERROR(IF(AND(NOW()&lt;= EOMONTH(DATE(YEAR($P790),9, 1), 0), Overall!$A792&lt;&gt;"", MONTH($O790) &lt;= 9, MONTH($P790) &gt;= 9), IF($T790 &lt;&gt; "", $H790/$T790, ""), ""), "")</f>
        <v/>
      </c>
      <c r="AQ790" s="10" t="str">
        <f ca="1">IFERROR(IF(AND(NOW()&lt;= EOMONTH(DATE(YEAR($P790),10, 1), 0), Overall!$A792&lt;&gt;"", MONTH($O790) &lt;= 10, MONTH($P790) &gt;= 10), IF($T790 &lt;&gt; "", $H790/$T790, ""), ""), "")</f>
        <v/>
      </c>
      <c r="AR790" s="10" t="str">
        <f ca="1">IFERROR(IF(AND(NOW()&lt;= EOMONTH(DATE(YEAR($P790),11, 1), 0), Overall!$A792&lt;&gt;"", MONTH($O790) &lt;=11, MONTH($P790) &gt;= 11), IF($T790 &lt;&gt; "", $H790/$T790, ""), ""), "")</f>
        <v/>
      </c>
      <c r="AS790" s="10" t="str">
        <f ca="1">IFERROR(IF(AND(NOW()&lt;= EOMONTH(DATE(YEAR($P790),12, 1), 0), Overall!$A792&lt;&gt;"", MONTH($O790) &lt;= 12, MONTH($P790) &gt;= 12), IF($T790 &lt;&gt; "", $H790/$T790, ""), ""), "")</f>
        <v/>
      </c>
      <c r="AT790" s="16">
        <f t="shared" ca="1" si="24"/>
        <v>0</v>
      </c>
    </row>
    <row r="791" spans="1:46" x14ac:dyDescent="0.25">
      <c r="A791" t="str">
        <f>_xlfn.VALUETOTEXT(Overall!A793)</f>
        <v>FY2024 PCHP</v>
      </c>
      <c r="B791" s="8">
        <f>IF(Overall!B793&lt;&gt;"", VALUE(Overall!B793), "")</f>
        <v>163</v>
      </c>
      <c r="C791" s="5" t="str">
        <f>IF(Overall!C793&lt;&gt;"",_xlfn.VALUETOTEXT(Overall!C793),"")</f>
        <v>24-0204-2404-24CITI-PS-EG-163</v>
      </c>
      <c r="D791" s="5" t="str">
        <f>_xlfn.VALUETOTEXT(Overall!D793)</f>
        <v>EG</v>
      </c>
      <c r="E791" s="5" t="str">
        <f>IF(Overall!Q793&lt;&gt;"",_xlfn.VALUETOTEXT(Overall!Q793),"")</f>
        <v>CITI</v>
      </c>
      <c r="F791" s="5" t="str">
        <f>IF(Overall!E793&lt;&gt;"",_xlfn.VALUETOTEXT(Overall!E793),"")</f>
        <v>Citibank Bhd</v>
      </c>
      <c r="G791" s="5" t="str">
        <f>IF(Overall!R793&lt;&gt;"",_xlfn.VALUETOTEXT(Overall!R793),"")</f>
        <v>Asian</v>
      </c>
      <c r="H791" s="6">
        <f>IF(Overall!F793&lt;&gt;"",VALUE(Overall!F793),"")</f>
        <v>500000</v>
      </c>
      <c r="I791" s="6">
        <f>IF(Overall!G793&lt;&gt;"",VALUE(Overall!G793),"")</f>
        <v>79</v>
      </c>
      <c r="J791" s="6">
        <f>IF(Overall!H793&lt;&gt;"",VALUE(Overall!H793),"")</f>
        <v>62</v>
      </c>
      <c r="K791" s="6">
        <f>IF(Overall!I793&lt;&gt;"",VALUE(Overall!I793),"")</f>
        <v>2.86</v>
      </c>
      <c r="L791" s="6">
        <f>IF(Overall!J793&lt;&gt;"",VALUE(Overall!J793),"")</f>
        <v>0.37</v>
      </c>
      <c r="M791" s="6">
        <f>IF(Overall!K793&lt;&gt;"",VALUE(Overall!K793),"")</f>
        <v>2.4900000000000002</v>
      </c>
      <c r="N791" s="6">
        <f>IF(Overall!T793&lt;&gt;"",VALUE(Overall!T793),"")</f>
        <v>84.68</v>
      </c>
      <c r="O791" s="7">
        <f>IF(Overall!L793&lt;&gt;"", DATEVALUE(Overall!L793), "")</f>
        <v>45505</v>
      </c>
      <c r="P791" s="7">
        <f>IF(Overall!M793&lt;&gt;"", DATEVALUE(Overall!M793), "")</f>
        <v>45565</v>
      </c>
      <c r="Q791" s="7" t="str">
        <f>IF(Overall!S793&lt;&gt;"",_xlfn.VALUETOTEXT(Overall!S793),"")</f>
        <v>Aug-Sep</v>
      </c>
      <c r="R791" s="7">
        <f>IF(Overall!O793&lt;&gt;"", DATEVALUE(Overall!O793), "")</f>
        <v>45384</v>
      </c>
      <c r="S791" s="7">
        <f>IF(Overall!O793&lt;&gt;"", DATEVALUE(Overall!O793), "")</f>
        <v>45384</v>
      </c>
      <c r="T791" s="5">
        <f t="shared" si="25"/>
        <v>2</v>
      </c>
      <c r="U791" s="10" t="str">
        <f>IF(Overall!$A793&lt;&gt;"",IF(AND(MONTH($O791) &lt;= 1, MONTH($P791) &gt;= 1), IF($T791 &lt;&gt; "", $H791/$T791, ""), ""),"")</f>
        <v/>
      </c>
      <c r="V791" s="10" t="str">
        <f>IF(Overall!$A793&lt;&gt;"",IF(AND(MONTH($O791) &lt;= 2, MONTH($P791) &gt;= 2), IF($T791 &lt;&gt; "", $H791/$T791, ""), ""),"")</f>
        <v/>
      </c>
      <c r="W791" s="10" t="str">
        <f>IF(Overall!$A793&lt;&gt;"",IF(AND(MONTH($O791) &lt;= 3, MONTH($P791) &gt;= 3), IF($T791 &lt;&gt; "", $H791/$T791, ""), ""),"")</f>
        <v/>
      </c>
      <c r="X791" s="10" t="str">
        <f>IF(Overall!$A793&lt;&gt;"",IF(AND(MONTH($O791) &lt;= 4, MONTH($P791) &gt;= 4), IF($T791 &lt;&gt; "", $H791/$T791, ""), ""),"")</f>
        <v/>
      </c>
      <c r="Y791" s="10" t="str">
        <f>IF(Overall!$A793&lt;&gt;"",IF(AND(MONTH($O791) &lt;= 5, MONTH($P791) &gt;= 5), IF($T791 &lt;&gt; "", $H791/$T791, ""), ""),"")</f>
        <v/>
      </c>
      <c r="Z791" s="10" t="str">
        <f>IF(Overall!$A793&lt;&gt;"",IF(AND(MONTH($O791) &lt;= 6, MONTH($P791) &gt;= 6), IF($T791 &lt;&gt; "", $H791/$T791, ""), ""),"")</f>
        <v/>
      </c>
      <c r="AA791" s="10" t="str">
        <f>IF(Overall!$A793&lt;&gt;"",IF(AND(MONTH($O791) &lt;= 7, MONTH($P791) &gt;= 7 ), IF($T791 &lt;&gt; "", $H791/$T791, ""), ""),"")</f>
        <v/>
      </c>
      <c r="AB791" s="10">
        <f>IF(Overall!$A793&lt;&gt;"",IF(AND(MONTH($O791) &lt;= 8, MONTH($P791) &gt;= 8), IF($T791 &lt;&gt; "", $H791/$T791, ""), ""),"")</f>
        <v>250000</v>
      </c>
      <c r="AC791" s="10">
        <f>IF(Overall!$A793&lt;&gt;"",IF(AND(MONTH($O791) &lt;= 9, MONTH($P791) &gt;= 9), IF($T791 &lt;&gt; "", $H791/$T791, ""), ""),"")</f>
        <v>250000</v>
      </c>
      <c r="AD791" s="10" t="str">
        <f>IF(Overall!$A793&lt;&gt;"",IF(AND(MONTH($O791) &lt;= 10, MONTH($P791) &gt;= 10), IF($T791 &lt;&gt; "", $H791/$T791, ""), ""),"")</f>
        <v/>
      </c>
      <c r="AE791" s="10" t="str">
        <f>IF(Overall!$A793&lt;&gt;"",IF(AND(MONTH($O791) &lt;= 11, MONTH($P791) &gt;= 11), IF($T791 &lt;&gt; "", $H791/$T791, ""), ""),"")</f>
        <v/>
      </c>
      <c r="AF791" s="10" t="str">
        <f>IF(Overall!$A793&lt;&gt;"",IF(AND(MONTH($O791) &lt;= 12, MONTH($P791) &gt;= 12), IF($T791 &lt;&gt; "", $H791/$T791, ""), ""),"")</f>
        <v/>
      </c>
      <c r="AH791" s="10" t="str">
        <f ca="1">IFERROR(IF(AND(NOW()&lt;= EOMONTH(DATE(YEAR($P791),1, 1), 0), Overall!$A793&lt;&gt;"", MONTH($O791) &lt;= 1, MONTH($P791) &gt;= 1), IF($T791 &lt;&gt; "", $H791/$T791, ""), ""), "")</f>
        <v/>
      </c>
      <c r="AI791" s="10" t="str">
        <f ca="1">IFERROR(IF(AND(NOW()&lt;= EOMONTH(DATE(YEAR($P791),2, 1), 0), Overall!$A793&lt;&gt;"", MONTH($O791) &lt;= 2, MONTH($P791) &gt;= 2), IF($T791 &lt;&gt; "", $H791/$T791, ""), ""), "")</f>
        <v/>
      </c>
      <c r="AJ791" s="10" t="str">
        <f ca="1">IFERROR(IF(AND(NOW()&lt;= EOMONTH(DATE(YEAR($P791),3, 1), 0), Overall!$A793&lt;&gt;"", MONTH($O791) &lt;= 3, MONTH($P791) &gt;= 3), IF($T791 &lt;&gt; "", $H791/$T791, ""), ""), "")</f>
        <v/>
      </c>
      <c r="AK791" s="10" t="str">
        <f ca="1">IFERROR(IF(AND(NOW()&lt;= EOMONTH(DATE(YEAR($P791),4, 1), 0), Overall!$A793&lt;&gt;"", MONTH($O791) &lt;= 4, MONTH($P791) &gt;= 4), IF($T791 &lt;&gt; "", $H791/$T791, ""), ""), "")</f>
        <v/>
      </c>
      <c r="AL791" s="10" t="str">
        <f ca="1">IFERROR(IF(AND(NOW()&lt;= EOMONTH(DATE(YEAR($P791),5, 1), 0), Overall!$A793&lt;&gt;"", MONTH($O791) &lt;= 5, MONTH($P791) &gt;= 5), IF($T791 &lt;&gt; "", $H791/$T791, ""), ""), "")</f>
        <v/>
      </c>
      <c r="AM791" s="10" t="str">
        <f ca="1">IFERROR(IF(AND(NOW()&lt;= EOMONTH(DATE(YEAR($P791),6, 1), 0), Overall!$A793&lt;&gt;"", MONTH($O791) &lt;= 6, MONTH($P791) &gt;= 6), IF($T791 &lt;&gt; "", $H791/$T791, ""), ""), "")</f>
        <v/>
      </c>
      <c r="AN791" s="10" t="str">
        <f ca="1">IFERROR(IF(AND(NOW()&lt;= EOMONTH(DATE(YEAR($P791),7, 1), 0), Overall!$A793&lt;&gt;"", MONTH($O791) &lt;= 7, MONTH($P791) &gt;= 7), IF($T791 &lt;&gt; "", $H791/$T791, ""), ""), "")</f>
        <v/>
      </c>
      <c r="AO791" s="10" t="str">
        <f ca="1">IFERROR(IF(AND(NOW()&lt;= EOMONTH(DATE(YEAR($P791),8, 1), 0), Overall!$A793&lt;&gt;"", MONTH($O791) &lt;= 8, MONTH($P791) &gt;= 8), IF($T791 &lt;&gt; "", $H791/$T791, ""), ""), "")</f>
        <v/>
      </c>
      <c r="AP791" s="10" t="str">
        <f ca="1">IFERROR(IF(AND(NOW()&lt;= EOMONTH(DATE(YEAR($P791),9, 1), 0), Overall!$A793&lt;&gt;"", MONTH($O791) &lt;= 9, MONTH($P791) &gt;= 9), IF($T791 &lt;&gt; "", $H791/$T791, ""), ""), "")</f>
        <v/>
      </c>
      <c r="AQ791" s="10" t="str">
        <f ca="1">IFERROR(IF(AND(NOW()&lt;= EOMONTH(DATE(YEAR($P791),10, 1), 0), Overall!$A793&lt;&gt;"", MONTH($O791) &lt;= 10, MONTH($P791) &gt;= 10), IF($T791 &lt;&gt; "", $H791/$T791, ""), ""), "")</f>
        <v/>
      </c>
      <c r="AR791" s="10" t="str">
        <f ca="1">IFERROR(IF(AND(NOW()&lt;= EOMONTH(DATE(YEAR($P791),11, 1), 0), Overall!$A793&lt;&gt;"", MONTH($O791) &lt;=11, MONTH($P791) &gt;= 11), IF($T791 &lt;&gt; "", $H791/$T791, ""), ""), "")</f>
        <v/>
      </c>
      <c r="AS791" s="10" t="str">
        <f ca="1">IFERROR(IF(AND(NOW()&lt;= EOMONTH(DATE(YEAR($P791),12, 1), 0), Overall!$A793&lt;&gt;"", MONTH($O791) &lt;= 12, MONTH($P791) &gt;= 12), IF($T791 &lt;&gt; "", $H791/$T791, ""), ""), "")</f>
        <v/>
      </c>
      <c r="AT791" s="16">
        <f t="shared" ca="1" si="24"/>
        <v>0</v>
      </c>
    </row>
    <row r="792" spans="1:46" x14ac:dyDescent="0.25">
      <c r="A792" t="str">
        <f>_xlfn.VALUETOTEXT(Overall!A794)</f>
        <v>FY2024 PCHP</v>
      </c>
      <c r="B792" s="8">
        <f>IF(Overall!B794&lt;&gt;"", VALUE(Overall!B794), "")</f>
        <v>164</v>
      </c>
      <c r="C792" s="5" t="str">
        <f>IF(Overall!C794&lt;&gt;"",_xlfn.VALUETOTEXT(Overall!C794),"")</f>
        <v>24-0404-2604-24MSCG-PS-AS-164</v>
      </c>
      <c r="D792" s="5" t="str">
        <f>_xlfn.VALUETOTEXT(Overall!D794)</f>
        <v>AS</v>
      </c>
      <c r="E792" s="5" t="str">
        <f>IF(Overall!Q794&lt;&gt;"",_xlfn.VALUETOTEXT(Overall!Q794),"")</f>
        <v>MSCG</v>
      </c>
      <c r="F792" s="5" t="str">
        <f>IF(Overall!E794&lt;&gt;"",_xlfn.VALUETOTEXT(Overall!E794),"")</f>
        <v>Morgan Stanley Capital Group (Singapore) Pte</v>
      </c>
      <c r="G792" s="5" t="str">
        <f>IF(Overall!R794&lt;&gt;"",_xlfn.VALUETOTEXT(Overall!R794),"")</f>
        <v>Asian</v>
      </c>
      <c r="H792" s="6">
        <f>IF(Overall!F794&lt;&gt;"",VALUE(Overall!F794),"")</f>
        <v>500000</v>
      </c>
      <c r="I792" s="6">
        <f>IF(Overall!G794&lt;&gt;"",VALUE(Overall!G794),"")</f>
        <v>79</v>
      </c>
      <c r="J792" s="6">
        <f>IF(Overall!H794&lt;&gt;"",VALUE(Overall!H794),"")</f>
        <v>62</v>
      </c>
      <c r="K792" s="6">
        <f>IF(Overall!I794&lt;&gt;"",VALUE(Overall!I794),"")</f>
        <v>3</v>
      </c>
      <c r="L792" s="6">
        <f>IF(Overall!J794&lt;&gt;"",VALUE(Overall!J794),"")</f>
        <v>0.37</v>
      </c>
      <c r="M792" s="6">
        <f>IF(Overall!K794&lt;&gt;"",VALUE(Overall!K794),"")</f>
        <v>2.63</v>
      </c>
      <c r="N792" s="6">
        <f>IF(Overall!T794&lt;&gt;"",VALUE(Overall!T794),"")</f>
        <v>85.23</v>
      </c>
      <c r="O792" s="7">
        <f>IF(Overall!L794&lt;&gt;"", DATEVALUE(Overall!L794), "")</f>
        <v>45536</v>
      </c>
      <c r="P792" s="7">
        <f>IF(Overall!M794&lt;&gt;"", DATEVALUE(Overall!M794), "")</f>
        <v>45565</v>
      </c>
      <c r="Q792" s="7" t="str">
        <f>IF(Overall!S794&lt;&gt;"",_xlfn.VALUETOTEXT(Overall!S794),"")</f>
        <v>Sep</v>
      </c>
      <c r="R792" s="7">
        <f>IF(Overall!O794&lt;&gt;"", DATEVALUE(Overall!O794), "")</f>
        <v>45386</v>
      </c>
      <c r="S792" s="7">
        <f>IF(Overall!O794&lt;&gt;"", DATEVALUE(Overall!O794), "")</f>
        <v>45386</v>
      </c>
      <c r="T792" s="5">
        <f t="shared" si="25"/>
        <v>1</v>
      </c>
      <c r="U792" s="10" t="str">
        <f>IF(Overall!$A794&lt;&gt;"",IF(AND(MONTH($O792) &lt;= 1, MONTH($P792) &gt;= 1), IF($T792 &lt;&gt; "", $H792/$T792, ""), ""),"")</f>
        <v/>
      </c>
      <c r="V792" s="10" t="str">
        <f>IF(Overall!$A794&lt;&gt;"",IF(AND(MONTH($O792) &lt;= 2, MONTH($P792) &gt;= 2), IF($T792 &lt;&gt; "", $H792/$T792, ""), ""),"")</f>
        <v/>
      </c>
      <c r="W792" s="10" t="str">
        <f>IF(Overall!$A794&lt;&gt;"",IF(AND(MONTH($O792) &lt;= 3, MONTH($P792) &gt;= 3), IF($T792 &lt;&gt; "", $H792/$T792, ""), ""),"")</f>
        <v/>
      </c>
      <c r="X792" s="10" t="str">
        <f>IF(Overall!$A794&lt;&gt;"",IF(AND(MONTH($O792) &lt;= 4, MONTH($P792) &gt;= 4), IF($T792 &lt;&gt; "", $H792/$T792, ""), ""),"")</f>
        <v/>
      </c>
      <c r="Y792" s="10" t="str">
        <f>IF(Overall!$A794&lt;&gt;"",IF(AND(MONTH($O792) &lt;= 5, MONTH($P792) &gt;= 5), IF($T792 &lt;&gt; "", $H792/$T792, ""), ""),"")</f>
        <v/>
      </c>
      <c r="Z792" s="10" t="str">
        <f>IF(Overall!$A794&lt;&gt;"",IF(AND(MONTH($O792) &lt;= 6, MONTH($P792) &gt;= 6), IF($T792 &lt;&gt; "", $H792/$T792, ""), ""),"")</f>
        <v/>
      </c>
      <c r="AA792" s="10" t="str">
        <f>IF(Overall!$A794&lt;&gt;"",IF(AND(MONTH($O792) &lt;= 7, MONTH($P792) &gt;= 7 ), IF($T792 &lt;&gt; "", $H792/$T792, ""), ""),"")</f>
        <v/>
      </c>
      <c r="AB792" s="10" t="str">
        <f>IF(Overall!$A794&lt;&gt;"",IF(AND(MONTH($O792) &lt;= 8, MONTH($P792) &gt;= 8), IF($T792 &lt;&gt; "", $H792/$T792, ""), ""),"")</f>
        <v/>
      </c>
      <c r="AC792" s="10">
        <f>IF(Overall!$A794&lt;&gt;"",IF(AND(MONTH($O792) &lt;= 9, MONTH($P792) &gt;= 9), IF($T792 &lt;&gt; "", $H792/$T792, ""), ""),"")</f>
        <v>500000</v>
      </c>
      <c r="AD792" s="10" t="str">
        <f>IF(Overall!$A794&lt;&gt;"",IF(AND(MONTH($O792) &lt;= 10, MONTH($P792) &gt;= 10), IF($T792 &lt;&gt; "", $H792/$T792, ""), ""),"")</f>
        <v/>
      </c>
      <c r="AE792" s="10" t="str">
        <f>IF(Overall!$A794&lt;&gt;"",IF(AND(MONTH($O792) &lt;= 11, MONTH($P792) &gt;= 11), IF($T792 &lt;&gt; "", $H792/$T792, ""), ""),"")</f>
        <v/>
      </c>
      <c r="AF792" s="10" t="str">
        <f>IF(Overall!$A794&lt;&gt;"",IF(AND(MONTH($O792) &lt;= 12, MONTH($P792) &gt;= 12), IF($T792 &lt;&gt; "", $H792/$T792, ""), ""),"")</f>
        <v/>
      </c>
      <c r="AH792" s="10" t="str">
        <f ca="1">IFERROR(IF(AND(NOW()&lt;= EOMONTH(DATE(YEAR($P792),1, 1), 0), Overall!$A794&lt;&gt;"", MONTH($O792) &lt;= 1, MONTH($P792) &gt;= 1), IF($T792 &lt;&gt; "", $H792/$T792, ""), ""), "")</f>
        <v/>
      </c>
      <c r="AI792" s="10" t="str">
        <f ca="1">IFERROR(IF(AND(NOW()&lt;= EOMONTH(DATE(YEAR($P792),2, 1), 0), Overall!$A794&lt;&gt;"", MONTH($O792) &lt;= 2, MONTH($P792) &gt;= 2), IF($T792 &lt;&gt; "", $H792/$T792, ""), ""), "")</f>
        <v/>
      </c>
      <c r="AJ792" s="10" t="str">
        <f ca="1">IFERROR(IF(AND(NOW()&lt;= EOMONTH(DATE(YEAR($P792),3, 1), 0), Overall!$A794&lt;&gt;"", MONTH($O792) &lt;= 3, MONTH($P792) &gt;= 3), IF($T792 &lt;&gt; "", $H792/$T792, ""), ""), "")</f>
        <v/>
      </c>
      <c r="AK792" s="10" t="str">
        <f ca="1">IFERROR(IF(AND(NOW()&lt;= EOMONTH(DATE(YEAR($P792),4, 1), 0), Overall!$A794&lt;&gt;"", MONTH($O792) &lt;= 4, MONTH($P792) &gt;= 4), IF($T792 &lt;&gt; "", $H792/$T792, ""), ""), "")</f>
        <v/>
      </c>
      <c r="AL792" s="10" t="str">
        <f ca="1">IFERROR(IF(AND(NOW()&lt;= EOMONTH(DATE(YEAR($P792),5, 1), 0), Overall!$A794&lt;&gt;"", MONTH($O792) &lt;= 5, MONTH($P792) &gt;= 5), IF($T792 &lt;&gt; "", $H792/$T792, ""), ""), "")</f>
        <v/>
      </c>
      <c r="AM792" s="10" t="str">
        <f ca="1">IFERROR(IF(AND(NOW()&lt;= EOMONTH(DATE(YEAR($P792),6, 1), 0), Overall!$A794&lt;&gt;"", MONTH($O792) &lt;= 6, MONTH($P792) &gt;= 6), IF($T792 &lt;&gt; "", $H792/$T792, ""), ""), "")</f>
        <v/>
      </c>
      <c r="AN792" s="10" t="str">
        <f ca="1">IFERROR(IF(AND(NOW()&lt;= EOMONTH(DATE(YEAR($P792),7, 1), 0), Overall!$A794&lt;&gt;"", MONTH($O792) &lt;= 7, MONTH($P792) &gt;= 7), IF($T792 &lt;&gt; "", $H792/$T792, ""), ""), "")</f>
        <v/>
      </c>
      <c r="AO792" s="10" t="str">
        <f ca="1">IFERROR(IF(AND(NOW()&lt;= EOMONTH(DATE(YEAR($P792),8, 1), 0), Overall!$A794&lt;&gt;"", MONTH($O792) &lt;= 8, MONTH($P792) &gt;= 8), IF($T792 &lt;&gt; "", $H792/$T792, ""), ""), "")</f>
        <v/>
      </c>
      <c r="AP792" s="10" t="str">
        <f ca="1">IFERROR(IF(AND(NOW()&lt;= EOMONTH(DATE(YEAR($P792),9, 1), 0), Overall!$A794&lt;&gt;"", MONTH($O792) &lt;= 9, MONTH($P792) &gt;= 9), IF($T792 &lt;&gt; "", $H792/$T792, ""), ""), "")</f>
        <v/>
      </c>
      <c r="AQ792" s="10" t="str">
        <f ca="1">IFERROR(IF(AND(NOW()&lt;= EOMONTH(DATE(YEAR($P792),10, 1), 0), Overall!$A794&lt;&gt;"", MONTH($O792) &lt;= 10, MONTH($P792) &gt;= 10), IF($T792 &lt;&gt; "", $H792/$T792, ""), ""), "")</f>
        <v/>
      </c>
      <c r="AR792" s="10" t="str">
        <f ca="1">IFERROR(IF(AND(NOW()&lt;= EOMONTH(DATE(YEAR($P792),11, 1), 0), Overall!$A794&lt;&gt;"", MONTH($O792) &lt;=11, MONTH($P792) &gt;= 11), IF($T792 &lt;&gt; "", $H792/$T792, ""), ""), "")</f>
        <v/>
      </c>
      <c r="AS792" s="10" t="str">
        <f ca="1">IFERROR(IF(AND(NOW()&lt;= EOMONTH(DATE(YEAR($P792),12, 1), 0), Overall!$A794&lt;&gt;"", MONTH($O792) &lt;= 12, MONTH($P792) &gt;= 12), IF($T792 &lt;&gt; "", $H792/$T792, ""), ""), "")</f>
        <v/>
      </c>
      <c r="AT792" s="16">
        <f t="shared" ca="1" si="24"/>
        <v>0</v>
      </c>
    </row>
    <row r="793" spans="1:46" x14ac:dyDescent="0.25">
      <c r="A793" t="str">
        <f>_xlfn.VALUETOTEXT(Overall!A795)</f>
        <v>FY2024 PCHP</v>
      </c>
      <c r="B793" s="8">
        <f>IF(Overall!B795&lt;&gt;"", VALUE(Overall!B795), "")</f>
        <v>165</v>
      </c>
      <c r="C793" s="5" t="str">
        <f>IF(Overall!C795&lt;&gt;"",_xlfn.VALUETOTEXT(Overall!C795),"")</f>
        <v>24-0404-2604-24JPMC-PS-DS-165</v>
      </c>
      <c r="D793" s="5" t="str">
        <f>_xlfn.VALUETOTEXT(Overall!D795)</f>
        <v>DS</v>
      </c>
      <c r="E793" s="5" t="str">
        <f>IF(Overall!Q795&lt;&gt;"",_xlfn.VALUETOTEXT(Overall!Q795),"")</f>
        <v>JPMC</v>
      </c>
      <c r="F793" s="5" t="str">
        <f>IF(Overall!E795&lt;&gt;"",_xlfn.VALUETOTEXT(Overall!E795),"")</f>
        <v>JP Morgan Chase Bank NA</v>
      </c>
      <c r="G793" s="5" t="str">
        <f>IF(Overall!R795&lt;&gt;"",_xlfn.VALUETOTEXT(Overall!R795),"")</f>
        <v>Asian</v>
      </c>
      <c r="H793" s="6">
        <f>IF(Overall!F795&lt;&gt;"",VALUE(Overall!F795),"")</f>
        <v>500000</v>
      </c>
      <c r="I793" s="6">
        <f>IF(Overall!G795&lt;&gt;"",VALUE(Overall!G795),"")</f>
        <v>79</v>
      </c>
      <c r="J793" s="6">
        <f>IF(Overall!H795&lt;&gt;"",VALUE(Overall!H795),"")</f>
        <v>62</v>
      </c>
      <c r="K793" s="6">
        <f>IF(Overall!I795&lt;&gt;"",VALUE(Overall!I795),"")</f>
        <v>2.2999999999999998</v>
      </c>
      <c r="L793" s="6">
        <f>IF(Overall!J795&lt;&gt;"",VALUE(Overall!J795),"")</f>
        <v>0.14000000000000001</v>
      </c>
      <c r="M793" s="6">
        <f>IF(Overall!K795&lt;&gt;"",VALUE(Overall!K795),"")</f>
        <v>2.16</v>
      </c>
      <c r="N793" s="6">
        <f>IF(Overall!T795&lt;&gt;"",VALUE(Overall!T795),"")</f>
        <v>86.06</v>
      </c>
      <c r="O793" s="7">
        <f>IF(Overall!L795&lt;&gt;"", DATEVALUE(Overall!L795), "")</f>
        <v>45505</v>
      </c>
      <c r="P793" s="7">
        <f>IF(Overall!M795&lt;&gt;"", DATEVALUE(Overall!M795), "")</f>
        <v>45535</v>
      </c>
      <c r="Q793" s="7" t="str">
        <f>IF(Overall!S795&lt;&gt;"",_xlfn.VALUETOTEXT(Overall!S795),"")</f>
        <v>Aug</v>
      </c>
      <c r="R793" s="7">
        <f>IF(Overall!O795&lt;&gt;"", DATEVALUE(Overall!O795), "")</f>
        <v>45386</v>
      </c>
      <c r="S793" s="7">
        <f>IF(Overall!O795&lt;&gt;"", DATEVALUE(Overall!O795), "")</f>
        <v>45386</v>
      </c>
      <c r="T793" s="5">
        <f t="shared" si="25"/>
        <v>1</v>
      </c>
      <c r="U793" s="10" t="str">
        <f>IF(Overall!$A795&lt;&gt;"",IF(AND(MONTH($O793) &lt;= 1, MONTH($P793) &gt;= 1), IF($T793 &lt;&gt; "", $H793/$T793, ""), ""),"")</f>
        <v/>
      </c>
      <c r="V793" s="10" t="str">
        <f>IF(Overall!$A795&lt;&gt;"",IF(AND(MONTH($O793) &lt;= 2, MONTH($P793) &gt;= 2), IF($T793 &lt;&gt; "", $H793/$T793, ""), ""),"")</f>
        <v/>
      </c>
      <c r="W793" s="10" t="str">
        <f>IF(Overall!$A795&lt;&gt;"",IF(AND(MONTH($O793) &lt;= 3, MONTH($P793) &gt;= 3), IF($T793 &lt;&gt; "", $H793/$T793, ""), ""),"")</f>
        <v/>
      </c>
      <c r="X793" s="10" t="str">
        <f>IF(Overall!$A795&lt;&gt;"",IF(AND(MONTH($O793) &lt;= 4, MONTH($P793) &gt;= 4), IF($T793 &lt;&gt; "", $H793/$T793, ""), ""),"")</f>
        <v/>
      </c>
      <c r="Y793" s="10" t="str">
        <f>IF(Overall!$A795&lt;&gt;"",IF(AND(MONTH($O793) &lt;= 5, MONTH($P793) &gt;= 5), IF($T793 &lt;&gt; "", $H793/$T793, ""), ""),"")</f>
        <v/>
      </c>
      <c r="Z793" s="10" t="str">
        <f>IF(Overall!$A795&lt;&gt;"",IF(AND(MONTH($O793) &lt;= 6, MONTH($P793) &gt;= 6), IF($T793 &lt;&gt; "", $H793/$T793, ""), ""),"")</f>
        <v/>
      </c>
      <c r="AA793" s="10" t="str">
        <f>IF(Overall!$A795&lt;&gt;"",IF(AND(MONTH($O793) &lt;= 7, MONTH($P793) &gt;= 7 ), IF($T793 &lt;&gt; "", $H793/$T793, ""), ""),"")</f>
        <v/>
      </c>
      <c r="AB793" s="10">
        <f>IF(Overall!$A795&lt;&gt;"",IF(AND(MONTH($O793) &lt;= 8, MONTH($P793) &gt;= 8), IF($T793 &lt;&gt; "", $H793/$T793, ""), ""),"")</f>
        <v>500000</v>
      </c>
      <c r="AC793" s="10" t="str">
        <f>IF(Overall!$A795&lt;&gt;"",IF(AND(MONTH($O793) &lt;= 9, MONTH($P793) &gt;= 9), IF($T793 &lt;&gt; "", $H793/$T793, ""), ""),"")</f>
        <v/>
      </c>
      <c r="AD793" s="10" t="str">
        <f>IF(Overall!$A795&lt;&gt;"",IF(AND(MONTH($O793) &lt;= 10, MONTH($P793) &gt;= 10), IF($T793 &lt;&gt; "", $H793/$T793, ""), ""),"")</f>
        <v/>
      </c>
      <c r="AE793" s="10" t="str">
        <f>IF(Overall!$A795&lt;&gt;"",IF(AND(MONTH($O793) &lt;= 11, MONTH($P793) &gt;= 11), IF($T793 &lt;&gt; "", $H793/$T793, ""), ""),"")</f>
        <v/>
      </c>
      <c r="AF793" s="10" t="str">
        <f>IF(Overall!$A795&lt;&gt;"",IF(AND(MONTH($O793) &lt;= 12, MONTH($P793) &gt;= 12), IF($T793 &lt;&gt; "", $H793/$T793, ""), ""),"")</f>
        <v/>
      </c>
      <c r="AH793" s="10" t="str">
        <f ca="1">IFERROR(IF(AND(NOW()&lt;= EOMONTH(DATE(YEAR($P793),1, 1), 0), Overall!$A795&lt;&gt;"", MONTH($O793) &lt;= 1, MONTH($P793) &gt;= 1), IF($T793 &lt;&gt; "", $H793/$T793, ""), ""), "")</f>
        <v/>
      </c>
      <c r="AI793" s="10" t="str">
        <f ca="1">IFERROR(IF(AND(NOW()&lt;= EOMONTH(DATE(YEAR($P793),2, 1), 0), Overall!$A795&lt;&gt;"", MONTH($O793) &lt;= 2, MONTH($P793) &gt;= 2), IF($T793 &lt;&gt; "", $H793/$T793, ""), ""), "")</f>
        <v/>
      </c>
      <c r="AJ793" s="10" t="str">
        <f ca="1">IFERROR(IF(AND(NOW()&lt;= EOMONTH(DATE(YEAR($P793),3, 1), 0), Overall!$A795&lt;&gt;"", MONTH($O793) &lt;= 3, MONTH($P793) &gt;= 3), IF($T793 &lt;&gt; "", $H793/$T793, ""), ""), "")</f>
        <v/>
      </c>
      <c r="AK793" s="10" t="str">
        <f ca="1">IFERROR(IF(AND(NOW()&lt;= EOMONTH(DATE(YEAR($P793),4, 1), 0), Overall!$A795&lt;&gt;"", MONTH($O793) &lt;= 4, MONTH($P793) &gt;= 4), IF($T793 &lt;&gt; "", $H793/$T793, ""), ""), "")</f>
        <v/>
      </c>
      <c r="AL793" s="10" t="str">
        <f ca="1">IFERROR(IF(AND(NOW()&lt;= EOMONTH(DATE(YEAR($P793),5, 1), 0), Overall!$A795&lt;&gt;"", MONTH($O793) &lt;= 5, MONTH($P793) &gt;= 5), IF($T793 &lt;&gt; "", $H793/$T793, ""), ""), "")</f>
        <v/>
      </c>
      <c r="AM793" s="10" t="str">
        <f ca="1">IFERROR(IF(AND(NOW()&lt;= EOMONTH(DATE(YEAR($P793),6, 1), 0), Overall!$A795&lt;&gt;"", MONTH($O793) &lt;= 6, MONTH($P793) &gt;= 6), IF($T793 &lt;&gt; "", $H793/$T793, ""), ""), "")</f>
        <v/>
      </c>
      <c r="AN793" s="10" t="str">
        <f ca="1">IFERROR(IF(AND(NOW()&lt;= EOMONTH(DATE(YEAR($P793),7, 1), 0), Overall!$A795&lt;&gt;"", MONTH($O793) &lt;= 7, MONTH($P793) &gt;= 7), IF($T793 &lt;&gt; "", $H793/$T793, ""), ""), "")</f>
        <v/>
      </c>
      <c r="AO793" s="10" t="str">
        <f ca="1">IFERROR(IF(AND(NOW()&lt;= EOMONTH(DATE(YEAR($P793),8, 1), 0), Overall!$A795&lt;&gt;"", MONTH($O793) &lt;= 8, MONTH($P793) &gt;= 8), IF($T793 &lt;&gt; "", $H793/$T793, ""), ""), "")</f>
        <v/>
      </c>
      <c r="AP793" s="10" t="str">
        <f ca="1">IFERROR(IF(AND(NOW()&lt;= EOMONTH(DATE(YEAR($P793),9, 1), 0), Overall!$A795&lt;&gt;"", MONTH($O793) &lt;= 9, MONTH($P793) &gt;= 9), IF($T793 &lt;&gt; "", $H793/$T793, ""), ""), "")</f>
        <v/>
      </c>
      <c r="AQ793" s="10" t="str">
        <f ca="1">IFERROR(IF(AND(NOW()&lt;= EOMONTH(DATE(YEAR($P793),10, 1), 0), Overall!$A795&lt;&gt;"", MONTH($O793) &lt;= 10, MONTH($P793) &gt;= 10), IF($T793 &lt;&gt; "", $H793/$T793, ""), ""), "")</f>
        <v/>
      </c>
      <c r="AR793" s="10" t="str">
        <f ca="1">IFERROR(IF(AND(NOW()&lt;= EOMONTH(DATE(YEAR($P793),11, 1), 0), Overall!$A795&lt;&gt;"", MONTH($O793) &lt;=11, MONTH($P793) &gt;= 11), IF($T793 &lt;&gt; "", $H793/$T793, ""), ""), "")</f>
        <v/>
      </c>
      <c r="AS793" s="10" t="str">
        <f ca="1">IFERROR(IF(AND(NOW()&lt;= EOMONTH(DATE(YEAR($P793),12, 1), 0), Overall!$A795&lt;&gt;"", MONTH($O793) &lt;= 12, MONTH($P793) &gt;= 12), IF($T793 &lt;&gt; "", $H793/$T793, ""), ""), "")</f>
        <v/>
      </c>
      <c r="AT793" s="16">
        <f t="shared" ca="1" si="24"/>
        <v>0</v>
      </c>
    </row>
    <row r="794" spans="1:46" x14ac:dyDescent="0.25">
      <c r="A794" t="str">
        <f>_xlfn.VALUETOTEXT(Overall!A796)</f>
        <v>FY2024 PCHP</v>
      </c>
      <c r="B794" s="8">
        <f>IF(Overall!B796&lt;&gt;"", VALUE(Overall!B796), "")</f>
        <v>166</v>
      </c>
      <c r="C794" s="5" t="str">
        <f>IF(Overall!C796&lt;&gt;"",_xlfn.VALUETOTEXT(Overall!C796),"")</f>
        <v>24-0404-2604-24MLIL-PS-EG-166</v>
      </c>
      <c r="D794" s="5" t="str">
        <f>_xlfn.VALUETOTEXT(Overall!D796)</f>
        <v>EG</v>
      </c>
      <c r="E794" s="5" t="str">
        <f>IF(Overall!Q796&lt;&gt;"",_xlfn.VALUETOTEXT(Overall!Q796),"")</f>
        <v>MLIL</v>
      </c>
      <c r="F794" s="5" t="str">
        <f>IF(Overall!E796&lt;&gt;"",_xlfn.VALUETOTEXT(Overall!E796),"")</f>
        <v>Merrill Lynch International</v>
      </c>
      <c r="G794" s="5" t="str">
        <f>IF(Overall!R796&lt;&gt;"",_xlfn.VALUETOTEXT(Overall!R796),"")</f>
        <v>Asian</v>
      </c>
      <c r="H794" s="6">
        <f>IF(Overall!F796&lt;&gt;"",VALUE(Overall!F796),"")</f>
        <v>540000</v>
      </c>
      <c r="I794" s="6">
        <f>IF(Overall!G796&lt;&gt;"",VALUE(Overall!G796),"")</f>
        <v>79</v>
      </c>
      <c r="J794" s="6">
        <f>IF(Overall!H796&lt;&gt;"",VALUE(Overall!H796),"")</f>
        <v>62</v>
      </c>
      <c r="K794" s="6">
        <f>IF(Overall!I796&lt;&gt;"",VALUE(Overall!I796),"")</f>
        <v>3.06</v>
      </c>
      <c r="L794" s="6">
        <f>IF(Overall!J796&lt;&gt;"",VALUE(Overall!J796),"")</f>
        <v>0.4</v>
      </c>
      <c r="M794" s="6">
        <f>IF(Overall!K796&lt;&gt;"",VALUE(Overall!K796),"")</f>
        <v>2.66</v>
      </c>
      <c r="N794" s="6">
        <f>IF(Overall!T796&lt;&gt;"",VALUE(Overall!T796),"")</f>
        <v>85.25</v>
      </c>
      <c r="O794" s="7">
        <f>IF(Overall!L796&lt;&gt;"", DATEVALUE(Overall!L796), "")</f>
        <v>45536</v>
      </c>
      <c r="P794" s="7">
        <f>IF(Overall!M796&lt;&gt;"", DATEVALUE(Overall!M796), "")</f>
        <v>45565</v>
      </c>
      <c r="Q794" s="7" t="str">
        <f>IF(Overall!S796&lt;&gt;"",_xlfn.VALUETOTEXT(Overall!S796),"")</f>
        <v>Sep</v>
      </c>
      <c r="R794" s="7">
        <f>IF(Overall!O796&lt;&gt;"", DATEVALUE(Overall!O796), "")</f>
        <v>45386</v>
      </c>
      <c r="S794" s="7">
        <f>IF(Overall!O796&lt;&gt;"", DATEVALUE(Overall!O796), "")</f>
        <v>45386</v>
      </c>
      <c r="T794" s="5">
        <f t="shared" si="25"/>
        <v>1</v>
      </c>
      <c r="U794" s="10" t="str">
        <f>IF(Overall!$A796&lt;&gt;"",IF(AND(MONTH($O794) &lt;= 1, MONTH($P794) &gt;= 1), IF($T794 &lt;&gt; "", $H794/$T794, ""), ""),"")</f>
        <v/>
      </c>
      <c r="V794" s="10" t="str">
        <f>IF(Overall!$A796&lt;&gt;"",IF(AND(MONTH($O794) &lt;= 2, MONTH($P794) &gt;= 2), IF($T794 &lt;&gt; "", $H794/$T794, ""), ""),"")</f>
        <v/>
      </c>
      <c r="W794" s="10" t="str">
        <f>IF(Overall!$A796&lt;&gt;"",IF(AND(MONTH($O794) &lt;= 3, MONTH($P794) &gt;= 3), IF($T794 &lt;&gt; "", $H794/$T794, ""), ""),"")</f>
        <v/>
      </c>
      <c r="X794" s="10" t="str">
        <f>IF(Overall!$A796&lt;&gt;"",IF(AND(MONTH($O794) &lt;= 4, MONTH($P794) &gt;= 4), IF($T794 &lt;&gt; "", $H794/$T794, ""), ""),"")</f>
        <v/>
      </c>
      <c r="Y794" s="10" t="str">
        <f>IF(Overall!$A796&lt;&gt;"",IF(AND(MONTH($O794) &lt;= 5, MONTH($P794) &gt;= 5), IF($T794 &lt;&gt; "", $H794/$T794, ""), ""),"")</f>
        <v/>
      </c>
      <c r="Z794" s="10" t="str">
        <f>IF(Overall!$A796&lt;&gt;"",IF(AND(MONTH($O794) &lt;= 6, MONTH($P794) &gt;= 6), IF($T794 &lt;&gt; "", $H794/$T794, ""), ""),"")</f>
        <v/>
      </c>
      <c r="AA794" s="10" t="str">
        <f>IF(Overall!$A796&lt;&gt;"",IF(AND(MONTH($O794) &lt;= 7, MONTH($P794) &gt;= 7 ), IF($T794 &lt;&gt; "", $H794/$T794, ""), ""),"")</f>
        <v/>
      </c>
      <c r="AB794" s="10" t="str">
        <f>IF(Overall!$A796&lt;&gt;"",IF(AND(MONTH($O794) &lt;= 8, MONTH($P794) &gt;= 8), IF($T794 &lt;&gt; "", $H794/$T794, ""), ""),"")</f>
        <v/>
      </c>
      <c r="AC794" s="10">
        <f>IF(Overall!$A796&lt;&gt;"",IF(AND(MONTH($O794) &lt;= 9, MONTH($P794) &gt;= 9), IF($T794 &lt;&gt; "", $H794/$T794, ""), ""),"")</f>
        <v>540000</v>
      </c>
      <c r="AD794" s="10" t="str">
        <f>IF(Overall!$A796&lt;&gt;"",IF(AND(MONTH($O794) &lt;= 10, MONTH($P794) &gt;= 10), IF($T794 &lt;&gt; "", $H794/$T794, ""), ""),"")</f>
        <v/>
      </c>
      <c r="AE794" s="10" t="str">
        <f>IF(Overall!$A796&lt;&gt;"",IF(AND(MONTH($O794) &lt;= 11, MONTH($P794) &gt;= 11), IF($T794 &lt;&gt; "", $H794/$T794, ""), ""),"")</f>
        <v/>
      </c>
      <c r="AF794" s="10" t="str">
        <f>IF(Overall!$A796&lt;&gt;"",IF(AND(MONTH($O794) &lt;= 12, MONTH($P794) &gt;= 12), IF($T794 &lt;&gt; "", $H794/$T794, ""), ""),"")</f>
        <v/>
      </c>
      <c r="AH794" s="10" t="str">
        <f ca="1">IFERROR(IF(AND(NOW()&lt;= EOMONTH(DATE(YEAR($P794),1, 1), 0), Overall!$A796&lt;&gt;"", MONTH($O794) &lt;= 1, MONTH($P794) &gt;= 1), IF($T794 &lt;&gt; "", $H794/$T794, ""), ""), "")</f>
        <v/>
      </c>
      <c r="AI794" s="10" t="str">
        <f ca="1">IFERROR(IF(AND(NOW()&lt;= EOMONTH(DATE(YEAR($P794),2, 1), 0), Overall!$A796&lt;&gt;"", MONTH($O794) &lt;= 2, MONTH($P794) &gt;= 2), IF($T794 &lt;&gt; "", $H794/$T794, ""), ""), "")</f>
        <v/>
      </c>
      <c r="AJ794" s="10" t="str">
        <f ca="1">IFERROR(IF(AND(NOW()&lt;= EOMONTH(DATE(YEAR($P794),3, 1), 0), Overall!$A796&lt;&gt;"", MONTH($O794) &lt;= 3, MONTH($P794) &gt;= 3), IF($T794 &lt;&gt; "", $H794/$T794, ""), ""), "")</f>
        <v/>
      </c>
      <c r="AK794" s="10" t="str">
        <f ca="1">IFERROR(IF(AND(NOW()&lt;= EOMONTH(DATE(YEAR($P794),4, 1), 0), Overall!$A796&lt;&gt;"", MONTH($O794) &lt;= 4, MONTH($P794) &gt;= 4), IF($T794 &lt;&gt; "", $H794/$T794, ""), ""), "")</f>
        <v/>
      </c>
      <c r="AL794" s="10" t="str">
        <f ca="1">IFERROR(IF(AND(NOW()&lt;= EOMONTH(DATE(YEAR($P794),5, 1), 0), Overall!$A796&lt;&gt;"", MONTH($O794) &lt;= 5, MONTH($P794) &gt;= 5), IF($T794 &lt;&gt; "", $H794/$T794, ""), ""), "")</f>
        <v/>
      </c>
      <c r="AM794" s="10" t="str">
        <f ca="1">IFERROR(IF(AND(NOW()&lt;= EOMONTH(DATE(YEAR($P794),6, 1), 0), Overall!$A796&lt;&gt;"", MONTH($O794) &lt;= 6, MONTH($P794) &gt;= 6), IF($T794 &lt;&gt; "", $H794/$T794, ""), ""), "")</f>
        <v/>
      </c>
      <c r="AN794" s="10" t="str">
        <f ca="1">IFERROR(IF(AND(NOW()&lt;= EOMONTH(DATE(YEAR($P794),7, 1), 0), Overall!$A796&lt;&gt;"", MONTH($O794) &lt;= 7, MONTH($P794) &gt;= 7), IF($T794 &lt;&gt; "", $H794/$T794, ""), ""), "")</f>
        <v/>
      </c>
      <c r="AO794" s="10" t="str">
        <f ca="1">IFERROR(IF(AND(NOW()&lt;= EOMONTH(DATE(YEAR($P794),8, 1), 0), Overall!$A796&lt;&gt;"", MONTH($O794) &lt;= 8, MONTH($P794) &gt;= 8), IF($T794 &lt;&gt; "", $H794/$T794, ""), ""), "")</f>
        <v/>
      </c>
      <c r="AP794" s="10" t="str">
        <f ca="1">IFERROR(IF(AND(NOW()&lt;= EOMONTH(DATE(YEAR($P794),9, 1), 0), Overall!$A796&lt;&gt;"", MONTH($O794) &lt;= 9, MONTH($P794) &gt;= 9), IF($T794 &lt;&gt; "", $H794/$T794, ""), ""), "")</f>
        <v/>
      </c>
      <c r="AQ794" s="10" t="str">
        <f ca="1">IFERROR(IF(AND(NOW()&lt;= EOMONTH(DATE(YEAR($P794),10, 1), 0), Overall!$A796&lt;&gt;"", MONTH($O794) &lt;= 10, MONTH($P794) &gt;= 10), IF($T794 &lt;&gt; "", $H794/$T794, ""), ""), "")</f>
        <v/>
      </c>
      <c r="AR794" s="10" t="str">
        <f ca="1">IFERROR(IF(AND(NOW()&lt;= EOMONTH(DATE(YEAR($P794),11, 1), 0), Overall!$A796&lt;&gt;"", MONTH($O794) &lt;=11, MONTH($P794) &gt;= 11), IF($T794 &lt;&gt; "", $H794/$T794, ""), ""), "")</f>
        <v/>
      </c>
      <c r="AS794" s="10" t="str">
        <f ca="1">IFERROR(IF(AND(NOW()&lt;= EOMONTH(DATE(YEAR($P794),12, 1), 0), Overall!$A796&lt;&gt;"", MONTH($O794) &lt;= 12, MONTH($P794) &gt;= 12), IF($T794 &lt;&gt; "", $H794/$T794, ""), ""), "")</f>
        <v/>
      </c>
      <c r="AT794" s="16">
        <f t="shared" ca="1" si="24"/>
        <v>0</v>
      </c>
    </row>
    <row r="795" spans="1:46" x14ac:dyDescent="0.25">
      <c r="A795" t="str">
        <f>_xlfn.VALUETOTEXT(Overall!A797)</f>
        <v>FY2024 PCHP</v>
      </c>
      <c r="B795" s="8">
        <f>IF(Overall!B797&lt;&gt;"", VALUE(Overall!B797), "")</f>
        <v>167</v>
      </c>
      <c r="C795" s="5" t="str">
        <f>IF(Overall!C797&lt;&gt;"",_xlfn.VALUETOTEXT(Overall!C797),"")</f>
        <v>24-0404-2604-24CITI-PS-HZ-167</v>
      </c>
      <c r="D795" s="5" t="str">
        <f>_xlfn.VALUETOTEXT(Overall!D797)</f>
        <v>HZ</v>
      </c>
      <c r="E795" s="5" t="str">
        <f>IF(Overall!Q797&lt;&gt;"",_xlfn.VALUETOTEXT(Overall!Q797),"")</f>
        <v>CITI</v>
      </c>
      <c r="F795" s="5" t="str">
        <f>IF(Overall!E797&lt;&gt;"",_xlfn.VALUETOTEXT(Overall!E797),"")</f>
        <v>Citibank Bhd</v>
      </c>
      <c r="G795" s="5" t="str">
        <f>IF(Overall!R797&lt;&gt;"",_xlfn.VALUETOTEXT(Overall!R797),"")</f>
        <v>Asian</v>
      </c>
      <c r="H795" s="6">
        <f>IF(Overall!F797&lt;&gt;"",VALUE(Overall!F797),"")</f>
        <v>500000</v>
      </c>
      <c r="I795" s="6">
        <f>IF(Overall!G797&lt;&gt;"",VALUE(Overall!G797),"")</f>
        <v>79</v>
      </c>
      <c r="J795" s="6">
        <f>IF(Overall!H797&lt;&gt;"",VALUE(Overall!H797),"")</f>
        <v>62</v>
      </c>
      <c r="K795" s="6">
        <f>IF(Overall!I797&lt;&gt;"",VALUE(Overall!I797),"")</f>
        <v>2.4</v>
      </c>
      <c r="L795" s="6">
        <f>IF(Overall!J797&lt;&gt;"",VALUE(Overall!J797),"")</f>
        <v>0.23</v>
      </c>
      <c r="M795" s="6">
        <f>IF(Overall!K797&lt;&gt;"",VALUE(Overall!K797),"")</f>
        <v>2.17</v>
      </c>
      <c r="N795" s="6">
        <f>IF(Overall!T797&lt;&gt;"",VALUE(Overall!T797),"")</f>
        <v>86.05</v>
      </c>
      <c r="O795" s="7">
        <f>IF(Overall!L797&lt;&gt;"", DATEVALUE(Overall!L797), "")</f>
        <v>45505</v>
      </c>
      <c r="P795" s="7">
        <f>IF(Overall!M797&lt;&gt;"", DATEVALUE(Overall!M797), "")</f>
        <v>45535</v>
      </c>
      <c r="Q795" s="7" t="str">
        <f>IF(Overall!S797&lt;&gt;"",_xlfn.VALUETOTEXT(Overall!S797),"")</f>
        <v>Aug</v>
      </c>
      <c r="R795" s="7">
        <f>IF(Overall!O797&lt;&gt;"", DATEVALUE(Overall!O797), "")</f>
        <v>45386</v>
      </c>
      <c r="S795" s="7">
        <f>IF(Overall!O797&lt;&gt;"", DATEVALUE(Overall!O797), "")</f>
        <v>45386</v>
      </c>
      <c r="T795" s="5">
        <f t="shared" si="25"/>
        <v>1</v>
      </c>
      <c r="U795" s="10" t="str">
        <f>IF(Overall!$A797&lt;&gt;"",IF(AND(MONTH($O795) &lt;= 1, MONTH($P795) &gt;= 1), IF($T795 &lt;&gt; "", $H795/$T795, ""), ""),"")</f>
        <v/>
      </c>
      <c r="V795" s="10" t="str">
        <f>IF(Overall!$A797&lt;&gt;"",IF(AND(MONTH($O795) &lt;= 2, MONTH($P795) &gt;= 2), IF($T795 &lt;&gt; "", $H795/$T795, ""), ""),"")</f>
        <v/>
      </c>
      <c r="W795" s="10" t="str">
        <f>IF(Overall!$A797&lt;&gt;"",IF(AND(MONTH($O795) &lt;= 3, MONTH($P795) &gt;= 3), IF($T795 &lt;&gt; "", $H795/$T795, ""), ""),"")</f>
        <v/>
      </c>
      <c r="X795" s="10" t="str">
        <f>IF(Overall!$A797&lt;&gt;"",IF(AND(MONTH($O795) &lt;= 4, MONTH($P795) &gt;= 4), IF($T795 &lt;&gt; "", $H795/$T795, ""), ""),"")</f>
        <v/>
      </c>
      <c r="Y795" s="10" t="str">
        <f>IF(Overall!$A797&lt;&gt;"",IF(AND(MONTH($O795) &lt;= 5, MONTH($P795) &gt;= 5), IF($T795 &lt;&gt; "", $H795/$T795, ""), ""),"")</f>
        <v/>
      </c>
      <c r="Z795" s="10" t="str">
        <f>IF(Overall!$A797&lt;&gt;"",IF(AND(MONTH($O795) &lt;= 6, MONTH($P795) &gt;= 6), IF($T795 &lt;&gt; "", $H795/$T795, ""), ""),"")</f>
        <v/>
      </c>
      <c r="AA795" s="10" t="str">
        <f>IF(Overall!$A797&lt;&gt;"",IF(AND(MONTH($O795) &lt;= 7, MONTH($P795) &gt;= 7 ), IF($T795 &lt;&gt; "", $H795/$T795, ""), ""),"")</f>
        <v/>
      </c>
      <c r="AB795" s="10">
        <f>IF(Overall!$A797&lt;&gt;"",IF(AND(MONTH($O795) &lt;= 8, MONTH($P795) &gt;= 8), IF($T795 &lt;&gt; "", $H795/$T795, ""), ""),"")</f>
        <v>500000</v>
      </c>
      <c r="AC795" s="10" t="str">
        <f>IF(Overall!$A797&lt;&gt;"",IF(AND(MONTH($O795) &lt;= 9, MONTH($P795) &gt;= 9), IF($T795 &lt;&gt; "", $H795/$T795, ""), ""),"")</f>
        <v/>
      </c>
      <c r="AD795" s="10" t="str">
        <f>IF(Overall!$A797&lt;&gt;"",IF(AND(MONTH($O795) &lt;= 10, MONTH($P795) &gt;= 10), IF($T795 &lt;&gt; "", $H795/$T795, ""), ""),"")</f>
        <v/>
      </c>
      <c r="AE795" s="10" t="str">
        <f>IF(Overall!$A797&lt;&gt;"",IF(AND(MONTH($O795) &lt;= 11, MONTH($P795) &gt;= 11), IF($T795 &lt;&gt; "", $H795/$T795, ""), ""),"")</f>
        <v/>
      </c>
      <c r="AF795" s="10" t="str">
        <f>IF(Overall!$A797&lt;&gt;"",IF(AND(MONTH($O795) &lt;= 12, MONTH($P795) &gt;= 12), IF($T795 &lt;&gt; "", $H795/$T795, ""), ""),"")</f>
        <v/>
      </c>
      <c r="AH795" s="10" t="str">
        <f ca="1">IFERROR(IF(AND(NOW()&lt;= EOMONTH(DATE(YEAR($P795),1, 1), 0), Overall!$A797&lt;&gt;"", MONTH($O795) &lt;= 1, MONTH($P795) &gt;= 1), IF($T795 &lt;&gt; "", $H795/$T795, ""), ""), "")</f>
        <v/>
      </c>
      <c r="AI795" s="10" t="str">
        <f ca="1">IFERROR(IF(AND(NOW()&lt;= EOMONTH(DATE(YEAR($P795),2, 1), 0), Overall!$A797&lt;&gt;"", MONTH($O795) &lt;= 2, MONTH($P795) &gt;= 2), IF($T795 &lt;&gt; "", $H795/$T795, ""), ""), "")</f>
        <v/>
      </c>
      <c r="AJ795" s="10" t="str">
        <f ca="1">IFERROR(IF(AND(NOW()&lt;= EOMONTH(DATE(YEAR($P795),3, 1), 0), Overall!$A797&lt;&gt;"", MONTH($O795) &lt;= 3, MONTH($P795) &gt;= 3), IF($T795 &lt;&gt; "", $H795/$T795, ""), ""), "")</f>
        <v/>
      </c>
      <c r="AK795" s="10" t="str">
        <f ca="1">IFERROR(IF(AND(NOW()&lt;= EOMONTH(DATE(YEAR($P795),4, 1), 0), Overall!$A797&lt;&gt;"", MONTH($O795) &lt;= 4, MONTH($P795) &gt;= 4), IF($T795 &lt;&gt; "", $H795/$T795, ""), ""), "")</f>
        <v/>
      </c>
      <c r="AL795" s="10" t="str">
        <f ca="1">IFERROR(IF(AND(NOW()&lt;= EOMONTH(DATE(YEAR($P795),5, 1), 0), Overall!$A797&lt;&gt;"", MONTH($O795) &lt;= 5, MONTH($P795) &gt;= 5), IF($T795 &lt;&gt; "", $H795/$T795, ""), ""), "")</f>
        <v/>
      </c>
      <c r="AM795" s="10" t="str">
        <f ca="1">IFERROR(IF(AND(NOW()&lt;= EOMONTH(DATE(YEAR($P795),6, 1), 0), Overall!$A797&lt;&gt;"", MONTH($O795) &lt;= 6, MONTH($P795) &gt;= 6), IF($T795 &lt;&gt; "", $H795/$T795, ""), ""), "")</f>
        <v/>
      </c>
      <c r="AN795" s="10" t="str">
        <f ca="1">IFERROR(IF(AND(NOW()&lt;= EOMONTH(DATE(YEAR($P795),7, 1), 0), Overall!$A797&lt;&gt;"", MONTH($O795) &lt;= 7, MONTH($P795) &gt;= 7), IF($T795 &lt;&gt; "", $H795/$T795, ""), ""), "")</f>
        <v/>
      </c>
      <c r="AO795" s="10" t="str">
        <f ca="1">IFERROR(IF(AND(NOW()&lt;= EOMONTH(DATE(YEAR($P795),8, 1), 0), Overall!$A797&lt;&gt;"", MONTH($O795) &lt;= 8, MONTH($P795) &gt;= 8), IF($T795 &lt;&gt; "", $H795/$T795, ""), ""), "")</f>
        <v/>
      </c>
      <c r="AP795" s="10" t="str">
        <f ca="1">IFERROR(IF(AND(NOW()&lt;= EOMONTH(DATE(YEAR($P795),9, 1), 0), Overall!$A797&lt;&gt;"", MONTH($O795) &lt;= 9, MONTH($P795) &gt;= 9), IF($T795 &lt;&gt; "", $H795/$T795, ""), ""), "")</f>
        <v/>
      </c>
      <c r="AQ795" s="10" t="str">
        <f ca="1">IFERROR(IF(AND(NOW()&lt;= EOMONTH(DATE(YEAR($P795),10, 1), 0), Overall!$A797&lt;&gt;"", MONTH($O795) &lt;= 10, MONTH($P795) &gt;= 10), IF($T795 &lt;&gt; "", $H795/$T795, ""), ""), "")</f>
        <v/>
      </c>
      <c r="AR795" s="10" t="str">
        <f ca="1">IFERROR(IF(AND(NOW()&lt;= EOMONTH(DATE(YEAR($P795),11, 1), 0), Overall!$A797&lt;&gt;"", MONTH($O795) &lt;=11, MONTH($P795) &gt;= 11), IF($T795 &lt;&gt; "", $H795/$T795, ""), ""), "")</f>
        <v/>
      </c>
      <c r="AS795" s="10" t="str">
        <f ca="1">IFERROR(IF(AND(NOW()&lt;= EOMONTH(DATE(YEAR($P795),12, 1), 0), Overall!$A797&lt;&gt;"", MONTH($O795) &lt;= 12, MONTH($P795) &gt;= 12), IF($T795 &lt;&gt; "", $H795/$T795, ""), ""), "")</f>
        <v/>
      </c>
      <c r="AT795" s="16">
        <f t="shared" ca="1" si="24"/>
        <v>0</v>
      </c>
    </row>
    <row r="796" spans="1:46" x14ac:dyDescent="0.25">
      <c r="A796" t="str">
        <f>_xlfn.VALUETOTEXT(Overall!A798)</f>
        <v>FY2024 PCHP</v>
      </c>
      <c r="B796" s="8">
        <f>IF(Overall!B798&lt;&gt;"", VALUE(Overall!B798), "")</f>
        <v>168</v>
      </c>
      <c r="C796" s="5" t="str">
        <f>IF(Overall!C798&lt;&gt;"",_xlfn.VALUETOTEXT(Overall!C798),"")</f>
        <v>24-0404-2604-24MACQ-PS-HZ-168</v>
      </c>
      <c r="D796" s="5" t="str">
        <f>_xlfn.VALUETOTEXT(Overall!D798)</f>
        <v>HZ</v>
      </c>
      <c r="E796" s="5" t="str">
        <f>IF(Overall!Q798&lt;&gt;"",_xlfn.VALUETOTEXT(Overall!Q798),"")</f>
        <v>MACQ</v>
      </c>
      <c r="F796" s="5" t="str">
        <f>IF(Overall!E798&lt;&gt;"",_xlfn.VALUETOTEXT(Overall!E798),"")</f>
        <v>Macquarie Bank Ltd</v>
      </c>
      <c r="G796" s="5" t="str">
        <f>IF(Overall!R798&lt;&gt;"",_xlfn.VALUETOTEXT(Overall!R798),"")</f>
        <v>Asian</v>
      </c>
      <c r="H796" s="6">
        <f>IF(Overall!F798&lt;&gt;"",VALUE(Overall!F798),"")</f>
        <v>500000</v>
      </c>
      <c r="I796" s="6">
        <f>IF(Overall!G798&lt;&gt;"",VALUE(Overall!G798),"")</f>
        <v>79</v>
      </c>
      <c r="J796" s="6">
        <f>IF(Overall!H798&lt;&gt;"",VALUE(Overall!H798),"")</f>
        <v>62</v>
      </c>
      <c r="K796" s="6">
        <f>IF(Overall!I798&lt;&gt;"",VALUE(Overall!I798),"")</f>
        <v>2.9</v>
      </c>
      <c r="L796" s="6">
        <f>IF(Overall!J798&lt;&gt;"",VALUE(Overall!J798),"")</f>
        <v>0.22</v>
      </c>
      <c r="M796" s="6">
        <f>IF(Overall!K798&lt;&gt;"",VALUE(Overall!K798),"")</f>
        <v>2.68</v>
      </c>
      <c r="N796" s="6">
        <f>IF(Overall!T798&lt;&gt;"",VALUE(Overall!T798),"")</f>
        <v>85.24</v>
      </c>
      <c r="O796" s="7">
        <f>IF(Overall!L798&lt;&gt;"", DATEVALUE(Overall!L798), "")</f>
        <v>45536</v>
      </c>
      <c r="P796" s="7">
        <f>IF(Overall!M798&lt;&gt;"", DATEVALUE(Overall!M798), "")</f>
        <v>45565</v>
      </c>
      <c r="Q796" s="7" t="str">
        <f>IF(Overall!S798&lt;&gt;"",_xlfn.VALUETOTEXT(Overall!S798),"")</f>
        <v>Sep</v>
      </c>
      <c r="R796" s="7">
        <f>IF(Overall!O798&lt;&gt;"", DATEVALUE(Overall!O798), "")</f>
        <v>45386</v>
      </c>
      <c r="S796" s="7">
        <f>IF(Overall!O798&lt;&gt;"", DATEVALUE(Overall!O798), "")</f>
        <v>45386</v>
      </c>
      <c r="T796" s="5">
        <f t="shared" si="25"/>
        <v>1</v>
      </c>
      <c r="U796" s="10" t="str">
        <f>IF(Overall!$A798&lt;&gt;"",IF(AND(MONTH($O796) &lt;= 1, MONTH($P796) &gt;= 1), IF($T796 &lt;&gt; "", $H796/$T796, ""), ""),"")</f>
        <v/>
      </c>
      <c r="V796" s="10" t="str">
        <f>IF(Overall!$A798&lt;&gt;"",IF(AND(MONTH($O796) &lt;= 2, MONTH($P796) &gt;= 2), IF($T796 &lt;&gt; "", $H796/$T796, ""), ""),"")</f>
        <v/>
      </c>
      <c r="W796" s="10" t="str">
        <f>IF(Overall!$A798&lt;&gt;"",IF(AND(MONTH($O796) &lt;= 3, MONTH($P796) &gt;= 3), IF($T796 &lt;&gt; "", $H796/$T796, ""), ""),"")</f>
        <v/>
      </c>
      <c r="X796" s="10" t="str">
        <f>IF(Overall!$A798&lt;&gt;"",IF(AND(MONTH($O796) &lt;= 4, MONTH($P796) &gt;= 4), IF($T796 &lt;&gt; "", $H796/$T796, ""), ""),"")</f>
        <v/>
      </c>
      <c r="Y796" s="10" t="str">
        <f>IF(Overall!$A798&lt;&gt;"",IF(AND(MONTH($O796) &lt;= 5, MONTH($P796) &gt;= 5), IF($T796 &lt;&gt; "", $H796/$T796, ""), ""),"")</f>
        <v/>
      </c>
      <c r="Z796" s="10" t="str">
        <f>IF(Overall!$A798&lt;&gt;"",IF(AND(MONTH($O796) &lt;= 6, MONTH($P796) &gt;= 6), IF($T796 &lt;&gt; "", $H796/$T796, ""), ""),"")</f>
        <v/>
      </c>
      <c r="AA796" s="10" t="str">
        <f>IF(Overall!$A798&lt;&gt;"",IF(AND(MONTH($O796) &lt;= 7, MONTH($P796) &gt;= 7 ), IF($T796 &lt;&gt; "", $H796/$T796, ""), ""),"")</f>
        <v/>
      </c>
      <c r="AB796" s="10" t="str">
        <f>IF(Overall!$A798&lt;&gt;"",IF(AND(MONTH($O796) &lt;= 8, MONTH($P796) &gt;= 8), IF($T796 &lt;&gt; "", $H796/$T796, ""), ""),"")</f>
        <v/>
      </c>
      <c r="AC796" s="10">
        <f>IF(Overall!$A798&lt;&gt;"",IF(AND(MONTH($O796) &lt;= 9, MONTH($P796) &gt;= 9), IF($T796 &lt;&gt; "", $H796/$T796, ""), ""),"")</f>
        <v>500000</v>
      </c>
      <c r="AD796" s="10" t="str">
        <f>IF(Overall!$A798&lt;&gt;"",IF(AND(MONTH($O796) &lt;= 10, MONTH($P796) &gt;= 10), IF($T796 &lt;&gt; "", $H796/$T796, ""), ""),"")</f>
        <v/>
      </c>
      <c r="AE796" s="10" t="str">
        <f>IF(Overall!$A798&lt;&gt;"",IF(AND(MONTH($O796) &lt;= 11, MONTH($P796) &gt;= 11), IF($T796 &lt;&gt; "", $H796/$T796, ""), ""),"")</f>
        <v/>
      </c>
      <c r="AF796" s="10" t="str">
        <f>IF(Overall!$A798&lt;&gt;"",IF(AND(MONTH($O796) &lt;= 12, MONTH($P796) &gt;= 12), IF($T796 &lt;&gt; "", $H796/$T796, ""), ""),"")</f>
        <v/>
      </c>
      <c r="AH796" s="10" t="str">
        <f ca="1">IFERROR(IF(AND(NOW()&lt;= EOMONTH(DATE(YEAR($P796),1, 1), 0), Overall!$A798&lt;&gt;"", MONTH($O796) &lt;= 1, MONTH($P796) &gt;= 1), IF($T796 &lt;&gt; "", $H796/$T796, ""), ""), "")</f>
        <v/>
      </c>
      <c r="AI796" s="10" t="str">
        <f ca="1">IFERROR(IF(AND(NOW()&lt;= EOMONTH(DATE(YEAR($P796),2, 1), 0), Overall!$A798&lt;&gt;"", MONTH($O796) &lt;= 2, MONTH($P796) &gt;= 2), IF($T796 &lt;&gt; "", $H796/$T796, ""), ""), "")</f>
        <v/>
      </c>
      <c r="AJ796" s="10" t="str">
        <f ca="1">IFERROR(IF(AND(NOW()&lt;= EOMONTH(DATE(YEAR($P796),3, 1), 0), Overall!$A798&lt;&gt;"", MONTH($O796) &lt;= 3, MONTH($P796) &gt;= 3), IF($T796 &lt;&gt; "", $H796/$T796, ""), ""), "")</f>
        <v/>
      </c>
      <c r="AK796" s="10" t="str">
        <f ca="1">IFERROR(IF(AND(NOW()&lt;= EOMONTH(DATE(YEAR($P796),4, 1), 0), Overall!$A798&lt;&gt;"", MONTH($O796) &lt;= 4, MONTH($P796) &gt;= 4), IF($T796 &lt;&gt; "", $H796/$T796, ""), ""), "")</f>
        <v/>
      </c>
      <c r="AL796" s="10" t="str">
        <f ca="1">IFERROR(IF(AND(NOW()&lt;= EOMONTH(DATE(YEAR($P796),5, 1), 0), Overall!$A798&lt;&gt;"", MONTH($O796) &lt;= 5, MONTH($P796) &gt;= 5), IF($T796 &lt;&gt; "", $H796/$T796, ""), ""), "")</f>
        <v/>
      </c>
      <c r="AM796" s="10" t="str">
        <f ca="1">IFERROR(IF(AND(NOW()&lt;= EOMONTH(DATE(YEAR($P796),6, 1), 0), Overall!$A798&lt;&gt;"", MONTH($O796) &lt;= 6, MONTH($P796) &gt;= 6), IF($T796 &lt;&gt; "", $H796/$T796, ""), ""), "")</f>
        <v/>
      </c>
      <c r="AN796" s="10" t="str">
        <f ca="1">IFERROR(IF(AND(NOW()&lt;= EOMONTH(DATE(YEAR($P796),7, 1), 0), Overall!$A798&lt;&gt;"", MONTH($O796) &lt;= 7, MONTH($P796) &gt;= 7), IF($T796 &lt;&gt; "", $H796/$T796, ""), ""), "")</f>
        <v/>
      </c>
      <c r="AO796" s="10" t="str">
        <f ca="1">IFERROR(IF(AND(NOW()&lt;= EOMONTH(DATE(YEAR($P796),8, 1), 0), Overall!$A798&lt;&gt;"", MONTH($O796) &lt;= 8, MONTH($P796) &gt;= 8), IF($T796 &lt;&gt; "", $H796/$T796, ""), ""), "")</f>
        <v/>
      </c>
      <c r="AP796" s="10" t="str">
        <f ca="1">IFERROR(IF(AND(NOW()&lt;= EOMONTH(DATE(YEAR($P796),9, 1), 0), Overall!$A798&lt;&gt;"", MONTH($O796) &lt;= 9, MONTH($P796) &gt;= 9), IF($T796 &lt;&gt; "", $H796/$T796, ""), ""), "")</f>
        <v/>
      </c>
      <c r="AQ796" s="10" t="str">
        <f ca="1">IFERROR(IF(AND(NOW()&lt;= EOMONTH(DATE(YEAR($P796),10, 1), 0), Overall!$A798&lt;&gt;"", MONTH($O796) &lt;= 10, MONTH($P796) &gt;= 10), IF($T796 &lt;&gt; "", $H796/$T796, ""), ""), "")</f>
        <v/>
      </c>
      <c r="AR796" s="10" t="str">
        <f ca="1">IFERROR(IF(AND(NOW()&lt;= EOMONTH(DATE(YEAR($P796),11, 1), 0), Overall!$A798&lt;&gt;"", MONTH($O796) &lt;=11, MONTH($P796) &gt;= 11), IF($T796 &lt;&gt; "", $H796/$T796, ""), ""), "")</f>
        <v/>
      </c>
      <c r="AS796" s="10" t="str">
        <f ca="1">IFERROR(IF(AND(NOW()&lt;= EOMONTH(DATE(YEAR($P796),12, 1), 0), Overall!$A798&lt;&gt;"", MONTH($O796) &lt;= 12, MONTH($P796) &gt;= 12), IF($T796 &lt;&gt; "", $H796/$T796, ""), ""), "")</f>
        <v/>
      </c>
      <c r="AT796" s="16">
        <f t="shared" ca="1" si="24"/>
        <v>0</v>
      </c>
    </row>
    <row r="797" spans="1:46" x14ac:dyDescent="0.25">
      <c r="A797" t="str">
        <f>_xlfn.VALUETOTEXT(Overall!A799)</f>
        <v>FY2024 PCHP</v>
      </c>
      <c r="B797" s="8">
        <f>IF(Overall!B799&lt;&gt;"", VALUE(Overall!B799), "")</f>
        <v>169</v>
      </c>
      <c r="C797" s="5" t="str">
        <f>IF(Overall!C799&lt;&gt;"",_xlfn.VALUETOTEXT(Overall!C799),"")</f>
        <v>24-0404-2604-24SCBB-PS-HZ-169</v>
      </c>
      <c r="D797" s="5" t="str">
        <f>_xlfn.VALUETOTEXT(Overall!D799)</f>
        <v>HZ</v>
      </c>
      <c r="E797" s="5" t="str">
        <f>IF(Overall!Q799&lt;&gt;"",_xlfn.VALUETOTEXT(Overall!Q799),"")</f>
        <v>SCBB</v>
      </c>
      <c r="F797" s="5" t="str">
        <f>IF(Overall!E799&lt;&gt;"",_xlfn.VALUETOTEXT(Overall!E799),"")</f>
        <v>Standard Chartered Bank (M) Bhd</v>
      </c>
      <c r="G797" s="5" t="str">
        <f>IF(Overall!R799&lt;&gt;"",_xlfn.VALUETOTEXT(Overall!R799),"")</f>
        <v>Asian</v>
      </c>
      <c r="H797" s="6">
        <f>IF(Overall!F799&lt;&gt;"",VALUE(Overall!F799),"")</f>
        <v>500000</v>
      </c>
      <c r="I797" s="6">
        <f>IF(Overall!G799&lt;&gt;"",VALUE(Overall!G799),"")</f>
        <v>79</v>
      </c>
      <c r="J797" s="6">
        <f>IF(Overall!H799&lt;&gt;"",VALUE(Overall!H799),"")</f>
        <v>62</v>
      </c>
      <c r="K797" s="6">
        <f>IF(Overall!I799&lt;&gt;"",VALUE(Overall!I799),"")</f>
        <v>2.4</v>
      </c>
      <c r="L797" s="6">
        <f>IF(Overall!J799&lt;&gt;"",VALUE(Overall!J799),"")</f>
        <v>0.25</v>
      </c>
      <c r="M797" s="6">
        <f>IF(Overall!K799&lt;&gt;"",VALUE(Overall!K799),"")</f>
        <v>2.15</v>
      </c>
      <c r="N797" s="6">
        <f>IF(Overall!T799&lt;&gt;"",VALUE(Overall!T799),"")</f>
        <v>86.05</v>
      </c>
      <c r="O797" s="7">
        <f>IF(Overall!L799&lt;&gt;"", DATEVALUE(Overall!L799), "")</f>
        <v>45505</v>
      </c>
      <c r="P797" s="7">
        <f>IF(Overall!M799&lt;&gt;"", DATEVALUE(Overall!M799), "")</f>
        <v>45535</v>
      </c>
      <c r="Q797" s="7" t="str">
        <f>IF(Overall!S799&lt;&gt;"",_xlfn.VALUETOTEXT(Overall!S799),"")</f>
        <v>Aug</v>
      </c>
      <c r="R797" s="7">
        <f>IF(Overall!O799&lt;&gt;"", DATEVALUE(Overall!O799), "")</f>
        <v>45386</v>
      </c>
      <c r="S797" s="7">
        <f>IF(Overall!O799&lt;&gt;"", DATEVALUE(Overall!O799), "")</f>
        <v>45386</v>
      </c>
      <c r="T797" s="5">
        <f t="shared" si="25"/>
        <v>1</v>
      </c>
      <c r="U797" s="10" t="str">
        <f>IF(Overall!$A799&lt;&gt;"",IF(AND(MONTH($O797) &lt;= 1, MONTH($P797) &gt;= 1), IF($T797 &lt;&gt; "", $H797/$T797, ""), ""),"")</f>
        <v/>
      </c>
      <c r="V797" s="10" t="str">
        <f>IF(Overall!$A799&lt;&gt;"",IF(AND(MONTH($O797) &lt;= 2, MONTH($P797) &gt;= 2), IF($T797 &lt;&gt; "", $H797/$T797, ""), ""),"")</f>
        <v/>
      </c>
      <c r="W797" s="10" t="str">
        <f>IF(Overall!$A799&lt;&gt;"",IF(AND(MONTH($O797) &lt;= 3, MONTH($P797) &gt;= 3), IF($T797 &lt;&gt; "", $H797/$T797, ""), ""),"")</f>
        <v/>
      </c>
      <c r="X797" s="10" t="str">
        <f>IF(Overall!$A799&lt;&gt;"",IF(AND(MONTH($O797) &lt;= 4, MONTH($P797) &gt;= 4), IF($T797 &lt;&gt; "", $H797/$T797, ""), ""),"")</f>
        <v/>
      </c>
      <c r="Y797" s="10" t="str">
        <f>IF(Overall!$A799&lt;&gt;"",IF(AND(MONTH($O797) &lt;= 5, MONTH($P797) &gt;= 5), IF($T797 &lt;&gt; "", $H797/$T797, ""), ""),"")</f>
        <v/>
      </c>
      <c r="Z797" s="10" t="str">
        <f>IF(Overall!$A799&lt;&gt;"",IF(AND(MONTH($O797) &lt;= 6, MONTH($P797) &gt;= 6), IF($T797 &lt;&gt; "", $H797/$T797, ""), ""),"")</f>
        <v/>
      </c>
      <c r="AA797" s="10" t="str">
        <f>IF(Overall!$A799&lt;&gt;"",IF(AND(MONTH($O797) &lt;= 7, MONTH($P797) &gt;= 7 ), IF($T797 &lt;&gt; "", $H797/$T797, ""), ""),"")</f>
        <v/>
      </c>
      <c r="AB797" s="10">
        <f>IF(Overall!$A799&lt;&gt;"",IF(AND(MONTH($O797) &lt;= 8, MONTH($P797) &gt;= 8), IF($T797 &lt;&gt; "", $H797/$T797, ""), ""),"")</f>
        <v>500000</v>
      </c>
      <c r="AC797" s="10" t="str">
        <f>IF(Overall!$A799&lt;&gt;"",IF(AND(MONTH($O797) &lt;= 9, MONTH($P797) &gt;= 9), IF($T797 &lt;&gt; "", $H797/$T797, ""), ""),"")</f>
        <v/>
      </c>
      <c r="AD797" s="10" t="str">
        <f>IF(Overall!$A799&lt;&gt;"",IF(AND(MONTH($O797) &lt;= 10, MONTH($P797) &gt;= 10), IF($T797 &lt;&gt; "", $H797/$T797, ""), ""),"")</f>
        <v/>
      </c>
      <c r="AE797" s="10" t="str">
        <f>IF(Overall!$A799&lt;&gt;"",IF(AND(MONTH($O797) &lt;= 11, MONTH($P797) &gt;= 11), IF($T797 &lt;&gt; "", $H797/$T797, ""), ""),"")</f>
        <v/>
      </c>
      <c r="AF797" s="10" t="str">
        <f>IF(Overall!$A799&lt;&gt;"",IF(AND(MONTH($O797) &lt;= 12, MONTH($P797) &gt;= 12), IF($T797 &lt;&gt; "", $H797/$T797, ""), ""),"")</f>
        <v/>
      </c>
      <c r="AH797" s="10" t="str">
        <f ca="1">IFERROR(IF(AND(NOW()&lt;= EOMONTH(DATE(YEAR($P797),1, 1), 0), Overall!$A799&lt;&gt;"", MONTH($O797) &lt;= 1, MONTH($P797) &gt;= 1), IF($T797 &lt;&gt; "", $H797/$T797, ""), ""), "")</f>
        <v/>
      </c>
      <c r="AI797" s="10" t="str">
        <f ca="1">IFERROR(IF(AND(NOW()&lt;= EOMONTH(DATE(YEAR($P797),2, 1), 0), Overall!$A799&lt;&gt;"", MONTH($O797) &lt;= 2, MONTH($P797) &gt;= 2), IF($T797 &lt;&gt; "", $H797/$T797, ""), ""), "")</f>
        <v/>
      </c>
      <c r="AJ797" s="10" t="str">
        <f ca="1">IFERROR(IF(AND(NOW()&lt;= EOMONTH(DATE(YEAR($P797),3, 1), 0), Overall!$A799&lt;&gt;"", MONTH($O797) &lt;= 3, MONTH($P797) &gt;= 3), IF($T797 &lt;&gt; "", $H797/$T797, ""), ""), "")</f>
        <v/>
      </c>
      <c r="AK797" s="10" t="str">
        <f ca="1">IFERROR(IF(AND(NOW()&lt;= EOMONTH(DATE(YEAR($P797),4, 1), 0), Overall!$A799&lt;&gt;"", MONTH($O797) &lt;= 4, MONTH($P797) &gt;= 4), IF($T797 &lt;&gt; "", $H797/$T797, ""), ""), "")</f>
        <v/>
      </c>
      <c r="AL797" s="10" t="str">
        <f ca="1">IFERROR(IF(AND(NOW()&lt;= EOMONTH(DATE(YEAR($P797),5, 1), 0), Overall!$A799&lt;&gt;"", MONTH($O797) &lt;= 5, MONTH($P797) &gt;= 5), IF($T797 &lt;&gt; "", $H797/$T797, ""), ""), "")</f>
        <v/>
      </c>
      <c r="AM797" s="10" t="str">
        <f ca="1">IFERROR(IF(AND(NOW()&lt;= EOMONTH(DATE(YEAR($P797),6, 1), 0), Overall!$A799&lt;&gt;"", MONTH($O797) &lt;= 6, MONTH($P797) &gt;= 6), IF($T797 &lt;&gt; "", $H797/$T797, ""), ""), "")</f>
        <v/>
      </c>
      <c r="AN797" s="10" t="str">
        <f ca="1">IFERROR(IF(AND(NOW()&lt;= EOMONTH(DATE(YEAR($P797),7, 1), 0), Overall!$A799&lt;&gt;"", MONTH($O797) &lt;= 7, MONTH($P797) &gt;= 7), IF($T797 &lt;&gt; "", $H797/$T797, ""), ""), "")</f>
        <v/>
      </c>
      <c r="AO797" s="10" t="str">
        <f ca="1">IFERROR(IF(AND(NOW()&lt;= EOMONTH(DATE(YEAR($P797),8, 1), 0), Overall!$A799&lt;&gt;"", MONTH($O797) &lt;= 8, MONTH($P797) &gt;= 8), IF($T797 &lt;&gt; "", $H797/$T797, ""), ""), "")</f>
        <v/>
      </c>
      <c r="AP797" s="10" t="str">
        <f ca="1">IFERROR(IF(AND(NOW()&lt;= EOMONTH(DATE(YEAR($P797),9, 1), 0), Overall!$A799&lt;&gt;"", MONTH($O797) &lt;= 9, MONTH($P797) &gt;= 9), IF($T797 &lt;&gt; "", $H797/$T797, ""), ""), "")</f>
        <v/>
      </c>
      <c r="AQ797" s="10" t="str">
        <f ca="1">IFERROR(IF(AND(NOW()&lt;= EOMONTH(DATE(YEAR($P797),10, 1), 0), Overall!$A799&lt;&gt;"", MONTH($O797) &lt;= 10, MONTH($P797) &gt;= 10), IF($T797 &lt;&gt; "", $H797/$T797, ""), ""), "")</f>
        <v/>
      </c>
      <c r="AR797" s="10" t="str">
        <f ca="1">IFERROR(IF(AND(NOW()&lt;= EOMONTH(DATE(YEAR($P797),11, 1), 0), Overall!$A799&lt;&gt;"", MONTH($O797) &lt;=11, MONTH($P797) &gt;= 11), IF($T797 &lt;&gt; "", $H797/$T797, ""), ""), "")</f>
        <v/>
      </c>
      <c r="AS797" s="10" t="str">
        <f ca="1">IFERROR(IF(AND(NOW()&lt;= EOMONTH(DATE(YEAR($P797),12, 1), 0), Overall!$A799&lt;&gt;"", MONTH($O797) &lt;= 12, MONTH($P797) &gt;= 12), IF($T797 &lt;&gt; "", $H797/$T797, ""), ""), "")</f>
        <v/>
      </c>
      <c r="AT797" s="16">
        <f t="shared" ca="1" si="24"/>
        <v>0</v>
      </c>
    </row>
    <row r="798" spans="1:46" x14ac:dyDescent="0.25">
      <c r="A798" t="str">
        <f>_xlfn.VALUETOTEXT(Overall!A800)</f>
        <v>FY2024 PCHP</v>
      </c>
      <c r="B798" s="8">
        <f>IF(Overall!B800&lt;&gt;"", VALUE(Overall!B800), "")</f>
        <v>170</v>
      </c>
      <c r="C798" s="5" t="str">
        <f>IF(Overall!C800&lt;&gt;"",_xlfn.VALUETOTEXT(Overall!C800),"")</f>
        <v>24-0404-2604-24TOTS-PS-EG-170</v>
      </c>
      <c r="D798" s="5" t="str">
        <f>_xlfn.VALUETOTEXT(Overall!D800)</f>
        <v>EG</v>
      </c>
      <c r="E798" s="5" t="str">
        <f>IF(Overall!Q800&lt;&gt;"",_xlfn.VALUETOTEXT(Overall!Q800),"")</f>
        <v>TOTS</v>
      </c>
      <c r="F798" s="5" t="str">
        <f>IF(Overall!E800&lt;&gt;"",_xlfn.VALUETOTEXT(Overall!E800),"")</f>
        <v>TOTSA TotalEnergies Trading SA</v>
      </c>
      <c r="G798" s="5" t="str">
        <f>IF(Overall!R800&lt;&gt;"",_xlfn.VALUETOTEXT(Overall!R800),"")</f>
        <v>Asian</v>
      </c>
      <c r="H798" s="6">
        <f>IF(Overall!F800&lt;&gt;"",VALUE(Overall!F800),"")</f>
        <v>540000</v>
      </c>
      <c r="I798" s="6">
        <f>IF(Overall!G800&lt;&gt;"",VALUE(Overall!G800),"")</f>
        <v>79</v>
      </c>
      <c r="J798" s="6">
        <f>IF(Overall!H800&lt;&gt;"",VALUE(Overall!H800),"")</f>
        <v>62</v>
      </c>
      <c r="K798" s="6">
        <f>IF(Overall!I800&lt;&gt;"",VALUE(Overall!I800),"")</f>
        <v>2.4</v>
      </c>
      <c r="L798" s="6">
        <f>IF(Overall!J800&lt;&gt;"",VALUE(Overall!J800),"")</f>
        <v>0.23</v>
      </c>
      <c r="M798" s="6">
        <f>IF(Overall!K800&lt;&gt;"",VALUE(Overall!K800),"")</f>
        <v>2.17</v>
      </c>
      <c r="N798" s="6">
        <f>IF(Overall!T800&lt;&gt;"",VALUE(Overall!T800),"")</f>
        <v>85.95</v>
      </c>
      <c r="O798" s="7">
        <f>IF(Overall!L800&lt;&gt;"", DATEVALUE(Overall!L800), "")</f>
        <v>45505</v>
      </c>
      <c r="P798" s="7">
        <f>IF(Overall!M800&lt;&gt;"", DATEVALUE(Overall!M800), "")</f>
        <v>45535</v>
      </c>
      <c r="Q798" s="7" t="str">
        <f>IF(Overall!S800&lt;&gt;"",_xlfn.VALUETOTEXT(Overall!S800),"")</f>
        <v>Aug</v>
      </c>
      <c r="R798" s="7">
        <f>IF(Overall!O800&lt;&gt;"", DATEVALUE(Overall!O800), "")</f>
        <v>45386</v>
      </c>
      <c r="S798" s="7">
        <f>IF(Overall!O800&lt;&gt;"", DATEVALUE(Overall!O800), "")</f>
        <v>45386</v>
      </c>
      <c r="T798" s="5">
        <f t="shared" si="25"/>
        <v>1</v>
      </c>
      <c r="U798" s="10" t="str">
        <f>IF(Overall!$A800&lt;&gt;"",IF(AND(MONTH($O798) &lt;= 1, MONTH($P798) &gt;= 1), IF($T798 &lt;&gt; "", $H798/$T798, ""), ""),"")</f>
        <v/>
      </c>
      <c r="V798" s="10" t="str">
        <f>IF(Overall!$A800&lt;&gt;"",IF(AND(MONTH($O798) &lt;= 2, MONTH($P798) &gt;= 2), IF($T798 &lt;&gt; "", $H798/$T798, ""), ""),"")</f>
        <v/>
      </c>
      <c r="W798" s="10" t="str">
        <f>IF(Overall!$A800&lt;&gt;"",IF(AND(MONTH($O798) &lt;= 3, MONTH($P798) &gt;= 3), IF($T798 &lt;&gt; "", $H798/$T798, ""), ""),"")</f>
        <v/>
      </c>
      <c r="X798" s="10" t="str">
        <f>IF(Overall!$A800&lt;&gt;"",IF(AND(MONTH($O798) &lt;= 4, MONTH($P798) &gt;= 4), IF($T798 &lt;&gt; "", $H798/$T798, ""), ""),"")</f>
        <v/>
      </c>
      <c r="Y798" s="10" t="str">
        <f>IF(Overall!$A800&lt;&gt;"",IF(AND(MONTH($O798) &lt;= 5, MONTH($P798) &gt;= 5), IF($T798 &lt;&gt; "", $H798/$T798, ""), ""),"")</f>
        <v/>
      </c>
      <c r="Z798" s="10" t="str">
        <f>IF(Overall!$A800&lt;&gt;"",IF(AND(MONTH($O798) &lt;= 6, MONTH($P798) &gt;= 6), IF($T798 &lt;&gt; "", $H798/$T798, ""), ""),"")</f>
        <v/>
      </c>
      <c r="AA798" s="10" t="str">
        <f>IF(Overall!$A800&lt;&gt;"",IF(AND(MONTH($O798) &lt;= 7, MONTH($P798) &gt;= 7 ), IF($T798 &lt;&gt; "", $H798/$T798, ""), ""),"")</f>
        <v/>
      </c>
      <c r="AB798" s="10">
        <f>IF(Overall!$A800&lt;&gt;"",IF(AND(MONTH($O798) &lt;= 8, MONTH($P798) &gt;= 8), IF($T798 &lt;&gt; "", $H798/$T798, ""), ""),"")</f>
        <v>540000</v>
      </c>
      <c r="AC798" s="10" t="str">
        <f>IF(Overall!$A800&lt;&gt;"",IF(AND(MONTH($O798) &lt;= 9, MONTH($P798) &gt;= 9), IF($T798 &lt;&gt; "", $H798/$T798, ""), ""),"")</f>
        <v/>
      </c>
      <c r="AD798" s="10" t="str">
        <f>IF(Overall!$A800&lt;&gt;"",IF(AND(MONTH($O798) &lt;= 10, MONTH($P798) &gt;= 10), IF($T798 &lt;&gt; "", $H798/$T798, ""), ""),"")</f>
        <v/>
      </c>
      <c r="AE798" s="10" t="str">
        <f>IF(Overall!$A800&lt;&gt;"",IF(AND(MONTH($O798) &lt;= 11, MONTH($P798) &gt;= 11), IF($T798 &lt;&gt; "", $H798/$T798, ""), ""),"")</f>
        <v/>
      </c>
      <c r="AF798" s="10" t="str">
        <f>IF(Overall!$A800&lt;&gt;"",IF(AND(MONTH($O798) &lt;= 12, MONTH($P798) &gt;= 12), IF($T798 &lt;&gt; "", $H798/$T798, ""), ""),"")</f>
        <v/>
      </c>
      <c r="AH798" s="10" t="str">
        <f ca="1">IFERROR(IF(AND(NOW()&lt;= EOMONTH(DATE(YEAR($P798),1, 1), 0), Overall!$A800&lt;&gt;"", MONTH($O798) &lt;= 1, MONTH($P798) &gt;= 1), IF($T798 &lt;&gt; "", $H798/$T798, ""), ""), "")</f>
        <v/>
      </c>
      <c r="AI798" s="10" t="str">
        <f ca="1">IFERROR(IF(AND(NOW()&lt;= EOMONTH(DATE(YEAR($P798),2, 1), 0), Overall!$A800&lt;&gt;"", MONTH($O798) &lt;= 2, MONTH($P798) &gt;= 2), IF($T798 &lt;&gt; "", $H798/$T798, ""), ""), "")</f>
        <v/>
      </c>
      <c r="AJ798" s="10" t="str">
        <f ca="1">IFERROR(IF(AND(NOW()&lt;= EOMONTH(DATE(YEAR($P798),3, 1), 0), Overall!$A800&lt;&gt;"", MONTH($O798) &lt;= 3, MONTH($P798) &gt;= 3), IF($T798 &lt;&gt; "", $H798/$T798, ""), ""), "")</f>
        <v/>
      </c>
      <c r="AK798" s="10" t="str">
        <f ca="1">IFERROR(IF(AND(NOW()&lt;= EOMONTH(DATE(YEAR($P798),4, 1), 0), Overall!$A800&lt;&gt;"", MONTH($O798) &lt;= 4, MONTH($P798) &gt;= 4), IF($T798 &lt;&gt; "", $H798/$T798, ""), ""), "")</f>
        <v/>
      </c>
      <c r="AL798" s="10" t="str">
        <f ca="1">IFERROR(IF(AND(NOW()&lt;= EOMONTH(DATE(YEAR($P798),5, 1), 0), Overall!$A800&lt;&gt;"", MONTH($O798) &lt;= 5, MONTH($P798) &gt;= 5), IF($T798 &lt;&gt; "", $H798/$T798, ""), ""), "")</f>
        <v/>
      </c>
      <c r="AM798" s="10" t="str">
        <f ca="1">IFERROR(IF(AND(NOW()&lt;= EOMONTH(DATE(YEAR($P798),6, 1), 0), Overall!$A800&lt;&gt;"", MONTH($O798) &lt;= 6, MONTH($P798) &gt;= 6), IF($T798 &lt;&gt; "", $H798/$T798, ""), ""), "")</f>
        <v/>
      </c>
      <c r="AN798" s="10" t="str">
        <f ca="1">IFERROR(IF(AND(NOW()&lt;= EOMONTH(DATE(YEAR($P798),7, 1), 0), Overall!$A800&lt;&gt;"", MONTH($O798) &lt;= 7, MONTH($P798) &gt;= 7), IF($T798 &lt;&gt; "", $H798/$T798, ""), ""), "")</f>
        <v/>
      </c>
      <c r="AO798" s="10" t="str">
        <f ca="1">IFERROR(IF(AND(NOW()&lt;= EOMONTH(DATE(YEAR($P798),8, 1), 0), Overall!$A800&lt;&gt;"", MONTH($O798) &lt;= 8, MONTH($P798) &gt;= 8), IF($T798 &lt;&gt; "", $H798/$T798, ""), ""), "")</f>
        <v/>
      </c>
      <c r="AP798" s="10" t="str">
        <f ca="1">IFERROR(IF(AND(NOW()&lt;= EOMONTH(DATE(YEAR($P798),9, 1), 0), Overall!$A800&lt;&gt;"", MONTH($O798) &lt;= 9, MONTH($P798) &gt;= 9), IF($T798 &lt;&gt; "", $H798/$T798, ""), ""), "")</f>
        <v/>
      </c>
      <c r="AQ798" s="10" t="str">
        <f ca="1">IFERROR(IF(AND(NOW()&lt;= EOMONTH(DATE(YEAR($P798),10, 1), 0), Overall!$A800&lt;&gt;"", MONTH($O798) &lt;= 10, MONTH($P798) &gt;= 10), IF($T798 &lt;&gt; "", $H798/$T798, ""), ""), "")</f>
        <v/>
      </c>
      <c r="AR798" s="10" t="str">
        <f ca="1">IFERROR(IF(AND(NOW()&lt;= EOMONTH(DATE(YEAR($P798),11, 1), 0), Overall!$A800&lt;&gt;"", MONTH($O798) &lt;=11, MONTH($P798) &gt;= 11), IF($T798 &lt;&gt; "", $H798/$T798, ""), ""), "")</f>
        <v/>
      </c>
      <c r="AS798" s="10" t="str">
        <f ca="1">IFERROR(IF(AND(NOW()&lt;= EOMONTH(DATE(YEAR($P798),12, 1), 0), Overall!$A800&lt;&gt;"", MONTH($O798) &lt;= 12, MONTH($P798) &gt;= 12), IF($T798 &lt;&gt; "", $H798/$T798, ""), ""), "")</f>
        <v/>
      </c>
      <c r="AT798" s="16">
        <f t="shared" ca="1" si="24"/>
        <v>0</v>
      </c>
    </row>
    <row r="799" spans="1:46" x14ac:dyDescent="0.25">
      <c r="A799" t="str">
        <f>_xlfn.VALUETOTEXT(Overall!A801)</f>
        <v>FY2024 PCHP</v>
      </c>
      <c r="B799" s="8">
        <f>IF(Overall!B801&lt;&gt;"", VALUE(Overall!B801), "")</f>
        <v>171</v>
      </c>
      <c r="C799" s="5" t="str">
        <f>IF(Overall!C801&lt;&gt;"",_xlfn.VALUETOTEXT(Overall!C801),"")</f>
        <v>24-0404-2604-24BNPP-PS-DS-171</v>
      </c>
      <c r="D799" s="5" t="str">
        <f>_xlfn.VALUETOTEXT(Overall!D801)</f>
        <v>DS</v>
      </c>
      <c r="E799" s="5" t="str">
        <f>IF(Overall!Q801&lt;&gt;"",_xlfn.VALUETOTEXT(Overall!Q801),"")</f>
        <v>BNPP</v>
      </c>
      <c r="F799" s="5" t="str">
        <f>IF(Overall!E801&lt;&gt;"",_xlfn.VALUETOTEXT(Overall!E801),"")</f>
        <v>BNP Paribas SA</v>
      </c>
      <c r="G799" s="5" t="str">
        <f>IF(Overall!R801&lt;&gt;"",_xlfn.VALUETOTEXT(Overall!R801),"")</f>
        <v>Asian</v>
      </c>
      <c r="H799" s="6">
        <f>IF(Overall!F801&lt;&gt;"",VALUE(Overall!F801),"")</f>
        <v>500000</v>
      </c>
      <c r="I799" s="6">
        <f>IF(Overall!G801&lt;&gt;"",VALUE(Overall!G801),"")</f>
        <v>79</v>
      </c>
      <c r="J799" s="6">
        <f>IF(Overall!H801&lt;&gt;"",VALUE(Overall!H801),"")</f>
        <v>62</v>
      </c>
      <c r="K799" s="6">
        <f>IF(Overall!I801&lt;&gt;"",VALUE(Overall!I801),"")</f>
        <v>3.08</v>
      </c>
      <c r="L799" s="6">
        <f>IF(Overall!J801&lt;&gt;"",VALUE(Overall!J801),"")</f>
        <v>0.45</v>
      </c>
      <c r="M799" s="6">
        <f>IF(Overall!K801&lt;&gt;"",VALUE(Overall!K801),"")</f>
        <v>2.63</v>
      </c>
      <c r="N799" s="6">
        <f>IF(Overall!T801&lt;&gt;"",VALUE(Overall!T801),"")</f>
        <v>85.05</v>
      </c>
      <c r="O799" s="7">
        <f>IF(Overall!L801&lt;&gt;"", DATEVALUE(Overall!L801), "")</f>
        <v>45536</v>
      </c>
      <c r="P799" s="7">
        <f>IF(Overall!M801&lt;&gt;"", DATEVALUE(Overall!M801), "")</f>
        <v>45565</v>
      </c>
      <c r="Q799" s="7" t="str">
        <f>IF(Overall!S801&lt;&gt;"",_xlfn.VALUETOTEXT(Overall!S801),"")</f>
        <v>Sep</v>
      </c>
      <c r="R799" s="7">
        <f>IF(Overall!O801&lt;&gt;"", DATEVALUE(Overall!O801), "")</f>
        <v>45386</v>
      </c>
      <c r="S799" s="7">
        <f>IF(Overall!O801&lt;&gt;"", DATEVALUE(Overall!O801), "")</f>
        <v>45386</v>
      </c>
      <c r="T799" s="5">
        <f t="shared" si="25"/>
        <v>1</v>
      </c>
      <c r="U799" s="10" t="str">
        <f>IF(Overall!$A801&lt;&gt;"",IF(AND(MONTH($O799) &lt;= 1, MONTH($P799) &gt;= 1), IF($T799 &lt;&gt; "", $H799/$T799, ""), ""),"")</f>
        <v/>
      </c>
      <c r="V799" s="10" t="str">
        <f>IF(Overall!$A801&lt;&gt;"",IF(AND(MONTH($O799) &lt;= 2, MONTH($P799) &gt;= 2), IF($T799 &lt;&gt; "", $H799/$T799, ""), ""),"")</f>
        <v/>
      </c>
      <c r="W799" s="10" t="str">
        <f>IF(Overall!$A801&lt;&gt;"",IF(AND(MONTH($O799) &lt;= 3, MONTH($P799) &gt;= 3), IF($T799 &lt;&gt; "", $H799/$T799, ""), ""),"")</f>
        <v/>
      </c>
      <c r="X799" s="10" t="str">
        <f>IF(Overall!$A801&lt;&gt;"",IF(AND(MONTH($O799) &lt;= 4, MONTH($P799) &gt;= 4), IF($T799 &lt;&gt; "", $H799/$T799, ""), ""),"")</f>
        <v/>
      </c>
      <c r="Y799" s="10" t="str">
        <f>IF(Overall!$A801&lt;&gt;"",IF(AND(MONTH($O799) &lt;= 5, MONTH($P799) &gt;= 5), IF($T799 &lt;&gt; "", $H799/$T799, ""), ""),"")</f>
        <v/>
      </c>
      <c r="Z799" s="10" t="str">
        <f>IF(Overall!$A801&lt;&gt;"",IF(AND(MONTH($O799) &lt;= 6, MONTH($P799) &gt;= 6), IF($T799 &lt;&gt; "", $H799/$T799, ""), ""),"")</f>
        <v/>
      </c>
      <c r="AA799" s="10" t="str">
        <f>IF(Overall!$A801&lt;&gt;"",IF(AND(MONTH($O799) &lt;= 7, MONTH($P799) &gt;= 7 ), IF($T799 &lt;&gt; "", $H799/$T799, ""), ""),"")</f>
        <v/>
      </c>
      <c r="AB799" s="10" t="str">
        <f>IF(Overall!$A801&lt;&gt;"",IF(AND(MONTH($O799) &lt;= 8, MONTH($P799) &gt;= 8), IF($T799 &lt;&gt; "", $H799/$T799, ""), ""),"")</f>
        <v/>
      </c>
      <c r="AC799" s="10">
        <f>IF(Overall!$A801&lt;&gt;"",IF(AND(MONTH($O799) &lt;= 9, MONTH($P799) &gt;= 9), IF($T799 &lt;&gt; "", $H799/$T799, ""), ""),"")</f>
        <v>500000</v>
      </c>
      <c r="AD799" s="10" t="str">
        <f>IF(Overall!$A801&lt;&gt;"",IF(AND(MONTH($O799) &lt;= 10, MONTH($P799) &gt;= 10), IF($T799 &lt;&gt; "", $H799/$T799, ""), ""),"")</f>
        <v/>
      </c>
      <c r="AE799" s="10" t="str">
        <f>IF(Overall!$A801&lt;&gt;"",IF(AND(MONTH($O799) &lt;= 11, MONTH($P799) &gt;= 11), IF($T799 &lt;&gt; "", $H799/$T799, ""), ""),"")</f>
        <v/>
      </c>
      <c r="AF799" s="10" t="str">
        <f>IF(Overall!$A801&lt;&gt;"",IF(AND(MONTH($O799) &lt;= 12, MONTH($P799) &gt;= 12), IF($T799 &lt;&gt; "", $H799/$T799, ""), ""),"")</f>
        <v/>
      </c>
      <c r="AH799" s="10" t="str">
        <f ca="1">IFERROR(IF(AND(NOW()&lt;= EOMONTH(DATE(YEAR($P799),1, 1), 0), Overall!$A801&lt;&gt;"", MONTH($O799) &lt;= 1, MONTH($P799) &gt;= 1), IF($T799 &lt;&gt; "", $H799/$T799, ""), ""), "")</f>
        <v/>
      </c>
      <c r="AI799" s="10" t="str">
        <f ca="1">IFERROR(IF(AND(NOW()&lt;= EOMONTH(DATE(YEAR($P799),2, 1), 0), Overall!$A801&lt;&gt;"", MONTH($O799) &lt;= 2, MONTH($P799) &gt;= 2), IF($T799 &lt;&gt; "", $H799/$T799, ""), ""), "")</f>
        <v/>
      </c>
      <c r="AJ799" s="10" t="str">
        <f ca="1">IFERROR(IF(AND(NOW()&lt;= EOMONTH(DATE(YEAR($P799),3, 1), 0), Overall!$A801&lt;&gt;"", MONTH($O799) &lt;= 3, MONTH($P799) &gt;= 3), IF($T799 &lt;&gt; "", $H799/$T799, ""), ""), "")</f>
        <v/>
      </c>
      <c r="AK799" s="10" t="str">
        <f ca="1">IFERROR(IF(AND(NOW()&lt;= EOMONTH(DATE(YEAR($P799),4, 1), 0), Overall!$A801&lt;&gt;"", MONTH($O799) &lt;= 4, MONTH($P799) &gt;= 4), IF($T799 &lt;&gt; "", $H799/$T799, ""), ""), "")</f>
        <v/>
      </c>
      <c r="AL799" s="10" t="str">
        <f ca="1">IFERROR(IF(AND(NOW()&lt;= EOMONTH(DATE(YEAR($P799),5, 1), 0), Overall!$A801&lt;&gt;"", MONTH($O799) &lt;= 5, MONTH($P799) &gt;= 5), IF($T799 &lt;&gt; "", $H799/$T799, ""), ""), "")</f>
        <v/>
      </c>
      <c r="AM799" s="10" t="str">
        <f ca="1">IFERROR(IF(AND(NOW()&lt;= EOMONTH(DATE(YEAR($P799),6, 1), 0), Overall!$A801&lt;&gt;"", MONTH($O799) &lt;= 6, MONTH($P799) &gt;= 6), IF($T799 &lt;&gt; "", $H799/$T799, ""), ""), "")</f>
        <v/>
      </c>
      <c r="AN799" s="10" t="str">
        <f ca="1">IFERROR(IF(AND(NOW()&lt;= EOMONTH(DATE(YEAR($P799),7, 1), 0), Overall!$A801&lt;&gt;"", MONTH($O799) &lt;= 7, MONTH($P799) &gt;= 7), IF($T799 &lt;&gt; "", $H799/$T799, ""), ""), "")</f>
        <v/>
      </c>
      <c r="AO799" s="10" t="str">
        <f ca="1">IFERROR(IF(AND(NOW()&lt;= EOMONTH(DATE(YEAR($P799),8, 1), 0), Overall!$A801&lt;&gt;"", MONTH($O799) &lt;= 8, MONTH($P799) &gt;= 8), IF($T799 &lt;&gt; "", $H799/$T799, ""), ""), "")</f>
        <v/>
      </c>
      <c r="AP799" s="10" t="str">
        <f ca="1">IFERROR(IF(AND(NOW()&lt;= EOMONTH(DATE(YEAR($P799),9, 1), 0), Overall!$A801&lt;&gt;"", MONTH($O799) &lt;= 9, MONTH($P799) &gt;= 9), IF($T799 &lt;&gt; "", $H799/$T799, ""), ""), "")</f>
        <v/>
      </c>
      <c r="AQ799" s="10" t="str">
        <f ca="1">IFERROR(IF(AND(NOW()&lt;= EOMONTH(DATE(YEAR($P799),10, 1), 0), Overall!$A801&lt;&gt;"", MONTH($O799) &lt;= 10, MONTH($P799) &gt;= 10), IF($T799 &lt;&gt; "", $H799/$T799, ""), ""), "")</f>
        <v/>
      </c>
      <c r="AR799" s="10" t="str">
        <f ca="1">IFERROR(IF(AND(NOW()&lt;= EOMONTH(DATE(YEAR($P799),11, 1), 0), Overall!$A801&lt;&gt;"", MONTH($O799) &lt;=11, MONTH($P799) &gt;= 11), IF($T799 &lt;&gt; "", $H799/$T799, ""), ""), "")</f>
        <v/>
      </c>
      <c r="AS799" s="10" t="str">
        <f ca="1">IFERROR(IF(AND(NOW()&lt;= EOMONTH(DATE(YEAR($P799),12, 1), 0), Overall!$A801&lt;&gt;"", MONTH($O799) &lt;= 12, MONTH($P799) &gt;= 12), IF($T799 &lt;&gt; "", $H799/$T799, ""), ""), "")</f>
        <v/>
      </c>
      <c r="AT799" s="16">
        <f t="shared" ca="1" si="24"/>
        <v>0</v>
      </c>
    </row>
    <row r="800" spans="1:46" x14ac:dyDescent="0.25">
      <c r="A800" t="str">
        <f>_xlfn.VALUETOTEXT(Overall!A802)</f>
        <v>FY2024 PCHP</v>
      </c>
      <c r="B800" s="8">
        <f>IF(Overall!B802&lt;&gt;"", VALUE(Overall!B802), "")</f>
        <v>172</v>
      </c>
      <c r="C800" s="5" t="str">
        <f>IF(Overall!C802&lt;&gt;"",_xlfn.VALUETOTEXT(Overall!C802),"")</f>
        <v>24-0404-2604-24CIMI-PS-AS-172</v>
      </c>
      <c r="D800" s="5" t="str">
        <f>_xlfn.VALUETOTEXT(Overall!D802)</f>
        <v>AS</v>
      </c>
      <c r="E800" s="5" t="str">
        <f>IF(Overall!Q802&lt;&gt;"",_xlfn.VALUETOTEXT(Overall!Q802),"")</f>
        <v>CIMI</v>
      </c>
      <c r="F800" s="5" t="str">
        <f>IF(Overall!E802&lt;&gt;"",_xlfn.VALUETOTEXT(Overall!E802),"")</f>
        <v>CIMB Islamic Bank Berhad</v>
      </c>
      <c r="G800" s="5" t="str">
        <f>IF(Overall!R802&lt;&gt;"",_xlfn.VALUETOTEXT(Overall!R802),"")</f>
        <v>Asian</v>
      </c>
      <c r="H800" s="6">
        <f>IF(Overall!F802&lt;&gt;"",VALUE(Overall!F802),"")</f>
        <v>500000</v>
      </c>
      <c r="I800" s="6">
        <f>IF(Overall!G802&lt;&gt;"",VALUE(Overall!G802),"")</f>
        <v>79</v>
      </c>
      <c r="J800" s="6">
        <f>IF(Overall!H802&lt;&gt;"",VALUE(Overall!H802),"")</f>
        <v>62</v>
      </c>
      <c r="K800" s="6">
        <f>IF(Overall!I802&lt;&gt;"",VALUE(Overall!I802),"")</f>
        <v>2.46</v>
      </c>
      <c r="L800" s="6">
        <f>IF(Overall!J802&lt;&gt;"",VALUE(Overall!J802),"")</f>
        <v>0.28000000000000003</v>
      </c>
      <c r="M800" s="6">
        <f>IF(Overall!K802&lt;&gt;"",VALUE(Overall!K802),"")</f>
        <v>2.1800000000000002</v>
      </c>
      <c r="N800" s="6">
        <f>IF(Overall!T802&lt;&gt;"",VALUE(Overall!T802),"")</f>
        <v>85.88</v>
      </c>
      <c r="O800" s="7">
        <f>IF(Overall!L802&lt;&gt;"", DATEVALUE(Overall!L802), "")</f>
        <v>45505</v>
      </c>
      <c r="P800" s="7">
        <f>IF(Overall!M802&lt;&gt;"", DATEVALUE(Overall!M802), "")</f>
        <v>45535</v>
      </c>
      <c r="Q800" s="7" t="str">
        <f>IF(Overall!S802&lt;&gt;"",_xlfn.VALUETOTEXT(Overall!S802),"")</f>
        <v>Aug</v>
      </c>
      <c r="R800" s="7">
        <f>IF(Overall!O802&lt;&gt;"", DATEVALUE(Overall!O802), "")</f>
        <v>45386</v>
      </c>
      <c r="S800" s="7">
        <f>IF(Overall!O802&lt;&gt;"", DATEVALUE(Overall!O802), "")</f>
        <v>45386</v>
      </c>
      <c r="T800" s="5">
        <f t="shared" si="25"/>
        <v>1</v>
      </c>
      <c r="U800" s="10" t="str">
        <f>IF(Overall!$A802&lt;&gt;"",IF(AND(MONTH($O800) &lt;= 1, MONTH($P800) &gt;= 1), IF($T800 &lt;&gt; "", $H800/$T800, ""), ""),"")</f>
        <v/>
      </c>
      <c r="V800" s="10" t="str">
        <f>IF(Overall!$A802&lt;&gt;"",IF(AND(MONTH($O800) &lt;= 2, MONTH($P800) &gt;= 2), IF($T800 &lt;&gt; "", $H800/$T800, ""), ""),"")</f>
        <v/>
      </c>
      <c r="W800" s="10" t="str">
        <f>IF(Overall!$A802&lt;&gt;"",IF(AND(MONTH($O800) &lt;= 3, MONTH($P800) &gt;= 3), IF($T800 &lt;&gt; "", $H800/$T800, ""), ""),"")</f>
        <v/>
      </c>
      <c r="X800" s="10" t="str">
        <f>IF(Overall!$A802&lt;&gt;"",IF(AND(MONTH($O800) &lt;= 4, MONTH($P800) &gt;= 4), IF($T800 &lt;&gt; "", $H800/$T800, ""), ""),"")</f>
        <v/>
      </c>
      <c r="Y800" s="10" t="str">
        <f>IF(Overall!$A802&lt;&gt;"",IF(AND(MONTH($O800) &lt;= 5, MONTH($P800) &gt;= 5), IF($T800 &lt;&gt; "", $H800/$T800, ""), ""),"")</f>
        <v/>
      </c>
      <c r="Z800" s="10" t="str">
        <f>IF(Overall!$A802&lt;&gt;"",IF(AND(MONTH($O800) &lt;= 6, MONTH($P800) &gt;= 6), IF($T800 &lt;&gt; "", $H800/$T800, ""), ""),"")</f>
        <v/>
      </c>
      <c r="AA800" s="10" t="str">
        <f>IF(Overall!$A802&lt;&gt;"",IF(AND(MONTH($O800) &lt;= 7, MONTH($P800) &gt;= 7 ), IF($T800 &lt;&gt; "", $H800/$T800, ""), ""),"")</f>
        <v/>
      </c>
      <c r="AB800" s="10">
        <f>IF(Overall!$A802&lt;&gt;"",IF(AND(MONTH($O800) &lt;= 8, MONTH($P800) &gt;= 8), IF($T800 &lt;&gt; "", $H800/$T800, ""), ""),"")</f>
        <v>500000</v>
      </c>
      <c r="AC800" s="10" t="str">
        <f>IF(Overall!$A802&lt;&gt;"",IF(AND(MONTH($O800) &lt;= 9, MONTH($P800) &gt;= 9), IF($T800 &lt;&gt; "", $H800/$T800, ""), ""),"")</f>
        <v/>
      </c>
      <c r="AD800" s="10" t="str">
        <f>IF(Overall!$A802&lt;&gt;"",IF(AND(MONTH($O800) &lt;= 10, MONTH($P800) &gt;= 10), IF($T800 &lt;&gt; "", $H800/$T800, ""), ""),"")</f>
        <v/>
      </c>
      <c r="AE800" s="10" t="str">
        <f>IF(Overall!$A802&lt;&gt;"",IF(AND(MONTH($O800) &lt;= 11, MONTH($P800) &gt;= 11), IF($T800 &lt;&gt; "", $H800/$T800, ""), ""),"")</f>
        <v/>
      </c>
      <c r="AF800" s="10" t="str">
        <f>IF(Overall!$A802&lt;&gt;"",IF(AND(MONTH($O800) &lt;= 12, MONTH($P800) &gt;= 12), IF($T800 &lt;&gt; "", $H800/$T800, ""), ""),"")</f>
        <v/>
      </c>
      <c r="AH800" s="10" t="str">
        <f ca="1">IFERROR(IF(AND(NOW()&lt;= EOMONTH(DATE(YEAR($P800),1, 1), 0), Overall!$A802&lt;&gt;"", MONTH($O800) &lt;= 1, MONTH($P800) &gt;= 1), IF($T800 &lt;&gt; "", $H800/$T800, ""), ""), "")</f>
        <v/>
      </c>
      <c r="AI800" s="10" t="str">
        <f ca="1">IFERROR(IF(AND(NOW()&lt;= EOMONTH(DATE(YEAR($P800),2, 1), 0), Overall!$A802&lt;&gt;"", MONTH($O800) &lt;= 2, MONTH($P800) &gt;= 2), IF($T800 &lt;&gt; "", $H800/$T800, ""), ""), "")</f>
        <v/>
      </c>
      <c r="AJ800" s="10" t="str">
        <f ca="1">IFERROR(IF(AND(NOW()&lt;= EOMONTH(DATE(YEAR($P800),3, 1), 0), Overall!$A802&lt;&gt;"", MONTH($O800) &lt;= 3, MONTH($P800) &gt;= 3), IF($T800 &lt;&gt; "", $H800/$T800, ""), ""), "")</f>
        <v/>
      </c>
      <c r="AK800" s="10" t="str">
        <f ca="1">IFERROR(IF(AND(NOW()&lt;= EOMONTH(DATE(YEAR($P800),4, 1), 0), Overall!$A802&lt;&gt;"", MONTH($O800) &lt;= 4, MONTH($P800) &gt;= 4), IF($T800 &lt;&gt; "", $H800/$T800, ""), ""), "")</f>
        <v/>
      </c>
      <c r="AL800" s="10" t="str">
        <f ca="1">IFERROR(IF(AND(NOW()&lt;= EOMONTH(DATE(YEAR($P800),5, 1), 0), Overall!$A802&lt;&gt;"", MONTH($O800) &lt;= 5, MONTH($P800) &gt;= 5), IF($T800 &lt;&gt; "", $H800/$T800, ""), ""), "")</f>
        <v/>
      </c>
      <c r="AM800" s="10" t="str">
        <f ca="1">IFERROR(IF(AND(NOW()&lt;= EOMONTH(DATE(YEAR($P800),6, 1), 0), Overall!$A802&lt;&gt;"", MONTH($O800) &lt;= 6, MONTH($P800) &gt;= 6), IF($T800 &lt;&gt; "", $H800/$T800, ""), ""), "")</f>
        <v/>
      </c>
      <c r="AN800" s="10" t="str">
        <f ca="1">IFERROR(IF(AND(NOW()&lt;= EOMONTH(DATE(YEAR($P800),7, 1), 0), Overall!$A802&lt;&gt;"", MONTH($O800) &lt;= 7, MONTH($P800) &gt;= 7), IF($T800 &lt;&gt; "", $H800/$T800, ""), ""), "")</f>
        <v/>
      </c>
      <c r="AO800" s="10" t="str">
        <f ca="1">IFERROR(IF(AND(NOW()&lt;= EOMONTH(DATE(YEAR($P800),8, 1), 0), Overall!$A802&lt;&gt;"", MONTH($O800) &lt;= 8, MONTH($P800) &gt;= 8), IF($T800 &lt;&gt; "", $H800/$T800, ""), ""), "")</f>
        <v/>
      </c>
      <c r="AP800" s="10" t="str">
        <f ca="1">IFERROR(IF(AND(NOW()&lt;= EOMONTH(DATE(YEAR($P800),9, 1), 0), Overall!$A802&lt;&gt;"", MONTH($O800) &lt;= 9, MONTH($P800) &gt;= 9), IF($T800 &lt;&gt; "", $H800/$T800, ""), ""), "")</f>
        <v/>
      </c>
      <c r="AQ800" s="10" t="str">
        <f ca="1">IFERROR(IF(AND(NOW()&lt;= EOMONTH(DATE(YEAR($P800),10, 1), 0), Overall!$A802&lt;&gt;"", MONTH($O800) &lt;= 10, MONTH($P800) &gt;= 10), IF($T800 &lt;&gt; "", $H800/$T800, ""), ""), "")</f>
        <v/>
      </c>
      <c r="AR800" s="10" t="str">
        <f ca="1">IFERROR(IF(AND(NOW()&lt;= EOMONTH(DATE(YEAR($P800),11, 1), 0), Overall!$A802&lt;&gt;"", MONTH($O800) &lt;=11, MONTH($P800) &gt;= 11), IF($T800 &lt;&gt; "", $H800/$T800, ""), ""), "")</f>
        <v/>
      </c>
      <c r="AS800" s="10" t="str">
        <f ca="1">IFERROR(IF(AND(NOW()&lt;= EOMONTH(DATE(YEAR($P800),12, 1), 0), Overall!$A802&lt;&gt;"", MONTH($O800) &lt;= 12, MONTH($P800) &gt;= 12), IF($T800 &lt;&gt; "", $H800/$T800, ""), ""), "")</f>
        <v/>
      </c>
      <c r="AT800" s="16">
        <f t="shared" ca="1" si="24"/>
        <v>0</v>
      </c>
    </row>
    <row r="801" spans="1:46" x14ac:dyDescent="0.25">
      <c r="A801" t="str">
        <f>_xlfn.VALUETOTEXT(Overall!A803)</f>
        <v>FY2024 PCHP</v>
      </c>
      <c r="B801" s="8">
        <f>IF(Overall!B803&lt;&gt;"", VALUE(Overall!B803), "")</f>
        <v>173</v>
      </c>
      <c r="C801" s="5" t="str">
        <f>IF(Overall!C803&lt;&gt;"",_xlfn.VALUETOTEXT(Overall!C803),"")</f>
        <v>24-0404-2604-24CIMB-PS-AS-173</v>
      </c>
      <c r="D801" s="5" t="str">
        <f>_xlfn.VALUETOTEXT(Overall!D803)</f>
        <v>AS</v>
      </c>
      <c r="E801" s="5" t="str">
        <f>IF(Overall!Q803&lt;&gt;"",_xlfn.VALUETOTEXT(Overall!Q803),"")</f>
        <v>CIMB</v>
      </c>
      <c r="F801" s="5" t="str">
        <f>IF(Overall!E803&lt;&gt;"",_xlfn.VALUETOTEXT(Overall!E803),"")</f>
        <v>CIMB Bank Bhd</v>
      </c>
      <c r="G801" s="5" t="str">
        <f>IF(Overall!R803&lt;&gt;"",_xlfn.VALUETOTEXT(Overall!R803),"")</f>
        <v>Asian</v>
      </c>
      <c r="H801" s="6">
        <f>IF(Overall!F803&lt;&gt;"",VALUE(Overall!F803),"")</f>
        <v>500000</v>
      </c>
      <c r="I801" s="6">
        <f>IF(Overall!G803&lt;&gt;"",VALUE(Overall!G803),"")</f>
        <v>79</v>
      </c>
      <c r="J801" s="6">
        <f>IF(Overall!H803&lt;&gt;"",VALUE(Overall!H803),"")</f>
        <v>62</v>
      </c>
      <c r="K801" s="6">
        <f>IF(Overall!I803&lt;&gt;"",VALUE(Overall!I803),"")</f>
        <v>3.09</v>
      </c>
      <c r="L801" s="6">
        <f>IF(Overall!J803&lt;&gt;"",VALUE(Overall!J803),"")</f>
        <v>0.43</v>
      </c>
      <c r="M801" s="6">
        <f>IF(Overall!K803&lt;&gt;"",VALUE(Overall!K803),"")</f>
        <v>2.66</v>
      </c>
      <c r="N801" s="6">
        <f>IF(Overall!T803&lt;&gt;"",VALUE(Overall!T803),"")</f>
        <v>85.01</v>
      </c>
      <c r="O801" s="7">
        <f>IF(Overall!L803&lt;&gt;"", DATEVALUE(Overall!L803), "")</f>
        <v>45536</v>
      </c>
      <c r="P801" s="7">
        <f>IF(Overall!M803&lt;&gt;"", DATEVALUE(Overall!M803), "")</f>
        <v>45565</v>
      </c>
      <c r="Q801" s="7" t="str">
        <f>IF(Overall!S803&lt;&gt;"",_xlfn.VALUETOTEXT(Overall!S803),"")</f>
        <v>Sep</v>
      </c>
      <c r="R801" s="7">
        <f>IF(Overall!O803&lt;&gt;"", DATEVALUE(Overall!O803), "")</f>
        <v>45386</v>
      </c>
      <c r="S801" s="7">
        <f>IF(Overall!O803&lt;&gt;"", DATEVALUE(Overall!O803), "")</f>
        <v>45386</v>
      </c>
      <c r="T801" s="5">
        <f t="shared" si="25"/>
        <v>1</v>
      </c>
      <c r="U801" s="10" t="str">
        <f>IF(Overall!$A803&lt;&gt;"",IF(AND(MONTH($O801) &lt;= 1, MONTH($P801) &gt;= 1), IF($T801 &lt;&gt; "", $H801/$T801, ""), ""),"")</f>
        <v/>
      </c>
      <c r="V801" s="10" t="str">
        <f>IF(Overall!$A803&lt;&gt;"",IF(AND(MONTH($O801) &lt;= 2, MONTH($P801) &gt;= 2), IF($T801 &lt;&gt; "", $H801/$T801, ""), ""),"")</f>
        <v/>
      </c>
      <c r="W801" s="10" t="str">
        <f>IF(Overall!$A803&lt;&gt;"",IF(AND(MONTH($O801) &lt;= 3, MONTH($P801) &gt;= 3), IF($T801 &lt;&gt; "", $H801/$T801, ""), ""),"")</f>
        <v/>
      </c>
      <c r="X801" s="10" t="str">
        <f>IF(Overall!$A803&lt;&gt;"",IF(AND(MONTH($O801) &lt;= 4, MONTH($P801) &gt;= 4), IF($T801 &lt;&gt; "", $H801/$T801, ""), ""),"")</f>
        <v/>
      </c>
      <c r="Y801" s="10" t="str">
        <f>IF(Overall!$A803&lt;&gt;"",IF(AND(MONTH($O801) &lt;= 5, MONTH($P801) &gt;= 5), IF($T801 &lt;&gt; "", $H801/$T801, ""), ""),"")</f>
        <v/>
      </c>
      <c r="Z801" s="10" t="str">
        <f>IF(Overall!$A803&lt;&gt;"",IF(AND(MONTH($O801) &lt;= 6, MONTH($P801) &gt;= 6), IF($T801 &lt;&gt; "", $H801/$T801, ""), ""),"")</f>
        <v/>
      </c>
      <c r="AA801" s="10" t="str">
        <f>IF(Overall!$A803&lt;&gt;"",IF(AND(MONTH($O801) &lt;= 7, MONTH($P801) &gt;= 7 ), IF($T801 &lt;&gt; "", $H801/$T801, ""), ""),"")</f>
        <v/>
      </c>
      <c r="AB801" s="10" t="str">
        <f>IF(Overall!$A803&lt;&gt;"",IF(AND(MONTH($O801) &lt;= 8, MONTH($P801) &gt;= 8), IF($T801 &lt;&gt; "", $H801/$T801, ""), ""),"")</f>
        <v/>
      </c>
      <c r="AC801" s="10">
        <f>IF(Overall!$A803&lt;&gt;"",IF(AND(MONTH($O801) &lt;= 9, MONTH($P801) &gt;= 9), IF($T801 &lt;&gt; "", $H801/$T801, ""), ""),"")</f>
        <v>500000</v>
      </c>
      <c r="AD801" s="10" t="str">
        <f>IF(Overall!$A803&lt;&gt;"",IF(AND(MONTH($O801) &lt;= 10, MONTH($P801) &gt;= 10), IF($T801 &lt;&gt; "", $H801/$T801, ""), ""),"")</f>
        <v/>
      </c>
      <c r="AE801" s="10" t="str">
        <f>IF(Overall!$A803&lt;&gt;"",IF(AND(MONTH($O801) &lt;= 11, MONTH($P801) &gt;= 11), IF($T801 &lt;&gt; "", $H801/$T801, ""), ""),"")</f>
        <v/>
      </c>
      <c r="AF801" s="10" t="str">
        <f>IF(Overall!$A803&lt;&gt;"",IF(AND(MONTH($O801) &lt;= 12, MONTH($P801) &gt;= 12), IF($T801 &lt;&gt; "", $H801/$T801, ""), ""),"")</f>
        <v/>
      </c>
      <c r="AH801" s="10" t="str">
        <f ca="1">IFERROR(IF(AND(NOW()&lt;= EOMONTH(DATE(YEAR($P801),1, 1), 0), Overall!$A803&lt;&gt;"", MONTH($O801) &lt;= 1, MONTH($P801) &gt;= 1), IF($T801 &lt;&gt; "", $H801/$T801, ""), ""), "")</f>
        <v/>
      </c>
      <c r="AI801" s="10" t="str">
        <f ca="1">IFERROR(IF(AND(NOW()&lt;= EOMONTH(DATE(YEAR($P801),2, 1), 0), Overall!$A803&lt;&gt;"", MONTH($O801) &lt;= 2, MONTH($P801) &gt;= 2), IF($T801 &lt;&gt; "", $H801/$T801, ""), ""), "")</f>
        <v/>
      </c>
      <c r="AJ801" s="10" t="str">
        <f ca="1">IFERROR(IF(AND(NOW()&lt;= EOMONTH(DATE(YEAR($P801),3, 1), 0), Overall!$A803&lt;&gt;"", MONTH($O801) &lt;= 3, MONTH($P801) &gt;= 3), IF($T801 &lt;&gt; "", $H801/$T801, ""), ""), "")</f>
        <v/>
      </c>
      <c r="AK801" s="10" t="str">
        <f ca="1">IFERROR(IF(AND(NOW()&lt;= EOMONTH(DATE(YEAR($P801),4, 1), 0), Overall!$A803&lt;&gt;"", MONTH($O801) &lt;= 4, MONTH($P801) &gt;= 4), IF($T801 &lt;&gt; "", $H801/$T801, ""), ""), "")</f>
        <v/>
      </c>
      <c r="AL801" s="10" t="str">
        <f ca="1">IFERROR(IF(AND(NOW()&lt;= EOMONTH(DATE(YEAR($P801),5, 1), 0), Overall!$A803&lt;&gt;"", MONTH($O801) &lt;= 5, MONTH($P801) &gt;= 5), IF($T801 &lt;&gt; "", $H801/$T801, ""), ""), "")</f>
        <v/>
      </c>
      <c r="AM801" s="10" t="str">
        <f ca="1">IFERROR(IF(AND(NOW()&lt;= EOMONTH(DATE(YEAR($P801),6, 1), 0), Overall!$A803&lt;&gt;"", MONTH($O801) &lt;= 6, MONTH($P801) &gt;= 6), IF($T801 &lt;&gt; "", $H801/$T801, ""), ""), "")</f>
        <v/>
      </c>
      <c r="AN801" s="10" t="str">
        <f ca="1">IFERROR(IF(AND(NOW()&lt;= EOMONTH(DATE(YEAR($P801),7, 1), 0), Overall!$A803&lt;&gt;"", MONTH($O801) &lt;= 7, MONTH($P801) &gt;= 7), IF($T801 &lt;&gt; "", $H801/$T801, ""), ""), "")</f>
        <v/>
      </c>
      <c r="AO801" s="10" t="str">
        <f ca="1">IFERROR(IF(AND(NOW()&lt;= EOMONTH(DATE(YEAR($P801),8, 1), 0), Overall!$A803&lt;&gt;"", MONTH($O801) &lt;= 8, MONTH($P801) &gt;= 8), IF($T801 &lt;&gt; "", $H801/$T801, ""), ""), "")</f>
        <v/>
      </c>
      <c r="AP801" s="10" t="str">
        <f ca="1">IFERROR(IF(AND(NOW()&lt;= EOMONTH(DATE(YEAR($P801),9, 1), 0), Overall!$A803&lt;&gt;"", MONTH($O801) &lt;= 9, MONTH($P801) &gt;= 9), IF($T801 &lt;&gt; "", $H801/$T801, ""), ""), "")</f>
        <v/>
      </c>
      <c r="AQ801" s="10" t="str">
        <f ca="1">IFERROR(IF(AND(NOW()&lt;= EOMONTH(DATE(YEAR($P801),10, 1), 0), Overall!$A803&lt;&gt;"", MONTH($O801) &lt;= 10, MONTH($P801) &gt;= 10), IF($T801 &lt;&gt; "", $H801/$T801, ""), ""), "")</f>
        <v/>
      </c>
      <c r="AR801" s="10" t="str">
        <f ca="1">IFERROR(IF(AND(NOW()&lt;= EOMONTH(DATE(YEAR($P801),11, 1), 0), Overall!$A803&lt;&gt;"", MONTH($O801) &lt;=11, MONTH($P801) &gt;= 11), IF($T801 &lt;&gt; "", $H801/$T801, ""), ""), "")</f>
        <v/>
      </c>
      <c r="AS801" s="10" t="str">
        <f ca="1">IFERROR(IF(AND(NOW()&lt;= EOMONTH(DATE(YEAR($P801),12, 1), 0), Overall!$A803&lt;&gt;"", MONTH($O801) &lt;= 12, MONTH($P801) &gt;= 12), IF($T801 &lt;&gt; "", $H801/$T801, ""), ""), "")</f>
        <v/>
      </c>
      <c r="AT801" s="16">
        <f t="shared" ca="1" si="24"/>
        <v>0</v>
      </c>
    </row>
    <row r="802" spans="1:46" x14ac:dyDescent="0.25">
      <c r="A802" t="str">
        <f>_xlfn.VALUETOTEXT(Overall!A804)</f>
        <v>FY2024 PCHP</v>
      </c>
      <c r="B802" s="8">
        <f>IF(Overall!B804&lt;&gt;"", VALUE(Overall!B804), "")</f>
        <v>174</v>
      </c>
      <c r="C802" s="5" t="str">
        <f>IF(Overall!C804&lt;&gt;"",_xlfn.VALUETOTEXT(Overall!C804),"")</f>
        <v>24-0504-2904-24BNPP-PS-DS-174</v>
      </c>
      <c r="D802" s="5" t="str">
        <f>_xlfn.VALUETOTEXT(Overall!D804)</f>
        <v>DS</v>
      </c>
      <c r="E802" s="5" t="str">
        <f>IF(Overall!Q804&lt;&gt;"",_xlfn.VALUETOTEXT(Overall!Q804),"")</f>
        <v>BNPP</v>
      </c>
      <c r="F802" s="5" t="str">
        <f>IF(Overall!E804&lt;&gt;"",_xlfn.VALUETOTEXT(Overall!E804),"")</f>
        <v>BNP Paribas SA</v>
      </c>
      <c r="G802" s="5" t="str">
        <f>IF(Overall!R804&lt;&gt;"",_xlfn.VALUETOTEXT(Overall!R804),"")</f>
        <v>Asian</v>
      </c>
      <c r="H802" s="6">
        <f>IF(Overall!F804&lt;&gt;"",VALUE(Overall!F804),"")</f>
        <v>500000</v>
      </c>
      <c r="I802" s="6">
        <f>IF(Overall!G804&lt;&gt;"",VALUE(Overall!G804),"")</f>
        <v>80</v>
      </c>
      <c r="J802" s="6">
        <f>IF(Overall!H804&lt;&gt;"",VALUE(Overall!H804),"")</f>
        <v>62</v>
      </c>
      <c r="K802" s="6">
        <f>IF(Overall!I804&lt;&gt;"",VALUE(Overall!I804),"")</f>
        <v>2.6</v>
      </c>
      <c r="L802" s="6">
        <f>IF(Overall!J804&lt;&gt;"",VALUE(Overall!J804),"")</f>
        <v>0.26</v>
      </c>
      <c r="M802" s="6">
        <f>IF(Overall!K804&lt;&gt;"",VALUE(Overall!K804),"")</f>
        <v>2.34</v>
      </c>
      <c r="N802" s="6">
        <f>IF(Overall!T804&lt;&gt;"",VALUE(Overall!T804),"")</f>
        <v>87.52</v>
      </c>
      <c r="O802" s="7">
        <f>IF(Overall!L804&lt;&gt;"", DATEVALUE(Overall!L804), "")</f>
        <v>45505</v>
      </c>
      <c r="P802" s="7">
        <f>IF(Overall!M804&lt;&gt;"", DATEVALUE(Overall!M804), "")</f>
        <v>45535</v>
      </c>
      <c r="Q802" s="7" t="str">
        <f>IF(Overall!S804&lt;&gt;"",_xlfn.VALUETOTEXT(Overall!S804),"")</f>
        <v>Aug</v>
      </c>
      <c r="R802" s="7">
        <f>IF(Overall!O804&lt;&gt;"", DATEVALUE(Overall!O804), "")</f>
        <v>45387</v>
      </c>
      <c r="S802" s="7">
        <f>IF(Overall!O804&lt;&gt;"", DATEVALUE(Overall!O804), "")</f>
        <v>45387</v>
      </c>
      <c r="T802" s="5">
        <f t="shared" si="25"/>
        <v>1</v>
      </c>
      <c r="U802" s="10" t="str">
        <f>IF(Overall!$A804&lt;&gt;"",IF(AND(MONTH($O802) &lt;= 1, MONTH($P802) &gt;= 1), IF($T802 &lt;&gt; "", $H802/$T802, ""), ""),"")</f>
        <v/>
      </c>
      <c r="V802" s="10" t="str">
        <f>IF(Overall!$A804&lt;&gt;"",IF(AND(MONTH($O802) &lt;= 2, MONTH($P802) &gt;= 2), IF($T802 &lt;&gt; "", $H802/$T802, ""), ""),"")</f>
        <v/>
      </c>
      <c r="W802" s="10" t="str">
        <f>IF(Overall!$A804&lt;&gt;"",IF(AND(MONTH($O802) &lt;= 3, MONTH($P802) &gt;= 3), IF($T802 &lt;&gt; "", $H802/$T802, ""), ""),"")</f>
        <v/>
      </c>
      <c r="X802" s="10" t="str">
        <f>IF(Overall!$A804&lt;&gt;"",IF(AND(MONTH($O802) &lt;= 4, MONTH($P802) &gt;= 4), IF($T802 &lt;&gt; "", $H802/$T802, ""), ""),"")</f>
        <v/>
      </c>
      <c r="Y802" s="10" t="str">
        <f>IF(Overall!$A804&lt;&gt;"",IF(AND(MONTH($O802) &lt;= 5, MONTH($P802) &gt;= 5), IF($T802 &lt;&gt; "", $H802/$T802, ""), ""),"")</f>
        <v/>
      </c>
      <c r="Z802" s="10" t="str">
        <f>IF(Overall!$A804&lt;&gt;"",IF(AND(MONTH($O802) &lt;= 6, MONTH($P802) &gt;= 6), IF($T802 &lt;&gt; "", $H802/$T802, ""), ""),"")</f>
        <v/>
      </c>
      <c r="AA802" s="10" t="str">
        <f>IF(Overall!$A804&lt;&gt;"",IF(AND(MONTH($O802) &lt;= 7, MONTH($P802) &gt;= 7 ), IF($T802 &lt;&gt; "", $H802/$T802, ""), ""),"")</f>
        <v/>
      </c>
      <c r="AB802" s="10">
        <f>IF(Overall!$A804&lt;&gt;"",IF(AND(MONTH($O802) &lt;= 8, MONTH($P802) &gt;= 8), IF($T802 &lt;&gt; "", $H802/$T802, ""), ""),"")</f>
        <v>500000</v>
      </c>
      <c r="AC802" s="10" t="str">
        <f>IF(Overall!$A804&lt;&gt;"",IF(AND(MONTH($O802) &lt;= 9, MONTH($P802) &gt;= 9), IF($T802 &lt;&gt; "", $H802/$T802, ""), ""),"")</f>
        <v/>
      </c>
      <c r="AD802" s="10" t="str">
        <f>IF(Overall!$A804&lt;&gt;"",IF(AND(MONTH($O802) &lt;= 10, MONTH($P802) &gt;= 10), IF($T802 &lt;&gt; "", $H802/$T802, ""), ""),"")</f>
        <v/>
      </c>
      <c r="AE802" s="10" t="str">
        <f>IF(Overall!$A804&lt;&gt;"",IF(AND(MONTH($O802) &lt;= 11, MONTH($P802) &gt;= 11), IF($T802 &lt;&gt; "", $H802/$T802, ""), ""),"")</f>
        <v/>
      </c>
      <c r="AF802" s="10" t="str">
        <f>IF(Overall!$A804&lt;&gt;"",IF(AND(MONTH($O802) &lt;= 12, MONTH($P802) &gt;= 12), IF($T802 &lt;&gt; "", $H802/$T802, ""), ""),"")</f>
        <v/>
      </c>
      <c r="AH802" s="10" t="str">
        <f ca="1">IFERROR(IF(AND(NOW()&lt;= EOMONTH(DATE(YEAR($P802),1, 1), 0), Overall!$A804&lt;&gt;"", MONTH($O802) &lt;= 1, MONTH($P802) &gt;= 1), IF($T802 &lt;&gt; "", $H802/$T802, ""), ""), "")</f>
        <v/>
      </c>
      <c r="AI802" s="10" t="str">
        <f ca="1">IFERROR(IF(AND(NOW()&lt;= EOMONTH(DATE(YEAR($P802),2, 1), 0), Overall!$A804&lt;&gt;"", MONTH($O802) &lt;= 2, MONTH($P802) &gt;= 2), IF($T802 &lt;&gt; "", $H802/$T802, ""), ""), "")</f>
        <v/>
      </c>
      <c r="AJ802" s="10" t="str">
        <f ca="1">IFERROR(IF(AND(NOW()&lt;= EOMONTH(DATE(YEAR($P802),3, 1), 0), Overall!$A804&lt;&gt;"", MONTH($O802) &lt;= 3, MONTH($P802) &gt;= 3), IF($T802 &lt;&gt; "", $H802/$T802, ""), ""), "")</f>
        <v/>
      </c>
      <c r="AK802" s="10" t="str">
        <f ca="1">IFERROR(IF(AND(NOW()&lt;= EOMONTH(DATE(YEAR($P802),4, 1), 0), Overall!$A804&lt;&gt;"", MONTH($O802) &lt;= 4, MONTH($P802) &gt;= 4), IF($T802 &lt;&gt; "", $H802/$T802, ""), ""), "")</f>
        <v/>
      </c>
      <c r="AL802" s="10" t="str">
        <f ca="1">IFERROR(IF(AND(NOW()&lt;= EOMONTH(DATE(YEAR($P802),5, 1), 0), Overall!$A804&lt;&gt;"", MONTH($O802) &lt;= 5, MONTH($P802) &gt;= 5), IF($T802 &lt;&gt; "", $H802/$T802, ""), ""), "")</f>
        <v/>
      </c>
      <c r="AM802" s="10" t="str">
        <f ca="1">IFERROR(IF(AND(NOW()&lt;= EOMONTH(DATE(YEAR($P802),6, 1), 0), Overall!$A804&lt;&gt;"", MONTH($O802) &lt;= 6, MONTH($P802) &gt;= 6), IF($T802 &lt;&gt; "", $H802/$T802, ""), ""), "")</f>
        <v/>
      </c>
      <c r="AN802" s="10" t="str">
        <f ca="1">IFERROR(IF(AND(NOW()&lt;= EOMONTH(DATE(YEAR($P802),7, 1), 0), Overall!$A804&lt;&gt;"", MONTH($O802) &lt;= 7, MONTH($P802) &gt;= 7), IF($T802 &lt;&gt; "", $H802/$T802, ""), ""), "")</f>
        <v/>
      </c>
      <c r="AO802" s="10" t="str">
        <f ca="1">IFERROR(IF(AND(NOW()&lt;= EOMONTH(DATE(YEAR($P802),8, 1), 0), Overall!$A804&lt;&gt;"", MONTH($O802) &lt;= 8, MONTH($P802) &gt;= 8), IF($T802 &lt;&gt; "", $H802/$T802, ""), ""), "")</f>
        <v/>
      </c>
      <c r="AP802" s="10" t="str">
        <f ca="1">IFERROR(IF(AND(NOW()&lt;= EOMONTH(DATE(YEAR($P802),9, 1), 0), Overall!$A804&lt;&gt;"", MONTH($O802) &lt;= 9, MONTH($P802) &gt;= 9), IF($T802 &lt;&gt; "", $H802/$T802, ""), ""), "")</f>
        <v/>
      </c>
      <c r="AQ802" s="10" t="str">
        <f ca="1">IFERROR(IF(AND(NOW()&lt;= EOMONTH(DATE(YEAR($P802),10, 1), 0), Overall!$A804&lt;&gt;"", MONTH($O802) &lt;= 10, MONTH($P802) &gt;= 10), IF($T802 &lt;&gt; "", $H802/$T802, ""), ""), "")</f>
        <v/>
      </c>
      <c r="AR802" s="10" t="str">
        <f ca="1">IFERROR(IF(AND(NOW()&lt;= EOMONTH(DATE(YEAR($P802),11, 1), 0), Overall!$A804&lt;&gt;"", MONTH($O802) &lt;=11, MONTH($P802) &gt;= 11), IF($T802 &lt;&gt; "", $H802/$T802, ""), ""), "")</f>
        <v/>
      </c>
      <c r="AS802" s="10" t="str">
        <f ca="1">IFERROR(IF(AND(NOW()&lt;= EOMONTH(DATE(YEAR($P802),12, 1), 0), Overall!$A804&lt;&gt;"", MONTH($O802) &lt;= 12, MONTH($P802) &gt;= 12), IF($T802 &lt;&gt; "", $H802/$T802, ""), ""), "")</f>
        <v/>
      </c>
      <c r="AT802" s="16">
        <f t="shared" ca="1" si="24"/>
        <v>0</v>
      </c>
    </row>
    <row r="803" spans="1:46" x14ac:dyDescent="0.25">
      <c r="A803" t="str">
        <f>_xlfn.VALUETOTEXT(Overall!A805)</f>
        <v>FY2024 PCHP</v>
      </c>
      <c r="B803" s="8">
        <f>IF(Overall!B805&lt;&gt;"", VALUE(Overall!B805), "")</f>
        <v>175</v>
      </c>
      <c r="C803" s="5" t="str">
        <f>IF(Overall!C805&lt;&gt;"",_xlfn.VALUETOTEXT(Overall!C805),"")</f>
        <v>24-0504-2904-24SCBB-PS-AS-175</v>
      </c>
      <c r="D803" s="5" t="str">
        <f>_xlfn.VALUETOTEXT(Overall!D805)</f>
        <v>AS</v>
      </c>
      <c r="E803" s="5" t="str">
        <f>IF(Overall!Q805&lt;&gt;"",_xlfn.VALUETOTEXT(Overall!Q805),"")</f>
        <v>SCBB</v>
      </c>
      <c r="F803" s="5" t="str">
        <f>IF(Overall!E805&lt;&gt;"",_xlfn.VALUETOTEXT(Overall!E805),"")</f>
        <v>Standard Chartered Bank (M) Bhd</v>
      </c>
      <c r="G803" s="5" t="str">
        <f>IF(Overall!R805&lt;&gt;"",_xlfn.VALUETOTEXT(Overall!R805),"")</f>
        <v>Asian</v>
      </c>
      <c r="H803" s="6">
        <f>IF(Overall!F805&lt;&gt;"",VALUE(Overall!F805),"")</f>
        <v>500000</v>
      </c>
      <c r="I803" s="6">
        <f>IF(Overall!G805&lt;&gt;"",VALUE(Overall!G805),"")</f>
        <v>80</v>
      </c>
      <c r="J803" s="6">
        <f>IF(Overall!H805&lt;&gt;"",VALUE(Overall!H805),"")</f>
        <v>62</v>
      </c>
      <c r="K803" s="6">
        <f>IF(Overall!I805&lt;&gt;"",VALUE(Overall!I805),"")</f>
        <v>2.5499999999999998</v>
      </c>
      <c r="L803" s="6">
        <f>IF(Overall!J805&lt;&gt;"",VALUE(Overall!J805),"")</f>
        <v>0.2</v>
      </c>
      <c r="M803" s="6">
        <f>IF(Overall!K805&lt;&gt;"",VALUE(Overall!K805),"")</f>
        <v>2.35</v>
      </c>
      <c r="N803" s="6">
        <f>IF(Overall!T805&lt;&gt;"",VALUE(Overall!T805),"")</f>
        <v>87.65</v>
      </c>
      <c r="O803" s="7">
        <f>IF(Overall!L805&lt;&gt;"", DATEVALUE(Overall!L805), "")</f>
        <v>45505</v>
      </c>
      <c r="P803" s="7">
        <f>IF(Overall!M805&lt;&gt;"", DATEVALUE(Overall!M805), "")</f>
        <v>45535</v>
      </c>
      <c r="Q803" s="7" t="str">
        <f>IF(Overall!S805&lt;&gt;"",_xlfn.VALUETOTEXT(Overall!S805),"")</f>
        <v>Aug</v>
      </c>
      <c r="R803" s="7">
        <f>IF(Overall!O805&lt;&gt;"", DATEVALUE(Overall!O805), "")</f>
        <v>45387</v>
      </c>
      <c r="S803" s="7">
        <f>IF(Overall!O805&lt;&gt;"", DATEVALUE(Overall!O805), "")</f>
        <v>45387</v>
      </c>
      <c r="T803" s="5">
        <f t="shared" si="25"/>
        <v>1</v>
      </c>
      <c r="U803" s="10" t="str">
        <f>IF(Overall!$A805&lt;&gt;"",IF(AND(MONTH($O803) &lt;= 1, MONTH($P803) &gt;= 1), IF($T803 &lt;&gt; "", $H803/$T803, ""), ""),"")</f>
        <v/>
      </c>
      <c r="V803" s="10" t="str">
        <f>IF(Overall!$A805&lt;&gt;"",IF(AND(MONTH($O803) &lt;= 2, MONTH($P803) &gt;= 2), IF($T803 &lt;&gt; "", $H803/$T803, ""), ""),"")</f>
        <v/>
      </c>
      <c r="W803" s="10" t="str">
        <f>IF(Overall!$A805&lt;&gt;"",IF(AND(MONTH($O803) &lt;= 3, MONTH($P803) &gt;= 3), IF($T803 &lt;&gt; "", $H803/$T803, ""), ""),"")</f>
        <v/>
      </c>
      <c r="X803" s="10" t="str">
        <f>IF(Overall!$A805&lt;&gt;"",IF(AND(MONTH($O803) &lt;= 4, MONTH($P803) &gt;= 4), IF($T803 &lt;&gt; "", $H803/$T803, ""), ""),"")</f>
        <v/>
      </c>
      <c r="Y803" s="10" t="str">
        <f>IF(Overall!$A805&lt;&gt;"",IF(AND(MONTH($O803) &lt;= 5, MONTH($P803) &gt;= 5), IF($T803 &lt;&gt; "", $H803/$T803, ""), ""),"")</f>
        <v/>
      </c>
      <c r="Z803" s="10" t="str">
        <f>IF(Overall!$A805&lt;&gt;"",IF(AND(MONTH($O803) &lt;= 6, MONTH($P803) &gt;= 6), IF($T803 &lt;&gt; "", $H803/$T803, ""), ""),"")</f>
        <v/>
      </c>
      <c r="AA803" s="10" t="str">
        <f>IF(Overall!$A805&lt;&gt;"",IF(AND(MONTH($O803) &lt;= 7, MONTH($P803) &gt;= 7 ), IF($T803 &lt;&gt; "", $H803/$T803, ""), ""),"")</f>
        <v/>
      </c>
      <c r="AB803" s="10">
        <f>IF(Overall!$A805&lt;&gt;"",IF(AND(MONTH($O803) &lt;= 8, MONTH($P803) &gt;= 8), IF($T803 &lt;&gt; "", $H803/$T803, ""), ""),"")</f>
        <v>500000</v>
      </c>
      <c r="AC803" s="10" t="str">
        <f>IF(Overall!$A805&lt;&gt;"",IF(AND(MONTH($O803) &lt;= 9, MONTH($P803) &gt;= 9), IF($T803 &lt;&gt; "", $H803/$T803, ""), ""),"")</f>
        <v/>
      </c>
      <c r="AD803" s="10" t="str">
        <f>IF(Overall!$A805&lt;&gt;"",IF(AND(MONTH($O803) &lt;= 10, MONTH($P803) &gt;= 10), IF($T803 &lt;&gt; "", $H803/$T803, ""), ""),"")</f>
        <v/>
      </c>
      <c r="AE803" s="10" t="str">
        <f>IF(Overall!$A805&lt;&gt;"",IF(AND(MONTH($O803) &lt;= 11, MONTH($P803) &gt;= 11), IF($T803 &lt;&gt; "", $H803/$T803, ""), ""),"")</f>
        <v/>
      </c>
      <c r="AF803" s="10" t="str">
        <f>IF(Overall!$A805&lt;&gt;"",IF(AND(MONTH($O803) &lt;= 12, MONTH($P803) &gt;= 12), IF($T803 &lt;&gt; "", $H803/$T803, ""), ""),"")</f>
        <v/>
      </c>
      <c r="AH803" s="10" t="str">
        <f ca="1">IFERROR(IF(AND(NOW()&lt;= EOMONTH(DATE(YEAR($P803),1, 1), 0), Overall!$A805&lt;&gt;"", MONTH($O803) &lt;= 1, MONTH($P803) &gt;= 1), IF($T803 &lt;&gt; "", $H803/$T803, ""), ""), "")</f>
        <v/>
      </c>
      <c r="AI803" s="10" t="str">
        <f ca="1">IFERROR(IF(AND(NOW()&lt;= EOMONTH(DATE(YEAR($P803),2, 1), 0), Overall!$A805&lt;&gt;"", MONTH($O803) &lt;= 2, MONTH($P803) &gt;= 2), IF($T803 &lt;&gt; "", $H803/$T803, ""), ""), "")</f>
        <v/>
      </c>
      <c r="AJ803" s="10" t="str">
        <f ca="1">IFERROR(IF(AND(NOW()&lt;= EOMONTH(DATE(YEAR($P803),3, 1), 0), Overall!$A805&lt;&gt;"", MONTH($O803) &lt;= 3, MONTH($P803) &gt;= 3), IF($T803 &lt;&gt; "", $H803/$T803, ""), ""), "")</f>
        <v/>
      </c>
      <c r="AK803" s="10" t="str">
        <f ca="1">IFERROR(IF(AND(NOW()&lt;= EOMONTH(DATE(YEAR($P803),4, 1), 0), Overall!$A805&lt;&gt;"", MONTH($O803) &lt;= 4, MONTH($P803) &gt;= 4), IF($T803 &lt;&gt; "", $H803/$T803, ""), ""), "")</f>
        <v/>
      </c>
      <c r="AL803" s="10" t="str">
        <f ca="1">IFERROR(IF(AND(NOW()&lt;= EOMONTH(DATE(YEAR($P803),5, 1), 0), Overall!$A805&lt;&gt;"", MONTH($O803) &lt;= 5, MONTH($P803) &gt;= 5), IF($T803 &lt;&gt; "", $H803/$T803, ""), ""), "")</f>
        <v/>
      </c>
      <c r="AM803" s="10" t="str">
        <f ca="1">IFERROR(IF(AND(NOW()&lt;= EOMONTH(DATE(YEAR($P803),6, 1), 0), Overall!$A805&lt;&gt;"", MONTH($O803) &lt;= 6, MONTH($P803) &gt;= 6), IF($T803 &lt;&gt; "", $H803/$T803, ""), ""), "")</f>
        <v/>
      </c>
      <c r="AN803" s="10" t="str">
        <f ca="1">IFERROR(IF(AND(NOW()&lt;= EOMONTH(DATE(YEAR($P803),7, 1), 0), Overall!$A805&lt;&gt;"", MONTH($O803) &lt;= 7, MONTH($P803) &gt;= 7), IF($T803 &lt;&gt; "", $H803/$T803, ""), ""), "")</f>
        <v/>
      </c>
      <c r="AO803" s="10" t="str">
        <f ca="1">IFERROR(IF(AND(NOW()&lt;= EOMONTH(DATE(YEAR($P803),8, 1), 0), Overall!$A805&lt;&gt;"", MONTH($O803) &lt;= 8, MONTH($P803) &gt;= 8), IF($T803 &lt;&gt; "", $H803/$T803, ""), ""), "")</f>
        <v/>
      </c>
      <c r="AP803" s="10" t="str">
        <f ca="1">IFERROR(IF(AND(NOW()&lt;= EOMONTH(DATE(YEAR($P803),9, 1), 0), Overall!$A805&lt;&gt;"", MONTH($O803) &lt;= 9, MONTH($P803) &gt;= 9), IF($T803 &lt;&gt; "", $H803/$T803, ""), ""), "")</f>
        <v/>
      </c>
      <c r="AQ803" s="10" t="str">
        <f ca="1">IFERROR(IF(AND(NOW()&lt;= EOMONTH(DATE(YEAR($P803),10, 1), 0), Overall!$A805&lt;&gt;"", MONTH($O803) &lt;= 10, MONTH($P803) &gt;= 10), IF($T803 &lt;&gt; "", $H803/$T803, ""), ""), "")</f>
        <v/>
      </c>
      <c r="AR803" s="10" t="str">
        <f ca="1">IFERROR(IF(AND(NOW()&lt;= EOMONTH(DATE(YEAR($P803),11, 1), 0), Overall!$A805&lt;&gt;"", MONTH($O803) &lt;=11, MONTH($P803) &gt;= 11), IF($T803 &lt;&gt; "", $H803/$T803, ""), ""), "")</f>
        <v/>
      </c>
      <c r="AS803" s="10" t="str">
        <f ca="1">IFERROR(IF(AND(NOW()&lt;= EOMONTH(DATE(YEAR($P803),12, 1), 0), Overall!$A805&lt;&gt;"", MONTH($O803) &lt;= 12, MONTH($P803) &gt;= 12), IF($T803 &lt;&gt; "", $H803/$T803, ""), ""), "")</f>
        <v/>
      </c>
      <c r="AT803" s="16">
        <f t="shared" ca="1" si="24"/>
        <v>0</v>
      </c>
    </row>
    <row r="804" spans="1:46" x14ac:dyDescent="0.25">
      <c r="A804" t="str">
        <f>_xlfn.VALUETOTEXT(Overall!A806)</f>
        <v>FY2024 PCHP</v>
      </c>
      <c r="B804" s="8">
        <f>IF(Overall!B806&lt;&gt;"", VALUE(Overall!B806), "")</f>
        <v>176</v>
      </c>
      <c r="C804" s="5" t="str">
        <f>IF(Overall!C806&lt;&gt;"",_xlfn.VALUETOTEXT(Overall!C806),"")</f>
        <v>24-0504-2904-24TOTS-PS-HZ-176</v>
      </c>
      <c r="D804" s="5" t="str">
        <f>_xlfn.VALUETOTEXT(Overall!D806)</f>
        <v>HZ</v>
      </c>
      <c r="E804" s="5" t="str">
        <f>IF(Overall!Q806&lt;&gt;"",_xlfn.VALUETOTEXT(Overall!Q806),"")</f>
        <v>TOTS</v>
      </c>
      <c r="F804" s="5" t="str">
        <f>IF(Overall!E806&lt;&gt;"",_xlfn.VALUETOTEXT(Overall!E806),"")</f>
        <v>TOTSA TotalEnergies Trading SA</v>
      </c>
      <c r="G804" s="5" t="str">
        <f>IF(Overall!R806&lt;&gt;"",_xlfn.VALUETOTEXT(Overall!R806),"")</f>
        <v>Asian</v>
      </c>
      <c r="H804" s="6">
        <f>IF(Overall!F806&lt;&gt;"",VALUE(Overall!F806),"")</f>
        <v>500000</v>
      </c>
      <c r="I804" s="6">
        <f>IF(Overall!G806&lt;&gt;"",VALUE(Overall!G806),"")</f>
        <v>80</v>
      </c>
      <c r="J804" s="6">
        <f>IF(Overall!H806&lt;&gt;"",VALUE(Overall!H806),"")</f>
        <v>62</v>
      </c>
      <c r="K804" s="6">
        <f>IF(Overall!I806&lt;&gt;"",VALUE(Overall!I806),"")</f>
        <v>3.39</v>
      </c>
      <c r="L804" s="6">
        <f>IF(Overall!J806&lt;&gt;"",VALUE(Overall!J806),"")</f>
        <v>0.5</v>
      </c>
      <c r="M804" s="6">
        <f>IF(Overall!K806&lt;&gt;"",VALUE(Overall!K806),"")</f>
        <v>2.89</v>
      </c>
      <c r="N804" s="6">
        <f>IF(Overall!T806&lt;&gt;"",VALUE(Overall!T806),"")</f>
        <v>86.05</v>
      </c>
      <c r="O804" s="7">
        <f>IF(Overall!L806&lt;&gt;"", DATEVALUE(Overall!L806), "")</f>
        <v>45536</v>
      </c>
      <c r="P804" s="7">
        <f>IF(Overall!M806&lt;&gt;"", DATEVALUE(Overall!M806), "")</f>
        <v>45565</v>
      </c>
      <c r="Q804" s="7" t="str">
        <f>IF(Overall!S806&lt;&gt;"",_xlfn.VALUETOTEXT(Overall!S806),"")</f>
        <v>Sep</v>
      </c>
      <c r="R804" s="7">
        <f>IF(Overall!O806&lt;&gt;"", DATEVALUE(Overall!O806), "")</f>
        <v>45387</v>
      </c>
      <c r="S804" s="7">
        <f>IF(Overall!O806&lt;&gt;"", DATEVALUE(Overall!O806), "")</f>
        <v>45387</v>
      </c>
      <c r="T804" s="5">
        <f t="shared" si="25"/>
        <v>1</v>
      </c>
      <c r="U804" s="10" t="str">
        <f>IF(Overall!$A806&lt;&gt;"",IF(AND(MONTH($O804) &lt;= 1, MONTH($P804) &gt;= 1), IF($T804 &lt;&gt; "", $H804/$T804, ""), ""),"")</f>
        <v/>
      </c>
      <c r="V804" s="10" t="str">
        <f>IF(Overall!$A806&lt;&gt;"",IF(AND(MONTH($O804) &lt;= 2, MONTH($P804) &gt;= 2), IF($T804 &lt;&gt; "", $H804/$T804, ""), ""),"")</f>
        <v/>
      </c>
      <c r="W804" s="10" t="str">
        <f>IF(Overall!$A806&lt;&gt;"",IF(AND(MONTH($O804) &lt;= 3, MONTH($P804) &gt;= 3), IF($T804 &lt;&gt; "", $H804/$T804, ""), ""),"")</f>
        <v/>
      </c>
      <c r="X804" s="10" t="str">
        <f>IF(Overall!$A806&lt;&gt;"",IF(AND(MONTH($O804) &lt;= 4, MONTH($P804) &gt;= 4), IF($T804 &lt;&gt; "", $H804/$T804, ""), ""),"")</f>
        <v/>
      </c>
      <c r="Y804" s="10" t="str">
        <f>IF(Overall!$A806&lt;&gt;"",IF(AND(MONTH($O804) &lt;= 5, MONTH($P804) &gt;= 5), IF($T804 &lt;&gt; "", $H804/$T804, ""), ""),"")</f>
        <v/>
      </c>
      <c r="Z804" s="10" t="str">
        <f>IF(Overall!$A806&lt;&gt;"",IF(AND(MONTH($O804) &lt;= 6, MONTH($P804) &gt;= 6), IF($T804 &lt;&gt; "", $H804/$T804, ""), ""),"")</f>
        <v/>
      </c>
      <c r="AA804" s="10" t="str">
        <f>IF(Overall!$A806&lt;&gt;"",IF(AND(MONTH($O804) &lt;= 7, MONTH($P804) &gt;= 7 ), IF($T804 &lt;&gt; "", $H804/$T804, ""), ""),"")</f>
        <v/>
      </c>
      <c r="AB804" s="10" t="str">
        <f>IF(Overall!$A806&lt;&gt;"",IF(AND(MONTH($O804) &lt;= 8, MONTH($P804) &gt;= 8), IF($T804 &lt;&gt; "", $H804/$T804, ""), ""),"")</f>
        <v/>
      </c>
      <c r="AC804" s="10">
        <f>IF(Overall!$A806&lt;&gt;"",IF(AND(MONTH($O804) &lt;= 9, MONTH($P804) &gt;= 9), IF($T804 &lt;&gt; "", $H804/$T804, ""), ""),"")</f>
        <v>500000</v>
      </c>
      <c r="AD804" s="10" t="str">
        <f>IF(Overall!$A806&lt;&gt;"",IF(AND(MONTH($O804) &lt;= 10, MONTH($P804) &gt;= 10), IF($T804 &lt;&gt; "", $H804/$T804, ""), ""),"")</f>
        <v/>
      </c>
      <c r="AE804" s="10" t="str">
        <f>IF(Overall!$A806&lt;&gt;"",IF(AND(MONTH($O804) &lt;= 11, MONTH($P804) &gt;= 11), IF($T804 &lt;&gt; "", $H804/$T804, ""), ""),"")</f>
        <v/>
      </c>
      <c r="AF804" s="10" t="str">
        <f>IF(Overall!$A806&lt;&gt;"",IF(AND(MONTH($O804) &lt;= 12, MONTH($P804) &gt;= 12), IF($T804 &lt;&gt; "", $H804/$T804, ""), ""),"")</f>
        <v/>
      </c>
      <c r="AH804" s="10" t="str">
        <f ca="1">IFERROR(IF(AND(NOW()&lt;= EOMONTH(DATE(YEAR($P804),1, 1), 0), Overall!$A806&lt;&gt;"", MONTH($O804) &lt;= 1, MONTH($P804) &gt;= 1), IF($T804 &lt;&gt; "", $H804/$T804, ""), ""), "")</f>
        <v/>
      </c>
      <c r="AI804" s="10" t="str">
        <f ca="1">IFERROR(IF(AND(NOW()&lt;= EOMONTH(DATE(YEAR($P804),2, 1), 0), Overall!$A806&lt;&gt;"", MONTH($O804) &lt;= 2, MONTH($P804) &gt;= 2), IF($T804 &lt;&gt; "", $H804/$T804, ""), ""), "")</f>
        <v/>
      </c>
      <c r="AJ804" s="10" t="str">
        <f ca="1">IFERROR(IF(AND(NOW()&lt;= EOMONTH(DATE(YEAR($P804),3, 1), 0), Overall!$A806&lt;&gt;"", MONTH($O804) &lt;= 3, MONTH($P804) &gt;= 3), IF($T804 &lt;&gt; "", $H804/$T804, ""), ""), "")</f>
        <v/>
      </c>
      <c r="AK804" s="10" t="str">
        <f ca="1">IFERROR(IF(AND(NOW()&lt;= EOMONTH(DATE(YEAR($P804),4, 1), 0), Overall!$A806&lt;&gt;"", MONTH($O804) &lt;= 4, MONTH($P804) &gt;= 4), IF($T804 &lt;&gt; "", $H804/$T804, ""), ""), "")</f>
        <v/>
      </c>
      <c r="AL804" s="10" t="str">
        <f ca="1">IFERROR(IF(AND(NOW()&lt;= EOMONTH(DATE(YEAR($P804),5, 1), 0), Overall!$A806&lt;&gt;"", MONTH($O804) &lt;= 5, MONTH($P804) &gt;= 5), IF($T804 &lt;&gt; "", $H804/$T804, ""), ""), "")</f>
        <v/>
      </c>
      <c r="AM804" s="10" t="str">
        <f ca="1">IFERROR(IF(AND(NOW()&lt;= EOMONTH(DATE(YEAR($P804),6, 1), 0), Overall!$A806&lt;&gt;"", MONTH($O804) &lt;= 6, MONTH($P804) &gt;= 6), IF($T804 &lt;&gt; "", $H804/$T804, ""), ""), "")</f>
        <v/>
      </c>
      <c r="AN804" s="10" t="str">
        <f ca="1">IFERROR(IF(AND(NOW()&lt;= EOMONTH(DATE(YEAR($P804),7, 1), 0), Overall!$A806&lt;&gt;"", MONTH($O804) &lt;= 7, MONTH($P804) &gt;= 7), IF($T804 &lt;&gt; "", $H804/$T804, ""), ""), "")</f>
        <v/>
      </c>
      <c r="AO804" s="10" t="str">
        <f ca="1">IFERROR(IF(AND(NOW()&lt;= EOMONTH(DATE(YEAR($P804),8, 1), 0), Overall!$A806&lt;&gt;"", MONTH($O804) &lt;= 8, MONTH($P804) &gt;= 8), IF($T804 &lt;&gt; "", $H804/$T804, ""), ""), "")</f>
        <v/>
      </c>
      <c r="AP804" s="10" t="str">
        <f ca="1">IFERROR(IF(AND(NOW()&lt;= EOMONTH(DATE(YEAR($P804),9, 1), 0), Overall!$A806&lt;&gt;"", MONTH($O804) &lt;= 9, MONTH($P804) &gt;= 9), IF($T804 &lt;&gt; "", $H804/$T804, ""), ""), "")</f>
        <v/>
      </c>
      <c r="AQ804" s="10" t="str">
        <f ca="1">IFERROR(IF(AND(NOW()&lt;= EOMONTH(DATE(YEAR($P804),10, 1), 0), Overall!$A806&lt;&gt;"", MONTH($O804) &lt;= 10, MONTH($P804) &gt;= 10), IF($T804 &lt;&gt; "", $H804/$T804, ""), ""), "")</f>
        <v/>
      </c>
      <c r="AR804" s="10" t="str">
        <f ca="1">IFERROR(IF(AND(NOW()&lt;= EOMONTH(DATE(YEAR($P804),11, 1), 0), Overall!$A806&lt;&gt;"", MONTH($O804) &lt;=11, MONTH($P804) &gt;= 11), IF($T804 &lt;&gt; "", $H804/$T804, ""), ""), "")</f>
        <v/>
      </c>
      <c r="AS804" s="10" t="str">
        <f ca="1">IFERROR(IF(AND(NOW()&lt;= EOMONTH(DATE(YEAR($P804),12, 1), 0), Overall!$A806&lt;&gt;"", MONTH($O804) &lt;= 12, MONTH($P804) &gt;= 12), IF($T804 &lt;&gt; "", $H804/$T804, ""), ""), "")</f>
        <v/>
      </c>
      <c r="AT804" s="16">
        <f t="shared" ca="1" si="24"/>
        <v>0</v>
      </c>
    </row>
    <row r="805" spans="1:46" x14ac:dyDescent="0.25">
      <c r="A805" t="str">
        <f>_xlfn.VALUETOTEXT(Overall!A807)</f>
        <v>FY2024 PCHP</v>
      </c>
      <c r="B805" s="8">
        <f>IF(Overall!B807&lt;&gt;"", VALUE(Overall!B807), "")</f>
        <v>177</v>
      </c>
      <c r="C805" s="5" t="str">
        <f>IF(Overall!C807&lt;&gt;"",_xlfn.VALUETOTEXT(Overall!C807),"")</f>
        <v>24-0504-2904-24JPMC-PS-EG-177</v>
      </c>
      <c r="D805" s="5" t="str">
        <f>_xlfn.VALUETOTEXT(Overall!D807)</f>
        <v>EG</v>
      </c>
      <c r="E805" s="5" t="str">
        <f>IF(Overall!Q807&lt;&gt;"",_xlfn.VALUETOTEXT(Overall!Q807),"")</f>
        <v>JPMC</v>
      </c>
      <c r="F805" s="5" t="str">
        <f>IF(Overall!E807&lt;&gt;"",_xlfn.VALUETOTEXT(Overall!E807),"")</f>
        <v>JP Morgan Chase Bank NA</v>
      </c>
      <c r="G805" s="5" t="str">
        <f>IF(Overall!R807&lt;&gt;"",_xlfn.VALUETOTEXT(Overall!R807),"")</f>
        <v>Asian</v>
      </c>
      <c r="H805" s="6">
        <f>IF(Overall!F807&lt;&gt;"",VALUE(Overall!F807),"")</f>
        <v>500000</v>
      </c>
      <c r="I805" s="6">
        <f>IF(Overall!G807&lt;&gt;"",VALUE(Overall!G807),"")</f>
        <v>80</v>
      </c>
      <c r="J805" s="6">
        <f>IF(Overall!H807&lt;&gt;"",VALUE(Overall!H807),"")</f>
        <v>62</v>
      </c>
      <c r="K805" s="6">
        <f>IF(Overall!I807&lt;&gt;"",VALUE(Overall!I807),"")</f>
        <v>2.6</v>
      </c>
      <c r="L805" s="6">
        <f>IF(Overall!J807&lt;&gt;"",VALUE(Overall!J807),"")</f>
        <v>0.24</v>
      </c>
      <c r="M805" s="6">
        <f>IF(Overall!K807&lt;&gt;"",VALUE(Overall!K807),"")</f>
        <v>2.36</v>
      </c>
      <c r="N805" s="6">
        <f>IF(Overall!T807&lt;&gt;"",VALUE(Overall!T807),"")</f>
        <v>87.48</v>
      </c>
      <c r="O805" s="7">
        <f>IF(Overall!L807&lt;&gt;"", DATEVALUE(Overall!L807), "")</f>
        <v>45505</v>
      </c>
      <c r="P805" s="7">
        <f>IF(Overall!M807&lt;&gt;"", DATEVALUE(Overall!M807), "")</f>
        <v>45535</v>
      </c>
      <c r="Q805" s="7" t="str">
        <f>IF(Overall!S807&lt;&gt;"",_xlfn.VALUETOTEXT(Overall!S807),"")</f>
        <v>Aug</v>
      </c>
      <c r="R805" s="7">
        <f>IF(Overall!O807&lt;&gt;"", DATEVALUE(Overall!O807), "")</f>
        <v>45387</v>
      </c>
      <c r="S805" s="7">
        <f>IF(Overall!O807&lt;&gt;"", DATEVALUE(Overall!O807), "")</f>
        <v>45387</v>
      </c>
      <c r="T805" s="5">
        <f t="shared" si="25"/>
        <v>1</v>
      </c>
      <c r="U805" s="10" t="str">
        <f>IF(Overall!$A807&lt;&gt;"",IF(AND(MONTH($O805) &lt;= 1, MONTH($P805) &gt;= 1), IF($T805 &lt;&gt; "", $H805/$T805, ""), ""),"")</f>
        <v/>
      </c>
      <c r="V805" s="10" t="str">
        <f>IF(Overall!$A807&lt;&gt;"",IF(AND(MONTH($O805) &lt;= 2, MONTH($P805) &gt;= 2), IF($T805 &lt;&gt; "", $H805/$T805, ""), ""),"")</f>
        <v/>
      </c>
      <c r="W805" s="10" t="str">
        <f>IF(Overall!$A807&lt;&gt;"",IF(AND(MONTH($O805) &lt;= 3, MONTH($P805) &gt;= 3), IF($T805 &lt;&gt; "", $H805/$T805, ""), ""),"")</f>
        <v/>
      </c>
      <c r="X805" s="10" t="str">
        <f>IF(Overall!$A807&lt;&gt;"",IF(AND(MONTH($O805) &lt;= 4, MONTH($P805) &gt;= 4), IF($T805 &lt;&gt; "", $H805/$T805, ""), ""),"")</f>
        <v/>
      </c>
      <c r="Y805" s="10" t="str">
        <f>IF(Overall!$A807&lt;&gt;"",IF(AND(MONTH($O805) &lt;= 5, MONTH($P805) &gt;= 5), IF($T805 &lt;&gt; "", $H805/$T805, ""), ""),"")</f>
        <v/>
      </c>
      <c r="Z805" s="10" t="str">
        <f>IF(Overall!$A807&lt;&gt;"",IF(AND(MONTH($O805) &lt;= 6, MONTH($P805) &gt;= 6), IF($T805 &lt;&gt; "", $H805/$T805, ""), ""),"")</f>
        <v/>
      </c>
      <c r="AA805" s="10" t="str">
        <f>IF(Overall!$A807&lt;&gt;"",IF(AND(MONTH($O805) &lt;= 7, MONTH($P805) &gt;= 7 ), IF($T805 &lt;&gt; "", $H805/$T805, ""), ""),"")</f>
        <v/>
      </c>
      <c r="AB805" s="10">
        <f>IF(Overall!$A807&lt;&gt;"",IF(AND(MONTH($O805) &lt;= 8, MONTH($P805) &gt;= 8), IF($T805 &lt;&gt; "", $H805/$T805, ""), ""),"")</f>
        <v>500000</v>
      </c>
      <c r="AC805" s="10" t="str">
        <f>IF(Overall!$A807&lt;&gt;"",IF(AND(MONTH($O805) &lt;= 9, MONTH($P805) &gt;= 9), IF($T805 &lt;&gt; "", $H805/$T805, ""), ""),"")</f>
        <v/>
      </c>
      <c r="AD805" s="10" t="str">
        <f>IF(Overall!$A807&lt;&gt;"",IF(AND(MONTH($O805) &lt;= 10, MONTH($P805) &gt;= 10), IF($T805 &lt;&gt; "", $H805/$T805, ""), ""),"")</f>
        <v/>
      </c>
      <c r="AE805" s="10" t="str">
        <f>IF(Overall!$A807&lt;&gt;"",IF(AND(MONTH($O805) &lt;= 11, MONTH($P805) &gt;= 11), IF($T805 &lt;&gt; "", $H805/$T805, ""), ""),"")</f>
        <v/>
      </c>
      <c r="AF805" s="10" t="str">
        <f>IF(Overall!$A807&lt;&gt;"",IF(AND(MONTH($O805) &lt;= 12, MONTH($P805) &gt;= 12), IF($T805 &lt;&gt; "", $H805/$T805, ""), ""),"")</f>
        <v/>
      </c>
      <c r="AH805" s="10" t="str">
        <f ca="1">IFERROR(IF(AND(NOW()&lt;= EOMONTH(DATE(YEAR($P805),1, 1), 0), Overall!$A807&lt;&gt;"", MONTH($O805) &lt;= 1, MONTH($P805) &gt;= 1), IF($T805 &lt;&gt; "", $H805/$T805, ""), ""), "")</f>
        <v/>
      </c>
      <c r="AI805" s="10" t="str">
        <f ca="1">IFERROR(IF(AND(NOW()&lt;= EOMONTH(DATE(YEAR($P805),2, 1), 0), Overall!$A807&lt;&gt;"", MONTH($O805) &lt;= 2, MONTH($P805) &gt;= 2), IF($T805 &lt;&gt; "", $H805/$T805, ""), ""), "")</f>
        <v/>
      </c>
      <c r="AJ805" s="10" t="str">
        <f ca="1">IFERROR(IF(AND(NOW()&lt;= EOMONTH(DATE(YEAR($P805),3, 1), 0), Overall!$A807&lt;&gt;"", MONTH($O805) &lt;= 3, MONTH($P805) &gt;= 3), IF($T805 &lt;&gt; "", $H805/$T805, ""), ""), "")</f>
        <v/>
      </c>
      <c r="AK805" s="10" t="str">
        <f ca="1">IFERROR(IF(AND(NOW()&lt;= EOMONTH(DATE(YEAR($P805),4, 1), 0), Overall!$A807&lt;&gt;"", MONTH($O805) &lt;= 4, MONTH($P805) &gt;= 4), IF($T805 &lt;&gt; "", $H805/$T805, ""), ""), "")</f>
        <v/>
      </c>
      <c r="AL805" s="10" t="str">
        <f ca="1">IFERROR(IF(AND(NOW()&lt;= EOMONTH(DATE(YEAR($P805),5, 1), 0), Overall!$A807&lt;&gt;"", MONTH($O805) &lt;= 5, MONTH($P805) &gt;= 5), IF($T805 &lt;&gt; "", $H805/$T805, ""), ""), "")</f>
        <v/>
      </c>
      <c r="AM805" s="10" t="str">
        <f ca="1">IFERROR(IF(AND(NOW()&lt;= EOMONTH(DATE(YEAR($P805),6, 1), 0), Overall!$A807&lt;&gt;"", MONTH($O805) &lt;= 6, MONTH($P805) &gt;= 6), IF($T805 &lt;&gt; "", $H805/$T805, ""), ""), "")</f>
        <v/>
      </c>
      <c r="AN805" s="10" t="str">
        <f ca="1">IFERROR(IF(AND(NOW()&lt;= EOMONTH(DATE(YEAR($P805),7, 1), 0), Overall!$A807&lt;&gt;"", MONTH($O805) &lt;= 7, MONTH($P805) &gt;= 7), IF($T805 &lt;&gt; "", $H805/$T805, ""), ""), "")</f>
        <v/>
      </c>
      <c r="AO805" s="10" t="str">
        <f ca="1">IFERROR(IF(AND(NOW()&lt;= EOMONTH(DATE(YEAR($P805),8, 1), 0), Overall!$A807&lt;&gt;"", MONTH($O805) &lt;= 8, MONTH($P805) &gt;= 8), IF($T805 &lt;&gt; "", $H805/$T805, ""), ""), "")</f>
        <v/>
      </c>
      <c r="AP805" s="10" t="str">
        <f ca="1">IFERROR(IF(AND(NOW()&lt;= EOMONTH(DATE(YEAR($P805),9, 1), 0), Overall!$A807&lt;&gt;"", MONTH($O805) &lt;= 9, MONTH($P805) &gt;= 9), IF($T805 &lt;&gt; "", $H805/$T805, ""), ""), "")</f>
        <v/>
      </c>
      <c r="AQ805" s="10" t="str">
        <f ca="1">IFERROR(IF(AND(NOW()&lt;= EOMONTH(DATE(YEAR($P805),10, 1), 0), Overall!$A807&lt;&gt;"", MONTH($O805) &lt;= 10, MONTH($P805) &gt;= 10), IF($T805 &lt;&gt; "", $H805/$T805, ""), ""), "")</f>
        <v/>
      </c>
      <c r="AR805" s="10" t="str">
        <f ca="1">IFERROR(IF(AND(NOW()&lt;= EOMONTH(DATE(YEAR($P805),11, 1), 0), Overall!$A807&lt;&gt;"", MONTH($O805) &lt;=11, MONTH($P805) &gt;= 11), IF($T805 &lt;&gt; "", $H805/$T805, ""), ""), "")</f>
        <v/>
      </c>
      <c r="AS805" s="10" t="str">
        <f ca="1">IFERROR(IF(AND(NOW()&lt;= EOMONTH(DATE(YEAR($P805),12, 1), 0), Overall!$A807&lt;&gt;"", MONTH($O805) &lt;= 12, MONTH($P805) &gt;= 12), IF($T805 &lt;&gt; "", $H805/$T805, ""), ""), "")</f>
        <v/>
      </c>
      <c r="AT805" s="16">
        <f t="shared" ca="1" si="24"/>
        <v>0</v>
      </c>
    </row>
    <row r="806" spans="1:46" x14ac:dyDescent="0.25">
      <c r="A806" t="str">
        <f>_xlfn.VALUETOTEXT(Overall!A808)</f>
        <v>FY2024 PCHP</v>
      </c>
      <c r="B806" s="8">
        <f>IF(Overall!B808&lt;&gt;"", VALUE(Overall!B808), "")</f>
        <v>178</v>
      </c>
      <c r="C806" s="5" t="str">
        <f>IF(Overall!C808&lt;&gt;"",_xlfn.VALUETOTEXT(Overall!C808),"")</f>
        <v>24-0504-2904-24CITI-PS-DS-178</v>
      </c>
      <c r="D806" s="5" t="str">
        <f>_xlfn.VALUETOTEXT(Overall!D808)</f>
        <v>DS</v>
      </c>
      <c r="E806" s="5" t="str">
        <f>IF(Overall!Q808&lt;&gt;"",_xlfn.VALUETOTEXT(Overall!Q808),"")</f>
        <v>CITI</v>
      </c>
      <c r="F806" s="5" t="str">
        <f>IF(Overall!E808&lt;&gt;"",_xlfn.VALUETOTEXT(Overall!E808),"")</f>
        <v>Citibank Bhd</v>
      </c>
      <c r="G806" s="5" t="str">
        <f>IF(Overall!R808&lt;&gt;"",_xlfn.VALUETOTEXT(Overall!R808),"")</f>
        <v>Asian</v>
      </c>
      <c r="H806" s="6">
        <f>IF(Overall!F808&lt;&gt;"",VALUE(Overall!F808),"")</f>
        <v>500000</v>
      </c>
      <c r="I806" s="6">
        <f>IF(Overall!G808&lt;&gt;"",VALUE(Overall!G808),"")</f>
        <v>80</v>
      </c>
      <c r="J806" s="6">
        <f>IF(Overall!H808&lt;&gt;"",VALUE(Overall!H808),"")</f>
        <v>62</v>
      </c>
      <c r="K806" s="6">
        <f>IF(Overall!I808&lt;&gt;"",VALUE(Overall!I808),"")</f>
        <v>3.32</v>
      </c>
      <c r="L806" s="6">
        <f>IF(Overall!J808&lt;&gt;"",VALUE(Overall!J808),"")</f>
        <v>0.43</v>
      </c>
      <c r="M806" s="6">
        <f>IF(Overall!K808&lt;&gt;"",VALUE(Overall!K808),"")</f>
        <v>2.89</v>
      </c>
      <c r="N806" s="6">
        <f>IF(Overall!T808&lt;&gt;"",VALUE(Overall!T808),"")</f>
        <v>86.7</v>
      </c>
      <c r="O806" s="7">
        <f>IF(Overall!L808&lt;&gt;"", DATEVALUE(Overall!L808), "")</f>
        <v>45536</v>
      </c>
      <c r="P806" s="7">
        <f>IF(Overall!M808&lt;&gt;"", DATEVALUE(Overall!M808), "")</f>
        <v>45565</v>
      </c>
      <c r="Q806" s="7" t="str">
        <f>IF(Overall!S808&lt;&gt;"",_xlfn.VALUETOTEXT(Overall!S808),"")</f>
        <v>Sep</v>
      </c>
      <c r="R806" s="7">
        <f>IF(Overall!O808&lt;&gt;"", DATEVALUE(Overall!O808), "")</f>
        <v>45387</v>
      </c>
      <c r="S806" s="7">
        <f>IF(Overall!O808&lt;&gt;"", DATEVALUE(Overall!O808), "")</f>
        <v>45387</v>
      </c>
      <c r="T806" s="5">
        <f t="shared" si="25"/>
        <v>1</v>
      </c>
      <c r="U806" s="10" t="str">
        <f>IF(Overall!$A808&lt;&gt;"",IF(AND(MONTH($O806) &lt;= 1, MONTH($P806) &gt;= 1), IF($T806 &lt;&gt; "", $H806/$T806, ""), ""),"")</f>
        <v/>
      </c>
      <c r="V806" s="10" t="str">
        <f>IF(Overall!$A808&lt;&gt;"",IF(AND(MONTH($O806) &lt;= 2, MONTH($P806) &gt;= 2), IF($T806 &lt;&gt; "", $H806/$T806, ""), ""),"")</f>
        <v/>
      </c>
      <c r="W806" s="10" t="str">
        <f>IF(Overall!$A808&lt;&gt;"",IF(AND(MONTH($O806) &lt;= 3, MONTH($P806) &gt;= 3), IF($T806 &lt;&gt; "", $H806/$T806, ""), ""),"")</f>
        <v/>
      </c>
      <c r="X806" s="10" t="str">
        <f>IF(Overall!$A808&lt;&gt;"",IF(AND(MONTH($O806) &lt;= 4, MONTH($P806) &gt;= 4), IF($T806 &lt;&gt; "", $H806/$T806, ""), ""),"")</f>
        <v/>
      </c>
      <c r="Y806" s="10" t="str">
        <f>IF(Overall!$A808&lt;&gt;"",IF(AND(MONTH($O806) &lt;= 5, MONTH($P806) &gt;= 5), IF($T806 &lt;&gt; "", $H806/$T806, ""), ""),"")</f>
        <v/>
      </c>
      <c r="Z806" s="10" t="str">
        <f>IF(Overall!$A808&lt;&gt;"",IF(AND(MONTH($O806) &lt;= 6, MONTH($P806) &gt;= 6), IF($T806 &lt;&gt; "", $H806/$T806, ""), ""),"")</f>
        <v/>
      </c>
      <c r="AA806" s="10" t="str">
        <f>IF(Overall!$A808&lt;&gt;"",IF(AND(MONTH($O806) &lt;= 7, MONTH($P806) &gt;= 7 ), IF($T806 &lt;&gt; "", $H806/$T806, ""), ""),"")</f>
        <v/>
      </c>
      <c r="AB806" s="10" t="str">
        <f>IF(Overall!$A808&lt;&gt;"",IF(AND(MONTH($O806) &lt;= 8, MONTH($P806) &gt;= 8), IF($T806 &lt;&gt; "", $H806/$T806, ""), ""),"")</f>
        <v/>
      </c>
      <c r="AC806" s="10">
        <f>IF(Overall!$A808&lt;&gt;"",IF(AND(MONTH($O806) &lt;= 9, MONTH($P806) &gt;= 9), IF($T806 &lt;&gt; "", $H806/$T806, ""), ""),"")</f>
        <v>500000</v>
      </c>
      <c r="AD806" s="10" t="str">
        <f>IF(Overall!$A808&lt;&gt;"",IF(AND(MONTH($O806) &lt;= 10, MONTH($P806) &gt;= 10), IF($T806 &lt;&gt; "", $H806/$T806, ""), ""),"")</f>
        <v/>
      </c>
      <c r="AE806" s="10" t="str">
        <f>IF(Overall!$A808&lt;&gt;"",IF(AND(MONTH($O806) &lt;= 11, MONTH($P806) &gt;= 11), IF($T806 &lt;&gt; "", $H806/$T806, ""), ""),"")</f>
        <v/>
      </c>
      <c r="AF806" s="10" t="str">
        <f>IF(Overall!$A808&lt;&gt;"",IF(AND(MONTH($O806) &lt;= 12, MONTH($P806) &gt;= 12), IF($T806 &lt;&gt; "", $H806/$T806, ""), ""),"")</f>
        <v/>
      </c>
      <c r="AH806" s="10" t="str">
        <f ca="1">IFERROR(IF(AND(NOW()&lt;= EOMONTH(DATE(YEAR($P806),1, 1), 0), Overall!$A808&lt;&gt;"", MONTH($O806) &lt;= 1, MONTH($P806) &gt;= 1), IF($T806 &lt;&gt; "", $H806/$T806, ""), ""), "")</f>
        <v/>
      </c>
      <c r="AI806" s="10" t="str">
        <f ca="1">IFERROR(IF(AND(NOW()&lt;= EOMONTH(DATE(YEAR($P806),2, 1), 0), Overall!$A808&lt;&gt;"", MONTH($O806) &lt;= 2, MONTH($P806) &gt;= 2), IF($T806 &lt;&gt; "", $H806/$T806, ""), ""), "")</f>
        <v/>
      </c>
      <c r="AJ806" s="10" t="str">
        <f ca="1">IFERROR(IF(AND(NOW()&lt;= EOMONTH(DATE(YEAR($P806),3, 1), 0), Overall!$A808&lt;&gt;"", MONTH($O806) &lt;= 3, MONTH($P806) &gt;= 3), IF($T806 &lt;&gt; "", $H806/$T806, ""), ""), "")</f>
        <v/>
      </c>
      <c r="AK806" s="10" t="str">
        <f ca="1">IFERROR(IF(AND(NOW()&lt;= EOMONTH(DATE(YEAR($P806),4, 1), 0), Overall!$A808&lt;&gt;"", MONTH($O806) &lt;= 4, MONTH($P806) &gt;= 4), IF($T806 &lt;&gt; "", $H806/$T806, ""), ""), "")</f>
        <v/>
      </c>
      <c r="AL806" s="10" t="str">
        <f ca="1">IFERROR(IF(AND(NOW()&lt;= EOMONTH(DATE(YEAR($P806),5, 1), 0), Overall!$A808&lt;&gt;"", MONTH($O806) &lt;= 5, MONTH($P806) &gt;= 5), IF($T806 &lt;&gt; "", $H806/$T806, ""), ""), "")</f>
        <v/>
      </c>
      <c r="AM806" s="10" t="str">
        <f ca="1">IFERROR(IF(AND(NOW()&lt;= EOMONTH(DATE(YEAR($P806),6, 1), 0), Overall!$A808&lt;&gt;"", MONTH($O806) &lt;= 6, MONTH($P806) &gt;= 6), IF($T806 &lt;&gt; "", $H806/$T806, ""), ""), "")</f>
        <v/>
      </c>
      <c r="AN806" s="10" t="str">
        <f ca="1">IFERROR(IF(AND(NOW()&lt;= EOMONTH(DATE(YEAR($P806),7, 1), 0), Overall!$A808&lt;&gt;"", MONTH($O806) &lt;= 7, MONTH($P806) &gt;= 7), IF($T806 &lt;&gt; "", $H806/$T806, ""), ""), "")</f>
        <v/>
      </c>
      <c r="AO806" s="10" t="str">
        <f ca="1">IFERROR(IF(AND(NOW()&lt;= EOMONTH(DATE(YEAR($P806),8, 1), 0), Overall!$A808&lt;&gt;"", MONTH($O806) &lt;= 8, MONTH($P806) &gt;= 8), IF($T806 &lt;&gt; "", $H806/$T806, ""), ""), "")</f>
        <v/>
      </c>
      <c r="AP806" s="10" t="str">
        <f ca="1">IFERROR(IF(AND(NOW()&lt;= EOMONTH(DATE(YEAR($P806),9, 1), 0), Overall!$A808&lt;&gt;"", MONTH($O806) &lt;= 9, MONTH($P806) &gt;= 9), IF($T806 &lt;&gt; "", $H806/$T806, ""), ""), "")</f>
        <v/>
      </c>
      <c r="AQ806" s="10" t="str">
        <f ca="1">IFERROR(IF(AND(NOW()&lt;= EOMONTH(DATE(YEAR($P806),10, 1), 0), Overall!$A808&lt;&gt;"", MONTH($O806) &lt;= 10, MONTH($P806) &gt;= 10), IF($T806 &lt;&gt; "", $H806/$T806, ""), ""), "")</f>
        <v/>
      </c>
      <c r="AR806" s="10" t="str">
        <f ca="1">IFERROR(IF(AND(NOW()&lt;= EOMONTH(DATE(YEAR($P806),11, 1), 0), Overall!$A808&lt;&gt;"", MONTH($O806) &lt;=11, MONTH($P806) &gt;= 11), IF($T806 &lt;&gt; "", $H806/$T806, ""), ""), "")</f>
        <v/>
      </c>
      <c r="AS806" s="10" t="str">
        <f ca="1">IFERROR(IF(AND(NOW()&lt;= EOMONTH(DATE(YEAR($P806),12, 1), 0), Overall!$A808&lt;&gt;"", MONTH($O806) &lt;= 12, MONTH($P806) &gt;= 12), IF($T806 &lt;&gt; "", $H806/$T806, ""), ""), "")</f>
        <v/>
      </c>
      <c r="AT806" s="16">
        <f t="shared" ref="AT806:AT869" ca="1" si="26">SUM(AH806:AS806)</f>
        <v>0</v>
      </c>
    </row>
    <row r="807" spans="1:46" x14ac:dyDescent="0.25">
      <c r="A807" t="str">
        <f>_xlfn.VALUETOTEXT(Overall!A809)</f>
        <v>FY2024 PCHP</v>
      </c>
      <c r="B807" s="8">
        <f>IF(Overall!B809&lt;&gt;"", VALUE(Overall!B809), "")</f>
        <v>179</v>
      </c>
      <c r="C807" s="5" t="str">
        <f>IF(Overall!C809&lt;&gt;"",_xlfn.VALUETOTEXT(Overall!C809),"")</f>
        <v>24-0504-2904-24SCBB-PS-AS-179</v>
      </c>
      <c r="D807" s="5" t="str">
        <f>_xlfn.VALUETOTEXT(Overall!D809)</f>
        <v>AS</v>
      </c>
      <c r="E807" s="5" t="str">
        <f>IF(Overall!Q809&lt;&gt;"",_xlfn.VALUETOTEXT(Overall!Q809),"")</f>
        <v>SCBB</v>
      </c>
      <c r="F807" s="5" t="str">
        <f>IF(Overall!E809&lt;&gt;"",_xlfn.VALUETOTEXT(Overall!E809),"")</f>
        <v>Standard Chartered Bank (M) Bhd</v>
      </c>
      <c r="G807" s="5" t="str">
        <f>IF(Overall!R809&lt;&gt;"",_xlfn.VALUETOTEXT(Overall!R809),"")</f>
        <v>Asian</v>
      </c>
      <c r="H807" s="6">
        <f>IF(Overall!F809&lt;&gt;"",VALUE(Overall!F809),"")</f>
        <v>500000</v>
      </c>
      <c r="I807" s="6">
        <f>IF(Overall!G809&lt;&gt;"",VALUE(Overall!G809),"")</f>
        <v>80</v>
      </c>
      <c r="J807" s="6">
        <f>IF(Overall!H809&lt;&gt;"",VALUE(Overall!H809),"")</f>
        <v>62</v>
      </c>
      <c r="K807" s="6">
        <f>IF(Overall!I809&lt;&gt;"",VALUE(Overall!I809),"")</f>
        <v>3.3</v>
      </c>
      <c r="L807" s="6">
        <f>IF(Overall!J809&lt;&gt;"",VALUE(Overall!J809),"")</f>
        <v>0.39</v>
      </c>
      <c r="M807" s="6">
        <f>IF(Overall!K809&lt;&gt;"",VALUE(Overall!K809),"")</f>
        <v>2.91</v>
      </c>
      <c r="N807" s="6">
        <f>IF(Overall!T809&lt;&gt;"",VALUE(Overall!T809),"")</f>
        <v>86.68</v>
      </c>
      <c r="O807" s="7">
        <f>IF(Overall!L809&lt;&gt;"", DATEVALUE(Overall!L809), "")</f>
        <v>45536</v>
      </c>
      <c r="P807" s="7">
        <f>IF(Overall!M809&lt;&gt;"", DATEVALUE(Overall!M809), "")</f>
        <v>45565</v>
      </c>
      <c r="Q807" s="7" t="str">
        <f>IF(Overall!S809&lt;&gt;"",_xlfn.VALUETOTEXT(Overall!S809),"")</f>
        <v>Sep</v>
      </c>
      <c r="R807" s="7">
        <f>IF(Overall!O809&lt;&gt;"", DATEVALUE(Overall!O809), "")</f>
        <v>45387</v>
      </c>
      <c r="S807" s="7">
        <f>IF(Overall!O809&lt;&gt;"", DATEVALUE(Overall!O809), "")</f>
        <v>45387</v>
      </c>
      <c r="T807" s="5">
        <f t="shared" si="25"/>
        <v>1</v>
      </c>
      <c r="U807" s="10" t="str">
        <f>IF(Overall!$A809&lt;&gt;"",IF(AND(MONTH($O807) &lt;= 1, MONTH($P807) &gt;= 1), IF($T807 &lt;&gt; "", $H807/$T807, ""), ""),"")</f>
        <v/>
      </c>
      <c r="V807" s="10" t="str">
        <f>IF(Overall!$A809&lt;&gt;"",IF(AND(MONTH($O807) &lt;= 2, MONTH($P807) &gt;= 2), IF($T807 &lt;&gt; "", $H807/$T807, ""), ""),"")</f>
        <v/>
      </c>
      <c r="W807" s="10" t="str">
        <f>IF(Overall!$A809&lt;&gt;"",IF(AND(MONTH($O807) &lt;= 3, MONTH($P807) &gt;= 3), IF($T807 &lt;&gt; "", $H807/$T807, ""), ""),"")</f>
        <v/>
      </c>
      <c r="X807" s="10" t="str">
        <f>IF(Overall!$A809&lt;&gt;"",IF(AND(MONTH($O807) &lt;= 4, MONTH($P807) &gt;= 4), IF($T807 &lt;&gt; "", $H807/$T807, ""), ""),"")</f>
        <v/>
      </c>
      <c r="Y807" s="10" t="str">
        <f>IF(Overall!$A809&lt;&gt;"",IF(AND(MONTH($O807) &lt;= 5, MONTH($P807) &gt;= 5), IF($T807 &lt;&gt; "", $H807/$T807, ""), ""),"")</f>
        <v/>
      </c>
      <c r="Z807" s="10" t="str">
        <f>IF(Overall!$A809&lt;&gt;"",IF(AND(MONTH($O807) &lt;= 6, MONTH($P807) &gt;= 6), IF($T807 &lt;&gt; "", $H807/$T807, ""), ""),"")</f>
        <v/>
      </c>
      <c r="AA807" s="10" t="str">
        <f>IF(Overall!$A809&lt;&gt;"",IF(AND(MONTH($O807) &lt;= 7, MONTH($P807) &gt;= 7 ), IF($T807 &lt;&gt; "", $H807/$T807, ""), ""),"")</f>
        <v/>
      </c>
      <c r="AB807" s="10" t="str">
        <f>IF(Overall!$A809&lt;&gt;"",IF(AND(MONTH($O807) &lt;= 8, MONTH($P807) &gt;= 8), IF($T807 &lt;&gt; "", $H807/$T807, ""), ""),"")</f>
        <v/>
      </c>
      <c r="AC807" s="10">
        <f>IF(Overall!$A809&lt;&gt;"",IF(AND(MONTH($O807) &lt;= 9, MONTH($P807) &gt;= 9), IF($T807 &lt;&gt; "", $H807/$T807, ""), ""),"")</f>
        <v>500000</v>
      </c>
      <c r="AD807" s="10" t="str">
        <f>IF(Overall!$A809&lt;&gt;"",IF(AND(MONTH($O807) &lt;= 10, MONTH($P807) &gt;= 10), IF($T807 &lt;&gt; "", $H807/$T807, ""), ""),"")</f>
        <v/>
      </c>
      <c r="AE807" s="10" t="str">
        <f>IF(Overall!$A809&lt;&gt;"",IF(AND(MONTH($O807) &lt;= 11, MONTH($P807) &gt;= 11), IF($T807 &lt;&gt; "", $H807/$T807, ""), ""),"")</f>
        <v/>
      </c>
      <c r="AF807" s="10" t="str">
        <f>IF(Overall!$A809&lt;&gt;"",IF(AND(MONTH($O807) &lt;= 12, MONTH($P807) &gt;= 12), IF($T807 &lt;&gt; "", $H807/$T807, ""), ""),"")</f>
        <v/>
      </c>
      <c r="AH807" s="10" t="str">
        <f ca="1">IFERROR(IF(AND(NOW()&lt;= EOMONTH(DATE(YEAR($P807),1, 1), 0), Overall!$A809&lt;&gt;"", MONTH($O807) &lt;= 1, MONTH($P807) &gt;= 1), IF($T807 &lt;&gt; "", $H807/$T807, ""), ""), "")</f>
        <v/>
      </c>
      <c r="AI807" s="10" t="str">
        <f ca="1">IFERROR(IF(AND(NOW()&lt;= EOMONTH(DATE(YEAR($P807),2, 1), 0), Overall!$A809&lt;&gt;"", MONTH($O807) &lt;= 2, MONTH($P807) &gt;= 2), IF($T807 &lt;&gt; "", $H807/$T807, ""), ""), "")</f>
        <v/>
      </c>
      <c r="AJ807" s="10" t="str">
        <f ca="1">IFERROR(IF(AND(NOW()&lt;= EOMONTH(DATE(YEAR($P807),3, 1), 0), Overall!$A809&lt;&gt;"", MONTH($O807) &lt;= 3, MONTH($P807) &gt;= 3), IF($T807 &lt;&gt; "", $H807/$T807, ""), ""), "")</f>
        <v/>
      </c>
      <c r="AK807" s="10" t="str">
        <f ca="1">IFERROR(IF(AND(NOW()&lt;= EOMONTH(DATE(YEAR($P807),4, 1), 0), Overall!$A809&lt;&gt;"", MONTH($O807) &lt;= 4, MONTH($P807) &gt;= 4), IF($T807 &lt;&gt; "", $H807/$T807, ""), ""), "")</f>
        <v/>
      </c>
      <c r="AL807" s="10" t="str">
        <f ca="1">IFERROR(IF(AND(NOW()&lt;= EOMONTH(DATE(YEAR($P807),5, 1), 0), Overall!$A809&lt;&gt;"", MONTH($O807) &lt;= 5, MONTH($P807) &gt;= 5), IF($T807 &lt;&gt; "", $H807/$T807, ""), ""), "")</f>
        <v/>
      </c>
      <c r="AM807" s="10" t="str">
        <f ca="1">IFERROR(IF(AND(NOW()&lt;= EOMONTH(DATE(YEAR($P807),6, 1), 0), Overall!$A809&lt;&gt;"", MONTH($O807) &lt;= 6, MONTH($P807) &gt;= 6), IF($T807 &lt;&gt; "", $H807/$T807, ""), ""), "")</f>
        <v/>
      </c>
      <c r="AN807" s="10" t="str">
        <f ca="1">IFERROR(IF(AND(NOW()&lt;= EOMONTH(DATE(YEAR($P807),7, 1), 0), Overall!$A809&lt;&gt;"", MONTH($O807) &lt;= 7, MONTH($P807) &gt;= 7), IF($T807 &lt;&gt; "", $H807/$T807, ""), ""), "")</f>
        <v/>
      </c>
      <c r="AO807" s="10" t="str">
        <f ca="1">IFERROR(IF(AND(NOW()&lt;= EOMONTH(DATE(YEAR($P807),8, 1), 0), Overall!$A809&lt;&gt;"", MONTH($O807) &lt;= 8, MONTH($P807) &gt;= 8), IF($T807 &lt;&gt; "", $H807/$T807, ""), ""), "")</f>
        <v/>
      </c>
      <c r="AP807" s="10" t="str">
        <f ca="1">IFERROR(IF(AND(NOW()&lt;= EOMONTH(DATE(YEAR($P807),9, 1), 0), Overall!$A809&lt;&gt;"", MONTH($O807) &lt;= 9, MONTH($P807) &gt;= 9), IF($T807 &lt;&gt; "", $H807/$T807, ""), ""), "")</f>
        <v/>
      </c>
      <c r="AQ807" s="10" t="str">
        <f ca="1">IFERROR(IF(AND(NOW()&lt;= EOMONTH(DATE(YEAR($P807),10, 1), 0), Overall!$A809&lt;&gt;"", MONTH($O807) &lt;= 10, MONTH($P807) &gt;= 10), IF($T807 &lt;&gt; "", $H807/$T807, ""), ""), "")</f>
        <v/>
      </c>
      <c r="AR807" s="10" t="str">
        <f ca="1">IFERROR(IF(AND(NOW()&lt;= EOMONTH(DATE(YEAR($P807),11, 1), 0), Overall!$A809&lt;&gt;"", MONTH($O807) &lt;=11, MONTH($P807) &gt;= 11), IF($T807 &lt;&gt; "", $H807/$T807, ""), ""), "")</f>
        <v/>
      </c>
      <c r="AS807" s="10" t="str">
        <f ca="1">IFERROR(IF(AND(NOW()&lt;= EOMONTH(DATE(YEAR($P807),12, 1), 0), Overall!$A809&lt;&gt;"", MONTH($O807) &lt;= 12, MONTH($P807) &gt;= 12), IF($T807 &lt;&gt; "", $H807/$T807, ""), ""), "")</f>
        <v/>
      </c>
      <c r="AT807" s="16">
        <f t="shared" ca="1" si="26"/>
        <v>0</v>
      </c>
    </row>
    <row r="808" spans="1:46" x14ac:dyDescent="0.25">
      <c r="A808" t="str">
        <f>_xlfn.VALUETOTEXT(Overall!A810)</f>
        <v>FY2024 PCHP</v>
      </c>
      <c r="B808" s="8">
        <f>IF(Overall!B810&lt;&gt;"", VALUE(Overall!B810), "")</f>
        <v>180</v>
      </c>
      <c r="C808" s="5" t="str">
        <f>IF(Overall!C810&lt;&gt;"",_xlfn.VALUETOTEXT(Overall!C810),"")</f>
        <v>24-0504-2904-24BNPP-PS-EG-180</v>
      </c>
      <c r="D808" s="5" t="str">
        <f>_xlfn.VALUETOTEXT(Overall!D810)</f>
        <v>EG</v>
      </c>
      <c r="E808" s="5" t="str">
        <f>IF(Overall!Q810&lt;&gt;"",_xlfn.VALUETOTEXT(Overall!Q810),"")</f>
        <v>BNPP</v>
      </c>
      <c r="F808" s="5" t="str">
        <f>IF(Overall!E810&lt;&gt;"",_xlfn.VALUETOTEXT(Overall!E810),"")</f>
        <v>BNP Paribas SA</v>
      </c>
      <c r="G808" s="5" t="str">
        <f>IF(Overall!R810&lt;&gt;"",_xlfn.VALUETOTEXT(Overall!R810),"")</f>
        <v>Asian</v>
      </c>
      <c r="H808" s="6">
        <f>IF(Overall!F810&lt;&gt;"",VALUE(Overall!F810),"")</f>
        <v>500000</v>
      </c>
      <c r="I808" s="6">
        <f>IF(Overall!G810&lt;&gt;"",VALUE(Overall!G810),"")</f>
        <v>80</v>
      </c>
      <c r="J808" s="6">
        <f>IF(Overall!H810&lt;&gt;"",VALUE(Overall!H810),"")</f>
        <v>62</v>
      </c>
      <c r="K808" s="6">
        <f>IF(Overall!I810&lt;&gt;"",VALUE(Overall!I810),"")</f>
        <v>3.2</v>
      </c>
      <c r="L808" s="6">
        <f>IF(Overall!J810&lt;&gt;"",VALUE(Overall!J810),"")</f>
        <v>0.31</v>
      </c>
      <c r="M808" s="6">
        <f>IF(Overall!K810&lt;&gt;"",VALUE(Overall!K810),"")</f>
        <v>2.89</v>
      </c>
      <c r="N808" s="6">
        <f>IF(Overall!T810&lt;&gt;"",VALUE(Overall!T810),"")</f>
        <v>86.6</v>
      </c>
      <c r="O808" s="7">
        <f>IF(Overall!L810&lt;&gt;"", DATEVALUE(Overall!L810), "")</f>
        <v>45536</v>
      </c>
      <c r="P808" s="7">
        <f>IF(Overall!M810&lt;&gt;"", DATEVALUE(Overall!M810), "")</f>
        <v>45565</v>
      </c>
      <c r="Q808" s="7" t="str">
        <f>IF(Overall!S810&lt;&gt;"",_xlfn.VALUETOTEXT(Overall!S810),"")</f>
        <v>Sep</v>
      </c>
      <c r="R808" s="7">
        <f>IF(Overall!O810&lt;&gt;"", DATEVALUE(Overall!O810), "")</f>
        <v>45387</v>
      </c>
      <c r="S808" s="7">
        <f>IF(Overall!O810&lt;&gt;"", DATEVALUE(Overall!O810), "")</f>
        <v>45387</v>
      </c>
      <c r="T808" s="5">
        <f t="shared" si="25"/>
        <v>1</v>
      </c>
      <c r="U808" s="10" t="str">
        <f>IF(Overall!$A810&lt;&gt;"",IF(AND(MONTH($O808) &lt;= 1, MONTH($P808) &gt;= 1), IF($T808 &lt;&gt; "", $H808/$T808, ""), ""),"")</f>
        <v/>
      </c>
      <c r="V808" s="10" t="str">
        <f>IF(Overall!$A810&lt;&gt;"",IF(AND(MONTH($O808) &lt;= 2, MONTH($P808) &gt;= 2), IF($T808 &lt;&gt; "", $H808/$T808, ""), ""),"")</f>
        <v/>
      </c>
      <c r="W808" s="10" t="str">
        <f>IF(Overall!$A810&lt;&gt;"",IF(AND(MONTH($O808) &lt;= 3, MONTH($P808) &gt;= 3), IF($T808 &lt;&gt; "", $H808/$T808, ""), ""),"")</f>
        <v/>
      </c>
      <c r="X808" s="10" t="str">
        <f>IF(Overall!$A810&lt;&gt;"",IF(AND(MONTH($O808) &lt;= 4, MONTH($P808) &gt;= 4), IF($T808 &lt;&gt; "", $H808/$T808, ""), ""),"")</f>
        <v/>
      </c>
      <c r="Y808" s="10" t="str">
        <f>IF(Overall!$A810&lt;&gt;"",IF(AND(MONTH($O808) &lt;= 5, MONTH($P808) &gt;= 5), IF($T808 &lt;&gt; "", $H808/$T808, ""), ""),"")</f>
        <v/>
      </c>
      <c r="Z808" s="10" t="str">
        <f>IF(Overall!$A810&lt;&gt;"",IF(AND(MONTH($O808) &lt;= 6, MONTH($P808) &gt;= 6), IF($T808 &lt;&gt; "", $H808/$T808, ""), ""),"")</f>
        <v/>
      </c>
      <c r="AA808" s="10" t="str">
        <f>IF(Overall!$A810&lt;&gt;"",IF(AND(MONTH($O808) &lt;= 7, MONTH($P808) &gt;= 7 ), IF($T808 &lt;&gt; "", $H808/$T808, ""), ""),"")</f>
        <v/>
      </c>
      <c r="AB808" s="10" t="str">
        <f>IF(Overall!$A810&lt;&gt;"",IF(AND(MONTH($O808) &lt;= 8, MONTH($P808) &gt;= 8), IF($T808 &lt;&gt; "", $H808/$T808, ""), ""),"")</f>
        <v/>
      </c>
      <c r="AC808" s="10">
        <f>IF(Overall!$A810&lt;&gt;"",IF(AND(MONTH($O808) &lt;= 9, MONTH($P808) &gt;= 9), IF($T808 &lt;&gt; "", $H808/$T808, ""), ""),"")</f>
        <v>500000</v>
      </c>
      <c r="AD808" s="10" t="str">
        <f>IF(Overall!$A810&lt;&gt;"",IF(AND(MONTH($O808) &lt;= 10, MONTH($P808) &gt;= 10), IF($T808 &lt;&gt; "", $H808/$T808, ""), ""),"")</f>
        <v/>
      </c>
      <c r="AE808" s="10" t="str">
        <f>IF(Overall!$A810&lt;&gt;"",IF(AND(MONTH($O808) &lt;= 11, MONTH($P808) &gt;= 11), IF($T808 &lt;&gt; "", $H808/$T808, ""), ""),"")</f>
        <v/>
      </c>
      <c r="AF808" s="10" t="str">
        <f>IF(Overall!$A810&lt;&gt;"",IF(AND(MONTH($O808) &lt;= 12, MONTH($P808) &gt;= 12), IF($T808 &lt;&gt; "", $H808/$T808, ""), ""),"")</f>
        <v/>
      </c>
      <c r="AH808" s="10" t="str">
        <f ca="1">IFERROR(IF(AND(NOW()&lt;= EOMONTH(DATE(YEAR($P808),1, 1), 0), Overall!$A810&lt;&gt;"", MONTH($O808) &lt;= 1, MONTH($P808) &gt;= 1), IF($T808 &lt;&gt; "", $H808/$T808, ""), ""), "")</f>
        <v/>
      </c>
      <c r="AI808" s="10" t="str">
        <f ca="1">IFERROR(IF(AND(NOW()&lt;= EOMONTH(DATE(YEAR($P808),2, 1), 0), Overall!$A810&lt;&gt;"", MONTH($O808) &lt;= 2, MONTH($P808) &gt;= 2), IF($T808 &lt;&gt; "", $H808/$T808, ""), ""), "")</f>
        <v/>
      </c>
      <c r="AJ808" s="10" t="str">
        <f ca="1">IFERROR(IF(AND(NOW()&lt;= EOMONTH(DATE(YEAR($P808),3, 1), 0), Overall!$A810&lt;&gt;"", MONTH($O808) &lt;= 3, MONTH($P808) &gt;= 3), IF($T808 &lt;&gt; "", $H808/$T808, ""), ""), "")</f>
        <v/>
      </c>
      <c r="AK808" s="10" t="str">
        <f ca="1">IFERROR(IF(AND(NOW()&lt;= EOMONTH(DATE(YEAR($P808),4, 1), 0), Overall!$A810&lt;&gt;"", MONTH($O808) &lt;= 4, MONTH($P808) &gt;= 4), IF($T808 &lt;&gt; "", $H808/$T808, ""), ""), "")</f>
        <v/>
      </c>
      <c r="AL808" s="10" t="str">
        <f ca="1">IFERROR(IF(AND(NOW()&lt;= EOMONTH(DATE(YEAR($P808),5, 1), 0), Overall!$A810&lt;&gt;"", MONTH($O808) &lt;= 5, MONTH($P808) &gt;= 5), IF($T808 &lt;&gt; "", $H808/$T808, ""), ""), "")</f>
        <v/>
      </c>
      <c r="AM808" s="10" t="str">
        <f ca="1">IFERROR(IF(AND(NOW()&lt;= EOMONTH(DATE(YEAR($P808),6, 1), 0), Overall!$A810&lt;&gt;"", MONTH($O808) &lt;= 6, MONTH($P808) &gt;= 6), IF($T808 &lt;&gt; "", $H808/$T808, ""), ""), "")</f>
        <v/>
      </c>
      <c r="AN808" s="10" t="str">
        <f ca="1">IFERROR(IF(AND(NOW()&lt;= EOMONTH(DATE(YEAR($P808),7, 1), 0), Overall!$A810&lt;&gt;"", MONTH($O808) &lt;= 7, MONTH($P808) &gt;= 7), IF($T808 &lt;&gt; "", $H808/$T808, ""), ""), "")</f>
        <v/>
      </c>
      <c r="AO808" s="10" t="str">
        <f ca="1">IFERROR(IF(AND(NOW()&lt;= EOMONTH(DATE(YEAR($P808),8, 1), 0), Overall!$A810&lt;&gt;"", MONTH($O808) &lt;= 8, MONTH($P808) &gt;= 8), IF($T808 &lt;&gt; "", $H808/$T808, ""), ""), "")</f>
        <v/>
      </c>
      <c r="AP808" s="10" t="str">
        <f ca="1">IFERROR(IF(AND(NOW()&lt;= EOMONTH(DATE(YEAR($P808),9, 1), 0), Overall!$A810&lt;&gt;"", MONTH($O808) &lt;= 9, MONTH($P808) &gt;= 9), IF($T808 &lt;&gt; "", $H808/$T808, ""), ""), "")</f>
        <v/>
      </c>
      <c r="AQ808" s="10" t="str">
        <f ca="1">IFERROR(IF(AND(NOW()&lt;= EOMONTH(DATE(YEAR($P808),10, 1), 0), Overall!$A810&lt;&gt;"", MONTH($O808) &lt;= 10, MONTH($P808) &gt;= 10), IF($T808 &lt;&gt; "", $H808/$T808, ""), ""), "")</f>
        <v/>
      </c>
      <c r="AR808" s="10" t="str">
        <f ca="1">IFERROR(IF(AND(NOW()&lt;= EOMONTH(DATE(YEAR($P808),11, 1), 0), Overall!$A810&lt;&gt;"", MONTH($O808) &lt;=11, MONTH($P808) &gt;= 11), IF($T808 &lt;&gt; "", $H808/$T808, ""), ""), "")</f>
        <v/>
      </c>
      <c r="AS808" s="10" t="str">
        <f ca="1">IFERROR(IF(AND(NOW()&lt;= EOMONTH(DATE(YEAR($P808),12, 1), 0), Overall!$A810&lt;&gt;"", MONTH($O808) &lt;= 12, MONTH($P808) &gt;= 12), IF($T808 &lt;&gt; "", $H808/$T808, ""), ""), "")</f>
        <v/>
      </c>
      <c r="AT808" s="16">
        <f t="shared" ca="1" si="26"/>
        <v>0</v>
      </c>
    </row>
    <row r="809" spans="1:46" x14ac:dyDescent="0.25">
      <c r="A809" t="str">
        <f>_xlfn.VALUETOTEXT(Overall!A811)</f>
        <v>FY2024 PCHP</v>
      </c>
      <c r="B809" s="8">
        <f>IF(Overall!B811&lt;&gt;"", VALUE(Overall!B811), "")</f>
        <v>181</v>
      </c>
      <c r="C809" s="5" t="str">
        <f>IF(Overall!C811&lt;&gt;"",_xlfn.VALUETOTEXT(Overall!C811),"")</f>
        <v>24-0504-2904-24MSCG-PS-HZ-181</v>
      </c>
      <c r="D809" s="5" t="str">
        <f>_xlfn.VALUETOTEXT(Overall!D811)</f>
        <v>HZ</v>
      </c>
      <c r="E809" s="5" t="str">
        <f>IF(Overall!Q811&lt;&gt;"",_xlfn.VALUETOTEXT(Overall!Q811),"")</f>
        <v>MSCG</v>
      </c>
      <c r="F809" s="5" t="str">
        <f>IF(Overall!E811&lt;&gt;"",_xlfn.VALUETOTEXT(Overall!E811),"")</f>
        <v>Morgan Stanley Capital Group (Singapore) Pte</v>
      </c>
      <c r="G809" s="5" t="str">
        <f>IF(Overall!R811&lt;&gt;"",_xlfn.VALUETOTEXT(Overall!R811),"")</f>
        <v>Asian</v>
      </c>
      <c r="H809" s="6">
        <f>IF(Overall!F811&lt;&gt;"",VALUE(Overall!F811),"")</f>
        <v>500000</v>
      </c>
      <c r="I809" s="6">
        <f>IF(Overall!G811&lt;&gt;"",VALUE(Overall!G811),"")</f>
        <v>80</v>
      </c>
      <c r="J809" s="6">
        <f>IF(Overall!H811&lt;&gt;"",VALUE(Overall!H811),"")</f>
        <v>62</v>
      </c>
      <c r="K809" s="6">
        <f>IF(Overall!I811&lt;&gt;"",VALUE(Overall!I811),"")</f>
        <v>3.3</v>
      </c>
      <c r="L809" s="6">
        <f>IF(Overall!J811&lt;&gt;"",VALUE(Overall!J811),"")</f>
        <v>0.39</v>
      </c>
      <c r="M809" s="6">
        <f>IF(Overall!K811&lt;&gt;"",VALUE(Overall!K811),"")</f>
        <v>2.91</v>
      </c>
      <c r="N809" s="6">
        <f>IF(Overall!T811&lt;&gt;"",VALUE(Overall!T811),"")</f>
        <v>86.69</v>
      </c>
      <c r="O809" s="7">
        <f>IF(Overall!L811&lt;&gt;"", DATEVALUE(Overall!L811), "")</f>
        <v>45536</v>
      </c>
      <c r="P809" s="7">
        <f>IF(Overall!M811&lt;&gt;"", DATEVALUE(Overall!M811), "")</f>
        <v>45565</v>
      </c>
      <c r="Q809" s="7" t="str">
        <f>IF(Overall!S811&lt;&gt;"",_xlfn.VALUETOTEXT(Overall!S811),"")</f>
        <v>Sep</v>
      </c>
      <c r="R809" s="7">
        <f>IF(Overall!O811&lt;&gt;"", DATEVALUE(Overall!O811), "")</f>
        <v>45387</v>
      </c>
      <c r="S809" s="7">
        <f>IF(Overall!O811&lt;&gt;"", DATEVALUE(Overall!O811), "")</f>
        <v>45387</v>
      </c>
      <c r="T809" s="5">
        <f t="shared" si="25"/>
        <v>1</v>
      </c>
      <c r="U809" s="10" t="str">
        <f>IF(Overall!$A811&lt;&gt;"",IF(AND(MONTH($O809) &lt;= 1, MONTH($P809) &gt;= 1), IF($T809 &lt;&gt; "", $H809/$T809, ""), ""),"")</f>
        <v/>
      </c>
      <c r="V809" s="10" t="str">
        <f>IF(Overall!$A811&lt;&gt;"",IF(AND(MONTH($O809) &lt;= 2, MONTH($P809) &gt;= 2), IF($T809 &lt;&gt; "", $H809/$T809, ""), ""),"")</f>
        <v/>
      </c>
      <c r="W809" s="10" t="str">
        <f>IF(Overall!$A811&lt;&gt;"",IF(AND(MONTH($O809) &lt;= 3, MONTH($P809) &gt;= 3), IF($T809 &lt;&gt; "", $H809/$T809, ""), ""),"")</f>
        <v/>
      </c>
      <c r="X809" s="10" t="str">
        <f>IF(Overall!$A811&lt;&gt;"",IF(AND(MONTH($O809) &lt;= 4, MONTH($P809) &gt;= 4), IF($T809 &lt;&gt; "", $H809/$T809, ""), ""),"")</f>
        <v/>
      </c>
      <c r="Y809" s="10" t="str">
        <f>IF(Overall!$A811&lt;&gt;"",IF(AND(MONTH($O809) &lt;= 5, MONTH($P809) &gt;= 5), IF($T809 &lt;&gt; "", $H809/$T809, ""), ""),"")</f>
        <v/>
      </c>
      <c r="Z809" s="10" t="str">
        <f>IF(Overall!$A811&lt;&gt;"",IF(AND(MONTH($O809) &lt;= 6, MONTH($P809) &gt;= 6), IF($T809 &lt;&gt; "", $H809/$T809, ""), ""),"")</f>
        <v/>
      </c>
      <c r="AA809" s="10" t="str">
        <f>IF(Overall!$A811&lt;&gt;"",IF(AND(MONTH($O809) &lt;= 7, MONTH($P809) &gt;= 7 ), IF($T809 &lt;&gt; "", $H809/$T809, ""), ""),"")</f>
        <v/>
      </c>
      <c r="AB809" s="10" t="str">
        <f>IF(Overall!$A811&lt;&gt;"",IF(AND(MONTH($O809) &lt;= 8, MONTH($P809) &gt;= 8), IF($T809 &lt;&gt; "", $H809/$T809, ""), ""),"")</f>
        <v/>
      </c>
      <c r="AC809" s="10">
        <f>IF(Overall!$A811&lt;&gt;"",IF(AND(MONTH($O809) &lt;= 9, MONTH($P809) &gt;= 9), IF($T809 &lt;&gt; "", $H809/$T809, ""), ""),"")</f>
        <v>500000</v>
      </c>
      <c r="AD809" s="10" t="str">
        <f>IF(Overall!$A811&lt;&gt;"",IF(AND(MONTH($O809) &lt;= 10, MONTH($P809) &gt;= 10), IF($T809 &lt;&gt; "", $H809/$T809, ""), ""),"")</f>
        <v/>
      </c>
      <c r="AE809" s="10" t="str">
        <f>IF(Overall!$A811&lt;&gt;"",IF(AND(MONTH($O809) &lt;= 11, MONTH($P809) &gt;= 11), IF($T809 &lt;&gt; "", $H809/$T809, ""), ""),"")</f>
        <v/>
      </c>
      <c r="AF809" s="10" t="str">
        <f>IF(Overall!$A811&lt;&gt;"",IF(AND(MONTH($O809) &lt;= 12, MONTH($P809) &gt;= 12), IF($T809 &lt;&gt; "", $H809/$T809, ""), ""),"")</f>
        <v/>
      </c>
      <c r="AH809" s="10" t="str">
        <f ca="1">IFERROR(IF(AND(NOW()&lt;= EOMONTH(DATE(YEAR($P809),1, 1), 0), Overall!$A811&lt;&gt;"", MONTH($O809) &lt;= 1, MONTH($P809) &gt;= 1), IF($T809 &lt;&gt; "", $H809/$T809, ""), ""), "")</f>
        <v/>
      </c>
      <c r="AI809" s="10" t="str">
        <f ca="1">IFERROR(IF(AND(NOW()&lt;= EOMONTH(DATE(YEAR($P809),2, 1), 0), Overall!$A811&lt;&gt;"", MONTH($O809) &lt;= 2, MONTH($P809) &gt;= 2), IF($T809 &lt;&gt; "", $H809/$T809, ""), ""), "")</f>
        <v/>
      </c>
      <c r="AJ809" s="10" t="str">
        <f ca="1">IFERROR(IF(AND(NOW()&lt;= EOMONTH(DATE(YEAR($P809),3, 1), 0), Overall!$A811&lt;&gt;"", MONTH($O809) &lt;= 3, MONTH($P809) &gt;= 3), IF($T809 &lt;&gt; "", $H809/$T809, ""), ""), "")</f>
        <v/>
      </c>
      <c r="AK809" s="10" t="str">
        <f ca="1">IFERROR(IF(AND(NOW()&lt;= EOMONTH(DATE(YEAR($P809),4, 1), 0), Overall!$A811&lt;&gt;"", MONTH($O809) &lt;= 4, MONTH($P809) &gt;= 4), IF($T809 &lt;&gt; "", $H809/$T809, ""), ""), "")</f>
        <v/>
      </c>
      <c r="AL809" s="10" t="str">
        <f ca="1">IFERROR(IF(AND(NOW()&lt;= EOMONTH(DATE(YEAR($P809),5, 1), 0), Overall!$A811&lt;&gt;"", MONTH($O809) &lt;= 5, MONTH($P809) &gt;= 5), IF($T809 &lt;&gt; "", $H809/$T809, ""), ""), "")</f>
        <v/>
      </c>
      <c r="AM809" s="10" t="str">
        <f ca="1">IFERROR(IF(AND(NOW()&lt;= EOMONTH(DATE(YEAR($P809),6, 1), 0), Overall!$A811&lt;&gt;"", MONTH($O809) &lt;= 6, MONTH($P809) &gt;= 6), IF($T809 &lt;&gt; "", $H809/$T809, ""), ""), "")</f>
        <v/>
      </c>
      <c r="AN809" s="10" t="str">
        <f ca="1">IFERROR(IF(AND(NOW()&lt;= EOMONTH(DATE(YEAR($P809),7, 1), 0), Overall!$A811&lt;&gt;"", MONTH($O809) &lt;= 7, MONTH($P809) &gt;= 7), IF($T809 &lt;&gt; "", $H809/$T809, ""), ""), "")</f>
        <v/>
      </c>
      <c r="AO809" s="10" t="str">
        <f ca="1">IFERROR(IF(AND(NOW()&lt;= EOMONTH(DATE(YEAR($P809),8, 1), 0), Overall!$A811&lt;&gt;"", MONTH($O809) &lt;= 8, MONTH($P809) &gt;= 8), IF($T809 &lt;&gt; "", $H809/$T809, ""), ""), "")</f>
        <v/>
      </c>
      <c r="AP809" s="10" t="str">
        <f ca="1">IFERROR(IF(AND(NOW()&lt;= EOMONTH(DATE(YEAR($P809),9, 1), 0), Overall!$A811&lt;&gt;"", MONTH($O809) &lt;= 9, MONTH($P809) &gt;= 9), IF($T809 &lt;&gt; "", $H809/$T809, ""), ""), "")</f>
        <v/>
      </c>
      <c r="AQ809" s="10" t="str">
        <f ca="1">IFERROR(IF(AND(NOW()&lt;= EOMONTH(DATE(YEAR($P809),10, 1), 0), Overall!$A811&lt;&gt;"", MONTH($O809) &lt;= 10, MONTH($P809) &gt;= 10), IF($T809 &lt;&gt; "", $H809/$T809, ""), ""), "")</f>
        <v/>
      </c>
      <c r="AR809" s="10" t="str">
        <f ca="1">IFERROR(IF(AND(NOW()&lt;= EOMONTH(DATE(YEAR($P809),11, 1), 0), Overall!$A811&lt;&gt;"", MONTH($O809) &lt;=11, MONTH($P809) &gt;= 11), IF($T809 &lt;&gt; "", $H809/$T809, ""), ""), "")</f>
        <v/>
      </c>
      <c r="AS809" s="10" t="str">
        <f ca="1">IFERROR(IF(AND(NOW()&lt;= EOMONTH(DATE(YEAR($P809),12, 1), 0), Overall!$A811&lt;&gt;"", MONTH($O809) &lt;= 12, MONTH($P809) &gt;= 12), IF($T809 &lt;&gt; "", $H809/$T809, ""), ""), "")</f>
        <v/>
      </c>
      <c r="AT809" s="16">
        <f t="shared" ca="1" si="26"/>
        <v>0</v>
      </c>
    </row>
    <row r="810" spans="1:46" x14ac:dyDescent="0.25">
      <c r="A810" t="str">
        <f>_xlfn.VALUETOTEXT(Overall!A812)</f>
        <v>FY2024 PCHP</v>
      </c>
      <c r="B810" s="8">
        <f>IF(Overall!B812&lt;&gt;"", VALUE(Overall!B812), "")</f>
        <v>182</v>
      </c>
      <c r="C810" s="5" t="str">
        <f>IF(Overall!C812&lt;&gt;"",_xlfn.VALUETOTEXT(Overall!C812),"")</f>
        <v>24-0804-3004-24CITI-PS-EG-182</v>
      </c>
      <c r="D810" s="5" t="str">
        <f>_xlfn.VALUETOTEXT(Overall!D812)</f>
        <v>EG</v>
      </c>
      <c r="E810" s="5" t="str">
        <f>IF(Overall!Q812&lt;&gt;"",_xlfn.VALUETOTEXT(Overall!Q812),"")</f>
        <v>CITI</v>
      </c>
      <c r="F810" s="5" t="str">
        <f>IF(Overall!E812&lt;&gt;"",_xlfn.VALUETOTEXT(Overall!E812),"")</f>
        <v>Citibank Bhd</v>
      </c>
      <c r="G810" s="5" t="str">
        <f>IF(Overall!R812&lt;&gt;"",_xlfn.VALUETOTEXT(Overall!R812),"")</f>
        <v>Asian</v>
      </c>
      <c r="H810" s="6">
        <f>IF(Overall!F812&lt;&gt;"",VALUE(Overall!F812),"")</f>
        <v>500000</v>
      </c>
      <c r="I810" s="6">
        <f>IF(Overall!G812&lt;&gt;"",VALUE(Overall!G812),"")</f>
        <v>80</v>
      </c>
      <c r="J810" s="6">
        <f>IF(Overall!H812&lt;&gt;"",VALUE(Overall!H812),"")</f>
        <v>62</v>
      </c>
      <c r="K810" s="6">
        <f>IF(Overall!I812&lt;&gt;"",VALUE(Overall!I812),"")</f>
        <v>3.12</v>
      </c>
      <c r="L810" s="6">
        <f>IF(Overall!J812&lt;&gt;"",VALUE(Overall!J812),"")</f>
        <v>0.35</v>
      </c>
      <c r="M810" s="6">
        <f>IF(Overall!K812&lt;&gt;"",VALUE(Overall!K812),"")</f>
        <v>2.77</v>
      </c>
      <c r="N810" s="6">
        <f>IF(Overall!T812&lt;&gt;"",VALUE(Overall!T812),"")</f>
        <v>86.4</v>
      </c>
      <c r="O810" s="7">
        <f>IF(Overall!L812&lt;&gt;"", DATEVALUE(Overall!L812), "")</f>
        <v>45536</v>
      </c>
      <c r="P810" s="7">
        <f>IF(Overall!M812&lt;&gt;"", DATEVALUE(Overall!M812), "")</f>
        <v>45565</v>
      </c>
      <c r="Q810" s="7" t="str">
        <f>IF(Overall!S812&lt;&gt;"",_xlfn.VALUETOTEXT(Overall!S812),"")</f>
        <v>Sep</v>
      </c>
      <c r="R810" s="7">
        <f>IF(Overall!O812&lt;&gt;"", DATEVALUE(Overall!O812), "")</f>
        <v>45390</v>
      </c>
      <c r="S810" s="7">
        <f>IF(Overall!O812&lt;&gt;"", DATEVALUE(Overall!O812), "")</f>
        <v>45390</v>
      </c>
      <c r="T810" s="5">
        <f t="shared" si="25"/>
        <v>1</v>
      </c>
      <c r="U810" s="10" t="str">
        <f>IF(Overall!$A812&lt;&gt;"",IF(AND(MONTH($O810) &lt;= 1, MONTH($P810) &gt;= 1), IF($T810 &lt;&gt; "", $H810/$T810, ""), ""),"")</f>
        <v/>
      </c>
      <c r="V810" s="10" t="str">
        <f>IF(Overall!$A812&lt;&gt;"",IF(AND(MONTH($O810) &lt;= 2, MONTH($P810) &gt;= 2), IF($T810 &lt;&gt; "", $H810/$T810, ""), ""),"")</f>
        <v/>
      </c>
      <c r="W810" s="10" t="str">
        <f>IF(Overall!$A812&lt;&gt;"",IF(AND(MONTH($O810) &lt;= 3, MONTH($P810) &gt;= 3), IF($T810 &lt;&gt; "", $H810/$T810, ""), ""),"")</f>
        <v/>
      </c>
      <c r="X810" s="10" t="str">
        <f>IF(Overall!$A812&lt;&gt;"",IF(AND(MONTH($O810) &lt;= 4, MONTH($P810) &gt;= 4), IF($T810 &lt;&gt; "", $H810/$T810, ""), ""),"")</f>
        <v/>
      </c>
      <c r="Y810" s="10" t="str">
        <f>IF(Overall!$A812&lt;&gt;"",IF(AND(MONTH($O810) &lt;= 5, MONTH($P810) &gt;= 5), IF($T810 &lt;&gt; "", $H810/$T810, ""), ""),"")</f>
        <v/>
      </c>
      <c r="Z810" s="10" t="str">
        <f>IF(Overall!$A812&lt;&gt;"",IF(AND(MONTH($O810) &lt;= 6, MONTH($P810) &gt;= 6), IF($T810 &lt;&gt; "", $H810/$T810, ""), ""),"")</f>
        <v/>
      </c>
      <c r="AA810" s="10" t="str">
        <f>IF(Overall!$A812&lt;&gt;"",IF(AND(MONTH($O810) &lt;= 7, MONTH($P810) &gt;= 7 ), IF($T810 &lt;&gt; "", $H810/$T810, ""), ""),"")</f>
        <v/>
      </c>
      <c r="AB810" s="10" t="str">
        <f>IF(Overall!$A812&lt;&gt;"",IF(AND(MONTH($O810) &lt;= 8, MONTH($P810) &gt;= 8), IF($T810 &lt;&gt; "", $H810/$T810, ""), ""),"")</f>
        <v/>
      </c>
      <c r="AC810" s="10">
        <f>IF(Overall!$A812&lt;&gt;"",IF(AND(MONTH($O810) &lt;= 9, MONTH($P810) &gt;= 9), IF($T810 &lt;&gt; "", $H810/$T810, ""), ""),"")</f>
        <v>500000</v>
      </c>
      <c r="AD810" s="10" t="str">
        <f>IF(Overall!$A812&lt;&gt;"",IF(AND(MONTH($O810) &lt;= 10, MONTH($P810) &gt;= 10), IF($T810 &lt;&gt; "", $H810/$T810, ""), ""),"")</f>
        <v/>
      </c>
      <c r="AE810" s="10" t="str">
        <f>IF(Overall!$A812&lt;&gt;"",IF(AND(MONTH($O810) &lt;= 11, MONTH($P810) &gt;= 11), IF($T810 &lt;&gt; "", $H810/$T810, ""), ""),"")</f>
        <v/>
      </c>
      <c r="AF810" s="10" t="str">
        <f>IF(Overall!$A812&lt;&gt;"",IF(AND(MONTH($O810) &lt;= 12, MONTH($P810) &gt;= 12), IF($T810 &lt;&gt; "", $H810/$T810, ""), ""),"")</f>
        <v/>
      </c>
      <c r="AH810" s="10" t="str">
        <f ca="1">IFERROR(IF(AND(NOW()&lt;= EOMONTH(DATE(YEAR($P810),1, 1), 0), Overall!$A812&lt;&gt;"", MONTH($O810) &lt;= 1, MONTH($P810) &gt;= 1), IF($T810 &lt;&gt; "", $H810/$T810, ""), ""), "")</f>
        <v/>
      </c>
      <c r="AI810" s="10" t="str">
        <f ca="1">IFERROR(IF(AND(NOW()&lt;= EOMONTH(DATE(YEAR($P810),2, 1), 0), Overall!$A812&lt;&gt;"", MONTH($O810) &lt;= 2, MONTH($P810) &gt;= 2), IF($T810 &lt;&gt; "", $H810/$T810, ""), ""), "")</f>
        <v/>
      </c>
      <c r="AJ810" s="10" t="str">
        <f ca="1">IFERROR(IF(AND(NOW()&lt;= EOMONTH(DATE(YEAR($P810),3, 1), 0), Overall!$A812&lt;&gt;"", MONTH($O810) &lt;= 3, MONTH($P810) &gt;= 3), IF($T810 &lt;&gt; "", $H810/$T810, ""), ""), "")</f>
        <v/>
      </c>
      <c r="AK810" s="10" t="str">
        <f ca="1">IFERROR(IF(AND(NOW()&lt;= EOMONTH(DATE(YEAR($P810),4, 1), 0), Overall!$A812&lt;&gt;"", MONTH($O810) &lt;= 4, MONTH($P810) &gt;= 4), IF($T810 &lt;&gt; "", $H810/$T810, ""), ""), "")</f>
        <v/>
      </c>
      <c r="AL810" s="10" t="str">
        <f ca="1">IFERROR(IF(AND(NOW()&lt;= EOMONTH(DATE(YEAR($P810),5, 1), 0), Overall!$A812&lt;&gt;"", MONTH($O810) &lt;= 5, MONTH($P810) &gt;= 5), IF($T810 &lt;&gt; "", $H810/$T810, ""), ""), "")</f>
        <v/>
      </c>
      <c r="AM810" s="10" t="str">
        <f ca="1">IFERROR(IF(AND(NOW()&lt;= EOMONTH(DATE(YEAR($P810),6, 1), 0), Overall!$A812&lt;&gt;"", MONTH($O810) &lt;= 6, MONTH($P810) &gt;= 6), IF($T810 &lt;&gt; "", $H810/$T810, ""), ""), "")</f>
        <v/>
      </c>
      <c r="AN810" s="10" t="str">
        <f ca="1">IFERROR(IF(AND(NOW()&lt;= EOMONTH(DATE(YEAR($P810),7, 1), 0), Overall!$A812&lt;&gt;"", MONTH($O810) &lt;= 7, MONTH($P810) &gt;= 7), IF($T810 &lt;&gt; "", $H810/$T810, ""), ""), "")</f>
        <v/>
      </c>
      <c r="AO810" s="10" t="str">
        <f ca="1">IFERROR(IF(AND(NOW()&lt;= EOMONTH(DATE(YEAR($P810),8, 1), 0), Overall!$A812&lt;&gt;"", MONTH($O810) &lt;= 8, MONTH($P810) &gt;= 8), IF($T810 &lt;&gt; "", $H810/$T810, ""), ""), "")</f>
        <v/>
      </c>
      <c r="AP810" s="10" t="str">
        <f ca="1">IFERROR(IF(AND(NOW()&lt;= EOMONTH(DATE(YEAR($P810),9, 1), 0), Overall!$A812&lt;&gt;"", MONTH($O810) &lt;= 9, MONTH($P810) &gt;= 9), IF($T810 &lt;&gt; "", $H810/$T810, ""), ""), "")</f>
        <v/>
      </c>
      <c r="AQ810" s="10" t="str">
        <f ca="1">IFERROR(IF(AND(NOW()&lt;= EOMONTH(DATE(YEAR($P810),10, 1), 0), Overall!$A812&lt;&gt;"", MONTH($O810) &lt;= 10, MONTH($P810) &gt;= 10), IF($T810 &lt;&gt; "", $H810/$T810, ""), ""), "")</f>
        <v/>
      </c>
      <c r="AR810" s="10" t="str">
        <f ca="1">IFERROR(IF(AND(NOW()&lt;= EOMONTH(DATE(YEAR($P810),11, 1), 0), Overall!$A812&lt;&gt;"", MONTH($O810) &lt;=11, MONTH($P810) &gt;= 11), IF($T810 &lt;&gt; "", $H810/$T810, ""), ""), "")</f>
        <v/>
      </c>
      <c r="AS810" s="10" t="str">
        <f ca="1">IFERROR(IF(AND(NOW()&lt;= EOMONTH(DATE(YEAR($P810),12, 1), 0), Overall!$A812&lt;&gt;"", MONTH($O810) &lt;= 12, MONTH($P810) &gt;= 12), IF($T810 &lt;&gt; "", $H810/$T810, ""), ""), "")</f>
        <v/>
      </c>
      <c r="AT810" s="16">
        <f t="shared" ca="1" si="26"/>
        <v>0</v>
      </c>
    </row>
    <row r="811" spans="1:46" x14ac:dyDescent="0.25">
      <c r="A811" t="str">
        <f>_xlfn.VALUETOTEXT(Overall!A813)</f>
        <v>FY2024 PCHP</v>
      </c>
      <c r="B811" s="8">
        <f>IF(Overall!B813&lt;&gt;"", VALUE(Overall!B813), "")</f>
        <v>183</v>
      </c>
      <c r="C811" s="5" t="str">
        <f>IF(Overall!C813&lt;&gt;"",_xlfn.VALUETOTEXT(Overall!C813),"")</f>
        <v>24-1204-0305-24MSCG-PS-HZ-183</v>
      </c>
      <c r="D811" s="5" t="str">
        <f>_xlfn.VALUETOTEXT(Overall!D813)</f>
        <v>HZ</v>
      </c>
      <c r="E811" s="5" t="str">
        <f>IF(Overall!Q813&lt;&gt;"",_xlfn.VALUETOTEXT(Overall!Q813),"")</f>
        <v>MSCG</v>
      </c>
      <c r="F811" s="5" t="str">
        <f>IF(Overall!E813&lt;&gt;"",_xlfn.VALUETOTEXT(Overall!E813),"")</f>
        <v>Morgan Stanley Capital Group (Singapore) Pte</v>
      </c>
      <c r="G811" s="5" t="str">
        <f>IF(Overall!R813&lt;&gt;"",_xlfn.VALUETOTEXT(Overall!R813),"")</f>
        <v>Asian</v>
      </c>
      <c r="H811" s="6">
        <f>IF(Overall!F813&lt;&gt;"",VALUE(Overall!F813),"")</f>
        <v>500000</v>
      </c>
      <c r="I811" s="6">
        <f>IF(Overall!G813&lt;&gt;"",VALUE(Overall!G813),"")</f>
        <v>80</v>
      </c>
      <c r="J811" s="6">
        <f>IF(Overall!H813&lt;&gt;"",VALUE(Overall!H813),"")</f>
        <v>62</v>
      </c>
      <c r="K811" s="6">
        <f>IF(Overall!I813&lt;&gt;"",VALUE(Overall!I813),"")</f>
        <v>3.11</v>
      </c>
      <c r="L811" s="6">
        <f>IF(Overall!J813&lt;&gt;"",VALUE(Overall!J813),"")</f>
        <v>0.37</v>
      </c>
      <c r="M811" s="6">
        <f>IF(Overall!K813&lt;&gt;"",VALUE(Overall!K813),"")</f>
        <v>2.74</v>
      </c>
      <c r="N811" s="6">
        <f>IF(Overall!T813&lt;&gt;"",VALUE(Overall!T813),"")</f>
        <v>87.05</v>
      </c>
      <c r="O811" s="7">
        <f>IF(Overall!L813&lt;&gt;"", DATEVALUE(Overall!L813), "")</f>
        <v>45536</v>
      </c>
      <c r="P811" s="7">
        <f>IF(Overall!M813&lt;&gt;"", DATEVALUE(Overall!M813), "")</f>
        <v>45565</v>
      </c>
      <c r="Q811" s="7" t="str">
        <f>IF(Overall!S813&lt;&gt;"",_xlfn.VALUETOTEXT(Overall!S813),"")</f>
        <v>Sep</v>
      </c>
      <c r="R811" s="7">
        <f>IF(Overall!O813&lt;&gt;"", DATEVALUE(Overall!O813), "")</f>
        <v>45394</v>
      </c>
      <c r="S811" s="7">
        <f>IF(Overall!O813&lt;&gt;"", DATEVALUE(Overall!O813), "")</f>
        <v>45394</v>
      </c>
      <c r="T811" s="5">
        <f t="shared" si="25"/>
        <v>1</v>
      </c>
      <c r="U811" s="10" t="str">
        <f>IF(Overall!$A813&lt;&gt;"",IF(AND(MONTH($O811) &lt;= 1, MONTH($P811) &gt;= 1), IF($T811 &lt;&gt; "", $H811/$T811, ""), ""),"")</f>
        <v/>
      </c>
      <c r="V811" s="10" t="str">
        <f>IF(Overall!$A813&lt;&gt;"",IF(AND(MONTH($O811) &lt;= 2, MONTH($P811) &gt;= 2), IF($T811 &lt;&gt; "", $H811/$T811, ""), ""),"")</f>
        <v/>
      </c>
      <c r="W811" s="10" t="str">
        <f>IF(Overall!$A813&lt;&gt;"",IF(AND(MONTH($O811) &lt;= 3, MONTH($P811) &gt;= 3), IF($T811 &lt;&gt; "", $H811/$T811, ""), ""),"")</f>
        <v/>
      </c>
      <c r="X811" s="10" t="str">
        <f>IF(Overall!$A813&lt;&gt;"",IF(AND(MONTH($O811) &lt;= 4, MONTH($P811) &gt;= 4), IF($T811 &lt;&gt; "", $H811/$T811, ""), ""),"")</f>
        <v/>
      </c>
      <c r="Y811" s="10" t="str">
        <f>IF(Overall!$A813&lt;&gt;"",IF(AND(MONTH($O811) &lt;= 5, MONTH($P811) &gt;= 5), IF($T811 &lt;&gt; "", $H811/$T811, ""), ""),"")</f>
        <v/>
      </c>
      <c r="Z811" s="10" t="str">
        <f>IF(Overall!$A813&lt;&gt;"",IF(AND(MONTH($O811) &lt;= 6, MONTH($P811) &gt;= 6), IF($T811 &lt;&gt; "", $H811/$T811, ""), ""),"")</f>
        <v/>
      </c>
      <c r="AA811" s="10" t="str">
        <f>IF(Overall!$A813&lt;&gt;"",IF(AND(MONTH($O811) &lt;= 7, MONTH($P811) &gt;= 7 ), IF($T811 &lt;&gt; "", $H811/$T811, ""), ""),"")</f>
        <v/>
      </c>
      <c r="AB811" s="10" t="str">
        <f>IF(Overall!$A813&lt;&gt;"",IF(AND(MONTH($O811) &lt;= 8, MONTH($P811) &gt;= 8), IF($T811 &lt;&gt; "", $H811/$T811, ""), ""),"")</f>
        <v/>
      </c>
      <c r="AC811" s="10">
        <f>IF(Overall!$A813&lt;&gt;"",IF(AND(MONTH($O811) &lt;= 9, MONTH($P811) &gt;= 9), IF($T811 &lt;&gt; "", $H811/$T811, ""), ""),"")</f>
        <v>500000</v>
      </c>
      <c r="AD811" s="10" t="str">
        <f>IF(Overall!$A813&lt;&gt;"",IF(AND(MONTH($O811) &lt;= 10, MONTH($P811) &gt;= 10), IF($T811 &lt;&gt; "", $H811/$T811, ""), ""),"")</f>
        <v/>
      </c>
      <c r="AE811" s="10" t="str">
        <f>IF(Overall!$A813&lt;&gt;"",IF(AND(MONTH($O811) &lt;= 11, MONTH($P811) &gt;= 11), IF($T811 &lt;&gt; "", $H811/$T811, ""), ""),"")</f>
        <v/>
      </c>
      <c r="AF811" s="10" t="str">
        <f>IF(Overall!$A813&lt;&gt;"",IF(AND(MONTH($O811) &lt;= 12, MONTH($P811) &gt;= 12), IF($T811 &lt;&gt; "", $H811/$T811, ""), ""),"")</f>
        <v/>
      </c>
      <c r="AH811" s="10" t="str">
        <f ca="1">IFERROR(IF(AND(NOW()&lt;= EOMONTH(DATE(YEAR($P811),1, 1), 0), Overall!$A813&lt;&gt;"", MONTH($O811) &lt;= 1, MONTH($P811) &gt;= 1), IF($T811 &lt;&gt; "", $H811/$T811, ""), ""), "")</f>
        <v/>
      </c>
      <c r="AI811" s="10" t="str">
        <f ca="1">IFERROR(IF(AND(NOW()&lt;= EOMONTH(DATE(YEAR($P811),2, 1), 0), Overall!$A813&lt;&gt;"", MONTH($O811) &lt;= 2, MONTH($P811) &gt;= 2), IF($T811 &lt;&gt; "", $H811/$T811, ""), ""), "")</f>
        <v/>
      </c>
      <c r="AJ811" s="10" t="str">
        <f ca="1">IFERROR(IF(AND(NOW()&lt;= EOMONTH(DATE(YEAR($P811),3, 1), 0), Overall!$A813&lt;&gt;"", MONTH($O811) &lt;= 3, MONTH($P811) &gt;= 3), IF($T811 &lt;&gt; "", $H811/$T811, ""), ""), "")</f>
        <v/>
      </c>
      <c r="AK811" s="10" t="str">
        <f ca="1">IFERROR(IF(AND(NOW()&lt;= EOMONTH(DATE(YEAR($P811),4, 1), 0), Overall!$A813&lt;&gt;"", MONTH($O811) &lt;= 4, MONTH($P811) &gt;= 4), IF($T811 &lt;&gt; "", $H811/$T811, ""), ""), "")</f>
        <v/>
      </c>
      <c r="AL811" s="10" t="str">
        <f ca="1">IFERROR(IF(AND(NOW()&lt;= EOMONTH(DATE(YEAR($P811),5, 1), 0), Overall!$A813&lt;&gt;"", MONTH($O811) &lt;= 5, MONTH($P811) &gt;= 5), IF($T811 &lt;&gt; "", $H811/$T811, ""), ""), "")</f>
        <v/>
      </c>
      <c r="AM811" s="10" t="str">
        <f ca="1">IFERROR(IF(AND(NOW()&lt;= EOMONTH(DATE(YEAR($P811),6, 1), 0), Overall!$A813&lt;&gt;"", MONTH($O811) &lt;= 6, MONTH($P811) &gt;= 6), IF($T811 &lt;&gt; "", $H811/$T811, ""), ""), "")</f>
        <v/>
      </c>
      <c r="AN811" s="10" t="str">
        <f ca="1">IFERROR(IF(AND(NOW()&lt;= EOMONTH(DATE(YEAR($P811),7, 1), 0), Overall!$A813&lt;&gt;"", MONTH($O811) &lt;= 7, MONTH($P811) &gt;= 7), IF($T811 &lt;&gt; "", $H811/$T811, ""), ""), "")</f>
        <v/>
      </c>
      <c r="AO811" s="10" t="str">
        <f ca="1">IFERROR(IF(AND(NOW()&lt;= EOMONTH(DATE(YEAR($P811),8, 1), 0), Overall!$A813&lt;&gt;"", MONTH($O811) &lt;= 8, MONTH($P811) &gt;= 8), IF($T811 &lt;&gt; "", $H811/$T811, ""), ""), "")</f>
        <v/>
      </c>
      <c r="AP811" s="10" t="str">
        <f ca="1">IFERROR(IF(AND(NOW()&lt;= EOMONTH(DATE(YEAR($P811),9, 1), 0), Overall!$A813&lt;&gt;"", MONTH($O811) &lt;= 9, MONTH($P811) &gt;= 9), IF($T811 &lt;&gt; "", $H811/$T811, ""), ""), "")</f>
        <v/>
      </c>
      <c r="AQ811" s="10" t="str">
        <f ca="1">IFERROR(IF(AND(NOW()&lt;= EOMONTH(DATE(YEAR($P811),10, 1), 0), Overall!$A813&lt;&gt;"", MONTH($O811) &lt;= 10, MONTH($P811) &gt;= 10), IF($T811 &lt;&gt; "", $H811/$T811, ""), ""), "")</f>
        <v/>
      </c>
      <c r="AR811" s="10" t="str">
        <f ca="1">IFERROR(IF(AND(NOW()&lt;= EOMONTH(DATE(YEAR($P811),11, 1), 0), Overall!$A813&lt;&gt;"", MONTH($O811) &lt;=11, MONTH($P811) &gt;= 11), IF($T811 &lt;&gt; "", $H811/$T811, ""), ""), "")</f>
        <v/>
      </c>
      <c r="AS811" s="10" t="str">
        <f ca="1">IFERROR(IF(AND(NOW()&lt;= EOMONTH(DATE(YEAR($P811),12, 1), 0), Overall!$A813&lt;&gt;"", MONTH($O811) &lt;= 12, MONTH($P811) &gt;= 12), IF($T811 &lt;&gt; "", $H811/$T811, ""), ""), "")</f>
        <v/>
      </c>
      <c r="AT811" s="16">
        <f t="shared" ca="1" si="26"/>
        <v>0</v>
      </c>
    </row>
    <row r="812" spans="1:46" x14ac:dyDescent="0.25">
      <c r="A812" t="str">
        <f>_xlfn.VALUETOTEXT(Overall!A814)</f>
        <v>FY2024 PCHP</v>
      </c>
      <c r="B812" s="8">
        <f>IF(Overall!B814&lt;&gt;"", VALUE(Overall!B814), "")</f>
        <v>184</v>
      </c>
      <c r="C812" s="5" t="str">
        <f>IF(Overall!C814&lt;&gt;"",_xlfn.VALUETOTEXT(Overall!C814),"")</f>
        <v>24-1204-0305-24MLIL-PS-HZ-184</v>
      </c>
      <c r="D812" s="5" t="str">
        <f>_xlfn.VALUETOTEXT(Overall!D814)</f>
        <v>HZ</v>
      </c>
      <c r="E812" s="5" t="str">
        <f>IF(Overall!Q814&lt;&gt;"",_xlfn.VALUETOTEXT(Overall!Q814),"")</f>
        <v>MLIL</v>
      </c>
      <c r="F812" s="5" t="str">
        <f>IF(Overall!E814&lt;&gt;"",_xlfn.VALUETOTEXT(Overall!E814),"")</f>
        <v>Merrill Lynch International</v>
      </c>
      <c r="G812" s="5" t="str">
        <f>IF(Overall!R814&lt;&gt;"",_xlfn.VALUETOTEXT(Overall!R814),"")</f>
        <v>Asian</v>
      </c>
      <c r="H812" s="6">
        <f>IF(Overall!F814&lt;&gt;"",VALUE(Overall!F814),"")</f>
        <v>500000</v>
      </c>
      <c r="I812" s="6">
        <f>IF(Overall!G814&lt;&gt;"",VALUE(Overall!G814),"")</f>
        <v>80</v>
      </c>
      <c r="J812" s="6">
        <f>IF(Overall!H814&lt;&gt;"",VALUE(Overall!H814),"")</f>
        <v>62</v>
      </c>
      <c r="K812" s="6">
        <f>IF(Overall!I814&lt;&gt;"",VALUE(Overall!I814),"")</f>
        <v>3</v>
      </c>
      <c r="L812" s="6">
        <f>IF(Overall!J814&lt;&gt;"",VALUE(Overall!J814),"")</f>
        <v>0.28000000000000003</v>
      </c>
      <c r="M812" s="6">
        <f>IF(Overall!K814&lt;&gt;"",VALUE(Overall!K814),"")</f>
        <v>2.72</v>
      </c>
      <c r="N812" s="6">
        <f>IF(Overall!T814&lt;&gt;"",VALUE(Overall!T814),"")</f>
        <v>87.2</v>
      </c>
      <c r="O812" s="7">
        <f>IF(Overall!L814&lt;&gt;"", DATEVALUE(Overall!L814), "")</f>
        <v>45536</v>
      </c>
      <c r="P812" s="7">
        <f>IF(Overall!M814&lt;&gt;"", DATEVALUE(Overall!M814), "")</f>
        <v>45565</v>
      </c>
      <c r="Q812" s="7" t="str">
        <f>IF(Overall!S814&lt;&gt;"",_xlfn.VALUETOTEXT(Overall!S814),"")</f>
        <v>Sep</v>
      </c>
      <c r="R812" s="7">
        <f>IF(Overall!O814&lt;&gt;"", DATEVALUE(Overall!O814), "")</f>
        <v>45394</v>
      </c>
      <c r="S812" s="7">
        <f>IF(Overall!O814&lt;&gt;"", DATEVALUE(Overall!O814), "")</f>
        <v>45394</v>
      </c>
      <c r="T812" s="5">
        <f t="shared" si="25"/>
        <v>1</v>
      </c>
      <c r="U812" s="10" t="str">
        <f>IF(Overall!$A814&lt;&gt;"",IF(AND(MONTH($O812) &lt;= 1, MONTH($P812) &gt;= 1), IF($T812 &lt;&gt; "", $H812/$T812, ""), ""),"")</f>
        <v/>
      </c>
      <c r="V812" s="10" t="str">
        <f>IF(Overall!$A814&lt;&gt;"",IF(AND(MONTH($O812) &lt;= 2, MONTH($P812) &gt;= 2), IF($T812 &lt;&gt; "", $H812/$T812, ""), ""),"")</f>
        <v/>
      </c>
      <c r="W812" s="10" t="str">
        <f>IF(Overall!$A814&lt;&gt;"",IF(AND(MONTH($O812) &lt;= 3, MONTH($P812) &gt;= 3), IF($T812 &lt;&gt; "", $H812/$T812, ""), ""),"")</f>
        <v/>
      </c>
      <c r="X812" s="10" t="str">
        <f>IF(Overall!$A814&lt;&gt;"",IF(AND(MONTH($O812) &lt;= 4, MONTH($P812) &gt;= 4), IF($T812 &lt;&gt; "", $H812/$T812, ""), ""),"")</f>
        <v/>
      </c>
      <c r="Y812" s="10" t="str">
        <f>IF(Overall!$A814&lt;&gt;"",IF(AND(MONTH($O812) &lt;= 5, MONTH($P812) &gt;= 5), IF($T812 &lt;&gt; "", $H812/$T812, ""), ""),"")</f>
        <v/>
      </c>
      <c r="Z812" s="10" t="str">
        <f>IF(Overall!$A814&lt;&gt;"",IF(AND(MONTH($O812) &lt;= 6, MONTH($P812) &gt;= 6), IF($T812 &lt;&gt; "", $H812/$T812, ""), ""),"")</f>
        <v/>
      </c>
      <c r="AA812" s="10" t="str">
        <f>IF(Overall!$A814&lt;&gt;"",IF(AND(MONTH($O812) &lt;= 7, MONTH($P812) &gt;= 7 ), IF($T812 &lt;&gt; "", $H812/$T812, ""), ""),"")</f>
        <v/>
      </c>
      <c r="AB812" s="10" t="str">
        <f>IF(Overall!$A814&lt;&gt;"",IF(AND(MONTH($O812) &lt;= 8, MONTH($P812) &gt;= 8), IF($T812 &lt;&gt; "", $H812/$T812, ""), ""),"")</f>
        <v/>
      </c>
      <c r="AC812" s="10">
        <f>IF(Overall!$A814&lt;&gt;"",IF(AND(MONTH($O812) &lt;= 9, MONTH($P812) &gt;= 9), IF($T812 &lt;&gt; "", $H812/$T812, ""), ""),"")</f>
        <v>500000</v>
      </c>
      <c r="AD812" s="10" t="str">
        <f>IF(Overall!$A814&lt;&gt;"",IF(AND(MONTH($O812) &lt;= 10, MONTH($P812) &gt;= 10), IF($T812 &lt;&gt; "", $H812/$T812, ""), ""),"")</f>
        <v/>
      </c>
      <c r="AE812" s="10" t="str">
        <f>IF(Overall!$A814&lt;&gt;"",IF(AND(MONTH($O812) &lt;= 11, MONTH($P812) &gt;= 11), IF($T812 &lt;&gt; "", $H812/$T812, ""), ""),"")</f>
        <v/>
      </c>
      <c r="AF812" s="10" t="str">
        <f>IF(Overall!$A814&lt;&gt;"",IF(AND(MONTH($O812) &lt;= 12, MONTH($P812) &gt;= 12), IF($T812 &lt;&gt; "", $H812/$T812, ""), ""),"")</f>
        <v/>
      </c>
      <c r="AH812" s="10" t="str">
        <f ca="1">IFERROR(IF(AND(NOW()&lt;= EOMONTH(DATE(YEAR($P812),1, 1), 0), Overall!$A814&lt;&gt;"", MONTH($O812) &lt;= 1, MONTH($P812) &gt;= 1), IF($T812 &lt;&gt; "", $H812/$T812, ""), ""), "")</f>
        <v/>
      </c>
      <c r="AI812" s="10" t="str">
        <f ca="1">IFERROR(IF(AND(NOW()&lt;= EOMONTH(DATE(YEAR($P812),2, 1), 0), Overall!$A814&lt;&gt;"", MONTH($O812) &lt;= 2, MONTH($P812) &gt;= 2), IF($T812 &lt;&gt; "", $H812/$T812, ""), ""), "")</f>
        <v/>
      </c>
      <c r="AJ812" s="10" t="str">
        <f ca="1">IFERROR(IF(AND(NOW()&lt;= EOMONTH(DATE(YEAR($P812),3, 1), 0), Overall!$A814&lt;&gt;"", MONTH($O812) &lt;= 3, MONTH($P812) &gt;= 3), IF($T812 &lt;&gt; "", $H812/$T812, ""), ""), "")</f>
        <v/>
      </c>
      <c r="AK812" s="10" t="str">
        <f ca="1">IFERROR(IF(AND(NOW()&lt;= EOMONTH(DATE(YEAR($P812),4, 1), 0), Overall!$A814&lt;&gt;"", MONTH($O812) &lt;= 4, MONTH($P812) &gt;= 4), IF($T812 &lt;&gt; "", $H812/$T812, ""), ""), "")</f>
        <v/>
      </c>
      <c r="AL812" s="10" t="str">
        <f ca="1">IFERROR(IF(AND(NOW()&lt;= EOMONTH(DATE(YEAR($P812),5, 1), 0), Overall!$A814&lt;&gt;"", MONTH($O812) &lt;= 5, MONTH($P812) &gt;= 5), IF($T812 &lt;&gt; "", $H812/$T812, ""), ""), "")</f>
        <v/>
      </c>
      <c r="AM812" s="10" t="str">
        <f ca="1">IFERROR(IF(AND(NOW()&lt;= EOMONTH(DATE(YEAR($P812),6, 1), 0), Overall!$A814&lt;&gt;"", MONTH($O812) &lt;= 6, MONTH($P812) &gt;= 6), IF($T812 &lt;&gt; "", $H812/$T812, ""), ""), "")</f>
        <v/>
      </c>
      <c r="AN812" s="10" t="str">
        <f ca="1">IFERROR(IF(AND(NOW()&lt;= EOMONTH(DATE(YEAR($P812),7, 1), 0), Overall!$A814&lt;&gt;"", MONTH($O812) &lt;= 7, MONTH($P812) &gt;= 7), IF($T812 &lt;&gt; "", $H812/$T812, ""), ""), "")</f>
        <v/>
      </c>
      <c r="AO812" s="10" t="str">
        <f ca="1">IFERROR(IF(AND(NOW()&lt;= EOMONTH(DATE(YEAR($P812),8, 1), 0), Overall!$A814&lt;&gt;"", MONTH($O812) &lt;= 8, MONTH($P812) &gt;= 8), IF($T812 &lt;&gt; "", $H812/$T812, ""), ""), "")</f>
        <v/>
      </c>
      <c r="AP812" s="10" t="str">
        <f ca="1">IFERROR(IF(AND(NOW()&lt;= EOMONTH(DATE(YEAR($P812),9, 1), 0), Overall!$A814&lt;&gt;"", MONTH($O812) &lt;= 9, MONTH($P812) &gt;= 9), IF($T812 &lt;&gt; "", $H812/$T812, ""), ""), "")</f>
        <v/>
      </c>
      <c r="AQ812" s="10" t="str">
        <f ca="1">IFERROR(IF(AND(NOW()&lt;= EOMONTH(DATE(YEAR($P812),10, 1), 0), Overall!$A814&lt;&gt;"", MONTH($O812) &lt;= 10, MONTH($P812) &gt;= 10), IF($T812 &lt;&gt; "", $H812/$T812, ""), ""), "")</f>
        <v/>
      </c>
      <c r="AR812" s="10" t="str">
        <f ca="1">IFERROR(IF(AND(NOW()&lt;= EOMONTH(DATE(YEAR($P812),11, 1), 0), Overall!$A814&lt;&gt;"", MONTH($O812) &lt;=11, MONTH($P812) &gt;= 11), IF($T812 &lt;&gt; "", $H812/$T812, ""), ""), "")</f>
        <v/>
      </c>
      <c r="AS812" s="10" t="str">
        <f ca="1">IFERROR(IF(AND(NOW()&lt;= EOMONTH(DATE(YEAR($P812),12, 1), 0), Overall!$A814&lt;&gt;"", MONTH($O812) &lt;= 12, MONTH($P812) &gt;= 12), IF($T812 &lt;&gt; "", $H812/$T812, ""), ""), "")</f>
        <v/>
      </c>
      <c r="AT812" s="16">
        <f t="shared" ca="1" si="26"/>
        <v>0</v>
      </c>
    </row>
    <row r="813" spans="1:46" x14ac:dyDescent="0.25">
      <c r="A813" t="str">
        <f>_xlfn.VALUETOTEXT(Overall!A815)</f>
        <v>FY2024 PCHP</v>
      </c>
      <c r="B813" s="8">
        <f>IF(Overall!B815&lt;&gt;"", VALUE(Overall!B815), "")</f>
        <v>185</v>
      </c>
      <c r="C813" s="5" t="str">
        <f>IF(Overall!C815&lt;&gt;"",_xlfn.VALUETOTEXT(Overall!C815),"")</f>
        <v>24-1204-0305-24TOTS-PS-HZ-185</v>
      </c>
      <c r="D813" s="5" t="str">
        <f>_xlfn.VALUETOTEXT(Overall!D815)</f>
        <v>HZ</v>
      </c>
      <c r="E813" s="5" t="str">
        <f>IF(Overall!Q815&lt;&gt;"",_xlfn.VALUETOTEXT(Overall!Q815),"")</f>
        <v>TOTS</v>
      </c>
      <c r="F813" s="5" t="str">
        <f>IF(Overall!E815&lt;&gt;"",_xlfn.VALUETOTEXT(Overall!E815),"")</f>
        <v>TOTSA TotalEnergies Trading SA</v>
      </c>
      <c r="G813" s="5" t="str">
        <f>IF(Overall!R815&lt;&gt;"",_xlfn.VALUETOTEXT(Overall!R815),"")</f>
        <v>Asian</v>
      </c>
      <c r="H813" s="6">
        <f>IF(Overall!F815&lt;&gt;"",VALUE(Overall!F815),"")</f>
        <v>500000</v>
      </c>
      <c r="I813" s="6">
        <f>IF(Overall!G815&lt;&gt;"",VALUE(Overall!G815),"")</f>
        <v>80</v>
      </c>
      <c r="J813" s="6">
        <f>IF(Overall!H815&lt;&gt;"",VALUE(Overall!H815),"")</f>
        <v>62</v>
      </c>
      <c r="K813" s="6">
        <f>IF(Overall!I815&lt;&gt;"",VALUE(Overall!I815),"")</f>
        <v>3.23</v>
      </c>
      <c r="L813" s="6">
        <f>IF(Overall!J815&lt;&gt;"",VALUE(Overall!J815),"")</f>
        <v>0.5</v>
      </c>
      <c r="M813" s="6">
        <f>IF(Overall!K815&lt;&gt;"",VALUE(Overall!K815),"")</f>
        <v>2.73</v>
      </c>
      <c r="N813" s="6">
        <f>IF(Overall!T815&lt;&gt;"",VALUE(Overall!T815),"")</f>
        <v>87.2</v>
      </c>
      <c r="O813" s="7">
        <f>IF(Overall!L815&lt;&gt;"", DATEVALUE(Overall!L815), "")</f>
        <v>45536</v>
      </c>
      <c r="P813" s="7">
        <f>IF(Overall!M815&lt;&gt;"", DATEVALUE(Overall!M815), "")</f>
        <v>45565</v>
      </c>
      <c r="Q813" s="7" t="str">
        <f>IF(Overall!S815&lt;&gt;"",_xlfn.VALUETOTEXT(Overall!S815),"")</f>
        <v>Sep</v>
      </c>
      <c r="R813" s="7">
        <f>IF(Overall!O815&lt;&gt;"", DATEVALUE(Overall!O815), "")</f>
        <v>45394</v>
      </c>
      <c r="S813" s="7">
        <f>IF(Overall!O815&lt;&gt;"", DATEVALUE(Overall!O815), "")</f>
        <v>45394</v>
      </c>
      <c r="T813" s="5">
        <f t="shared" si="25"/>
        <v>1</v>
      </c>
      <c r="U813" s="10" t="str">
        <f>IF(Overall!$A815&lt;&gt;"",IF(AND(MONTH($O813) &lt;= 1, MONTH($P813) &gt;= 1), IF($T813 &lt;&gt; "", $H813/$T813, ""), ""),"")</f>
        <v/>
      </c>
      <c r="V813" s="10" t="str">
        <f>IF(Overall!$A815&lt;&gt;"",IF(AND(MONTH($O813) &lt;= 2, MONTH($P813) &gt;= 2), IF($T813 &lt;&gt; "", $H813/$T813, ""), ""),"")</f>
        <v/>
      </c>
      <c r="W813" s="10" t="str">
        <f>IF(Overall!$A815&lt;&gt;"",IF(AND(MONTH($O813) &lt;= 3, MONTH($P813) &gt;= 3), IF($T813 &lt;&gt; "", $H813/$T813, ""), ""),"")</f>
        <v/>
      </c>
      <c r="X813" s="10" t="str">
        <f>IF(Overall!$A815&lt;&gt;"",IF(AND(MONTH($O813) &lt;= 4, MONTH($P813) &gt;= 4), IF($T813 &lt;&gt; "", $H813/$T813, ""), ""),"")</f>
        <v/>
      </c>
      <c r="Y813" s="10" t="str">
        <f>IF(Overall!$A815&lt;&gt;"",IF(AND(MONTH($O813) &lt;= 5, MONTH($P813) &gt;= 5), IF($T813 &lt;&gt; "", $H813/$T813, ""), ""),"")</f>
        <v/>
      </c>
      <c r="Z813" s="10" t="str">
        <f>IF(Overall!$A815&lt;&gt;"",IF(AND(MONTH($O813) &lt;= 6, MONTH($P813) &gt;= 6), IF($T813 &lt;&gt; "", $H813/$T813, ""), ""),"")</f>
        <v/>
      </c>
      <c r="AA813" s="10" t="str">
        <f>IF(Overall!$A815&lt;&gt;"",IF(AND(MONTH($O813) &lt;= 7, MONTH($P813) &gt;= 7 ), IF($T813 &lt;&gt; "", $H813/$T813, ""), ""),"")</f>
        <v/>
      </c>
      <c r="AB813" s="10" t="str">
        <f>IF(Overall!$A815&lt;&gt;"",IF(AND(MONTH($O813) &lt;= 8, MONTH($P813) &gt;= 8), IF($T813 &lt;&gt; "", $H813/$T813, ""), ""),"")</f>
        <v/>
      </c>
      <c r="AC813" s="10">
        <f>IF(Overall!$A815&lt;&gt;"",IF(AND(MONTH($O813) &lt;= 9, MONTH($P813) &gt;= 9), IF($T813 &lt;&gt; "", $H813/$T813, ""), ""),"")</f>
        <v>500000</v>
      </c>
      <c r="AD813" s="10" t="str">
        <f>IF(Overall!$A815&lt;&gt;"",IF(AND(MONTH($O813) &lt;= 10, MONTH($P813) &gt;= 10), IF($T813 &lt;&gt; "", $H813/$T813, ""), ""),"")</f>
        <v/>
      </c>
      <c r="AE813" s="10" t="str">
        <f>IF(Overall!$A815&lt;&gt;"",IF(AND(MONTH($O813) &lt;= 11, MONTH($P813) &gt;= 11), IF($T813 &lt;&gt; "", $H813/$T813, ""), ""),"")</f>
        <v/>
      </c>
      <c r="AF813" s="10" t="str">
        <f>IF(Overall!$A815&lt;&gt;"",IF(AND(MONTH($O813) &lt;= 12, MONTH($P813) &gt;= 12), IF($T813 &lt;&gt; "", $H813/$T813, ""), ""),"")</f>
        <v/>
      </c>
      <c r="AH813" s="10" t="str">
        <f ca="1">IFERROR(IF(AND(NOW()&lt;= EOMONTH(DATE(YEAR($P813),1, 1), 0), Overall!$A815&lt;&gt;"", MONTH($O813) &lt;= 1, MONTH($P813) &gt;= 1), IF($T813 &lt;&gt; "", $H813/$T813, ""), ""), "")</f>
        <v/>
      </c>
      <c r="AI813" s="10" t="str">
        <f ca="1">IFERROR(IF(AND(NOW()&lt;= EOMONTH(DATE(YEAR($P813),2, 1), 0), Overall!$A815&lt;&gt;"", MONTH($O813) &lt;= 2, MONTH($P813) &gt;= 2), IF($T813 &lt;&gt; "", $H813/$T813, ""), ""), "")</f>
        <v/>
      </c>
      <c r="AJ813" s="10" t="str">
        <f ca="1">IFERROR(IF(AND(NOW()&lt;= EOMONTH(DATE(YEAR($P813),3, 1), 0), Overall!$A815&lt;&gt;"", MONTH($O813) &lt;= 3, MONTH($P813) &gt;= 3), IF($T813 &lt;&gt; "", $H813/$T813, ""), ""), "")</f>
        <v/>
      </c>
      <c r="AK813" s="10" t="str">
        <f ca="1">IFERROR(IF(AND(NOW()&lt;= EOMONTH(DATE(YEAR($P813),4, 1), 0), Overall!$A815&lt;&gt;"", MONTH($O813) &lt;= 4, MONTH($P813) &gt;= 4), IF($T813 &lt;&gt; "", $H813/$T813, ""), ""), "")</f>
        <v/>
      </c>
      <c r="AL813" s="10" t="str">
        <f ca="1">IFERROR(IF(AND(NOW()&lt;= EOMONTH(DATE(YEAR($P813),5, 1), 0), Overall!$A815&lt;&gt;"", MONTH($O813) &lt;= 5, MONTH($P813) &gt;= 5), IF($T813 &lt;&gt; "", $H813/$T813, ""), ""), "")</f>
        <v/>
      </c>
      <c r="AM813" s="10" t="str">
        <f ca="1">IFERROR(IF(AND(NOW()&lt;= EOMONTH(DATE(YEAR($P813),6, 1), 0), Overall!$A815&lt;&gt;"", MONTH($O813) &lt;= 6, MONTH($P813) &gt;= 6), IF($T813 &lt;&gt; "", $H813/$T813, ""), ""), "")</f>
        <v/>
      </c>
      <c r="AN813" s="10" t="str">
        <f ca="1">IFERROR(IF(AND(NOW()&lt;= EOMONTH(DATE(YEAR($P813),7, 1), 0), Overall!$A815&lt;&gt;"", MONTH($O813) &lt;= 7, MONTH($P813) &gt;= 7), IF($T813 &lt;&gt; "", $H813/$T813, ""), ""), "")</f>
        <v/>
      </c>
      <c r="AO813" s="10" t="str">
        <f ca="1">IFERROR(IF(AND(NOW()&lt;= EOMONTH(DATE(YEAR($P813),8, 1), 0), Overall!$A815&lt;&gt;"", MONTH($O813) &lt;= 8, MONTH($P813) &gt;= 8), IF($T813 &lt;&gt; "", $H813/$T813, ""), ""), "")</f>
        <v/>
      </c>
      <c r="AP813" s="10" t="str">
        <f ca="1">IFERROR(IF(AND(NOW()&lt;= EOMONTH(DATE(YEAR($P813),9, 1), 0), Overall!$A815&lt;&gt;"", MONTH($O813) &lt;= 9, MONTH($P813) &gt;= 9), IF($T813 &lt;&gt; "", $H813/$T813, ""), ""), "")</f>
        <v/>
      </c>
      <c r="AQ813" s="10" t="str">
        <f ca="1">IFERROR(IF(AND(NOW()&lt;= EOMONTH(DATE(YEAR($P813),10, 1), 0), Overall!$A815&lt;&gt;"", MONTH($O813) &lt;= 10, MONTH($P813) &gt;= 10), IF($T813 &lt;&gt; "", $H813/$T813, ""), ""), "")</f>
        <v/>
      </c>
      <c r="AR813" s="10" t="str">
        <f ca="1">IFERROR(IF(AND(NOW()&lt;= EOMONTH(DATE(YEAR($P813),11, 1), 0), Overall!$A815&lt;&gt;"", MONTH($O813) &lt;=11, MONTH($P813) &gt;= 11), IF($T813 &lt;&gt; "", $H813/$T813, ""), ""), "")</f>
        <v/>
      </c>
      <c r="AS813" s="10" t="str">
        <f ca="1">IFERROR(IF(AND(NOW()&lt;= EOMONTH(DATE(YEAR($P813),12, 1), 0), Overall!$A815&lt;&gt;"", MONTH($O813) &lt;= 12, MONTH($P813) &gt;= 12), IF($T813 &lt;&gt; "", $H813/$T813, ""), ""), "")</f>
        <v/>
      </c>
      <c r="AT813" s="16">
        <f t="shared" ca="1" si="26"/>
        <v>0</v>
      </c>
    </row>
    <row r="814" spans="1:46" x14ac:dyDescent="0.25">
      <c r="A814" t="str">
        <f>_xlfn.VALUETOTEXT(Overall!A816)</f>
        <v>FY2024 PCHP</v>
      </c>
      <c r="B814" s="8">
        <f>IF(Overall!B816&lt;&gt;"", VALUE(Overall!B816), "")</f>
        <v>186</v>
      </c>
      <c r="C814" s="5" t="str">
        <f>IF(Overall!C816&lt;&gt;"",_xlfn.VALUETOTEXT(Overall!C816),"")</f>
        <v>24-1204-0305-24CITI-PS-HZ-186</v>
      </c>
      <c r="D814" s="5" t="str">
        <f>_xlfn.VALUETOTEXT(Overall!D816)</f>
        <v>HZ</v>
      </c>
      <c r="E814" s="5" t="str">
        <f>IF(Overall!Q816&lt;&gt;"",_xlfn.VALUETOTEXT(Overall!Q816),"")</f>
        <v>CITI</v>
      </c>
      <c r="F814" s="5" t="str">
        <f>IF(Overall!E816&lt;&gt;"",_xlfn.VALUETOTEXT(Overall!E816),"")</f>
        <v>Citibank Bhd</v>
      </c>
      <c r="G814" s="5" t="str">
        <f>IF(Overall!R816&lt;&gt;"",_xlfn.VALUETOTEXT(Overall!R816),"")</f>
        <v>Asian</v>
      </c>
      <c r="H814" s="6">
        <f>IF(Overall!F816&lt;&gt;"",VALUE(Overall!F816),"")</f>
        <v>500000</v>
      </c>
      <c r="I814" s="6">
        <f>IF(Overall!G816&lt;&gt;"",VALUE(Overall!G816),"")</f>
        <v>80</v>
      </c>
      <c r="J814" s="6">
        <f>IF(Overall!H816&lt;&gt;"",VALUE(Overall!H816),"")</f>
        <v>62</v>
      </c>
      <c r="K814" s="6">
        <f>IF(Overall!I816&lt;&gt;"",VALUE(Overall!I816),"")</f>
        <v>3.13</v>
      </c>
      <c r="L814" s="6">
        <f>IF(Overall!J816&lt;&gt;"",VALUE(Overall!J816),"")</f>
        <v>0.4</v>
      </c>
      <c r="M814" s="6">
        <f>IF(Overall!K816&lt;&gt;"",VALUE(Overall!K816),"")</f>
        <v>2.73</v>
      </c>
      <c r="N814" s="6">
        <f>IF(Overall!T816&lt;&gt;"",VALUE(Overall!T816),"")</f>
        <v>87.2</v>
      </c>
      <c r="O814" s="7">
        <f>IF(Overall!L816&lt;&gt;"", DATEVALUE(Overall!L816), "")</f>
        <v>45536</v>
      </c>
      <c r="P814" s="7">
        <f>IF(Overall!M816&lt;&gt;"", DATEVALUE(Overall!M816), "")</f>
        <v>45565</v>
      </c>
      <c r="Q814" s="7" t="str">
        <f>IF(Overall!S816&lt;&gt;"",_xlfn.VALUETOTEXT(Overall!S816),"")</f>
        <v>Sep</v>
      </c>
      <c r="R814" s="7">
        <f>IF(Overall!O816&lt;&gt;"", DATEVALUE(Overall!O816), "")</f>
        <v>45394</v>
      </c>
      <c r="S814" s="7">
        <f>IF(Overall!O816&lt;&gt;"", DATEVALUE(Overall!O816), "")</f>
        <v>45394</v>
      </c>
      <c r="T814" s="5">
        <f t="shared" si="25"/>
        <v>1</v>
      </c>
      <c r="U814" s="10" t="str">
        <f>IF(Overall!$A816&lt;&gt;"",IF(AND(MONTH($O814) &lt;= 1, MONTH($P814) &gt;= 1), IF($T814 &lt;&gt; "", $H814/$T814, ""), ""),"")</f>
        <v/>
      </c>
      <c r="V814" s="10" t="str">
        <f>IF(Overall!$A816&lt;&gt;"",IF(AND(MONTH($O814) &lt;= 2, MONTH($P814) &gt;= 2), IF($T814 &lt;&gt; "", $H814/$T814, ""), ""),"")</f>
        <v/>
      </c>
      <c r="W814" s="10" t="str">
        <f>IF(Overall!$A816&lt;&gt;"",IF(AND(MONTH($O814) &lt;= 3, MONTH($P814) &gt;= 3), IF($T814 &lt;&gt; "", $H814/$T814, ""), ""),"")</f>
        <v/>
      </c>
      <c r="X814" s="10" t="str">
        <f>IF(Overall!$A816&lt;&gt;"",IF(AND(MONTH($O814) &lt;= 4, MONTH($P814) &gt;= 4), IF($T814 &lt;&gt; "", $H814/$T814, ""), ""),"")</f>
        <v/>
      </c>
      <c r="Y814" s="10" t="str">
        <f>IF(Overall!$A816&lt;&gt;"",IF(AND(MONTH($O814) &lt;= 5, MONTH($P814) &gt;= 5), IF($T814 &lt;&gt; "", $H814/$T814, ""), ""),"")</f>
        <v/>
      </c>
      <c r="Z814" s="10" t="str">
        <f>IF(Overall!$A816&lt;&gt;"",IF(AND(MONTH($O814) &lt;= 6, MONTH($P814) &gt;= 6), IF($T814 &lt;&gt; "", $H814/$T814, ""), ""),"")</f>
        <v/>
      </c>
      <c r="AA814" s="10" t="str">
        <f>IF(Overall!$A816&lt;&gt;"",IF(AND(MONTH($O814) &lt;= 7, MONTH($P814) &gt;= 7 ), IF($T814 &lt;&gt; "", $H814/$T814, ""), ""),"")</f>
        <v/>
      </c>
      <c r="AB814" s="10" t="str">
        <f>IF(Overall!$A816&lt;&gt;"",IF(AND(MONTH($O814) &lt;= 8, MONTH($P814) &gt;= 8), IF($T814 &lt;&gt; "", $H814/$T814, ""), ""),"")</f>
        <v/>
      </c>
      <c r="AC814" s="10">
        <f>IF(Overall!$A816&lt;&gt;"",IF(AND(MONTH($O814) &lt;= 9, MONTH($P814) &gt;= 9), IF($T814 &lt;&gt; "", $H814/$T814, ""), ""),"")</f>
        <v>500000</v>
      </c>
      <c r="AD814" s="10" t="str">
        <f>IF(Overall!$A816&lt;&gt;"",IF(AND(MONTH($O814) &lt;= 10, MONTH($P814) &gt;= 10), IF($T814 &lt;&gt; "", $H814/$T814, ""), ""),"")</f>
        <v/>
      </c>
      <c r="AE814" s="10" t="str">
        <f>IF(Overall!$A816&lt;&gt;"",IF(AND(MONTH($O814) &lt;= 11, MONTH($P814) &gt;= 11), IF($T814 &lt;&gt; "", $H814/$T814, ""), ""),"")</f>
        <v/>
      </c>
      <c r="AF814" s="10" t="str">
        <f>IF(Overall!$A816&lt;&gt;"",IF(AND(MONTH($O814) &lt;= 12, MONTH($P814) &gt;= 12), IF($T814 &lt;&gt; "", $H814/$T814, ""), ""),"")</f>
        <v/>
      </c>
      <c r="AH814" s="10" t="str">
        <f ca="1">IFERROR(IF(AND(NOW()&lt;= EOMONTH(DATE(YEAR($P814),1, 1), 0), Overall!$A816&lt;&gt;"", MONTH($O814) &lt;= 1, MONTH($P814) &gt;= 1), IF($T814 &lt;&gt; "", $H814/$T814, ""), ""), "")</f>
        <v/>
      </c>
      <c r="AI814" s="10" t="str">
        <f ca="1">IFERROR(IF(AND(NOW()&lt;= EOMONTH(DATE(YEAR($P814),2, 1), 0), Overall!$A816&lt;&gt;"", MONTH($O814) &lt;= 2, MONTH($P814) &gt;= 2), IF($T814 &lt;&gt; "", $H814/$T814, ""), ""), "")</f>
        <v/>
      </c>
      <c r="AJ814" s="10" t="str">
        <f ca="1">IFERROR(IF(AND(NOW()&lt;= EOMONTH(DATE(YEAR($P814),3, 1), 0), Overall!$A816&lt;&gt;"", MONTH($O814) &lt;= 3, MONTH($P814) &gt;= 3), IF($T814 &lt;&gt; "", $H814/$T814, ""), ""), "")</f>
        <v/>
      </c>
      <c r="AK814" s="10" t="str">
        <f ca="1">IFERROR(IF(AND(NOW()&lt;= EOMONTH(DATE(YEAR($P814),4, 1), 0), Overall!$A816&lt;&gt;"", MONTH($O814) &lt;= 4, MONTH($P814) &gt;= 4), IF($T814 &lt;&gt; "", $H814/$T814, ""), ""), "")</f>
        <v/>
      </c>
      <c r="AL814" s="10" t="str">
        <f ca="1">IFERROR(IF(AND(NOW()&lt;= EOMONTH(DATE(YEAR($P814),5, 1), 0), Overall!$A816&lt;&gt;"", MONTH($O814) &lt;= 5, MONTH($P814) &gt;= 5), IF($T814 &lt;&gt; "", $H814/$T814, ""), ""), "")</f>
        <v/>
      </c>
      <c r="AM814" s="10" t="str">
        <f ca="1">IFERROR(IF(AND(NOW()&lt;= EOMONTH(DATE(YEAR($P814),6, 1), 0), Overall!$A816&lt;&gt;"", MONTH($O814) &lt;= 6, MONTH($P814) &gt;= 6), IF($T814 &lt;&gt; "", $H814/$T814, ""), ""), "")</f>
        <v/>
      </c>
      <c r="AN814" s="10" t="str">
        <f ca="1">IFERROR(IF(AND(NOW()&lt;= EOMONTH(DATE(YEAR($P814),7, 1), 0), Overall!$A816&lt;&gt;"", MONTH($O814) &lt;= 7, MONTH($P814) &gt;= 7), IF($T814 &lt;&gt; "", $H814/$T814, ""), ""), "")</f>
        <v/>
      </c>
      <c r="AO814" s="10" t="str">
        <f ca="1">IFERROR(IF(AND(NOW()&lt;= EOMONTH(DATE(YEAR($P814),8, 1), 0), Overall!$A816&lt;&gt;"", MONTH($O814) &lt;= 8, MONTH($P814) &gt;= 8), IF($T814 &lt;&gt; "", $H814/$T814, ""), ""), "")</f>
        <v/>
      </c>
      <c r="AP814" s="10" t="str">
        <f ca="1">IFERROR(IF(AND(NOW()&lt;= EOMONTH(DATE(YEAR($P814),9, 1), 0), Overall!$A816&lt;&gt;"", MONTH($O814) &lt;= 9, MONTH($P814) &gt;= 9), IF($T814 &lt;&gt; "", $H814/$T814, ""), ""), "")</f>
        <v/>
      </c>
      <c r="AQ814" s="10" t="str">
        <f ca="1">IFERROR(IF(AND(NOW()&lt;= EOMONTH(DATE(YEAR($P814),10, 1), 0), Overall!$A816&lt;&gt;"", MONTH($O814) &lt;= 10, MONTH($P814) &gt;= 10), IF($T814 &lt;&gt; "", $H814/$T814, ""), ""), "")</f>
        <v/>
      </c>
      <c r="AR814" s="10" t="str">
        <f ca="1">IFERROR(IF(AND(NOW()&lt;= EOMONTH(DATE(YEAR($P814),11, 1), 0), Overall!$A816&lt;&gt;"", MONTH($O814) &lt;=11, MONTH($P814) &gt;= 11), IF($T814 &lt;&gt; "", $H814/$T814, ""), ""), "")</f>
        <v/>
      </c>
      <c r="AS814" s="10" t="str">
        <f ca="1">IFERROR(IF(AND(NOW()&lt;= EOMONTH(DATE(YEAR($P814),12, 1), 0), Overall!$A816&lt;&gt;"", MONTH($O814) &lt;= 12, MONTH($P814) &gt;= 12), IF($T814 &lt;&gt; "", $H814/$T814, ""), ""), "")</f>
        <v/>
      </c>
      <c r="AT814" s="16">
        <f t="shared" ca="1" si="26"/>
        <v>0</v>
      </c>
    </row>
    <row r="815" spans="1:46" x14ac:dyDescent="0.25">
      <c r="A815" t="str">
        <f>_xlfn.VALUETOTEXT(Overall!A817)</f>
        <v>FY2024 PCHP</v>
      </c>
      <c r="B815" s="8">
        <f>IF(Overall!B817&lt;&gt;"", VALUE(Overall!B817), "")</f>
        <v>187</v>
      </c>
      <c r="C815" s="5" t="str">
        <f>IF(Overall!C817&lt;&gt;"",_xlfn.VALUETOTEXT(Overall!C817),"")</f>
        <v>24-2504-1605-24MACQ-PS-AS-187</v>
      </c>
      <c r="D815" s="5" t="str">
        <f>_xlfn.VALUETOTEXT(Overall!D817)</f>
        <v>AS</v>
      </c>
      <c r="E815" s="5" t="str">
        <f>IF(Overall!Q817&lt;&gt;"",_xlfn.VALUETOTEXT(Overall!Q817),"")</f>
        <v>MACQ</v>
      </c>
      <c r="F815" s="5" t="str">
        <f>IF(Overall!E817&lt;&gt;"",_xlfn.VALUETOTEXT(Overall!E817),"")</f>
        <v>Macquarie Bank Ltd</v>
      </c>
      <c r="G815" s="5" t="str">
        <f>IF(Overall!R817&lt;&gt;"",_xlfn.VALUETOTEXT(Overall!R817),"")</f>
        <v>Asian</v>
      </c>
      <c r="H815" s="6">
        <f>IF(Overall!F817&lt;&gt;"",VALUE(Overall!F817),"")</f>
        <v>750000</v>
      </c>
      <c r="I815" s="6">
        <f>IF(Overall!G817&lt;&gt;"",VALUE(Overall!G817),"")</f>
        <v>80</v>
      </c>
      <c r="J815" s="6">
        <f>IF(Overall!H817&lt;&gt;"",VALUE(Overall!H817),"")</f>
        <v>62</v>
      </c>
      <c r="K815" s="6">
        <f>IF(Overall!I817&lt;&gt;"",VALUE(Overall!I817),"")</f>
        <v>2.7</v>
      </c>
      <c r="L815" s="6">
        <f>IF(Overall!J817&lt;&gt;"",VALUE(Overall!J817),"")</f>
        <v>0.2</v>
      </c>
      <c r="M815" s="6">
        <f>IF(Overall!K817&lt;&gt;"",VALUE(Overall!K817),"")</f>
        <v>2.5</v>
      </c>
      <c r="N815" s="6">
        <f>IF(Overall!T817&lt;&gt;"",VALUE(Overall!T817),"")</f>
        <v>84.48</v>
      </c>
      <c r="O815" s="7">
        <f>IF(Overall!L817&lt;&gt;"", DATEVALUE(Overall!L817), "")</f>
        <v>45474</v>
      </c>
      <c r="P815" s="7">
        <f>IF(Overall!M817&lt;&gt;"", DATEVALUE(Overall!M817), "")</f>
        <v>45565</v>
      </c>
      <c r="Q815" s="7" t="str">
        <f>IF(Overall!S817&lt;&gt;"",_xlfn.VALUETOTEXT(Overall!S817),"")</f>
        <v>Jul-Sep</v>
      </c>
      <c r="R815" s="7">
        <f>IF(Overall!O817&lt;&gt;"", DATEVALUE(Overall!O817), "")</f>
        <v>45407</v>
      </c>
      <c r="S815" s="7">
        <f>IF(Overall!O817&lt;&gt;"", DATEVALUE(Overall!O817), "")</f>
        <v>45407</v>
      </c>
      <c r="T815" s="5">
        <f t="shared" si="25"/>
        <v>3</v>
      </c>
      <c r="U815" s="10" t="str">
        <f>IF(Overall!$A817&lt;&gt;"",IF(AND(MONTH($O815) &lt;= 1, MONTH($P815) &gt;= 1), IF($T815 &lt;&gt; "", $H815/$T815, ""), ""),"")</f>
        <v/>
      </c>
      <c r="V815" s="10" t="str">
        <f>IF(Overall!$A817&lt;&gt;"",IF(AND(MONTH($O815) &lt;= 2, MONTH($P815) &gt;= 2), IF($T815 &lt;&gt; "", $H815/$T815, ""), ""),"")</f>
        <v/>
      </c>
      <c r="W815" s="10" t="str">
        <f>IF(Overall!$A817&lt;&gt;"",IF(AND(MONTH($O815) &lt;= 3, MONTH($P815) &gt;= 3), IF($T815 &lt;&gt; "", $H815/$T815, ""), ""),"")</f>
        <v/>
      </c>
      <c r="X815" s="10" t="str">
        <f>IF(Overall!$A817&lt;&gt;"",IF(AND(MONTH($O815) &lt;= 4, MONTH($P815) &gt;= 4), IF($T815 &lt;&gt; "", $H815/$T815, ""), ""),"")</f>
        <v/>
      </c>
      <c r="Y815" s="10" t="str">
        <f>IF(Overall!$A817&lt;&gt;"",IF(AND(MONTH($O815) &lt;= 5, MONTH($P815) &gt;= 5), IF($T815 &lt;&gt; "", $H815/$T815, ""), ""),"")</f>
        <v/>
      </c>
      <c r="Z815" s="10" t="str">
        <f>IF(Overall!$A817&lt;&gt;"",IF(AND(MONTH($O815) &lt;= 6, MONTH($P815) &gt;= 6), IF($T815 &lt;&gt; "", $H815/$T815, ""), ""),"")</f>
        <v/>
      </c>
      <c r="AA815" s="10">
        <f>IF(Overall!$A817&lt;&gt;"",IF(AND(MONTH($O815) &lt;= 7, MONTH($P815) &gt;= 7 ), IF($T815 &lt;&gt; "", $H815/$T815, ""), ""),"")</f>
        <v>250000</v>
      </c>
      <c r="AB815" s="10">
        <f>IF(Overall!$A817&lt;&gt;"",IF(AND(MONTH($O815) &lt;= 8, MONTH($P815) &gt;= 8), IF($T815 &lt;&gt; "", $H815/$T815, ""), ""),"")</f>
        <v>250000</v>
      </c>
      <c r="AC815" s="10">
        <f>IF(Overall!$A817&lt;&gt;"",IF(AND(MONTH($O815) &lt;= 9, MONTH($P815) &gt;= 9), IF($T815 &lt;&gt; "", $H815/$T815, ""), ""),"")</f>
        <v>250000</v>
      </c>
      <c r="AD815" s="10" t="str">
        <f>IF(Overall!$A817&lt;&gt;"",IF(AND(MONTH($O815) &lt;= 10, MONTH($P815) &gt;= 10), IF($T815 &lt;&gt; "", $H815/$T815, ""), ""),"")</f>
        <v/>
      </c>
      <c r="AE815" s="10" t="str">
        <f>IF(Overall!$A817&lt;&gt;"",IF(AND(MONTH($O815) &lt;= 11, MONTH($P815) &gt;= 11), IF($T815 &lt;&gt; "", $H815/$T815, ""), ""),"")</f>
        <v/>
      </c>
      <c r="AF815" s="10" t="str">
        <f>IF(Overall!$A817&lt;&gt;"",IF(AND(MONTH($O815) &lt;= 12, MONTH($P815) &gt;= 12), IF($T815 &lt;&gt; "", $H815/$T815, ""), ""),"")</f>
        <v/>
      </c>
      <c r="AH815" s="10" t="str">
        <f ca="1">IFERROR(IF(AND(NOW()&lt;= EOMONTH(DATE(YEAR($P815),1, 1), 0), Overall!$A817&lt;&gt;"", MONTH($O815) &lt;= 1, MONTH($P815) &gt;= 1), IF($T815 &lt;&gt; "", $H815/$T815, ""), ""), "")</f>
        <v/>
      </c>
      <c r="AI815" s="10" t="str">
        <f ca="1">IFERROR(IF(AND(NOW()&lt;= EOMONTH(DATE(YEAR($P815),2, 1), 0), Overall!$A817&lt;&gt;"", MONTH($O815) &lt;= 2, MONTH($P815) &gt;= 2), IF($T815 &lt;&gt; "", $H815/$T815, ""), ""), "")</f>
        <v/>
      </c>
      <c r="AJ815" s="10" t="str">
        <f ca="1">IFERROR(IF(AND(NOW()&lt;= EOMONTH(DATE(YEAR($P815),3, 1), 0), Overall!$A817&lt;&gt;"", MONTH($O815) &lt;= 3, MONTH($P815) &gt;= 3), IF($T815 &lt;&gt; "", $H815/$T815, ""), ""), "")</f>
        <v/>
      </c>
      <c r="AK815" s="10" t="str">
        <f ca="1">IFERROR(IF(AND(NOW()&lt;= EOMONTH(DATE(YEAR($P815),4, 1), 0), Overall!$A817&lt;&gt;"", MONTH($O815) &lt;= 4, MONTH($P815) &gt;= 4), IF($T815 &lt;&gt; "", $H815/$T815, ""), ""), "")</f>
        <v/>
      </c>
      <c r="AL815" s="10" t="str">
        <f ca="1">IFERROR(IF(AND(NOW()&lt;= EOMONTH(DATE(YEAR($P815),5, 1), 0), Overall!$A817&lt;&gt;"", MONTH($O815) &lt;= 5, MONTH($P815) &gt;= 5), IF($T815 &lt;&gt; "", $H815/$T815, ""), ""), "")</f>
        <v/>
      </c>
      <c r="AM815" s="10" t="str">
        <f ca="1">IFERROR(IF(AND(NOW()&lt;= EOMONTH(DATE(YEAR($P815),6, 1), 0), Overall!$A817&lt;&gt;"", MONTH($O815) &lt;= 6, MONTH($P815) &gt;= 6), IF($T815 &lt;&gt; "", $H815/$T815, ""), ""), "")</f>
        <v/>
      </c>
      <c r="AN815" s="10" t="str">
        <f ca="1">IFERROR(IF(AND(NOW()&lt;= EOMONTH(DATE(YEAR($P815),7, 1), 0), Overall!$A817&lt;&gt;"", MONTH($O815) &lt;= 7, MONTH($P815) &gt;= 7), IF($T815 &lt;&gt; "", $H815/$T815, ""), ""), "")</f>
        <v/>
      </c>
      <c r="AO815" s="10" t="str">
        <f ca="1">IFERROR(IF(AND(NOW()&lt;= EOMONTH(DATE(YEAR($P815),8, 1), 0), Overall!$A817&lt;&gt;"", MONTH($O815) &lt;= 8, MONTH($P815) &gt;= 8), IF($T815 &lt;&gt; "", $H815/$T815, ""), ""), "")</f>
        <v/>
      </c>
      <c r="AP815" s="10" t="str">
        <f ca="1">IFERROR(IF(AND(NOW()&lt;= EOMONTH(DATE(YEAR($P815),9, 1), 0), Overall!$A817&lt;&gt;"", MONTH($O815) &lt;= 9, MONTH($P815) &gt;= 9), IF($T815 &lt;&gt; "", $H815/$T815, ""), ""), "")</f>
        <v/>
      </c>
      <c r="AQ815" s="10" t="str">
        <f ca="1">IFERROR(IF(AND(NOW()&lt;= EOMONTH(DATE(YEAR($P815),10, 1), 0), Overall!$A817&lt;&gt;"", MONTH($O815) &lt;= 10, MONTH($P815) &gt;= 10), IF($T815 &lt;&gt; "", $H815/$T815, ""), ""), "")</f>
        <v/>
      </c>
      <c r="AR815" s="10" t="str">
        <f ca="1">IFERROR(IF(AND(NOW()&lt;= EOMONTH(DATE(YEAR($P815),11, 1), 0), Overall!$A817&lt;&gt;"", MONTH($O815) &lt;=11, MONTH($P815) &gt;= 11), IF($T815 &lt;&gt; "", $H815/$T815, ""), ""), "")</f>
        <v/>
      </c>
      <c r="AS815" s="10" t="str">
        <f ca="1">IFERROR(IF(AND(NOW()&lt;= EOMONTH(DATE(YEAR($P815),12, 1), 0), Overall!$A817&lt;&gt;"", MONTH($O815) &lt;= 12, MONTH($P815) &gt;= 12), IF($T815 &lt;&gt; "", $H815/$T815, ""), ""), "")</f>
        <v/>
      </c>
      <c r="AT815" s="16">
        <f t="shared" ca="1" si="26"/>
        <v>0</v>
      </c>
    </row>
    <row r="816" spans="1:46" x14ac:dyDescent="0.25">
      <c r="A816" t="str">
        <f>_xlfn.VALUETOTEXT(Overall!A818)</f>
        <v>FY2024 PCHP</v>
      </c>
      <c r="B816" s="8">
        <f>IF(Overall!B818&lt;&gt;"", VALUE(Overall!B818), "")</f>
        <v>188</v>
      </c>
      <c r="C816" s="5" t="str">
        <f>IF(Overall!C818&lt;&gt;"",_xlfn.VALUETOTEXT(Overall!C818),"")</f>
        <v>24-2604-1705-24SCBB-PS-EG-188</v>
      </c>
      <c r="D816" s="5" t="str">
        <f>_xlfn.VALUETOTEXT(Overall!D818)</f>
        <v>EG</v>
      </c>
      <c r="E816" s="5" t="str">
        <f>IF(Overall!Q818&lt;&gt;"",_xlfn.VALUETOTEXT(Overall!Q818),"")</f>
        <v>SCBB</v>
      </c>
      <c r="F816" s="5" t="str">
        <f>IF(Overall!E818&lt;&gt;"",_xlfn.VALUETOTEXT(Overall!E818),"")</f>
        <v>Standard Chartered Bank (M) Bhd</v>
      </c>
      <c r="G816" s="5" t="str">
        <f>IF(Overall!R818&lt;&gt;"",_xlfn.VALUETOTEXT(Overall!R818),"")</f>
        <v>Asian</v>
      </c>
      <c r="H816" s="6">
        <f>IF(Overall!F818&lt;&gt;"",VALUE(Overall!F818),"")</f>
        <v>400000</v>
      </c>
      <c r="I816" s="6">
        <f>IF(Overall!G818&lt;&gt;"",VALUE(Overall!G818),"")</f>
        <v>80</v>
      </c>
      <c r="J816" s="6">
        <f>IF(Overall!H818&lt;&gt;"",VALUE(Overall!H818),"")</f>
        <v>62</v>
      </c>
      <c r="K816" s="6">
        <f>IF(Overall!I818&lt;&gt;"",VALUE(Overall!I818),"")</f>
        <v>1.95</v>
      </c>
      <c r="L816" s="6">
        <f>IF(Overall!J818&lt;&gt;"",VALUE(Overall!J818),"")</f>
        <v>0.1</v>
      </c>
      <c r="M816" s="6">
        <f>IF(Overall!K818&lt;&gt;"",VALUE(Overall!K818),"")</f>
        <v>1.85</v>
      </c>
      <c r="N816" s="6">
        <f>IF(Overall!T818&lt;&gt;"",VALUE(Overall!T818),"")</f>
        <v>85.9</v>
      </c>
      <c r="O816" s="7">
        <f>IF(Overall!L818&lt;&gt;"", DATEVALUE(Overall!L818), "")</f>
        <v>45474</v>
      </c>
      <c r="P816" s="7">
        <f>IF(Overall!M818&lt;&gt;"", DATEVALUE(Overall!M818), "")</f>
        <v>45535</v>
      </c>
      <c r="Q816" s="7" t="str">
        <f>IF(Overall!S818&lt;&gt;"",_xlfn.VALUETOTEXT(Overall!S818),"")</f>
        <v>Jul-Aug</v>
      </c>
      <c r="R816" s="7">
        <f>IF(Overall!O818&lt;&gt;"", DATEVALUE(Overall!O818), "")</f>
        <v>45408</v>
      </c>
      <c r="S816" s="7">
        <f>IF(Overall!O818&lt;&gt;"", DATEVALUE(Overall!O818), "")</f>
        <v>45408</v>
      </c>
      <c r="T816" s="5">
        <f t="shared" si="25"/>
        <v>2</v>
      </c>
      <c r="U816" s="10" t="str">
        <f>IF(Overall!$A818&lt;&gt;"",IF(AND(MONTH($O816) &lt;= 1, MONTH($P816) &gt;= 1), IF($T816 &lt;&gt; "", $H816/$T816, ""), ""),"")</f>
        <v/>
      </c>
      <c r="V816" s="10" t="str">
        <f>IF(Overall!$A818&lt;&gt;"",IF(AND(MONTH($O816) &lt;= 2, MONTH($P816) &gt;= 2), IF($T816 &lt;&gt; "", $H816/$T816, ""), ""),"")</f>
        <v/>
      </c>
      <c r="W816" s="10" t="str">
        <f>IF(Overall!$A818&lt;&gt;"",IF(AND(MONTH($O816) &lt;= 3, MONTH($P816) &gt;= 3), IF($T816 &lt;&gt; "", $H816/$T816, ""), ""),"")</f>
        <v/>
      </c>
      <c r="X816" s="10" t="str">
        <f>IF(Overall!$A818&lt;&gt;"",IF(AND(MONTH($O816) &lt;= 4, MONTH($P816) &gt;= 4), IF($T816 &lt;&gt; "", $H816/$T816, ""), ""),"")</f>
        <v/>
      </c>
      <c r="Y816" s="10" t="str">
        <f>IF(Overall!$A818&lt;&gt;"",IF(AND(MONTH($O816) &lt;= 5, MONTH($P816) &gt;= 5), IF($T816 &lt;&gt; "", $H816/$T816, ""), ""),"")</f>
        <v/>
      </c>
      <c r="Z816" s="10" t="str">
        <f>IF(Overall!$A818&lt;&gt;"",IF(AND(MONTH($O816) &lt;= 6, MONTH($P816) &gt;= 6), IF($T816 &lt;&gt; "", $H816/$T816, ""), ""),"")</f>
        <v/>
      </c>
      <c r="AA816" s="10">
        <f>IF(Overall!$A818&lt;&gt;"",IF(AND(MONTH($O816) &lt;= 7, MONTH($P816) &gt;= 7 ), IF($T816 &lt;&gt; "", $H816/$T816, ""), ""),"")</f>
        <v>200000</v>
      </c>
      <c r="AB816" s="10">
        <f>IF(Overall!$A818&lt;&gt;"",IF(AND(MONTH($O816) &lt;= 8, MONTH($P816) &gt;= 8), IF($T816 &lt;&gt; "", $H816/$T816, ""), ""),"")</f>
        <v>200000</v>
      </c>
      <c r="AC816" s="10" t="str">
        <f>IF(Overall!$A818&lt;&gt;"",IF(AND(MONTH($O816) &lt;= 9, MONTH($P816) &gt;= 9), IF($T816 &lt;&gt; "", $H816/$T816, ""), ""),"")</f>
        <v/>
      </c>
      <c r="AD816" s="10" t="str">
        <f>IF(Overall!$A818&lt;&gt;"",IF(AND(MONTH($O816) &lt;= 10, MONTH($P816) &gt;= 10), IF($T816 &lt;&gt; "", $H816/$T816, ""), ""),"")</f>
        <v/>
      </c>
      <c r="AE816" s="10" t="str">
        <f>IF(Overall!$A818&lt;&gt;"",IF(AND(MONTH($O816) &lt;= 11, MONTH($P816) &gt;= 11), IF($T816 &lt;&gt; "", $H816/$T816, ""), ""),"")</f>
        <v/>
      </c>
      <c r="AF816" s="10" t="str">
        <f>IF(Overall!$A818&lt;&gt;"",IF(AND(MONTH($O816) &lt;= 12, MONTH($P816) &gt;= 12), IF($T816 &lt;&gt; "", $H816/$T816, ""), ""),"")</f>
        <v/>
      </c>
      <c r="AH816" s="10" t="str">
        <f ca="1">IFERROR(IF(AND(NOW()&lt;= EOMONTH(DATE(YEAR($P816),1, 1), 0), Overall!$A818&lt;&gt;"", MONTH($O816) &lt;= 1, MONTH($P816) &gt;= 1), IF($T816 &lt;&gt; "", $H816/$T816, ""), ""), "")</f>
        <v/>
      </c>
      <c r="AI816" s="10" t="str">
        <f ca="1">IFERROR(IF(AND(NOW()&lt;= EOMONTH(DATE(YEAR($P816),2, 1), 0), Overall!$A818&lt;&gt;"", MONTH($O816) &lt;= 2, MONTH($P816) &gt;= 2), IF($T816 &lt;&gt; "", $H816/$T816, ""), ""), "")</f>
        <v/>
      </c>
      <c r="AJ816" s="10" t="str">
        <f ca="1">IFERROR(IF(AND(NOW()&lt;= EOMONTH(DATE(YEAR($P816),3, 1), 0), Overall!$A818&lt;&gt;"", MONTH($O816) &lt;= 3, MONTH($P816) &gt;= 3), IF($T816 &lt;&gt; "", $H816/$T816, ""), ""), "")</f>
        <v/>
      </c>
      <c r="AK816" s="10" t="str">
        <f ca="1">IFERROR(IF(AND(NOW()&lt;= EOMONTH(DATE(YEAR($P816),4, 1), 0), Overall!$A818&lt;&gt;"", MONTH($O816) &lt;= 4, MONTH($P816) &gt;= 4), IF($T816 &lt;&gt; "", $H816/$T816, ""), ""), "")</f>
        <v/>
      </c>
      <c r="AL816" s="10" t="str">
        <f ca="1">IFERROR(IF(AND(NOW()&lt;= EOMONTH(DATE(YEAR($P816),5, 1), 0), Overall!$A818&lt;&gt;"", MONTH($O816) &lt;= 5, MONTH($P816) &gt;= 5), IF($T816 &lt;&gt; "", $H816/$T816, ""), ""), "")</f>
        <v/>
      </c>
      <c r="AM816" s="10" t="str">
        <f ca="1">IFERROR(IF(AND(NOW()&lt;= EOMONTH(DATE(YEAR($P816),6, 1), 0), Overall!$A818&lt;&gt;"", MONTH($O816) &lt;= 6, MONTH($P816) &gt;= 6), IF($T816 &lt;&gt; "", $H816/$T816, ""), ""), "")</f>
        <v/>
      </c>
      <c r="AN816" s="10" t="str">
        <f ca="1">IFERROR(IF(AND(NOW()&lt;= EOMONTH(DATE(YEAR($P816),7, 1), 0), Overall!$A818&lt;&gt;"", MONTH($O816) &lt;= 7, MONTH($P816) &gt;= 7), IF($T816 &lt;&gt; "", $H816/$T816, ""), ""), "")</f>
        <v/>
      </c>
      <c r="AO816" s="10" t="str">
        <f ca="1">IFERROR(IF(AND(NOW()&lt;= EOMONTH(DATE(YEAR($P816),8, 1), 0), Overall!$A818&lt;&gt;"", MONTH($O816) &lt;= 8, MONTH($P816) &gt;= 8), IF($T816 &lt;&gt; "", $H816/$T816, ""), ""), "")</f>
        <v/>
      </c>
      <c r="AP816" s="10" t="str">
        <f ca="1">IFERROR(IF(AND(NOW()&lt;= EOMONTH(DATE(YEAR($P816),9, 1), 0), Overall!$A818&lt;&gt;"", MONTH($O816) &lt;= 9, MONTH($P816) &gt;= 9), IF($T816 &lt;&gt; "", $H816/$T816, ""), ""), "")</f>
        <v/>
      </c>
      <c r="AQ816" s="10" t="str">
        <f ca="1">IFERROR(IF(AND(NOW()&lt;= EOMONTH(DATE(YEAR($P816),10, 1), 0), Overall!$A818&lt;&gt;"", MONTH($O816) &lt;= 10, MONTH($P816) &gt;= 10), IF($T816 &lt;&gt; "", $H816/$T816, ""), ""), "")</f>
        <v/>
      </c>
      <c r="AR816" s="10" t="str">
        <f ca="1">IFERROR(IF(AND(NOW()&lt;= EOMONTH(DATE(YEAR($P816),11, 1), 0), Overall!$A818&lt;&gt;"", MONTH($O816) &lt;=11, MONTH($P816) &gt;= 11), IF($T816 &lt;&gt; "", $H816/$T816, ""), ""), "")</f>
        <v/>
      </c>
      <c r="AS816" s="10" t="str">
        <f ca="1">IFERROR(IF(AND(NOW()&lt;= EOMONTH(DATE(YEAR($P816),12, 1), 0), Overall!$A818&lt;&gt;"", MONTH($O816) &lt;= 12, MONTH($P816) &gt;= 12), IF($T816 &lt;&gt; "", $H816/$T816, ""), ""), "")</f>
        <v/>
      </c>
      <c r="AT816" s="16">
        <f t="shared" ca="1" si="26"/>
        <v>0</v>
      </c>
    </row>
    <row r="817" spans="1:46" x14ac:dyDescent="0.25">
      <c r="A817" t="str">
        <f>_xlfn.VALUETOTEXT(Overall!A819)</f>
        <v>FY2024 PCHP</v>
      </c>
      <c r="B817" s="8">
        <f>IF(Overall!B819&lt;&gt;"", VALUE(Overall!B819), "")</f>
        <v>189</v>
      </c>
      <c r="C817" s="5" t="str">
        <f>IF(Overall!C819&lt;&gt;"",_xlfn.VALUETOTEXT(Overall!C819),"")</f>
        <v>24-2604-1705-24MACQ-PS-EG-189</v>
      </c>
      <c r="D817" s="5" t="str">
        <f>_xlfn.VALUETOTEXT(Overall!D819)</f>
        <v>EG</v>
      </c>
      <c r="E817" s="5" t="str">
        <f>IF(Overall!Q819&lt;&gt;"",_xlfn.VALUETOTEXT(Overall!Q819),"")</f>
        <v>MACQ</v>
      </c>
      <c r="F817" s="5" t="str">
        <f>IF(Overall!E819&lt;&gt;"",_xlfn.VALUETOTEXT(Overall!E819),"")</f>
        <v>Macquarie Bank Ltd</v>
      </c>
      <c r="G817" s="5" t="str">
        <f>IF(Overall!R819&lt;&gt;"",_xlfn.VALUETOTEXT(Overall!R819),"")</f>
        <v>Asian</v>
      </c>
      <c r="H817" s="6">
        <f>IF(Overall!F819&lt;&gt;"",VALUE(Overall!F819),"")</f>
        <v>100000</v>
      </c>
      <c r="I817" s="6">
        <f>IF(Overall!G819&lt;&gt;"",VALUE(Overall!G819),"")</f>
        <v>80</v>
      </c>
      <c r="J817" s="6">
        <f>IF(Overall!H819&lt;&gt;"",VALUE(Overall!H819),"")</f>
        <v>62</v>
      </c>
      <c r="K817" s="6">
        <f>IF(Overall!I819&lt;&gt;"",VALUE(Overall!I819),"")</f>
        <v>2.2000000000000002</v>
      </c>
      <c r="L817" s="6">
        <f>IF(Overall!J819&lt;&gt;"",VALUE(Overall!J819),"")</f>
        <v>0.31</v>
      </c>
      <c r="M817" s="6">
        <f>IF(Overall!K819&lt;&gt;"",VALUE(Overall!K819),"")</f>
        <v>1.89</v>
      </c>
      <c r="N817" s="6">
        <f>IF(Overall!T819&lt;&gt;"",VALUE(Overall!T819),"")</f>
        <v>85.92</v>
      </c>
      <c r="O817" s="7">
        <f>IF(Overall!L819&lt;&gt;"", DATEVALUE(Overall!L819), "")</f>
        <v>45474</v>
      </c>
      <c r="P817" s="7">
        <f>IF(Overall!M819&lt;&gt;"", DATEVALUE(Overall!M819), "")</f>
        <v>45535</v>
      </c>
      <c r="Q817" s="7" t="str">
        <f>IF(Overall!S819&lt;&gt;"",_xlfn.VALUETOTEXT(Overall!S819),"")</f>
        <v>Jul-Aug</v>
      </c>
      <c r="R817" s="7">
        <f>IF(Overall!O819&lt;&gt;"", DATEVALUE(Overall!O819), "")</f>
        <v>45408</v>
      </c>
      <c r="S817" s="7">
        <f>IF(Overall!O819&lt;&gt;"", DATEVALUE(Overall!O819), "")</f>
        <v>45408</v>
      </c>
      <c r="T817" s="5">
        <f t="shared" si="25"/>
        <v>2</v>
      </c>
      <c r="U817" s="10" t="str">
        <f>IF(Overall!$A819&lt;&gt;"",IF(AND(MONTH($O817) &lt;= 1, MONTH($P817) &gt;= 1), IF($T817 &lt;&gt; "", $H817/$T817, ""), ""),"")</f>
        <v/>
      </c>
      <c r="V817" s="10" t="str">
        <f>IF(Overall!$A819&lt;&gt;"",IF(AND(MONTH($O817) &lt;= 2, MONTH($P817) &gt;= 2), IF($T817 &lt;&gt; "", $H817/$T817, ""), ""),"")</f>
        <v/>
      </c>
      <c r="W817" s="10" t="str">
        <f>IF(Overall!$A819&lt;&gt;"",IF(AND(MONTH($O817) &lt;= 3, MONTH($P817) &gt;= 3), IF($T817 &lt;&gt; "", $H817/$T817, ""), ""),"")</f>
        <v/>
      </c>
      <c r="X817" s="10" t="str">
        <f>IF(Overall!$A819&lt;&gt;"",IF(AND(MONTH($O817) &lt;= 4, MONTH($P817) &gt;= 4), IF($T817 &lt;&gt; "", $H817/$T817, ""), ""),"")</f>
        <v/>
      </c>
      <c r="Y817" s="10" t="str">
        <f>IF(Overall!$A819&lt;&gt;"",IF(AND(MONTH($O817) &lt;= 5, MONTH($P817) &gt;= 5), IF($T817 &lt;&gt; "", $H817/$T817, ""), ""),"")</f>
        <v/>
      </c>
      <c r="Z817" s="10" t="str">
        <f>IF(Overall!$A819&lt;&gt;"",IF(AND(MONTH($O817) &lt;= 6, MONTH($P817) &gt;= 6), IF($T817 &lt;&gt; "", $H817/$T817, ""), ""),"")</f>
        <v/>
      </c>
      <c r="AA817" s="10">
        <f>IF(Overall!$A819&lt;&gt;"",IF(AND(MONTH($O817) &lt;= 7, MONTH($P817) &gt;= 7 ), IF($T817 &lt;&gt; "", $H817/$T817, ""), ""),"")</f>
        <v>50000</v>
      </c>
      <c r="AB817" s="10">
        <f>IF(Overall!$A819&lt;&gt;"",IF(AND(MONTH($O817) &lt;= 8, MONTH($P817) &gt;= 8), IF($T817 &lt;&gt; "", $H817/$T817, ""), ""),"")</f>
        <v>50000</v>
      </c>
      <c r="AC817" s="10" t="str">
        <f>IF(Overall!$A819&lt;&gt;"",IF(AND(MONTH($O817) &lt;= 9, MONTH($P817) &gt;= 9), IF($T817 &lt;&gt; "", $H817/$T817, ""), ""),"")</f>
        <v/>
      </c>
      <c r="AD817" s="10" t="str">
        <f>IF(Overall!$A819&lt;&gt;"",IF(AND(MONTH($O817) &lt;= 10, MONTH($P817) &gt;= 10), IF($T817 &lt;&gt; "", $H817/$T817, ""), ""),"")</f>
        <v/>
      </c>
      <c r="AE817" s="10" t="str">
        <f>IF(Overall!$A819&lt;&gt;"",IF(AND(MONTH($O817) &lt;= 11, MONTH($P817) &gt;= 11), IF($T817 &lt;&gt; "", $H817/$T817, ""), ""),"")</f>
        <v/>
      </c>
      <c r="AF817" s="10" t="str">
        <f>IF(Overall!$A819&lt;&gt;"",IF(AND(MONTH($O817) &lt;= 12, MONTH($P817) &gt;= 12), IF($T817 &lt;&gt; "", $H817/$T817, ""), ""),"")</f>
        <v/>
      </c>
      <c r="AH817" s="10" t="str">
        <f ca="1">IFERROR(IF(AND(NOW()&lt;= EOMONTH(DATE(YEAR($P817),1, 1), 0), Overall!$A819&lt;&gt;"", MONTH($O817) &lt;= 1, MONTH($P817) &gt;= 1), IF($T817 &lt;&gt; "", $H817/$T817, ""), ""), "")</f>
        <v/>
      </c>
      <c r="AI817" s="10" t="str">
        <f ca="1">IFERROR(IF(AND(NOW()&lt;= EOMONTH(DATE(YEAR($P817),2, 1), 0), Overall!$A819&lt;&gt;"", MONTH($O817) &lt;= 2, MONTH($P817) &gt;= 2), IF($T817 &lt;&gt; "", $H817/$T817, ""), ""), "")</f>
        <v/>
      </c>
      <c r="AJ817" s="10" t="str">
        <f ca="1">IFERROR(IF(AND(NOW()&lt;= EOMONTH(DATE(YEAR($P817),3, 1), 0), Overall!$A819&lt;&gt;"", MONTH($O817) &lt;= 3, MONTH($P817) &gt;= 3), IF($T817 &lt;&gt; "", $H817/$T817, ""), ""), "")</f>
        <v/>
      </c>
      <c r="AK817" s="10" t="str">
        <f ca="1">IFERROR(IF(AND(NOW()&lt;= EOMONTH(DATE(YEAR($P817),4, 1), 0), Overall!$A819&lt;&gt;"", MONTH($O817) &lt;= 4, MONTH($P817) &gt;= 4), IF($T817 &lt;&gt; "", $H817/$T817, ""), ""), "")</f>
        <v/>
      </c>
      <c r="AL817" s="10" t="str">
        <f ca="1">IFERROR(IF(AND(NOW()&lt;= EOMONTH(DATE(YEAR($P817),5, 1), 0), Overall!$A819&lt;&gt;"", MONTH($O817) &lt;= 5, MONTH($P817) &gt;= 5), IF($T817 &lt;&gt; "", $H817/$T817, ""), ""), "")</f>
        <v/>
      </c>
      <c r="AM817" s="10" t="str">
        <f ca="1">IFERROR(IF(AND(NOW()&lt;= EOMONTH(DATE(YEAR($P817),6, 1), 0), Overall!$A819&lt;&gt;"", MONTH($O817) &lt;= 6, MONTH($P817) &gt;= 6), IF($T817 &lt;&gt; "", $H817/$T817, ""), ""), "")</f>
        <v/>
      </c>
      <c r="AN817" s="10" t="str">
        <f ca="1">IFERROR(IF(AND(NOW()&lt;= EOMONTH(DATE(YEAR($P817),7, 1), 0), Overall!$A819&lt;&gt;"", MONTH($O817) &lt;= 7, MONTH($P817) &gt;= 7), IF($T817 &lt;&gt; "", $H817/$T817, ""), ""), "")</f>
        <v/>
      </c>
      <c r="AO817" s="10" t="str">
        <f ca="1">IFERROR(IF(AND(NOW()&lt;= EOMONTH(DATE(YEAR($P817),8, 1), 0), Overall!$A819&lt;&gt;"", MONTH($O817) &lt;= 8, MONTH($P817) &gt;= 8), IF($T817 &lt;&gt; "", $H817/$T817, ""), ""), "")</f>
        <v/>
      </c>
      <c r="AP817" s="10" t="str">
        <f ca="1">IFERROR(IF(AND(NOW()&lt;= EOMONTH(DATE(YEAR($P817),9, 1), 0), Overall!$A819&lt;&gt;"", MONTH($O817) &lt;= 9, MONTH($P817) &gt;= 9), IF($T817 &lt;&gt; "", $H817/$T817, ""), ""), "")</f>
        <v/>
      </c>
      <c r="AQ817" s="10" t="str">
        <f ca="1">IFERROR(IF(AND(NOW()&lt;= EOMONTH(DATE(YEAR($P817),10, 1), 0), Overall!$A819&lt;&gt;"", MONTH($O817) &lt;= 10, MONTH($P817) &gt;= 10), IF($T817 &lt;&gt; "", $H817/$T817, ""), ""), "")</f>
        <v/>
      </c>
      <c r="AR817" s="10" t="str">
        <f ca="1">IFERROR(IF(AND(NOW()&lt;= EOMONTH(DATE(YEAR($P817),11, 1), 0), Overall!$A819&lt;&gt;"", MONTH($O817) &lt;=11, MONTH($P817) &gt;= 11), IF($T817 &lt;&gt; "", $H817/$T817, ""), ""), "")</f>
        <v/>
      </c>
      <c r="AS817" s="10" t="str">
        <f ca="1">IFERROR(IF(AND(NOW()&lt;= EOMONTH(DATE(YEAR($P817),12, 1), 0), Overall!$A819&lt;&gt;"", MONTH($O817) &lt;= 12, MONTH($P817) &gt;= 12), IF($T817 &lt;&gt; "", $H817/$T817, ""), ""), "")</f>
        <v/>
      </c>
      <c r="AT817" s="16">
        <f t="shared" ca="1" si="26"/>
        <v>0</v>
      </c>
    </row>
    <row r="818" spans="1:46" x14ac:dyDescent="0.25">
      <c r="A818" t="str">
        <f>_xlfn.VALUETOTEXT(Overall!A820)</f>
        <v>FY2024 PCHP</v>
      </c>
      <c r="B818" s="8">
        <f>IF(Overall!B820&lt;&gt;"", VALUE(Overall!B820), "")</f>
        <v>190</v>
      </c>
      <c r="C818" s="5" t="str">
        <f>IF(Overall!C820&lt;&gt;"",_xlfn.VALUETOTEXT(Overall!C820),"")</f>
        <v>24-2604-1705-24MACQ-PS-EG-190</v>
      </c>
      <c r="D818" s="5" t="str">
        <f>_xlfn.VALUETOTEXT(Overall!D820)</f>
        <v>EG</v>
      </c>
      <c r="E818" s="5" t="str">
        <f>IF(Overall!Q820&lt;&gt;"",_xlfn.VALUETOTEXT(Overall!Q820),"")</f>
        <v>MACQ</v>
      </c>
      <c r="F818" s="5" t="str">
        <f>IF(Overall!E820&lt;&gt;"",_xlfn.VALUETOTEXT(Overall!E820),"")</f>
        <v>Macquarie Bank Ltd</v>
      </c>
      <c r="G818" s="5" t="str">
        <f>IF(Overall!R820&lt;&gt;"",_xlfn.VALUETOTEXT(Overall!R820),"")</f>
        <v>Asian</v>
      </c>
      <c r="H818" s="6">
        <f>IF(Overall!F820&lt;&gt;"",VALUE(Overall!F820),"")</f>
        <v>100000</v>
      </c>
      <c r="I818" s="6">
        <f>IF(Overall!G820&lt;&gt;"",VALUE(Overall!G820),"")</f>
        <v>80</v>
      </c>
      <c r="J818" s="6">
        <f>IF(Overall!H820&lt;&gt;"",VALUE(Overall!H820),"")</f>
        <v>62</v>
      </c>
      <c r="K818" s="6">
        <f>IF(Overall!I820&lt;&gt;"",VALUE(Overall!I820),"")</f>
        <v>2</v>
      </c>
      <c r="L818" s="6">
        <f>IF(Overall!J820&lt;&gt;"",VALUE(Overall!J820),"")</f>
        <v>0.2</v>
      </c>
      <c r="M818" s="6">
        <f>IF(Overall!K820&lt;&gt;"",VALUE(Overall!K820),"")</f>
        <v>1.8</v>
      </c>
      <c r="N818" s="6">
        <f>IF(Overall!T820&lt;&gt;"",VALUE(Overall!T820),"")</f>
        <v>86.28</v>
      </c>
      <c r="O818" s="7">
        <f>IF(Overall!L820&lt;&gt;"", DATEVALUE(Overall!L820), "")</f>
        <v>45474</v>
      </c>
      <c r="P818" s="7">
        <f>IF(Overall!M820&lt;&gt;"", DATEVALUE(Overall!M820), "")</f>
        <v>45535</v>
      </c>
      <c r="Q818" s="7" t="str">
        <f>IF(Overall!S820&lt;&gt;"",_xlfn.VALUETOTEXT(Overall!S820),"")</f>
        <v>Jul-Aug</v>
      </c>
      <c r="R818" s="7">
        <f>IF(Overall!O820&lt;&gt;"", DATEVALUE(Overall!O820), "")</f>
        <v>45408</v>
      </c>
      <c r="S818" s="7">
        <f>IF(Overall!O820&lt;&gt;"", DATEVALUE(Overall!O820), "")</f>
        <v>45408</v>
      </c>
      <c r="T818" s="5">
        <f t="shared" si="25"/>
        <v>2</v>
      </c>
      <c r="U818" s="10" t="str">
        <f>IF(Overall!$A820&lt;&gt;"",IF(AND(MONTH($O818) &lt;= 1, MONTH($P818) &gt;= 1), IF($T818 &lt;&gt; "", $H818/$T818, ""), ""),"")</f>
        <v/>
      </c>
      <c r="V818" s="10" t="str">
        <f>IF(Overall!$A820&lt;&gt;"",IF(AND(MONTH($O818) &lt;= 2, MONTH($P818) &gt;= 2), IF($T818 &lt;&gt; "", $H818/$T818, ""), ""),"")</f>
        <v/>
      </c>
      <c r="W818" s="10" t="str">
        <f>IF(Overall!$A820&lt;&gt;"",IF(AND(MONTH($O818) &lt;= 3, MONTH($P818) &gt;= 3), IF($T818 &lt;&gt; "", $H818/$T818, ""), ""),"")</f>
        <v/>
      </c>
      <c r="X818" s="10" t="str">
        <f>IF(Overall!$A820&lt;&gt;"",IF(AND(MONTH($O818) &lt;= 4, MONTH($P818) &gt;= 4), IF($T818 &lt;&gt; "", $H818/$T818, ""), ""),"")</f>
        <v/>
      </c>
      <c r="Y818" s="10" t="str">
        <f>IF(Overall!$A820&lt;&gt;"",IF(AND(MONTH($O818) &lt;= 5, MONTH($P818) &gt;= 5), IF($T818 &lt;&gt; "", $H818/$T818, ""), ""),"")</f>
        <v/>
      </c>
      <c r="Z818" s="10" t="str">
        <f>IF(Overall!$A820&lt;&gt;"",IF(AND(MONTH($O818) &lt;= 6, MONTH($P818) &gt;= 6), IF($T818 &lt;&gt; "", $H818/$T818, ""), ""),"")</f>
        <v/>
      </c>
      <c r="AA818" s="10">
        <f>IF(Overall!$A820&lt;&gt;"",IF(AND(MONTH($O818) &lt;= 7, MONTH($P818) &gt;= 7 ), IF($T818 &lt;&gt; "", $H818/$T818, ""), ""),"")</f>
        <v>50000</v>
      </c>
      <c r="AB818" s="10">
        <f>IF(Overall!$A820&lt;&gt;"",IF(AND(MONTH($O818) &lt;= 8, MONTH($P818) &gt;= 8), IF($T818 &lt;&gt; "", $H818/$T818, ""), ""),"")</f>
        <v>50000</v>
      </c>
      <c r="AC818" s="10" t="str">
        <f>IF(Overall!$A820&lt;&gt;"",IF(AND(MONTH($O818) &lt;= 9, MONTH($P818) &gt;= 9), IF($T818 &lt;&gt; "", $H818/$T818, ""), ""),"")</f>
        <v/>
      </c>
      <c r="AD818" s="10" t="str">
        <f>IF(Overall!$A820&lt;&gt;"",IF(AND(MONTH($O818) &lt;= 10, MONTH($P818) &gt;= 10), IF($T818 &lt;&gt; "", $H818/$T818, ""), ""),"")</f>
        <v/>
      </c>
      <c r="AE818" s="10" t="str">
        <f>IF(Overall!$A820&lt;&gt;"",IF(AND(MONTH($O818) &lt;= 11, MONTH($P818) &gt;= 11), IF($T818 &lt;&gt; "", $H818/$T818, ""), ""),"")</f>
        <v/>
      </c>
      <c r="AF818" s="10" t="str">
        <f>IF(Overall!$A820&lt;&gt;"",IF(AND(MONTH($O818) &lt;= 12, MONTH($P818) &gt;= 12), IF($T818 &lt;&gt; "", $H818/$T818, ""), ""),"")</f>
        <v/>
      </c>
      <c r="AH818" s="10" t="str">
        <f ca="1">IFERROR(IF(AND(NOW()&lt;= EOMONTH(DATE(YEAR($P818),1, 1), 0), Overall!$A820&lt;&gt;"", MONTH($O818) &lt;= 1, MONTH($P818) &gt;= 1), IF($T818 &lt;&gt; "", $H818/$T818, ""), ""), "")</f>
        <v/>
      </c>
      <c r="AI818" s="10" t="str">
        <f ca="1">IFERROR(IF(AND(NOW()&lt;= EOMONTH(DATE(YEAR($P818),2, 1), 0), Overall!$A820&lt;&gt;"", MONTH($O818) &lt;= 2, MONTH($P818) &gt;= 2), IF($T818 &lt;&gt; "", $H818/$T818, ""), ""), "")</f>
        <v/>
      </c>
      <c r="AJ818" s="10" t="str">
        <f ca="1">IFERROR(IF(AND(NOW()&lt;= EOMONTH(DATE(YEAR($P818),3, 1), 0), Overall!$A820&lt;&gt;"", MONTH($O818) &lt;= 3, MONTH($P818) &gt;= 3), IF($T818 &lt;&gt; "", $H818/$T818, ""), ""), "")</f>
        <v/>
      </c>
      <c r="AK818" s="10" t="str">
        <f ca="1">IFERROR(IF(AND(NOW()&lt;= EOMONTH(DATE(YEAR($P818),4, 1), 0), Overall!$A820&lt;&gt;"", MONTH($O818) &lt;= 4, MONTH($P818) &gt;= 4), IF($T818 &lt;&gt; "", $H818/$T818, ""), ""), "")</f>
        <v/>
      </c>
      <c r="AL818" s="10" t="str">
        <f ca="1">IFERROR(IF(AND(NOW()&lt;= EOMONTH(DATE(YEAR($P818),5, 1), 0), Overall!$A820&lt;&gt;"", MONTH($O818) &lt;= 5, MONTH($P818) &gt;= 5), IF($T818 &lt;&gt; "", $H818/$T818, ""), ""), "")</f>
        <v/>
      </c>
      <c r="AM818" s="10" t="str">
        <f ca="1">IFERROR(IF(AND(NOW()&lt;= EOMONTH(DATE(YEAR($P818),6, 1), 0), Overall!$A820&lt;&gt;"", MONTH($O818) &lt;= 6, MONTH($P818) &gt;= 6), IF($T818 &lt;&gt; "", $H818/$T818, ""), ""), "")</f>
        <v/>
      </c>
      <c r="AN818" s="10" t="str">
        <f ca="1">IFERROR(IF(AND(NOW()&lt;= EOMONTH(DATE(YEAR($P818),7, 1), 0), Overall!$A820&lt;&gt;"", MONTH($O818) &lt;= 7, MONTH($P818) &gt;= 7), IF($T818 &lt;&gt; "", $H818/$T818, ""), ""), "")</f>
        <v/>
      </c>
      <c r="AO818" s="10" t="str">
        <f ca="1">IFERROR(IF(AND(NOW()&lt;= EOMONTH(DATE(YEAR($P818),8, 1), 0), Overall!$A820&lt;&gt;"", MONTH($O818) &lt;= 8, MONTH($P818) &gt;= 8), IF($T818 &lt;&gt; "", $H818/$T818, ""), ""), "")</f>
        <v/>
      </c>
      <c r="AP818" s="10" t="str">
        <f ca="1">IFERROR(IF(AND(NOW()&lt;= EOMONTH(DATE(YEAR($P818),9, 1), 0), Overall!$A820&lt;&gt;"", MONTH($O818) &lt;= 9, MONTH($P818) &gt;= 9), IF($T818 &lt;&gt; "", $H818/$T818, ""), ""), "")</f>
        <v/>
      </c>
      <c r="AQ818" s="10" t="str">
        <f ca="1">IFERROR(IF(AND(NOW()&lt;= EOMONTH(DATE(YEAR($P818),10, 1), 0), Overall!$A820&lt;&gt;"", MONTH($O818) &lt;= 10, MONTH($P818) &gt;= 10), IF($T818 &lt;&gt; "", $H818/$T818, ""), ""), "")</f>
        <v/>
      </c>
      <c r="AR818" s="10" t="str">
        <f ca="1">IFERROR(IF(AND(NOW()&lt;= EOMONTH(DATE(YEAR($P818),11, 1), 0), Overall!$A820&lt;&gt;"", MONTH($O818) &lt;=11, MONTH($P818) &gt;= 11), IF($T818 &lt;&gt; "", $H818/$T818, ""), ""), "")</f>
        <v/>
      </c>
      <c r="AS818" s="10" t="str">
        <f ca="1">IFERROR(IF(AND(NOW()&lt;= EOMONTH(DATE(YEAR($P818),12, 1), 0), Overall!$A820&lt;&gt;"", MONTH($O818) &lt;= 12, MONTH($P818) &gt;= 12), IF($T818 &lt;&gt; "", $H818/$T818, ""), ""), "")</f>
        <v/>
      </c>
      <c r="AT818" s="16">
        <f t="shared" ca="1" si="26"/>
        <v>0</v>
      </c>
    </row>
    <row r="819" spans="1:46" x14ac:dyDescent="0.25">
      <c r="A819" t="str">
        <f>_xlfn.VALUETOTEXT(Overall!A821)</f>
        <v>FY2024 PCHP</v>
      </c>
      <c r="B819" s="8">
        <f>IF(Overall!B821&lt;&gt;"", VALUE(Overall!B821), "")</f>
        <v>191</v>
      </c>
      <c r="C819" s="5" t="str">
        <f>IF(Overall!C821&lt;&gt;"",_xlfn.VALUETOTEXT(Overall!C821),"")</f>
        <v>24-2604-1705-24SCBB-PS-EG-191</v>
      </c>
      <c r="D819" s="5" t="str">
        <f>_xlfn.VALUETOTEXT(Overall!D821)</f>
        <v>EG</v>
      </c>
      <c r="E819" s="5" t="str">
        <f>IF(Overall!Q821&lt;&gt;"",_xlfn.VALUETOTEXT(Overall!Q821),"")</f>
        <v>SCBB</v>
      </c>
      <c r="F819" s="5" t="str">
        <f>IF(Overall!E821&lt;&gt;"",_xlfn.VALUETOTEXT(Overall!E821),"")</f>
        <v>Standard Chartered Bank (M) Bhd</v>
      </c>
      <c r="G819" s="5" t="str">
        <f>IF(Overall!R821&lt;&gt;"",_xlfn.VALUETOTEXT(Overall!R821),"")</f>
        <v>Asian</v>
      </c>
      <c r="H819" s="6">
        <f>IF(Overall!F821&lt;&gt;"",VALUE(Overall!F821),"")</f>
        <v>400000</v>
      </c>
      <c r="I819" s="6">
        <f>IF(Overall!G821&lt;&gt;"",VALUE(Overall!G821),"")</f>
        <v>80</v>
      </c>
      <c r="J819" s="6">
        <f>IF(Overall!H821&lt;&gt;"",VALUE(Overall!H821),"")</f>
        <v>62</v>
      </c>
      <c r="K819" s="6">
        <f>IF(Overall!I821&lt;&gt;"",VALUE(Overall!I821),"")</f>
        <v>1.87</v>
      </c>
      <c r="L819" s="6">
        <f>IF(Overall!J821&lt;&gt;"",VALUE(Overall!J821),"")</f>
        <v>0.1</v>
      </c>
      <c r="M819" s="6">
        <f>IF(Overall!K821&lt;&gt;"",VALUE(Overall!K821),"")</f>
        <v>1.77</v>
      </c>
      <c r="N819" s="6">
        <f>IF(Overall!T821&lt;&gt;"",VALUE(Overall!T821),"")</f>
        <v>86.68</v>
      </c>
      <c r="O819" s="7">
        <f>IF(Overall!L821&lt;&gt;"", DATEVALUE(Overall!L821), "")</f>
        <v>45474</v>
      </c>
      <c r="P819" s="7">
        <f>IF(Overall!M821&lt;&gt;"", DATEVALUE(Overall!M821), "")</f>
        <v>45535</v>
      </c>
      <c r="Q819" s="7" t="str">
        <f>IF(Overall!S821&lt;&gt;"",_xlfn.VALUETOTEXT(Overall!S821),"")</f>
        <v>Jul-Aug</v>
      </c>
      <c r="R819" s="7">
        <f>IF(Overall!O821&lt;&gt;"", DATEVALUE(Overall!O821), "")</f>
        <v>45408</v>
      </c>
      <c r="S819" s="7">
        <f>IF(Overall!O821&lt;&gt;"", DATEVALUE(Overall!O821), "")</f>
        <v>45408</v>
      </c>
      <c r="T819" s="5">
        <f t="shared" si="25"/>
        <v>2</v>
      </c>
      <c r="U819" s="10" t="str">
        <f>IF(Overall!$A821&lt;&gt;"",IF(AND(MONTH($O819) &lt;= 1, MONTH($P819) &gt;= 1), IF($T819 &lt;&gt; "", $H819/$T819, ""), ""),"")</f>
        <v/>
      </c>
      <c r="V819" s="10" t="str">
        <f>IF(Overall!$A821&lt;&gt;"",IF(AND(MONTH($O819) &lt;= 2, MONTH($P819) &gt;= 2), IF($T819 &lt;&gt; "", $H819/$T819, ""), ""),"")</f>
        <v/>
      </c>
      <c r="W819" s="10" t="str">
        <f>IF(Overall!$A821&lt;&gt;"",IF(AND(MONTH($O819) &lt;= 3, MONTH($P819) &gt;= 3), IF($T819 &lt;&gt; "", $H819/$T819, ""), ""),"")</f>
        <v/>
      </c>
      <c r="X819" s="10" t="str">
        <f>IF(Overall!$A821&lt;&gt;"",IF(AND(MONTH($O819) &lt;= 4, MONTH($P819) &gt;= 4), IF($T819 &lt;&gt; "", $H819/$T819, ""), ""),"")</f>
        <v/>
      </c>
      <c r="Y819" s="10" t="str">
        <f>IF(Overall!$A821&lt;&gt;"",IF(AND(MONTH($O819) &lt;= 5, MONTH($P819) &gt;= 5), IF($T819 &lt;&gt; "", $H819/$T819, ""), ""),"")</f>
        <v/>
      </c>
      <c r="Z819" s="10" t="str">
        <f>IF(Overall!$A821&lt;&gt;"",IF(AND(MONTH($O819) &lt;= 6, MONTH($P819) &gt;= 6), IF($T819 &lt;&gt; "", $H819/$T819, ""), ""),"")</f>
        <v/>
      </c>
      <c r="AA819" s="10">
        <f>IF(Overall!$A821&lt;&gt;"",IF(AND(MONTH($O819) &lt;= 7, MONTH($P819) &gt;= 7 ), IF($T819 &lt;&gt; "", $H819/$T819, ""), ""),"")</f>
        <v>200000</v>
      </c>
      <c r="AB819" s="10">
        <f>IF(Overall!$A821&lt;&gt;"",IF(AND(MONTH($O819) &lt;= 8, MONTH($P819) &gt;= 8), IF($T819 &lt;&gt; "", $H819/$T819, ""), ""),"")</f>
        <v>200000</v>
      </c>
      <c r="AC819" s="10" t="str">
        <f>IF(Overall!$A821&lt;&gt;"",IF(AND(MONTH($O819) &lt;= 9, MONTH($P819) &gt;= 9), IF($T819 &lt;&gt; "", $H819/$T819, ""), ""),"")</f>
        <v/>
      </c>
      <c r="AD819" s="10" t="str">
        <f>IF(Overall!$A821&lt;&gt;"",IF(AND(MONTH($O819) &lt;= 10, MONTH($P819) &gt;= 10), IF($T819 &lt;&gt; "", $H819/$T819, ""), ""),"")</f>
        <v/>
      </c>
      <c r="AE819" s="10" t="str">
        <f>IF(Overall!$A821&lt;&gt;"",IF(AND(MONTH($O819) &lt;= 11, MONTH($P819) &gt;= 11), IF($T819 &lt;&gt; "", $H819/$T819, ""), ""),"")</f>
        <v/>
      </c>
      <c r="AF819" s="10" t="str">
        <f>IF(Overall!$A821&lt;&gt;"",IF(AND(MONTH($O819) &lt;= 12, MONTH($P819) &gt;= 12), IF($T819 &lt;&gt; "", $H819/$T819, ""), ""),"")</f>
        <v/>
      </c>
      <c r="AH819" s="10" t="str">
        <f ca="1">IFERROR(IF(AND(NOW()&lt;= EOMONTH(DATE(YEAR($P819),1, 1), 0), Overall!$A821&lt;&gt;"", MONTH($O819) &lt;= 1, MONTH($P819) &gt;= 1), IF($T819 &lt;&gt; "", $H819/$T819, ""), ""), "")</f>
        <v/>
      </c>
      <c r="AI819" s="10" t="str">
        <f ca="1">IFERROR(IF(AND(NOW()&lt;= EOMONTH(DATE(YEAR($P819),2, 1), 0), Overall!$A821&lt;&gt;"", MONTH($O819) &lt;= 2, MONTH($P819) &gt;= 2), IF($T819 &lt;&gt; "", $H819/$T819, ""), ""), "")</f>
        <v/>
      </c>
      <c r="AJ819" s="10" t="str">
        <f ca="1">IFERROR(IF(AND(NOW()&lt;= EOMONTH(DATE(YEAR($P819),3, 1), 0), Overall!$A821&lt;&gt;"", MONTH($O819) &lt;= 3, MONTH($P819) &gt;= 3), IF($T819 &lt;&gt; "", $H819/$T819, ""), ""), "")</f>
        <v/>
      </c>
      <c r="AK819" s="10" t="str">
        <f ca="1">IFERROR(IF(AND(NOW()&lt;= EOMONTH(DATE(YEAR($P819),4, 1), 0), Overall!$A821&lt;&gt;"", MONTH($O819) &lt;= 4, MONTH($P819) &gt;= 4), IF($T819 &lt;&gt; "", $H819/$T819, ""), ""), "")</f>
        <v/>
      </c>
      <c r="AL819" s="10" t="str">
        <f ca="1">IFERROR(IF(AND(NOW()&lt;= EOMONTH(DATE(YEAR($P819),5, 1), 0), Overall!$A821&lt;&gt;"", MONTH($O819) &lt;= 5, MONTH($P819) &gt;= 5), IF($T819 &lt;&gt; "", $H819/$T819, ""), ""), "")</f>
        <v/>
      </c>
      <c r="AM819" s="10" t="str">
        <f ca="1">IFERROR(IF(AND(NOW()&lt;= EOMONTH(DATE(YEAR($P819),6, 1), 0), Overall!$A821&lt;&gt;"", MONTH($O819) &lt;= 6, MONTH($P819) &gt;= 6), IF($T819 &lt;&gt; "", $H819/$T819, ""), ""), "")</f>
        <v/>
      </c>
      <c r="AN819" s="10" t="str">
        <f ca="1">IFERROR(IF(AND(NOW()&lt;= EOMONTH(DATE(YEAR($P819),7, 1), 0), Overall!$A821&lt;&gt;"", MONTH($O819) &lt;= 7, MONTH($P819) &gt;= 7), IF($T819 &lt;&gt; "", $H819/$T819, ""), ""), "")</f>
        <v/>
      </c>
      <c r="AO819" s="10" t="str">
        <f ca="1">IFERROR(IF(AND(NOW()&lt;= EOMONTH(DATE(YEAR($P819),8, 1), 0), Overall!$A821&lt;&gt;"", MONTH($O819) &lt;= 8, MONTH($P819) &gt;= 8), IF($T819 &lt;&gt; "", $H819/$T819, ""), ""), "")</f>
        <v/>
      </c>
      <c r="AP819" s="10" t="str">
        <f ca="1">IFERROR(IF(AND(NOW()&lt;= EOMONTH(DATE(YEAR($P819),9, 1), 0), Overall!$A821&lt;&gt;"", MONTH($O819) &lt;= 9, MONTH($P819) &gt;= 9), IF($T819 &lt;&gt; "", $H819/$T819, ""), ""), "")</f>
        <v/>
      </c>
      <c r="AQ819" s="10" t="str">
        <f ca="1">IFERROR(IF(AND(NOW()&lt;= EOMONTH(DATE(YEAR($P819),10, 1), 0), Overall!$A821&lt;&gt;"", MONTH($O819) &lt;= 10, MONTH($P819) &gt;= 10), IF($T819 &lt;&gt; "", $H819/$T819, ""), ""), "")</f>
        <v/>
      </c>
      <c r="AR819" s="10" t="str">
        <f ca="1">IFERROR(IF(AND(NOW()&lt;= EOMONTH(DATE(YEAR($P819),11, 1), 0), Overall!$A821&lt;&gt;"", MONTH($O819) &lt;=11, MONTH($P819) &gt;= 11), IF($T819 &lt;&gt; "", $H819/$T819, ""), ""), "")</f>
        <v/>
      </c>
      <c r="AS819" s="10" t="str">
        <f ca="1">IFERROR(IF(AND(NOW()&lt;= EOMONTH(DATE(YEAR($P819),12, 1), 0), Overall!$A821&lt;&gt;"", MONTH($O819) &lt;= 12, MONTH($P819) &gt;= 12), IF($T819 &lt;&gt; "", $H819/$T819, ""), ""), "")</f>
        <v/>
      </c>
      <c r="AT819" s="16">
        <f t="shared" ca="1" si="26"/>
        <v>0</v>
      </c>
    </row>
    <row r="820" spans="1:46" x14ac:dyDescent="0.25">
      <c r="A820" t="str">
        <f>_xlfn.VALUETOTEXT(Overall!A822)</f>
        <v>FY2024 PCHP</v>
      </c>
      <c r="B820" s="8">
        <f>IF(Overall!B822&lt;&gt;"", VALUE(Overall!B822), "")</f>
        <v>192</v>
      </c>
      <c r="C820" s="5" t="str">
        <f>IF(Overall!C822&lt;&gt;"",_xlfn.VALUETOTEXT(Overall!C822),"")</f>
        <v>24-2604-1705-24BNPP-PS-HZ-192</v>
      </c>
      <c r="D820" s="5" t="str">
        <f>_xlfn.VALUETOTEXT(Overall!D822)</f>
        <v>HZ</v>
      </c>
      <c r="E820" s="5" t="str">
        <f>IF(Overall!Q822&lt;&gt;"",_xlfn.VALUETOTEXT(Overall!Q822),"")</f>
        <v>BNPP</v>
      </c>
      <c r="F820" s="5" t="str">
        <f>IF(Overall!E822&lt;&gt;"",_xlfn.VALUETOTEXT(Overall!E822),"")</f>
        <v>BNP Paribas SA</v>
      </c>
      <c r="G820" s="5" t="str">
        <f>IF(Overall!R822&lt;&gt;"",_xlfn.VALUETOTEXT(Overall!R822),"")</f>
        <v>Asian</v>
      </c>
      <c r="H820" s="6">
        <f>IF(Overall!F822&lt;&gt;"",VALUE(Overall!F822),"")</f>
        <v>200000</v>
      </c>
      <c r="I820" s="6">
        <f>IF(Overall!G822&lt;&gt;"",VALUE(Overall!G822),"")</f>
        <v>80</v>
      </c>
      <c r="J820" s="6">
        <f>IF(Overall!H822&lt;&gt;"",VALUE(Overall!H822),"")</f>
        <v>62</v>
      </c>
      <c r="K820" s="6">
        <f>IF(Overall!I822&lt;&gt;"",VALUE(Overall!I822),"")</f>
        <v>1.86</v>
      </c>
      <c r="L820" s="6">
        <f>IF(Overall!J822&lt;&gt;"",VALUE(Overall!J822),"")</f>
        <v>0.1</v>
      </c>
      <c r="M820" s="6">
        <f>IF(Overall!K822&lt;&gt;"",VALUE(Overall!K822),"")</f>
        <v>1.76</v>
      </c>
      <c r="N820" s="6">
        <f>IF(Overall!T822&lt;&gt;"",VALUE(Overall!T822),"")</f>
        <v>86.3</v>
      </c>
      <c r="O820" s="7">
        <f>IF(Overall!L822&lt;&gt;"", DATEVALUE(Overall!L822), "")</f>
        <v>45474</v>
      </c>
      <c r="P820" s="7">
        <f>IF(Overall!M822&lt;&gt;"", DATEVALUE(Overall!M822), "")</f>
        <v>45535</v>
      </c>
      <c r="Q820" s="7" t="str">
        <f>IF(Overall!S822&lt;&gt;"",_xlfn.VALUETOTEXT(Overall!S822),"")</f>
        <v>Jul-Aug</v>
      </c>
      <c r="R820" s="7">
        <f>IF(Overall!O822&lt;&gt;"", DATEVALUE(Overall!O822), "")</f>
        <v>45408</v>
      </c>
      <c r="S820" s="7">
        <f>IF(Overall!O822&lt;&gt;"", DATEVALUE(Overall!O822), "")</f>
        <v>45408</v>
      </c>
      <c r="T820" s="5">
        <f t="shared" si="25"/>
        <v>2</v>
      </c>
      <c r="U820" s="10" t="str">
        <f>IF(Overall!$A822&lt;&gt;"",IF(AND(MONTH($O820) &lt;= 1, MONTH($P820) &gt;= 1), IF($T820 &lt;&gt; "", $H820/$T820, ""), ""),"")</f>
        <v/>
      </c>
      <c r="V820" s="10" t="str">
        <f>IF(Overall!$A822&lt;&gt;"",IF(AND(MONTH($O820) &lt;= 2, MONTH($P820) &gt;= 2), IF($T820 &lt;&gt; "", $H820/$T820, ""), ""),"")</f>
        <v/>
      </c>
      <c r="W820" s="10" t="str">
        <f>IF(Overall!$A822&lt;&gt;"",IF(AND(MONTH($O820) &lt;= 3, MONTH($P820) &gt;= 3), IF($T820 &lt;&gt; "", $H820/$T820, ""), ""),"")</f>
        <v/>
      </c>
      <c r="X820" s="10" t="str">
        <f>IF(Overall!$A822&lt;&gt;"",IF(AND(MONTH($O820) &lt;= 4, MONTH($P820) &gt;= 4), IF($T820 &lt;&gt; "", $H820/$T820, ""), ""),"")</f>
        <v/>
      </c>
      <c r="Y820" s="10" t="str">
        <f>IF(Overall!$A822&lt;&gt;"",IF(AND(MONTH($O820) &lt;= 5, MONTH($P820) &gt;= 5), IF($T820 &lt;&gt; "", $H820/$T820, ""), ""),"")</f>
        <v/>
      </c>
      <c r="Z820" s="10" t="str">
        <f>IF(Overall!$A822&lt;&gt;"",IF(AND(MONTH($O820) &lt;= 6, MONTH($P820) &gt;= 6), IF($T820 &lt;&gt; "", $H820/$T820, ""), ""),"")</f>
        <v/>
      </c>
      <c r="AA820" s="10">
        <f>IF(Overall!$A822&lt;&gt;"",IF(AND(MONTH($O820) &lt;= 7, MONTH($P820) &gt;= 7 ), IF($T820 &lt;&gt; "", $H820/$T820, ""), ""),"")</f>
        <v>100000</v>
      </c>
      <c r="AB820" s="10">
        <f>IF(Overall!$A822&lt;&gt;"",IF(AND(MONTH($O820) &lt;= 8, MONTH($P820) &gt;= 8), IF($T820 &lt;&gt; "", $H820/$T820, ""), ""),"")</f>
        <v>100000</v>
      </c>
      <c r="AC820" s="10" t="str">
        <f>IF(Overall!$A822&lt;&gt;"",IF(AND(MONTH($O820) &lt;= 9, MONTH($P820) &gt;= 9), IF($T820 &lt;&gt; "", $H820/$T820, ""), ""),"")</f>
        <v/>
      </c>
      <c r="AD820" s="10" t="str">
        <f>IF(Overall!$A822&lt;&gt;"",IF(AND(MONTH($O820) &lt;= 10, MONTH($P820) &gt;= 10), IF($T820 &lt;&gt; "", $H820/$T820, ""), ""),"")</f>
        <v/>
      </c>
      <c r="AE820" s="10" t="str">
        <f>IF(Overall!$A822&lt;&gt;"",IF(AND(MONTH($O820) &lt;= 11, MONTH($P820) &gt;= 11), IF($T820 &lt;&gt; "", $H820/$T820, ""), ""),"")</f>
        <v/>
      </c>
      <c r="AF820" s="10" t="str">
        <f>IF(Overall!$A822&lt;&gt;"",IF(AND(MONTH($O820) &lt;= 12, MONTH($P820) &gt;= 12), IF($T820 &lt;&gt; "", $H820/$T820, ""), ""),"")</f>
        <v/>
      </c>
      <c r="AH820" s="10" t="str">
        <f ca="1">IFERROR(IF(AND(NOW()&lt;= EOMONTH(DATE(YEAR($P820),1, 1), 0), Overall!$A822&lt;&gt;"", MONTH($O820) &lt;= 1, MONTH($P820) &gt;= 1), IF($T820 &lt;&gt; "", $H820/$T820, ""), ""), "")</f>
        <v/>
      </c>
      <c r="AI820" s="10" t="str">
        <f ca="1">IFERROR(IF(AND(NOW()&lt;= EOMONTH(DATE(YEAR($P820),2, 1), 0), Overall!$A822&lt;&gt;"", MONTH($O820) &lt;= 2, MONTH($P820) &gt;= 2), IF($T820 &lt;&gt; "", $H820/$T820, ""), ""), "")</f>
        <v/>
      </c>
      <c r="AJ820" s="10" t="str">
        <f ca="1">IFERROR(IF(AND(NOW()&lt;= EOMONTH(DATE(YEAR($P820),3, 1), 0), Overall!$A822&lt;&gt;"", MONTH($O820) &lt;= 3, MONTH($P820) &gt;= 3), IF($T820 &lt;&gt; "", $H820/$T820, ""), ""), "")</f>
        <v/>
      </c>
      <c r="AK820" s="10" t="str">
        <f ca="1">IFERROR(IF(AND(NOW()&lt;= EOMONTH(DATE(YEAR($P820),4, 1), 0), Overall!$A822&lt;&gt;"", MONTH($O820) &lt;= 4, MONTH($P820) &gt;= 4), IF($T820 &lt;&gt; "", $H820/$T820, ""), ""), "")</f>
        <v/>
      </c>
      <c r="AL820" s="10" t="str">
        <f ca="1">IFERROR(IF(AND(NOW()&lt;= EOMONTH(DATE(YEAR($P820),5, 1), 0), Overall!$A822&lt;&gt;"", MONTH($O820) &lt;= 5, MONTH($P820) &gt;= 5), IF($T820 &lt;&gt; "", $H820/$T820, ""), ""), "")</f>
        <v/>
      </c>
      <c r="AM820" s="10" t="str">
        <f ca="1">IFERROR(IF(AND(NOW()&lt;= EOMONTH(DATE(YEAR($P820),6, 1), 0), Overall!$A822&lt;&gt;"", MONTH($O820) &lt;= 6, MONTH($P820) &gt;= 6), IF($T820 &lt;&gt; "", $H820/$T820, ""), ""), "")</f>
        <v/>
      </c>
      <c r="AN820" s="10" t="str">
        <f ca="1">IFERROR(IF(AND(NOW()&lt;= EOMONTH(DATE(YEAR($P820),7, 1), 0), Overall!$A822&lt;&gt;"", MONTH($O820) &lt;= 7, MONTH($P820) &gt;= 7), IF($T820 &lt;&gt; "", $H820/$T820, ""), ""), "")</f>
        <v/>
      </c>
      <c r="AO820" s="10" t="str">
        <f ca="1">IFERROR(IF(AND(NOW()&lt;= EOMONTH(DATE(YEAR($P820),8, 1), 0), Overall!$A822&lt;&gt;"", MONTH($O820) &lt;= 8, MONTH($P820) &gt;= 8), IF($T820 &lt;&gt; "", $H820/$T820, ""), ""), "")</f>
        <v/>
      </c>
      <c r="AP820" s="10" t="str">
        <f ca="1">IFERROR(IF(AND(NOW()&lt;= EOMONTH(DATE(YEAR($P820),9, 1), 0), Overall!$A822&lt;&gt;"", MONTH($O820) &lt;= 9, MONTH($P820) &gt;= 9), IF($T820 &lt;&gt; "", $H820/$T820, ""), ""), "")</f>
        <v/>
      </c>
      <c r="AQ820" s="10" t="str">
        <f ca="1">IFERROR(IF(AND(NOW()&lt;= EOMONTH(DATE(YEAR($P820),10, 1), 0), Overall!$A822&lt;&gt;"", MONTH($O820) &lt;= 10, MONTH($P820) &gt;= 10), IF($T820 &lt;&gt; "", $H820/$T820, ""), ""), "")</f>
        <v/>
      </c>
      <c r="AR820" s="10" t="str">
        <f ca="1">IFERROR(IF(AND(NOW()&lt;= EOMONTH(DATE(YEAR($P820),11, 1), 0), Overall!$A822&lt;&gt;"", MONTH($O820) &lt;=11, MONTH($P820) &gt;= 11), IF($T820 &lt;&gt; "", $H820/$T820, ""), ""), "")</f>
        <v/>
      </c>
      <c r="AS820" s="10" t="str">
        <f ca="1">IFERROR(IF(AND(NOW()&lt;= EOMONTH(DATE(YEAR($P820),12, 1), 0), Overall!$A822&lt;&gt;"", MONTH($O820) &lt;= 12, MONTH($P820) &gt;= 12), IF($T820 &lt;&gt; "", $H820/$T820, ""), ""), "")</f>
        <v/>
      </c>
      <c r="AT820" s="16">
        <f t="shared" ca="1" si="26"/>
        <v>0</v>
      </c>
    </row>
    <row r="821" spans="1:46" x14ac:dyDescent="0.25">
      <c r="A821" t="str">
        <f>_xlfn.VALUETOTEXT(Overall!A823)</f>
        <v>FY2024 PCHP</v>
      </c>
      <c r="B821" s="8">
        <f>IF(Overall!B823&lt;&gt;"", VALUE(Overall!B823), "")</f>
        <v>193</v>
      </c>
      <c r="C821" s="5" t="str">
        <f>IF(Overall!C823&lt;&gt;"",_xlfn.VALUETOTEXT(Overall!C823),"")</f>
        <v>24-2604-1705-24MLIL-PS-HZ-193</v>
      </c>
      <c r="D821" s="5" t="str">
        <f>_xlfn.VALUETOTEXT(Overall!D823)</f>
        <v>HZ</v>
      </c>
      <c r="E821" s="5" t="str">
        <f>IF(Overall!Q823&lt;&gt;"",_xlfn.VALUETOTEXT(Overall!Q823),"")</f>
        <v>MLIL</v>
      </c>
      <c r="F821" s="5" t="str">
        <f>IF(Overall!E823&lt;&gt;"",_xlfn.VALUETOTEXT(Overall!E823),"")</f>
        <v>Merrill Lynch International</v>
      </c>
      <c r="G821" s="5" t="str">
        <f>IF(Overall!R823&lt;&gt;"",_xlfn.VALUETOTEXT(Overall!R823),"")</f>
        <v>Asian</v>
      </c>
      <c r="H821" s="6">
        <f>IF(Overall!F823&lt;&gt;"",VALUE(Overall!F823),"")</f>
        <v>300000</v>
      </c>
      <c r="I821" s="6">
        <f>IF(Overall!G823&lt;&gt;"",VALUE(Overall!G823),"")</f>
        <v>80</v>
      </c>
      <c r="J821" s="6">
        <f>IF(Overall!H823&lt;&gt;"",VALUE(Overall!H823),"")</f>
        <v>62</v>
      </c>
      <c r="K821" s="6">
        <f>IF(Overall!I823&lt;&gt;"",VALUE(Overall!I823),"")</f>
        <v>3.25</v>
      </c>
      <c r="L821" s="6">
        <f>IF(Overall!J823&lt;&gt;"",VALUE(Overall!J823),"")</f>
        <v>0.35</v>
      </c>
      <c r="M821" s="6">
        <f>IF(Overall!K823&lt;&gt;"",VALUE(Overall!K823),"")</f>
        <v>2.9</v>
      </c>
      <c r="N821" s="6">
        <f>IF(Overall!T823&lt;&gt;"",VALUE(Overall!T823),"")</f>
        <v>84.9</v>
      </c>
      <c r="O821" s="7">
        <f>IF(Overall!L823&lt;&gt;"", DATEVALUE(Overall!L823), "")</f>
        <v>45536</v>
      </c>
      <c r="P821" s="7">
        <f>IF(Overall!M823&lt;&gt;"", DATEVALUE(Overall!M823), "")</f>
        <v>45596</v>
      </c>
      <c r="Q821" s="7" t="str">
        <f>IF(Overall!S823&lt;&gt;"",_xlfn.VALUETOTEXT(Overall!S823),"")</f>
        <v>Sep-Oct</v>
      </c>
      <c r="R821" s="7">
        <f>IF(Overall!O823&lt;&gt;"", DATEVALUE(Overall!O823), "")</f>
        <v>45408</v>
      </c>
      <c r="S821" s="7">
        <f>IF(Overall!O823&lt;&gt;"", DATEVALUE(Overall!O823), "")</f>
        <v>45408</v>
      </c>
      <c r="T821" s="5">
        <f t="shared" si="25"/>
        <v>2</v>
      </c>
      <c r="U821" s="10" t="str">
        <f>IF(Overall!$A823&lt;&gt;"",IF(AND(MONTH($O821) &lt;= 1, MONTH($P821) &gt;= 1), IF($T821 &lt;&gt; "", $H821/$T821, ""), ""),"")</f>
        <v/>
      </c>
      <c r="V821" s="10" t="str">
        <f>IF(Overall!$A823&lt;&gt;"",IF(AND(MONTH($O821) &lt;= 2, MONTH($P821) &gt;= 2), IF($T821 &lt;&gt; "", $H821/$T821, ""), ""),"")</f>
        <v/>
      </c>
      <c r="W821" s="10" t="str">
        <f>IF(Overall!$A823&lt;&gt;"",IF(AND(MONTH($O821) &lt;= 3, MONTH($P821) &gt;= 3), IF($T821 &lt;&gt; "", $H821/$T821, ""), ""),"")</f>
        <v/>
      </c>
      <c r="X821" s="10" t="str">
        <f>IF(Overall!$A823&lt;&gt;"",IF(AND(MONTH($O821) &lt;= 4, MONTH($P821) &gt;= 4), IF($T821 &lt;&gt; "", $H821/$T821, ""), ""),"")</f>
        <v/>
      </c>
      <c r="Y821" s="10" t="str">
        <f>IF(Overall!$A823&lt;&gt;"",IF(AND(MONTH($O821) &lt;= 5, MONTH($P821) &gt;= 5), IF($T821 &lt;&gt; "", $H821/$T821, ""), ""),"")</f>
        <v/>
      </c>
      <c r="Z821" s="10" t="str">
        <f>IF(Overall!$A823&lt;&gt;"",IF(AND(MONTH($O821) &lt;= 6, MONTH($P821) &gt;= 6), IF($T821 &lt;&gt; "", $H821/$T821, ""), ""),"")</f>
        <v/>
      </c>
      <c r="AA821" s="10" t="str">
        <f>IF(Overall!$A823&lt;&gt;"",IF(AND(MONTH($O821) &lt;= 7, MONTH($P821) &gt;= 7 ), IF($T821 &lt;&gt; "", $H821/$T821, ""), ""),"")</f>
        <v/>
      </c>
      <c r="AB821" s="10" t="str">
        <f>IF(Overall!$A823&lt;&gt;"",IF(AND(MONTH($O821) &lt;= 8, MONTH($P821) &gt;= 8), IF($T821 &lt;&gt; "", $H821/$T821, ""), ""),"")</f>
        <v/>
      </c>
      <c r="AC821" s="10">
        <f>IF(Overall!$A823&lt;&gt;"",IF(AND(MONTH($O821) &lt;= 9, MONTH($P821) &gt;= 9), IF($T821 &lt;&gt; "", $H821/$T821, ""), ""),"")</f>
        <v>150000</v>
      </c>
      <c r="AD821" s="10">
        <f>IF(Overall!$A823&lt;&gt;"",IF(AND(MONTH($O821) &lt;= 10, MONTH($P821) &gt;= 10), IF($T821 &lt;&gt; "", $H821/$T821, ""), ""),"")</f>
        <v>150000</v>
      </c>
      <c r="AE821" s="10" t="str">
        <f>IF(Overall!$A823&lt;&gt;"",IF(AND(MONTH($O821) &lt;= 11, MONTH($P821) &gt;= 11), IF($T821 &lt;&gt; "", $H821/$T821, ""), ""),"")</f>
        <v/>
      </c>
      <c r="AF821" s="10" t="str">
        <f>IF(Overall!$A823&lt;&gt;"",IF(AND(MONTH($O821) &lt;= 12, MONTH($P821) &gt;= 12), IF($T821 &lt;&gt; "", $H821/$T821, ""), ""),"")</f>
        <v/>
      </c>
      <c r="AH821" s="10" t="str">
        <f ca="1">IFERROR(IF(AND(NOW()&lt;= EOMONTH(DATE(YEAR($P821),1, 1), 0), Overall!$A823&lt;&gt;"", MONTH($O821) &lt;= 1, MONTH($P821) &gt;= 1), IF($T821 &lt;&gt; "", $H821/$T821, ""), ""), "")</f>
        <v/>
      </c>
      <c r="AI821" s="10" t="str">
        <f ca="1">IFERROR(IF(AND(NOW()&lt;= EOMONTH(DATE(YEAR($P821),2, 1), 0), Overall!$A823&lt;&gt;"", MONTH($O821) &lt;= 2, MONTH($P821) &gt;= 2), IF($T821 &lt;&gt; "", $H821/$T821, ""), ""), "")</f>
        <v/>
      </c>
      <c r="AJ821" s="10" t="str">
        <f ca="1">IFERROR(IF(AND(NOW()&lt;= EOMONTH(DATE(YEAR($P821),3, 1), 0), Overall!$A823&lt;&gt;"", MONTH($O821) &lt;= 3, MONTH($P821) &gt;= 3), IF($T821 &lt;&gt; "", $H821/$T821, ""), ""), "")</f>
        <v/>
      </c>
      <c r="AK821" s="10" t="str">
        <f ca="1">IFERROR(IF(AND(NOW()&lt;= EOMONTH(DATE(YEAR($P821),4, 1), 0), Overall!$A823&lt;&gt;"", MONTH($O821) &lt;= 4, MONTH($P821) &gt;= 4), IF($T821 &lt;&gt; "", $H821/$T821, ""), ""), "")</f>
        <v/>
      </c>
      <c r="AL821" s="10" t="str">
        <f ca="1">IFERROR(IF(AND(NOW()&lt;= EOMONTH(DATE(YEAR($P821),5, 1), 0), Overall!$A823&lt;&gt;"", MONTH($O821) &lt;= 5, MONTH($P821) &gt;= 5), IF($T821 &lt;&gt; "", $H821/$T821, ""), ""), "")</f>
        <v/>
      </c>
      <c r="AM821" s="10" t="str">
        <f ca="1">IFERROR(IF(AND(NOW()&lt;= EOMONTH(DATE(YEAR($P821),6, 1), 0), Overall!$A823&lt;&gt;"", MONTH($O821) &lt;= 6, MONTH($P821) &gt;= 6), IF($T821 &lt;&gt; "", $H821/$T821, ""), ""), "")</f>
        <v/>
      </c>
      <c r="AN821" s="10" t="str">
        <f ca="1">IFERROR(IF(AND(NOW()&lt;= EOMONTH(DATE(YEAR($P821),7, 1), 0), Overall!$A823&lt;&gt;"", MONTH($O821) &lt;= 7, MONTH($P821) &gt;= 7), IF($T821 &lt;&gt; "", $H821/$T821, ""), ""), "")</f>
        <v/>
      </c>
      <c r="AO821" s="10" t="str">
        <f ca="1">IFERROR(IF(AND(NOW()&lt;= EOMONTH(DATE(YEAR($P821),8, 1), 0), Overall!$A823&lt;&gt;"", MONTH($O821) &lt;= 8, MONTH($P821) &gt;= 8), IF($T821 &lt;&gt; "", $H821/$T821, ""), ""), "")</f>
        <v/>
      </c>
      <c r="AP821" s="10" t="str">
        <f ca="1">IFERROR(IF(AND(NOW()&lt;= EOMONTH(DATE(YEAR($P821),9, 1), 0), Overall!$A823&lt;&gt;"", MONTH($O821) &lt;= 9, MONTH($P821) &gt;= 9), IF($T821 &lt;&gt; "", $H821/$T821, ""), ""), "")</f>
        <v/>
      </c>
      <c r="AQ821" s="10" t="str">
        <f ca="1">IFERROR(IF(AND(NOW()&lt;= EOMONTH(DATE(YEAR($P821),10, 1), 0), Overall!$A823&lt;&gt;"", MONTH($O821) &lt;= 10, MONTH($P821) &gt;= 10), IF($T821 &lt;&gt; "", $H821/$T821, ""), ""), "")</f>
        <v/>
      </c>
      <c r="AR821" s="10" t="str">
        <f ca="1">IFERROR(IF(AND(NOW()&lt;= EOMONTH(DATE(YEAR($P821),11, 1), 0), Overall!$A823&lt;&gt;"", MONTH($O821) &lt;=11, MONTH($P821) &gt;= 11), IF($T821 &lt;&gt; "", $H821/$T821, ""), ""), "")</f>
        <v/>
      </c>
      <c r="AS821" s="10" t="str">
        <f ca="1">IFERROR(IF(AND(NOW()&lt;= EOMONTH(DATE(YEAR($P821),12, 1), 0), Overall!$A823&lt;&gt;"", MONTH($O821) &lt;= 12, MONTH($P821) &gt;= 12), IF($T821 &lt;&gt; "", $H821/$T821, ""), ""), "")</f>
        <v/>
      </c>
      <c r="AT821" s="16">
        <f t="shared" ca="1" si="26"/>
        <v>0</v>
      </c>
    </row>
    <row r="822" spans="1:46" x14ac:dyDescent="0.25">
      <c r="A822" t="str">
        <f>_xlfn.VALUETOTEXT(Overall!A824)</f>
        <v>FY2024 PCHP</v>
      </c>
      <c r="B822" s="8">
        <f>IF(Overall!B824&lt;&gt;"", VALUE(Overall!B824), "")</f>
        <v>194</v>
      </c>
      <c r="C822" s="5" t="str">
        <f>IF(Overall!C824&lt;&gt;"",_xlfn.VALUETOTEXT(Overall!C824),"")</f>
        <v>24-2604-1705-24JPMC-PS-DS-194</v>
      </c>
      <c r="D822" s="5" t="str">
        <f>_xlfn.VALUETOTEXT(Overall!D824)</f>
        <v>DS</v>
      </c>
      <c r="E822" s="5" t="str">
        <f>IF(Overall!Q824&lt;&gt;"",_xlfn.VALUETOTEXT(Overall!Q824),"")</f>
        <v>JPMC</v>
      </c>
      <c r="F822" s="5" t="str">
        <f>IF(Overall!E824&lt;&gt;"",_xlfn.VALUETOTEXT(Overall!E824),"")</f>
        <v>JP Morgan Chase Bank NA</v>
      </c>
      <c r="G822" s="5" t="str">
        <f>IF(Overall!R824&lt;&gt;"",_xlfn.VALUETOTEXT(Overall!R824),"")</f>
        <v>Asian</v>
      </c>
      <c r="H822" s="6">
        <f>IF(Overall!F824&lt;&gt;"",VALUE(Overall!F824),"")</f>
        <v>500000</v>
      </c>
      <c r="I822" s="6">
        <f>IF(Overall!G824&lt;&gt;"",VALUE(Overall!G824),"")</f>
        <v>80</v>
      </c>
      <c r="J822" s="6">
        <f>IF(Overall!H824&lt;&gt;"",VALUE(Overall!H824),"")</f>
        <v>62</v>
      </c>
      <c r="K822" s="6">
        <f>IF(Overall!I824&lt;&gt;"",VALUE(Overall!I824),"")</f>
        <v>1.48</v>
      </c>
      <c r="L822" s="6">
        <f>IF(Overall!J824&lt;&gt;"",VALUE(Overall!J824),"")</f>
        <v>0.1</v>
      </c>
      <c r="M822" s="6">
        <f>IF(Overall!K824&lt;&gt;"",VALUE(Overall!K824),"")</f>
        <v>1.38</v>
      </c>
      <c r="N822" s="6">
        <f>IF(Overall!T824&lt;&gt;"",VALUE(Overall!T824),"")</f>
        <v>86.75</v>
      </c>
      <c r="O822" s="7">
        <f>IF(Overall!L824&lt;&gt;"", DATEVALUE(Overall!L824), "")</f>
        <v>45474</v>
      </c>
      <c r="P822" s="7">
        <f>IF(Overall!M824&lt;&gt;"", DATEVALUE(Overall!M824), "")</f>
        <v>45504</v>
      </c>
      <c r="Q822" s="7" t="str">
        <f>IF(Overall!S824&lt;&gt;"",_xlfn.VALUETOTEXT(Overall!S824),"")</f>
        <v>Jul</v>
      </c>
      <c r="R822" s="7">
        <f>IF(Overall!O824&lt;&gt;"", DATEVALUE(Overall!O824), "")</f>
        <v>45408</v>
      </c>
      <c r="S822" s="7">
        <f>IF(Overall!O824&lt;&gt;"", DATEVALUE(Overall!O824), "")</f>
        <v>45408</v>
      </c>
      <c r="T822" s="5">
        <f t="shared" si="25"/>
        <v>1</v>
      </c>
      <c r="U822" s="10" t="str">
        <f>IF(Overall!$A824&lt;&gt;"",IF(AND(MONTH($O822) &lt;= 1, MONTH($P822) &gt;= 1), IF($T822 &lt;&gt; "", $H822/$T822, ""), ""),"")</f>
        <v/>
      </c>
      <c r="V822" s="10" t="str">
        <f>IF(Overall!$A824&lt;&gt;"",IF(AND(MONTH($O822) &lt;= 2, MONTH($P822) &gt;= 2), IF($T822 &lt;&gt; "", $H822/$T822, ""), ""),"")</f>
        <v/>
      </c>
      <c r="W822" s="10" t="str">
        <f>IF(Overall!$A824&lt;&gt;"",IF(AND(MONTH($O822) &lt;= 3, MONTH($P822) &gt;= 3), IF($T822 &lt;&gt; "", $H822/$T822, ""), ""),"")</f>
        <v/>
      </c>
      <c r="X822" s="10" t="str">
        <f>IF(Overall!$A824&lt;&gt;"",IF(AND(MONTH($O822) &lt;= 4, MONTH($P822) &gt;= 4), IF($T822 &lt;&gt; "", $H822/$T822, ""), ""),"")</f>
        <v/>
      </c>
      <c r="Y822" s="10" t="str">
        <f>IF(Overall!$A824&lt;&gt;"",IF(AND(MONTH($O822) &lt;= 5, MONTH($P822) &gt;= 5), IF($T822 &lt;&gt; "", $H822/$T822, ""), ""),"")</f>
        <v/>
      </c>
      <c r="Z822" s="10" t="str">
        <f>IF(Overall!$A824&lt;&gt;"",IF(AND(MONTH($O822) &lt;= 6, MONTH($P822) &gt;= 6), IF($T822 &lt;&gt; "", $H822/$T822, ""), ""),"")</f>
        <v/>
      </c>
      <c r="AA822" s="10">
        <f>IF(Overall!$A824&lt;&gt;"",IF(AND(MONTH($O822) &lt;= 7, MONTH($P822) &gt;= 7 ), IF($T822 &lt;&gt; "", $H822/$T822, ""), ""),"")</f>
        <v>500000</v>
      </c>
      <c r="AB822" s="10" t="str">
        <f>IF(Overall!$A824&lt;&gt;"",IF(AND(MONTH($O822) &lt;= 8, MONTH($P822) &gt;= 8), IF($T822 &lt;&gt; "", $H822/$T822, ""), ""),"")</f>
        <v/>
      </c>
      <c r="AC822" s="10" t="str">
        <f>IF(Overall!$A824&lt;&gt;"",IF(AND(MONTH($O822) &lt;= 9, MONTH($P822) &gt;= 9), IF($T822 &lt;&gt; "", $H822/$T822, ""), ""),"")</f>
        <v/>
      </c>
      <c r="AD822" s="10" t="str">
        <f>IF(Overall!$A824&lt;&gt;"",IF(AND(MONTH($O822) &lt;= 10, MONTH($P822) &gt;= 10), IF($T822 &lt;&gt; "", $H822/$T822, ""), ""),"")</f>
        <v/>
      </c>
      <c r="AE822" s="10" t="str">
        <f>IF(Overall!$A824&lt;&gt;"",IF(AND(MONTH($O822) &lt;= 11, MONTH($P822) &gt;= 11), IF($T822 &lt;&gt; "", $H822/$T822, ""), ""),"")</f>
        <v/>
      </c>
      <c r="AF822" s="10" t="str">
        <f>IF(Overall!$A824&lt;&gt;"",IF(AND(MONTH($O822) &lt;= 12, MONTH($P822) &gt;= 12), IF($T822 &lt;&gt; "", $H822/$T822, ""), ""),"")</f>
        <v/>
      </c>
      <c r="AH822" s="10" t="str">
        <f ca="1">IFERROR(IF(AND(NOW()&lt;= EOMONTH(DATE(YEAR($P822),1, 1), 0), Overall!$A824&lt;&gt;"", MONTH($O822) &lt;= 1, MONTH($P822) &gt;= 1), IF($T822 &lt;&gt; "", $H822/$T822, ""), ""), "")</f>
        <v/>
      </c>
      <c r="AI822" s="10" t="str">
        <f ca="1">IFERROR(IF(AND(NOW()&lt;= EOMONTH(DATE(YEAR($P822),2, 1), 0), Overall!$A824&lt;&gt;"", MONTH($O822) &lt;= 2, MONTH($P822) &gt;= 2), IF($T822 &lt;&gt; "", $H822/$T822, ""), ""), "")</f>
        <v/>
      </c>
      <c r="AJ822" s="10" t="str">
        <f ca="1">IFERROR(IF(AND(NOW()&lt;= EOMONTH(DATE(YEAR($P822),3, 1), 0), Overall!$A824&lt;&gt;"", MONTH($O822) &lt;= 3, MONTH($P822) &gt;= 3), IF($T822 &lt;&gt; "", $H822/$T822, ""), ""), "")</f>
        <v/>
      </c>
      <c r="AK822" s="10" t="str">
        <f ca="1">IFERROR(IF(AND(NOW()&lt;= EOMONTH(DATE(YEAR($P822),4, 1), 0), Overall!$A824&lt;&gt;"", MONTH($O822) &lt;= 4, MONTH($P822) &gt;= 4), IF($T822 &lt;&gt; "", $H822/$T822, ""), ""), "")</f>
        <v/>
      </c>
      <c r="AL822" s="10" t="str">
        <f ca="1">IFERROR(IF(AND(NOW()&lt;= EOMONTH(DATE(YEAR($P822),5, 1), 0), Overall!$A824&lt;&gt;"", MONTH($O822) &lt;= 5, MONTH($P822) &gt;= 5), IF($T822 &lt;&gt; "", $H822/$T822, ""), ""), "")</f>
        <v/>
      </c>
      <c r="AM822" s="10" t="str">
        <f ca="1">IFERROR(IF(AND(NOW()&lt;= EOMONTH(DATE(YEAR($P822),6, 1), 0), Overall!$A824&lt;&gt;"", MONTH($O822) &lt;= 6, MONTH($P822) &gt;= 6), IF($T822 &lt;&gt; "", $H822/$T822, ""), ""), "")</f>
        <v/>
      </c>
      <c r="AN822" s="10" t="str">
        <f ca="1">IFERROR(IF(AND(NOW()&lt;= EOMONTH(DATE(YEAR($P822),7, 1), 0), Overall!$A824&lt;&gt;"", MONTH($O822) &lt;= 7, MONTH($P822) &gt;= 7), IF($T822 &lt;&gt; "", $H822/$T822, ""), ""), "")</f>
        <v/>
      </c>
      <c r="AO822" s="10" t="str">
        <f ca="1">IFERROR(IF(AND(NOW()&lt;= EOMONTH(DATE(YEAR($P822),8, 1), 0), Overall!$A824&lt;&gt;"", MONTH($O822) &lt;= 8, MONTH($P822) &gt;= 8), IF($T822 &lt;&gt; "", $H822/$T822, ""), ""), "")</f>
        <v/>
      </c>
      <c r="AP822" s="10" t="str">
        <f ca="1">IFERROR(IF(AND(NOW()&lt;= EOMONTH(DATE(YEAR($P822),9, 1), 0), Overall!$A824&lt;&gt;"", MONTH($O822) &lt;= 9, MONTH($P822) &gt;= 9), IF($T822 &lt;&gt; "", $H822/$T822, ""), ""), "")</f>
        <v/>
      </c>
      <c r="AQ822" s="10" t="str">
        <f ca="1">IFERROR(IF(AND(NOW()&lt;= EOMONTH(DATE(YEAR($P822),10, 1), 0), Overall!$A824&lt;&gt;"", MONTH($O822) &lt;= 10, MONTH($P822) &gt;= 10), IF($T822 &lt;&gt; "", $H822/$T822, ""), ""), "")</f>
        <v/>
      </c>
      <c r="AR822" s="10" t="str">
        <f ca="1">IFERROR(IF(AND(NOW()&lt;= EOMONTH(DATE(YEAR($P822),11, 1), 0), Overall!$A824&lt;&gt;"", MONTH($O822) &lt;=11, MONTH($P822) &gt;= 11), IF($T822 &lt;&gt; "", $H822/$T822, ""), ""), "")</f>
        <v/>
      </c>
      <c r="AS822" s="10" t="str">
        <f ca="1">IFERROR(IF(AND(NOW()&lt;= EOMONTH(DATE(YEAR($P822),12, 1), 0), Overall!$A824&lt;&gt;"", MONTH($O822) &lt;= 12, MONTH($P822) &gt;= 12), IF($T822 &lt;&gt; "", $H822/$T822, ""), ""), "")</f>
        <v/>
      </c>
      <c r="AT822" s="16">
        <f t="shared" ca="1" si="26"/>
        <v>0</v>
      </c>
    </row>
    <row r="823" spans="1:46" x14ac:dyDescent="0.25">
      <c r="A823" t="str">
        <f>_xlfn.VALUETOTEXT(Overall!A825)</f>
        <v>FY2024 PCHP</v>
      </c>
      <c r="B823" s="8">
        <f>IF(Overall!B825&lt;&gt;"", VALUE(Overall!B825), "")</f>
        <v>195</v>
      </c>
      <c r="C823" s="5" t="str">
        <f>IF(Overall!C825&lt;&gt;"",_xlfn.VALUETOTEXT(Overall!C825),"")</f>
        <v>24-2604-1705-24MSCG-PS-DS-195</v>
      </c>
      <c r="D823" s="5" t="str">
        <f>_xlfn.VALUETOTEXT(Overall!D825)</f>
        <v>DS</v>
      </c>
      <c r="E823" s="5" t="str">
        <f>IF(Overall!Q825&lt;&gt;"",_xlfn.VALUETOTEXT(Overall!Q825),"")</f>
        <v>MSCG</v>
      </c>
      <c r="F823" s="5" t="str">
        <f>IF(Overall!E825&lt;&gt;"",_xlfn.VALUETOTEXT(Overall!E825),"")</f>
        <v>Morgan Stanley Capital Group (Singapore) Pte</v>
      </c>
      <c r="G823" s="5" t="str">
        <f>IF(Overall!R825&lt;&gt;"",_xlfn.VALUETOTEXT(Overall!R825),"")</f>
        <v>Asian</v>
      </c>
      <c r="H823" s="6">
        <f>IF(Overall!F825&lt;&gt;"",VALUE(Overall!F825),"")</f>
        <v>500000</v>
      </c>
      <c r="I823" s="6">
        <f>IF(Overall!G825&lt;&gt;"",VALUE(Overall!G825),"")</f>
        <v>80</v>
      </c>
      <c r="J823" s="6">
        <f>IF(Overall!H825&lt;&gt;"",VALUE(Overall!H825),"")</f>
        <v>62</v>
      </c>
      <c r="K823" s="6">
        <f>IF(Overall!I825&lt;&gt;"",VALUE(Overall!I825),"")</f>
        <v>2.16</v>
      </c>
      <c r="L823" s="6">
        <f>IF(Overall!J825&lt;&gt;"",VALUE(Overall!J825),"")</f>
        <v>0.14000000000000001</v>
      </c>
      <c r="M823" s="6">
        <f>IF(Overall!K825&lt;&gt;"",VALUE(Overall!K825),"")</f>
        <v>2.02</v>
      </c>
      <c r="N823" s="6">
        <f>IF(Overall!T825&lt;&gt;"",VALUE(Overall!T825),"")</f>
        <v>86.1</v>
      </c>
      <c r="O823" s="7">
        <f>IF(Overall!L825&lt;&gt;"", DATEVALUE(Overall!L825), "")</f>
        <v>45505</v>
      </c>
      <c r="P823" s="7">
        <f>IF(Overall!M825&lt;&gt;"", DATEVALUE(Overall!M825), "")</f>
        <v>45535</v>
      </c>
      <c r="Q823" s="7" t="str">
        <f>IF(Overall!S825&lt;&gt;"",_xlfn.VALUETOTEXT(Overall!S825),"")</f>
        <v>Aug</v>
      </c>
      <c r="R823" s="7">
        <f>IF(Overall!O825&lt;&gt;"", DATEVALUE(Overall!O825), "")</f>
        <v>45408</v>
      </c>
      <c r="S823" s="7">
        <f>IF(Overall!O825&lt;&gt;"", DATEVALUE(Overall!O825), "")</f>
        <v>45408</v>
      </c>
      <c r="T823" s="5">
        <f t="shared" si="25"/>
        <v>1</v>
      </c>
      <c r="U823" s="10" t="str">
        <f>IF(Overall!$A825&lt;&gt;"",IF(AND(MONTH($O823) &lt;= 1, MONTH($P823) &gt;= 1), IF($T823 &lt;&gt; "", $H823/$T823, ""), ""),"")</f>
        <v/>
      </c>
      <c r="V823" s="10" t="str">
        <f>IF(Overall!$A825&lt;&gt;"",IF(AND(MONTH($O823) &lt;= 2, MONTH($P823) &gt;= 2), IF($T823 &lt;&gt; "", $H823/$T823, ""), ""),"")</f>
        <v/>
      </c>
      <c r="W823" s="10" t="str">
        <f>IF(Overall!$A825&lt;&gt;"",IF(AND(MONTH($O823) &lt;= 3, MONTH($P823) &gt;= 3), IF($T823 &lt;&gt; "", $H823/$T823, ""), ""),"")</f>
        <v/>
      </c>
      <c r="X823" s="10" t="str">
        <f>IF(Overall!$A825&lt;&gt;"",IF(AND(MONTH($O823) &lt;= 4, MONTH($P823) &gt;= 4), IF($T823 &lt;&gt; "", $H823/$T823, ""), ""),"")</f>
        <v/>
      </c>
      <c r="Y823" s="10" t="str">
        <f>IF(Overall!$A825&lt;&gt;"",IF(AND(MONTH($O823) &lt;= 5, MONTH($P823) &gt;= 5), IF($T823 &lt;&gt; "", $H823/$T823, ""), ""),"")</f>
        <v/>
      </c>
      <c r="Z823" s="10" t="str">
        <f>IF(Overall!$A825&lt;&gt;"",IF(AND(MONTH($O823) &lt;= 6, MONTH($P823) &gt;= 6), IF($T823 &lt;&gt; "", $H823/$T823, ""), ""),"")</f>
        <v/>
      </c>
      <c r="AA823" s="10" t="str">
        <f>IF(Overall!$A825&lt;&gt;"",IF(AND(MONTH($O823) &lt;= 7, MONTH($P823) &gt;= 7 ), IF($T823 &lt;&gt; "", $H823/$T823, ""), ""),"")</f>
        <v/>
      </c>
      <c r="AB823" s="10">
        <f>IF(Overall!$A825&lt;&gt;"",IF(AND(MONTH($O823) &lt;= 8, MONTH($P823) &gt;= 8), IF($T823 &lt;&gt; "", $H823/$T823, ""), ""),"")</f>
        <v>500000</v>
      </c>
      <c r="AC823" s="10" t="str">
        <f>IF(Overall!$A825&lt;&gt;"",IF(AND(MONTH($O823) &lt;= 9, MONTH($P823) &gt;= 9), IF($T823 &lt;&gt; "", $H823/$T823, ""), ""),"")</f>
        <v/>
      </c>
      <c r="AD823" s="10" t="str">
        <f>IF(Overall!$A825&lt;&gt;"",IF(AND(MONTH($O823) &lt;= 10, MONTH($P823) &gt;= 10), IF($T823 &lt;&gt; "", $H823/$T823, ""), ""),"")</f>
        <v/>
      </c>
      <c r="AE823" s="10" t="str">
        <f>IF(Overall!$A825&lt;&gt;"",IF(AND(MONTH($O823) &lt;= 11, MONTH($P823) &gt;= 11), IF($T823 &lt;&gt; "", $H823/$T823, ""), ""),"")</f>
        <v/>
      </c>
      <c r="AF823" s="10" t="str">
        <f>IF(Overall!$A825&lt;&gt;"",IF(AND(MONTH($O823) &lt;= 12, MONTH($P823) &gt;= 12), IF($T823 &lt;&gt; "", $H823/$T823, ""), ""),"")</f>
        <v/>
      </c>
      <c r="AH823" s="10" t="str">
        <f ca="1">IFERROR(IF(AND(NOW()&lt;= EOMONTH(DATE(YEAR($P823),1, 1), 0), Overall!$A825&lt;&gt;"", MONTH($O823) &lt;= 1, MONTH($P823) &gt;= 1), IF($T823 &lt;&gt; "", $H823/$T823, ""), ""), "")</f>
        <v/>
      </c>
      <c r="AI823" s="10" t="str">
        <f ca="1">IFERROR(IF(AND(NOW()&lt;= EOMONTH(DATE(YEAR($P823),2, 1), 0), Overall!$A825&lt;&gt;"", MONTH($O823) &lt;= 2, MONTH($P823) &gt;= 2), IF($T823 &lt;&gt; "", $H823/$T823, ""), ""), "")</f>
        <v/>
      </c>
      <c r="AJ823" s="10" t="str">
        <f ca="1">IFERROR(IF(AND(NOW()&lt;= EOMONTH(DATE(YEAR($P823),3, 1), 0), Overall!$A825&lt;&gt;"", MONTH($O823) &lt;= 3, MONTH($P823) &gt;= 3), IF($T823 &lt;&gt; "", $H823/$T823, ""), ""), "")</f>
        <v/>
      </c>
      <c r="AK823" s="10" t="str">
        <f ca="1">IFERROR(IF(AND(NOW()&lt;= EOMONTH(DATE(YEAR($P823),4, 1), 0), Overall!$A825&lt;&gt;"", MONTH($O823) &lt;= 4, MONTH($P823) &gt;= 4), IF($T823 &lt;&gt; "", $H823/$T823, ""), ""), "")</f>
        <v/>
      </c>
      <c r="AL823" s="10" t="str">
        <f ca="1">IFERROR(IF(AND(NOW()&lt;= EOMONTH(DATE(YEAR($P823),5, 1), 0), Overall!$A825&lt;&gt;"", MONTH($O823) &lt;= 5, MONTH($P823) &gt;= 5), IF($T823 &lt;&gt; "", $H823/$T823, ""), ""), "")</f>
        <v/>
      </c>
      <c r="AM823" s="10" t="str">
        <f ca="1">IFERROR(IF(AND(NOW()&lt;= EOMONTH(DATE(YEAR($P823),6, 1), 0), Overall!$A825&lt;&gt;"", MONTH($O823) &lt;= 6, MONTH($P823) &gt;= 6), IF($T823 &lt;&gt; "", $H823/$T823, ""), ""), "")</f>
        <v/>
      </c>
      <c r="AN823" s="10" t="str">
        <f ca="1">IFERROR(IF(AND(NOW()&lt;= EOMONTH(DATE(YEAR($P823),7, 1), 0), Overall!$A825&lt;&gt;"", MONTH($O823) &lt;= 7, MONTH($P823) &gt;= 7), IF($T823 &lt;&gt; "", $H823/$T823, ""), ""), "")</f>
        <v/>
      </c>
      <c r="AO823" s="10" t="str">
        <f ca="1">IFERROR(IF(AND(NOW()&lt;= EOMONTH(DATE(YEAR($P823),8, 1), 0), Overall!$A825&lt;&gt;"", MONTH($O823) &lt;= 8, MONTH($P823) &gt;= 8), IF($T823 &lt;&gt; "", $H823/$T823, ""), ""), "")</f>
        <v/>
      </c>
      <c r="AP823" s="10" t="str">
        <f ca="1">IFERROR(IF(AND(NOW()&lt;= EOMONTH(DATE(YEAR($P823),9, 1), 0), Overall!$A825&lt;&gt;"", MONTH($O823) &lt;= 9, MONTH($P823) &gt;= 9), IF($T823 &lt;&gt; "", $H823/$T823, ""), ""), "")</f>
        <v/>
      </c>
      <c r="AQ823" s="10" t="str">
        <f ca="1">IFERROR(IF(AND(NOW()&lt;= EOMONTH(DATE(YEAR($P823),10, 1), 0), Overall!$A825&lt;&gt;"", MONTH($O823) &lt;= 10, MONTH($P823) &gt;= 10), IF($T823 &lt;&gt; "", $H823/$T823, ""), ""), "")</f>
        <v/>
      </c>
      <c r="AR823" s="10" t="str">
        <f ca="1">IFERROR(IF(AND(NOW()&lt;= EOMONTH(DATE(YEAR($P823),11, 1), 0), Overall!$A825&lt;&gt;"", MONTH($O823) &lt;=11, MONTH($P823) &gt;= 11), IF($T823 &lt;&gt; "", $H823/$T823, ""), ""), "")</f>
        <v/>
      </c>
      <c r="AS823" s="10" t="str">
        <f ca="1">IFERROR(IF(AND(NOW()&lt;= EOMONTH(DATE(YEAR($P823),12, 1), 0), Overall!$A825&lt;&gt;"", MONTH($O823) &lt;= 12, MONTH($P823) &gt;= 12), IF($T823 &lt;&gt; "", $H823/$T823, ""), ""), "")</f>
        <v/>
      </c>
      <c r="AT823" s="16">
        <f t="shared" ca="1" si="26"/>
        <v>0</v>
      </c>
    </row>
    <row r="824" spans="1:46" x14ac:dyDescent="0.25">
      <c r="A824" t="str">
        <f>_xlfn.VALUETOTEXT(Overall!A826)</f>
        <v>FY2024 PCHP</v>
      </c>
      <c r="B824" s="8">
        <f>IF(Overall!B826&lt;&gt;"", VALUE(Overall!B826), "")</f>
        <v>196</v>
      </c>
      <c r="C824" s="5" t="str">
        <f>IF(Overall!C826&lt;&gt;"",_xlfn.VALUETOTEXT(Overall!C826),"")</f>
        <v>24-0705-2905-24JPMC-PS-EG-196</v>
      </c>
      <c r="D824" s="5" t="str">
        <f>_xlfn.VALUETOTEXT(Overall!D826)</f>
        <v>EG</v>
      </c>
      <c r="E824" s="5" t="str">
        <f>IF(Overall!Q826&lt;&gt;"",_xlfn.VALUETOTEXT(Overall!Q826),"")</f>
        <v>JPMC</v>
      </c>
      <c r="F824" s="5" t="str">
        <f>IF(Overall!E826&lt;&gt;"",_xlfn.VALUETOTEXT(Overall!E826),"")</f>
        <v>JP Morgan Chase Bank NA</v>
      </c>
      <c r="G824" s="5" t="str">
        <f>IF(Overall!R826&lt;&gt;"",_xlfn.VALUETOTEXT(Overall!R826),"")</f>
        <v>Asian</v>
      </c>
      <c r="H824" s="6">
        <f>IF(Overall!F826&lt;&gt;"",VALUE(Overall!F826),"")</f>
        <v>500000</v>
      </c>
      <c r="I824" s="6">
        <f>IF(Overall!G826&lt;&gt;"",VALUE(Overall!G826),"")</f>
        <v>78</v>
      </c>
      <c r="J824" s="6">
        <f>IF(Overall!H826&lt;&gt;"",VALUE(Overall!H826),"")</f>
        <v>62</v>
      </c>
      <c r="K824" s="6">
        <f>IF(Overall!I826&lt;&gt;"",VALUE(Overall!I826),"")</f>
        <v>3.18</v>
      </c>
      <c r="L824" s="6">
        <f>IF(Overall!J826&lt;&gt;"",VALUE(Overall!J826),"")</f>
        <v>0.4</v>
      </c>
      <c r="M824" s="6">
        <f>IF(Overall!K826&lt;&gt;"",VALUE(Overall!K826),"")</f>
        <v>2.78</v>
      </c>
      <c r="N824" s="6">
        <f>IF(Overall!T826&lt;&gt;"",VALUE(Overall!T826),"")</f>
        <v>81.28</v>
      </c>
      <c r="O824" s="7">
        <f>IF(Overall!L826&lt;&gt;"", DATEVALUE(Overall!L826), "")</f>
        <v>45536</v>
      </c>
      <c r="P824" s="7">
        <f>IF(Overall!M826&lt;&gt;"", DATEVALUE(Overall!M826), "")</f>
        <v>45565</v>
      </c>
      <c r="Q824" s="7" t="str">
        <f>IF(Overall!S826&lt;&gt;"",_xlfn.VALUETOTEXT(Overall!S826),"")</f>
        <v>Sep</v>
      </c>
      <c r="R824" s="7">
        <f>IF(Overall!O826&lt;&gt;"", DATEVALUE(Overall!O826), "")</f>
        <v>45419</v>
      </c>
      <c r="S824" s="7">
        <f>IF(Overall!O826&lt;&gt;"", DATEVALUE(Overall!O826), "")</f>
        <v>45419</v>
      </c>
      <c r="T824" s="5">
        <f t="shared" si="25"/>
        <v>1</v>
      </c>
      <c r="U824" s="10" t="str">
        <f>IF(Overall!$A826&lt;&gt;"",IF(AND(MONTH($O824) &lt;= 1, MONTH($P824) &gt;= 1), IF($T824 &lt;&gt; "", $H824/$T824, ""), ""),"")</f>
        <v/>
      </c>
      <c r="V824" s="10" t="str">
        <f>IF(Overall!$A826&lt;&gt;"",IF(AND(MONTH($O824) &lt;= 2, MONTH($P824) &gt;= 2), IF($T824 &lt;&gt; "", $H824/$T824, ""), ""),"")</f>
        <v/>
      </c>
      <c r="W824" s="10" t="str">
        <f>IF(Overall!$A826&lt;&gt;"",IF(AND(MONTH($O824) &lt;= 3, MONTH($P824) &gt;= 3), IF($T824 &lt;&gt; "", $H824/$T824, ""), ""),"")</f>
        <v/>
      </c>
      <c r="X824" s="10" t="str">
        <f>IF(Overall!$A826&lt;&gt;"",IF(AND(MONTH($O824) &lt;= 4, MONTH($P824) &gt;= 4), IF($T824 &lt;&gt; "", $H824/$T824, ""), ""),"")</f>
        <v/>
      </c>
      <c r="Y824" s="10" t="str">
        <f>IF(Overall!$A826&lt;&gt;"",IF(AND(MONTH($O824) &lt;= 5, MONTH($P824) &gt;= 5), IF($T824 &lt;&gt; "", $H824/$T824, ""), ""),"")</f>
        <v/>
      </c>
      <c r="Z824" s="10" t="str">
        <f>IF(Overall!$A826&lt;&gt;"",IF(AND(MONTH($O824) &lt;= 6, MONTH($P824) &gt;= 6), IF($T824 &lt;&gt; "", $H824/$T824, ""), ""),"")</f>
        <v/>
      </c>
      <c r="AA824" s="10" t="str">
        <f>IF(Overall!$A826&lt;&gt;"",IF(AND(MONTH($O824) &lt;= 7, MONTH($P824) &gt;= 7 ), IF($T824 &lt;&gt; "", $H824/$T824, ""), ""),"")</f>
        <v/>
      </c>
      <c r="AB824" s="10" t="str">
        <f>IF(Overall!$A826&lt;&gt;"",IF(AND(MONTH($O824) &lt;= 8, MONTH($P824) &gt;= 8), IF($T824 &lt;&gt; "", $H824/$T824, ""), ""),"")</f>
        <v/>
      </c>
      <c r="AC824" s="10">
        <f>IF(Overall!$A826&lt;&gt;"",IF(AND(MONTH($O824) &lt;= 9, MONTH($P824) &gt;= 9), IF($T824 &lt;&gt; "", $H824/$T824, ""), ""),"")</f>
        <v>500000</v>
      </c>
      <c r="AD824" s="10" t="str">
        <f>IF(Overall!$A826&lt;&gt;"",IF(AND(MONTH($O824) &lt;= 10, MONTH($P824) &gt;= 10), IF($T824 &lt;&gt; "", $H824/$T824, ""), ""),"")</f>
        <v/>
      </c>
      <c r="AE824" s="10" t="str">
        <f>IF(Overall!$A826&lt;&gt;"",IF(AND(MONTH($O824) &lt;= 11, MONTH($P824) &gt;= 11), IF($T824 &lt;&gt; "", $H824/$T824, ""), ""),"")</f>
        <v/>
      </c>
      <c r="AF824" s="10" t="str">
        <f>IF(Overall!$A826&lt;&gt;"",IF(AND(MONTH($O824) &lt;= 12, MONTH($P824) &gt;= 12), IF($T824 &lt;&gt; "", $H824/$T824, ""), ""),"")</f>
        <v/>
      </c>
      <c r="AH824" s="10" t="str">
        <f ca="1">IFERROR(IF(AND(NOW()&lt;= EOMONTH(DATE(YEAR($P824),1, 1), 0), Overall!$A826&lt;&gt;"", MONTH($O824) &lt;= 1, MONTH($P824) &gt;= 1), IF($T824 &lt;&gt; "", $H824/$T824, ""), ""), "")</f>
        <v/>
      </c>
      <c r="AI824" s="10" t="str">
        <f ca="1">IFERROR(IF(AND(NOW()&lt;= EOMONTH(DATE(YEAR($P824),2, 1), 0), Overall!$A826&lt;&gt;"", MONTH($O824) &lt;= 2, MONTH($P824) &gt;= 2), IF($T824 &lt;&gt; "", $H824/$T824, ""), ""), "")</f>
        <v/>
      </c>
      <c r="AJ824" s="10" t="str">
        <f ca="1">IFERROR(IF(AND(NOW()&lt;= EOMONTH(DATE(YEAR($P824),3, 1), 0), Overall!$A826&lt;&gt;"", MONTH($O824) &lt;= 3, MONTH($P824) &gt;= 3), IF($T824 &lt;&gt; "", $H824/$T824, ""), ""), "")</f>
        <v/>
      </c>
      <c r="AK824" s="10" t="str">
        <f ca="1">IFERROR(IF(AND(NOW()&lt;= EOMONTH(DATE(YEAR($P824),4, 1), 0), Overall!$A826&lt;&gt;"", MONTH($O824) &lt;= 4, MONTH($P824) &gt;= 4), IF($T824 &lt;&gt; "", $H824/$T824, ""), ""), "")</f>
        <v/>
      </c>
      <c r="AL824" s="10" t="str">
        <f ca="1">IFERROR(IF(AND(NOW()&lt;= EOMONTH(DATE(YEAR($P824),5, 1), 0), Overall!$A826&lt;&gt;"", MONTH($O824) &lt;= 5, MONTH($P824) &gt;= 5), IF($T824 &lt;&gt; "", $H824/$T824, ""), ""), "")</f>
        <v/>
      </c>
      <c r="AM824" s="10" t="str">
        <f ca="1">IFERROR(IF(AND(NOW()&lt;= EOMONTH(DATE(YEAR($P824),6, 1), 0), Overall!$A826&lt;&gt;"", MONTH($O824) &lt;= 6, MONTH($P824) &gt;= 6), IF($T824 &lt;&gt; "", $H824/$T824, ""), ""), "")</f>
        <v/>
      </c>
      <c r="AN824" s="10" t="str">
        <f ca="1">IFERROR(IF(AND(NOW()&lt;= EOMONTH(DATE(YEAR($P824),7, 1), 0), Overall!$A826&lt;&gt;"", MONTH($O824) &lt;= 7, MONTH($P824) &gt;= 7), IF($T824 &lt;&gt; "", $H824/$T824, ""), ""), "")</f>
        <v/>
      </c>
      <c r="AO824" s="10" t="str">
        <f ca="1">IFERROR(IF(AND(NOW()&lt;= EOMONTH(DATE(YEAR($P824),8, 1), 0), Overall!$A826&lt;&gt;"", MONTH($O824) &lt;= 8, MONTH($P824) &gt;= 8), IF($T824 &lt;&gt; "", $H824/$T824, ""), ""), "")</f>
        <v/>
      </c>
      <c r="AP824" s="10" t="str">
        <f ca="1">IFERROR(IF(AND(NOW()&lt;= EOMONTH(DATE(YEAR($P824),9, 1), 0), Overall!$A826&lt;&gt;"", MONTH($O824) &lt;= 9, MONTH($P824) &gt;= 9), IF($T824 &lt;&gt; "", $H824/$T824, ""), ""), "")</f>
        <v/>
      </c>
      <c r="AQ824" s="10" t="str">
        <f ca="1">IFERROR(IF(AND(NOW()&lt;= EOMONTH(DATE(YEAR($P824),10, 1), 0), Overall!$A826&lt;&gt;"", MONTH($O824) &lt;= 10, MONTH($P824) &gt;= 10), IF($T824 &lt;&gt; "", $H824/$T824, ""), ""), "")</f>
        <v/>
      </c>
      <c r="AR824" s="10" t="str">
        <f ca="1">IFERROR(IF(AND(NOW()&lt;= EOMONTH(DATE(YEAR($P824),11, 1), 0), Overall!$A826&lt;&gt;"", MONTH($O824) &lt;=11, MONTH($P824) &gt;= 11), IF($T824 &lt;&gt; "", $H824/$T824, ""), ""), "")</f>
        <v/>
      </c>
      <c r="AS824" s="10" t="str">
        <f ca="1">IFERROR(IF(AND(NOW()&lt;= EOMONTH(DATE(YEAR($P824),12, 1), 0), Overall!$A826&lt;&gt;"", MONTH($O824) &lt;= 12, MONTH($P824) &gt;= 12), IF($T824 &lt;&gt; "", $H824/$T824, ""), ""), "")</f>
        <v/>
      </c>
      <c r="AT824" s="16">
        <f t="shared" ca="1" si="26"/>
        <v>0</v>
      </c>
    </row>
    <row r="825" spans="1:46" x14ac:dyDescent="0.25">
      <c r="A825" t="str">
        <f>_xlfn.VALUETOTEXT(Overall!A827)</f>
        <v>FY2024 PCHP</v>
      </c>
      <c r="B825" s="8">
        <f>IF(Overall!B827&lt;&gt;"", VALUE(Overall!B827), "")</f>
        <v>197</v>
      </c>
      <c r="C825" s="5" t="str">
        <f>IF(Overall!C827&lt;&gt;"",_xlfn.VALUETOTEXT(Overall!C827),"")</f>
        <v>24-0805-3005-24SCBB-PS-AS-197</v>
      </c>
      <c r="D825" s="5" t="str">
        <f>_xlfn.VALUETOTEXT(Overall!D827)</f>
        <v>AS</v>
      </c>
      <c r="E825" s="5" t="str">
        <f>IF(Overall!Q827&lt;&gt;"",_xlfn.VALUETOTEXT(Overall!Q827),"")</f>
        <v>SCBB</v>
      </c>
      <c r="F825" s="5" t="str">
        <f>IF(Overall!E827&lt;&gt;"",_xlfn.VALUETOTEXT(Overall!E827),"")</f>
        <v>Standard Chartered Bank (M) Bhd</v>
      </c>
      <c r="G825" s="5" t="str">
        <f>IF(Overall!R827&lt;&gt;"",_xlfn.VALUETOTEXT(Overall!R827),"")</f>
        <v>Asian</v>
      </c>
      <c r="H825" s="6">
        <f>IF(Overall!F827&lt;&gt;"",VALUE(Overall!F827),"")</f>
        <v>500000</v>
      </c>
      <c r="I825" s="6">
        <f>IF(Overall!G827&lt;&gt;"",VALUE(Overall!G827),"")</f>
        <v>78</v>
      </c>
      <c r="J825" s="6">
        <f>IF(Overall!H827&lt;&gt;"",VALUE(Overall!H827),"")</f>
        <v>62</v>
      </c>
      <c r="K825" s="6">
        <f>IF(Overall!I827&lt;&gt;"",VALUE(Overall!I827),"")</f>
        <v>3.17</v>
      </c>
      <c r="L825" s="6">
        <f>IF(Overall!J827&lt;&gt;"",VALUE(Overall!J827),"")</f>
        <v>0.32</v>
      </c>
      <c r="M825" s="6">
        <f>IF(Overall!K827&lt;&gt;"",VALUE(Overall!K827),"")</f>
        <v>2.85</v>
      </c>
      <c r="N825" s="6">
        <f>IF(Overall!T827&lt;&gt;"",VALUE(Overall!T827),"")</f>
        <v>81.02</v>
      </c>
      <c r="O825" s="7">
        <f>IF(Overall!L827&lt;&gt;"", DATEVALUE(Overall!L827), "")</f>
        <v>45536</v>
      </c>
      <c r="P825" s="7">
        <f>IF(Overall!M827&lt;&gt;"", DATEVALUE(Overall!M827), "")</f>
        <v>45565</v>
      </c>
      <c r="Q825" s="7" t="str">
        <f>IF(Overall!S827&lt;&gt;"",_xlfn.VALUETOTEXT(Overall!S827),"")</f>
        <v>Sep</v>
      </c>
      <c r="R825" s="7">
        <f>IF(Overall!O827&lt;&gt;"", DATEVALUE(Overall!O827), "")</f>
        <v>45420</v>
      </c>
      <c r="S825" s="7">
        <f>IF(Overall!O827&lt;&gt;"", DATEVALUE(Overall!O827), "")</f>
        <v>45420</v>
      </c>
      <c r="T825" s="5">
        <f t="shared" si="25"/>
        <v>1</v>
      </c>
      <c r="U825" s="10" t="str">
        <f>IF(Overall!$A827&lt;&gt;"",IF(AND(MONTH($O825) &lt;= 1, MONTH($P825) &gt;= 1), IF($T825 &lt;&gt; "", $H825/$T825, ""), ""),"")</f>
        <v/>
      </c>
      <c r="V825" s="10" t="str">
        <f>IF(Overall!$A827&lt;&gt;"",IF(AND(MONTH($O825) &lt;= 2, MONTH($P825) &gt;= 2), IF($T825 &lt;&gt; "", $H825/$T825, ""), ""),"")</f>
        <v/>
      </c>
      <c r="W825" s="10" t="str">
        <f>IF(Overall!$A827&lt;&gt;"",IF(AND(MONTH($O825) &lt;= 3, MONTH($P825) &gt;= 3), IF($T825 &lt;&gt; "", $H825/$T825, ""), ""),"")</f>
        <v/>
      </c>
      <c r="X825" s="10" t="str">
        <f>IF(Overall!$A827&lt;&gt;"",IF(AND(MONTH($O825) &lt;= 4, MONTH($P825) &gt;= 4), IF($T825 &lt;&gt; "", $H825/$T825, ""), ""),"")</f>
        <v/>
      </c>
      <c r="Y825" s="10" t="str">
        <f>IF(Overall!$A827&lt;&gt;"",IF(AND(MONTH($O825) &lt;= 5, MONTH($P825) &gt;= 5), IF($T825 &lt;&gt; "", $H825/$T825, ""), ""),"")</f>
        <v/>
      </c>
      <c r="Z825" s="10" t="str">
        <f>IF(Overall!$A827&lt;&gt;"",IF(AND(MONTH($O825) &lt;= 6, MONTH($P825) &gt;= 6), IF($T825 &lt;&gt; "", $H825/$T825, ""), ""),"")</f>
        <v/>
      </c>
      <c r="AA825" s="10" t="str">
        <f>IF(Overall!$A827&lt;&gt;"",IF(AND(MONTH($O825) &lt;= 7, MONTH($P825) &gt;= 7 ), IF($T825 &lt;&gt; "", $H825/$T825, ""), ""),"")</f>
        <v/>
      </c>
      <c r="AB825" s="10" t="str">
        <f>IF(Overall!$A827&lt;&gt;"",IF(AND(MONTH($O825) &lt;= 8, MONTH($P825) &gt;= 8), IF($T825 &lt;&gt; "", $H825/$T825, ""), ""),"")</f>
        <v/>
      </c>
      <c r="AC825" s="10">
        <f>IF(Overall!$A827&lt;&gt;"",IF(AND(MONTH($O825) &lt;= 9, MONTH($P825) &gt;= 9), IF($T825 &lt;&gt; "", $H825/$T825, ""), ""),"")</f>
        <v>500000</v>
      </c>
      <c r="AD825" s="10" t="str">
        <f>IF(Overall!$A827&lt;&gt;"",IF(AND(MONTH($O825) &lt;= 10, MONTH($P825) &gt;= 10), IF($T825 &lt;&gt; "", $H825/$T825, ""), ""),"")</f>
        <v/>
      </c>
      <c r="AE825" s="10" t="str">
        <f>IF(Overall!$A827&lt;&gt;"",IF(AND(MONTH($O825) &lt;= 11, MONTH($P825) &gt;= 11), IF($T825 &lt;&gt; "", $H825/$T825, ""), ""),"")</f>
        <v/>
      </c>
      <c r="AF825" s="10" t="str">
        <f>IF(Overall!$A827&lt;&gt;"",IF(AND(MONTH($O825) &lt;= 12, MONTH($P825) &gt;= 12), IF($T825 &lt;&gt; "", $H825/$T825, ""), ""),"")</f>
        <v/>
      </c>
      <c r="AH825" s="10" t="str">
        <f ca="1">IFERROR(IF(AND(NOW()&lt;= EOMONTH(DATE(YEAR($P825),1, 1), 0), Overall!$A827&lt;&gt;"", MONTH($O825) &lt;= 1, MONTH($P825) &gt;= 1), IF($T825 &lt;&gt; "", $H825/$T825, ""), ""), "")</f>
        <v/>
      </c>
      <c r="AI825" s="10" t="str">
        <f ca="1">IFERROR(IF(AND(NOW()&lt;= EOMONTH(DATE(YEAR($P825),2, 1), 0), Overall!$A827&lt;&gt;"", MONTH($O825) &lt;= 2, MONTH($P825) &gt;= 2), IF($T825 &lt;&gt; "", $H825/$T825, ""), ""), "")</f>
        <v/>
      </c>
      <c r="AJ825" s="10" t="str">
        <f ca="1">IFERROR(IF(AND(NOW()&lt;= EOMONTH(DATE(YEAR($P825),3, 1), 0), Overall!$A827&lt;&gt;"", MONTH($O825) &lt;= 3, MONTH($P825) &gt;= 3), IF($T825 &lt;&gt; "", $H825/$T825, ""), ""), "")</f>
        <v/>
      </c>
      <c r="AK825" s="10" t="str">
        <f ca="1">IFERROR(IF(AND(NOW()&lt;= EOMONTH(DATE(YEAR($P825),4, 1), 0), Overall!$A827&lt;&gt;"", MONTH($O825) &lt;= 4, MONTH($P825) &gt;= 4), IF($T825 &lt;&gt; "", $H825/$T825, ""), ""), "")</f>
        <v/>
      </c>
      <c r="AL825" s="10" t="str">
        <f ca="1">IFERROR(IF(AND(NOW()&lt;= EOMONTH(DATE(YEAR($P825),5, 1), 0), Overall!$A827&lt;&gt;"", MONTH($O825) &lt;= 5, MONTH($P825) &gt;= 5), IF($T825 &lt;&gt; "", $H825/$T825, ""), ""), "")</f>
        <v/>
      </c>
      <c r="AM825" s="10" t="str">
        <f ca="1">IFERROR(IF(AND(NOW()&lt;= EOMONTH(DATE(YEAR($P825),6, 1), 0), Overall!$A827&lt;&gt;"", MONTH($O825) &lt;= 6, MONTH($P825) &gt;= 6), IF($T825 &lt;&gt; "", $H825/$T825, ""), ""), "")</f>
        <v/>
      </c>
      <c r="AN825" s="10" t="str">
        <f ca="1">IFERROR(IF(AND(NOW()&lt;= EOMONTH(DATE(YEAR($P825),7, 1), 0), Overall!$A827&lt;&gt;"", MONTH($O825) &lt;= 7, MONTH($P825) &gt;= 7), IF($T825 &lt;&gt; "", $H825/$T825, ""), ""), "")</f>
        <v/>
      </c>
      <c r="AO825" s="10" t="str">
        <f ca="1">IFERROR(IF(AND(NOW()&lt;= EOMONTH(DATE(YEAR($P825),8, 1), 0), Overall!$A827&lt;&gt;"", MONTH($O825) &lt;= 8, MONTH($P825) &gt;= 8), IF($T825 &lt;&gt; "", $H825/$T825, ""), ""), "")</f>
        <v/>
      </c>
      <c r="AP825" s="10" t="str">
        <f ca="1">IFERROR(IF(AND(NOW()&lt;= EOMONTH(DATE(YEAR($P825),9, 1), 0), Overall!$A827&lt;&gt;"", MONTH($O825) &lt;= 9, MONTH($P825) &gt;= 9), IF($T825 &lt;&gt; "", $H825/$T825, ""), ""), "")</f>
        <v/>
      </c>
      <c r="AQ825" s="10" t="str">
        <f ca="1">IFERROR(IF(AND(NOW()&lt;= EOMONTH(DATE(YEAR($P825),10, 1), 0), Overall!$A827&lt;&gt;"", MONTH($O825) &lt;= 10, MONTH($P825) &gt;= 10), IF($T825 &lt;&gt; "", $H825/$T825, ""), ""), "")</f>
        <v/>
      </c>
      <c r="AR825" s="10" t="str">
        <f ca="1">IFERROR(IF(AND(NOW()&lt;= EOMONTH(DATE(YEAR($P825),11, 1), 0), Overall!$A827&lt;&gt;"", MONTH($O825) &lt;=11, MONTH($P825) &gt;= 11), IF($T825 &lt;&gt; "", $H825/$T825, ""), ""), "")</f>
        <v/>
      </c>
      <c r="AS825" s="10" t="str">
        <f ca="1">IFERROR(IF(AND(NOW()&lt;= EOMONTH(DATE(YEAR($P825),12, 1), 0), Overall!$A827&lt;&gt;"", MONTH($O825) &lt;= 12, MONTH($P825) &gt;= 12), IF($T825 &lt;&gt; "", $H825/$T825, ""), ""), "")</f>
        <v/>
      </c>
      <c r="AT825" s="16">
        <f t="shared" ca="1" si="26"/>
        <v>0</v>
      </c>
    </row>
    <row r="826" spans="1:46" x14ac:dyDescent="0.25">
      <c r="A826" t="str">
        <f>_xlfn.VALUETOTEXT(Overall!A828)</f>
        <v>FY2024 PCHP</v>
      </c>
      <c r="B826" s="8">
        <f>IF(Overall!B828&lt;&gt;"", VALUE(Overall!B828), "")</f>
        <v>198</v>
      </c>
      <c r="C826" s="5" t="str">
        <f>IF(Overall!C828&lt;&gt;"",_xlfn.VALUETOTEXT(Overall!C828),"")</f>
        <v>24-0805-3005-24TOTS-PS-AS-198</v>
      </c>
      <c r="D826" s="5" t="str">
        <f>_xlfn.VALUETOTEXT(Overall!D828)</f>
        <v>AS</v>
      </c>
      <c r="E826" s="5" t="str">
        <f>IF(Overall!Q828&lt;&gt;"",_xlfn.VALUETOTEXT(Overall!Q828),"")</f>
        <v>TOTS</v>
      </c>
      <c r="F826" s="5" t="str">
        <f>IF(Overall!E828&lt;&gt;"",_xlfn.VALUETOTEXT(Overall!E828),"")</f>
        <v>TOTSA TotalEnergies Trading SA</v>
      </c>
      <c r="G826" s="5" t="str">
        <f>IF(Overall!R828&lt;&gt;"",_xlfn.VALUETOTEXT(Overall!R828),"")</f>
        <v>Asian</v>
      </c>
      <c r="H826" s="6">
        <f>IF(Overall!F828&lt;&gt;"",VALUE(Overall!F828),"")</f>
        <v>500000</v>
      </c>
      <c r="I826" s="6">
        <f>IF(Overall!G828&lt;&gt;"",VALUE(Overall!G828),"")</f>
        <v>78</v>
      </c>
      <c r="J826" s="6">
        <f>IF(Overall!H828&lt;&gt;"",VALUE(Overall!H828),"")</f>
        <v>62</v>
      </c>
      <c r="K826" s="6">
        <f>IF(Overall!I828&lt;&gt;"",VALUE(Overall!I828),"")</f>
        <v>3.35</v>
      </c>
      <c r="L826" s="6">
        <f>IF(Overall!J828&lt;&gt;"",VALUE(Overall!J828),"")</f>
        <v>0.5</v>
      </c>
      <c r="M826" s="6">
        <f>IF(Overall!K828&lt;&gt;"",VALUE(Overall!K828),"")</f>
        <v>2.85</v>
      </c>
      <c r="N826" s="6">
        <f>IF(Overall!T828&lt;&gt;"",VALUE(Overall!T828),"")</f>
        <v>80.95</v>
      </c>
      <c r="O826" s="7">
        <f>IF(Overall!L828&lt;&gt;"", DATEVALUE(Overall!L828), "")</f>
        <v>45536</v>
      </c>
      <c r="P826" s="7">
        <f>IF(Overall!M828&lt;&gt;"", DATEVALUE(Overall!M828), "")</f>
        <v>45565</v>
      </c>
      <c r="Q826" s="7" t="str">
        <f>IF(Overall!S828&lt;&gt;"",_xlfn.VALUETOTEXT(Overall!S828),"")</f>
        <v>Sep</v>
      </c>
      <c r="R826" s="7">
        <f>IF(Overall!O828&lt;&gt;"", DATEVALUE(Overall!O828), "")</f>
        <v>45420</v>
      </c>
      <c r="S826" s="7">
        <f>IF(Overall!O828&lt;&gt;"", DATEVALUE(Overall!O828), "")</f>
        <v>45420</v>
      </c>
      <c r="T826" s="5">
        <f t="shared" si="25"/>
        <v>1</v>
      </c>
      <c r="U826" s="10" t="str">
        <f>IF(Overall!$A828&lt;&gt;"",IF(AND(MONTH($O826) &lt;= 1, MONTH($P826) &gt;= 1), IF($T826 &lt;&gt; "", $H826/$T826, ""), ""),"")</f>
        <v/>
      </c>
      <c r="V826" s="10" t="str">
        <f>IF(Overall!$A828&lt;&gt;"",IF(AND(MONTH($O826) &lt;= 2, MONTH($P826) &gt;= 2), IF($T826 &lt;&gt; "", $H826/$T826, ""), ""),"")</f>
        <v/>
      </c>
      <c r="W826" s="10" t="str">
        <f>IF(Overall!$A828&lt;&gt;"",IF(AND(MONTH($O826) &lt;= 3, MONTH($P826) &gt;= 3), IF($T826 &lt;&gt; "", $H826/$T826, ""), ""),"")</f>
        <v/>
      </c>
      <c r="X826" s="10" t="str">
        <f>IF(Overall!$A828&lt;&gt;"",IF(AND(MONTH($O826) &lt;= 4, MONTH($P826) &gt;= 4), IF($T826 &lt;&gt; "", $H826/$T826, ""), ""),"")</f>
        <v/>
      </c>
      <c r="Y826" s="10" t="str">
        <f>IF(Overall!$A828&lt;&gt;"",IF(AND(MONTH($O826) &lt;= 5, MONTH($P826) &gt;= 5), IF($T826 &lt;&gt; "", $H826/$T826, ""), ""),"")</f>
        <v/>
      </c>
      <c r="Z826" s="10" t="str">
        <f>IF(Overall!$A828&lt;&gt;"",IF(AND(MONTH($O826) &lt;= 6, MONTH($P826) &gt;= 6), IF($T826 &lt;&gt; "", $H826/$T826, ""), ""),"")</f>
        <v/>
      </c>
      <c r="AA826" s="10" t="str">
        <f>IF(Overall!$A828&lt;&gt;"",IF(AND(MONTH($O826) &lt;= 7, MONTH($P826) &gt;= 7 ), IF($T826 &lt;&gt; "", $H826/$T826, ""), ""),"")</f>
        <v/>
      </c>
      <c r="AB826" s="10" t="str">
        <f>IF(Overall!$A828&lt;&gt;"",IF(AND(MONTH($O826) &lt;= 8, MONTH($P826) &gt;= 8), IF($T826 &lt;&gt; "", $H826/$T826, ""), ""),"")</f>
        <v/>
      </c>
      <c r="AC826" s="10">
        <f>IF(Overall!$A828&lt;&gt;"",IF(AND(MONTH($O826) &lt;= 9, MONTH($P826) &gt;= 9), IF($T826 &lt;&gt; "", $H826/$T826, ""), ""),"")</f>
        <v>500000</v>
      </c>
      <c r="AD826" s="10" t="str">
        <f>IF(Overall!$A828&lt;&gt;"",IF(AND(MONTH($O826) &lt;= 10, MONTH($P826) &gt;= 10), IF($T826 &lt;&gt; "", $H826/$T826, ""), ""),"")</f>
        <v/>
      </c>
      <c r="AE826" s="10" t="str">
        <f>IF(Overall!$A828&lt;&gt;"",IF(AND(MONTH($O826) &lt;= 11, MONTH($P826) &gt;= 11), IF($T826 &lt;&gt; "", $H826/$T826, ""), ""),"")</f>
        <v/>
      </c>
      <c r="AF826" s="10" t="str">
        <f>IF(Overall!$A828&lt;&gt;"",IF(AND(MONTH($O826) &lt;= 12, MONTH($P826) &gt;= 12), IF($T826 &lt;&gt; "", $H826/$T826, ""), ""),"")</f>
        <v/>
      </c>
      <c r="AH826" s="10" t="str">
        <f ca="1">IFERROR(IF(AND(NOW()&lt;= EOMONTH(DATE(YEAR($P826),1, 1), 0), Overall!$A828&lt;&gt;"", MONTH($O826) &lt;= 1, MONTH($P826) &gt;= 1), IF($T826 &lt;&gt; "", $H826/$T826, ""), ""), "")</f>
        <v/>
      </c>
      <c r="AI826" s="10" t="str">
        <f ca="1">IFERROR(IF(AND(NOW()&lt;= EOMONTH(DATE(YEAR($P826),2, 1), 0), Overall!$A828&lt;&gt;"", MONTH($O826) &lt;= 2, MONTH($P826) &gt;= 2), IF($T826 &lt;&gt; "", $H826/$T826, ""), ""), "")</f>
        <v/>
      </c>
      <c r="AJ826" s="10" t="str">
        <f ca="1">IFERROR(IF(AND(NOW()&lt;= EOMONTH(DATE(YEAR($P826),3, 1), 0), Overall!$A828&lt;&gt;"", MONTH($O826) &lt;= 3, MONTH($P826) &gt;= 3), IF($T826 &lt;&gt; "", $H826/$T826, ""), ""), "")</f>
        <v/>
      </c>
      <c r="AK826" s="10" t="str">
        <f ca="1">IFERROR(IF(AND(NOW()&lt;= EOMONTH(DATE(YEAR($P826),4, 1), 0), Overall!$A828&lt;&gt;"", MONTH($O826) &lt;= 4, MONTH($P826) &gt;= 4), IF($T826 &lt;&gt; "", $H826/$T826, ""), ""), "")</f>
        <v/>
      </c>
      <c r="AL826" s="10" t="str">
        <f ca="1">IFERROR(IF(AND(NOW()&lt;= EOMONTH(DATE(YEAR($P826),5, 1), 0), Overall!$A828&lt;&gt;"", MONTH($O826) &lt;= 5, MONTH($P826) &gt;= 5), IF($T826 &lt;&gt; "", $H826/$T826, ""), ""), "")</f>
        <v/>
      </c>
      <c r="AM826" s="10" t="str">
        <f ca="1">IFERROR(IF(AND(NOW()&lt;= EOMONTH(DATE(YEAR($P826),6, 1), 0), Overall!$A828&lt;&gt;"", MONTH($O826) &lt;= 6, MONTH($P826) &gt;= 6), IF($T826 &lt;&gt; "", $H826/$T826, ""), ""), "")</f>
        <v/>
      </c>
      <c r="AN826" s="10" t="str">
        <f ca="1">IFERROR(IF(AND(NOW()&lt;= EOMONTH(DATE(YEAR($P826),7, 1), 0), Overall!$A828&lt;&gt;"", MONTH($O826) &lt;= 7, MONTH($P826) &gt;= 7), IF($T826 &lt;&gt; "", $H826/$T826, ""), ""), "")</f>
        <v/>
      </c>
      <c r="AO826" s="10" t="str">
        <f ca="1">IFERROR(IF(AND(NOW()&lt;= EOMONTH(DATE(YEAR($P826),8, 1), 0), Overall!$A828&lt;&gt;"", MONTH($O826) &lt;= 8, MONTH($P826) &gt;= 8), IF($T826 &lt;&gt; "", $H826/$T826, ""), ""), "")</f>
        <v/>
      </c>
      <c r="AP826" s="10" t="str">
        <f ca="1">IFERROR(IF(AND(NOW()&lt;= EOMONTH(DATE(YEAR($P826),9, 1), 0), Overall!$A828&lt;&gt;"", MONTH($O826) &lt;= 9, MONTH($P826) &gt;= 9), IF($T826 &lt;&gt; "", $H826/$T826, ""), ""), "")</f>
        <v/>
      </c>
      <c r="AQ826" s="10" t="str">
        <f ca="1">IFERROR(IF(AND(NOW()&lt;= EOMONTH(DATE(YEAR($P826),10, 1), 0), Overall!$A828&lt;&gt;"", MONTH($O826) &lt;= 10, MONTH($P826) &gt;= 10), IF($T826 &lt;&gt; "", $H826/$T826, ""), ""), "")</f>
        <v/>
      </c>
      <c r="AR826" s="10" t="str">
        <f ca="1">IFERROR(IF(AND(NOW()&lt;= EOMONTH(DATE(YEAR($P826),11, 1), 0), Overall!$A828&lt;&gt;"", MONTH($O826) &lt;=11, MONTH($P826) &gt;= 11), IF($T826 &lt;&gt; "", $H826/$T826, ""), ""), "")</f>
        <v/>
      </c>
      <c r="AS826" s="10" t="str">
        <f ca="1">IFERROR(IF(AND(NOW()&lt;= EOMONTH(DATE(YEAR($P826),12, 1), 0), Overall!$A828&lt;&gt;"", MONTH($O826) &lt;= 12, MONTH($P826) &gt;= 12), IF($T826 &lt;&gt; "", $H826/$T826, ""), ""), "")</f>
        <v/>
      </c>
      <c r="AT826" s="16">
        <f t="shared" ca="1" si="26"/>
        <v>0</v>
      </c>
    </row>
    <row r="827" spans="1:46" x14ac:dyDescent="0.25">
      <c r="A827" t="str">
        <f>_xlfn.VALUETOTEXT(Overall!A829)</f>
        <v>FY2024 PCHP</v>
      </c>
      <c r="B827" s="8">
        <f>IF(Overall!B829&lt;&gt;"", VALUE(Overall!B829), "")</f>
        <v>199</v>
      </c>
      <c r="C827" s="5" t="str">
        <f>IF(Overall!C829&lt;&gt;"",_xlfn.VALUETOTEXT(Overall!C829),"")</f>
        <v>24-0805-3005-24MACQ-PS-AS-199</v>
      </c>
      <c r="D827" s="5" t="str">
        <f>_xlfn.VALUETOTEXT(Overall!D829)</f>
        <v>AS</v>
      </c>
      <c r="E827" s="5" t="str">
        <f>IF(Overall!Q829&lt;&gt;"",_xlfn.VALUETOTEXT(Overall!Q829),"")</f>
        <v>MACQ</v>
      </c>
      <c r="F827" s="5" t="str">
        <f>IF(Overall!E829&lt;&gt;"",_xlfn.VALUETOTEXT(Overall!E829),"")</f>
        <v>Macquarie Bank Ltd</v>
      </c>
      <c r="G827" s="5" t="str">
        <f>IF(Overall!R829&lt;&gt;"",_xlfn.VALUETOTEXT(Overall!R829),"")</f>
        <v>Asian</v>
      </c>
      <c r="H827" s="6">
        <f>IF(Overall!F829&lt;&gt;"",VALUE(Overall!F829),"")</f>
        <v>500000</v>
      </c>
      <c r="I827" s="6">
        <f>IF(Overall!G829&lt;&gt;"",VALUE(Overall!G829),"")</f>
        <v>78</v>
      </c>
      <c r="J827" s="6">
        <f>IF(Overall!H829&lt;&gt;"",VALUE(Overall!H829),"")</f>
        <v>62</v>
      </c>
      <c r="K827" s="6">
        <f>IF(Overall!I829&lt;&gt;"",VALUE(Overall!I829),"")</f>
        <v>3.1</v>
      </c>
      <c r="L827" s="6">
        <f>IF(Overall!J829&lt;&gt;"",VALUE(Overall!J829),"")</f>
        <v>0.35</v>
      </c>
      <c r="M827" s="6">
        <f>IF(Overall!K829&lt;&gt;"",VALUE(Overall!K829),"")</f>
        <v>2.75</v>
      </c>
      <c r="N827" s="6">
        <f>IF(Overall!T829&lt;&gt;"",VALUE(Overall!T829),"")</f>
        <v>81.52</v>
      </c>
      <c r="O827" s="7">
        <f>IF(Overall!L829&lt;&gt;"", DATEVALUE(Overall!L829), "")</f>
        <v>45536</v>
      </c>
      <c r="P827" s="7">
        <f>IF(Overall!M829&lt;&gt;"", DATEVALUE(Overall!M829), "")</f>
        <v>45565</v>
      </c>
      <c r="Q827" s="7" t="str">
        <f>IF(Overall!S829&lt;&gt;"",_xlfn.VALUETOTEXT(Overall!S829),"")</f>
        <v>Sep</v>
      </c>
      <c r="R827" s="7">
        <f>IF(Overall!O829&lt;&gt;"", DATEVALUE(Overall!O829), "")</f>
        <v>45420</v>
      </c>
      <c r="S827" s="7">
        <f>IF(Overall!O829&lt;&gt;"", DATEVALUE(Overall!O829), "")</f>
        <v>45420</v>
      </c>
      <c r="T827" s="5">
        <f t="shared" si="25"/>
        <v>1</v>
      </c>
      <c r="U827" s="10" t="str">
        <f>IF(Overall!$A829&lt;&gt;"",IF(AND(MONTH($O827) &lt;= 1, MONTH($P827) &gt;= 1), IF($T827 &lt;&gt; "", $H827/$T827, ""), ""),"")</f>
        <v/>
      </c>
      <c r="V827" s="10" t="str">
        <f>IF(Overall!$A829&lt;&gt;"",IF(AND(MONTH($O827) &lt;= 2, MONTH($P827) &gt;= 2), IF($T827 &lt;&gt; "", $H827/$T827, ""), ""),"")</f>
        <v/>
      </c>
      <c r="W827" s="10" t="str">
        <f>IF(Overall!$A829&lt;&gt;"",IF(AND(MONTH($O827) &lt;= 3, MONTH($P827) &gt;= 3), IF($T827 &lt;&gt; "", $H827/$T827, ""), ""),"")</f>
        <v/>
      </c>
      <c r="X827" s="10" t="str">
        <f>IF(Overall!$A829&lt;&gt;"",IF(AND(MONTH($O827) &lt;= 4, MONTH($P827) &gt;= 4), IF($T827 &lt;&gt; "", $H827/$T827, ""), ""),"")</f>
        <v/>
      </c>
      <c r="Y827" s="10" t="str">
        <f>IF(Overall!$A829&lt;&gt;"",IF(AND(MONTH($O827) &lt;= 5, MONTH($P827) &gt;= 5), IF($T827 &lt;&gt; "", $H827/$T827, ""), ""),"")</f>
        <v/>
      </c>
      <c r="Z827" s="10" t="str">
        <f>IF(Overall!$A829&lt;&gt;"",IF(AND(MONTH($O827) &lt;= 6, MONTH($P827) &gt;= 6), IF($T827 &lt;&gt; "", $H827/$T827, ""), ""),"")</f>
        <v/>
      </c>
      <c r="AA827" s="10" t="str">
        <f>IF(Overall!$A829&lt;&gt;"",IF(AND(MONTH($O827) &lt;= 7, MONTH($P827) &gt;= 7 ), IF($T827 &lt;&gt; "", $H827/$T827, ""), ""),"")</f>
        <v/>
      </c>
      <c r="AB827" s="10" t="str">
        <f>IF(Overall!$A829&lt;&gt;"",IF(AND(MONTH($O827) &lt;= 8, MONTH($P827) &gt;= 8), IF($T827 &lt;&gt; "", $H827/$T827, ""), ""),"")</f>
        <v/>
      </c>
      <c r="AC827" s="10">
        <f>IF(Overall!$A829&lt;&gt;"",IF(AND(MONTH($O827) &lt;= 9, MONTH($P827) &gt;= 9), IF($T827 &lt;&gt; "", $H827/$T827, ""), ""),"")</f>
        <v>500000</v>
      </c>
      <c r="AD827" s="10" t="str">
        <f>IF(Overall!$A829&lt;&gt;"",IF(AND(MONTH($O827) &lt;= 10, MONTH($P827) &gt;= 10), IF($T827 &lt;&gt; "", $H827/$T827, ""), ""),"")</f>
        <v/>
      </c>
      <c r="AE827" s="10" t="str">
        <f>IF(Overall!$A829&lt;&gt;"",IF(AND(MONTH($O827) &lt;= 11, MONTH($P827) &gt;= 11), IF($T827 &lt;&gt; "", $H827/$T827, ""), ""),"")</f>
        <v/>
      </c>
      <c r="AF827" s="10" t="str">
        <f>IF(Overall!$A829&lt;&gt;"",IF(AND(MONTH($O827) &lt;= 12, MONTH($P827) &gt;= 12), IF($T827 &lt;&gt; "", $H827/$T827, ""), ""),"")</f>
        <v/>
      </c>
      <c r="AH827" s="10" t="str">
        <f ca="1">IFERROR(IF(AND(NOW()&lt;= EOMONTH(DATE(YEAR($P827),1, 1), 0), Overall!$A829&lt;&gt;"", MONTH($O827) &lt;= 1, MONTH($P827) &gt;= 1), IF($T827 &lt;&gt; "", $H827/$T827, ""), ""), "")</f>
        <v/>
      </c>
      <c r="AI827" s="10" t="str">
        <f ca="1">IFERROR(IF(AND(NOW()&lt;= EOMONTH(DATE(YEAR($P827),2, 1), 0), Overall!$A829&lt;&gt;"", MONTH($O827) &lt;= 2, MONTH($P827) &gt;= 2), IF($T827 &lt;&gt; "", $H827/$T827, ""), ""), "")</f>
        <v/>
      </c>
      <c r="AJ827" s="10" t="str">
        <f ca="1">IFERROR(IF(AND(NOW()&lt;= EOMONTH(DATE(YEAR($P827),3, 1), 0), Overall!$A829&lt;&gt;"", MONTH($O827) &lt;= 3, MONTH($P827) &gt;= 3), IF($T827 &lt;&gt; "", $H827/$T827, ""), ""), "")</f>
        <v/>
      </c>
      <c r="AK827" s="10" t="str">
        <f ca="1">IFERROR(IF(AND(NOW()&lt;= EOMONTH(DATE(YEAR($P827),4, 1), 0), Overall!$A829&lt;&gt;"", MONTH($O827) &lt;= 4, MONTH($P827) &gt;= 4), IF($T827 &lt;&gt; "", $H827/$T827, ""), ""), "")</f>
        <v/>
      </c>
      <c r="AL827" s="10" t="str">
        <f ca="1">IFERROR(IF(AND(NOW()&lt;= EOMONTH(DATE(YEAR($P827),5, 1), 0), Overall!$A829&lt;&gt;"", MONTH($O827) &lt;= 5, MONTH($P827) &gt;= 5), IF($T827 &lt;&gt; "", $H827/$T827, ""), ""), "")</f>
        <v/>
      </c>
      <c r="AM827" s="10" t="str">
        <f ca="1">IFERROR(IF(AND(NOW()&lt;= EOMONTH(DATE(YEAR($P827),6, 1), 0), Overall!$A829&lt;&gt;"", MONTH($O827) &lt;= 6, MONTH($P827) &gt;= 6), IF($T827 &lt;&gt; "", $H827/$T827, ""), ""), "")</f>
        <v/>
      </c>
      <c r="AN827" s="10" t="str">
        <f ca="1">IFERROR(IF(AND(NOW()&lt;= EOMONTH(DATE(YEAR($P827),7, 1), 0), Overall!$A829&lt;&gt;"", MONTH($O827) &lt;= 7, MONTH($P827) &gt;= 7), IF($T827 &lt;&gt; "", $H827/$T827, ""), ""), "")</f>
        <v/>
      </c>
      <c r="AO827" s="10" t="str">
        <f ca="1">IFERROR(IF(AND(NOW()&lt;= EOMONTH(DATE(YEAR($P827),8, 1), 0), Overall!$A829&lt;&gt;"", MONTH($O827) &lt;= 8, MONTH($P827) &gt;= 8), IF($T827 &lt;&gt; "", $H827/$T827, ""), ""), "")</f>
        <v/>
      </c>
      <c r="AP827" s="10" t="str">
        <f ca="1">IFERROR(IF(AND(NOW()&lt;= EOMONTH(DATE(YEAR($P827),9, 1), 0), Overall!$A829&lt;&gt;"", MONTH($O827) &lt;= 9, MONTH($P827) &gt;= 9), IF($T827 &lt;&gt; "", $H827/$T827, ""), ""), "")</f>
        <v/>
      </c>
      <c r="AQ827" s="10" t="str">
        <f ca="1">IFERROR(IF(AND(NOW()&lt;= EOMONTH(DATE(YEAR($P827),10, 1), 0), Overall!$A829&lt;&gt;"", MONTH($O827) &lt;= 10, MONTH($P827) &gt;= 10), IF($T827 &lt;&gt; "", $H827/$T827, ""), ""), "")</f>
        <v/>
      </c>
      <c r="AR827" s="10" t="str">
        <f ca="1">IFERROR(IF(AND(NOW()&lt;= EOMONTH(DATE(YEAR($P827),11, 1), 0), Overall!$A829&lt;&gt;"", MONTH($O827) &lt;=11, MONTH($P827) &gt;= 11), IF($T827 &lt;&gt; "", $H827/$T827, ""), ""), "")</f>
        <v/>
      </c>
      <c r="AS827" s="10" t="str">
        <f ca="1">IFERROR(IF(AND(NOW()&lt;= EOMONTH(DATE(YEAR($P827),12, 1), 0), Overall!$A829&lt;&gt;"", MONTH($O827) &lt;= 12, MONTH($P827) &gt;= 12), IF($T827 &lt;&gt; "", $H827/$T827, ""), ""), "")</f>
        <v/>
      </c>
      <c r="AT827" s="16">
        <f t="shared" ca="1" si="26"/>
        <v>0</v>
      </c>
    </row>
    <row r="828" spans="1:46" x14ac:dyDescent="0.25">
      <c r="A828" t="str">
        <f>_xlfn.VALUETOTEXT(Overall!A830)</f>
        <v>FY2024 PCHP</v>
      </c>
      <c r="B828" s="8">
        <f>IF(Overall!B830&lt;&gt;"", VALUE(Overall!B830), "")</f>
        <v>200</v>
      </c>
      <c r="C828" s="5" t="str">
        <f>IF(Overall!C830&lt;&gt;"",_xlfn.VALUETOTEXT(Overall!C830),"")</f>
        <v>24-0805-3005-24BNPP-PS-AS-200</v>
      </c>
      <c r="D828" s="5" t="str">
        <f>_xlfn.VALUETOTEXT(Overall!D830)</f>
        <v>AS</v>
      </c>
      <c r="E828" s="5" t="str">
        <f>IF(Overall!Q830&lt;&gt;"",_xlfn.VALUETOTEXT(Overall!Q830),"")</f>
        <v>BNPP</v>
      </c>
      <c r="F828" s="5" t="str">
        <f>IF(Overall!E830&lt;&gt;"",_xlfn.VALUETOTEXT(Overall!E830),"")</f>
        <v>BNP Paribas SA</v>
      </c>
      <c r="G828" s="5" t="str">
        <f>IF(Overall!R830&lt;&gt;"",_xlfn.VALUETOTEXT(Overall!R830),"")</f>
        <v>Asian</v>
      </c>
      <c r="H828" s="6">
        <f>IF(Overall!F830&lt;&gt;"",VALUE(Overall!F830),"")</f>
        <v>500000</v>
      </c>
      <c r="I828" s="6">
        <f>IF(Overall!G830&lt;&gt;"",VALUE(Overall!G830),"")</f>
        <v>78</v>
      </c>
      <c r="J828" s="6">
        <f>IF(Overall!H830&lt;&gt;"",VALUE(Overall!H830),"")</f>
        <v>62</v>
      </c>
      <c r="K828" s="6">
        <f>IF(Overall!I830&lt;&gt;"",VALUE(Overall!I830),"")</f>
        <v>3</v>
      </c>
      <c r="L828" s="6">
        <f>IF(Overall!J830&lt;&gt;"",VALUE(Overall!J830),"")</f>
        <v>0.25</v>
      </c>
      <c r="M828" s="6">
        <f>IF(Overall!K830&lt;&gt;"",VALUE(Overall!K830),"")</f>
        <v>2.75</v>
      </c>
      <c r="N828" s="6">
        <f>IF(Overall!T830&lt;&gt;"",VALUE(Overall!T830),"")</f>
        <v>81.3</v>
      </c>
      <c r="O828" s="7">
        <f>IF(Overall!L830&lt;&gt;"", DATEVALUE(Overall!L830), "")</f>
        <v>45536</v>
      </c>
      <c r="P828" s="7">
        <f>IF(Overall!M830&lt;&gt;"", DATEVALUE(Overall!M830), "")</f>
        <v>45565</v>
      </c>
      <c r="Q828" s="7" t="str">
        <f>IF(Overall!S830&lt;&gt;"",_xlfn.VALUETOTEXT(Overall!S830),"")</f>
        <v>Sep</v>
      </c>
      <c r="R828" s="7">
        <f>IF(Overall!O830&lt;&gt;"", DATEVALUE(Overall!O830), "")</f>
        <v>45420</v>
      </c>
      <c r="S828" s="7">
        <f>IF(Overall!O830&lt;&gt;"", DATEVALUE(Overall!O830), "")</f>
        <v>45420</v>
      </c>
      <c r="T828" s="5">
        <f t="shared" si="25"/>
        <v>1</v>
      </c>
      <c r="U828" s="10" t="str">
        <f>IF(Overall!$A830&lt;&gt;"",IF(AND(MONTH($O828) &lt;= 1, MONTH($P828) &gt;= 1), IF($T828 &lt;&gt; "", $H828/$T828, ""), ""),"")</f>
        <v/>
      </c>
      <c r="V828" s="10" t="str">
        <f>IF(Overall!$A830&lt;&gt;"",IF(AND(MONTH($O828) &lt;= 2, MONTH($P828) &gt;= 2), IF($T828 &lt;&gt; "", $H828/$T828, ""), ""),"")</f>
        <v/>
      </c>
      <c r="W828" s="10" t="str">
        <f>IF(Overall!$A830&lt;&gt;"",IF(AND(MONTH($O828) &lt;= 3, MONTH($P828) &gt;= 3), IF($T828 &lt;&gt; "", $H828/$T828, ""), ""),"")</f>
        <v/>
      </c>
      <c r="X828" s="10" t="str">
        <f>IF(Overall!$A830&lt;&gt;"",IF(AND(MONTH($O828) &lt;= 4, MONTH($P828) &gt;= 4), IF($T828 &lt;&gt; "", $H828/$T828, ""), ""),"")</f>
        <v/>
      </c>
      <c r="Y828" s="10" t="str">
        <f>IF(Overall!$A830&lt;&gt;"",IF(AND(MONTH($O828) &lt;= 5, MONTH($P828) &gt;= 5), IF($T828 &lt;&gt; "", $H828/$T828, ""), ""),"")</f>
        <v/>
      </c>
      <c r="Z828" s="10" t="str">
        <f>IF(Overall!$A830&lt;&gt;"",IF(AND(MONTH($O828) &lt;= 6, MONTH($P828) &gt;= 6), IF($T828 &lt;&gt; "", $H828/$T828, ""), ""),"")</f>
        <v/>
      </c>
      <c r="AA828" s="10" t="str">
        <f>IF(Overall!$A830&lt;&gt;"",IF(AND(MONTH($O828) &lt;= 7, MONTH($P828) &gt;= 7 ), IF($T828 &lt;&gt; "", $H828/$T828, ""), ""),"")</f>
        <v/>
      </c>
      <c r="AB828" s="10" t="str">
        <f>IF(Overall!$A830&lt;&gt;"",IF(AND(MONTH($O828) &lt;= 8, MONTH($P828) &gt;= 8), IF($T828 &lt;&gt; "", $H828/$T828, ""), ""),"")</f>
        <v/>
      </c>
      <c r="AC828" s="10">
        <f>IF(Overall!$A830&lt;&gt;"",IF(AND(MONTH($O828) &lt;= 9, MONTH($P828) &gt;= 9), IF($T828 &lt;&gt; "", $H828/$T828, ""), ""),"")</f>
        <v>500000</v>
      </c>
      <c r="AD828" s="10" t="str">
        <f>IF(Overall!$A830&lt;&gt;"",IF(AND(MONTH($O828) &lt;= 10, MONTH($P828) &gt;= 10), IF($T828 &lt;&gt; "", $H828/$T828, ""), ""),"")</f>
        <v/>
      </c>
      <c r="AE828" s="10" t="str">
        <f>IF(Overall!$A830&lt;&gt;"",IF(AND(MONTH($O828) &lt;= 11, MONTH($P828) &gt;= 11), IF($T828 &lt;&gt; "", $H828/$T828, ""), ""),"")</f>
        <v/>
      </c>
      <c r="AF828" s="10" t="str">
        <f>IF(Overall!$A830&lt;&gt;"",IF(AND(MONTH($O828) &lt;= 12, MONTH($P828) &gt;= 12), IF($T828 &lt;&gt; "", $H828/$T828, ""), ""),"")</f>
        <v/>
      </c>
      <c r="AH828" s="10" t="str">
        <f ca="1">IFERROR(IF(AND(NOW()&lt;= EOMONTH(DATE(YEAR($P828),1, 1), 0), Overall!$A830&lt;&gt;"", MONTH($O828) &lt;= 1, MONTH($P828) &gt;= 1), IF($T828 &lt;&gt; "", $H828/$T828, ""), ""), "")</f>
        <v/>
      </c>
      <c r="AI828" s="10" t="str">
        <f ca="1">IFERROR(IF(AND(NOW()&lt;= EOMONTH(DATE(YEAR($P828),2, 1), 0), Overall!$A830&lt;&gt;"", MONTH($O828) &lt;= 2, MONTH($P828) &gt;= 2), IF($T828 &lt;&gt; "", $H828/$T828, ""), ""), "")</f>
        <v/>
      </c>
      <c r="AJ828" s="10" t="str">
        <f ca="1">IFERROR(IF(AND(NOW()&lt;= EOMONTH(DATE(YEAR($P828),3, 1), 0), Overall!$A830&lt;&gt;"", MONTH($O828) &lt;= 3, MONTH($P828) &gt;= 3), IF($T828 &lt;&gt; "", $H828/$T828, ""), ""), "")</f>
        <v/>
      </c>
      <c r="AK828" s="10" t="str">
        <f ca="1">IFERROR(IF(AND(NOW()&lt;= EOMONTH(DATE(YEAR($P828),4, 1), 0), Overall!$A830&lt;&gt;"", MONTH($O828) &lt;= 4, MONTH($P828) &gt;= 4), IF($T828 &lt;&gt; "", $H828/$T828, ""), ""), "")</f>
        <v/>
      </c>
      <c r="AL828" s="10" t="str">
        <f ca="1">IFERROR(IF(AND(NOW()&lt;= EOMONTH(DATE(YEAR($P828),5, 1), 0), Overall!$A830&lt;&gt;"", MONTH($O828) &lt;= 5, MONTH($P828) &gt;= 5), IF($T828 &lt;&gt; "", $H828/$T828, ""), ""), "")</f>
        <v/>
      </c>
      <c r="AM828" s="10" t="str">
        <f ca="1">IFERROR(IF(AND(NOW()&lt;= EOMONTH(DATE(YEAR($P828),6, 1), 0), Overall!$A830&lt;&gt;"", MONTH($O828) &lt;= 6, MONTH($P828) &gt;= 6), IF($T828 &lt;&gt; "", $H828/$T828, ""), ""), "")</f>
        <v/>
      </c>
      <c r="AN828" s="10" t="str">
        <f ca="1">IFERROR(IF(AND(NOW()&lt;= EOMONTH(DATE(YEAR($P828),7, 1), 0), Overall!$A830&lt;&gt;"", MONTH($O828) &lt;= 7, MONTH($P828) &gt;= 7), IF($T828 &lt;&gt; "", $H828/$T828, ""), ""), "")</f>
        <v/>
      </c>
      <c r="AO828" s="10" t="str">
        <f ca="1">IFERROR(IF(AND(NOW()&lt;= EOMONTH(DATE(YEAR($P828),8, 1), 0), Overall!$A830&lt;&gt;"", MONTH($O828) &lt;= 8, MONTH($P828) &gt;= 8), IF($T828 &lt;&gt; "", $H828/$T828, ""), ""), "")</f>
        <v/>
      </c>
      <c r="AP828" s="10" t="str">
        <f ca="1">IFERROR(IF(AND(NOW()&lt;= EOMONTH(DATE(YEAR($P828),9, 1), 0), Overall!$A830&lt;&gt;"", MONTH($O828) &lt;= 9, MONTH($P828) &gt;= 9), IF($T828 &lt;&gt; "", $H828/$T828, ""), ""), "")</f>
        <v/>
      </c>
      <c r="AQ828" s="10" t="str">
        <f ca="1">IFERROR(IF(AND(NOW()&lt;= EOMONTH(DATE(YEAR($P828),10, 1), 0), Overall!$A830&lt;&gt;"", MONTH($O828) &lt;= 10, MONTH($P828) &gt;= 10), IF($T828 &lt;&gt; "", $H828/$T828, ""), ""), "")</f>
        <v/>
      </c>
      <c r="AR828" s="10" t="str">
        <f ca="1">IFERROR(IF(AND(NOW()&lt;= EOMONTH(DATE(YEAR($P828),11, 1), 0), Overall!$A830&lt;&gt;"", MONTH($O828) &lt;=11, MONTH($P828) &gt;= 11), IF($T828 &lt;&gt; "", $H828/$T828, ""), ""), "")</f>
        <v/>
      </c>
      <c r="AS828" s="10" t="str">
        <f ca="1">IFERROR(IF(AND(NOW()&lt;= EOMONTH(DATE(YEAR($P828),12, 1), 0), Overall!$A830&lt;&gt;"", MONTH($O828) &lt;= 12, MONTH($P828) &gt;= 12), IF($T828 &lt;&gt; "", $H828/$T828, ""), ""), "")</f>
        <v/>
      </c>
      <c r="AT828" s="16">
        <f t="shared" ca="1" si="26"/>
        <v>0</v>
      </c>
    </row>
    <row r="829" spans="1:46" x14ac:dyDescent="0.25">
      <c r="A829" t="str">
        <f>_xlfn.VALUETOTEXT(Overall!A831)</f>
        <v>FY2024 PCHP</v>
      </c>
      <c r="B829" s="8">
        <f>IF(Overall!B831&lt;&gt;"", VALUE(Overall!B831), "")</f>
        <v>201</v>
      </c>
      <c r="C829" s="5" t="str">
        <f>IF(Overall!C831&lt;&gt;"",_xlfn.VALUETOTEXT(Overall!C831),"")</f>
        <v>24-0905-3105-24MSCG-PS-EG-201</v>
      </c>
      <c r="D829" s="5" t="str">
        <f>_xlfn.VALUETOTEXT(Overall!D831)</f>
        <v>EG</v>
      </c>
      <c r="E829" s="5" t="str">
        <f>IF(Overall!Q831&lt;&gt;"",_xlfn.VALUETOTEXT(Overall!Q831),"")</f>
        <v>MSCG</v>
      </c>
      <c r="F829" s="5" t="str">
        <f>IF(Overall!E831&lt;&gt;"",_xlfn.VALUETOTEXT(Overall!E831),"")</f>
        <v>Morgan Stanley Capital Group (Singapore) Pte</v>
      </c>
      <c r="G829" s="5" t="str">
        <f>IF(Overall!R831&lt;&gt;"",_xlfn.VALUETOTEXT(Overall!R831),"")</f>
        <v>Asian</v>
      </c>
      <c r="H829" s="6">
        <f>IF(Overall!F831&lt;&gt;"",VALUE(Overall!F831),"")</f>
        <v>500000</v>
      </c>
      <c r="I829" s="6">
        <f>IF(Overall!G831&lt;&gt;"",VALUE(Overall!G831),"")</f>
        <v>78</v>
      </c>
      <c r="J829" s="6">
        <f>IF(Overall!H831&lt;&gt;"",VALUE(Overall!H831),"")</f>
        <v>62</v>
      </c>
      <c r="K829" s="6">
        <f>IF(Overall!I831&lt;&gt;"",VALUE(Overall!I831),"")</f>
        <v>3</v>
      </c>
      <c r="L829" s="6">
        <f>IF(Overall!J831&lt;&gt;"",VALUE(Overall!J831),"")</f>
        <v>0.31</v>
      </c>
      <c r="M829" s="6">
        <f>IF(Overall!K831&lt;&gt;"",VALUE(Overall!K831),"")</f>
        <v>2.69</v>
      </c>
      <c r="N829" s="6">
        <f>IF(Overall!T831&lt;&gt;"",VALUE(Overall!T831),"")</f>
        <v>81.52</v>
      </c>
      <c r="O829" s="7">
        <f>IF(Overall!L831&lt;&gt;"", DATEVALUE(Overall!L831), "")</f>
        <v>45536</v>
      </c>
      <c r="P829" s="7">
        <f>IF(Overall!M831&lt;&gt;"", DATEVALUE(Overall!M831), "")</f>
        <v>45565</v>
      </c>
      <c r="Q829" s="7" t="str">
        <f>IF(Overall!S831&lt;&gt;"",_xlfn.VALUETOTEXT(Overall!S831),"")</f>
        <v>Sep</v>
      </c>
      <c r="R829" s="7">
        <f>IF(Overall!O831&lt;&gt;"", DATEVALUE(Overall!O831), "")</f>
        <v>45421</v>
      </c>
      <c r="S829" s="7">
        <f>IF(Overall!O831&lt;&gt;"", DATEVALUE(Overall!O831), "")</f>
        <v>45421</v>
      </c>
      <c r="T829" s="5">
        <f t="shared" si="25"/>
        <v>1</v>
      </c>
      <c r="U829" s="10" t="str">
        <f>IF(Overall!$A831&lt;&gt;"",IF(AND(MONTH($O829) &lt;= 1, MONTH($P829) &gt;= 1), IF($T829 &lt;&gt; "", $H829/$T829, ""), ""),"")</f>
        <v/>
      </c>
      <c r="V829" s="10" t="str">
        <f>IF(Overall!$A831&lt;&gt;"",IF(AND(MONTH($O829) &lt;= 2, MONTH($P829) &gt;= 2), IF($T829 &lt;&gt; "", $H829/$T829, ""), ""),"")</f>
        <v/>
      </c>
      <c r="W829" s="10" t="str">
        <f>IF(Overall!$A831&lt;&gt;"",IF(AND(MONTH($O829) &lt;= 3, MONTH($P829) &gt;= 3), IF($T829 &lt;&gt; "", $H829/$T829, ""), ""),"")</f>
        <v/>
      </c>
      <c r="X829" s="10" t="str">
        <f>IF(Overall!$A831&lt;&gt;"",IF(AND(MONTH($O829) &lt;= 4, MONTH($P829) &gt;= 4), IF($T829 &lt;&gt; "", $H829/$T829, ""), ""),"")</f>
        <v/>
      </c>
      <c r="Y829" s="10" t="str">
        <f>IF(Overall!$A831&lt;&gt;"",IF(AND(MONTH($O829) &lt;= 5, MONTH($P829) &gt;= 5), IF($T829 &lt;&gt; "", $H829/$T829, ""), ""),"")</f>
        <v/>
      </c>
      <c r="Z829" s="10" t="str">
        <f>IF(Overall!$A831&lt;&gt;"",IF(AND(MONTH($O829) &lt;= 6, MONTH($P829) &gt;= 6), IF($T829 &lt;&gt; "", $H829/$T829, ""), ""),"")</f>
        <v/>
      </c>
      <c r="AA829" s="10" t="str">
        <f>IF(Overall!$A831&lt;&gt;"",IF(AND(MONTH($O829) &lt;= 7, MONTH($P829) &gt;= 7 ), IF($T829 &lt;&gt; "", $H829/$T829, ""), ""),"")</f>
        <v/>
      </c>
      <c r="AB829" s="10" t="str">
        <f>IF(Overall!$A831&lt;&gt;"",IF(AND(MONTH($O829) &lt;= 8, MONTH($P829) &gt;= 8), IF($T829 &lt;&gt; "", $H829/$T829, ""), ""),"")</f>
        <v/>
      </c>
      <c r="AC829" s="10">
        <f>IF(Overall!$A831&lt;&gt;"",IF(AND(MONTH($O829) &lt;= 9, MONTH($P829) &gt;= 9), IF($T829 &lt;&gt; "", $H829/$T829, ""), ""),"")</f>
        <v>500000</v>
      </c>
      <c r="AD829" s="10" t="str">
        <f>IF(Overall!$A831&lt;&gt;"",IF(AND(MONTH($O829) &lt;= 10, MONTH($P829) &gt;= 10), IF($T829 &lt;&gt; "", $H829/$T829, ""), ""),"")</f>
        <v/>
      </c>
      <c r="AE829" s="10" t="str">
        <f>IF(Overall!$A831&lt;&gt;"",IF(AND(MONTH($O829) &lt;= 11, MONTH($P829) &gt;= 11), IF($T829 &lt;&gt; "", $H829/$T829, ""), ""),"")</f>
        <v/>
      </c>
      <c r="AF829" s="10" t="str">
        <f>IF(Overall!$A831&lt;&gt;"",IF(AND(MONTH($O829) &lt;= 12, MONTH($P829) &gt;= 12), IF($T829 &lt;&gt; "", $H829/$T829, ""), ""),"")</f>
        <v/>
      </c>
      <c r="AH829" s="10" t="str">
        <f ca="1">IFERROR(IF(AND(NOW()&lt;= EOMONTH(DATE(YEAR($P829),1, 1), 0), Overall!$A831&lt;&gt;"", MONTH($O829) &lt;= 1, MONTH($P829) &gt;= 1), IF($T829 &lt;&gt; "", $H829/$T829, ""), ""), "")</f>
        <v/>
      </c>
      <c r="AI829" s="10" t="str">
        <f ca="1">IFERROR(IF(AND(NOW()&lt;= EOMONTH(DATE(YEAR($P829),2, 1), 0), Overall!$A831&lt;&gt;"", MONTH($O829) &lt;= 2, MONTH($P829) &gt;= 2), IF($T829 &lt;&gt; "", $H829/$T829, ""), ""), "")</f>
        <v/>
      </c>
      <c r="AJ829" s="10" t="str">
        <f ca="1">IFERROR(IF(AND(NOW()&lt;= EOMONTH(DATE(YEAR($P829),3, 1), 0), Overall!$A831&lt;&gt;"", MONTH($O829) &lt;= 3, MONTH($P829) &gt;= 3), IF($T829 &lt;&gt; "", $H829/$T829, ""), ""), "")</f>
        <v/>
      </c>
      <c r="AK829" s="10" t="str">
        <f ca="1">IFERROR(IF(AND(NOW()&lt;= EOMONTH(DATE(YEAR($P829),4, 1), 0), Overall!$A831&lt;&gt;"", MONTH($O829) &lt;= 4, MONTH($P829) &gt;= 4), IF($T829 &lt;&gt; "", $H829/$T829, ""), ""), "")</f>
        <v/>
      </c>
      <c r="AL829" s="10" t="str">
        <f ca="1">IFERROR(IF(AND(NOW()&lt;= EOMONTH(DATE(YEAR($P829),5, 1), 0), Overall!$A831&lt;&gt;"", MONTH($O829) &lt;= 5, MONTH($P829) &gt;= 5), IF($T829 &lt;&gt; "", $H829/$T829, ""), ""), "")</f>
        <v/>
      </c>
      <c r="AM829" s="10" t="str">
        <f ca="1">IFERROR(IF(AND(NOW()&lt;= EOMONTH(DATE(YEAR($P829),6, 1), 0), Overall!$A831&lt;&gt;"", MONTH($O829) &lt;= 6, MONTH($P829) &gt;= 6), IF($T829 &lt;&gt; "", $H829/$T829, ""), ""), "")</f>
        <v/>
      </c>
      <c r="AN829" s="10" t="str">
        <f ca="1">IFERROR(IF(AND(NOW()&lt;= EOMONTH(DATE(YEAR($P829),7, 1), 0), Overall!$A831&lt;&gt;"", MONTH($O829) &lt;= 7, MONTH($P829) &gt;= 7), IF($T829 &lt;&gt; "", $H829/$T829, ""), ""), "")</f>
        <v/>
      </c>
      <c r="AO829" s="10" t="str">
        <f ca="1">IFERROR(IF(AND(NOW()&lt;= EOMONTH(DATE(YEAR($P829),8, 1), 0), Overall!$A831&lt;&gt;"", MONTH($O829) &lt;= 8, MONTH($P829) &gt;= 8), IF($T829 &lt;&gt; "", $H829/$T829, ""), ""), "")</f>
        <v/>
      </c>
      <c r="AP829" s="10" t="str">
        <f ca="1">IFERROR(IF(AND(NOW()&lt;= EOMONTH(DATE(YEAR($P829),9, 1), 0), Overall!$A831&lt;&gt;"", MONTH($O829) &lt;= 9, MONTH($P829) &gt;= 9), IF($T829 &lt;&gt; "", $H829/$T829, ""), ""), "")</f>
        <v/>
      </c>
      <c r="AQ829" s="10" t="str">
        <f ca="1">IFERROR(IF(AND(NOW()&lt;= EOMONTH(DATE(YEAR($P829),10, 1), 0), Overall!$A831&lt;&gt;"", MONTH($O829) &lt;= 10, MONTH($P829) &gt;= 10), IF($T829 &lt;&gt; "", $H829/$T829, ""), ""), "")</f>
        <v/>
      </c>
      <c r="AR829" s="10" t="str">
        <f ca="1">IFERROR(IF(AND(NOW()&lt;= EOMONTH(DATE(YEAR($P829),11, 1), 0), Overall!$A831&lt;&gt;"", MONTH($O829) &lt;=11, MONTH($P829) &gt;= 11), IF($T829 &lt;&gt; "", $H829/$T829, ""), ""), "")</f>
        <v/>
      </c>
      <c r="AS829" s="10" t="str">
        <f ca="1">IFERROR(IF(AND(NOW()&lt;= EOMONTH(DATE(YEAR($P829),12, 1), 0), Overall!$A831&lt;&gt;"", MONTH($O829) &lt;= 12, MONTH($P829) &gt;= 12), IF($T829 &lt;&gt; "", $H829/$T829, ""), ""), "")</f>
        <v/>
      </c>
      <c r="AT829" s="16">
        <f t="shared" ca="1" si="26"/>
        <v>0</v>
      </c>
    </row>
    <row r="830" spans="1:46" x14ac:dyDescent="0.25">
      <c r="A830" t="str">
        <f>_xlfn.VALUETOTEXT(Overall!A832)</f>
        <v>FY2024 PCHP</v>
      </c>
      <c r="B830" s="8">
        <f>IF(Overall!B832&lt;&gt;"", VALUE(Overall!B832), "")</f>
        <v>202</v>
      </c>
      <c r="C830" s="5" t="str">
        <f>IF(Overall!C832&lt;&gt;"",_xlfn.VALUETOTEXT(Overall!C832),"")</f>
        <v>24-0905-3105-24CITI-PS-DS-202</v>
      </c>
      <c r="D830" s="5" t="str">
        <f>_xlfn.VALUETOTEXT(Overall!D832)</f>
        <v>DS</v>
      </c>
      <c r="E830" s="5" t="str">
        <f>IF(Overall!Q832&lt;&gt;"",_xlfn.VALUETOTEXT(Overall!Q832),"")</f>
        <v>CITI</v>
      </c>
      <c r="F830" s="5" t="str">
        <f>IF(Overall!E832&lt;&gt;"",_xlfn.VALUETOTEXT(Overall!E832),"")</f>
        <v>Citibank Bhd</v>
      </c>
      <c r="G830" s="5" t="str">
        <f>IF(Overall!R832&lt;&gt;"",_xlfn.VALUETOTEXT(Overall!R832),"")</f>
        <v>Asian</v>
      </c>
      <c r="H830" s="6">
        <f>IF(Overall!F832&lt;&gt;"",VALUE(Overall!F832),"")</f>
        <v>500000</v>
      </c>
      <c r="I830" s="6">
        <f>IF(Overall!G832&lt;&gt;"",VALUE(Overall!G832),"")</f>
        <v>78</v>
      </c>
      <c r="J830" s="6">
        <f>IF(Overall!H832&lt;&gt;"",VALUE(Overall!H832),"")</f>
        <v>62</v>
      </c>
      <c r="K830" s="6">
        <f>IF(Overall!I832&lt;&gt;"",VALUE(Overall!I832),"")</f>
        <v>3</v>
      </c>
      <c r="L830" s="6">
        <f>IF(Overall!J832&lt;&gt;"",VALUE(Overall!J832),"")</f>
        <v>0.3</v>
      </c>
      <c r="M830" s="6">
        <f>IF(Overall!K832&lt;&gt;"",VALUE(Overall!K832),"")</f>
        <v>2.7</v>
      </c>
      <c r="N830" s="6">
        <f>IF(Overall!T832&lt;&gt;"",VALUE(Overall!T832),"")</f>
        <v>81.58</v>
      </c>
      <c r="O830" s="7">
        <f>IF(Overall!L832&lt;&gt;"", DATEVALUE(Overall!L832), "")</f>
        <v>45536</v>
      </c>
      <c r="P830" s="7">
        <f>IF(Overall!M832&lt;&gt;"", DATEVALUE(Overall!M832), "")</f>
        <v>45565</v>
      </c>
      <c r="Q830" s="7" t="str">
        <f>IF(Overall!S832&lt;&gt;"",_xlfn.VALUETOTEXT(Overall!S832),"")</f>
        <v>Sep</v>
      </c>
      <c r="R830" s="7">
        <f>IF(Overall!O832&lt;&gt;"", DATEVALUE(Overall!O832), "")</f>
        <v>45421</v>
      </c>
      <c r="S830" s="7">
        <f>IF(Overall!O832&lt;&gt;"", DATEVALUE(Overall!O832), "")</f>
        <v>45421</v>
      </c>
      <c r="T830" s="5">
        <f t="shared" si="25"/>
        <v>1</v>
      </c>
      <c r="U830" s="10" t="str">
        <f>IF(Overall!$A832&lt;&gt;"",IF(AND(MONTH($O830) &lt;= 1, MONTH($P830) &gt;= 1), IF($T830 &lt;&gt; "", $H830/$T830, ""), ""),"")</f>
        <v/>
      </c>
      <c r="V830" s="10" t="str">
        <f>IF(Overall!$A832&lt;&gt;"",IF(AND(MONTH($O830) &lt;= 2, MONTH($P830) &gt;= 2), IF($T830 &lt;&gt; "", $H830/$T830, ""), ""),"")</f>
        <v/>
      </c>
      <c r="W830" s="10" t="str">
        <f>IF(Overall!$A832&lt;&gt;"",IF(AND(MONTH($O830) &lt;= 3, MONTH($P830) &gt;= 3), IF($T830 &lt;&gt; "", $H830/$T830, ""), ""),"")</f>
        <v/>
      </c>
      <c r="X830" s="10" t="str">
        <f>IF(Overall!$A832&lt;&gt;"",IF(AND(MONTH($O830) &lt;= 4, MONTH($P830) &gt;= 4), IF($T830 &lt;&gt; "", $H830/$T830, ""), ""),"")</f>
        <v/>
      </c>
      <c r="Y830" s="10" t="str">
        <f>IF(Overall!$A832&lt;&gt;"",IF(AND(MONTH($O830) &lt;= 5, MONTH($P830) &gt;= 5), IF($T830 &lt;&gt; "", $H830/$T830, ""), ""),"")</f>
        <v/>
      </c>
      <c r="Z830" s="10" t="str">
        <f>IF(Overall!$A832&lt;&gt;"",IF(AND(MONTH($O830) &lt;= 6, MONTH($P830) &gt;= 6), IF($T830 &lt;&gt; "", $H830/$T830, ""), ""),"")</f>
        <v/>
      </c>
      <c r="AA830" s="10" t="str">
        <f>IF(Overall!$A832&lt;&gt;"",IF(AND(MONTH($O830) &lt;= 7, MONTH($P830) &gt;= 7 ), IF($T830 &lt;&gt; "", $H830/$T830, ""), ""),"")</f>
        <v/>
      </c>
      <c r="AB830" s="10" t="str">
        <f>IF(Overall!$A832&lt;&gt;"",IF(AND(MONTH($O830) &lt;= 8, MONTH($P830) &gt;= 8), IF($T830 &lt;&gt; "", $H830/$T830, ""), ""),"")</f>
        <v/>
      </c>
      <c r="AC830" s="10">
        <f>IF(Overall!$A832&lt;&gt;"",IF(AND(MONTH($O830) &lt;= 9, MONTH($P830) &gt;= 9), IF($T830 &lt;&gt; "", $H830/$T830, ""), ""),"")</f>
        <v>500000</v>
      </c>
      <c r="AD830" s="10" t="str">
        <f>IF(Overall!$A832&lt;&gt;"",IF(AND(MONTH($O830) &lt;= 10, MONTH($P830) &gt;= 10), IF($T830 &lt;&gt; "", $H830/$T830, ""), ""),"")</f>
        <v/>
      </c>
      <c r="AE830" s="10" t="str">
        <f>IF(Overall!$A832&lt;&gt;"",IF(AND(MONTH($O830) &lt;= 11, MONTH($P830) &gt;= 11), IF($T830 &lt;&gt; "", $H830/$T830, ""), ""),"")</f>
        <v/>
      </c>
      <c r="AF830" s="10" t="str">
        <f>IF(Overall!$A832&lt;&gt;"",IF(AND(MONTH($O830) &lt;= 12, MONTH($P830) &gt;= 12), IF($T830 &lt;&gt; "", $H830/$T830, ""), ""),"")</f>
        <v/>
      </c>
      <c r="AH830" s="10" t="str">
        <f ca="1">IFERROR(IF(AND(NOW()&lt;= EOMONTH(DATE(YEAR($P830),1, 1), 0), Overall!$A832&lt;&gt;"", MONTH($O830) &lt;= 1, MONTH($P830) &gt;= 1), IF($T830 &lt;&gt; "", $H830/$T830, ""), ""), "")</f>
        <v/>
      </c>
      <c r="AI830" s="10" t="str">
        <f ca="1">IFERROR(IF(AND(NOW()&lt;= EOMONTH(DATE(YEAR($P830),2, 1), 0), Overall!$A832&lt;&gt;"", MONTH($O830) &lt;= 2, MONTH($P830) &gt;= 2), IF($T830 &lt;&gt; "", $H830/$T830, ""), ""), "")</f>
        <v/>
      </c>
      <c r="AJ830" s="10" t="str">
        <f ca="1">IFERROR(IF(AND(NOW()&lt;= EOMONTH(DATE(YEAR($P830),3, 1), 0), Overall!$A832&lt;&gt;"", MONTH($O830) &lt;= 3, MONTH($P830) &gt;= 3), IF($T830 &lt;&gt; "", $H830/$T830, ""), ""), "")</f>
        <v/>
      </c>
      <c r="AK830" s="10" t="str">
        <f ca="1">IFERROR(IF(AND(NOW()&lt;= EOMONTH(DATE(YEAR($P830),4, 1), 0), Overall!$A832&lt;&gt;"", MONTH($O830) &lt;= 4, MONTH($P830) &gt;= 4), IF($T830 &lt;&gt; "", $H830/$T830, ""), ""), "")</f>
        <v/>
      </c>
      <c r="AL830" s="10" t="str">
        <f ca="1">IFERROR(IF(AND(NOW()&lt;= EOMONTH(DATE(YEAR($P830),5, 1), 0), Overall!$A832&lt;&gt;"", MONTH($O830) &lt;= 5, MONTH($P830) &gt;= 5), IF($T830 &lt;&gt; "", $H830/$T830, ""), ""), "")</f>
        <v/>
      </c>
      <c r="AM830" s="10" t="str">
        <f ca="1">IFERROR(IF(AND(NOW()&lt;= EOMONTH(DATE(YEAR($P830),6, 1), 0), Overall!$A832&lt;&gt;"", MONTH($O830) &lt;= 6, MONTH($P830) &gt;= 6), IF($T830 &lt;&gt; "", $H830/$T830, ""), ""), "")</f>
        <v/>
      </c>
      <c r="AN830" s="10" t="str">
        <f ca="1">IFERROR(IF(AND(NOW()&lt;= EOMONTH(DATE(YEAR($P830),7, 1), 0), Overall!$A832&lt;&gt;"", MONTH($O830) &lt;= 7, MONTH($P830) &gt;= 7), IF($T830 &lt;&gt; "", $H830/$T830, ""), ""), "")</f>
        <v/>
      </c>
      <c r="AO830" s="10" t="str">
        <f ca="1">IFERROR(IF(AND(NOW()&lt;= EOMONTH(DATE(YEAR($P830),8, 1), 0), Overall!$A832&lt;&gt;"", MONTH($O830) &lt;= 8, MONTH($P830) &gt;= 8), IF($T830 &lt;&gt; "", $H830/$T830, ""), ""), "")</f>
        <v/>
      </c>
      <c r="AP830" s="10" t="str">
        <f ca="1">IFERROR(IF(AND(NOW()&lt;= EOMONTH(DATE(YEAR($P830),9, 1), 0), Overall!$A832&lt;&gt;"", MONTH($O830) &lt;= 9, MONTH($P830) &gt;= 9), IF($T830 &lt;&gt; "", $H830/$T830, ""), ""), "")</f>
        <v/>
      </c>
      <c r="AQ830" s="10" t="str">
        <f ca="1">IFERROR(IF(AND(NOW()&lt;= EOMONTH(DATE(YEAR($P830),10, 1), 0), Overall!$A832&lt;&gt;"", MONTH($O830) &lt;= 10, MONTH($P830) &gt;= 10), IF($T830 &lt;&gt; "", $H830/$T830, ""), ""), "")</f>
        <v/>
      </c>
      <c r="AR830" s="10" t="str">
        <f ca="1">IFERROR(IF(AND(NOW()&lt;= EOMONTH(DATE(YEAR($P830),11, 1), 0), Overall!$A832&lt;&gt;"", MONTH($O830) &lt;=11, MONTH($P830) &gt;= 11), IF($T830 &lt;&gt; "", $H830/$T830, ""), ""), "")</f>
        <v/>
      </c>
      <c r="AS830" s="10" t="str">
        <f ca="1">IFERROR(IF(AND(NOW()&lt;= EOMONTH(DATE(YEAR($P830),12, 1), 0), Overall!$A832&lt;&gt;"", MONTH($O830) &lt;= 12, MONTH($P830) &gt;= 12), IF($T830 &lt;&gt; "", $H830/$T830, ""), ""), "")</f>
        <v/>
      </c>
      <c r="AT830" s="16">
        <f t="shared" ca="1" si="26"/>
        <v>0</v>
      </c>
    </row>
    <row r="831" spans="1:46" x14ac:dyDescent="0.25">
      <c r="A831" t="str">
        <f>_xlfn.VALUETOTEXT(Overall!A833)</f>
        <v>FY2024 PCHP</v>
      </c>
      <c r="B831" s="8">
        <f>IF(Overall!B833&lt;&gt;"", VALUE(Overall!B833), "")</f>
        <v>203</v>
      </c>
      <c r="C831" s="5" t="str">
        <f>IF(Overall!C833&lt;&gt;"",_xlfn.VALUETOTEXT(Overall!C833),"")</f>
        <v>24-0905-3105-24JPMC-PS-EG-203</v>
      </c>
      <c r="D831" s="5" t="str">
        <f>_xlfn.VALUETOTEXT(Overall!D833)</f>
        <v>EG</v>
      </c>
      <c r="E831" s="5" t="str">
        <f>IF(Overall!Q833&lt;&gt;"",_xlfn.VALUETOTEXT(Overall!Q833),"")</f>
        <v>JPMC</v>
      </c>
      <c r="F831" s="5" t="str">
        <f>IF(Overall!E833&lt;&gt;"",_xlfn.VALUETOTEXT(Overall!E833),"")</f>
        <v>JP Morgan Chase Bank NA</v>
      </c>
      <c r="G831" s="5" t="str">
        <f>IF(Overall!R833&lt;&gt;"",_xlfn.VALUETOTEXT(Overall!R833),"")</f>
        <v>Asian</v>
      </c>
      <c r="H831" s="6">
        <f>IF(Overall!F833&lt;&gt;"",VALUE(Overall!F833),"")</f>
        <v>500000</v>
      </c>
      <c r="I831" s="6">
        <f>IF(Overall!G833&lt;&gt;"",VALUE(Overall!G833),"")</f>
        <v>78</v>
      </c>
      <c r="J831" s="6">
        <f>IF(Overall!H833&lt;&gt;"",VALUE(Overall!H833),"")</f>
        <v>62</v>
      </c>
      <c r="K831" s="6">
        <f>IF(Overall!I833&lt;&gt;"",VALUE(Overall!I833),"")</f>
        <v>3</v>
      </c>
      <c r="L831" s="6">
        <f>IF(Overall!J833&lt;&gt;"",VALUE(Overall!J833),"")</f>
        <v>0.31</v>
      </c>
      <c r="M831" s="6">
        <f>IF(Overall!K833&lt;&gt;"",VALUE(Overall!K833),"")</f>
        <v>2.69</v>
      </c>
      <c r="N831" s="6">
        <f>IF(Overall!T833&lt;&gt;"",VALUE(Overall!T833),"")</f>
        <v>81.569999999999993</v>
      </c>
      <c r="O831" s="7">
        <f>IF(Overall!L833&lt;&gt;"", DATEVALUE(Overall!L833), "")</f>
        <v>45536</v>
      </c>
      <c r="P831" s="7">
        <f>IF(Overall!M833&lt;&gt;"", DATEVALUE(Overall!M833), "")</f>
        <v>45565</v>
      </c>
      <c r="Q831" s="7" t="str">
        <f>IF(Overall!S833&lt;&gt;"",_xlfn.VALUETOTEXT(Overall!S833),"")</f>
        <v>Sep</v>
      </c>
      <c r="R831" s="7">
        <f>IF(Overall!O833&lt;&gt;"", DATEVALUE(Overall!O833), "")</f>
        <v>45421</v>
      </c>
      <c r="S831" s="7">
        <f>IF(Overall!O833&lt;&gt;"", DATEVALUE(Overall!O833), "")</f>
        <v>45421</v>
      </c>
      <c r="T831" s="5">
        <f t="shared" si="25"/>
        <v>1</v>
      </c>
      <c r="U831" s="10" t="str">
        <f>IF(Overall!$A833&lt;&gt;"",IF(AND(MONTH($O831) &lt;= 1, MONTH($P831) &gt;= 1), IF($T831 &lt;&gt; "", $H831/$T831, ""), ""),"")</f>
        <v/>
      </c>
      <c r="V831" s="10" t="str">
        <f>IF(Overall!$A833&lt;&gt;"",IF(AND(MONTH($O831) &lt;= 2, MONTH($P831) &gt;= 2), IF($T831 &lt;&gt; "", $H831/$T831, ""), ""),"")</f>
        <v/>
      </c>
      <c r="W831" s="10" t="str">
        <f>IF(Overall!$A833&lt;&gt;"",IF(AND(MONTH($O831) &lt;= 3, MONTH($P831) &gt;= 3), IF($T831 &lt;&gt; "", $H831/$T831, ""), ""),"")</f>
        <v/>
      </c>
      <c r="X831" s="10" t="str">
        <f>IF(Overall!$A833&lt;&gt;"",IF(AND(MONTH($O831) &lt;= 4, MONTH($P831) &gt;= 4), IF($T831 &lt;&gt; "", $H831/$T831, ""), ""),"")</f>
        <v/>
      </c>
      <c r="Y831" s="10" t="str">
        <f>IF(Overall!$A833&lt;&gt;"",IF(AND(MONTH($O831) &lt;= 5, MONTH($P831) &gt;= 5), IF($T831 &lt;&gt; "", $H831/$T831, ""), ""),"")</f>
        <v/>
      </c>
      <c r="Z831" s="10" t="str">
        <f>IF(Overall!$A833&lt;&gt;"",IF(AND(MONTH($O831) &lt;= 6, MONTH($P831) &gt;= 6), IF($T831 &lt;&gt; "", $H831/$T831, ""), ""),"")</f>
        <v/>
      </c>
      <c r="AA831" s="10" t="str">
        <f>IF(Overall!$A833&lt;&gt;"",IF(AND(MONTH($O831) &lt;= 7, MONTH($P831) &gt;= 7 ), IF($T831 &lt;&gt; "", $H831/$T831, ""), ""),"")</f>
        <v/>
      </c>
      <c r="AB831" s="10" t="str">
        <f>IF(Overall!$A833&lt;&gt;"",IF(AND(MONTH($O831) &lt;= 8, MONTH($P831) &gt;= 8), IF($T831 &lt;&gt; "", $H831/$T831, ""), ""),"")</f>
        <v/>
      </c>
      <c r="AC831" s="10">
        <f>IF(Overall!$A833&lt;&gt;"",IF(AND(MONTH($O831) &lt;= 9, MONTH($P831) &gt;= 9), IF($T831 &lt;&gt; "", $H831/$T831, ""), ""),"")</f>
        <v>500000</v>
      </c>
      <c r="AD831" s="10" t="str">
        <f>IF(Overall!$A833&lt;&gt;"",IF(AND(MONTH($O831) &lt;= 10, MONTH($P831) &gt;= 10), IF($T831 &lt;&gt; "", $H831/$T831, ""), ""),"")</f>
        <v/>
      </c>
      <c r="AE831" s="10" t="str">
        <f>IF(Overall!$A833&lt;&gt;"",IF(AND(MONTH($O831) &lt;= 11, MONTH($P831) &gt;= 11), IF($T831 &lt;&gt; "", $H831/$T831, ""), ""),"")</f>
        <v/>
      </c>
      <c r="AF831" s="10" t="str">
        <f>IF(Overall!$A833&lt;&gt;"",IF(AND(MONTH($O831) &lt;= 12, MONTH($P831) &gt;= 12), IF($T831 &lt;&gt; "", $H831/$T831, ""), ""),"")</f>
        <v/>
      </c>
      <c r="AH831" s="10" t="str">
        <f ca="1">IFERROR(IF(AND(NOW()&lt;= EOMONTH(DATE(YEAR($P831),1, 1), 0), Overall!$A833&lt;&gt;"", MONTH($O831) &lt;= 1, MONTH($P831) &gt;= 1), IF($T831 &lt;&gt; "", $H831/$T831, ""), ""), "")</f>
        <v/>
      </c>
      <c r="AI831" s="10" t="str">
        <f ca="1">IFERROR(IF(AND(NOW()&lt;= EOMONTH(DATE(YEAR($P831),2, 1), 0), Overall!$A833&lt;&gt;"", MONTH($O831) &lt;= 2, MONTH($P831) &gt;= 2), IF($T831 &lt;&gt; "", $H831/$T831, ""), ""), "")</f>
        <v/>
      </c>
      <c r="AJ831" s="10" t="str">
        <f ca="1">IFERROR(IF(AND(NOW()&lt;= EOMONTH(DATE(YEAR($P831),3, 1), 0), Overall!$A833&lt;&gt;"", MONTH($O831) &lt;= 3, MONTH($P831) &gt;= 3), IF($T831 &lt;&gt; "", $H831/$T831, ""), ""), "")</f>
        <v/>
      </c>
      <c r="AK831" s="10" t="str">
        <f ca="1">IFERROR(IF(AND(NOW()&lt;= EOMONTH(DATE(YEAR($P831),4, 1), 0), Overall!$A833&lt;&gt;"", MONTH($O831) &lt;= 4, MONTH($P831) &gt;= 4), IF($T831 &lt;&gt; "", $H831/$T831, ""), ""), "")</f>
        <v/>
      </c>
      <c r="AL831" s="10" t="str">
        <f ca="1">IFERROR(IF(AND(NOW()&lt;= EOMONTH(DATE(YEAR($P831),5, 1), 0), Overall!$A833&lt;&gt;"", MONTH($O831) &lt;= 5, MONTH($P831) &gt;= 5), IF($T831 &lt;&gt; "", $H831/$T831, ""), ""), "")</f>
        <v/>
      </c>
      <c r="AM831" s="10" t="str">
        <f ca="1">IFERROR(IF(AND(NOW()&lt;= EOMONTH(DATE(YEAR($P831),6, 1), 0), Overall!$A833&lt;&gt;"", MONTH($O831) &lt;= 6, MONTH($P831) &gt;= 6), IF($T831 &lt;&gt; "", $H831/$T831, ""), ""), "")</f>
        <v/>
      </c>
      <c r="AN831" s="10" t="str">
        <f ca="1">IFERROR(IF(AND(NOW()&lt;= EOMONTH(DATE(YEAR($P831),7, 1), 0), Overall!$A833&lt;&gt;"", MONTH($O831) &lt;= 7, MONTH($P831) &gt;= 7), IF($T831 &lt;&gt; "", $H831/$T831, ""), ""), "")</f>
        <v/>
      </c>
      <c r="AO831" s="10" t="str">
        <f ca="1">IFERROR(IF(AND(NOW()&lt;= EOMONTH(DATE(YEAR($P831),8, 1), 0), Overall!$A833&lt;&gt;"", MONTH($O831) &lt;= 8, MONTH($P831) &gt;= 8), IF($T831 &lt;&gt; "", $H831/$T831, ""), ""), "")</f>
        <v/>
      </c>
      <c r="AP831" s="10" t="str">
        <f ca="1">IFERROR(IF(AND(NOW()&lt;= EOMONTH(DATE(YEAR($P831),9, 1), 0), Overall!$A833&lt;&gt;"", MONTH($O831) &lt;= 9, MONTH($P831) &gt;= 9), IF($T831 &lt;&gt; "", $H831/$T831, ""), ""), "")</f>
        <v/>
      </c>
      <c r="AQ831" s="10" t="str">
        <f ca="1">IFERROR(IF(AND(NOW()&lt;= EOMONTH(DATE(YEAR($P831),10, 1), 0), Overall!$A833&lt;&gt;"", MONTH($O831) &lt;= 10, MONTH($P831) &gt;= 10), IF($T831 &lt;&gt; "", $H831/$T831, ""), ""), "")</f>
        <v/>
      </c>
      <c r="AR831" s="10" t="str">
        <f ca="1">IFERROR(IF(AND(NOW()&lt;= EOMONTH(DATE(YEAR($P831),11, 1), 0), Overall!$A833&lt;&gt;"", MONTH($O831) &lt;=11, MONTH($P831) &gt;= 11), IF($T831 &lt;&gt; "", $H831/$T831, ""), ""), "")</f>
        <v/>
      </c>
      <c r="AS831" s="10" t="str">
        <f ca="1">IFERROR(IF(AND(NOW()&lt;= EOMONTH(DATE(YEAR($P831),12, 1), 0), Overall!$A833&lt;&gt;"", MONTH($O831) &lt;= 12, MONTH($P831) &gt;= 12), IF($T831 &lt;&gt; "", $H831/$T831, ""), ""), "")</f>
        <v/>
      </c>
      <c r="AT831" s="16">
        <f t="shared" ca="1" si="26"/>
        <v>0</v>
      </c>
    </row>
    <row r="832" spans="1:46" x14ac:dyDescent="0.25">
      <c r="A832" t="str">
        <f>_xlfn.VALUETOTEXT(Overall!A834)</f>
        <v>FY2024 PCHP</v>
      </c>
      <c r="B832" s="8">
        <f>IF(Overall!B834&lt;&gt;"", VALUE(Overall!B834), "")</f>
        <v>204</v>
      </c>
      <c r="C832" s="5" t="str">
        <f>IF(Overall!C834&lt;&gt;"",_xlfn.VALUETOTEXT(Overall!C834),"")</f>
        <v>24-0905-3105-24MLIL-PS-DS-204</v>
      </c>
      <c r="D832" s="5" t="str">
        <f>_xlfn.VALUETOTEXT(Overall!D834)</f>
        <v>DS</v>
      </c>
      <c r="E832" s="5" t="str">
        <f>IF(Overall!Q834&lt;&gt;"",_xlfn.VALUETOTEXT(Overall!Q834),"")</f>
        <v>MLIL</v>
      </c>
      <c r="F832" s="5" t="str">
        <f>IF(Overall!E834&lt;&gt;"",_xlfn.VALUETOTEXT(Overall!E834),"")</f>
        <v>Merrill Lynch International</v>
      </c>
      <c r="G832" s="5" t="str">
        <f>IF(Overall!R834&lt;&gt;"",_xlfn.VALUETOTEXT(Overall!R834),"")</f>
        <v>Asian</v>
      </c>
      <c r="H832" s="6">
        <f>IF(Overall!F834&lt;&gt;"",VALUE(Overall!F834),"")</f>
        <v>500000</v>
      </c>
      <c r="I832" s="6">
        <f>IF(Overall!G834&lt;&gt;"",VALUE(Overall!G834),"")</f>
        <v>78</v>
      </c>
      <c r="J832" s="6">
        <f>IF(Overall!H834&lt;&gt;"",VALUE(Overall!H834),"")</f>
        <v>62</v>
      </c>
      <c r="K832" s="6">
        <f>IF(Overall!I834&lt;&gt;"",VALUE(Overall!I834),"")</f>
        <v>3</v>
      </c>
      <c r="L832" s="6">
        <f>IF(Overall!J834&lt;&gt;"",VALUE(Overall!J834),"")</f>
        <v>0.31</v>
      </c>
      <c r="M832" s="6">
        <f>IF(Overall!K834&lt;&gt;"",VALUE(Overall!K834),"")</f>
        <v>2.69</v>
      </c>
      <c r="N832" s="6">
        <f>IF(Overall!T834&lt;&gt;"",VALUE(Overall!T834),"")</f>
        <v>81.650000000000006</v>
      </c>
      <c r="O832" s="7">
        <f>IF(Overall!L834&lt;&gt;"", DATEVALUE(Overall!L834), "")</f>
        <v>45536</v>
      </c>
      <c r="P832" s="7">
        <f>IF(Overall!M834&lt;&gt;"", DATEVALUE(Overall!M834), "")</f>
        <v>45565</v>
      </c>
      <c r="Q832" s="7" t="str">
        <f>IF(Overall!S834&lt;&gt;"",_xlfn.VALUETOTEXT(Overall!S834),"")</f>
        <v>Sep</v>
      </c>
      <c r="R832" s="7">
        <f>IF(Overall!O834&lt;&gt;"", DATEVALUE(Overall!O834), "")</f>
        <v>45421</v>
      </c>
      <c r="S832" s="7">
        <f>IF(Overall!O834&lt;&gt;"", DATEVALUE(Overall!O834), "")</f>
        <v>45421</v>
      </c>
      <c r="T832" s="5">
        <f t="shared" si="25"/>
        <v>1</v>
      </c>
      <c r="U832" s="10" t="str">
        <f>IF(Overall!$A834&lt;&gt;"",IF(AND(MONTH($O832) &lt;= 1, MONTH($P832) &gt;= 1), IF($T832 &lt;&gt; "", $H832/$T832, ""), ""),"")</f>
        <v/>
      </c>
      <c r="V832" s="10" t="str">
        <f>IF(Overall!$A834&lt;&gt;"",IF(AND(MONTH($O832) &lt;= 2, MONTH($P832) &gt;= 2), IF($T832 &lt;&gt; "", $H832/$T832, ""), ""),"")</f>
        <v/>
      </c>
      <c r="W832" s="10" t="str">
        <f>IF(Overall!$A834&lt;&gt;"",IF(AND(MONTH($O832) &lt;= 3, MONTH($P832) &gt;= 3), IF($T832 &lt;&gt; "", $H832/$T832, ""), ""),"")</f>
        <v/>
      </c>
      <c r="X832" s="10" t="str">
        <f>IF(Overall!$A834&lt;&gt;"",IF(AND(MONTH($O832) &lt;= 4, MONTH($P832) &gt;= 4), IF($T832 &lt;&gt; "", $H832/$T832, ""), ""),"")</f>
        <v/>
      </c>
      <c r="Y832" s="10" t="str">
        <f>IF(Overall!$A834&lt;&gt;"",IF(AND(MONTH($O832) &lt;= 5, MONTH($P832) &gt;= 5), IF($T832 &lt;&gt; "", $H832/$T832, ""), ""),"")</f>
        <v/>
      </c>
      <c r="Z832" s="10" t="str">
        <f>IF(Overall!$A834&lt;&gt;"",IF(AND(MONTH($O832) &lt;= 6, MONTH($P832) &gt;= 6), IF($T832 &lt;&gt; "", $H832/$T832, ""), ""),"")</f>
        <v/>
      </c>
      <c r="AA832" s="10" t="str">
        <f>IF(Overall!$A834&lt;&gt;"",IF(AND(MONTH($O832) &lt;= 7, MONTH($P832) &gt;= 7 ), IF($T832 &lt;&gt; "", $H832/$T832, ""), ""),"")</f>
        <v/>
      </c>
      <c r="AB832" s="10" t="str">
        <f>IF(Overall!$A834&lt;&gt;"",IF(AND(MONTH($O832) &lt;= 8, MONTH($P832) &gt;= 8), IF($T832 &lt;&gt; "", $H832/$T832, ""), ""),"")</f>
        <v/>
      </c>
      <c r="AC832" s="10">
        <f>IF(Overall!$A834&lt;&gt;"",IF(AND(MONTH($O832) &lt;= 9, MONTH($P832) &gt;= 9), IF($T832 &lt;&gt; "", $H832/$T832, ""), ""),"")</f>
        <v>500000</v>
      </c>
      <c r="AD832" s="10" t="str">
        <f>IF(Overall!$A834&lt;&gt;"",IF(AND(MONTH($O832) &lt;= 10, MONTH($P832) &gt;= 10), IF($T832 &lt;&gt; "", $H832/$T832, ""), ""),"")</f>
        <v/>
      </c>
      <c r="AE832" s="10" t="str">
        <f>IF(Overall!$A834&lt;&gt;"",IF(AND(MONTH($O832) &lt;= 11, MONTH($P832) &gt;= 11), IF($T832 &lt;&gt; "", $H832/$T832, ""), ""),"")</f>
        <v/>
      </c>
      <c r="AF832" s="10" t="str">
        <f>IF(Overall!$A834&lt;&gt;"",IF(AND(MONTH($O832) &lt;= 12, MONTH($P832) &gt;= 12), IF($T832 &lt;&gt; "", $H832/$T832, ""), ""),"")</f>
        <v/>
      </c>
      <c r="AH832" s="10" t="str">
        <f ca="1">IFERROR(IF(AND(NOW()&lt;= EOMONTH(DATE(YEAR($P832),1, 1), 0), Overall!$A834&lt;&gt;"", MONTH($O832) &lt;= 1, MONTH($P832) &gt;= 1), IF($T832 &lt;&gt; "", $H832/$T832, ""), ""), "")</f>
        <v/>
      </c>
      <c r="AI832" s="10" t="str">
        <f ca="1">IFERROR(IF(AND(NOW()&lt;= EOMONTH(DATE(YEAR($P832),2, 1), 0), Overall!$A834&lt;&gt;"", MONTH($O832) &lt;= 2, MONTH($P832) &gt;= 2), IF($T832 &lt;&gt; "", $H832/$T832, ""), ""), "")</f>
        <v/>
      </c>
      <c r="AJ832" s="10" t="str">
        <f ca="1">IFERROR(IF(AND(NOW()&lt;= EOMONTH(DATE(YEAR($P832),3, 1), 0), Overall!$A834&lt;&gt;"", MONTH($O832) &lt;= 3, MONTH($P832) &gt;= 3), IF($T832 &lt;&gt; "", $H832/$T832, ""), ""), "")</f>
        <v/>
      </c>
      <c r="AK832" s="10" t="str">
        <f ca="1">IFERROR(IF(AND(NOW()&lt;= EOMONTH(DATE(YEAR($P832),4, 1), 0), Overall!$A834&lt;&gt;"", MONTH($O832) &lt;= 4, MONTH($P832) &gt;= 4), IF($T832 &lt;&gt; "", $H832/$T832, ""), ""), "")</f>
        <v/>
      </c>
      <c r="AL832" s="10" t="str">
        <f ca="1">IFERROR(IF(AND(NOW()&lt;= EOMONTH(DATE(YEAR($P832),5, 1), 0), Overall!$A834&lt;&gt;"", MONTH($O832) &lt;= 5, MONTH($P832) &gt;= 5), IF($T832 &lt;&gt; "", $H832/$T832, ""), ""), "")</f>
        <v/>
      </c>
      <c r="AM832" s="10" t="str">
        <f ca="1">IFERROR(IF(AND(NOW()&lt;= EOMONTH(DATE(YEAR($P832),6, 1), 0), Overall!$A834&lt;&gt;"", MONTH($O832) &lt;= 6, MONTH($P832) &gt;= 6), IF($T832 &lt;&gt; "", $H832/$T832, ""), ""), "")</f>
        <v/>
      </c>
      <c r="AN832" s="10" t="str">
        <f ca="1">IFERROR(IF(AND(NOW()&lt;= EOMONTH(DATE(YEAR($P832),7, 1), 0), Overall!$A834&lt;&gt;"", MONTH($O832) &lt;= 7, MONTH($P832) &gt;= 7), IF($T832 &lt;&gt; "", $H832/$T832, ""), ""), "")</f>
        <v/>
      </c>
      <c r="AO832" s="10" t="str">
        <f ca="1">IFERROR(IF(AND(NOW()&lt;= EOMONTH(DATE(YEAR($P832),8, 1), 0), Overall!$A834&lt;&gt;"", MONTH($O832) &lt;= 8, MONTH($P832) &gt;= 8), IF($T832 &lt;&gt; "", $H832/$T832, ""), ""), "")</f>
        <v/>
      </c>
      <c r="AP832" s="10" t="str">
        <f ca="1">IFERROR(IF(AND(NOW()&lt;= EOMONTH(DATE(YEAR($P832),9, 1), 0), Overall!$A834&lt;&gt;"", MONTH($O832) &lt;= 9, MONTH($P832) &gt;= 9), IF($T832 &lt;&gt; "", $H832/$T832, ""), ""), "")</f>
        <v/>
      </c>
      <c r="AQ832" s="10" t="str">
        <f ca="1">IFERROR(IF(AND(NOW()&lt;= EOMONTH(DATE(YEAR($P832),10, 1), 0), Overall!$A834&lt;&gt;"", MONTH($O832) &lt;= 10, MONTH($P832) &gt;= 10), IF($T832 &lt;&gt; "", $H832/$T832, ""), ""), "")</f>
        <v/>
      </c>
      <c r="AR832" s="10" t="str">
        <f ca="1">IFERROR(IF(AND(NOW()&lt;= EOMONTH(DATE(YEAR($P832),11, 1), 0), Overall!$A834&lt;&gt;"", MONTH($O832) &lt;=11, MONTH($P832) &gt;= 11), IF($T832 &lt;&gt; "", $H832/$T832, ""), ""), "")</f>
        <v/>
      </c>
      <c r="AS832" s="10" t="str">
        <f ca="1">IFERROR(IF(AND(NOW()&lt;= EOMONTH(DATE(YEAR($P832),12, 1), 0), Overall!$A834&lt;&gt;"", MONTH($O832) &lt;= 12, MONTH($P832) &gt;= 12), IF($T832 &lt;&gt; "", $H832/$T832, ""), ""), "")</f>
        <v/>
      </c>
      <c r="AT832" s="16">
        <f t="shared" ca="1" si="26"/>
        <v>0</v>
      </c>
    </row>
    <row r="833" spans="1:46" x14ac:dyDescent="0.25">
      <c r="A833" t="str">
        <f>_xlfn.VALUETOTEXT(Overall!A835)</f>
        <v>FY2024 PCHP</v>
      </c>
      <c r="B833" s="8">
        <f>IF(Overall!B835&lt;&gt;"", VALUE(Overall!B835), "")</f>
        <v>205</v>
      </c>
      <c r="C833" s="5" t="str">
        <f>IF(Overall!C835&lt;&gt;"",_xlfn.VALUETOTEXT(Overall!C835),"")</f>
        <v>24-1005-0406-24CIMI-PS-DS-205</v>
      </c>
      <c r="D833" s="5" t="str">
        <f>_xlfn.VALUETOTEXT(Overall!D835)</f>
        <v>DS</v>
      </c>
      <c r="E833" s="5" t="str">
        <f>IF(Overall!Q835&lt;&gt;"",_xlfn.VALUETOTEXT(Overall!Q835),"")</f>
        <v>CIMI</v>
      </c>
      <c r="F833" s="5" t="str">
        <f>IF(Overall!E835&lt;&gt;"",_xlfn.VALUETOTEXT(Overall!E835),"")</f>
        <v>CIMB Islamic Bank Berhad</v>
      </c>
      <c r="G833" s="5" t="str">
        <f>IF(Overall!R835&lt;&gt;"",_xlfn.VALUETOTEXT(Overall!R835),"")</f>
        <v>Asian</v>
      </c>
      <c r="H833" s="6">
        <f>IF(Overall!F835&lt;&gt;"",VALUE(Overall!F835),"")</f>
        <v>450000</v>
      </c>
      <c r="I833" s="6">
        <f>IF(Overall!G835&lt;&gt;"",VALUE(Overall!G835),"")</f>
        <v>78</v>
      </c>
      <c r="J833" s="6">
        <f>IF(Overall!H835&lt;&gt;"",VALUE(Overall!H835),"")</f>
        <v>62</v>
      </c>
      <c r="K833" s="6">
        <f>IF(Overall!I835&lt;&gt;"",VALUE(Overall!I835),"")</f>
        <v>2.94</v>
      </c>
      <c r="L833" s="6">
        <f>IF(Overall!J835&lt;&gt;"",VALUE(Overall!J835),"")</f>
        <v>0.37</v>
      </c>
      <c r="M833" s="6">
        <f>IF(Overall!K835&lt;&gt;"",VALUE(Overall!K835),"")</f>
        <v>2.57</v>
      </c>
      <c r="N833" s="6">
        <f>IF(Overall!T835&lt;&gt;"",VALUE(Overall!T835),"")</f>
        <v>82.03</v>
      </c>
      <c r="O833" s="7">
        <f>IF(Overall!L835&lt;&gt;"", DATEVALUE(Overall!L835), "")</f>
        <v>45536</v>
      </c>
      <c r="P833" s="7">
        <f>IF(Overall!M835&lt;&gt;"", DATEVALUE(Overall!M835), "")</f>
        <v>45565</v>
      </c>
      <c r="Q833" s="7" t="str">
        <f>IF(Overall!S835&lt;&gt;"",_xlfn.VALUETOTEXT(Overall!S835),"")</f>
        <v>Sep</v>
      </c>
      <c r="R833" s="7">
        <f>IF(Overall!O835&lt;&gt;"", DATEVALUE(Overall!O835), "")</f>
        <v>45422</v>
      </c>
      <c r="S833" s="7">
        <f>IF(Overall!O835&lt;&gt;"", DATEVALUE(Overall!O835), "")</f>
        <v>45422</v>
      </c>
      <c r="T833" s="5">
        <f t="shared" si="25"/>
        <v>1</v>
      </c>
      <c r="U833" s="10" t="str">
        <f>IF(Overall!$A835&lt;&gt;"",IF(AND(MONTH($O833) &lt;= 1, MONTH($P833) &gt;= 1), IF($T833 &lt;&gt; "", $H833/$T833, ""), ""),"")</f>
        <v/>
      </c>
      <c r="V833" s="10" t="str">
        <f>IF(Overall!$A835&lt;&gt;"",IF(AND(MONTH($O833) &lt;= 2, MONTH($P833) &gt;= 2), IF($T833 &lt;&gt; "", $H833/$T833, ""), ""),"")</f>
        <v/>
      </c>
      <c r="W833" s="10" t="str">
        <f>IF(Overall!$A835&lt;&gt;"",IF(AND(MONTH($O833) &lt;= 3, MONTH($P833) &gt;= 3), IF($T833 &lt;&gt; "", $H833/$T833, ""), ""),"")</f>
        <v/>
      </c>
      <c r="X833" s="10" t="str">
        <f>IF(Overall!$A835&lt;&gt;"",IF(AND(MONTH($O833) &lt;= 4, MONTH($P833) &gt;= 4), IF($T833 &lt;&gt; "", $H833/$T833, ""), ""),"")</f>
        <v/>
      </c>
      <c r="Y833" s="10" t="str">
        <f>IF(Overall!$A835&lt;&gt;"",IF(AND(MONTH($O833) &lt;= 5, MONTH($P833) &gt;= 5), IF($T833 &lt;&gt; "", $H833/$T833, ""), ""),"")</f>
        <v/>
      </c>
      <c r="Z833" s="10" t="str">
        <f>IF(Overall!$A835&lt;&gt;"",IF(AND(MONTH($O833) &lt;= 6, MONTH($P833) &gt;= 6), IF($T833 &lt;&gt; "", $H833/$T833, ""), ""),"")</f>
        <v/>
      </c>
      <c r="AA833" s="10" t="str">
        <f>IF(Overall!$A835&lt;&gt;"",IF(AND(MONTH($O833) &lt;= 7, MONTH($P833) &gt;= 7 ), IF($T833 &lt;&gt; "", $H833/$T833, ""), ""),"")</f>
        <v/>
      </c>
      <c r="AB833" s="10" t="str">
        <f>IF(Overall!$A835&lt;&gt;"",IF(AND(MONTH($O833) &lt;= 8, MONTH($P833) &gt;= 8), IF($T833 &lt;&gt; "", $H833/$T833, ""), ""),"")</f>
        <v/>
      </c>
      <c r="AC833" s="10">
        <f>IF(Overall!$A835&lt;&gt;"",IF(AND(MONTH($O833) &lt;= 9, MONTH($P833) &gt;= 9), IF($T833 &lt;&gt; "", $H833/$T833, ""), ""),"")</f>
        <v>450000</v>
      </c>
      <c r="AD833" s="10" t="str">
        <f>IF(Overall!$A835&lt;&gt;"",IF(AND(MONTH($O833) &lt;= 10, MONTH($P833) &gt;= 10), IF($T833 &lt;&gt; "", $H833/$T833, ""), ""),"")</f>
        <v/>
      </c>
      <c r="AE833" s="10" t="str">
        <f>IF(Overall!$A835&lt;&gt;"",IF(AND(MONTH($O833) &lt;= 11, MONTH($P833) &gt;= 11), IF($T833 &lt;&gt; "", $H833/$T833, ""), ""),"")</f>
        <v/>
      </c>
      <c r="AF833" s="10" t="str">
        <f>IF(Overall!$A835&lt;&gt;"",IF(AND(MONTH($O833) &lt;= 12, MONTH($P833) &gt;= 12), IF($T833 &lt;&gt; "", $H833/$T833, ""), ""),"")</f>
        <v/>
      </c>
      <c r="AH833" s="10" t="str">
        <f ca="1">IFERROR(IF(AND(NOW()&lt;= EOMONTH(DATE(YEAR($P833),1, 1), 0), Overall!$A835&lt;&gt;"", MONTH($O833) &lt;= 1, MONTH($P833) &gt;= 1), IF($T833 &lt;&gt; "", $H833/$T833, ""), ""), "")</f>
        <v/>
      </c>
      <c r="AI833" s="10" t="str">
        <f ca="1">IFERROR(IF(AND(NOW()&lt;= EOMONTH(DATE(YEAR($P833),2, 1), 0), Overall!$A835&lt;&gt;"", MONTH($O833) &lt;= 2, MONTH($P833) &gt;= 2), IF($T833 &lt;&gt; "", $H833/$T833, ""), ""), "")</f>
        <v/>
      </c>
      <c r="AJ833" s="10" t="str">
        <f ca="1">IFERROR(IF(AND(NOW()&lt;= EOMONTH(DATE(YEAR($P833),3, 1), 0), Overall!$A835&lt;&gt;"", MONTH($O833) &lt;= 3, MONTH($P833) &gt;= 3), IF($T833 &lt;&gt; "", $H833/$T833, ""), ""), "")</f>
        <v/>
      </c>
      <c r="AK833" s="10" t="str">
        <f ca="1">IFERROR(IF(AND(NOW()&lt;= EOMONTH(DATE(YEAR($P833),4, 1), 0), Overall!$A835&lt;&gt;"", MONTH($O833) &lt;= 4, MONTH($P833) &gt;= 4), IF($T833 &lt;&gt; "", $H833/$T833, ""), ""), "")</f>
        <v/>
      </c>
      <c r="AL833" s="10" t="str">
        <f ca="1">IFERROR(IF(AND(NOW()&lt;= EOMONTH(DATE(YEAR($P833),5, 1), 0), Overall!$A835&lt;&gt;"", MONTH($O833) &lt;= 5, MONTH($P833) &gt;= 5), IF($T833 &lt;&gt; "", $H833/$T833, ""), ""), "")</f>
        <v/>
      </c>
      <c r="AM833" s="10" t="str">
        <f ca="1">IFERROR(IF(AND(NOW()&lt;= EOMONTH(DATE(YEAR($P833),6, 1), 0), Overall!$A835&lt;&gt;"", MONTH($O833) &lt;= 6, MONTH($P833) &gt;= 6), IF($T833 &lt;&gt; "", $H833/$T833, ""), ""), "")</f>
        <v/>
      </c>
      <c r="AN833" s="10" t="str">
        <f ca="1">IFERROR(IF(AND(NOW()&lt;= EOMONTH(DATE(YEAR($P833),7, 1), 0), Overall!$A835&lt;&gt;"", MONTH($O833) &lt;= 7, MONTH($P833) &gt;= 7), IF($T833 &lt;&gt; "", $H833/$T833, ""), ""), "")</f>
        <v/>
      </c>
      <c r="AO833" s="10" t="str">
        <f ca="1">IFERROR(IF(AND(NOW()&lt;= EOMONTH(DATE(YEAR($P833),8, 1), 0), Overall!$A835&lt;&gt;"", MONTH($O833) &lt;= 8, MONTH($P833) &gt;= 8), IF($T833 &lt;&gt; "", $H833/$T833, ""), ""), "")</f>
        <v/>
      </c>
      <c r="AP833" s="10" t="str">
        <f ca="1">IFERROR(IF(AND(NOW()&lt;= EOMONTH(DATE(YEAR($P833),9, 1), 0), Overall!$A835&lt;&gt;"", MONTH($O833) &lt;= 9, MONTH($P833) &gt;= 9), IF($T833 &lt;&gt; "", $H833/$T833, ""), ""), "")</f>
        <v/>
      </c>
      <c r="AQ833" s="10" t="str">
        <f ca="1">IFERROR(IF(AND(NOW()&lt;= EOMONTH(DATE(YEAR($P833),10, 1), 0), Overall!$A835&lt;&gt;"", MONTH($O833) &lt;= 10, MONTH($P833) &gt;= 10), IF($T833 &lt;&gt; "", $H833/$T833, ""), ""), "")</f>
        <v/>
      </c>
      <c r="AR833" s="10" t="str">
        <f ca="1">IFERROR(IF(AND(NOW()&lt;= EOMONTH(DATE(YEAR($P833),11, 1), 0), Overall!$A835&lt;&gt;"", MONTH($O833) &lt;=11, MONTH($P833) &gt;= 11), IF($T833 &lt;&gt; "", $H833/$T833, ""), ""), "")</f>
        <v/>
      </c>
      <c r="AS833" s="10" t="str">
        <f ca="1">IFERROR(IF(AND(NOW()&lt;= EOMONTH(DATE(YEAR($P833),12, 1), 0), Overall!$A835&lt;&gt;"", MONTH($O833) &lt;= 12, MONTH($P833) &gt;= 12), IF($T833 &lt;&gt; "", $H833/$T833, ""), ""), "")</f>
        <v/>
      </c>
      <c r="AT833" s="16">
        <f t="shared" ca="1" si="26"/>
        <v>0</v>
      </c>
    </row>
    <row r="834" spans="1:46" x14ac:dyDescent="0.25">
      <c r="A834" t="str">
        <f>_xlfn.VALUETOTEXT(Overall!A836)</f>
        <v>FY2024 PCHP</v>
      </c>
      <c r="B834" s="8">
        <f>IF(Overall!B836&lt;&gt;"", VALUE(Overall!B836), "")</f>
        <v>206</v>
      </c>
      <c r="C834" s="5" t="str">
        <f>IF(Overall!C836&lt;&gt;"",_xlfn.VALUETOTEXT(Overall!C836),"")</f>
        <v>24-1605-1006-24TOTS-PS-DS-206</v>
      </c>
      <c r="D834" s="5" t="str">
        <f>_xlfn.VALUETOTEXT(Overall!D836)</f>
        <v>DS</v>
      </c>
      <c r="E834" s="5" t="str">
        <f>IF(Overall!Q836&lt;&gt;"",_xlfn.VALUETOTEXT(Overall!Q836),"")</f>
        <v>TOTS</v>
      </c>
      <c r="F834" s="5" t="str">
        <f>IF(Overall!E836&lt;&gt;"",_xlfn.VALUETOTEXT(Overall!E836),"")</f>
        <v>TOTSA TotalEnergies Trading SA</v>
      </c>
      <c r="G834" s="5" t="str">
        <f>IF(Overall!R836&lt;&gt;"",_xlfn.VALUETOTEXT(Overall!R836),"")</f>
        <v>Asian</v>
      </c>
      <c r="H834" s="6">
        <f>IF(Overall!F836&lt;&gt;"",VALUE(Overall!F836),"")</f>
        <v>150000</v>
      </c>
      <c r="I834" s="6">
        <f>IF(Overall!G836&lt;&gt;"",VALUE(Overall!G836),"")</f>
        <v>79</v>
      </c>
      <c r="J834" s="6">
        <f>IF(Overall!H836&lt;&gt;"",VALUE(Overall!H836),"")</f>
        <v>62</v>
      </c>
      <c r="K834" s="6">
        <f>IF(Overall!I836&lt;&gt;"",VALUE(Overall!I836),"")</f>
        <v>1.82</v>
      </c>
      <c r="L834" s="6">
        <f>IF(Overall!J836&lt;&gt;"",VALUE(Overall!J836),"")</f>
        <v>0.1</v>
      </c>
      <c r="M834" s="6">
        <f>IF(Overall!K836&lt;&gt;"",VALUE(Overall!K836),"")</f>
        <v>1.72</v>
      </c>
      <c r="N834" s="6">
        <f>IF(Overall!T836&lt;&gt;"",VALUE(Overall!T836),"")</f>
        <v>82.05</v>
      </c>
      <c r="O834" s="7">
        <f>IF(Overall!L836&lt;&gt;"", DATEVALUE(Overall!L836), "")</f>
        <v>45474</v>
      </c>
      <c r="P834" s="7">
        <f>IF(Overall!M836&lt;&gt;"", DATEVALUE(Overall!M836), "")</f>
        <v>45504</v>
      </c>
      <c r="Q834" s="7" t="str">
        <f>IF(Overall!S836&lt;&gt;"",_xlfn.VALUETOTEXT(Overall!S836),"")</f>
        <v>Jul</v>
      </c>
      <c r="R834" s="7">
        <f>IF(Overall!O836&lt;&gt;"", DATEVALUE(Overall!O836), "")</f>
        <v>45428</v>
      </c>
      <c r="S834" s="7">
        <f>IF(Overall!O836&lt;&gt;"", DATEVALUE(Overall!O836), "")</f>
        <v>45428</v>
      </c>
      <c r="T834" s="5">
        <f t="shared" ref="T834:T897" si="27">IF(AND(O834&lt;&gt;"", P834&lt;&gt;""), DATEDIF(O834, P834, "M") + 1, "")</f>
        <v>1</v>
      </c>
      <c r="U834" s="10" t="str">
        <f>IF(Overall!$A836&lt;&gt;"",IF(AND(MONTH($O834) &lt;= 1, MONTH($P834) &gt;= 1), IF($T834 &lt;&gt; "", $H834/$T834, ""), ""),"")</f>
        <v/>
      </c>
      <c r="V834" s="10" t="str">
        <f>IF(Overall!$A836&lt;&gt;"",IF(AND(MONTH($O834) &lt;= 2, MONTH($P834) &gt;= 2), IF($T834 &lt;&gt; "", $H834/$T834, ""), ""),"")</f>
        <v/>
      </c>
      <c r="W834" s="10" t="str">
        <f>IF(Overall!$A836&lt;&gt;"",IF(AND(MONTH($O834) &lt;= 3, MONTH($P834) &gt;= 3), IF($T834 &lt;&gt; "", $H834/$T834, ""), ""),"")</f>
        <v/>
      </c>
      <c r="X834" s="10" t="str">
        <f>IF(Overall!$A836&lt;&gt;"",IF(AND(MONTH($O834) &lt;= 4, MONTH($P834) &gt;= 4), IF($T834 &lt;&gt; "", $H834/$T834, ""), ""),"")</f>
        <v/>
      </c>
      <c r="Y834" s="10" t="str">
        <f>IF(Overall!$A836&lt;&gt;"",IF(AND(MONTH($O834) &lt;= 5, MONTH($P834) &gt;= 5), IF($T834 &lt;&gt; "", $H834/$T834, ""), ""),"")</f>
        <v/>
      </c>
      <c r="Z834" s="10" t="str">
        <f>IF(Overall!$A836&lt;&gt;"",IF(AND(MONTH($O834) &lt;= 6, MONTH($P834) &gt;= 6), IF($T834 &lt;&gt; "", $H834/$T834, ""), ""),"")</f>
        <v/>
      </c>
      <c r="AA834" s="10">
        <f>IF(Overall!$A836&lt;&gt;"",IF(AND(MONTH($O834) &lt;= 7, MONTH($P834) &gt;= 7 ), IF($T834 &lt;&gt; "", $H834/$T834, ""), ""),"")</f>
        <v>150000</v>
      </c>
      <c r="AB834" s="10" t="str">
        <f>IF(Overall!$A836&lt;&gt;"",IF(AND(MONTH($O834) &lt;= 8, MONTH($P834) &gt;= 8), IF($T834 &lt;&gt; "", $H834/$T834, ""), ""),"")</f>
        <v/>
      </c>
      <c r="AC834" s="10" t="str">
        <f>IF(Overall!$A836&lt;&gt;"",IF(AND(MONTH($O834) &lt;= 9, MONTH($P834) &gt;= 9), IF($T834 &lt;&gt; "", $H834/$T834, ""), ""),"")</f>
        <v/>
      </c>
      <c r="AD834" s="10" t="str">
        <f>IF(Overall!$A836&lt;&gt;"",IF(AND(MONTH($O834) &lt;= 10, MONTH($P834) &gt;= 10), IF($T834 &lt;&gt; "", $H834/$T834, ""), ""),"")</f>
        <v/>
      </c>
      <c r="AE834" s="10" t="str">
        <f>IF(Overall!$A836&lt;&gt;"",IF(AND(MONTH($O834) &lt;= 11, MONTH($P834) &gt;= 11), IF($T834 &lt;&gt; "", $H834/$T834, ""), ""),"")</f>
        <v/>
      </c>
      <c r="AF834" s="10" t="str">
        <f>IF(Overall!$A836&lt;&gt;"",IF(AND(MONTH($O834) &lt;= 12, MONTH($P834) &gt;= 12), IF($T834 &lt;&gt; "", $H834/$T834, ""), ""),"")</f>
        <v/>
      </c>
      <c r="AH834" s="10" t="str">
        <f ca="1">IFERROR(IF(AND(NOW()&lt;= EOMONTH(DATE(YEAR($P834),1, 1), 0), Overall!$A836&lt;&gt;"", MONTH($O834) &lt;= 1, MONTH($P834) &gt;= 1), IF($T834 &lt;&gt; "", $H834/$T834, ""), ""), "")</f>
        <v/>
      </c>
      <c r="AI834" s="10" t="str">
        <f ca="1">IFERROR(IF(AND(NOW()&lt;= EOMONTH(DATE(YEAR($P834),2, 1), 0), Overall!$A836&lt;&gt;"", MONTH($O834) &lt;= 2, MONTH($P834) &gt;= 2), IF($T834 &lt;&gt; "", $H834/$T834, ""), ""), "")</f>
        <v/>
      </c>
      <c r="AJ834" s="10" t="str">
        <f ca="1">IFERROR(IF(AND(NOW()&lt;= EOMONTH(DATE(YEAR($P834),3, 1), 0), Overall!$A836&lt;&gt;"", MONTH($O834) &lt;= 3, MONTH($P834) &gt;= 3), IF($T834 &lt;&gt; "", $H834/$T834, ""), ""), "")</f>
        <v/>
      </c>
      <c r="AK834" s="10" t="str">
        <f ca="1">IFERROR(IF(AND(NOW()&lt;= EOMONTH(DATE(YEAR($P834),4, 1), 0), Overall!$A836&lt;&gt;"", MONTH($O834) &lt;= 4, MONTH($P834) &gt;= 4), IF($T834 &lt;&gt; "", $H834/$T834, ""), ""), "")</f>
        <v/>
      </c>
      <c r="AL834" s="10" t="str">
        <f ca="1">IFERROR(IF(AND(NOW()&lt;= EOMONTH(DATE(YEAR($P834),5, 1), 0), Overall!$A836&lt;&gt;"", MONTH($O834) &lt;= 5, MONTH($P834) &gt;= 5), IF($T834 &lt;&gt; "", $H834/$T834, ""), ""), "")</f>
        <v/>
      </c>
      <c r="AM834" s="10" t="str">
        <f ca="1">IFERROR(IF(AND(NOW()&lt;= EOMONTH(DATE(YEAR($P834),6, 1), 0), Overall!$A836&lt;&gt;"", MONTH($O834) &lt;= 6, MONTH($P834) &gt;= 6), IF($T834 &lt;&gt; "", $H834/$T834, ""), ""), "")</f>
        <v/>
      </c>
      <c r="AN834" s="10" t="str">
        <f ca="1">IFERROR(IF(AND(NOW()&lt;= EOMONTH(DATE(YEAR($P834),7, 1), 0), Overall!$A836&lt;&gt;"", MONTH($O834) &lt;= 7, MONTH($P834) &gt;= 7), IF($T834 &lt;&gt; "", $H834/$T834, ""), ""), "")</f>
        <v/>
      </c>
      <c r="AO834" s="10" t="str">
        <f ca="1">IFERROR(IF(AND(NOW()&lt;= EOMONTH(DATE(YEAR($P834),8, 1), 0), Overall!$A836&lt;&gt;"", MONTH($O834) &lt;= 8, MONTH($P834) &gt;= 8), IF($T834 &lt;&gt; "", $H834/$T834, ""), ""), "")</f>
        <v/>
      </c>
      <c r="AP834" s="10" t="str">
        <f ca="1">IFERROR(IF(AND(NOW()&lt;= EOMONTH(DATE(YEAR($P834),9, 1), 0), Overall!$A836&lt;&gt;"", MONTH($O834) &lt;= 9, MONTH($P834) &gt;= 9), IF($T834 &lt;&gt; "", $H834/$T834, ""), ""), "")</f>
        <v/>
      </c>
      <c r="AQ834" s="10" t="str">
        <f ca="1">IFERROR(IF(AND(NOW()&lt;= EOMONTH(DATE(YEAR($P834),10, 1), 0), Overall!$A836&lt;&gt;"", MONTH($O834) &lt;= 10, MONTH($P834) &gt;= 10), IF($T834 &lt;&gt; "", $H834/$T834, ""), ""), "")</f>
        <v/>
      </c>
      <c r="AR834" s="10" t="str">
        <f ca="1">IFERROR(IF(AND(NOW()&lt;= EOMONTH(DATE(YEAR($P834),11, 1), 0), Overall!$A836&lt;&gt;"", MONTH($O834) &lt;=11, MONTH($P834) &gt;= 11), IF($T834 &lt;&gt; "", $H834/$T834, ""), ""), "")</f>
        <v/>
      </c>
      <c r="AS834" s="10" t="str">
        <f ca="1">IFERROR(IF(AND(NOW()&lt;= EOMONTH(DATE(YEAR($P834),12, 1), 0), Overall!$A836&lt;&gt;"", MONTH($O834) &lt;= 12, MONTH($P834) &gt;= 12), IF($T834 &lt;&gt; "", $H834/$T834, ""), ""), "")</f>
        <v/>
      </c>
      <c r="AT834" s="16">
        <f t="shared" ca="1" si="26"/>
        <v>0</v>
      </c>
    </row>
    <row r="835" spans="1:46" x14ac:dyDescent="0.25">
      <c r="A835" t="str">
        <f>_xlfn.VALUETOTEXT(Overall!A837)</f>
        <v>FY2024 PCHP</v>
      </c>
      <c r="B835" s="8">
        <f>IF(Overall!B837&lt;&gt;"", VALUE(Overall!B837), "")</f>
        <v>207</v>
      </c>
      <c r="C835" s="5" t="str">
        <f>IF(Overall!C837&lt;&gt;"",_xlfn.VALUETOTEXT(Overall!C837),"")</f>
        <v>24-1605-1006-24BNPP-PS-DS-207</v>
      </c>
      <c r="D835" s="5" t="str">
        <f>_xlfn.VALUETOTEXT(Overall!D837)</f>
        <v>DS</v>
      </c>
      <c r="E835" s="5" t="str">
        <f>IF(Overall!Q837&lt;&gt;"",_xlfn.VALUETOTEXT(Overall!Q837),"")</f>
        <v>BNPP</v>
      </c>
      <c r="F835" s="5" t="str">
        <f>IF(Overall!E837&lt;&gt;"",_xlfn.VALUETOTEXT(Overall!E837),"")</f>
        <v>BNP Paribas SA</v>
      </c>
      <c r="G835" s="5" t="str">
        <f>IF(Overall!R837&lt;&gt;"",_xlfn.VALUETOTEXT(Overall!R837),"")</f>
        <v>Asian</v>
      </c>
      <c r="H835" s="6">
        <f>IF(Overall!F837&lt;&gt;"",VALUE(Overall!F837),"")</f>
        <v>150000</v>
      </c>
      <c r="I835" s="6">
        <f>IF(Overall!G837&lt;&gt;"",VALUE(Overall!G837),"")</f>
        <v>79</v>
      </c>
      <c r="J835" s="6">
        <f>IF(Overall!H837&lt;&gt;"",VALUE(Overall!H837),"")</f>
        <v>62</v>
      </c>
      <c r="K835" s="6">
        <f>IF(Overall!I837&lt;&gt;"",VALUE(Overall!I837),"")</f>
        <v>1.8</v>
      </c>
      <c r="L835" s="6">
        <f>IF(Overall!J837&lt;&gt;"",VALUE(Overall!J837),"")</f>
        <v>0.1</v>
      </c>
      <c r="M835" s="6">
        <f>IF(Overall!K837&lt;&gt;"",VALUE(Overall!K837),"")</f>
        <v>1.7</v>
      </c>
      <c r="N835" s="6">
        <f>IF(Overall!T837&lt;&gt;"",VALUE(Overall!T837),"")</f>
        <v>82.25</v>
      </c>
      <c r="O835" s="7">
        <f>IF(Overall!L837&lt;&gt;"", DATEVALUE(Overall!L837), "")</f>
        <v>45474</v>
      </c>
      <c r="P835" s="7">
        <f>IF(Overall!M837&lt;&gt;"", DATEVALUE(Overall!M837), "")</f>
        <v>45504</v>
      </c>
      <c r="Q835" s="7" t="str">
        <f>IF(Overall!S837&lt;&gt;"",_xlfn.VALUETOTEXT(Overall!S837),"")</f>
        <v>Jul</v>
      </c>
      <c r="R835" s="7">
        <f>IF(Overall!O837&lt;&gt;"", DATEVALUE(Overall!O837), "")</f>
        <v>45428</v>
      </c>
      <c r="S835" s="7">
        <f>IF(Overall!O837&lt;&gt;"", DATEVALUE(Overall!O837), "")</f>
        <v>45428</v>
      </c>
      <c r="T835" s="5">
        <f t="shared" si="27"/>
        <v>1</v>
      </c>
      <c r="U835" s="10" t="str">
        <f>IF(Overall!$A837&lt;&gt;"",IF(AND(MONTH($O835) &lt;= 1, MONTH($P835) &gt;= 1), IF($T835 &lt;&gt; "", $H835/$T835, ""), ""),"")</f>
        <v/>
      </c>
      <c r="V835" s="10" t="str">
        <f>IF(Overall!$A837&lt;&gt;"",IF(AND(MONTH($O835) &lt;= 2, MONTH($P835) &gt;= 2), IF($T835 &lt;&gt; "", $H835/$T835, ""), ""),"")</f>
        <v/>
      </c>
      <c r="W835" s="10" t="str">
        <f>IF(Overall!$A837&lt;&gt;"",IF(AND(MONTH($O835) &lt;= 3, MONTH($P835) &gt;= 3), IF($T835 &lt;&gt; "", $H835/$T835, ""), ""),"")</f>
        <v/>
      </c>
      <c r="X835" s="10" t="str">
        <f>IF(Overall!$A837&lt;&gt;"",IF(AND(MONTH($O835) &lt;= 4, MONTH($P835) &gt;= 4), IF($T835 &lt;&gt; "", $H835/$T835, ""), ""),"")</f>
        <v/>
      </c>
      <c r="Y835" s="10" t="str">
        <f>IF(Overall!$A837&lt;&gt;"",IF(AND(MONTH($O835) &lt;= 5, MONTH($P835) &gt;= 5), IF($T835 &lt;&gt; "", $H835/$T835, ""), ""),"")</f>
        <v/>
      </c>
      <c r="Z835" s="10" t="str">
        <f>IF(Overall!$A837&lt;&gt;"",IF(AND(MONTH($O835) &lt;= 6, MONTH($P835) &gt;= 6), IF($T835 &lt;&gt; "", $H835/$T835, ""), ""),"")</f>
        <v/>
      </c>
      <c r="AA835" s="10">
        <f>IF(Overall!$A837&lt;&gt;"",IF(AND(MONTH($O835) &lt;= 7, MONTH($P835) &gt;= 7 ), IF($T835 &lt;&gt; "", $H835/$T835, ""), ""),"")</f>
        <v>150000</v>
      </c>
      <c r="AB835" s="10" t="str">
        <f>IF(Overall!$A837&lt;&gt;"",IF(AND(MONTH($O835) &lt;= 8, MONTH($P835) &gt;= 8), IF($T835 &lt;&gt; "", $H835/$T835, ""), ""),"")</f>
        <v/>
      </c>
      <c r="AC835" s="10" t="str">
        <f>IF(Overall!$A837&lt;&gt;"",IF(AND(MONTH($O835) &lt;= 9, MONTH($P835) &gt;= 9), IF($T835 &lt;&gt; "", $H835/$T835, ""), ""),"")</f>
        <v/>
      </c>
      <c r="AD835" s="10" t="str">
        <f>IF(Overall!$A837&lt;&gt;"",IF(AND(MONTH($O835) &lt;= 10, MONTH($P835) &gt;= 10), IF($T835 &lt;&gt; "", $H835/$T835, ""), ""),"")</f>
        <v/>
      </c>
      <c r="AE835" s="10" t="str">
        <f>IF(Overall!$A837&lt;&gt;"",IF(AND(MONTH($O835) &lt;= 11, MONTH($P835) &gt;= 11), IF($T835 &lt;&gt; "", $H835/$T835, ""), ""),"")</f>
        <v/>
      </c>
      <c r="AF835" s="10" t="str">
        <f>IF(Overall!$A837&lt;&gt;"",IF(AND(MONTH($O835) &lt;= 12, MONTH($P835) &gt;= 12), IF($T835 &lt;&gt; "", $H835/$T835, ""), ""),"")</f>
        <v/>
      </c>
      <c r="AH835" s="10" t="str">
        <f ca="1">IFERROR(IF(AND(NOW()&lt;= EOMONTH(DATE(YEAR($P835),1, 1), 0), Overall!$A837&lt;&gt;"", MONTH($O835) &lt;= 1, MONTH($P835) &gt;= 1), IF($T835 &lt;&gt; "", $H835/$T835, ""), ""), "")</f>
        <v/>
      </c>
      <c r="AI835" s="10" t="str">
        <f ca="1">IFERROR(IF(AND(NOW()&lt;= EOMONTH(DATE(YEAR($P835),2, 1), 0), Overall!$A837&lt;&gt;"", MONTH($O835) &lt;= 2, MONTH($P835) &gt;= 2), IF($T835 &lt;&gt; "", $H835/$T835, ""), ""), "")</f>
        <v/>
      </c>
      <c r="AJ835" s="10" t="str">
        <f ca="1">IFERROR(IF(AND(NOW()&lt;= EOMONTH(DATE(YEAR($P835),3, 1), 0), Overall!$A837&lt;&gt;"", MONTH($O835) &lt;= 3, MONTH($P835) &gt;= 3), IF($T835 &lt;&gt; "", $H835/$T835, ""), ""), "")</f>
        <v/>
      </c>
      <c r="AK835" s="10" t="str">
        <f ca="1">IFERROR(IF(AND(NOW()&lt;= EOMONTH(DATE(YEAR($P835),4, 1), 0), Overall!$A837&lt;&gt;"", MONTH($O835) &lt;= 4, MONTH($P835) &gt;= 4), IF($T835 &lt;&gt; "", $H835/$T835, ""), ""), "")</f>
        <v/>
      </c>
      <c r="AL835" s="10" t="str">
        <f ca="1">IFERROR(IF(AND(NOW()&lt;= EOMONTH(DATE(YEAR($P835),5, 1), 0), Overall!$A837&lt;&gt;"", MONTH($O835) &lt;= 5, MONTH($P835) &gt;= 5), IF($T835 &lt;&gt; "", $H835/$T835, ""), ""), "")</f>
        <v/>
      </c>
      <c r="AM835" s="10" t="str">
        <f ca="1">IFERROR(IF(AND(NOW()&lt;= EOMONTH(DATE(YEAR($P835),6, 1), 0), Overall!$A837&lt;&gt;"", MONTH($O835) &lt;= 6, MONTH($P835) &gt;= 6), IF($T835 &lt;&gt; "", $H835/$T835, ""), ""), "")</f>
        <v/>
      </c>
      <c r="AN835" s="10" t="str">
        <f ca="1">IFERROR(IF(AND(NOW()&lt;= EOMONTH(DATE(YEAR($P835),7, 1), 0), Overall!$A837&lt;&gt;"", MONTH($O835) &lt;= 7, MONTH($P835) &gt;= 7), IF($T835 &lt;&gt; "", $H835/$T835, ""), ""), "")</f>
        <v/>
      </c>
      <c r="AO835" s="10" t="str">
        <f ca="1">IFERROR(IF(AND(NOW()&lt;= EOMONTH(DATE(YEAR($P835),8, 1), 0), Overall!$A837&lt;&gt;"", MONTH($O835) &lt;= 8, MONTH($P835) &gt;= 8), IF($T835 &lt;&gt; "", $H835/$T835, ""), ""), "")</f>
        <v/>
      </c>
      <c r="AP835" s="10" t="str">
        <f ca="1">IFERROR(IF(AND(NOW()&lt;= EOMONTH(DATE(YEAR($P835),9, 1), 0), Overall!$A837&lt;&gt;"", MONTH($O835) &lt;= 9, MONTH($P835) &gt;= 9), IF($T835 &lt;&gt; "", $H835/$T835, ""), ""), "")</f>
        <v/>
      </c>
      <c r="AQ835" s="10" t="str">
        <f ca="1">IFERROR(IF(AND(NOW()&lt;= EOMONTH(DATE(YEAR($P835),10, 1), 0), Overall!$A837&lt;&gt;"", MONTH($O835) &lt;= 10, MONTH($P835) &gt;= 10), IF($T835 &lt;&gt; "", $H835/$T835, ""), ""), "")</f>
        <v/>
      </c>
      <c r="AR835" s="10" t="str">
        <f ca="1">IFERROR(IF(AND(NOW()&lt;= EOMONTH(DATE(YEAR($P835),11, 1), 0), Overall!$A837&lt;&gt;"", MONTH($O835) &lt;=11, MONTH($P835) &gt;= 11), IF($T835 &lt;&gt; "", $H835/$T835, ""), ""), "")</f>
        <v/>
      </c>
      <c r="AS835" s="10" t="str">
        <f ca="1">IFERROR(IF(AND(NOW()&lt;= EOMONTH(DATE(YEAR($P835),12, 1), 0), Overall!$A837&lt;&gt;"", MONTH($O835) &lt;= 12, MONTH($P835) &gt;= 12), IF($T835 &lt;&gt; "", $H835/$T835, ""), ""), "")</f>
        <v/>
      </c>
      <c r="AT835" s="16">
        <f t="shared" ca="1" si="26"/>
        <v>0</v>
      </c>
    </row>
    <row r="836" spans="1:46" x14ac:dyDescent="0.25">
      <c r="A836" t="str">
        <f>_xlfn.VALUETOTEXT(Overall!A838)</f>
        <v>FY2024 PCHP</v>
      </c>
      <c r="B836" s="8">
        <f>IF(Overall!B838&lt;&gt;"", VALUE(Overall!B838), "")</f>
        <v>208</v>
      </c>
      <c r="C836" s="5" t="str">
        <f>IF(Overall!C838&lt;&gt;"",_xlfn.VALUETOTEXT(Overall!C838),"")</f>
        <v>24-1605-1006-24MACQ-PS-DS-208</v>
      </c>
      <c r="D836" s="5" t="str">
        <f>_xlfn.VALUETOTEXT(Overall!D838)</f>
        <v>DS</v>
      </c>
      <c r="E836" s="5" t="str">
        <f>IF(Overall!Q838&lt;&gt;"",_xlfn.VALUETOTEXT(Overall!Q838),"")</f>
        <v>MACQ</v>
      </c>
      <c r="F836" s="5" t="str">
        <f>IF(Overall!E838&lt;&gt;"",_xlfn.VALUETOTEXT(Overall!E838),"")</f>
        <v>Macquarie Bank Ltd</v>
      </c>
      <c r="G836" s="5" t="str">
        <f>IF(Overall!R838&lt;&gt;"",_xlfn.VALUETOTEXT(Overall!R838),"")</f>
        <v>Asian</v>
      </c>
      <c r="H836" s="6">
        <f>IF(Overall!F838&lt;&gt;"",VALUE(Overall!F838),"")</f>
        <v>150000</v>
      </c>
      <c r="I836" s="6">
        <f>IF(Overall!G838&lt;&gt;"",VALUE(Overall!G838),"")</f>
        <v>79</v>
      </c>
      <c r="J836" s="6">
        <f>IF(Overall!H838&lt;&gt;"",VALUE(Overall!H838),"")</f>
        <v>62</v>
      </c>
      <c r="K836" s="6">
        <f>IF(Overall!I838&lt;&gt;"",VALUE(Overall!I838),"")</f>
        <v>1.8</v>
      </c>
      <c r="L836" s="6">
        <f>IF(Overall!J838&lt;&gt;"",VALUE(Overall!J838),"")</f>
        <v>0.09</v>
      </c>
      <c r="M836" s="6">
        <f>IF(Overall!K838&lt;&gt;"",VALUE(Overall!K838),"")</f>
        <v>1.71</v>
      </c>
      <c r="N836" s="6">
        <f>IF(Overall!T838&lt;&gt;"",VALUE(Overall!T838),"")</f>
        <v>82.32</v>
      </c>
      <c r="O836" s="7">
        <f>IF(Overall!L838&lt;&gt;"", DATEVALUE(Overall!L838), "")</f>
        <v>45474</v>
      </c>
      <c r="P836" s="7">
        <f>IF(Overall!M838&lt;&gt;"", DATEVALUE(Overall!M838), "")</f>
        <v>45504</v>
      </c>
      <c r="Q836" s="7" t="str">
        <f>IF(Overall!S838&lt;&gt;"",_xlfn.VALUETOTEXT(Overall!S838),"")</f>
        <v>Jul</v>
      </c>
      <c r="R836" s="7">
        <f>IF(Overall!O838&lt;&gt;"", DATEVALUE(Overall!O838), "")</f>
        <v>45428</v>
      </c>
      <c r="S836" s="7">
        <f>IF(Overall!O838&lt;&gt;"", DATEVALUE(Overall!O838), "")</f>
        <v>45428</v>
      </c>
      <c r="T836" s="5">
        <f t="shared" si="27"/>
        <v>1</v>
      </c>
      <c r="U836" s="10" t="str">
        <f>IF(Overall!$A838&lt;&gt;"",IF(AND(MONTH($O836) &lt;= 1, MONTH($P836) &gt;= 1), IF($T836 &lt;&gt; "", $H836/$T836, ""), ""),"")</f>
        <v/>
      </c>
      <c r="V836" s="10" t="str">
        <f>IF(Overall!$A838&lt;&gt;"",IF(AND(MONTH($O836) &lt;= 2, MONTH($P836) &gt;= 2), IF($T836 &lt;&gt; "", $H836/$T836, ""), ""),"")</f>
        <v/>
      </c>
      <c r="W836" s="10" t="str">
        <f>IF(Overall!$A838&lt;&gt;"",IF(AND(MONTH($O836) &lt;= 3, MONTH($P836) &gt;= 3), IF($T836 &lt;&gt; "", $H836/$T836, ""), ""),"")</f>
        <v/>
      </c>
      <c r="X836" s="10" t="str">
        <f>IF(Overall!$A838&lt;&gt;"",IF(AND(MONTH($O836) &lt;= 4, MONTH($P836) &gt;= 4), IF($T836 &lt;&gt; "", $H836/$T836, ""), ""),"")</f>
        <v/>
      </c>
      <c r="Y836" s="10" t="str">
        <f>IF(Overall!$A838&lt;&gt;"",IF(AND(MONTH($O836) &lt;= 5, MONTH($P836) &gt;= 5), IF($T836 &lt;&gt; "", $H836/$T836, ""), ""),"")</f>
        <v/>
      </c>
      <c r="Z836" s="10" t="str">
        <f>IF(Overall!$A838&lt;&gt;"",IF(AND(MONTH($O836) &lt;= 6, MONTH($P836) &gt;= 6), IF($T836 &lt;&gt; "", $H836/$T836, ""), ""),"")</f>
        <v/>
      </c>
      <c r="AA836" s="10">
        <f>IF(Overall!$A838&lt;&gt;"",IF(AND(MONTH($O836) &lt;= 7, MONTH($P836) &gt;= 7 ), IF($T836 &lt;&gt; "", $H836/$T836, ""), ""),"")</f>
        <v>150000</v>
      </c>
      <c r="AB836" s="10" t="str">
        <f>IF(Overall!$A838&lt;&gt;"",IF(AND(MONTH($O836) &lt;= 8, MONTH($P836) &gt;= 8), IF($T836 &lt;&gt; "", $H836/$T836, ""), ""),"")</f>
        <v/>
      </c>
      <c r="AC836" s="10" t="str">
        <f>IF(Overall!$A838&lt;&gt;"",IF(AND(MONTH($O836) &lt;= 9, MONTH($P836) &gt;= 9), IF($T836 &lt;&gt; "", $H836/$T836, ""), ""),"")</f>
        <v/>
      </c>
      <c r="AD836" s="10" t="str">
        <f>IF(Overall!$A838&lt;&gt;"",IF(AND(MONTH($O836) &lt;= 10, MONTH($P836) &gt;= 10), IF($T836 &lt;&gt; "", $H836/$T836, ""), ""),"")</f>
        <v/>
      </c>
      <c r="AE836" s="10" t="str">
        <f>IF(Overall!$A838&lt;&gt;"",IF(AND(MONTH($O836) &lt;= 11, MONTH($P836) &gt;= 11), IF($T836 &lt;&gt; "", $H836/$T836, ""), ""),"")</f>
        <v/>
      </c>
      <c r="AF836" s="10" t="str">
        <f>IF(Overall!$A838&lt;&gt;"",IF(AND(MONTH($O836) &lt;= 12, MONTH($P836) &gt;= 12), IF($T836 &lt;&gt; "", $H836/$T836, ""), ""),"")</f>
        <v/>
      </c>
      <c r="AH836" s="10" t="str">
        <f ca="1">IFERROR(IF(AND(NOW()&lt;= EOMONTH(DATE(YEAR($P836),1, 1), 0), Overall!$A838&lt;&gt;"", MONTH($O836) &lt;= 1, MONTH($P836) &gt;= 1), IF($T836 &lt;&gt; "", $H836/$T836, ""), ""), "")</f>
        <v/>
      </c>
      <c r="AI836" s="10" t="str">
        <f ca="1">IFERROR(IF(AND(NOW()&lt;= EOMONTH(DATE(YEAR($P836),2, 1), 0), Overall!$A838&lt;&gt;"", MONTH($O836) &lt;= 2, MONTH($P836) &gt;= 2), IF($T836 &lt;&gt; "", $H836/$T836, ""), ""), "")</f>
        <v/>
      </c>
      <c r="AJ836" s="10" t="str">
        <f ca="1">IFERROR(IF(AND(NOW()&lt;= EOMONTH(DATE(YEAR($P836),3, 1), 0), Overall!$A838&lt;&gt;"", MONTH($O836) &lt;= 3, MONTH($P836) &gt;= 3), IF($T836 &lt;&gt; "", $H836/$T836, ""), ""), "")</f>
        <v/>
      </c>
      <c r="AK836" s="10" t="str">
        <f ca="1">IFERROR(IF(AND(NOW()&lt;= EOMONTH(DATE(YEAR($P836),4, 1), 0), Overall!$A838&lt;&gt;"", MONTH($O836) &lt;= 4, MONTH($P836) &gt;= 4), IF($T836 &lt;&gt; "", $H836/$T836, ""), ""), "")</f>
        <v/>
      </c>
      <c r="AL836" s="10" t="str">
        <f ca="1">IFERROR(IF(AND(NOW()&lt;= EOMONTH(DATE(YEAR($P836),5, 1), 0), Overall!$A838&lt;&gt;"", MONTH($O836) &lt;= 5, MONTH($P836) &gt;= 5), IF($T836 &lt;&gt; "", $H836/$T836, ""), ""), "")</f>
        <v/>
      </c>
      <c r="AM836" s="10" t="str">
        <f ca="1">IFERROR(IF(AND(NOW()&lt;= EOMONTH(DATE(YEAR($P836),6, 1), 0), Overall!$A838&lt;&gt;"", MONTH($O836) &lt;= 6, MONTH($P836) &gt;= 6), IF($T836 &lt;&gt; "", $H836/$T836, ""), ""), "")</f>
        <v/>
      </c>
      <c r="AN836" s="10" t="str">
        <f ca="1">IFERROR(IF(AND(NOW()&lt;= EOMONTH(DATE(YEAR($P836),7, 1), 0), Overall!$A838&lt;&gt;"", MONTH($O836) &lt;= 7, MONTH($P836) &gt;= 7), IF($T836 &lt;&gt; "", $H836/$T836, ""), ""), "")</f>
        <v/>
      </c>
      <c r="AO836" s="10" t="str">
        <f ca="1">IFERROR(IF(AND(NOW()&lt;= EOMONTH(DATE(YEAR($P836),8, 1), 0), Overall!$A838&lt;&gt;"", MONTH($O836) &lt;= 8, MONTH($P836) &gt;= 8), IF($T836 &lt;&gt; "", $H836/$T836, ""), ""), "")</f>
        <v/>
      </c>
      <c r="AP836" s="10" t="str">
        <f ca="1">IFERROR(IF(AND(NOW()&lt;= EOMONTH(DATE(YEAR($P836),9, 1), 0), Overall!$A838&lt;&gt;"", MONTH($O836) &lt;= 9, MONTH($P836) &gt;= 9), IF($T836 &lt;&gt; "", $H836/$T836, ""), ""), "")</f>
        <v/>
      </c>
      <c r="AQ836" s="10" t="str">
        <f ca="1">IFERROR(IF(AND(NOW()&lt;= EOMONTH(DATE(YEAR($P836),10, 1), 0), Overall!$A838&lt;&gt;"", MONTH($O836) &lt;= 10, MONTH($P836) &gt;= 10), IF($T836 &lt;&gt; "", $H836/$T836, ""), ""), "")</f>
        <v/>
      </c>
      <c r="AR836" s="10" t="str">
        <f ca="1">IFERROR(IF(AND(NOW()&lt;= EOMONTH(DATE(YEAR($P836),11, 1), 0), Overall!$A838&lt;&gt;"", MONTH($O836) &lt;=11, MONTH($P836) &gt;= 11), IF($T836 &lt;&gt; "", $H836/$T836, ""), ""), "")</f>
        <v/>
      </c>
      <c r="AS836" s="10" t="str">
        <f ca="1">IFERROR(IF(AND(NOW()&lt;= EOMONTH(DATE(YEAR($P836),12, 1), 0), Overall!$A838&lt;&gt;"", MONTH($O836) &lt;= 12, MONTH($P836) &gt;= 12), IF($T836 &lt;&gt; "", $H836/$T836, ""), ""), "")</f>
        <v/>
      </c>
      <c r="AT836" s="16">
        <f t="shared" ca="1" si="26"/>
        <v>0</v>
      </c>
    </row>
    <row r="837" spans="1:46" x14ac:dyDescent="0.25">
      <c r="A837" t="str">
        <f>_xlfn.VALUETOTEXT(Overall!A839)</f>
        <v>FY2024 PCHP</v>
      </c>
      <c r="B837" s="8">
        <f>IF(Overall!B839&lt;&gt;"", VALUE(Overall!B839), "")</f>
        <v>209</v>
      </c>
      <c r="C837" s="5" t="str">
        <f>IF(Overall!C839&lt;&gt;"",_xlfn.VALUETOTEXT(Overall!C839),"")</f>
        <v>24-1605-1006-24MSCG-PS-DS-209</v>
      </c>
      <c r="D837" s="5" t="str">
        <f>_xlfn.VALUETOTEXT(Overall!D839)</f>
        <v>DS</v>
      </c>
      <c r="E837" s="5" t="str">
        <f>IF(Overall!Q839&lt;&gt;"",_xlfn.VALUETOTEXT(Overall!Q839),"")</f>
        <v>MSCG</v>
      </c>
      <c r="F837" s="5" t="str">
        <f>IF(Overall!E839&lt;&gt;"",_xlfn.VALUETOTEXT(Overall!E839),"")</f>
        <v>Morgan Stanley Capital Group (Singapore) Pte</v>
      </c>
      <c r="G837" s="5" t="str">
        <f>IF(Overall!R839&lt;&gt;"",_xlfn.VALUETOTEXT(Overall!R839),"")</f>
        <v>Asian</v>
      </c>
      <c r="H837" s="6">
        <f>IF(Overall!F839&lt;&gt;"",VALUE(Overall!F839),"")</f>
        <v>150000</v>
      </c>
      <c r="I837" s="6">
        <f>IF(Overall!G839&lt;&gt;"",VALUE(Overall!G839),"")</f>
        <v>79</v>
      </c>
      <c r="J837" s="6">
        <f>IF(Overall!H839&lt;&gt;"",VALUE(Overall!H839),"")</f>
        <v>62</v>
      </c>
      <c r="K837" s="6">
        <f>IF(Overall!I839&lt;&gt;"",VALUE(Overall!I839),"")</f>
        <v>1.74</v>
      </c>
      <c r="L837" s="6">
        <f>IF(Overall!J839&lt;&gt;"",VALUE(Overall!J839),"")</f>
        <v>7.0000000000000007E-2</v>
      </c>
      <c r="M837" s="6">
        <f>IF(Overall!K839&lt;&gt;"",VALUE(Overall!K839),"")</f>
        <v>1.67</v>
      </c>
      <c r="N837" s="6">
        <f>IF(Overall!T839&lt;&gt;"",VALUE(Overall!T839),"")</f>
        <v>82.34</v>
      </c>
      <c r="O837" s="7">
        <f>IF(Overall!L839&lt;&gt;"", DATEVALUE(Overall!L839), "")</f>
        <v>45474</v>
      </c>
      <c r="P837" s="7">
        <f>IF(Overall!M839&lt;&gt;"", DATEVALUE(Overall!M839), "")</f>
        <v>45504</v>
      </c>
      <c r="Q837" s="7" t="str">
        <f>IF(Overall!S839&lt;&gt;"",_xlfn.VALUETOTEXT(Overall!S839),"")</f>
        <v>Jul</v>
      </c>
      <c r="R837" s="7">
        <f>IF(Overall!O839&lt;&gt;"", DATEVALUE(Overall!O839), "")</f>
        <v>45428</v>
      </c>
      <c r="S837" s="7">
        <f>IF(Overall!O839&lt;&gt;"", DATEVALUE(Overall!O839), "")</f>
        <v>45428</v>
      </c>
      <c r="T837" s="5">
        <f t="shared" si="27"/>
        <v>1</v>
      </c>
      <c r="U837" s="10" t="str">
        <f>IF(Overall!$A839&lt;&gt;"",IF(AND(MONTH($O837) &lt;= 1, MONTH($P837) &gt;= 1), IF($T837 &lt;&gt; "", $H837/$T837, ""), ""),"")</f>
        <v/>
      </c>
      <c r="V837" s="10" t="str">
        <f>IF(Overall!$A839&lt;&gt;"",IF(AND(MONTH($O837) &lt;= 2, MONTH($P837) &gt;= 2), IF($T837 &lt;&gt; "", $H837/$T837, ""), ""),"")</f>
        <v/>
      </c>
      <c r="W837" s="10" t="str">
        <f>IF(Overall!$A839&lt;&gt;"",IF(AND(MONTH($O837) &lt;= 3, MONTH($P837) &gt;= 3), IF($T837 &lt;&gt; "", $H837/$T837, ""), ""),"")</f>
        <v/>
      </c>
      <c r="X837" s="10" t="str">
        <f>IF(Overall!$A839&lt;&gt;"",IF(AND(MONTH($O837) &lt;= 4, MONTH($P837) &gt;= 4), IF($T837 &lt;&gt; "", $H837/$T837, ""), ""),"")</f>
        <v/>
      </c>
      <c r="Y837" s="10" t="str">
        <f>IF(Overall!$A839&lt;&gt;"",IF(AND(MONTH($O837) &lt;= 5, MONTH($P837) &gt;= 5), IF($T837 &lt;&gt; "", $H837/$T837, ""), ""),"")</f>
        <v/>
      </c>
      <c r="Z837" s="10" t="str">
        <f>IF(Overall!$A839&lt;&gt;"",IF(AND(MONTH($O837) &lt;= 6, MONTH($P837) &gt;= 6), IF($T837 &lt;&gt; "", $H837/$T837, ""), ""),"")</f>
        <v/>
      </c>
      <c r="AA837" s="10">
        <f>IF(Overall!$A839&lt;&gt;"",IF(AND(MONTH($O837) &lt;= 7, MONTH($P837) &gt;= 7 ), IF($T837 &lt;&gt; "", $H837/$T837, ""), ""),"")</f>
        <v>150000</v>
      </c>
      <c r="AB837" s="10" t="str">
        <f>IF(Overall!$A839&lt;&gt;"",IF(AND(MONTH($O837) &lt;= 8, MONTH($P837) &gt;= 8), IF($T837 &lt;&gt; "", $H837/$T837, ""), ""),"")</f>
        <v/>
      </c>
      <c r="AC837" s="10" t="str">
        <f>IF(Overall!$A839&lt;&gt;"",IF(AND(MONTH($O837) &lt;= 9, MONTH($P837) &gt;= 9), IF($T837 &lt;&gt; "", $H837/$T837, ""), ""),"")</f>
        <v/>
      </c>
      <c r="AD837" s="10" t="str">
        <f>IF(Overall!$A839&lt;&gt;"",IF(AND(MONTH($O837) &lt;= 10, MONTH($P837) &gt;= 10), IF($T837 &lt;&gt; "", $H837/$T837, ""), ""),"")</f>
        <v/>
      </c>
      <c r="AE837" s="10" t="str">
        <f>IF(Overall!$A839&lt;&gt;"",IF(AND(MONTH($O837) &lt;= 11, MONTH($P837) &gt;= 11), IF($T837 &lt;&gt; "", $H837/$T837, ""), ""),"")</f>
        <v/>
      </c>
      <c r="AF837" s="10" t="str">
        <f>IF(Overall!$A839&lt;&gt;"",IF(AND(MONTH($O837) &lt;= 12, MONTH($P837) &gt;= 12), IF($T837 &lt;&gt; "", $H837/$T837, ""), ""),"")</f>
        <v/>
      </c>
      <c r="AH837" s="10" t="str">
        <f ca="1">IFERROR(IF(AND(NOW()&lt;= EOMONTH(DATE(YEAR($P837),1, 1), 0), Overall!$A839&lt;&gt;"", MONTH($O837) &lt;= 1, MONTH($P837) &gt;= 1), IF($T837 &lt;&gt; "", $H837/$T837, ""), ""), "")</f>
        <v/>
      </c>
      <c r="AI837" s="10" t="str">
        <f ca="1">IFERROR(IF(AND(NOW()&lt;= EOMONTH(DATE(YEAR($P837),2, 1), 0), Overall!$A839&lt;&gt;"", MONTH($O837) &lt;= 2, MONTH($P837) &gt;= 2), IF($T837 &lt;&gt; "", $H837/$T837, ""), ""), "")</f>
        <v/>
      </c>
      <c r="AJ837" s="10" t="str">
        <f ca="1">IFERROR(IF(AND(NOW()&lt;= EOMONTH(DATE(YEAR($P837),3, 1), 0), Overall!$A839&lt;&gt;"", MONTH($O837) &lt;= 3, MONTH($P837) &gt;= 3), IF($T837 &lt;&gt; "", $H837/$T837, ""), ""), "")</f>
        <v/>
      </c>
      <c r="AK837" s="10" t="str">
        <f ca="1">IFERROR(IF(AND(NOW()&lt;= EOMONTH(DATE(YEAR($P837),4, 1), 0), Overall!$A839&lt;&gt;"", MONTH($O837) &lt;= 4, MONTH($P837) &gt;= 4), IF($T837 &lt;&gt; "", $H837/$T837, ""), ""), "")</f>
        <v/>
      </c>
      <c r="AL837" s="10" t="str">
        <f ca="1">IFERROR(IF(AND(NOW()&lt;= EOMONTH(DATE(YEAR($P837),5, 1), 0), Overall!$A839&lt;&gt;"", MONTH($O837) &lt;= 5, MONTH($P837) &gt;= 5), IF($T837 &lt;&gt; "", $H837/$T837, ""), ""), "")</f>
        <v/>
      </c>
      <c r="AM837" s="10" t="str">
        <f ca="1">IFERROR(IF(AND(NOW()&lt;= EOMONTH(DATE(YEAR($P837),6, 1), 0), Overall!$A839&lt;&gt;"", MONTH($O837) &lt;= 6, MONTH($P837) &gt;= 6), IF($T837 &lt;&gt; "", $H837/$T837, ""), ""), "")</f>
        <v/>
      </c>
      <c r="AN837" s="10" t="str">
        <f ca="1">IFERROR(IF(AND(NOW()&lt;= EOMONTH(DATE(YEAR($P837),7, 1), 0), Overall!$A839&lt;&gt;"", MONTH($O837) &lt;= 7, MONTH($P837) &gt;= 7), IF($T837 &lt;&gt; "", $H837/$T837, ""), ""), "")</f>
        <v/>
      </c>
      <c r="AO837" s="10" t="str">
        <f ca="1">IFERROR(IF(AND(NOW()&lt;= EOMONTH(DATE(YEAR($P837),8, 1), 0), Overall!$A839&lt;&gt;"", MONTH($O837) &lt;= 8, MONTH($P837) &gt;= 8), IF($T837 &lt;&gt; "", $H837/$T837, ""), ""), "")</f>
        <v/>
      </c>
      <c r="AP837" s="10" t="str">
        <f ca="1">IFERROR(IF(AND(NOW()&lt;= EOMONTH(DATE(YEAR($P837),9, 1), 0), Overall!$A839&lt;&gt;"", MONTH($O837) &lt;= 9, MONTH($P837) &gt;= 9), IF($T837 &lt;&gt; "", $H837/$T837, ""), ""), "")</f>
        <v/>
      </c>
      <c r="AQ837" s="10" t="str">
        <f ca="1">IFERROR(IF(AND(NOW()&lt;= EOMONTH(DATE(YEAR($P837),10, 1), 0), Overall!$A839&lt;&gt;"", MONTH($O837) &lt;= 10, MONTH($P837) &gt;= 10), IF($T837 &lt;&gt; "", $H837/$T837, ""), ""), "")</f>
        <v/>
      </c>
      <c r="AR837" s="10" t="str">
        <f ca="1">IFERROR(IF(AND(NOW()&lt;= EOMONTH(DATE(YEAR($P837),11, 1), 0), Overall!$A839&lt;&gt;"", MONTH($O837) &lt;=11, MONTH($P837) &gt;= 11), IF($T837 &lt;&gt; "", $H837/$T837, ""), ""), "")</f>
        <v/>
      </c>
      <c r="AS837" s="10" t="str">
        <f ca="1">IFERROR(IF(AND(NOW()&lt;= EOMONTH(DATE(YEAR($P837),12, 1), 0), Overall!$A839&lt;&gt;"", MONTH($O837) &lt;= 12, MONTH($P837) &gt;= 12), IF($T837 &lt;&gt; "", $H837/$T837, ""), ""), "")</f>
        <v/>
      </c>
      <c r="AT837" s="16">
        <f t="shared" ca="1" si="26"/>
        <v>0</v>
      </c>
    </row>
    <row r="838" spans="1:46" x14ac:dyDescent="0.25">
      <c r="A838" t="str">
        <f>_xlfn.VALUETOTEXT(Overall!A840)</f>
        <v>FY2024 PCHP</v>
      </c>
      <c r="B838" s="8">
        <f>IF(Overall!B840&lt;&gt;"", VALUE(Overall!B840), "")</f>
        <v>210</v>
      </c>
      <c r="C838" s="5" t="str">
        <f>IF(Overall!C840&lt;&gt;"",_xlfn.VALUETOTEXT(Overall!C840),"")</f>
        <v>24-1705-1106-24MLIL-PS-AS-210</v>
      </c>
      <c r="D838" s="5" t="str">
        <f>_xlfn.VALUETOTEXT(Overall!D840)</f>
        <v>AS</v>
      </c>
      <c r="E838" s="5" t="str">
        <f>IF(Overall!Q840&lt;&gt;"",_xlfn.VALUETOTEXT(Overall!Q840),"")</f>
        <v>MLIL</v>
      </c>
      <c r="F838" s="5" t="str">
        <f>IF(Overall!E840&lt;&gt;"",_xlfn.VALUETOTEXT(Overall!E840),"")</f>
        <v>Merrill Lynch International</v>
      </c>
      <c r="G838" s="5" t="str">
        <f>IF(Overall!R840&lt;&gt;"",_xlfn.VALUETOTEXT(Overall!R840),"")</f>
        <v>Asian</v>
      </c>
      <c r="H838" s="6">
        <f>IF(Overall!F840&lt;&gt;"",VALUE(Overall!F840),"")</f>
        <v>150000</v>
      </c>
      <c r="I838" s="6">
        <f>IF(Overall!G840&lt;&gt;"",VALUE(Overall!G840),"")</f>
        <v>79</v>
      </c>
      <c r="J838" s="6">
        <f>IF(Overall!H840&lt;&gt;"",VALUE(Overall!H840),"")</f>
        <v>62</v>
      </c>
      <c r="K838" s="6">
        <f>IF(Overall!I840&lt;&gt;"",VALUE(Overall!I840),"")</f>
        <v>1.6</v>
      </c>
      <c r="L838" s="6">
        <f>IF(Overall!J840&lt;&gt;"",VALUE(Overall!J840),"")</f>
        <v>0.05</v>
      </c>
      <c r="M838" s="6">
        <f>IF(Overall!K840&lt;&gt;"",VALUE(Overall!K840),"")</f>
        <v>1.55</v>
      </c>
      <c r="N838" s="6">
        <f>IF(Overall!T840&lt;&gt;"",VALUE(Overall!T840),"")</f>
        <v>82.63</v>
      </c>
      <c r="O838" s="7">
        <f>IF(Overall!L840&lt;&gt;"", DATEVALUE(Overall!L840), "")</f>
        <v>45474</v>
      </c>
      <c r="P838" s="7">
        <f>IF(Overall!M840&lt;&gt;"", DATEVALUE(Overall!M840), "")</f>
        <v>45504</v>
      </c>
      <c r="Q838" s="7" t="str">
        <f>IF(Overall!S840&lt;&gt;"",_xlfn.VALUETOTEXT(Overall!S840),"")</f>
        <v>Jul</v>
      </c>
      <c r="R838" s="7">
        <f>IF(Overall!O840&lt;&gt;"", DATEVALUE(Overall!O840), "")</f>
        <v>45429</v>
      </c>
      <c r="S838" s="7">
        <f>IF(Overall!O840&lt;&gt;"", DATEVALUE(Overall!O840), "")</f>
        <v>45429</v>
      </c>
      <c r="T838" s="5">
        <f t="shared" si="27"/>
        <v>1</v>
      </c>
      <c r="U838" s="10" t="str">
        <f>IF(Overall!$A840&lt;&gt;"",IF(AND(MONTH($O838) &lt;= 1, MONTH($P838) &gt;= 1), IF($T838 &lt;&gt; "", $H838/$T838, ""), ""),"")</f>
        <v/>
      </c>
      <c r="V838" s="10" t="str">
        <f>IF(Overall!$A840&lt;&gt;"",IF(AND(MONTH($O838) &lt;= 2, MONTH($P838) &gt;= 2), IF($T838 &lt;&gt; "", $H838/$T838, ""), ""),"")</f>
        <v/>
      </c>
      <c r="W838" s="10" t="str">
        <f>IF(Overall!$A840&lt;&gt;"",IF(AND(MONTH($O838) &lt;= 3, MONTH($P838) &gt;= 3), IF($T838 &lt;&gt; "", $H838/$T838, ""), ""),"")</f>
        <v/>
      </c>
      <c r="X838" s="10" t="str">
        <f>IF(Overall!$A840&lt;&gt;"",IF(AND(MONTH($O838) &lt;= 4, MONTH($P838) &gt;= 4), IF($T838 &lt;&gt; "", $H838/$T838, ""), ""),"")</f>
        <v/>
      </c>
      <c r="Y838" s="10" t="str">
        <f>IF(Overall!$A840&lt;&gt;"",IF(AND(MONTH($O838) &lt;= 5, MONTH($P838) &gt;= 5), IF($T838 &lt;&gt; "", $H838/$T838, ""), ""),"")</f>
        <v/>
      </c>
      <c r="Z838" s="10" t="str">
        <f>IF(Overall!$A840&lt;&gt;"",IF(AND(MONTH($O838) &lt;= 6, MONTH($P838) &gt;= 6), IF($T838 &lt;&gt; "", $H838/$T838, ""), ""),"")</f>
        <v/>
      </c>
      <c r="AA838" s="10">
        <f>IF(Overall!$A840&lt;&gt;"",IF(AND(MONTH($O838) &lt;= 7, MONTH($P838) &gt;= 7 ), IF($T838 &lt;&gt; "", $H838/$T838, ""), ""),"")</f>
        <v>150000</v>
      </c>
      <c r="AB838" s="10" t="str">
        <f>IF(Overall!$A840&lt;&gt;"",IF(AND(MONTH($O838) &lt;= 8, MONTH($P838) &gt;= 8), IF($T838 &lt;&gt; "", $H838/$T838, ""), ""),"")</f>
        <v/>
      </c>
      <c r="AC838" s="10" t="str">
        <f>IF(Overall!$A840&lt;&gt;"",IF(AND(MONTH($O838) &lt;= 9, MONTH($P838) &gt;= 9), IF($T838 &lt;&gt; "", $H838/$T838, ""), ""),"")</f>
        <v/>
      </c>
      <c r="AD838" s="10" t="str">
        <f>IF(Overall!$A840&lt;&gt;"",IF(AND(MONTH($O838) &lt;= 10, MONTH($P838) &gt;= 10), IF($T838 &lt;&gt; "", $H838/$T838, ""), ""),"")</f>
        <v/>
      </c>
      <c r="AE838" s="10" t="str">
        <f>IF(Overall!$A840&lt;&gt;"",IF(AND(MONTH($O838) &lt;= 11, MONTH($P838) &gt;= 11), IF($T838 &lt;&gt; "", $H838/$T838, ""), ""),"")</f>
        <v/>
      </c>
      <c r="AF838" s="10" t="str">
        <f>IF(Overall!$A840&lt;&gt;"",IF(AND(MONTH($O838) &lt;= 12, MONTH($P838) &gt;= 12), IF($T838 &lt;&gt; "", $H838/$T838, ""), ""),"")</f>
        <v/>
      </c>
      <c r="AH838" s="10" t="str">
        <f ca="1">IFERROR(IF(AND(NOW()&lt;= EOMONTH(DATE(YEAR($P838),1, 1), 0), Overall!$A840&lt;&gt;"", MONTH($O838) &lt;= 1, MONTH($P838) &gt;= 1), IF($T838 &lt;&gt; "", $H838/$T838, ""), ""), "")</f>
        <v/>
      </c>
      <c r="AI838" s="10" t="str">
        <f ca="1">IFERROR(IF(AND(NOW()&lt;= EOMONTH(DATE(YEAR($P838),2, 1), 0), Overall!$A840&lt;&gt;"", MONTH($O838) &lt;= 2, MONTH($P838) &gt;= 2), IF($T838 &lt;&gt; "", $H838/$T838, ""), ""), "")</f>
        <v/>
      </c>
      <c r="AJ838" s="10" t="str">
        <f ca="1">IFERROR(IF(AND(NOW()&lt;= EOMONTH(DATE(YEAR($P838),3, 1), 0), Overall!$A840&lt;&gt;"", MONTH($O838) &lt;= 3, MONTH($P838) &gt;= 3), IF($T838 &lt;&gt; "", $H838/$T838, ""), ""), "")</f>
        <v/>
      </c>
      <c r="AK838" s="10" t="str">
        <f ca="1">IFERROR(IF(AND(NOW()&lt;= EOMONTH(DATE(YEAR($P838),4, 1), 0), Overall!$A840&lt;&gt;"", MONTH($O838) &lt;= 4, MONTH($P838) &gt;= 4), IF($T838 &lt;&gt; "", $H838/$T838, ""), ""), "")</f>
        <v/>
      </c>
      <c r="AL838" s="10" t="str">
        <f ca="1">IFERROR(IF(AND(NOW()&lt;= EOMONTH(DATE(YEAR($P838),5, 1), 0), Overall!$A840&lt;&gt;"", MONTH($O838) &lt;= 5, MONTH($P838) &gt;= 5), IF($T838 &lt;&gt; "", $H838/$T838, ""), ""), "")</f>
        <v/>
      </c>
      <c r="AM838" s="10" t="str">
        <f ca="1">IFERROR(IF(AND(NOW()&lt;= EOMONTH(DATE(YEAR($P838),6, 1), 0), Overall!$A840&lt;&gt;"", MONTH($O838) &lt;= 6, MONTH($P838) &gt;= 6), IF($T838 &lt;&gt; "", $H838/$T838, ""), ""), "")</f>
        <v/>
      </c>
      <c r="AN838" s="10" t="str">
        <f ca="1">IFERROR(IF(AND(NOW()&lt;= EOMONTH(DATE(YEAR($P838),7, 1), 0), Overall!$A840&lt;&gt;"", MONTH($O838) &lt;= 7, MONTH($P838) &gt;= 7), IF($T838 &lt;&gt; "", $H838/$T838, ""), ""), "")</f>
        <v/>
      </c>
      <c r="AO838" s="10" t="str">
        <f ca="1">IFERROR(IF(AND(NOW()&lt;= EOMONTH(DATE(YEAR($P838),8, 1), 0), Overall!$A840&lt;&gt;"", MONTH($O838) &lt;= 8, MONTH($P838) &gt;= 8), IF($T838 &lt;&gt; "", $H838/$T838, ""), ""), "")</f>
        <v/>
      </c>
      <c r="AP838" s="10" t="str">
        <f ca="1">IFERROR(IF(AND(NOW()&lt;= EOMONTH(DATE(YEAR($P838),9, 1), 0), Overall!$A840&lt;&gt;"", MONTH($O838) &lt;= 9, MONTH($P838) &gt;= 9), IF($T838 &lt;&gt; "", $H838/$T838, ""), ""), "")</f>
        <v/>
      </c>
      <c r="AQ838" s="10" t="str">
        <f ca="1">IFERROR(IF(AND(NOW()&lt;= EOMONTH(DATE(YEAR($P838),10, 1), 0), Overall!$A840&lt;&gt;"", MONTH($O838) &lt;= 10, MONTH($P838) &gt;= 10), IF($T838 &lt;&gt; "", $H838/$T838, ""), ""), "")</f>
        <v/>
      </c>
      <c r="AR838" s="10" t="str">
        <f ca="1">IFERROR(IF(AND(NOW()&lt;= EOMONTH(DATE(YEAR($P838),11, 1), 0), Overall!$A840&lt;&gt;"", MONTH($O838) &lt;=11, MONTH($P838) &gt;= 11), IF($T838 &lt;&gt; "", $H838/$T838, ""), ""), "")</f>
        <v/>
      </c>
      <c r="AS838" s="10" t="str">
        <f ca="1">IFERROR(IF(AND(NOW()&lt;= EOMONTH(DATE(YEAR($P838),12, 1), 0), Overall!$A840&lt;&gt;"", MONTH($O838) &lt;= 12, MONTH($P838) &gt;= 12), IF($T838 &lt;&gt; "", $H838/$T838, ""), ""), "")</f>
        <v/>
      </c>
      <c r="AT838" s="16">
        <f t="shared" ca="1" si="26"/>
        <v>0</v>
      </c>
    </row>
    <row r="839" spans="1:46" x14ac:dyDescent="0.25">
      <c r="A839" t="str">
        <f>_xlfn.VALUETOTEXT(Overall!A841)</f>
        <v>FY2024 PCHP</v>
      </c>
      <c r="B839" s="8">
        <f>IF(Overall!B841&lt;&gt;"", VALUE(Overall!B841), "")</f>
        <v>211</v>
      </c>
      <c r="C839" s="5" t="str">
        <f>IF(Overall!C841&lt;&gt;"",_xlfn.VALUETOTEXT(Overall!C841),"")</f>
        <v>24-1705-1106-24SCBB-PS-EG-211</v>
      </c>
      <c r="D839" s="5" t="str">
        <f>_xlfn.VALUETOTEXT(Overall!D841)</f>
        <v>EG</v>
      </c>
      <c r="E839" s="5" t="str">
        <f>IF(Overall!Q841&lt;&gt;"",_xlfn.VALUETOTEXT(Overall!Q841),"")</f>
        <v>SCBB</v>
      </c>
      <c r="F839" s="5" t="str">
        <f>IF(Overall!E841&lt;&gt;"",_xlfn.VALUETOTEXT(Overall!E841),"")</f>
        <v>Standard Chartered Bank (M) Bhd</v>
      </c>
      <c r="G839" s="5" t="str">
        <f>IF(Overall!R841&lt;&gt;"",_xlfn.VALUETOTEXT(Overall!R841),"")</f>
        <v>Asian</v>
      </c>
      <c r="H839" s="6">
        <f>IF(Overall!F841&lt;&gt;"",VALUE(Overall!F841),"")</f>
        <v>150000</v>
      </c>
      <c r="I839" s="6">
        <f>IF(Overall!G841&lt;&gt;"",VALUE(Overall!G841),"")</f>
        <v>79</v>
      </c>
      <c r="J839" s="6">
        <f>IF(Overall!H841&lt;&gt;"",VALUE(Overall!H841),"")</f>
        <v>62</v>
      </c>
      <c r="K839" s="6">
        <f>IF(Overall!I841&lt;&gt;"",VALUE(Overall!I841),"")</f>
        <v>1.57</v>
      </c>
      <c r="L839" s="6">
        <f>IF(Overall!J841&lt;&gt;"",VALUE(Overall!J841),"")</f>
        <v>0.04</v>
      </c>
      <c r="M839" s="6">
        <f>IF(Overall!K841&lt;&gt;"",VALUE(Overall!K841),"")</f>
        <v>1.53</v>
      </c>
      <c r="N839" s="6">
        <f>IF(Overall!T841&lt;&gt;"",VALUE(Overall!T841),"")</f>
        <v>82.65</v>
      </c>
      <c r="O839" s="7">
        <f>IF(Overall!L841&lt;&gt;"", DATEVALUE(Overall!L841), "")</f>
        <v>45474</v>
      </c>
      <c r="P839" s="7">
        <f>IF(Overall!M841&lt;&gt;"", DATEVALUE(Overall!M841), "")</f>
        <v>45504</v>
      </c>
      <c r="Q839" s="7" t="str">
        <f>IF(Overall!S841&lt;&gt;"",_xlfn.VALUETOTEXT(Overall!S841),"")</f>
        <v>Jul</v>
      </c>
      <c r="R839" s="7">
        <f>IF(Overall!O841&lt;&gt;"", DATEVALUE(Overall!O841), "")</f>
        <v>45429</v>
      </c>
      <c r="S839" s="7">
        <f>IF(Overall!O841&lt;&gt;"", DATEVALUE(Overall!O841), "")</f>
        <v>45429</v>
      </c>
      <c r="T839" s="5">
        <f t="shared" si="27"/>
        <v>1</v>
      </c>
      <c r="U839" s="10" t="str">
        <f>IF(Overall!$A841&lt;&gt;"",IF(AND(MONTH($O839) &lt;= 1, MONTH($P839) &gt;= 1), IF($T839 &lt;&gt; "", $H839/$T839, ""), ""),"")</f>
        <v/>
      </c>
      <c r="V839" s="10" t="str">
        <f>IF(Overall!$A841&lt;&gt;"",IF(AND(MONTH($O839) &lt;= 2, MONTH($P839) &gt;= 2), IF($T839 &lt;&gt; "", $H839/$T839, ""), ""),"")</f>
        <v/>
      </c>
      <c r="W839" s="10" t="str">
        <f>IF(Overall!$A841&lt;&gt;"",IF(AND(MONTH($O839) &lt;= 3, MONTH($P839) &gt;= 3), IF($T839 &lt;&gt; "", $H839/$T839, ""), ""),"")</f>
        <v/>
      </c>
      <c r="X839" s="10" t="str">
        <f>IF(Overall!$A841&lt;&gt;"",IF(AND(MONTH($O839) &lt;= 4, MONTH($P839) &gt;= 4), IF($T839 &lt;&gt; "", $H839/$T839, ""), ""),"")</f>
        <v/>
      </c>
      <c r="Y839" s="10" t="str">
        <f>IF(Overall!$A841&lt;&gt;"",IF(AND(MONTH($O839) &lt;= 5, MONTH($P839) &gt;= 5), IF($T839 &lt;&gt; "", $H839/$T839, ""), ""),"")</f>
        <v/>
      </c>
      <c r="Z839" s="10" t="str">
        <f>IF(Overall!$A841&lt;&gt;"",IF(AND(MONTH($O839) &lt;= 6, MONTH($P839) &gt;= 6), IF($T839 &lt;&gt; "", $H839/$T839, ""), ""),"")</f>
        <v/>
      </c>
      <c r="AA839" s="10">
        <f>IF(Overall!$A841&lt;&gt;"",IF(AND(MONTH($O839) &lt;= 7, MONTH($P839) &gt;= 7 ), IF($T839 &lt;&gt; "", $H839/$T839, ""), ""),"")</f>
        <v>150000</v>
      </c>
      <c r="AB839" s="10" t="str">
        <f>IF(Overall!$A841&lt;&gt;"",IF(AND(MONTH($O839) &lt;= 8, MONTH($P839) &gt;= 8), IF($T839 &lt;&gt; "", $H839/$T839, ""), ""),"")</f>
        <v/>
      </c>
      <c r="AC839" s="10" t="str">
        <f>IF(Overall!$A841&lt;&gt;"",IF(AND(MONTH($O839) &lt;= 9, MONTH($P839) &gt;= 9), IF($T839 &lt;&gt; "", $H839/$T839, ""), ""),"")</f>
        <v/>
      </c>
      <c r="AD839" s="10" t="str">
        <f>IF(Overall!$A841&lt;&gt;"",IF(AND(MONTH($O839) &lt;= 10, MONTH($P839) &gt;= 10), IF($T839 &lt;&gt; "", $H839/$T839, ""), ""),"")</f>
        <v/>
      </c>
      <c r="AE839" s="10" t="str">
        <f>IF(Overall!$A841&lt;&gt;"",IF(AND(MONTH($O839) &lt;= 11, MONTH($P839) &gt;= 11), IF($T839 &lt;&gt; "", $H839/$T839, ""), ""),"")</f>
        <v/>
      </c>
      <c r="AF839" s="10" t="str">
        <f>IF(Overall!$A841&lt;&gt;"",IF(AND(MONTH($O839) &lt;= 12, MONTH($P839) &gt;= 12), IF($T839 &lt;&gt; "", $H839/$T839, ""), ""),"")</f>
        <v/>
      </c>
      <c r="AH839" s="10" t="str">
        <f ca="1">IFERROR(IF(AND(NOW()&lt;= EOMONTH(DATE(YEAR($P839),1, 1), 0), Overall!$A841&lt;&gt;"", MONTH($O839) &lt;= 1, MONTH($P839) &gt;= 1), IF($T839 &lt;&gt; "", $H839/$T839, ""), ""), "")</f>
        <v/>
      </c>
      <c r="AI839" s="10" t="str">
        <f ca="1">IFERROR(IF(AND(NOW()&lt;= EOMONTH(DATE(YEAR($P839),2, 1), 0), Overall!$A841&lt;&gt;"", MONTH($O839) &lt;= 2, MONTH($P839) &gt;= 2), IF($T839 &lt;&gt; "", $H839/$T839, ""), ""), "")</f>
        <v/>
      </c>
      <c r="AJ839" s="10" t="str">
        <f ca="1">IFERROR(IF(AND(NOW()&lt;= EOMONTH(DATE(YEAR($P839),3, 1), 0), Overall!$A841&lt;&gt;"", MONTH($O839) &lt;= 3, MONTH($P839) &gt;= 3), IF($T839 &lt;&gt; "", $H839/$T839, ""), ""), "")</f>
        <v/>
      </c>
      <c r="AK839" s="10" t="str">
        <f ca="1">IFERROR(IF(AND(NOW()&lt;= EOMONTH(DATE(YEAR($P839),4, 1), 0), Overall!$A841&lt;&gt;"", MONTH($O839) &lt;= 4, MONTH($P839) &gt;= 4), IF($T839 &lt;&gt; "", $H839/$T839, ""), ""), "")</f>
        <v/>
      </c>
      <c r="AL839" s="10" t="str">
        <f ca="1">IFERROR(IF(AND(NOW()&lt;= EOMONTH(DATE(YEAR($P839),5, 1), 0), Overall!$A841&lt;&gt;"", MONTH($O839) &lt;= 5, MONTH($P839) &gt;= 5), IF($T839 &lt;&gt; "", $H839/$T839, ""), ""), "")</f>
        <v/>
      </c>
      <c r="AM839" s="10" t="str">
        <f ca="1">IFERROR(IF(AND(NOW()&lt;= EOMONTH(DATE(YEAR($P839),6, 1), 0), Overall!$A841&lt;&gt;"", MONTH($O839) &lt;= 6, MONTH($P839) &gt;= 6), IF($T839 &lt;&gt; "", $H839/$T839, ""), ""), "")</f>
        <v/>
      </c>
      <c r="AN839" s="10" t="str">
        <f ca="1">IFERROR(IF(AND(NOW()&lt;= EOMONTH(DATE(YEAR($P839),7, 1), 0), Overall!$A841&lt;&gt;"", MONTH($O839) &lt;= 7, MONTH($P839) &gt;= 7), IF($T839 &lt;&gt; "", $H839/$T839, ""), ""), "")</f>
        <v/>
      </c>
      <c r="AO839" s="10" t="str">
        <f ca="1">IFERROR(IF(AND(NOW()&lt;= EOMONTH(DATE(YEAR($P839),8, 1), 0), Overall!$A841&lt;&gt;"", MONTH($O839) &lt;= 8, MONTH($P839) &gt;= 8), IF($T839 &lt;&gt; "", $H839/$T839, ""), ""), "")</f>
        <v/>
      </c>
      <c r="AP839" s="10" t="str">
        <f ca="1">IFERROR(IF(AND(NOW()&lt;= EOMONTH(DATE(YEAR($P839),9, 1), 0), Overall!$A841&lt;&gt;"", MONTH($O839) &lt;= 9, MONTH($P839) &gt;= 9), IF($T839 &lt;&gt; "", $H839/$T839, ""), ""), "")</f>
        <v/>
      </c>
      <c r="AQ839" s="10" t="str">
        <f ca="1">IFERROR(IF(AND(NOW()&lt;= EOMONTH(DATE(YEAR($P839),10, 1), 0), Overall!$A841&lt;&gt;"", MONTH($O839) &lt;= 10, MONTH($P839) &gt;= 10), IF($T839 &lt;&gt; "", $H839/$T839, ""), ""), "")</f>
        <v/>
      </c>
      <c r="AR839" s="10" t="str">
        <f ca="1">IFERROR(IF(AND(NOW()&lt;= EOMONTH(DATE(YEAR($P839),11, 1), 0), Overall!$A841&lt;&gt;"", MONTH($O839) &lt;=11, MONTH($P839) &gt;= 11), IF($T839 &lt;&gt; "", $H839/$T839, ""), ""), "")</f>
        <v/>
      </c>
      <c r="AS839" s="10" t="str">
        <f ca="1">IFERROR(IF(AND(NOW()&lt;= EOMONTH(DATE(YEAR($P839),12, 1), 0), Overall!$A841&lt;&gt;"", MONTH($O839) &lt;= 12, MONTH($P839) &gt;= 12), IF($T839 &lt;&gt; "", $H839/$T839, ""), ""), "")</f>
        <v/>
      </c>
      <c r="AT839" s="16">
        <f t="shared" ca="1" si="26"/>
        <v>0</v>
      </c>
    </row>
    <row r="840" spans="1:46" x14ac:dyDescent="0.25">
      <c r="A840" t="str">
        <f>_xlfn.VALUETOTEXT(Overall!A842)</f>
        <v>FY2024 PCHP</v>
      </c>
      <c r="B840" s="8">
        <f>IF(Overall!B842&lt;&gt;"", VALUE(Overall!B842), "")</f>
        <v>212</v>
      </c>
      <c r="C840" s="5" t="str">
        <f>IF(Overall!C842&lt;&gt;"",_xlfn.VALUETOTEXT(Overall!C842),"")</f>
        <v>24-1705-1106-24CITI-PS-EG-212</v>
      </c>
      <c r="D840" s="5" t="str">
        <f>_xlfn.VALUETOTEXT(Overall!D842)</f>
        <v>EG</v>
      </c>
      <c r="E840" s="5" t="str">
        <f>IF(Overall!Q842&lt;&gt;"",_xlfn.VALUETOTEXT(Overall!Q842),"")</f>
        <v>CITI</v>
      </c>
      <c r="F840" s="5" t="str">
        <f>IF(Overall!E842&lt;&gt;"",_xlfn.VALUETOTEXT(Overall!E842),"")</f>
        <v>Citibank Bhd</v>
      </c>
      <c r="G840" s="5" t="str">
        <f>IF(Overall!R842&lt;&gt;"",_xlfn.VALUETOTEXT(Overall!R842),"")</f>
        <v>Asian</v>
      </c>
      <c r="H840" s="6">
        <f>IF(Overall!F842&lt;&gt;"",VALUE(Overall!F842),"")</f>
        <v>150000</v>
      </c>
      <c r="I840" s="6">
        <f>IF(Overall!G842&lt;&gt;"",VALUE(Overall!G842),"")</f>
        <v>79</v>
      </c>
      <c r="J840" s="6">
        <f>IF(Overall!H842&lt;&gt;"",VALUE(Overall!H842),"")</f>
        <v>62</v>
      </c>
      <c r="K840" s="6">
        <f>IF(Overall!I842&lt;&gt;"",VALUE(Overall!I842),"")</f>
        <v>1.6</v>
      </c>
      <c r="L840" s="6">
        <f>IF(Overall!J842&lt;&gt;"",VALUE(Overall!J842),"")</f>
        <v>0.06</v>
      </c>
      <c r="M840" s="6">
        <f>IF(Overall!K842&lt;&gt;"",VALUE(Overall!K842),"")</f>
        <v>1.54</v>
      </c>
      <c r="N840" s="6">
        <f>IF(Overall!T842&lt;&gt;"",VALUE(Overall!T842),"")</f>
        <v>82.63</v>
      </c>
      <c r="O840" s="7">
        <f>IF(Overall!L842&lt;&gt;"", DATEVALUE(Overall!L842), "")</f>
        <v>45474</v>
      </c>
      <c r="P840" s="7">
        <f>IF(Overall!M842&lt;&gt;"", DATEVALUE(Overall!M842), "")</f>
        <v>45504</v>
      </c>
      <c r="Q840" s="7" t="str">
        <f>IF(Overall!S842&lt;&gt;"",_xlfn.VALUETOTEXT(Overall!S842),"")</f>
        <v>Jul</v>
      </c>
      <c r="R840" s="7">
        <f>IF(Overall!O842&lt;&gt;"", DATEVALUE(Overall!O842), "")</f>
        <v>45429</v>
      </c>
      <c r="S840" s="7">
        <f>IF(Overall!O842&lt;&gt;"", DATEVALUE(Overall!O842), "")</f>
        <v>45429</v>
      </c>
      <c r="T840" s="5">
        <f t="shared" si="27"/>
        <v>1</v>
      </c>
      <c r="U840" s="10" t="str">
        <f>IF(Overall!$A842&lt;&gt;"",IF(AND(MONTH($O840) &lt;= 1, MONTH($P840) &gt;= 1), IF($T840 &lt;&gt; "", $H840/$T840, ""), ""),"")</f>
        <v/>
      </c>
      <c r="V840" s="10" t="str">
        <f>IF(Overall!$A842&lt;&gt;"",IF(AND(MONTH($O840) &lt;= 2, MONTH($P840) &gt;= 2), IF($T840 &lt;&gt; "", $H840/$T840, ""), ""),"")</f>
        <v/>
      </c>
      <c r="W840" s="10" t="str">
        <f>IF(Overall!$A842&lt;&gt;"",IF(AND(MONTH($O840) &lt;= 3, MONTH($P840) &gt;= 3), IF($T840 &lt;&gt; "", $H840/$T840, ""), ""),"")</f>
        <v/>
      </c>
      <c r="X840" s="10" t="str">
        <f>IF(Overall!$A842&lt;&gt;"",IF(AND(MONTH($O840) &lt;= 4, MONTH($P840) &gt;= 4), IF($T840 &lt;&gt; "", $H840/$T840, ""), ""),"")</f>
        <v/>
      </c>
      <c r="Y840" s="10" t="str">
        <f>IF(Overall!$A842&lt;&gt;"",IF(AND(MONTH($O840) &lt;= 5, MONTH($P840) &gt;= 5), IF($T840 &lt;&gt; "", $H840/$T840, ""), ""),"")</f>
        <v/>
      </c>
      <c r="Z840" s="10" t="str">
        <f>IF(Overall!$A842&lt;&gt;"",IF(AND(MONTH($O840) &lt;= 6, MONTH($P840) &gt;= 6), IF($T840 &lt;&gt; "", $H840/$T840, ""), ""),"")</f>
        <v/>
      </c>
      <c r="AA840" s="10">
        <f>IF(Overall!$A842&lt;&gt;"",IF(AND(MONTH($O840) &lt;= 7, MONTH($P840) &gt;= 7 ), IF($T840 &lt;&gt; "", $H840/$T840, ""), ""),"")</f>
        <v>150000</v>
      </c>
      <c r="AB840" s="10" t="str">
        <f>IF(Overall!$A842&lt;&gt;"",IF(AND(MONTH($O840) &lt;= 8, MONTH($P840) &gt;= 8), IF($T840 &lt;&gt; "", $H840/$T840, ""), ""),"")</f>
        <v/>
      </c>
      <c r="AC840" s="10" t="str">
        <f>IF(Overall!$A842&lt;&gt;"",IF(AND(MONTH($O840) &lt;= 9, MONTH($P840) &gt;= 9), IF($T840 &lt;&gt; "", $H840/$T840, ""), ""),"")</f>
        <v/>
      </c>
      <c r="AD840" s="10" t="str">
        <f>IF(Overall!$A842&lt;&gt;"",IF(AND(MONTH($O840) &lt;= 10, MONTH($P840) &gt;= 10), IF($T840 &lt;&gt; "", $H840/$T840, ""), ""),"")</f>
        <v/>
      </c>
      <c r="AE840" s="10" t="str">
        <f>IF(Overall!$A842&lt;&gt;"",IF(AND(MONTH($O840) &lt;= 11, MONTH($P840) &gt;= 11), IF($T840 &lt;&gt; "", $H840/$T840, ""), ""),"")</f>
        <v/>
      </c>
      <c r="AF840" s="10" t="str">
        <f>IF(Overall!$A842&lt;&gt;"",IF(AND(MONTH($O840) &lt;= 12, MONTH($P840) &gt;= 12), IF($T840 &lt;&gt; "", $H840/$T840, ""), ""),"")</f>
        <v/>
      </c>
      <c r="AH840" s="10" t="str">
        <f ca="1">IFERROR(IF(AND(NOW()&lt;= EOMONTH(DATE(YEAR($P840),1, 1), 0), Overall!$A842&lt;&gt;"", MONTH($O840) &lt;= 1, MONTH($P840) &gt;= 1), IF($T840 &lt;&gt; "", $H840/$T840, ""), ""), "")</f>
        <v/>
      </c>
      <c r="AI840" s="10" t="str">
        <f ca="1">IFERROR(IF(AND(NOW()&lt;= EOMONTH(DATE(YEAR($P840),2, 1), 0), Overall!$A842&lt;&gt;"", MONTH($O840) &lt;= 2, MONTH($P840) &gt;= 2), IF($T840 &lt;&gt; "", $H840/$T840, ""), ""), "")</f>
        <v/>
      </c>
      <c r="AJ840" s="10" t="str">
        <f ca="1">IFERROR(IF(AND(NOW()&lt;= EOMONTH(DATE(YEAR($P840),3, 1), 0), Overall!$A842&lt;&gt;"", MONTH($O840) &lt;= 3, MONTH($P840) &gt;= 3), IF($T840 &lt;&gt; "", $H840/$T840, ""), ""), "")</f>
        <v/>
      </c>
      <c r="AK840" s="10" t="str">
        <f ca="1">IFERROR(IF(AND(NOW()&lt;= EOMONTH(DATE(YEAR($P840),4, 1), 0), Overall!$A842&lt;&gt;"", MONTH($O840) &lt;= 4, MONTH($P840) &gt;= 4), IF($T840 &lt;&gt; "", $H840/$T840, ""), ""), "")</f>
        <v/>
      </c>
      <c r="AL840" s="10" t="str">
        <f ca="1">IFERROR(IF(AND(NOW()&lt;= EOMONTH(DATE(YEAR($P840),5, 1), 0), Overall!$A842&lt;&gt;"", MONTH($O840) &lt;= 5, MONTH($P840) &gt;= 5), IF($T840 &lt;&gt; "", $H840/$T840, ""), ""), "")</f>
        <v/>
      </c>
      <c r="AM840" s="10" t="str">
        <f ca="1">IFERROR(IF(AND(NOW()&lt;= EOMONTH(DATE(YEAR($P840),6, 1), 0), Overall!$A842&lt;&gt;"", MONTH($O840) &lt;= 6, MONTH($P840) &gt;= 6), IF($T840 &lt;&gt; "", $H840/$T840, ""), ""), "")</f>
        <v/>
      </c>
      <c r="AN840" s="10" t="str">
        <f ca="1">IFERROR(IF(AND(NOW()&lt;= EOMONTH(DATE(YEAR($P840),7, 1), 0), Overall!$A842&lt;&gt;"", MONTH($O840) &lt;= 7, MONTH($P840) &gt;= 7), IF($T840 &lt;&gt; "", $H840/$T840, ""), ""), "")</f>
        <v/>
      </c>
      <c r="AO840" s="10" t="str">
        <f ca="1">IFERROR(IF(AND(NOW()&lt;= EOMONTH(DATE(YEAR($P840),8, 1), 0), Overall!$A842&lt;&gt;"", MONTH($O840) &lt;= 8, MONTH($P840) &gt;= 8), IF($T840 &lt;&gt; "", $H840/$T840, ""), ""), "")</f>
        <v/>
      </c>
      <c r="AP840" s="10" t="str">
        <f ca="1">IFERROR(IF(AND(NOW()&lt;= EOMONTH(DATE(YEAR($P840),9, 1), 0), Overall!$A842&lt;&gt;"", MONTH($O840) &lt;= 9, MONTH($P840) &gt;= 9), IF($T840 &lt;&gt; "", $H840/$T840, ""), ""), "")</f>
        <v/>
      </c>
      <c r="AQ840" s="10" t="str">
        <f ca="1">IFERROR(IF(AND(NOW()&lt;= EOMONTH(DATE(YEAR($P840),10, 1), 0), Overall!$A842&lt;&gt;"", MONTH($O840) &lt;= 10, MONTH($P840) &gt;= 10), IF($T840 &lt;&gt; "", $H840/$T840, ""), ""), "")</f>
        <v/>
      </c>
      <c r="AR840" s="10" t="str">
        <f ca="1">IFERROR(IF(AND(NOW()&lt;= EOMONTH(DATE(YEAR($P840),11, 1), 0), Overall!$A842&lt;&gt;"", MONTH($O840) &lt;=11, MONTH($P840) &gt;= 11), IF($T840 &lt;&gt; "", $H840/$T840, ""), ""), "")</f>
        <v/>
      </c>
      <c r="AS840" s="10" t="str">
        <f ca="1">IFERROR(IF(AND(NOW()&lt;= EOMONTH(DATE(YEAR($P840),12, 1), 0), Overall!$A842&lt;&gt;"", MONTH($O840) &lt;= 12, MONTH($P840) &gt;= 12), IF($T840 &lt;&gt; "", $H840/$T840, ""), ""), "")</f>
        <v/>
      </c>
      <c r="AT840" s="16">
        <f t="shared" ca="1" si="26"/>
        <v>0</v>
      </c>
    </row>
    <row r="841" spans="1:46" x14ac:dyDescent="0.25">
      <c r="A841" t="str">
        <f>_xlfn.VALUETOTEXT(Overall!A843)</f>
        <v>FY2024 PCHP</v>
      </c>
      <c r="B841" s="8">
        <f>IF(Overall!B843&lt;&gt;"", VALUE(Overall!B843), "")</f>
        <v>213</v>
      </c>
      <c r="C841" s="5" t="str">
        <f>IF(Overall!C843&lt;&gt;"",_xlfn.VALUETOTEXT(Overall!C843),"")</f>
        <v>24-1705-1106-24JPMC-PS-EG-213</v>
      </c>
      <c r="D841" s="5" t="str">
        <f>_xlfn.VALUETOTEXT(Overall!D843)</f>
        <v>EG</v>
      </c>
      <c r="E841" s="5" t="str">
        <f>IF(Overall!Q843&lt;&gt;"",_xlfn.VALUETOTEXT(Overall!Q843),"")</f>
        <v>JPMC</v>
      </c>
      <c r="F841" s="5" t="str">
        <f>IF(Overall!E843&lt;&gt;"",_xlfn.VALUETOTEXT(Overall!E843),"")</f>
        <v>JP Morgan Chase Bank NA</v>
      </c>
      <c r="G841" s="5" t="str">
        <f>IF(Overall!R843&lt;&gt;"",_xlfn.VALUETOTEXT(Overall!R843),"")</f>
        <v>Asian</v>
      </c>
      <c r="H841" s="6">
        <f>IF(Overall!F843&lt;&gt;"",VALUE(Overall!F843),"")</f>
        <v>150000</v>
      </c>
      <c r="I841" s="6">
        <f>IF(Overall!G843&lt;&gt;"",VALUE(Overall!G843),"")</f>
        <v>79</v>
      </c>
      <c r="J841" s="6">
        <f>IF(Overall!H843&lt;&gt;"",VALUE(Overall!H843),"")</f>
        <v>62</v>
      </c>
      <c r="K841" s="6">
        <f>IF(Overall!I843&lt;&gt;"",VALUE(Overall!I843),"")</f>
        <v>1.6</v>
      </c>
      <c r="L841" s="6">
        <f>IF(Overall!J843&lt;&gt;"",VALUE(Overall!J843),"")</f>
        <v>7.0000000000000007E-2</v>
      </c>
      <c r="M841" s="6">
        <f>IF(Overall!K843&lt;&gt;"",VALUE(Overall!K843),"")</f>
        <v>1.53</v>
      </c>
      <c r="N841" s="6">
        <f>IF(Overall!T843&lt;&gt;"",VALUE(Overall!T843),"")</f>
        <v>82.63</v>
      </c>
      <c r="O841" s="7">
        <f>IF(Overall!L843&lt;&gt;"", DATEVALUE(Overall!L843), "")</f>
        <v>45474</v>
      </c>
      <c r="P841" s="7">
        <f>IF(Overall!M843&lt;&gt;"", DATEVALUE(Overall!M843), "")</f>
        <v>45504</v>
      </c>
      <c r="Q841" s="7" t="str">
        <f>IF(Overall!S843&lt;&gt;"",_xlfn.VALUETOTEXT(Overall!S843),"")</f>
        <v>Jul</v>
      </c>
      <c r="R841" s="7">
        <f>IF(Overall!O843&lt;&gt;"", DATEVALUE(Overall!O843), "")</f>
        <v>45429</v>
      </c>
      <c r="S841" s="7">
        <f>IF(Overall!O843&lt;&gt;"", DATEVALUE(Overall!O843), "")</f>
        <v>45429</v>
      </c>
      <c r="T841" s="5">
        <f t="shared" si="27"/>
        <v>1</v>
      </c>
      <c r="U841" s="10" t="str">
        <f>IF(Overall!$A843&lt;&gt;"",IF(AND(MONTH($O841) &lt;= 1, MONTH($P841) &gt;= 1), IF($T841 &lt;&gt; "", $H841/$T841, ""), ""),"")</f>
        <v/>
      </c>
      <c r="V841" s="10" t="str">
        <f>IF(Overall!$A843&lt;&gt;"",IF(AND(MONTH($O841) &lt;= 2, MONTH($P841) &gt;= 2), IF($T841 &lt;&gt; "", $H841/$T841, ""), ""),"")</f>
        <v/>
      </c>
      <c r="W841" s="10" t="str">
        <f>IF(Overall!$A843&lt;&gt;"",IF(AND(MONTH($O841) &lt;= 3, MONTH($P841) &gt;= 3), IF($T841 &lt;&gt; "", $H841/$T841, ""), ""),"")</f>
        <v/>
      </c>
      <c r="X841" s="10" t="str">
        <f>IF(Overall!$A843&lt;&gt;"",IF(AND(MONTH($O841) &lt;= 4, MONTH($P841) &gt;= 4), IF($T841 &lt;&gt; "", $H841/$T841, ""), ""),"")</f>
        <v/>
      </c>
      <c r="Y841" s="10" t="str">
        <f>IF(Overall!$A843&lt;&gt;"",IF(AND(MONTH($O841) &lt;= 5, MONTH($P841) &gt;= 5), IF($T841 &lt;&gt; "", $H841/$T841, ""), ""),"")</f>
        <v/>
      </c>
      <c r="Z841" s="10" t="str">
        <f>IF(Overall!$A843&lt;&gt;"",IF(AND(MONTH($O841) &lt;= 6, MONTH($P841) &gt;= 6), IF($T841 &lt;&gt; "", $H841/$T841, ""), ""),"")</f>
        <v/>
      </c>
      <c r="AA841" s="10">
        <f>IF(Overall!$A843&lt;&gt;"",IF(AND(MONTH($O841) &lt;= 7, MONTH($P841) &gt;= 7 ), IF($T841 &lt;&gt; "", $H841/$T841, ""), ""),"")</f>
        <v>150000</v>
      </c>
      <c r="AB841" s="10" t="str">
        <f>IF(Overall!$A843&lt;&gt;"",IF(AND(MONTH($O841) &lt;= 8, MONTH($P841) &gt;= 8), IF($T841 &lt;&gt; "", $H841/$T841, ""), ""),"")</f>
        <v/>
      </c>
      <c r="AC841" s="10" t="str">
        <f>IF(Overall!$A843&lt;&gt;"",IF(AND(MONTH($O841) &lt;= 9, MONTH($P841) &gt;= 9), IF($T841 &lt;&gt; "", $H841/$T841, ""), ""),"")</f>
        <v/>
      </c>
      <c r="AD841" s="10" t="str">
        <f>IF(Overall!$A843&lt;&gt;"",IF(AND(MONTH($O841) &lt;= 10, MONTH($P841) &gt;= 10), IF($T841 &lt;&gt; "", $H841/$T841, ""), ""),"")</f>
        <v/>
      </c>
      <c r="AE841" s="10" t="str">
        <f>IF(Overall!$A843&lt;&gt;"",IF(AND(MONTH($O841) &lt;= 11, MONTH($P841) &gt;= 11), IF($T841 &lt;&gt; "", $H841/$T841, ""), ""),"")</f>
        <v/>
      </c>
      <c r="AF841" s="10" t="str">
        <f>IF(Overall!$A843&lt;&gt;"",IF(AND(MONTH($O841) &lt;= 12, MONTH($P841) &gt;= 12), IF($T841 &lt;&gt; "", $H841/$T841, ""), ""),"")</f>
        <v/>
      </c>
      <c r="AH841" s="10" t="str">
        <f ca="1">IFERROR(IF(AND(NOW()&lt;= EOMONTH(DATE(YEAR($P841),1, 1), 0), Overall!$A843&lt;&gt;"", MONTH($O841) &lt;= 1, MONTH($P841) &gt;= 1), IF($T841 &lt;&gt; "", $H841/$T841, ""), ""), "")</f>
        <v/>
      </c>
      <c r="AI841" s="10" t="str">
        <f ca="1">IFERROR(IF(AND(NOW()&lt;= EOMONTH(DATE(YEAR($P841),2, 1), 0), Overall!$A843&lt;&gt;"", MONTH($O841) &lt;= 2, MONTH($P841) &gt;= 2), IF($T841 &lt;&gt; "", $H841/$T841, ""), ""), "")</f>
        <v/>
      </c>
      <c r="AJ841" s="10" t="str">
        <f ca="1">IFERROR(IF(AND(NOW()&lt;= EOMONTH(DATE(YEAR($P841),3, 1), 0), Overall!$A843&lt;&gt;"", MONTH($O841) &lt;= 3, MONTH($P841) &gt;= 3), IF($T841 &lt;&gt; "", $H841/$T841, ""), ""), "")</f>
        <v/>
      </c>
      <c r="AK841" s="10" t="str">
        <f ca="1">IFERROR(IF(AND(NOW()&lt;= EOMONTH(DATE(YEAR($P841),4, 1), 0), Overall!$A843&lt;&gt;"", MONTH($O841) &lt;= 4, MONTH($P841) &gt;= 4), IF($T841 &lt;&gt; "", $H841/$T841, ""), ""), "")</f>
        <v/>
      </c>
      <c r="AL841" s="10" t="str">
        <f ca="1">IFERROR(IF(AND(NOW()&lt;= EOMONTH(DATE(YEAR($P841),5, 1), 0), Overall!$A843&lt;&gt;"", MONTH($O841) &lt;= 5, MONTH($P841) &gt;= 5), IF($T841 &lt;&gt; "", $H841/$T841, ""), ""), "")</f>
        <v/>
      </c>
      <c r="AM841" s="10" t="str">
        <f ca="1">IFERROR(IF(AND(NOW()&lt;= EOMONTH(DATE(YEAR($P841),6, 1), 0), Overall!$A843&lt;&gt;"", MONTH($O841) &lt;= 6, MONTH($P841) &gt;= 6), IF($T841 &lt;&gt; "", $H841/$T841, ""), ""), "")</f>
        <v/>
      </c>
      <c r="AN841" s="10" t="str">
        <f ca="1">IFERROR(IF(AND(NOW()&lt;= EOMONTH(DATE(YEAR($P841),7, 1), 0), Overall!$A843&lt;&gt;"", MONTH($O841) &lt;= 7, MONTH($P841) &gt;= 7), IF($T841 &lt;&gt; "", $H841/$T841, ""), ""), "")</f>
        <v/>
      </c>
      <c r="AO841" s="10" t="str">
        <f ca="1">IFERROR(IF(AND(NOW()&lt;= EOMONTH(DATE(YEAR($P841),8, 1), 0), Overall!$A843&lt;&gt;"", MONTH($O841) &lt;= 8, MONTH($P841) &gt;= 8), IF($T841 &lt;&gt; "", $H841/$T841, ""), ""), "")</f>
        <v/>
      </c>
      <c r="AP841" s="10" t="str">
        <f ca="1">IFERROR(IF(AND(NOW()&lt;= EOMONTH(DATE(YEAR($P841),9, 1), 0), Overall!$A843&lt;&gt;"", MONTH($O841) &lt;= 9, MONTH($P841) &gt;= 9), IF($T841 &lt;&gt; "", $H841/$T841, ""), ""), "")</f>
        <v/>
      </c>
      <c r="AQ841" s="10" t="str">
        <f ca="1">IFERROR(IF(AND(NOW()&lt;= EOMONTH(DATE(YEAR($P841),10, 1), 0), Overall!$A843&lt;&gt;"", MONTH($O841) &lt;= 10, MONTH($P841) &gt;= 10), IF($T841 &lt;&gt; "", $H841/$T841, ""), ""), "")</f>
        <v/>
      </c>
      <c r="AR841" s="10" t="str">
        <f ca="1">IFERROR(IF(AND(NOW()&lt;= EOMONTH(DATE(YEAR($P841),11, 1), 0), Overall!$A843&lt;&gt;"", MONTH($O841) &lt;=11, MONTH($P841) &gt;= 11), IF($T841 &lt;&gt; "", $H841/$T841, ""), ""), "")</f>
        <v/>
      </c>
      <c r="AS841" s="10" t="str">
        <f ca="1">IFERROR(IF(AND(NOW()&lt;= EOMONTH(DATE(YEAR($P841),12, 1), 0), Overall!$A843&lt;&gt;"", MONTH($O841) &lt;= 12, MONTH($P841) &gt;= 12), IF($T841 &lt;&gt; "", $H841/$T841, ""), ""), "")</f>
        <v/>
      </c>
      <c r="AT841" s="16">
        <f t="shared" ca="1" si="26"/>
        <v>0</v>
      </c>
    </row>
    <row r="842" spans="1:46" x14ac:dyDescent="0.25">
      <c r="A842" t="str">
        <f>_xlfn.VALUETOTEXT(Overall!A844)</f>
        <v>FY2024 PCHP</v>
      </c>
      <c r="B842" s="8">
        <f>IF(Overall!B844&lt;&gt;"", VALUE(Overall!B844), "")</f>
        <v>214</v>
      </c>
      <c r="C842" s="5" t="str">
        <f>IF(Overall!C844&lt;&gt;"",_xlfn.VALUETOTEXT(Overall!C844),"")</f>
        <v>24-1705-1106-24TOTS-PS-AS-214</v>
      </c>
      <c r="D842" s="5" t="str">
        <f>_xlfn.VALUETOTEXT(Overall!D844)</f>
        <v>AS</v>
      </c>
      <c r="E842" s="5" t="str">
        <f>IF(Overall!Q844&lt;&gt;"",_xlfn.VALUETOTEXT(Overall!Q844),"")</f>
        <v>TOTS</v>
      </c>
      <c r="F842" s="5" t="str">
        <f>IF(Overall!E844&lt;&gt;"",_xlfn.VALUETOTEXT(Overall!E844),"")</f>
        <v>TOTSA TotalEnergies Trading SA</v>
      </c>
      <c r="G842" s="5" t="str">
        <f>IF(Overall!R844&lt;&gt;"",_xlfn.VALUETOTEXT(Overall!R844),"")</f>
        <v>Asian</v>
      </c>
      <c r="H842" s="6">
        <f>IF(Overall!F844&lt;&gt;"",VALUE(Overall!F844),"")</f>
        <v>150000</v>
      </c>
      <c r="I842" s="6">
        <f>IF(Overall!G844&lt;&gt;"",VALUE(Overall!G844),"")</f>
        <v>79</v>
      </c>
      <c r="J842" s="6">
        <f>IF(Overall!H844&lt;&gt;"",VALUE(Overall!H844),"")</f>
        <v>62</v>
      </c>
      <c r="K842" s="6">
        <f>IF(Overall!I844&lt;&gt;"",VALUE(Overall!I844),"")</f>
        <v>1.63</v>
      </c>
      <c r="L842" s="6">
        <f>IF(Overall!J844&lt;&gt;"",VALUE(Overall!J844),"")</f>
        <v>0.1</v>
      </c>
      <c r="M842" s="6">
        <f>IF(Overall!K844&lt;&gt;"",VALUE(Overall!K844),"")</f>
        <v>1.53</v>
      </c>
      <c r="N842" s="6">
        <f>IF(Overall!T844&lt;&gt;"",VALUE(Overall!T844),"")</f>
        <v>82.6</v>
      </c>
      <c r="O842" s="7">
        <f>IF(Overall!L844&lt;&gt;"", DATEVALUE(Overall!L844), "")</f>
        <v>45474</v>
      </c>
      <c r="P842" s="7">
        <f>IF(Overall!M844&lt;&gt;"", DATEVALUE(Overall!M844), "")</f>
        <v>45504</v>
      </c>
      <c r="Q842" s="7" t="str">
        <f>IF(Overall!S844&lt;&gt;"",_xlfn.VALUETOTEXT(Overall!S844),"")</f>
        <v>Jul</v>
      </c>
      <c r="R842" s="7">
        <f>IF(Overall!O844&lt;&gt;"", DATEVALUE(Overall!O844), "")</f>
        <v>45429</v>
      </c>
      <c r="S842" s="7">
        <f>IF(Overall!O844&lt;&gt;"", DATEVALUE(Overall!O844), "")</f>
        <v>45429</v>
      </c>
      <c r="T842" s="5">
        <f t="shared" si="27"/>
        <v>1</v>
      </c>
      <c r="U842" s="10" t="str">
        <f>IF(Overall!$A844&lt;&gt;"",IF(AND(MONTH($O842) &lt;= 1, MONTH($P842) &gt;= 1), IF($T842 &lt;&gt; "", $H842/$T842, ""), ""),"")</f>
        <v/>
      </c>
      <c r="V842" s="10" t="str">
        <f>IF(Overall!$A844&lt;&gt;"",IF(AND(MONTH($O842) &lt;= 2, MONTH($P842) &gt;= 2), IF($T842 &lt;&gt; "", $H842/$T842, ""), ""),"")</f>
        <v/>
      </c>
      <c r="W842" s="10" t="str">
        <f>IF(Overall!$A844&lt;&gt;"",IF(AND(MONTH($O842) &lt;= 3, MONTH($P842) &gt;= 3), IF($T842 &lt;&gt; "", $H842/$T842, ""), ""),"")</f>
        <v/>
      </c>
      <c r="X842" s="10" t="str">
        <f>IF(Overall!$A844&lt;&gt;"",IF(AND(MONTH($O842) &lt;= 4, MONTH($P842) &gt;= 4), IF($T842 &lt;&gt; "", $H842/$T842, ""), ""),"")</f>
        <v/>
      </c>
      <c r="Y842" s="10" t="str">
        <f>IF(Overall!$A844&lt;&gt;"",IF(AND(MONTH($O842) &lt;= 5, MONTH($P842) &gt;= 5), IF($T842 &lt;&gt; "", $H842/$T842, ""), ""),"")</f>
        <v/>
      </c>
      <c r="Z842" s="10" t="str">
        <f>IF(Overall!$A844&lt;&gt;"",IF(AND(MONTH($O842) &lt;= 6, MONTH($P842) &gt;= 6), IF($T842 &lt;&gt; "", $H842/$T842, ""), ""),"")</f>
        <v/>
      </c>
      <c r="AA842" s="10">
        <f>IF(Overall!$A844&lt;&gt;"",IF(AND(MONTH($O842) &lt;= 7, MONTH($P842) &gt;= 7 ), IF($T842 &lt;&gt; "", $H842/$T842, ""), ""),"")</f>
        <v>150000</v>
      </c>
      <c r="AB842" s="10" t="str">
        <f>IF(Overall!$A844&lt;&gt;"",IF(AND(MONTH($O842) &lt;= 8, MONTH($P842) &gt;= 8), IF($T842 &lt;&gt; "", $H842/$T842, ""), ""),"")</f>
        <v/>
      </c>
      <c r="AC842" s="10" t="str">
        <f>IF(Overall!$A844&lt;&gt;"",IF(AND(MONTH($O842) &lt;= 9, MONTH($P842) &gt;= 9), IF($T842 &lt;&gt; "", $H842/$T842, ""), ""),"")</f>
        <v/>
      </c>
      <c r="AD842" s="10" t="str">
        <f>IF(Overall!$A844&lt;&gt;"",IF(AND(MONTH($O842) &lt;= 10, MONTH($P842) &gt;= 10), IF($T842 &lt;&gt; "", $H842/$T842, ""), ""),"")</f>
        <v/>
      </c>
      <c r="AE842" s="10" t="str">
        <f>IF(Overall!$A844&lt;&gt;"",IF(AND(MONTH($O842) &lt;= 11, MONTH($P842) &gt;= 11), IF($T842 &lt;&gt; "", $H842/$T842, ""), ""),"")</f>
        <v/>
      </c>
      <c r="AF842" s="10" t="str">
        <f>IF(Overall!$A844&lt;&gt;"",IF(AND(MONTH($O842) &lt;= 12, MONTH($P842) &gt;= 12), IF($T842 &lt;&gt; "", $H842/$T842, ""), ""),"")</f>
        <v/>
      </c>
      <c r="AH842" s="10" t="str">
        <f ca="1">IFERROR(IF(AND(NOW()&lt;= EOMONTH(DATE(YEAR($P842),1, 1), 0), Overall!$A844&lt;&gt;"", MONTH($O842) &lt;= 1, MONTH($P842) &gt;= 1), IF($T842 &lt;&gt; "", $H842/$T842, ""), ""), "")</f>
        <v/>
      </c>
      <c r="AI842" s="10" t="str">
        <f ca="1">IFERROR(IF(AND(NOW()&lt;= EOMONTH(DATE(YEAR($P842),2, 1), 0), Overall!$A844&lt;&gt;"", MONTH($O842) &lt;= 2, MONTH($P842) &gt;= 2), IF($T842 &lt;&gt; "", $H842/$T842, ""), ""), "")</f>
        <v/>
      </c>
      <c r="AJ842" s="10" t="str">
        <f ca="1">IFERROR(IF(AND(NOW()&lt;= EOMONTH(DATE(YEAR($P842),3, 1), 0), Overall!$A844&lt;&gt;"", MONTH($O842) &lt;= 3, MONTH($P842) &gt;= 3), IF($T842 &lt;&gt; "", $H842/$T842, ""), ""), "")</f>
        <v/>
      </c>
      <c r="AK842" s="10" t="str">
        <f ca="1">IFERROR(IF(AND(NOW()&lt;= EOMONTH(DATE(YEAR($P842),4, 1), 0), Overall!$A844&lt;&gt;"", MONTH($O842) &lt;= 4, MONTH($P842) &gt;= 4), IF($T842 &lt;&gt; "", $H842/$T842, ""), ""), "")</f>
        <v/>
      </c>
      <c r="AL842" s="10" t="str">
        <f ca="1">IFERROR(IF(AND(NOW()&lt;= EOMONTH(DATE(YEAR($P842),5, 1), 0), Overall!$A844&lt;&gt;"", MONTH($O842) &lt;= 5, MONTH($P842) &gt;= 5), IF($T842 &lt;&gt; "", $H842/$T842, ""), ""), "")</f>
        <v/>
      </c>
      <c r="AM842" s="10" t="str">
        <f ca="1">IFERROR(IF(AND(NOW()&lt;= EOMONTH(DATE(YEAR($P842),6, 1), 0), Overall!$A844&lt;&gt;"", MONTH($O842) &lt;= 6, MONTH($P842) &gt;= 6), IF($T842 &lt;&gt; "", $H842/$T842, ""), ""), "")</f>
        <v/>
      </c>
      <c r="AN842" s="10" t="str">
        <f ca="1">IFERROR(IF(AND(NOW()&lt;= EOMONTH(DATE(YEAR($P842),7, 1), 0), Overall!$A844&lt;&gt;"", MONTH($O842) &lt;= 7, MONTH($P842) &gt;= 7), IF($T842 &lt;&gt; "", $H842/$T842, ""), ""), "")</f>
        <v/>
      </c>
      <c r="AO842" s="10" t="str">
        <f ca="1">IFERROR(IF(AND(NOW()&lt;= EOMONTH(DATE(YEAR($P842),8, 1), 0), Overall!$A844&lt;&gt;"", MONTH($O842) &lt;= 8, MONTH($P842) &gt;= 8), IF($T842 &lt;&gt; "", $H842/$T842, ""), ""), "")</f>
        <v/>
      </c>
      <c r="AP842" s="10" t="str">
        <f ca="1">IFERROR(IF(AND(NOW()&lt;= EOMONTH(DATE(YEAR($P842),9, 1), 0), Overall!$A844&lt;&gt;"", MONTH($O842) &lt;= 9, MONTH($P842) &gt;= 9), IF($T842 &lt;&gt; "", $H842/$T842, ""), ""), "")</f>
        <v/>
      </c>
      <c r="AQ842" s="10" t="str">
        <f ca="1">IFERROR(IF(AND(NOW()&lt;= EOMONTH(DATE(YEAR($P842),10, 1), 0), Overall!$A844&lt;&gt;"", MONTH($O842) &lt;= 10, MONTH($P842) &gt;= 10), IF($T842 &lt;&gt; "", $H842/$T842, ""), ""), "")</f>
        <v/>
      </c>
      <c r="AR842" s="10" t="str">
        <f ca="1">IFERROR(IF(AND(NOW()&lt;= EOMONTH(DATE(YEAR($P842),11, 1), 0), Overall!$A844&lt;&gt;"", MONTH($O842) &lt;=11, MONTH($P842) &gt;= 11), IF($T842 &lt;&gt; "", $H842/$T842, ""), ""), "")</f>
        <v/>
      </c>
      <c r="AS842" s="10" t="str">
        <f ca="1">IFERROR(IF(AND(NOW()&lt;= EOMONTH(DATE(YEAR($P842),12, 1), 0), Overall!$A844&lt;&gt;"", MONTH($O842) &lt;= 12, MONTH($P842) &gt;= 12), IF($T842 &lt;&gt; "", $H842/$T842, ""), ""), "")</f>
        <v/>
      </c>
      <c r="AT842" s="16">
        <f t="shared" ca="1" si="26"/>
        <v>0</v>
      </c>
    </row>
    <row r="843" spans="1:46" x14ac:dyDescent="0.25">
      <c r="A843" t="str">
        <f>_xlfn.VALUETOTEXT(Overall!A845)</f>
        <v>FY2024 PCHP</v>
      </c>
      <c r="B843" s="8">
        <f>IF(Overall!B845&lt;&gt;"", VALUE(Overall!B845), "")</f>
        <v>215</v>
      </c>
      <c r="C843" s="5" t="str">
        <f>IF(Overall!C845&lt;&gt;"",_xlfn.VALUETOTEXT(Overall!C845),"")</f>
        <v>24-1705-1106-24CIMB-PS-AS-215</v>
      </c>
      <c r="D843" s="5" t="str">
        <f>_xlfn.VALUETOTEXT(Overall!D845)</f>
        <v>AS</v>
      </c>
      <c r="E843" s="5" t="str">
        <f>IF(Overall!Q845&lt;&gt;"",_xlfn.VALUETOTEXT(Overall!Q845),"")</f>
        <v>CIMB</v>
      </c>
      <c r="F843" s="5" t="str">
        <f>IF(Overall!E845&lt;&gt;"",_xlfn.VALUETOTEXT(Overall!E845),"")</f>
        <v>CIMB Bank Bhd</v>
      </c>
      <c r="G843" s="5" t="str">
        <f>IF(Overall!R845&lt;&gt;"",_xlfn.VALUETOTEXT(Overall!R845),"")</f>
        <v>Asian</v>
      </c>
      <c r="H843" s="6">
        <f>IF(Overall!F845&lt;&gt;"",VALUE(Overall!F845),"")</f>
        <v>150000</v>
      </c>
      <c r="I843" s="6">
        <f>IF(Overall!G845&lt;&gt;"",VALUE(Overall!G845),"")</f>
        <v>79</v>
      </c>
      <c r="J843" s="6">
        <f>IF(Overall!H845&lt;&gt;"",VALUE(Overall!H845),"")</f>
        <v>62</v>
      </c>
      <c r="K843" s="6">
        <f>IF(Overall!I845&lt;&gt;"",VALUE(Overall!I845),"")</f>
        <v>1.68</v>
      </c>
      <c r="L843" s="6">
        <f>IF(Overall!J845&lt;&gt;"",VALUE(Overall!J845),"")</f>
        <v>7.0000000000000007E-2</v>
      </c>
      <c r="M843" s="6">
        <f>IF(Overall!K845&lt;&gt;"",VALUE(Overall!K845),"")</f>
        <v>1.61</v>
      </c>
      <c r="N843" s="6">
        <f>IF(Overall!T845&lt;&gt;"",VALUE(Overall!T845),"")</f>
        <v>82.47</v>
      </c>
      <c r="O843" s="7">
        <f>IF(Overall!L845&lt;&gt;"", DATEVALUE(Overall!L845), "")</f>
        <v>45474</v>
      </c>
      <c r="P843" s="7">
        <f>IF(Overall!M845&lt;&gt;"", DATEVALUE(Overall!M845), "")</f>
        <v>45504</v>
      </c>
      <c r="Q843" s="7" t="str">
        <f>IF(Overall!S845&lt;&gt;"",_xlfn.VALUETOTEXT(Overall!S845),"")</f>
        <v>Jul</v>
      </c>
      <c r="R843" s="7">
        <f>IF(Overall!O845&lt;&gt;"", DATEVALUE(Overall!O845), "")</f>
        <v>45429</v>
      </c>
      <c r="S843" s="7">
        <f>IF(Overall!O845&lt;&gt;"", DATEVALUE(Overall!O845), "")</f>
        <v>45429</v>
      </c>
      <c r="T843" s="5">
        <f t="shared" si="27"/>
        <v>1</v>
      </c>
      <c r="U843" s="10" t="str">
        <f>IF(Overall!$A845&lt;&gt;"",IF(AND(MONTH($O843) &lt;= 1, MONTH($P843) &gt;= 1), IF($T843 &lt;&gt; "", $H843/$T843, ""), ""),"")</f>
        <v/>
      </c>
      <c r="V843" s="10" t="str">
        <f>IF(Overall!$A845&lt;&gt;"",IF(AND(MONTH($O843) &lt;= 2, MONTH($P843) &gt;= 2), IF($T843 &lt;&gt; "", $H843/$T843, ""), ""),"")</f>
        <v/>
      </c>
      <c r="W843" s="10" t="str">
        <f>IF(Overall!$A845&lt;&gt;"",IF(AND(MONTH($O843) &lt;= 3, MONTH($P843) &gt;= 3), IF($T843 &lt;&gt; "", $H843/$T843, ""), ""),"")</f>
        <v/>
      </c>
      <c r="X843" s="10" t="str">
        <f>IF(Overall!$A845&lt;&gt;"",IF(AND(MONTH($O843) &lt;= 4, MONTH($P843) &gt;= 4), IF($T843 &lt;&gt; "", $H843/$T843, ""), ""),"")</f>
        <v/>
      </c>
      <c r="Y843" s="10" t="str">
        <f>IF(Overall!$A845&lt;&gt;"",IF(AND(MONTH($O843) &lt;= 5, MONTH($P843) &gt;= 5), IF($T843 &lt;&gt; "", $H843/$T843, ""), ""),"")</f>
        <v/>
      </c>
      <c r="Z843" s="10" t="str">
        <f>IF(Overall!$A845&lt;&gt;"",IF(AND(MONTH($O843) &lt;= 6, MONTH($P843) &gt;= 6), IF($T843 &lt;&gt; "", $H843/$T843, ""), ""),"")</f>
        <v/>
      </c>
      <c r="AA843" s="10">
        <f>IF(Overall!$A845&lt;&gt;"",IF(AND(MONTH($O843) &lt;= 7, MONTH($P843) &gt;= 7 ), IF($T843 &lt;&gt; "", $H843/$T843, ""), ""),"")</f>
        <v>150000</v>
      </c>
      <c r="AB843" s="10" t="str">
        <f>IF(Overall!$A845&lt;&gt;"",IF(AND(MONTH($O843) &lt;= 8, MONTH($P843) &gt;= 8), IF($T843 &lt;&gt; "", $H843/$T843, ""), ""),"")</f>
        <v/>
      </c>
      <c r="AC843" s="10" t="str">
        <f>IF(Overall!$A845&lt;&gt;"",IF(AND(MONTH($O843) &lt;= 9, MONTH($P843) &gt;= 9), IF($T843 &lt;&gt; "", $H843/$T843, ""), ""),"")</f>
        <v/>
      </c>
      <c r="AD843" s="10" t="str">
        <f>IF(Overall!$A845&lt;&gt;"",IF(AND(MONTH($O843) &lt;= 10, MONTH($P843) &gt;= 10), IF($T843 &lt;&gt; "", $H843/$T843, ""), ""),"")</f>
        <v/>
      </c>
      <c r="AE843" s="10" t="str">
        <f>IF(Overall!$A845&lt;&gt;"",IF(AND(MONTH($O843) &lt;= 11, MONTH($P843) &gt;= 11), IF($T843 &lt;&gt; "", $H843/$T843, ""), ""),"")</f>
        <v/>
      </c>
      <c r="AF843" s="10" t="str">
        <f>IF(Overall!$A845&lt;&gt;"",IF(AND(MONTH($O843) &lt;= 12, MONTH($P843) &gt;= 12), IF($T843 &lt;&gt; "", $H843/$T843, ""), ""),"")</f>
        <v/>
      </c>
      <c r="AH843" s="10" t="str">
        <f ca="1">IFERROR(IF(AND(NOW()&lt;= EOMONTH(DATE(YEAR($P843),1, 1), 0), Overall!$A845&lt;&gt;"", MONTH($O843) &lt;= 1, MONTH($P843) &gt;= 1), IF($T843 &lt;&gt; "", $H843/$T843, ""), ""), "")</f>
        <v/>
      </c>
      <c r="AI843" s="10" t="str">
        <f ca="1">IFERROR(IF(AND(NOW()&lt;= EOMONTH(DATE(YEAR($P843),2, 1), 0), Overall!$A845&lt;&gt;"", MONTH($O843) &lt;= 2, MONTH($P843) &gt;= 2), IF($T843 &lt;&gt; "", $H843/$T843, ""), ""), "")</f>
        <v/>
      </c>
      <c r="AJ843" s="10" t="str">
        <f ca="1">IFERROR(IF(AND(NOW()&lt;= EOMONTH(DATE(YEAR($P843),3, 1), 0), Overall!$A845&lt;&gt;"", MONTH($O843) &lt;= 3, MONTH($P843) &gt;= 3), IF($T843 &lt;&gt; "", $H843/$T843, ""), ""), "")</f>
        <v/>
      </c>
      <c r="AK843" s="10" t="str">
        <f ca="1">IFERROR(IF(AND(NOW()&lt;= EOMONTH(DATE(YEAR($P843),4, 1), 0), Overall!$A845&lt;&gt;"", MONTH($O843) &lt;= 4, MONTH($P843) &gt;= 4), IF($T843 &lt;&gt; "", $H843/$T843, ""), ""), "")</f>
        <v/>
      </c>
      <c r="AL843" s="10" t="str">
        <f ca="1">IFERROR(IF(AND(NOW()&lt;= EOMONTH(DATE(YEAR($P843),5, 1), 0), Overall!$A845&lt;&gt;"", MONTH($O843) &lt;= 5, MONTH($P843) &gt;= 5), IF($T843 &lt;&gt; "", $H843/$T843, ""), ""), "")</f>
        <v/>
      </c>
      <c r="AM843" s="10" t="str">
        <f ca="1">IFERROR(IF(AND(NOW()&lt;= EOMONTH(DATE(YEAR($P843),6, 1), 0), Overall!$A845&lt;&gt;"", MONTH($O843) &lt;= 6, MONTH($P843) &gt;= 6), IF($T843 &lt;&gt; "", $H843/$T843, ""), ""), "")</f>
        <v/>
      </c>
      <c r="AN843" s="10" t="str">
        <f ca="1">IFERROR(IF(AND(NOW()&lt;= EOMONTH(DATE(YEAR($P843),7, 1), 0), Overall!$A845&lt;&gt;"", MONTH($O843) &lt;= 7, MONTH($P843) &gt;= 7), IF($T843 &lt;&gt; "", $H843/$T843, ""), ""), "")</f>
        <v/>
      </c>
      <c r="AO843" s="10" t="str">
        <f ca="1">IFERROR(IF(AND(NOW()&lt;= EOMONTH(DATE(YEAR($P843),8, 1), 0), Overall!$A845&lt;&gt;"", MONTH($O843) &lt;= 8, MONTH($P843) &gt;= 8), IF($T843 &lt;&gt; "", $H843/$T843, ""), ""), "")</f>
        <v/>
      </c>
      <c r="AP843" s="10" t="str">
        <f ca="1">IFERROR(IF(AND(NOW()&lt;= EOMONTH(DATE(YEAR($P843),9, 1), 0), Overall!$A845&lt;&gt;"", MONTH($O843) &lt;= 9, MONTH($P843) &gt;= 9), IF($T843 &lt;&gt; "", $H843/$T843, ""), ""), "")</f>
        <v/>
      </c>
      <c r="AQ843" s="10" t="str">
        <f ca="1">IFERROR(IF(AND(NOW()&lt;= EOMONTH(DATE(YEAR($P843),10, 1), 0), Overall!$A845&lt;&gt;"", MONTH($O843) &lt;= 10, MONTH($P843) &gt;= 10), IF($T843 &lt;&gt; "", $H843/$T843, ""), ""), "")</f>
        <v/>
      </c>
      <c r="AR843" s="10" t="str">
        <f ca="1">IFERROR(IF(AND(NOW()&lt;= EOMONTH(DATE(YEAR($P843),11, 1), 0), Overall!$A845&lt;&gt;"", MONTH($O843) &lt;=11, MONTH($P843) &gt;= 11), IF($T843 &lt;&gt; "", $H843/$T843, ""), ""), "")</f>
        <v/>
      </c>
      <c r="AS843" s="10" t="str">
        <f ca="1">IFERROR(IF(AND(NOW()&lt;= EOMONTH(DATE(YEAR($P843),12, 1), 0), Overall!$A845&lt;&gt;"", MONTH($O843) &lt;= 12, MONTH($P843) &gt;= 12), IF($T843 &lt;&gt; "", $H843/$T843, ""), ""), "")</f>
        <v/>
      </c>
      <c r="AT843" s="16">
        <f t="shared" ca="1" si="26"/>
        <v>0</v>
      </c>
    </row>
    <row r="844" spans="1:46" x14ac:dyDescent="0.25">
      <c r="A844" t="str">
        <f>_xlfn.VALUETOTEXT(Overall!A846)</f>
        <v>FY2024 PCHP</v>
      </c>
      <c r="B844" s="8">
        <f>IF(Overall!B846&lt;&gt;"", VALUE(Overall!B846), "")</f>
        <v>216</v>
      </c>
      <c r="C844" s="5" t="str">
        <f>IF(Overall!C846&lt;&gt;"",_xlfn.VALUETOTEXT(Overall!C846),"")</f>
        <v>24-1705-1106-24CIMI-PS-AS-216</v>
      </c>
      <c r="D844" s="5" t="str">
        <f>_xlfn.VALUETOTEXT(Overall!D846)</f>
        <v>AS</v>
      </c>
      <c r="E844" s="5" t="str">
        <f>IF(Overall!Q846&lt;&gt;"",_xlfn.VALUETOTEXT(Overall!Q846),"")</f>
        <v>CIMI</v>
      </c>
      <c r="F844" s="5" t="str">
        <f>IF(Overall!E846&lt;&gt;"",_xlfn.VALUETOTEXT(Overall!E846),"")</f>
        <v>CIMB Islamic Bank Berhad</v>
      </c>
      <c r="G844" s="5" t="str">
        <f>IF(Overall!R846&lt;&gt;"",_xlfn.VALUETOTEXT(Overall!R846),"")</f>
        <v>Asian</v>
      </c>
      <c r="H844" s="6">
        <f>IF(Overall!F846&lt;&gt;"",VALUE(Overall!F846),"")</f>
        <v>150000</v>
      </c>
      <c r="I844" s="6">
        <f>IF(Overall!G846&lt;&gt;"",VALUE(Overall!G846),"")</f>
        <v>79</v>
      </c>
      <c r="J844" s="6">
        <f>IF(Overall!H846&lt;&gt;"",VALUE(Overall!H846),"")</f>
        <v>62</v>
      </c>
      <c r="K844" s="6">
        <f>IF(Overall!I846&lt;&gt;"",VALUE(Overall!I846),"")</f>
        <v>1.68</v>
      </c>
      <c r="L844" s="6">
        <f>IF(Overall!J846&lt;&gt;"",VALUE(Overall!J846),"")</f>
        <v>7.0000000000000007E-2</v>
      </c>
      <c r="M844" s="6">
        <f>IF(Overall!K846&lt;&gt;"",VALUE(Overall!K846),"")</f>
        <v>1.61</v>
      </c>
      <c r="N844" s="6">
        <f>IF(Overall!T846&lt;&gt;"",VALUE(Overall!T846),"")</f>
        <v>82.47</v>
      </c>
      <c r="O844" s="7">
        <f>IF(Overall!L846&lt;&gt;"", DATEVALUE(Overall!L846), "")</f>
        <v>45474</v>
      </c>
      <c r="P844" s="7">
        <f>IF(Overall!M846&lt;&gt;"", DATEVALUE(Overall!M846), "")</f>
        <v>45504</v>
      </c>
      <c r="Q844" s="7" t="str">
        <f>IF(Overall!S846&lt;&gt;"",_xlfn.VALUETOTEXT(Overall!S846),"")</f>
        <v>Jul</v>
      </c>
      <c r="R844" s="7">
        <f>IF(Overall!O846&lt;&gt;"", DATEVALUE(Overall!O846), "")</f>
        <v>45429</v>
      </c>
      <c r="S844" s="7">
        <f>IF(Overall!O846&lt;&gt;"", DATEVALUE(Overall!O846), "")</f>
        <v>45429</v>
      </c>
      <c r="T844" s="5">
        <f t="shared" si="27"/>
        <v>1</v>
      </c>
      <c r="U844" s="10" t="str">
        <f>IF(Overall!$A846&lt;&gt;"",IF(AND(MONTH($O844) &lt;= 1, MONTH($P844) &gt;= 1), IF($T844 &lt;&gt; "", $H844/$T844, ""), ""),"")</f>
        <v/>
      </c>
      <c r="V844" s="10" t="str">
        <f>IF(Overall!$A846&lt;&gt;"",IF(AND(MONTH($O844) &lt;= 2, MONTH($P844) &gt;= 2), IF($T844 &lt;&gt; "", $H844/$T844, ""), ""),"")</f>
        <v/>
      </c>
      <c r="W844" s="10" t="str">
        <f>IF(Overall!$A846&lt;&gt;"",IF(AND(MONTH($O844) &lt;= 3, MONTH($P844) &gt;= 3), IF($T844 &lt;&gt; "", $H844/$T844, ""), ""),"")</f>
        <v/>
      </c>
      <c r="X844" s="10" t="str">
        <f>IF(Overall!$A846&lt;&gt;"",IF(AND(MONTH($O844) &lt;= 4, MONTH($P844) &gt;= 4), IF($T844 &lt;&gt; "", $H844/$T844, ""), ""),"")</f>
        <v/>
      </c>
      <c r="Y844" s="10" t="str">
        <f>IF(Overall!$A846&lt;&gt;"",IF(AND(MONTH($O844) &lt;= 5, MONTH($P844) &gt;= 5), IF($T844 &lt;&gt; "", $H844/$T844, ""), ""),"")</f>
        <v/>
      </c>
      <c r="Z844" s="10" t="str">
        <f>IF(Overall!$A846&lt;&gt;"",IF(AND(MONTH($O844) &lt;= 6, MONTH($P844) &gt;= 6), IF($T844 &lt;&gt; "", $H844/$T844, ""), ""),"")</f>
        <v/>
      </c>
      <c r="AA844" s="10">
        <f>IF(Overall!$A846&lt;&gt;"",IF(AND(MONTH($O844) &lt;= 7, MONTH($P844) &gt;= 7 ), IF($T844 &lt;&gt; "", $H844/$T844, ""), ""),"")</f>
        <v>150000</v>
      </c>
      <c r="AB844" s="10" t="str">
        <f>IF(Overall!$A846&lt;&gt;"",IF(AND(MONTH($O844) &lt;= 8, MONTH($P844) &gt;= 8), IF($T844 &lt;&gt; "", $H844/$T844, ""), ""),"")</f>
        <v/>
      </c>
      <c r="AC844" s="10" t="str">
        <f>IF(Overall!$A846&lt;&gt;"",IF(AND(MONTH($O844) &lt;= 9, MONTH($P844) &gt;= 9), IF($T844 &lt;&gt; "", $H844/$T844, ""), ""),"")</f>
        <v/>
      </c>
      <c r="AD844" s="10" t="str">
        <f>IF(Overall!$A846&lt;&gt;"",IF(AND(MONTH($O844) &lt;= 10, MONTH($P844) &gt;= 10), IF($T844 &lt;&gt; "", $H844/$T844, ""), ""),"")</f>
        <v/>
      </c>
      <c r="AE844" s="10" t="str">
        <f>IF(Overall!$A846&lt;&gt;"",IF(AND(MONTH($O844) &lt;= 11, MONTH($P844) &gt;= 11), IF($T844 &lt;&gt; "", $H844/$T844, ""), ""),"")</f>
        <v/>
      </c>
      <c r="AF844" s="10" t="str">
        <f>IF(Overall!$A846&lt;&gt;"",IF(AND(MONTH($O844) &lt;= 12, MONTH($P844) &gt;= 12), IF($T844 &lt;&gt; "", $H844/$T844, ""), ""),"")</f>
        <v/>
      </c>
      <c r="AH844" s="10" t="str">
        <f ca="1">IFERROR(IF(AND(NOW()&lt;= EOMONTH(DATE(YEAR($P844),1, 1), 0), Overall!$A846&lt;&gt;"", MONTH($O844) &lt;= 1, MONTH($P844) &gt;= 1), IF($T844 &lt;&gt; "", $H844/$T844, ""), ""), "")</f>
        <v/>
      </c>
      <c r="AI844" s="10" t="str">
        <f ca="1">IFERROR(IF(AND(NOW()&lt;= EOMONTH(DATE(YEAR($P844),2, 1), 0), Overall!$A846&lt;&gt;"", MONTH($O844) &lt;= 2, MONTH($P844) &gt;= 2), IF($T844 &lt;&gt; "", $H844/$T844, ""), ""), "")</f>
        <v/>
      </c>
      <c r="AJ844" s="10" t="str">
        <f ca="1">IFERROR(IF(AND(NOW()&lt;= EOMONTH(DATE(YEAR($P844),3, 1), 0), Overall!$A846&lt;&gt;"", MONTH($O844) &lt;= 3, MONTH($P844) &gt;= 3), IF($T844 &lt;&gt; "", $H844/$T844, ""), ""), "")</f>
        <v/>
      </c>
      <c r="AK844" s="10" t="str">
        <f ca="1">IFERROR(IF(AND(NOW()&lt;= EOMONTH(DATE(YEAR($P844),4, 1), 0), Overall!$A846&lt;&gt;"", MONTH($O844) &lt;= 4, MONTH($P844) &gt;= 4), IF($T844 &lt;&gt; "", $H844/$T844, ""), ""), "")</f>
        <v/>
      </c>
      <c r="AL844" s="10" t="str">
        <f ca="1">IFERROR(IF(AND(NOW()&lt;= EOMONTH(DATE(YEAR($P844),5, 1), 0), Overall!$A846&lt;&gt;"", MONTH($O844) &lt;= 5, MONTH($P844) &gt;= 5), IF($T844 &lt;&gt; "", $H844/$T844, ""), ""), "")</f>
        <v/>
      </c>
      <c r="AM844" s="10" t="str">
        <f ca="1">IFERROR(IF(AND(NOW()&lt;= EOMONTH(DATE(YEAR($P844),6, 1), 0), Overall!$A846&lt;&gt;"", MONTH($O844) &lt;= 6, MONTH($P844) &gt;= 6), IF($T844 &lt;&gt; "", $H844/$T844, ""), ""), "")</f>
        <v/>
      </c>
      <c r="AN844" s="10" t="str">
        <f ca="1">IFERROR(IF(AND(NOW()&lt;= EOMONTH(DATE(YEAR($P844),7, 1), 0), Overall!$A846&lt;&gt;"", MONTH($O844) &lt;= 7, MONTH($P844) &gt;= 7), IF($T844 &lt;&gt; "", $H844/$T844, ""), ""), "")</f>
        <v/>
      </c>
      <c r="AO844" s="10" t="str">
        <f ca="1">IFERROR(IF(AND(NOW()&lt;= EOMONTH(DATE(YEAR($P844),8, 1), 0), Overall!$A846&lt;&gt;"", MONTH($O844) &lt;= 8, MONTH($P844) &gt;= 8), IF($T844 &lt;&gt; "", $H844/$T844, ""), ""), "")</f>
        <v/>
      </c>
      <c r="AP844" s="10" t="str">
        <f ca="1">IFERROR(IF(AND(NOW()&lt;= EOMONTH(DATE(YEAR($P844),9, 1), 0), Overall!$A846&lt;&gt;"", MONTH($O844) &lt;= 9, MONTH($P844) &gt;= 9), IF($T844 &lt;&gt; "", $H844/$T844, ""), ""), "")</f>
        <v/>
      </c>
      <c r="AQ844" s="10" t="str">
        <f ca="1">IFERROR(IF(AND(NOW()&lt;= EOMONTH(DATE(YEAR($P844),10, 1), 0), Overall!$A846&lt;&gt;"", MONTH($O844) &lt;= 10, MONTH($P844) &gt;= 10), IF($T844 &lt;&gt; "", $H844/$T844, ""), ""), "")</f>
        <v/>
      </c>
      <c r="AR844" s="10" t="str">
        <f ca="1">IFERROR(IF(AND(NOW()&lt;= EOMONTH(DATE(YEAR($P844),11, 1), 0), Overall!$A846&lt;&gt;"", MONTH($O844) &lt;=11, MONTH($P844) &gt;= 11), IF($T844 &lt;&gt; "", $H844/$T844, ""), ""), "")</f>
        <v/>
      </c>
      <c r="AS844" s="10" t="str">
        <f ca="1">IFERROR(IF(AND(NOW()&lt;= EOMONTH(DATE(YEAR($P844),12, 1), 0), Overall!$A846&lt;&gt;"", MONTH($O844) &lt;= 12, MONTH($P844) &gt;= 12), IF($T844 &lt;&gt; "", $H844/$T844, ""), ""), "")</f>
        <v/>
      </c>
      <c r="AT844" s="16">
        <f t="shared" ca="1" si="26"/>
        <v>0</v>
      </c>
    </row>
    <row r="845" spans="1:46" x14ac:dyDescent="0.25">
      <c r="A845" t="str">
        <f>_xlfn.VALUETOTEXT(Overall!A847)</f>
        <v>FY2024 PCHP</v>
      </c>
      <c r="B845" s="8">
        <f>IF(Overall!B847&lt;&gt;"", VALUE(Overall!B847), "")</f>
        <v>217</v>
      </c>
      <c r="C845" s="5" t="str">
        <f>IF(Overall!C847&lt;&gt;"",_xlfn.VALUETOTEXT(Overall!C847),"")</f>
        <v>24-2405-1806-24JPMC-PS-EG-217</v>
      </c>
      <c r="D845" s="5" t="str">
        <f>_xlfn.VALUETOTEXT(Overall!D847)</f>
        <v>EG</v>
      </c>
      <c r="E845" s="5" t="str">
        <f>IF(Overall!Q847&lt;&gt;"",_xlfn.VALUETOTEXT(Overall!Q847),"")</f>
        <v>JPMC</v>
      </c>
      <c r="F845" s="5" t="str">
        <f>IF(Overall!E847&lt;&gt;"",_xlfn.VALUETOTEXT(Overall!E847),"")</f>
        <v>JP Morgan Chase Bank NA</v>
      </c>
      <c r="G845" s="5" t="str">
        <f>IF(Overall!R847&lt;&gt;"",_xlfn.VALUETOTEXT(Overall!R847),"")</f>
        <v>Asian</v>
      </c>
      <c r="H845" s="6">
        <f>IF(Overall!F847&lt;&gt;"",VALUE(Overall!F847),"")</f>
        <v>500000</v>
      </c>
      <c r="I845" s="6">
        <f>IF(Overall!G847&lt;&gt;"",VALUE(Overall!G847),"")</f>
        <v>77</v>
      </c>
      <c r="J845" s="6">
        <f>IF(Overall!H847&lt;&gt;"",VALUE(Overall!H847),"")</f>
        <v>62</v>
      </c>
      <c r="K845" s="6">
        <f>IF(Overall!I847&lt;&gt;"",VALUE(Overall!I847),"")</f>
        <v>2.94</v>
      </c>
      <c r="L845" s="6">
        <f>IF(Overall!J847&lt;&gt;"",VALUE(Overall!J847),"")</f>
        <v>0.35</v>
      </c>
      <c r="M845" s="6">
        <f>IF(Overall!K847&lt;&gt;"",VALUE(Overall!K847),"")</f>
        <v>2.59</v>
      </c>
      <c r="N845" s="6">
        <f>IF(Overall!T847&lt;&gt;"",VALUE(Overall!T847),"")</f>
        <v>80.25</v>
      </c>
      <c r="O845" s="7">
        <f>IF(Overall!L847&lt;&gt;"", DATEVALUE(Overall!L847), "")</f>
        <v>45536</v>
      </c>
      <c r="P845" s="7">
        <f>IF(Overall!M847&lt;&gt;"", DATEVALUE(Overall!M847), "")</f>
        <v>45565</v>
      </c>
      <c r="Q845" s="7" t="str">
        <f>IF(Overall!S847&lt;&gt;"",_xlfn.VALUETOTEXT(Overall!S847),"")</f>
        <v>Sep</v>
      </c>
      <c r="R845" s="7">
        <f>IF(Overall!O847&lt;&gt;"", DATEVALUE(Overall!O847), "")</f>
        <v>45436</v>
      </c>
      <c r="S845" s="7">
        <f>IF(Overall!O847&lt;&gt;"", DATEVALUE(Overall!O847), "")</f>
        <v>45436</v>
      </c>
      <c r="T845" s="5">
        <f t="shared" si="27"/>
        <v>1</v>
      </c>
      <c r="U845" s="10" t="str">
        <f>IF(Overall!$A847&lt;&gt;"",IF(AND(MONTH($O845) &lt;= 1, MONTH($P845) &gt;= 1), IF($T845 &lt;&gt; "", $H845/$T845, ""), ""),"")</f>
        <v/>
      </c>
      <c r="V845" s="10" t="str">
        <f>IF(Overall!$A847&lt;&gt;"",IF(AND(MONTH($O845) &lt;= 2, MONTH($P845) &gt;= 2), IF($T845 &lt;&gt; "", $H845/$T845, ""), ""),"")</f>
        <v/>
      </c>
      <c r="W845" s="10" t="str">
        <f>IF(Overall!$A847&lt;&gt;"",IF(AND(MONTH($O845) &lt;= 3, MONTH($P845) &gt;= 3), IF($T845 &lt;&gt; "", $H845/$T845, ""), ""),"")</f>
        <v/>
      </c>
      <c r="X845" s="10" t="str">
        <f>IF(Overall!$A847&lt;&gt;"",IF(AND(MONTH($O845) &lt;= 4, MONTH($P845) &gt;= 4), IF($T845 &lt;&gt; "", $H845/$T845, ""), ""),"")</f>
        <v/>
      </c>
      <c r="Y845" s="10" t="str">
        <f>IF(Overall!$A847&lt;&gt;"",IF(AND(MONTH($O845) &lt;= 5, MONTH($P845) &gt;= 5), IF($T845 &lt;&gt; "", $H845/$T845, ""), ""),"")</f>
        <v/>
      </c>
      <c r="Z845" s="10" t="str">
        <f>IF(Overall!$A847&lt;&gt;"",IF(AND(MONTH($O845) &lt;= 6, MONTH($P845) &gt;= 6), IF($T845 &lt;&gt; "", $H845/$T845, ""), ""),"")</f>
        <v/>
      </c>
      <c r="AA845" s="10" t="str">
        <f>IF(Overall!$A847&lt;&gt;"",IF(AND(MONTH($O845) &lt;= 7, MONTH($P845) &gt;= 7 ), IF($T845 &lt;&gt; "", $H845/$T845, ""), ""),"")</f>
        <v/>
      </c>
      <c r="AB845" s="10" t="str">
        <f>IF(Overall!$A847&lt;&gt;"",IF(AND(MONTH($O845) &lt;= 8, MONTH($P845) &gt;= 8), IF($T845 &lt;&gt; "", $H845/$T845, ""), ""),"")</f>
        <v/>
      </c>
      <c r="AC845" s="10">
        <f>IF(Overall!$A847&lt;&gt;"",IF(AND(MONTH($O845) &lt;= 9, MONTH($P845) &gt;= 9), IF($T845 &lt;&gt; "", $H845/$T845, ""), ""),"")</f>
        <v>500000</v>
      </c>
      <c r="AD845" s="10" t="str">
        <f>IF(Overall!$A847&lt;&gt;"",IF(AND(MONTH($O845) &lt;= 10, MONTH($P845) &gt;= 10), IF($T845 &lt;&gt; "", $H845/$T845, ""), ""),"")</f>
        <v/>
      </c>
      <c r="AE845" s="10" t="str">
        <f>IF(Overall!$A847&lt;&gt;"",IF(AND(MONTH($O845) &lt;= 11, MONTH($P845) &gt;= 11), IF($T845 &lt;&gt; "", $H845/$T845, ""), ""),"")</f>
        <v/>
      </c>
      <c r="AF845" s="10" t="str">
        <f>IF(Overall!$A847&lt;&gt;"",IF(AND(MONTH($O845) &lt;= 12, MONTH($P845) &gt;= 12), IF($T845 &lt;&gt; "", $H845/$T845, ""), ""),"")</f>
        <v/>
      </c>
      <c r="AH845" s="10" t="str">
        <f ca="1">IFERROR(IF(AND(NOW()&lt;= EOMONTH(DATE(YEAR($P845),1, 1), 0), Overall!$A847&lt;&gt;"", MONTH($O845) &lt;= 1, MONTH($P845) &gt;= 1), IF($T845 &lt;&gt; "", $H845/$T845, ""), ""), "")</f>
        <v/>
      </c>
      <c r="AI845" s="10" t="str">
        <f ca="1">IFERROR(IF(AND(NOW()&lt;= EOMONTH(DATE(YEAR($P845),2, 1), 0), Overall!$A847&lt;&gt;"", MONTH($O845) &lt;= 2, MONTH($P845) &gt;= 2), IF($T845 &lt;&gt; "", $H845/$T845, ""), ""), "")</f>
        <v/>
      </c>
      <c r="AJ845" s="10" t="str">
        <f ca="1">IFERROR(IF(AND(NOW()&lt;= EOMONTH(DATE(YEAR($P845),3, 1), 0), Overall!$A847&lt;&gt;"", MONTH($O845) &lt;= 3, MONTH($P845) &gt;= 3), IF($T845 &lt;&gt; "", $H845/$T845, ""), ""), "")</f>
        <v/>
      </c>
      <c r="AK845" s="10" t="str">
        <f ca="1">IFERROR(IF(AND(NOW()&lt;= EOMONTH(DATE(YEAR($P845),4, 1), 0), Overall!$A847&lt;&gt;"", MONTH($O845) &lt;= 4, MONTH($P845) &gt;= 4), IF($T845 &lt;&gt; "", $H845/$T845, ""), ""), "")</f>
        <v/>
      </c>
      <c r="AL845" s="10" t="str">
        <f ca="1">IFERROR(IF(AND(NOW()&lt;= EOMONTH(DATE(YEAR($P845),5, 1), 0), Overall!$A847&lt;&gt;"", MONTH($O845) &lt;= 5, MONTH($P845) &gt;= 5), IF($T845 &lt;&gt; "", $H845/$T845, ""), ""), "")</f>
        <v/>
      </c>
      <c r="AM845" s="10" t="str">
        <f ca="1">IFERROR(IF(AND(NOW()&lt;= EOMONTH(DATE(YEAR($P845),6, 1), 0), Overall!$A847&lt;&gt;"", MONTH($O845) &lt;= 6, MONTH($P845) &gt;= 6), IF($T845 &lt;&gt; "", $H845/$T845, ""), ""), "")</f>
        <v/>
      </c>
      <c r="AN845" s="10" t="str">
        <f ca="1">IFERROR(IF(AND(NOW()&lt;= EOMONTH(DATE(YEAR($P845),7, 1), 0), Overall!$A847&lt;&gt;"", MONTH($O845) &lt;= 7, MONTH($P845) &gt;= 7), IF($T845 &lt;&gt; "", $H845/$T845, ""), ""), "")</f>
        <v/>
      </c>
      <c r="AO845" s="10" t="str">
        <f ca="1">IFERROR(IF(AND(NOW()&lt;= EOMONTH(DATE(YEAR($P845),8, 1), 0), Overall!$A847&lt;&gt;"", MONTH($O845) &lt;= 8, MONTH($P845) &gt;= 8), IF($T845 &lt;&gt; "", $H845/$T845, ""), ""), "")</f>
        <v/>
      </c>
      <c r="AP845" s="10" t="str">
        <f ca="1">IFERROR(IF(AND(NOW()&lt;= EOMONTH(DATE(YEAR($P845),9, 1), 0), Overall!$A847&lt;&gt;"", MONTH($O845) &lt;= 9, MONTH($P845) &gt;= 9), IF($T845 &lt;&gt; "", $H845/$T845, ""), ""), "")</f>
        <v/>
      </c>
      <c r="AQ845" s="10" t="str">
        <f ca="1">IFERROR(IF(AND(NOW()&lt;= EOMONTH(DATE(YEAR($P845),10, 1), 0), Overall!$A847&lt;&gt;"", MONTH($O845) &lt;= 10, MONTH($P845) &gt;= 10), IF($T845 &lt;&gt; "", $H845/$T845, ""), ""), "")</f>
        <v/>
      </c>
      <c r="AR845" s="10" t="str">
        <f ca="1">IFERROR(IF(AND(NOW()&lt;= EOMONTH(DATE(YEAR($P845),11, 1), 0), Overall!$A847&lt;&gt;"", MONTH($O845) &lt;=11, MONTH($P845) &gt;= 11), IF($T845 &lt;&gt; "", $H845/$T845, ""), ""), "")</f>
        <v/>
      </c>
      <c r="AS845" s="10" t="str">
        <f ca="1">IFERROR(IF(AND(NOW()&lt;= EOMONTH(DATE(YEAR($P845),12, 1), 0), Overall!$A847&lt;&gt;"", MONTH($O845) &lt;= 12, MONTH($P845) &gt;= 12), IF($T845 &lt;&gt; "", $H845/$T845, ""), ""), "")</f>
        <v/>
      </c>
      <c r="AT845" s="16">
        <f t="shared" ca="1" si="26"/>
        <v>0</v>
      </c>
    </row>
    <row r="846" spans="1:46" x14ac:dyDescent="0.25">
      <c r="A846" t="str">
        <f>_xlfn.VALUETOTEXT(Overall!A848)</f>
        <v>FY2024 PCHP</v>
      </c>
      <c r="B846" s="8">
        <f>IF(Overall!B848&lt;&gt;"", VALUE(Overall!B848), "")</f>
        <v>218</v>
      </c>
      <c r="C846" s="5" t="str">
        <f>IF(Overall!C848&lt;&gt;"",_xlfn.VALUETOTEXT(Overall!C848),"")</f>
        <v>24-2405-1806-24SCBB-PS-EG-218</v>
      </c>
      <c r="D846" s="5" t="str">
        <f>_xlfn.VALUETOTEXT(Overall!D848)</f>
        <v>EG</v>
      </c>
      <c r="E846" s="5" t="str">
        <f>IF(Overall!Q848&lt;&gt;"",_xlfn.VALUETOTEXT(Overall!Q848),"")</f>
        <v>SCBB</v>
      </c>
      <c r="F846" s="5" t="str">
        <f>IF(Overall!E848&lt;&gt;"",_xlfn.VALUETOTEXT(Overall!E848),"")</f>
        <v>Standard Chartered Bank (M) Bhd</v>
      </c>
      <c r="G846" s="5" t="str">
        <f>IF(Overall!R848&lt;&gt;"",_xlfn.VALUETOTEXT(Overall!R848),"")</f>
        <v>Asian</v>
      </c>
      <c r="H846" s="6">
        <f>IF(Overall!F848&lt;&gt;"",VALUE(Overall!F848),"")</f>
        <v>650000</v>
      </c>
      <c r="I846" s="6">
        <f>IF(Overall!G848&lt;&gt;"",VALUE(Overall!G848),"")</f>
        <v>77</v>
      </c>
      <c r="J846" s="6">
        <f>IF(Overall!H848&lt;&gt;"",VALUE(Overall!H848),"")</f>
        <v>62</v>
      </c>
      <c r="K846" s="6">
        <f>IF(Overall!I848&lt;&gt;"",VALUE(Overall!I848),"")</f>
        <v>2.9</v>
      </c>
      <c r="L846" s="6">
        <f>IF(Overall!J848&lt;&gt;"",VALUE(Overall!J848),"")</f>
        <v>0.34</v>
      </c>
      <c r="M846" s="6">
        <f>IF(Overall!K848&lt;&gt;"",VALUE(Overall!K848),"")</f>
        <v>2.56</v>
      </c>
      <c r="N846" s="6">
        <f>IF(Overall!T848&lt;&gt;"",VALUE(Overall!T848),"")</f>
        <v>80.2</v>
      </c>
      <c r="O846" s="7">
        <f>IF(Overall!L848&lt;&gt;"", DATEVALUE(Overall!L848), "")</f>
        <v>45536</v>
      </c>
      <c r="P846" s="7">
        <f>IF(Overall!M848&lt;&gt;"", DATEVALUE(Overall!M848), "")</f>
        <v>45565</v>
      </c>
      <c r="Q846" s="7" t="str">
        <f>IF(Overall!S848&lt;&gt;"",_xlfn.VALUETOTEXT(Overall!S848),"")</f>
        <v>Sep</v>
      </c>
      <c r="R846" s="7">
        <f>IF(Overall!O848&lt;&gt;"", DATEVALUE(Overall!O848), "")</f>
        <v>45436</v>
      </c>
      <c r="S846" s="7">
        <f>IF(Overall!O848&lt;&gt;"", DATEVALUE(Overall!O848), "")</f>
        <v>45436</v>
      </c>
      <c r="T846" s="5">
        <f t="shared" si="27"/>
        <v>1</v>
      </c>
      <c r="U846" s="10" t="str">
        <f>IF(Overall!$A848&lt;&gt;"",IF(AND(MONTH($O846) &lt;= 1, MONTH($P846) &gt;= 1), IF($T846 &lt;&gt; "", $H846/$T846, ""), ""),"")</f>
        <v/>
      </c>
      <c r="V846" s="10" t="str">
        <f>IF(Overall!$A848&lt;&gt;"",IF(AND(MONTH($O846) &lt;= 2, MONTH($P846) &gt;= 2), IF($T846 &lt;&gt; "", $H846/$T846, ""), ""),"")</f>
        <v/>
      </c>
      <c r="W846" s="10" t="str">
        <f>IF(Overall!$A848&lt;&gt;"",IF(AND(MONTH($O846) &lt;= 3, MONTH($P846) &gt;= 3), IF($T846 &lt;&gt; "", $H846/$T846, ""), ""),"")</f>
        <v/>
      </c>
      <c r="X846" s="10" t="str">
        <f>IF(Overall!$A848&lt;&gt;"",IF(AND(MONTH($O846) &lt;= 4, MONTH($P846) &gt;= 4), IF($T846 &lt;&gt; "", $H846/$T846, ""), ""),"")</f>
        <v/>
      </c>
      <c r="Y846" s="10" t="str">
        <f>IF(Overall!$A848&lt;&gt;"",IF(AND(MONTH($O846) &lt;= 5, MONTH($P846) &gt;= 5), IF($T846 &lt;&gt; "", $H846/$T846, ""), ""),"")</f>
        <v/>
      </c>
      <c r="Z846" s="10" t="str">
        <f>IF(Overall!$A848&lt;&gt;"",IF(AND(MONTH($O846) &lt;= 6, MONTH($P846) &gt;= 6), IF($T846 &lt;&gt; "", $H846/$T846, ""), ""),"")</f>
        <v/>
      </c>
      <c r="AA846" s="10" t="str">
        <f>IF(Overall!$A848&lt;&gt;"",IF(AND(MONTH($O846) &lt;= 7, MONTH($P846) &gt;= 7 ), IF($T846 &lt;&gt; "", $H846/$T846, ""), ""),"")</f>
        <v/>
      </c>
      <c r="AB846" s="10" t="str">
        <f>IF(Overall!$A848&lt;&gt;"",IF(AND(MONTH($O846) &lt;= 8, MONTH($P846) &gt;= 8), IF($T846 &lt;&gt; "", $H846/$T846, ""), ""),"")</f>
        <v/>
      </c>
      <c r="AC846" s="10">
        <f>IF(Overall!$A848&lt;&gt;"",IF(AND(MONTH($O846) &lt;= 9, MONTH($P846) &gt;= 9), IF($T846 &lt;&gt; "", $H846/$T846, ""), ""),"")</f>
        <v>650000</v>
      </c>
      <c r="AD846" s="10" t="str">
        <f>IF(Overall!$A848&lt;&gt;"",IF(AND(MONTH($O846) &lt;= 10, MONTH($P846) &gt;= 10), IF($T846 &lt;&gt; "", $H846/$T846, ""), ""),"")</f>
        <v/>
      </c>
      <c r="AE846" s="10" t="str">
        <f>IF(Overall!$A848&lt;&gt;"",IF(AND(MONTH($O846) &lt;= 11, MONTH($P846) &gt;= 11), IF($T846 &lt;&gt; "", $H846/$T846, ""), ""),"")</f>
        <v/>
      </c>
      <c r="AF846" s="10" t="str">
        <f>IF(Overall!$A848&lt;&gt;"",IF(AND(MONTH($O846) &lt;= 12, MONTH($P846) &gt;= 12), IF($T846 &lt;&gt; "", $H846/$T846, ""), ""),"")</f>
        <v/>
      </c>
      <c r="AH846" s="10" t="str">
        <f ca="1">IFERROR(IF(AND(NOW()&lt;= EOMONTH(DATE(YEAR($P846),1, 1), 0), Overall!$A848&lt;&gt;"", MONTH($O846) &lt;= 1, MONTH($P846) &gt;= 1), IF($T846 &lt;&gt; "", $H846/$T846, ""), ""), "")</f>
        <v/>
      </c>
      <c r="AI846" s="10" t="str">
        <f ca="1">IFERROR(IF(AND(NOW()&lt;= EOMONTH(DATE(YEAR($P846),2, 1), 0), Overall!$A848&lt;&gt;"", MONTH($O846) &lt;= 2, MONTH($P846) &gt;= 2), IF($T846 &lt;&gt; "", $H846/$T846, ""), ""), "")</f>
        <v/>
      </c>
      <c r="AJ846" s="10" t="str">
        <f ca="1">IFERROR(IF(AND(NOW()&lt;= EOMONTH(DATE(YEAR($P846),3, 1), 0), Overall!$A848&lt;&gt;"", MONTH($O846) &lt;= 3, MONTH($P846) &gt;= 3), IF($T846 &lt;&gt; "", $H846/$T846, ""), ""), "")</f>
        <v/>
      </c>
      <c r="AK846" s="10" t="str">
        <f ca="1">IFERROR(IF(AND(NOW()&lt;= EOMONTH(DATE(YEAR($P846),4, 1), 0), Overall!$A848&lt;&gt;"", MONTH($O846) &lt;= 4, MONTH($P846) &gt;= 4), IF($T846 &lt;&gt; "", $H846/$T846, ""), ""), "")</f>
        <v/>
      </c>
      <c r="AL846" s="10" t="str">
        <f ca="1">IFERROR(IF(AND(NOW()&lt;= EOMONTH(DATE(YEAR($P846),5, 1), 0), Overall!$A848&lt;&gt;"", MONTH($O846) &lt;= 5, MONTH($P846) &gt;= 5), IF($T846 &lt;&gt; "", $H846/$T846, ""), ""), "")</f>
        <v/>
      </c>
      <c r="AM846" s="10" t="str">
        <f ca="1">IFERROR(IF(AND(NOW()&lt;= EOMONTH(DATE(YEAR($P846),6, 1), 0), Overall!$A848&lt;&gt;"", MONTH($O846) &lt;= 6, MONTH($P846) &gt;= 6), IF($T846 &lt;&gt; "", $H846/$T846, ""), ""), "")</f>
        <v/>
      </c>
      <c r="AN846" s="10" t="str">
        <f ca="1">IFERROR(IF(AND(NOW()&lt;= EOMONTH(DATE(YEAR($P846),7, 1), 0), Overall!$A848&lt;&gt;"", MONTH($O846) &lt;= 7, MONTH($P846) &gt;= 7), IF($T846 &lt;&gt; "", $H846/$T846, ""), ""), "")</f>
        <v/>
      </c>
      <c r="AO846" s="10" t="str">
        <f ca="1">IFERROR(IF(AND(NOW()&lt;= EOMONTH(DATE(YEAR($P846),8, 1), 0), Overall!$A848&lt;&gt;"", MONTH($O846) &lt;= 8, MONTH($P846) &gt;= 8), IF($T846 &lt;&gt; "", $H846/$T846, ""), ""), "")</f>
        <v/>
      </c>
      <c r="AP846" s="10" t="str">
        <f ca="1">IFERROR(IF(AND(NOW()&lt;= EOMONTH(DATE(YEAR($P846),9, 1), 0), Overall!$A848&lt;&gt;"", MONTH($O846) &lt;= 9, MONTH($P846) &gt;= 9), IF($T846 &lt;&gt; "", $H846/$T846, ""), ""), "")</f>
        <v/>
      </c>
      <c r="AQ846" s="10" t="str">
        <f ca="1">IFERROR(IF(AND(NOW()&lt;= EOMONTH(DATE(YEAR($P846),10, 1), 0), Overall!$A848&lt;&gt;"", MONTH($O846) &lt;= 10, MONTH($P846) &gt;= 10), IF($T846 &lt;&gt; "", $H846/$T846, ""), ""), "")</f>
        <v/>
      </c>
      <c r="AR846" s="10" t="str">
        <f ca="1">IFERROR(IF(AND(NOW()&lt;= EOMONTH(DATE(YEAR($P846),11, 1), 0), Overall!$A848&lt;&gt;"", MONTH($O846) &lt;=11, MONTH($P846) &gt;= 11), IF($T846 &lt;&gt; "", $H846/$T846, ""), ""), "")</f>
        <v/>
      </c>
      <c r="AS846" s="10" t="str">
        <f ca="1">IFERROR(IF(AND(NOW()&lt;= EOMONTH(DATE(YEAR($P846),12, 1), 0), Overall!$A848&lt;&gt;"", MONTH($O846) &lt;= 12, MONTH($P846) &gt;= 12), IF($T846 &lt;&gt; "", $H846/$T846, ""), ""), "")</f>
        <v/>
      </c>
      <c r="AT846" s="16">
        <f t="shared" ca="1" si="26"/>
        <v>0</v>
      </c>
    </row>
    <row r="847" spans="1:46" x14ac:dyDescent="0.25">
      <c r="A847" t="str">
        <f>_xlfn.VALUETOTEXT(Overall!A849)</f>
        <v>FY2024 PCHP</v>
      </c>
      <c r="B847" s="8">
        <f>IF(Overall!B849&lt;&gt;"", VALUE(Overall!B849), "")</f>
        <v>219</v>
      </c>
      <c r="C847" s="5" t="str">
        <f>IF(Overall!C849&lt;&gt;"",_xlfn.VALUETOTEXT(Overall!C849),"")</f>
        <v>24-2405-1806-24TOTS-PS-HZ-219</v>
      </c>
      <c r="D847" s="5" t="str">
        <f>_xlfn.VALUETOTEXT(Overall!D849)</f>
        <v>HZ</v>
      </c>
      <c r="E847" s="5" t="str">
        <f>IF(Overall!Q849&lt;&gt;"",_xlfn.VALUETOTEXT(Overall!Q849),"")</f>
        <v>TOTS</v>
      </c>
      <c r="F847" s="5" t="str">
        <f>IF(Overall!E849&lt;&gt;"",_xlfn.VALUETOTEXT(Overall!E849),"")</f>
        <v>TOTSA TotalEnergies Trading SA</v>
      </c>
      <c r="G847" s="5" t="str">
        <f>IF(Overall!R849&lt;&gt;"",_xlfn.VALUETOTEXT(Overall!R849),"")</f>
        <v>Asian</v>
      </c>
      <c r="H847" s="6">
        <f>IF(Overall!F849&lt;&gt;"",VALUE(Overall!F849),"")</f>
        <v>500000</v>
      </c>
      <c r="I847" s="6">
        <f>IF(Overall!G849&lt;&gt;"",VALUE(Overall!G849),"")</f>
        <v>77</v>
      </c>
      <c r="J847" s="6">
        <f>IF(Overall!H849&lt;&gt;"",VALUE(Overall!H849),"")</f>
        <v>62</v>
      </c>
      <c r="K847" s="6">
        <f>IF(Overall!I849&lt;&gt;"",VALUE(Overall!I849),"")</f>
        <v>2.21</v>
      </c>
      <c r="L847" s="6">
        <f>IF(Overall!J849&lt;&gt;"",VALUE(Overall!J849),"")</f>
        <v>0.22</v>
      </c>
      <c r="M847" s="6">
        <f>IF(Overall!K849&lt;&gt;"",VALUE(Overall!K849),"")</f>
        <v>1.99</v>
      </c>
      <c r="N847" s="6">
        <f>IF(Overall!T849&lt;&gt;"",VALUE(Overall!T849),"")</f>
        <v>80.739999999999995</v>
      </c>
      <c r="O847" s="7">
        <f>IF(Overall!L849&lt;&gt;"", DATEVALUE(Overall!L849), "")</f>
        <v>45505</v>
      </c>
      <c r="P847" s="7">
        <f>IF(Overall!M849&lt;&gt;"", DATEVALUE(Overall!M849), "")</f>
        <v>45535</v>
      </c>
      <c r="Q847" s="7" t="str">
        <f>IF(Overall!S849&lt;&gt;"",_xlfn.VALUETOTEXT(Overall!S849),"")</f>
        <v>Aug</v>
      </c>
      <c r="R847" s="7">
        <f>IF(Overall!O849&lt;&gt;"", DATEVALUE(Overall!O849), "")</f>
        <v>45436</v>
      </c>
      <c r="S847" s="7">
        <f>IF(Overall!O849&lt;&gt;"", DATEVALUE(Overall!O849), "")</f>
        <v>45436</v>
      </c>
      <c r="T847" s="5">
        <f t="shared" si="27"/>
        <v>1</v>
      </c>
      <c r="U847" s="10" t="str">
        <f>IF(Overall!$A849&lt;&gt;"",IF(AND(MONTH($O847) &lt;= 1, MONTH($P847) &gt;= 1), IF($T847 &lt;&gt; "", $H847/$T847, ""), ""),"")</f>
        <v/>
      </c>
      <c r="V847" s="10" t="str">
        <f>IF(Overall!$A849&lt;&gt;"",IF(AND(MONTH($O847) &lt;= 2, MONTH($P847) &gt;= 2), IF($T847 &lt;&gt; "", $H847/$T847, ""), ""),"")</f>
        <v/>
      </c>
      <c r="W847" s="10" t="str">
        <f>IF(Overall!$A849&lt;&gt;"",IF(AND(MONTH($O847) &lt;= 3, MONTH($P847) &gt;= 3), IF($T847 &lt;&gt; "", $H847/$T847, ""), ""),"")</f>
        <v/>
      </c>
      <c r="X847" s="10" t="str">
        <f>IF(Overall!$A849&lt;&gt;"",IF(AND(MONTH($O847) &lt;= 4, MONTH($P847) &gt;= 4), IF($T847 &lt;&gt; "", $H847/$T847, ""), ""),"")</f>
        <v/>
      </c>
      <c r="Y847" s="10" t="str">
        <f>IF(Overall!$A849&lt;&gt;"",IF(AND(MONTH($O847) &lt;= 5, MONTH($P847) &gt;= 5), IF($T847 &lt;&gt; "", $H847/$T847, ""), ""),"")</f>
        <v/>
      </c>
      <c r="Z847" s="10" t="str">
        <f>IF(Overall!$A849&lt;&gt;"",IF(AND(MONTH($O847) &lt;= 6, MONTH($P847) &gt;= 6), IF($T847 &lt;&gt; "", $H847/$T847, ""), ""),"")</f>
        <v/>
      </c>
      <c r="AA847" s="10" t="str">
        <f>IF(Overall!$A849&lt;&gt;"",IF(AND(MONTH($O847) &lt;= 7, MONTH($P847) &gt;= 7 ), IF($T847 &lt;&gt; "", $H847/$T847, ""), ""),"")</f>
        <v/>
      </c>
      <c r="AB847" s="10">
        <f>IF(Overall!$A849&lt;&gt;"",IF(AND(MONTH($O847) &lt;= 8, MONTH($P847) &gt;= 8), IF($T847 &lt;&gt; "", $H847/$T847, ""), ""),"")</f>
        <v>500000</v>
      </c>
      <c r="AC847" s="10" t="str">
        <f>IF(Overall!$A849&lt;&gt;"",IF(AND(MONTH($O847) &lt;= 9, MONTH($P847) &gt;= 9), IF($T847 &lt;&gt; "", $H847/$T847, ""), ""),"")</f>
        <v/>
      </c>
      <c r="AD847" s="10" t="str">
        <f>IF(Overall!$A849&lt;&gt;"",IF(AND(MONTH($O847) &lt;= 10, MONTH($P847) &gt;= 10), IF($T847 &lt;&gt; "", $H847/$T847, ""), ""),"")</f>
        <v/>
      </c>
      <c r="AE847" s="10" t="str">
        <f>IF(Overall!$A849&lt;&gt;"",IF(AND(MONTH($O847) &lt;= 11, MONTH($P847) &gt;= 11), IF($T847 &lt;&gt; "", $H847/$T847, ""), ""),"")</f>
        <v/>
      </c>
      <c r="AF847" s="10" t="str">
        <f>IF(Overall!$A849&lt;&gt;"",IF(AND(MONTH($O847) &lt;= 12, MONTH($P847) &gt;= 12), IF($T847 &lt;&gt; "", $H847/$T847, ""), ""),"")</f>
        <v/>
      </c>
      <c r="AH847" s="10" t="str">
        <f ca="1">IFERROR(IF(AND(NOW()&lt;= EOMONTH(DATE(YEAR($P847),1, 1), 0), Overall!$A849&lt;&gt;"", MONTH($O847) &lt;= 1, MONTH($P847) &gt;= 1), IF($T847 &lt;&gt; "", $H847/$T847, ""), ""), "")</f>
        <v/>
      </c>
      <c r="AI847" s="10" t="str">
        <f ca="1">IFERROR(IF(AND(NOW()&lt;= EOMONTH(DATE(YEAR($P847),2, 1), 0), Overall!$A849&lt;&gt;"", MONTH($O847) &lt;= 2, MONTH($P847) &gt;= 2), IF($T847 &lt;&gt; "", $H847/$T847, ""), ""), "")</f>
        <v/>
      </c>
      <c r="AJ847" s="10" t="str">
        <f ca="1">IFERROR(IF(AND(NOW()&lt;= EOMONTH(DATE(YEAR($P847),3, 1), 0), Overall!$A849&lt;&gt;"", MONTH($O847) &lt;= 3, MONTH($P847) &gt;= 3), IF($T847 &lt;&gt; "", $H847/$T847, ""), ""), "")</f>
        <v/>
      </c>
      <c r="AK847" s="10" t="str">
        <f ca="1">IFERROR(IF(AND(NOW()&lt;= EOMONTH(DATE(YEAR($P847),4, 1), 0), Overall!$A849&lt;&gt;"", MONTH($O847) &lt;= 4, MONTH($P847) &gt;= 4), IF($T847 &lt;&gt; "", $H847/$T847, ""), ""), "")</f>
        <v/>
      </c>
      <c r="AL847" s="10" t="str">
        <f ca="1">IFERROR(IF(AND(NOW()&lt;= EOMONTH(DATE(YEAR($P847),5, 1), 0), Overall!$A849&lt;&gt;"", MONTH($O847) &lt;= 5, MONTH($P847) &gt;= 5), IF($T847 &lt;&gt; "", $H847/$T847, ""), ""), "")</f>
        <v/>
      </c>
      <c r="AM847" s="10" t="str">
        <f ca="1">IFERROR(IF(AND(NOW()&lt;= EOMONTH(DATE(YEAR($P847),6, 1), 0), Overall!$A849&lt;&gt;"", MONTH($O847) &lt;= 6, MONTH($P847) &gt;= 6), IF($T847 &lt;&gt; "", $H847/$T847, ""), ""), "")</f>
        <v/>
      </c>
      <c r="AN847" s="10" t="str">
        <f ca="1">IFERROR(IF(AND(NOW()&lt;= EOMONTH(DATE(YEAR($P847),7, 1), 0), Overall!$A849&lt;&gt;"", MONTH($O847) &lt;= 7, MONTH($P847) &gt;= 7), IF($T847 &lt;&gt; "", $H847/$T847, ""), ""), "")</f>
        <v/>
      </c>
      <c r="AO847" s="10" t="str">
        <f ca="1">IFERROR(IF(AND(NOW()&lt;= EOMONTH(DATE(YEAR($P847),8, 1), 0), Overall!$A849&lt;&gt;"", MONTH($O847) &lt;= 8, MONTH($P847) &gt;= 8), IF($T847 &lt;&gt; "", $H847/$T847, ""), ""), "")</f>
        <v/>
      </c>
      <c r="AP847" s="10" t="str">
        <f ca="1">IFERROR(IF(AND(NOW()&lt;= EOMONTH(DATE(YEAR($P847),9, 1), 0), Overall!$A849&lt;&gt;"", MONTH($O847) &lt;= 9, MONTH($P847) &gt;= 9), IF($T847 &lt;&gt; "", $H847/$T847, ""), ""), "")</f>
        <v/>
      </c>
      <c r="AQ847" s="10" t="str">
        <f ca="1">IFERROR(IF(AND(NOW()&lt;= EOMONTH(DATE(YEAR($P847),10, 1), 0), Overall!$A849&lt;&gt;"", MONTH($O847) &lt;= 10, MONTH($P847) &gt;= 10), IF($T847 &lt;&gt; "", $H847/$T847, ""), ""), "")</f>
        <v/>
      </c>
      <c r="AR847" s="10" t="str">
        <f ca="1">IFERROR(IF(AND(NOW()&lt;= EOMONTH(DATE(YEAR($P847),11, 1), 0), Overall!$A849&lt;&gt;"", MONTH($O847) &lt;=11, MONTH($P847) &gt;= 11), IF($T847 &lt;&gt; "", $H847/$T847, ""), ""), "")</f>
        <v/>
      </c>
      <c r="AS847" s="10" t="str">
        <f ca="1">IFERROR(IF(AND(NOW()&lt;= EOMONTH(DATE(YEAR($P847),12, 1), 0), Overall!$A849&lt;&gt;"", MONTH($O847) &lt;= 12, MONTH($P847) &gt;= 12), IF($T847 &lt;&gt; "", $H847/$T847, ""), ""), "")</f>
        <v/>
      </c>
      <c r="AT847" s="16">
        <f t="shared" ca="1" si="26"/>
        <v>0</v>
      </c>
    </row>
    <row r="848" spans="1:46" x14ac:dyDescent="0.25">
      <c r="A848" t="str">
        <f>_xlfn.VALUETOTEXT(Overall!A850)</f>
        <v>FY2024 PCHP</v>
      </c>
      <c r="B848" s="8">
        <f>IF(Overall!B850&lt;&gt;"", VALUE(Overall!B850), "")</f>
        <v>220</v>
      </c>
      <c r="C848" s="5" t="str">
        <f>IF(Overall!C850&lt;&gt;"",_xlfn.VALUETOTEXT(Overall!C850),"")</f>
        <v>24-2405-1806-24CITI-PS-HZ-220</v>
      </c>
      <c r="D848" s="5" t="str">
        <f>_xlfn.VALUETOTEXT(Overall!D850)</f>
        <v>HZ</v>
      </c>
      <c r="E848" s="5" t="str">
        <f>IF(Overall!Q850&lt;&gt;"",_xlfn.VALUETOTEXT(Overall!Q850),"")</f>
        <v>CITI</v>
      </c>
      <c r="F848" s="5" t="str">
        <f>IF(Overall!E850&lt;&gt;"",_xlfn.VALUETOTEXT(Overall!E850),"")</f>
        <v>Citibank Bhd</v>
      </c>
      <c r="G848" s="5" t="str">
        <f>IF(Overall!R850&lt;&gt;"",_xlfn.VALUETOTEXT(Overall!R850),"")</f>
        <v>Asian</v>
      </c>
      <c r="H848" s="6">
        <f>IF(Overall!F850&lt;&gt;"",VALUE(Overall!F850),"")</f>
        <v>500000</v>
      </c>
      <c r="I848" s="6">
        <f>IF(Overall!G850&lt;&gt;"",VALUE(Overall!G850),"")</f>
        <v>77</v>
      </c>
      <c r="J848" s="6">
        <f>IF(Overall!H850&lt;&gt;"",VALUE(Overall!H850),"")</f>
        <v>62</v>
      </c>
      <c r="K848" s="6">
        <f>IF(Overall!I850&lt;&gt;"",VALUE(Overall!I850),"")</f>
        <v>2.17</v>
      </c>
      <c r="L848" s="6">
        <f>IF(Overall!J850&lt;&gt;"",VALUE(Overall!J850),"")</f>
        <v>0.18</v>
      </c>
      <c r="M848" s="6">
        <f>IF(Overall!K850&lt;&gt;"",VALUE(Overall!K850),"")</f>
        <v>1.99</v>
      </c>
      <c r="N848" s="6">
        <f>IF(Overall!T850&lt;&gt;"",VALUE(Overall!T850),"")</f>
        <v>80.739999999999995</v>
      </c>
      <c r="O848" s="7">
        <f>IF(Overall!L850&lt;&gt;"", DATEVALUE(Overall!L850), "")</f>
        <v>45505</v>
      </c>
      <c r="P848" s="7">
        <f>IF(Overall!M850&lt;&gt;"", DATEVALUE(Overall!M850), "")</f>
        <v>45535</v>
      </c>
      <c r="Q848" s="7" t="str">
        <f>IF(Overall!S850&lt;&gt;"",_xlfn.VALUETOTEXT(Overall!S850),"")</f>
        <v>Aug</v>
      </c>
      <c r="R848" s="7">
        <f>IF(Overall!O850&lt;&gt;"", DATEVALUE(Overall!O850), "")</f>
        <v>45436</v>
      </c>
      <c r="S848" s="7">
        <f>IF(Overall!O850&lt;&gt;"", DATEVALUE(Overall!O850), "")</f>
        <v>45436</v>
      </c>
      <c r="T848" s="5">
        <f t="shared" si="27"/>
        <v>1</v>
      </c>
      <c r="U848" s="10" t="str">
        <f>IF(Overall!$A850&lt;&gt;"",IF(AND(MONTH($O848) &lt;= 1, MONTH($P848) &gt;= 1), IF($T848 &lt;&gt; "", $H848/$T848, ""), ""),"")</f>
        <v/>
      </c>
      <c r="V848" s="10" t="str">
        <f>IF(Overall!$A850&lt;&gt;"",IF(AND(MONTH($O848) &lt;= 2, MONTH($P848) &gt;= 2), IF($T848 &lt;&gt; "", $H848/$T848, ""), ""),"")</f>
        <v/>
      </c>
      <c r="W848" s="10" t="str">
        <f>IF(Overall!$A850&lt;&gt;"",IF(AND(MONTH($O848) &lt;= 3, MONTH($P848) &gt;= 3), IF($T848 &lt;&gt; "", $H848/$T848, ""), ""),"")</f>
        <v/>
      </c>
      <c r="X848" s="10" t="str">
        <f>IF(Overall!$A850&lt;&gt;"",IF(AND(MONTH($O848) &lt;= 4, MONTH($P848) &gt;= 4), IF($T848 &lt;&gt; "", $H848/$T848, ""), ""),"")</f>
        <v/>
      </c>
      <c r="Y848" s="10" t="str">
        <f>IF(Overall!$A850&lt;&gt;"",IF(AND(MONTH($O848) &lt;= 5, MONTH($P848) &gt;= 5), IF($T848 &lt;&gt; "", $H848/$T848, ""), ""),"")</f>
        <v/>
      </c>
      <c r="Z848" s="10" t="str">
        <f>IF(Overall!$A850&lt;&gt;"",IF(AND(MONTH($O848) &lt;= 6, MONTH($P848) &gt;= 6), IF($T848 &lt;&gt; "", $H848/$T848, ""), ""),"")</f>
        <v/>
      </c>
      <c r="AA848" s="10" t="str">
        <f>IF(Overall!$A850&lt;&gt;"",IF(AND(MONTH($O848) &lt;= 7, MONTH($P848) &gt;= 7 ), IF($T848 &lt;&gt; "", $H848/$T848, ""), ""),"")</f>
        <v/>
      </c>
      <c r="AB848" s="10">
        <f>IF(Overall!$A850&lt;&gt;"",IF(AND(MONTH($O848) &lt;= 8, MONTH($P848) &gt;= 8), IF($T848 &lt;&gt; "", $H848/$T848, ""), ""),"")</f>
        <v>500000</v>
      </c>
      <c r="AC848" s="10" t="str">
        <f>IF(Overall!$A850&lt;&gt;"",IF(AND(MONTH($O848) &lt;= 9, MONTH($P848) &gt;= 9), IF($T848 &lt;&gt; "", $H848/$T848, ""), ""),"")</f>
        <v/>
      </c>
      <c r="AD848" s="10" t="str">
        <f>IF(Overall!$A850&lt;&gt;"",IF(AND(MONTH($O848) &lt;= 10, MONTH($P848) &gt;= 10), IF($T848 &lt;&gt; "", $H848/$T848, ""), ""),"")</f>
        <v/>
      </c>
      <c r="AE848" s="10" t="str">
        <f>IF(Overall!$A850&lt;&gt;"",IF(AND(MONTH($O848) &lt;= 11, MONTH($P848) &gt;= 11), IF($T848 &lt;&gt; "", $H848/$T848, ""), ""),"")</f>
        <v/>
      </c>
      <c r="AF848" s="10" t="str">
        <f>IF(Overall!$A850&lt;&gt;"",IF(AND(MONTH($O848) &lt;= 12, MONTH($P848) &gt;= 12), IF($T848 &lt;&gt; "", $H848/$T848, ""), ""),"")</f>
        <v/>
      </c>
      <c r="AH848" s="10" t="str">
        <f ca="1">IFERROR(IF(AND(NOW()&lt;= EOMONTH(DATE(YEAR($P848),1, 1), 0), Overall!$A850&lt;&gt;"", MONTH($O848) &lt;= 1, MONTH($P848) &gt;= 1), IF($T848 &lt;&gt; "", $H848/$T848, ""), ""), "")</f>
        <v/>
      </c>
      <c r="AI848" s="10" t="str">
        <f ca="1">IFERROR(IF(AND(NOW()&lt;= EOMONTH(DATE(YEAR($P848),2, 1), 0), Overall!$A850&lt;&gt;"", MONTH($O848) &lt;= 2, MONTH($P848) &gt;= 2), IF($T848 &lt;&gt; "", $H848/$T848, ""), ""), "")</f>
        <v/>
      </c>
      <c r="AJ848" s="10" t="str">
        <f ca="1">IFERROR(IF(AND(NOW()&lt;= EOMONTH(DATE(YEAR($P848),3, 1), 0), Overall!$A850&lt;&gt;"", MONTH($O848) &lt;= 3, MONTH($P848) &gt;= 3), IF($T848 &lt;&gt; "", $H848/$T848, ""), ""), "")</f>
        <v/>
      </c>
      <c r="AK848" s="10" t="str">
        <f ca="1">IFERROR(IF(AND(NOW()&lt;= EOMONTH(DATE(YEAR($P848),4, 1), 0), Overall!$A850&lt;&gt;"", MONTH($O848) &lt;= 4, MONTH($P848) &gt;= 4), IF($T848 &lt;&gt; "", $H848/$T848, ""), ""), "")</f>
        <v/>
      </c>
      <c r="AL848" s="10" t="str">
        <f ca="1">IFERROR(IF(AND(NOW()&lt;= EOMONTH(DATE(YEAR($P848),5, 1), 0), Overall!$A850&lt;&gt;"", MONTH($O848) &lt;= 5, MONTH($P848) &gt;= 5), IF($T848 &lt;&gt; "", $H848/$T848, ""), ""), "")</f>
        <v/>
      </c>
      <c r="AM848" s="10" t="str">
        <f ca="1">IFERROR(IF(AND(NOW()&lt;= EOMONTH(DATE(YEAR($P848),6, 1), 0), Overall!$A850&lt;&gt;"", MONTH($O848) &lt;= 6, MONTH($P848) &gt;= 6), IF($T848 &lt;&gt; "", $H848/$T848, ""), ""), "")</f>
        <v/>
      </c>
      <c r="AN848" s="10" t="str">
        <f ca="1">IFERROR(IF(AND(NOW()&lt;= EOMONTH(DATE(YEAR($P848),7, 1), 0), Overall!$A850&lt;&gt;"", MONTH($O848) &lt;= 7, MONTH($P848) &gt;= 7), IF($T848 &lt;&gt; "", $H848/$T848, ""), ""), "")</f>
        <v/>
      </c>
      <c r="AO848" s="10" t="str">
        <f ca="1">IFERROR(IF(AND(NOW()&lt;= EOMONTH(DATE(YEAR($P848),8, 1), 0), Overall!$A850&lt;&gt;"", MONTH($O848) &lt;= 8, MONTH($P848) &gt;= 8), IF($T848 &lt;&gt; "", $H848/$T848, ""), ""), "")</f>
        <v/>
      </c>
      <c r="AP848" s="10" t="str">
        <f ca="1">IFERROR(IF(AND(NOW()&lt;= EOMONTH(DATE(YEAR($P848),9, 1), 0), Overall!$A850&lt;&gt;"", MONTH($O848) &lt;= 9, MONTH($P848) &gt;= 9), IF($T848 &lt;&gt; "", $H848/$T848, ""), ""), "")</f>
        <v/>
      </c>
      <c r="AQ848" s="10" t="str">
        <f ca="1">IFERROR(IF(AND(NOW()&lt;= EOMONTH(DATE(YEAR($P848),10, 1), 0), Overall!$A850&lt;&gt;"", MONTH($O848) &lt;= 10, MONTH($P848) &gt;= 10), IF($T848 &lt;&gt; "", $H848/$T848, ""), ""), "")</f>
        <v/>
      </c>
      <c r="AR848" s="10" t="str">
        <f ca="1">IFERROR(IF(AND(NOW()&lt;= EOMONTH(DATE(YEAR($P848),11, 1), 0), Overall!$A850&lt;&gt;"", MONTH($O848) &lt;=11, MONTH($P848) &gt;= 11), IF($T848 &lt;&gt; "", $H848/$T848, ""), ""), "")</f>
        <v/>
      </c>
      <c r="AS848" s="10" t="str">
        <f ca="1">IFERROR(IF(AND(NOW()&lt;= EOMONTH(DATE(YEAR($P848),12, 1), 0), Overall!$A850&lt;&gt;"", MONTH($O848) &lt;= 12, MONTH($P848) &gt;= 12), IF($T848 &lt;&gt; "", $H848/$T848, ""), ""), "")</f>
        <v/>
      </c>
      <c r="AT848" s="16">
        <f t="shared" ca="1" si="26"/>
        <v>0</v>
      </c>
    </row>
    <row r="849" spans="1:46" x14ac:dyDescent="0.25">
      <c r="A849" t="str">
        <f>_xlfn.VALUETOTEXT(Overall!A851)</f>
        <v>FY2024 PCHP</v>
      </c>
      <c r="B849" s="8">
        <f>IF(Overall!B851&lt;&gt;"", VALUE(Overall!B851), "")</f>
        <v>221</v>
      </c>
      <c r="C849" s="5" t="str">
        <f>IF(Overall!C851&lt;&gt;"",_xlfn.VALUETOTEXT(Overall!C851),"")</f>
        <v>24-2405-1806-24MSCG-PS-HZ-221</v>
      </c>
      <c r="D849" s="5" t="str">
        <f>_xlfn.VALUETOTEXT(Overall!D851)</f>
        <v>HZ</v>
      </c>
      <c r="E849" s="5" t="str">
        <f>IF(Overall!Q851&lt;&gt;"",_xlfn.VALUETOTEXT(Overall!Q851),"")</f>
        <v>MSCG</v>
      </c>
      <c r="F849" s="5" t="str">
        <f>IF(Overall!E851&lt;&gt;"",_xlfn.VALUETOTEXT(Overall!E851),"")</f>
        <v>Morgan Stanley Capital Group (Singapore) Pte</v>
      </c>
      <c r="G849" s="5" t="str">
        <f>IF(Overall!R851&lt;&gt;"",_xlfn.VALUETOTEXT(Overall!R851),"")</f>
        <v>Asian</v>
      </c>
      <c r="H849" s="6">
        <f>IF(Overall!F851&lt;&gt;"",VALUE(Overall!F851),"")</f>
        <v>650000</v>
      </c>
      <c r="I849" s="6">
        <f>IF(Overall!G851&lt;&gt;"",VALUE(Overall!G851),"")</f>
        <v>77</v>
      </c>
      <c r="J849" s="6">
        <f>IF(Overall!H851&lt;&gt;"",VALUE(Overall!H851),"")</f>
        <v>62</v>
      </c>
      <c r="K849" s="6">
        <f>IF(Overall!I851&lt;&gt;"",VALUE(Overall!I851),"")</f>
        <v>2.2200000000000002</v>
      </c>
      <c r="L849" s="6">
        <f>IF(Overall!J851&lt;&gt;"",VALUE(Overall!J851),"")</f>
        <v>0.24</v>
      </c>
      <c r="M849" s="6">
        <f>IF(Overall!K851&lt;&gt;"",VALUE(Overall!K851),"")</f>
        <v>1.98</v>
      </c>
      <c r="N849" s="6">
        <f>IF(Overall!T851&lt;&gt;"",VALUE(Overall!T851),"")</f>
        <v>80.900000000000006</v>
      </c>
      <c r="O849" s="7">
        <f>IF(Overall!L851&lt;&gt;"", DATEVALUE(Overall!L851), "")</f>
        <v>45505</v>
      </c>
      <c r="P849" s="7">
        <f>IF(Overall!M851&lt;&gt;"", DATEVALUE(Overall!M851), "")</f>
        <v>45535</v>
      </c>
      <c r="Q849" s="7" t="str">
        <f>IF(Overall!S851&lt;&gt;"",_xlfn.VALUETOTEXT(Overall!S851),"")</f>
        <v>Aug</v>
      </c>
      <c r="R849" s="7">
        <f>IF(Overall!O851&lt;&gt;"", DATEVALUE(Overall!O851), "")</f>
        <v>45436</v>
      </c>
      <c r="S849" s="7">
        <f>IF(Overall!O851&lt;&gt;"", DATEVALUE(Overall!O851), "")</f>
        <v>45436</v>
      </c>
      <c r="T849" s="5">
        <f t="shared" si="27"/>
        <v>1</v>
      </c>
      <c r="U849" s="10" t="str">
        <f>IF(Overall!$A851&lt;&gt;"",IF(AND(MONTH($O849) &lt;= 1, MONTH($P849) &gt;= 1), IF($T849 &lt;&gt; "", $H849/$T849, ""), ""),"")</f>
        <v/>
      </c>
      <c r="V849" s="10" t="str">
        <f>IF(Overall!$A851&lt;&gt;"",IF(AND(MONTH($O849) &lt;= 2, MONTH($P849) &gt;= 2), IF($T849 &lt;&gt; "", $H849/$T849, ""), ""),"")</f>
        <v/>
      </c>
      <c r="W849" s="10" t="str">
        <f>IF(Overall!$A851&lt;&gt;"",IF(AND(MONTH($O849) &lt;= 3, MONTH($P849) &gt;= 3), IF($T849 &lt;&gt; "", $H849/$T849, ""), ""),"")</f>
        <v/>
      </c>
      <c r="X849" s="10" t="str">
        <f>IF(Overall!$A851&lt;&gt;"",IF(AND(MONTH($O849) &lt;= 4, MONTH($P849) &gt;= 4), IF($T849 &lt;&gt; "", $H849/$T849, ""), ""),"")</f>
        <v/>
      </c>
      <c r="Y849" s="10" t="str">
        <f>IF(Overall!$A851&lt;&gt;"",IF(AND(MONTH($O849) &lt;= 5, MONTH($P849) &gt;= 5), IF($T849 &lt;&gt; "", $H849/$T849, ""), ""),"")</f>
        <v/>
      </c>
      <c r="Z849" s="10" t="str">
        <f>IF(Overall!$A851&lt;&gt;"",IF(AND(MONTH($O849) &lt;= 6, MONTH($P849) &gt;= 6), IF($T849 &lt;&gt; "", $H849/$T849, ""), ""),"")</f>
        <v/>
      </c>
      <c r="AA849" s="10" t="str">
        <f>IF(Overall!$A851&lt;&gt;"",IF(AND(MONTH($O849) &lt;= 7, MONTH($P849) &gt;= 7 ), IF($T849 &lt;&gt; "", $H849/$T849, ""), ""),"")</f>
        <v/>
      </c>
      <c r="AB849" s="10">
        <f>IF(Overall!$A851&lt;&gt;"",IF(AND(MONTH($O849) &lt;= 8, MONTH($P849) &gt;= 8), IF($T849 &lt;&gt; "", $H849/$T849, ""), ""),"")</f>
        <v>650000</v>
      </c>
      <c r="AC849" s="10" t="str">
        <f>IF(Overall!$A851&lt;&gt;"",IF(AND(MONTH($O849) &lt;= 9, MONTH($P849) &gt;= 9), IF($T849 &lt;&gt; "", $H849/$T849, ""), ""),"")</f>
        <v/>
      </c>
      <c r="AD849" s="10" t="str">
        <f>IF(Overall!$A851&lt;&gt;"",IF(AND(MONTH($O849) &lt;= 10, MONTH($P849) &gt;= 10), IF($T849 &lt;&gt; "", $H849/$T849, ""), ""),"")</f>
        <v/>
      </c>
      <c r="AE849" s="10" t="str">
        <f>IF(Overall!$A851&lt;&gt;"",IF(AND(MONTH($O849) &lt;= 11, MONTH($P849) &gt;= 11), IF($T849 &lt;&gt; "", $H849/$T849, ""), ""),"")</f>
        <v/>
      </c>
      <c r="AF849" s="10" t="str">
        <f>IF(Overall!$A851&lt;&gt;"",IF(AND(MONTH($O849) &lt;= 12, MONTH($P849) &gt;= 12), IF($T849 &lt;&gt; "", $H849/$T849, ""), ""),"")</f>
        <v/>
      </c>
      <c r="AH849" s="10" t="str">
        <f ca="1">IFERROR(IF(AND(NOW()&lt;= EOMONTH(DATE(YEAR($P849),1, 1), 0), Overall!$A851&lt;&gt;"", MONTH($O849) &lt;= 1, MONTH($P849) &gt;= 1), IF($T849 &lt;&gt; "", $H849/$T849, ""), ""), "")</f>
        <v/>
      </c>
      <c r="AI849" s="10" t="str">
        <f ca="1">IFERROR(IF(AND(NOW()&lt;= EOMONTH(DATE(YEAR($P849),2, 1), 0), Overall!$A851&lt;&gt;"", MONTH($O849) &lt;= 2, MONTH($P849) &gt;= 2), IF($T849 &lt;&gt; "", $H849/$T849, ""), ""), "")</f>
        <v/>
      </c>
      <c r="AJ849" s="10" t="str">
        <f ca="1">IFERROR(IF(AND(NOW()&lt;= EOMONTH(DATE(YEAR($P849),3, 1), 0), Overall!$A851&lt;&gt;"", MONTH($O849) &lt;= 3, MONTH($P849) &gt;= 3), IF($T849 &lt;&gt; "", $H849/$T849, ""), ""), "")</f>
        <v/>
      </c>
      <c r="AK849" s="10" t="str">
        <f ca="1">IFERROR(IF(AND(NOW()&lt;= EOMONTH(DATE(YEAR($P849),4, 1), 0), Overall!$A851&lt;&gt;"", MONTH($O849) &lt;= 4, MONTH($P849) &gt;= 4), IF($T849 &lt;&gt; "", $H849/$T849, ""), ""), "")</f>
        <v/>
      </c>
      <c r="AL849" s="10" t="str">
        <f ca="1">IFERROR(IF(AND(NOW()&lt;= EOMONTH(DATE(YEAR($P849),5, 1), 0), Overall!$A851&lt;&gt;"", MONTH($O849) &lt;= 5, MONTH($P849) &gt;= 5), IF($T849 &lt;&gt; "", $H849/$T849, ""), ""), "")</f>
        <v/>
      </c>
      <c r="AM849" s="10" t="str">
        <f ca="1">IFERROR(IF(AND(NOW()&lt;= EOMONTH(DATE(YEAR($P849),6, 1), 0), Overall!$A851&lt;&gt;"", MONTH($O849) &lt;= 6, MONTH($P849) &gt;= 6), IF($T849 &lt;&gt; "", $H849/$T849, ""), ""), "")</f>
        <v/>
      </c>
      <c r="AN849" s="10" t="str">
        <f ca="1">IFERROR(IF(AND(NOW()&lt;= EOMONTH(DATE(YEAR($P849),7, 1), 0), Overall!$A851&lt;&gt;"", MONTH($O849) &lt;= 7, MONTH($P849) &gt;= 7), IF($T849 &lt;&gt; "", $H849/$T849, ""), ""), "")</f>
        <v/>
      </c>
      <c r="AO849" s="10" t="str">
        <f ca="1">IFERROR(IF(AND(NOW()&lt;= EOMONTH(DATE(YEAR($P849),8, 1), 0), Overall!$A851&lt;&gt;"", MONTH($O849) &lt;= 8, MONTH($P849) &gt;= 8), IF($T849 &lt;&gt; "", $H849/$T849, ""), ""), "")</f>
        <v/>
      </c>
      <c r="AP849" s="10" t="str">
        <f ca="1">IFERROR(IF(AND(NOW()&lt;= EOMONTH(DATE(YEAR($P849),9, 1), 0), Overall!$A851&lt;&gt;"", MONTH($O849) &lt;= 9, MONTH($P849) &gt;= 9), IF($T849 &lt;&gt; "", $H849/$T849, ""), ""), "")</f>
        <v/>
      </c>
      <c r="AQ849" s="10" t="str">
        <f ca="1">IFERROR(IF(AND(NOW()&lt;= EOMONTH(DATE(YEAR($P849),10, 1), 0), Overall!$A851&lt;&gt;"", MONTH($O849) &lt;= 10, MONTH($P849) &gt;= 10), IF($T849 &lt;&gt; "", $H849/$T849, ""), ""), "")</f>
        <v/>
      </c>
      <c r="AR849" s="10" t="str">
        <f ca="1">IFERROR(IF(AND(NOW()&lt;= EOMONTH(DATE(YEAR($P849),11, 1), 0), Overall!$A851&lt;&gt;"", MONTH($O849) &lt;=11, MONTH($P849) &gt;= 11), IF($T849 &lt;&gt; "", $H849/$T849, ""), ""), "")</f>
        <v/>
      </c>
      <c r="AS849" s="10" t="str">
        <f ca="1">IFERROR(IF(AND(NOW()&lt;= EOMONTH(DATE(YEAR($P849),12, 1), 0), Overall!$A851&lt;&gt;"", MONTH($O849) &lt;= 12, MONTH($P849) &gt;= 12), IF($T849 &lt;&gt; "", $H849/$T849, ""), ""), "")</f>
        <v/>
      </c>
      <c r="AT849" s="16">
        <f t="shared" ca="1" si="26"/>
        <v>0</v>
      </c>
    </row>
    <row r="850" spans="1:46" x14ac:dyDescent="0.25">
      <c r="A850" t="str">
        <f>_xlfn.VALUETOTEXT(Overall!A852)</f>
        <v>FY2024 PCHP</v>
      </c>
      <c r="B850" s="8">
        <f>IF(Overall!B852&lt;&gt;"", VALUE(Overall!B852), "")</f>
        <v>222</v>
      </c>
      <c r="C850" s="5" t="str">
        <f>IF(Overall!C852&lt;&gt;"",_xlfn.VALUETOTEXT(Overall!C852),"")</f>
        <v>24-2405-1806-24BNPP-PS-EG-222</v>
      </c>
      <c r="D850" s="5" t="str">
        <f>_xlfn.VALUETOTEXT(Overall!D852)</f>
        <v>EG</v>
      </c>
      <c r="E850" s="5" t="str">
        <f>IF(Overall!Q852&lt;&gt;"",_xlfn.VALUETOTEXT(Overall!Q852),"")</f>
        <v>BNPP</v>
      </c>
      <c r="F850" s="5" t="str">
        <f>IF(Overall!E852&lt;&gt;"",_xlfn.VALUETOTEXT(Overall!E852),"")</f>
        <v>BNP Paribas SA</v>
      </c>
      <c r="G850" s="5" t="str">
        <f>IF(Overall!R852&lt;&gt;"",_xlfn.VALUETOTEXT(Overall!R852),"")</f>
        <v>Asian</v>
      </c>
      <c r="H850" s="6">
        <f>IF(Overall!F852&lt;&gt;"",VALUE(Overall!F852),"")</f>
        <v>500000</v>
      </c>
      <c r="I850" s="6">
        <f>IF(Overall!G852&lt;&gt;"",VALUE(Overall!G852),"")</f>
        <v>77</v>
      </c>
      <c r="J850" s="6">
        <f>IF(Overall!H852&lt;&gt;"",VALUE(Overall!H852),"")</f>
        <v>62</v>
      </c>
      <c r="K850" s="6">
        <f>IF(Overall!I852&lt;&gt;"",VALUE(Overall!I852),"")</f>
        <v>2.89</v>
      </c>
      <c r="L850" s="6">
        <f>IF(Overall!J852&lt;&gt;"",VALUE(Overall!J852),"")</f>
        <v>0.4</v>
      </c>
      <c r="M850" s="6">
        <f>IF(Overall!K852&lt;&gt;"",VALUE(Overall!K852),"")</f>
        <v>2.4900000000000002</v>
      </c>
      <c r="N850" s="6">
        <f>IF(Overall!T852&lt;&gt;"",VALUE(Overall!T852),"")</f>
        <v>80.400000000000006</v>
      </c>
      <c r="O850" s="7">
        <f>IF(Overall!L852&lt;&gt;"", DATEVALUE(Overall!L852), "")</f>
        <v>45536</v>
      </c>
      <c r="P850" s="7">
        <f>IF(Overall!M852&lt;&gt;"", DATEVALUE(Overall!M852), "")</f>
        <v>45565</v>
      </c>
      <c r="Q850" s="7" t="str">
        <f>IF(Overall!S852&lt;&gt;"",_xlfn.VALUETOTEXT(Overall!S852),"")</f>
        <v>Sep</v>
      </c>
      <c r="R850" s="7">
        <f>IF(Overall!O852&lt;&gt;"", DATEVALUE(Overall!O852), "")</f>
        <v>45436</v>
      </c>
      <c r="S850" s="7">
        <f>IF(Overall!O852&lt;&gt;"", DATEVALUE(Overall!O852), "")</f>
        <v>45436</v>
      </c>
      <c r="T850" s="5">
        <f t="shared" si="27"/>
        <v>1</v>
      </c>
      <c r="U850" s="10" t="str">
        <f>IF(Overall!$A852&lt;&gt;"",IF(AND(MONTH($O850) &lt;= 1, MONTH($P850) &gt;= 1), IF($T850 &lt;&gt; "", $H850/$T850, ""), ""),"")</f>
        <v/>
      </c>
      <c r="V850" s="10" t="str">
        <f>IF(Overall!$A852&lt;&gt;"",IF(AND(MONTH($O850) &lt;= 2, MONTH($P850) &gt;= 2), IF($T850 &lt;&gt; "", $H850/$T850, ""), ""),"")</f>
        <v/>
      </c>
      <c r="W850" s="10" t="str">
        <f>IF(Overall!$A852&lt;&gt;"",IF(AND(MONTH($O850) &lt;= 3, MONTH($P850) &gt;= 3), IF($T850 &lt;&gt; "", $H850/$T850, ""), ""),"")</f>
        <v/>
      </c>
      <c r="X850" s="10" t="str">
        <f>IF(Overall!$A852&lt;&gt;"",IF(AND(MONTH($O850) &lt;= 4, MONTH($P850) &gt;= 4), IF($T850 &lt;&gt; "", $H850/$T850, ""), ""),"")</f>
        <v/>
      </c>
      <c r="Y850" s="10" t="str">
        <f>IF(Overall!$A852&lt;&gt;"",IF(AND(MONTH($O850) &lt;= 5, MONTH($P850) &gt;= 5), IF($T850 &lt;&gt; "", $H850/$T850, ""), ""),"")</f>
        <v/>
      </c>
      <c r="Z850" s="10" t="str">
        <f>IF(Overall!$A852&lt;&gt;"",IF(AND(MONTH($O850) &lt;= 6, MONTH($P850) &gt;= 6), IF($T850 &lt;&gt; "", $H850/$T850, ""), ""),"")</f>
        <v/>
      </c>
      <c r="AA850" s="10" t="str">
        <f>IF(Overall!$A852&lt;&gt;"",IF(AND(MONTH($O850) &lt;= 7, MONTH($P850) &gt;= 7 ), IF($T850 &lt;&gt; "", $H850/$T850, ""), ""),"")</f>
        <v/>
      </c>
      <c r="AB850" s="10" t="str">
        <f>IF(Overall!$A852&lt;&gt;"",IF(AND(MONTH($O850) &lt;= 8, MONTH($P850) &gt;= 8), IF($T850 &lt;&gt; "", $H850/$T850, ""), ""),"")</f>
        <v/>
      </c>
      <c r="AC850" s="10">
        <f>IF(Overall!$A852&lt;&gt;"",IF(AND(MONTH($O850) &lt;= 9, MONTH($P850) &gt;= 9), IF($T850 &lt;&gt; "", $H850/$T850, ""), ""),"")</f>
        <v>500000</v>
      </c>
      <c r="AD850" s="10" t="str">
        <f>IF(Overall!$A852&lt;&gt;"",IF(AND(MONTH($O850) &lt;= 10, MONTH($P850) &gt;= 10), IF($T850 &lt;&gt; "", $H850/$T850, ""), ""),"")</f>
        <v/>
      </c>
      <c r="AE850" s="10" t="str">
        <f>IF(Overall!$A852&lt;&gt;"",IF(AND(MONTH($O850) &lt;= 11, MONTH($P850) &gt;= 11), IF($T850 &lt;&gt; "", $H850/$T850, ""), ""),"")</f>
        <v/>
      </c>
      <c r="AF850" s="10" t="str">
        <f>IF(Overall!$A852&lt;&gt;"",IF(AND(MONTH($O850) &lt;= 12, MONTH($P850) &gt;= 12), IF($T850 &lt;&gt; "", $H850/$T850, ""), ""),"")</f>
        <v/>
      </c>
      <c r="AH850" s="10" t="str">
        <f ca="1">IFERROR(IF(AND(NOW()&lt;= EOMONTH(DATE(YEAR($P850),1, 1), 0), Overall!$A852&lt;&gt;"", MONTH($O850) &lt;= 1, MONTH($P850) &gt;= 1), IF($T850 &lt;&gt; "", $H850/$T850, ""), ""), "")</f>
        <v/>
      </c>
      <c r="AI850" s="10" t="str">
        <f ca="1">IFERROR(IF(AND(NOW()&lt;= EOMONTH(DATE(YEAR($P850),2, 1), 0), Overall!$A852&lt;&gt;"", MONTH($O850) &lt;= 2, MONTH($P850) &gt;= 2), IF($T850 &lt;&gt; "", $H850/$T850, ""), ""), "")</f>
        <v/>
      </c>
      <c r="AJ850" s="10" t="str">
        <f ca="1">IFERROR(IF(AND(NOW()&lt;= EOMONTH(DATE(YEAR($P850),3, 1), 0), Overall!$A852&lt;&gt;"", MONTH($O850) &lt;= 3, MONTH($P850) &gt;= 3), IF($T850 &lt;&gt; "", $H850/$T850, ""), ""), "")</f>
        <v/>
      </c>
      <c r="AK850" s="10" t="str">
        <f ca="1">IFERROR(IF(AND(NOW()&lt;= EOMONTH(DATE(YEAR($P850),4, 1), 0), Overall!$A852&lt;&gt;"", MONTH($O850) &lt;= 4, MONTH($P850) &gt;= 4), IF($T850 &lt;&gt; "", $H850/$T850, ""), ""), "")</f>
        <v/>
      </c>
      <c r="AL850" s="10" t="str">
        <f ca="1">IFERROR(IF(AND(NOW()&lt;= EOMONTH(DATE(YEAR($P850),5, 1), 0), Overall!$A852&lt;&gt;"", MONTH($O850) &lt;= 5, MONTH($P850) &gt;= 5), IF($T850 &lt;&gt; "", $H850/$T850, ""), ""), "")</f>
        <v/>
      </c>
      <c r="AM850" s="10" t="str">
        <f ca="1">IFERROR(IF(AND(NOW()&lt;= EOMONTH(DATE(YEAR($P850),6, 1), 0), Overall!$A852&lt;&gt;"", MONTH($O850) &lt;= 6, MONTH($P850) &gt;= 6), IF($T850 &lt;&gt; "", $H850/$T850, ""), ""), "")</f>
        <v/>
      </c>
      <c r="AN850" s="10" t="str">
        <f ca="1">IFERROR(IF(AND(NOW()&lt;= EOMONTH(DATE(YEAR($P850),7, 1), 0), Overall!$A852&lt;&gt;"", MONTH($O850) &lt;= 7, MONTH($P850) &gt;= 7), IF($T850 &lt;&gt; "", $H850/$T850, ""), ""), "")</f>
        <v/>
      </c>
      <c r="AO850" s="10" t="str">
        <f ca="1">IFERROR(IF(AND(NOW()&lt;= EOMONTH(DATE(YEAR($P850),8, 1), 0), Overall!$A852&lt;&gt;"", MONTH($O850) &lt;= 8, MONTH($P850) &gt;= 8), IF($T850 &lt;&gt; "", $H850/$T850, ""), ""), "")</f>
        <v/>
      </c>
      <c r="AP850" s="10" t="str">
        <f ca="1">IFERROR(IF(AND(NOW()&lt;= EOMONTH(DATE(YEAR($P850),9, 1), 0), Overall!$A852&lt;&gt;"", MONTH($O850) &lt;= 9, MONTH($P850) &gt;= 9), IF($T850 &lt;&gt; "", $H850/$T850, ""), ""), "")</f>
        <v/>
      </c>
      <c r="AQ850" s="10" t="str">
        <f ca="1">IFERROR(IF(AND(NOW()&lt;= EOMONTH(DATE(YEAR($P850),10, 1), 0), Overall!$A852&lt;&gt;"", MONTH($O850) &lt;= 10, MONTH($P850) &gt;= 10), IF($T850 &lt;&gt; "", $H850/$T850, ""), ""), "")</f>
        <v/>
      </c>
      <c r="AR850" s="10" t="str">
        <f ca="1">IFERROR(IF(AND(NOW()&lt;= EOMONTH(DATE(YEAR($P850),11, 1), 0), Overall!$A852&lt;&gt;"", MONTH($O850) &lt;=11, MONTH($P850) &gt;= 11), IF($T850 &lt;&gt; "", $H850/$T850, ""), ""), "")</f>
        <v/>
      </c>
      <c r="AS850" s="10" t="str">
        <f ca="1">IFERROR(IF(AND(NOW()&lt;= EOMONTH(DATE(YEAR($P850),12, 1), 0), Overall!$A852&lt;&gt;"", MONTH($O850) &lt;= 12, MONTH($P850) &gt;= 12), IF($T850 &lt;&gt; "", $H850/$T850, ""), ""), "")</f>
        <v/>
      </c>
      <c r="AT850" s="16">
        <f t="shared" ca="1" si="26"/>
        <v>0</v>
      </c>
    </row>
    <row r="851" spans="1:46" x14ac:dyDescent="0.25">
      <c r="A851" t="str">
        <f>_xlfn.VALUETOTEXT(Overall!A853)</f>
        <v>FY2025 PCHP</v>
      </c>
      <c r="B851" s="8">
        <f>IF(Overall!B853&lt;&gt;"", VALUE(Overall!B853), "")</f>
        <v>1</v>
      </c>
      <c r="C851" s="5" t="str">
        <f>IF(Overall!C853&lt;&gt;"",_xlfn.VALUETOTEXT(Overall!C853),"")</f>
        <v>25-1909-0910-24SCBS-PS-HZ-001</v>
      </c>
      <c r="D851" s="5" t="str">
        <f>_xlfn.VALUETOTEXT(Overall!D853)</f>
        <v>HZ</v>
      </c>
      <c r="E851" s="5" t="str">
        <f>IF(Overall!Q853&lt;&gt;"",_xlfn.VALUETOTEXT(Overall!Q853),"")</f>
        <v>SCBS</v>
      </c>
      <c r="F851" s="5" t="str">
        <f>IF(Overall!E853&lt;&gt;"",_xlfn.VALUETOTEXT(Overall!E853),"")</f>
        <v>Standard Chartered Saadiq Berhad</v>
      </c>
      <c r="G851" s="5" t="str">
        <f>IF(Overall!R853&lt;&gt;"",_xlfn.VALUETOTEXT(Overall!R853),"")</f>
        <v>Asian</v>
      </c>
      <c r="H851" s="6">
        <f>IF(Overall!F853&lt;&gt;"",VALUE(Overall!F853),"")</f>
        <v>500000</v>
      </c>
      <c r="I851" s="6">
        <f>IF(Overall!G853&lt;&gt;"",VALUE(Overall!G853),"")</f>
        <v>77</v>
      </c>
      <c r="J851" s="6">
        <f>IF(Overall!H853&lt;&gt;"",VALUE(Overall!H853),"")</f>
        <v>64</v>
      </c>
      <c r="K851" s="6">
        <f>IF(Overall!I853&lt;&gt;"",VALUE(Overall!I853),"")</f>
        <v>6.9</v>
      </c>
      <c r="L851" s="6">
        <f>IF(Overall!J853&lt;&gt;"",VALUE(Overall!J853),"")</f>
        <v>1.55</v>
      </c>
      <c r="M851" s="6">
        <f>IF(Overall!K853&lt;&gt;"",VALUE(Overall!K853),"")</f>
        <v>5.35</v>
      </c>
      <c r="N851" s="6">
        <f>IF(Overall!T853&lt;&gt;"",VALUE(Overall!T853),"")</f>
        <v>72.540000000000006</v>
      </c>
      <c r="O851" s="7">
        <f>IF(Overall!L853&lt;&gt;"", DATEVALUE(Overall!L853), "")</f>
        <v>45658</v>
      </c>
      <c r="P851" s="7">
        <f>IF(Overall!M853&lt;&gt;"", DATEVALUE(Overall!M853), "")</f>
        <v>45688</v>
      </c>
      <c r="Q851" s="7" t="str">
        <f>IF(Overall!S853&lt;&gt;"",_xlfn.VALUETOTEXT(Overall!S853),"")</f>
        <v>Jan</v>
      </c>
      <c r="R851" s="7">
        <f>IF(Overall!O853&lt;&gt;"", DATEVALUE(Overall!O853), "")</f>
        <v>45554</v>
      </c>
      <c r="S851" s="7">
        <f>IF(Overall!O853&lt;&gt;"", DATEVALUE(Overall!O853), "")</f>
        <v>45554</v>
      </c>
      <c r="T851" s="5">
        <f t="shared" si="27"/>
        <v>1</v>
      </c>
      <c r="U851" s="10">
        <f>IF(Overall!$A853&lt;&gt;"",IF(AND(MONTH($O851) &lt;= 1, MONTH($P851) &gt;= 1), IF($T851 &lt;&gt; "", $H851/$T851, ""), ""),"")</f>
        <v>500000</v>
      </c>
      <c r="V851" s="10" t="str">
        <f>IF(Overall!$A853&lt;&gt;"",IF(AND(MONTH($O851) &lt;= 2, MONTH($P851) &gt;= 2), IF($T851 &lt;&gt; "", $H851/$T851, ""), ""),"")</f>
        <v/>
      </c>
      <c r="W851" s="10" t="str">
        <f>IF(Overall!$A853&lt;&gt;"",IF(AND(MONTH($O851) &lt;= 3, MONTH($P851) &gt;= 3), IF($T851 &lt;&gt; "", $H851/$T851, ""), ""),"")</f>
        <v/>
      </c>
      <c r="X851" s="10" t="str">
        <f>IF(Overall!$A853&lt;&gt;"",IF(AND(MONTH($O851) &lt;= 4, MONTH($P851) &gt;= 4), IF($T851 &lt;&gt; "", $H851/$T851, ""), ""),"")</f>
        <v/>
      </c>
      <c r="Y851" s="10" t="str">
        <f>IF(Overall!$A853&lt;&gt;"",IF(AND(MONTH($O851) &lt;= 5, MONTH($P851) &gt;= 5), IF($T851 &lt;&gt; "", $H851/$T851, ""), ""),"")</f>
        <v/>
      </c>
      <c r="Z851" s="10" t="str">
        <f>IF(Overall!$A853&lt;&gt;"",IF(AND(MONTH($O851) &lt;= 6, MONTH($P851) &gt;= 6), IF($T851 &lt;&gt; "", $H851/$T851, ""), ""),"")</f>
        <v/>
      </c>
      <c r="AA851" s="10" t="str">
        <f>IF(Overall!$A853&lt;&gt;"",IF(AND(MONTH($O851) &lt;= 7, MONTH($P851) &gt;= 7 ), IF($T851 &lt;&gt; "", $H851/$T851, ""), ""),"")</f>
        <v/>
      </c>
      <c r="AB851" s="10" t="str">
        <f>IF(Overall!$A853&lt;&gt;"",IF(AND(MONTH($O851) &lt;= 8, MONTH($P851) &gt;= 8), IF($T851 &lt;&gt; "", $H851/$T851, ""), ""),"")</f>
        <v/>
      </c>
      <c r="AC851" s="10" t="str">
        <f>IF(Overall!$A853&lt;&gt;"",IF(AND(MONTH($O851) &lt;= 9, MONTH($P851) &gt;= 9), IF($T851 &lt;&gt; "", $H851/$T851, ""), ""),"")</f>
        <v/>
      </c>
      <c r="AD851" s="10" t="str">
        <f>IF(Overall!$A853&lt;&gt;"",IF(AND(MONTH($O851) &lt;= 10, MONTH($P851) &gt;= 10), IF($T851 &lt;&gt; "", $H851/$T851, ""), ""),"")</f>
        <v/>
      </c>
      <c r="AE851" s="10" t="str">
        <f>IF(Overall!$A853&lt;&gt;"",IF(AND(MONTH($O851) &lt;= 11, MONTH($P851) &gt;= 11), IF($T851 &lt;&gt; "", $H851/$T851, ""), ""),"")</f>
        <v/>
      </c>
      <c r="AF851" s="10" t="str">
        <f>IF(Overall!$A853&lt;&gt;"",IF(AND(MONTH($O851) &lt;= 12, MONTH($P851) &gt;= 12), IF($T851 &lt;&gt; "", $H851/$T851, ""), ""),"")</f>
        <v/>
      </c>
      <c r="AH851" s="10" t="str">
        <f ca="1">IFERROR(IF(AND(NOW()&lt;= EOMONTH(DATE(YEAR($P851),1, 1), 0), Overall!$A853&lt;&gt;"", MONTH($O851) &lt;= 1, MONTH($P851) &gt;= 1), IF($T851 &lt;&gt; "", $H851/$T851, ""), ""), "")</f>
        <v/>
      </c>
      <c r="AI851" s="10" t="str">
        <f ca="1">IFERROR(IF(AND(NOW()&lt;= EOMONTH(DATE(YEAR($P851),2, 1), 0), Overall!$A853&lt;&gt;"", MONTH($O851) &lt;= 2, MONTH($P851) &gt;= 2), IF($T851 &lt;&gt; "", $H851/$T851, ""), ""), "")</f>
        <v/>
      </c>
      <c r="AJ851" s="10" t="str">
        <f ca="1">IFERROR(IF(AND(NOW()&lt;= EOMONTH(DATE(YEAR($P851),3, 1), 0), Overall!$A853&lt;&gt;"", MONTH($O851) &lt;= 3, MONTH($P851) &gt;= 3), IF($T851 &lt;&gt; "", $H851/$T851, ""), ""), "")</f>
        <v/>
      </c>
      <c r="AK851" s="10" t="str">
        <f ca="1">IFERROR(IF(AND(NOW()&lt;= EOMONTH(DATE(YEAR($P851),4, 1), 0), Overall!$A853&lt;&gt;"", MONTH($O851) &lt;= 4, MONTH($P851) &gt;= 4), IF($T851 &lt;&gt; "", $H851/$T851, ""), ""), "")</f>
        <v/>
      </c>
      <c r="AL851" s="10" t="str">
        <f ca="1">IFERROR(IF(AND(NOW()&lt;= EOMONTH(DATE(YEAR($P851),5, 1), 0), Overall!$A853&lt;&gt;"", MONTH($O851) &lt;= 5, MONTH($P851) &gt;= 5), IF($T851 &lt;&gt; "", $H851/$T851, ""), ""), "")</f>
        <v/>
      </c>
      <c r="AM851" s="10" t="str">
        <f ca="1">IFERROR(IF(AND(NOW()&lt;= EOMONTH(DATE(YEAR($P851),6, 1), 0), Overall!$A853&lt;&gt;"", MONTH($O851) &lt;= 6, MONTH($P851) &gt;= 6), IF($T851 &lt;&gt; "", $H851/$T851, ""), ""), "")</f>
        <v/>
      </c>
      <c r="AN851" s="10" t="str">
        <f ca="1">IFERROR(IF(AND(NOW()&lt;= EOMONTH(DATE(YEAR($P851),7, 1), 0), Overall!$A853&lt;&gt;"", MONTH($O851) &lt;= 7, MONTH($P851) &gt;= 7), IF($T851 &lt;&gt; "", $H851/$T851, ""), ""), "")</f>
        <v/>
      </c>
      <c r="AO851" s="10" t="str">
        <f ca="1">IFERROR(IF(AND(NOW()&lt;= EOMONTH(DATE(YEAR($P851),8, 1), 0), Overall!$A853&lt;&gt;"", MONTH($O851) &lt;= 8, MONTH($P851) &gt;= 8), IF($T851 &lt;&gt; "", $H851/$T851, ""), ""), "")</f>
        <v/>
      </c>
      <c r="AP851" s="10" t="str">
        <f ca="1">IFERROR(IF(AND(NOW()&lt;= EOMONTH(DATE(YEAR($P851),9, 1), 0), Overall!$A853&lt;&gt;"", MONTH($O851) &lt;= 9, MONTH($P851) &gt;= 9), IF($T851 &lt;&gt; "", $H851/$T851, ""), ""), "")</f>
        <v/>
      </c>
      <c r="AQ851" s="10" t="str">
        <f ca="1">IFERROR(IF(AND(NOW()&lt;= EOMONTH(DATE(YEAR($P851),10, 1), 0), Overall!$A853&lt;&gt;"", MONTH($O851) &lt;= 10, MONTH($P851) &gt;= 10), IF($T851 &lt;&gt; "", $H851/$T851, ""), ""), "")</f>
        <v/>
      </c>
      <c r="AR851" s="10" t="str">
        <f ca="1">IFERROR(IF(AND(NOW()&lt;= EOMONTH(DATE(YEAR($P851),11, 1), 0), Overall!$A853&lt;&gt;"", MONTH($O851) &lt;=11, MONTH($P851) &gt;= 11), IF($T851 &lt;&gt; "", $H851/$T851, ""), ""), "")</f>
        <v/>
      </c>
      <c r="AS851" s="10" t="str">
        <f ca="1">IFERROR(IF(AND(NOW()&lt;= EOMONTH(DATE(YEAR($P851),12, 1), 0), Overall!$A853&lt;&gt;"", MONTH($O851) &lt;= 12, MONTH($P851) &gt;= 12), IF($T851 &lt;&gt; "", $H851/$T851, ""), ""), "")</f>
        <v/>
      </c>
      <c r="AT851" s="16">
        <f t="shared" ca="1" si="26"/>
        <v>0</v>
      </c>
    </row>
    <row r="852" spans="1:46" x14ac:dyDescent="0.25">
      <c r="A852" t="str">
        <f>_xlfn.VALUETOTEXT(Overall!A854)</f>
        <v>FY2025 PCHP</v>
      </c>
      <c r="B852" s="8">
        <f>IF(Overall!B854&lt;&gt;"", VALUE(Overall!B854), "")</f>
        <v>2</v>
      </c>
      <c r="C852" s="5" t="str">
        <f>IF(Overall!C854&lt;&gt;"",_xlfn.VALUETOTEXT(Overall!C854),"")</f>
        <v>25-1909-0910-24ANZB-PS-AS-002</v>
      </c>
      <c r="D852" s="5" t="str">
        <f>_xlfn.VALUETOTEXT(Overall!D854)</f>
        <v>AS</v>
      </c>
      <c r="E852" s="5" t="str">
        <f>IF(Overall!Q854&lt;&gt;"",_xlfn.VALUETOTEXT(Overall!Q854),"")</f>
        <v>ANZB</v>
      </c>
      <c r="F852" s="5" t="str">
        <f>IF(Overall!E854&lt;&gt;"",_xlfn.VALUETOTEXT(Overall!E854),"")</f>
        <v>Australia And New Zealand Banking Group Limited</v>
      </c>
      <c r="G852" s="5" t="str">
        <f>IF(Overall!R854&lt;&gt;"",_xlfn.VALUETOTEXT(Overall!R854),"")</f>
        <v>Asian</v>
      </c>
      <c r="H852" s="6">
        <f>IF(Overall!F854&lt;&gt;"",VALUE(Overall!F854),"")</f>
        <v>500000</v>
      </c>
      <c r="I852" s="6">
        <f>IF(Overall!G854&lt;&gt;"",VALUE(Overall!G854),"")</f>
        <v>77</v>
      </c>
      <c r="J852" s="6">
        <f>IF(Overall!H854&lt;&gt;"",VALUE(Overall!H854),"")</f>
        <v>64</v>
      </c>
      <c r="K852" s="6">
        <f>IF(Overall!I854&lt;&gt;"",VALUE(Overall!I854),"")</f>
        <v>6.75</v>
      </c>
      <c r="L852" s="6">
        <f>IF(Overall!J854&lt;&gt;"",VALUE(Overall!J854),"")</f>
        <v>1.45</v>
      </c>
      <c r="M852" s="6">
        <f>IF(Overall!K854&lt;&gt;"",VALUE(Overall!K854),"")</f>
        <v>5.3</v>
      </c>
      <c r="N852" s="6">
        <f>IF(Overall!T854&lt;&gt;"",VALUE(Overall!T854),"")</f>
        <v>72.88</v>
      </c>
      <c r="O852" s="7">
        <f>IF(Overall!L854&lt;&gt;"", DATEVALUE(Overall!L854), "")</f>
        <v>45658</v>
      </c>
      <c r="P852" s="7">
        <f>IF(Overall!M854&lt;&gt;"", DATEVALUE(Overall!M854), "")</f>
        <v>45688</v>
      </c>
      <c r="Q852" s="7" t="str">
        <f>IF(Overall!S854&lt;&gt;"",_xlfn.VALUETOTEXT(Overall!S854),"")</f>
        <v>Jan</v>
      </c>
      <c r="R852" s="7">
        <f>IF(Overall!O854&lt;&gt;"", DATEVALUE(Overall!O854), "")</f>
        <v>45554</v>
      </c>
      <c r="S852" s="7">
        <f>IF(Overall!O854&lt;&gt;"", DATEVALUE(Overall!O854), "")</f>
        <v>45554</v>
      </c>
      <c r="T852" s="5">
        <f t="shared" si="27"/>
        <v>1</v>
      </c>
      <c r="U852" s="10">
        <f>IF(Overall!$A854&lt;&gt;"",IF(AND(MONTH($O852) &lt;= 1, MONTH($P852) &gt;= 1), IF($T852 &lt;&gt; "", $H852/$T852, ""), ""),"")</f>
        <v>500000</v>
      </c>
      <c r="V852" s="10" t="str">
        <f>IF(Overall!$A854&lt;&gt;"",IF(AND(MONTH($O852) &lt;= 2, MONTH($P852) &gt;= 2), IF($T852 &lt;&gt; "", $H852/$T852, ""), ""),"")</f>
        <v/>
      </c>
      <c r="W852" s="10" t="str">
        <f>IF(Overall!$A854&lt;&gt;"",IF(AND(MONTH($O852) &lt;= 3, MONTH($P852) &gt;= 3), IF($T852 &lt;&gt; "", $H852/$T852, ""), ""),"")</f>
        <v/>
      </c>
      <c r="X852" s="10" t="str">
        <f>IF(Overall!$A854&lt;&gt;"",IF(AND(MONTH($O852) &lt;= 4, MONTH($P852) &gt;= 4), IF($T852 &lt;&gt; "", $H852/$T852, ""), ""),"")</f>
        <v/>
      </c>
      <c r="Y852" s="10" t="str">
        <f>IF(Overall!$A854&lt;&gt;"",IF(AND(MONTH($O852) &lt;= 5, MONTH($P852) &gt;= 5), IF($T852 &lt;&gt; "", $H852/$T852, ""), ""),"")</f>
        <v/>
      </c>
      <c r="Z852" s="10" t="str">
        <f>IF(Overall!$A854&lt;&gt;"",IF(AND(MONTH($O852) &lt;= 6, MONTH($P852) &gt;= 6), IF($T852 &lt;&gt; "", $H852/$T852, ""), ""),"")</f>
        <v/>
      </c>
      <c r="AA852" s="10" t="str">
        <f>IF(Overall!$A854&lt;&gt;"",IF(AND(MONTH($O852) &lt;= 7, MONTH($P852) &gt;= 7 ), IF($T852 &lt;&gt; "", $H852/$T852, ""), ""),"")</f>
        <v/>
      </c>
      <c r="AB852" s="10" t="str">
        <f>IF(Overall!$A854&lt;&gt;"",IF(AND(MONTH($O852) &lt;= 8, MONTH($P852) &gt;= 8), IF($T852 &lt;&gt; "", $H852/$T852, ""), ""),"")</f>
        <v/>
      </c>
      <c r="AC852" s="10" t="str">
        <f>IF(Overall!$A854&lt;&gt;"",IF(AND(MONTH($O852) &lt;= 9, MONTH($P852) &gt;= 9), IF($T852 &lt;&gt; "", $H852/$T852, ""), ""),"")</f>
        <v/>
      </c>
      <c r="AD852" s="10" t="str">
        <f>IF(Overall!$A854&lt;&gt;"",IF(AND(MONTH($O852) &lt;= 10, MONTH($P852) &gt;= 10), IF($T852 &lt;&gt; "", $H852/$T852, ""), ""),"")</f>
        <v/>
      </c>
      <c r="AE852" s="10" t="str">
        <f>IF(Overall!$A854&lt;&gt;"",IF(AND(MONTH($O852) &lt;= 11, MONTH($P852) &gt;= 11), IF($T852 &lt;&gt; "", $H852/$T852, ""), ""),"")</f>
        <v/>
      </c>
      <c r="AF852" s="10" t="str">
        <f>IF(Overall!$A854&lt;&gt;"",IF(AND(MONTH($O852) &lt;= 12, MONTH($P852) &gt;= 12), IF($T852 &lt;&gt; "", $H852/$T852, ""), ""),"")</f>
        <v/>
      </c>
      <c r="AH852" s="10" t="str">
        <f ca="1">IFERROR(IF(AND(NOW()&lt;= EOMONTH(DATE(YEAR($P852),1, 1), 0), Overall!$A854&lt;&gt;"", MONTH($O852) &lt;= 1, MONTH($P852) &gt;= 1), IF($T852 &lt;&gt; "", $H852/$T852, ""), ""), "")</f>
        <v/>
      </c>
      <c r="AI852" s="10" t="str">
        <f ca="1">IFERROR(IF(AND(NOW()&lt;= EOMONTH(DATE(YEAR($P852),2, 1), 0), Overall!$A854&lt;&gt;"", MONTH($O852) &lt;= 2, MONTH($P852) &gt;= 2), IF($T852 &lt;&gt; "", $H852/$T852, ""), ""), "")</f>
        <v/>
      </c>
      <c r="AJ852" s="10" t="str">
        <f ca="1">IFERROR(IF(AND(NOW()&lt;= EOMONTH(DATE(YEAR($P852),3, 1), 0), Overall!$A854&lt;&gt;"", MONTH($O852) &lt;= 3, MONTH($P852) &gt;= 3), IF($T852 &lt;&gt; "", $H852/$T852, ""), ""), "")</f>
        <v/>
      </c>
      <c r="AK852" s="10" t="str">
        <f ca="1">IFERROR(IF(AND(NOW()&lt;= EOMONTH(DATE(YEAR($P852),4, 1), 0), Overall!$A854&lt;&gt;"", MONTH($O852) &lt;= 4, MONTH($P852) &gt;= 4), IF($T852 &lt;&gt; "", $H852/$T852, ""), ""), "")</f>
        <v/>
      </c>
      <c r="AL852" s="10" t="str">
        <f ca="1">IFERROR(IF(AND(NOW()&lt;= EOMONTH(DATE(YEAR($P852),5, 1), 0), Overall!$A854&lt;&gt;"", MONTH($O852) &lt;= 5, MONTH($P852) &gt;= 5), IF($T852 &lt;&gt; "", $H852/$T852, ""), ""), "")</f>
        <v/>
      </c>
      <c r="AM852" s="10" t="str">
        <f ca="1">IFERROR(IF(AND(NOW()&lt;= EOMONTH(DATE(YEAR($P852),6, 1), 0), Overall!$A854&lt;&gt;"", MONTH($O852) &lt;= 6, MONTH($P852) &gt;= 6), IF($T852 &lt;&gt; "", $H852/$T852, ""), ""), "")</f>
        <v/>
      </c>
      <c r="AN852" s="10" t="str">
        <f ca="1">IFERROR(IF(AND(NOW()&lt;= EOMONTH(DATE(YEAR($P852),7, 1), 0), Overall!$A854&lt;&gt;"", MONTH($O852) &lt;= 7, MONTH($P852) &gt;= 7), IF($T852 &lt;&gt; "", $H852/$T852, ""), ""), "")</f>
        <v/>
      </c>
      <c r="AO852" s="10" t="str">
        <f ca="1">IFERROR(IF(AND(NOW()&lt;= EOMONTH(DATE(YEAR($P852),8, 1), 0), Overall!$A854&lt;&gt;"", MONTH($O852) &lt;= 8, MONTH($P852) &gt;= 8), IF($T852 &lt;&gt; "", $H852/$T852, ""), ""), "")</f>
        <v/>
      </c>
      <c r="AP852" s="10" t="str">
        <f ca="1">IFERROR(IF(AND(NOW()&lt;= EOMONTH(DATE(YEAR($P852),9, 1), 0), Overall!$A854&lt;&gt;"", MONTH($O852) &lt;= 9, MONTH($P852) &gt;= 9), IF($T852 &lt;&gt; "", $H852/$T852, ""), ""), "")</f>
        <v/>
      </c>
      <c r="AQ852" s="10" t="str">
        <f ca="1">IFERROR(IF(AND(NOW()&lt;= EOMONTH(DATE(YEAR($P852),10, 1), 0), Overall!$A854&lt;&gt;"", MONTH($O852) &lt;= 10, MONTH($P852) &gt;= 10), IF($T852 &lt;&gt; "", $H852/$T852, ""), ""), "")</f>
        <v/>
      </c>
      <c r="AR852" s="10" t="str">
        <f ca="1">IFERROR(IF(AND(NOW()&lt;= EOMONTH(DATE(YEAR($P852),11, 1), 0), Overall!$A854&lt;&gt;"", MONTH($O852) &lt;=11, MONTH($P852) &gt;= 11), IF($T852 &lt;&gt; "", $H852/$T852, ""), ""), "")</f>
        <v/>
      </c>
      <c r="AS852" s="10" t="str">
        <f ca="1">IFERROR(IF(AND(NOW()&lt;= EOMONTH(DATE(YEAR($P852),12, 1), 0), Overall!$A854&lt;&gt;"", MONTH($O852) &lt;= 12, MONTH($P852) &gt;= 12), IF($T852 &lt;&gt; "", $H852/$T852, ""), ""), "")</f>
        <v/>
      </c>
      <c r="AT852" s="16">
        <f t="shared" ca="1" si="26"/>
        <v>0</v>
      </c>
    </row>
    <row r="853" spans="1:46" x14ac:dyDescent="0.25">
      <c r="A853" t="str">
        <f>_xlfn.VALUETOTEXT(Overall!A855)</f>
        <v>FY2025 PCHP</v>
      </c>
      <c r="B853" s="8">
        <f>IF(Overall!B855&lt;&gt;"", VALUE(Overall!B855), "")</f>
        <v>3</v>
      </c>
      <c r="C853" s="5" t="str">
        <f>IF(Overall!C855&lt;&gt;"",_xlfn.VALUETOTEXT(Overall!C855),"")</f>
        <v>25-1909-0910-24SCBB-PS-AS-003</v>
      </c>
      <c r="D853" s="5" t="str">
        <f>_xlfn.VALUETOTEXT(Overall!D855)</f>
        <v>AS</v>
      </c>
      <c r="E853" s="5" t="str">
        <f>IF(Overall!Q855&lt;&gt;"",_xlfn.VALUETOTEXT(Overall!Q855),"")</f>
        <v>SCBB</v>
      </c>
      <c r="F853" s="5" t="str">
        <f>IF(Overall!E855&lt;&gt;"",_xlfn.VALUETOTEXT(Overall!E855),"")</f>
        <v>Standard Chartered Bank (M) Bhd</v>
      </c>
      <c r="G853" s="5" t="str">
        <f>IF(Overall!R855&lt;&gt;"",_xlfn.VALUETOTEXT(Overall!R855),"")</f>
        <v>Asian</v>
      </c>
      <c r="H853" s="6">
        <f>IF(Overall!F855&lt;&gt;"",VALUE(Overall!F855),"")</f>
        <v>500000</v>
      </c>
      <c r="I853" s="6">
        <f>IF(Overall!G855&lt;&gt;"",VALUE(Overall!G855),"")</f>
        <v>77</v>
      </c>
      <c r="J853" s="6">
        <f>IF(Overall!H855&lt;&gt;"",VALUE(Overall!H855),"")</f>
        <v>64</v>
      </c>
      <c r="K853" s="6">
        <f>IF(Overall!I855&lt;&gt;"",VALUE(Overall!I855),"")</f>
        <v>6.8</v>
      </c>
      <c r="L853" s="6">
        <f>IF(Overall!J855&lt;&gt;"",VALUE(Overall!J855),"")</f>
        <v>1.55</v>
      </c>
      <c r="M853" s="6">
        <f>IF(Overall!K855&lt;&gt;"",VALUE(Overall!K855),"")</f>
        <v>5.25</v>
      </c>
      <c r="N853" s="6">
        <f>IF(Overall!T855&lt;&gt;"",VALUE(Overall!T855),"")</f>
        <v>72.8</v>
      </c>
      <c r="O853" s="7">
        <f>IF(Overall!L855&lt;&gt;"", DATEVALUE(Overall!L855), "")</f>
        <v>45658</v>
      </c>
      <c r="P853" s="7">
        <f>IF(Overall!M855&lt;&gt;"", DATEVALUE(Overall!M855), "")</f>
        <v>45688</v>
      </c>
      <c r="Q853" s="7" t="str">
        <f>IF(Overall!S855&lt;&gt;"",_xlfn.VALUETOTEXT(Overall!S855),"")</f>
        <v>Jan</v>
      </c>
      <c r="R853" s="7">
        <f>IF(Overall!O855&lt;&gt;"", DATEVALUE(Overall!O855), "")</f>
        <v>45554</v>
      </c>
      <c r="S853" s="7">
        <f>IF(Overall!O855&lt;&gt;"", DATEVALUE(Overall!O855), "")</f>
        <v>45554</v>
      </c>
      <c r="T853" s="5">
        <f t="shared" si="27"/>
        <v>1</v>
      </c>
      <c r="U853" s="10">
        <f>IF(Overall!$A855&lt;&gt;"",IF(AND(MONTH($O853) &lt;= 1, MONTH($P853) &gt;= 1), IF($T853 &lt;&gt; "", $H853/$T853, ""), ""),"")</f>
        <v>500000</v>
      </c>
      <c r="V853" s="10" t="str">
        <f>IF(Overall!$A855&lt;&gt;"",IF(AND(MONTH($O853) &lt;= 2, MONTH($P853) &gt;= 2), IF($T853 &lt;&gt; "", $H853/$T853, ""), ""),"")</f>
        <v/>
      </c>
      <c r="W853" s="10" t="str">
        <f>IF(Overall!$A855&lt;&gt;"",IF(AND(MONTH($O853) &lt;= 3, MONTH($P853) &gt;= 3), IF($T853 &lt;&gt; "", $H853/$T853, ""), ""),"")</f>
        <v/>
      </c>
      <c r="X853" s="10" t="str">
        <f>IF(Overall!$A855&lt;&gt;"",IF(AND(MONTH($O853) &lt;= 4, MONTH($P853) &gt;= 4), IF($T853 &lt;&gt; "", $H853/$T853, ""), ""),"")</f>
        <v/>
      </c>
      <c r="Y853" s="10" t="str">
        <f>IF(Overall!$A855&lt;&gt;"",IF(AND(MONTH($O853) &lt;= 5, MONTH($P853) &gt;= 5), IF($T853 &lt;&gt; "", $H853/$T853, ""), ""),"")</f>
        <v/>
      </c>
      <c r="Z853" s="10" t="str">
        <f>IF(Overall!$A855&lt;&gt;"",IF(AND(MONTH($O853) &lt;= 6, MONTH($P853) &gt;= 6), IF($T853 &lt;&gt; "", $H853/$T853, ""), ""),"")</f>
        <v/>
      </c>
      <c r="AA853" s="10" t="str">
        <f>IF(Overall!$A855&lt;&gt;"",IF(AND(MONTH($O853) &lt;= 7, MONTH($P853) &gt;= 7 ), IF($T853 &lt;&gt; "", $H853/$T853, ""), ""),"")</f>
        <v/>
      </c>
      <c r="AB853" s="10" t="str">
        <f>IF(Overall!$A855&lt;&gt;"",IF(AND(MONTH($O853) &lt;= 8, MONTH($P853) &gt;= 8), IF($T853 &lt;&gt; "", $H853/$T853, ""), ""),"")</f>
        <v/>
      </c>
      <c r="AC853" s="10" t="str">
        <f>IF(Overall!$A855&lt;&gt;"",IF(AND(MONTH($O853) &lt;= 9, MONTH($P853) &gt;= 9), IF($T853 &lt;&gt; "", $H853/$T853, ""), ""),"")</f>
        <v/>
      </c>
      <c r="AD853" s="10" t="str">
        <f>IF(Overall!$A855&lt;&gt;"",IF(AND(MONTH($O853) &lt;= 10, MONTH($P853) &gt;= 10), IF($T853 &lt;&gt; "", $H853/$T853, ""), ""),"")</f>
        <v/>
      </c>
      <c r="AE853" s="10" t="str">
        <f>IF(Overall!$A855&lt;&gt;"",IF(AND(MONTH($O853) &lt;= 11, MONTH($P853) &gt;= 11), IF($T853 &lt;&gt; "", $H853/$T853, ""), ""),"")</f>
        <v/>
      </c>
      <c r="AF853" s="10" t="str">
        <f>IF(Overall!$A855&lt;&gt;"",IF(AND(MONTH($O853) &lt;= 12, MONTH($P853) &gt;= 12), IF($T853 &lt;&gt; "", $H853/$T853, ""), ""),"")</f>
        <v/>
      </c>
      <c r="AH853" s="10" t="str">
        <f ca="1">IFERROR(IF(AND(NOW()&lt;= EOMONTH(DATE(YEAR($P853),1, 1), 0), Overall!$A855&lt;&gt;"", MONTH($O853) &lt;= 1, MONTH($P853) &gt;= 1), IF($T853 &lt;&gt; "", $H853/$T853, ""), ""), "")</f>
        <v/>
      </c>
      <c r="AI853" s="10" t="str">
        <f ca="1">IFERROR(IF(AND(NOW()&lt;= EOMONTH(DATE(YEAR($P853),2, 1), 0), Overall!$A855&lt;&gt;"", MONTH($O853) &lt;= 2, MONTH($P853) &gt;= 2), IF($T853 &lt;&gt; "", $H853/$T853, ""), ""), "")</f>
        <v/>
      </c>
      <c r="AJ853" s="10" t="str">
        <f ca="1">IFERROR(IF(AND(NOW()&lt;= EOMONTH(DATE(YEAR($P853),3, 1), 0), Overall!$A855&lt;&gt;"", MONTH($O853) &lt;= 3, MONTH($P853) &gt;= 3), IF($T853 &lt;&gt; "", $H853/$T853, ""), ""), "")</f>
        <v/>
      </c>
      <c r="AK853" s="10" t="str">
        <f ca="1">IFERROR(IF(AND(NOW()&lt;= EOMONTH(DATE(YEAR($P853),4, 1), 0), Overall!$A855&lt;&gt;"", MONTH($O853) &lt;= 4, MONTH($P853) &gt;= 4), IF($T853 &lt;&gt; "", $H853/$T853, ""), ""), "")</f>
        <v/>
      </c>
      <c r="AL853" s="10" t="str">
        <f ca="1">IFERROR(IF(AND(NOW()&lt;= EOMONTH(DATE(YEAR($P853),5, 1), 0), Overall!$A855&lt;&gt;"", MONTH($O853) &lt;= 5, MONTH($P853) &gt;= 5), IF($T853 &lt;&gt; "", $H853/$T853, ""), ""), "")</f>
        <v/>
      </c>
      <c r="AM853" s="10" t="str">
        <f ca="1">IFERROR(IF(AND(NOW()&lt;= EOMONTH(DATE(YEAR($P853),6, 1), 0), Overall!$A855&lt;&gt;"", MONTH($O853) &lt;= 6, MONTH($P853) &gt;= 6), IF($T853 &lt;&gt; "", $H853/$T853, ""), ""), "")</f>
        <v/>
      </c>
      <c r="AN853" s="10" t="str">
        <f ca="1">IFERROR(IF(AND(NOW()&lt;= EOMONTH(DATE(YEAR($P853),7, 1), 0), Overall!$A855&lt;&gt;"", MONTH($O853) &lt;= 7, MONTH($P853) &gt;= 7), IF($T853 &lt;&gt; "", $H853/$T853, ""), ""), "")</f>
        <v/>
      </c>
      <c r="AO853" s="10" t="str">
        <f ca="1">IFERROR(IF(AND(NOW()&lt;= EOMONTH(DATE(YEAR($P853),8, 1), 0), Overall!$A855&lt;&gt;"", MONTH($O853) &lt;= 8, MONTH($P853) &gt;= 8), IF($T853 &lt;&gt; "", $H853/$T853, ""), ""), "")</f>
        <v/>
      </c>
      <c r="AP853" s="10" t="str">
        <f ca="1">IFERROR(IF(AND(NOW()&lt;= EOMONTH(DATE(YEAR($P853),9, 1), 0), Overall!$A855&lt;&gt;"", MONTH($O853) &lt;= 9, MONTH($P853) &gt;= 9), IF($T853 &lt;&gt; "", $H853/$T853, ""), ""), "")</f>
        <v/>
      </c>
      <c r="AQ853" s="10" t="str">
        <f ca="1">IFERROR(IF(AND(NOW()&lt;= EOMONTH(DATE(YEAR($P853),10, 1), 0), Overall!$A855&lt;&gt;"", MONTH($O853) &lt;= 10, MONTH($P853) &gt;= 10), IF($T853 &lt;&gt; "", $H853/$T853, ""), ""), "")</f>
        <v/>
      </c>
      <c r="AR853" s="10" t="str">
        <f ca="1">IFERROR(IF(AND(NOW()&lt;= EOMONTH(DATE(YEAR($P853),11, 1), 0), Overall!$A855&lt;&gt;"", MONTH($O853) &lt;=11, MONTH($P853) &gt;= 11), IF($T853 &lt;&gt; "", $H853/$T853, ""), ""), "")</f>
        <v/>
      </c>
      <c r="AS853" s="10" t="str">
        <f ca="1">IFERROR(IF(AND(NOW()&lt;= EOMONTH(DATE(YEAR($P853),12, 1), 0), Overall!$A855&lt;&gt;"", MONTH($O853) &lt;= 12, MONTH($P853) &gt;= 12), IF($T853 &lt;&gt; "", $H853/$T853, ""), ""), "")</f>
        <v/>
      </c>
      <c r="AT853" s="16">
        <f t="shared" ca="1" si="26"/>
        <v>0</v>
      </c>
    </row>
    <row r="854" spans="1:46" x14ac:dyDescent="0.25">
      <c r="A854" t="str">
        <f>_xlfn.VALUETOTEXT(Overall!A856)</f>
        <v>FY2025 PCHP</v>
      </c>
      <c r="B854" s="8">
        <f>IF(Overall!B856&lt;&gt;"", VALUE(Overall!B856), "")</f>
        <v>4</v>
      </c>
      <c r="C854" s="5" t="str">
        <f>IF(Overall!C856&lt;&gt;"",_xlfn.VALUETOTEXT(Overall!C856),"")</f>
        <v>25-1909-0910-24MLIL-PS-HZ-004</v>
      </c>
      <c r="D854" s="5" t="str">
        <f>_xlfn.VALUETOTEXT(Overall!D856)</f>
        <v>HZ</v>
      </c>
      <c r="E854" s="5" t="str">
        <f>IF(Overall!Q856&lt;&gt;"",_xlfn.VALUETOTEXT(Overall!Q856),"")</f>
        <v>MLIL</v>
      </c>
      <c r="F854" s="5" t="str">
        <f>IF(Overall!E856&lt;&gt;"",_xlfn.VALUETOTEXT(Overall!E856),"")</f>
        <v>Merrill Lynch International</v>
      </c>
      <c r="G854" s="5" t="str">
        <f>IF(Overall!R856&lt;&gt;"",_xlfn.VALUETOTEXT(Overall!R856),"")</f>
        <v>Asian</v>
      </c>
      <c r="H854" s="6">
        <f>IF(Overall!F856&lt;&gt;"",VALUE(Overall!F856),"")</f>
        <v>500000</v>
      </c>
      <c r="I854" s="6">
        <f>IF(Overall!G856&lt;&gt;"",VALUE(Overall!G856),"")</f>
        <v>77</v>
      </c>
      <c r="J854" s="6">
        <f>IF(Overall!H856&lt;&gt;"",VALUE(Overall!H856),"")</f>
        <v>64</v>
      </c>
      <c r="K854" s="6">
        <f>IF(Overall!I856&lt;&gt;"",VALUE(Overall!I856),"")</f>
        <v>6.8</v>
      </c>
      <c r="L854" s="6">
        <f>IF(Overall!J856&lt;&gt;"",VALUE(Overall!J856),"")</f>
        <v>1.51</v>
      </c>
      <c r="M854" s="6">
        <f>IF(Overall!K856&lt;&gt;"",VALUE(Overall!K856),"")</f>
        <v>5.29</v>
      </c>
      <c r="N854" s="6">
        <f>IF(Overall!T856&lt;&gt;"",VALUE(Overall!T856),"")</f>
        <v>72.84</v>
      </c>
      <c r="O854" s="7">
        <f>IF(Overall!L856&lt;&gt;"", DATEVALUE(Overall!L856), "")</f>
        <v>45658</v>
      </c>
      <c r="P854" s="7">
        <f>IF(Overall!M856&lt;&gt;"", DATEVALUE(Overall!M856), "")</f>
        <v>45688</v>
      </c>
      <c r="Q854" s="7" t="str">
        <f>IF(Overall!S856&lt;&gt;"",_xlfn.VALUETOTEXT(Overall!S856),"")</f>
        <v>Jan</v>
      </c>
      <c r="R854" s="7">
        <f>IF(Overall!O856&lt;&gt;"", DATEVALUE(Overall!O856), "")</f>
        <v>45554</v>
      </c>
      <c r="S854" s="7">
        <f>IF(Overall!O856&lt;&gt;"", DATEVALUE(Overall!O856), "")</f>
        <v>45554</v>
      </c>
      <c r="T854" s="5">
        <f t="shared" si="27"/>
        <v>1</v>
      </c>
      <c r="U854" s="10">
        <f>IF(Overall!$A856&lt;&gt;"",IF(AND(MONTH($O854) &lt;= 1, MONTH($P854) &gt;= 1), IF($T854 &lt;&gt; "", $H854/$T854, ""), ""),"")</f>
        <v>500000</v>
      </c>
      <c r="V854" s="10" t="str">
        <f>IF(Overall!$A856&lt;&gt;"",IF(AND(MONTH($O854) &lt;= 2, MONTH($P854) &gt;= 2), IF($T854 &lt;&gt; "", $H854/$T854, ""), ""),"")</f>
        <v/>
      </c>
      <c r="W854" s="10" t="str">
        <f>IF(Overall!$A856&lt;&gt;"",IF(AND(MONTH($O854) &lt;= 3, MONTH($P854) &gt;= 3), IF($T854 &lt;&gt; "", $H854/$T854, ""), ""),"")</f>
        <v/>
      </c>
      <c r="X854" s="10" t="str">
        <f>IF(Overall!$A856&lt;&gt;"",IF(AND(MONTH($O854) &lt;= 4, MONTH($P854) &gt;= 4), IF($T854 &lt;&gt; "", $H854/$T854, ""), ""),"")</f>
        <v/>
      </c>
      <c r="Y854" s="10" t="str">
        <f>IF(Overall!$A856&lt;&gt;"",IF(AND(MONTH($O854) &lt;= 5, MONTH($P854) &gt;= 5), IF($T854 &lt;&gt; "", $H854/$T854, ""), ""),"")</f>
        <v/>
      </c>
      <c r="Z854" s="10" t="str">
        <f>IF(Overall!$A856&lt;&gt;"",IF(AND(MONTH($O854) &lt;= 6, MONTH($P854) &gt;= 6), IF($T854 &lt;&gt; "", $H854/$T854, ""), ""),"")</f>
        <v/>
      </c>
      <c r="AA854" s="10" t="str">
        <f>IF(Overall!$A856&lt;&gt;"",IF(AND(MONTH($O854) &lt;= 7, MONTH($P854) &gt;= 7 ), IF($T854 &lt;&gt; "", $H854/$T854, ""), ""),"")</f>
        <v/>
      </c>
      <c r="AB854" s="10" t="str">
        <f>IF(Overall!$A856&lt;&gt;"",IF(AND(MONTH($O854) &lt;= 8, MONTH($P854) &gt;= 8), IF($T854 &lt;&gt; "", $H854/$T854, ""), ""),"")</f>
        <v/>
      </c>
      <c r="AC854" s="10" t="str">
        <f>IF(Overall!$A856&lt;&gt;"",IF(AND(MONTH($O854) &lt;= 9, MONTH($P854) &gt;= 9), IF($T854 &lt;&gt; "", $H854/$T854, ""), ""),"")</f>
        <v/>
      </c>
      <c r="AD854" s="10" t="str">
        <f>IF(Overall!$A856&lt;&gt;"",IF(AND(MONTH($O854) &lt;= 10, MONTH($P854) &gt;= 10), IF($T854 &lt;&gt; "", $H854/$T854, ""), ""),"")</f>
        <v/>
      </c>
      <c r="AE854" s="10" t="str">
        <f>IF(Overall!$A856&lt;&gt;"",IF(AND(MONTH($O854) &lt;= 11, MONTH($P854) &gt;= 11), IF($T854 &lt;&gt; "", $H854/$T854, ""), ""),"")</f>
        <v/>
      </c>
      <c r="AF854" s="10" t="str">
        <f>IF(Overall!$A856&lt;&gt;"",IF(AND(MONTH($O854) &lt;= 12, MONTH($P854) &gt;= 12), IF($T854 &lt;&gt; "", $H854/$T854, ""), ""),"")</f>
        <v/>
      </c>
      <c r="AH854" s="10" t="str">
        <f ca="1">IFERROR(IF(AND(NOW()&lt;= EOMONTH(DATE(YEAR($P854),1, 1), 0), Overall!$A856&lt;&gt;"", MONTH($O854) &lt;= 1, MONTH($P854) &gt;= 1), IF($T854 &lt;&gt; "", $H854/$T854, ""), ""), "")</f>
        <v/>
      </c>
      <c r="AI854" s="10" t="str">
        <f ca="1">IFERROR(IF(AND(NOW()&lt;= EOMONTH(DATE(YEAR($P854),2, 1), 0), Overall!$A856&lt;&gt;"", MONTH($O854) &lt;= 2, MONTH($P854) &gt;= 2), IF($T854 &lt;&gt; "", $H854/$T854, ""), ""), "")</f>
        <v/>
      </c>
      <c r="AJ854" s="10" t="str">
        <f ca="1">IFERROR(IF(AND(NOW()&lt;= EOMONTH(DATE(YEAR($P854),3, 1), 0), Overall!$A856&lt;&gt;"", MONTH($O854) &lt;= 3, MONTH($P854) &gt;= 3), IF($T854 &lt;&gt; "", $H854/$T854, ""), ""), "")</f>
        <v/>
      </c>
      <c r="AK854" s="10" t="str">
        <f ca="1">IFERROR(IF(AND(NOW()&lt;= EOMONTH(DATE(YEAR($P854),4, 1), 0), Overall!$A856&lt;&gt;"", MONTH($O854) &lt;= 4, MONTH($P854) &gt;= 4), IF($T854 &lt;&gt; "", $H854/$T854, ""), ""), "")</f>
        <v/>
      </c>
      <c r="AL854" s="10" t="str">
        <f ca="1">IFERROR(IF(AND(NOW()&lt;= EOMONTH(DATE(YEAR($P854),5, 1), 0), Overall!$A856&lt;&gt;"", MONTH($O854) &lt;= 5, MONTH($P854) &gt;= 5), IF($T854 &lt;&gt; "", $H854/$T854, ""), ""), "")</f>
        <v/>
      </c>
      <c r="AM854" s="10" t="str">
        <f ca="1">IFERROR(IF(AND(NOW()&lt;= EOMONTH(DATE(YEAR($P854),6, 1), 0), Overall!$A856&lt;&gt;"", MONTH($O854) &lt;= 6, MONTH($P854) &gt;= 6), IF($T854 &lt;&gt; "", $H854/$T854, ""), ""), "")</f>
        <v/>
      </c>
      <c r="AN854" s="10" t="str">
        <f ca="1">IFERROR(IF(AND(NOW()&lt;= EOMONTH(DATE(YEAR($P854),7, 1), 0), Overall!$A856&lt;&gt;"", MONTH($O854) &lt;= 7, MONTH($P854) &gt;= 7), IF($T854 &lt;&gt; "", $H854/$T854, ""), ""), "")</f>
        <v/>
      </c>
      <c r="AO854" s="10" t="str">
        <f ca="1">IFERROR(IF(AND(NOW()&lt;= EOMONTH(DATE(YEAR($P854),8, 1), 0), Overall!$A856&lt;&gt;"", MONTH($O854) &lt;= 8, MONTH($P854) &gt;= 8), IF($T854 &lt;&gt; "", $H854/$T854, ""), ""), "")</f>
        <v/>
      </c>
      <c r="AP854" s="10" t="str">
        <f ca="1">IFERROR(IF(AND(NOW()&lt;= EOMONTH(DATE(YEAR($P854),9, 1), 0), Overall!$A856&lt;&gt;"", MONTH($O854) &lt;= 9, MONTH($P854) &gt;= 9), IF($T854 &lt;&gt; "", $H854/$T854, ""), ""), "")</f>
        <v/>
      </c>
      <c r="AQ854" s="10" t="str">
        <f ca="1">IFERROR(IF(AND(NOW()&lt;= EOMONTH(DATE(YEAR($P854),10, 1), 0), Overall!$A856&lt;&gt;"", MONTH($O854) &lt;= 10, MONTH($P854) &gt;= 10), IF($T854 &lt;&gt; "", $H854/$T854, ""), ""), "")</f>
        <v/>
      </c>
      <c r="AR854" s="10" t="str">
        <f ca="1">IFERROR(IF(AND(NOW()&lt;= EOMONTH(DATE(YEAR($P854),11, 1), 0), Overall!$A856&lt;&gt;"", MONTH($O854) &lt;=11, MONTH($P854) &gt;= 11), IF($T854 &lt;&gt; "", $H854/$T854, ""), ""), "")</f>
        <v/>
      </c>
      <c r="AS854" s="10" t="str">
        <f ca="1">IFERROR(IF(AND(NOW()&lt;= EOMONTH(DATE(YEAR($P854),12, 1), 0), Overall!$A856&lt;&gt;"", MONTH($O854) &lt;= 12, MONTH($P854) &gt;= 12), IF($T854 &lt;&gt; "", $H854/$T854, ""), ""), "")</f>
        <v/>
      </c>
      <c r="AT854" s="16">
        <f t="shared" ca="1" si="26"/>
        <v>0</v>
      </c>
    </row>
    <row r="855" spans="1:46" x14ac:dyDescent="0.25">
      <c r="A855" t="str">
        <f>_xlfn.VALUETOTEXT(Overall!A857)</f>
        <v>FY2025 PCHP</v>
      </c>
      <c r="B855" s="8">
        <f>IF(Overall!B857&lt;&gt;"", VALUE(Overall!B857), "")</f>
        <v>5</v>
      </c>
      <c r="C855" s="5" t="str">
        <f>IF(Overall!C857&lt;&gt;"",_xlfn.VALUETOTEXT(Overall!C857),"")</f>
        <v>25-1909-0910-24JPMC-PS-EG-005</v>
      </c>
      <c r="D855" s="5" t="str">
        <f>_xlfn.VALUETOTEXT(Overall!D857)</f>
        <v>EG</v>
      </c>
      <c r="E855" s="5" t="str">
        <f>IF(Overall!Q857&lt;&gt;"",_xlfn.VALUETOTEXT(Overall!Q857),"")</f>
        <v>JPMC</v>
      </c>
      <c r="F855" s="5" t="str">
        <f>IF(Overall!E857&lt;&gt;"",_xlfn.VALUETOTEXT(Overall!E857),"")</f>
        <v>JP Morgan Chase Bank NA</v>
      </c>
      <c r="G855" s="5" t="str">
        <f>IF(Overall!R857&lt;&gt;"",_xlfn.VALUETOTEXT(Overall!R857),"")</f>
        <v>Asian</v>
      </c>
      <c r="H855" s="6">
        <f>IF(Overall!F857&lt;&gt;"",VALUE(Overall!F857),"")</f>
        <v>500000</v>
      </c>
      <c r="I855" s="6">
        <f>IF(Overall!G857&lt;&gt;"",VALUE(Overall!G857),"")</f>
        <v>77</v>
      </c>
      <c r="J855" s="6">
        <f>IF(Overall!H857&lt;&gt;"",VALUE(Overall!H857),"")</f>
        <v>64</v>
      </c>
      <c r="K855" s="6">
        <f>IF(Overall!I857&lt;&gt;"",VALUE(Overall!I857),"")</f>
        <v>6.7</v>
      </c>
      <c r="L855" s="6">
        <f>IF(Overall!J857&lt;&gt;"",VALUE(Overall!J857),"")</f>
        <v>1.47</v>
      </c>
      <c r="M855" s="6">
        <f>IF(Overall!K857&lt;&gt;"",VALUE(Overall!K857),"")</f>
        <v>5.23</v>
      </c>
      <c r="N855" s="6">
        <f>IF(Overall!T857&lt;&gt;"",VALUE(Overall!T857),"")</f>
        <v>73.05</v>
      </c>
      <c r="O855" s="7">
        <f>IF(Overall!L857&lt;&gt;"", DATEVALUE(Overall!L857), "")</f>
        <v>45658</v>
      </c>
      <c r="P855" s="7">
        <f>IF(Overall!M857&lt;&gt;"", DATEVALUE(Overall!M857), "")</f>
        <v>45688</v>
      </c>
      <c r="Q855" s="7" t="str">
        <f>IF(Overall!S857&lt;&gt;"",_xlfn.VALUETOTEXT(Overall!S857),"")</f>
        <v>Jan</v>
      </c>
      <c r="R855" s="7">
        <f>IF(Overall!O857&lt;&gt;"", DATEVALUE(Overall!O857), "")</f>
        <v>45554</v>
      </c>
      <c r="S855" s="7">
        <f>IF(Overall!O857&lt;&gt;"", DATEVALUE(Overall!O857), "")</f>
        <v>45554</v>
      </c>
      <c r="T855" s="5">
        <f t="shared" si="27"/>
        <v>1</v>
      </c>
      <c r="U855" s="10">
        <f>IF(Overall!$A857&lt;&gt;"",IF(AND(MONTH($O855) &lt;= 1, MONTH($P855) &gt;= 1), IF($T855 &lt;&gt; "", $H855/$T855, ""), ""),"")</f>
        <v>500000</v>
      </c>
      <c r="V855" s="10" t="str">
        <f>IF(Overall!$A857&lt;&gt;"",IF(AND(MONTH($O855) &lt;= 2, MONTH($P855) &gt;= 2), IF($T855 &lt;&gt; "", $H855/$T855, ""), ""),"")</f>
        <v/>
      </c>
      <c r="W855" s="10" t="str">
        <f>IF(Overall!$A857&lt;&gt;"",IF(AND(MONTH($O855) &lt;= 3, MONTH($P855) &gt;= 3), IF($T855 &lt;&gt; "", $H855/$T855, ""), ""),"")</f>
        <v/>
      </c>
      <c r="X855" s="10" t="str">
        <f>IF(Overall!$A857&lt;&gt;"",IF(AND(MONTH($O855) &lt;= 4, MONTH($P855) &gt;= 4), IF($T855 &lt;&gt; "", $H855/$T855, ""), ""),"")</f>
        <v/>
      </c>
      <c r="Y855" s="10" t="str">
        <f>IF(Overall!$A857&lt;&gt;"",IF(AND(MONTH($O855) &lt;= 5, MONTH($P855) &gt;= 5), IF($T855 &lt;&gt; "", $H855/$T855, ""), ""),"")</f>
        <v/>
      </c>
      <c r="Z855" s="10" t="str">
        <f>IF(Overall!$A857&lt;&gt;"",IF(AND(MONTH($O855) &lt;= 6, MONTH($P855) &gt;= 6), IF($T855 &lt;&gt; "", $H855/$T855, ""), ""),"")</f>
        <v/>
      </c>
      <c r="AA855" s="10" t="str">
        <f>IF(Overall!$A857&lt;&gt;"",IF(AND(MONTH($O855) &lt;= 7, MONTH($P855) &gt;= 7 ), IF($T855 &lt;&gt; "", $H855/$T855, ""), ""),"")</f>
        <v/>
      </c>
      <c r="AB855" s="10" t="str">
        <f>IF(Overall!$A857&lt;&gt;"",IF(AND(MONTH($O855) &lt;= 8, MONTH($P855) &gt;= 8), IF($T855 &lt;&gt; "", $H855/$T855, ""), ""),"")</f>
        <v/>
      </c>
      <c r="AC855" s="10" t="str">
        <f>IF(Overall!$A857&lt;&gt;"",IF(AND(MONTH($O855) &lt;= 9, MONTH($P855) &gt;= 9), IF($T855 &lt;&gt; "", $H855/$T855, ""), ""),"")</f>
        <v/>
      </c>
      <c r="AD855" s="10" t="str">
        <f>IF(Overall!$A857&lt;&gt;"",IF(AND(MONTH($O855) &lt;= 10, MONTH($P855) &gt;= 10), IF($T855 &lt;&gt; "", $H855/$T855, ""), ""),"")</f>
        <v/>
      </c>
      <c r="AE855" s="10" t="str">
        <f>IF(Overall!$A857&lt;&gt;"",IF(AND(MONTH($O855) &lt;= 11, MONTH($P855) &gt;= 11), IF($T855 &lt;&gt; "", $H855/$T855, ""), ""),"")</f>
        <v/>
      </c>
      <c r="AF855" s="10" t="str">
        <f>IF(Overall!$A857&lt;&gt;"",IF(AND(MONTH($O855) &lt;= 12, MONTH($P855) &gt;= 12), IF($T855 &lt;&gt; "", $H855/$T855, ""), ""),"")</f>
        <v/>
      </c>
      <c r="AH855" s="10" t="str">
        <f ca="1">IFERROR(IF(AND(NOW()&lt;= EOMONTH(DATE(YEAR($P855),1, 1), 0), Overall!$A857&lt;&gt;"", MONTH($O855) &lt;= 1, MONTH($P855) &gt;= 1), IF($T855 &lt;&gt; "", $H855/$T855, ""), ""), "")</f>
        <v/>
      </c>
      <c r="AI855" s="10" t="str">
        <f ca="1">IFERROR(IF(AND(NOW()&lt;= EOMONTH(DATE(YEAR($P855),2, 1), 0), Overall!$A857&lt;&gt;"", MONTH($O855) &lt;= 2, MONTH($P855) &gt;= 2), IF($T855 &lt;&gt; "", $H855/$T855, ""), ""), "")</f>
        <v/>
      </c>
      <c r="AJ855" s="10" t="str">
        <f ca="1">IFERROR(IF(AND(NOW()&lt;= EOMONTH(DATE(YEAR($P855),3, 1), 0), Overall!$A857&lt;&gt;"", MONTH($O855) &lt;= 3, MONTH($P855) &gt;= 3), IF($T855 &lt;&gt; "", $H855/$T855, ""), ""), "")</f>
        <v/>
      </c>
      <c r="AK855" s="10" t="str">
        <f ca="1">IFERROR(IF(AND(NOW()&lt;= EOMONTH(DATE(YEAR($P855),4, 1), 0), Overall!$A857&lt;&gt;"", MONTH($O855) &lt;= 4, MONTH($P855) &gt;= 4), IF($T855 &lt;&gt; "", $H855/$T855, ""), ""), "")</f>
        <v/>
      </c>
      <c r="AL855" s="10" t="str">
        <f ca="1">IFERROR(IF(AND(NOW()&lt;= EOMONTH(DATE(YEAR($P855),5, 1), 0), Overall!$A857&lt;&gt;"", MONTH($O855) &lt;= 5, MONTH($P855) &gt;= 5), IF($T855 &lt;&gt; "", $H855/$T855, ""), ""), "")</f>
        <v/>
      </c>
      <c r="AM855" s="10" t="str">
        <f ca="1">IFERROR(IF(AND(NOW()&lt;= EOMONTH(DATE(YEAR($P855),6, 1), 0), Overall!$A857&lt;&gt;"", MONTH($O855) &lt;= 6, MONTH($P855) &gt;= 6), IF($T855 &lt;&gt; "", $H855/$T855, ""), ""), "")</f>
        <v/>
      </c>
      <c r="AN855" s="10" t="str">
        <f ca="1">IFERROR(IF(AND(NOW()&lt;= EOMONTH(DATE(YEAR($P855),7, 1), 0), Overall!$A857&lt;&gt;"", MONTH($O855) &lt;= 7, MONTH($P855) &gt;= 7), IF($T855 &lt;&gt; "", $H855/$T855, ""), ""), "")</f>
        <v/>
      </c>
      <c r="AO855" s="10" t="str">
        <f ca="1">IFERROR(IF(AND(NOW()&lt;= EOMONTH(DATE(YEAR($P855),8, 1), 0), Overall!$A857&lt;&gt;"", MONTH($O855) &lt;= 8, MONTH($P855) &gt;= 8), IF($T855 &lt;&gt; "", $H855/$T855, ""), ""), "")</f>
        <v/>
      </c>
      <c r="AP855" s="10" t="str">
        <f ca="1">IFERROR(IF(AND(NOW()&lt;= EOMONTH(DATE(YEAR($P855),9, 1), 0), Overall!$A857&lt;&gt;"", MONTH($O855) &lt;= 9, MONTH($P855) &gt;= 9), IF($T855 &lt;&gt; "", $H855/$T855, ""), ""), "")</f>
        <v/>
      </c>
      <c r="AQ855" s="10" t="str">
        <f ca="1">IFERROR(IF(AND(NOW()&lt;= EOMONTH(DATE(YEAR($P855),10, 1), 0), Overall!$A857&lt;&gt;"", MONTH($O855) &lt;= 10, MONTH($P855) &gt;= 10), IF($T855 &lt;&gt; "", $H855/$T855, ""), ""), "")</f>
        <v/>
      </c>
      <c r="AR855" s="10" t="str">
        <f ca="1">IFERROR(IF(AND(NOW()&lt;= EOMONTH(DATE(YEAR($P855),11, 1), 0), Overall!$A857&lt;&gt;"", MONTH($O855) &lt;=11, MONTH($P855) &gt;= 11), IF($T855 &lt;&gt; "", $H855/$T855, ""), ""), "")</f>
        <v/>
      </c>
      <c r="AS855" s="10" t="str">
        <f ca="1">IFERROR(IF(AND(NOW()&lt;= EOMONTH(DATE(YEAR($P855),12, 1), 0), Overall!$A857&lt;&gt;"", MONTH($O855) &lt;= 12, MONTH($P855) &gt;= 12), IF($T855 &lt;&gt; "", $H855/$T855, ""), ""), "")</f>
        <v/>
      </c>
      <c r="AT855" s="16">
        <f t="shared" ca="1" si="26"/>
        <v>0</v>
      </c>
    </row>
    <row r="856" spans="1:46" x14ac:dyDescent="0.25">
      <c r="A856" t="str">
        <f>_xlfn.VALUETOTEXT(Overall!A858)</f>
        <v>FY2025 PCHP</v>
      </c>
      <c r="B856" s="8">
        <f>IF(Overall!B858&lt;&gt;"", VALUE(Overall!B858), "")</f>
        <v>6</v>
      </c>
      <c r="C856" s="5" t="str">
        <f>IF(Overall!C858&lt;&gt;"",_xlfn.VALUETOTEXT(Overall!C858),"")</f>
        <v>25-1909-0910-24TOTS-PS-EG-006</v>
      </c>
      <c r="D856" s="5" t="str">
        <f>_xlfn.VALUETOTEXT(Overall!D858)</f>
        <v>EG</v>
      </c>
      <c r="E856" s="5" t="str">
        <f>IF(Overall!Q858&lt;&gt;"",_xlfn.VALUETOTEXT(Overall!Q858),"")</f>
        <v>TOTS</v>
      </c>
      <c r="F856" s="5" t="str">
        <f>IF(Overall!E858&lt;&gt;"",_xlfn.VALUETOTEXT(Overall!E858),"")</f>
        <v>TOTSA TotalEnergies Trading SA</v>
      </c>
      <c r="G856" s="5" t="str">
        <f>IF(Overall!R858&lt;&gt;"",_xlfn.VALUETOTEXT(Overall!R858),"")</f>
        <v>Asian</v>
      </c>
      <c r="H856" s="6">
        <f>IF(Overall!F858&lt;&gt;"",VALUE(Overall!F858),"")</f>
        <v>500000</v>
      </c>
      <c r="I856" s="6">
        <f>IF(Overall!G858&lt;&gt;"",VALUE(Overall!G858),"")</f>
        <v>77</v>
      </c>
      <c r="J856" s="6">
        <f>IF(Overall!H858&lt;&gt;"",VALUE(Overall!H858),"")</f>
        <v>64</v>
      </c>
      <c r="K856" s="6">
        <f>IF(Overall!I858&lt;&gt;"",VALUE(Overall!I858),"")</f>
        <v>6.67</v>
      </c>
      <c r="L856" s="6">
        <f>IF(Overall!J858&lt;&gt;"",VALUE(Overall!J858),"")</f>
        <v>1.5</v>
      </c>
      <c r="M856" s="6">
        <f>IF(Overall!K858&lt;&gt;"",VALUE(Overall!K858),"")</f>
        <v>5.17</v>
      </c>
      <c r="N856" s="6">
        <f>IF(Overall!T858&lt;&gt;"",VALUE(Overall!T858),"")</f>
        <v>73.150000000000006</v>
      </c>
      <c r="O856" s="7">
        <f>IF(Overall!L858&lt;&gt;"", DATEVALUE(Overall!L858), "")</f>
        <v>45658</v>
      </c>
      <c r="P856" s="7">
        <f>IF(Overall!M858&lt;&gt;"", DATEVALUE(Overall!M858), "")</f>
        <v>45688</v>
      </c>
      <c r="Q856" s="7" t="str">
        <f>IF(Overall!S858&lt;&gt;"",_xlfn.VALUETOTEXT(Overall!S858),"")</f>
        <v>Jan</v>
      </c>
      <c r="R856" s="7">
        <f>IF(Overall!O858&lt;&gt;"", DATEVALUE(Overall!O858), "")</f>
        <v>45554</v>
      </c>
      <c r="S856" s="7">
        <f>IF(Overall!O858&lt;&gt;"", DATEVALUE(Overall!O858), "")</f>
        <v>45554</v>
      </c>
      <c r="T856" s="5">
        <f t="shared" si="27"/>
        <v>1</v>
      </c>
      <c r="U856" s="10">
        <f>IF(Overall!$A858&lt;&gt;"",IF(AND(MONTH($O856) &lt;= 1, MONTH($P856) &gt;= 1), IF($T856 &lt;&gt; "", $H856/$T856, ""), ""),"")</f>
        <v>500000</v>
      </c>
      <c r="V856" s="10" t="str">
        <f>IF(Overall!$A858&lt;&gt;"",IF(AND(MONTH($O856) &lt;= 2, MONTH($P856) &gt;= 2), IF($T856 &lt;&gt; "", $H856/$T856, ""), ""),"")</f>
        <v/>
      </c>
      <c r="W856" s="10" t="str">
        <f>IF(Overall!$A858&lt;&gt;"",IF(AND(MONTH($O856) &lt;= 3, MONTH($P856) &gt;= 3), IF($T856 &lt;&gt; "", $H856/$T856, ""), ""),"")</f>
        <v/>
      </c>
      <c r="X856" s="10" t="str">
        <f>IF(Overall!$A858&lt;&gt;"",IF(AND(MONTH($O856) &lt;= 4, MONTH($P856) &gt;= 4), IF($T856 &lt;&gt; "", $H856/$T856, ""), ""),"")</f>
        <v/>
      </c>
      <c r="Y856" s="10" t="str">
        <f>IF(Overall!$A858&lt;&gt;"",IF(AND(MONTH($O856) &lt;= 5, MONTH($P856) &gt;= 5), IF($T856 &lt;&gt; "", $H856/$T856, ""), ""),"")</f>
        <v/>
      </c>
      <c r="Z856" s="10" t="str">
        <f>IF(Overall!$A858&lt;&gt;"",IF(AND(MONTH($O856) &lt;= 6, MONTH($P856) &gt;= 6), IF($T856 &lt;&gt; "", $H856/$T856, ""), ""),"")</f>
        <v/>
      </c>
      <c r="AA856" s="10" t="str">
        <f>IF(Overall!$A858&lt;&gt;"",IF(AND(MONTH($O856) &lt;= 7, MONTH($P856) &gt;= 7 ), IF($T856 &lt;&gt; "", $H856/$T856, ""), ""),"")</f>
        <v/>
      </c>
      <c r="AB856" s="10" t="str">
        <f>IF(Overall!$A858&lt;&gt;"",IF(AND(MONTH($O856) &lt;= 8, MONTH($P856) &gt;= 8), IF($T856 &lt;&gt; "", $H856/$T856, ""), ""),"")</f>
        <v/>
      </c>
      <c r="AC856" s="10" t="str">
        <f>IF(Overall!$A858&lt;&gt;"",IF(AND(MONTH($O856) &lt;= 9, MONTH($P856) &gt;= 9), IF($T856 &lt;&gt; "", $H856/$T856, ""), ""),"")</f>
        <v/>
      </c>
      <c r="AD856" s="10" t="str">
        <f>IF(Overall!$A858&lt;&gt;"",IF(AND(MONTH($O856) &lt;= 10, MONTH($P856) &gt;= 10), IF($T856 &lt;&gt; "", $H856/$T856, ""), ""),"")</f>
        <v/>
      </c>
      <c r="AE856" s="10" t="str">
        <f>IF(Overall!$A858&lt;&gt;"",IF(AND(MONTH($O856) &lt;= 11, MONTH($P856) &gt;= 11), IF($T856 &lt;&gt; "", $H856/$T856, ""), ""),"")</f>
        <v/>
      </c>
      <c r="AF856" s="10" t="str">
        <f>IF(Overall!$A858&lt;&gt;"",IF(AND(MONTH($O856) &lt;= 12, MONTH($P856) &gt;= 12), IF($T856 &lt;&gt; "", $H856/$T856, ""), ""),"")</f>
        <v/>
      </c>
      <c r="AH856" s="10" t="str">
        <f ca="1">IFERROR(IF(AND(NOW()&lt;= EOMONTH(DATE(YEAR($P856),1, 1), 0), Overall!$A858&lt;&gt;"", MONTH($O856) &lt;= 1, MONTH($P856) &gt;= 1), IF($T856 &lt;&gt; "", $H856/$T856, ""), ""), "")</f>
        <v/>
      </c>
      <c r="AI856" s="10" t="str">
        <f ca="1">IFERROR(IF(AND(NOW()&lt;= EOMONTH(DATE(YEAR($P856),2, 1), 0), Overall!$A858&lt;&gt;"", MONTH($O856) &lt;= 2, MONTH($P856) &gt;= 2), IF($T856 &lt;&gt; "", $H856/$T856, ""), ""), "")</f>
        <v/>
      </c>
      <c r="AJ856" s="10" t="str">
        <f ca="1">IFERROR(IF(AND(NOW()&lt;= EOMONTH(DATE(YEAR($P856),3, 1), 0), Overall!$A858&lt;&gt;"", MONTH($O856) &lt;= 3, MONTH($P856) &gt;= 3), IF($T856 &lt;&gt; "", $H856/$T856, ""), ""), "")</f>
        <v/>
      </c>
      <c r="AK856" s="10" t="str">
        <f ca="1">IFERROR(IF(AND(NOW()&lt;= EOMONTH(DATE(YEAR($P856),4, 1), 0), Overall!$A858&lt;&gt;"", MONTH($O856) &lt;= 4, MONTH($P856) &gt;= 4), IF($T856 &lt;&gt; "", $H856/$T856, ""), ""), "")</f>
        <v/>
      </c>
      <c r="AL856" s="10" t="str">
        <f ca="1">IFERROR(IF(AND(NOW()&lt;= EOMONTH(DATE(YEAR($P856),5, 1), 0), Overall!$A858&lt;&gt;"", MONTH($O856) &lt;= 5, MONTH($P856) &gt;= 5), IF($T856 &lt;&gt; "", $H856/$T856, ""), ""), "")</f>
        <v/>
      </c>
      <c r="AM856" s="10" t="str">
        <f ca="1">IFERROR(IF(AND(NOW()&lt;= EOMONTH(DATE(YEAR($P856),6, 1), 0), Overall!$A858&lt;&gt;"", MONTH($O856) &lt;= 6, MONTH($P856) &gt;= 6), IF($T856 &lt;&gt; "", $H856/$T856, ""), ""), "")</f>
        <v/>
      </c>
      <c r="AN856" s="10" t="str">
        <f ca="1">IFERROR(IF(AND(NOW()&lt;= EOMONTH(DATE(YEAR($P856),7, 1), 0), Overall!$A858&lt;&gt;"", MONTH($O856) &lt;= 7, MONTH($P856) &gt;= 7), IF($T856 &lt;&gt; "", $H856/$T856, ""), ""), "")</f>
        <v/>
      </c>
      <c r="AO856" s="10" t="str">
        <f ca="1">IFERROR(IF(AND(NOW()&lt;= EOMONTH(DATE(YEAR($P856),8, 1), 0), Overall!$A858&lt;&gt;"", MONTH($O856) &lt;= 8, MONTH($P856) &gt;= 8), IF($T856 &lt;&gt; "", $H856/$T856, ""), ""), "")</f>
        <v/>
      </c>
      <c r="AP856" s="10" t="str">
        <f ca="1">IFERROR(IF(AND(NOW()&lt;= EOMONTH(DATE(YEAR($P856),9, 1), 0), Overall!$A858&lt;&gt;"", MONTH($O856) &lt;= 9, MONTH($P856) &gt;= 9), IF($T856 &lt;&gt; "", $H856/$T856, ""), ""), "")</f>
        <v/>
      </c>
      <c r="AQ856" s="10" t="str">
        <f ca="1">IFERROR(IF(AND(NOW()&lt;= EOMONTH(DATE(YEAR($P856),10, 1), 0), Overall!$A858&lt;&gt;"", MONTH($O856) &lt;= 10, MONTH($P856) &gt;= 10), IF($T856 &lt;&gt; "", $H856/$T856, ""), ""), "")</f>
        <v/>
      </c>
      <c r="AR856" s="10" t="str">
        <f ca="1">IFERROR(IF(AND(NOW()&lt;= EOMONTH(DATE(YEAR($P856),11, 1), 0), Overall!$A858&lt;&gt;"", MONTH($O856) &lt;=11, MONTH($P856) &gt;= 11), IF($T856 &lt;&gt; "", $H856/$T856, ""), ""), "")</f>
        <v/>
      </c>
      <c r="AS856" s="10" t="str">
        <f ca="1">IFERROR(IF(AND(NOW()&lt;= EOMONTH(DATE(YEAR($P856),12, 1), 0), Overall!$A858&lt;&gt;"", MONTH($O856) &lt;= 12, MONTH($P856) &gt;= 12), IF($T856 &lt;&gt; "", $H856/$T856, ""), ""), "")</f>
        <v/>
      </c>
      <c r="AT856" s="16">
        <f t="shared" ca="1" si="26"/>
        <v>0</v>
      </c>
    </row>
    <row r="857" spans="1:46" x14ac:dyDescent="0.25">
      <c r="A857" t="str">
        <f>_xlfn.VALUETOTEXT(Overall!A859)</f>
        <v>FY2025 PCHP</v>
      </c>
      <c r="B857" s="8">
        <f>IF(Overall!B859&lt;&gt;"", VALUE(Overall!B859), "")</f>
        <v>7</v>
      </c>
      <c r="C857" s="5" t="str">
        <f>IF(Overall!C859&lt;&gt;"",_xlfn.VALUETOTEXT(Overall!C859),"")</f>
        <v>25-1909-0910-24MSCG-PS-EG-007</v>
      </c>
      <c r="D857" s="5" t="str">
        <f>_xlfn.VALUETOTEXT(Overall!D859)</f>
        <v>EG</v>
      </c>
      <c r="E857" s="5" t="str">
        <f>IF(Overall!Q859&lt;&gt;"",_xlfn.VALUETOTEXT(Overall!Q859),"")</f>
        <v>MSCG</v>
      </c>
      <c r="F857" s="5" t="str">
        <f>IF(Overall!E859&lt;&gt;"",_xlfn.VALUETOTEXT(Overall!E859),"")</f>
        <v>Morgan Stanley Capital Group (Singapore) Pte</v>
      </c>
      <c r="G857" s="5" t="str">
        <f>IF(Overall!R859&lt;&gt;"",_xlfn.VALUETOTEXT(Overall!R859),"")</f>
        <v>Asian</v>
      </c>
      <c r="H857" s="6">
        <f>IF(Overall!F859&lt;&gt;"",VALUE(Overall!F859),"")</f>
        <v>500000</v>
      </c>
      <c r="I857" s="6">
        <f>IF(Overall!G859&lt;&gt;"",VALUE(Overall!G859),"")</f>
        <v>77</v>
      </c>
      <c r="J857" s="6">
        <f>IF(Overall!H859&lt;&gt;"",VALUE(Overall!H859),"")</f>
        <v>64</v>
      </c>
      <c r="K857" s="6">
        <f>IF(Overall!I859&lt;&gt;"",VALUE(Overall!I859),"")</f>
        <v>6.6</v>
      </c>
      <c r="L857" s="6">
        <f>IF(Overall!J859&lt;&gt;"",VALUE(Overall!J859),"")</f>
        <v>1.43</v>
      </c>
      <c r="M857" s="6">
        <f>IF(Overall!K859&lt;&gt;"",VALUE(Overall!K859),"")</f>
        <v>5.17</v>
      </c>
      <c r="N857" s="6">
        <f>IF(Overall!T859&lt;&gt;"",VALUE(Overall!T859),"")</f>
        <v>73.25</v>
      </c>
      <c r="O857" s="7">
        <f>IF(Overall!L859&lt;&gt;"", DATEVALUE(Overall!L859), "")</f>
        <v>45658</v>
      </c>
      <c r="P857" s="7">
        <f>IF(Overall!M859&lt;&gt;"", DATEVALUE(Overall!M859), "")</f>
        <v>45688</v>
      </c>
      <c r="Q857" s="7" t="str">
        <f>IF(Overall!S859&lt;&gt;"",_xlfn.VALUETOTEXT(Overall!S859),"")</f>
        <v>Jan</v>
      </c>
      <c r="R857" s="7">
        <f>IF(Overall!O859&lt;&gt;"", DATEVALUE(Overall!O859), "")</f>
        <v>45554</v>
      </c>
      <c r="S857" s="7">
        <f>IF(Overall!O859&lt;&gt;"", DATEVALUE(Overall!O859), "")</f>
        <v>45554</v>
      </c>
      <c r="T857" s="5">
        <f t="shared" si="27"/>
        <v>1</v>
      </c>
      <c r="U857" s="10">
        <f>IF(Overall!$A859&lt;&gt;"",IF(AND(MONTH($O857) &lt;= 1, MONTH($P857) &gt;= 1), IF($T857 &lt;&gt; "", $H857/$T857, ""), ""),"")</f>
        <v>500000</v>
      </c>
      <c r="V857" s="10" t="str">
        <f>IF(Overall!$A859&lt;&gt;"",IF(AND(MONTH($O857) &lt;= 2, MONTH($P857) &gt;= 2), IF($T857 &lt;&gt; "", $H857/$T857, ""), ""),"")</f>
        <v/>
      </c>
      <c r="W857" s="10" t="str">
        <f>IF(Overall!$A859&lt;&gt;"",IF(AND(MONTH($O857) &lt;= 3, MONTH($P857) &gt;= 3), IF($T857 &lt;&gt; "", $H857/$T857, ""), ""),"")</f>
        <v/>
      </c>
      <c r="X857" s="10" t="str">
        <f>IF(Overall!$A859&lt;&gt;"",IF(AND(MONTH($O857) &lt;= 4, MONTH($P857) &gt;= 4), IF($T857 &lt;&gt; "", $H857/$T857, ""), ""),"")</f>
        <v/>
      </c>
      <c r="Y857" s="10" t="str">
        <f>IF(Overall!$A859&lt;&gt;"",IF(AND(MONTH($O857) &lt;= 5, MONTH($P857) &gt;= 5), IF($T857 &lt;&gt; "", $H857/$T857, ""), ""),"")</f>
        <v/>
      </c>
      <c r="Z857" s="10" t="str">
        <f>IF(Overall!$A859&lt;&gt;"",IF(AND(MONTH($O857) &lt;= 6, MONTH($P857) &gt;= 6), IF($T857 &lt;&gt; "", $H857/$T857, ""), ""),"")</f>
        <v/>
      </c>
      <c r="AA857" s="10" t="str">
        <f>IF(Overall!$A859&lt;&gt;"",IF(AND(MONTH($O857) &lt;= 7, MONTH($P857) &gt;= 7 ), IF($T857 &lt;&gt; "", $H857/$T857, ""), ""),"")</f>
        <v/>
      </c>
      <c r="AB857" s="10" t="str">
        <f>IF(Overall!$A859&lt;&gt;"",IF(AND(MONTH($O857) &lt;= 8, MONTH($P857) &gt;= 8), IF($T857 &lt;&gt; "", $H857/$T857, ""), ""),"")</f>
        <v/>
      </c>
      <c r="AC857" s="10" t="str">
        <f>IF(Overall!$A859&lt;&gt;"",IF(AND(MONTH($O857) &lt;= 9, MONTH($P857) &gt;= 9), IF($T857 &lt;&gt; "", $H857/$T857, ""), ""),"")</f>
        <v/>
      </c>
      <c r="AD857" s="10" t="str">
        <f>IF(Overall!$A859&lt;&gt;"",IF(AND(MONTH($O857) &lt;= 10, MONTH($P857) &gt;= 10), IF($T857 &lt;&gt; "", $H857/$T857, ""), ""),"")</f>
        <v/>
      </c>
      <c r="AE857" s="10" t="str">
        <f>IF(Overall!$A859&lt;&gt;"",IF(AND(MONTH($O857) &lt;= 11, MONTH($P857) &gt;= 11), IF($T857 &lt;&gt; "", $H857/$T857, ""), ""),"")</f>
        <v/>
      </c>
      <c r="AF857" s="10" t="str">
        <f>IF(Overall!$A859&lt;&gt;"",IF(AND(MONTH($O857) &lt;= 12, MONTH($P857) &gt;= 12), IF($T857 &lt;&gt; "", $H857/$T857, ""), ""),"")</f>
        <v/>
      </c>
      <c r="AH857" s="10" t="str">
        <f ca="1">IFERROR(IF(AND(NOW()&lt;= EOMONTH(DATE(YEAR($P857),1, 1), 0), Overall!$A859&lt;&gt;"", MONTH($O857) &lt;= 1, MONTH($P857) &gt;= 1), IF($T857 &lt;&gt; "", $H857/$T857, ""), ""), "")</f>
        <v/>
      </c>
      <c r="AI857" s="10" t="str">
        <f ca="1">IFERROR(IF(AND(NOW()&lt;= EOMONTH(DATE(YEAR($P857),2, 1), 0), Overall!$A859&lt;&gt;"", MONTH($O857) &lt;= 2, MONTH($P857) &gt;= 2), IF($T857 &lt;&gt; "", $H857/$T857, ""), ""), "")</f>
        <v/>
      </c>
      <c r="AJ857" s="10" t="str">
        <f ca="1">IFERROR(IF(AND(NOW()&lt;= EOMONTH(DATE(YEAR($P857),3, 1), 0), Overall!$A859&lt;&gt;"", MONTH($O857) &lt;= 3, MONTH($P857) &gt;= 3), IF($T857 &lt;&gt; "", $H857/$T857, ""), ""), "")</f>
        <v/>
      </c>
      <c r="AK857" s="10" t="str">
        <f ca="1">IFERROR(IF(AND(NOW()&lt;= EOMONTH(DATE(YEAR($P857),4, 1), 0), Overall!$A859&lt;&gt;"", MONTH($O857) &lt;= 4, MONTH($P857) &gt;= 4), IF($T857 &lt;&gt; "", $H857/$T857, ""), ""), "")</f>
        <v/>
      </c>
      <c r="AL857" s="10" t="str">
        <f ca="1">IFERROR(IF(AND(NOW()&lt;= EOMONTH(DATE(YEAR($P857),5, 1), 0), Overall!$A859&lt;&gt;"", MONTH($O857) &lt;= 5, MONTH($P857) &gt;= 5), IF($T857 &lt;&gt; "", $H857/$T857, ""), ""), "")</f>
        <v/>
      </c>
      <c r="AM857" s="10" t="str">
        <f ca="1">IFERROR(IF(AND(NOW()&lt;= EOMONTH(DATE(YEAR($P857),6, 1), 0), Overall!$A859&lt;&gt;"", MONTH($O857) &lt;= 6, MONTH($P857) &gt;= 6), IF($T857 &lt;&gt; "", $H857/$T857, ""), ""), "")</f>
        <v/>
      </c>
      <c r="AN857" s="10" t="str">
        <f ca="1">IFERROR(IF(AND(NOW()&lt;= EOMONTH(DATE(YEAR($P857),7, 1), 0), Overall!$A859&lt;&gt;"", MONTH($O857) &lt;= 7, MONTH($P857) &gt;= 7), IF($T857 &lt;&gt; "", $H857/$T857, ""), ""), "")</f>
        <v/>
      </c>
      <c r="AO857" s="10" t="str">
        <f ca="1">IFERROR(IF(AND(NOW()&lt;= EOMONTH(DATE(YEAR($P857),8, 1), 0), Overall!$A859&lt;&gt;"", MONTH($O857) &lt;= 8, MONTH($P857) &gt;= 8), IF($T857 &lt;&gt; "", $H857/$T857, ""), ""), "")</f>
        <v/>
      </c>
      <c r="AP857" s="10" t="str">
        <f ca="1">IFERROR(IF(AND(NOW()&lt;= EOMONTH(DATE(YEAR($P857),9, 1), 0), Overall!$A859&lt;&gt;"", MONTH($O857) &lt;= 9, MONTH($P857) &gt;= 9), IF($T857 &lt;&gt; "", $H857/$T857, ""), ""), "")</f>
        <v/>
      </c>
      <c r="AQ857" s="10" t="str">
        <f ca="1">IFERROR(IF(AND(NOW()&lt;= EOMONTH(DATE(YEAR($P857),10, 1), 0), Overall!$A859&lt;&gt;"", MONTH($O857) &lt;= 10, MONTH($P857) &gt;= 10), IF($T857 &lt;&gt; "", $H857/$T857, ""), ""), "")</f>
        <v/>
      </c>
      <c r="AR857" s="10" t="str">
        <f ca="1">IFERROR(IF(AND(NOW()&lt;= EOMONTH(DATE(YEAR($P857),11, 1), 0), Overall!$A859&lt;&gt;"", MONTH($O857) &lt;=11, MONTH($P857) &gt;= 11), IF($T857 &lt;&gt; "", $H857/$T857, ""), ""), "")</f>
        <v/>
      </c>
      <c r="AS857" s="10" t="str">
        <f ca="1">IFERROR(IF(AND(NOW()&lt;= EOMONTH(DATE(YEAR($P857),12, 1), 0), Overall!$A859&lt;&gt;"", MONTH($O857) &lt;= 12, MONTH($P857) &gt;= 12), IF($T857 &lt;&gt; "", $H857/$T857, ""), ""), "")</f>
        <v/>
      </c>
      <c r="AT857" s="16">
        <f t="shared" ca="1" si="26"/>
        <v>0</v>
      </c>
    </row>
    <row r="858" spans="1:46" x14ac:dyDescent="0.25">
      <c r="A858" t="str">
        <f>_xlfn.VALUETOTEXT(Overall!A860)</f>
        <v>FY2025 PCHP</v>
      </c>
      <c r="B858" s="8">
        <f>IF(Overall!B860&lt;&gt;"", VALUE(Overall!B860), "")</f>
        <v>8</v>
      </c>
      <c r="C858" s="5" t="str">
        <f>IF(Overall!C860&lt;&gt;"",_xlfn.VALUETOTEXT(Overall!C860),"")</f>
        <v>25-2409-1510-24BNPP-PS-HZ-008</v>
      </c>
      <c r="D858" s="5" t="str">
        <f>_xlfn.VALUETOTEXT(Overall!D860)</f>
        <v>HZ</v>
      </c>
      <c r="E858" s="5" t="str">
        <f>IF(Overall!Q860&lt;&gt;"",_xlfn.VALUETOTEXT(Overall!Q860),"")</f>
        <v>BNPP</v>
      </c>
      <c r="F858" s="5" t="str">
        <f>IF(Overall!E860&lt;&gt;"",_xlfn.VALUETOTEXT(Overall!E860),"")</f>
        <v>BNP Paribas SA</v>
      </c>
      <c r="G858" s="5" t="str">
        <f>IF(Overall!R860&lt;&gt;"",_xlfn.VALUETOTEXT(Overall!R860),"")</f>
        <v>Asian</v>
      </c>
      <c r="H858" s="6">
        <f>IF(Overall!F860&lt;&gt;"",VALUE(Overall!F860),"")</f>
        <v>500000</v>
      </c>
      <c r="I858" s="6">
        <f>IF(Overall!G860&lt;&gt;"",VALUE(Overall!G860),"")</f>
        <v>77</v>
      </c>
      <c r="J858" s="6">
        <f>IF(Overall!H860&lt;&gt;"",VALUE(Overall!H860),"")</f>
        <v>64</v>
      </c>
      <c r="K858" s="6">
        <f>IF(Overall!I860&lt;&gt;"",VALUE(Overall!I860),"")</f>
        <v>6.44</v>
      </c>
      <c r="L858" s="6">
        <f>IF(Overall!J860&lt;&gt;"",VALUE(Overall!J860),"")</f>
        <v>1.4</v>
      </c>
      <c r="M858" s="6">
        <f>IF(Overall!K860&lt;&gt;"",VALUE(Overall!K860),"")</f>
        <v>5.04</v>
      </c>
      <c r="N858" s="6">
        <f>IF(Overall!T860&lt;&gt;"",VALUE(Overall!T860),"")</f>
        <v>73.39</v>
      </c>
      <c r="O858" s="7">
        <f>IF(Overall!L860&lt;&gt;"", DATEVALUE(Overall!L860), "")</f>
        <v>45658</v>
      </c>
      <c r="P858" s="7">
        <f>IF(Overall!M860&lt;&gt;"", DATEVALUE(Overall!M860), "")</f>
        <v>45688</v>
      </c>
      <c r="Q858" s="7" t="str">
        <f>IF(Overall!S860&lt;&gt;"",_xlfn.VALUETOTEXT(Overall!S860),"")</f>
        <v>Jan</v>
      </c>
      <c r="R858" s="7">
        <f>IF(Overall!O860&lt;&gt;"", DATEVALUE(Overall!O860), "")</f>
        <v>45559</v>
      </c>
      <c r="S858" s="7">
        <f>IF(Overall!O860&lt;&gt;"", DATEVALUE(Overall!O860), "")</f>
        <v>45559</v>
      </c>
      <c r="T858" s="5">
        <f t="shared" si="27"/>
        <v>1</v>
      </c>
      <c r="U858" s="10">
        <f>IF(Overall!$A860&lt;&gt;"",IF(AND(MONTH($O858) &lt;= 1, MONTH($P858) &gt;= 1), IF($T858 &lt;&gt; "", $H858/$T858, ""), ""),"")</f>
        <v>500000</v>
      </c>
      <c r="V858" s="10" t="str">
        <f>IF(Overall!$A860&lt;&gt;"",IF(AND(MONTH($O858) &lt;= 2, MONTH($P858) &gt;= 2), IF($T858 &lt;&gt; "", $H858/$T858, ""), ""),"")</f>
        <v/>
      </c>
      <c r="W858" s="10" t="str">
        <f>IF(Overall!$A860&lt;&gt;"",IF(AND(MONTH($O858) &lt;= 3, MONTH($P858) &gt;= 3), IF($T858 &lt;&gt; "", $H858/$T858, ""), ""),"")</f>
        <v/>
      </c>
      <c r="X858" s="10" t="str">
        <f>IF(Overall!$A860&lt;&gt;"",IF(AND(MONTH($O858) &lt;= 4, MONTH($P858) &gt;= 4), IF($T858 &lt;&gt; "", $H858/$T858, ""), ""),"")</f>
        <v/>
      </c>
      <c r="Y858" s="10" t="str">
        <f>IF(Overall!$A860&lt;&gt;"",IF(AND(MONTH($O858) &lt;= 5, MONTH($P858) &gt;= 5), IF($T858 &lt;&gt; "", $H858/$T858, ""), ""),"")</f>
        <v/>
      </c>
      <c r="Z858" s="10" t="str">
        <f>IF(Overall!$A860&lt;&gt;"",IF(AND(MONTH($O858) &lt;= 6, MONTH($P858) &gt;= 6), IF($T858 &lt;&gt; "", $H858/$T858, ""), ""),"")</f>
        <v/>
      </c>
      <c r="AA858" s="10" t="str">
        <f>IF(Overall!$A860&lt;&gt;"",IF(AND(MONTH($O858) &lt;= 7, MONTH($P858) &gt;= 7 ), IF($T858 &lt;&gt; "", $H858/$T858, ""), ""),"")</f>
        <v/>
      </c>
      <c r="AB858" s="10" t="str">
        <f>IF(Overall!$A860&lt;&gt;"",IF(AND(MONTH($O858) &lt;= 8, MONTH($P858) &gt;= 8), IF($T858 &lt;&gt; "", $H858/$T858, ""), ""),"")</f>
        <v/>
      </c>
      <c r="AC858" s="10" t="str">
        <f>IF(Overall!$A860&lt;&gt;"",IF(AND(MONTH($O858) &lt;= 9, MONTH($P858) &gt;= 9), IF($T858 &lt;&gt; "", $H858/$T858, ""), ""),"")</f>
        <v/>
      </c>
      <c r="AD858" s="10" t="str">
        <f>IF(Overall!$A860&lt;&gt;"",IF(AND(MONTH($O858) &lt;= 10, MONTH($P858) &gt;= 10), IF($T858 &lt;&gt; "", $H858/$T858, ""), ""),"")</f>
        <v/>
      </c>
      <c r="AE858" s="10" t="str">
        <f>IF(Overall!$A860&lt;&gt;"",IF(AND(MONTH($O858) &lt;= 11, MONTH($P858) &gt;= 11), IF($T858 &lt;&gt; "", $H858/$T858, ""), ""),"")</f>
        <v/>
      </c>
      <c r="AF858" s="10" t="str">
        <f>IF(Overall!$A860&lt;&gt;"",IF(AND(MONTH($O858) &lt;= 12, MONTH($P858) &gt;= 12), IF($T858 &lt;&gt; "", $H858/$T858, ""), ""),"")</f>
        <v/>
      </c>
      <c r="AH858" s="10" t="str">
        <f ca="1">IFERROR(IF(AND(NOW()&lt;= EOMONTH(DATE(YEAR($P858),1, 1), 0), Overall!$A860&lt;&gt;"", MONTH($O858) &lt;= 1, MONTH($P858) &gt;= 1), IF($T858 &lt;&gt; "", $H858/$T858, ""), ""), "")</f>
        <v/>
      </c>
      <c r="AI858" s="10" t="str">
        <f ca="1">IFERROR(IF(AND(NOW()&lt;= EOMONTH(DATE(YEAR($P858),2, 1), 0), Overall!$A860&lt;&gt;"", MONTH($O858) &lt;= 2, MONTH($P858) &gt;= 2), IF($T858 &lt;&gt; "", $H858/$T858, ""), ""), "")</f>
        <v/>
      </c>
      <c r="AJ858" s="10" t="str">
        <f ca="1">IFERROR(IF(AND(NOW()&lt;= EOMONTH(DATE(YEAR($P858),3, 1), 0), Overall!$A860&lt;&gt;"", MONTH($O858) &lt;= 3, MONTH($P858) &gt;= 3), IF($T858 &lt;&gt; "", $H858/$T858, ""), ""), "")</f>
        <v/>
      </c>
      <c r="AK858" s="10" t="str">
        <f ca="1">IFERROR(IF(AND(NOW()&lt;= EOMONTH(DATE(YEAR($P858),4, 1), 0), Overall!$A860&lt;&gt;"", MONTH($O858) &lt;= 4, MONTH($P858) &gt;= 4), IF($T858 &lt;&gt; "", $H858/$T858, ""), ""), "")</f>
        <v/>
      </c>
      <c r="AL858" s="10" t="str">
        <f ca="1">IFERROR(IF(AND(NOW()&lt;= EOMONTH(DATE(YEAR($P858),5, 1), 0), Overall!$A860&lt;&gt;"", MONTH($O858) &lt;= 5, MONTH($P858) &gt;= 5), IF($T858 &lt;&gt; "", $H858/$T858, ""), ""), "")</f>
        <v/>
      </c>
      <c r="AM858" s="10" t="str">
        <f ca="1">IFERROR(IF(AND(NOW()&lt;= EOMONTH(DATE(YEAR($P858),6, 1), 0), Overall!$A860&lt;&gt;"", MONTH($O858) &lt;= 6, MONTH($P858) &gt;= 6), IF($T858 &lt;&gt; "", $H858/$T858, ""), ""), "")</f>
        <v/>
      </c>
      <c r="AN858" s="10" t="str">
        <f ca="1">IFERROR(IF(AND(NOW()&lt;= EOMONTH(DATE(YEAR($P858),7, 1), 0), Overall!$A860&lt;&gt;"", MONTH($O858) &lt;= 7, MONTH($P858) &gt;= 7), IF($T858 &lt;&gt; "", $H858/$T858, ""), ""), "")</f>
        <v/>
      </c>
      <c r="AO858" s="10" t="str">
        <f ca="1">IFERROR(IF(AND(NOW()&lt;= EOMONTH(DATE(YEAR($P858),8, 1), 0), Overall!$A860&lt;&gt;"", MONTH($O858) &lt;= 8, MONTH($P858) &gt;= 8), IF($T858 &lt;&gt; "", $H858/$T858, ""), ""), "")</f>
        <v/>
      </c>
      <c r="AP858" s="10" t="str">
        <f ca="1">IFERROR(IF(AND(NOW()&lt;= EOMONTH(DATE(YEAR($P858),9, 1), 0), Overall!$A860&lt;&gt;"", MONTH($O858) &lt;= 9, MONTH($P858) &gt;= 9), IF($T858 &lt;&gt; "", $H858/$T858, ""), ""), "")</f>
        <v/>
      </c>
      <c r="AQ858" s="10" t="str">
        <f ca="1">IFERROR(IF(AND(NOW()&lt;= EOMONTH(DATE(YEAR($P858),10, 1), 0), Overall!$A860&lt;&gt;"", MONTH($O858) &lt;= 10, MONTH($P858) &gt;= 10), IF($T858 &lt;&gt; "", $H858/$T858, ""), ""), "")</f>
        <v/>
      </c>
      <c r="AR858" s="10" t="str">
        <f ca="1">IFERROR(IF(AND(NOW()&lt;= EOMONTH(DATE(YEAR($P858),11, 1), 0), Overall!$A860&lt;&gt;"", MONTH($O858) &lt;=11, MONTH($P858) &gt;= 11), IF($T858 &lt;&gt; "", $H858/$T858, ""), ""), "")</f>
        <v/>
      </c>
      <c r="AS858" s="10" t="str">
        <f ca="1">IFERROR(IF(AND(NOW()&lt;= EOMONTH(DATE(YEAR($P858),12, 1), 0), Overall!$A860&lt;&gt;"", MONTH($O858) &lt;= 12, MONTH($P858) &gt;= 12), IF($T858 &lt;&gt; "", $H858/$T858, ""), ""), "")</f>
        <v/>
      </c>
      <c r="AT858" s="16">
        <f t="shared" ca="1" si="26"/>
        <v>0</v>
      </c>
    </row>
    <row r="859" spans="1:46" x14ac:dyDescent="0.25">
      <c r="A859" t="str">
        <f>_xlfn.VALUETOTEXT(Overall!A861)</f>
        <v>FY2025 PCHP</v>
      </c>
      <c r="B859" s="8">
        <f>IF(Overall!B861&lt;&gt;"", VALUE(Overall!B861), "")</f>
        <v>9</v>
      </c>
      <c r="C859" s="5" t="str">
        <f>IF(Overall!C861&lt;&gt;"",_xlfn.VALUETOTEXT(Overall!C861),"")</f>
        <v>25-2409-1510-24MSCG-PS-HZ-009</v>
      </c>
      <c r="D859" s="5" t="str">
        <f>_xlfn.VALUETOTEXT(Overall!D861)</f>
        <v>HZ</v>
      </c>
      <c r="E859" s="5" t="str">
        <f>IF(Overall!Q861&lt;&gt;"",_xlfn.VALUETOTEXT(Overall!Q861),"")</f>
        <v>MSCG</v>
      </c>
      <c r="F859" s="5" t="str">
        <f>IF(Overall!E861&lt;&gt;"",_xlfn.VALUETOTEXT(Overall!E861),"")</f>
        <v>Morgan Stanley Capital Group (Singapore) Pte</v>
      </c>
      <c r="G859" s="5" t="str">
        <f>IF(Overall!R861&lt;&gt;"",_xlfn.VALUETOTEXT(Overall!R861),"")</f>
        <v>Asian</v>
      </c>
      <c r="H859" s="6">
        <f>IF(Overall!F861&lt;&gt;"",VALUE(Overall!F861),"")</f>
        <v>500000</v>
      </c>
      <c r="I859" s="6">
        <f>IF(Overall!G861&lt;&gt;"",VALUE(Overall!G861),"")</f>
        <v>77</v>
      </c>
      <c r="J859" s="6">
        <f>IF(Overall!H861&lt;&gt;"",VALUE(Overall!H861),"")</f>
        <v>64</v>
      </c>
      <c r="K859" s="6">
        <f>IF(Overall!I861&lt;&gt;"",VALUE(Overall!I861),"")</f>
        <v>6.35</v>
      </c>
      <c r="L859" s="6">
        <f>IF(Overall!J861&lt;&gt;"",VALUE(Overall!J861),"")</f>
        <v>1.29</v>
      </c>
      <c r="M859" s="6">
        <f>IF(Overall!K861&lt;&gt;"",VALUE(Overall!K861),"")</f>
        <v>5.0599999999999996</v>
      </c>
      <c r="N859" s="6">
        <f>IF(Overall!T861&lt;&gt;"",VALUE(Overall!T861),"")</f>
        <v>73.430000000000007</v>
      </c>
      <c r="O859" s="7">
        <f>IF(Overall!L861&lt;&gt;"", DATEVALUE(Overall!L861), "")</f>
        <v>45658</v>
      </c>
      <c r="P859" s="7">
        <f>IF(Overall!M861&lt;&gt;"", DATEVALUE(Overall!M861), "")</f>
        <v>45688</v>
      </c>
      <c r="Q859" s="7" t="str">
        <f>IF(Overall!S861&lt;&gt;"",_xlfn.VALUETOTEXT(Overall!S861),"")</f>
        <v>Jan</v>
      </c>
      <c r="R859" s="7">
        <f>IF(Overall!O861&lt;&gt;"", DATEVALUE(Overall!O861), "")</f>
        <v>45559</v>
      </c>
      <c r="S859" s="7">
        <f>IF(Overall!O861&lt;&gt;"", DATEVALUE(Overall!O861), "")</f>
        <v>45559</v>
      </c>
      <c r="T859" s="5">
        <f t="shared" si="27"/>
        <v>1</v>
      </c>
      <c r="U859" s="10">
        <f>IF(Overall!$A861&lt;&gt;"",IF(AND(MONTH($O859) &lt;= 1, MONTH($P859) &gt;= 1), IF($T859 &lt;&gt; "", $H859/$T859, ""), ""),"")</f>
        <v>500000</v>
      </c>
      <c r="V859" s="10" t="str">
        <f>IF(Overall!$A861&lt;&gt;"",IF(AND(MONTH($O859) &lt;= 2, MONTH($P859) &gt;= 2), IF($T859 &lt;&gt; "", $H859/$T859, ""), ""),"")</f>
        <v/>
      </c>
      <c r="W859" s="10" t="str">
        <f>IF(Overall!$A861&lt;&gt;"",IF(AND(MONTH($O859) &lt;= 3, MONTH($P859) &gt;= 3), IF($T859 &lt;&gt; "", $H859/$T859, ""), ""),"")</f>
        <v/>
      </c>
      <c r="X859" s="10" t="str">
        <f>IF(Overall!$A861&lt;&gt;"",IF(AND(MONTH($O859) &lt;= 4, MONTH($P859) &gt;= 4), IF($T859 &lt;&gt; "", $H859/$T859, ""), ""),"")</f>
        <v/>
      </c>
      <c r="Y859" s="10" t="str">
        <f>IF(Overall!$A861&lt;&gt;"",IF(AND(MONTH($O859) &lt;= 5, MONTH($P859) &gt;= 5), IF($T859 &lt;&gt; "", $H859/$T859, ""), ""),"")</f>
        <v/>
      </c>
      <c r="Z859" s="10" t="str">
        <f>IF(Overall!$A861&lt;&gt;"",IF(AND(MONTH($O859) &lt;= 6, MONTH($P859) &gt;= 6), IF($T859 &lt;&gt; "", $H859/$T859, ""), ""),"")</f>
        <v/>
      </c>
      <c r="AA859" s="10" t="str">
        <f>IF(Overall!$A861&lt;&gt;"",IF(AND(MONTH($O859) &lt;= 7, MONTH($P859) &gt;= 7 ), IF($T859 &lt;&gt; "", $H859/$T859, ""), ""),"")</f>
        <v/>
      </c>
      <c r="AB859" s="10" t="str">
        <f>IF(Overall!$A861&lt;&gt;"",IF(AND(MONTH($O859) &lt;= 8, MONTH($P859) &gt;= 8), IF($T859 &lt;&gt; "", $H859/$T859, ""), ""),"")</f>
        <v/>
      </c>
      <c r="AC859" s="10" t="str">
        <f>IF(Overall!$A861&lt;&gt;"",IF(AND(MONTH($O859) &lt;= 9, MONTH($P859) &gt;= 9), IF($T859 &lt;&gt; "", $H859/$T859, ""), ""),"")</f>
        <v/>
      </c>
      <c r="AD859" s="10" t="str">
        <f>IF(Overall!$A861&lt;&gt;"",IF(AND(MONTH($O859) &lt;= 10, MONTH($P859) &gt;= 10), IF($T859 &lt;&gt; "", $H859/$T859, ""), ""),"")</f>
        <v/>
      </c>
      <c r="AE859" s="10" t="str">
        <f>IF(Overall!$A861&lt;&gt;"",IF(AND(MONTH($O859) &lt;= 11, MONTH($P859) &gt;= 11), IF($T859 &lt;&gt; "", $H859/$T859, ""), ""),"")</f>
        <v/>
      </c>
      <c r="AF859" s="10" t="str">
        <f>IF(Overall!$A861&lt;&gt;"",IF(AND(MONTH($O859) &lt;= 12, MONTH($P859) &gt;= 12), IF($T859 &lt;&gt; "", $H859/$T859, ""), ""),"")</f>
        <v/>
      </c>
      <c r="AH859" s="10" t="str">
        <f ca="1">IFERROR(IF(AND(NOW()&lt;= EOMONTH(DATE(YEAR($P859),1, 1), 0), Overall!$A861&lt;&gt;"", MONTH($O859) &lt;= 1, MONTH($P859) &gt;= 1), IF($T859 &lt;&gt; "", $H859/$T859, ""), ""), "")</f>
        <v/>
      </c>
      <c r="AI859" s="10" t="str">
        <f ca="1">IFERROR(IF(AND(NOW()&lt;= EOMONTH(DATE(YEAR($P859),2, 1), 0), Overall!$A861&lt;&gt;"", MONTH($O859) &lt;= 2, MONTH($P859) &gt;= 2), IF($T859 &lt;&gt; "", $H859/$T859, ""), ""), "")</f>
        <v/>
      </c>
      <c r="AJ859" s="10" t="str">
        <f ca="1">IFERROR(IF(AND(NOW()&lt;= EOMONTH(DATE(YEAR($P859),3, 1), 0), Overall!$A861&lt;&gt;"", MONTH($O859) &lt;= 3, MONTH($P859) &gt;= 3), IF($T859 &lt;&gt; "", $H859/$T859, ""), ""), "")</f>
        <v/>
      </c>
      <c r="AK859" s="10" t="str">
        <f ca="1">IFERROR(IF(AND(NOW()&lt;= EOMONTH(DATE(YEAR($P859),4, 1), 0), Overall!$A861&lt;&gt;"", MONTH($O859) &lt;= 4, MONTH($P859) &gt;= 4), IF($T859 &lt;&gt; "", $H859/$T859, ""), ""), "")</f>
        <v/>
      </c>
      <c r="AL859" s="10" t="str">
        <f ca="1">IFERROR(IF(AND(NOW()&lt;= EOMONTH(DATE(YEAR($P859),5, 1), 0), Overall!$A861&lt;&gt;"", MONTH($O859) &lt;= 5, MONTH($P859) &gt;= 5), IF($T859 &lt;&gt; "", $H859/$T859, ""), ""), "")</f>
        <v/>
      </c>
      <c r="AM859" s="10" t="str">
        <f ca="1">IFERROR(IF(AND(NOW()&lt;= EOMONTH(DATE(YEAR($P859),6, 1), 0), Overall!$A861&lt;&gt;"", MONTH($O859) &lt;= 6, MONTH($P859) &gt;= 6), IF($T859 &lt;&gt; "", $H859/$T859, ""), ""), "")</f>
        <v/>
      </c>
      <c r="AN859" s="10" t="str">
        <f ca="1">IFERROR(IF(AND(NOW()&lt;= EOMONTH(DATE(YEAR($P859),7, 1), 0), Overall!$A861&lt;&gt;"", MONTH($O859) &lt;= 7, MONTH($P859) &gt;= 7), IF($T859 &lt;&gt; "", $H859/$T859, ""), ""), "")</f>
        <v/>
      </c>
      <c r="AO859" s="10" t="str">
        <f ca="1">IFERROR(IF(AND(NOW()&lt;= EOMONTH(DATE(YEAR($P859),8, 1), 0), Overall!$A861&lt;&gt;"", MONTH($O859) &lt;= 8, MONTH($P859) &gt;= 8), IF($T859 &lt;&gt; "", $H859/$T859, ""), ""), "")</f>
        <v/>
      </c>
      <c r="AP859" s="10" t="str">
        <f ca="1">IFERROR(IF(AND(NOW()&lt;= EOMONTH(DATE(YEAR($P859),9, 1), 0), Overall!$A861&lt;&gt;"", MONTH($O859) &lt;= 9, MONTH($P859) &gt;= 9), IF($T859 &lt;&gt; "", $H859/$T859, ""), ""), "")</f>
        <v/>
      </c>
      <c r="AQ859" s="10" t="str">
        <f ca="1">IFERROR(IF(AND(NOW()&lt;= EOMONTH(DATE(YEAR($P859),10, 1), 0), Overall!$A861&lt;&gt;"", MONTH($O859) &lt;= 10, MONTH($P859) &gt;= 10), IF($T859 &lt;&gt; "", $H859/$T859, ""), ""), "")</f>
        <v/>
      </c>
      <c r="AR859" s="10" t="str">
        <f ca="1">IFERROR(IF(AND(NOW()&lt;= EOMONTH(DATE(YEAR($P859),11, 1), 0), Overall!$A861&lt;&gt;"", MONTH($O859) &lt;=11, MONTH($P859) &gt;= 11), IF($T859 &lt;&gt; "", $H859/$T859, ""), ""), "")</f>
        <v/>
      </c>
      <c r="AS859" s="10" t="str">
        <f ca="1">IFERROR(IF(AND(NOW()&lt;= EOMONTH(DATE(YEAR($P859),12, 1), 0), Overall!$A861&lt;&gt;"", MONTH($O859) &lt;= 12, MONTH($P859) &gt;= 12), IF($T859 &lt;&gt; "", $H859/$T859, ""), ""), "")</f>
        <v/>
      </c>
      <c r="AT859" s="16">
        <f t="shared" ca="1" si="26"/>
        <v>0</v>
      </c>
    </row>
    <row r="860" spans="1:46" x14ac:dyDescent="0.25">
      <c r="A860" t="str">
        <f>_xlfn.VALUETOTEXT(Overall!A862)</f>
        <v>FY2025 PCHP</v>
      </c>
      <c r="B860" s="8">
        <f>IF(Overall!B862&lt;&gt;"", VALUE(Overall!B862), "")</f>
        <v>10</v>
      </c>
      <c r="C860" s="5" t="str">
        <f>IF(Overall!C862&lt;&gt;"",_xlfn.VALUETOTEXT(Overall!C862),"")</f>
        <v>25-2409-1510-24SCBB-PS-AS-010</v>
      </c>
      <c r="D860" s="5" t="str">
        <f>_xlfn.VALUETOTEXT(Overall!D862)</f>
        <v>AS</v>
      </c>
      <c r="E860" s="5" t="str">
        <f>IF(Overall!Q862&lt;&gt;"",_xlfn.VALUETOTEXT(Overall!Q862),"")</f>
        <v>SCBB</v>
      </c>
      <c r="F860" s="5" t="str">
        <f>IF(Overall!E862&lt;&gt;"",_xlfn.VALUETOTEXT(Overall!E862),"")</f>
        <v>Standard Chartered Bank (M) Bhd</v>
      </c>
      <c r="G860" s="5" t="str">
        <f>IF(Overall!R862&lt;&gt;"",_xlfn.VALUETOTEXT(Overall!R862),"")</f>
        <v>Asian</v>
      </c>
      <c r="H860" s="6">
        <f>IF(Overall!F862&lt;&gt;"",VALUE(Overall!F862),"")</f>
        <v>500000</v>
      </c>
      <c r="I860" s="6">
        <f>IF(Overall!G862&lt;&gt;"",VALUE(Overall!G862),"")</f>
        <v>77</v>
      </c>
      <c r="J860" s="6">
        <f>IF(Overall!H862&lt;&gt;"",VALUE(Overall!H862),"")</f>
        <v>64</v>
      </c>
      <c r="K860" s="6">
        <f>IF(Overall!I862&lt;&gt;"",VALUE(Overall!I862),"")</f>
        <v>6.1</v>
      </c>
      <c r="L860" s="6">
        <f>IF(Overall!J862&lt;&gt;"",VALUE(Overall!J862),"")</f>
        <v>1.1499999999999999</v>
      </c>
      <c r="M860" s="6">
        <f>IF(Overall!K862&lt;&gt;"",VALUE(Overall!K862),"")</f>
        <v>4.95</v>
      </c>
      <c r="N860" s="6">
        <f>IF(Overall!T862&lt;&gt;"",VALUE(Overall!T862),"")</f>
        <v>73.7</v>
      </c>
      <c r="O860" s="7">
        <f>IF(Overall!L862&lt;&gt;"", DATEVALUE(Overall!L862), "")</f>
        <v>45658</v>
      </c>
      <c r="P860" s="7">
        <f>IF(Overall!M862&lt;&gt;"", DATEVALUE(Overall!M862), "")</f>
        <v>45688</v>
      </c>
      <c r="Q860" s="7" t="str">
        <f>IF(Overall!S862&lt;&gt;"",_xlfn.VALUETOTEXT(Overall!S862),"")</f>
        <v>Jan</v>
      </c>
      <c r="R860" s="7">
        <f>IF(Overall!O862&lt;&gt;"", DATEVALUE(Overall!O862), "")</f>
        <v>45559</v>
      </c>
      <c r="S860" s="7">
        <f>IF(Overall!O862&lt;&gt;"", DATEVALUE(Overall!O862), "")</f>
        <v>45559</v>
      </c>
      <c r="T860" s="5">
        <f t="shared" si="27"/>
        <v>1</v>
      </c>
      <c r="U860" s="10">
        <f>IF(Overall!$A862&lt;&gt;"",IF(AND(MONTH($O860) &lt;= 1, MONTH($P860) &gt;= 1), IF($T860 &lt;&gt; "", $H860/$T860, ""), ""),"")</f>
        <v>500000</v>
      </c>
      <c r="V860" s="10" t="str">
        <f>IF(Overall!$A862&lt;&gt;"",IF(AND(MONTH($O860) &lt;= 2, MONTH($P860) &gt;= 2), IF($T860 &lt;&gt; "", $H860/$T860, ""), ""),"")</f>
        <v/>
      </c>
      <c r="W860" s="10" t="str">
        <f>IF(Overall!$A862&lt;&gt;"",IF(AND(MONTH($O860) &lt;= 3, MONTH($P860) &gt;= 3), IF($T860 &lt;&gt; "", $H860/$T860, ""), ""),"")</f>
        <v/>
      </c>
      <c r="X860" s="10" t="str">
        <f>IF(Overall!$A862&lt;&gt;"",IF(AND(MONTH($O860) &lt;= 4, MONTH($P860) &gt;= 4), IF($T860 &lt;&gt; "", $H860/$T860, ""), ""),"")</f>
        <v/>
      </c>
      <c r="Y860" s="10" t="str">
        <f>IF(Overall!$A862&lt;&gt;"",IF(AND(MONTH($O860) &lt;= 5, MONTH($P860) &gt;= 5), IF($T860 &lt;&gt; "", $H860/$T860, ""), ""),"")</f>
        <v/>
      </c>
      <c r="Z860" s="10" t="str">
        <f>IF(Overall!$A862&lt;&gt;"",IF(AND(MONTH($O860) &lt;= 6, MONTH($P860) &gt;= 6), IF($T860 &lt;&gt; "", $H860/$T860, ""), ""),"")</f>
        <v/>
      </c>
      <c r="AA860" s="10" t="str">
        <f>IF(Overall!$A862&lt;&gt;"",IF(AND(MONTH($O860) &lt;= 7, MONTH($P860) &gt;= 7 ), IF($T860 &lt;&gt; "", $H860/$T860, ""), ""),"")</f>
        <v/>
      </c>
      <c r="AB860" s="10" t="str">
        <f>IF(Overall!$A862&lt;&gt;"",IF(AND(MONTH($O860) &lt;= 8, MONTH($P860) &gt;= 8), IF($T860 &lt;&gt; "", $H860/$T860, ""), ""),"")</f>
        <v/>
      </c>
      <c r="AC860" s="10" t="str">
        <f>IF(Overall!$A862&lt;&gt;"",IF(AND(MONTH($O860) &lt;= 9, MONTH($P860) &gt;= 9), IF($T860 &lt;&gt; "", $H860/$T860, ""), ""),"")</f>
        <v/>
      </c>
      <c r="AD860" s="10" t="str">
        <f>IF(Overall!$A862&lt;&gt;"",IF(AND(MONTH($O860) &lt;= 10, MONTH($P860) &gt;= 10), IF($T860 &lt;&gt; "", $H860/$T860, ""), ""),"")</f>
        <v/>
      </c>
      <c r="AE860" s="10" t="str">
        <f>IF(Overall!$A862&lt;&gt;"",IF(AND(MONTH($O860) &lt;= 11, MONTH($P860) &gt;= 11), IF($T860 &lt;&gt; "", $H860/$T860, ""), ""),"")</f>
        <v/>
      </c>
      <c r="AF860" s="10" t="str">
        <f>IF(Overall!$A862&lt;&gt;"",IF(AND(MONTH($O860) &lt;= 12, MONTH($P860) &gt;= 12), IF($T860 &lt;&gt; "", $H860/$T860, ""), ""),"")</f>
        <v/>
      </c>
      <c r="AH860" s="10" t="str">
        <f ca="1">IFERROR(IF(AND(NOW()&lt;= EOMONTH(DATE(YEAR($P860),1, 1), 0), Overall!$A862&lt;&gt;"", MONTH($O860) &lt;= 1, MONTH($P860) &gt;= 1), IF($T860 &lt;&gt; "", $H860/$T860, ""), ""), "")</f>
        <v/>
      </c>
      <c r="AI860" s="10" t="str">
        <f ca="1">IFERROR(IF(AND(NOW()&lt;= EOMONTH(DATE(YEAR($P860),2, 1), 0), Overall!$A862&lt;&gt;"", MONTH($O860) &lt;= 2, MONTH($P860) &gt;= 2), IF($T860 &lt;&gt; "", $H860/$T860, ""), ""), "")</f>
        <v/>
      </c>
      <c r="AJ860" s="10" t="str">
        <f ca="1">IFERROR(IF(AND(NOW()&lt;= EOMONTH(DATE(YEAR($P860),3, 1), 0), Overall!$A862&lt;&gt;"", MONTH($O860) &lt;= 3, MONTH($P860) &gt;= 3), IF($T860 &lt;&gt; "", $H860/$T860, ""), ""), "")</f>
        <v/>
      </c>
      <c r="AK860" s="10" t="str">
        <f ca="1">IFERROR(IF(AND(NOW()&lt;= EOMONTH(DATE(YEAR($P860),4, 1), 0), Overall!$A862&lt;&gt;"", MONTH($O860) &lt;= 4, MONTH($P860) &gt;= 4), IF($T860 &lt;&gt; "", $H860/$T860, ""), ""), "")</f>
        <v/>
      </c>
      <c r="AL860" s="10" t="str">
        <f ca="1">IFERROR(IF(AND(NOW()&lt;= EOMONTH(DATE(YEAR($P860),5, 1), 0), Overall!$A862&lt;&gt;"", MONTH($O860) &lt;= 5, MONTH($P860) &gt;= 5), IF($T860 &lt;&gt; "", $H860/$T860, ""), ""), "")</f>
        <v/>
      </c>
      <c r="AM860" s="10" t="str">
        <f ca="1">IFERROR(IF(AND(NOW()&lt;= EOMONTH(DATE(YEAR($P860),6, 1), 0), Overall!$A862&lt;&gt;"", MONTH($O860) &lt;= 6, MONTH($P860) &gt;= 6), IF($T860 &lt;&gt; "", $H860/$T860, ""), ""), "")</f>
        <v/>
      </c>
      <c r="AN860" s="10" t="str">
        <f ca="1">IFERROR(IF(AND(NOW()&lt;= EOMONTH(DATE(YEAR($P860),7, 1), 0), Overall!$A862&lt;&gt;"", MONTH($O860) &lt;= 7, MONTH($P860) &gt;= 7), IF($T860 &lt;&gt; "", $H860/$T860, ""), ""), "")</f>
        <v/>
      </c>
      <c r="AO860" s="10" t="str">
        <f ca="1">IFERROR(IF(AND(NOW()&lt;= EOMONTH(DATE(YEAR($P860),8, 1), 0), Overall!$A862&lt;&gt;"", MONTH($O860) &lt;= 8, MONTH($P860) &gt;= 8), IF($T860 &lt;&gt; "", $H860/$T860, ""), ""), "")</f>
        <v/>
      </c>
      <c r="AP860" s="10" t="str">
        <f ca="1">IFERROR(IF(AND(NOW()&lt;= EOMONTH(DATE(YEAR($P860),9, 1), 0), Overall!$A862&lt;&gt;"", MONTH($O860) &lt;= 9, MONTH($P860) &gt;= 9), IF($T860 &lt;&gt; "", $H860/$T860, ""), ""), "")</f>
        <v/>
      </c>
      <c r="AQ860" s="10" t="str">
        <f ca="1">IFERROR(IF(AND(NOW()&lt;= EOMONTH(DATE(YEAR($P860),10, 1), 0), Overall!$A862&lt;&gt;"", MONTH($O860) &lt;= 10, MONTH($P860) &gt;= 10), IF($T860 &lt;&gt; "", $H860/$T860, ""), ""), "")</f>
        <v/>
      </c>
      <c r="AR860" s="10" t="str">
        <f ca="1">IFERROR(IF(AND(NOW()&lt;= EOMONTH(DATE(YEAR($P860),11, 1), 0), Overall!$A862&lt;&gt;"", MONTH($O860) &lt;=11, MONTH($P860) &gt;= 11), IF($T860 &lt;&gt; "", $H860/$T860, ""), ""), "")</f>
        <v/>
      </c>
      <c r="AS860" s="10" t="str">
        <f ca="1">IFERROR(IF(AND(NOW()&lt;= EOMONTH(DATE(YEAR($P860),12, 1), 0), Overall!$A862&lt;&gt;"", MONTH($O860) &lt;= 12, MONTH($P860) &gt;= 12), IF($T860 &lt;&gt; "", $H860/$T860, ""), ""), "")</f>
        <v/>
      </c>
      <c r="AT860" s="16">
        <f t="shared" ca="1" si="26"/>
        <v>0</v>
      </c>
    </row>
    <row r="861" spans="1:46" x14ac:dyDescent="0.25">
      <c r="A861" t="str">
        <f>_xlfn.VALUETOTEXT(Overall!A863)</f>
        <v>FY2025 PCHP</v>
      </c>
      <c r="B861" s="8">
        <f>IF(Overall!B863&lt;&gt;"", VALUE(Overall!B863), "")</f>
        <v>11</v>
      </c>
      <c r="C861" s="5" t="str">
        <f>IF(Overall!C863&lt;&gt;"",_xlfn.VALUETOTEXT(Overall!C863),"")</f>
        <v>25-2409-1510-24ANZB-PS-AS-011</v>
      </c>
      <c r="D861" s="5" t="str">
        <f>_xlfn.VALUETOTEXT(Overall!D863)</f>
        <v>AS</v>
      </c>
      <c r="E861" s="5" t="str">
        <f>IF(Overall!Q863&lt;&gt;"",_xlfn.VALUETOTEXT(Overall!Q863),"")</f>
        <v>ANZB</v>
      </c>
      <c r="F861" s="5" t="str">
        <f>IF(Overall!E863&lt;&gt;"",_xlfn.VALUETOTEXT(Overall!E863),"")</f>
        <v>Australia And New Zealand Banking Group Limited</v>
      </c>
      <c r="G861" s="5" t="str">
        <f>IF(Overall!R863&lt;&gt;"",_xlfn.VALUETOTEXT(Overall!R863),"")</f>
        <v>Asian</v>
      </c>
      <c r="H861" s="6">
        <f>IF(Overall!F863&lt;&gt;"",VALUE(Overall!F863),"")</f>
        <v>500000</v>
      </c>
      <c r="I861" s="6">
        <f>IF(Overall!G863&lt;&gt;"",VALUE(Overall!G863),"")</f>
        <v>77</v>
      </c>
      <c r="J861" s="6">
        <f>IF(Overall!H863&lt;&gt;"",VALUE(Overall!H863),"")</f>
        <v>64</v>
      </c>
      <c r="K861" s="6">
        <f>IF(Overall!I863&lt;&gt;"",VALUE(Overall!I863),"")</f>
        <v>6.08</v>
      </c>
      <c r="L861" s="6">
        <f>IF(Overall!J863&lt;&gt;"",VALUE(Overall!J863),"")</f>
        <v>1.1000000000000001</v>
      </c>
      <c r="M861" s="6">
        <f>IF(Overall!K863&lt;&gt;"",VALUE(Overall!K863),"")</f>
        <v>4.9800000000000004</v>
      </c>
      <c r="N861" s="6">
        <f>IF(Overall!T863&lt;&gt;"",VALUE(Overall!T863),"")</f>
        <v>73.739999999999995</v>
      </c>
      <c r="O861" s="7">
        <f>IF(Overall!L863&lt;&gt;"", DATEVALUE(Overall!L863), "")</f>
        <v>45658</v>
      </c>
      <c r="P861" s="7">
        <f>IF(Overall!M863&lt;&gt;"", DATEVALUE(Overall!M863), "")</f>
        <v>45688</v>
      </c>
      <c r="Q861" s="7" t="str">
        <f>IF(Overall!S863&lt;&gt;"",_xlfn.VALUETOTEXT(Overall!S863),"")</f>
        <v>Jan</v>
      </c>
      <c r="R861" s="7">
        <f>IF(Overall!O863&lt;&gt;"", DATEVALUE(Overall!O863), "")</f>
        <v>45559</v>
      </c>
      <c r="S861" s="7">
        <f>IF(Overall!O863&lt;&gt;"", DATEVALUE(Overall!O863), "")</f>
        <v>45559</v>
      </c>
      <c r="T861" s="5">
        <f t="shared" si="27"/>
        <v>1</v>
      </c>
      <c r="U861" s="10">
        <f>IF(Overall!$A863&lt;&gt;"",IF(AND(MONTH($O861) &lt;= 1, MONTH($P861) &gt;= 1), IF($T861 &lt;&gt; "", $H861/$T861, ""), ""),"")</f>
        <v>500000</v>
      </c>
      <c r="V861" s="10" t="str">
        <f>IF(Overall!$A863&lt;&gt;"",IF(AND(MONTH($O861) &lt;= 2, MONTH($P861) &gt;= 2), IF($T861 &lt;&gt; "", $H861/$T861, ""), ""),"")</f>
        <v/>
      </c>
      <c r="W861" s="10" t="str">
        <f>IF(Overall!$A863&lt;&gt;"",IF(AND(MONTH($O861) &lt;= 3, MONTH($P861) &gt;= 3), IF($T861 &lt;&gt; "", $H861/$T861, ""), ""),"")</f>
        <v/>
      </c>
      <c r="X861" s="10" t="str">
        <f>IF(Overall!$A863&lt;&gt;"",IF(AND(MONTH($O861) &lt;= 4, MONTH($P861) &gt;= 4), IF($T861 &lt;&gt; "", $H861/$T861, ""), ""),"")</f>
        <v/>
      </c>
      <c r="Y861" s="10" t="str">
        <f>IF(Overall!$A863&lt;&gt;"",IF(AND(MONTH($O861) &lt;= 5, MONTH($P861) &gt;= 5), IF($T861 &lt;&gt; "", $H861/$T861, ""), ""),"")</f>
        <v/>
      </c>
      <c r="Z861" s="10" t="str">
        <f>IF(Overall!$A863&lt;&gt;"",IF(AND(MONTH($O861) &lt;= 6, MONTH($P861) &gt;= 6), IF($T861 &lt;&gt; "", $H861/$T861, ""), ""),"")</f>
        <v/>
      </c>
      <c r="AA861" s="10" t="str">
        <f>IF(Overall!$A863&lt;&gt;"",IF(AND(MONTH($O861) &lt;= 7, MONTH($P861) &gt;= 7 ), IF($T861 &lt;&gt; "", $H861/$T861, ""), ""),"")</f>
        <v/>
      </c>
      <c r="AB861" s="10" t="str">
        <f>IF(Overall!$A863&lt;&gt;"",IF(AND(MONTH($O861) &lt;= 8, MONTH($P861) &gt;= 8), IF($T861 &lt;&gt; "", $H861/$T861, ""), ""),"")</f>
        <v/>
      </c>
      <c r="AC861" s="10" t="str">
        <f>IF(Overall!$A863&lt;&gt;"",IF(AND(MONTH($O861) &lt;= 9, MONTH($P861) &gt;= 9), IF($T861 &lt;&gt; "", $H861/$T861, ""), ""),"")</f>
        <v/>
      </c>
      <c r="AD861" s="10" t="str">
        <f>IF(Overall!$A863&lt;&gt;"",IF(AND(MONTH($O861) &lt;= 10, MONTH($P861) &gt;= 10), IF($T861 &lt;&gt; "", $H861/$T861, ""), ""),"")</f>
        <v/>
      </c>
      <c r="AE861" s="10" t="str">
        <f>IF(Overall!$A863&lt;&gt;"",IF(AND(MONTH($O861) &lt;= 11, MONTH($P861) &gt;= 11), IF($T861 &lt;&gt; "", $H861/$T861, ""), ""),"")</f>
        <v/>
      </c>
      <c r="AF861" s="10" t="str">
        <f>IF(Overall!$A863&lt;&gt;"",IF(AND(MONTH($O861) &lt;= 12, MONTH($P861) &gt;= 12), IF($T861 &lt;&gt; "", $H861/$T861, ""), ""),"")</f>
        <v/>
      </c>
      <c r="AH861" s="10" t="str">
        <f ca="1">IFERROR(IF(AND(NOW()&lt;= EOMONTH(DATE(YEAR($P861),1, 1), 0), Overall!$A863&lt;&gt;"", MONTH($O861) &lt;= 1, MONTH($P861) &gt;= 1), IF($T861 &lt;&gt; "", $H861/$T861, ""), ""), "")</f>
        <v/>
      </c>
      <c r="AI861" s="10" t="str">
        <f ca="1">IFERROR(IF(AND(NOW()&lt;= EOMONTH(DATE(YEAR($P861),2, 1), 0), Overall!$A863&lt;&gt;"", MONTH($O861) &lt;= 2, MONTH($P861) &gt;= 2), IF($T861 &lt;&gt; "", $H861/$T861, ""), ""), "")</f>
        <v/>
      </c>
      <c r="AJ861" s="10" t="str">
        <f ca="1">IFERROR(IF(AND(NOW()&lt;= EOMONTH(DATE(YEAR($P861),3, 1), 0), Overall!$A863&lt;&gt;"", MONTH($O861) &lt;= 3, MONTH($P861) &gt;= 3), IF($T861 &lt;&gt; "", $H861/$T861, ""), ""), "")</f>
        <v/>
      </c>
      <c r="AK861" s="10" t="str">
        <f ca="1">IFERROR(IF(AND(NOW()&lt;= EOMONTH(DATE(YEAR($P861),4, 1), 0), Overall!$A863&lt;&gt;"", MONTH($O861) &lt;= 4, MONTH($P861) &gt;= 4), IF($T861 &lt;&gt; "", $H861/$T861, ""), ""), "")</f>
        <v/>
      </c>
      <c r="AL861" s="10" t="str">
        <f ca="1">IFERROR(IF(AND(NOW()&lt;= EOMONTH(DATE(YEAR($P861),5, 1), 0), Overall!$A863&lt;&gt;"", MONTH($O861) &lt;= 5, MONTH($P861) &gt;= 5), IF($T861 &lt;&gt; "", $H861/$T861, ""), ""), "")</f>
        <v/>
      </c>
      <c r="AM861" s="10" t="str">
        <f ca="1">IFERROR(IF(AND(NOW()&lt;= EOMONTH(DATE(YEAR($P861),6, 1), 0), Overall!$A863&lt;&gt;"", MONTH($O861) &lt;= 6, MONTH($P861) &gt;= 6), IF($T861 &lt;&gt; "", $H861/$T861, ""), ""), "")</f>
        <v/>
      </c>
      <c r="AN861" s="10" t="str">
        <f ca="1">IFERROR(IF(AND(NOW()&lt;= EOMONTH(DATE(YEAR($P861),7, 1), 0), Overall!$A863&lt;&gt;"", MONTH($O861) &lt;= 7, MONTH($P861) &gt;= 7), IF($T861 &lt;&gt; "", $H861/$T861, ""), ""), "")</f>
        <v/>
      </c>
      <c r="AO861" s="10" t="str">
        <f ca="1">IFERROR(IF(AND(NOW()&lt;= EOMONTH(DATE(YEAR($P861),8, 1), 0), Overall!$A863&lt;&gt;"", MONTH($O861) &lt;= 8, MONTH($P861) &gt;= 8), IF($T861 &lt;&gt; "", $H861/$T861, ""), ""), "")</f>
        <v/>
      </c>
      <c r="AP861" s="10" t="str">
        <f ca="1">IFERROR(IF(AND(NOW()&lt;= EOMONTH(DATE(YEAR($P861),9, 1), 0), Overall!$A863&lt;&gt;"", MONTH($O861) &lt;= 9, MONTH($P861) &gt;= 9), IF($T861 &lt;&gt; "", $H861/$T861, ""), ""), "")</f>
        <v/>
      </c>
      <c r="AQ861" s="10" t="str">
        <f ca="1">IFERROR(IF(AND(NOW()&lt;= EOMONTH(DATE(YEAR($P861),10, 1), 0), Overall!$A863&lt;&gt;"", MONTH($O861) &lt;= 10, MONTH($P861) &gt;= 10), IF($T861 &lt;&gt; "", $H861/$T861, ""), ""), "")</f>
        <v/>
      </c>
      <c r="AR861" s="10" t="str">
        <f ca="1">IFERROR(IF(AND(NOW()&lt;= EOMONTH(DATE(YEAR($P861),11, 1), 0), Overall!$A863&lt;&gt;"", MONTH($O861) &lt;=11, MONTH($P861) &gt;= 11), IF($T861 &lt;&gt; "", $H861/$T861, ""), ""), "")</f>
        <v/>
      </c>
      <c r="AS861" s="10" t="str">
        <f ca="1">IFERROR(IF(AND(NOW()&lt;= EOMONTH(DATE(YEAR($P861),12, 1), 0), Overall!$A863&lt;&gt;"", MONTH($O861) &lt;= 12, MONTH($P861) &gt;= 12), IF($T861 &lt;&gt; "", $H861/$T861, ""), ""), "")</f>
        <v/>
      </c>
      <c r="AT861" s="16">
        <f t="shared" ca="1" si="26"/>
        <v>0</v>
      </c>
    </row>
    <row r="862" spans="1:46" x14ac:dyDescent="0.25">
      <c r="A862" t="str">
        <f>_xlfn.VALUETOTEXT(Overall!A864)</f>
        <v>FY2025 PCHP</v>
      </c>
      <c r="B862" s="8">
        <f>IF(Overall!B864&lt;&gt;"", VALUE(Overall!B864), "")</f>
        <v>12</v>
      </c>
      <c r="C862" s="5" t="str">
        <f>IF(Overall!C864&lt;&gt;"",_xlfn.VALUETOTEXT(Overall!C864),"")</f>
        <v>25-2409-1510-24JPMC-PS-EG-012</v>
      </c>
      <c r="D862" s="5" t="str">
        <f>_xlfn.VALUETOTEXT(Overall!D864)</f>
        <v>EG</v>
      </c>
      <c r="E862" s="5" t="str">
        <f>IF(Overall!Q864&lt;&gt;"",_xlfn.VALUETOTEXT(Overall!Q864),"")</f>
        <v>JPMC</v>
      </c>
      <c r="F862" s="5" t="str">
        <f>IF(Overall!E864&lt;&gt;"",_xlfn.VALUETOTEXT(Overall!E864),"")</f>
        <v>JP Morgan Chase Bank NA</v>
      </c>
      <c r="G862" s="5" t="str">
        <f>IF(Overall!R864&lt;&gt;"",_xlfn.VALUETOTEXT(Overall!R864),"")</f>
        <v>Asian</v>
      </c>
      <c r="H862" s="6">
        <f>IF(Overall!F864&lt;&gt;"",VALUE(Overall!F864),"")</f>
        <v>500000</v>
      </c>
      <c r="I862" s="6">
        <f>IF(Overall!G864&lt;&gt;"",VALUE(Overall!G864),"")</f>
        <v>77</v>
      </c>
      <c r="J862" s="6">
        <f>IF(Overall!H864&lt;&gt;"",VALUE(Overall!H864),"")</f>
        <v>64</v>
      </c>
      <c r="K862" s="6">
        <f>IF(Overall!I864&lt;&gt;"",VALUE(Overall!I864),"")</f>
        <v>6</v>
      </c>
      <c r="L862" s="6">
        <f>IF(Overall!J864&lt;&gt;"",VALUE(Overall!J864),"")</f>
        <v>1.1499999999999999</v>
      </c>
      <c r="M862" s="6">
        <f>IF(Overall!K864&lt;&gt;"",VALUE(Overall!K864),"")</f>
        <v>4.8499999999999996</v>
      </c>
      <c r="N862" s="6">
        <f>IF(Overall!T864&lt;&gt;"",VALUE(Overall!T864),"")</f>
        <v>73.98</v>
      </c>
      <c r="O862" s="7">
        <f>IF(Overall!L864&lt;&gt;"", DATEVALUE(Overall!L864), "")</f>
        <v>45658</v>
      </c>
      <c r="P862" s="7">
        <f>IF(Overall!M864&lt;&gt;"", DATEVALUE(Overall!M864), "")</f>
        <v>45688</v>
      </c>
      <c r="Q862" s="7" t="str">
        <f>IF(Overall!S864&lt;&gt;"",_xlfn.VALUETOTEXT(Overall!S864),"")</f>
        <v>Jan</v>
      </c>
      <c r="R862" s="7">
        <f>IF(Overall!O864&lt;&gt;"", DATEVALUE(Overall!O864), "")</f>
        <v>45559</v>
      </c>
      <c r="S862" s="7">
        <f>IF(Overall!O864&lt;&gt;"", DATEVALUE(Overall!O864), "")</f>
        <v>45559</v>
      </c>
      <c r="T862" s="5">
        <f t="shared" si="27"/>
        <v>1</v>
      </c>
      <c r="U862" s="10">
        <f>IF(Overall!$A864&lt;&gt;"",IF(AND(MONTH($O862) &lt;= 1, MONTH($P862) &gt;= 1), IF($T862 &lt;&gt; "", $H862/$T862, ""), ""),"")</f>
        <v>500000</v>
      </c>
      <c r="V862" s="10" t="str">
        <f>IF(Overall!$A864&lt;&gt;"",IF(AND(MONTH($O862) &lt;= 2, MONTH($P862) &gt;= 2), IF($T862 &lt;&gt; "", $H862/$T862, ""), ""),"")</f>
        <v/>
      </c>
      <c r="W862" s="10" t="str">
        <f>IF(Overall!$A864&lt;&gt;"",IF(AND(MONTH($O862) &lt;= 3, MONTH($P862) &gt;= 3), IF($T862 &lt;&gt; "", $H862/$T862, ""), ""),"")</f>
        <v/>
      </c>
      <c r="X862" s="10" t="str">
        <f>IF(Overall!$A864&lt;&gt;"",IF(AND(MONTH($O862) &lt;= 4, MONTH($P862) &gt;= 4), IF($T862 &lt;&gt; "", $H862/$T862, ""), ""),"")</f>
        <v/>
      </c>
      <c r="Y862" s="10" t="str">
        <f>IF(Overall!$A864&lt;&gt;"",IF(AND(MONTH($O862) &lt;= 5, MONTH($P862) &gt;= 5), IF($T862 &lt;&gt; "", $H862/$T862, ""), ""),"")</f>
        <v/>
      </c>
      <c r="Z862" s="10" t="str">
        <f>IF(Overall!$A864&lt;&gt;"",IF(AND(MONTH($O862) &lt;= 6, MONTH($P862) &gt;= 6), IF($T862 &lt;&gt; "", $H862/$T862, ""), ""),"")</f>
        <v/>
      </c>
      <c r="AA862" s="10" t="str">
        <f>IF(Overall!$A864&lt;&gt;"",IF(AND(MONTH($O862) &lt;= 7, MONTH($P862) &gt;= 7 ), IF($T862 &lt;&gt; "", $H862/$T862, ""), ""),"")</f>
        <v/>
      </c>
      <c r="AB862" s="10" t="str">
        <f>IF(Overall!$A864&lt;&gt;"",IF(AND(MONTH($O862) &lt;= 8, MONTH($P862) &gt;= 8), IF($T862 &lt;&gt; "", $H862/$T862, ""), ""),"")</f>
        <v/>
      </c>
      <c r="AC862" s="10" t="str">
        <f>IF(Overall!$A864&lt;&gt;"",IF(AND(MONTH($O862) &lt;= 9, MONTH($P862) &gt;= 9), IF($T862 &lt;&gt; "", $H862/$T862, ""), ""),"")</f>
        <v/>
      </c>
      <c r="AD862" s="10" t="str">
        <f>IF(Overall!$A864&lt;&gt;"",IF(AND(MONTH($O862) &lt;= 10, MONTH($P862) &gt;= 10), IF($T862 &lt;&gt; "", $H862/$T862, ""), ""),"")</f>
        <v/>
      </c>
      <c r="AE862" s="10" t="str">
        <f>IF(Overall!$A864&lt;&gt;"",IF(AND(MONTH($O862) &lt;= 11, MONTH($P862) &gt;= 11), IF($T862 &lt;&gt; "", $H862/$T862, ""), ""),"")</f>
        <v/>
      </c>
      <c r="AF862" s="10" t="str">
        <f>IF(Overall!$A864&lt;&gt;"",IF(AND(MONTH($O862) &lt;= 12, MONTH($P862) &gt;= 12), IF($T862 &lt;&gt; "", $H862/$T862, ""), ""),"")</f>
        <v/>
      </c>
      <c r="AH862" s="10" t="str">
        <f ca="1">IFERROR(IF(AND(NOW()&lt;= EOMONTH(DATE(YEAR($P862),1, 1), 0), Overall!$A864&lt;&gt;"", MONTH($O862) &lt;= 1, MONTH($P862) &gt;= 1), IF($T862 &lt;&gt; "", $H862/$T862, ""), ""), "")</f>
        <v/>
      </c>
      <c r="AI862" s="10" t="str">
        <f ca="1">IFERROR(IF(AND(NOW()&lt;= EOMONTH(DATE(YEAR($P862),2, 1), 0), Overall!$A864&lt;&gt;"", MONTH($O862) &lt;= 2, MONTH($P862) &gt;= 2), IF($T862 &lt;&gt; "", $H862/$T862, ""), ""), "")</f>
        <v/>
      </c>
      <c r="AJ862" s="10" t="str">
        <f ca="1">IFERROR(IF(AND(NOW()&lt;= EOMONTH(DATE(YEAR($P862),3, 1), 0), Overall!$A864&lt;&gt;"", MONTH($O862) &lt;= 3, MONTH($P862) &gt;= 3), IF($T862 &lt;&gt; "", $H862/$T862, ""), ""), "")</f>
        <v/>
      </c>
      <c r="AK862" s="10" t="str">
        <f ca="1">IFERROR(IF(AND(NOW()&lt;= EOMONTH(DATE(YEAR($P862),4, 1), 0), Overall!$A864&lt;&gt;"", MONTH($O862) &lt;= 4, MONTH($P862) &gt;= 4), IF($T862 &lt;&gt; "", $H862/$T862, ""), ""), "")</f>
        <v/>
      </c>
      <c r="AL862" s="10" t="str">
        <f ca="1">IFERROR(IF(AND(NOW()&lt;= EOMONTH(DATE(YEAR($P862),5, 1), 0), Overall!$A864&lt;&gt;"", MONTH($O862) &lt;= 5, MONTH($P862) &gt;= 5), IF($T862 &lt;&gt; "", $H862/$T862, ""), ""), "")</f>
        <v/>
      </c>
      <c r="AM862" s="10" t="str">
        <f ca="1">IFERROR(IF(AND(NOW()&lt;= EOMONTH(DATE(YEAR($P862),6, 1), 0), Overall!$A864&lt;&gt;"", MONTH($O862) &lt;= 6, MONTH($P862) &gt;= 6), IF($T862 &lt;&gt; "", $H862/$T862, ""), ""), "")</f>
        <v/>
      </c>
      <c r="AN862" s="10" t="str">
        <f ca="1">IFERROR(IF(AND(NOW()&lt;= EOMONTH(DATE(YEAR($P862),7, 1), 0), Overall!$A864&lt;&gt;"", MONTH($O862) &lt;= 7, MONTH($P862) &gt;= 7), IF($T862 &lt;&gt; "", $H862/$T862, ""), ""), "")</f>
        <v/>
      </c>
      <c r="AO862" s="10" t="str">
        <f ca="1">IFERROR(IF(AND(NOW()&lt;= EOMONTH(DATE(YEAR($P862),8, 1), 0), Overall!$A864&lt;&gt;"", MONTH($O862) &lt;= 8, MONTH($P862) &gt;= 8), IF($T862 &lt;&gt; "", $H862/$T862, ""), ""), "")</f>
        <v/>
      </c>
      <c r="AP862" s="10" t="str">
        <f ca="1">IFERROR(IF(AND(NOW()&lt;= EOMONTH(DATE(YEAR($P862),9, 1), 0), Overall!$A864&lt;&gt;"", MONTH($O862) &lt;= 9, MONTH($P862) &gt;= 9), IF($T862 &lt;&gt; "", $H862/$T862, ""), ""), "")</f>
        <v/>
      </c>
      <c r="AQ862" s="10" t="str">
        <f ca="1">IFERROR(IF(AND(NOW()&lt;= EOMONTH(DATE(YEAR($P862),10, 1), 0), Overall!$A864&lt;&gt;"", MONTH($O862) &lt;= 10, MONTH($P862) &gt;= 10), IF($T862 &lt;&gt; "", $H862/$T862, ""), ""), "")</f>
        <v/>
      </c>
      <c r="AR862" s="10" t="str">
        <f ca="1">IFERROR(IF(AND(NOW()&lt;= EOMONTH(DATE(YEAR($P862),11, 1), 0), Overall!$A864&lt;&gt;"", MONTH($O862) &lt;=11, MONTH($P862) &gt;= 11), IF($T862 &lt;&gt; "", $H862/$T862, ""), ""), "")</f>
        <v/>
      </c>
      <c r="AS862" s="10" t="str">
        <f ca="1">IFERROR(IF(AND(NOW()&lt;= EOMONTH(DATE(YEAR($P862),12, 1), 0), Overall!$A864&lt;&gt;"", MONTH($O862) &lt;= 12, MONTH($P862) &gt;= 12), IF($T862 &lt;&gt; "", $H862/$T862, ""), ""), "")</f>
        <v/>
      </c>
      <c r="AT862" s="16">
        <f t="shared" ca="1" si="26"/>
        <v>0</v>
      </c>
    </row>
    <row r="863" spans="1:46" x14ac:dyDescent="0.25">
      <c r="A863" t="str">
        <f>_xlfn.VALUETOTEXT(Overall!A865)</f>
        <v>FY2025 PCHP</v>
      </c>
      <c r="B863" s="8">
        <f>IF(Overall!B865&lt;&gt;"", VALUE(Overall!B865), "")</f>
        <v>13</v>
      </c>
      <c r="C863" s="5" t="str">
        <f>IF(Overall!C865&lt;&gt;"",_xlfn.VALUETOTEXT(Overall!C865),"")</f>
        <v>25-2409-1510-24MACQ-PS-DS-013</v>
      </c>
      <c r="D863" s="5" t="str">
        <f>_xlfn.VALUETOTEXT(Overall!D865)</f>
        <v>DS</v>
      </c>
      <c r="E863" s="5" t="str">
        <f>IF(Overall!Q865&lt;&gt;"",_xlfn.VALUETOTEXT(Overall!Q865),"")</f>
        <v>MACQ</v>
      </c>
      <c r="F863" s="5" t="str">
        <f>IF(Overall!E865&lt;&gt;"",_xlfn.VALUETOTEXT(Overall!E865),"")</f>
        <v>Macquarie Bank Ltd</v>
      </c>
      <c r="G863" s="5" t="str">
        <f>IF(Overall!R865&lt;&gt;"",_xlfn.VALUETOTEXT(Overall!R865),"")</f>
        <v>Asian</v>
      </c>
      <c r="H863" s="6">
        <f>IF(Overall!F865&lt;&gt;"",VALUE(Overall!F865),"")</f>
        <v>500000</v>
      </c>
      <c r="I863" s="6">
        <f>IF(Overall!G865&lt;&gt;"",VALUE(Overall!G865),"")</f>
        <v>77</v>
      </c>
      <c r="J863" s="6">
        <f>IF(Overall!H865&lt;&gt;"",VALUE(Overall!H865),"")</f>
        <v>64</v>
      </c>
      <c r="K863" s="6">
        <f>IF(Overall!I865&lt;&gt;"",VALUE(Overall!I865),"")</f>
        <v>6.1</v>
      </c>
      <c r="L863" s="6">
        <f>IF(Overall!J865&lt;&gt;"",VALUE(Overall!J865),"")</f>
        <v>1.22</v>
      </c>
      <c r="M863" s="6">
        <f>IF(Overall!K865&lt;&gt;"",VALUE(Overall!K865),"")</f>
        <v>4.88</v>
      </c>
      <c r="N863" s="6">
        <f>IF(Overall!T865&lt;&gt;"",VALUE(Overall!T865),"")</f>
        <v>74.03</v>
      </c>
      <c r="O863" s="7">
        <f>IF(Overall!L865&lt;&gt;"", DATEVALUE(Overall!L865), "")</f>
        <v>45658</v>
      </c>
      <c r="P863" s="7">
        <f>IF(Overall!M865&lt;&gt;"", DATEVALUE(Overall!M865), "")</f>
        <v>45688</v>
      </c>
      <c r="Q863" s="7" t="str">
        <f>IF(Overall!S865&lt;&gt;"",_xlfn.VALUETOTEXT(Overall!S865),"")</f>
        <v>Jan</v>
      </c>
      <c r="R863" s="7">
        <f>IF(Overall!O865&lt;&gt;"", DATEVALUE(Overall!O865), "")</f>
        <v>45559</v>
      </c>
      <c r="S863" s="7">
        <f>IF(Overall!O865&lt;&gt;"", DATEVALUE(Overall!O865), "")</f>
        <v>45559</v>
      </c>
      <c r="T863" s="5">
        <f t="shared" si="27"/>
        <v>1</v>
      </c>
      <c r="U863" s="10">
        <f>IF(Overall!$A865&lt;&gt;"",IF(AND(MONTH($O863) &lt;= 1, MONTH($P863) &gt;= 1), IF($T863 &lt;&gt; "", $H863/$T863, ""), ""),"")</f>
        <v>500000</v>
      </c>
      <c r="V863" s="10" t="str">
        <f>IF(Overall!$A865&lt;&gt;"",IF(AND(MONTH($O863) &lt;= 2, MONTH($P863) &gt;= 2), IF($T863 &lt;&gt; "", $H863/$T863, ""), ""),"")</f>
        <v/>
      </c>
      <c r="W863" s="10" t="str">
        <f>IF(Overall!$A865&lt;&gt;"",IF(AND(MONTH($O863) &lt;= 3, MONTH($P863) &gt;= 3), IF($T863 &lt;&gt; "", $H863/$T863, ""), ""),"")</f>
        <v/>
      </c>
      <c r="X863" s="10" t="str">
        <f>IF(Overall!$A865&lt;&gt;"",IF(AND(MONTH($O863) &lt;= 4, MONTH($P863) &gt;= 4), IF($T863 &lt;&gt; "", $H863/$T863, ""), ""),"")</f>
        <v/>
      </c>
      <c r="Y863" s="10" t="str">
        <f>IF(Overall!$A865&lt;&gt;"",IF(AND(MONTH($O863) &lt;= 5, MONTH($P863) &gt;= 5), IF($T863 &lt;&gt; "", $H863/$T863, ""), ""),"")</f>
        <v/>
      </c>
      <c r="Z863" s="10" t="str">
        <f>IF(Overall!$A865&lt;&gt;"",IF(AND(MONTH($O863) &lt;= 6, MONTH($P863) &gt;= 6), IF($T863 &lt;&gt; "", $H863/$T863, ""), ""),"")</f>
        <v/>
      </c>
      <c r="AA863" s="10" t="str">
        <f>IF(Overall!$A865&lt;&gt;"",IF(AND(MONTH($O863) &lt;= 7, MONTH($P863) &gt;= 7 ), IF($T863 &lt;&gt; "", $H863/$T863, ""), ""),"")</f>
        <v/>
      </c>
      <c r="AB863" s="10" t="str">
        <f>IF(Overall!$A865&lt;&gt;"",IF(AND(MONTH($O863) &lt;= 8, MONTH($P863) &gt;= 8), IF($T863 &lt;&gt; "", $H863/$T863, ""), ""),"")</f>
        <v/>
      </c>
      <c r="AC863" s="10" t="str">
        <f>IF(Overall!$A865&lt;&gt;"",IF(AND(MONTH($O863) &lt;= 9, MONTH($P863) &gt;= 9), IF($T863 &lt;&gt; "", $H863/$T863, ""), ""),"")</f>
        <v/>
      </c>
      <c r="AD863" s="10" t="str">
        <f>IF(Overall!$A865&lt;&gt;"",IF(AND(MONTH($O863) &lt;= 10, MONTH($P863) &gt;= 10), IF($T863 &lt;&gt; "", $H863/$T863, ""), ""),"")</f>
        <v/>
      </c>
      <c r="AE863" s="10" t="str">
        <f>IF(Overall!$A865&lt;&gt;"",IF(AND(MONTH($O863) &lt;= 11, MONTH($P863) &gt;= 11), IF($T863 &lt;&gt; "", $H863/$T863, ""), ""),"")</f>
        <v/>
      </c>
      <c r="AF863" s="10" t="str">
        <f>IF(Overall!$A865&lt;&gt;"",IF(AND(MONTH($O863) &lt;= 12, MONTH($P863) &gt;= 12), IF($T863 &lt;&gt; "", $H863/$T863, ""), ""),"")</f>
        <v/>
      </c>
      <c r="AH863" s="10" t="str">
        <f ca="1">IFERROR(IF(AND(NOW()&lt;= EOMONTH(DATE(YEAR($P863),1, 1), 0), Overall!$A865&lt;&gt;"", MONTH($O863) &lt;= 1, MONTH($P863) &gt;= 1), IF($T863 &lt;&gt; "", $H863/$T863, ""), ""), "")</f>
        <v/>
      </c>
      <c r="AI863" s="10" t="str">
        <f ca="1">IFERROR(IF(AND(NOW()&lt;= EOMONTH(DATE(YEAR($P863),2, 1), 0), Overall!$A865&lt;&gt;"", MONTH($O863) &lt;= 2, MONTH($P863) &gt;= 2), IF($T863 &lt;&gt; "", $H863/$T863, ""), ""), "")</f>
        <v/>
      </c>
      <c r="AJ863" s="10" t="str">
        <f ca="1">IFERROR(IF(AND(NOW()&lt;= EOMONTH(DATE(YEAR($P863),3, 1), 0), Overall!$A865&lt;&gt;"", MONTH($O863) &lt;= 3, MONTH($P863) &gt;= 3), IF($T863 &lt;&gt; "", $H863/$T863, ""), ""), "")</f>
        <v/>
      </c>
      <c r="AK863" s="10" t="str">
        <f ca="1">IFERROR(IF(AND(NOW()&lt;= EOMONTH(DATE(YEAR($P863),4, 1), 0), Overall!$A865&lt;&gt;"", MONTH($O863) &lt;= 4, MONTH($P863) &gt;= 4), IF($T863 &lt;&gt; "", $H863/$T863, ""), ""), "")</f>
        <v/>
      </c>
      <c r="AL863" s="10" t="str">
        <f ca="1">IFERROR(IF(AND(NOW()&lt;= EOMONTH(DATE(YEAR($P863),5, 1), 0), Overall!$A865&lt;&gt;"", MONTH($O863) &lt;= 5, MONTH($P863) &gt;= 5), IF($T863 &lt;&gt; "", $H863/$T863, ""), ""), "")</f>
        <v/>
      </c>
      <c r="AM863" s="10" t="str">
        <f ca="1">IFERROR(IF(AND(NOW()&lt;= EOMONTH(DATE(YEAR($P863),6, 1), 0), Overall!$A865&lt;&gt;"", MONTH($O863) &lt;= 6, MONTH($P863) &gt;= 6), IF($T863 &lt;&gt; "", $H863/$T863, ""), ""), "")</f>
        <v/>
      </c>
      <c r="AN863" s="10" t="str">
        <f ca="1">IFERROR(IF(AND(NOW()&lt;= EOMONTH(DATE(YEAR($P863),7, 1), 0), Overall!$A865&lt;&gt;"", MONTH($O863) &lt;= 7, MONTH($P863) &gt;= 7), IF($T863 &lt;&gt; "", $H863/$T863, ""), ""), "")</f>
        <v/>
      </c>
      <c r="AO863" s="10" t="str">
        <f ca="1">IFERROR(IF(AND(NOW()&lt;= EOMONTH(DATE(YEAR($P863),8, 1), 0), Overall!$A865&lt;&gt;"", MONTH($O863) &lt;= 8, MONTH($P863) &gt;= 8), IF($T863 &lt;&gt; "", $H863/$T863, ""), ""), "")</f>
        <v/>
      </c>
      <c r="AP863" s="10" t="str">
        <f ca="1">IFERROR(IF(AND(NOW()&lt;= EOMONTH(DATE(YEAR($P863),9, 1), 0), Overall!$A865&lt;&gt;"", MONTH($O863) &lt;= 9, MONTH($P863) &gt;= 9), IF($T863 &lt;&gt; "", $H863/$T863, ""), ""), "")</f>
        <v/>
      </c>
      <c r="AQ863" s="10" t="str">
        <f ca="1">IFERROR(IF(AND(NOW()&lt;= EOMONTH(DATE(YEAR($P863),10, 1), 0), Overall!$A865&lt;&gt;"", MONTH($O863) &lt;= 10, MONTH($P863) &gt;= 10), IF($T863 &lt;&gt; "", $H863/$T863, ""), ""), "")</f>
        <v/>
      </c>
      <c r="AR863" s="10" t="str">
        <f ca="1">IFERROR(IF(AND(NOW()&lt;= EOMONTH(DATE(YEAR($P863),11, 1), 0), Overall!$A865&lt;&gt;"", MONTH($O863) &lt;=11, MONTH($P863) &gt;= 11), IF($T863 &lt;&gt; "", $H863/$T863, ""), ""), "")</f>
        <v/>
      </c>
      <c r="AS863" s="10" t="str">
        <f ca="1">IFERROR(IF(AND(NOW()&lt;= EOMONTH(DATE(YEAR($P863),12, 1), 0), Overall!$A865&lt;&gt;"", MONTH($O863) &lt;= 12, MONTH($P863) &gt;= 12), IF($T863 &lt;&gt; "", $H863/$T863, ""), ""), "")</f>
        <v/>
      </c>
      <c r="AT863" s="16">
        <f t="shared" ca="1" si="26"/>
        <v>0</v>
      </c>
    </row>
    <row r="864" spans="1:46" x14ac:dyDescent="0.25">
      <c r="A864" t="str">
        <f>_xlfn.VALUETOTEXT(Overall!A866)</f>
        <v>FY2025 PCHP</v>
      </c>
      <c r="B864" s="8">
        <f>IF(Overall!B866&lt;&gt;"", VALUE(Overall!B866), "")</f>
        <v>14</v>
      </c>
      <c r="C864" s="5" t="str">
        <f>IF(Overall!C866&lt;&gt;"",_xlfn.VALUETOTEXT(Overall!C866),"")</f>
        <v>25-0110-2210-24SCBB-PS-AS-014</v>
      </c>
      <c r="D864" s="5" t="str">
        <f>_xlfn.VALUETOTEXT(Overall!D866)</f>
        <v>AS</v>
      </c>
      <c r="E864" s="5" t="str">
        <f>IF(Overall!Q866&lt;&gt;"",_xlfn.VALUETOTEXT(Overall!Q866),"")</f>
        <v>SCBB</v>
      </c>
      <c r="F864" s="5" t="str">
        <f>IF(Overall!E866&lt;&gt;"",_xlfn.VALUETOTEXT(Overall!E866),"")</f>
        <v>Standard Chartered Bank (M) Bhd</v>
      </c>
      <c r="G864" s="5" t="str">
        <f>IF(Overall!R866&lt;&gt;"",_xlfn.VALUETOTEXT(Overall!R866),"")</f>
        <v>Asian</v>
      </c>
      <c r="H864" s="6">
        <f>IF(Overall!F866&lt;&gt;"",VALUE(Overall!F866),"")</f>
        <v>500000</v>
      </c>
      <c r="I864" s="6">
        <f>IF(Overall!G866&lt;&gt;"",VALUE(Overall!G866),"")</f>
        <v>77</v>
      </c>
      <c r="J864" s="6">
        <f>IF(Overall!H866&lt;&gt;"",VALUE(Overall!H866),"")</f>
        <v>64</v>
      </c>
      <c r="K864" s="6">
        <f>IF(Overall!I866&lt;&gt;"",VALUE(Overall!I866),"")</f>
        <v>7.25</v>
      </c>
      <c r="L864" s="6">
        <f>IF(Overall!J866&lt;&gt;"",VALUE(Overall!J866),"")</f>
        <v>1.85</v>
      </c>
      <c r="M864" s="6">
        <f>IF(Overall!K866&lt;&gt;"",VALUE(Overall!K866),"")</f>
        <v>5.4</v>
      </c>
      <c r="N864" s="6">
        <f>IF(Overall!T866&lt;&gt;"",VALUE(Overall!T866),"")</f>
        <v>72.7</v>
      </c>
      <c r="O864" s="7">
        <f>IF(Overall!L866&lt;&gt;"", DATEVALUE(Overall!L866), "")</f>
        <v>45658</v>
      </c>
      <c r="P864" s="7">
        <f>IF(Overall!M866&lt;&gt;"", DATEVALUE(Overall!M866), "")</f>
        <v>45688</v>
      </c>
      <c r="Q864" s="7" t="str">
        <f>IF(Overall!S866&lt;&gt;"",_xlfn.VALUETOTEXT(Overall!S866),"")</f>
        <v>Jan</v>
      </c>
      <c r="R864" s="7">
        <f>IF(Overall!O866&lt;&gt;"", DATEVALUE(Overall!O866), "")</f>
        <v>45566</v>
      </c>
      <c r="S864" s="7">
        <f>IF(Overall!O866&lt;&gt;"", DATEVALUE(Overall!O866), "")</f>
        <v>45566</v>
      </c>
      <c r="T864" s="5">
        <f t="shared" si="27"/>
        <v>1</v>
      </c>
      <c r="U864" s="10">
        <f>IF(Overall!$A866&lt;&gt;"",IF(AND(MONTH($O864) &lt;= 1, MONTH($P864) &gt;= 1), IF($T864 &lt;&gt; "", $H864/$T864, ""), ""),"")</f>
        <v>500000</v>
      </c>
      <c r="V864" s="10" t="str">
        <f>IF(Overall!$A866&lt;&gt;"",IF(AND(MONTH($O864) &lt;= 2, MONTH($P864) &gt;= 2), IF($T864 &lt;&gt; "", $H864/$T864, ""), ""),"")</f>
        <v/>
      </c>
      <c r="W864" s="10" t="str">
        <f>IF(Overall!$A866&lt;&gt;"",IF(AND(MONTH($O864) &lt;= 3, MONTH($P864) &gt;= 3), IF($T864 &lt;&gt; "", $H864/$T864, ""), ""),"")</f>
        <v/>
      </c>
      <c r="X864" s="10" t="str">
        <f>IF(Overall!$A866&lt;&gt;"",IF(AND(MONTH($O864) &lt;= 4, MONTH($P864) &gt;= 4), IF($T864 &lt;&gt; "", $H864/$T864, ""), ""),"")</f>
        <v/>
      </c>
      <c r="Y864" s="10" t="str">
        <f>IF(Overall!$A866&lt;&gt;"",IF(AND(MONTH($O864) &lt;= 5, MONTH($P864) &gt;= 5), IF($T864 &lt;&gt; "", $H864/$T864, ""), ""),"")</f>
        <v/>
      </c>
      <c r="Z864" s="10" t="str">
        <f>IF(Overall!$A866&lt;&gt;"",IF(AND(MONTH($O864) &lt;= 6, MONTH($P864) &gt;= 6), IF($T864 &lt;&gt; "", $H864/$T864, ""), ""),"")</f>
        <v/>
      </c>
      <c r="AA864" s="10" t="str">
        <f>IF(Overall!$A866&lt;&gt;"",IF(AND(MONTH($O864) &lt;= 7, MONTH($P864) &gt;= 7 ), IF($T864 &lt;&gt; "", $H864/$T864, ""), ""),"")</f>
        <v/>
      </c>
      <c r="AB864" s="10" t="str">
        <f>IF(Overall!$A866&lt;&gt;"",IF(AND(MONTH($O864) &lt;= 8, MONTH($P864) &gt;= 8), IF($T864 &lt;&gt; "", $H864/$T864, ""), ""),"")</f>
        <v/>
      </c>
      <c r="AC864" s="10" t="str">
        <f>IF(Overall!$A866&lt;&gt;"",IF(AND(MONTH($O864) &lt;= 9, MONTH($P864) &gt;= 9), IF($T864 &lt;&gt; "", $H864/$T864, ""), ""),"")</f>
        <v/>
      </c>
      <c r="AD864" s="10" t="str">
        <f>IF(Overall!$A866&lt;&gt;"",IF(AND(MONTH($O864) &lt;= 10, MONTH($P864) &gt;= 10), IF($T864 &lt;&gt; "", $H864/$T864, ""), ""),"")</f>
        <v/>
      </c>
      <c r="AE864" s="10" t="str">
        <f>IF(Overall!$A866&lt;&gt;"",IF(AND(MONTH($O864) &lt;= 11, MONTH($P864) &gt;= 11), IF($T864 &lt;&gt; "", $H864/$T864, ""), ""),"")</f>
        <v/>
      </c>
      <c r="AF864" s="10" t="str">
        <f>IF(Overall!$A866&lt;&gt;"",IF(AND(MONTH($O864) &lt;= 12, MONTH($P864) &gt;= 12), IF($T864 &lt;&gt; "", $H864/$T864, ""), ""),"")</f>
        <v/>
      </c>
      <c r="AH864" s="10" t="str">
        <f ca="1">IFERROR(IF(AND(NOW()&lt;= EOMONTH(DATE(YEAR($P864),1, 1), 0), Overall!$A866&lt;&gt;"", MONTH($O864) &lt;= 1, MONTH($P864) &gt;= 1), IF($T864 &lt;&gt; "", $H864/$T864, ""), ""), "")</f>
        <v/>
      </c>
      <c r="AI864" s="10" t="str">
        <f ca="1">IFERROR(IF(AND(NOW()&lt;= EOMONTH(DATE(YEAR($P864),2, 1), 0), Overall!$A866&lt;&gt;"", MONTH($O864) &lt;= 2, MONTH($P864) &gt;= 2), IF($T864 &lt;&gt; "", $H864/$T864, ""), ""), "")</f>
        <v/>
      </c>
      <c r="AJ864" s="10" t="str">
        <f ca="1">IFERROR(IF(AND(NOW()&lt;= EOMONTH(DATE(YEAR($P864),3, 1), 0), Overall!$A866&lt;&gt;"", MONTH($O864) &lt;= 3, MONTH($P864) &gt;= 3), IF($T864 &lt;&gt; "", $H864/$T864, ""), ""), "")</f>
        <v/>
      </c>
      <c r="AK864" s="10" t="str">
        <f ca="1">IFERROR(IF(AND(NOW()&lt;= EOMONTH(DATE(YEAR($P864),4, 1), 0), Overall!$A866&lt;&gt;"", MONTH($O864) &lt;= 4, MONTH($P864) &gt;= 4), IF($T864 &lt;&gt; "", $H864/$T864, ""), ""), "")</f>
        <v/>
      </c>
      <c r="AL864" s="10" t="str">
        <f ca="1">IFERROR(IF(AND(NOW()&lt;= EOMONTH(DATE(YEAR($P864),5, 1), 0), Overall!$A866&lt;&gt;"", MONTH($O864) &lt;= 5, MONTH($P864) &gt;= 5), IF($T864 &lt;&gt; "", $H864/$T864, ""), ""), "")</f>
        <v/>
      </c>
      <c r="AM864" s="10" t="str">
        <f ca="1">IFERROR(IF(AND(NOW()&lt;= EOMONTH(DATE(YEAR($P864),6, 1), 0), Overall!$A866&lt;&gt;"", MONTH($O864) &lt;= 6, MONTH($P864) &gt;= 6), IF($T864 &lt;&gt; "", $H864/$T864, ""), ""), "")</f>
        <v/>
      </c>
      <c r="AN864" s="10" t="str">
        <f ca="1">IFERROR(IF(AND(NOW()&lt;= EOMONTH(DATE(YEAR($P864),7, 1), 0), Overall!$A866&lt;&gt;"", MONTH($O864) &lt;= 7, MONTH($P864) &gt;= 7), IF($T864 &lt;&gt; "", $H864/$T864, ""), ""), "")</f>
        <v/>
      </c>
      <c r="AO864" s="10" t="str">
        <f ca="1">IFERROR(IF(AND(NOW()&lt;= EOMONTH(DATE(YEAR($P864),8, 1), 0), Overall!$A866&lt;&gt;"", MONTH($O864) &lt;= 8, MONTH($P864) &gt;= 8), IF($T864 &lt;&gt; "", $H864/$T864, ""), ""), "")</f>
        <v/>
      </c>
      <c r="AP864" s="10" t="str">
        <f ca="1">IFERROR(IF(AND(NOW()&lt;= EOMONTH(DATE(YEAR($P864),9, 1), 0), Overall!$A866&lt;&gt;"", MONTH($O864) &lt;= 9, MONTH($P864) &gt;= 9), IF($T864 &lt;&gt; "", $H864/$T864, ""), ""), "")</f>
        <v/>
      </c>
      <c r="AQ864" s="10" t="str">
        <f ca="1">IFERROR(IF(AND(NOW()&lt;= EOMONTH(DATE(YEAR($P864),10, 1), 0), Overall!$A866&lt;&gt;"", MONTH($O864) &lt;= 10, MONTH($P864) &gt;= 10), IF($T864 &lt;&gt; "", $H864/$T864, ""), ""), "")</f>
        <v/>
      </c>
      <c r="AR864" s="10" t="str">
        <f ca="1">IFERROR(IF(AND(NOW()&lt;= EOMONTH(DATE(YEAR($P864),11, 1), 0), Overall!$A866&lt;&gt;"", MONTH($O864) &lt;=11, MONTH($P864) &gt;= 11), IF($T864 &lt;&gt; "", $H864/$T864, ""), ""), "")</f>
        <v/>
      </c>
      <c r="AS864" s="10" t="str">
        <f ca="1">IFERROR(IF(AND(NOW()&lt;= EOMONTH(DATE(YEAR($P864),12, 1), 0), Overall!$A866&lt;&gt;"", MONTH($O864) &lt;= 12, MONTH($P864) &gt;= 12), IF($T864 &lt;&gt; "", $H864/$T864, ""), ""), "")</f>
        <v/>
      </c>
      <c r="AT864" s="16">
        <f t="shared" ca="1" si="26"/>
        <v>0</v>
      </c>
    </row>
    <row r="865" spans="1:46" x14ac:dyDescent="0.25">
      <c r="A865" t="str">
        <f>_xlfn.VALUETOTEXT(Overall!A867)</f>
        <v>FY2025 PCHP</v>
      </c>
      <c r="B865" s="8">
        <f>IF(Overall!B867&lt;&gt;"", VALUE(Overall!B867), "")</f>
        <v>15</v>
      </c>
      <c r="C865" s="5" t="str">
        <f>IF(Overall!C867&lt;&gt;"",_xlfn.VALUETOTEXT(Overall!C867),"")</f>
        <v>25-0110-2210-24MLIL-PS-AS-015</v>
      </c>
      <c r="D865" s="5" t="str">
        <f>_xlfn.VALUETOTEXT(Overall!D867)</f>
        <v>AS</v>
      </c>
      <c r="E865" s="5" t="str">
        <f>IF(Overall!Q867&lt;&gt;"",_xlfn.VALUETOTEXT(Overall!Q867),"")</f>
        <v>MLIL</v>
      </c>
      <c r="F865" s="5" t="str">
        <f>IF(Overall!E867&lt;&gt;"",_xlfn.VALUETOTEXT(Overall!E867),"")</f>
        <v>Merrill Lynch International</v>
      </c>
      <c r="G865" s="5" t="str">
        <f>IF(Overall!R867&lt;&gt;"",_xlfn.VALUETOTEXT(Overall!R867),"")</f>
        <v>Asian</v>
      </c>
      <c r="H865" s="6">
        <f>IF(Overall!F867&lt;&gt;"",VALUE(Overall!F867),"")</f>
        <v>500000</v>
      </c>
      <c r="I865" s="6">
        <f>IF(Overall!G867&lt;&gt;"",VALUE(Overall!G867),"")</f>
        <v>77</v>
      </c>
      <c r="J865" s="6">
        <f>IF(Overall!H867&lt;&gt;"",VALUE(Overall!H867),"")</f>
        <v>64</v>
      </c>
      <c r="K865" s="6">
        <f>IF(Overall!I867&lt;&gt;"",VALUE(Overall!I867),"")</f>
        <v>7.48</v>
      </c>
      <c r="L865" s="6">
        <f>IF(Overall!J867&lt;&gt;"",VALUE(Overall!J867),"")</f>
        <v>2.0499999999999998</v>
      </c>
      <c r="M865" s="6">
        <f>IF(Overall!K867&lt;&gt;"",VALUE(Overall!K867),"")</f>
        <v>5.43</v>
      </c>
      <c r="N865" s="6">
        <f>IF(Overall!T867&lt;&gt;"",VALUE(Overall!T867),"")</f>
        <v>72.900000000000006</v>
      </c>
      <c r="O865" s="7">
        <f>IF(Overall!L867&lt;&gt;"", DATEVALUE(Overall!L867), "")</f>
        <v>45689</v>
      </c>
      <c r="P865" s="7">
        <f>IF(Overall!M867&lt;&gt;"", DATEVALUE(Overall!M867), "")</f>
        <v>45716</v>
      </c>
      <c r="Q865" s="7" t="str">
        <f>IF(Overall!S867&lt;&gt;"",_xlfn.VALUETOTEXT(Overall!S867),"")</f>
        <v>Feb</v>
      </c>
      <c r="R865" s="7">
        <f>IF(Overall!O867&lt;&gt;"", DATEVALUE(Overall!O867), "")</f>
        <v>45566</v>
      </c>
      <c r="S865" s="7">
        <f>IF(Overall!O867&lt;&gt;"", DATEVALUE(Overall!O867), "")</f>
        <v>45566</v>
      </c>
      <c r="T865" s="5">
        <f t="shared" si="27"/>
        <v>1</v>
      </c>
      <c r="U865" s="10" t="str">
        <f>IF(Overall!$A867&lt;&gt;"",IF(AND(MONTH($O865) &lt;= 1, MONTH($P865) &gt;= 1), IF($T865 &lt;&gt; "", $H865/$T865, ""), ""),"")</f>
        <v/>
      </c>
      <c r="V865" s="10">
        <f>IF(Overall!$A867&lt;&gt;"",IF(AND(MONTH($O865) &lt;= 2, MONTH($P865) &gt;= 2), IF($T865 &lt;&gt; "", $H865/$T865, ""), ""),"")</f>
        <v>500000</v>
      </c>
      <c r="W865" s="10" t="str">
        <f>IF(Overall!$A867&lt;&gt;"",IF(AND(MONTH($O865) &lt;= 3, MONTH($P865) &gt;= 3), IF($T865 &lt;&gt; "", $H865/$T865, ""), ""),"")</f>
        <v/>
      </c>
      <c r="X865" s="10" t="str">
        <f>IF(Overall!$A867&lt;&gt;"",IF(AND(MONTH($O865) &lt;= 4, MONTH($P865) &gt;= 4), IF($T865 &lt;&gt; "", $H865/$T865, ""), ""),"")</f>
        <v/>
      </c>
      <c r="Y865" s="10" t="str">
        <f>IF(Overall!$A867&lt;&gt;"",IF(AND(MONTH($O865) &lt;= 5, MONTH($P865) &gt;= 5), IF($T865 &lt;&gt; "", $H865/$T865, ""), ""),"")</f>
        <v/>
      </c>
      <c r="Z865" s="10" t="str">
        <f>IF(Overall!$A867&lt;&gt;"",IF(AND(MONTH($O865) &lt;= 6, MONTH($P865) &gt;= 6), IF($T865 &lt;&gt; "", $H865/$T865, ""), ""),"")</f>
        <v/>
      </c>
      <c r="AA865" s="10" t="str">
        <f>IF(Overall!$A867&lt;&gt;"",IF(AND(MONTH($O865) &lt;= 7, MONTH($P865) &gt;= 7 ), IF($T865 &lt;&gt; "", $H865/$T865, ""), ""),"")</f>
        <v/>
      </c>
      <c r="AB865" s="10" t="str">
        <f>IF(Overall!$A867&lt;&gt;"",IF(AND(MONTH($O865) &lt;= 8, MONTH($P865) &gt;= 8), IF($T865 &lt;&gt; "", $H865/$T865, ""), ""),"")</f>
        <v/>
      </c>
      <c r="AC865" s="10" t="str">
        <f>IF(Overall!$A867&lt;&gt;"",IF(AND(MONTH($O865) &lt;= 9, MONTH($P865) &gt;= 9), IF($T865 &lt;&gt; "", $H865/$T865, ""), ""),"")</f>
        <v/>
      </c>
      <c r="AD865" s="10" t="str">
        <f>IF(Overall!$A867&lt;&gt;"",IF(AND(MONTH($O865) &lt;= 10, MONTH($P865) &gt;= 10), IF($T865 &lt;&gt; "", $H865/$T865, ""), ""),"")</f>
        <v/>
      </c>
      <c r="AE865" s="10" t="str">
        <f>IF(Overall!$A867&lt;&gt;"",IF(AND(MONTH($O865) &lt;= 11, MONTH($P865) &gt;= 11), IF($T865 &lt;&gt; "", $H865/$T865, ""), ""),"")</f>
        <v/>
      </c>
      <c r="AF865" s="10" t="str">
        <f>IF(Overall!$A867&lt;&gt;"",IF(AND(MONTH($O865) &lt;= 12, MONTH($P865) &gt;= 12), IF($T865 &lt;&gt; "", $H865/$T865, ""), ""),"")</f>
        <v/>
      </c>
      <c r="AH865" s="10" t="str">
        <f ca="1">IFERROR(IF(AND(NOW()&lt;= EOMONTH(DATE(YEAR($P865),1, 1), 0), Overall!$A867&lt;&gt;"", MONTH($O865) &lt;= 1, MONTH($P865) &gt;= 1), IF($T865 &lt;&gt; "", $H865/$T865, ""), ""), "")</f>
        <v/>
      </c>
      <c r="AI865" s="10" t="str">
        <f ca="1">IFERROR(IF(AND(NOW()&lt;= EOMONTH(DATE(YEAR($P865),2, 1), 0), Overall!$A867&lt;&gt;"", MONTH($O865) &lt;= 2, MONTH($P865) &gt;= 2), IF($T865 &lt;&gt; "", $H865/$T865, ""), ""), "")</f>
        <v/>
      </c>
      <c r="AJ865" s="10" t="str">
        <f ca="1">IFERROR(IF(AND(NOW()&lt;= EOMONTH(DATE(YEAR($P865),3, 1), 0), Overall!$A867&lt;&gt;"", MONTH($O865) &lt;= 3, MONTH($P865) &gt;= 3), IF($T865 &lt;&gt; "", $H865/$T865, ""), ""), "")</f>
        <v/>
      </c>
      <c r="AK865" s="10" t="str">
        <f ca="1">IFERROR(IF(AND(NOW()&lt;= EOMONTH(DATE(YEAR($P865),4, 1), 0), Overall!$A867&lt;&gt;"", MONTH($O865) &lt;= 4, MONTH($P865) &gt;= 4), IF($T865 &lt;&gt; "", $H865/$T865, ""), ""), "")</f>
        <v/>
      </c>
      <c r="AL865" s="10" t="str">
        <f ca="1">IFERROR(IF(AND(NOW()&lt;= EOMONTH(DATE(YEAR($P865),5, 1), 0), Overall!$A867&lt;&gt;"", MONTH($O865) &lt;= 5, MONTH($P865) &gt;= 5), IF($T865 &lt;&gt; "", $H865/$T865, ""), ""), "")</f>
        <v/>
      </c>
      <c r="AM865" s="10" t="str">
        <f ca="1">IFERROR(IF(AND(NOW()&lt;= EOMONTH(DATE(YEAR($P865),6, 1), 0), Overall!$A867&lt;&gt;"", MONTH($O865) &lt;= 6, MONTH($P865) &gt;= 6), IF($T865 &lt;&gt; "", $H865/$T865, ""), ""), "")</f>
        <v/>
      </c>
      <c r="AN865" s="10" t="str">
        <f ca="1">IFERROR(IF(AND(NOW()&lt;= EOMONTH(DATE(YEAR($P865),7, 1), 0), Overall!$A867&lt;&gt;"", MONTH($O865) &lt;= 7, MONTH($P865) &gt;= 7), IF($T865 &lt;&gt; "", $H865/$T865, ""), ""), "")</f>
        <v/>
      </c>
      <c r="AO865" s="10" t="str">
        <f ca="1">IFERROR(IF(AND(NOW()&lt;= EOMONTH(DATE(YEAR($P865),8, 1), 0), Overall!$A867&lt;&gt;"", MONTH($O865) &lt;= 8, MONTH($P865) &gt;= 8), IF($T865 &lt;&gt; "", $H865/$T865, ""), ""), "")</f>
        <v/>
      </c>
      <c r="AP865" s="10" t="str">
        <f ca="1">IFERROR(IF(AND(NOW()&lt;= EOMONTH(DATE(YEAR($P865),9, 1), 0), Overall!$A867&lt;&gt;"", MONTH($O865) &lt;= 9, MONTH($P865) &gt;= 9), IF($T865 &lt;&gt; "", $H865/$T865, ""), ""), "")</f>
        <v/>
      </c>
      <c r="AQ865" s="10" t="str">
        <f ca="1">IFERROR(IF(AND(NOW()&lt;= EOMONTH(DATE(YEAR($P865),10, 1), 0), Overall!$A867&lt;&gt;"", MONTH($O865) &lt;= 10, MONTH($P865) &gt;= 10), IF($T865 &lt;&gt; "", $H865/$T865, ""), ""), "")</f>
        <v/>
      </c>
      <c r="AR865" s="10" t="str">
        <f ca="1">IFERROR(IF(AND(NOW()&lt;= EOMONTH(DATE(YEAR($P865),11, 1), 0), Overall!$A867&lt;&gt;"", MONTH($O865) &lt;=11, MONTH($P865) &gt;= 11), IF($T865 &lt;&gt; "", $H865/$T865, ""), ""), "")</f>
        <v/>
      </c>
      <c r="AS865" s="10" t="str">
        <f ca="1">IFERROR(IF(AND(NOW()&lt;= EOMONTH(DATE(YEAR($P865),12, 1), 0), Overall!$A867&lt;&gt;"", MONTH($O865) &lt;= 12, MONTH($P865) &gt;= 12), IF($T865 &lt;&gt; "", $H865/$T865, ""), ""), "")</f>
        <v/>
      </c>
      <c r="AT865" s="16">
        <f t="shared" ca="1" si="26"/>
        <v>0</v>
      </c>
    </row>
    <row r="866" spans="1:46" x14ac:dyDescent="0.25">
      <c r="A866" t="str">
        <f>_xlfn.VALUETOTEXT(Overall!A868)</f>
        <v>FY2025 PCHP</v>
      </c>
      <c r="B866" s="8">
        <f>IF(Overall!B868&lt;&gt;"", VALUE(Overall!B868), "")</f>
        <v>16</v>
      </c>
      <c r="C866" s="5" t="str">
        <f>IF(Overall!C868&lt;&gt;"",_xlfn.VALUETOTEXT(Overall!C868),"")</f>
        <v>25-0110-2210-24SCBS-PS-AS-016</v>
      </c>
      <c r="D866" s="5" t="str">
        <f>_xlfn.VALUETOTEXT(Overall!D868)</f>
        <v>AS</v>
      </c>
      <c r="E866" s="5" t="str">
        <f>IF(Overall!Q868&lt;&gt;"",_xlfn.VALUETOTEXT(Overall!Q868),"")</f>
        <v>SCBS</v>
      </c>
      <c r="F866" s="5" t="str">
        <f>IF(Overall!E868&lt;&gt;"",_xlfn.VALUETOTEXT(Overall!E868),"")</f>
        <v>Standard Chartered Saadiq Berhad</v>
      </c>
      <c r="G866" s="5" t="str">
        <f>IF(Overall!R868&lt;&gt;"",_xlfn.VALUETOTEXT(Overall!R868),"")</f>
        <v>Asian</v>
      </c>
      <c r="H866" s="6">
        <f>IF(Overall!F868&lt;&gt;"",VALUE(Overall!F868),"")</f>
        <v>500000</v>
      </c>
      <c r="I866" s="6">
        <f>IF(Overall!G868&lt;&gt;"",VALUE(Overall!G868),"")</f>
        <v>77</v>
      </c>
      <c r="J866" s="6">
        <f>IF(Overall!H868&lt;&gt;"",VALUE(Overall!H868),"")</f>
        <v>64</v>
      </c>
      <c r="K866" s="6">
        <f>IF(Overall!I868&lt;&gt;"",VALUE(Overall!I868),"")</f>
        <v>7.25</v>
      </c>
      <c r="L866" s="6">
        <f>IF(Overall!J868&lt;&gt;"",VALUE(Overall!J868),"")</f>
        <v>1.88</v>
      </c>
      <c r="M866" s="6">
        <f>IF(Overall!K868&lt;&gt;"",VALUE(Overall!K868),"")</f>
        <v>5.37</v>
      </c>
      <c r="N866" s="6">
        <f>IF(Overall!T868&lt;&gt;"",VALUE(Overall!T868),"")</f>
        <v>72.75</v>
      </c>
      <c r="O866" s="7">
        <f>IF(Overall!L868&lt;&gt;"", DATEVALUE(Overall!L868), "")</f>
        <v>45658</v>
      </c>
      <c r="P866" s="7">
        <f>IF(Overall!M868&lt;&gt;"", DATEVALUE(Overall!M868), "")</f>
        <v>45688</v>
      </c>
      <c r="Q866" s="7" t="str">
        <f>IF(Overall!S868&lt;&gt;"",_xlfn.VALUETOTEXT(Overall!S868),"")</f>
        <v>Jan</v>
      </c>
      <c r="R866" s="7">
        <f>IF(Overall!O868&lt;&gt;"", DATEVALUE(Overall!O868), "")</f>
        <v>45566</v>
      </c>
      <c r="S866" s="7">
        <f>IF(Overall!O868&lt;&gt;"", DATEVALUE(Overall!O868), "")</f>
        <v>45566</v>
      </c>
      <c r="T866" s="5">
        <f t="shared" si="27"/>
        <v>1</v>
      </c>
      <c r="U866" s="10">
        <f>IF(Overall!$A868&lt;&gt;"",IF(AND(MONTH($O866) &lt;= 1, MONTH($P866) &gt;= 1), IF($T866 &lt;&gt; "", $H866/$T866, ""), ""),"")</f>
        <v>500000</v>
      </c>
      <c r="V866" s="10" t="str">
        <f>IF(Overall!$A868&lt;&gt;"",IF(AND(MONTH($O866) &lt;= 2, MONTH($P866) &gt;= 2), IF($T866 &lt;&gt; "", $H866/$T866, ""), ""),"")</f>
        <v/>
      </c>
      <c r="W866" s="10" t="str">
        <f>IF(Overall!$A868&lt;&gt;"",IF(AND(MONTH($O866) &lt;= 3, MONTH($P866) &gt;= 3), IF($T866 &lt;&gt; "", $H866/$T866, ""), ""),"")</f>
        <v/>
      </c>
      <c r="X866" s="10" t="str">
        <f>IF(Overall!$A868&lt;&gt;"",IF(AND(MONTH($O866) &lt;= 4, MONTH($P866) &gt;= 4), IF($T866 &lt;&gt; "", $H866/$T866, ""), ""),"")</f>
        <v/>
      </c>
      <c r="Y866" s="10" t="str">
        <f>IF(Overall!$A868&lt;&gt;"",IF(AND(MONTH($O866) &lt;= 5, MONTH($P866) &gt;= 5), IF($T866 &lt;&gt; "", $H866/$T866, ""), ""),"")</f>
        <v/>
      </c>
      <c r="Z866" s="10" t="str">
        <f>IF(Overall!$A868&lt;&gt;"",IF(AND(MONTH($O866) &lt;= 6, MONTH($P866) &gt;= 6), IF($T866 &lt;&gt; "", $H866/$T866, ""), ""),"")</f>
        <v/>
      </c>
      <c r="AA866" s="10" t="str">
        <f>IF(Overall!$A868&lt;&gt;"",IF(AND(MONTH($O866) &lt;= 7, MONTH($P866) &gt;= 7 ), IF($T866 &lt;&gt; "", $H866/$T866, ""), ""),"")</f>
        <v/>
      </c>
      <c r="AB866" s="10" t="str">
        <f>IF(Overall!$A868&lt;&gt;"",IF(AND(MONTH($O866) &lt;= 8, MONTH($P866) &gt;= 8), IF($T866 &lt;&gt; "", $H866/$T866, ""), ""),"")</f>
        <v/>
      </c>
      <c r="AC866" s="10" t="str">
        <f>IF(Overall!$A868&lt;&gt;"",IF(AND(MONTH($O866) &lt;= 9, MONTH($P866) &gt;= 9), IF($T866 &lt;&gt; "", $H866/$T866, ""), ""),"")</f>
        <v/>
      </c>
      <c r="AD866" s="10" t="str">
        <f>IF(Overall!$A868&lt;&gt;"",IF(AND(MONTH($O866) &lt;= 10, MONTH($P866) &gt;= 10), IF($T866 &lt;&gt; "", $H866/$T866, ""), ""),"")</f>
        <v/>
      </c>
      <c r="AE866" s="10" t="str">
        <f>IF(Overall!$A868&lt;&gt;"",IF(AND(MONTH($O866) &lt;= 11, MONTH($P866) &gt;= 11), IF($T866 &lt;&gt; "", $H866/$T866, ""), ""),"")</f>
        <v/>
      </c>
      <c r="AF866" s="10" t="str">
        <f>IF(Overall!$A868&lt;&gt;"",IF(AND(MONTH($O866) &lt;= 12, MONTH($P866) &gt;= 12), IF($T866 &lt;&gt; "", $H866/$T866, ""), ""),"")</f>
        <v/>
      </c>
      <c r="AH866" s="10" t="str">
        <f ca="1">IFERROR(IF(AND(NOW()&lt;= EOMONTH(DATE(YEAR($P866),1, 1), 0), Overall!$A868&lt;&gt;"", MONTH($O866) &lt;= 1, MONTH($P866) &gt;= 1), IF($T866 &lt;&gt; "", $H866/$T866, ""), ""), "")</f>
        <v/>
      </c>
      <c r="AI866" s="10" t="str">
        <f ca="1">IFERROR(IF(AND(NOW()&lt;= EOMONTH(DATE(YEAR($P866),2, 1), 0), Overall!$A868&lt;&gt;"", MONTH($O866) &lt;= 2, MONTH($P866) &gt;= 2), IF($T866 &lt;&gt; "", $H866/$T866, ""), ""), "")</f>
        <v/>
      </c>
      <c r="AJ866" s="10" t="str">
        <f ca="1">IFERROR(IF(AND(NOW()&lt;= EOMONTH(DATE(YEAR($P866),3, 1), 0), Overall!$A868&lt;&gt;"", MONTH($O866) &lt;= 3, MONTH($P866) &gt;= 3), IF($T866 &lt;&gt; "", $H866/$T866, ""), ""), "")</f>
        <v/>
      </c>
      <c r="AK866" s="10" t="str">
        <f ca="1">IFERROR(IF(AND(NOW()&lt;= EOMONTH(DATE(YEAR($P866),4, 1), 0), Overall!$A868&lt;&gt;"", MONTH($O866) &lt;= 4, MONTH($P866) &gt;= 4), IF($T866 &lt;&gt; "", $H866/$T866, ""), ""), "")</f>
        <v/>
      </c>
      <c r="AL866" s="10" t="str">
        <f ca="1">IFERROR(IF(AND(NOW()&lt;= EOMONTH(DATE(YEAR($P866),5, 1), 0), Overall!$A868&lt;&gt;"", MONTH($O866) &lt;= 5, MONTH($P866) &gt;= 5), IF($T866 &lt;&gt; "", $H866/$T866, ""), ""), "")</f>
        <v/>
      </c>
      <c r="AM866" s="10" t="str">
        <f ca="1">IFERROR(IF(AND(NOW()&lt;= EOMONTH(DATE(YEAR($P866),6, 1), 0), Overall!$A868&lt;&gt;"", MONTH($O866) &lt;= 6, MONTH($P866) &gt;= 6), IF($T866 &lt;&gt; "", $H866/$T866, ""), ""), "")</f>
        <v/>
      </c>
      <c r="AN866" s="10" t="str">
        <f ca="1">IFERROR(IF(AND(NOW()&lt;= EOMONTH(DATE(YEAR($P866),7, 1), 0), Overall!$A868&lt;&gt;"", MONTH($O866) &lt;= 7, MONTH($P866) &gt;= 7), IF($T866 &lt;&gt; "", $H866/$T866, ""), ""), "")</f>
        <v/>
      </c>
      <c r="AO866" s="10" t="str">
        <f ca="1">IFERROR(IF(AND(NOW()&lt;= EOMONTH(DATE(YEAR($P866),8, 1), 0), Overall!$A868&lt;&gt;"", MONTH($O866) &lt;= 8, MONTH($P866) &gt;= 8), IF($T866 &lt;&gt; "", $H866/$T866, ""), ""), "")</f>
        <v/>
      </c>
      <c r="AP866" s="10" t="str">
        <f ca="1">IFERROR(IF(AND(NOW()&lt;= EOMONTH(DATE(YEAR($P866),9, 1), 0), Overall!$A868&lt;&gt;"", MONTH($O866) &lt;= 9, MONTH($P866) &gt;= 9), IF($T866 &lt;&gt; "", $H866/$T866, ""), ""), "")</f>
        <v/>
      </c>
      <c r="AQ866" s="10" t="str">
        <f ca="1">IFERROR(IF(AND(NOW()&lt;= EOMONTH(DATE(YEAR($P866),10, 1), 0), Overall!$A868&lt;&gt;"", MONTH($O866) &lt;= 10, MONTH($P866) &gt;= 10), IF($T866 &lt;&gt; "", $H866/$T866, ""), ""), "")</f>
        <v/>
      </c>
      <c r="AR866" s="10" t="str">
        <f ca="1">IFERROR(IF(AND(NOW()&lt;= EOMONTH(DATE(YEAR($P866),11, 1), 0), Overall!$A868&lt;&gt;"", MONTH($O866) &lt;=11, MONTH($P866) &gt;= 11), IF($T866 &lt;&gt; "", $H866/$T866, ""), ""), "")</f>
        <v/>
      </c>
      <c r="AS866" s="10" t="str">
        <f ca="1">IFERROR(IF(AND(NOW()&lt;= EOMONTH(DATE(YEAR($P866),12, 1), 0), Overall!$A868&lt;&gt;"", MONTH($O866) &lt;= 12, MONTH($P866) &gt;= 12), IF($T866 &lt;&gt; "", $H866/$T866, ""), ""), "")</f>
        <v/>
      </c>
      <c r="AT866" s="16">
        <f t="shared" ca="1" si="26"/>
        <v>0</v>
      </c>
    </row>
    <row r="867" spans="1:46" x14ac:dyDescent="0.25">
      <c r="A867" t="str">
        <f>_xlfn.VALUETOTEXT(Overall!A869)</f>
        <v>FY2025 PCHP</v>
      </c>
      <c r="B867" s="8">
        <f>IF(Overall!B869&lt;&gt;"", VALUE(Overall!B869), "")</f>
        <v>17</v>
      </c>
      <c r="C867" s="5" t="str">
        <f>IF(Overall!C869&lt;&gt;"",_xlfn.VALUETOTEXT(Overall!C869),"")</f>
        <v>25-0110-2210-24JPMC-PS-AS-017</v>
      </c>
      <c r="D867" s="5" t="str">
        <f>_xlfn.VALUETOTEXT(Overall!D869)</f>
        <v>AS</v>
      </c>
      <c r="E867" s="5" t="str">
        <f>IF(Overall!Q869&lt;&gt;"",_xlfn.VALUETOTEXT(Overall!Q869),"")</f>
        <v>JPMC</v>
      </c>
      <c r="F867" s="5" t="str">
        <f>IF(Overall!E869&lt;&gt;"",_xlfn.VALUETOTEXT(Overall!E869),"")</f>
        <v>JP Morgan Chase Bank NA</v>
      </c>
      <c r="G867" s="5" t="str">
        <f>IF(Overall!R869&lt;&gt;"",_xlfn.VALUETOTEXT(Overall!R869),"")</f>
        <v>Asian</v>
      </c>
      <c r="H867" s="6">
        <f>IF(Overall!F869&lt;&gt;"",VALUE(Overall!F869),"")</f>
        <v>500000</v>
      </c>
      <c r="I867" s="6">
        <f>IF(Overall!G869&lt;&gt;"",VALUE(Overall!G869),"")</f>
        <v>77</v>
      </c>
      <c r="J867" s="6">
        <f>IF(Overall!H869&lt;&gt;"",VALUE(Overall!H869),"")</f>
        <v>64</v>
      </c>
      <c r="K867" s="6">
        <f>IF(Overall!I869&lt;&gt;"",VALUE(Overall!I869),"")</f>
        <v>7.48</v>
      </c>
      <c r="L867" s="6">
        <f>IF(Overall!J869&lt;&gt;"",VALUE(Overall!J869),"")</f>
        <v>2</v>
      </c>
      <c r="M867" s="6">
        <f>IF(Overall!K869&lt;&gt;"",VALUE(Overall!K869),"")</f>
        <v>5.48</v>
      </c>
      <c r="N867" s="6">
        <f>IF(Overall!T869&lt;&gt;"",VALUE(Overall!T869),"")</f>
        <v>72.819999999999993</v>
      </c>
      <c r="O867" s="7">
        <f>IF(Overall!L869&lt;&gt;"", DATEVALUE(Overall!L869), "")</f>
        <v>45689</v>
      </c>
      <c r="P867" s="7">
        <f>IF(Overall!M869&lt;&gt;"", DATEVALUE(Overall!M869), "")</f>
        <v>45716</v>
      </c>
      <c r="Q867" s="7" t="str">
        <f>IF(Overall!S869&lt;&gt;"",_xlfn.VALUETOTEXT(Overall!S869),"")</f>
        <v>Feb</v>
      </c>
      <c r="R867" s="7">
        <f>IF(Overall!O869&lt;&gt;"", DATEVALUE(Overall!O869), "")</f>
        <v>45566</v>
      </c>
      <c r="S867" s="7">
        <f>IF(Overall!O869&lt;&gt;"", DATEVALUE(Overall!O869), "")</f>
        <v>45566</v>
      </c>
      <c r="T867" s="5">
        <f t="shared" si="27"/>
        <v>1</v>
      </c>
      <c r="U867" s="10" t="str">
        <f>IF(Overall!$A869&lt;&gt;"",IF(AND(MONTH($O867) &lt;= 1, MONTH($P867) &gt;= 1), IF($T867 &lt;&gt; "", $H867/$T867, ""), ""),"")</f>
        <v/>
      </c>
      <c r="V867" s="10">
        <f>IF(Overall!$A869&lt;&gt;"",IF(AND(MONTH($O867) &lt;= 2, MONTH($P867) &gt;= 2), IF($T867 &lt;&gt; "", $H867/$T867, ""), ""),"")</f>
        <v>500000</v>
      </c>
      <c r="W867" s="10" t="str">
        <f>IF(Overall!$A869&lt;&gt;"",IF(AND(MONTH($O867) &lt;= 3, MONTH($P867) &gt;= 3), IF($T867 &lt;&gt; "", $H867/$T867, ""), ""),"")</f>
        <v/>
      </c>
      <c r="X867" s="10" t="str">
        <f>IF(Overall!$A869&lt;&gt;"",IF(AND(MONTH($O867) &lt;= 4, MONTH($P867) &gt;= 4), IF($T867 &lt;&gt; "", $H867/$T867, ""), ""),"")</f>
        <v/>
      </c>
      <c r="Y867" s="10" t="str">
        <f>IF(Overall!$A869&lt;&gt;"",IF(AND(MONTH($O867) &lt;= 5, MONTH($P867) &gt;= 5), IF($T867 &lt;&gt; "", $H867/$T867, ""), ""),"")</f>
        <v/>
      </c>
      <c r="Z867" s="10" t="str">
        <f>IF(Overall!$A869&lt;&gt;"",IF(AND(MONTH($O867) &lt;= 6, MONTH($P867) &gt;= 6), IF($T867 &lt;&gt; "", $H867/$T867, ""), ""),"")</f>
        <v/>
      </c>
      <c r="AA867" s="10" t="str">
        <f>IF(Overall!$A869&lt;&gt;"",IF(AND(MONTH($O867) &lt;= 7, MONTH($P867) &gt;= 7 ), IF($T867 &lt;&gt; "", $H867/$T867, ""), ""),"")</f>
        <v/>
      </c>
      <c r="AB867" s="10" t="str">
        <f>IF(Overall!$A869&lt;&gt;"",IF(AND(MONTH($O867) &lt;= 8, MONTH($P867) &gt;= 8), IF($T867 &lt;&gt; "", $H867/$T867, ""), ""),"")</f>
        <v/>
      </c>
      <c r="AC867" s="10" t="str">
        <f>IF(Overall!$A869&lt;&gt;"",IF(AND(MONTH($O867) &lt;= 9, MONTH($P867) &gt;= 9), IF($T867 &lt;&gt; "", $H867/$T867, ""), ""),"")</f>
        <v/>
      </c>
      <c r="AD867" s="10" t="str">
        <f>IF(Overall!$A869&lt;&gt;"",IF(AND(MONTH($O867) &lt;= 10, MONTH($P867) &gt;= 10), IF($T867 &lt;&gt; "", $H867/$T867, ""), ""),"")</f>
        <v/>
      </c>
      <c r="AE867" s="10" t="str">
        <f>IF(Overall!$A869&lt;&gt;"",IF(AND(MONTH($O867) &lt;= 11, MONTH($P867) &gt;= 11), IF($T867 &lt;&gt; "", $H867/$T867, ""), ""),"")</f>
        <v/>
      </c>
      <c r="AF867" s="10" t="str">
        <f>IF(Overall!$A869&lt;&gt;"",IF(AND(MONTH($O867) &lt;= 12, MONTH($P867) &gt;= 12), IF($T867 &lt;&gt; "", $H867/$T867, ""), ""),"")</f>
        <v/>
      </c>
      <c r="AH867" s="10" t="str">
        <f ca="1">IFERROR(IF(AND(NOW()&lt;= EOMONTH(DATE(YEAR($P867),1, 1), 0), Overall!$A869&lt;&gt;"", MONTH($O867) &lt;= 1, MONTH($P867) &gt;= 1), IF($T867 &lt;&gt; "", $H867/$T867, ""), ""), "")</f>
        <v/>
      </c>
      <c r="AI867" s="10" t="str">
        <f ca="1">IFERROR(IF(AND(NOW()&lt;= EOMONTH(DATE(YEAR($P867),2, 1), 0), Overall!$A869&lt;&gt;"", MONTH($O867) &lt;= 2, MONTH($P867) &gt;= 2), IF($T867 &lt;&gt; "", $H867/$T867, ""), ""), "")</f>
        <v/>
      </c>
      <c r="AJ867" s="10" t="str">
        <f ca="1">IFERROR(IF(AND(NOW()&lt;= EOMONTH(DATE(YEAR($P867),3, 1), 0), Overall!$A869&lt;&gt;"", MONTH($O867) &lt;= 3, MONTH($P867) &gt;= 3), IF($T867 &lt;&gt; "", $H867/$T867, ""), ""), "")</f>
        <v/>
      </c>
      <c r="AK867" s="10" t="str">
        <f ca="1">IFERROR(IF(AND(NOW()&lt;= EOMONTH(DATE(YEAR($P867),4, 1), 0), Overall!$A869&lt;&gt;"", MONTH($O867) &lt;= 4, MONTH($P867) &gt;= 4), IF($T867 &lt;&gt; "", $H867/$T867, ""), ""), "")</f>
        <v/>
      </c>
      <c r="AL867" s="10" t="str">
        <f ca="1">IFERROR(IF(AND(NOW()&lt;= EOMONTH(DATE(YEAR($P867),5, 1), 0), Overall!$A869&lt;&gt;"", MONTH($O867) &lt;= 5, MONTH($P867) &gt;= 5), IF($T867 &lt;&gt; "", $H867/$T867, ""), ""), "")</f>
        <v/>
      </c>
      <c r="AM867" s="10" t="str">
        <f ca="1">IFERROR(IF(AND(NOW()&lt;= EOMONTH(DATE(YEAR($P867),6, 1), 0), Overall!$A869&lt;&gt;"", MONTH($O867) &lt;= 6, MONTH($P867) &gt;= 6), IF($T867 &lt;&gt; "", $H867/$T867, ""), ""), "")</f>
        <v/>
      </c>
      <c r="AN867" s="10" t="str">
        <f ca="1">IFERROR(IF(AND(NOW()&lt;= EOMONTH(DATE(YEAR($P867),7, 1), 0), Overall!$A869&lt;&gt;"", MONTH($O867) &lt;= 7, MONTH($P867) &gt;= 7), IF($T867 &lt;&gt; "", $H867/$T867, ""), ""), "")</f>
        <v/>
      </c>
      <c r="AO867" s="10" t="str">
        <f ca="1">IFERROR(IF(AND(NOW()&lt;= EOMONTH(DATE(YEAR($P867),8, 1), 0), Overall!$A869&lt;&gt;"", MONTH($O867) &lt;= 8, MONTH($P867) &gt;= 8), IF($T867 &lt;&gt; "", $H867/$T867, ""), ""), "")</f>
        <v/>
      </c>
      <c r="AP867" s="10" t="str">
        <f ca="1">IFERROR(IF(AND(NOW()&lt;= EOMONTH(DATE(YEAR($P867),9, 1), 0), Overall!$A869&lt;&gt;"", MONTH($O867) &lt;= 9, MONTH($P867) &gt;= 9), IF($T867 &lt;&gt; "", $H867/$T867, ""), ""), "")</f>
        <v/>
      </c>
      <c r="AQ867" s="10" t="str">
        <f ca="1">IFERROR(IF(AND(NOW()&lt;= EOMONTH(DATE(YEAR($P867),10, 1), 0), Overall!$A869&lt;&gt;"", MONTH($O867) &lt;= 10, MONTH($P867) &gt;= 10), IF($T867 &lt;&gt; "", $H867/$T867, ""), ""), "")</f>
        <v/>
      </c>
      <c r="AR867" s="10" t="str">
        <f ca="1">IFERROR(IF(AND(NOW()&lt;= EOMONTH(DATE(YEAR($P867),11, 1), 0), Overall!$A869&lt;&gt;"", MONTH($O867) &lt;=11, MONTH($P867) &gt;= 11), IF($T867 &lt;&gt; "", $H867/$T867, ""), ""), "")</f>
        <v/>
      </c>
      <c r="AS867" s="10" t="str">
        <f ca="1">IFERROR(IF(AND(NOW()&lt;= EOMONTH(DATE(YEAR($P867),12, 1), 0), Overall!$A869&lt;&gt;"", MONTH($O867) &lt;= 12, MONTH($P867) &gt;= 12), IF($T867 &lt;&gt; "", $H867/$T867, ""), ""), "")</f>
        <v/>
      </c>
      <c r="AT867" s="16">
        <f t="shared" ca="1" si="26"/>
        <v>0</v>
      </c>
    </row>
    <row r="868" spans="1:46" x14ac:dyDescent="0.25">
      <c r="A868" t="str">
        <f>_xlfn.VALUETOTEXT(Overall!A870)</f>
        <v>FY2025 PCHP</v>
      </c>
      <c r="B868" s="8">
        <f>IF(Overall!B870&lt;&gt;"", VALUE(Overall!B870), "")</f>
        <v>18</v>
      </c>
      <c r="C868" s="5" t="str">
        <f>IF(Overall!C870&lt;&gt;"",_xlfn.VALUETOTEXT(Overall!C870),"")</f>
        <v>25-0110-2210-24CITI-PS-AS-018</v>
      </c>
      <c r="D868" s="5" t="str">
        <f>_xlfn.VALUETOTEXT(Overall!D870)</f>
        <v>AS</v>
      </c>
      <c r="E868" s="5" t="str">
        <f>IF(Overall!Q870&lt;&gt;"",_xlfn.VALUETOTEXT(Overall!Q870),"")</f>
        <v>CITI</v>
      </c>
      <c r="F868" s="5" t="str">
        <f>IF(Overall!E870&lt;&gt;"",_xlfn.VALUETOTEXT(Overall!E870),"")</f>
        <v>Citibank Bhd</v>
      </c>
      <c r="G868" s="5" t="str">
        <f>IF(Overall!R870&lt;&gt;"",_xlfn.VALUETOTEXT(Overall!R870),"")</f>
        <v>Asian</v>
      </c>
      <c r="H868" s="6">
        <f>IF(Overall!F870&lt;&gt;"",VALUE(Overall!F870),"")</f>
        <v>500000</v>
      </c>
      <c r="I868" s="6">
        <f>IF(Overall!G870&lt;&gt;"",VALUE(Overall!G870),"")</f>
        <v>77</v>
      </c>
      <c r="J868" s="6">
        <f>IF(Overall!H870&lt;&gt;"",VALUE(Overall!H870),"")</f>
        <v>64</v>
      </c>
      <c r="K868" s="6">
        <f>IF(Overall!I870&lt;&gt;"",VALUE(Overall!I870),"")</f>
        <v>6.84</v>
      </c>
      <c r="L868" s="6">
        <f>IF(Overall!J870&lt;&gt;"",VALUE(Overall!J870),"")</f>
        <v>1.46</v>
      </c>
      <c r="M868" s="6">
        <f>IF(Overall!K870&lt;&gt;"",VALUE(Overall!K870),"")</f>
        <v>5.38</v>
      </c>
      <c r="N868" s="6">
        <f>IF(Overall!T870&lt;&gt;"",VALUE(Overall!T870),"")</f>
        <v>73.05</v>
      </c>
      <c r="O868" s="7">
        <f>IF(Overall!L870&lt;&gt;"", DATEVALUE(Overall!L870), "")</f>
        <v>45658</v>
      </c>
      <c r="P868" s="7">
        <f>IF(Overall!M870&lt;&gt;"", DATEVALUE(Overall!M870), "")</f>
        <v>45688</v>
      </c>
      <c r="Q868" s="7" t="str">
        <f>IF(Overall!S870&lt;&gt;"",_xlfn.VALUETOTEXT(Overall!S870),"")</f>
        <v>Jan</v>
      </c>
      <c r="R868" s="7">
        <f>IF(Overall!O870&lt;&gt;"", DATEVALUE(Overall!O870), "")</f>
        <v>45566</v>
      </c>
      <c r="S868" s="7">
        <f>IF(Overall!O870&lt;&gt;"", DATEVALUE(Overall!O870), "")</f>
        <v>45566</v>
      </c>
      <c r="T868" s="5">
        <f t="shared" si="27"/>
        <v>1</v>
      </c>
      <c r="U868" s="10">
        <f>IF(Overall!$A870&lt;&gt;"",IF(AND(MONTH($O868) &lt;= 1, MONTH($P868) &gt;= 1), IF($T868 &lt;&gt; "", $H868/$T868, ""), ""),"")</f>
        <v>500000</v>
      </c>
      <c r="V868" s="10" t="str">
        <f>IF(Overall!$A870&lt;&gt;"",IF(AND(MONTH($O868) &lt;= 2, MONTH($P868) &gt;= 2), IF($T868 &lt;&gt; "", $H868/$T868, ""), ""),"")</f>
        <v/>
      </c>
      <c r="W868" s="10" t="str">
        <f>IF(Overall!$A870&lt;&gt;"",IF(AND(MONTH($O868) &lt;= 3, MONTH($P868) &gt;= 3), IF($T868 &lt;&gt; "", $H868/$T868, ""), ""),"")</f>
        <v/>
      </c>
      <c r="X868" s="10" t="str">
        <f>IF(Overall!$A870&lt;&gt;"",IF(AND(MONTH($O868) &lt;= 4, MONTH($P868) &gt;= 4), IF($T868 &lt;&gt; "", $H868/$T868, ""), ""),"")</f>
        <v/>
      </c>
      <c r="Y868" s="10" t="str">
        <f>IF(Overall!$A870&lt;&gt;"",IF(AND(MONTH($O868) &lt;= 5, MONTH($P868) &gt;= 5), IF($T868 &lt;&gt; "", $H868/$T868, ""), ""),"")</f>
        <v/>
      </c>
      <c r="Z868" s="10" t="str">
        <f>IF(Overall!$A870&lt;&gt;"",IF(AND(MONTH($O868) &lt;= 6, MONTH($P868) &gt;= 6), IF($T868 &lt;&gt; "", $H868/$T868, ""), ""),"")</f>
        <v/>
      </c>
      <c r="AA868" s="10" t="str">
        <f>IF(Overall!$A870&lt;&gt;"",IF(AND(MONTH($O868) &lt;= 7, MONTH($P868) &gt;= 7 ), IF($T868 &lt;&gt; "", $H868/$T868, ""), ""),"")</f>
        <v/>
      </c>
      <c r="AB868" s="10" t="str">
        <f>IF(Overall!$A870&lt;&gt;"",IF(AND(MONTH($O868) &lt;= 8, MONTH($P868) &gt;= 8), IF($T868 &lt;&gt; "", $H868/$T868, ""), ""),"")</f>
        <v/>
      </c>
      <c r="AC868" s="10" t="str">
        <f>IF(Overall!$A870&lt;&gt;"",IF(AND(MONTH($O868) &lt;= 9, MONTH($P868) &gt;= 9), IF($T868 &lt;&gt; "", $H868/$T868, ""), ""),"")</f>
        <v/>
      </c>
      <c r="AD868" s="10" t="str">
        <f>IF(Overall!$A870&lt;&gt;"",IF(AND(MONTH($O868) &lt;= 10, MONTH($P868) &gt;= 10), IF($T868 &lt;&gt; "", $H868/$T868, ""), ""),"")</f>
        <v/>
      </c>
      <c r="AE868" s="10" t="str">
        <f>IF(Overall!$A870&lt;&gt;"",IF(AND(MONTH($O868) &lt;= 11, MONTH($P868) &gt;= 11), IF($T868 &lt;&gt; "", $H868/$T868, ""), ""),"")</f>
        <v/>
      </c>
      <c r="AF868" s="10" t="str">
        <f>IF(Overall!$A870&lt;&gt;"",IF(AND(MONTH($O868) &lt;= 12, MONTH($P868) &gt;= 12), IF($T868 &lt;&gt; "", $H868/$T868, ""), ""),"")</f>
        <v/>
      </c>
      <c r="AH868" s="10" t="str">
        <f ca="1">IFERROR(IF(AND(NOW()&lt;= EOMONTH(DATE(YEAR($P868),1, 1), 0), Overall!$A870&lt;&gt;"", MONTH($O868) &lt;= 1, MONTH($P868) &gt;= 1), IF($T868 &lt;&gt; "", $H868/$T868, ""), ""), "")</f>
        <v/>
      </c>
      <c r="AI868" s="10" t="str">
        <f ca="1">IFERROR(IF(AND(NOW()&lt;= EOMONTH(DATE(YEAR($P868),2, 1), 0), Overall!$A870&lt;&gt;"", MONTH($O868) &lt;= 2, MONTH($P868) &gt;= 2), IF($T868 &lt;&gt; "", $H868/$T868, ""), ""), "")</f>
        <v/>
      </c>
      <c r="AJ868" s="10" t="str">
        <f ca="1">IFERROR(IF(AND(NOW()&lt;= EOMONTH(DATE(YEAR($P868),3, 1), 0), Overall!$A870&lt;&gt;"", MONTH($O868) &lt;= 3, MONTH($P868) &gt;= 3), IF($T868 &lt;&gt; "", $H868/$T868, ""), ""), "")</f>
        <v/>
      </c>
      <c r="AK868" s="10" t="str">
        <f ca="1">IFERROR(IF(AND(NOW()&lt;= EOMONTH(DATE(YEAR($P868),4, 1), 0), Overall!$A870&lt;&gt;"", MONTH($O868) &lt;= 4, MONTH($P868) &gt;= 4), IF($T868 &lt;&gt; "", $H868/$T868, ""), ""), "")</f>
        <v/>
      </c>
      <c r="AL868" s="10" t="str">
        <f ca="1">IFERROR(IF(AND(NOW()&lt;= EOMONTH(DATE(YEAR($P868),5, 1), 0), Overall!$A870&lt;&gt;"", MONTH($O868) &lt;= 5, MONTH($P868) &gt;= 5), IF($T868 &lt;&gt; "", $H868/$T868, ""), ""), "")</f>
        <v/>
      </c>
      <c r="AM868" s="10" t="str">
        <f ca="1">IFERROR(IF(AND(NOW()&lt;= EOMONTH(DATE(YEAR($P868),6, 1), 0), Overall!$A870&lt;&gt;"", MONTH($O868) &lt;= 6, MONTH($P868) &gt;= 6), IF($T868 &lt;&gt; "", $H868/$T868, ""), ""), "")</f>
        <v/>
      </c>
      <c r="AN868" s="10" t="str">
        <f ca="1">IFERROR(IF(AND(NOW()&lt;= EOMONTH(DATE(YEAR($P868),7, 1), 0), Overall!$A870&lt;&gt;"", MONTH($O868) &lt;= 7, MONTH($P868) &gt;= 7), IF($T868 &lt;&gt; "", $H868/$T868, ""), ""), "")</f>
        <v/>
      </c>
      <c r="AO868" s="10" t="str">
        <f ca="1">IFERROR(IF(AND(NOW()&lt;= EOMONTH(DATE(YEAR($P868),8, 1), 0), Overall!$A870&lt;&gt;"", MONTH($O868) &lt;= 8, MONTH($P868) &gt;= 8), IF($T868 &lt;&gt; "", $H868/$T868, ""), ""), "")</f>
        <v/>
      </c>
      <c r="AP868" s="10" t="str">
        <f ca="1">IFERROR(IF(AND(NOW()&lt;= EOMONTH(DATE(YEAR($P868),9, 1), 0), Overall!$A870&lt;&gt;"", MONTH($O868) &lt;= 9, MONTH($P868) &gt;= 9), IF($T868 &lt;&gt; "", $H868/$T868, ""), ""), "")</f>
        <v/>
      </c>
      <c r="AQ868" s="10" t="str">
        <f ca="1">IFERROR(IF(AND(NOW()&lt;= EOMONTH(DATE(YEAR($P868),10, 1), 0), Overall!$A870&lt;&gt;"", MONTH($O868) &lt;= 10, MONTH($P868) &gt;= 10), IF($T868 &lt;&gt; "", $H868/$T868, ""), ""), "")</f>
        <v/>
      </c>
      <c r="AR868" s="10" t="str">
        <f ca="1">IFERROR(IF(AND(NOW()&lt;= EOMONTH(DATE(YEAR($P868),11, 1), 0), Overall!$A870&lt;&gt;"", MONTH($O868) &lt;=11, MONTH($P868) &gt;= 11), IF($T868 &lt;&gt; "", $H868/$T868, ""), ""), "")</f>
        <v/>
      </c>
      <c r="AS868" s="10" t="str">
        <f ca="1">IFERROR(IF(AND(NOW()&lt;= EOMONTH(DATE(YEAR($P868),12, 1), 0), Overall!$A870&lt;&gt;"", MONTH($O868) &lt;= 12, MONTH($P868) &gt;= 12), IF($T868 &lt;&gt; "", $H868/$T868, ""), ""), "")</f>
        <v/>
      </c>
      <c r="AT868" s="16">
        <f t="shared" ca="1" si="26"/>
        <v>0</v>
      </c>
    </row>
    <row r="869" spans="1:46" x14ac:dyDescent="0.25">
      <c r="A869" t="str">
        <f>_xlfn.VALUETOTEXT(Overall!A871)</f>
        <v>FY2025 PCHP</v>
      </c>
      <c r="B869" s="8">
        <f>IF(Overall!B871&lt;&gt;"", VALUE(Overall!B871), "")</f>
        <v>19</v>
      </c>
      <c r="C869" s="5" t="str">
        <f>IF(Overall!C871&lt;&gt;"",_xlfn.VALUETOTEXT(Overall!C871),"")</f>
        <v>25-0110-2210-24BNPP-PS-AS-019</v>
      </c>
      <c r="D869" s="5" t="str">
        <f>_xlfn.VALUETOTEXT(Overall!D871)</f>
        <v>AS</v>
      </c>
      <c r="E869" s="5" t="str">
        <f>IF(Overall!Q871&lt;&gt;"",_xlfn.VALUETOTEXT(Overall!Q871),"")</f>
        <v>BNPP</v>
      </c>
      <c r="F869" s="5" t="str">
        <f>IF(Overall!E871&lt;&gt;"",_xlfn.VALUETOTEXT(Overall!E871),"")</f>
        <v>BNP Paribas SA</v>
      </c>
      <c r="G869" s="5" t="str">
        <f>IF(Overall!R871&lt;&gt;"",_xlfn.VALUETOTEXT(Overall!R871),"")</f>
        <v>Asian</v>
      </c>
      <c r="H869" s="6">
        <f>IF(Overall!F871&lt;&gt;"",VALUE(Overall!F871),"")</f>
        <v>500000</v>
      </c>
      <c r="I869" s="6">
        <f>IF(Overall!G871&lt;&gt;"",VALUE(Overall!G871),"")</f>
        <v>77</v>
      </c>
      <c r="J869" s="6">
        <f>IF(Overall!H871&lt;&gt;"",VALUE(Overall!H871),"")</f>
        <v>64</v>
      </c>
      <c r="K869" s="6">
        <f>IF(Overall!I871&lt;&gt;"",VALUE(Overall!I871),"")</f>
        <v>7.38</v>
      </c>
      <c r="L869" s="6">
        <f>IF(Overall!J871&lt;&gt;"",VALUE(Overall!J871),"")</f>
        <v>2</v>
      </c>
      <c r="M869" s="6">
        <f>IF(Overall!K871&lt;&gt;"",VALUE(Overall!K871),"")</f>
        <v>5.38</v>
      </c>
      <c r="N869" s="6">
        <f>IF(Overall!T871&lt;&gt;"",VALUE(Overall!T871),"")</f>
        <v>73</v>
      </c>
      <c r="O869" s="7">
        <f>IF(Overall!L871&lt;&gt;"", DATEVALUE(Overall!L871), "")</f>
        <v>45689</v>
      </c>
      <c r="P869" s="7">
        <f>IF(Overall!M871&lt;&gt;"", DATEVALUE(Overall!M871), "")</f>
        <v>45716</v>
      </c>
      <c r="Q869" s="7" t="str">
        <f>IF(Overall!S871&lt;&gt;"",_xlfn.VALUETOTEXT(Overall!S871),"")</f>
        <v>Feb</v>
      </c>
      <c r="R869" s="7">
        <f>IF(Overall!O871&lt;&gt;"", DATEVALUE(Overall!O871), "")</f>
        <v>45566</v>
      </c>
      <c r="S869" s="7">
        <f>IF(Overall!O871&lt;&gt;"", DATEVALUE(Overall!O871), "")</f>
        <v>45566</v>
      </c>
      <c r="T869" s="5">
        <f t="shared" si="27"/>
        <v>1</v>
      </c>
      <c r="U869" s="10" t="str">
        <f>IF(Overall!$A871&lt;&gt;"",IF(AND(MONTH($O869) &lt;= 1, MONTH($P869) &gt;= 1), IF($T869 &lt;&gt; "", $H869/$T869, ""), ""),"")</f>
        <v/>
      </c>
      <c r="V869" s="10">
        <f>IF(Overall!$A871&lt;&gt;"",IF(AND(MONTH($O869) &lt;= 2, MONTH($P869) &gt;= 2), IF($T869 &lt;&gt; "", $H869/$T869, ""), ""),"")</f>
        <v>500000</v>
      </c>
      <c r="W869" s="10" t="str">
        <f>IF(Overall!$A871&lt;&gt;"",IF(AND(MONTH($O869) &lt;= 3, MONTH($P869) &gt;= 3), IF($T869 &lt;&gt; "", $H869/$T869, ""), ""),"")</f>
        <v/>
      </c>
      <c r="X869" s="10" t="str">
        <f>IF(Overall!$A871&lt;&gt;"",IF(AND(MONTH($O869) &lt;= 4, MONTH($P869) &gt;= 4), IF($T869 &lt;&gt; "", $H869/$T869, ""), ""),"")</f>
        <v/>
      </c>
      <c r="Y869" s="10" t="str">
        <f>IF(Overall!$A871&lt;&gt;"",IF(AND(MONTH($O869) &lt;= 5, MONTH($P869) &gt;= 5), IF($T869 &lt;&gt; "", $H869/$T869, ""), ""),"")</f>
        <v/>
      </c>
      <c r="Z869" s="10" t="str">
        <f>IF(Overall!$A871&lt;&gt;"",IF(AND(MONTH($O869) &lt;= 6, MONTH($P869) &gt;= 6), IF($T869 &lt;&gt; "", $H869/$T869, ""), ""),"")</f>
        <v/>
      </c>
      <c r="AA869" s="10" t="str">
        <f>IF(Overall!$A871&lt;&gt;"",IF(AND(MONTH($O869) &lt;= 7, MONTH($P869) &gt;= 7 ), IF($T869 &lt;&gt; "", $H869/$T869, ""), ""),"")</f>
        <v/>
      </c>
      <c r="AB869" s="10" t="str">
        <f>IF(Overall!$A871&lt;&gt;"",IF(AND(MONTH($O869) &lt;= 8, MONTH($P869) &gt;= 8), IF($T869 &lt;&gt; "", $H869/$T869, ""), ""),"")</f>
        <v/>
      </c>
      <c r="AC869" s="10" t="str">
        <f>IF(Overall!$A871&lt;&gt;"",IF(AND(MONTH($O869) &lt;= 9, MONTH($P869) &gt;= 9), IF($T869 &lt;&gt; "", $H869/$T869, ""), ""),"")</f>
        <v/>
      </c>
      <c r="AD869" s="10" t="str">
        <f>IF(Overall!$A871&lt;&gt;"",IF(AND(MONTH($O869) &lt;= 10, MONTH($P869) &gt;= 10), IF($T869 &lt;&gt; "", $H869/$T869, ""), ""),"")</f>
        <v/>
      </c>
      <c r="AE869" s="10" t="str">
        <f>IF(Overall!$A871&lt;&gt;"",IF(AND(MONTH($O869) &lt;= 11, MONTH($P869) &gt;= 11), IF($T869 &lt;&gt; "", $H869/$T869, ""), ""),"")</f>
        <v/>
      </c>
      <c r="AF869" s="10" t="str">
        <f>IF(Overall!$A871&lt;&gt;"",IF(AND(MONTH($O869) &lt;= 12, MONTH($P869) &gt;= 12), IF($T869 &lt;&gt; "", $H869/$T869, ""), ""),"")</f>
        <v/>
      </c>
      <c r="AH869" s="10" t="str">
        <f ca="1">IFERROR(IF(AND(NOW()&lt;= EOMONTH(DATE(YEAR($P869),1, 1), 0), Overall!$A871&lt;&gt;"", MONTH($O869) &lt;= 1, MONTH($P869) &gt;= 1), IF($T869 &lt;&gt; "", $H869/$T869, ""), ""), "")</f>
        <v/>
      </c>
      <c r="AI869" s="10" t="str">
        <f ca="1">IFERROR(IF(AND(NOW()&lt;= EOMONTH(DATE(YEAR($P869),2, 1), 0), Overall!$A871&lt;&gt;"", MONTH($O869) &lt;= 2, MONTH($P869) &gt;= 2), IF($T869 &lt;&gt; "", $H869/$T869, ""), ""), "")</f>
        <v/>
      </c>
      <c r="AJ869" s="10" t="str">
        <f ca="1">IFERROR(IF(AND(NOW()&lt;= EOMONTH(DATE(YEAR($P869),3, 1), 0), Overall!$A871&lt;&gt;"", MONTH($O869) &lt;= 3, MONTH($P869) &gt;= 3), IF($T869 &lt;&gt; "", $H869/$T869, ""), ""), "")</f>
        <v/>
      </c>
      <c r="AK869" s="10" t="str">
        <f ca="1">IFERROR(IF(AND(NOW()&lt;= EOMONTH(DATE(YEAR($P869),4, 1), 0), Overall!$A871&lt;&gt;"", MONTH($O869) &lt;= 4, MONTH($P869) &gt;= 4), IF($T869 &lt;&gt; "", $H869/$T869, ""), ""), "")</f>
        <v/>
      </c>
      <c r="AL869" s="10" t="str">
        <f ca="1">IFERROR(IF(AND(NOW()&lt;= EOMONTH(DATE(YEAR($P869),5, 1), 0), Overall!$A871&lt;&gt;"", MONTH($O869) &lt;= 5, MONTH($P869) &gt;= 5), IF($T869 &lt;&gt; "", $H869/$T869, ""), ""), "")</f>
        <v/>
      </c>
      <c r="AM869" s="10" t="str">
        <f ca="1">IFERROR(IF(AND(NOW()&lt;= EOMONTH(DATE(YEAR($P869),6, 1), 0), Overall!$A871&lt;&gt;"", MONTH($O869) &lt;= 6, MONTH($P869) &gt;= 6), IF($T869 &lt;&gt; "", $H869/$T869, ""), ""), "")</f>
        <v/>
      </c>
      <c r="AN869" s="10" t="str">
        <f ca="1">IFERROR(IF(AND(NOW()&lt;= EOMONTH(DATE(YEAR($P869),7, 1), 0), Overall!$A871&lt;&gt;"", MONTH($O869) &lt;= 7, MONTH($P869) &gt;= 7), IF($T869 &lt;&gt; "", $H869/$T869, ""), ""), "")</f>
        <v/>
      </c>
      <c r="AO869" s="10" t="str">
        <f ca="1">IFERROR(IF(AND(NOW()&lt;= EOMONTH(DATE(YEAR($P869),8, 1), 0), Overall!$A871&lt;&gt;"", MONTH($O869) &lt;= 8, MONTH($P869) &gt;= 8), IF($T869 &lt;&gt; "", $H869/$T869, ""), ""), "")</f>
        <v/>
      </c>
      <c r="AP869" s="10" t="str">
        <f ca="1">IFERROR(IF(AND(NOW()&lt;= EOMONTH(DATE(YEAR($P869),9, 1), 0), Overall!$A871&lt;&gt;"", MONTH($O869) &lt;= 9, MONTH($P869) &gt;= 9), IF($T869 &lt;&gt; "", $H869/$T869, ""), ""), "")</f>
        <v/>
      </c>
      <c r="AQ869" s="10" t="str">
        <f ca="1">IFERROR(IF(AND(NOW()&lt;= EOMONTH(DATE(YEAR($P869),10, 1), 0), Overall!$A871&lt;&gt;"", MONTH($O869) &lt;= 10, MONTH($P869) &gt;= 10), IF($T869 &lt;&gt; "", $H869/$T869, ""), ""), "")</f>
        <v/>
      </c>
      <c r="AR869" s="10" t="str">
        <f ca="1">IFERROR(IF(AND(NOW()&lt;= EOMONTH(DATE(YEAR($P869),11, 1), 0), Overall!$A871&lt;&gt;"", MONTH($O869) &lt;=11, MONTH($P869) &gt;= 11), IF($T869 &lt;&gt; "", $H869/$T869, ""), ""), "")</f>
        <v/>
      </c>
      <c r="AS869" s="10" t="str">
        <f ca="1">IFERROR(IF(AND(NOW()&lt;= EOMONTH(DATE(YEAR($P869),12, 1), 0), Overall!$A871&lt;&gt;"", MONTH($O869) &lt;= 12, MONTH($P869) &gt;= 12), IF($T869 &lt;&gt; "", $H869/$T869, ""), ""), "")</f>
        <v/>
      </c>
      <c r="AT869" s="16">
        <f t="shared" ca="1" si="26"/>
        <v>0</v>
      </c>
    </row>
    <row r="870" spans="1:46" x14ac:dyDescent="0.25">
      <c r="A870" t="str">
        <f>_xlfn.VALUETOTEXT(Overall!A872)</f>
        <v>FY2025 PCHP</v>
      </c>
      <c r="B870" s="8">
        <f>IF(Overall!B872&lt;&gt;"", VALUE(Overall!B872), "")</f>
        <v>20</v>
      </c>
      <c r="C870" s="5" t="str">
        <f>IF(Overall!C872&lt;&gt;"",_xlfn.VALUETOTEXT(Overall!C872),"")</f>
        <v>25-0110-2210-24JPMC-PS-AS-020</v>
      </c>
      <c r="D870" s="5" t="str">
        <f>_xlfn.VALUETOTEXT(Overall!D872)</f>
        <v>AS</v>
      </c>
      <c r="E870" s="5" t="str">
        <f>IF(Overall!Q872&lt;&gt;"",_xlfn.VALUETOTEXT(Overall!Q872),"")</f>
        <v>JPMC</v>
      </c>
      <c r="F870" s="5" t="str">
        <f>IF(Overall!E872&lt;&gt;"",_xlfn.VALUETOTEXT(Overall!E872),"")</f>
        <v>JP Morgan Chase Bank NA</v>
      </c>
      <c r="G870" s="5" t="str">
        <f>IF(Overall!R872&lt;&gt;"",_xlfn.VALUETOTEXT(Overall!R872),"")</f>
        <v>Asian</v>
      </c>
      <c r="H870" s="6">
        <f>IF(Overall!F872&lt;&gt;"",VALUE(Overall!F872),"")</f>
        <v>500000</v>
      </c>
      <c r="I870" s="6">
        <f>IF(Overall!G872&lt;&gt;"",VALUE(Overall!G872),"")</f>
        <v>77</v>
      </c>
      <c r="J870" s="6">
        <f>IF(Overall!H872&lt;&gt;"",VALUE(Overall!H872),"")</f>
        <v>64</v>
      </c>
      <c r="K870" s="6">
        <f>IF(Overall!I872&lt;&gt;"",VALUE(Overall!I872),"")</f>
        <v>7.07</v>
      </c>
      <c r="L870" s="6">
        <f>IF(Overall!J872&lt;&gt;"",VALUE(Overall!J872),"")</f>
        <v>1.9</v>
      </c>
      <c r="M870" s="6">
        <f>IF(Overall!K872&lt;&gt;"",VALUE(Overall!K872),"")</f>
        <v>5.17</v>
      </c>
      <c r="N870" s="6">
        <f>IF(Overall!T872&lt;&gt;"",VALUE(Overall!T872),"")</f>
        <v>73.599999999999994</v>
      </c>
      <c r="O870" s="7">
        <f>IF(Overall!L872&lt;&gt;"", DATEVALUE(Overall!L872), "")</f>
        <v>45689</v>
      </c>
      <c r="P870" s="7">
        <f>IF(Overall!M872&lt;&gt;"", DATEVALUE(Overall!M872), "")</f>
        <v>45716</v>
      </c>
      <c r="Q870" s="7" t="str">
        <f>IF(Overall!S872&lt;&gt;"",_xlfn.VALUETOTEXT(Overall!S872),"")</f>
        <v>Feb</v>
      </c>
      <c r="R870" s="7">
        <f>IF(Overall!O872&lt;&gt;"", DATEVALUE(Overall!O872), "")</f>
        <v>45566</v>
      </c>
      <c r="S870" s="7">
        <f>IF(Overall!O872&lt;&gt;"", DATEVALUE(Overall!O872), "")</f>
        <v>45566</v>
      </c>
      <c r="T870" s="5">
        <f t="shared" si="27"/>
        <v>1</v>
      </c>
      <c r="U870" s="10" t="str">
        <f>IF(Overall!$A872&lt;&gt;"",IF(AND(MONTH($O870) &lt;= 1, MONTH($P870) &gt;= 1), IF($T870 &lt;&gt; "", $H870/$T870, ""), ""),"")</f>
        <v/>
      </c>
      <c r="V870" s="10">
        <f>IF(Overall!$A872&lt;&gt;"",IF(AND(MONTH($O870) &lt;= 2, MONTH($P870) &gt;= 2), IF($T870 &lt;&gt; "", $H870/$T870, ""), ""),"")</f>
        <v>500000</v>
      </c>
      <c r="W870" s="10" t="str">
        <f>IF(Overall!$A872&lt;&gt;"",IF(AND(MONTH($O870) &lt;= 3, MONTH($P870) &gt;= 3), IF($T870 &lt;&gt; "", $H870/$T870, ""), ""),"")</f>
        <v/>
      </c>
      <c r="X870" s="10" t="str">
        <f>IF(Overall!$A872&lt;&gt;"",IF(AND(MONTH($O870) &lt;= 4, MONTH($P870) &gt;= 4), IF($T870 &lt;&gt; "", $H870/$T870, ""), ""),"")</f>
        <v/>
      </c>
      <c r="Y870" s="10" t="str">
        <f>IF(Overall!$A872&lt;&gt;"",IF(AND(MONTH($O870) &lt;= 5, MONTH($P870) &gt;= 5), IF($T870 &lt;&gt; "", $H870/$T870, ""), ""),"")</f>
        <v/>
      </c>
      <c r="Z870" s="10" t="str">
        <f>IF(Overall!$A872&lt;&gt;"",IF(AND(MONTH($O870) &lt;= 6, MONTH($P870) &gt;= 6), IF($T870 &lt;&gt; "", $H870/$T870, ""), ""),"")</f>
        <v/>
      </c>
      <c r="AA870" s="10" t="str">
        <f>IF(Overall!$A872&lt;&gt;"",IF(AND(MONTH($O870) &lt;= 7, MONTH($P870) &gt;= 7 ), IF($T870 &lt;&gt; "", $H870/$T870, ""), ""),"")</f>
        <v/>
      </c>
      <c r="AB870" s="10" t="str">
        <f>IF(Overall!$A872&lt;&gt;"",IF(AND(MONTH($O870) &lt;= 8, MONTH($P870) &gt;= 8), IF($T870 &lt;&gt; "", $H870/$T870, ""), ""),"")</f>
        <v/>
      </c>
      <c r="AC870" s="10" t="str">
        <f>IF(Overall!$A872&lt;&gt;"",IF(AND(MONTH($O870) &lt;= 9, MONTH($P870) &gt;= 9), IF($T870 &lt;&gt; "", $H870/$T870, ""), ""),"")</f>
        <v/>
      </c>
      <c r="AD870" s="10" t="str">
        <f>IF(Overall!$A872&lt;&gt;"",IF(AND(MONTH($O870) &lt;= 10, MONTH($P870) &gt;= 10), IF($T870 &lt;&gt; "", $H870/$T870, ""), ""),"")</f>
        <v/>
      </c>
      <c r="AE870" s="10" t="str">
        <f>IF(Overall!$A872&lt;&gt;"",IF(AND(MONTH($O870) &lt;= 11, MONTH($P870) &gt;= 11), IF($T870 &lt;&gt; "", $H870/$T870, ""), ""),"")</f>
        <v/>
      </c>
      <c r="AF870" s="10" t="str">
        <f>IF(Overall!$A872&lt;&gt;"",IF(AND(MONTH($O870) &lt;= 12, MONTH($P870) &gt;= 12), IF($T870 &lt;&gt; "", $H870/$T870, ""), ""),"")</f>
        <v/>
      </c>
      <c r="AH870" s="10" t="str">
        <f ca="1">IFERROR(IF(AND(NOW()&lt;= EOMONTH(DATE(YEAR($P870),1, 1), 0), Overall!$A872&lt;&gt;"", MONTH($O870) &lt;= 1, MONTH($P870) &gt;= 1), IF($T870 &lt;&gt; "", $H870/$T870, ""), ""), "")</f>
        <v/>
      </c>
      <c r="AI870" s="10" t="str">
        <f ca="1">IFERROR(IF(AND(NOW()&lt;= EOMONTH(DATE(YEAR($P870),2, 1), 0), Overall!$A872&lt;&gt;"", MONTH($O870) &lt;= 2, MONTH($P870) &gt;= 2), IF($T870 &lt;&gt; "", $H870/$T870, ""), ""), "")</f>
        <v/>
      </c>
      <c r="AJ870" s="10" t="str">
        <f ca="1">IFERROR(IF(AND(NOW()&lt;= EOMONTH(DATE(YEAR($P870),3, 1), 0), Overall!$A872&lt;&gt;"", MONTH($O870) &lt;= 3, MONTH($P870) &gt;= 3), IF($T870 &lt;&gt; "", $H870/$T870, ""), ""), "")</f>
        <v/>
      </c>
      <c r="AK870" s="10" t="str">
        <f ca="1">IFERROR(IF(AND(NOW()&lt;= EOMONTH(DATE(YEAR($P870),4, 1), 0), Overall!$A872&lt;&gt;"", MONTH($O870) &lt;= 4, MONTH($P870) &gt;= 4), IF($T870 &lt;&gt; "", $H870/$T870, ""), ""), "")</f>
        <v/>
      </c>
      <c r="AL870" s="10" t="str">
        <f ca="1">IFERROR(IF(AND(NOW()&lt;= EOMONTH(DATE(YEAR($P870),5, 1), 0), Overall!$A872&lt;&gt;"", MONTH($O870) &lt;= 5, MONTH($P870) &gt;= 5), IF($T870 &lt;&gt; "", $H870/$T870, ""), ""), "")</f>
        <v/>
      </c>
      <c r="AM870" s="10" t="str">
        <f ca="1">IFERROR(IF(AND(NOW()&lt;= EOMONTH(DATE(YEAR($P870),6, 1), 0), Overall!$A872&lt;&gt;"", MONTH($O870) &lt;= 6, MONTH($P870) &gt;= 6), IF($T870 &lt;&gt; "", $H870/$T870, ""), ""), "")</f>
        <v/>
      </c>
      <c r="AN870" s="10" t="str">
        <f ca="1">IFERROR(IF(AND(NOW()&lt;= EOMONTH(DATE(YEAR($P870),7, 1), 0), Overall!$A872&lt;&gt;"", MONTH($O870) &lt;= 7, MONTH($P870) &gt;= 7), IF($T870 &lt;&gt; "", $H870/$T870, ""), ""), "")</f>
        <v/>
      </c>
      <c r="AO870" s="10" t="str">
        <f ca="1">IFERROR(IF(AND(NOW()&lt;= EOMONTH(DATE(YEAR($P870),8, 1), 0), Overall!$A872&lt;&gt;"", MONTH($O870) &lt;= 8, MONTH($P870) &gt;= 8), IF($T870 &lt;&gt; "", $H870/$T870, ""), ""), "")</f>
        <v/>
      </c>
      <c r="AP870" s="10" t="str">
        <f ca="1">IFERROR(IF(AND(NOW()&lt;= EOMONTH(DATE(YEAR($P870),9, 1), 0), Overall!$A872&lt;&gt;"", MONTH($O870) &lt;= 9, MONTH($P870) &gt;= 9), IF($T870 &lt;&gt; "", $H870/$T870, ""), ""), "")</f>
        <v/>
      </c>
      <c r="AQ870" s="10" t="str">
        <f ca="1">IFERROR(IF(AND(NOW()&lt;= EOMONTH(DATE(YEAR($P870),10, 1), 0), Overall!$A872&lt;&gt;"", MONTH($O870) &lt;= 10, MONTH($P870) &gt;= 10), IF($T870 &lt;&gt; "", $H870/$T870, ""), ""), "")</f>
        <v/>
      </c>
      <c r="AR870" s="10" t="str">
        <f ca="1">IFERROR(IF(AND(NOW()&lt;= EOMONTH(DATE(YEAR($P870),11, 1), 0), Overall!$A872&lt;&gt;"", MONTH($O870) &lt;=11, MONTH($P870) &gt;= 11), IF($T870 &lt;&gt; "", $H870/$T870, ""), ""), "")</f>
        <v/>
      </c>
      <c r="AS870" s="10" t="str">
        <f ca="1">IFERROR(IF(AND(NOW()&lt;= EOMONTH(DATE(YEAR($P870),12, 1), 0), Overall!$A872&lt;&gt;"", MONTH($O870) &lt;= 12, MONTH($P870) &gt;= 12), IF($T870 &lt;&gt; "", $H870/$T870, ""), ""), "")</f>
        <v/>
      </c>
      <c r="AT870" s="16">
        <f t="shared" ref="AT870:AT933" ca="1" si="28">SUM(AH870:AS870)</f>
        <v>0</v>
      </c>
    </row>
    <row r="871" spans="1:46" x14ac:dyDescent="0.25">
      <c r="A871" t="str">
        <f>_xlfn.VALUETOTEXT(Overall!A873)</f>
        <v>FY2025 PCHP</v>
      </c>
      <c r="B871" s="8">
        <f>IF(Overall!B873&lt;&gt;"", VALUE(Overall!B873), "")</f>
        <v>21</v>
      </c>
      <c r="C871" s="5" t="str">
        <f>IF(Overall!C873&lt;&gt;"",_xlfn.VALUETOTEXT(Overall!C873),"")</f>
        <v>25-0110-2210-24BNPP-PS-AS-021</v>
      </c>
      <c r="D871" s="5" t="str">
        <f>_xlfn.VALUETOTEXT(Overall!D873)</f>
        <v>AS</v>
      </c>
      <c r="E871" s="5" t="str">
        <f>IF(Overall!Q873&lt;&gt;"",_xlfn.VALUETOTEXT(Overall!Q873),"")</f>
        <v>BNPP</v>
      </c>
      <c r="F871" s="5" t="str">
        <f>IF(Overall!E873&lt;&gt;"",_xlfn.VALUETOTEXT(Overall!E873),"")</f>
        <v>BNP Paribas SA</v>
      </c>
      <c r="G871" s="5" t="str">
        <f>IF(Overall!R873&lt;&gt;"",_xlfn.VALUETOTEXT(Overall!R873),"")</f>
        <v>Asian</v>
      </c>
      <c r="H871" s="6">
        <f>IF(Overall!F873&lt;&gt;"",VALUE(Overall!F873),"")</f>
        <v>500000</v>
      </c>
      <c r="I871" s="6">
        <f>IF(Overall!G873&lt;&gt;"",VALUE(Overall!G873),"")</f>
        <v>77</v>
      </c>
      <c r="J871" s="6">
        <f>IF(Overall!H873&lt;&gt;"",VALUE(Overall!H873),"")</f>
        <v>64</v>
      </c>
      <c r="K871" s="6">
        <f>IF(Overall!I873&lt;&gt;"",VALUE(Overall!I873),"")</f>
        <v>7.19</v>
      </c>
      <c r="L871" s="6">
        <f>IF(Overall!J873&lt;&gt;"",VALUE(Overall!J873),"")</f>
        <v>2</v>
      </c>
      <c r="M871" s="6">
        <f>IF(Overall!K873&lt;&gt;"",VALUE(Overall!K873),"")</f>
        <v>5.19</v>
      </c>
      <c r="N871" s="6">
        <f>IF(Overall!T873&lt;&gt;"",VALUE(Overall!T873),"")</f>
        <v>73.58</v>
      </c>
      <c r="O871" s="7">
        <f>IF(Overall!L873&lt;&gt;"", DATEVALUE(Overall!L873), "")</f>
        <v>45689</v>
      </c>
      <c r="P871" s="7">
        <f>IF(Overall!M873&lt;&gt;"", DATEVALUE(Overall!M873), "")</f>
        <v>45716</v>
      </c>
      <c r="Q871" s="7" t="str">
        <f>IF(Overall!S873&lt;&gt;"",_xlfn.VALUETOTEXT(Overall!S873),"")</f>
        <v>Feb</v>
      </c>
      <c r="R871" s="7">
        <f>IF(Overall!O873&lt;&gt;"", DATEVALUE(Overall!O873), "")</f>
        <v>45566</v>
      </c>
      <c r="S871" s="7">
        <f>IF(Overall!O873&lt;&gt;"", DATEVALUE(Overall!O873), "")</f>
        <v>45566</v>
      </c>
      <c r="T871" s="5">
        <f t="shared" si="27"/>
        <v>1</v>
      </c>
      <c r="U871" s="10" t="str">
        <f>IF(Overall!$A873&lt;&gt;"",IF(AND(MONTH($O871) &lt;= 1, MONTH($P871) &gt;= 1), IF($T871 &lt;&gt; "", $H871/$T871, ""), ""),"")</f>
        <v/>
      </c>
      <c r="V871" s="10">
        <f>IF(Overall!$A873&lt;&gt;"",IF(AND(MONTH($O871) &lt;= 2, MONTH($P871) &gt;= 2), IF($T871 &lt;&gt; "", $H871/$T871, ""), ""),"")</f>
        <v>500000</v>
      </c>
      <c r="W871" s="10" t="str">
        <f>IF(Overall!$A873&lt;&gt;"",IF(AND(MONTH($O871) &lt;= 3, MONTH($P871) &gt;= 3), IF($T871 &lt;&gt; "", $H871/$T871, ""), ""),"")</f>
        <v/>
      </c>
      <c r="X871" s="10" t="str">
        <f>IF(Overall!$A873&lt;&gt;"",IF(AND(MONTH($O871) &lt;= 4, MONTH($P871) &gt;= 4), IF($T871 &lt;&gt; "", $H871/$T871, ""), ""),"")</f>
        <v/>
      </c>
      <c r="Y871" s="10" t="str">
        <f>IF(Overall!$A873&lt;&gt;"",IF(AND(MONTH($O871) &lt;= 5, MONTH($P871) &gt;= 5), IF($T871 &lt;&gt; "", $H871/$T871, ""), ""),"")</f>
        <v/>
      </c>
      <c r="Z871" s="10" t="str">
        <f>IF(Overall!$A873&lt;&gt;"",IF(AND(MONTH($O871) &lt;= 6, MONTH($P871) &gt;= 6), IF($T871 &lt;&gt; "", $H871/$T871, ""), ""),"")</f>
        <v/>
      </c>
      <c r="AA871" s="10" t="str">
        <f>IF(Overall!$A873&lt;&gt;"",IF(AND(MONTH($O871) &lt;= 7, MONTH($P871) &gt;= 7 ), IF($T871 &lt;&gt; "", $H871/$T871, ""), ""),"")</f>
        <v/>
      </c>
      <c r="AB871" s="10" t="str">
        <f>IF(Overall!$A873&lt;&gt;"",IF(AND(MONTH($O871) &lt;= 8, MONTH($P871) &gt;= 8), IF($T871 &lt;&gt; "", $H871/$T871, ""), ""),"")</f>
        <v/>
      </c>
      <c r="AC871" s="10" t="str">
        <f>IF(Overall!$A873&lt;&gt;"",IF(AND(MONTH($O871) &lt;= 9, MONTH($P871) &gt;= 9), IF($T871 &lt;&gt; "", $H871/$T871, ""), ""),"")</f>
        <v/>
      </c>
      <c r="AD871" s="10" t="str">
        <f>IF(Overall!$A873&lt;&gt;"",IF(AND(MONTH($O871) &lt;= 10, MONTH($P871) &gt;= 10), IF($T871 &lt;&gt; "", $H871/$T871, ""), ""),"")</f>
        <v/>
      </c>
      <c r="AE871" s="10" t="str">
        <f>IF(Overall!$A873&lt;&gt;"",IF(AND(MONTH($O871) &lt;= 11, MONTH($P871) &gt;= 11), IF($T871 &lt;&gt; "", $H871/$T871, ""), ""),"")</f>
        <v/>
      </c>
      <c r="AF871" s="10" t="str">
        <f>IF(Overall!$A873&lt;&gt;"",IF(AND(MONTH($O871) &lt;= 12, MONTH($P871) &gt;= 12), IF($T871 &lt;&gt; "", $H871/$T871, ""), ""),"")</f>
        <v/>
      </c>
      <c r="AH871" s="10" t="str">
        <f ca="1">IFERROR(IF(AND(NOW()&lt;= EOMONTH(DATE(YEAR($P871),1, 1), 0), Overall!$A873&lt;&gt;"", MONTH($O871) &lt;= 1, MONTH($P871) &gt;= 1), IF($T871 &lt;&gt; "", $H871/$T871, ""), ""), "")</f>
        <v/>
      </c>
      <c r="AI871" s="10" t="str">
        <f ca="1">IFERROR(IF(AND(NOW()&lt;= EOMONTH(DATE(YEAR($P871),2, 1), 0), Overall!$A873&lt;&gt;"", MONTH($O871) &lt;= 2, MONTH($P871) &gt;= 2), IF($T871 &lt;&gt; "", $H871/$T871, ""), ""), "")</f>
        <v/>
      </c>
      <c r="AJ871" s="10" t="str">
        <f ca="1">IFERROR(IF(AND(NOW()&lt;= EOMONTH(DATE(YEAR($P871),3, 1), 0), Overall!$A873&lt;&gt;"", MONTH($O871) &lt;= 3, MONTH($P871) &gt;= 3), IF($T871 &lt;&gt; "", $H871/$T871, ""), ""), "")</f>
        <v/>
      </c>
      <c r="AK871" s="10" t="str">
        <f ca="1">IFERROR(IF(AND(NOW()&lt;= EOMONTH(DATE(YEAR($P871),4, 1), 0), Overall!$A873&lt;&gt;"", MONTH($O871) &lt;= 4, MONTH($P871) &gt;= 4), IF($T871 &lt;&gt; "", $H871/$T871, ""), ""), "")</f>
        <v/>
      </c>
      <c r="AL871" s="10" t="str">
        <f ca="1">IFERROR(IF(AND(NOW()&lt;= EOMONTH(DATE(YEAR($P871),5, 1), 0), Overall!$A873&lt;&gt;"", MONTH($O871) &lt;= 5, MONTH($P871) &gt;= 5), IF($T871 &lt;&gt; "", $H871/$T871, ""), ""), "")</f>
        <v/>
      </c>
      <c r="AM871" s="10" t="str">
        <f ca="1">IFERROR(IF(AND(NOW()&lt;= EOMONTH(DATE(YEAR($P871),6, 1), 0), Overall!$A873&lt;&gt;"", MONTH($O871) &lt;= 6, MONTH($P871) &gt;= 6), IF($T871 &lt;&gt; "", $H871/$T871, ""), ""), "")</f>
        <v/>
      </c>
      <c r="AN871" s="10" t="str">
        <f ca="1">IFERROR(IF(AND(NOW()&lt;= EOMONTH(DATE(YEAR($P871),7, 1), 0), Overall!$A873&lt;&gt;"", MONTH($O871) &lt;= 7, MONTH($P871) &gt;= 7), IF($T871 &lt;&gt; "", $H871/$T871, ""), ""), "")</f>
        <v/>
      </c>
      <c r="AO871" s="10" t="str">
        <f ca="1">IFERROR(IF(AND(NOW()&lt;= EOMONTH(DATE(YEAR($P871),8, 1), 0), Overall!$A873&lt;&gt;"", MONTH($O871) &lt;= 8, MONTH($P871) &gt;= 8), IF($T871 &lt;&gt; "", $H871/$T871, ""), ""), "")</f>
        <v/>
      </c>
      <c r="AP871" s="10" t="str">
        <f ca="1">IFERROR(IF(AND(NOW()&lt;= EOMONTH(DATE(YEAR($P871),9, 1), 0), Overall!$A873&lt;&gt;"", MONTH($O871) &lt;= 9, MONTH($P871) &gt;= 9), IF($T871 &lt;&gt; "", $H871/$T871, ""), ""), "")</f>
        <v/>
      </c>
      <c r="AQ871" s="10" t="str">
        <f ca="1">IFERROR(IF(AND(NOW()&lt;= EOMONTH(DATE(YEAR($P871),10, 1), 0), Overall!$A873&lt;&gt;"", MONTH($O871) &lt;= 10, MONTH($P871) &gt;= 10), IF($T871 &lt;&gt; "", $H871/$T871, ""), ""), "")</f>
        <v/>
      </c>
      <c r="AR871" s="10" t="str">
        <f ca="1">IFERROR(IF(AND(NOW()&lt;= EOMONTH(DATE(YEAR($P871),11, 1), 0), Overall!$A873&lt;&gt;"", MONTH($O871) &lt;=11, MONTH($P871) &gt;= 11), IF($T871 &lt;&gt; "", $H871/$T871, ""), ""), "")</f>
        <v/>
      </c>
      <c r="AS871" s="10" t="str">
        <f ca="1">IFERROR(IF(AND(NOW()&lt;= EOMONTH(DATE(YEAR($P871),12, 1), 0), Overall!$A873&lt;&gt;"", MONTH($O871) &lt;= 12, MONTH($P871) &gt;= 12), IF($T871 &lt;&gt; "", $H871/$T871, ""), ""), "")</f>
        <v/>
      </c>
      <c r="AT871" s="16">
        <f t="shared" ca="1" si="28"/>
        <v>0</v>
      </c>
    </row>
    <row r="872" spans="1:46" x14ac:dyDescent="0.25">
      <c r="A872" t="str">
        <f>_xlfn.VALUETOTEXT(Overall!A874)</f>
        <v>FY2025 PCHP</v>
      </c>
      <c r="B872" s="8">
        <f>IF(Overall!B874&lt;&gt;"", VALUE(Overall!B874), "")</f>
        <v>22</v>
      </c>
      <c r="C872" s="5" t="str">
        <f>IF(Overall!C874&lt;&gt;"",_xlfn.VALUETOTEXT(Overall!C874),"")</f>
        <v>25-0110-2210-24MSCG-PS-AS-022</v>
      </c>
      <c r="D872" s="5" t="str">
        <f>_xlfn.VALUETOTEXT(Overall!D874)</f>
        <v>AS</v>
      </c>
      <c r="E872" s="5" t="str">
        <f>IF(Overall!Q874&lt;&gt;"",_xlfn.VALUETOTEXT(Overall!Q874),"")</f>
        <v>MSCG</v>
      </c>
      <c r="F872" s="5" t="str">
        <f>IF(Overall!E874&lt;&gt;"",_xlfn.VALUETOTEXT(Overall!E874),"")</f>
        <v>Morgan Stanley Capital Group (Singapore) Pte</v>
      </c>
      <c r="G872" s="5" t="str">
        <f>IF(Overall!R874&lt;&gt;"",_xlfn.VALUETOTEXT(Overall!R874),"")</f>
        <v>Asian</v>
      </c>
      <c r="H872" s="6">
        <f>IF(Overall!F874&lt;&gt;"",VALUE(Overall!F874),"")</f>
        <v>500000</v>
      </c>
      <c r="I872" s="6">
        <f>IF(Overall!G874&lt;&gt;"",VALUE(Overall!G874),"")</f>
        <v>77</v>
      </c>
      <c r="J872" s="6">
        <f>IF(Overall!H874&lt;&gt;"",VALUE(Overall!H874),"")</f>
        <v>64</v>
      </c>
      <c r="K872" s="6">
        <f>IF(Overall!I874&lt;&gt;"",VALUE(Overall!I874),"")</f>
        <v>7.1</v>
      </c>
      <c r="L872" s="6">
        <f>IF(Overall!J874&lt;&gt;"",VALUE(Overall!J874),"")</f>
        <v>2</v>
      </c>
      <c r="M872" s="6">
        <f>IF(Overall!K874&lt;&gt;"",VALUE(Overall!K874),"")</f>
        <v>5.0999999999999996</v>
      </c>
      <c r="N872" s="6">
        <f>IF(Overall!T874&lt;&gt;"",VALUE(Overall!T874),"")</f>
        <v>73.56</v>
      </c>
      <c r="O872" s="7">
        <f>IF(Overall!L874&lt;&gt;"", DATEVALUE(Overall!L874), "")</f>
        <v>45689</v>
      </c>
      <c r="P872" s="7">
        <f>IF(Overall!M874&lt;&gt;"", DATEVALUE(Overall!M874), "")</f>
        <v>45716</v>
      </c>
      <c r="Q872" s="7" t="str">
        <f>IF(Overall!S874&lt;&gt;"",_xlfn.VALUETOTEXT(Overall!S874),"")</f>
        <v>Feb</v>
      </c>
      <c r="R872" s="7">
        <f>IF(Overall!O874&lt;&gt;"", DATEVALUE(Overall!O874), "")</f>
        <v>45566</v>
      </c>
      <c r="S872" s="7">
        <f>IF(Overall!O874&lt;&gt;"", DATEVALUE(Overall!O874), "")</f>
        <v>45566</v>
      </c>
      <c r="T872" s="5">
        <f t="shared" si="27"/>
        <v>1</v>
      </c>
      <c r="U872" s="10" t="str">
        <f>IF(Overall!$A874&lt;&gt;"",IF(AND(MONTH($O872) &lt;= 1, MONTH($P872) &gt;= 1), IF($T872 &lt;&gt; "", $H872/$T872, ""), ""),"")</f>
        <v/>
      </c>
      <c r="V872" s="10">
        <f>IF(Overall!$A874&lt;&gt;"",IF(AND(MONTH($O872) &lt;= 2, MONTH($P872) &gt;= 2), IF($T872 &lt;&gt; "", $H872/$T872, ""), ""),"")</f>
        <v>500000</v>
      </c>
      <c r="W872" s="10" t="str">
        <f>IF(Overall!$A874&lt;&gt;"",IF(AND(MONTH($O872) &lt;= 3, MONTH($P872) &gt;= 3), IF($T872 &lt;&gt; "", $H872/$T872, ""), ""),"")</f>
        <v/>
      </c>
      <c r="X872" s="10" t="str">
        <f>IF(Overall!$A874&lt;&gt;"",IF(AND(MONTH($O872) &lt;= 4, MONTH($P872) &gt;= 4), IF($T872 &lt;&gt; "", $H872/$T872, ""), ""),"")</f>
        <v/>
      </c>
      <c r="Y872" s="10" t="str">
        <f>IF(Overall!$A874&lt;&gt;"",IF(AND(MONTH($O872) &lt;= 5, MONTH($P872) &gt;= 5), IF($T872 &lt;&gt; "", $H872/$T872, ""), ""),"")</f>
        <v/>
      </c>
      <c r="Z872" s="10" t="str">
        <f>IF(Overall!$A874&lt;&gt;"",IF(AND(MONTH($O872) &lt;= 6, MONTH($P872) &gt;= 6), IF($T872 &lt;&gt; "", $H872/$T872, ""), ""),"")</f>
        <v/>
      </c>
      <c r="AA872" s="10" t="str">
        <f>IF(Overall!$A874&lt;&gt;"",IF(AND(MONTH($O872) &lt;= 7, MONTH($P872) &gt;= 7 ), IF($T872 &lt;&gt; "", $H872/$T872, ""), ""),"")</f>
        <v/>
      </c>
      <c r="AB872" s="10" t="str">
        <f>IF(Overall!$A874&lt;&gt;"",IF(AND(MONTH($O872) &lt;= 8, MONTH($P872) &gt;= 8), IF($T872 &lt;&gt; "", $H872/$T872, ""), ""),"")</f>
        <v/>
      </c>
      <c r="AC872" s="10" t="str">
        <f>IF(Overall!$A874&lt;&gt;"",IF(AND(MONTH($O872) &lt;= 9, MONTH($P872) &gt;= 9), IF($T872 &lt;&gt; "", $H872/$T872, ""), ""),"")</f>
        <v/>
      </c>
      <c r="AD872" s="10" t="str">
        <f>IF(Overall!$A874&lt;&gt;"",IF(AND(MONTH($O872) &lt;= 10, MONTH($P872) &gt;= 10), IF($T872 &lt;&gt; "", $H872/$T872, ""), ""),"")</f>
        <v/>
      </c>
      <c r="AE872" s="10" t="str">
        <f>IF(Overall!$A874&lt;&gt;"",IF(AND(MONTH($O872) &lt;= 11, MONTH($P872) &gt;= 11), IF($T872 &lt;&gt; "", $H872/$T872, ""), ""),"")</f>
        <v/>
      </c>
      <c r="AF872" s="10" t="str">
        <f>IF(Overall!$A874&lt;&gt;"",IF(AND(MONTH($O872) &lt;= 12, MONTH($P872) &gt;= 12), IF($T872 &lt;&gt; "", $H872/$T872, ""), ""),"")</f>
        <v/>
      </c>
      <c r="AH872" s="10" t="str">
        <f ca="1">IFERROR(IF(AND(NOW()&lt;= EOMONTH(DATE(YEAR($P872),1, 1), 0), Overall!$A874&lt;&gt;"", MONTH($O872) &lt;= 1, MONTH($P872) &gt;= 1), IF($T872 &lt;&gt; "", $H872/$T872, ""), ""), "")</f>
        <v/>
      </c>
      <c r="AI872" s="10" t="str">
        <f ca="1">IFERROR(IF(AND(NOW()&lt;= EOMONTH(DATE(YEAR($P872),2, 1), 0), Overall!$A874&lt;&gt;"", MONTH($O872) &lt;= 2, MONTH($P872) &gt;= 2), IF($T872 &lt;&gt; "", $H872/$T872, ""), ""), "")</f>
        <v/>
      </c>
      <c r="AJ872" s="10" t="str">
        <f ca="1">IFERROR(IF(AND(NOW()&lt;= EOMONTH(DATE(YEAR($P872),3, 1), 0), Overall!$A874&lt;&gt;"", MONTH($O872) &lt;= 3, MONTH($P872) &gt;= 3), IF($T872 &lt;&gt; "", $H872/$T872, ""), ""), "")</f>
        <v/>
      </c>
      <c r="AK872" s="10" t="str">
        <f ca="1">IFERROR(IF(AND(NOW()&lt;= EOMONTH(DATE(YEAR($P872),4, 1), 0), Overall!$A874&lt;&gt;"", MONTH($O872) &lt;= 4, MONTH($P872) &gt;= 4), IF($T872 &lt;&gt; "", $H872/$T872, ""), ""), "")</f>
        <v/>
      </c>
      <c r="AL872" s="10" t="str">
        <f ca="1">IFERROR(IF(AND(NOW()&lt;= EOMONTH(DATE(YEAR($P872),5, 1), 0), Overall!$A874&lt;&gt;"", MONTH($O872) &lt;= 5, MONTH($P872) &gt;= 5), IF($T872 &lt;&gt; "", $H872/$T872, ""), ""), "")</f>
        <v/>
      </c>
      <c r="AM872" s="10" t="str">
        <f ca="1">IFERROR(IF(AND(NOW()&lt;= EOMONTH(DATE(YEAR($P872),6, 1), 0), Overall!$A874&lt;&gt;"", MONTH($O872) &lt;= 6, MONTH($P872) &gt;= 6), IF($T872 &lt;&gt; "", $H872/$T872, ""), ""), "")</f>
        <v/>
      </c>
      <c r="AN872" s="10" t="str">
        <f ca="1">IFERROR(IF(AND(NOW()&lt;= EOMONTH(DATE(YEAR($P872),7, 1), 0), Overall!$A874&lt;&gt;"", MONTH($O872) &lt;= 7, MONTH($P872) &gt;= 7), IF($T872 &lt;&gt; "", $H872/$T872, ""), ""), "")</f>
        <v/>
      </c>
      <c r="AO872" s="10" t="str">
        <f ca="1">IFERROR(IF(AND(NOW()&lt;= EOMONTH(DATE(YEAR($P872),8, 1), 0), Overall!$A874&lt;&gt;"", MONTH($O872) &lt;= 8, MONTH($P872) &gt;= 8), IF($T872 &lt;&gt; "", $H872/$T872, ""), ""), "")</f>
        <v/>
      </c>
      <c r="AP872" s="10" t="str">
        <f ca="1">IFERROR(IF(AND(NOW()&lt;= EOMONTH(DATE(YEAR($P872),9, 1), 0), Overall!$A874&lt;&gt;"", MONTH($O872) &lt;= 9, MONTH($P872) &gt;= 9), IF($T872 &lt;&gt; "", $H872/$T872, ""), ""), "")</f>
        <v/>
      </c>
      <c r="AQ872" s="10" t="str">
        <f ca="1">IFERROR(IF(AND(NOW()&lt;= EOMONTH(DATE(YEAR($P872),10, 1), 0), Overall!$A874&lt;&gt;"", MONTH($O872) &lt;= 10, MONTH($P872) &gt;= 10), IF($T872 &lt;&gt; "", $H872/$T872, ""), ""), "")</f>
        <v/>
      </c>
      <c r="AR872" s="10" t="str">
        <f ca="1">IFERROR(IF(AND(NOW()&lt;= EOMONTH(DATE(YEAR($P872),11, 1), 0), Overall!$A874&lt;&gt;"", MONTH($O872) &lt;=11, MONTH($P872) &gt;= 11), IF($T872 &lt;&gt; "", $H872/$T872, ""), ""), "")</f>
        <v/>
      </c>
      <c r="AS872" s="10" t="str">
        <f ca="1">IFERROR(IF(AND(NOW()&lt;= EOMONTH(DATE(YEAR($P872),12, 1), 0), Overall!$A874&lt;&gt;"", MONTH($O872) &lt;= 12, MONTH($P872) &gt;= 12), IF($T872 &lt;&gt; "", $H872/$T872, ""), ""), "")</f>
        <v/>
      </c>
      <c r="AT872" s="16">
        <f t="shared" ca="1" si="28"/>
        <v>0</v>
      </c>
    </row>
    <row r="873" spans="1:46" x14ac:dyDescent="0.25">
      <c r="A873" t="str">
        <f>_xlfn.VALUETOTEXT(Overall!A875)</f>
        <v>FY2025 PCHP</v>
      </c>
      <c r="B873" s="8">
        <f>IF(Overall!B875&lt;&gt;"", VALUE(Overall!B875), "")</f>
        <v>23</v>
      </c>
      <c r="C873" s="5" t="str">
        <f>IF(Overall!C875&lt;&gt;"",_xlfn.VALUETOTEXT(Overall!C875),"")</f>
        <v>25-0210-2310-24BNPP-PS-AS-023</v>
      </c>
      <c r="D873" s="5" t="str">
        <f>_xlfn.VALUETOTEXT(Overall!D875)</f>
        <v>AS</v>
      </c>
      <c r="E873" s="5" t="str">
        <f>IF(Overall!Q875&lt;&gt;"",_xlfn.VALUETOTEXT(Overall!Q875),"")</f>
        <v>BNPP</v>
      </c>
      <c r="F873" s="5" t="str">
        <f>IF(Overall!E875&lt;&gt;"",_xlfn.VALUETOTEXT(Overall!E875),"")</f>
        <v>BNP Paribas SA</v>
      </c>
      <c r="G873" s="5" t="str">
        <f>IF(Overall!R875&lt;&gt;"",_xlfn.VALUETOTEXT(Overall!R875),"")</f>
        <v>Asian</v>
      </c>
      <c r="H873" s="6">
        <f>IF(Overall!F875&lt;&gt;"",VALUE(Overall!F875),"")</f>
        <v>500000</v>
      </c>
      <c r="I873" s="6">
        <f>IF(Overall!G875&lt;&gt;"",VALUE(Overall!G875),"")</f>
        <v>77</v>
      </c>
      <c r="J873" s="6">
        <f>IF(Overall!H875&lt;&gt;"",VALUE(Overall!H875),"")</f>
        <v>64</v>
      </c>
      <c r="K873" s="6">
        <f>IF(Overall!I875&lt;&gt;"",VALUE(Overall!I875),"")</f>
        <v>6.95</v>
      </c>
      <c r="L873" s="6">
        <f>IF(Overall!J875&lt;&gt;"",VALUE(Overall!J875),"")</f>
        <v>2</v>
      </c>
      <c r="M873" s="6">
        <f>IF(Overall!K875&lt;&gt;"",VALUE(Overall!K875),"")</f>
        <v>4.95</v>
      </c>
      <c r="N873" s="6">
        <f>IF(Overall!T875&lt;&gt;"",VALUE(Overall!T875),"")</f>
        <v>74.400000000000006</v>
      </c>
      <c r="O873" s="7">
        <f>IF(Overall!L875&lt;&gt;"", DATEVALUE(Overall!L875), "")</f>
        <v>45689</v>
      </c>
      <c r="P873" s="7">
        <f>IF(Overall!M875&lt;&gt;"", DATEVALUE(Overall!M875), "")</f>
        <v>45716</v>
      </c>
      <c r="Q873" s="7" t="str">
        <f>IF(Overall!S875&lt;&gt;"",_xlfn.VALUETOTEXT(Overall!S875),"")</f>
        <v>Feb</v>
      </c>
      <c r="R873" s="7">
        <f>IF(Overall!O875&lt;&gt;"", DATEVALUE(Overall!O875), "")</f>
        <v>45567</v>
      </c>
      <c r="S873" s="7">
        <f>IF(Overall!O875&lt;&gt;"", DATEVALUE(Overall!O875), "")</f>
        <v>45567</v>
      </c>
      <c r="T873" s="5">
        <f t="shared" si="27"/>
        <v>1</v>
      </c>
      <c r="U873" s="10" t="str">
        <f>IF(Overall!$A875&lt;&gt;"",IF(AND(MONTH($O873) &lt;= 1, MONTH($P873) &gt;= 1), IF($T873 &lt;&gt; "", $H873/$T873, ""), ""),"")</f>
        <v/>
      </c>
      <c r="V873" s="10">
        <f>IF(Overall!$A875&lt;&gt;"",IF(AND(MONTH($O873) &lt;= 2, MONTH($P873) &gt;= 2), IF($T873 &lt;&gt; "", $H873/$T873, ""), ""),"")</f>
        <v>500000</v>
      </c>
      <c r="W873" s="10" t="str">
        <f>IF(Overall!$A875&lt;&gt;"",IF(AND(MONTH($O873) &lt;= 3, MONTH($P873) &gt;= 3), IF($T873 &lt;&gt; "", $H873/$T873, ""), ""),"")</f>
        <v/>
      </c>
      <c r="X873" s="10" t="str">
        <f>IF(Overall!$A875&lt;&gt;"",IF(AND(MONTH($O873) &lt;= 4, MONTH($P873) &gt;= 4), IF($T873 &lt;&gt; "", $H873/$T873, ""), ""),"")</f>
        <v/>
      </c>
      <c r="Y873" s="10" t="str">
        <f>IF(Overall!$A875&lt;&gt;"",IF(AND(MONTH($O873) &lt;= 5, MONTH($P873) &gt;= 5), IF($T873 &lt;&gt; "", $H873/$T873, ""), ""),"")</f>
        <v/>
      </c>
      <c r="Z873" s="10" t="str">
        <f>IF(Overall!$A875&lt;&gt;"",IF(AND(MONTH($O873) &lt;= 6, MONTH($P873) &gt;= 6), IF($T873 &lt;&gt; "", $H873/$T873, ""), ""),"")</f>
        <v/>
      </c>
      <c r="AA873" s="10" t="str">
        <f>IF(Overall!$A875&lt;&gt;"",IF(AND(MONTH($O873) &lt;= 7, MONTH($P873) &gt;= 7 ), IF($T873 &lt;&gt; "", $H873/$T873, ""), ""),"")</f>
        <v/>
      </c>
      <c r="AB873" s="10" t="str">
        <f>IF(Overall!$A875&lt;&gt;"",IF(AND(MONTH($O873) &lt;= 8, MONTH($P873) &gt;= 8), IF($T873 &lt;&gt; "", $H873/$T873, ""), ""),"")</f>
        <v/>
      </c>
      <c r="AC873" s="10" t="str">
        <f>IF(Overall!$A875&lt;&gt;"",IF(AND(MONTH($O873) &lt;= 9, MONTH($P873) &gt;= 9), IF($T873 &lt;&gt; "", $H873/$T873, ""), ""),"")</f>
        <v/>
      </c>
      <c r="AD873" s="10" t="str">
        <f>IF(Overall!$A875&lt;&gt;"",IF(AND(MONTH($O873) &lt;= 10, MONTH($P873) &gt;= 10), IF($T873 &lt;&gt; "", $H873/$T873, ""), ""),"")</f>
        <v/>
      </c>
      <c r="AE873" s="10" t="str">
        <f>IF(Overall!$A875&lt;&gt;"",IF(AND(MONTH($O873) &lt;= 11, MONTH($P873) &gt;= 11), IF($T873 &lt;&gt; "", $H873/$T873, ""), ""),"")</f>
        <v/>
      </c>
      <c r="AF873" s="10" t="str">
        <f>IF(Overall!$A875&lt;&gt;"",IF(AND(MONTH($O873) &lt;= 12, MONTH($P873) &gt;= 12), IF($T873 &lt;&gt; "", $H873/$T873, ""), ""),"")</f>
        <v/>
      </c>
      <c r="AH873" s="10" t="str">
        <f ca="1">IFERROR(IF(AND(NOW()&lt;= EOMONTH(DATE(YEAR($P873),1, 1), 0), Overall!$A875&lt;&gt;"", MONTH($O873) &lt;= 1, MONTH($P873) &gt;= 1), IF($T873 &lt;&gt; "", $H873/$T873, ""), ""), "")</f>
        <v/>
      </c>
      <c r="AI873" s="10" t="str">
        <f ca="1">IFERROR(IF(AND(NOW()&lt;= EOMONTH(DATE(YEAR($P873),2, 1), 0), Overall!$A875&lt;&gt;"", MONTH($O873) &lt;= 2, MONTH($P873) &gt;= 2), IF($T873 &lt;&gt; "", $H873/$T873, ""), ""), "")</f>
        <v/>
      </c>
      <c r="AJ873" s="10" t="str">
        <f ca="1">IFERROR(IF(AND(NOW()&lt;= EOMONTH(DATE(YEAR($P873),3, 1), 0), Overall!$A875&lt;&gt;"", MONTH($O873) &lt;= 3, MONTH($P873) &gt;= 3), IF($T873 &lt;&gt; "", $H873/$T873, ""), ""), "")</f>
        <v/>
      </c>
      <c r="AK873" s="10" t="str">
        <f ca="1">IFERROR(IF(AND(NOW()&lt;= EOMONTH(DATE(YEAR($P873),4, 1), 0), Overall!$A875&lt;&gt;"", MONTH($O873) &lt;= 4, MONTH($P873) &gt;= 4), IF($T873 &lt;&gt; "", $H873/$T873, ""), ""), "")</f>
        <v/>
      </c>
      <c r="AL873" s="10" t="str">
        <f ca="1">IFERROR(IF(AND(NOW()&lt;= EOMONTH(DATE(YEAR($P873),5, 1), 0), Overall!$A875&lt;&gt;"", MONTH($O873) &lt;= 5, MONTH($P873) &gt;= 5), IF($T873 &lt;&gt; "", $H873/$T873, ""), ""), "")</f>
        <v/>
      </c>
      <c r="AM873" s="10" t="str">
        <f ca="1">IFERROR(IF(AND(NOW()&lt;= EOMONTH(DATE(YEAR($P873),6, 1), 0), Overall!$A875&lt;&gt;"", MONTH($O873) &lt;= 6, MONTH($P873) &gt;= 6), IF($T873 &lt;&gt; "", $H873/$T873, ""), ""), "")</f>
        <v/>
      </c>
      <c r="AN873" s="10" t="str">
        <f ca="1">IFERROR(IF(AND(NOW()&lt;= EOMONTH(DATE(YEAR($P873),7, 1), 0), Overall!$A875&lt;&gt;"", MONTH($O873) &lt;= 7, MONTH($P873) &gt;= 7), IF($T873 &lt;&gt; "", $H873/$T873, ""), ""), "")</f>
        <v/>
      </c>
      <c r="AO873" s="10" t="str">
        <f ca="1">IFERROR(IF(AND(NOW()&lt;= EOMONTH(DATE(YEAR($P873),8, 1), 0), Overall!$A875&lt;&gt;"", MONTH($O873) &lt;= 8, MONTH($P873) &gt;= 8), IF($T873 &lt;&gt; "", $H873/$T873, ""), ""), "")</f>
        <v/>
      </c>
      <c r="AP873" s="10" t="str">
        <f ca="1">IFERROR(IF(AND(NOW()&lt;= EOMONTH(DATE(YEAR($P873),9, 1), 0), Overall!$A875&lt;&gt;"", MONTH($O873) &lt;= 9, MONTH($P873) &gt;= 9), IF($T873 &lt;&gt; "", $H873/$T873, ""), ""), "")</f>
        <v/>
      </c>
      <c r="AQ873" s="10" t="str">
        <f ca="1">IFERROR(IF(AND(NOW()&lt;= EOMONTH(DATE(YEAR($P873),10, 1), 0), Overall!$A875&lt;&gt;"", MONTH($O873) &lt;= 10, MONTH($P873) &gt;= 10), IF($T873 &lt;&gt; "", $H873/$T873, ""), ""), "")</f>
        <v/>
      </c>
      <c r="AR873" s="10" t="str">
        <f ca="1">IFERROR(IF(AND(NOW()&lt;= EOMONTH(DATE(YEAR($P873),11, 1), 0), Overall!$A875&lt;&gt;"", MONTH($O873) &lt;=11, MONTH($P873) &gt;= 11), IF($T873 &lt;&gt; "", $H873/$T873, ""), ""), "")</f>
        <v/>
      </c>
      <c r="AS873" s="10" t="str">
        <f ca="1">IFERROR(IF(AND(NOW()&lt;= EOMONTH(DATE(YEAR($P873),12, 1), 0), Overall!$A875&lt;&gt;"", MONTH($O873) &lt;= 12, MONTH($P873) &gt;= 12), IF($T873 &lt;&gt; "", $H873/$T873, ""), ""), "")</f>
        <v/>
      </c>
      <c r="AT873" s="16">
        <f t="shared" ca="1" si="28"/>
        <v>0</v>
      </c>
    </row>
    <row r="874" spans="1:46" x14ac:dyDescent="0.25">
      <c r="A874" t="str">
        <f>_xlfn.VALUETOTEXT(Overall!A876)</f>
        <v>FY2025 PCHP</v>
      </c>
      <c r="B874" s="8">
        <f>IF(Overall!B876&lt;&gt;"", VALUE(Overall!B876), "")</f>
        <v>24</v>
      </c>
      <c r="C874" s="5" t="str">
        <f>IF(Overall!C876&lt;&gt;"",_xlfn.VALUETOTEXT(Overall!C876),"")</f>
        <v>25-0210-2310-24JPMC-PS-HZ-024</v>
      </c>
      <c r="D874" s="5" t="str">
        <f>_xlfn.VALUETOTEXT(Overall!D876)</f>
        <v>HZ</v>
      </c>
      <c r="E874" s="5" t="str">
        <f>IF(Overall!Q876&lt;&gt;"",_xlfn.VALUETOTEXT(Overall!Q876),"")</f>
        <v>JPMC</v>
      </c>
      <c r="F874" s="5" t="str">
        <f>IF(Overall!E876&lt;&gt;"",_xlfn.VALUETOTEXT(Overall!E876),"")</f>
        <v>JP Morgan Chase Bank NA</v>
      </c>
      <c r="G874" s="5" t="str">
        <f>IF(Overall!R876&lt;&gt;"",_xlfn.VALUETOTEXT(Overall!R876),"")</f>
        <v>Asian</v>
      </c>
      <c r="H874" s="6">
        <f>IF(Overall!F876&lt;&gt;"",VALUE(Overall!F876),"")</f>
        <v>500000</v>
      </c>
      <c r="I874" s="6">
        <f>IF(Overall!G876&lt;&gt;"",VALUE(Overall!G876),"")</f>
        <v>77</v>
      </c>
      <c r="J874" s="6">
        <f>IF(Overall!H876&lt;&gt;"",VALUE(Overall!H876),"")</f>
        <v>64</v>
      </c>
      <c r="K874" s="6">
        <f>IF(Overall!I876&lt;&gt;"",VALUE(Overall!I876),"")</f>
        <v>6.95</v>
      </c>
      <c r="L874" s="6">
        <f>IF(Overall!J876&lt;&gt;"",VALUE(Overall!J876),"")</f>
        <v>2</v>
      </c>
      <c r="M874" s="6">
        <f>IF(Overall!K876&lt;&gt;"",VALUE(Overall!K876),"")</f>
        <v>4.95</v>
      </c>
      <c r="N874" s="6">
        <f>IF(Overall!T876&lt;&gt;"",VALUE(Overall!T876),"")</f>
        <v>74.37</v>
      </c>
      <c r="O874" s="7">
        <f>IF(Overall!L876&lt;&gt;"", DATEVALUE(Overall!L876), "")</f>
        <v>45689</v>
      </c>
      <c r="P874" s="7">
        <f>IF(Overall!M876&lt;&gt;"", DATEVALUE(Overall!M876), "")</f>
        <v>45716</v>
      </c>
      <c r="Q874" s="7" t="str">
        <f>IF(Overall!S876&lt;&gt;"",_xlfn.VALUETOTEXT(Overall!S876),"")</f>
        <v>Feb</v>
      </c>
      <c r="R874" s="7">
        <f>IF(Overall!O876&lt;&gt;"", DATEVALUE(Overall!O876), "")</f>
        <v>45567</v>
      </c>
      <c r="S874" s="7">
        <f>IF(Overall!O876&lt;&gt;"", DATEVALUE(Overall!O876), "")</f>
        <v>45567</v>
      </c>
      <c r="T874" s="5">
        <f t="shared" si="27"/>
        <v>1</v>
      </c>
      <c r="U874" s="10" t="str">
        <f>IF(Overall!$A876&lt;&gt;"",IF(AND(MONTH($O874) &lt;= 1, MONTH($P874) &gt;= 1), IF($T874 &lt;&gt; "", $H874/$T874, ""), ""),"")</f>
        <v/>
      </c>
      <c r="V874" s="10">
        <f>IF(Overall!$A876&lt;&gt;"",IF(AND(MONTH($O874) &lt;= 2, MONTH($P874) &gt;= 2), IF($T874 &lt;&gt; "", $H874/$T874, ""), ""),"")</f>
        <v>500000</v>
      </c>
      <c r="W874" s="10" t="str">
        <f>IF(Overall!$A876&lt;&gt;"",IF(AND(MONTH($O874) &lt;= 3, MONTH($P874) &gt;= 3), IF($T874 &lt;&gt; "", $H874/$T874, ""), ""),"")</f>
        <v/>
      </c>
      <c r="X874" s="10" t="str">
        <f>IF(Overall!$A876&lt;&gt;"",IF(AND(MONTH($O874) &lt;= 4, MONTH($P874) &gt;= 4), IF($T874 &lt;&gt; "", $H874/$T874, ""), ""),"")</f>
        <v/>
      </c>
      <c r="Y874" s="10" t="str">
        <f>IF(Overall!$A876&lt;&gt;"",IF(AND(MONTH($O874) &lt;= 5, MONTH($P874) &gt;= 5), IF($T874 &lt;&gt; "", $H874/$T874, ""), ""),"")</f>
        <v/>
      </c>
      <c r="Z874" s="10" t="str">
        <f>IF(Overall!$A876&lt;&gt;"",IF(AND(MONTH($O874) &lt;= 6, MONTH($P874) &gt;= 6), IF($T874 &lt;&gt; "", $H874/$T874, ""), ""),"")</f>
        <v/>
      </c>
      <c r="AA874" s="10" t="str">
        <f>IF(Overall!$A876&lt;&gt;"",IF(AND(MONTH($O874) &lt;= 7, MONTH($P874) &gt;= 7 ), IF($T874 &lt;&gt; "", $H874/$T874, ""), ""),"")</f>
        <v/>
      </c>
      <c r="AB874" s="10" t="str">
        <f>IF(Overall!$A876&lt;&gt;"",IF(AND(MONTH($O874) &lt;= 8, MONTH($P874) &gt;= 8), IF($T874 &lt;&gt; "", $H874/$T874, ""), ""),"")</f>
        <v/>
      </c>
      <c r="AC874" s="10" t="str">
        <f>IF(Overall!$A876&lt;&gt;"",IF(AND(MONTH($O874) &lt;= 9, MONTH($P874) &gt;= 9), IF($T874 &lt;&gt; "", $H874/$T874, ""), ""),"")</f>
        <v/>
      </c>
      <c r="AD874" s="10" t="str">
        <f>IF(Overall!$A876&lt;&gt;"",IF(AND(MONTH($O874) &lt;= 10, MONTH($P874) &gt;= 10), IF($T874 &lt;&gt; "", $H874/$T874, ""), ""),"")</f>
        <v/>
      </c>
      <c r="AE874" s="10" t="str">
        <f>IF(Overall!$A876&lt;&gt;"",IF(AND(MONTH($O874) &lt;= 11, MONTH($P874) &gt;= 11), IF($T874 &lt;&gt; "", $H874/$T874, ""), ""),"")</f>
        <v/>
      </c>
      <c r="AF874" s="10" t="str">
        <f>IF(Overall!$A876&lt;&gt;"",IF(AND(MONTH($O874) &lt;= 12, MONTH($P874) &gt;= 12), IF($T874 &lt;&gt; "", $H874/$T874, ""), ""),"")</f>
        <v/>
      </c>
      <c r="AH874" s="10" t="str">
        <f ca="1">IFERROR(IF(AND(NOW()&lt;= EOMONTH(DATE(YEAR($P874),1, 1), 0), Overall!$A876&lt;&gt;"", MONTH($O874) &lt;= 1, MONTH($P874) &gt;= 1), IF($T874 &lt;&gt; "", $H874/$T874, ""), ""), "")</f>
        <v/>
      </c>
      <c r="AI874" s="10" t="str">
        <f ca="1">IFERROR(IF(AND(NOW()&lt;= EOMONTH(DATE(YEAR($P874),2, 1), 0), Overall!$A876&lt;&gt;"", MONTH($O874) &lt;= 2, MONTH($P874) &gt;= 2), IF($T874 &lt;&gt; "", $H874/$T874, ""), ""), "")</f>
        <v/>
      </c>
      <c r="AJ874" s="10" t="str">
        <f ca="1">IFERROR(IF(AND(NOW()&lt;= EOMONTH(DATE(YEAR($P874),3, 1), 0), Overall!$A876&lt;&gt;"", MONTH($O874) &lt;= 3, MONTH($P874) &gt;= 3), IF($T874 &lt;&gt; "", $H874/$T874, ""), ""), "")</f>
        <v/>
      </c>
      <c r="AK874" s="10" t="str">
        <f ca="1">IFERROR(IF(AND(NOW()&lt;= EOMONTH(DATE(YEAR($P874),4, 1), 0), Overall!$A876&lt;&gt;"", MONTH($O874) &lt;= 4, MONTH($P874) &gt;= 4), IF($T874 &lt;&gt; "", $H874/$T874, ""), ""), "")</f>
        <v/>
      </c>
      <c r="AL874" s="10" t="str">
        <f ca="1">IFERROR(IF(AND(NOW()&lt;= EOMONTH(DATE(YEAR($P874),5, 1), 0), Overall!$A876&lt;&gt;"", MONTH($O874) &lt;= 5, MONTH($P874) &gt;= 5), IF($T874 &lt;&gt; "", $H874/$T874, ""), ""), "")</f>
        <v/>
      </c>
      <c r="AM874" s="10" t="str">
        <f ca="1">IFERROR(IF(AND(NOW()&lt;= EOMONTH(DATE(YEAR($P874),6, 1), 0), Overall!$A876&lt;&gt;"", MONTH($O874) &lt;= 6, MONTH($P874) &gt;= 6), IF($T874 &lt;&gt; "", $H874/$T874, ""), ""), "")</f>
        <v/>
      </c>
      <c r="AN874" s="10" t="str">
        <f ca="1">IFERROR(IF(AND(NOW()&lt;= EOMONTH(DATE(YEAR($P874),7, 1), 0), Overall!$A876&lt;&gt;"", MONTH($O874) &lt;= 7, MONTH($P874) &gt;= 7), IF($T874 &lt;&gt; "", $H874/$T874, ""), ""), "")</f>
        <v/>
      </c>
      <c r="AO874" s="10" t="str">
        <f ca="1">IFERROR(IF(AND(NOW()&lt;= EOMONTH(DATE(YEAR($P874),8, 1), 0), Overall!$A876&lt;&gt;"", MONTH($O874) &lt;= 8, MONTH($P874) &gt;= 8), IF($T874 &lt;&gt; "", $H874/$T874, ""), ""), "")</f>
        <v/>
      </c>
      <c r="AP874" s="10" t="str">
        <f ca="1">IFERROR(IF(AND(NOW()&lt;= EOMONTH(DATE(YEAR($P874),9, 1), 0), Overall!$A876&lt;&gt;"", MONTH($O874) &lt;= 9, MONTH($P874) &gt;= 9), IF($T874 &lt;&gt; "", $H874/$T874, ""), ""), "")</f>
        <v/>
      </c>
      <c r="AQ874" s="10" t="str">
        <f ca="1">IFERROR(IF(AND(NOW()&lt;= EOMONTH(DATE(YEAR($P874),10, 1), 0), Overall!$A876&lt;&gt;"", MONTH($O874) &lt;= 10, MONTH($P874) &gt;= 10), IF($T874 &lt;&gt; "", $H874/$T874, ""), ""), "")</f>
        <v/>
      </c>
      <c r="AR874" s="10" t="str">
        <f ca="1">IFERROR(IF(AND(NOW()&lt;= EOMONTH(DATE(YEAR($P874),11, 1), 0), Overall!$A876&lt;&gt;"", MONTH($O874) &lt;=11, MONTH($P874) &gt;= 11), IF($T874 &lt;&gt; "", $H874/$T874, ""), ""), "")</f>
        <v/>
      </c>
      <c r="AS874" s="10" t="str">
        <f ca="1">IFERROR(IF(AND(NOW()&lt;= EOMONTH(DATE(YEAR($P874),12, 1), 0), Overall!$A876&lt;&gt;"", MONTH($O874) &lt;= 12, MONTH($P874) &gt;= 12), IF($T874 &lt;&gt; "", $H874/$T874, ""), ""), "")</f>
        <v/>
      </c>
      <c r="AT874" s="16">
        <f t="shared" ca="1" si="28"/>
        <v>0</v>
      </c>
    </row>
    <row r="875" spans="1:46" x14ac:dyDescent="0.25">
      <c r="A875" t="str">
        <f>_xlfn.VALUETOTEXT(Overall!A877)</f>
        <v>FY2025 PCHP</v>
      </c>
      <c r="B875" s="8">
        <f>IF(Overall!B877&lt;&gt;"", VALUE(Overall!B877), "")</f>
        <v>25</v>
      </c>
      <c r="C875" s="5" t="str">
        <f>IF(Overall!C877&lt;&gt;"",_xlfn.VALUETOTEXT(Overall!C877),"")</f>
        <v>25-0210-2310-24MSCG-PS-EG-025</v>
      </c>
      <c r="D875" s="5" t="str">
        <f>_xlfn.VALUETOTEXT(Overall!D877)</f>
        <v>EG</v>
      </c>
      <c r="E875" s="5" t="str">
        <f>IF(Overall!Q877&lt;&gt;"",_xlfn.VALUETOTEXT(Overall!Q877),"")</f>
        <v>MSCG</v>
      </c>
      <c r="F875" s="5" t="str">
        <f>IF(Overall!E877&lt;&gt;"",_xlfn.VALUETOTEXT(Overall!E877),"")</f>
        <v>Morgan Stanley Capital Group (Singapore) Pte</v>
      </c>
      <c r="G875" s="5" t="str">
        <f>IF(Overall!R877&lt;&gt;"",_xlfn.VALUETOTEXT(Overall!R877),"")</f>
        <v>Asian</v>
      </c>
      <c r="H875" s="6">
        <f>IF(Overall!F877&lt;&gt;"",VALUE(Overall!F877),"")</f>
        <v>500000</v>
      </c>
      <c r="I875" s="6">
        <f>IF(Overall!G877&lt;&gt;"",VALUE(Overall!G877),"")</f>
        <v>77</v>
      </c>
      <c r="J875" s="6">
        <f>IF(Overall!H877&lt;&gt;"",VALUE(Overall!H877),"")</f>
        <v>64</v>
      </c>
      <c r="K875" s="6">
        <f>IF(Overall!I877&lt;&gt;"",VALUE(Overall!I877),"")</f>
        <v>6.85</v>
      </c>
      <c r="L875" s="6">
        <f>IF(Overall!J877&lt;&gt;"",VALUE(Overall!J877),"")</f>
        <v>1.89</v>
      </c>
      <c r="M875" s="6">
        <f>IF(Overall!K877&lt;&gt;"",VALUE(Overall!K877),"")</f>
        <v>4.96</v>
      </c>
      <c r="N875" s="6">
        <f>IF(Overall!T877&lt;&gt;"",VALUE(Overall!T877),"")</f>
        <v>74.41</v>
      </c>
      <c r="O875" s="7">
        <f>IF(Overall!L877&lt;&gt;"", DATEVALUE(Overall!L877), "")</f>
        <v>45689</v>
      </c>
      <c r="P875" s="7">
        <f>IF(Overall!M877&lt;&gt;"", DATEVALUE(Overall!M877), "")</f>
        <v>45716</v>
      </c>
      <c r="Q875" s="7" t="str">
        <f>IF(Overall!S877&lt;&gt;"",_xlfn.VALUETOTEXT(Overall!S877),"")</f>
        <v>Feb</v>
      </c>
      <c r="R875" s="7">
        <f>IF(Overall!O877&lt;&gt;"", DATEVALUE(Overall!O877), "")</f>
        <v>45567</v>
      </c>
      <c r="S875" s="7">
        <f>IF(Overall!O877&lt;&gt;"", DATEVALUE(Overall!O877), "")</f>
        <v>45567</v>
      </c>
      <c r="T875" s="5">
        <f t="shared" si="27"/>
        <v>1</v>
      </c>
      <c r="U875" s="10" t="str">
        <f>IF(Overall!$A877&lt;&gt;"",IF(AND(MONTH($O875) &lt;= 1, MONTH($P875) &gt;= 1), IF($T875 &lt;&gt; "", $H875/$T875, ""), ""),"")</f>
        <v/>
      </c>
      <c r="V875" s="10">
        <f>IF(Overall!$A877&lt;&gt;"",IF(AND(MONTH($O875) &lt;= 2, MONTH($P875) &gt;= 2), IF($T875 &lt;&gt; "", $H875/$T875, ""), ""),"")</f>
        <v>500000</v>
      </c>
      <c r="W875" s="10" t="str">
        <f>IF(Overall!$A877&lt;&gt;"",IF(AND(MONTH($O875) &lt;= 3, MONTH($P875) &gt;= 3), IF($T875 &lt;&gt; "", $H875/$T875, ""), ""),"")</f>
        <v/>
      </c>
      <c r="X875" s="10" t="str">
        <f>IF(Overall!$A877&lt;&gt;"",IF(AND(MONTH($O875) &lt;= 4, MONTH($P875) &gt;= 4), IF($T875 &lt;&gt; "", $H875/$T875, ""), ""),"")</f>
        <v/>
      </c>
      <c r="Y875" s="10" t="str">
        <f>IF(Overall!$A877&lt;&gt;"",IF(AND(MONTH($O875) &lt;= 5, MONTH($P875) &gt;= 5), IF($T875 &lt;&gt; "", $H875/$T875, ""), ""),"")</f>
        <v/>
      </c>
      <c r="Z875" s="10" t="str">
        <f>IF(Overall!$A877&lt;&gt;"",IF(AND(MONTH($O875) &lt;= 6, MONTH($P875) &gt;= 6), IF($T875 &lt;&gt; "", $H875/$T875, ""), ""),"")</f>
        <v/>
      </c>
      <c r="AA875" s="10" t="str">
        <f>IF(Overall!$A877&lt;&gt;"",IF(AND(MONTH($O875) &lt;= 7, MONTH($P875) &gt;= 7 ), IF($T875 &lt;&gt; "", $H875/$T875, ""), ""),"")</f>
        <v/>
      </c>
      <c r="AB875" s="10" t="str">
        <f>IF(Overall!$A877&lt;&gt;"",IF(AND(MONTH($O875) &lt;= 8, MONTH($P875) &gt;= 8), IF($T875 &lt;&gt; "", $H875/$T875, ""), ""),"")</f>
        <v/>
      </c>
      <c r="AC875" s="10" t="str">
        <f>IF(Overall!$A877&lt;&gt;"",IF(AND(MONTH($O875) &lt;= 9, MONTH($P875) &gt;= 9), IF($T875 &lt;&gt; "", $H875/$T875, ""), ""),"")</f>
        <v/>
      </c>
      <c r="AD875" s="10" t="str">
        <f>IF(Overall!$A877&lt;&gt;"",IF(AND(MONTH($O875) &lt;= 10, MONTH($P875) &gt;= 10), IF($T875 &lt;&gt; "", $H875/$T875, ""), ""),"")</f>
        <v/>
      </c>
      <c r="AE875" s="10" t="str">
        <f>IF(Overall!$A877&lt;&gt;"",IF(AND(MONTH($O875) &lt;= 11, MONTH($P875) &gt;= 11), IF($T875 &lt;&gt; "", $H875/$T875, ""), ""),"")</f>
        <v/>
      </c>
      <c r="AF875" s="10" t="str">
        <f>IF(Overall!$A877&lt;&gt;"",IF(AND(MONTH($O875) &lt;= 12, MONTH($P875) &gt;= 12), IF($T875 &lt;&gt; "", $H875/$T875, ""), ""),"")</f>
        <v/>
      </c>
      <c r="AH875" s="10" t="str">
        <f ca="1">IFERROR(IF(AND(NOW()&lt;= EOMONTH(DATE(YEAR($P875),1, 1), 0), Overall!$A877&lt;&gt;"", MONTH($O875) &lt;= 1, MONTH($P875) &gt;= 1), IF($T875 &lt;&gt; "", $H875/$T875, ""), ""), "")</f>
        <v/>
      </c>
      <c r="AI875" s="10" t="str">
        <f ca="1">IFERROR(IF(AND(NOW()&lt;= EOMONTH(DATE(YEAR($P875),2, 1), 0), Overall!$A877&lt;&gt;"", MONTH($O875) &lt;= 2, MONTH($P875) &gt;= 2), IF($T875 &lt;&gt; "", $H875/$T875, ""), ""), "")</f>
        <v/>
      </c>
      <c r="AJ875" s="10" t="str">
        <f ca="1">IFERROR(IF(AND(NOW()&lt;= EOMONTH(DATE(YEAR($P875),3, 1), 0), Overall!$A877&lt;&gt;"", MONTH($O875) &lt;= 3, MONTH($P875) &gt;= 3), IF($T875 &lt;&gt; "", $H875/$T875, ""), ""), "")</f>
        <v/>
      </c>
      <c r="AK875" s="10" t="str">
        <f ca="1">IFERROR(IF(AND(NOW()&lt;= EOMONTH(DATE(YEAR($P875),4, 1), 0), Overall!$A877&lt;&gt;"", MONTH($O875) &lt;= 4, MONTH($P875) &gt;= 4), IF($T875 &lt;&gt; "", $H875/$T875, ""), ""), "")</f>
        <v/>
      </c>
      <c r="AL875" s="10" t="str">
        <f ca="1">IFERROR(IF(AND(NOW()&lt;= EOMONTH(DATE(YEAR($P875),5, 1), 0), Overall!$A877&lt;&gt;"", MONTH($O875) &lt;= 5, MONTH($P875) &gt;= 5), IF($T875 &lt;&gt; "", $H875/$T875, ""), ""), "")</f>
        <v/>
      </c>
      <c r="AM875" s="10" t="str">
        <f ca="1">IFERROR(IF(AND(NOW()&lt;= EOMONTH(DATE(YEAR($P875),6, 1), 0), Overall!$A877&lt;&gt;"", MONTH($O875) &lt;= 6, MONTH($P875) &gt;= 6), IF($T875 &lt;&gt; "", $H875/$T875, ""), ""), "")</f>
        <v/>
      </c>
      <c r="AN875" s="10" t="str">
        <f ca="1">IFERROR(IF(AND(NOW()&lt;= EOMONTH(DATE(YEAR($P875),7, 1), 0), Overall!$A877&lt;&gt;"", MONTH($O875) &lt;= 7, MONTH($P875) &gt;= 7), IF($T875 &lt;&gt; "", $H875/$T875, ""), ""), "")</f>
        <v/>
      </c>
      <c r="AO875" s="10" t="str">
        <f ca="1">IFERROR(IF(AND(NOW()&lt;= EOMONTH(DATE(YEAR($P875),8, 1), 0), Overall!$A877&lt;&gt;"", MONTH($O875) &lt;= 8, MONTH($P875) &gt;= 8), IF($T875 &lt;&gt; "", $H875/$T875, ""), ""), "")</f>
        <v/>
      </c>
      <c r="AP875" s="10" t="str">
        <f ca="1">IFERROR(IF(AND(NOW()&lt;= EOMONTH(DATE(YEAR($P875),9, 1), 0), Overall!$A877&lt;&gt;"", MONTH($O875) &lt;= 9, MONTH($P875) &gt;= 9), IF($T875 &lt;&gt; "", $H875/$T875, ""), ""), "")</f>
        <v/>
      </c>
      <c r="AQ875" s="10" t="str">
        <f ca="1">IFERROR(IF(AND(NOW()&lt;= EOMONTH(DATE(YEAR($P875),10, 1), 0), Overall!$A877&lt;&gt;"", MONTH($O875) &lt;= 10, MONTH($P875) &gt;= 10), IF($T875 &lt;&gt; "", $H875/$T875, ""), ""), "")</f>
        <v/>
      </c>
      <c r="AR875" s="10" t="str">
        <f ca="1">IFERROR(IF(AND(NOW()&lt;= EOMONTH(DATE(YEAR($P875),11, 1), 0), Overall!$A877&lt;&gt;"", MONTH($O875) &lt;=11, MONTH($P875) &gt;= 11), IF($T875 &lt;&gt; "", $H875/$T875, ""), ""), "")</f>
        <v/>
      </c>
      <c r="AS875" s="10" t="str">
        <f ca="1">IFERROR(IF(AND(NOW()&lt;= EOMONTH(DATE(YEAR($P875),12, 1), 0), Overall!$A877&lt;&gt;"", MONTH($O875) &lt;= 12, MONTH($P875) &gt;= 12), IF($T875 &lt;&gt; "", $H875/$T875, ""), ""), "")</f>
        <v/>
      </c>
      <c r="AT875" s="16">
        <f t="shared" ca="1" si="28"/>
        <v>0</v>
      </c>
    </row>
    <row r="876" spans="1:46" x14ac:dyDescent="0.25">
      <c r="A876" t="str">
        <f>_xlfn.VALUETOTEXT(Overall!A878)</f>
        <v>FY2025 PCHP</v>
      </c>
      <c r="B876" s="8">
        <f>IF(Overall!B878&lt;&gt;"", VALUE(Overall!B878), "")</f>
        <v>26</v>
      </c>
      <c r="C876" s="5" t="str">
        <f>IF(Overall!C878&lt;&gt;"",_xlfn.VALUETOTEXT(Overall!C878),"")</f>
        <v>25-0210-2310-24SCBB-PS-HZ-026</v>
      </c>
      <c r="D876" s="5" t="str">
        <f>_xlfn.VALUETOTEXT(Overall!D878)</f>
        <v>HZ</v>
      </c>
      <c r="E876" s="5" t="str">
        <f>IF(Overall!Q878&lt;&gt;"",_xlfn.VALUETOTEXT(Overall!Q878),"")</f>
        <v>SCBB</v>
      </c>
      <c r="F876" s="5" t="str">
        <f>IF(Overall!E878&lt;&gt;"",_xlfn.VALUETOTEXT(Overall!E878),"")</f>
        <v>Standard Chartered Bank (M) Bhd</v>
      </c>
      <c r="G876" s="5" t="str">
        <f>IF(Overall!R878&lt;&gt;"",_xlfn.VALUETOTEXT(Overall!R878),"")</f>
        <v>Asian</v>
      </c>
      <c r="H876" s="6">
        <f>IF(Overall!F878&lt;&gt;"",VALUE(Overall!F878),"")</f>
        <v>500000</v>
      </c>
      <c r="I876" s="6">
        <f>IF(Overall!G878&lt;&gt;"",VALUE(Overall!G878),"")</f>
        <v>77</v>
      </c>
      <c r="J876" s="6">
        <f>IF(Overall!H878&lt;&gt;"",VALUE(Overall!H878),"")</f>
        <v>64</v>
      </c>
      <c r="K876" s="6">
        <f>IF(Overall!I878&lt;&gt;"",VALUE(Overall!I878),"")</f>
        <v>6.75</v>
      </c>
      <c r="L876" s="6">
        <f>IF(Overall!J878&lt;&gt;"",VALUE(Overall!J878),"")</f>
        <v>1.8</v>
      </c>
      <c r="M876" s="6">
        <f>IF(Overall!K878&lt;&gt;"",VALUE(Overall!K878),"")</f>
        <v>4.95</v>
      </c>
      <c r="N876" s="6">
        <f>IF(Overall!T878&lt;&gt;"",VALUE(Overall!T878),"")</f>
        <v>74.5</v>
      </c>
      <c r="O876" s="7">
        <f>IF(Overall!L878&lt;&gt;"", DATEVALUE(Overall!L878), "")</f>
        <v>45689</v>
      </c>
      <c r="P876" s="7">
        <f>IF(Overall!M878&lt;&gt;"", DATEVALUE(Overall!M878), "")</f>
        <v>45716</v>
      </c>
      <c r="Q876" s="7" t="str">
        <f>IF(Overall!S878&lt;&gt;"",_xlfn.VALUETOTEXT(Overall!S878),"")</f>
        <v>Feb</v>
      </c>
      <c r="R876" s="7">
        <f>IF(Overall!O878&lt;&gt;"", DATEVALUE(Overall!O878), "")</f>
        <v>45567</v>
      </c>
      <c r="S876" s="7">
        <f>IF(Overall!O878&lt;&gt;"", DATEVALUE(Overall!O878), "")</f>
        <v>45567</v>
      </c>
      <c r="T876" s="5">
        <f t="shared" si="27"/>
        <v>1</v>
      </c>
      <c r="U876" s="10" t="str">
        <f>IF(Overall!$A878&lt;&gt;"",IF(AND(MONTH($O876) &lt;= 1, MONTH($P876) &gt;= 1), IF($T876 &lt;&gt; "", $H876/$T876, ""), ""),"")</f>
        <v/>
      </c>
      <c r="V876" s="10">
        <f>IF(Overall!$A878&lt;&gt;"",IF(AND(MONTH($O876) &lt;= 2, MONTH($P876) &gt;= 2), IF($T876 &lt;&gt; "", $H876/$T876, ""), ""),"")</f>
        <v>500000</v>
      </c>
      <c r="W876" s="10" t="str">
        <f>IF(Overall!$A878&lt;&gt;"",IF(AND(MONTH($O876) &lt;= 3, MONTH($P876) &gt;= 3), IF($T876 &lt;&gt; "", $H876/$T876, ""), ""),"")</f>
        <v/>
      </c>
      <c r="X876" s="10" t="str">
        <f>IF(Overall!$A878&lt;&gt;"",IF(AND(MONTH($O876) &lt;= 4, MONTH($P876) &gt;= 4), IF($T876 &lt;&gt; "", $H876/$T876, ""), ""),"")</f>
        <v/>
      </c>
      <c r="Y876" s="10" t="str">
        <f>IF(Overall!$A878&lt;&gt;"",IF(AND(MONTH($O876) &lt;= 5, MONTH($P876) &gt;= 5), IF($T876 &lt;&gt; "", $H876/$T876, ""), ""),"")</f>
        <v/>
      </c>
      <c r="Z876" s="10" t="str">
        <f>IF(Overall!$A878&lt;&gt;"",IF(AND(MONTH($O876) &lt;= 6, MONTH($P876) &gt;= 6), IF($T876 &lt;&gt; "", $H876/$T876, ""), ""),"")</f>
        <v/>
      </c>
      <c r="AA876" s="10" t="str">
        <f>IF(Overall!$A878&lt;&gt;"",IF(AND(MONTH($O876) &lt;= 7, MONTH($P876) &gt;= 7 ), IF($T876 &lt;&gt; "", $H876/$T876, ""), ""),"")</f>
        <v/>
      </c>
      <c r="AB876" s="10" t="str">
        <f>IF(Overall!$A878&lt;&gt;"",IF(AND(MONTH($O876) &lt;= 8, MONTH($P876) &gt;= 8), IF($T876 &lt;&gt; "", $H876/$T876, ""), ""),"")</f>
        <v/>
      </c>
      <c r="AC876" s="10" t="str">
        <f>IF(Overall!$A878&lt;&gt;"",IF(AND(MONTH($O876) &lt;= 9, MONTH($P876) &gt;= 9), IF($T876 &lt;&gt; "", $H876/$T876, ""), ""),"")</f>
        <v/>
      </c>
      <c r="AD876" s="10" t="str">
        <f>IF(Overall!$A878&lt;&gt;"",IF(AND(MONTH($O876) &lt;= 10, MONTH($P876) &gt;= 10), IF($T876 &lt;&gt; "", $H876/$T876, ""), ""),"")</f>
        <v/>
      </c>
      <c r="AE876" s="10" t="str">
        <f>IF(Overall!$A878&lt;&gt;"",IF(AND(MONTH($O876) &lt;= 11, MONTH($P876) &gt;= 11), IF($T876 &lt;&gt; "", $H876/$T876, ""), ""),"")</f>
        <v/>
      </c>
      <c r="AF876" s="10" t="str">
        <f>IF(Overall!$A878&lt;&gt;"",IF(AND(MONTH($O876) &lt;= 12, MONTH($P876) &gt;= 12), IF($T876 &lt;&gt; "", $H876/$T876, ""), ""),"")</f>
        <v/>
      </c>
      <c r="AH876" s="10" t="str">
        <f ca="1">IFERROR(IF(AND(NOW()&lt;= EOMONTH(DATE(YEAR($P876),1, 1), 0), Overall!$A878&lt;&gt;"", MONTH($O876) &lt;= 1, MONTH($P876) &gt;= 1), IF($T876 &lt;&gt; "", $H876/$T876, ""), ""), "")</f>
        <v/>
      </c>
      <c r="AI876" s="10" t="str">
        <f ca="1">IFERROR(IF(AND(NOW()&lt;= EOMONTH(DATE(YEAR($P876),2, 1), 0), Overall!$A878&lt;&gt;"", MONTH($O876) &lt;= 2, MONTH($P876) &gt;= 2), IF($T876 &lt;&gt; "", $H876/$T876, ""), ""), "")</f>
        <v/>
      </c>
      <c r="AJ876" s="10" t="str">
        <f ca="1">IFERROR(IF(AND(NOW()&lt;= EOMONTH(DATE(YEAR($P876),3, 1), 0), Overall!$A878&lt;&gt;"", MONTH($O876) &lt;= 3, MONTH($P876) &gt;= 3), IF($T876 &lt;&gt; "", $H876/$T876, ""), ""), "")</f>
        <v/>
      </c>
      <c r="AK876" s="10" t="str">
        <f ca="1">IFERROR(IF(AND(NOW()&lt;= EOMONTH(DATE(YEAR($P876),4, 1), 0), Overall!$A878&lt;&gt;"", MONTH($O876) &lt;= 4, MONTH($P876) &gt;= 4), IF($T876 &lt;&gt; "", $H876/$T876, ""), ""), "")</f>
        <v/>
      </c>
      <c r="AL876" s="10" t="str">
        <f ca="1">IFERROR(IF(AND(NOW()&lt;= EOMONTH(DATE(YEAR($P876),5, 1), 0), Overall!$A878&lt;&gt;"", MONTH($O876) &lt;= 5, MONTH($P876) &gt;= 5), IF($T876 &lt;&gt; "", $H876/$T876, ""), ""), "")</f>
        <v/>
      </c>
      <c r="AM876" s="10" t="str">
        <f ca="1">IFERROR(IF(AND(NOW()&lt;= EOMONTH(DATE(YEAR($P876),6, 1), 0), Overall!$A878&lt;&gt;"", MONTH($O876) &lt;= 6, MONTH($P876) &gt;= 6), IF($T876 &lt;&gt; "", $H876/$T876, ""), ""), "")</f>
        <v/>
      </c>
      <c r="AN876" s="10" t="str">
        <f ca="1">IFERROR(IF(AND(NOW()&lt;= EOMONTH(DATE(YEAR($P876),7, 1), 0), Overall!$A878&lt;&gt;"", MONTH($O876) &lt;= 7, MONTH($P876) &gt;= 7), IF($T876 &lt;&gt; "", $H876/$T876, ""), ""), "")</f>
        <v/>
      </c>
      <c r="AO876" s="10" t="str">
        <f ca="1">IFERROR(IF(AND(NOW()&lt;= EOMONTH(DATE(YEAR($P876),8, 1), 0), Overall!$A878&lt;&gt;"", MONTH($O876) &lt;= 8, MONTH($P876) &gt;= 8), IF($T876 &lt;&gt; "", $H876/$T876, ""), ""), "")</f>
        <v/>
      </c>
      <c r="AP876" s="10" t="str">
        <f ca="1">IFERROR(IF(AND(NOW()&lt;= EOMONTH(DATE(YEAR($P876),9, 1), 0), Overall!$A878&lt;&gt;"", MONTH($O876) &lt;= 9, MONTH($P876) &gt;= 9), IF($T876 &lt;&gt; "", $H876/$T876, ""), ""), "")</f>
        <v/>
      </c>
      <c r="AQ876" s="10" t="str">
        <f ca="1">IFERROR(IF(AND(NOW()&lt;= EOMONTH(DATE(YEAR($P876),10, 1), 0), Overall!$A878&lt;&gt;"", MONTH($O876) &lt;= 10, MONTH($P876) &gt;= 10), IF($T876 &lt;&gt; "", $H876/$T876, ""), ""), "")</f>
        <v/>
      </c>
      <c r="AR876" s="10" t="str">
        <f ca="1">IFERROR(IF(AND(NOW()&lt;= EOMONTH(DATE(YEAR($P876),11, 1), 0), Overall!$A878&lt;&gt;"", MONTH($O876) &lt;=11, MONTH($P876) &gt;= 11), IF($T876 &lt;&gt; "", $H876/$T876, ""), ""), "")</f>
        <v/>
      </c>
      <c r="AS876" s="10" t="str">
        <f ca="1">IFERROR(IF(AND(NOW()&lt;= EOMONTH(DATE(YEAR($P876),12, 1), 0), Overall!$A878&lt;&gt;"", MONTH($O876) &lt;= 12, MONTH($P876) &gt;= 12), IF($T876 &lt;&gt; "", $H876/$T876, ""), ""), "")</f>
        <v/>
      </c>
      <c r="AT876" s="16">
        <f t="shared" ca="1" si="28"/>
        <v>0</v>
      </c>
    </row>
    <row r="877" spans="1:46" x14ac:dyDescent="0.25">
      <c r="A877" t="str">
        <f>_xlfn.VALUETOTEXT(Overall!A879)</f>
        <v>FY2025 PCHP</v>
      </c>
      <c r="B877" s="8">
        <f>IF(Overall!B879&lt;&gt;"", VALUE(Overall!B879), "")</f>
        <v>27</v>
      </c>
      <c r="C877" s="5" t="str">
        <f>IF(Overall!C879&lt;&gt;"",_xlfn.VALUETOTEXT(Overall!C879),"")</f>
        <v>25-0210-2310-24MLIL-PS-DS-027</v>
      </c>
      <c r="D877" s="5" t="str">
        <f>_xlfn.VALUETOTEXT(Overall!D879)</f>
        <v>DS</v>
      </c>
      <c r="E877" s="5" t="str">
        <f>IF(Overall!Q879&lt;&gt;"",_xlfn.VALUETOTEXT(Overall!Q879),"")</f>
        <v>MLIL</v>
      </c>
      <c r="F877" s="5" t="str">
        <f>IF(Overall!E879&lt;&gt;"",_xlfn.VALUETOTEXT(Overall!E879),"")</f>
        <v>Merrill Lynch International</v>
      </c>
      <c r="G877" s="5" t="str">
        <f>IF(Overall!R879&lt;&gt;"",_xlfn.VALUETOTEXT(Overall!R879),"")</f>
        <v>Asian</v>
      </c>
      <c r="H877" s="6">
        <f>IF(Overall!F879&lt;&gt;"",VALUE(Overall!F879),"")</f>
        <v>500000</v>
      </c>
      <c r="I877" s="6">
        <f>IF(Overall!G879&lt;&gt;"",VALUE(Overall!G879),"")</f>
        <v>77</v>
      </c>
      <c r="J877" s="6">
        <f>IF(Overall!H879&lt;&gt;"",VALUE(Overall!H879),"")</f>
        <v>64</v>
      </c>
      <c r="K877" s="6">
        <f>IF(Overall!I879&lt;&gt;"",VALUE(Overall!I879),"")</f>
        <v>6.75</v>
      </c>
      <c r="L877" s="6">
        <f>IF(Overall!J879&lt;&gt;"",VALUE(Overall!J879),"")</f>
        <v>1.8</v>
      </c>
      <c r="M877" s="6">
        <f>IF(Overall!K879&lt;&gt;"",VALUE(Overall!K879),"")</f>
        <v>4.95</v>
      </c>
      <c r="N877" s="6">
        <f>IF(Overall!T879&lt;&gt;"",VALUE(Overall!T879),"")</f>
        <v>74.55</v>
      </c>
      <c r="O877" s="7">
        <f>IF(Overall!L879&lt;&gt;"", DATEVALUE(Overall!L879), "")</f>
        <v>45689</v>
      </c>
      <c r="P877" s="7">
        <f>IF(Overall!M879&lt;&gt;"", DATEVALUE(Overall!M879), "")</f>
        <v>45716</v>
      </c>
      <c r="Q877" s="7" t="str">
        <f>IF(Overall!S879&lt;&gt;"",_xlfn.VALUETOTEXT(Overall!S879),"")</f>
        <v>Feb</v>
      </c>
      <c r="R877" s="7">
        <f>IF(Overall!O879&lt;&gt;"", DATEVALUE(Overall!O879), "")</f>
        <v>45567</v>
      </c>
      <c r="S877" s="7">
        <f>IF(Overall!O879&lt;&gt;"", DATEVALUE(Overall!O879), "")</f>
        <v>45567</v>
      </c>
      <c r="T877" s="5">
        <f t="shared" si="27"/>
        <v>1</v>
      </c>
      <c r="U877" s="10" t="str">
        <f>IF(Overall!$A879&lt;&gt;"",IF(AND(MONTH($O877) &lt;= 1, MONTH($P877) &gt;= 1), IF($T877 &lt;&gt; "", $H877/$T877, ""), ""),"")</f>
        <v/>
      </c>
      <c r="V877" s="10">
        <f>IF(Overall!$A879&lt;&gt;"",IF(AND(MONTH($O877) &lt;= 2, MONTH($P877) &gt;= 2), IF($T877 &lt;&gt; "", $H877/$T877, ""), ""),"")</f>
        <v>500000</v>
      </c>
      <c r="W877" s="10" t="str">
        <f>IF(Overall!$A879&lt;&gt;"",IF(AND(MONTH($O877) &lt;= 3, MONTH($P877) &gt;= 3), IF($T877 &lt;&gt; "", $H877/$T877, ""), ""),"")</f>
        <v/>
      </c>
      <c r="X877" s="10" t="str">
        <f>IF(Overall!$A879&lt;&gt;"",IF(AND(MONTH($O877) &lt;= 4, MONTH($P877) &gt;= 4), IF($T877 &lt;&gt; "", $H877/$T877, ""), ""),"")</f>
        <v/>
      </c>
      <c r="Y877" s="10" t="str">
        <f>IF(Overall!$A879&lt;&gt;"",IF(AND(MONTH($O877) &lt;= 5, MONTH($P877) &gt;= 5), IF($T877 &lt;&gt; "", $H877/$T877, ""), ""),"")</f>
        <v/>
      </c>
      <c r="Z877" s="10" t="str">
        <f>IF(Overall!$A879&lt;&gt;"",IF(AND(MONTH($O877) &lt;= 6, MONTH($P877) &gt;= 6), IF($T877 &lt;&gt; "", $H877/$T877, ""), ""),"")</f>
        <v/>
      </c>
      <c r="AA877" s="10" t="str">
        <f>IF(Overall!$A879&lt;&gt;"",IF(AND(MONTH($O877) &lt;= 7, MONTH($P877) &gt;= 7 ), IF($T877 &lt;&gt; "", $H877/$T877, ""), ""),"")</f>
        <v/>
      </c>
      <c r="AB877" s="10" t="str">
        <f>IF(Overall!$A879&lt;&gt;"",IF(AND(MONTH($O877) &lt;= 8, MONTH($P877) &gt;= 8), IF($T877 &lt;&gt; "", $H877/$T877, ""), ""),"")</f>
        <v/>
      </c>
      <c r="AC877" s="10" t="str">
        <f>IF(Overall!$A879&lt;&gt;"",IF(AND(MONTH($O877) &lt;= 9, MONTH($P877) &gt;= 9), IF($T877 &lt;&gt; "", $H877/$T877, ""), ""),"")</f>
        <v/>
      </c>
      <c r="AD877" s="10" t="str">
        <f>IF(Overall!$A879&lt;&gt;"",IF(AND(MONTH($O877) &lt;= 10, MONTH($P877) &gt;= 10), IF($T877 &lt;&gt; "", $H877/$T877, ""), ""),"")</f>
        <v/>
      </c>
      <c r="AE877" s="10" t="str">
        <f>IF(Overall!$A879&lt;&gt;"",IF(AND(MONTH($O877) &lt;= 11, MONTH($P877) &gt;= 11), IF($T877 &lt;&gt; "", $H877/$T877, ""), ""),"")</f>
        <v/>
      </c>
      <c r="AF877" s="10" t="str">
        <f>IF(Overall!$A879&lt;&gt;"",IF(AND(MONTH($O877) &lt;= 12, MONTH($P877) &gt;= 12), IF($T877 &lt;&gt; "", $H877/$T877, ""), ""),"")</f>
        <v/>
      </c>
      <c r="AH877" s="10" t="str">
        <f ca="1">IFERROR(IF(AND(NOW()&lt;= EOMONTH(DATE(YEAR($P877),1, 1), 0), Overall!$A879&lt;&gt;"", MONTH($O877) &lt;= 1, MONTH($P877) &gt;= 1), IF($T877 &lt;&gt; "", $H877/$T877, ""), ""), "")</f>
        <v/>
      </c>
      <c r="AI877" s="10" t="str">
        <f ca="1">IFERROR(IF(AND(NOW()&lt;= EOMONTH(DATE(YEAR($P877),2, 1), 0), Overall!$A879&lt;&gt;"", MONTH($O877) &lt;= 2, MONTH($P877) &gt;= 2), IF($T877 &lt;&gt; "", $H877/$T877, ""), ""), "")</f>
        <v/>
      </c>
      <c r="AJ877" s="10" t="str">
        <f ca="1">IFERROR(IF(AND(NOW()&lt;= EOMONTH(DATE(YEAR($P877),3, 1), 0), Overall!$A879&lt;&gt;"", MONTH($O877) &lt;= 3, MONTH($P877) &gt;= 3), IF($T877 &lt;&gt; "", $H877/$T877, ""), ""), "")</f>
        <v/>
      </c>
      <c r="AK877" s="10" t="str">
        <f ca="1">IFERROR(IF(AND(NOW()&lt;= EOMONTH(DATE(YEAR($P877),4, 1), 0), Overall!$A879&lt;&gt;"", MONTH($O877) &lt;= 4, MONTH($P877) &gt;= 4), IF($T877 &lt;&gt; "", $H877/$T877, ""), ""), "")</f>
        <v/>
      </c>
      <c r="AL877" s="10" t="str">
        <f ca="1">IFERROR(IF(AND(NOW()&lt;= EOMONTH(DATE(YEAR($P877),5, 1), 0), Overall!$A879&lt;&gt;"", MONTH($O877) &lt;= 5, MONTH($P877) &gt;= 5), IF($T877 &lt;&gt; "", $H877/$T877, ""), ""), "")</f>
        <v/>
      </c>
      <c r="AM877" s="10" t="str">
        <f ca="1">IFERROR(IF(AND(NOW()&lt;= EOMONTH(DATE(YEAR($P877),6, 1), 0), Overall!$A879&lt;&gt;"", MONTH($O877) &lt;= 6, MONTH($P877) &gt;= 6), IF($T877 &lt;&gt; "", $H877/$T877, ""), ""), "")</f>
        <v/>
      </c>
      <c r="AN877" s="10" t="str">
        <f ca="1">IFERROR(IF(AND(NOW()&lt;= EOMONTH(DATE(YEAR($P877),7, 1), 0), Overall!$A879&lt;&gt;"", MONTH($O877) &lt;= 7, MONTH($P877) &gt;= 7), IF($T877 &lt;&gt; "", $H877/$T877, ""), ""), "")</f>
        <v/>
      </c>
      <c r="AO877" s="10" t="str">
        <f ca="1">IFERROR(IF(AND(NOW()&lt;= EOMONTH(DATE(YEAR($P877),8, 1), 0), Overall!$A879&lt;&gt;"", MONTH($O877) &lt;= 8, MONTH($P877) &gt;= 8), IF($T877 &lt;&gt; "", $H877/$T877, ""), ""), "")</f>
        <v/>
      </c>
      <c r="AP877" s="10" t="str">
        <f ca="1">IFERROR(IF(AND(NOW()&lt;= EOMONTH(DATE(YEAR($P877),9, 1), 0), Overall!$A879&lt;&gt;"", MONTH($O877) &lt;= 9, MONTH($P877) &gt;= 9), IF($T877 &lt;&gt; "", $H877/$T877, ""), ""), "")</f>
        <v/>
      </c>
      <c r="AQ877" s="10" t="str">
        <f ca="1">IFERROR(IF(AND(NOW()&lt;= EOMONTH(DATE(YEAR($P877),10, 1), 0), Overall!$A879&lt;&gt;"", MONTH($O877) &lt;= 10, MONTH($P877) &gt;= 10), IF($T877 &lt;&gt; "", $H877/$T877, ""), ""), "")</f>
        <v/>
      </c>
      <c r="AR877" s="10" t="str">
        <f ca="1">IFERROR(IF(AND(NOW()&lt;= EOMONTH(DATE(YEAR($P877),11, 1), 0), Overall!$A879&lt;&gt;"", MONTH($O877) &lt;=11, MONTH($P877) &gt;= 11), IF($T877 &lt;&gt; "", $H877/$T877, ""), ""), "")</f>
        <v/>
      </c>
      <c r="AS877" s="10" t="str">
        <f ca="1">IFERROR(IF(AND(NOW()&lt;= EOMONTH(DATE(YEAR($P877),12, 1), 0), Overall!$A879&lt;&gt;"", MONTH($O877) &lt;= 12, MONTH($P877) &gt;= 12), IF($T877 &lt;&gt; "", $H877/$T877, ""), ""), "")</f>
        <v/>
      </c>
      <c r="AT877" s="16">
        <f t="shared" ca="1" si="28"/>
        <v>0</v>
      </c>
    </row>
    <row r="878" spans="1:46" x14ac:dyDescent="0.25">
      <c r="A878" t="str">
        <f>_xlfn.VALUETOTEXT(Overall!A880)</f>
        <v>FY2025 PCHP</v>
      </c>
      <c r="B878" s="8">
        <f>IF(Overall!B880&lt;&gt;"", VALUE(Overall!B880), "")</f>
        <v>28</v>
      </c>
      <c r="C878" s="5" t="str">
        <f>IF(Overall!C880&lt;&gt;"",_xlfn.VALUETOTEXT(Overall!C880),"")</f>
        <v>25-0210-2310-24CITI-PS-DS-028</v>
      </c>
      <c r="D878" s="5" t="str">
        <f>_xlfn.VALUETOTEXT(Overall!D880)</f>
        <v>DS</v>
      </c>
      <c r="E878" s="5" t="str">
        <f>IF(Overall!Q880&lt;&gt;"",_xlfn.VALUETOTEXT(Overall!Q880),"")</f>
        <v>CITI</v>
      </c>
      <c r="F878" s="5" t="str">
        <f>IF(Overall!E880&lt;&gt;"",_xlfn.VALUETOTEXT(Overall!E880),"")</f>
        <v>Citibank Bhd</v>
      </c>
      <c r="G878" s="5" t="str">
        <f>IF(Overall!R880&lt;&gt;"",_xlfn.VALUETOTEXT(Overall!R880),"")</f>
        <v>Asian</v>
      </c>
      <c r="H878" s="6">
        <f>IF(Overall!F880&lt;&gt;"",VALUE(Overall!F880),"")</f>
        <v>500000</v>
      </c>
      <c r="I878" s="6">
        <f>IF(Overall!G880&lt;&gt;"",VALUE(Overall!G880),"")</f>
        <v>77</v>
      </c>
      <c r="J878" s="6">
        <f>IF(Overall!H880&lt;&gt;"",VALUE(Overall!H880),"")</f>
        <v>64</v>
      </c>
      <c r="K878" s="6">
        <f>IF(Overall!I880&lt;&gt;"",VALUE(Overall!I880),"")</f>
        <v>6.85</v>
      </c>
      <c r="L878" s="6">
        <f>IF(Overall!J880&lt;&gt;"",VALUE(Overall!J880),"")</f>
        <v>1.91</v>
      </c>
      <c r="M878" s="6">
        <f>IF(Overall!K880&lt;&gt;"",VALUE(Overall!K880),"")</f>
        <v>4.9400000000000004</v>
      </c>
      <c r="N878" s="6">
        <f>IF(Overall!T880&lt;&gt;"",VALUE(Overall!T880),"")</f>
        <v>76.42</v>
      </c>
      <c r="O878" s="7">
        <f>IF(Overall!L880&lt;&gt;"", DATEVALUE(Overall!L880), "")</f>
        <v>45689</v>
      </c>
      <c r="P878" s="7">
        <f>IF(Overall!M880&lt;&gt;"", DATEVALUE(Overall!M880), "")</f>
        <v>45716</v>
      </c>
      <c r="Q878" s="7" t="str">
        <f>IF(Overall!S880&lt;&gt;"",_xlfn.VALUETOTEXT(Overall!S880),"")</f>
        <v>Feb</v>
      </c>
      <c r="R878" s="7">
        <f>IF(Overall!O880&lt;&gt;"", DATEVALUE(Overall!O880), "")</f>
        <v>45567</v>
      </c>
      <c r="S878" s="7">
        <f>IF(Overall!O880&lt;&gt;"", DATEVALUE(Overall!O880), "")</f>
        <v>45567</v>
      </c>
      <c r="T878" s="5">
        <f t="shared" si="27"/>
        <v>1</v>
      </c>
      <c r="U878" s="10" t="str">
        <f>IF(Overall!$A880&lt;&gt;"",IF(AND(MONTH($O878) &lt;= 1, MONTH($P878) &gt;= 1), IF($T878 &lt;&gt; "", $H878/$T878, ""), ""),"")</f>
        <v/>
      </c>
      <c r="V878" s="10">
        <f>IF(Overall!$A880&lt;&gt;"",IF(AND(MONTH($O878) &lt;= 2, MONTH($P878) &gt;= 2), IF($T878 &lt;&gt; "", $H878/$T878, ""), ""),"")</f>
        <v>500000</v>
      </c>
      <c r="W878" s="10" t="str">
        <f>IF(Overall!$A880&lt;&gt;"",IF(AND(MONTH($O878) &lt;= 3, MONTH($P878) &gt;= 3), IF($T878 &lt;&gt; "", $H878/$T878, ""), ""),"")</f>
        <v/>
      </c>
      <c r="X878" s="10" t="str">
        <f>IF(Overall!$A880&lt;&gt;"",IF(AND(MONTH($O878) &lt;= 4, MONTH($P878) &gt;= 4), IF($T878 &lt;&gt; "", $H878/$T878, ""), ""),"")</f>
        <v/>
      </c>
      <c r="Y878" s="10" t="str">
        <f>IF(Overall!$A880&lt;&gt;"",IF(AND(MONTH($O878) &lt;= 5, MONTH($P878) &gt;= 5), IF($T878 &lt;&gt; "", $H878/$T878, ""), ""),"")</f>
        <v/>
      </c>
      <c r="Z878" s="10" t="str">
        <f>IF(Overall!$A880&lt;&gt;"",IF(AND(MONTH($O878) &lt;= 6, MONTH($P878) &gt;= 6), IF($T878 &lt;&gt; "", $H878/$T878, ""), ""),"")</f>
        <v/>
      </c>
      <c r="AA878" s="10" t="str">
        <f>IF(Overall!$A880&lt;&gt;"",IF(AND(MONTH($O878) &lt;= 7, MONTH($P878) &gt;= 7 ), IF($T878 &lt;&gt; "", $H878/$T878, ""), ""),"")</f>
        <v/>
      </c>
      <c r="AB878" s="10" t="str">
        <f>IF(Overall!$A880&lt;&gt;"",IF(AND(MONTH($O878) &lt;= 8, MONTH($P878) &gt;= 8), IF($T878 &lt;&gt; "", $H878/$T878, ""), ""),"")</f>
        <v/>
      </c>
      <c r="AC878" s="10" t="str">
        <f>IF(Overall!$A880&lt;&gt;"",IF(AND(MONTH($O878) &lt;= 9, MONTH($P878) &gt;= 9), IF($T878 &lt;&gt; "", $H878/$T878, ""), ""),"")</f>
        <v/>
      </c>
      <c r="AD878" s="10" t="str">
        <f>IF(Overall!$A880&lt;&gt;"",IF(AND(MONTH($O878) &lt;= 10, MONTH($P878) &gt;= 10), IF($T878 &lt;&gt; "", $H878/$T878, ""), ""),"")</f>
        <v/>
      </c>
      <c r="AE878" s="10" t="str">
        <f>IF(Overall!$A880&lt;&gt;"",IF(AND(MONTH($O878) &lt;= 11, MONTH($P878) &gt;= 11), IF($T878 &lt;&gt; "", $H878/$T878, ""), ""),"")</f>
        <v/>
      </c>
      <c r="AF878" s="10" t="str">
        <f>IF(Overall!$A880&lt;&gt;"",IF(AND(MONTH($O878) &lt;= 12, MONTH($P878) &gt;= 12), IF($T878 &lt;&gt; "", $H878/$T878, ""), ""),"")</f>
        <v/>
      </c>
      <c r="AH878" s="10" t="str">
        <f ca="1">IFERROR(IF(AND(NOW()&lt;= EOMONTH(DATE(YEAR($P878),1, 1), 0), Overall!$A880&lt;&gt;"", MONTH($O878) &lt;= 1, MONTH($P878) &gt;= 1), IF($T878 &lt;&gt; "", $H878/$T878, ""), ""), "")</f>
        <v/>
      </c>
      <c r="AI878" s="10" t="str">
        <f ca="1">IFERROR(IF(AND(NOW()&lt;= EOMONTH(DATE(YEAR($P878),2, 1), 0), Overall!$A880&lt;&gt;"", MONTH($O878) &lt;= 2, MONTH($P878) &gt;= 2), IF($T878 &lt;&gt; "", $H878/$T878, ""), ""), "")</f>
        <v/>
      </c>
      <c r="AJ878" s="10" t="str">
        <f ca="1">IFERROR(IF(AND(NOW()&lt;= EOMONTH(DATE(YEAR($P878),3, 1), 0), Overall!$A880&lt;&gt;"", MONTH($O878) &lt;= 3, MONTH($P878) &gt;= 3), IF($T878 &lt;&gt; "", $H878/$T878, ""), ""), "")</f>
        <v/>
      </c>
      <c r="AK878" s="10" t="str">
        <f ca="1">IFERROR(IF(AND(NOW()&lt;= EOMONTH(DATE(YEAR($P878),4, 1), 0), Overall!$A880&lt;&gt;"", MONTH($O878) &lt;= 4, MONTH($P878) &gt;= 4), IF($T878 &lt;&gt; "", $H878/$T878, ""), ""), "")</f>
        <v/>
      </c>
      <c r="AL878" s="10" t="str">
        <f ca="1">IFERROR(IF(AND(NOW()&lt;= EOMONTH(DATE(YEAR($P878),5, 1), 0), Overall!$A880&lt;&gt;"", MONTH($O878) &lt;= 5, MONTH($P878) &gt;= 5), IF($T878 &lt;&gt; "", $H878/$T878, ""), ""), "")</f>
        <v/>
      </c>
      <c r="AM878" s="10" t="str">
        <f ca="1">IFERROR(IF(AND(NOW()&lt;= EOMONTH(DATE(YEAR($P878),6, 1), 0), Overall!$A880&lt;&gt;"", MONTH($O878) &lt;= 6, MONTH($P878) &gt;= 6), IF($T878 &lt;&gt; "", $H878/$T878, ""), ""), "")</f>
        <v/>
      </c>
      <c r="AN878" s="10" t="str">
        <f ca="1">IFERROR(IF(AND(NOW()&lt;= EOMONTH(DATE(YEAR($P878),7, 1), 0), Overall!$A880&lt;&gt;"", MONTH($O878) &lt;= 7, MONTH($P878) &gt;= 7), IF($T878 &lt;&gt; "", $H878/$T878, ""), ""), "")</f>
        <v/>
      </c>
      <c r="AO878" s="10" t="str">
        <f ca="1">IFERROR(IF(AND(NOW()&lt;= EOMONTH(DATE(YEAR($P878),8, 1), 0), Overall!$A880&lt;&gt;"", MONTH($O878) &lt;= 8, MONTH($P878) &gt;= 8), IF($T878 &lt;&gt; "", $H878/$T878, ""), ""), "")</f>
        <v/>
      </c>
      <c r="AP878" s="10" t="str">
        <f ca="1">IFERROR(IF(AND(NOW()&lt;= EOMONTH(DATE(YEAR($P878),9, 1), 0), Overall!$A880&lt;&gt;"", MONTH($O878) &lt;= 9, MONTH($P878) &gt;= 9), IF($T878 &lt;&gt; "", $H878/$T878, ""), ""), "")</f>
        <v/>
      </c>
      <c r="AQ878" s="10" t="str">
        <f ca="1">IFERROR(IF(AND(NOW()&lt;= EOMONTH(DATE(YEAR($P878),10, 1), 0), Overall!$A880&lt;&gt;"", MONTH($O878) &lt;= 10, MONTH($P878) &gt;= 10), IF($T878 &lt;&gt; "", $H878/$T878, ""), ""), "")</f>
        <v/>
      </c>
      <c r="AR878" s="10" t="str">
        <f ca="1">IFERROR(IF(AND(NOW()&lt;= EOMONTH(DATE(YEAR($P878),11, 1), 0), Overall!$A880&lt;&gt;"", MONTH($O878) &lt;=11, MONTH($P878) &gt;= 11), IF($T878 &lt;&gt; "", $H878/$T878, ""), ""), "")</f>
        <v/>
      </c>
      <c r="AS878" s="10" t="str">
        <f ca="1">IFERROR(IF(AND(NOW()&lt;= EOMONTH(DATE(YEAR($P878),12, 1), 0), Overall!$A880&lt;&gt;"", MONTH($O878) &lt;= 12, MONTH($P878) &gt;= 12), IF($T878 &lt;&gt; "", $H878/$T878, ""), ""), "")</f>
        <v/>
      </c>
      <c r="AT878" s="16">
        <f t="shared" ca="1" si="28"/>
        <v>0</v>
      </c>
    </row>
    <row r="879" spans="1:46" x14ac:dyDescent="0.25">
      <c r="A879" t="str">
        <f>_xlfn.VALUETOTEXT(Overall!A881)</f>
        <v>FY2025 PCHP</v>
      </c>
      <c r="B879" s="8">
        <f>IF(Overall!B881&lt;&gt;"", VALUE(Overall!B881), "")</f>
        <v>29</v>
      </c>
      <c r="C879" s="5" t="str">
        <f>IF(Overall!C881&lt;&gt;"",_xlfn.VALUETOTEXT(Overall!C881),"")</f>
        <v>25-0310-2410-24JPMC-PS-HZ-029</v>
      </c>
      <c r="D879" s="5" t="str">
        <f>_xlfn.VALUETOTEXT(Overall!D881)</f>
        <v>HZ</v>
      </c>
      <c r="E879" s="5" t="str">
        <f>IF(Overall!Q881&lt;&gt;"",_xlfn.VALUETOTEXT(Overall!Q881),"")</f>
        <v>JPMC</v>
      </c>
      <c r="F879" s="5" t="str">
        <f>IF(Overall!E881&lt;&gt;"",_xlfn.VALUETOTEXT(Overall!E881),"")</f>
        <v>JP Morgan Chase Bank NA</v>
      </c>
      <c r="G879" s="5" t="str">
        <f>IF(Overall!R881&lt;&gt;"",_xlfn.VALUETOTEXT(Overall!R881),"")</f>
        <v>Asian</v>
      </c>
      <c r="H879" s="6">
        <f>IF(Overall!F881&lt;&gt;"",VALUE(Overall!F881),"")</f>
        <v>500000</v>
      </c>
      <c r="I879" s="6">
        <f>IF(Overall!G881&lt;&gt;"",VALUE(Overall!G881),"")</f>
        <v>77</v>
      </c>
      <c r="J879" s="6">
        <f>IF(Overall!H881&lt;&gt;"",VALUE(Overall!H881),"")</f>
        <v>64</v>
      </c>
      <c r="K879" s="6">
        <f>IF(Overall!I881&lt;&gt;"",VALUE(Overall!I881),"")</f>
        <v>7.4</v>
      </c>
      <c r="L879" s="6">
        <f>IF(Overall!J881&lt;&gt;"",VALUE(Overall!J881),"")</f>
        <v>2.2000000000000002</v>
      </c>
      <c r="M879" s="6">
        <f>IF(Overall!K881&lt;&gt;"",VALUE(Overall!K881),"")</f>
        <v>5.2</v>
      </c>
      <c r="N879" s="6">
        <f>IF(Overall!T881&lt;&gt;"",VALUE(Overall!T881),"")</f>
        <v>74.3</v>
      </c>
      <c r="O879" s="7">
        <f>IF(Overall!L881&lt;&gt;"", DATEVALUE(Overall!L881), "")</f>
        <v>45717</v>
      </c>
      <c r="P879" s="7">
        <f>IF(Overall!M881&lt;&gt;"", DATEVALUE(Overall!M881), "")</f>
        <v>45747</v>
      </c>
      <c r="Q879" s="7" t="str">
        <f>IF(Overall!S881&lt;&gt;"",_xlfn.VALUETOTEXT(Overall!S881),"")</f>
        <v>Mar</v>
      </c>
      <c r="R879" s="7">
        <f>IF(Overall!O881&lt;&gt;"", DATEVALUE(Overall!O881), "")</f>
        <v>45568</v>
      </c>
      <c r="S879" s="7">
        <f>IF(Overall!O881&lt;&gt;"", DATEVALUE(Overall!O881), "")</f>
        <v>45568</v>
      </c>
      <c r="T879" s="5">
        <f t="shared" si="27"/>
        <v>1</v>
      </c>
      <c r="U879" s="10" t="str">
        <f>IF(Overall!$A881&lt;&gt;"",IF(AND(MONTH($O879) &lt;= 1, MONTH($P879) &gt;= 1), IF($T879 &lt;&gt; "", $H879/$T879, ""), ""),"")</f>
        <v/>
      </c>
      <c r="V879" s="10" t="str">
        <f>IF(Overall!$A881&lt;&gt;"",IF(AND(MONTH($O879) &lt;= 2, MONTH($P879) &gt;= 2), IF($T879 &lt;&gt; "", $H879/$T879, ""), ""),"")</f>
        <v/>
      </c>
      <c r="W879" s="10">
        <f>IF(Overall!$A881&lt;&gt;"",IF(AND(MONTH($O879) &lt;= 3, MONTH($P879) &gt;= 3), IF($T879 &lt;&gt; "", $H879/$T879, ""), ""),"")</f>
        <v>500000</v>
      </c>
      <c r="X879" s="10" t="str">
        <f>IF(Overall!$A881&lt;&gt;"",IF(AND(MONTH($O879) &lt;= 4, MONTH($P879) &gt;= 4), IF($T879 &lt;&gt; "", $H879/$T879, ""), ""),"")</f>
        <v/>
      </c>
      <c r="Y879" s="10" t="str">
        <f>IF(Overall!$A881&lt;&gt;"",IF(AND(MONTH($O879) &lt;= 5, MONTH($P879) &gt;= 5), IF($T879 &lt;&gt; "", $H879/$T879, ""), ""),"")</f>
        <v/>
      </c>
      <c r="Z879" s="10" t="str">
        <f>IF(Overall!$A881&lt;&gt;"",IF(AND(MONTH($O879) &lt;= 6, MONTH($P879) &gt;= 6), IF($T879 &lt;&gt; "", $H879/$T879, ""), ""),"")</f>
        <v/>
      </c>
      <c r="AA879" s="10" t="str">
        <f>IF(Overall!$A881&lt;&gt;"",IF(AND(MONTH($O879) &lt;= 7, MONTH($P879) &gt;= 7 ), IF($T879 &lt;&gt; "", $H879/$T879, ""), ""),"")</f>
        <v/>
      </c>
      <c r="AB879" s="10" t="str">
        <f>IF(Overall!$A881&lt;&gt;"",IF(AND(MONTH($O879) &lt;= 8, MONTH($P879) &gt;= 8), IF($T879 &lt;&gt; "", $H879/$T879, ""), ""),"")</f>
        <v/>
      </c>
      <c r="AC879" s="10" t="str">
        <f>IF(Overall!$A881&lt;&gt;"",IF(AND(MONTH($O879) &lt;= 9, MONTH($P879) &gt;= 9), IF($T879 &lt;&gt; "", $H879/$T879, ""), ""),"")</f>
        <v/>
      </c>
      <c r="AD879" s="10" t="str">
        <f>IF(Overall!$A881&lt;&gt;"",IF(AND(MONTH($O879) &lt;= 10, MONTH($P879) &gt;= 10), IF($T879 &lt;&gt; "", $H879/$T879, ""), ""),"")</f>
        <v/>
      </c>
      <c r="AE879" s="10" t="str">
        <f>IF(Overall!$A881&lt;&gt;"",IF(AND(MONTH($O879) &lt;= 11, MONTH($P879) &gt;= 11), IF($T879 &lt;&gt; "", $H879/$T879, ""), ""),"")</f>
        <v/>
      </c>
      <c r="AF879" s="10" t="str">
        <f>IF(Overall!$A881&lt;&gt;"",IF(AND(MONTH($O879) &lt;= 12, MONTH($P879) &gt;= 12), IF($T879 &lt;&gt; "", $H879/$T879, ""), ""),"")</f>
        <v/>
      </c>
      <c r="AH879" s="10" t="str">
        <f ca="1">IFERROR(IF(AND(NOW()&lt;= EOMONTH(DATE(YEAR($P879),1, 1), 0), Overall!$A881&lt;&gt;"", MONTH($O879) &lt;= 1, MONTH($P879) &gt;= 1), IF($T879 &lt;&gt; "", $H879/$T879, ""), ""), "")</f>
        <v/>
      </c>
      <c r="AI879" s="10" t="str">
        <f ca="1">IFERROR(IF(AND(NOW()&lt;= EOMONTH(DATE(YEAR($P879),2, 1), 0), Overall!$A881&lt;&gt;"", MONTH($O879) &lt;= 2, MONTH($P879) &gt;= 2), IF($T879 &lt;&gt; "", $H879/$T879, ""), ""), "")</f>
        <v/>
      </c>
      <c r="AJ879" s="10" t="str">
        <f ca="1">IFERROR(IF(AND(NOW()&lt;= EOMONTH(DATE(YEAR($P879),3, 1), 0), Overall!$A881&lt;&gt;"", MONTH($O879) &lt;= 3, MONTH($P879) &gt;= 3), IF($T879 &lt;&gt; "", $H879/$T879, ""), ""), "")</f>
        <v/>
      </c>
      <c r="AK879" s="10" t="str">
        <f ca="1">IFERROR(IF(AND(NOW()&lt;= EOMONTH(DATE(YEAR($P879),4, 1), 0), Overall!$A881&lt;&gt;"", MONTH($O879) &lt;= 4, MONTH($P879) &gt;= 4), IF($T879 &lt;&gt; "", $H879/$T879, ""), ""), "")</f>
        <v/>
      </c>
      <c r="AL879" s="10" t="str">
        <f ca="1">IFERROR(IF(AND(NOW()&lt;= EOMONTH(DATE(YEAR($P879),5, 1), 0), Overall!$A881&lt;&gt;"", MONTH($O879) &lt;= 5, MONTH($P879) &gt;= 5), IF($T879 &lt;&gt; "", $H879/$T879, ""), ""), "")</f>
        <v/>
      </c>
      <c r="AM879" s="10" t="str">
        <f ca="1">IFERROR(IF(AND(NOW()&lt;= EOMONTH(DATE(YEAR($P879),6, 1), 0), Overall!$A881&lt;&gt;"", MONTH($O879) &lt;= 6, MONTH($P879) &gt;= 6), IF($T879 &lt;&gt; "", $H879/$T879, ""), ""), "")</f>
        <v/>
      </c>
      <c r="AN879" s="10" t="str">
        <f ca="1">IFERROR(IF(AND(NOW()&lt;= EOMONTH(DATE(YEAR($P879),7, 1), 0), Overall!$A881&lt;&gt;"", MONTH($O879) &lt;= 7, MONTH($P879) &gt;= 7), IF($T879 &lt;&gt; "", $H879/$T879, ""), ""), "")</f>
        <v/>
      </c>
      <c r="AO879" s="10" t="str">
        <f ca="1">IFERROR(IF(AND(NOW()&lt;= EOMONTH(DATE(YEAR($P879),8, 1), 0), Overall!$A881&lt;&gt;"", MONTH($O879) &lt;= 8, MONTH($P879) &gt;= 8), IF($T879 &lt;&gt; "", $H879/$T879, ""), ""), "")</f>
        <v/>
      </c>
      <c r="AP879" s="10" t="str">
        <f ca="1">IFERROR(IF(AND(NOW()&lt;= EOMONTH(DATE(YEAR($P879),9, 1), 0), Overall!$A881&lt;&gt;"", MONTH($O879) &lt;= 9, MONTH($P879) &gt;= 9), IF($T879 &lt;&gt; "", $H879/$T879, ""), ""), "")</f>
        <v/>
      </c>
      <c r="AQ879" s="10" t="str">
        <f ca="1">IFERROR(IF(AND(NOW()&lt;= EOMONTH(DATE(YEAR($P879),10, 1), 0), Overall!$A881&lt;&gt;"", MONTH($O879) &lt;= 10, MONTH($P879) &gt;= 10), IF($T879 &lt;&gt; "", $H879/$T879, ""), ""), "")</f>
        <v/>
      </c>
      <c r="AR879" s="10" t="str">
        <f ca="1">IFERROR(IF(AND(NOW()&lt;= EOMONTH(DATE(YEAR($P879),11, 1), 0), Overall!$A881&lt;&gt;"", MONTH($O879) &lt;=11, MONTH($P879) &gt;= 11), IF($T879 &lt;&gt; "", $H879/$T879, ""), ""), "")</f>
        <v/>
      </c>
      <c r="AS879" s="10" t="str">
        <f ca="1">IFERROR(IF(AND(NOW()&lt;= EOMONTH(DATE(YEAR($P879),12, 1), 0), Overall!$A881&lt;&gt;"", MONTH($O879) &lt;= 12, MONTH($P879) &gt;= 12), IF($T879 &lt;&gt; "", $H879/$T879, ""), ""), "")</f>
        <v/>
      </c>
      <c r="AT879" s="16">
        <f t="shared" ca="1" si="28"/>
        <v>0</v>
      </c>
    </row>
    <row r="880" spans="1:46" x14ac:dyDescent="0.25">
      <c r="A880" t="str">
        <f>_xlfn.VALUETOTEXT(Overall!A882)</f>
        <v>FY2025 PCHP</v>
      </c>
      <c r="B880" s="8">
        <f>IF(Overall!B882&lt;&gt;"", VALUE(Overall!B882), "")</f>
        <v>30</v>
      </c>
      <c r="C880" s="5" t="str">
        <f>IF(Overall!C882&lt;&gt;"",_xlfn.VALUETOTEXT(Overall!C882),"")</f>
        <v>25-0310-2410-24MLIL-PS-HZ-030</v>
      </c>
      <c r="D880" s="5" t="str">
        <f>_xlfn.VALUETOTEXT(Overall!D882)</f>
        <v>HZ</v>
      </c>
      <c r="E880" s="5" t="str">
        <f>IF(Overall!Q882&lt;&gt;"",_xlfn.VALUETOTEXT(Overall!Q882),"")</f>
        <v>MLIL</v>
      </c>
      <c r="F880" s="5" t="str">
        <f>IF(Overall!E882&lt;&gt;"",_xlfn.VALUETOTEXT(Overall!E882),"")</f>
        <v>Merrill Lynch International</v>
      </c>
      <c r="G880" s="5" t="str">
        <f>IF(Overall!R882&lt;&gt;"",_xlfn.VALUETOTEXT(Overall!R882),"")</f>
        <v>Asian</v>
      </c>
      <c r="H880" s="6">
        <f>IF(Overall!F882&lt;&gt;"",VALUE(Overall!F882),"")</f>
        <v>500000</v>
      </c>
      <c r="I880" s="6">
        <f>IF(Overall!G882&lt;&gt;"",VALUE(Overall!G882),"")</f>
        <v>77</v>
      </c>
      <c r="J880" s="6">
        <f>IF(Overall!H882&lt;&gt;"",VALUE(Overall!H882),"")</f>
        <v>64</v>
      </c>
      <c r="K880" s="6">
        <f>IF(Overall!I882&lt;&gt;"",VALUE(Overall!I882),"")</f>
        <v>7</v>
      </c>
      <c r="L880" s="6">
        <f>IF(Overall!J882&lt;&gt;"",VALUE(Overall!J882),"")</f>
        <v>1.85</v>
      </c>
      <c r="M880" s="6">
        <f>IF(Overall!K882&lt;&gt;"",VALUE(Overall!K882),"")</f>
        <v>5.15</v>
      </c>
      <c r="N880" s="6">
        <f>IF(Overall!T882&lt;&gt;"",VALUE(Overall!T882),"")</f>
        <v>74.400000000000006</v>
      </c>
      <c r="O880" s="7">
        <f>IF(Overall!L882&lt;&gt;"", DATEVALUE(Overall!L882), "")</f>
        <v>45689</v>
      </c>
      <c r="P880" s="7">
        <f>IF(Overall!M882&lt;&gt;"", DATEVALUE(Overall!M882), "")</f>
        <v>45716</v>
      </c>
      <c r="Q880" s="7" t="str">
        <f>IF(Overall!S882&lt;&gt;"",_xlfn.VALUETOTEXT(Overall!S882),"")</f>
        <v>Feb</v>
      </c>
      <c r="R880" s="7">
        <f>IF(Overall!O882&lt;&gt;"", DATEVALUE(Overall!O882), "")</f>
        <v>45568</v>
      </c>
      <c r="S880" s="7">
        <f>IF(Overall!O882&lt;&gt;"", DATEVALUE(Overall!O882), "")</f>
        <v>45568</v>
      </c>
      <c r="T880" s="5">
        <f t="shared" si="27"/>
        <v>1</v>
      </c>
      <c r="U880" s="10" t="str">
        <f>IF(Overall!$A882&lt;&gt;"",IF(AND(MONTH($O880) &lt;= 1, MONTH($P880) &gt;= 1), IF($T880 &lt;&gt; "", $H880/$T880, ""), ""),"")</f>
        <v/>
      </c>
      <c r="V880" s="10">
        <f>IF(Overall!$A882&lt;&gt;"",IF(AND(MONTH($O880) &lt;= 2, MONTH($P880) &gt;= 2), IF($T880 &lt;&gt; "", $H880/$T880, ""), ""),"")</f>
        <v>500000</v>
      </c>
      <c r="W880" s="10" t="str">
        <f>IF(Overall!$A882&lt;&gt;"",IF(AND(MONTH($O880) &lt;= 3, MONTH($P880) &gt;= 3), IF($T880 &lt;&gt; "", $H880/$T880, ""), ""),"")</f>
        <v/>
      </c>
      <c r="X880" s="10" t="str">
        <f>IF(Overall!$A882&lt;&gt;"",IF(AND(MONTH($O880) &lt;= 4, MONTH($P880) &gt;= 4), IF($T880 &lt;&gt; "", $H880/$T880, ""), ""),"")</f>
        <v/>
      </c>
      <c r="Y880" s="10" t="str">
        <f>IF(Overall!$A882&lt;&gt;"",IF(AND(MONTH($O880) &lt;= 5, MONTH($P880) &gt;= 5), IF($T880 &lt;&gt; "", $H880/$T880, ""), ""),"")</f>
        <v/>
      </c>
      <c r="Z880" s="10" t="str">
        <f>IF(Overall!$A882&lt;&gt;"",IF(AND(MONTH($O880) &lt;= 6, MONTH($P880) &gt;= 6), IF($T880 &lt;&gt; "", $H880/$T880, ""), ""),"")</f>
        <v/>
      </c>
      <c r="AA880" s="10" t="str">
        <f>IF(Overall!$A882&lt;&gt;"",IF(AND(MONTH($O880) &lt;= 7, MONTH($P880) &gt;= 7 ), IF($T880 &lt;&gt; "", $H880/$T880, ""), ""),"")</f>
        <v/>
      </c>
      <c r="AB880" s="10" t="str">
        <f>IF(Overall!$A882&lt;&gt;"",IF(AND(MONTH($O880) &lt;= 8, MONTH($P880) &gt;= 8), IF($T880 &lt;&gt; "", $H880/$T880, ""), ""),"")</f>
        <v/>
      </c>
      <c r="AC880" s="10" t="str">
        <f>IF(Overall!$A882&lt;&gt;"",IF(AND(MONTH($O880) &lt;= 9, MONTH($P880) &gt;= 9), IF($T880 &lt;&gt; "", $H880/$T880, ""), ""),"")</f>
        <v/>
      </c>
      <c r="AD880" s="10" t="str">
        <f>IF(Overall!$A882&lt;&gt;"",IF(AND(MONTH($O880) &lt;= 10, MONTH($P880) &gt;= 10), IF($T880 &lt;&gt; "", $H880/$T880, ""), ""),"")</f>
        <v/>
      </c>
      <c r="AE880" s="10" t="str">
        <f>IF(Overall!$A882&lt;&gt;"",IF(AND(MONTH($O880) &lt;= 11, MONTH($P880) &gt;= 11), IF($T880 &lt;&gt; "", $H880/$T880, ""), ""),"")</f>
        <v/>
      </c>
      <c r="AF880" s="10" t="str">
        <f>IF(Overall!$A882&lt;&gt;"",IF(AND(MONTH($O880) &lt;= 12, MONTH($P880) &gt;= 12), IF($T880 &lt;&gt; "", $H880/$T880, ""), ""),"")</f>
        <v/>
      </c>
      <c r="AH880" s="10" t="str">
        <f ca="1">IFERROR(IF(AND(NOW()&lt;= EOMONTH(DATE(YEAR($P880),1, 1), 0), Overall!$A882&lt;&gt;"", MONTH($O880) &lt;= 1, MONTH($P880) &gt;= 1), IF($T880 &lt;&gt; "", $H880/$T880, ""), ""), "")</f>
        <v/>
      </c>
      <c r="AI880" s="10" t="str">
        <f ca="1">IFERROR(IF(AND(NOW()&lt;= EOMONTH(DATE(YEAR($P880),2, 1), 0), Overall!$A882&lt;&gt;"", MONTH($O880) &lt;= 2, MONTH($P880) &gt;= 2), IF($T880 &lt;&gt; "", $H880/$T880, ""), ""), "")</f>
        <v/>
      </c>
      <c r="AJ880" s="10" t="str">
        <f ca="1">IFERROR(IF(AND(NOW()&lt;= EOMONTH(DATE(YEAR($P880),3, 1), 0), Overall!$A882&lt;&gt;"", MONTH($O880) &lt;= 3, MONTH($P880) &gt;= 3), IF($T880 &lt;&gt; "", $H880/$T880, ""), ""), "")</f>
        <v/>
      </c>
      <c r="AK880" s="10" t="str">
        <f ca="1">IFERROR(IF(AND(NOW()&lt;= EOMONTH(DATE(YEAR($P880),4, 1), 0), Overall!$A882&lt;&gt;"", MONTH($O880) &lt;= 4, MONTH($P880) &gt;= 4), IF($T880 &lt;&gt; "", $H880/$T880, ""), ""), "")</f>
        <v/>
      </c>
      <c r="AL880" s="10" t="str">
        <f ca="1">IFERROR(IF(AND(NOW()&lt;= EOMONTH(DATE(YEAR($P880),5, 1), 0), Overall!$A882&lt;&gt;"", MONTH($O880) &lt;= 5, MONTH($P880) &gt;= 5), IF($T880 &lt;&gt; "", $H880/$T880, ""), ""), "")</f>
        <v/>
      </c>
      <c r="AM880" s="10" t="str">
        <f ca="1">IFERROR(IF(AND(NOW()&lt;= EOMONTH(DATE(YEAR($P880),6, 1), 0), Overall!$A882&lt;&gt;"", MONTH($O880) &lt;= 6, MONTH($P880) &gt;= 6), IF($T880 &lt;&gt; "", $H880/$T880, ""), ""), "")</f>
        <v/>
      </c>
      <c r="AN880" s="10" t="str">
        <f ca="1">IFERROR(IF(AND(NOW()&lt;= EOMONTH(DATE(YEAR($P880),7, 1), 0), Overall!$A882&lt;&gt;"", MONTH($O880) &lt;= 7, MONTH($P880) &gt;= 7), IF($T880 &lt;&gt; "", $H880/$T880, ""), ""), "")</f>
        <v/>
      </c>
      <c r="AO880" s="10" t="str">
        <f ca="1">IFERROR(IF(AND(NOW()&lt;= EOMONTH(DATE(YEAR($P880),8, 1), 0), Overall!$A882&lt;&gt;"", MONTH($O880) &lt;= 8, MONTH($P880) &gt;= 8), IF($T880 &lt;&gt; "", $H880/$T880, ""), ""), "")</f>
        <v/>
      </c>
      <c r="AP880" s="10" t="str">
        <f ca="1">IFERROR(IF(AND(NOW()&lt;= EOMONTH(DATE(YEAR($P880),9, 1), 0), Overall!$A882&lt;&gt;"", MONTH($O880) &lt;= 9, MONTH($P880) &gt;= 9), IF($T880 &lt;&gt; "", $H880/$T880, ""), ""), "")</f>
        <v/>
      </c>
      <c r="AQ880" s="10" t="str">
        <f ca="1">IFERROR(IF(AND(NOW()&lt;= EOMONTH(DATE(YEAR($P880),10, 1), 0), Overall!$A882&lt;&gt;"", MONTH($O880) &lt;= 10, MONTH($P880) &gt;= 10), IF($T880 &lt;&gt; "", $H880/$T880, ""), ""), "")</f>
        <v/>
      </c>
      <c r="AR880" s="10" t="str">
        <f ca="1">IFERROR(IF(AND(NOW()&lt;= EOMONTH(DATE(YEAR($P880),11, 1), 0), Overall!$A882&lt;&gt;"", MONTH($O880) &lt;=11, MONTH($P880) &gt;= 11), IF($T880 &lt;&gt; "", $H880/$T880, ""), ""), "")</f>
        <v/>
      </c>
      <c r="AS880" s="10" t="str">
        <f ca="1">IFERROR(IF(AND(NOW()&lt;= EOMONTH(DATE(YEAR($P880),12, 1), 0), Overall!$A882&lt;&gt;"", MONTH($O880) &lt;= 12, MONTH($P880) &gt;= 12), IF($T880 &lt;&gt; "", $H880/$T880, ""), ""), "")</f>
        <v/>
      </c>
      <c r="AT880" s="16">
        <f t="shared" ca="1" si="28"/>
        <v>0</v>
      </c>
    </row>
    <row r="881" spans="1:46" x14ac:dyDescent="0.25">
      <c r="A881" t="str">
        <f>_xlfn.VALUETOTEXT(Overall!A883)</f>
        <v>FY2025 PCHP</v>
      </c>
      <c r="B881" s="8">
        <f>IF(Overall!B883&lt;&gt;"", VALUE(Overall!B883), "")</f>
        <v>31</v>
      </c>
      <c r="C881" s="5" t="str">
        <f>IF(Overall!C883&lt;&gt;"",_xlfn.VALUETOTEXT(Overall!C883),"")</f>
        <v>25-0310-2410-24TOTS-PS-HZ-031</v>
      </c>
      <c r="D881" s="5" t="str">
        <f>_xlfn.VALUETOTEXT(Overall!D883)</f>
        <v>HZ</v>
      </c>
      <c r="E881" s="5" t="str">
        <f>IF(Overall!Q883&lt;&gt;"",_xlfn.VALUETOTEXT(Overall!Q883),"")</f>
        <v>TOTS</v>
      </c>
      <c r="F881" s="5" t="str">
        <f>IF(Overall!E883&lt;&gt;"",_xlfn.VALUETOTEXT(Overall!E883),"")</f>
        <v>TOTSA TotalEnergies Trading SA</v>
      </c>
      <c r="G881" s="5" t="str">
        <f>IF(Overall!R883&lt;&gt;"",_xlfn.VALUETOTEXT(Overall!R883),"")</f>
        <v>Asian</v>
      </c>
      <c r="H881" s="6">
        <f>IF(Overall!F883&lt;&gt;"",VALUE(Overall!F883),"")</f>
        <v>500000</v>
      </c>
      <c r="I881" s="6">
        <f>IF(Overall!G883&lt;&gt;"",VALUE(Overall!G883),"")</f>
        <v>77</v>
      </c>
      <c r="J881" s="6">
        <f>IF(Overall!H883&lt;&gt;"",VALUE(Overall!H883),"")</f>
        <v>64</v>
      </c>
      <c r="K881" s="6">
        <f>IF(Overall!I883&lt;&gt;"",VALUE(Overall!I883),"")</f>
        <v>7.42</v>
      </c>
      <c r="L881" s="6">
        <f>IF(Overall!J883&lt;&gt;"",VALUE(Overall!J883),"")</f>
        <v>2.2000000000000002</v>
      </c>
      <c r="M881" s="6">
        <f>IF(Overall!K883&lt;&gt;"",VALUE(Overall!K883),"")</f>
        <v>5.22</v>
      </c>
      <c r="N881" s="6">
        <f>IF(Overall!T883&lt;&gt;"",VALUE(Overall!T883),"")</f>
        <v>74.3</v>
      </c>
      <c r="O881" s="7">
        <f>IF(Overall!L883&lt;&gt;"", DATEVALUE(Overall!L883), "")</f>
        <v>45717</v>
      </c>
      <c r="P881" s="7">
        <f>IF(Overall!M883&lt;&gt;"", DATEVALUE(Overall!M883), "")</f>
        <v>45747</v>
      </c>
      <c r="Q881" s="7" t="str">
        <f>IF(Overall!S883&lt;&gt;"",_xlfn.VALUETOTEXT(Overall!S883),"")</f>
        <v>Mar</v>
      </c>
      <c r="R881" s="7">
        <f>IF(Overall!O883&lt;&gt;"", DATEVALUE(Overall!O883), "")</f>
        <v>45568</v>
      </c>
      <c r="S881" s="7">
        <f>IF(Overall!O883&lt;&gt;"", DATEVALUE(Overall!O883), "")</f>
        <v>45568</v>
      </c>
      <c r="T881" s="5">
        <f t="shared" si="27"/>
        <v>1</v>
      </c>
      <c r="U881" s="10" t="str">
        <f>IF(Overall!$A883&lt;&gt;"",IF(AND(MONTH($O881) &lt;= 1, MONTH($P881) &gt;= 1), IF($T881 &lt;&gt; "", $H881/$T881, ""), ""),"")</f>
        <v/>
      </c>
      <c r="V881" s="10" t="str">
        <f>IF(Overall!$A883&lt;&gt;"",IF(AND(MONTH($O881) &lt;= 2, MONTH($P881) &gt;= 2), IF($T881 &lt;&gt; "", $H881/$T881, ""), ""),"")</f>
        <v/>
      </c>
      <c r="W881" s="10">
        <f>IF(Overall!$A883&lt;&gt;"",IF(AND(MONTH($O881) &lt;= 3, MONTH($P881) &gt;= 3), IF($T881 &lt;&gt; "", $H881/$T881, ""), ""),"")</f>
        <v>500000</v>
      </c>
      <c r="X881" s="10" t="str">
        <f>IF(Overall!$A883&lt;&gt;"",IF(AND(MONTH($O881) &lt;= 4, MONTH($P881) &gt;= 4), IF($T881 &lt;&gt; "", $H881/$T881, ""), ""),"")</f>
        <v/>
      </c>
      <c r="Y881" s="10" t="str">
        <f>IF(Overall!$A883&lt;&gt;"",IF(AND(MONTH($O881) &lt;= 5, MONTH($P881) &gt;= 5), IF($T881 &lt;&gt; "", $H881/$T881, ""), ""),"")</f>
        <v/>
      </c>
      <c r="Z881" s="10" t="str">
        <f>IF(Overall!$A883&lt;&gt;"",IF(AND(MONTH($O881) &lt;= 6, MONTH($P881) &gt;= 6), IF($T881 &lt;&gt; "", $H881/$T881, ""), ""),"")</f>
        <v/>
      </c>
      <c r="AA881" s="10" t="str">
        <f>IF(Overall!$A883&lt;&gt;"",IF(AND(MONTH($O881) &lt;= 7, MONTH($P881) &gt;= 7 ), IF($T881 &lt;&gt; "", $H881/$T881, ""), ""),"")</f>
        <v/>
      </c>
      <c r="AB881" s="10" t="str">
        <f>IF(Overall!$A883&lt;&gt;"",IF(AND(MONTH($O881) &lt;= 8, MONTH($P881) &gt;= 8), IF($T881 &lt;&gt; "", $H881/$T881, ""), ""),"")</f>
        <v/>
      </c>
      <c r="AC881" s="10" t="str">
        <f>IF(Overall!$A883&lt;&gt;"",IF(AND(MONTH($O881) &lt;= 9, MONTH($P881) &gt;= 9), IF($T881 &lt;&gt; "", $H881/$T881, ""), ""),"")</f>
        <v/>
      </c>
      <c r="AD881" s="10" t="str">
        <f>IF(Overall!$A883&lt;&gt;"",IF(AND(MONTH($O881) &lt;= 10, MONTH($P881) &gt;= 10), IF($T881 &lt;&gt; "", $H881/$T881, ""), ""),"")</f>
        <v/>
      </c>
      <c r="AE881" s="10" t="str">
        <f>IF(Overall!$A883&lt;&gt;"",IF(AND(MONTH($O881) &lt;= 11, MONTH($P881) &gt;= 11), IF($T881 &lt;&gt; "", $H881/$T881, ""), ""),"")</f>
        <v/>
      </c>
      <c r="AF881" s="10" t="str">
        <f>IF(Overall!$A883&lt;&gt;"",IF(AND(MONTH($O881) &lt;= 12, MONTH($P881) &gt;= 12), IF($T881 &lt;&gt; "", $H881/$T881, ""), ""),"")</f>
        <v/>
      </c>
      <c r="AH881" s="10" t="str">
        <f ca="1">IFERROR(IF(AND(NOW()&lt;= EOMONTH(DATE(YEAR($P881),1, 1), 0), Overall!$A883&lt;&gt;"", MONTH($O881) &lt;= 1, MONTH($P881) &gt;= 1), IF($T881 &lt;&gt; "", $H881/$T881, ""), ""), "")</f>
        <v/>
      </c>
      <c r="AI881" s="10" t="str">
        <f ca="1">IFERROR(IF(AND(NOW()&lt;= EOMONTH(DATE(YEAR($P881),2, 1), 0), Overall!$A883&lt;&gt;"", MONTH($O881) &lt;= 2, MONTH($P881) &gt;= 2), IF($T881 &lt;&gt; "", $H881/$T881, ""), ""), "")</f>
        <v/>
      </c>
      <c r="AJ881" s="10" t="str">
        <f ca="1">IFERROR(IF(AND(NOW()&lt;= EOMONTH(DATE(YEAR($P881),3, 1), 0), Overall!$A883&lt;&gt;"", MONTH($O881) &lt;= 3, MONTH($P881) &gt;= 3), IF($T881 &lt;&gt; "", $H881/$T881, ""), ""), "")</f>
        <v/>
      </c>
      <c r="AK881" s="10" t="str">
        <f ca="1">IFERROR(IF(AND(NOW()&lt;= EOMONTH(DATE(YEAR($P881),4, 1), 0), Overall!$A883&lt;&gt;"", MONTH($O881) &lt;= 4, MONTH($P881) &gt;= 4), IF($T881 &lt;&gt; "", $H881/$T881, ""), ""), "")</f>
        <v/>
      </c>
      <c r="AL881" s="10" t="str">
        <f ca="1">IFERROR(IF(AND(NOW()&lt;= EOMONTH(DATE(YEAR($P881),5, 1), 0), Overall!$A883&lt;&gt;"", MONTH($O881) &lt;= 5, MONTH($P881) &gt;= 5), IF($T881 &lt;&gt; "", $H881/$T881, ""), ""), "")</f>
        <v/>
      </c>
      <c r="AM881" s="10" t="str">
        <f ca="1">IFERROR(IF(AND(NOW()&lt;= EOMONTH(DATE(YEAR($P881),6, 1), 0), Overall!$A883&lt;&gt;"", MONTH($O881) &lt;= 6, MONTH($P881) &gt;= 6), IF($T881 &lt;&gt; "", $H881/$T881, ""), ""), "")</f>
        <v/>
      </c>
      <c r="AN881" s="10" t="str">
        <f ca="1">IFERROR(IF(AND(NOW()&lt;= EOMONTH(DATE(YEAR($P881),7, 1), 0), Overall!$A883&lt;&gt;"", MONTH($O881) &lt;= 7, MONTH($P881) &gt;= 7), IF($T881 &lt;&gt; "", $H881/$T881, ""), ""), "")</f>
        <v/>
      </c>
      <c r="AO881" s="10" t="str">
        <f ca="1">IFERROR(IF(AND(NOW()&lt;= EOMONTH(DATE(YEAR($P881),8, 1), 0), Overall!$A883&lt;&gt;"", MONTH($O881) &lt;= 8, MONTH($P881) &gt;= 8), IF($T881 &lt;&gt; "", $H881/$T881, ""), ""), "")</f>
        <v/>
      </c>
      <c r="AP881" s="10" t="str">
        <f ca="1">IFERROR(IF(AND(NOW()&lt;= EOMONTH(DATE(YEAR($P881),9, 1), 0), Overall!$A883&lt;&gt;"", MONTH($O881) &lt;= 9, MONTH($P881) &gt;= 9), IF($T881 &lt;&gt; "", $H881/$T881, ""), ""), "")</f>
        <v/>
      </c>
      <c r="AQ881" s="10" t="str">
        <f ca="1">IFERROR(IF(AND(NOW()&lt;= EOMONTH(DATE(YEAR($P881),10, 1), 0), Overall!$A883&lt;&gt;"", MONTH($O881) &lt;= 10, MONTH($P881) &gt;= 10), IF($T881 &lt;&gt; "", $H881/$T881, ""), ""), "")</f>
        <v/>
      </c>
      <c r="AR881" s="10" t="str">
        <f ca="1">IFERROR(IF(AND(NOW()&lt;= EOMONTH(DATE(YEAR($P881),11, 1), 0), Overall!$A883&lt;&gt;"", MONTH($O881) &lt;=11, MONTH($P881) &gt;= 11), IF($T881 &lt;&gt; "", $H881/$T881, ""), ""), "")</f>
        <v/>
      </c>
      <c r="AS881" s="10" t="str">
        <f ca="1">IFERROR(IF(AND(NOW()&lt;= EOMONTH(DATE(YEAR($P881),12, 1), 0), Overall!$A883&lt;&gt;"", MONTH($O881) &lt;= 12, MONTH($P881) &gt;= 12), IF($T881 &lt;&gt; "", $H881/$T881, ""), ""), "")</f>
        <v/>
      </c>
      <c r="AT881" s="16">
        <f t="shared" ca="1" si="28"/>
        <v>0</v>
      </c>
    </row>
    <row r="882" spans="1:46" x14ac:dyDescent="0.25">
      <c r="A882" t="str">
        <f>_xlfn.VALUETOTEXT(Overall!A884)</f>
        <v>FY2025 PCHP</v>
      </c>
      <c r="B882" s="8">
        <f>IF(Overall!B884&lt;&gt;"", VALUE(Overall!B884), "")</f>
        <v>32</v>
      </c>
      <c r="C882" s="5" t="str">
        <f>IF(Overall!C884&lt;&gt;"",_xlfn.VALUETOTEXT(Overall!C884),"")</f>
        <v>25-0310-2410-24SCBB-PS-HZ-032</v>
      </c>
      <c r="D882" s="5" t="str">
        <f>_xlfn.VALUETOTEXT(Overall!D884)</f>
        <v>HZ</v>
      </c>
      <c r="E882" s="5" t="str">
        <f>IF(Overall!Q884&lt;&gt;"",_xlfn.VALUETOTEXT(Overall!Q884),"")</f>
        <v>SCBB</v>
      </c>
      <c r="F882" s="5" t="str">
        <f>IF(Overall!E884&lt;&gt;"",_xlfn.VALUETOTEXT(Overall!E884),"")</f>
        <v>Standard Chartered Bank (M) Bhd</v>
      </c>
      <c r="G882" s="5" t="str">
        <f>IF(Overall!R884&lt;&gt;"",_xlfn.VALUETOTEXT(Overall!R884),"")</f>
        <v>Asian</v>
      </c>
      <c r="H882" s="6">
        <f>IF(Overall!F884&lt;&gt;"",VALUE(Overall!F884),"")</f>
        <v>500000</v>
      </c>
      <c r="I882" s="6">
        <f>IF(Overall!G884&lt;&gt;"",VALUE(Overall!G884),"")</f>
        <v>77</v>
      </c>
      <c r="J882" s="6">
        <f>IF(Overall!H884&lt;&gt;"",VALUE(Overall!H884),"")</f>
        <v>64</v>
      </c>
      <c r="K882" s="6">
        <f>IF(Overall!I884&lt;&gt;"",VALUE(Overall!I884),"")</f>
        <v>7.57</v>
      </c>
      <c r="L882" s="6">
        <f>IF(Overall!J884&lt;&gt;"",VALUE(Overall!J884),"")</f>
        <v>2.3199999999999998</v>
      </c>
      <c r="M882" s="6">
        <f>IF(Overall!K884&lt;&gt;"",VALUE(Overall!K884),"")</f>
        <v>5.25</v>
      </c>
      <c r="N882" s="6">
        <f>IF(Overall!T884&lt;&gt;"",VALUE(Overall!T884),"")</f>
        <v>74.2</v>
      </c>
      <c r="O882" s="7">
        <f>IF(Overall!L884&lt;&gt;"", DATEVALUE(Overall!L884), "")</f>
        <v>45717</v>
      </c>
      <c r="P882" s="7">
        <f>IF(Overall!M884&lt;&gt;"", DATEVALUE(Overall!M884), "")</f>
        <v>45747</v>
      </c>
      <c r="Q882" s="7" t="str">
        <f>IF(Overall!S884&lt;&gt;"",_xlfn.VALUETOTEXT(Overall!S884),"")</f>
        <v>Mar</v>
      </c>
      <c r="R882" s="7">
        <f>IF(Overall!O884&lt;&gt;"", DATEVALUE(Overall!O884), "")</f>
        <v>45568</v>
      </c>
      <c r="S882" s="7">
        <f>IF(Overall!O884&lt;&gt;"", DATEVALUE(Overall!O884), "")</f>
        <v>45568</v>
      </c>
      <c r="T882" s="5">
        <f t="shared" si="27"/>
        <v>1</v>
      </c>
      <c r="U882" s="10" t="str">
        <f>IF(Overall!$A884&lt;&gt;"",IF(AND(MONTH($O882) &lt;= 1, MONTH($P882) &gt;= 1), IF($T882 &lt;&gt; "", $H882/$T882, ""), ""),"")</f>
        <v/>
      </c>
      <c r="V882" s="10" t="str">
        <f>IF(Overall!$A884&lt;&gt;"",IF(AND(MONTH($O882) &lt;= 2, MONTH($P882) &gt;= 2), IF($T882 &lt;&gt; "", $H882/$T882, ""), ""),"")</f>
        <v/>
      </c>
      <c r="W882" s="10">
        <f>IF(Overall!$A884&lt;&gt;"",IF(AND(MONTH($O882) &lt;= 3, MONTH($P882) &gt;= 3), IF($T882 &lt;&gt; "", $H882/$T882, ""), ""),"")</f>
        <v>500000</v>
      </c>
      <c r="X882" s="10" t="str">
        <f>IF(Overall!$A884&lt;&gt;"",IF(AND(MONTH($O882) &lt;= 4, MONTH($P882) &gt;= 4), IF($T882 &lt;&gt; "", $H882/$T882, ""), ""),"")</f>
        <v/>
      </c>
      <c r="Y882" s="10" t="str">
        <f>IF(Overall!$A884&lt;&gt;"",IF(AND(MONTH($O882) &lt;= 5, MONTH($P882) &gt;= 5), IF($T882 &lt;&gt; "", $H882/$T882, ""), ""),"")</f>
        <v/>
      </c>
      <c r="Z882" s="10" t="str">
        <f>IF(Overall!$A884&lt;&gt;"",IF(AND(MONTH($O882) &lt;= 6, MONTH($P882) &gt;= 6), IF($T882 &lt;&gt; "", $H882/$T882, ""), ""),"")</f>
        <v/>
      </c>
      <c r="AA882" s="10" t="str">
        <f>IF(Overall!$A884&lt;&gt;"",IF(AND(MONTH($O882) &lt;= 7, MONTH($P882) &gt;= 7 ), IF($T882 &lt;&gt; "", $H882/$T882, ""), ""),"")</f>
        <v/>
      </c>
      <c r="AB882" s="10" t="str">
        <f>IF(Overall!$A884&lt;&gt;"",IF(AND(MONTH($O882) &lt;= 8, MONTH($P882) &gt;= 8), IF($T882 &lt;&gt; "", $H882/$T882, ""), ""),"")</f>
        <v/>
      </c>
      <c r="AC882" s="10" t="str">
        <f>IF(Overall!$A884&lt;&gt;"",IF(AND(MONTH($O882) &lt;= 9, MONTH($P882) &gt;= 9), IF($T882 &lt;&gt; "", $H882/$T882, ""), ""),"")</f>
        <v/>
      </c>
      <c r="AD882" s="10" t="str">
        <f>IF(Overall!$A884&lt;&gt;"",IF(AND(MONTH($O882) &lt;= 10, MONTH($P882) &gt;= 10), IF($T882 &lt;&gt; "", $H882/$T882, ""), ""),"")</f>
        <v/>
      </c>
      <c r="AE882" s="10" t="str">
        <f>IF(Overall!$A884&lt;&gt;"",IF(AND(MONTH($O882) &lt;= 11, MONTH($P882) &gt;= 11), IF($T882 &lt;&gt; "", $H882/$T882, ""), ""),"")</f>
        <v/>
      </c>
      <c r="AF882" s="10" t="str">
        <f>IF(Overall!$A884&lt;&gt;"",IF(AND(MONTH($O882) &lt;= 12, MONTH($P882) &gt;= 12), IF($T882 &lt;&gt; "", $H882/$T882, ""), ""),"")</f>
        <v/>
      </c>
      <c r="AH882" s="10" t="str">
        <f ca="1">IFERROR(IF(AND(NOW()&lt;= EOMONTH(DATE(YEAR($P882),1, 1), 0), Overall!$A884&lt;&gt;"", MONTH($O882) &lt;= 1, MONTH($P882) &gt;= 1), IF($T882 &lt;&gt; "", $H882/$T882, ""), ""), "")</f>
        <v/>
      </c>
      <c r="AI882" s="10" t="str">
        <f ca="1">IFERROR(IF(AND(NOW()&lt;= EOMONTH(DATE(YEAR($P882),2, 1), 0), Overall!$A884&lt;&gt;"", MONTH($O882) &lt;= 2, MONTH($P882) &gt;= 2), IF($T882 &lt;&gt; "", $H882/$T882, ""), ""), "")</f>
        <v/>
      </c>
      <c r="AJ882" s="10" t="str">
        <f ca="1">IFERROR(IF(AND(NOW()&lt;= EOMONTH(DATE(YEAR($P882),3, 1), 0), Overall!$A884&lt;&gt;"", MONTH($O882) &lt;= 3, MONTH($P882) &gt;= 3), IF($T882 &lt;&gt; "", $H882/$T882, ""), ""), "")</f>
        <v/>
      </c>
      <c r="AK882" s="10" t="str">
        <f ca="1">IFERROR(IF(AND(NOW()&lt;= EOMONTH(DATE(YEAR($P882),4, 1), 0), Overall!$A884&lt;&gt;"", MONTH($O882) &lt;= 4, MONTH($P882) &gt;= 4), IF($T882 &lt;&gt; "", $H882/$T882, ""), ""), "")</f>
        <v/>
      </c>
      <c r="AL882" s="10" t="str">
        <f ca="1">IFERROR(IF(AND(NOW()&lt;= EOMONTH(DATE(YEAR($P882),5, 1), 0), Overall!$A884&lt;&gt;"", MONTH($O882) &lt;= 5, MONTH($P882) &gt;= 5), IF($T882 &lt;&gt; "", $H882/$T882, ""), ""), "")</f>
        <v/>
      </c>
      <c r="AM882" s="10" t="str">
        <f ca="1">IFERROR(IF(AND(NOW()&lt;= EOMONTH(DATE(YEAR($P882),6, 1), 0), Overall!$A884&lt;&gt;"", MONTH($O882) &lt;= 6, MONTH($P882) &gt;= 6), IF($T882 &lt;&gt; "", $H882/$T882, ""), ""), "")</f>
        <v/>
      </c>
      <c r="AN882" s="10" t="str">
        <f ca="1">IFERROR(IF(AND(NOW()&lt;= EOMONTH(DATE(YEAR($P882),7, 1), 0), Overall!$A884&lt;&gt;"", MONTH($O882) &lt;= 7, MONTH($P882) &gt;= 7), IF($T882 &lt;&gt; "", $H882/$T882, ""), ""), "")</f>
        <v/>
      </c>
      <c r="AO882" s="10" t="str">
        <f ca="1">IFERROR(IF(AND(NOW()&lt;= EOMONTH(DATE(YEAR($P882),8, 1), 0), Overall!$A884&lt;&gt;"", MONTH($O882) &lt;= 8, MONTH($P882) &gt;= 8), IF($T882 &lt;&gt; "", $H882/$T882, ""), ""), "")</f>
        <v/>
      </c>
      <c r="AP882" s="10" t="str">
        <f ca="1">IFERROR(IF(AND(NOW()&lt;= EOMONTH(DATE(YEAR($P882),9, 1), 0), Overall!$A884&lt;&gt;"", MONTH($O882) &lt;= 9, MONTH($P882) &gt;= 9), IF($T882 &lt;&gt; "", $H882/$T882, ""), ""), "")</f>
        <v/>
      </c>
      <c r="AQ882" s="10" t="str">
        <f ca="1">IFERROR(IF(AND(NOW()&lt;= EOMONTH(DATE(YEAR($P882),10, 1), 0), Overall!$A884&lt;&gt;"", MONTH($O882) &lt;= 10, MONTH($P882) &gt;= 10), IF($T882 &lt;&gt; "", $H882/$T882, ""), ""), "")</f>
        <v/>
      </c>
      <c r="AR882" s="10" t="str">
        <f ca="1">IFERROR(IF(AND(NOW()&lt;= EOMONTH(DATE(YEAR($P882),11, 1), 0), Overall!$A884&lt;&gt;"", MONTH($O882) &lt;=11, MONTH($P882) &gt;= 11), IF($T882 &lt;&gt; "", $H882/$T882, ""), ""), "")</f>
        <v/>
      </c>
      <c r="AS882" s="10" t="str">
        <f ca="1">IFERROR(IF(AND(NOW()&lt;= EOMONTH(DATE(YEAR($P882),12, 1), 0), Overall!$A884&lt;&gt;"", MONTH($O882) &lt;= 12, MONTH($P882) &gt;= 12), IF($T882 &lt;&gt; "", $H882/$T882, ""), ""), "")</f>
        <v/>
      </c>
      <c r="AT882" s="16">
        <f t="shared" ca="1" si="28"/>
        <v>0</v>
      </c>
    </row>
    <row r="883" spans="1:46" x14ac:dyDescent="0.25">
      <c r="A883" t="str">
        <f>_xlfn.VALUETOTEXT(Overall!A885)</f>
        <v>FY2025 PCHP</v>
      </c>
      <c r="B883" s="8">
        <f>IF(Overall!B885&lt;&gt;"", VALUE(Overall!B885), "")</f>
        <v>33</v>
      </c>
      <c r="C883" s="5" t="str">
        <f>IF(Overall!C885&lt;&gt;"",_xlfn.VALUETOTEXT(Overall!C885),"")</f>
        <v>25-0310-2410-24CITI-PS-HZ-033</v>
      </c>
      <c r="D883" s="5" t="str">
        <f>_xlfn.VALUETOTEXT(Overall!D885)</f>
        <v>HZ</v>
      </c>
      <c r="E883" s="5" t="str">
        <f>IF(Overall!Q885&lt;&gt;"",_xlfn.VALUETOTEXT(Overall!Q885),"")</f>
        <v>CITI</v>
      </c>
      <c r="F883" s="5" t="str">
        <f>IF(Overall!E885&lt;&gt;"",_xlfn.VALUETOTEXT(Overall!E885),"")</f>
        <v>Citibank Bhd</v>
      </c>
      <c r="G883" s="5" t="str">
        <f>IF(Overall!R885&lt;&gt;"",_xlfn.VALUETOTEXT(Overall!R885),"")</f>
        <v>Asian</v>
      </c>
      <c r="H883" s="6">
        <f>IF(Overall!F885&lt;&gt;"",VALUE(Overall!F885),"")</f>
        <v>500000</v>
      </c>
      <c r="I883" s="6">
        <f>IF(Overall!G885&lt;&gt;"",VALUE(Overall!G885),"")</f>
        <v>77</v>
      </c>
      <c r="J883" s="6">
        <f>IF(Overall!H885&lt;&gt;"",VALUE(Overall!H885),"")</f>
        <v>64</v>
      </c>
      <c r="K883" s="6">
        <f>IF(Overall!I885&lt;&gt;"",VALUE(Overall!I885),"")</f>
        <v>7.19</v>
      </c>
      <c r="L883" s="6">
        <f>IF(Overall!J885&lt;&gt;"",VALUE(Overall!J885),"")</f>
        <v>1.96</v>
      </c>
      <c r="M883" s="6">
        <f>IF(Overall!K885&lt;&gt;"",VALUE(Overall!K885),"")</f>
        <v>5.23</v>
      </c>
      <c r="N883" s="6">
        <f>IF(Overall!T885&lt;&gt;"",VALUE(Overall!T885),"")</f>
        <v>74.400000000000006</v>
      </c>
      <c r="O883" s="7">
        <f>IF(Overall!L885&lt;&gt;"", DATEVALUE(Overall!L885), "")</f>
        <v>45689</v>
      </c>
      <c r="P883" s="7">
        <f>IF(Overall!M885&lt;&gt;"", DATEVALUE(Overall!M885), "")</f>
        <v>45716</v>
      </c>
      <c r="Q883" s="7" t="str">
        <f>IF(Overall!S885&lt;&gt;"",_xlfn.VALUETOTEXT(Overall!S885),"")</f>
        <v>Feb</v>
      </c>
      <c r="R883" s="7">
        <f>IF(Overall!O885&lt;&gt;"", DATEVALUE(Overall!O885), "")</f>
        <v>45568</v>
      </c>
      <c r="S883" s="7">
        <f>IF(Overall!O885&lt;&gt;"", DATEVALUE(Overall!O885), "")</f>
        <v>45568</v>
      </c>
      <c r="T883" s="5">
        <f t="shared" si="27"/>
        <v>1</v>
      </c>
      <c r="U883" s="10" t="str">
        <f>IF(Overall!$A885&lt;&gt;"",IF(AND(MONTH($O883) &lt;= 1, MONTH($P883) &gt;= 1), IF($T883 &lt;&gt; "", $H883/$T883, ""), ""),"")</f>
        <v/>
      </c>
      <c r="V883" s="10">
        <f>IF(Overall!$A885&lt;&gt;"",IF(AND(MONTH($O883) &lt;= 2, MONTH($P883) &gt;= 2), IF($T883 &lt;&gt; "", $H883/$T883, ""), ""),"")</f>
        <v>500000</v>
      </c>
      <c r="W883" s="10" t="str">
        <f>IF(Overall!$A885&lt;&gt;"",IF(AND(MONTH($O883) &lt;= 3, MONTH($P883) &gt;= 3), IF($T883 &lt;&gt; "", $H883/$T883, ""), ""),"")</f>
        <v/>
      </c>
      <c r="X883" s="10" t="str">
        <f>IF(Overall!$A885&lt;&gt;"",IF(AND(MONTH($O883) &lt;= 4, MONTH($P883) &gt;= 4), IF($T883 &lt;&gt; "", $H883/$T883, ""), ""),"")</f>
        <v/>
      </c>
      <c r="Y883" s="10" t="str">
        <f>IF(Overall!$A885&lt;&gt;"",IF(AND(MONTH($O883) &lt;= 5, MONTH($P883) &gt;= 5), IF($T883 &lt;&gt; "", $H883/$T883, ""), ""),"")</f>
        <v/>
      </c>
      <c r="Z883" s="10" t="str">
        <f>IF(Overall!$A885&lt;&gt;"",IF(AND(MONTH($O883) &lt;= 6, MONTH($P883) &gt;= 6), IF($T883 &lt;&gt; "", $H883/$T883, ""), ""),"")</f>
        <v/>
      </c>
      <c r="AA883" s="10" t="str">
        <f>IF(Overall!$A885&lt;&gt;"",IF(AND(MONTH($O883) &lt;= 7, MONTH($P883) &gt;= 7 ), IF($T883 &lt;&gt; "", $H883/$T883, ""), ""),"")</f>
        <v/>
      </c>
      <c r="AB883" s="10" t="str">
        <f>IF(Overall!$A885&lt;&gt;"",IF(AND(MONTH($O883) &lt;= 8, MONTH($P883) &gt;= 8), IF($T883 &lt;&gt; "", $H883/$T883, ""), ""),"")</f>
        <v/>
      </c>
      <c r="AC883" s="10" t="str">
        <f>IF(Overall!$A885&lt;&gt;"",IF(AND(MONTH($O883) &lt;= 9, MONTH($P883) &gt;= 9), IF($T883 &lt;&gt; "", $H883/$T883, ""), ""),"")</f>
        <v/>
      </c>
      <c r="AD883" s="10" t="str">
        <f>IF(Overall!$A885&lt;&gt;"",IF(AND(MONTH($O883) &lt;= 10, MONTH($P883) &gt;= 10), IF($T883 &lt;&gt; "", $H883/$T883, ""), ""),"")</f>
        <v/>
      </c>
      <c r="AE883" s="10" t="str">
        <f>IF(Overall!$A885&lt;&gt;"",IF(AND(MONTH($O883) &lt;= 11, MONTH($P883) &gt;= 11), IF($T883 &lt;&gt; "", $H883/$T883, ""), ""),"")</f>
        <v/>
      </c>
      <c r="AF883" s="10" t="str">
        <f>IF(Overall!$A885&lt;&gt;"",IF(AND(MONTH($O883) &lt;= 12, MONTH($P883) &gt;= 12), IF($T883 &lt;&gt; "", $H883/$T883, ""), ""),"")</f>
        <v/>
      </c>
      <c r="AH883" s="10" t="str">
        <f ca="1">IFERROR(IF(AND(NOW()&lt;= EOMONTH(DATE(YEAR($P883),1, 1), 0), Overall!$A885&lt;&gt;"", MONTH($O883) &lt;= 1, MONTH($P883) &gt;= 1), IF($T883 &lt;&gt; "", $H883/$T883, ""), ""), "")</f>
        <v/>
      </c>
      <c r="AI883" s="10" t="str">
        <f ca="1">IFERROR(IF(AND(NOW()&lt;= EOMONTH(DATE(YEAR($P883),2, 1), 0), Overall!$A885&lt;&gt;"", MONTH($O883) &lt;= 2, MONTH($P883) &gt;= 2), IF($T883 &lt;&gt; "", $H883/$T883, ""), ""), "")</f>
        <v/>
      </c>
      <c r="AJ883" s="10" t="str">
        <f ca="1">IFERROR(IF(AND(NOW()&lt;= EOMONTH(DATE(YEAR($P883),3, 1), 0), Overall!$A885&lt;&gt;"", MONTH($O883) &lt;= 3, MONTH($P883) &gt;= 3), IF($T883 &lt;&gt; "", $H883/$T883, ""), ""), "")</f>
        <v/>
      </c>
      <c r="AK883" s="10" t="str">
        <f ca="1">IFERROR(IF(AND(NOW()&lt;= EOMONTH(DATE(YEAR($P883),4, 1), 0), Overall!$A885&lt;&gt;"", MONTH($O883) &lt;= 4, MONTH($P883) &gt;= 4), IF($T883 &lt;&gt; "", $H883/$T883, ""), ""), "")</f>
        <v/>
      </c>
      <c r="AL883" s="10" t="str">
        <f ca="1">IFERROR(IF(AND(NOW()&lt;= EOMONTH(DATE(YEAR($P883),5, 1), 0), Overall!$A885&lt;&gt;"", MONTH($O883) &lt;= 5, MONTH($P883) &gt;= 5), IF($T883 &lt;&gt; "", $H883/$T883, ""), ""), "")</f>
        <v/>
      </c>
      <c r="AM883" s="10" t="str">
        <f ca="1">IFERROR(IF(AND(NOW()&lt;= EOMONTH(DATE(YEAR($P883),6, 1), 0), Overall!$A885&lt;&gt;"", MONTH($O883) &lt;= 6, MONTH($P883) &gt;= 6), IF($T883 &lt;&gt; "", $H883/$T883, ""), ""), "")</f>
        <v/>
      </c>
      <c r="AN883" s="10" t="str">
        <f ca="1">IFERROR(IF(AND(NOW()&lt;= EOMONTH(DATE(YEAR($P883),7, 1), 0), Overall!$A885&lt;&gt;"", MONTH($O883) &lt;= 7, MONTH($P883) &gt;= 7), IF($T883 &lt;&gt; "", $H883/$T883, ""), ""), "")</f>
        <v/>
      </c>
      <c r="AO883" s="10" t="str">
        <f ca="1">IFERROR(IF(AND(NOW()&lt;= EOMONTH(DATE(YEAR($P883),8, 1), 0), Overall!$A885&lt;&gt;"", MONTH($O883) &lt;= 8, MONTH($P883) &gt;= 8), IF($T883 &lt;&gt; "", $H883/$T883, ""), ""), "")</f>
        <v/>
      </c>
      <c r="AP883" s="10" t="str">
        <f ca="1">IFERROR(IF(AND(NOW()&lt;= EOMONTH(DATE(YEAR($P883),9, 1), 0), Overall!$A885&lt;&gt;"", MONTH($O883) &lt;= 9, MONTH($P883) &gt;= 9), IF($T883 &lt;&gt; "", $H883/$T883, ""), ""), "")</f>
        <v/>
      </c>
      <c r="AQ883" s="10" t="str">
        <f ca="1">IFERROR(IF(AND(NOW()&lt;= EOMONTH(DATE(YEAR($P883),10, 1), 0), Overall!$A885&lt;&gt;"", MONTH($O883) &lt;= 10, MONTH($P883) &gt;= 10), IF($T883 &lt;&gt; "", $H883/$T883, ""), ""), "")</f>
        <v/>
      </c>
      <c r="AR883" s="10" t="str">
        <f ca="1">IFERROR(IF(AND(NOW()&lt;= EOMONTH(DATE(YEAR($P883),11, 1), 0), Overall!$A885&lt;&gt;"", MONTH($O883) &lt;=11, MONTH($P883) &gt;= 11), IF($T883 &lt;&gt; "", $H883/$T883, ""), ""), "")</f>
        <v/>
      </c>
      <c r="AS883" s="10" t="str">
        <f ca="1">IFERROR(IF(AND(NOW()&lt;= EOMONTH(DATE(YEAR($P883),12, 1), 0), Overall!$A885&lt;&gt;"", MONTH($O883) &lt;= 12, MONTH($P883) &gt;= 12), IF($T883 &lt;&gt; "", $H883/$T883, ""), ""), "")</f>
        <v/>
      </c>
      <c r="AT883" s="16">
        <f t="shared" ca="1" si="28"/>
        <v>0</v>
      </c>
    </row>
    <row r="884" spans="1:46" x14ac:dyDescent="0.25">
      <c r="A884" t="str">
        <f>_xlfn.VALUETOTEXT(Overall!A886)</f>
        <v>FY2025 PCHP</v>
      </c>
      <c r="B884" s="8">
        <f>IF(Overall!B886&lt;&gt;"", VALUE(Overall!B886), "")</f>
        <v>34</v>
      </c>
      <c r="C884" s="5" t="str">
        <f>IF(Overall!C886&lt;&gt;"",_xlfn.VALUETOTEXT(Overall!C886),"")</f>
        <v>25-0310-2410-24MSCG-PS-HZ-034</v>
      </c>
      <c r="D884" s="5" t="str">
        <f>_xlfn.VALUETOTEXT(Overall!D886)</f>
        <v>HZ</v>
      </c>
      <c r="E884" s="5" t="str">
        <f>IF(Overall!Q886&lt;&gt;"",_xlfn.VALUETOTEXT(Overall!Q886),"")</f>
        <v>MSCG</v>
      </c>
      <c r="F884" s="5" t="str">
        <f>IF(Overall!E886&lt;&gt;"",_xlfn.VALUETOTEXT(Overall!E886),"")</f>
        <v>Morgan Stanley Capital Group (Singapore) Pte</v>
      </c>
      <c r="G884" s="5" t="str">
        <f>IF(Overall!R886&lt;&gt;"",_xlfn.VALUETOTEXT(Overall!R886),"")</f>
        <v>Asian</v>
      </c>
      <c r="H884" s="6">
        <f>IF(Overall!F886&lt;&gt;"",VALUE(Overall!F886),"")</f>
        <v>500000</v>
      </c>
      <c r="I884" s="6">
        <f>IF(Overall!G886&lt;&gt;"",VALUE(Overall!G886),"")</f>
        <v>77</v>
      </c>
      <c r="J884" s="6">
        <f>IF(Overall!H886&lt;&gt;"",VALUE(Overall!H886),"")</f>
        <v>64</v>
      </c>
      <c r="K884" s="6">
        <f>IF(Overall!I886&lt;&gt;"",VALUE(Overall!I886),"")</f>
        <v>7.05</v>
      </c>
      <c r="L884" s="6">
        <f>IF(Overall!J886&lt;&gt;"",VALUE(Overall!J886),"")</f>
        <v>1.81</v>
      </c>
      <c r="M884" s="6">
        <f>IF(Overall!K886&lt;&gt;"",VALUE(Overall!K886),"")</f>
        <v>5.24</v>
      </c>
      <c r="N884" s="6">
        <f>IF(Overall!T886&lt;&gt;"",VALUE(Overall!T886),"")</f>
        <v>74.5</v>
      </c>
      <c r="O884" s="7">
        <f>IF(Overall!L886&lt;&gt;"", DATEVALUE(Overall!L886), "")</f>
        <v>45689</v>
      </c>
      <c r="P884" s="7">
        <f>IF(Overall!M886&lt;&gt;"", DATEVALUE(Overall!M886), "")</f>
        <v>45716</v>
      </c>
      <c r="Q884" s="7" t="str">
        <f>IF(Overall!S886&lt;&gt;"",_xlfn.VALUETOTEXT(Overall!S886),"")</f>
        <v>Feb</v>
      </c>
      <c r="R884" s="7">
        <f>IF(Overall!O886&lt;&gt;"", DATEVALUE(Overall!O886), "")</f>
        <v>45568</v>
      </c>
      <c r="S884" s="7">
        <f>IF(Overall!O886&lt;&gt;"", DATEVALUE(Overall!O886), "")</f>
        <v>45568</v>
      </c>
      <c r="T884" s="5">
        <f t="shared" si="27"/>
        <v>1</v>
      </c>
      <c r="U884" s="10" t="str">
        <f>IF(Overall!$A886&lt;&gt;"",IF(AND(MONTH($O884) &lt;= 1, MONTH($P884) &gt;= 1), IF($T884 &lt;&gt; "", $H884/$T884, ""), ""),"")</f>
        <v/>
      </c>
      <c r="V884" s="10">
        <f>IF(Overall!$A886&lt;&gt;"",IF(AND(MONTH($O884) &lt;= 2, MONTH($P884) &gt;= 2), IF($T884 &lt;&gt; "", $H884/$T884, ""), ""),"")</f>
        <v>500000</v>
      </c>
      <c r="W884" s="10" t="str">
        <f>IF(Overall!$A886&lt;&gt;"",IF(AND(MONTH($O884) &lt;= 3, MONTH($P884) &gt;= 3), IF($T884 &lt;&gt; "", $H884/$T884, ""), ""),"")</f>
        <v/>
      </c>
      <c r="X884" s="10" t="str">
        <f>IF(Overall!$A886&lt;&gt;"",IF(AND(MONTH($O884) &lt;= 4, MONTH($P884) &gt;= 4), IF($T884 &lt;&gt; "", $H884/$T884, ""), ""),"")</f>
        <v/>
      </c>
      <c r="Y884" s="10" t="str">
        <f>IF(Overall!$A886&lt;&gt;"",IF(AND(MONTH($O884) &lt;= 5, MONTH($P884) &gt;= 5), IF($T884 &lt;&gt; "", $H884/$T884, ""), ""),"")</f>
        <v/>
      </c>
      <c r="Z884" s="10" t="str">
        <f>IF(Overall!$A886&lt;&gt;"",IF(AND(MONTH($O884) &lt;= 6, MONTH($P884) &gt;= 6), IF($T884 &lt;&gt; "", $H884/$T884, ""), ""),"")</f>
        <v/>
      </c>
      <c r="AA884" s="10" t="str">
        <f>IF(Overall!$A886&lt;&gt;"",IF(AND(MONTH($O884) &lt;= 7, MONTH($P884) &gt;= 7 ), IF($T884 &lt;&gt; "", $H884/$T884, ""), ""),"")</f>
        <v/>
      </c>
      <c r="AB884" s="10" t="str">
        <f>IF(Overall!$A886&lt;&gt;"",IF(AND(MONTH($O884) &lt;= 8, MONTH($P884) &gt;= 8), IF($T884 &lt;&gt; "", $H884/$T884, ""), ""),"")</f>
        <v/>
      </c>
      <c r="AC884" s="10" t="str">
        <f>IF(Overall!$A886&lt;&gt;"",IF(AND(MONTH($O884) &lt;= 9, MONTH($P884) &gt;= 9), IF($T884 &lt;&gt; "", $H884/$T884, ""), ""),"")</f>
        <v/>
      </c>
      <c r="AD884" s="10" t="str">
        <f>IF(Overall!$A886&lt;&gt;"",IF(AND(MONTH($O884) &lt;= 10, MONTH($P884) &gt;= 10), IF($T884 &lt;&gt; "", $H884/$T884, ""), ""),"")</f>
        <v/>
      </c>
      <c r="AE884" s="10" t="str">
        <f>IF(Overall!$A886&lt;&gt;"",IF(AND(MONTH($O884) &lt;= 11, MONTH($P884) &gt;= 11), IF($T884 &lt;&gt; "", $H884/$T884, ""), ""),"")</f>
        <v/>
      </c>
      <c r="AF884" s="10" t="str">
        <f>IF(Overall!$A886&lt;&gt;"",IF(AND(MONTH($O884) &lt;= 12, MONTH($P884) &gt;= 12), IF($T884 &lt;&gt; "", $H884/$T884, ""), ""),"")</f>
        <v/>
      </c>
      <c r="AH884" s="10" t="str">
        <f ca="1">IFERROR(IF(AND(NOW()&lt;= EOMONTH(DATE(YEAR($P884),1, 1), 0), Overall!$A886&lt;&gt;"", MONTH($O884) &lt;= 1, MONTH($P884) &gt;= 1), IF($T884 &lt;&gt; "", $H884/$T884, ""), ""), "")</f>
        <v/>
      </c>
      <c r="AI884" s="10" t="str">
        <f ca="1">IFERROR(IF(AND(NOW()&lt;= EOMONTH(DATE(YEAR($P884),2, 1), 0), Overall!$A886&lt;&gt;"", MONTH($O884) &lt;= 2, MONTH($P884) &gt;= 2), IF($T884 &lt;&gt; "", $H884/$T884, ""), ""), "")</f>
        <v/>
      </c>
      <c r="AJ884" s="10" t="str">
        <f ca="1">IFERROR(IF(AND(NOW()&lt;= EOMONTH(DATE(YEAR($P884),3, 1), 0), Overall!$A886&lt;&gt;"", MONTH($O884) &lt;= 3, MONTH($P884) &gt;= 3), IF($T884 &lt;&gt; "", $H884/$T884, ""), ""), "")</f>
        <v/>
      </c>
      <c r="AK884" s="10" t="str">
        <f ca="1">IFERROR(IF(AND(NOW()&lt;= EOMONTH(DATE(YEAR($P884),4, 1), 0), Overall!$A886&lt;&gt;"", MONTH($O884) &lt;= 4, MONTH($P884) &gt;= 4), IF($T884 &lt;&gt; "", $H884/$T884, ""), ""), "")</f>
        <v/>
      </c>
      <c r="AL884" s="10" t="str">
        <f ca="1">IFERROR(IF(AND(NOW()&lt;= EOMONTH(DATE(YEAR($P884),5, 1), 0), Overall!$A886&lt;&gt;"", MONTH($O884) &lt;= 5, MONTH($P884) &gt;= 5), IF($T884 &lt;&gt; "", $H884/$T884, ""), ""), "")</f>
        <v/>
      </c>
      <c r="AM884" s="10" t="str">
        <f ca="1">IFERROR(IF(AND(NOW()&lt;= EOMONTH(DATE(YEAR($P884),6, 1), 0), Overall!$A886&lt;&gt;"", MONTH($O884) &lt;= 6, MONTH($P884) &gt;= 6), IF($T884 &lt;&gt; "", $H884/$T884, ""), ""), "")</f>
        <v/>
      </c>
      <c r="AN884" s="10" t="str">
        <f ca="1">IFERROR(IF(AND(NOW()&lt;= EOMONTH(DATE(YEAR($P884),7, 1), 0), Overall!$A886&lt;&gt;"", MONTH($O884) &lt;= 7, MONTH($P884) &gt;= 7), IF($T884 &lt;&gt; "", $H884/$T884, ""), ""), "")</f>
        <v/>
      </c>
      <c r="AO884" s="10" t="str">
        <f ca="1">IFERROR(IF(AND(NOW()&lt;= EOMONTH(DATE(YEAR($P884),8, 1), 0), Overall!$A886&lt;&gt;"", MONTH($O884) &lt;= 8, MONTH($P884) &gt;= 8), IF($T884 &lt;&gt; "", $H884/$T884, ""), ""), "")</f>
        <v/>
      </c>
      <c r="AP884" s="10" t="str">
        <f ca="1">IFERROR(IF(AND(NOW()&lt;= EOMONTH(DATE(YEAR($P884),9, 1), 0), Overall!$A886&lt;&gt;"", MONTH($O884) &lt;= 9, MONTH($P884) &gt;= 9), IF($T884 &lt;&gt; "", $H884/$T884, ""), ""), "")</f>
        <v/>
      </c>
      <c r="AQ884" s="10" t="str">
        <f ca="1">IFERROR(IF(AND(NOW()&lt;= EOMONTH(DATE(YEAR($P884),10, 1), 0), Overall!$A886&lt;&gt;"", MONTH($O884) &lt;= 10, MONTH($P884) &gt;= 10), IF($T884 &lt;&gt; "", $H884/$T884, ""), ""), "")</f>
        <v/>
      </c>
      <c r="AR884" s="10" t="str">
        <f ca="1">IFERROR(IF(AND(NOW()&lt;= EOMONTH(DATE(YEAR($P884),11, 1), 0), Overall!$A886&lt;&gt;"", MONTH($O884) &lt;=11, MONTH($P884) &gt;= 11), IF($T884 &lt;&gt; "", $H884/$T884, ""), ""), "")</f>
        <v/>
      </c>
      <c r="AS884" s="10" t="str">
        <f ca="1">IFERROR(IF(AND(NOW()&lt;= EOMONTH(DATE(YEAR($P884),12, 1), 0), Overall!$A886&lt;&gt;"", MONTH($O884) &lt;= 12, MONTH($P884) &gt;= 12), IF($T884 &lt;&gt; "", $H884/$T884, ""), ""), "")</f>
        <v/>
      </c>
      <c r="AT884" s="16">
        <f t="shared" ca="1" si="28"/>
        <v>0</v>
      </c>
    </row>
    <row r="885" spans="1:46" x14ac:dyDescent="0.25">
      <c r="A885" t="str">
        <f>_xlfn.VALUETOTEXT(Overall!A887)</f>
        <v>FY2025 PCHP</v>
      </c>
      <c r="B885" s="8">
        <f>IF(Overall!B887&lt;&gt;"", VALUE(Overall!B887), "")</f>
        <v>35</v>
      </c>
      <c r="C885" s="5" t="str">
        <f>IF(Overall!C887&lt;&gt;"",_xlfn.VALUETOTEXT(Overall!C887),"")</f>
        <v>25-0310-2410-24MACQ-PS-HZ-035</v>
      </c>
      <c r="D885" s="5" t="str">
        <f>_xlfn.VALUETOTEXT(Overall!D887)</f>
        <v>HZ</v>
      </c>
      <c r="E885" s="5" t="str">
        <f>IF(Overall!Q887&lt;&gt;"",_xlfn.VALUETOTEXT(Overall!Q887),"")</f>
        <v>MACQ</v>
      </c>
      <c r="F885" s="5" t="str">
        <f>IF(Overall!E887&lt;&gt;"",_xlfn.VALUETOTEXT(Overall!E887),"")</f>
        <v>Macquarie Bank Ltd</v>
      </c>
      <c r="G885" s="5" t="str">
        <f>IF(Overall!R887&lt;&gt;"",_xlfn.VALUETOTEXT(Overall!R887),"")</f>
        <v>Asian</v>
      </c>
      <c r="H885" s="6">
        <f>IF(Overall!F887&lt;&gt;"",VALUE(Overall!F887),"")</f>
        <v>500000</v>
      </c>
      <c r="I885" s="6">
        <f>IF(Overall!G887&lt;&gt;"",VALUE(Overall!G887),"")</f>
        <v>77</v>
      </c>
      <c r="J885" s="6">
        <f>IF(Overall!H887&lt;&gt;"",VALUE(Overall!H887),"")</f>
        <v>64</v>
      </c>
      <c r="K885" s="6">
        <f>IF(Overall!I887&lt;&gt;"",VALUE(Overall!I887),"")</f>
        <v>7.35</v>
      </c>
      <c r="L885" s="6">
        <f>IF(Overall!J887&lt;&gt;"",VALUE(Overall!J887),"")</f>
        <v>2.16</v>
      </c>
      <c r="M885" s="6">
        <f>IF(Overall!K887&lt;&gt;"",VALUE(Overall!K887),"")</f>
        <v>5.19</v>
      </c>
      <c r="N885" s="6">
        <f>IF(Overall!T887&lt;&gt;"",VALUE(Overall!T887),"")</f>
        <v>74.900000000000006</v>
      </c>
      <c r="O885" s="7">
        <f>IF(Overall!L887&lt;&gt;"", DATEVALUE(Overall!L887), "")</f>
        <v>45689</v>
      </c>
      <c r="P885" s="7">
        <f>IF(Overall!M887&lt;&gt;"", DATEVALUE(Overall!M887), "")</f>
        <v>45716</v>
      </c>
      <c r="Q885" s="7" t="str">
        <f>IF(Overall!S887&lt;&gt;"",_xlfn.VALUETOTEXT(Overall!S887),"")</f>
        <v>Feb</v>
      </c>
      <c r="R885" s="7">
        <f>IF(Overall!O887&lt;&gt;"", DATEVALUE(Overall!O887), "")</f>
        <v>45568</v>
      </c>
      <c r="S885" s="7">
        <f>IF(Overall!O887&lt;&gt;"", DATEVALUE(Overall!O887), "")</f>
        <v>45568</v>
      </c>
      <c r="T885" s="5">
        <f t="shared" si="27"/>
        <v>1</v>
      </c>
      <c r="U885" s="10" t="str">
        <f>IF(Overall!$A887&lt;&gt;"",IF(AND(MONTH($O885) &lt;= 1, MONTH($P885) &gt;= 1), IF($T885 &lt;&gt; "", $H885/$T885, ""), ""),"")</f>
        <v/>
      </c>
      <c r="V885" s="10">
        <f>IF(Overall!$A887&lt;&gt;"",IF(AND(MONTH($O885) &lt;= 2, MONTH($P885) &gt;= 2), IF($T885 &lt;&gt; "", $H885/$T885, ""), ""),"")</f>
        <v>500000</v>
      </c>
      <c r="W885" s="10" t="str">
        <f>IF(Overall!$A887&lt;&gt;"",IF(AND(MONTH($O885) &lt;= 3, MONTH($P885) &gt;= 3), IF($T885 &lt;&gt; "", $H885/$T885, ""), ""),"")</f>
        <v/>
      </c>
      <c r="X885" s="10" t="str">
        <f>IF(Overall!$A887&lt;&gt;"",IF(AND(MONTH($O885) &lt;= 4, MONTH($P885) &gt;= 4), IF($T885 &lt;&gt; "", $H885/$T885, ""), ""),"")</f>
        <v/>
      </c>
      <c r="Y885" s="10" t="str">
        <f>IF(Overall!$A887&lt;&gt;"",IF(AND(MONTH($O885) &lt;= 5, MONTH($P885) &gt;= 5), IF($T885 &lt;&gt; "", $H885/$T885, ""), ""),"")</f>
        <v/>
      </c>
      <c r="Z885" s="10" t="str">
        <f>IF(Overall!$A887&lt;&gt;"",IF(AND(MONTH($O885) &lt;= 6, MONTH($P885) &gt;= 6), IF($T885 &lt;&gt; "", $H885/$T885, ""), ""),"")</f>
        <v/>
      </c>
      <c r="AA885" s="10" t="str">
        <f>IF(Overall!$A887&lt;&gt;"",IF(AND(MONTH($O885) &lt;= 7, MONTH($P885) &gt;= 7 ), IF($T885 &lt;&gt; "", $H885/$T885, ""), ""),"")</f>
        <v/>
      </c>
      <c r="AB885" s="10" t="str">
        <f>IF(Overall!$A887&lt;&gt;"",IF(AND(MONTH($O885) &lt;= 8, MONTH($P885) &gt;= 8), IF($T885 &lt;&gt; "", $H885/$T885, ""), ""),"")</f>
        <v/>
      </c>
      <c r="AC885" s="10" t="str">
        <f>IF(Overall!$A887&lt;&gt;"",IF(AND(MONTH($O885) &lt;= 9, MONTH($P885) &gt;= 9), IF($T885 &lt;&gt; "", $H885/$T885, ""), ""),"")</f>
        <v/>
      </c>
      <c r="AD885" s="10" t="str">
        <f>IF(Overall!$A887&lt;&gt;"",IF(AND(MONTH($O885) &lt;= 10, MONTH($P885) &gt;= 10), IF($T885 &lt;&gt; "", $H885/$T885, ""), ""),"")</f>
        <v/>
      </c>
      <c r="AE885" s="10" t="str">
        <f>IF(Overall!$A887&lt;&gt;"",IF(AND(MONTH($O885) &lt;= 11, MONTH($P885) &gt;= 11), IF($T885 &lt;&gt; "", $H885/$T885, ""), ""),"")</f>
        <v/>
      </c>
      <c r="AF885" s="10" t="str">
        <f>IF(Overall!$A887&lt;&gt;"",IF(AND(MONTH($O885) &lt;= 12, MONTH($P885) &gt;= 12), IF($T885 &lt;&gt; "", $H885/$T885, ""), ""),"")</f>
        <v/>
      </c>
      <c r="AH885" s="10" t="str">
        <f ca="1">IFERROR(IF(AND(NOW()&lt;= EOMONTH(DATE(YEAR($P885),1, 1), 0), Overall!$A887&lt;&gt;"", MONTH($O885) &lt;= 1, MONTH($P885) &gt;= 1), IF($T885 &lt;&gt; "", $H885/$T885, ""), ""), "")</f>
        <v/>
      </c>
      <c r="AI885" s="10" t="str">
        <f ca="1">IFERROR(IF(AND(NOW()&lt;= EOMONTH(DATE(YEAR($P885),2, 1), 0), Overall!$A887&lt;&gt;"", MONTH($O885) &lt;= 2, MONTH($P885) &gt;= 2), IF($T885 &lt;&gt; "", $H885/$T885, ""), ""), "")</f>
        <v/>
      </c>
      <c r="AJ885" s="10" t="str">
        <f ca="1">IFERROR(IF(AND(NOW()&lt;= EOMONTH(DATE(YEAR($P885),3, 1), 0), Overall!$A887&lt;&gt;"", MONTH($O885) &lt;= 3, MONTH($P885) &gt;= 3), IF($T885 &lt;&gt; "", $H885/$T885, ""), ""), "")</f>
        <v/>
      </c>
      <c r="AK885" s="10" t="str">
        <f ca="1">IFERROR(IF(AND(NOW()&lt;= EOMONTH(DATE(YEAR($P885),4, 1), 0), Overall!$A887&lt;&gt;"", MONTH($O885) &lt;= 4, MONTH($P885) &gt;= 4), IF($T885 &lt;&gt; "", $H885/$T885, ""), ""), "")</f>
        <v/>
      </c>
      <c r="AL885" s="10" t="str">
        <f ca="1">IFERROR(IF(AND(NOW()&lt;= EOMONTH(DATE(YEAR($P885),5, 1), 0), Overall!$A887&lt;&gt;"", MONTH($O885) &lt;= 5, MONTH($P885) &gt;= 5), IF($T885 &lt;&gt; "", $H885/$T885, ""), ""), "")</f>
        <v/>
      </c>
      <c r="AM885" s="10" t="str">
        <f ca="1">IFERROR(IF(AND(NOW()&lt;= EOMONTH(DATE(YEAR($P885),6, 1), 0), Overall!$A887&lt;&gt;"", MONTH($O885) &lt;= 6, MONTH($P885) &gt;= 6), IF($T885 &lt;&gt; "", $H885/$T885, ""), ""), "")</f>
        <v/>
      </c>
      <c r="AN885" s="10" t="str">
        <f ca="1">IFERROR(IF(AND(NOW()&lt;= EOMONTH(DATE(YEAR($P885),7, 1), 0), Overall!$A887&lt;&gt;"", MONTH($O885) &lt;= 7, MONTH($P885) &gt;= 7), IF($T885 &lt;&gt; "", $H885/$T885, ""), ""), "")</f>
        <v/>
      </c>
      <c r="AO885" s="10" t="str">
        <f ca="1">IFERROR(IF(AND(NOW()&lt;= EOMONTH(DATE(YEAR($P885),8, 1), 0), Overall!$A887&lt;&gt;"", MONTH($O885) &lt;= 8, MONTH($P885) &gt;= 8), IF($T885 &lt;&gt; "", $H885/$T885, ""), ""), "")</f>
        <v/>
      </c>
      <c r="AP885" s="10" t="str">
        <f ca="1">IFERROR(IF(AND(NOW()&lt;= EOMONTH(DATE(YEAR($P885),9, 1), 0), Overall!$A887&lt;&gt;"", MONTH($O885) &lt;= 9, MONTH($P885) &gt;= 9), IF($T885 &lt;&gt; "", $H885/$T885, ""), ""), "")</f>
        <v/>
      </c>
      <c r="AQ885" s="10" t="str">
        <f ca="1">IFERROR(IF(AND(NOW()&lt;= EOMONTH(DATE(YEAR($P885),10, 1), 0), Overall!$A887&lt;&gt;"", MONTH($O885) &lt;= 10, MONTH($P885) &gt;= 10), IF($T885 &lt;&gt; "", $H885/$T885, ""), ""), "")</f>
        <v/>
      </c>
      <c r="AR885" s="10" t="str">
        <f ca="1">IFERROR(IF(AND(NOW()&lt;= EOMONTH(DATE(YEAR($P885),11, 1), 0), Overall!$A887&lt;&gt;"", MONTH($O885) &lt;=11, MONTH($P885) &gt;= 11), IF($T885 &lt;&gt; "", $H885/$T885, ""), ""), "")</f>
        <v/>
      </c>
      <c r="AS885" s="10" t="str">
        <f ca="1">IFERROR(IF(AND(NOW()&lt;= EOMONTH(DATE(YEAR($P885),12, 1), 0), Overall!$A887&lt;&gt;"", MONTH($O885) &lt;= 12, MONTH($P885) &gt;= 12), IF($T885 &lt;&gt; "", $H885/$T885, ""), ""), "")</f>
        <v/>
      </c>
      <c r="AT885" s="16">
        <f t="shared" ca="1" si="28"/>
        <v>0</v>
      </c>
    </row>
    <row r="886" spans="1:46" x14ac:dyDescent="0.25">
      <c r="A886" t="str">
        <f>_xlfn.VALUETOTEXT(Overall!A888)</f>
        <v>FY2025 PCHP</v>
      </c>
      <c r="B886" s="8">
        <f>IF(Overall!B888&lt;&gt;"", VALUE(Overall!B888), "")</f>
        <v>36</v>
      </c>
      <c r="C886" s="5" t="str">
        <f>IF(Overall!C888&lt;&gt;"",_xlfn.VALUETOTEXT(Overall!C888),"")</f>
        <v>25-0310-2410-24ANZB-PS-HZ-036</v>
      </c>
      <c r="D886" s="5" t="str">
        <f>_xlfn.VALUETOTEXT(Overall!D888)</f>
        <v>HZ</v>
      </c>
      <c r="E886" s="5" t="str">
        <f>IF(Overall!Q888&lt;&gt;"",_xlfn.VALUETOTEXT(Overall!Q888),"")</f>
        <v>ANZB</v>
      </c>
      <c r="F886" s="5" t="str">
        <f>IF(Overall!E888&lt;&gt;"",_xlfn.VALUETOTEXT(Overall!E888),"")</f>
        <v>Australia And New Zealand Banking Group Limited</v>
      </c>
      <c r="G886" s="5" t="str">
        <f>IF(Overall!R888&lt;&gt;"",_xlfn.VALUETOTEXT(Overall!R888),"")</f>
        <v>Asian</v>
      </c>
      <c r="H886" s="6">
        <f>IF(Overall!F888&lt;&gt;"",VALUE(Overall!F888),"")</f>
        <v>500000</v>
      </c>
      <c r="I886" s="6">
        <f>IF(Overall!G888&lt;&gt;"",VALUE(Overall!G888),"")</f>
        <v>77</v>
      </c>
      <c r="J886" s="6">
        <f>IF(Overall!H888&lt;&gt;"",VALUE(Overall!H888),"")</f>
        <v>64</v>
      </c>
      <c r="K886" s="6">
        <f>IF(Overall!I888&lt;&gt;"",VALUE(Overall!I888),"")</f>
        <v>6.79</v>
      </c>
      <c r="L886" s="6">
        <f>IF(Overall!J888&lt;&gt;"",VALUE(Overall!J888),"")</f>
        <v>1.5</v>
      </c>
      <c r="M886" s="6">
        <f>IF(Overall!K888&lt;&gt;"",VALUE(Overall!K888),"")</f>
        <v>5.29</v>
      </c>
      <c r="N886" s="6">
        <f>IF(Overall!T888&lt;&gt;"",VALUE(Overall!T888),"")</f>
        <v>74.5</v>
      </c>
      <c r="O886" s="7">
        <f>IF(Overall!L888&lt;&gt;"", DATEVALUE(Overall!L888), "")</f>
        <v>45717</v>
      </c>
      <c r="P886" s="7">
        <f>IF(Overall!M888&lt;&gt;"", DATEVALUE(Overall!M888), "")</f>
        <v>45747</v>
      </c>
      <c r="Q886" s="7" t="str">
        <f>IF(Overall!S888&lt;&gt;"",_xlfn.VALUETOTEXT(Overall!S888),"")</f>
        <v>Mar</v>
      </c>
      <c r="R886" s="7">
        <f>IF(Overall!O888&lt;&gt;"", DATEVALUE(Overall!O888), "")</f>
        <v>45568</v>
      </c>
      <c r="S886" s="7">
        <f>IF(Overall!O888&lt;&gt;"", DATEVALUE(Overall!O888), "")</f>
        <v>45568</v>
      </c>
      <c r="T886" s="5">
        <f t="shared" si="27"/>
        <v>1</v>
      </c>
      <c r="U886" s="10" t="str">
        <f>IF(Overall!$A888&lt;&gt;"",IF(AND(MONTH($O886) &lt;= 1, MONTH($P886) &gt;= 1), IF($T886 &lt;&gt; "", $H886/$T886, ""), ""),"")</f>
        <v/>
      </c>
      <c r="V886" s="10" t="str">
        <f>IF(Overall!$A888&lt;&gt;"",IF(AND(MONTH($O886) &lt;= 2, MONTH($P886) &gt;= 2), IF($T886 &lt;&gt; "", $H886/$T886, ""), ""),"")</f>
        <v/>
      </c>
      <c r="W886" s="10">
        <f>IF(Overall!$A888&lt;&gt;"",IF(AND(MONTH($O886) &lt;= 3, MONTH($P886) &gt;= 3), IF($T886 &lt;&gt; "", $H886/$T886, ""), ""),"")</f>
        <v>500000</v>
      </c>
      <c r="X886" s="10" t="str">
        <f>IF(Overall!$A888&lt;&gt;"",IF(AND(MONTH($O886) &lt;= 4, MONTH($P886) &gt;= 4), IF($T886 &lt;&gt; "", $H886/$T886, ""), ""),"")</f>
        <v/>
      </c>
      <c r="Y886" s="10" t="str">
        <f>IF(Overall!$A888&lt;&gt;"",IF(AND(MONTH($O886) &lt;= 5, MONTH($P886) &gt;= 5), IF($T886 &lt;&gt; "", $H886/$T886, ""), ""),"")</f>
        <v/>
      </c>
      <c r="Z886" s="10" t="str">
        <f>IF(Overall!$A888&lt;&gt;"",IF(AND(MONTH($O886) &lt;= 6, MONTH($P886) &gt;= 6), IF($T886 &lt;&gt; "", $H886/$T886, ""), ""),"")</f>
        <v/>
      </c>
      <c r="AA886" s="10" t="str">
        <f>IF(Overall!$A888&lt;&gt;"",IF(AND(MONTH($O886) &lt;= 7, MONTH($P886) &gt;= 7 ), IF($T886 &lt;&gt; "", $H886/$T886, ""), ""),"")</f>
        <v/>
      </c>
      <c r="AB886" s="10" t="str">
        <f>IF(Overall!$A888&lt;&gt;"",IF(AND(MONTH($O886) &lt;= 8, MONTH($P886) &gt;= 8), IF($T886 &lt;&gt; "", $H886/$T886, ""), ""),"")</f>
        <v/>
      </c>
      <c r="AC886" s="10" t="str">
        <f>IF(Overall!$A888&lt;&gt;"",IF(AND(MONTH($O886) &lt;= 9, MONTH($P886) &gt;= 9), IF($T886 &lt;&gt; "", $H886/$T886, ""), ""),"")</f>
        <v/>
      </c>
      <c r="AD886" s="10" t="str">
        <f>IF(Overall!$A888&lt;&gt;"",IF(AND(MONTH($O886) &lt;= 10, MONTH($P886) &gt;= 10), IF($T886 &lt;&gt; "", $H886/$T886, ""), ""),"")</f>
        <v/>
      </c>
      <c r="AE886" s="10" t="str">
        <f>IF(Overall!$A888&lt;&gt;"",IF(AND(MONTH($O886) &lt;= 11, MONTH($P886) &gt;= 11), IF($T886 &lt;&gt; "", $H886/$T886, ""), ""),"")</f>
        <v/>
      </c>
      <c r="AF886" s="10" t="str">
        <f>IF(Overall!$A888&lt;&gt;"",IF(AND(MONTH($O886) &lt;= 12, MONTH($P886) &gt;= 12), IF($T886 &lt;&gt; "", $H886/$T886, ""), ""),"")</f>
        <v/>
      </c>
      <c r="AH886" s="10" t="str">
        <f ca="1">IFERROR(IF(AND(NOW()&lt;= EOMONTH(DATE(YEAR($P886),1, 1), 0), Overall!$A888&lt;&gt;"", MONTH($O886) &lt;= 1, MONTH($P886) &gt;= 1), IF($T886 &lt;&gt; "", $H886/$T886, ""), ""), "")</f>
        <v/>
      </c>
      <c r="AI886" s="10" t="str">
        <f ca="1">IFERROR(IF(AND(NOW()&lt;= EOMONTH(DATE(YEAR($P886),2, 1), 0), Overall!$A888&lt;&gt;"", MONTH($O886) &lt;= 2, MONTH($P886) &gt;= 2), IF($T886 &lt;&gt; "", $H886/$T886, ""), ""), "")</f>
        <v/>
      </c>
      <c r="AJ886" s="10" t="str">
        <f ca="1">IFERROR(IF(AND(NOW()&lt;= EOMONTH(DATE(YEAR($P886),3, 1), 0), Overall!$A888&lt;&gt;"", MONTH($O886) &lt;= 3, MONTH($P886) &gt;= 3), IF($T886 &lt;&gt; "", $H886/$T886, ""), ""), "")</f>
        <v/>
      </c>
      <c r="AK886" s="10" t="str">
        <f ca="1">IFERROR(IF(AND(NOW()&lt;= EOMONTH(DATE(YEAR($P886),4, 1), 0), Overall!$A888&lt;&gt;"", MONTH($O886) &lt;= 4, MONTH($P886) &gt;= 4), IF($T886 &lt;&gt; "", $H886/$T886, ""), ""), "")</f>
        <v/>
      </c>
      <c r="AL886" s="10" t="str">
        <f ca="1">IFERROR(IF(AND(NOW()&lt;= EOMONTH(DATE(YEAR($P886),5, 1), 0), Overall!$A888&lt;&gt;"", MONTH($O886) &lt;= 5, MONTH($P886) &gt;= 5), IF($T886 &lt;&gt; "", $H886/$T886, ""), ""), "")</f>
        <v/>
      </c>
      <c r="AM886" s="10" t="str">
        <f ca="1">IFERROR(IF(AND(NOW()&lt;= EOMONTH(DATE(YEAR($P886),6, 1), 0), Overall!$A888&lt;&gt;"", MONTH($O886) &lt;= 6, MONTH($P886) &gt;= 6), IF($T886 &lt;&gt; "", $H886/$T886, ""), ""), "")</f>
        <v/>
      </c>
      <c r="AN886" s="10" t="str">
        <f ca="1">IFERROR(IF(AND(NOW()&lt;= EOMONTH(DATE(YEAR($P886),7, 1), 0), Overall!$A888&lt;&gt;"", MONTH($O886) &lt;= 7, MONTH($P886) &gt;= 7), IF($T886 &lt;&gt; "", $H886/$T886, ""), ""), "")</f>
        <v/>
      </c>
      <c r="AO886" s="10" t="str">
        <f ca="1">IFERROR(IF(AND(NOW()&lt;= EOMONTH(DATE(YEAR($P886),8, 1), 0), Overall!$A888&lt;&gt;"", MONTH($O886) &lt;= 8, MONTH($P886) &gt;= 8), IF($T886 &lt;&gt; "", $H886/$T886, ""), ""), "")</f>
        <v/>
      </c>
      <c r="AP886" s="10" t="str">
        <f ca="1">IFERROR(IF(AND(NOW()&lt;= EOMONTH(DATE(YEAR($P886),9, 1), 0), Overall!$A888&lt;&gt;"", MONTH($O886) &lt;= 9, MONTH($P886) &gt;= 9), IF($T886 &lt;&gt; "", $H886/$T886, ""), ""), "")</f>
        <v/>
      </c>
      <c r="AQ886" s="10" t="str">
        <f ca="1">IFERROR(IF(AND(NOW()&lt;= EOMONTH(DATE(YEAR($P886),10, 1), 0), Overall!$A888&lt;&gt;"", MONTH($O886) &lt;= 10, MONTH($P886) &gt;= 10), IF($T886 &lt;&gt; "", $H886/$T886, ""), ""), "")</f>
        <v/>
      </c>
      <c r="AR886" s="10" t="str">
        <f ca="1">IFERROR(IF(AND(NOW()&lt;= EOMONTH(DATE(YEAR($P886),11, 1), 0), Overall!$A888&lt;&gt;"", MONTH($O886) &lt;=11, MONTH($P886) &gt;= 11), IF($T886 &lt;&gt; "", $H886/$T886, ""), ""), "")</f>
        <v/>
      </c>
      <c r="AS886" s="10" t="str">
        <f ca="1">IFERROR(IF(AND(NOW()&lt;= EOMONTH(DATE(YEAR($P886),12, 1), 0), Overall!$A888&lt;&gt;"", MONTH($O886) &lt;= 12, MONTH($P886) &gt;= 12), IF($T886 &lt;&gt; "", $H886/$T886, ""), ""), "")</f>
        <v/>
      </c>
      <c r="AT886" s="16">
        <f t="shared" ca="1" si="28"/>
        <v>0</v>
      </c>
    </row>
    <row r="887" spans="1:46" x14ac:dyDescent="0.25">
      <c r="A887" t="str">
        <f>_xlfn.VALUETOTEXT(Overall!A889)</f>
        <v>FY2025 PCHP</v>
      </c>
      <c r="B887" s="8">
        <f>IF(Overall!B889&lt;&gt;"", VALUE(Overall!B889), "")</f>
        <v>37</v>
      </c>
      <c r="C887" s="5" t="str">
        <f>IF(Overall!C889&lt;&gt;"",_xlfn.VALUETOTEXT(Overall!C889),"")</f>
        <v>25-2111-1212-24JPMC-PS-EG-037</v>
      </c>
      <c r="D887" s="5" t="str">
        <f>_xlfn.VALUETOTEXT(Overall!D889)</f>
        <v>EG</v>
      </c>
      <c r="E887" s="5" t="str">
        <f>IF(Overall!Q889&lt;&gt;"",_xlfn.VALUETOTEXT(Overall!Q889),"")</f>
        <v>JPMC</v>
      </c>
      <c r="F887" s="5" t="str">
        <f>IF(Overall!E889&lt;&gt;"",_xlfn.VALUETOTEXT(Overall!E889),"")</f>
        <v>JP Morgan Chase Bank NA</v>
      </c>
      <c r="G887" s="5" t="str">
        <f>IF(Overall!R889&lt;&gt;"",_xlfn.VALUETOTEXT(Overall!R889),"")</f>
        <v>Asian</v>
      </c>
      <c r="H887" s="6">
        <f>IF(Overall!F889&lt;&gt;"",VALUE(Overall!F889),"")</f>
        <v>500000</v>
      </c>
      <c r="I887" s="6">
        <f>IF(Overall!G889&lt;&gt;"",VALUE(Overall!G889),"")</f>
        <v>77</v>
      </c>
      <c r="J887" s="6">
        <f>IF(Overall!H889&lt;&gt;"",VALUE(Overall!H889),"")</f>
        <v>64</v>
      </c>
      <c r="K887" s="6">
        <f>IF(Overall!I889&lt;&gt;"",VALUE(Overall!I889),"")</f>
        <v>6.9</v>
      </c>
      <c r="L887" s="6">
        <f>IF(Overall!J889&lt;&gt;"",VALUE(Overall!J889),"")</f>
        <v>1.43</v>
      </c>
      <c r="M887" s="6">
        <f>IF(Overall!K889&lt;&gt;"",VALUE(Overall!K889),"")</f>
        <v>5.47</v>
      </c>
      <c r="N887" s="6">
        <f>IF(Overall!T889&lt;&gt;"",VALUE(Overall!T889),"")</f>
        <v>72.900000000000006</v>
      </c>
      <c r="O887" s="7">
        <f>IF(Overall!L889&lt;&gt;"", DATEVALUE(Overall!L889), "")</f>
        <v>45717</v>
      </c>
      <c r="P887" s="7">
        <f>IF(Overall!M889&lt;&gt;"", DATEVALUE(Overall!M889), "")</f>
        <v>45747</v>
      </c>
      <c r="Q887" s="7" t="str">
        <f>IF(Overall!S889&lt;&gt;"",_xlfn.VALUETOTEXT(Overall!S889),"")</f>
        <v>Mar</v>
      </c>
      <c r="R887" s="7">
        <f>IF(Overall!O889&lt;&gt;"", DATEVALUE(Overall!O889), "")</f>
        <v>45617</v>
      </c>
      <c r="S887" s="7">
        <f>IF(Overall!O889&lt;&gt;"", DATEVALUE(Overall!O889), "")</f>
        <v>45617</v>
      </c>
      <c r="T887" s="5">
        <f t="shared" si="27"/>
        <v>1</v>
      </c>
      <c r="U887" s="10" t="str">
        <f>IF(Overall!$A889&lt;&gt;"",IF(AND(MONTH($O887) &lt;= 1, MONTH($P887) &gt;= 1), IF($T887 &lt;&gt; "", $H887/$T887, ""), ""),"")</f>
        <v/>
      </c>
      <c r="V887" s="10" t="str">
        <f>IF(Overall!$A889&lt;&gt;"",IF(AND(MONTH($O887) &lt;= 2, MONTH($P887) &gt;= 2), IF($T887 &lt;&gt; "", $H887/$T887, ""), ""),"")</f>
        <v/>
      </c>
      <c r="W887" s="10">
        <f>IF(Overall!$A889&lt;&gt;"",IF(AND(MONTH($O887) &lt;= 3, MONTH($P887) &gt;= 3), IF($T887 &lt;&gt; "", $H887/$T887, ""), ""),"")</f>
        <v>500000</v>
      </c>
      <c r="X887" s="10" t="str">
        <f>IF(Overall!$A889&lt;&gt;"",IF(AND(MONTH($O887) &lt;= 4, MONTH($P887) &gt;= 4), IF($T887 &lt;&gt; "", $H887/$T887, ""), ""),"")</f>
        <v/>
      </c>
      <c r="Y887" s="10" t="str">
        <f>IF(Overall!$A889&lt;&gt;"",IF(AND(MONTH($O887) &lt;= 5, MONTH($P887) &gt;= 5), IF($T887 &lt;&gt; "", $H887/$T887, ""), ""),"")</f>
        <v/>
      </c>
      <c r="Z887" s="10" t="str">
        <f>IF(Overall!$A889&lt;&gt;"",IF(AND(MONTH($O887) &lt;= 6, MONTH($P887) &gt;= 6), IF($T887 &lt;&gt; "", $H887/$T887, ""), ""),"")</f>
        <v/>
      </c>
      <c r="AA887" s="10" t="str">
        <f>IF(Overall!$A889&lt;&gt;"",IF(AND(MONTH($O887) &lt;= 7, MONTH($P887) &gt;= 7 ), IF($T887 &lt;&gt; "", $H887/$T887, ""), ""),"")</f>
        <v/>
      </c>
      <c r="AB887" s="10" t="str">
        <f>IF(Overall!$A889&lt;&gt;"",IF(AND(MONTH($O887) &lt;= 8, MONTH($P887) &gt;= 8), IF($T887 &lt;&gt; "", $H887/$T887, ""), ""),"")</f>
        <v/>
      </c>
      <c r="AC887" s="10" t="str">
        <f>IF(Overall!$A889&lt;&gt;"",IF(AND(MONTH($O887) &lt;= 9, MONTH($P887) &gt;= 9), IF($T887 &lt;&gt; "", $H887/$T887, ""), ""),"")</f>
        <v/>
      </c>
      <c r="AD887" s="10" t="str">
        <f>IF(Overall!$A889&lt;&gt;"",IF(AND(MONTH($O887) &lt;= 10, MONTH($P887) &gt;= 10), IF($T887 &lt;&gt; "", $H887/$T887, ""), ""),"")</f>
        <v/>
      </c>
      <c r="AE887" s="10" t="str">
        <f>IF(Overall!$A889&lt;&gt;"",IF(AND(MONTH($O887) &lt;= 11, MONTH($P887) &gt;= 11), IF($T887 &lt;&gt; "", $H887/$T887, ""), ""),"")</f>
        <v/>
      </c>
      <c r="AF887" s="10" t="str">
        <f>IF(Overall!$A889&lt;&gt;"",IF(AND(MONTH($O887) &lt;= 12, MONTH($P887) &gt;= 12), IF($T887 &lt;&gt; "", $H887/$T887, ""), ""),"")</f>
        <v/>
      </c>
      <c r="AH887" s="10" t="str">
        <f ca="1">IFERROR(IF(AND(NOW()&lt;= EOMONTH(DATE(YEAR($P887),1, 1), 0), Overall!$A889&lt;&gt;"", MONTH($O887) &lt;= 1, MONTH($P887) &gt;= 1), IF($T887 &lt;&gt; "", $H887/$T887, ""), ""), "")</f>
        <v/>
      </c>
      <c r="AI887" s="10" t="str">
        <f ca="1">IFERROR(IF(AND(NOW()&lt;= EOMONTH(DATE(YEAR($P887),2, 1), 0), Overall!$A889&lt;&gt;"", MONTH($O887) &lt;= 2, MONTH($P887) &gt;= 2), IF($T887 &lt;&gt; "", $H887/$T887, ""), ""), "")</f>
        <v/>
      </c>
      <c r="AJ887" s="10" t="str">
        <f ca="1">IFERROR(IF(AND(NOW()&lt;= EOMONTH(DATE(YEAR($P887),3, 1), 0), Overall!$A889&lt;&gt;"", MONTH($O887) &lt;= 3, MONTH($P887) &gt;= 3), IF($T887 &lt;&gt; "", $H887/$T887, ""), ""), "")</f>
        <v/>
      </c>
      <c r="AK887" s="10" t="str">
        <f ca="1">IFERROR(IF(AND(NOW()&lt;= EOMONTH(DATE(YEAR($P887),4, 1), 0), Overall!$A889&lt;&gt;"", MONTH($O887) &lt;= 4, MONTH($P887) &gt;= 4), IF($T887 &lt;&gt; "", $H887/$T887, ""), ""), "")</f>
        <v/>
      </c>
      <c r="AL887" s="10" t="str">
        <f ca="1">IFERROR(IF(AND(NOW()&lt;= EOMONTH(DATE(YEAR($P887),5, 1), 0), Overall!$A889&lt;&gt;"", MONTH($O887) &lt;= 5, MONTH($P887) &gt;= 5), IF($T887 &lt;&gt; "", $H887/$T887, ""), ""), "")</f>
        <v/>
      </c>
      <c r="AM887" s="10" t="str">
        <f ca="1">IFERROR(IF(AND(NOW()&lt;= EOMONTH(DATE(YEAR($P887),6, 1), 0), Overall!$A889&lt;&gt;"", MONTH($O887) &lt;= 6, MONTH($P887) &gt;= 6), IF($T887 &lt;&gt; "", $H887/$T887, ""), ""), "")</f>
        <v/>
      </c>
      <c r="AN887" s="10" t="str">
        <f ca="1">IFERROR(IF(AND(NOW()&lt;= EOMONTH(DATE(YEAR($P887),7, 1), 0), Overall!$A889&lt;&gt;"", MONTH($O887) &lt;= 7, MONTH($P887) &gt;= 7), IF($T887 &lt;&gt; "", $H887/$T887, ""), ""), "")</f>
        <v/>
      </c>
      <c r="AO887" s="10" t="str">
        <f ca="1">IFERROR(IF(AND(NOW()&lt;= EOMONTH(DATE(YEAR($P887),8, 1), 0), Overall!$A889&lt;&gt;"", MONTH($O887) &lt;= 8, MONTH($P887) &gt;= 8), IF($T887 &lt;&gt; "", $H887/$T887, ""), ""), "")</f>
        <v/>
      </c>
      <c r="AP887" s="10" t="str">
        <f ca="1">IFERROR(IF(AND(NOW()&lt;= EOMONTH(DATE(YEAR($P887),9, 1), 0), Overall!$A889&lt;&gt;"", MONTH($O887) &lt;= 9, MONTH($P887) &gt;= 9), IF($T887 &lt;&gt; "", $H887/$T887, ""), ""), "")</f>
        <v/>
      </c>
      <c r="AQ887" s="10" t="str">
        <f ca="1">IFERROR(IF(AND(NOW()&lt;= EOMONTH(DATE(YEAR($P887),10, 1), 0), Overall!$A889&lt;&gt;"", MONTH($O887) &lt;= 10, MONTH($P887) &gt;= 10), IF($T887 &lt;&gt; "", $H887/$T887, ""), ""), "")</f>
        <v/>
      </c>
      <c r="AR887" s="10" t="str">
        <f ca="1">IFERROR(IF(AND(NOW()&lt;= EOMONTH(DATE(YEAR($P887),11, 1), 0), Overall!$A889&lt;&gt;"", MONTH($O887) &lt;=11, MONTH($P887) &gt;= 11), IF($T887 &lt;&gt; "", $H887/$T887, ""), ""), "")</f>
        <v/>
      </c>
      <c r="AS887" s="10" t="str">
        <f ca="1">IFERROR(IF(AND(NOW()&lt;= EOMONTH(DATE(YEAR($P887),12, 1), 0), Overall!$A889&lt;&gt;"", MONTH($O887) &lt;= 12, MONTH($P887) &gt;= 12), IF($T887 &lt;&gt; "", $H887/$T887, ""), ""), "")</f>
        <v/>
      </c>
      <c r="AT887" s="16">
        <f t="shared" ca="1" si="28"/>
        <v>0</v>
      </c>
    </row>
    <row r="888" spans="1:46" x14ac:dyDescent="0.25">
      <c r="A888" t="str">
        <f>_xlfn.VALUETOTEXT(Overall!A890)</f>
        <v>FY2025 PCHP</v>
      </c>
      <c r="B888" s="8">
        <f>IF(Overall!B890&lt;&gt;"", VALUE(Overall!B890), "")</f>
        <v>38</v>
      </c>
      <c r="C888" s="5" t="str">
        <f>IF(Overall!C890&lt;&gt;"",_xlfn.VALUETOTEXT(Overall!C890),"")</f>
        <v>25-2111-1212-24MLIL-PS-HZ-038</v>
      </c>
      <c r="D888" s="5" t="str">
        <f>_xlfn.VALUETOTEXT(Overall!D890)</f>
        <v>HZ</v>
      </c>
      <c r="E888" s="5" t="str">
        <f>IF(Overall!Q890&lt;&gt;"",_xlfn.VALUETOTEXT(Overall!Q890),"")</f>
        <v>MLIL</v>
      </c>
      <c r="F888" s="5" t="str">
        <f>IF(Overall!E890&lt;&gt;"",_xlfn.VALUETOTEXT(Overall!E890),"")</f>
        <v>Merrill Lynch International</v>
      </c>
      <c r="G888" s="5" t="str">
        <f>IF(Overall!R890&lt;&gt;"",_xlfn.VALUETOTEXT(Overall!R890),"")</f>
        <v>Asian</v>
      </c>
      <c r="H888" s="6">
        <f>IF(Overall!F890&lt;&gt;"",VALUE(Overall!F890),"")</f>
        <v>500000</v>
      </c>
      <c r="I888" s="6">
        <f>IF(Overall!G890&lt;&gt;"",VALUE(Overall!G890),"")</f>
        <v>77</v>
      </c>
      <c r="J888" s="6">
        <f>IF(Overall!H890&lt;&gt;"",VALUE(Overall!H890),"")</f>
        <v>64</v>
      </c>
      <c r="K888" s="6">
        <f>IF(Overall!I890&lt;&gt;"",VALUE(Overall!I890),"")</f>
        <v>6.93</v>
      </c>
      <c r="L888" s="6">
        <f>IF(Overall!J890&lt;&gt;"",VALUE(Overall!J890),"")</f>
        <v>1.48</v>
      </c>
      <c r="M888" s="6">
        <f>IF(Overall!K890&lt;&gt;"",VALUE(Overall!K890),"")</f>
        <v>5.45</v>
      </c>
      <c r="N888" s="6">
        <f>IF(Overall!T890&lt;&gt;"",VALUE(Overall!T890),"")</f>
        <v>72.91</v>
      </c>
      <c r="O888" s="7">
        <f>IF(Overall!L890&lt;&gt;"", DATEVALUE(Overall!L890), "")</f>
        <v>45717</v>
      </c>
      <c r="P888" s="7">
        <f>IF(Overall!M890&lt;&gt;"", DATEVALUE(Overall!M890), "")</f>
        <v>45747</v>
      </c>
      <c r="Q888" s="7" t="str">
        <f>IF(Overall!S890&lt;&gt;"",_xlfn.VALUETOTEXT(Overall!S890),"")</f>
        <v>Mar</v>
      </c>
      <c r="R888" s="7">
        <f>IF(Overall!O890&lt;&gt;"", DATEVALUE(Overall!O890), "")</f>
        <v>45617</v>
      </c>
      <c r="S888" s="7">
        <f>IF(Overall!O890&lt;&gt;"", DATEVALUE(Overall!O890), "")</f>
        <v>45617</v>
      </c>
      <c r="T888" s="5">
        <f t="shared" si="27"/>
        <v>1</v>
      </c>
      <c r="U888" s="10" t="str">
        <f>IF(Overall!$A890&lt;&gt;"",IF(AND(MONTH($O888) &lt;= 1, MONTH($P888) &gt;= 1), IF($T888 &lt;&gt; "", $H888/$T888, ""), ""),"")</f>
        <v/>
      </c>
      <c r="V888" s="10" t="str">
        <f>IF(Overall!$A890&lt;&gt;"",IF(AND(MONTH($O888) &lt;= 2, MONTH($P888) &gt;= 2), IF($T888 &lt;&gt; "", $H888/$T888, ""), ""),"")</f>
        <v/>
      </c>
      <c r="W888" s="10">
        <f>IF(Overall!$A890&lt;&gt;"",IF(AND(MONTH($O888) &lt;= 3, MONTH($P888) &gt;= 3), IF($T888 &lt;&gt; "", $H888/$T888, ""), ""),"")</f>
        <v>500000</v>
      </c>
      <c r="X888" s="10" t="str">
        <f>IF(Overall!$A890&lt;&gt;"",IF(AND(MONTH($O888) &lt;= 4, MONTH($P888) &gt;= 4), IF($T888 &lt;&gt; "", $H888/$T888, ""), ""),"")</f>
        <v/>
      </c>
      <c r="Y888" s="10" t="str">
        <f>IF(Overall!$A890&lt;&gt;"",IF(AND(MONTH($O888) &lt;= 5, MONTH($P888) &gt;= 5), IF($T888 &lt;&gt; "", $H888/$T888, ""), ""),"")</f>
        <v/>
      </c>
      <c r="Z888" s="10" t="str">
        <f>IF(Overall!$A890&lt;&gt;"",IF(AND(MONTH($O888) &lt;= 6, MONTH($P888) &gt;= 6), IF($T888 &lt;&gt; "", $H888/$T888, ""), ""),"")</f>
        <v/>
      </c>
      <c r="AA888" s="10" t="str">
        <f>IF(Overall!$A890&lt;&gt;"",IF(AND(MONTH($O888) &lt;= 7, MONTH($P888) &gt;= 7 ), IF($T888 &lt;&gt; "", $H888/$T888, ""), ""),"")</f>
        <v/>
      </c>
      <c r="AB888" s="10" t="str">
        <f>IF(Overall!$A890&lt;&gt;"",IF(AND(MONTH($O888) &lt;= 8, MONTH($P888) &gt;= 8), IF($T888 &lt;&gt; "", $H888/$T888, ""), ""),"")</f>
        <v/>
      </c>
      <c r="AC888" s="10" t="str">
        <f>IF(Overall!$A890&lt;&gt;"",IF(AND(MONTH($O888) &lt;= 9, MONTH($P888) &gt;= 9), IF($T888 &lt;&gt; "", $H888/$T888, ""), ""),"")</f>
        <v/>
      </c>
      <c r="AD888" s="10" t="str">
        <f>IF(Overall!$A890&lt;&gt;"",IF(AND(MONTH($O888) &lt;= 10, MONTH($P888) &gt;= 10), IF($T888 &lt;&gt; "", $H888/$T888, ""), ""),"")</f>
        <v/>
      </c>
      <c r="AE888" s="10" t="str">
        <f>IF(Overall!$A890&lt;&gt;"",IF(AND(MONTH($O888) &lt;= 11, MONTH($P888) &gt;= 11), IF($T888 &lt;&gt; "", $H888/$T888, ""), ""),"")</f>
        <v/>
      </c>
      <c r="AF888" s="10" t="str">
        <f>IF(Overall!$A890&lt;&gt;"",IF(AND(MONTH($O888) &lt;= 12, MONTH($P888) &gt;= 12), IF($T888 &lt;&gt; "", $H888/$T888, ""), ""),"")</f>
        <v/>
      </c>
      <c r="AH888" s="10" t="str">
        <f ca="1">IFERROR(IF(AND(NOW()&lt;= EOMONTH(DATE(YEAR($P888),1, 1), 0), Overall!$A890&lt;&gt;"", MONTH($O888) &lt;= 1, MONTH($P888) &gt;= 1), IF($T888 &lt;&gt; "", $H888/$T888, ""), ""), "")</f>
        <v/>
      </c>
      <c r="AI888" s="10" t="str">
        <f ca="1">IFERROR(IF(AND(NOW()&lt;= EOMONTH(DATE(YEAR($P888),2, 1), 0), Overall!$A890&lt;&gt;"", MONTH($O888) &lt;= 2, MONTH($P888) &gt;= 2), IF($T888 &lt;&gt; "", $H888/$T888, ""), ""), "")</f>
        <v/>
      </c>
      <c r="AJ888" s="10" t="str">
        <f ca="1">IFERROR(IF(AND(NOW()&lt;= EOMONTH(DATE(YEAR($P888),3, 1), 0), Overall!$A890&lt;&gt;"", MONTH($O888) &lt;= 3, MONTH($P888) &gt;= 3), IF($T888 &lt;&gt; "", $H888/$T888, ""), ""), "")</f>
        <v/>
      </c>
      <c r="AK888" s="10" t="str">
        <f ca="1">IFERROR(IF(AND(NOW()&lt;= EOMONTH(DATE(YEAR($P888),4, 1), 0), Overall!$A890&lt;&gt;"", MONTH($O888) &lt;= 4, MONTH($P888) &gt;= 4), IF($T888 &lt;&gt; "", $H888/$T888, ""), ""), "")</f>
        <v/>
      </c>
      <c r="AL888" s="10" t="str">
        <f ca="1">IFERROR(IF(AND(NOW()&lt;= EOMONTH(DATE(YEAR($P888),5, 1), 0), Overall!$A890&lt;&gt;"", MONTH($O888) &lt;= 5, MONTH($P888) &gt;= 5), IF($T888 &lt;&gt; "", $H888/$T888, ""), ""), "")</f>
        <v/>
      </c>
      <c r="AM888" s="10" t="str">
        <f ca="1">IFERROR(IF(AND(NOW()&lt;= EOMONTH(DATE(YEAR($P888),6, 1), 0), Overall!$A890&lt;&gt;"", MONTH($O888) &lt;= 6, MONTH($P888) &gt;= 6), IF($T888 &lt;&gt; "", $H888/$T888, ""), ""), "")</f>
        <v/>
      </c>
      <c r="AN888" s="10" t="str">
        <f ca="1">IFERROR(IF(AND(NOW()&lt;= EOMONTH(DATE(YEAR($P888),7, 1), 0), Overall!$A890&lt;&gt;"", MONTH($O888) &lt;= 7, MONTH($P888) &gt;= 7), IF($T888 &lt;&gt; "", $H888/$T888, ""), ""), "")</f>
        <v/>
      </c>
      <c r="AO888" s="10" t="str">
        <f ca="1">IFERROR(IF(AND(NOW()&lt;= EOMONTH(DATE(YEAR($P888),8, 1), 0), Overall!$A890&lt;&gt;"", MONTH($O888) &lt;= 8, MONTH($P888) &gt;= 8), IF($T888 &lt;&gt; "", $H888/$T888, ""), ""), "")</f>
        <v/>
      </c>
      <c r="AP888" s="10" t="str">
        <f ca="1">IFERROR(IF(AND(NOW()&lt;= EOMONTH(DATE(YEAR($P888),9, 1), 0), Overall!$A890&lt;&gt;"", MONTH($O888) &lt;= 9, MONTH($P888) &gt;= 9), IF($T888 &lt;&gt; "", $H888/$T888, ""), ""), "")</f>
        <v/>
      </c>
      <c r="AQ888" s="10" t="str">
        <f ca="1">IFERROR(IF(AND(NOW()&lt;= EOMONTH(DATE(YEAR($P888),10, 1), 0), Overall!$A890&lt;&gt;"", MONTH($O888) &lt;= 10, MONTH($P888) &gt;= 10), IF($T888 &lt;&gt; "", $H888/$T888, ""), ""), "")</f>
        <v/>
      </c>
      <c r="AR888" s="10" t="str">
        <f ca="1">IFERROR(IF(AND(NOW()&lt;= EOMONTH(DATE(YEAR($P888),11, 1), 0), Overall!$A890&lt;&gt;"", MONTH($O888) &lt;=11, MONTH($P888) &gt;= 11), IF($T888 &lt;&gt; "", $H888/$T888, ""), ""), "")</f>
        <v/>
      </c>
      <c r="AS888" s="10" t="str">
        <f ca="1">IFERROR(IF(AND(NOW()&lt;= EOMONTH(DATE(YEAR($P888),12, 1), 0), Overall!$A890&lt;&gt;"", MONTH($O888) &lt;= 12, MONTH($P888) &gt;= 12), IF($T888 &lt;&gt; "", $H888/$T888, ""), ""), "")</f>
        <v/>
      </c>
      <c r="AT888" s="16">
        <f t="shared" ca="1" si="28"/>
        <v>0</v>
      </c>
    </row>
    <row r="889" spans="1:46" x14ac:dyDescent="0.25">
      <c r="A889" t="str">
        <f>_xlfn.VALUETOTEXT(Overall!A891)</f>
        <v>FY2025 PCHP</v>
      </c>
      <c r="B889" s="8">
        <f>IF(Overall!B891&lt;&gt;"", VALUE(Overall!B891), "")</f>
        <v>39</v>
      </c>
      <c r="C889" s="5" t="str">
        <f>IF(Overall!C891&lt;&gt;"",_xlfn.VALUETOTEXT(Overall!C891),"")</f>
        <v>25-2111-1212-24SCBB-PS-HZ-039</v>
      </c>
      <c r="D889" s="5" t="str">
        <f>_xlfn.VALUETOTEXT(Overall!D891)</f>
        <v>HZ</v>
      </c>
      <c r="E889" s="5" t="str">
        <f>IF(Overall!Q891&lt;&gt;"",_xlfn.VALUETOTEXT(Overall!Q891),"")</f>
        <v>SCBB</v>
      </c>
      <c r="F889" s="5" t="str">
        <f>IF(Overall!E891&lt;&gt;"",_xlfn.VALUETOTEXT(Overall!E891),"")</f>
        <v>Standard Chartered Bank (M) Bhd</v>
      </c>
      <c r="G889" s="5" t="str">
        <f>IF(Overall!R891&lt;&gt;"",_xlfn.VALUETOTEXT(Overall!R891),"")</f>
        <v>Asian</v>
      </c>
      <c r="H889" s="6">
        <f>IF(Overall!F891&lt;&gt;"",VALUE(Overall!F891),"")</f>
        <v>500000</v>
      </c>
      <c r="I889" s="6">
        <f>IF(Overall!G891&lt;&gt;"",VALUE(Overall!G891),"")</f>
        <v>77</v>
      </c>
      <c r="J889" s="6">
        <f>IF(Overall!H891&lt;&gt;"",VALUE(Overall!H891),"")</f>
        <v>64</v>
      </c>
      <c r="K889" s="6">
        <f>IF(Overall!I891&lt;&gt;"",VALUE(Overall!I891),"")</f>
        <v>6.95</v>
      </c>
      <c r="L889" s="6">
        <f>IF(Overall!J891&lt;&gt;"",VALUE(Overall!J891),"")</f>
        <v>1.51</v>
      </c>
      <c r="M889" s="6">
        <f>IF(Overall!K891&lt;&gt;"",VALUE(Overall!K891),"")</f>
        <v>5.44</v>
      </c>
      <c r="N889" s="6">
        <f>IF(Overall!T891&lt;&gt;"",VALUE(Overall!T891),"")</f>
        <v>73</v>
      </c>
      <c r="O889" s="7">
        <f>IF(Overall!L891&lt;&gt;"", DATEVALUE(Overall!L891), "")</f>
        <v>45717</v>
      </c>
      <c r="P889" s="7">
        <f>IF(Overall!M891&lt;&gt;"", DATEVALUE(Overall!M891), "")</f>
        <v>45747</v>
      </c>
      <c r="Q889" s="7" t="str">
        <f>IF(Overall!S891&lt;&gt;"",_xlfn.VALUETOTEXT(Overall!S891),"")</f>
        <v>Mar</v>
      </c>
      <c r="R889" s="7">
        <f>IF(Overall!O891&lt;&gt;"", DATEVALUE(Overall!O891), "")</f>
        <v>45617</v>
      </c>
      <c r="S889" s="7">
        <f>IF(Overall!O891&lt;&gt;"", DATEVALUE(Overall!O891), "")</f>
        <v>45617</v>
      </c>
      <c r="T889" s="5">
        <f t="shared" si="27"/>
        <v>1</v>
      </c>
      <c r="U889" s="10" t="str">
        <f>IF(Overall!$A891&lt;&gt;"",IF(AND(MONTH($O889) &lt;= 1, MONTH($P889) &gt;= 1), IF($T889 &lt;&gt; "", $H889/$T889, ""), ""),"")</f>
        <v/>
      </c>
      <c r="V889" s="10" t="str">
        <f>IF(Overall!$A891&lt;&gt;"",IF(AND(MONTH($O889) &lt;= 2, MONTH($P889) &gt;= 2), IF($T889 &lt;&gt; "", $H889/$T889, ""), ""),"")</f>
        <v/>
      </c>
      <c r="W889" s="10">
        <f>IF(Overall!$A891&lt;&gt;"",IF(AND(MONTH($O889) &lt;= 3, MONTH($P889) &gt;= 3), IF($T889 &lt;&gt; "", $H889/$T889, ""), ""),"")</f>
        <v>500000</v>
      </c>
      <c r="X889" s="10" t="str">
        <f>IF(Overall!$A891&lt;&gt;"",IF(AND(MONTH($O889) &lt;= 4, MONTH($P889) &gt;= 4), IF($T889 &lt;&gt; "", $H889/$T889, ""), ""),"")</f>
        <v/>
      </c>
      <c r="Y889" s="10" t="str">
        <f>IF(Overall!$A891&lt;&gt;"",IF(AND(MONTH($O889) &lt;= 5, MONTH($P889) &gt;= 5), IF($T889 &lt;&gt; "", $H889/$T889, ""), ""),"")</f>
        <v/>
      </c>
      <c r="Z889" s="10" t="str">
        <f>IF(Overall!$A891&lt;&gt;"",IF(AND(MONTH($O889) &lt;= 6, MONTH($P889) &gt;= 6), IF($T889 &lt;&gt; "", $H889/$T889, ""), ""),"")</f>
        <v/>
      </c>
      <c r="AA889" s="10" t="str">
        <f>IF(Overall!$A891&lt;&gt;"",IF(AND(MONTH($O889) &lt;= 7, MONTH($P889) &gt;= 7 ), IF($T889 &lt;&gt; "", $H889/$T889, ""), ""),"")</f>
        <v/>
      </c>
      <c r="AB889" s="10" t="str">
        <f>IF(Overall!$A891&lt;&gt;"",IF(AND(MONTH($O889) &lt;= 8, MONTH($P889) &gt;= 8), IF($T889 &lt;&gt; "", $H889/$T889, ""), ""),"")</f>
        <v/>
      </c>
      <c r="AC889" s="10" t="str">
        <f>IF(Overall!$A891&lt;&gt;"",IF(AND(MONTH($O889) &lt;= 9, MONTH($P889) &gt;= 9), IF($T889 &lt;&gt; "", $H889/$T889, ""), ""),"")</f>
        <v/>
      </c>
      <c r="AD889" s="10" t="str">
        <f>IF(Overall!$A891&lt;&gt;"",IF(AND(MONTH($O889) &lt;= 10, MONTH($P889) &gt;= 10), IF($T889 &lt;&gt; "", $H889/$T889, ""), ""),"")</f>
        <v/>
      </c>
      <c r="AE889" s="10" t="str">
        <f>IF(Overall!$A891&lt;&gt;"",IF(AND(MONTH($O889) &lt;= 11, MONTH($P889) &gt;= 11), IF($T889 &lt;&gt; "", $H889/$T889, ""), ""),"")</f>
        <v/>
      </c>
      <c r="AF889" s="10" t="str">
        <f>IF(Overall!$A891&lt;&gt;"",IF(AND(MONTH($O889) &lt;= 12, MONTH($P889) &gt;= 12), IF($T889 &lt;&gt; "", $H889/$T889, ""), ""),"")</f>
        <v/>
      </c>
      <c r="AH889" s="10" t="str">
        <f ca="1">IFERROR(IF(AND(NOW()&lt;= EOMONTH(DATE(YEAR($P889),1, 1), 0), Overall!$A891&lt;&gt;"", MONTH($O889) &lt;= 1, MONTH($P889) &gt;= 1), IF($T889 &lt;&gt; "", $H889/$T889, ""), ""), "")</f>
        <v/>
      </c>
      <c r="AI889" s="10" t="str">
        <f ca="1">IFERROR(IF(AND(NOW()&lt;= EOMONTH(DATE(YEAR($P889),2, 1), 0), Overall!$A891&lt;&gt;"", MONTH($O889) &lt;= 2, MONTH($P889) &gt;= 2), IF($T889 &lt;&gt; "", $H889/$T889, ""), ""), "")</f>
        <v/>
      </c>
      <c r="AJ889" s="10" t="str">
        <f ca="1">IFERROR(IF(AND(NOW()&lt;= EOMONTH(DATE(YEAR($P889),3, 1), 0), Overall!$A891&lt;&gt;"", MONTH($O889) &lt;= 3, MONTH($P889) &gt;= 3), IF($T889 &lt;&gt; "", $H889/$T889, ""), ""), "")</f>
        <v/>
      </c>
      <c r="AK889" s="10" t="str">
        <f ca="1">IFERROR(IF(AND(NOW()&lt;= EOMONTH(DATE(YEAR($P889),4, 1), 0), Overall!$A891&lt;&gt;"", MONTH($O889) &lt;= 4, MONTH($P889) &gt;= 4), IF($T889 &lt;&gt; "", $H889/$T889, ""), ""), "")</f>
        <v/>
      </c>
      <c r="AL889" s="10" t="str">
        <f ca="1">IFERROR(IF(AND(NOW()&lt;= EOMONTH(DATE(YEAR($P889),5, 1), 0), Overall!$A891&lt;&gt;"", MONTH($O889) &lt;= 5, MONTH($P889) &gt;= 5), IF($T889 &lt;&gt; "", $H889/$T889, ""), ""), "")</f>
        <v/>
      </c>
      <c r="AM889" s="10" t="str">
        <f ca="1">IFERROR(IF(AND(NOW()&lt;= EOMONTH(DATE(YEAR($P889),6, 1), 0), Overall!$A891&lt;&gt;"", MONTH($O889) &lt;= 6, MONTH($P889) &gt;= 6), IF($T889 &lt;&gt; "", $H889/$T889, ""), ""), "")</f>
        <v/>
      </c>
      <c r="AN889" s="10" t="str">
        <f ca="1">IFERROR(IF(AND(NOW()&lt;= EOMONTH(DATE(YEAR($P889),7, 1), 0), Overall!$A891&lt;&gt;"", MONTH($O889) &lt;= 7, MONTH($P889) &gt;= 7), IF($T889 &lt;&gt; "", $H889/$T889, ""), ""), "")</f>
        <v/>
      </c>
      <c r="AO889" s="10" t="str">
        <f ca="1">IFERROR(IF(AND(NOW()&lt;= EOMONTH(DATE(YEAR($P889),8, 1), 0), Overall!$A891&lt;&gt;"", MONTH($O889) &lt;= 8, MONTH($P889) &gt;= 8), IF($T889 &lt;&gt; "", $H889/$T889, ""), ""), "")</f>
        <v/>
      </c>
      <c r="AP889" s="10" t="str">
        <f ca="1">IFERROR(IF(AND(NOW()&lt;= EOMONTH(DATE(YEAR($P889),9, 1), 0), Overall!$A891&lt;&gt;"", MONTH($O889) &lt;= 9, MONTH($P889) &gt;= 9), IF($T889 &lt;&gt; "", $H889/$T889, ""), ""), "")</f>
        <v/>
      </c>
      <c r="AQ889" s="10" t="str">
        <f ca="1">IFERROR(IF(AND(NOW()&lt;= EOMONTH(DATE(YEAR($P889),10, 1), 0), Overall!$A891&lt;&gt;"", MONTH($O889) &lt;= 10, MONTH($P889) &gt;= 10), IF($T889 &lt;&gt; "", $H889/$T889, ""), ""), "")</f>
        <v/>
      </c>
      <c r="AR889" s="10" t="str">
        <f ca="1">IFERROR(IF(AND(NOW()&lt;= EOMONTH(DATE(YEAR($P889),11, 1), 0), Overall!$A891&lt;&gt;"", MONTH($O889) &lt;=11, MONTH($P889) &gt;= 11), IF($T889 &lt;&gt; "", $H889/$T889, ""), ""), "")</f>
        <v/>
      </c>
      <c r="AS889" s="10" t="str">
        <f ca="1">IFERROR(IF(AND(NOW()&lt;= EOMONTH(DATE(YEAR($P889),12, 1), 0), Overall!$A891&lt;&gt;"", MONTH($O889) &lt;= 12, MONTH($P889) &gt;= 12), IF($T889 &lt;&gt; "", $H889/$T889, ""), ""), "")</f>
        <v/>
      </c>
      <c r="AT889" s="16">
        <f t="shared" ca="1" si="28"/>
        <v>0</v>
      </c>
    </row>
    <row r="890" spans="1:46" x14ac:dyDescent="0.25">
      <c r="A890" t="str">
        <f>_xlfn.VALUETOTEXT(Overall!A892)</f>
        <v>FY2025 PCHP</v>
      </c>
      <c r="B890" s="8">
        <f>IF(Overall!B892&lt;&gt;"", VALUE(Overall!B892), "")</f>
        <v>40</v>
      </c>
      <c r="C890" s="5" t="str">
        <f>IF(Overall!C892&lt;&gt;"",_xlfn.VALUETOTEXT(Overall!C892),"")</f>
        <v>25-2111-1212-24TOTS-PS-AS-040</v>
      </c>
      <c r="D890" s="5" t="str">
        <f>_xlfn.VALUETOTEXT(Overall!D892)</f>
        <v>AS</v>
      </c>
      <c r="E890" s="5" t="str">
        <f>IF(Overall!Q892&lt;&gt;"",_xlfn.VALUETOTEXT(Overall!Q892),"")</f>
        <v>TOTS</v>
      </c>
      <c r="F890" s="5" t="str">
        <f>IF(Overall!E892&lt;&gt;"",_xlfn.VALUETOTEXT(Overall!E892),"")</f>
        <v>TOTSA TotalEnergies Trading SA</v>
      </c>
      <c r="G890" s="5" t="str">
        <f>IF(Overall!R892&lt;&gt;"",_xlfn.VALUETOTEXT(Overall!R892),"")</f>
        <v>Asian</v>
      </c>
      <c r="H890" s="6">
        <f>IF(Overall!F892&lt;&gt;"",VALUE(Overall!F892),"")</f>
        <v>500000</v>
      </c>
      <c r="I890" s="6">
        <f>IF(Overall!G892&lt;&gt;"",VALUE(Overall!G892),"")</f>
        <v>77</v>
      </c>
      <c r="J890" s="6">
        <f>IF(Overall!H892&lt;&gt;"",VALUE(Overall!H892),"")</f>
        <v>64</v>
      </c>
      <c r="K890" s="6">
        <f>IF(Overall!I892&lt;&gt;"",VALUE(Overall!I892),"")</f>
        <v>7.35</v>
      </c>
      <c r="L890" s="6">
        <f>IF(Overall!J892&lt;&gt;"",VALUE(Overall!J892),"")</f>
        <v>2</v>
      </c>
      <c r="M890" s="6">
        <f>IF(Overall!K892&lt;&gt;"",VALUE(Overall!K892),"")</f>
        <v>5.35</v>
      </c>
      <c r="N890" s="6">
        <f>IF(Overall!T892&lt;&gt;"",VALUE(Overall!T892),"")</f>
        <v>73.22</v>
      </c>
      <c r="O890" s="7">
        <f>IF(Overall!L892&lt;&gt;"", DATEVALUE(Overall!L892), "")</f>
        <v>45717</v>
      </c>
      <c r="P890" s="7">
        <f>IF(Overall!M892&lt;&gt;"", DATEVALUE(Overall!M892), "")</f>
        <v>45747</v>
      </c>
      <c r="Q890" s="7" t="str">
        <f>IF(Overall!S892&lt;&gt;"",_xlfn.VALUETOTEXT(Overall!S892),"")</f>
        <v>Mar</v>
      </c>
      <c r="R890" s="7">
        <f>IF(Overall!O892&lt;&gt;"", DATEVALUE(Overall!O892), "")</f>
        <v>45617</v>
      </c>
      <c r="S890" s="7">
        <f>IF(Overall!O892&lt;&gt;"", DATEVALUE(Overall!O892), "")</f>
        <v>45617</v>
      </c>
      <c r="T890" s="5">
        <f t="shared" si="27"/>
        <v>1</v>
      </c>
      <c r="U890" s="10" t="str">
        <f>IF(Overall!$A892&lt;&gt;"",IF(AND(MONTH($O890) &lt;= 1, MONTH($P890) &gt;= 1), IF($T890 &lt;&gt; "", $H890/$T890, ""), ""),"")</f>
        <v/>
      </c>
      <c r="V890" s="10" t="str">
        <f>IF(Overall!$A892&lt;&gt;"",IF(AND(MONTH($O890) &lt;= 2, MONTH($P890) &gt;= 2), IF($T890 &lt;&gt; "", $H890/$T890, ""), ""),"")</f>
        <v/>
      </c>
      <c r="W890" s="10">
        <f>IF(Overall!$A892&lt;&gt;"",IF(AND(MONTH($O890) &lt;= 3, MONTH($P890) &gt;= 3), IF($T890 &lt;&gt; "", $H890/$T890, ""), ""),"")</f>
        <v>500000</v>
      </c>
      <c r="X890" s="10" t="str">
        <f>IF(Overall!$A892&lt;&gt;"",IF(AND(MONTH($O890) &lt;= 4, MONTH($P890) &gt;= 4), IF($T890 &lt;&gt; "", $H890/$T890, ""), ""),"")</f>
        <v/>
      </c>
      <c r="Y890" s="10" t="str">
        <f>IF(Overall!$A892&lt;&gt;"",IF(AND(MONTH($O890) &lt;= 5, MONTH($P890) &gt;= 5), IF($T890 &lt;&gt; "", $H890/$T890, ""), ""),"")</f>
        <v/>
      </c>
      <c r="Z890" s="10" t="str">
        <f>IF(Overall!$A892&lt;&gt;"",IF(AND(MONTH($O890) &lt;= 6, MONTH($P890) &gt;= 6), IF($T890 &lt;&gt; "", $H890/$T890, ""), ""),"")</f>
        <v/>
      </c>
      <c r="AA890" s="10" t="str">
        <f>IF(Overall!$A892&lt;&gt;"",IF(AND(MONTH($O890) &lt;= 7, MONTH($P890) &gt;= 7 ), IF($T890 &lt;&gt; "", $H890/$T890, ""), ""),"")</f>
        <v/>
      </c>
      <c r="AB890" s="10" t="str">
        <f>IF(Overall!$A892&lt;&gt;"",IF(AND(MONTH($O890) &lt;= 8, MONTH($P890) &gt;= 8), IF($T890 &lt;&gt; "", $H890/$T890, ""), ""),"")</f>
        <v/>
      </c>
      <c r="AC890" s="10" t="str">
        <f>IF(Overall!$A892&lt;&gt;"",IF(AND(MONTH($O890) &lt;= 9, MONTH($P890) &gt;= 9), IF($T890 &lt;&gt; "", $H890/$T890, ""), ""),"")</f>
        <v/>
      </c>
      <c r="AD890" s="10" t="str">
        <f>IF(Overall!$A892&lt;&gt;"",IF(AND(MONTH($O890) &lt;= 10, MONTH($P890) &gt;= 10), IF($T890 &lt;&gt; "", $H890/$T890, ""), ""),"")</f>
        <v/>
      </c>
      <c r="AE890" s="10" t="str">
        <f>IF(Overall!$A892&lt;&gt;"",IF(AND(MONTH($O890) &lt;= 11, MONTH($P890) &gt;= 11), IF($T890 &lt;&gt; "", $H890/$T890, ""), ""),"")</f>
        <v/>
      </c>
      <c r="AF890" s="10" t="str">
        <f>IF(Overall!$A892&lt;&gt;"",IF(AND(MONTH($O890) &lt;= 12, MONTH($P890) &gt;= 12), IF($T890 &lt;&gt; "", $H890/$T890, ""), ""),"")</f>
        <v/>
      </c>
      <c r="AH890" s="10" t="str">
        <f ca="1">IFERROR(IF(AND(NOW()&lt;= EOMONTH(DATE(YEAR($P890),1, 1), 0), Overall!$A892&lt;&gt;"", MONTH($O890) &lt;= 1, MONTH($P890) &gt;= 1), IF($T890 &lt;&gt; "", $H890/$T890, ""), ""), "")</f>
        <v/>
      </c>
      <c r="AI890" s="10" t="str">
        <f ca="1">IFERROR(IF(AND(NOW()&lt;= EOMONTH(DATE(YEAR($P890),2, 1), 0), Overall!$A892&lt;&gt;"", MONTH($O890) &lt;= 2, MONTH($P890) &gt;= 2), IF($T890 &lt;&gt; "", $H890/$T890, ""), ""), "")</f>
        <v/>
      </c>
      <c r="AJ890" s="10" t="str">
        <f ca="1">IFERROR(IF(AND(NOW()&lt;= EOMONTH(DATE(YEAR($P890),3, 1), 0), Overall!$A892&lt;&gt;"", MONTH($O890) &lt;= 3, MONTH($P890) &gt;= 3), IF($T890 &lt;&gt; "", $H890/$T890, ""), ""), "")</f>
        <v/>
      </c>
      <c r="AK890" s="10" t="str">
        <f ca="1">IFERROR(IF(AND(NOW()&lt;= EOMONTH(DATE(YEAR($P890),4, 1), 0), Overall!$A892&lt;&gt;"", MONTH($O890) &lt;= 4, MONTH($P890) &gt;= 4), IF($T890 &lt;&gt; "", $H890/$T890, ""), ""), "")</f>
        <v/>
      </c>
      <c r="AL890" s="10" t="str">
        <f ca="1">IFERROR(IF(AND(NOW()&lt;= EOMONTH(DATE(YEAR($P890),5, 1), 0), Overall!$A892&lt;&gt;"", MONTH($O890) &lt;= 5, MONTH($P890) &gt;= 5), IF($T890 &lt;&gt; "", $H890/$T890, ""), ""), "")</f>
        <v/>
      </c>
      <c r="AM890" s="10" t="str">
        <f ca="1">IFERROR(IF(AND(NOW()&lt;= EOMONTH(DATE(YEAR($P890),6, 1), 0), Overall!$A892&lt;&gt;"", MONTH($O890) &lt;= 6, MONTH($P890) &gt;= 6), IF($T890 &lt;&gt; "", $H890/$T890, ""), ""), "")</f>
        <v/>
      </c>
      <c r="AN890" s="10" t="str">
        <f ca="1">IFERROR(IF(AND(NOW()&lt;= EOMONTH(DATE(YEAR($P890),7, 1), 0), Overall!$A892&lt;&gt;"", MONTH($O890) &lt;= 7, MONTH($P890) &gt;= 7), IF($T890 &lt;&gt; "", $H890/$T890, ""), ""), "")</f>
        <v/>
      </c>
      <c r="AO890" s="10" t="str">
        <f ca="1">IFERROR(IF(AND(NOW()&lt;= EOMONTH(DATE(YEAR($P890),8, 1), 0), Overall!$A892&lt;&gt;"", MONTH($O890) &lt;= 8, MONTH($P890) &gt;= 8), IF($T890 &lt;&gt; "", $H890/$T890, ""), ""), "")</f>
        <v/>
      </c>
      <c r="AP890" s="10" t="str">
        <f ca="1">IFERROR(IF(AND(NOW()&lt;= EOMONTH(DATE(YEAR($P890),9, 1), 0), Overall!$A892&lt;&gt;"", MONTH($O890) &lt;= 9, MONTH($P890) &gt;= 9), IF($T890 &lt;&gt; "", $H890/$T890, ""), ""), "")</f>
        <v/>
      </c>
      <c r="AQ890" s="10" t="str">
        <f ca="1">IFERROR(IF(AND(NOW()&lt;= EOMONTH(DATE(YEAR($P890),10, 1), 0), Overall!$A892&lt;&gt;"", MONTH($O890) &lt;= 10, MONTH($P890) &gt;= 10), IF($T890 &lt;&gt; "", $H890/$T890, ""), ""), "")</f>
        <v/>
      </c>
      <c r="AR890" s="10" t="str">
        <f ca="1">IFERROR(IF(AND(NOW()&lt;= EOMONTH(DATE(YEAR($P890),11, 1), 0), Overall!$A892&lt;&gt;"", MONTH($O890) &lt;=11, MONTH($P890) &gt;= 11), IF($T890 &lt;&gt; "", $H890/$T890, ""), ""), "")</f>
        <v/>
      </c>
      <c r="AS890" s="10" t="str">
        <f ca="1">IFERROR(IF(AND(NOW()&lt;= EOMONTH(DATE(YEAR($P890),12, 1), 0), Overall!$A892&lt;&gt;"", MONTH($O890) &lt;= 12, MONTH($P890) &gt;= 12), IF($T890 &lt;&gt; "", $H890/$T890, ""), ""), "")</f>
        <v/>
      </c>
      <c r="AT890" s="16">
        <f t="shared" ca="1" si="28"/>
        <v>0</v>
      </c>
    </row>
    <row r="891" spans="1:46" x14ac:dyDescent="0.25">
      <c r="A891" t="str">
        <f>_xlfn.VALUETOTEXT(Overall!A893)</f>
        <v>FY2025 PCHP</v>
      </c>
      <c r="B891" s="8">
        <f>IF(Overall!B893&lt;&gt;"", VALUE(Overall!B893), "")</f>
        <v>41</v>
      </c>
      <c r="C891" s="5" t="str">
        <f>IF(Overall!C893&lt;&gt;"",_xlfn.VALUETOTEXT(Overall!C893),"")</f>
        <v>25-2211-1312-24SCBB-PS-AS-041</v>
      </c>
      <c r="D891" s="5" t="str">
        <f>_xlfn.VALUETOTEXT(Overall!D893)</f>
        <v>AS</v>
      </c>
      <c r="E891" s="5" t="str">
        <f>IF(Overall!Q893&lt;&gt;"",_xlfn.VALUETOTEXT(Overall!Q893),"")</f>
        <v>SCBB</v>
      </c>
      <c r="F891" s="5" t="str">
        <f>IF(Overall!E893&lt;&gt;"",_xlfn.VALUETOTEXT(Overall!E893),"")</f>
        <v>Standard Chartered Bank (M) Bhd</v>
      </c>
      <c r="G891" s="5" t="str">
        <f>IF(Overall!R893&lt;&gt;"",_xlfn.VALUETOTEXT(Overall!R893),"")</f>
        <v>Asian</v>
      </c>
      <c r="H891" s="6">
        <f>IF(Overall!F893&lt;&gt;"",VALUE(Overall!F893),"")</f>
        <v>500000</v>
      </c>
      <c r="I891" s="6">
        <f>IF(Overall!G893&lt;&gt;"",VALUE(Overall!G893),"")</f>
        <v>77</v>
      </c>
      <c r="J891" s="6">
        <f>IF(Overall!H893&lt;&gt;"",VALUE(Overall!H893),"")</f>
        <v>64</v>
      </c>
      <c r="K891" s="6">
        <f>IF(Overall!I893&lt;&gt;"",VALUE(Overall!I893),"")</f>
        <v>6.65</v>
      </c>
      <c r="L891" s="6">
        <f>IF(Overall!J893&lt;&gt;"",VALUE(Overall!J893),"")</f>
        <v>1.45</v>
      </c>
      <c r="M891" s="6">
        <f>IF(Overall!K893&lt;&gt;"",VALUE(Overall!K893),"")</f>
        <v>5.2</v>
      </c>
      <c r="N891" s="6">
        <f>IF(Overall!T893&lt;&gt;"",VALUE(Overall!T893),"")</f>
        <v>73.400000000000006</v>
      </c>
      <c r="O891" s="7">
        <f>IF(Overall!L893&lt;&gt;"", DATEVALUE(Overall!L893), "")</f>
        <v>45717</v>
      </c>
      <c r="P891" s="7">
        <f>IF(Overall!M893&lt;&gt;"", DATEVALUE(Overall!M893), "")</f>
        <v>45747</v>
      </c>
      <c r="Q891" s="7" t="str">
        <f>IF(Overall!S893&lt;&gt;"",_xlfn.VALUETOTEXT(Overall!S893),"")</f>
        <v>Mar</v>
      </c>
      <c r="R891" s="7">
        <f>IF(Overall!O893&lt;&gt;"", DATEVALUE(Overall!O893), "")</f>
        <v>45618</v>
      </c>
      <c r="S891" s="7">
        <f>IF(Overall!O893&lt;&gt;"", DATEVALUE(Overall!O893), "")</f>
        <v>45618</v>
      </c>
      <c r="T891" s="5">
        <f t="shared" si="27"/>
        <v>1</v>
      </c>
      <c r="U891" s="10" t="str">
        <f>IF(Overall!$A893&lt;&gt;"",IF(AND(MONTH($O891) &lt;= 1, MONTH($P891) &gt;= 1), IF($T891 &lt;&gt; "", $H891/$T891, ""), ""),"")</f>
        <v/>
      </c>
      <c r="V891" s="10" t="str">
        <f>IF(Overall!$A893&lt;&gt;"",IF(AND(MONTH($O891) &lt;= 2, MONTH($P891) &gt;= 2), IF($T891 &lt;&gt; "", $H891/$T891, ""), ""),"")</f>
        <v/>
      </c>
      <c r="W891" s="10">
        <f>IF(Overall!$A893&lt;&gt;"",IF(AND(MONTH($O891) &lt;= 3, MONTH($P891) &gt;= 3), IF($T891 &lt;&gt; "", $H891/$T891, ""), ""),"")</f>
        <v>500000</v>
      </c>
      <c r="X891" s="10" t="str">
        <f>IF(Overall!$A893&lt;&gt;"",IF(AND(MONTH($O891) &lt;= 4, MONTH($P891) &gt;= 4), IF($T891 &lt;&gt; "", $H891/$T891, ""), ""),"")</f>
        <v/>
      </c>
      <c r="Y891" s="10" t="str">
        <f>IF(Overall!$A893&lt;&gt;"",IF(AND(MONTH($O891) &lt;= 5, MONTH($P891) &gt;= 5), IF($T891 &lt;&gt; "", $H891/$T891, ""), ""),"")</f>
        <v/>
      </c>
      <c r="Z891" s="10" t="str">
        <f>IF(Overall!$A893&lt;&gt;"",IF(AND(MONTH($O891) &lt;= 6, MONTH($P891) &gt;= 6), IF($T891 &lt;&gt; "", $H891/$T891, ""), ""),"")</f>
        <v/>
      </c>
      <c r="AA891" s="10" t="str">
        <f>IF(Overall!$A893&lt;&gt;"",IF(AND(MONTH($O891) &lt;= 7, MONTH($P891) &gt;= 7 ), IF($T891 &lt;&gt; "", $H891/$T891, ""), ""),"")</f>
        <v/>
      </c>
      <c r="AB891" s="10" t="str">
        <f>IF(Overall!$A893&lt;&gt;"",IF(AND(MONTH($O891) &lt;= 8, MONTH($P891) &gt;= 8), IF($T891 &lt;&gt; "", $H891/$T891, ""), ""),"")</f>
        <v/>
      </c>
      <c r="AC891" s="10" t="str">
        <f>IF(Overall!$A893&lt;&gt;"",IF(AND(MONTH($O891) &lt;= 9, MONTH($P891) &gt;= 9), IF($T891 &lt;&gt; "", $H891/$T891, ""), ""),"")</f>
        <v/>
      </c>
      <c r="AD891" s="10" t="str">
        <f>IF(Overall!$A893&lt;&gt;"",IF(AND(MONTH($O891) &lt;= 10, MONTH($P891) &gt;= 10), IF($T891 &lt;&gt; "", $H891/$T891, ""), ""),"")</f>
        <v/>
      </c>
      <c r="AE891" s="10" t="str">
        <f>IF(Overall!$A893&lt;&gt;"",IF(AND(MONTH($O891) &lt;= 11, MONTH($P891) &gt;= 11), IF($T891 &lt;&gt; "", $H891/$T891, ""), ""),"")</f>
        <v/>
      </c>
      <c r="AF891" s="10" t="str">
        <f>IF(Overall!$A893&lt;&gt;"",IF(AND(MONTH($O891) &lt;= 12, MONTH($P891) &gt;= 12), IF($T891 &lt;&gt; "", $H891/$T891, ""), ""),"")</f>
        <v/>
      </c>
      <c r="AH891" s="10" t="str">
        <f ca="1">IFERROR(IF(AND(NOW()&lt;= EOMONTH(DATE(YEAR($P891),1, 1), 0), Overall!$A893&lt;&gt;"", MONTH($O891) &lt;= 1, MONTH($P891) &gt;= 1), IF($T891 &lt;&gt; "", $H891/$T891, ""), ""), "")</f>
        <v/>
      </c>
      <c r="AI891" s="10" t="str">
        <f ca="1">IFERROR(IF(AND(NOW()&lt;= EOMONTH(DATE(YEAR($P891),2, 1), 0), Overall!$A893&lt;&gt;"", MONTH($O891) &lt;= 2, MONTH($P891) &gt;= 2), IF($T891 &lt;&gt; "", $H891/$T891, ""), ""), "")</f>
        <v/>
      </c>
      <c r="AJ891" s="10" t="str">
        <f ca="1">IFERROR(IF(AND(NOW()&lt;= EOMONTH(DATE(YEAR($P891),3, 1), 0), Overall!$A893&lt;&gt;"", MONTH($O891) &lt;= 3, MONTH($P891) &gt;= 3), IF($T891 &lt;&gt; "", $H891/$T891, ""), ""), "")</f>
        <v/>
      </c>
      <c r="AK891" s="10" t="str">
        <f ca="1">IFERROR(IF(AND(NOW()&lt;= EOMONTH(DATE(YEAR($P891),4, 1), 0), Overall!$A893&lt;&gt;"", MONTH($O891) &lt;= 4, MONTH($P891) &gt;= 4), IF($T891 &lt;&gt; "", $H891/$T891, ""), ""), "")</f>
        <v/>
      </c>
      <c r="AL891" s="10" t="str">
        <f ca="1">IFERROR(IF(AND(NOW()&lt;= EOMONTH(DATE(YEAR($P891),5, 1), 0), Overall!$A893&lt;&gt;"", MONTH($O891) &lt;= 5, MONTH($P891) &gt;= 5), IF($T891 &lt;&gt; "", $H891/$T891, ""), ""), "")</f>
        <v/>
      </c>
      <c r="AM891" s="10" t="str">
        <f ca="1">IFERROR(IF(AND(NOW()&lt;= EOMONTH(DATE(YEAR($P891),6, 1), 0), Overall!$A893&lt;&gt;"", MONTH($O891) &lt;= 6, MONTH($P891) &gt;= 6), IF($T891 &lt;&gt; "", $H891/$T891, ""), ""), "")</f>
        <v/>
      </c>
      <c r="AN891" s="10" t="str">
        <f ca="1">IFERROR(IF(AND(NOW()&lt;= EOMONTH(DATE(YEAR($P891),7, 1), 0), Overall!$A893&lt;&gt;"", MONTH($O891) &lt;= 7, MONTH($P891) &gt;= 7), IF($T891 &lt;&gt; "", $H891/$T891, ""), ""), "")</f>
        <v/>
      </c>
      <c r="AO891" s="10" t="str">
        <f ca="1">IFERROR(IF(AND(NOW()&lt;= EOMONTH(DATE(YEAR($P891),8, 1), 0), Overall!$A893&lt;&gt;"", MONTH($O891) &lt;= 8, MONTH($P891) &gt;= 8), IF($T891 &lt;&gt; "", $H891/$T891, ""), ""), "")</f>
        <v/>
      </c>
      <c r="AP891" s="10" t="str">
        <f ca="1">IFERROR(IF(AND(NOW()&lt;= EOMONTH(DATE(YEAR($P891),9, 1), 0), Overall!$A893&lt;&gt;"", MONTH($O891) &lt;= 9, MONTH($P891) &gt;= 9), IF($T891 &lt;&gt; "", $H891/$T891, ""), ""), "")</f>
        <v/>
      </c>
      <c r="AQ891" s="10" t="str">
        <f ca="1">IFERROR(IF(AND(NOW()&lt;= EOMONTH(DATE(YEAR($P891),10, 1), 0), Overall!$A893&lt;&gt;"", MONTH($O891) &lt;= 10, MONTH($P891) &gt;= 10), IF($T891 &lt;&gt; "", $H891/$T891, ""), ""), "")</f>
        <v/>
      </c>
      <c r="AR891" s="10" t="str">
        <f ca="1">IFERROR(IF(AND(NOW()&lt;= EOMONTH(DATE(YEAR($P891),11, 1), 0), Overall!$A893&lt;&gt;"", MONTH($O891) &lt;=11, MONTH($P891) &gt;= 11), IF($T891 &lt;&gt; "", $H891/$T891, ""), ""), "")</f>
        <v/>
      </c>
      <c r="AS891" s="10" t="str">
        <f ca="1">IFERROR(IF(AND(NOW()&lt;= EOMONTH(DATE(YEAR($P891),12, 1), 0), Overall!$A893&lt;&gt;"", MONTH($O891) &lt;= 12, MONTH($P891) &gt;= 12), IF($T891 &lt;&gt; "", $H891/$T891, ""), ""), "")</f>
        <v/>
      </c>
      <c r="AT891" s="16">
        <f t="shared" ca="1" si="28"/>
        <v>0</v>
      </c>
    </row>
    <row r="892" spans="1:46" x14ac:dyDescent="0.25">
      <c r="A892" t="str">
        <f>_xlfn.VALUETOTEXT(Overall!A894)</f>
        <v>FY2025 PCHP</v>
      </c>
      <c r="B892" s="8">
        <f>IF(Overall!B894&lt;&gt;"", VALUE(Overall!B894), "")</f>
        <v>42</v>
      </c>
      <c r="C892" s="5" t="str">
        <f>IF(Overall!C894&lt;&gt;"",_xlfn.VALUETOTEXT(Overall!C894),"")</f>
        <v>25-2211-1312-24JPMC-PS-AS-042</v>
      </c>
      <c r="D892" s="5" t="str">
        <f>_xlfn.VALUETOTEXT(Overall!D894)</f>
        <v>AS</v>
      </c>
      <c r="E892" s="5" t="str">
        <f>IF(Overall!Q894&lt;&gt;"",_xlfn.VALUETOTEXT(Overall!Q894),"")</f>
        <v>JPMC</v>
      </c>
      <c r="F892" s="5" t="str">
        <f>IF(Overall!E894&lt;&gt;"",_xlfn.VALUETOTEXT(Overall!E894),"")</f>
        <v>JP Morgan Chase Bank NA</v>
      </c>
      <c r="G892" s="5" t="str">
        <f>IF(Overall!R894&lt;&gt;"",_xlfn.VALUETOTEXT(Overall!R894),"")</f>
        <v>Asian</v>
      </c>
      <c r="H892" s="6">
        <f>IF(Overall!F894&lt;&gt;"",VALUE(Overall!F894),"")</f>
        <v>500000</v>
      </c>
      <c r="I892" s="6">
        <f>IF(Overall!G894&lt;&gt;"",VALUE(Overall!G894),"")</f>
        <v>77</v>
      </c>
      <c r="J892" s="6">
        <f>IF(Overall!H894&lt;&gt;"",VALUE(Overall!H894),"")</f>
        <v>64</v>
      </c>
      <c r="K892" s="6">
        <f>IF(Overall!I894&lt;&gt;"",VALUE(Overall!I894),"")</f>
        <v>6.55</v>
      </c>
      <c r="L892" s="6">
        <f>IF(Overall!J894&lt;&gt;"",VALUE(Overall!J894),"")</f>
        <v>1.35</v>
      </c>
      <c r="M892" s="6">
        <f>IF(Overall!K894&lt;&gt;"",VALUE(Overall!K894),"")</f>
        <v>5.2</v>
      </c>
      <c r="N892" s="6">
        <f>IF(Overall!T894&lt;&gt;"",VALUE(Overall!T894),"")</f>
        <v>73.5</v>
      </c>
      <c r="O892" s="7">
        <f>IF(Overall!L894&lt;&gt;"", DATEVALUE(Overall!L894), "")</f>
        <v>45717</v>
      </c>
      <c r="P892" s="7">
        <f>IF(Overall!M894&lt;&gt;"", DATEVALUE(Overall!M894), "")</f>
        <v>45747</v>
      </c>
      <c r="Q892" s="7" t="str">
        <f>IF(Overall!S894&lt;&gt;"",_xlfn.VALUETOTEXT(Overall!S894),"")</f>
        <v>Mar</v>
      </c>
      <c r="R892" s="7">
        <f>IF(Overall!O894&lt;&gt;"", DATEVALUE(Overall!O894), "")</f>
        <v>45618</v>
      </c>
      <c r="S892" s="7">
        <f>IF(Overall!O894&lt;&gt;"", DATEVALUE(Overall!O894), "")</f>
        <v>45618</v>
      </c>
      <c r="T892" s="5">
        <f t="shared" si="27"/>
        <v>1</v>
      </c>
      <c r="U892" s="10" t="str">
        <f>IF(Overall!$A894&lt;&gt;"",IF(AND(MONTH($O892) &lt;= 1, MONTH($P892) &gt;= 1), IF($T892 &lt;&gt; "", $H892/$T892, ""), ""),"")</f>
        <v/>
      </c>
      <c r="V892" s="10" t="str">
        <f>IF(Overall!$A894&lt;&gt;"",IF(AND(MONTH($O892) &lt;= 2, MONTH($P892) &gt;= 2), IF($T892 &lt;&gt; "", $H892/$T892, ""), ""),"")</f>
        <v/>
      </c>
      <c r="W892" s="10">
        <f>IF(Overall!$A894&lt;&gt;"",IF(AND(MONTH($O892) &lt;= 3, MONTH($P892) &gt;= 3), IF($T892 &lt;&gt; "", $H892/$T892, ""), ""),"")</f>
        <v>500000</v>
      </c>
      <c r="X892" s="10" t="str">
        <f>IF(Overall!$A894&lt;&gt;"",IF(AND(MONTH($O892) &lt;= 4, MONTH($P892) &gt;= 4), IF($T892 &lt;&gt; "", $H892/$T892, ""), ""),"")</f>
        <v/>
      </c>
      <c r="Y892" s="10" t="str">
        <f>IF(Overall!$A894&lt;&gt;"",IF(AND(MONTH($O892) &lt;= 5, MONTH($P892) &gt;= 5), IF($T892 &lt;&gt; "", $H892/$T892, ""), ""),"")</f>
        <v/>
      </c>
      <c r="Z892" s="10" t="str">
        <f>IF(Overall!$A894&lt;&gt;"",IF(AND(MONTH($O892) &lt;= 6, MONTH($P892) &gt;= 6), IF($T892 &lt;&gt; "", $H892/$T892, ""), ""),"")</f>
        <v/>
      </c>
      <c r="AA892" s="10" t="str">
        <f>IF(Overall!$A894&lt;&gt;"",IF(AND(MONTH($O892) &lt;= 7, MONTH($P892) &gt;= 7 ), IF($T892 &lt;&gt; "", $H892/$T892, ""), ""),"")</f>
        <v/>
      </c>
      <c r="AB892" s="10" t="str">
        <f>IF(Overall!$A894&lt;&gt;"",IF(AND(MONTH($O892) &lt;= 8, MONTH($P892) &gt;= 8), IF($T892 &lt;&gt; "", $H892/$T892, ""), ""),"")</f>
        <v/>
      </c>
      <c r="AC892" s="10" t="str">
        <f>IF(Overall!$A894&lt;&gt;"",IF(AND(MONTH($O892) &lt;= 9, MONTH($P892) &gt;= 9), IF($T892 &lt;&gt; "", $H892/$T892, ""), ""),"")</f>
        <v/>
      </c>
      <c r="AD892" s="10" t="str">
        <f>IF(Overall!$A894&lt;&gt;"",IF(AND(MONTH($O892) &lt;= 10, MONTH($P892) &gt;= 10), IF($T892 &lt;&gt; "", $H892/$T892, ""), ""),"")</f>
        <v/>
      </c>
      <c r="AE892" s="10" t="str">
        <f>IF(Overall!$A894&lt;&gt;"",IF(AND(MONTH($O892) &lt;= 11, MONTH($P892) &gt;= 11), IF($T892 &lt;&gt; "", $H892/$T892, ""), ""),"")</f>
        <v/>
      </c>
      <c r="AF892" s="10" t="str">
        <f>IF(Overall!$A894&lt;&gt;"",IF(AND(MONTH($O892) &lt;= 12, MONTH($P892) &gt;= 12), IF($T892 &lt;&gt; "", $H892/$T892, ""), ""),"")</f>
        <v/>
      </c>
      <c r="AH892" s="10" t="str">
        <f ca="1">IFERROR(IF(AND(NOW()&lt;= EOMONTH(DATE(YEAR($P892),1, 1), 0), Overall!$A894&lt;&gt;"", MONTH($O892) &lt;= 1, MONTH($P892) &gt;= 1), IF($T892 &lt;&gt; "", $H892/$T892, ""), ""), "")</f>
        <v/>
      </c>
      <c r="AI892" s="10" t="str">
        <f ca="1">IFERROR(IF(AND(NOW()&lt;= EOMONTH(DATE(YEAR($P892),2, 1), 0), Overall!$A894&lt;&gt;"", MONTH($O892) &lt;= 2, MONTH($P892) &gt;= 2), IF($T892 &lt;&gt; "", $H892/$T892, ""), ""), "")</f>
        <v/>
      </c>
      <c r="AJ892" s="10" t="str">
        <f ca="1">IFERROR(IF(AND(NOW()&lt;= EOMONTH(DATE(YEAR($P892),3, 1), 0), Overall!$A894&lt;&gt;"", MONTH($O892) &lt;= 3, MONTH($P892) &gt;= 3), IF($T892 &lt;&gt; "", $H892/$T892, ""), ""), "")</f>
        <v/>
      </c>
      <c r="AK892" s="10" t="str">
        <f ca="1">IFERROR(IF(AND(NOW()&lt;= EOMONTH(DATE(YEAR($P892),4, 1), 0), Overall!$A894&lt;&gt;"", MONTH($O892) &lt;= 4, MONTH($P892) &gt;= 4), IF($T892 &lt;&gt; "", $H892/$T892, ""), ""), "")</f>
        <v/>
      </c>
      <c r="AL892" s="10" t="str">
        <f ca="1">IFERROR(IF(AND(NOW()&lt;= EOMONTH(DATE(YEAR($P892),5, 1), 0), Overall!$A894&lt;&gt;"", MONTH($O892) &lt;= 5, MONTH($P892) &gt;= 5), IF($T892 &lt;&gt; "", $H892/$T892, ""), ""), "")</f>
        <v/>
      </c>
      <c r="AM892" s="10" t="str">
        <f ca="1">IFERROR(IF(AND(NOW()&lt;= EOMONTH(DATE(YEAR($P892),6, 1), 0), Overall!$A894&lt;&gt;"", MONTH($O892) &lt;= 6, MONTH($P892) &gt;= 6), IF($T892 &lt;&gt; "", $H892/$T892, ""), ""), "")</f>
        <v/>
      </c>
      <c r="AN892" s="10" t="str">
        <f ca="1">IFERROR(IF(AND(NOW()&lt;= EOMONTH(DATE(YEAR($P892),7, 1), 0), Overall!$A894&lt;&gt;"", MONTH($O892) &lt;= 7, MONTH($P892) &gt;= 7), IF($T892 &lt;&gt; "", $H892/$T892, ""), ""), "")</f>
        <v/>
      </c>
      <c r="AO892" s="10" t="str">
        <f ca="1">IFERROR(IF(AND(NOW()&lt;= EOMONTH(DATE(YEAR($P892),8, 1), 0), Overall!$A894&lt;&gt;"", MONTH($O892) &lt;= 8, MONTH($P892) &gt;= 8), IF($T892 &lt;&gt; "", $H892/$T892, ""), ""), "")</f>
        <v/>
      </c>
      <c r="AP892" s="10" t="str">
        <f ca="1">IFERROR(IF(AND(NOW()&lt;= EOMONTH(DATE(YEAR($P892),9, 1), 0), Overall!$A894&lt;&gt;"", MONTH($O892) &lt;= 9, MONTH($P892) &gt;= 9), IF($T892 &lt;&gt; "", $H892/$T892, ""), ""), "")</f>
        <v/>
      </c>
      <c r="AQ892" s="10" t="str">
        <f ca="1">IFERROR(IF(AND(NOW()&lt;= EOMONTH(DATE(YEAR($P892),10, 1), 0), Overall!$A894&lt;&gt;"", MONTH($O892) &lt;= 10, MONTH($P892) &gt;= 10), IF($T892 &lt;&gt; "", $H892/$T892, ""), ""), "")</f>
        <v/>
      </c>
      <c r="AR892" s="10" t="str">
        <f ca="1">IFERROR(IF(AND(NOW()&lt;= EOMONTH(DATE(YEAR($P892),11, 1), 0), Overall!$A894&lt;&gt;"", MONTH($O892) &lt;=11, MONTH($P892) &gt;= 11), IF($T892 &lt;&gt; "", $H892/$T892, ""), ""), "")</f>
        <v/>
      </c>
      <c r="AS892" s="10" t="str">
        <f ca="1">IFERROR(IF(AND(NOW()&lt;= EOMONTH(DATE(YEAR($P892),12, 1), 0), Overall!$A894&lt;&gt;"", MONTH($O892) &lt;= 12, MONTH($P892) &gt;= 12), IF($T892 &lt;&gt; "", $H892/$T892, ""), ""), "")</f>
        <v/>
      </c>
      <c r="AT892" s="16">
        <f t="shared" ca="1" si="28"/>
        <v>0</v>
      </c>
    </row>
    <row r="893" spans="1:46" x14ac:dyDescent="0.25">
      <c r="A893" t="str">
        <f>_xlfn.VALUETOTEXT(Overall!A895)</f>
        <v>FY2025 PCHP</v>
      </c>
      <c r="B893" s="8">
        <f>IF(Overall!B895&lt;&gt;"", VALUE(Overall!B895), "")</f>
        <v>43</v>
      </c>
      <c r="C893" s="5" t="str">
        <f>IF(Overall!C895&lt;&gt;"",_xlfn.VALUETOTEXT(Overall!C895),"")</f>
        <v>25-2511-1612-24MSCG-PS-AS-043</v>
      </c>
      <c r="D893" s="5" t="str">
        <f>_xlfn.VALUETOTEXT(Overall!D895)</f>
        <v>AS</v>
      </c>
      <c r="E893" s="5" t="str">
        <f>IF(Overall!Q895&lt;&gt;"",_xlfn.VALUETOTEXT(Overall!Q895),"")</f>
        <v>MSCG</v>
      </c>
      <c r="F893" s="5" t="str">
        <f>IF(Overall!E895&lt;&gt;"",_xlfn.VALUETOTEXT(Overall!E895),"")</f>
        <v>Morgan Stanley Capital Group (Singapore) Pte</v>
      </c>
      <c r="G893" s="5" t="str">
        <f>IF(Overall!R895&lt;&gt;"",_xlfn.VALUETOTEXT(Overall!R895),"")</f>
        <v>Asian</v>
      </c>
      <c r="H893" s="6">
        <f>IF(Overall!F895&lt;&gt;"",VALUE(Overall!F895),"")</f>
        <v>500000</v>
      </c>
      <c r="I893" s="6">
        <f>IF(Overall!G895&lt;&gt;"",VALUE(Overall!G895),"")</f>
        <v>77</v>
      </c>
      <c r="J893" s="6">
        <f>IF(Overall!H895&lt;&gt;"",VALUE(Overall!H895),"")</f>
        <v>64</v>
      </c>
      <c r="K893" s="6">
        <f>IF(Overall!I895&lt;&gt;"",VALUE(Overall!I895),"")</f>
        <v>6.5</v>
      </c>
      <c r="L893" s="6">
        <f>IF(Overall!J895&lt;&gt;"",VALUE(Overall!J895),"")</f>
        <v>1.32</v>
      </c>
      <c r="M893" s="6">
        <f>IF(Overall!K895&lt;&gt;"",VALUE(Overall!K895),"")</f>
        <v>5.18</v>
      </c>
      <c r="N893" s="6">
        <f>IF(Overall!T895&lt;&gt;"",VALUE(Overall!T895),"")</f>
        <v>73.56</v>
      </c>
      <c r="O893" s="7">
        <f>IF(Overall!L895&lt;&gt;"", DATEVALUE(Overall!L895), "")</f>
        <v>45717</v>
      </c>
      <c r="P893" s="7">
        <f>IF(Overall!M895&lt;&gt;"", DATEVALUE(Overall!M895), "")</f>
        <v>45747</v>
      </c>
      <c r="Q893" s="7" t="str">
        <f>IF(Overall!S895&lt;&gt;"",_xlfn.VALUETOTEXT(Overall!S895),"")</f>
        <v>Mar</v>
      </c>
      <c r="R893" s="7">
        <f>IF(Overall!O895&lt;&gt;"", DATEVALUE(Overall!O895), "")</f>
        <v>45621</v>
      </c>
      <c r="S893" s="7">
        <f>IF(Overall!O895&lt;&gt;"", DATEVALUE(Overall!O895), "")</f>
        <v>45621</v>
      </c>
      <c r="T893" s="5">
        <f t="shared" si="27"/>
        <v>1</v>
      </c>
      <c r="U893" s="10" t="str">
        <f>IF(Overall!$A895&lt;&gt;"",IF(AND(MONTH($O893) &lt;= 1, MONTH($P893) &gt;= 1), IF($T893 &lt;&gt; "", $H893/$T893, ""), ""),"")</f>
        <v/>
      </c>
      <c r="V893" s="10" t="str">
        <f>IF(Overall!$A895&lt;&gt;"",IF(AND(MONTH($O893) &lt;= 2, MONTH($P893) &gt;= 2), IF($T893 &lt;&gt; "", $H893/$T893, ""), ""),"")</f>
        <v/>
      </c>
      <c r="W893" s="10">
        <f>IF(Overall!$A895&lt;&gt;"",IF(AND(MONTH($O893) &lt;= 3, MONTH($P893) &gt;= 3), IF($T893 &lt;&gt; "", $H893/$T893, ""), ""),"")</f>
        <v>500000</v>
      </c>
      <c r="X893" s="10" t="str">
        <f>IF(Overall!$A895&lt;&gt;"",IF(AND(MONTH($O893) &lt;= 4, MONTH($P893) &gt;= 4), IF($T893 &lt;&gt; "", $H893/$T893, ""), ""),"")</f>
        <v/>
      </c>
      <c r="Y893" s="10" t="str">
        <f>IF(Overall!$A895&lt;&gt;"",IF(AND(MONTH($O893) &lt;= 5, MONTH($P893) &gt;= 5), IF($T893 &lt;&gt; "", $H893/$T893, ""), ""),"")</f>
        <v/>
      </c>
      <c r="Z893" s="10" t="str">
        <f>IF(Overall!$A895&lt;&gt;"",IF(AND(MONTH($O893) &lt;= 6, MONTH($P893) &gt;= 6), IF($T893 &lt;&gt; "", $H893/$T893, ""), ""),"")</f>
        <v/>
      </c>
      <c r="AA893" s="10" t="str">
        <f>IF(Overall!$A895&lt;&gt;"",IF(AND(MONTH($O893) &lt;= 7, MONTH($P893) &gt;= 7 ), IF($T893 &lt;&gt; "", $H893/$T893, ""), ""),"")</f>
        <v/>
      </c>
      <c r="AB893" s="10" t="str">
        <f>IF(Overall!$A895&lt;&gt;"",IF(AND(MONTH($O893) &lt;= 8, MONTH($P893) &gt;= 8), IF($T893 &lt;&gt; "", $H893/$T893, ""), ""),"")</f>
        <v/>
      </c>
      <c r="AC893" s="10" t="str">
        <f>IF(Overall!$A895&lt;&gt;"",IF(AND(MONTH($O893) &lt;= 9, MONTH($P893) &gt;= 9), IF($T893 &lt;&gt; "", $H893/$T893, ""), ""),"")</f>
        <v/>
      </c>
      <c r="AD893" s="10" t="str">
        <f>IF(Overall!$A895&lt;&gt;"",IF(AND(MONTH($O893) &lt;= 10, MONTH($P893) &gt;= 10), IF($T893 &lt;&gt; "", $H893/$T893, ""), ""),"")</f>
        <v/>
      </c>
      <c r="AE893" s="10" t="str">
        <f>IF(Overall!$A895&lt;&gt;"",IF(AND(MONTH($O893) &lt;= 11, MONTH($P893) &gt;= 11), IF($T893 &lt;&gt; "", $H893/$T893, ""), ""),"")</f>
        <v/>
      </c>
      <c r="AF893" s="10" t="str">
        <f>IF(Overall!$A895&lt;&gt;"",IF(AND(MONTH($O893) &lt;= 12, MONTH($P893) &gt;= 12), IF($T893 &lt;&gt; "", $H893/$T893, ""), ""),"")</f>
        <v/>
      </c>
      <c r="AH893" s="10" t="str">
        <f ca="1">IFERROR(IF(AND(NOW()&lt;= EOMONTH(DATE(YEAR($P893),1, 1), 0), Overall!$A895&lt;&gt;"", MONTH($O893) &lt;= 1, MONTH($P893) &gt;= 1), IF($T893 &lt;&gt; "", $H893/$T893, ""), ""), "")</f>
        <v/>
      </c>
      <c r="AI893" s="10" t="str">
        <f ca="1">IFERROR(IF(AND(NOW()&lt;= EOMONTH(DATE(YEAR($P893),2, 1), 0), Overall!$A895&lt;&gt;"", MONTH($O893) &lt;= 2, MONTH($P893) &gt;= 2), IF($T893 &lt;&gt; "", $H893/$T893, ""), ""), "")</f>
        <v/>
      </c>
      <c r="AJ893" s="10" t="str">
        <f ca="1">IFERROR(IF(AND(NOW()&lt;= EOMONTH(DATE(YEAR($P893),3, 1), 0), Overall!$A895&lt;&gt;"", MONTH($O893) &lt;= 3, MONTH($P893) &gt;= 3), IF($T893 &lt;&gt; "", $H893/$T893, ""), ""), "")</f>
        <v/>
      </c>
      <c r="AK893" s="10" t="str">
        <f ca="1">IFERROR(IF(AND(NOW()&lt;= EOMONTH(DATE(YEAR($P893),4, 1), 0), Overall!$A895&lt;&gt;"", MONTH($O893) &lt;= 4, MONTH($P893) &gt;= 4), IF($T893 &lt;&gt; "", $H893/$T893, ""), ""), "")</f>
        <v/>
      </c>
      <c r="AL893" s="10" t="str">
        <f ca="1">IFERROR(IF(AND(NOW()&lt;= EOMONTH(DATE(YEAR($P893),5, 1), 0), Overall!$A895&lt;&gt;"", MONTH($O893) &lt;= 5, MONTH($P893) &gt;= 5), IF($T893 &lt;&gt; "", $H893/$T893, ""), ""), "")</f>
        <v/>
      </c>
      <c r="AM893" s="10" t="str">
        <f ca="1">IFERROR(IF(AND(NOW()&lt;= EOMONTH(DATE(YEAR($P893),6, 1), 0), Overall!$A895&lt;&gt;"", MONTH($O893) &lt;= 6, MONTH($P893) &gt;= 6), IF($T893 &lt;&gt; "", $H893/$T893, ""), ""), "")</f>
        <v/>
      </c>
      <c r="AN893" s="10" t="str">
        <f ca="1">IFERROR(IF(AND(NOW()&lt;= EOMONTH(DATE(YEAR($P893),7, 1), 0), Overall!$A895&lt;&gt;"", MONTH($O893) &lt;= 7, MONTH($P893) &gt;= 7), IF($T893 &lt;&gt; "", $H893/$T893, ""), ""), "")</f>
        <v/>
      </c>
      <c r="AO893" s="10" t="str">
        <f ca="1">IFERROR(IF(AND(NOW()&lt;= EOMONTH(DATE(YEAR($P893),8, 1), 0), Overall!$A895&lt;&gt;"", MONTH($O893) &lt;= 8, MONTH($P893) &gt;= 8), IF($T893 &lt;&gt; "", $H893/$T893, ""), ""), "")</f>
        <v/>
      </c>
      <c r="AP893" s="10" t="str">
        <f ca="1">IFERROR(IF(AND(NOW()&lt;= EOMONTH(DATE(YEAR($P893),9, 1), 0), Overall!$A895&lt;&gt;"", MONTH($O893) &lt;= 9, MONTH($P893) &gt;= 9), IF($T893 &lt;&gt; "", $H893/$T893, ""), ""), "")</f>
        <v/>
      </c>
      <c r="AQ893" s="10" t="str">
        <f ca="1">IFERROR(IF(AND(NOW()&lt;= EOMONTH(DATE(YEAR($P893),10, 1), 0), Overall!$A895&lt;&gt;"", MONTH($O893) &lt;= 10, MONTH($P893) &gt;= 10), IF($T893 &lt;&gt; "", $H893/$T893, ""), ""), "")</f>
        <v/>
      </c>
      <c r="AR893" s="10" t="str">
        <f ca="1">IFERROR(IF(AND(NOW()&lt;= EOMONTH(DATE(YEAR($P893),11, 1), 0), Overall!$A895&lt;&gt;"", MONTH($O893) &lt;=11, MONTH($P893) &gt;= 11), IF($T893 &lt;&gt; "", $H893/$T893, ""), ""), "")</f>
        <v/>
      </c>
      <c r="AS893" s="10" t="str">
        <f ca="1">IFERROR(IF(AND(NOW()&lt;= EOMONTH(DATE(YEAR($P893),12, 1), 0), Overall!$A895&lt;&gt;"", MONTH($O893) &lt;= 12, MONTH($P893) &gt;= 12), IF($T893 &lt;&gt; "", $H893/$T893, ""), ""), "")</f>
        <v/>
      </c>
      <c r="AT893" s="16">
        <f t="shared" ca="1" si="28"/>
        <v>0</v>
      </c>
    </row>
    <row r="894" spans="1:46" x14ac:dyDescent="0.25">
      <c r="A894" t="str">
        <f>_xlfn.VALUETOTEXT(Overall!A896)</f>
        <v>FY2025 PCHP</v>
      </c>
      <c r="B894" s="8">
        <f>IF(Overall!B896&lt;&gt;"", VALUE(Overall!B896), "")</f>
        <v>44</v>
      </c>
      <c r="C894" s="5" t="str">
        <f>IF(Overall!C896&lt;&gt;"",_xlfn.VALUETOTEXT(Overall!C896),"")</f>
        <v>25-2511-1612-24CIMI-PS-AS-044</v>
      </c>
      <c r="D894" s="5" t="str">
        <f>_xlfn.VALUETOTEXT(Overall!D896)</f>
        <v>AS</v>
      </c>
      <c r="E894" s="5" t="str">
        <f>IF(Overall!Q896&lt;&gt;"",_xlfn.VALUETOTEXT(Overall!Q896),"")</f>
        <v>CIMI</v>
      </c>
      <c r="F894" s="5" t="str">
        <f>IF(Overall!E896&lt;&gt;"",_xlfn.VALUETOTEXT(Overall!E896),"")</f>
        <v>CIMB Islamic Bank Berhad</v>
      </c>
      <c r="G894" s="5" t="str">
        <f>IF(Overall!R896&lt;&gt;"",_xlfn.VALUETOTEXT(Overall!R896),"")</f>
        <v>Asian</v>
      </c>
      <c r="H894" s="6">
        <f>IF(Overall!F896&lt;&gt;"",VALUE(Overall!F896),"")</f>
        <v>500000</v>
      </c>
      <c r="I894" s="6">
        <f>IF(Overall!G896&lt;&gt;"",VALUE(Overall!G896),"")</f>
        <v>77</v>
      </c>
      <c r="J894" s="6">
        <f>IF(Overall!H896&lt;&gt;"",VALUE(Overall!H896),"")</f>
        <v>64</v>
      </c>
      <c r="K894" s="6">
        <f>IF(Overall!I896&lt;&gt;"",VALUE(Overall!I896),"")</f>
        <v>6.56</v>
      </c>
      <c r="L894" s="6">
        <f>IF(Overall!J896&lt;&gt;"",VALUE(Overall!J896),"")</f>
        <v>1.39</v>
      </c>
      <c r="M894" s="6">
        <f>IF(Overall!K896&lt;&gt;"",VALUE(Overall!K896),"")</f>
        <v>5.17</v>
      </c>
      <c r="N894" s="6">
        <f>IF(Overall!T896&lt;&gt;"",VALUE(Overall!T896),"")</f>
        <v>73.569999999999993</v>
      </c>
      <c r="O894" s="7">
        <f>IF(Overall!L896&lt;&gt;"", DATEVALUE(Overall!L896), "")</f>
        <v>45717</v>
      </c>
      <c r="P894" s="7">
        <f>IF(Overall!M896&lt;&gt;"", DATEVALUE(Overall!M896), "")</f>
        <v>45747</v>
      </c>
      <c r="Q894" s="7" t="str">
        <f>IF(Overall!S896&lt;&gt;"",_xlfn.VALUETOTEXT(Overall!S896),"")</f>
        <v>Mar</v>
      </c>
      <c r="R894" s="7">
        <f>IF(Overall!O896&lt;&gt;"", DATEVALUE(Overall!O896), "")</f>
        <v>45621</v>
      </c>
      <c r="S894" s="7">
        <f>IF(Overall!O896&lt;&gt;"", DATEVALUE(Overall!O896), "")</f>
        <v>45621</v>
      </c>
      <c r="T894" s="5">
        <f t="shared" si="27"/>
        <v>1</v>
      </c>
      <c r="U894" s="10" t="str">
        <f>IF(Overall!$A896&lt;&gt;"",IF(AND(MONTH($O894) &lt;= 1, MONTH($P894) &gt;= 1), IF($T894 &lt;&gt; "", $H894/$T894, ""), ""),"")</f>
        <v/>
      </c>
      <c r="V894" s="10" t="str">
        <f>IF(Overall!$A896&lt;&gt;"",IF(AND(MONTH($O894) &lt;= 2, MONTH($P894) &gt;= 2), IF($T894 &lt;&gt; "", $H894/$T894, ""), ""),"")</f>
        <v/>
      </c>
      <c r="W894" s="10">
        <f>IF(Overall!$A896&lt;&gt;"",IF(AND(MONTH($O894) &lt;= 3, MONTH($P894) &gt;= 3), IF($T894 &lt;&gt; "", $H894/$T894, ""), ""),"")</f>
        <v>500000</v>
      </c>
      <c r="X894" s="10" t="str">
        <f>IF(Overall!$A896&lt;&gt;"",IF(AND(MONTH($O894) &lt;= 4, MONTH($P894) &gt;= 4), IF($T894 &lt;&gt; "", $H894/$T894, ""), ""),"")</f>
        <v/>
      </c>
      <c r="Y894" s="10" t="str">
        <f>IF(Overall!$A896&lt;&gt;"",IF(AND(MONTH($O894) &lt;= 5, MONTH($P894) &gt;= 5), IF($T894 &lt;&gt; "", $H894/$T894, ""), ""),"")</f>
        <v/>
      </c>
      <c r="Z894" s="10" t="str">
        <f>IF(Overall!$A896&lt;&gt;"",IF(AND(MONTH($O894) &lt;= 6, MONTH($P894) &gt;= 6), IF($T894 &lt;&gt; "", $H894/$T894, ""), ""),"")</f>
        <v/>
      </c>
      <c r="AA894" s="10" t="str">
        <f>IF(Overall!$A896&lt;&gt;"",IF(AND(MONTH($O894) &lt;= 7, MONTH($P894) &gt;= 7 ), IF($T894 &lt;&gt; "", $H894/$T894, ""), ""),"")</f>
        <v/>
      </c>
      <c r="AB894" s="10" t="str">
        <f>IF(Overall!$A896&lt;&gt;"",IF(AND(MONTH($O894) &lt;= 8, MONTH($P894) &gt;= 8), IF($T894 &lt;&gt; "", $H894/$T894, ""), ""),"")</f>
        <v/>
      </c>
      <c r="AC894" s="10" t="str">
        <f>IF(Overall!$A896&lt;&gt;"",IF(AND(MONTH($O894) &lt;= 9, MONTH($P894) &gt;= 9), IF($T894 &lt;&gt; "", $H894/$T894, ""), ""),"")</f>
        <v/>
      </c>
      <c r="AD894" s="10" t="str">
        <f>IF(Overall!$A896&lt;&gt;"",IF(AND(MONTH($O894) &lt;= 10, MONTH($P894) &gt;= 10), IF($T894 &lt;&gt; "", $H894/$T894, ""), ""),"")</f>
        <v/>
      </c>
      <c r="AE894" s="10" t="str">
        <f>IF(Overall!$A896&lt;&gt;"",IF(AND(MONTH($O894) &lt;= 11, MONTH($P894) &gt;= 11), IF($T894 &lt;&gt; "", $H894/$T894, ""), ""),"")</f>
        <v/>
      </c>
      <c r="AF894" s="10" t="str">
        <f>IF(Overall!$A896&lt;&gt;"",IF(AND(MONTH($O894) &lt;= 12, MONTH($P894) &gt;= 12), IF($T894 &lt;&gt; "", $H894/$T894, ""), ""),"")</f>
        <v/>
      </c>
      <c r="AH894" s="10" t="str">
        <f ca="1">IFERROR(IF(AND(NOW()&lt;= EOMONTH(DATE(YEAR($P894),1, 1), 0), Overall!$A896&lt;&gt;"", MONTH($O894) &lt;= 1, MONTH($P894) &gt;= 1), IF($T894 &lt;&gt; "", $H894/$T894, ""), ""), "")</f>
        <v/>
      </c>
      <c r="AI894" s="10" t="str">
        <f ca="1">IFERROR(IF(AND(NOW()&lt;= EOMONTH(DATE(YEAR($P894),2, 1), 0), Overall!$A896&lt;&gt;"", MONTH($O894) &lt;= 2, MONTH($P894) &gt;= 2), IF($T894 &lt;&gt; "", $H894/$T894, ""), ""), "")</f>
        <v/>
      </c>
      <c r="AJ894" s="10" t="str">
        <f ca="1">IFERROR(IF(AND(NOW()&lt;= EOMONTH(DATE(YEAR($P894),3, 1), 0), Overall!$A896&lt;&gt;"", MONTH($O894) &lt;= 3, MONTH($P894) &gt;= 3), IF($T894 &lt;&gt; "", $H894/$T894, ""), ""), "")</f>
        <v/>
      </c>
      <c r="AK894" s="10" t="str">
        <f ca="1">IFERROR(IF(AND(NOW()&lt;= EOMONTH(DATE(YEAR($P894),4, 1), 0), Overall!$A896&lt;&gt;"", MONTH($O894) &lt;= 4, MONTH($P894) &gt;= 4), IF($T894 &lt;&gt; "", $H894/$T894, ""), ""), "")</f>
        <v/>
      </c>
      <c r="AL894" s="10" t="str">
        <f ca="1">IFERROR(IF(AND(NOW()&lt;= EOMONTH(DATE(YEAR($P894),5, 1), 0), Overall!$A896&lt;&gt;"", MONTH($O894) &lt;= 5, MONTH($P894) &gt;= 5), IF($T894 &lt;&gt; "", $H894/$T894, ""), ""), "")</f>
        <v/>
      </c>
      <c r="AM894" s="10" t="str">
        <f ca="1">IFERROR(IF(AND(NOW()&lt;= EOMONTH(DATE(YEAR($P894),6, 1), 0), Overall!$A896&lt;&gt;"", MONTH($O894) &lt;= 6, MONTH($P894) &gt;= 6), IF($T894 &lt;&gt; "", $H894/$T894, ""), ""), "")</f>
        <v/>
      </c>
      <c r="AN894" s="10" t="str">
        <f ca="1">IFERROR(IF(AND(NOW()&lt;= EOMONTH(DATE(YEAR($P894),7, 1), 0), Overall!$A896&lt;&gt;"", MONTH($O894) &lt;= 7, MONTH($P894) &gt;= 7), IF($T894 &lt;&gt; "", $H894/$T894, ""), ""), "")</f>
        <v/>
      </c>
      <c r="AO894" s="10" t="str">
        <f ca="1">IFERROR(IF(AND(NOW()&lt;= EOMONTH(DATE(YEAR($P894),8, 1), 0), Overall!$A896&lt;&gt;"", MONTH($O894) &lt;= 8, MONTH($P894) &gt;= 8), IF($T894 &lt;&gt; "", $H894/$T894, ""), ""), "")</f>
        <v/>
      </c>
      <c r="AP894" s="10" t="str">
        <f ca="1">IFERROR(IF(AND(NOW()&lt;= EOMONTH(DATE(YEAR($P894),9, 1), 0), Overall!$A896&lt;&gt;"", MONTH($O894) &lt;= 9, MONTH($P894) &gt;= 9), IF($T894 &lt;&gt; "", $H894/$T894, ""), ""), "")</f>
        <v/>
      </c>
      <c r="AQ894" s="10" t="str">
        <f ca="1">IFERROR(IF(AND(NOW()&lt;= EOMONTH(DATE(YEAR($P894),10, 1), 0), Overall!$A896&lt;&gt;"", MONTH($O894) &lt;= 10, MONTH($P894) &gt;= 10), IF($T894 &lt;&gt; "", $H894/$T894, ""), ""), "")</f>
        <v/>
      </c>
      <c r="AR894" s="10" t="str">
        <f ca="1">IFERROR(IF(AND(NOW()&lt;= EOMONTH(DATE(YEAR($P894),11, 1), 0), Overall!$A896&lt;&gt;"", MONTH($O894) &lt;=11, MONTH($P894) &gt;= 11), IF($T894 &lt;&gt; "", $H894/$T894, ""), ""), "")</f>
        <v/>
      </c>
      <c r="AS894" s="10" t="str">
        <f ca="1">IFERROR(IF(AND(NOW()&lt;= EOMONTH(DATE(YEAR($P894),12, 1), 0), Overall!$A896&lt;&gt;"", MONTH($O894) &lt;= 12, MONTH($P894) &gt;= 12), IF($T894 &lt;&gt; "", $H894/$T894, ""), ""), "")</f>
        <v/>
      </c>
      <c r="AT894" s="16">
        <f t="shared" ca="1" si="28"/>
        <v>0</v>
      </c>
    </row>
    <row r="895" spans="1:46" x14ac:dyDescent="0.25">
      <c r="A895" t="str">
        <f>_xlfn.VALUETOTEXT(Overall!A897)</f>
        <v>FY2025 PCHP</v>
      </c>
      <c r="B895" s="8">
        <f>IF(Overall!B897&lt;&gt;"", VALUE(Overall!B897), "")</f>
        <v>45</v>
      </c>
      <c r="C895" s="5" t="str">
        <f>IF(Overall!C897&lt;&gt;"",_xlfn.VALUETOTEXT(Overall!C897),"")</f>
        <v>25-2511-1612-24SCBS-PS-AS-045</v>
      </c>
      <c r="D895" s="5" t="str">
        <f>_xlfn.VALUETOTEXT(Overall!D897)</f>
        <v>AS</v>
      </c>
      <c r="E895" s="5" t="str">
        <f>IF(Overall!Q897&lt;&gt;"",_xlfn.VALUETOTEXT(Overall!Q897),"")</f>
        <v>SCBS</v>
      </c>
      <c r="F895" s="5" t="str">
        <f>IF(Overall!E897&lt;&gt;"",_xlfn.VALUETOTEXT(Overall!E897),"")</f>
        <v>Standard Chartered Saadiq Berhad</v>
      </c>
      <c r="G895" s="5" t="str">
        <f>IF(Overall!R897&lt;&gt;"",_xlfn.VALUETOTEXT(Overall!R897),"")</f>
        <v>Asian</v>
      </c>
      <c r="H895" s="6">
        <f>IF(Overall!F897&lt;&gt;"",VALUE(Overall!F897),"")</f>
        <v>500000</v>
      </c>
      <c r="I895" s="6">
        <f>IF(Overall!G897&lt;&gt;"",VALUE(Overall!G897),"")</f>
        <v>77</v>
      </c>
      <c r="J895" s="6">
        <f>IF(Overall!H897&lt;&gt;"",VALUE(Overall!H897),"")</f>
        <v>64</v>
      </c>
      <c r="K895" s="6">
        <f>IF(Overall!I897&lt;&gt;"",VALUE(Overall!I897),"")</f>
        <v>6.5</v>
      </c>
      <c r="L895" s="6">
        <f>IF(Overall!J897&lt;&gt;"",VALUE(Overall!J897),"")</f>
        <v>1.38</v>
      </c>
      <c r="M895" s="6">
        <f>IF(Overall!K897&lt;&gt;"",VALUE(Overall!K897),"")</f>
        <v>5.12</v>
      </c>
      <c r="N895" s="6">
        <f>IF(Overall!T897&lt;&gt;"",VALUE(Overall!T897),"")</f>
        <v>73.650000000000006</v>
      </c>
      <c r="O895" s="7">
        <f>IF(Overall!L897&lt;&gt;"", DATEVALUE(Overall!L897), "")</f>
        <v>45717</v>
      </c>
      <c r="P895" s="7">
        <f>IF(Overall!M897&lt;&gt;"", DATEVALUE(Overall!M897), "")</f>
        <v>45747</v>
      </c>
      <c r="Q895" s="7" t="str">
        <f>IF(Overall!S897&lt;&gt;"",_xlfn.VALUETOTEXT(Overall!S897),"")</f>
        <v>Mar</v>
      </c>
      <c r="R895" s="7">
        <f>IF(Overall!O897&lt;&gt;"", DATEVALUE(Overall!O897), "")</f>
        <v>45621</v>
      </c>
      <c r="S895" s="7">
        <f>IF(Overall!O897&lt;&gt;"", DATEVALUE(Overall!O897), "")</f>
        <v>45621</v>
      </c>
      <c r="T895" s="5">
        <f t="shared" si="27"/>
        <v>1</v>
      </c>
      <c r="U895" s="10" t="str">
        <f>IF(Overall!$A897&lt;&gt;"",IF(AND(MONTH($O895) &lt;= 1, MONTH($P895) &gt;= 1), IF($T895 &lt;&gt; "", $H895/$T895, ""), ""),"")</f>
        <v/>
      </c>
      <c r="V895" s="10" t="str">
        <f>IF(Overall!$A897&lt;&gt;"",IF(AND(MONTH($O895) &lt;= 2, MONTH($P895) &gt;= 2), IF($T895 &lt;&gt; "", $H895/$T895, ""), ""),"")</f>
        <v/>
      </c>
      <c r="W895" s="10">
        <f>IF(Overall!$A897&lt;&gt;"",IF(AND(MONTH($O895) &lt;= 3, MONTH($P895) &gt;= 3), IF($T895 &lt;&gt; "", $H895/$T895, ""), ""),"")</f>
        <v>500000</v>
      </c>
      <c r="X895" s="10" t="str">
        <f>IF(Overall!$A897&lt;&gt;"",IF(AND(MONTH($O895) &lt;= 4, MONTH($P895) &gt;= 4), IF($T895 &lt;&gt; "", $H895/$T895, ""), ""),"")</f>
        <v/>
      </c>
      <c r="Y895" s="10" t="str">
        <f>IF(Overall!$A897&lt;&gt;"",IF(AND(MONTH($O895) &lt;= 5, MONTH($P895) &gt;= 5), IF($T895 &lt;&gt; "", $H895/$T895, ""), ""),"")</f>
        <v/>
      </c>
      <c r="Z895" s="10" t="str">
        <f>IF(Overall!$A897&lt;&gt;"",IF(AND(MONTH($O895) &lt;= 6, MONTH($P895) &gt;= 6), IF($T895 &lt;&gt; "", $H895/$T895, ""), ""),"")</f>
        <v/>
      </c>
      <c r="AA895" s="10" t="str">
        <f>IF(Overall!$A897&lt;&gt;"",IF(AND(MONTH($O895) &lt;= 7, MONTH($P895) &gt;= 7 ), IF($T895 &lt;&gt; "", $H895/$T895, ""), ""),"")</f>
        <v/>
      </c>
      <c r="AB895" s="10" t="str">
        <f>IF(Overall!$A897&lt;&gt;"",IF(AND(MONTH($O895) &lt;= 8, MONTH($P895) &gt;= 8), IF($T895 &lt;&gt; "", $H895/$T895, ""), ""),"")</f>
        <v/>
      </c>
      <c r="AC895" s="10" t="str">
        <f>IF(Overall!$A897&lt;&gt;"",IF(AND(MONTH($O895) &lt;= 9, MONTH($P895) &gt;= 9), IF($T895 &lt;&gt; "", $H895/$T895, ""), ""),"")</f>
        <v/>
      </c>
      <c r="AD895" s="10" t="str">
        <f>IF(Overall!$A897&lt;&gt;"",IF(AND(MONTH($O895) &lt;= 10, MONTH($P895) &gt;= 10), IF($T895 &lt;&gt; "", $H895/$T895, ""), ""),"")</f>
        <v/>
      </c>
      <c r="AE895" s="10" t="str">
        <f>IF(Overall!$A897&lt;&gt;"",IF(AND(MONTH($O895) &lt;= 11, MONTH($P895) &gt;= 11), IF($T895 &lt;&gt; "", $H895/$T895, ""), ""),"")</f>
        <v/>
      </c>
      <c r="AF895" s="10" t="str">
        <f>IF(Overall!$A897&lt;&gt;"",IF(AND(MONTH($O895) &lt;= 12, MONTH($P895) &gt;= 12), IF($T895 &lt;&gt; "", $H895/$T895, ""), ""),"")</f>
        <v/>
      </c>
      <c r="AH895" s="10" t="str">
        <f ca="1">IFERROR(IF(AND(NOW()&lt;= EOMONTH(DATE(YEAR($P895),1, 1), 0), Overall!$A897&lt;&gt;"", MONTH($O895) &lt;= 1, MONTH($P895) &gt;= 1), IF($T895 &lt;&gt; "", $H895/$T895, ""), ""), "")</f>
        <v/>
      </c>
      <c r="AI895" s="10" t="str">
        <f ca="1">IFERROR(IF(AND(NOW()&lt;= EOMONTH(DATE(YEAR($P895),2, 1), 0), Overall!$A897&lt;&gt;"", MONTH($O895) &lt;= 2, MONTH($P895) &gt;= 2), IF($T895 &lt;&gt; "", $H895/$T895, ""), ""), "")</f>
        <v/>
      </c>
      <c r="AJ895" s="10" t="str">
        <f ca="1">IFERROR(IF(AND(NOW()&lt;= EOMONTH(DATE(YEAR($P895),3, 1), 0), Overall!$A897&lt;&gt;"", MONTH($O895) &lt;= 3, MONTH($P895) &gt;= 3), IF($T895 &lt;&gt; "", $H895/$T895, ""), ""), "")</f>
        <v/>
      </c>
      <c r="AK895" s="10" t="str">
        <f ca="1">IFERROR(IF(AND(NOW()&lt;= EOMONTH(DATE(YEAR($P895),4, 1), 0), Overall!$A897&lt;&gt;"", MONTH($O895) &lt;= 4, MONTH($P895) &gt;= 4), IF($T895 &lt;&gt; "", $H895/$T895, ""), ""), "")</f>
        <v/>
      </c>
      <c r="AL895" s="10" t="str">
        <f ca="1">IFERROR(IF(AND(NOW()&lt;= EOMONTH(DATE(YEAR($P895),5, 1), 0), Overall!$A897&lt;&gt;"", MONTH($O895) &lt;= 5, MONTH($P895) &gt;= 5), IF($T895 &lt;&gt; "", $H895/$T895, ""), ""), "")</f>
        <v/>
      </c>
      <c r="AM895" s="10" t="str">
        <f ca="1">IFERROR(IF(AND(NOW()&lt;= EOMONTH(DATE(YEAR($P895),6, 1), 0), Overall!$A897&lt;&gt;"", MONTH($O895) &lt;= 6, MONTH($P895) &gt;= 6), IF($T895 &lt;&gt; "", $H895/$T895, ""), ""), "")</f>
        <v/>
      </c>
      <c r="AN895" s="10" t="str">
        <f ca="1">IFERROR(IF(AND(NOW()&lt;= EOMONTH(DATE(YEAR($P895),7, 1), 0), Overall!$A897&lt;&gt;"", MONTH($O895) &lt;= 7, MONTH($P895) &gt;= 7), IF($T895 &lt;&gt; "", $H895/$T895, ""), ""), "")</f>
        <v/>
      </c>
      <c r="AO895" s="10" t="str">
        <f ca="1">IFERROR(IF(AND(NOW()&lt;= EOMONTH(DATE(YEAR($P895),8, 1), 0), Overall!$A897&lt;&gt;"", MONTH($O895) &lt;= 8, MONTH($P895) &gt;= 8), IF($T895 &lt;&gt; "", $H895/$T895, ""), ""), "")</f>
        <v/>
      </c>
      <c r="AP895" s="10" t="str">
        <f ca="1">IFERROR(IF(AND(NOW()&lt;= EOMONTH(DATE(YEAR($P895),9, 1), 0), Overall!$A897&lt;&gt;"", MONTH($O895) &lt;= 9, MONTH($P895) &gt;= 9), IF($T895 &lt;&gt; "", $H895/$T895, ""), ""), "")</f>
        <v/>
      </c>
      <c r="AQ895" s="10" t="str">
        <f ca="1">IFERROR(IF(AND(NOW()&lt;= EOMONTH(DATE(YEAR($P895),10, 1), 0), Overall!$A897&lt;&gt;"", MONTH($O895) &lt;= 10, MONTH($P895) &gt;= 10), IF($T895 &lt;&gt; "", $H895/$T895, ""), ""), "")</f>
        <v/>
      </c>
      <c r="AR895" s="10" t="str">
        <f ca="1">IFERROR(IF(AND(NOW()&lt;= EOMONTH(DATE(YEAR($P895),11, 1), 0), Overall!$A897&lt;&gt;"", MONTH($O895) &lt;=11, MONTH($P895) &gt;= 11), IF($T895 &lt;&gt; "", $H895/$T895, ""), ""), "")</f>
        <v/>
      </c>
      <c r="AS895" s="10" t="str">
        <f ca="1">IFERROR(IF(AND(NOW()&lt;= EOMONTH(DATE(YEAR($P895),12, 1), 0), Overall!$A897&lt;&gt;"", MONTH($O895) &lt;= 12, MONTH($P895) &gt;= 12), IF($T895 &lt;&gt; "", $H895/$T895, ""), ""), "")</f>
        <v/>
      </c>
      <c r="AT895" s="16">
        <f t="shared" ca="1" si="28"/>
        <v>0</v>
      </c>
    </row>
    <row r="896" spans="1:46" x14ac:dyDescent="0.25">
      <c r="A896" t="str">
        <f>_xlfn.VALUETOTEXT(Overall!A898)</f>
        <v>FY2025 PCHP</v>
      </c>
      <c r="B896" s="8">
        <f>IF(Overall!B898&lt;&gt;"", VALUE(Overall!B898), "")</f>
        <v>46</v>
      </c>
      <c r="C896" s="5" t="str">
        <f>IF(Overall!C898&lt;&gt;"",_xlfn.VALUETOTEXT(Overall!C898),"")</f>
        <v>25-2511-1612-24SCBB-PS-AS-046</v>
      </c>
      <c r="D896" s="5" t="str">
        <f>_xlfn.VALUETOTEXT(Overall!D898)</f>
        <v>AS</v>
      </c>
      <c r="E896" s="5" t="str">
        <f>IF(Overall!Q898&lt;&gt;"",_xlfn.VALUETOTEXT(Overall!Q898),"")</f>
        <v>SCBB</v>
      </c>
      <c r="F896" s="5" t="str">
        <f>IF(Overall!E898&lt;&gt;"",_xlfn.VALUETOTEXT(Overall!E898),"")</f>
        <v>Standard Chartered Bank (M) Bhd</v>
      </c>
      <c r="G896" s="5" t="str">
        <f>IF(Overall!R898&lt;&gt;"",_xlfn.VALUETOTEXT(Overall!R898),"")</f>
        <v>Asian</v>
      </c>
      <c r="H896" s="6">
        <f>IF(Overall!F898&lt;&gt;"",VALUE(Overall!F898),"")</f>
        <v>500000</v>
      </c>
      <c r="I896" s="6">
        <f>IF(Overall!G898&lt;&gt;"",VALUE(Overall!G898),"")</f>
        <v>77</v>
      </c>
      <c r="J896" s="6">
        <f>IF(Overall!H898&lt;&gt;"",VALUE(Overall!H898),"")</f>
        <v>64</v>
      </c>
      <c r="K896" s="6">
        <f>IF(Overall!I898&lt;&gt;"",VALUE(Overall!I898),"")</f>
        <v>6.5</v>
      </c>
      <c r="L896" s="6">
        <f>IF(Overall!J898&lt;&gt;"",VALUE(Overall!J898),"")</f>
        <v>1.38</v>
      </c>
      <c r="M896" s="6">
        <f>IF(Overall!K898&lt;&gt;"",VALUE(Overall!K898),"")</f>
        <v>5.12</v>
      </c>
      <c r="N896" s="6">
        <f>IF(Overall!T898&lt;&gt;"",VALUE(Overall!T898),"")</f>
        <v>73.650000000000006</v>
      </c>
      <c r="O896" s="7">
        <f>IF(Overall!L898&lt;&gt;"", DATEVALUE(Overall!L898), "")</f>
        <v>45717</v>
      </c>
      <c r="P896" s="7">
        <f>IF(Overall!M898&lt;&gt;"", DATEVALUE(Overall!M898), "")</f>
        <v>45747</v>
      </c>
      <c r="Q896" s="7" t="str">
        <f>IF(Overall!S898&lt;&gt;"",_xlfn.VALUETOTEXT(Overall!S898),"")</f>
        <v>Mar</v>
      </c>
      <c r="R896" s="7">
        <f>IF(Overall!O898&lt;&gt;"", DATEVALUE(Overall!O898), "")</f>
        <v>45621</v>
      </c>
      <c r="S896" s="7">
        <f>IF(Overall!O898&lt;&gt;"", DATEVALUE(Overall!O898), "")</f>
        <v>45621</v>
      </c>
      <c r="T896" s="5">
        <f t="shared" si="27"/>
        <v>1</v>
      </c>
      <c r="U896" s="10" t="str">
        <f>IF(Overall!$A898&lt;&gt;"",IF(AND(MONTH($O896) &lt;= 1, MONTH($P896) &gt;= 1), IF($T896 &lt;&gt; "", $H896/$T896, ""), ""),"")</f>
        <v/>
      </c>
      <c r="V896" s="10" t="str">
        <f>IF(Overall!$A898&lt;&gt;"",IF(AND(MONTH($O896) &lt;= 2, MONTH($P896) &gt;= 2), IF($T896 &lt;&gt; "", $H896/$T896, ""), ""),"")</f>
        <v/>
      </c>
      <c r="W896" s="10">
        <f>IF(Overall!$A898&lt;&gt;"",IF(AND(MONTH($O896) &lt;= 3, MONTH($P896) &gt;= 3), IF($T896 &lt;&gt; "", $H896/$T896, ""), ""),"")</f>
        <v>500000</v>
      </c>
      <c r="X896" s="10" t="str">
        <f>IF(Overall!$A898&lt;&gt;"",IF(AND(MONTH($O896) &lt;= 4, MONTH($P896) &gt;= 4), IF($T896 &lt;&gt; "", $H896/$T896, ""), ""),"")</f>
        <v/>
      </c>
      <c r="Y896" s="10" t="str">
        <f>IF(Overall!$A898&lt;&gt;"",IF(AND(MONTH($O896) &lt;= 5, MONTH($P896) &gt;= 5), IF($T896 &lt;&gt; "", $H896/$T896, ""), ""),"")</f>
        <v/>
      </c>
      <c r="Z896" s="10" t="str">
        <f>IF(Overall!$A898&lt;&gt;"",IF(AND(MONTH($O896) &lt;= 6, MONTH($P896) &gt;= 6), IF($T896 &lt;&gt; "", $H896/$T896, ""), ""),"")</f>
        <v/>
      </c>
      <c r="AA896" s="10" t="str">
        <f>IF(Overall!$A898&lt;&gt;"",IF(AND(MONTH($O896) &lt;= 7, MONTH($P896) &gt;= 7 ), IF($T896 &lt;&gt; "", $H896/$T896, ""), ""),"")</f>
        <v/>
      </c>
      <c r="AB896" s="10" t="str">
        <f>IF(Overall!$A898&lt;&gt;"",IF(AND(MONTH($O896) &lt;= 8, MONTH($P896) &gt;= 8), IF($T896 &lt;&gt; "", $H896/$T896, ""), ""),"")</f>
        <v/>
      </c>
      <c r="AC896" s="10" t="str">
        <f>IF(Overall!$A898&lt;&gt;"",IF(AND(MONTH($O896) &lt;= 9, MONTH($P896) &gt;= 9), IF($T896 &lt;&gt; "", $H896/$T896, ""), ""),"")</f>
        <v/>
      </c>
      <c r="AD896" s="10" t="str">
        <f>IF(Overall!$A898&lt;&gt;"",IF(AND(MONTH($O896) &lt;= 10, MONTH($P896) &gt;= 10), IF($T896 &lt;&gt; "", $H896/$T896, ""), ""),"")</f>
        <v/>
      </c>
      <c r="AE896" s="10" t="str">
        <f>IF(Overall!$A898&lt;&gt;"",IF(AND(MONTH($O896) &lt;= 11, MONTH($P896) &gt;= 11), IF($T896 &lt;&gt; "", $H896/$T896, ""), ""),"")</f>
        <v/>
      </c>
      <c r="AF896" s="10" t="str">
        <f>IF(Overall!$A898&lt;&gt;"",IF(AND(MONTH($O896) &lt;= 12, MONTH($P896) &gt;= 12), IF($T896 &lt;&gt; "", $H896/$T896, ""), ""),"")</f>
        <v/>
      </c>
      <c r="AH896" s="10" t="str">
        <f ca="1">IFERROR(IF(AND(NOW()&lt;= EOMONTH(DATE(YEAR($P896),1, 1), 0), Overall!$A898&lt;&gt;"", MONTH($O896) &lt;= 1, MONTH($P896) &gt;= 1), IF($T896 &lt;&gt; "", $H896/$T896, ""), ""), "")</f>
        <v/>
      </c>
      <c r="AI896" s="10" t="str">
        <f ca="1">IFERROR(IF(AND(NOW()&lt;= EOMONTH(DATE(YEAR($P896),2, 1), 0), Overall!$A898&lt;&gt;"", MONTH($O896) &lt;= 2, MONTH($P896) &gt;= 2), IF($T896 &lt;&gt; "", $H896/$T896, ""), ""), "")</f>
        <v/>
      </c>
      <c r="AJ896" s="10" t="str">
        <f ca="1">IFERROR(IF(AND(NOW()&lt;= EOMONTH(DATE(YEAR($P896),3, 1), 0), Overall!$A898&lt;&gt;"", MONTH($O896) &lt;= 3, MONTH($P896) &gt;= 3), IF($T896 &lt;&gt; "", $H896/$T896, ""), ""), "")</f>
        <v/>
      </c>
      <c r="AK896" s="10" t="str">
        <f ca="1">IFERROR(IF(AND(NOW()&lt;= EOMONTH(DATE(YEAR($P896),4, 1), 0), Overall!$A898&lt;&gt;"", MONTH($O896) &lt;= 4, MONTH($P896) &gt;= 4), IF($T896 &lt;&gt; "", $H896/$T896, ""), ""), "")</f>
        <v/>
      </c>
      <c r="AL896" s="10" t="str">
        <f ca="1">IFERROR(IF(AND(NOW()&lt;= EOMONTH(DATE(YEAR($P896),5, 1), 0), Overall!$A898&lt;&gt;"", MONTH($O896) &lt;= 5, MONTH($P896) &gt;= 5), IF($T896 &lt;&gt; "", $H896/$T896, ""), ""), "")</f>
        <v/>
      </c>
      <c r="AM896" s="10" t="str">
        <f ca="1">IFERROR(IF(AND(NOW()&lt;= EOMONTH(DATE(YEAR($P896),6, 1), 0), Overall!$A898&lt;&gt;"", MONTH($O896) &lt;= 6, MONTH($P896) &gt;= 6), IF($T896 &lt;&gt; "", $H896/$T896, ""), ""), "")</f>
        <v/>
      </c>
      <c r="AN896" s="10" t="str">
        <f ca="1">IFERROR(IF(AND(NOW()&lt;= EOMONTH(DATE(YEAR($P896),7, 1), 0), Overall!$A898&lt;&gt;"", MONTH($O896) &lt;= 7, MONTH($P896) &gt;= 7), IF($T896 &lt;&gt; "", $H896/$T896, ""), ""), "")</f>
        <v/>
      </c>
      <c r="AO896" s="10" t="str">
        <f ca="1">IFERROR(IF(AND(NOW()&lt;= EOMONTH(DATE(YEAR($P896),8, 1), 0), Overall!$A898&lt;&gt;"", MONTH($O896) &lt;= 8, MONTH($P896) &gt;= 8), IF($T896 &lt;&gt; "", $H896/$T896, ""), ""), "")</f>
        <v/>
      </c>
      <c r="AP896" s="10" t="str">
        <f ca="1">IFERROR(IF(AND(NOW()&lt;= EOMONTH(DATE(YEAR($P896),9, 1), 0), Overall!$A898&lt;&gt;"", MONTH($O896) &lt;= 9, MONTH($P896) &gt;= 9), IF($T896 &lt;&gt; "", $H896/$T896, ""), ""), "")</f>
        <v/>
      </c>
      <c r="AQ896" s="10" t="str">
        <f ca="1">IFERROR(IF(AND(NOW()&lt;= EOMONTH(DATE(YEAR($P896),10, 1), 0), Overall!$A898&lt;&gt;"", MONTH($O896) &lt;= 10, MONTH($P896) &gt;= 10), IF($T896 &lt;&gt; "", $H896/$T896, ""), ""), "")</f>
        <v/>
      </c>
      <c r="AR896" s="10" t="str">
        <f ca="1">IFERROR(IF(AND(NOW()&lt;= EOMONTH(DATE(YEAR($P896),11, 1), 0), Overall!$A898&lt;&gt;"", MONTH($O896) &lt;=11, MONTH($P896) &gt;= 11), IF($T896 &lt;&gt; "", $H896/$T896, ""), ""), "")</f>
        <v/>
      </c>
      <c r="AS896" s="10" t="str">
        <f ca="1">IFERROR(IF(AND(NOW()&lt;= EOMONTH(DATE(YEAR($P896),12, 1), 0), Overall!$A898&lt;&gt;"", MONTH($O896) &lt;= 12, MONTH($P896) &gt;= 12), IF($T896 &lt;&gt; "", $H896/$T896, ""), ""), "")</f>
        <v/>
      </c>
      <c r="AT896" s="16">
        <f t="shared" ca="1" si="28"/>
        <v>0</v>
      </c>
    </row>
    <row r="897" spans="1:46" x14ac:dyDescent="0.25">
      <c r="A897" t="str">
        <f>_xlfn.VALUETOTEXT(Overall!A899)</f>
        <v>FY2025 PCHP</v>
      </c>
      <c r="B897" s="8">
        <f>IF(Overall!B899&lt;&gt;"", VALUE(Overall!B899), "")</f>
        <v>47</v>
      </c>
      <c r="C897" s="5" t="str">
        <f>IF(Overall!C899&lt;&gt;"",_xlfn.VALUETOTEXT(Overall!C899),"")</f>
        <v>25-0312-2312-24SCBB-PS-EG-047</v>
      </c>
      <c r="D897" s="5" t="str">
        <f>_xlfn.VALUETOTEXT(Overall!D899)</f>
        <v>EG</v>
      </c>
      <c r="E897" s="5" t="str">
        <f>IF(Overall!Q899&lt;&gt;"",_xlfn.VALUETOTEXT(Overall!Q899),"")</f>
        <v>SCBB</v>
      </c>
      <c r="F897" s="5" t="str">
        <f>IF(Overall!E899&lt;&gt;"",_xlfn.VALUETOTEXT(Overall!E899),"")</f>
        <v>Standard Chartered Bank (M) Bhd</v>
      </c>
      <c r="G897" s="5" t="str">
        <f>IF(Overall!R899&lt;&gt;"",_xlfn.VALUETOTEXT(Overall!R899),"")</f>
        <v>Asian</v>
      </c>
      <c r="H897" s="6">
        <f>IF(Overall!F899&lt;&gt;"",VALUE(Overall!F899),"")</f>
        <v>500000</v>
      </c>
      <c r="I897" s="6">
        <f>IF(Overall!G899&lt;&gt;"",VALUE(Overall!G899),"")</f>
        <v>77</v>
      </c>
      <c r="J897" s="6">
        <f>IF(Overall!H899&lt;&gt;"",VALUE(Overall!H899),"")</f>
        <v>64</v>
      </c>
      <c r="K897" s="6">
        <f>IF(Overall!I899&lt;&gt;"",VALUE(Overall!I899),"")</f>
        <v>7</v>
      </c>
      <c r="L897" s="6">
        <f>IF(Overall!J899&lt;&gt;"",VALUE(Overall!J899),"")</f>
        <v>1.35</v>
      </c>
      <c r="M897" s="6">
        <f>IF(Overall!K899&lt;&gt;"",VALUE(Overall!K899),"")</f>
        <v>5.65</v>
      </c>
      <c r="N897" s="6">
        <f>IF(Overall!T899&lt;&gt;"",VALUE(Overall!T899),"")</f>
        <v>72.2</v>
      </c>
      <c r="O897" s="7">
        <f>IF(Overall!L899&lt;&gt;"", DATEVALUE(Overall!L899), "")</f>
        <v>45717</v>
      </c>
      <c r="P897" s="7">
        <f>IF(Overall!M899&lt;&gt;"", DATEVALUE(Overall!M899), "")</f>
        <v>45747</v>
      </c>
      <c r="Q897" s="7" t="str">
        <f>IF(Overall!S899&lt;&gt;"",_xlfn.VALUETOTEXT(Overall!S899),"")</f>
        <v>Mar</v>
      </c>
      <c r="R897" s="7">
        <f>IF(Overall!O899&lt;&gt;"", DATEVALUE(Overall!O899), "")</f>
        <v>45629</v>
      </c>
      <c r="S897" s="7">
        <f>IF(Overall!O899&lt;&gt;"", DATEVALUE(Overall!O899), "")</f>
        <v>45629</v>
      </c>
      <c r="T897" s="5">
        <f t="shared" si="27"/>
        <v>1</v>
      </c>
      <c r="U897" s="10" t="str">
        <f>IF(Overall!$A899&lt;&gt;"",IF(AND(MONTH($O897) &lt;= 1, MONTH($P897) &gt;= 1), IF($T897 &lt;&gt; "", $H897/$T897, ""), ""),"")</f>
        <v/>
      </c>
      <c r="V897" s="10" t="str">
        <f>IF(Overall!$A899&lt;&gt;"",IF(AND(MONTH($O897) &lt;= 2, MONTH($P897) &gt;= 2), IF($T897 &lt;&gt; "", $H897/$T897, ""), ""),"")</f>
        <v/>
      </c>
      <c r="W897" s="10">
        <f>IF(Overall!$A899&lt;&gt;"",IF(AND(MONTH($O897) &lt;= 3, MONTH($P897) &gt;= 3), IF($T897 &lt;&gt; "", $H897/$T897, ""), ""),"")</f>
        <v>500000</v>
      </c>
      <c r="X897" s="10" t="str">
        <f>IF(Overall!$A899&lt;&gt;"",IF(AND(MONTH($O897) &lt;= 4, MONTH($P897) &gt;= 4), IF($T897 &lt;&gt; "", $H897/$T897, ""), ""),"")</f>
        <v/>
      </c>
      <c r="Y897" s="10" t="str">
        <f>IF(Overall!$A899&lt;&gt;"",IF(AND(MONTH($O897) &lt;= 5, MONTH($P897) &gt;= 5), IF($T897 &lt;&gt; "", $H897/$T897, ""), ""),"")</f>
        <v/>
      </c>
      <c r="Z897" s="10" t="str">
        <f>IF(Overall!$A899&lt;&gt;"",IF(AND(MONTH($O897) &lt;= 6, MONTH($P897) &gt;= 6), IF($T897 &lt;&gt; "", $H897/$T897, ""), ""),"")</f>
        <v/>
      </c>
      <c r="AA897" s="10" t="str">
        <f>IF(Overall!$A899&lt;&gt;"",IF(AND(MONTH($O897) &lt;= 7, MONTH($P897) &gt;= 7 ), IF($T897 &lt;&gt; "", $H897/$T897, ""), ""),"")</f>
        <v/>
      </c>
      <c r="AB897" s="10" t="str">
        <f>IF(Overall!$A899&lt;&gt;"",IF(AND(MONTH($O897) &lt;= 8, MONTH($P897) &gt;= 8), IF($T897 &lt;&gt; "", $H897/$T897, ""), ""),"")</f>
        <v/>
      </c>
      <c r="AC897" s="10" t="str">
        <f>IF(Overall!$A899&lt;&gt;"",IF(AND(MONTH($O897) &lt;= 9, MONTH($P897) &gt;= 9), IF($T897 &lt;&gt; "", $H897/$T897, ""), ""),"")</f>
        <v/>
      </c>
      <c r="AD897" s="10" t="str">
        <f>IF(Overall!$A899&lt;&gt;"",IF(AND(MONTH($O897) &lt;= 10, MONTH($P897) &gt;= 10), IF($T897 &lt;&gt; "", $H897/$T897, ""), ""),"")</f>
        <v/>
      </c>
      <c r="AE897" s="10" t="str">
        <f>IF(Overall!$A899&lt;&gt;"",IF(AND(MONTH($O897) &lt;= 11, MONTH($P897) &gt;= 11), IF($T897 &lt;&gt; "", $H897/$T897, ""), ""),"")</f>
        <v/>
      </c>
      <c r="AF897" s="10" t="str">
        <f>IF(Overall!$A899&lt;&gt;"",IF(AND(MONTH($O897) &lt;= 12, MONTH($P897) &gt;= 12), IF($T897 &lt;&gt; "", $H897/$T897, ""), ""),"")</f>
        <v/>
      </c>
      <c r="AH897" s="10" t="str">
        <f ca="1">IFERROR(IF(AND(NOW()&lt;= EOMONTH(DATE(YEAR($P897),1, 1), 0), Overall!$A899&lt;&gt;"", MONTH($O897) &lt;= 1, MONTH($P897) &gt;= 1), IF($T897 &lt;&gt; "", $H897/$T897, ""), ""), "")</f>
        <v/>
      </c>
      <c r="AI897" s="10" t="str">
        <f ca="1">IFERROR(IF(AND(NOW()&lt;= EOMONTH(DATE(YEAR($P897),2, 1), 0), Overall!$A899&lt;&gt;"", MONTH($O897) &lt;= 2, MONTH($P897) &gt;= 2), IF($T897 &lt;&gt; "", $H897/$T897, ""), ""), "")</f>
        <v/>
      </c>
      <c r="AJ897" s="10" t="str">
        <f ca="1">IFERROR(IF(AND(NOW()&lt;= EOMONTH(DATE(YEAR($P897),3, 1), 0), Overall!$A899&lt;&gt;"", MONTH($O897) &lt;= 3, MONTH($P897) &gt;= 3), IF($T897 &lt;&gt; "", $H897/$T897, ""), ""), "")</f>
        <v/>
      </c>
      <c r="AK897" s="10" t="str">
        <f ca="1">IFERROR(IF(AND(NOW()&lt;= EOMONTH(DATE(YEAR($P897),4, 1), 0), Overall!$A899&lt;&gt;"", MONTH($O897) &lt;= 4, MONTH($P897) &gt;= 4), IF($T897 &lt;&gt; "", $H897/$T897, ""), ""), "")</f>
        <v/>
      </c>
      <c r="AL897" s="10" t="str">
        <f ca="1">IFERROR(IF(AND(NOW()&lt;= EOMONTH(DATE(YEAR($P897),5, 1), 0), Overall!$A899&lt;&gt;"", MONTH($O897) &lt;= 5, MONTH($P897) &gt;= 5), IF($T897 &lt;&gt; "", $H897/$T897, ""), ""), "")</f>
        <v/>
      </c>
      <c r="AM897" s="10" t="str">
        <f ca="1">IFERROR(IF(AND(NOW()&lt;= EOMONTH(DATE(YEAR($P897),6, 1), 0), Overall!$A899&lt;&gt;"", MONTH($O897) &lt;= 6, MONTH($P897) &gt;= 6), IF($T897 &lt;&gt; "", $H897/$T897, ""), ""), "")</f>
        <v/>
      </c>
      <c r="AN897" s="10" t="str">
        <f ca="1">IFERROR(IF(AND(NOW()&lt;= EOMONTH(DATE(YEAR($P897),7, 1), 0), Overall!$A899&lt;&gt;"", MONTH($O897) &lt;= 7, MONTH($P897) &gt;= 7), IF($T897 &lt;&gt; "", $H897/$T897, ""), ""), "")</f>
        <v/>
      </c>
      <c r="AO897" s="10" t="str">
        <f ca="1">IFERROR(IF(AND(NOW()&lt;= EOMONTH(DATE(YEAR($P897),8, 1), 0), Overall!$A899&lt;&gt;"", MONTH($O897) &lt;= 8, MONTH($P897) &gt;= 8), IF($T897 &lt;&gt; "", $H897/$T897, ""), ""), "")</f>
        <v/>
      </c>
      <c r="AP897" s="10" t="str">
        <f ca="1">IFERROR(IF(AND(NOW()&lt;= EOMONTH(DATE(YEAR($P897),9, 1), 0), Overall!$A899&lt;&gt;"", MONTH($O897) &lt;= 9, MONTH($P897) &gt;= 9), IF($T897 &lt;&gt; "", $H897/$T897, ""), ""), "")</f>
        <v/>
      </c>
      <c r="AQ897" s="10" t="str">
        <f ca="1">IFERROR(IF(AND(NOW()&lt;= EOMONTH(DATE(YEAR($P897),10, 1), 0), Overall!$A899&lt;&gt;"", MONTH($O897) &lt;= 10, MONTH($P897) &gt;= 10), IF($T897 &lt;&gt; "", $H897/$T897, ""), ""), "")</f>
        <v/>
      </c>
      <c r="AR897" s="10" t="str">
        <f ca="1">IFERROR(IF(AND(NOW()&lt;= EOMONTH(DATE(YEAR($P897),11, 1), 0), Overall!$A899&lt;&gt;"", MONTH($O897) &lt;=11, MONTH($P897) &gt;= 11), IF($T897 &lt;&gt; "", $H897/$T897, ""), ""), "")</f>
        <v/>
      </c>
      <c r="AS897" s="10" t="str">
        <f ca="1">IFERROR(IF(AND(NOW()&lt;= EOMONTH(DATE(YEAR($P897),12, 1), 0), Overall!$A899&lt;&gt;"", MONTH($O897) &lt;= 12, MONTH($P897) &gt;= 12), IF($T897 &lt;&gt; "", $H897/$T897, ""), ""), "")</f>
        <v/>
      </c>
      <c r="AT897" s="16">
        <f t="shared" ca="1" si="28"/>
        <v>0</v>
      </c>
    </row>
    <row r="898" spans="1:46" x14ac:dyDescent="0.25">
      <c r="A898" t="str">
        <f>_xlfn.VALUETOTEXT(Overall!A900)</f>
        <v>FY2025 PCHP</v>
      </c>
      <c r="B898" s="8">
        <f>IF(Overall!B900&lt;&gt;"", VALUE(Overall!B900), "")</f>
        <v>48</v>
      </c>
      <c r="C898" s="5" t="str">
        <f>IF(Overall!C900&lt;&gt;"",_xlfn.VALUETOTEXT(Overall!C900),"")</f>
        <v>25-0312-2312-24TOTS-PS-EG-048</v>
      </c>
      <c r="D898" s="5" t="str">
        <f>_xlfn.VALUETOTEXT(Overall!D900)</f>
        <v>EG</v>
      </c>
      <c r="E898" s="5" t="str">
        <f>IF(Overall!Q900&lt;&gt;"",_xlfn.VALUETOTEXT(Overall!Q900),"")</f>
        <v>TOTS</v>
      </c>
      <c r="F898" s="5" t="str">
        <f>IF(Overall!E900&lt;&gt;"",_xlfn.VALUETOTEXT(Overall!E900),"")</f>
        <v>TOTSA TotalEnergies Trading SA</v>
      </c>
      <c r="G898" s="5" t="str">
        <f>IF(Overall!R900&lt;&gt;"",_xlfn.VALUETOTEXT(Overall!R900),"")</f>
        <v>Asian</v>
      </c>
      <c r="H898" s="6">
        <f>IF(Overall!F900&lt;&gt;"",VALUE(Overall!F900),"")</f>
        <v>500000</v>
      </c>
      <c r="I898" s="6">
        <f>IF(Overall!G900&lt;&gt;"",VALUE(Overall!G900),"")</f>
        <v>77</v>
      </c>
      <c r="J898" s="6">
        <f>IF(Overall!H900&lt;&gt;"",VALUE(Overall!H900),"")</f>
        <v>64</v>
      </c>
      <c r="K898" s="6">
        <f>IF(Overall!I900&lt;&gt;"",VALUE(Overall!I900),"")</f>
        <v>6.65</v>
      </c>
      <c r="L898" s="6">
        <f>IF(Overall!J900&lt;&gt;"",VALUE(Overall!J900),"")</f>
        <v>1.24</v>
      </c>
      <c r="M898" s="6">
        <f>IF(Overall!K900&lt;&gt;"",VALUE(Overall!K900),"")</f>
        <v>5.41</v>
      </c>
      <c r="N898" s="6">
        <f>IF(Overall!T900&lt;&gt;"",VALUE(Overall!T900),"")</f>
        <v>72.400000000000006</v>
      </c>
      <c r="O898" s="7">
        <f>IF(Overall!L900&lt;&gt;"", DATEVALUE(Overall!L900), "")</f>
        <v>45689</v>
      </c>
      <c r="P898" s="7">
        <f>IF(Overall!M900&lt;&gt;"", DATEVALUE(Overall!M900), "")</f>
        <v>45716</v>
      </c>
      <c r="Q898" s="7" t="str">
        <f>IF(Overall!S900&lt;&gt;"",_xlfn.VALUETOTEXT(Overall!S900),"")</f>
        <v>Feb</v>
      </c>
      <c r="R898" s="7">
        <f>IF(Overall!O900&lt;&gt;"", DATEVALUE(Overall!O900), "")</f>
        <v>45629</v>
      </c>
      <c r="S898" s="7">
        <f>IF(Overall!O900&lt;&gt;"", DATEVALUE(Overall!O900), "")</f>
        <v>45629</v>
      </c>
      <c r="T898" s="5">
        <f t="shared" ref="T898:T961" si="29">IF(AND(O898&lt;&gt;"", P898&lt;&gt;""), DATEDIF(O898, P898, "M") + 1, "")</f>
        <v>1</v>
      </c>
      <c r="U898" s="10" t="str">
        <f>IF(Overall!$A900&lt;&gt;"",IF(AND(MONTH($O898) &lt;= 1, MONTH($P898) &gt;= 1), IF($T898 &lt;&gt; "", $H898/$T898, ""), ""),"")</f>
        <v/>
      </c>
      <c r="V898" s="10">
        <f>IF(Overall!$A900&lt;&gt;"",IF(AND(MONTH($O898) &lt;= 2, MONTH($P898) &gt;= 2), IF($T898 &lt;&gt; "", $H898/$T898, ""), ""),"")</f>
        <v>500000</v>
      </c>
      <c r="W898" s="10" t="str">
        <f>IF(Overall!$A900&lt;&gt;"",IF(AND(MONTH($O898) &lt;= 3, MONTH($P898) &gt;= 3), IF($T898 &lt;&gt; "", $H898/$T898, ""), ""),"")</f>
        <v/>
      </c>
      <c r="X898" s="10" t="str">
        <f>IF(Overall!$A900&lt;&gt;"",IF(AND(MONTH($O898) &lt;= 4, MONTH($P898) &gt;= 4), IF($T898 &lt;&gt; "", $H898/$T898, ""), ""),"")</f>
        <v/>
      </c>
      <c r="Y898" s="10" t="str">
        <f>IF(Overall!$A900&lt;&gt;"",IF(AND(MONTH($O898) &lt;= 5, MONTH($P898) &gt;= 5), IF($T898 &lt;&gt; "", $H898/$T898, ""), ""),"")</f>
        <v/>
      </c>
      <c r="Z898" s="10" t="str">
        <f>IF(Overall!$A900&lt;&gt;"",IF(AND(MONTH($O898) &lt;= 6, MONTH($P898) &gt;= 6), IF($T898 &lt;&gt; "", $H898/$T898, ""), ""),"")</f>
        <v/>
      </c>
      <c r="AA898" s="10" t="str">
        <f>IF(Overall!$A900&lt;&gt;"",IF(AND(MONTH($O898) &lt;= 7, MONTH($P898) &gt;= 7 ), IF($T898 &lt;&gt; "", $H898/$T898, ""), ""),"")</f>
        <v/>
      </c>
      <c r="AB898" s="10" t="str">
        <f>IF(Overall!$A900&lt;&gt;"",IF(AND(MONTH($O898) &lt;= 8, MONTH($P898) &gt;= 8), IF($T898 &lt;&gt; "", $H898/$T898, ""), ""),"")</f>
        <v/>
      </c>
      <c r="AC898" s="10" t="str">
        <f>IF(Overall!$A900&lt;&gt;"",IF(AND(MONTH($O898) &lt;= 9, MONTH($P898) &gt;= 9), IF($T898 &lt;&gt; "", $H898/$T898, ""), ""),"")</f>
        <v/>
      </c>
      <c r="AD898" s="10" t="str">
        <f>IF(Overall!$A900&lt;&gt;"",IF(AND(MONTH($O898) &lt;= 10, MONTH($P898) &gt;= 10), IF($T898 &lt;&gt; "", $H898/$T898, ""), ""),"")</f>
        <v/>
      </c>
      <c r="AE898" s="10" t="str">
        <f>IF(Overall!$A900&lt;&gt;"",IF(AND(MONTH($O898) &lt;= 11, MONTH($P898) &gt;= 11), IF($T898 &lt;&gt; "", $H898/$T898, ""), ""),"")</f>
        <v/>
      </c>
      <c r="AF898" s="10" t="str">
        <f>IF(Overall!$A900&lt;&gt;"",IF(AND(MONTH($O898) &lt;= 12, MONTH($P898) &gt;= 12), IF($T898 &lt;&gt; "", $H898/$T898, ""), ""),"")</f>
        <v/>
      </c>
      <c r="AH898" s="10" t="str">
        <f ca="1">IFERROR(IF(AND(NOW()&lt;= EOMONTH(DATE(YEAR($P898),1, 1), 0), Overall!$A900&lt;&gt;"", MONTH($O898) &lt;= 1, MONTH($P898) &gt;= 1), IF($T898 &lt;&gt; "", $H898/$T898, ""), ""), "")</f>
        <v/>
      </c>
      <c r="AI898" s="10" t="str">
        <f ca="1">IFERROR(IF(AND(NOW()&lt;= EOMONTH(DATE(YEAR($P898),2, 1), 0), Overall!$A900&lt;&gt;"", MONTH($O898) &lt;= 2, MONTH($P898) &gt;= 2), IF($T898 &lt;&gt; "", $H898/$T898, ""), ""), "")</f>
        <v/>
      </c>
      <c r="AJ898" s="10" t="str">
        <f ca="1">IFERROR(IF(AND(NOW()&lt;= EOMONTH(DATE(YEAR($P898),3, 1), 0), Overall!$A900&lt;&gt;"", MONTH($O898) &lt;= 3, MONTH($P898) &gt;= 3), IF($T898 &lt;&gt; "", $H898/$T898, ""), ""), "")</f>
        <v/>
      </c>
      <c r="AK898" s="10" t="str">
        <f ca="1">IFERROR(IF(AND(NOW()&lt;= EOMONTH(DATE(YEAR($P898),4, 1), 0), Overall!$A900&lt;&gt;"", MONTH($O898) &lt;= 4, MONTH($P898) &gt;= 4), IF($T898 &lt;&gt; "", $H898/$T898, ""), ""), "")</f>
        <v/>
      </c>
      <c r="AL898" s="10" t="str">
        <f ca="1">IFERROR(IF(AND(NOW()&lt;= EOMONTH(DATE(YEAR($P898),5, 1), 0), Overall!$A900&lt;&gt;"", MONTH($O898) &lt;= 5, MONTH($P898) &gt;= 5), IF($T898 &lt;&gt; "", $H898/$T898, ""), ""), "")</f>
        <v/>
      </c>
      <c r="AM898" s="10" t="str">
        <f ca="1">IFERROR(IF(AND(NOW()&lt;= EOMONTH(DATE(YEAR($P898),6, 1), 0), Overall!$A900&lt;&gt;"", MONTH($O898) &lt;= 6, MONTH($P898) &gt;= 6), IF($T898 &lt;&gt; "", $H898/$T898, ""), ""), "")</f>
        <v/>
      </c>
      <c r="AN898" s="10" t="str">
        <f ca="1">IFERROR(IF(AND(NOW()&lt;= EOMONTH(DATE(YEAR($P898),7, 1), 0), Overall!$A900&lt;&gt;"", MONTH($O898) &lt;= 7, MONTH($P898) &gt;= 7), IF($T898 &lt;&gt; "", $H898/$T898, ""), ""), "")</f>
        <v/>
      </c>
      <c r="AO898" s="10" t="str">
        <f ca="1">IFERROR(IF(AND(NOW()&lt;= EOMONTH(DATE(YEAR($P898),8, 1), 0), Overall!$A900&lt;&gt;"", MONTH($O898) &lt;= 8, MONTH($P898) &gt;= 8), IF($T898 &lt;&gt; "", $H898/$T898, ""), ""), "")</f>
        <v/>
      </c>
      <c r="AP898" s="10" t="str">
        <f ca="1">IFERROR(IF(AND(NOW()&lt;= EOMONTH(DATE(YEAR($P898),9, 1), 0), Overall!$A900&lt;&gt;"", MONTH($O898) &lt;= 9, MONTH($P898) &gt;= 9), IF($T898 &lt;&gt; "", $H898/$T898, ""), ""), "")</f>
        <v/>
      </c>
      <c r="AQ898" s="10" t="str">
        <f ca="1">IFERROR(IF(AND(NOW()&lt;= EOMONTH(DATE(YEAR($P898),10, 1), 0), Overall!$A900&lt;&gt;"", MONTH($O898) &lt;= 10, MONTH($P898) &gt;= 10), IF($T898 &lt;&gt; "", $H898/$T898, ""), ""), "")</f>
        <v/>
      </c>
      <c r="AR898" s="10" t="str">
        <f ca="1">IFERROR(IF(AND(NOW()&lt;= EOMONTH(DATE(YEAR($P898),11, 1), 0), Overall!$A900&lt;&gt;"", MONTH($O898) &lt;=11, MONTH($P898) &gt;= 11), IF($T898 &lt;&gt; "", $H898/$T898, ""), ""), "")</f>
        <v/>
      </c>
      <c r="AS898" s="10" t="str">
        <f ca="1">IFERROR(IF(AND(NOW()&lt;= EOMONTH(DATE(YEAR($P898),12, 1), 0), Overall!$A900&lt;&gt;"", MONTH($O898) &lt;= 12, MONTH($P898) &gt;= 12), IF($T898 &lt;&gt; "", $H898/$T898, ""), ""), "")</f>
        <v/>
      </c>
      <c r="AT898" s="16">
        <f t="shared" ca="1" si="28"/>
        <v>0</v>
      </c>
    </row>
    <row r="899" spans="1:46" x14ac:dyDescent="0.25">
      <c r="A899" t="str">
        <f>_xlfn.VALUETOTEXT(Overall!A901)</f>
        <v>FY2025 PCHP</v>
      </c>
      <c r="B899" s="8">
        <f>IF(Overall!B901&lt;&gt;"", VALUE(Overall!B901), "")</f>
        <v>49</v>
      </c>
      <c r="C899" s="5" t="str">
        <f>IF(Overall!C901&lt;&gt;"",_xlfn.VALUETOTEXT(Overall!C901),"")</f>
        <v>25-0312-2312-24MLIL-PS-EG-049</v>
      </c>
      <c r="D899" s="5" t="str">
        <f>_xlfn.VALUETOTEXT(Overall!D901)</f>
        <v>EG</v>
      </c>
      <c r="E899" s="5" t="str">
        <f>IF(Overall!Q901&lt;&gt;"",_xlfn.VALUETOTEXT(Overall!Q901),"")</f>
        <v>MLIL</v>
      </c>
      <c r="F899" s="5" t="str">
        <f>IF(Overall!E901&lt;&gt;"",_xlfn.VALUETOTEXT(Overall!E901),"")</f>
        <v>Merrill Lynch International</v>
      </c>
      <c r="G899" s="5" t="str">
        <f>IF(Overall!R901&lt;&gt;"",_xlfn.VALUETOTEXT(Overall!R901),"")</f>
        <v>Asian</v>
      </c>
      <c r="H899" s="6">
        <f>IF(Overall!F901&lt;&gt;"",VALUE(Overall!F901),"")</f>
        <v>500000</v>
      </c>
      <c r="I899" s="6">
        <f>IF(Overall!G901&lt;&gt;"",VALUE(Overall!G901),"")</f>
        <v>77</v>
      </c>
      <c r="J899" s="6">
        <f>IF(Overall!H901&lt;&gt;"",VALUE(Overall!H901),"")</f>
        <v>64</v>
      </c>
      <c r="K899" s="6">
        <f>IF(Overall!I901&lt;&gt;"",VALUE(Overall!I901),"")</f>
        <v>5.45</v>
      </c>
      <c r="L899" s="6">
        <f>IF(Overall!J901&lt;&gt;"",VALUE(Overall!J901),"")</f>
        <v>0.4</v>
      </c>
      <c r="M899" s="6">
        <f>IF(Overall!K901&lt;&gt;"",VALUE(Overall!K901),"")</f>
        <v>5.05</v>
      </c>
      <c r="N899" s="6">
        <f>IF(Overall!T901&lt;&gt;"",VALUE(Overall!T901),"")</f>
        <v>72.7</v>
      </c>
      <c r="O899" s="7">
        <f>IF(Overall!L901&lt;&gt;"", DATEVALUE(Overall!L901), "")</f>
        <v>45658</v>
      </c>
      <c r="P899" s="7">
        <f>IF(Overall!M901&lt;&gt;"", DATEVALUE(Overall!M901), "")</f>
        <v>45688</v>
      </c>
      <c r="Q899" s="7" t="str">
        <f>IF(Overall!S901&lt;&gt;"",_xlfn.VALUETOTEXT(Overall!S901),"")</f>
        <v>Jan</v>
      </c>
      <c r="R899" s="7">
        <f>IF(Overall!O901&lt;&gt;"", DATEVALUE(Overall!O901), "")</f>
        <v>45629</v>
      </c>
      <c r="S899" s="7">
        <f>IF(Overall!O901&lt;&gt;"", DATEVALUE(Overall!O901), "")</f>
        <v>45629</v>
      </c>
      <c r="T899" s="5">
        <f t="shared" si="29"/>
        <v>1</v>
      </c>
      <c r="U899" s="10">
        <f>IF(Overall!$A901&lt;&gt;"",IF(AND(MONTH($O899) &lt;= 1, MONTH($P899) &gt;= 1), IF($T899 &lt;&gt; "", $H899/$T899, ""), ""),"")</f>
        <v>500000</v>
      </c>
      <c r="V899" s="10" t="str">
        <f>IF(Overall!$A901&lt;&gt;"",IF(AND(MONTH($O899) &lt;= 2, MONTH($P899) &gt;= 2), IF($T899 &lt;&gt; "", $H899/$T899, ""), ""),"")</f>
        <v/>
      </c>
      <c r="W899" s="10" t="str">
        <f>IF(Overall!$A901&lt;&gt;"",IF(AND(MONTH($O899) &lt;= 3, MONTH($P899) &gt;= 3), IF($T899 &lt;&gt; "", $H899/$T899, ""), ""),"")</f>
        <v/>
      </c>
      <c r="X899" s="10" t="str">
        <f>IF(Overall!$A901&lt;&gt;"",IF(AND(MONTH($O899) &lt;= 4, MONTH($P899) &gt;= 4), IF($T899 &lt;&gt; "", $H899/$T899, ""), ""),"")</f>
        <v/>
      </c>
      <c r="Y899" s="10" t="str">
        <f>IF(Overall!$A901&lt;&gt;"",IF(AND(MONTH($O899) &lt;= 5, MONTH($P899) &gt;= 5), IF($T899 &lt;&gt; "", $H899/$T899, ""), ""),"")</f>
        <v/>
      </c>
      <c r="Z899" s="10" t="str">
        <f>IF(Overall!$A901&lt;&gt;"",IF(AND(MONTH($O899) &lt;= 6, MONTH($P899) &gt;= 6), IF($T899 &lt;&gt; "", $H899/$T899, ""), ""),"")</f>
        <v/>
      </c>
      <c r="AA899" s="10" t="str">
        <f>IF(Overall!$A901&lt;&gt;"",IF(AND(MONTH($O899) &lt;= 7, MONTH($P899) &gt;= 7 ), IF($T899 &lt;&gt; "", $H899/$T899, ""), ""),"")</f>
        <v/>
      </c>
      <c r="AB899" s="10" t="str">
        <f>IF(Overall!$A901&lt;&gt;"",IF(AND(MONTH($O899) &lt;= 8, MONTH($P899) &gt;= 8), IF($T899 &lt;&gt; "", $H899/$T899, ""), ""),"")</f>
        <v/>
      </c>
      <c r="AC899" s="10" t="str">
        <f>IF(Overall!$A901&lt;&gt;"",IF(AND(MONTH($O899) &lt;= 9, MONTH($P899) &gt;= 9), IF($T899 &lt;&gt; "", $H899/$T899, ""), ""),"")</f>
        <v/>
      </c>
      <c r="AD899" s="10" t="str">
        <f>IF(Overall!$A901&lt;&gt;"",IF(AND(MONTH($O899) &lt;= 10, MONTH($P899) &gt;= 10), IF($T899 &lt;&gt; "", $H899/$T899, ""), ""),"")</f>
        <v/>
      </c>
      <c r="AE899" s="10" t="str">
        <f>IF(Overall!$A901&lt;&gt;"",IF(AND(MONTH($O899) &lt;= 11, MONTH($P899) &gt;= 11), IF($T899 &lt;&gt; "", $H899/$T899, ""), ""),"")</f>
        <v/>
      </c>
      <c r="AF899" s="10" t="str">
        <f>IF(Overall!$A901&lt;&gt;"",IF(AND(MONTH($O899) &lt;= 12, MONTH($P899) &gt;= 12), IF($T899 &lt;&gt; "", $H899/$T899, ""), ""),"")</f>
        <v/>
      </c>
      <c r="AH899" s="10" t="str">
        <f ca="1">IFERROR(IF(AND(NOW()&lt;= EOMONTH(DATE(YEAR($P899),1, 1), 0), Overall!$A901&lt;&gt;"", MONTH($O899) &lt;= 1, MONTH($P899) &gt;= 1), IF($T899 &lt;&gt; "", $H899/$T899, ""), ""), "")</f>
        <v/>
      </c>
      <c r="AI899" s="10" t="str">
        <f ca="1">IFERROR(IF(AND(NOW()&lt;= EOMONTH(DATE(YEAR($P899),2, 1), 0), Overall!$A901&lt;&gt;"", MONTH($O899) &lt;= 2, MONTH($P899) &gt;= 2), IF($T899 &lt;&gt; "", $H899/$T899, ""), ""), "")</f>
        <v/>
      </c>
      <c r="AJ899" s="10" t="str">
        <f ca="1">IFERROR(IF(AND(NOW()&lt;= EOMONTH(DATE(YEAR($P899),3, 1), 0), Overall!$A901&lt;&gt;"", MONTH($O899) &lt;= 3, MONTH($P899) &gt;= 3), IF($T899 &lt;&gt; "", $H899/$T899, ""), ""), "")</f>
        <v/>
      </c>
      <c r="AK899" s="10" t="str">
        <f ca="1">IFERROR(IF(AND(NOW()&lt;= EOMONTH(DATE(YEAR($P899),4, 1), 0), Overall!$A901&lt;&gt;"", MONTH($O899) &lt;= 4, MONTH($P899) &gt;= 4), IF($T899 &lt;&gt; "", $H899/$T899, ""), ""), "")</f>
        <v/>
      </c>
      <c r="AL899" s="10" t="str">
        <f ca="1">IFERROR(IF(AND(NOW()&lt;= EOMONTH(DATE(YEAR($P899),5, 1), 0), Overall!$A901&lt;&gt;"", MONTH($O899) &lt;= 5, MONTH($P899) &gt;= 5), IF($T899 &lt;&gt; "", $H899/$T899, ""), ""), "")</f>
        <v/>
      </c>
      <c r="AM899" s="10" t="str">
        <f ca="1">IFERROR(IF(AND(NOW()&lt;= EOMONTH(DATE(YEAR($P899),6, 1), 0), Overall!$A901&lt;&gt;"", MONTH($O899) &lt;= 6, MONTH($P899) &gt;= 6), IF($T899 &lt;&gt; "", $H899/$T899, ""), ""), "")</f>
        <v/>
      </c>
      <c r="AN899" s="10" t="str">
        <f ca="1">IFERROR(IF(AND(NOW()&lt;= EOMONTH(DATE(YEAR($P899),7, 1), 0), Overall!$A901&lt;&gt;"", MONTH($O899) &lt;= 7, MONTH($P899) &gt;= 7), IF($T899 &lt;&gt; "", $H899/$T899, ""), ""), "")</f>
        <v/>
      </c>
      <c r="AO899" s="10" t="str">
        <f ca="1">IFERROR(IF(AND(NOW()&lt;= EOMONTH(DATE(YEAR($P899),8, 1), 0), Overall!$A901&lt;&gt;"", MONTH($O899) &lt;= 8, MONTH($P899) &gt;= 8), IF($T899 &lt;&gt; "", $H899/$T899, ""), ""), "")</f>
        <v/>
      </c>
      <c r="AP899" s="10" t="str">
        <f ca="1">IFERROR(IF(AND(NOW()&lt;= EOMONTH(DATE(YEAR($P899),9, 1), 0), Overall!$A901&lt;&gt;"", MONTH($O899) &lt;= 9, MONTH($P899) &gt;= 9), IF($T899 &lt;&gt; "", $H899/$T899, ""), ""), "")</f>
        <v/>
      </c>
      <c r="AQ899" s="10" t="str">
        <f ca="1">IFERROR(IF(AND(NOW()&lt;= EOMONTH(DATE(YEAR($P899),10, 1), 0), Overall!$A901&lt;&gt;"", MONTH($O899) &lt;= 10, MONTH($P899) &gt;= 10), IF($T899 &lt;&gt; "", $H899/$T899, ""), ""), "")</f>
        <v/>
      </c>
      <c r="AR899" s="10" t="str">
        <f ca="1">IFERROR(IF(AND(NOW()&lt;= EOMONTH(DATE(YEAR($P899),11, 1), 0), Overall!$A901&lt;&gt;"", MONTH($O899) &lt;=11, MONTH($P899) &gt;= 11), IF($T899 &lt;&gt; "", $H899/$T899, ""), ""), "")</f>
        <v/>
      </c>
      <c r="AS899" s="10" t="str">
        <f ca="1">IFERROR(IF(AND(NOW()&lt;= EOMONTH(DATE(YEAR($P899),12, 1), 0), Overall!$A901&lt;&gt;"", MONTH($O899) &lt;= 12, MONTH($P899) &gt;= 12), IF($T899 &lt;&gt; "", $H899/$T899, ""), ""), "")</f>
        <v/>
      </c>
      <c r="AT899" s="16">
        <f t="shared" ca="1" si="28"/>
        <v>0</v>
      </c>
    </row>
    <row r="900" spans="1:46" x14ac:dyDescent="0.25">
      <c r="A900" t="str">
        <f>_xlfn.VALUETOTEXT(Overall!A902)</f>
        <v>FY2025 PCHP</v>
      </c>
      <c r="B900" s="8">
        <f>IF(Overall!B902&lt;&gt;"", VALUE(Overall!B902), "")</f>
        <v>50</v>
      </c>
      <c r="C900" s="5" t="str">
        <f>IF(Overall!C902&lt;&gt;"",_xlfn.VALUETOTEXT(Overall!C902),"")</f>
        <v>25-0312-2312-24SCBS-PS-EG-050</v>
      </c>
      <c r="D900" s="5" t="str">
        <f>_xlfn.VALUETOTEXT(Overall!D902)</f>
        <v>EG</v>
      </c>
      <c r="E900" s="5" t="str">
        <f>IF(Overall!Q902&lt;&gt;"",_xlfn.VALUETOTEXT(Overall!Q902),"")</f>
        <v>SCBS</v>
      </c>
      <c r="F900" s="5" t="str">
        <f>IF(Overall!E902&lt;&gt;"",_xlfn.VALUETOTEXT(Overall!E902),"")</f>
        <v>Standard Chartered Saadiq Berhad</v>
      </c>
      <c r="G900" s="5" t="str">
        <f>IF(Overall!R902&lt;&gt;"",_xlfn.VALUETOTEXT(Overall!R902),"")</f>
        <v>Asian</v>
      </c>
      <c r="H900" s="6">
        <f>IF(Overall!F902&lt;&gt;"",VALUE(Overall!F902),"")</f>
        <v>500000</v>
      </c>
      <c r="I900" s="6">
        <f>IF(Overall!G902&lt;&gt;"",VALUE(Overall!G902),"")</f>
        <v>77</v>
      </c>
      <c r="J900" s="6">
        <f>IF(Overall!H902&lt;&gt;"",VALUE(Overall!H902),"")</f>
        <v>64</v>
      </c>
      <c r="K900" s="6">
        <f>IF(Overall!I902&lt;&gt;"",VALUE(Overall!I902),"")</f>
        <v>5.35</v>
      </c>
      <c r="L900" s="6">
        <f>IF(Overall!J902&lt;&gt;"",VALUE(Overall!J902),"")</f>
        <v>0.42</v>
      </c>
      <c r="M900" s="6">
        <f>IF(Overall!K902&lt;&gt;"",VALUE(Overall!K902),"")</f>
        <v>4.93</v>
      </c>
      <c r="N900" s="6">
        <f>IF(Overall!T902&lt;&gt;"",VALUE(Overall!T902),"")</f>
        <v>72.75</v>
      </c>
      <c r="O900" s="7">
        <f>IF(Overall!L902&lt;&gt;"", DATEVALUE(Overall!L902), "")</f>
        <v>45658</v>
      </c>
      <c r="P900" s="7">
        <f>IF(Overall!M902&lt;&gt;"", DATEVALUE(Overall!M902), "")</f>
        <v>45688</v>
      </c>
      <c r="Q900" s="7" t="str">
        <f>IF(Overall!S902&lt;&gt;"",_xlfn.VALUETOTEXT(Overall!S902),"")</f>
        <v>Jan</v>
      </c>
      <c r="R900" s="7">
        <f>IF(Overall!O902&lt;&gt;"", DATEVALUE(Overall!O902), "")</f>
        <v>45629</v>
      </c>
      <c r="S900" s="7">
        <f>IF(Overall!O902&lt;&gt;"", DATEVALUE(Overall!O902), "")</f>
        <v>45629</v>
      </c>
      <c r="T900" s="5">
        <f t="shared" si="29"/>
        <v>1</v>
      </c>
      <c r="U900" s="10">
        <f>IF(Overall!$A902&lt;&gt;"",IF(AND(MONTH($O900) &lt;= 1, MONTH($P900) &gt;= 1), IF($T900 &lt;&gt; "", $H900/$T900, ""), ""),"")</f>
        <v>500000</v>
      </c>
      <c r="V900" s="10" t="str">
        <f>IF(Overall!$A902&lt;&gt;"",IF(AND(MONTH($O900) &lt;= 2, MONTH($P900) &gt;= 2), IF($T900 &lt;&gt; "", $H900/$T900, ""), ""),"")</f>
        <v/>
      </c>
      <c r="W900" s="10" t="str">
        <f>IF(Overall!$A902&lt;&gt;"",IF(AND(MONTH($O900) &lt;= 3, MONTH($P900) &gt;= 3), IF($T900 &lt;&gt; "", $H900/$T900, ""), ""),"")</f>
        <v/>
      </c>
      <c r="X900" s="10" t="str">
        <f>IF(Overall!$A902&lt;&gt;"",IF(AND(MONTH($O900) &lt;= 4, MONTH($P900) &gt;= 4), IF($T900 &lt;&gt; "", $H900/$T900, ""), ""),"")</f>
        <v/>
      </c>
      <c r="Y900" s="10" t="str">
        <f>IF(Overall!$A902&lt;&gt;"",IF(AND(MONTH($O900) &lt;= 5, MONTH($P900) &gt;= 5), IF($T900 &lt;&gt; "", $H900/$T900, ""), ""),"")</f>
        <v/>
      </c>
      <c r="Z900" s="10" t="str">
        <f>IF(Overall!$A902&lt;&gt;"",IF(AND(MONTH($O900) &lt;= 6, MONTH($P900) &gt;= 6), IF($T900 &lt;&gt; "", $H900/$T900, ""), ""),"")</f>
        <v/>
      </c>
      <c r="AA900" s="10" t="str">
        <f>IF(Overall!$A902&lt;&gt;"",IF(AND(MONTH($O900) &lt;= 7, MONTH($P900) &gt;= 7 ), IF($T900 &lt;&gt; "", $H900/$T900, ""), ""),"")</f>
        <v/>
      </c>
      <c r="AB900" s="10" t="str">
        <f>IF(Overall!$A902&lt;&gt;"",IF(AND(MONTH($O900) &lt;= 8, MONTH($P900) &gt;= 8), IF($T900 &lt;&gt; "", $H900/$T900, ""), ""),"")</f>
        <v/>
      </c>
      <c r="AC900" s="10" t="str">
        <f>IF(Overall!$A902&lt;&gt;"",IF(AND(MONTH($O900) &lt;= 9, MONTH($P900) &gt;= 9), IF($T900 &lt;&gt; "", $H900/$T900, ""), ""),"")</f>
        <v/>
      </c>
      <c r="AD900" s="10" t="str">
        <f>IF(Overall!$A902&lt;&gt;"",IF(AND(MONTH($O900) &lt;= 10, MONTH($P900) &gt;= 10), IF($T900 &lt;&gt; "", $H900/$T900, ""), ""),"")</f>
        <v/>
      </c>
      <c r="AE900" s="10" t="str">
        <f>IF(Overall!$A902&lt;&gt;"",IF(AND(MONTH($O900) &lt;= 11, MONTH($P900) &gt;= 11), IF($T900 &lt;&gt; "", $H900/$T900, ""), ""),"")</f>
        <v/>
      </c>
      <c r="AF900" s="10" t="str">
        <f>IF(Overall!$A902&lt;&gt;"",IF(AND(MONTH($O900) &lt;= 12, MONTH($P900) &gt;= 12), IF($T900 &lt;&gt; "", $H900/$T900, ""), ""),"")</f>
        <v/>
      </c>
      <c r="AH900" s="10" t="str">
        <f ca="1">IFERROR(IF(AND(NOW()&lt;= EOMONTH(DATE(YEAR($P900),1, 1), 0), Overall!$A902&lt;&gt;"", MONTH($O900) &lt;= 1, MONTH($P900) &gt;= 1), IF($T900 &lt;&gt; "", $H900/$T900, ""), ""), "")</f>
        <v/>
      </c>
      <c r="AI900" s="10" t="str">
        <f ca="1">IFERROR(IF(AND(NOW()&lt;= EOMONTH(DATE(YEAR($P900),2, 1), 0), Overall!$A902&lt;&gt;"", MONTH($O900) &lt;= 2, MONTH($P900) &gt;= 2), IF($T900 &lt;&gt; "", $H900/$T900, ""), ""), "")</f>
        <v/>
      </c>
      <c r="AJ900" s="10" t="str">
        <f ca="1">IFERROR(IF(AND(NOW()&lt;= EOMONTH(DATE(YEAR($P900),3, 1), 0), Overall!$A902&lt;&gt;"", MONTH($O900) &lt;= 3, MONTH($P900) &gt;= 3), IF($T900 &lt;&gt; "", $H900/$T900, ""), ""), "")</f>
        <v/>
      </c>
      <c r="AK900" s="10" t="str">
        <f ca="1">IFERROR(IF(AND(NOW()&lt;= EOMONTH(DATE(YEAR($P900),4, 1), 0), Overall!$A902&lt;&gt;"", MONTH($O900) &lt;= 4, MONTH($P900) &gt;= 4), IF($T900 &lt;&gt; "", $H900/$T900, ""), ""), "")</f>
        <v/>
      </c>
      <c r="AL900" s="10" t="str">
        <f ca="1">IFERROR(IF(AND(NOW()&lt;= EOMONTH(DATE(YEAR($P900),5, 1), 0), Overall!$A902&lt;&gt;"", MONTH($O900) &lt;= 5, MONTH($P900) &gt;= 5), IF($T900 &lt;&gt; "", $H900/$T900, ""), ""), "")</f>
        <v/>
      </c>
      <c r="AM900" s="10" t="str">
        <f ca="1">IFERROR(IF(AND(NOW()&lt;= EOMONTH(DATE(YEAR($P900),6, 1), 0), Overall!$A902&lt;&gt;"", MONTH($O900) &lt;= 6, MONTH($P900) &gt;= 6), IF($T900 &lt;&gt; "", $H900/$T900, ""), ""), "")</f>
        <v/>
      </c>
      <c r="AN900" s="10" t="str">
        <f ca="1">IFERROR(IF(AND(NOW()&lt;= EOMONTH(DATE(YEAR($P900),7, 1), 0), Overall!$A902&lt;&gt;"", MONTH($O900) &lt;= 7, MONTH($P900) &gt;= 7), IF($T900 &lt;&gt; "", $H900/$T900, ""), ""), "")</f>
        <v/>
      </c>
      <c r="AO900" s="10" t="str">
        <f ca="1">IFERROR(IF(AND(NOW()&lt;= EOMONTH(DATE(YEAR($P900),8, 1), 0), Overall!$A902&lt;&gt;"", MONTH($O900) &lt;= 8, MONTH($P900) &gt;= 8), IF($T900 &lt;&gt; "", $H900/$T900, ""), ""), "")</f>
        <v/>
      </c>
      <c r="AP900" s="10" t="str">
        <f ca="1">IFERROR(IF(AND(NOW()&lt;= EOMONTH(DATE(YEAR($P900),9, 1), 0), Overall!$A902&lt;&gt;"", MONTH($O900) &lt;= 9, MONTH($P900) &gt;= 9), IF($T900 &lt;&gt; "", $H900/$T900, ""), ""), "")</f>
        <v/>
      </c>
      <c r="AQ900" s="10" t="str">
        <f ca="1">IFERROR(IF(AND(NOW()&lt;= EOMONTH(DATE(YEAR($P900),10, 1), 0), Overall!$A902&lt;&gt;"", MONTH($O900) &lt;= 10, MONTH($P900) &gt;= 10), IF($T900 &lt;&gt; "", $H900/$T900, ""), ""), "")</f>
        <v/>
      </c>
      <c r="AR900" s="10" t="str">
        <f ca="1">IFERROR(IF(AND(NOW()&lt;= EOMONTH(DATE(YEAR($P900),11, 1), 0), Overall!$A902&lt;&gt;"", MONTH($O900) &lt;=11, MONTH($P900) &gt;= 11), IF($T900 &lt;&gt; "", $H900/$T900, ""), ""), "")</f>
        <v/>
      </c>
      <c r="AS900" s="10" t="str">
        <f ca="1">IFERROR(IF(AND(NOW()&lt;= EOMONTH(DATE(YEAR($P900),12, 1), 0), Overall!$A902&lt;&gt;"", MONTH($O900) &lt;= 12, MONTH($P900) &gt;= 12), IF($T900 &lt;&gt; "", $H900/$T900, ""), ""), "")</f>
        <v/>
      </c>
      <c r="AT900" s="16">
        <f t="shared" ca="1" si="28"/>
        <v>0</v>
      </c>
    </row>
    <row r="901" spans="1:46" x14ac:dyDescent="0.25">
      <c r="A901" t="str">
        <f>_xlfn.VALUETOTEXT(Overall!A903)</f>
        <v>FY2025 PCHP</v>
      </c>
      <c r="B901" s="8">
        <f>IF(Overall!B903&lt;&gt;"", VALUE(Overall!B903), "")</f>
        <v>51</v>
      </c>
      <c r="C901" s="5" t="str">
        <f>IF(Overall!C903&lt;&gt;"",_xlfn.VALUETOTEXT(Overall!C903),"")</f>
        <v>25-0312-2312-24JPMC-PS-EG-051</v>
      </c>
      <c r="D901" s="5" t="str">
        <f>_xlfn.VALUETOTEXT(Overall!D903)</f>
        <v>EG</v>
      </c>
      <c r="E901" s="5" t="str">
        <f>IF(Overall!Q903&lt;&gt;"",_xlfn.VALUETOTEXT(Overall!Q903),"")</f>
        <v>JPMC</v>
      </c>
      <c r="F901" s="5" t="str">
        <f>IF(Overall!E903&lt;&gt;"",_xlfn.VALUETOTEXT(Overall!E903),"")</f>
        <v>JP Morgan Chase Bank NA</v>
      </c>
      <c r="G901" s="5" t="str">
        <f>IF(Overall!R903&lt;&gt;"",_xlfn.VALUETOTEXT(Overall!R903),"")</f>
        <v>Asian</v>
      </c>
      <c r="H901" s="6">
        <f>IF(Overall!F903&lt;&gt;"",VALUE(Overall!F903),"")</f>
        <v>500000</v>
      </c>
      <c r="I901" s="6">
        <f>IF(Overall!G903&lt;&gt;"",VALUE(Overall!G903),"")</f>
        <v>77</v>
      </c>
      <c r="J901" s="6">
        <f>IF(Overall!H903&lt;&gt;"",VALUE(Overall!H903),"")</f>
        <v>64</v>
      </c>
      <c r="K901" s="6">
        <f>IF(Overall!I903&lt;&gt;"",VALUE(Overall!I903),"")</f>
        <v>6.85</v>
      </c>
      <c r="L901" s="6">
        <f>IF(Overall!J903&lt;&gt;"",VALUE(Overall!J903),"")</f>
        <v>1.31</v>
      </c>
      <c r="M901" s="6">
        <f>IF(Overall!K903&lt;&gt;"",VALUE(Overall!K903),"")</f>
        <v>5.54</v>
      </c>
      <c r="N901" s="6">
        <f>IF(Overall!T903&lt;&gt;"",VALUE(Overall!T903),"")</f>
        <v>72.48</v>
      </c>
      <c r="O901" s="7">
        <f>IF(Overall!L903&lt;&gt;"", DATEVALUE(Overall!L903), "")</f>
        <v>45717</v>
      </c>
      <c r="P901" s="7">
        <f>IF(Overall!M903&lt;&gt;"", DATEVALUE(Overall!M903), "")</f>
        <v>45747</v>
      </c>
      <c r="Q901" s="7" t="str">
        <f>IF(Overall!S903&lt;&gt;"",_xlfn.VALUETOTEXT(Overall!S903),"")</f>
        <v>Mar</v>
      </c>
      <c r="R901" s="7">
        <f>IF(Overall!O903&lt;&gt;"", DATEVALUE(Overall!O903), "")</f>
        <v>45629</v>
      </c>
      <c r="S901" s="7">
        <f>IF(Overall!O903&lt;&gt;"", DATEVALUE(Overall!O903), "")</f>
        <v>45629</v>
      </c>
      <c r="T901" s="5">
        <f t="shared" si="29"/>
        <v>1</v>
      </c>
      <c r="U901" s="10" t="str">
        <f>IF(Overall!$A903&lt;&gt;"",IF(AND(MONTH($O901) &lt;= 1, MONTH($P901) &gt;= 1), IF($T901 &lt;&gt; "", $H901/$T901, ""), ""),"")</f>
        <v/>
      </c>
      <c r="V901" s="10" t="str">
        <f>IF(Overall!$A903&lt;&gt;"",IF(AND(MONTH($O901) &lt;= 2, MONTH($P901) &gt;= 2), IF($T901 &lt;&gt; "", $H901/$T901, ""), ""),"")</f>
        <v/>
      </c>
      <c r="W901" s="10">
        <f>IF(Overall!$A903&lt;&gt;"",IF(AND(MONTH($O901) &lt;= 3, MONTH($P901) &gt;= 3), IF($T901 &lt;&gt; "", $H901/$T901, ""), ""),"")</f>
        <v>500000</v>
      </c>
      <c r="X901" s="10" t="str">
        <f>IF(Overall!$A903&lt;&gt;"",IF(AND(MONTH($O901) &lt;= 4, MONTH($P901) &gt;= 4), IF($T901 &lt;&gt; "", $H901/$T901, ""), ""),"")</f>
        <v/>
      </c>
      <c r="Y901" s="10" t="str">
        <f>IF(Overall!$A903&lt;&gt;"",IF(AND(MONTH($O901) &lt;= 5, MONTH($P901) &gt;= 5), IF($T901 &lt;&gt; "", $H901/$T901, ""), ""),"")</f>
        <v/>
      </c>
      <c r="Z901" s="10" t="str">
        <f>IF(Overall!$A903&lt;&gt;"",IF(AND(MONTH($O901) &lt;= 6, MONTH($P901) &gt;= 6), IF($T901 &lt;&gt; "", $H901/$T901, ""), ""),"")</f>
        <v/>
      </c>
      <c r="AA901" s="10" t="str">
        <f>IF(Overall!$A903&lt;&gt;"",IF(AND(MONTH($O901) &lt;= 7, MONTH($P901) &gt;= 7 ), IF($T901 &lt;&gt; "", $H901/$T901, ""), ""),"")</f>
        <v/>
      </c>
      <c r="AB901" s="10" t="str">
        <f>IF(Overall!$A903&lt;&gt;"",IF(AND(MONTH($O901) &lt;= 8, MONTH($P901) &gt;= 8), IF($T901 &lt;&gt; "", $H901/$T901, ""), ""),"")</f>
        <v/>
      </c>
      <c r="AC901" s="10" t="str">
        <f>IF(Overall!$A903&lt;&gt;"",IF(AND(MONTH($O901) &lt;= 9, MONTH($P901) &gt;= 9), IF($T901 &lt;&gt; "", $H901/$T901, ""), ""),"")</f>
        <v/>
      </c>
      <c r="AD901" s="10" t="str">
        <f>IF(Overall!$A903&lt;&gt;"",IF(AND(MONTH($O901) &lt;= 10, MONTH($P901) &gt;= 10), IF($T901 &lt;&gt; "", $H901/$T901, ""), ""),"")</f>
        <v/>
      </c>
      <c r="AE901" s="10" t="str">
        <f>IF(Overall!$A903&lt;&gt;"",IF(AND(MONTH($O901) &lt;= 11, MONTH($P901) &gt;= 11), IF($T901 &lt;&gt; "", $H901/$T901, ""), ""),"")</f>
        <v/>
      </c>
      <c r="AF901" s="10" t="str">
        <f>IF(Overall!$A903&lt;&gt;"",IF(AND(MONTH($O901) &lt;= 12, MONTH($P901) &gt;= 12), IF($T901 &lt;&gt; "", $H901/$T901, ""), ""),"")</f>
        <v/>
      </c>
      <c r="AH901" s="10" t="str">
        <f ca="1">IFERROR(IF(AND(NOW()&lt;= EOMONTH(DATE(YEAR($P901),1, 1), 0), Overall!$A903&lt;&gt;"", MONTH($O901) &lt;= 1, MONTH($P901) &gt;= 1), IF($T901 &lt;&gt; "", $H901/$T901, ""), ""), "")</f>
        <v/>
      </c>
      <c r="AI901" s="10" t="str">
        <f ca="1">IFERROR(IF(AND(NOW()&lt;= EOMONTH(DATE(YEAR($P901),2, 1), 0), Overall!$A903&lt;&gt;"", MONTH($O901) &lt;= 2, MONTH($P901) &gt;= 2), IF($T901 &lt;&gt; "", $H901/$T901, ""), ""), "")</f>
        <v/>
      </c>
      <c r="AJ901" s="10" t="str">
        <f ca="1">IFERROR(IF(AND(NOW()&lt;= EOMONTH(DATE(YEAR($P901),3, 1), 0), Overall!$A903&lt;&gt;"", MONTH($O901) &lt;= 3, MONTH($P901) &gt;= 3), IF($T901 &lt;&gt; "", $H901/$T901, ""), ""), "")</f>
        <v/>
      </c>
      <c r="AK901" s="10" t="str">
        <f ca="1">IFERROR(IF(AND(NOW()&lt;= EOMONTH(DATE(YEAR($P901),4, 1), 0), Overall!$A903&lt;&gt;"", MONTH($O901) &lt;= 4, MONTH($P901) &gt;= 4), IF($T901 &lt;&gt; "", $H901/$T901, ""), ""), "")</f>
        <v/>
      </c>
      <c r="AL901" s="10" t="str">
        <f ca="1">IFERROR(IF(AND(NOW()&lt;= EOMONTH(DATE(YEAR($P901),5, 1), 0), Overall!$A903&lt;&gt;"", MONTH($O901) &lt;= 5, MONTH($P901) &gt;= 5), IF($T901 &lt;&gt; "", $H901/$T901, ""), ""), "")</f>
        <v/>
      </c>
      <c r="AM901" s="10" t="str">
        <f ca="1">IFERROR(IF(AND(NOW()&lt;= EOMONTH(DATE(YEAR($P901),6, 1), 0), Overall!$A903&lt;&gt;"", MONTH($O901) &lt;= 6, MONTH($P901) &gt;= 6), IF($T901 &lt;&gt; "", $H901/$T901, ""), ""), "")</f>
        <v/>
      </c>
      <c r="AN901" s="10" t="str">
        <f ca="1">IFERROR(IF(AND(NOW()&lt;= EOMONTH(DATE(YEAR($P901),7, 1), 0), Overall!$A903&lt;&gt;"", MONTH($O901) &lt;= 7, MONTH($P901) &gt;= 7), IF($T901 &lt;&gt; "", $H901/$T901, ""), ""), "")</f>
        <v/>
      </c>
      <c r="AO901" s="10" t="str">
        <f ca="1">IFERROR(IF(AND(NOW()&lt;= EOMONTH(DATE(YEAR($P901),8, 1), 0), Overall!$A903&lt;&gt;"", MONTH($O901) &lt;= 8, MONTH($P901) &gt;= 8), IF($T901 &lt;&gt; "", $H901/$T901, ""), ""), "")</f>
        <v/>
      </c>
      <c r="AP901" s="10" t="str">
        <f ca="1">IFERROR(IF(AND(NOW()&lt;= EOMONTH(DATE(YEAR($P901),9, 1), 0), Overall!$A903&lt;&gt;"", MONTH($O901) &lt;= 9, MONTH($P901) &gt;= 9), IF($T901 &lt;&gt; "", $H901/$T901, ""), ""), "")</f>
        <v/>
      </c>
      <c r="AQ901" s="10" t="str">
        <f ca="1">IFERROR(IF(AND(NOW()&lt;= EOMONTH(DATE(YEAR($P901),10, 1), 0), Overall!$A903&lt;&gt;"", MONTH($O901) &lt;= 10, MONTH($P901) &gt;= 10), IF($T901 &lt;&gt; "", $H901/$T901, ""), ""), "")</f>
        <v/>
      </c>
      <c r="AR901" s="10" t="str">
        <f ca="1">IFERROR(IF(AND(NOW()&lt;= EOMONTH(DATE(YEAR($P901),11, 1), 0), Overall!$A903&lt;&gt;"", MONTH($O901) &lt;=11, MONTH($P901) &gt;= 11), IF($T901 &lt;&gt; "", $H901/$T901, ""), ""), "")</f>
        <v/>
      </c>
      <c r="AS901" s="10" t="str">
        <f ca="1">IFERROR(IF(AND(NOW()&lt;= EOMONTH(DATE(YEAR($P901),12, 1), 0), Overall!$A903&lt;&gt;"", MONTH($O901) &lt;= 12, MONTH($P901) &gt;= 12), IF($T901 &lt;&gt; "", $H901/$T901, ""), ""), "")</f>
        <v/>
      </c>
      <c r="AT901" s="16">
        <f t="shared" ca="1" si="28"/>
        <v>0</v>
      </c>
    </row>
    <row r="902" spans="1:46" x14ac:dyDescent="0.25">
      <c r="A902" t="str">
        <f>_xlfn.VALUETOTEXT(Overall!A904)</f>
        <v>FY2025 PCHP</v>
      </c>
      <c r="B902" s="8">
        <f>IF(Overall!B904&lt;&gt;"", VALUE(Overall!B904), "")</f>
        <v>52</v>
      </c>
      <c r="C902" s="5" t="str">
        <f>IF(Overall!C904&lt;&gt;"",_xlfn.VALUETOTEXT(Overall!C904),"")</f>
        <v>25-0312-2312-24MSCG-PS-EG-052</v>
      </c>
      <c r="D902" s="5" t="str">
        <f>_xlfn.VALUETOTEXT(Overall!D904)</f>
        <v>EG</v>
      </c>
      <c r="E902" s="5" t="str">
        <f>IF(Overall!Q904&lt;&gt;"",_xlfn.VALUETOTEXT(Overall!Q904),"")</f>
        <v>MSCG</v>
      </c>
      <c r="F902" s="5" t="str">
        <f>IF(Overall!E904&lt;&gt;"",_xlfn.VALUETOTEXT(Overall!E904),"")</f>
        <v>Morgan Stanley Capital Group (Singapore) Pte</v>
      </c>
      <c r="G902" s="5" t="str">
        <f>IF(Overall!R904&lt;&gt;"",_xlfn.VALUETOTEXT(Overall!R904),"")</f>
        <v>Asian</v>
      </c>
      <c r="H902" s="6">
        <f>IF(Overall!F904&lt;&gt;"",VALUE(Overall!F904),"")</f>
        <v>500000</v>
      </c>
      <c r="I902" s="6">
        <f>IF(Overall!G904&lt;&gt;"",VALUE(Overall!G904),"")</f>
        <v>77</v>
      </c>
      <c r="J902" s="6">
        <f>IF(Overall!H904&lt;&gt;"",VALUE(Overall!H904),"")</f>
        <v>64</v>
      </c>
      <c r="K902" s="6">
        <f>IF(Overall!I904&lt;&gt;"",VALUE(Overall!I904),"")</f>
        <v>6.25</v>
      </c>
      <c r="L902" s="6">
        <f>IF(Overall!J904&lt;&gt;"",VALUE(Overall!J904),"")</f>
        <v>0.91</v>
      </c>
      <c r="M902" s="6">
        <f>IF(Overall!K904&lt;&gt;"",VALUE(Overall!K904),"")</f>
        <v>5.34</v>
      </c>
      <c r="N902" s="6">
        <f>IF(Overall!T904&lt;&gt;"",VALUE(Overall!T904),"")</f>
        <v>72.650000000000006</v>
      </c>
      <c r="O902" s="7">
        <f>IF(Overall!L904&lt;&gt;"", DATEVALUE(Overall!L904), "")</f>
        <v>45689</v>
      </c>
      <c r="P902" s="7">
        <f>IF(Overall!M904&lt;&gt;"", DATEVALUE(Overall!M904), "")</f>
        <v>45716</v>
      </c>
      <c r="Q902" s="7" t="str">
        <f>IF(Overall!S904&lt;&gt;"",_xlfn.VALUETOTEXT(Overall!S904),"")</f>
        <v>Feb</v>
      </c>
      <c r="R902" s="7">
        <f>IF(Overall!O904&lt;&gt;"", DATEVALUE(Overall!O904), "")</f>
        <v>45629</v>
      </c>
      <c r="S902" s="7">
        <f>IF(Overall!O904&lt;&gt;"", DATEVALUE(Overall!O904), "")</f>
        <v>45629</v>
      </c>
      <c r="T902" s="5">
        <f t="shared" si="29"/>
        <v>1</v>
      </c>
      <c r="U902" s="10" t="str">
        <f>IF(Overall!$A904&lt;&gt;"",IF(AND(MONTH($O902) &lt;= 1, MONTH($P902) &gt;= 1), IF($T902 &lt;&gt; "", $H902/$T902, ""), ""),"")</f>
        <v/>
      </c>
      <c r="V902" s="10">
        <f>IF(Overall!$A904&lt;&gt;"",IF(AND(MONTH($O902) &lt;= 2, MONTH($P902) &gt;= 2), IF($T902 &lt;&gt; "", $H902/$T902, ""), ""),"")</f>
        <v>500000</v>
      </c>
      <c r="W902" s="10" t="str">
        <f>IF(Overall!$A904&lt;&gt;"",IF(AND(MONTH($O902) &lt;= 3, MONTH($P902) &gt;= 3), IF($T902 &lt;&gt; "", $H902/$T902, ""), ""),"")</f>
        <v/>
      </c>
      <c r="X902" s="10" t="str">
        <f>IF(Overall!$A904&lt;&gt;"",IF(AND(MONTH($O902) &lt;= 4, MONTH($P902) &gt;= 4), IF($T902 &lt;&gt; "", $H902/$T902, ""), ""),"")</f>
        <v/>
      </c>
      <c r="Y902" s="10" t="str">
        <f>IF(Overall!$A904&lt;&gt;"",IF(AND(MONTH($O902) &lt;= 5, MONTH($P902) &gt;= 5), IF($T902 &lt;&gt; "", $H902/$T902, ""), ""),"")</f>
        <v/>
      </c>
      <c r="Z902" s="10" t="str">
        <f>IF(Overall!$A904&lt;&gt;"",IF(AND(MONTH($O902) &lt;= 6, MONTH($P902) &gt;= 6), IF($T902 &lt;&gt; "", $H902/$T902, ""), ""),"")</f>
        <v/>
      </c>
      <c r="AA902" s="10" t="str">
        <f>IF(Overall!$A904&lt;&gt;"",IF(AND(MONTH($O902) &lt;= 7, MONTH($P902) &gt;= 7 ), IF($T902 &lt;&gt; "", $H902/$T902, ""), ""),"")</f>
        <v/>
      </c>
      <c r="AB902" s="10" t="str">
        <f>IF(Overall!$A904&lt;&gt;"",IF(AND(MONTH($O902) &lt;= 8, MONTH($P902) &gt;= 8), IF($T902 &lt;&gt; "", $H902/$T902, ""), ""),"")</f>
        <v/>
      </c>
      <c r="AC902" s="10" t="str">
        <f>IF(Overall!$A904&lt;&gt;"",IF(AND(MONTH($O902) &lt;= 9, MONTH($P902) &gt;= 9), IF($T902 &lt;&gt; "", $H902/$T902, ""), ""),"")</f>
        <v/>
      </c>
      <c r="AD902" s="10" t="str">
        <f>IF(Overall!$A904&lt;&gt;"",IF(AND(MONTH($O902) &lt;= 10, MONTH($P902) &gt;= 10), IF($T902 &lt;&gt; "", $H902/$T902, ""), ""),"")</f>
        <v/>
      </c>
      <c r="AE902" s="10" t="str">
        <f>IF(Overall!$A904&lt;&gt;"",IF(AND(MONTH($O902) &lt;= 11, MONTH($P902) &gt;= 11), IF($T902 &lt;&gt; "", $H902/$T902, ""), ""),"")</f>
        <v/>
      </c>
      <c r="AF902" s="10" t="str">
        <f>IF(Overall!$A904&lt;&gt;"",IF(AND(MONTH($O902) &lt;= 12, MONTH($P902) &gt;= 12), IF($T902 &lt;&gt; "", $H902/$T902, ""), ""),"")</f>
        <v/>
      </c>
      <c r="AH902" s="10" t="str">
        <f ca="1">IFERROR(IF(AND(NOW()&lt;= EOMONTH(DATE(YEAR($P902),1, 1), 0), Overall!$A904&lt;&gt;"", MONTH($O902) &lt;= 1, MONTH($P902) &gt;= 1), IF($T902 &lt;&gt; "", $H902/$T902, ""), ""), "")</f>
        <v/>
      </c>
      <c r="AI902" s="10" t="str">
        <f ca="1">IFERROR(IF(AND(NOW()&lt;= EOMONTH(DATE(YEAR($P902),2, 1), 0), Overall!$A904&lt;&gt;"", MONTH($O902) &lt;= 2, MONTH($P902) &gt;= 2), IF($T902 &lt;&gt; "", $H902/$T902, ""), ""), "")</f>
        <v/>
      </c>
      <c r="AJ902" s="10" t="str">
        <f ca="1">IFERROR(IF(AND(NOW()&lt;= EOMONTH(DATE(YEAR($P902),3, 1), 0), Overall!$A904&lt;&gt;"", MONTH($O902) &lt;= 3, MONTH($P902) &gt;= 3), IF($T902 &lt;&gt; "", $H902/$T902, ""), ""), "")</f>
        <v/>
      </c>
      <c r="AK902" s="10" t="str">
        <f ca="1">IFERROR(IF(AND(NOW()&lt;= EOMONTH(DATE(YEAR($P902),4, 1), 0), Overall!$A904&lt;&gt;"", MONTH($O902) &lt;= 4, MONTH($P902) &gt;= 4), IF($T902 &lt;&gt; "", $H902/$T902, ""), ""), "")</f>
        <v/>
      </c>
      <c r="AL902" s="10" t="str">
        <f ca="1">IFERROR(IF(AND(NOW()&lt;= EOMONTH(DATE(YEAR($P902),5, 1), 0), Overall!$A904&lt;&gt;"", MONTH($O902) &lt;= 5, MONTH($P902) &gt;= 5), IF($T902 &lt;&gt; "", $H902/$T902, ""), ""), "")</f>
        <v/>
      </c>
      <c r="AM902" s="10" t="str">
        <f ca="1">IFERROR(IF(AND(NOW()&lt;= EOMONTH(DATE(YEAR($P902),6, 1), 0), Overall!$A904&lt;&gt;"", MONTH($O902) &lt;= 6, MONTH($P902) &gt;= 6), IF($T902 &lt;&gt; "", $H902/$T902, ""), ""), "")</f>
        <v/>
      </c>
      <c r="AN902" s="10" t="str">
        <f ca="1">IFERROR(IF(AND(NOW()&lt;= EOMONTH(DATE(YEAR($P902),7, 1), 0), Overall!$A904&lt;&gt;"", MONTH($O902) &lt;= 7, MONTH($P902) &gt;= 7), IF($T902 &lt;&gt; "", $H902/$T902, ""), ""), "")</f>
        <v/>
      </c>
      <c r="AO902" s="10" t="str">
        <f ca="1">IFERROR(IF(AND(NOW()&lt;= EOMONTH(DATE(YEAR($P902),8, 1), 0), Overall!$A904&lt;&gt;"", MONTH($O902) &lt;= 8, MONTH($P902) &gt;= 8), IF($T902 &lt;&gt; "", $H902/$T902, ""), ""), "")</f>
        <v/>
      </c>
      <c r="AP902" s="10" t="str">
        <f ca="1">IFERROR(IF(AND(NOW()&lt;= EOMONTH(DATE(YEAR($P902),9, 1), 0), Overall!$A904&lt;&gt;"", MONTH($O902) &lt;= 9, MONTH($P902) &gt;= 9), IF($T902 &lt;&gt; "", $H902/$T902, ""), ""), "")</f>
        <v/>
      </c>
      <c r="AQ902" s="10" t="str">
        <f ca="1">IFERROR(IF(AND(NOW()&lt;= EOMONTH(DATE(YEAR($P902),10, 1), 0), Overall!$A904&lt;&gt;"", MONTH($O902) &lt;= 10, MONTH($P902) &gt;= 10), IF($T902 &lt;&gt; "", $H902/$T902, ""), ""), "")</f>
        <v/>
      </c>
      <c r="AR902" s="10" t="str">
        <f ca="1">IFERROR(IF(AND(NOW()&lt;= EOMONTH(DATE(YEAR($P902),11, 1), 0), Overall!$A904&lt;&gt;"", MONTH($O902) &lt;=11, MONTH($P902) &gt;= 11), IF($T902 &lt;&gt; "", $H902/$T902, ""), ""), "")</f>
        <v/>
      </c>
      <c r="AS902" s="10" t="str">
        <f ca="1">IFERROR(IF(AND(NOW()&lt;= EOMONTH(DATE(YEAR($P902),12, 1), 0), Overall!$A904&lt;&gt;"", MONTH($O902) &lt;= 12, MONTH($P902) &gt;= 12), IF($T902 &lt;&gt; "", $H902/$T902, ""), ""), "")</f>
        <v/>
      </c>
      <c r="AT902" s="16">
        <f t="shared" ca="1" si="28"/>
        <v>0</v>
      </c>
    </row>
    <row r="903" spans="1:46" x14ac:dyDescent="0.25">
      <c r="A903" t="str">
        <f>_xlfn.VALUETOTEXT(Overall!A905)</f>
        <v>FY2025 PCHP</v>
      </c>
      <c r="B903" s="8">
        <f>IF(Overall!B905&lt;&gt;"", VALUE(Overall!B905), "")</f>
        <v>53</v>
      </c>
      <c r="C903" s="5" t="str">
        <f>IF(Overall!C905&lt;&gt;"",_xlfn.VALUETOTEXT(Overall!C905),"")</f>
        <v>25-1012-3112-24CIMI-PS-HZ-053</v>
      </c>
      <c r="D903" s="5" t="str">
        <f>_xlfn.VALUETOTEXT(Overall!D905)</f>
        <v>HZ</v>
      </c>
      <c r="E903" s="5" t="str">
        <f>IF(Overall!Q905&lt;&gt;"",_xlfn.VALUETOTEXT(Overall!Q905),"")</f>
        <v>CIMI</v>
      </c>
      <c r="F903" s="5" t="str">
        <f>IF(Overall!E905&lt;&gt;"",_xlfn.VALUETOTEXT(Overall!E905),"")</f>
        <v>CIMB Islamic Bank Berhad</v>
      </c>
      <c r="G903" s="5" t="str">
        <f>IF(Overall!R905&lt;&gt;"",_xlfn.VALUETOTEXT(Overall!R905),"")</f>
        <v>Asian</v>
      </c>
      <c r="H903" s="6">
        <f>IF(Overall!F905&lt;&gt;"",VALUE(Overall!F905),"")</f>
        <v>500000</v>
      </c>
      <c r="I903" s="6">
        <f>IF(Overall!G905&lt;&gt;"",VALUE(Overall!G905),"")</f>
        <v>77</v>
      </c>
      <c r="J903" s="6">
        <f>IF(Overall!H905&lt;&gt;"",VALUE(Overall!H905),"")</f>
        <v>64</v>
      </c>
      <c r="K903" s="6">
        <f>IF(Overall!I905&lt;&gt;"",VALUE(Overall!I905),"")</f>
        <v>5.7</v>
      </c>
      <c r="L903" s="6">
        <f>IF(Overall!J905&lt;&gt;"",VALUE(Overall!J905),"")</f>
        <v>0.27</v>
      </c>
      <c r="M903" s="6">
        <f>IF(Overall!K905&lt;&gt;"",VALUE(Overall!K905),"")</f>
        <v>5.43</v>
      </c>
      <c r="N903" s="6">
        <f>IF(Overall!T905&lt;&gt;"",VALUE(Overall!T905),"")</f>
        <v>71.81</v>
      </c>
      <c r="O903" s="7">
        <f>IF(Overall!L905&lt;&gt;"", DATEVALUE(Overall!L905), "")</f>
        <v>45658</v>
      </c>
      <c r="P903" s="7">
        <f>IF(Overall!M905&lt;&gt;"", DATEVALUE(Overall!M905), "")</f>
        <v>45688</v>
      </c>
      <c r="Q903" s="7" t="str">
        <f>IF(Overall!S905&lt;&gt;"",_xlfn.VALUETOTEXT(Overall!S905),"")</f>
        <v>Jan</v>
      </c>
      <c r="R903" s="7">
        <f>IF(Overall!O905&lt;&gt;"", DATEVALUE(Overall!O905), "")</f>
        <v>45636</v>
      </c>
      <c r="S903" s="7">
        <f>IF(Overall!O905&lt;&gt;"", DATEVALUE(Overall!O905), "")</f>
        <v>45636</v>
      </c>
      <c r="T903" s="5">
        <f t="shared" si="29"/>
        <v>1</v>
      </c>
      <c r="U903" s="10">
        <f>IF(Overall!$A905&lt;&gt;"",IF(AND(MONTH($O903) &lt;= 1, MONTH($P903) &gt;= 1), IF($T903 &lt;&gt; "", $H903/$T903, ""), ""),"")</f>
        <v>500000</v>
      </c>
      <c r="V903" s="10" t="str">
        <f>IF(Overall!$A905&lt;&gt;"",IF(AND(MONTH($O903) &lt;= 2, MONTH($P903) &gt;= 2), IF($T903 &lt;&gt; "", $H903/$T903, ""), ""),"")</f>
        <v/>
      </c>
      <c r="W903" s="10" t="str">
        <f>IF(Overall!$A905&lt;&gt;"",IF(AND(MONTH($O903) &lt;= 3, MONTH($P903) &gt;= 3), IF($T903 &lt;&gt; "", $H903/$T903, ""), ""),"")</f>
        <v/>
      </c>
      <c r="X903" s="10" t="str">
        <f>IF(Overall!$A905&lt;&gt;"",IF(AND(MONTH($O903) &lt;= 4, MONTH($P903) &gt;= 4), IF($T903 &lt;&gt; "", $H903/$T903, ""), ""),"")</f>
        <v/>
      </c>
      <c r="Y903" s="10" t="str">
        <f>IF(Overall!$A905&lt;&gt;"",IF(AND(MONTH($O903) &lt;= 5, MONTH($P903) &gt;= 5), IF($T903 &lt;&gt; "", $H903/$T903, ""), ""),"")</f>
        <v/>
      </c>
      <c r="Z903" s="10" t="str">
        <f>IF(Overall!$A905&lt;&gt;"",IF(AND(MONTH($O903) &lt;= 6, MONTH($P903) &gt;= 6), IF($T903 &lt;&gt; "", $H903/$T903, ""), ""),"")</f>
        <v/>
      </c>
      <c r="AA903" s="10" t="str">
        <f>IF(Overall!$A905&lt;&gt;"",IF(AND(MONTH($O903) &lt;= 7, MONTH($P903) &gt;= 7 ), IF($T903 &lt;&gt; "", $H903/$T903, ""), ""),"")</f>
        <v/>
      </c>
      <c r="AB903" s="10" t="str">
        <f>IF(Overall!$A905&lt;&gt;"",IF(AND(MONTH($O903) &lt;= 8, MONTH($P903) &gt;= 8), IF($T903 &lt;&gt; "", $H903/$T903, ""), ""),"")</f>
        <v/>
      </c>
      <c r="AC903" s="10" t="str">
        <f>IF(Overall!$A905&lt;&gt;"",IF(AND(MONTH($O903) &lt;= 9, MONTH($P903) &gt;= 9), IF($T903 &lt;&gt; "", $H903/$T903, ""), ""),"")</f>
        <v/>
      </c>
      <c r="AD903" s="10" t="str">
        <f>IF(Overall!$A905&lt;&gt;"",IF(AND(MONTH($O903) &lt;= 10, MONTH($P903) &gt;= 10), IF($T903 &lt;&gt; "", $H903/$T903, ""), ""),"")</f>
        <v/>
      </c>
      <c r="AE903" s="10" t="str">
        <f>IF(Overall!$A905&lt;&gt;"",IF(AND(MONTH($O903) &lt;= 11, MONTH($P903) &gt;= 11), IF($T903 &lt;&gt; "", $H903/$T903, ""), ""),"")</f>
        <v/>
      </c>
      <c r="AF903" s="10" t="str">
        <f>IF(Overall!$A905&lt;&gt;"",IF(AND(MONTH($O903) &lt;= 12, MONTH($P903) &gt;= 12), IF($T903 &lt;&gt; "", $H903/$T903, ""), ""),"")</f>
        <v/>
      </c>
      <c r="AH903" s="10" t="str">
        <f ca="1">IFERROR(IF(AND(NOW()&lt;= EOMONTH(DATE(YEAR($P903),1, 1), 0), Overall!$A905&lt;&gt;"", MONTH($O903) &lt;= 1, MONTH($P903) &gt;= 1), IF($T903 &lt;&gt; "", $H903/$T903, ""), ""), "")</f>
        <v/>
      </c>
      <c r="AI903" s="10" t="str">
        <f ca="1">IFERROR(IF(AND(NOW()&lt;= EOMONTH(DATE(YEAR($P903),2, 1), 0), Overall!$A905&lt;&gt;"", MONTH($O903) &lt;= 2, MONTH($P903) &gt;= 2), IF($T903 &lt;&gt; "", $H903/$T903, ""), ""), "")</f>
        <v/>
      </c>
      <c r="AJ903" s="10" t="str">
        <f ca="1">IFERROR(IF(AND(NOW()&lt;= EOMONTH(DATE(YEAR($P903),3, 1), 0), Overall!$A905&lt;&gt;"", MONTH($O903) &lt;= 3, MONTH($P903) &gt;= 3), IF($T903 &lt;&gt; "", $H903/$T903, ""), ""), "")</f>
        <v/>
      </c>
      <c r="AK903" s="10" t="str">
        <f ca="1">IFERROR(IF(AND(NOW()&lt;= EOMONTH(DATE(YEAR($P903),4, 1), 0), Overall!$A905&lt;&gt;"", MONTH($O903) &lt;= 4, MONTH($P903) &gt;= 4), IF($T903 &lt;&gt; "", $H903/$T903, ""), ""), "")</f>
        <v/>
      </c>
      <c r="AL903" s="10" t="str">
        <f ca="1">IFERROR(IF(AND(NOW()&lt;= EOMONTH(DATE(YEAR($P903),5, 1), 0), Overall!$A905&lt;&gt;"", MONTH($O903) &lt;= 5, MONTH($P903) &gt;= 5), IF($T903 &lt;&gt; "", $H903/$T903, ""), ""), "")</f>
        <v/>
      </c>
      <c r="AM903" s="10" t="str">
        <f ca="1">IFERROR(IF(AND(NOW()&lt;= EOMONTH(DATE(YEAR($P903),6, 1), 0), Overall!$A905&lt;&gt;"", MONTH($O903) &lt;= 6, MONTH($P903) &gt;= 6), IF($T903 &lt;&gt; "", $H903/$T903, ""), ""), "")</f>
        <v/>
      </c>
      <c r="AN903" s="10" t="str">
        <f ca="1">IFERROR(IF(AND(NOW()&lt;= EOMONTH(DATE(YEAR($P903),7, 1), 0), Overall!$A905&lt;&gt;"", MONTH($O903) &lt;= 7, MONTH($P903) &gt;= 7), IF($T903 &lt;&gt; "", $H903/$T903, ""), ""), "")</f>
        <v/>
      </c>
      <c r="AO903" s="10" t="str">
        <f ca="1">IFERROR(IF(AND(NOW()&lt;= EOMONTH(DATE(YEAR($P903),8, 1), 0), Overall!$A905&lt;&gt;"", MONTH($O903) &lt;= 8, MONTH($P903) &gt;= 8), IF($T903 &lt;&gt; "", $H903/$T903, ""), ""), "")</f>
        <v/>
      </c>
      <c r="AP903" s="10" t="str">
        <f ca="1">IFERROR(IF(AND(NOW()&lt;= EOMONTH(DATE(YEAR($P903),9, 1), 0), Overall!$A905&lt;&gt;"", MONTH($O903) &lt;= 9, MONTH($P903) &gt;= 9), IF($T903 &lt;&gt; "", $H903/$T903, ""), ""), "")</f>
        <v/>
      </c>
      <c r="AQ903" s="10" t="str">
        <f ca="1">IFERROR(IF(AND(NOW()&lt;= EOMONTH(DATE(YEAR($P903),10, 1), 0), Overall!$A905&lt;&gt;"", MONTH($O903) &lt;= 10, MONTH($P903) &gt;= 10), IF($T903 &lt;&gt; "", $H903/$T903, ""), ""), "")</f>
        <v/>
      </c>
      <c r="AR903" s="10" t="str">
        <f ca="1">IFERROR(IF(AND(NOW()&lt;= EOMONTH(DATE(YEAR($P903),11, 1), 0), Overall!$A905&lt;&gt;"", MONTH($O903) &lt;=11, MONTH($P903) &gt;= 11), IF($T903 &lt;&gt; "", $H903/$T903, ""), ""), "")</f>
        <v/>
      </c>
      <c r="AS903" s="10" t="str">
        <f ca="1">IFERROR(IF(AND(NOW()&lt;= EOMONTH(DATE(YEAR($P903),12, 1), 0), Overall!$A905&lt;&gt;"", MONTH($O903) &lt;= 12, MONTH($P903) &gt;= 12), IF($T903 &lt;&gt; "", $H903/$T903, ""), ""), "")</f>
        <v/>
      </c>
      <c r="AT903" s="16">
        <f t="shared" ca="1" si="28"/>
        <v>0</v>
      </c>
    </row>
    <row r="904" spans="1:46" x14ac:dyDescent="0.25">
      <c r="A904" t="str">
        <f>_xlfn.VALUETOTEXT(Overall!A906)</f>
        <v>FY2025 PCHP</v>
      </c>
      <c r="B904" s="8">
        <f>IF(Overall!B906&lt;&gt;"", VALUE(Overall!B906), "")</f>
        <v>54</v>
      </c>
      <c r="C904" s="5" t="str">
        <f>IF(Overall!C906&lt;&gt;"",_xlfn.VALUETOTEXT(Overall!C906),"")</f>
        <v>25-1012-3112-24SCBS-PS-DS-054</v>
      </c>
      <c r="D904" s="5" t="str">
        <f>_xlfn.VALUETOTEXT(Overall!D906)</f>
        <v>DS</v>
      </c>
      <c r="E904" s="5" t="str">
        <f>IF(Overall!Q906&lt;&gt;"",_xlfn.VALUETOTEXT(Overall!Q906),"")</f>
        <v>SCBS</v>
      </c>
      <c r="F904" s="5" t="str">
        <f>IF(Overall!E906&lt;&gt;"",_xlfn.VALUETOTEXT(Overall!E906),"")</f>
        <v>Standard Chartered Saadiq Berhad</v>
      </c>
      <c r="G904" s="5" t="str">
        <f>IF(Overall!R906&lt;&gt;"",_xlfn.VALUETOTEXT(Overall!R906),"")</f>
        <v>Asian</v>
      </c>
      <c r="H904" s="6">
        <f>IF(Overall!F906&lt;&gt;"",VALUE(Overall!F906),"")</f>
        <v>500000</v>
      </c>
      <c r="I904" s="6">
        <f>IF(Overall!G906&lt;&gt;"",VALUE(Overall!G906),"")</f>
        <v>77</v>
      </c>
      <c r="J904" s="6">
        <f>IF(Overall!H906&lt;&gt;"",VALUE(Overall!H906),"")</f>
        <v>64</v>
      </c>
      <c r="K904" s="6">
        <f>IF(Overall!I906&lt;&gt;"",VALUE(Overall!I906),"")</f>
        <v>5.7</v>
      </c>
      <c r="L904" s="6">
        <f>IF(Overall!J906&lt;&gt;"",VALUE(Overall!J906),"")</f>
        <v>0.2</v>
      </c>
      <c r="M904" s="6">
        <f>IF(Overall!K906&lt;&gt;"",VALUE(Overall!K906),"")</f>
        <v>5.5</v>
      </c>
      <c r="N904" s="6">
        <f>IF(Overall!T906&lt;&gt;"",VALUE(Overall!T906),"")</f>
        <v>71.75</v>
      </c>
      <c r="O904" s="7">
        <f>IF(Overall!L906&lt;&gt;"", DATEVALUE(Overall!L906), "")</f>
        <v>45658</v>
      </c>
      <c r="P904" s="7">
        <f>IF(Overall!M906&lt;&gt;"", DATEVALUE(Overall!M906), "")</f>
        <v>45688</v>
      </c>
      <c r="Q904" s="7" t="str">
        <f>IF(Overall!S906&lt;&gt;"",_xlfn.VALUETOTEXT(Overall!S906),"")</f>
        <v>Jan</v>
      </c>
      <c r="R904" s="7">
        <f>IF(Overall!O906&lt;&gt;"", DATEVALUE(Overall!O906), "")</f>
        <v>45636</v>
      </c>
      <c r="S904" s="7">
        <f>IF(Overall!O906&lt;&gt;"", DATEVALUE(Overall!O906), "")</f>
        <v>45636</v>
      </c>
      <c r="T904" s="5">
        <f t="shared" si="29"/>
        <v>1</v>
      </c>
      <c r="U904" s="10">
        <f>IF(Overall!$A906&lt;&gt;"",IF(AND(MONTH($O904) &lt;= 1, MONTH($P904) &gt;= 1), IF($T904 &lt;&gt; "", $H904/$T904, ""), ""),"")</f>
        <v>500000</v>
      </c>
      <c r="V904" s="10" t="str">
        <f>IF(Overall!$A906&lt;&gt;"",IF(AND(MONTH($O904) &lt;= 2, MONTH($P904) &gt;= 2), IF($T904 &lt;&gt; "", $H904/$T904, ""), ""),"")</f>
        <v/>
      </c>
      <c r="W904" s="10" t="str">
        <f>IF(Overall!$A906&lt;&gt;"",IF(AND(MONTH($O904) &lt;= 3, MONTH($P904) &gt;= 3), IF($T904 &lt;&gt; "", $H904/$T904, ""), ""),"")</f>
        <v/>
      </c>
      <c r="X904" s="10" t="str">
        <f>IF(Overall!$A906&lt;&gt;"",IF(AND(MONTH($O904) &lt;= 4, MONTH($P904) &gt;= 4), IF($T904 &lt;&gt; "", $H904/$T904, ""), ""),"")</f>
        <v/>
      </c>
      <c r="Y904" s="10" t="str">
        <f>IF(Overall!$A906&lt;&gt;"",IF(AND(MONTH($O904) &lt;= 5, MONTH($P904) &gt;= 5), IF($T904 &lt;&gt; "", $H904/$T904, ""), ""),"")</f>
        <v/>
      </c>
      <c r="Z904" s="10" t="str">
        <f>IF(Overall!$A906&lt;&gt;"",IF(AND(MONTH($O904) &lt;= 6, MONTH($P904) &gt;= 6), IF($T904 &lt;&gt; "", $H904/$T904, ""), ""),"")</f>
        <v/>
      </c>
      <c r="AA904" s="10" t="str">
        <f>IF(Overall!$A906&lt;&gt;"",IF(AND(MONTH($O904) &lt;= 7, MONTH($P904) &gt;= 7 ), IF($T904 &lt;&gt; "", $H904/$T904, ""), ""),"")</f>
        <v/>
      </c>
      <c r="AB904" s="10" t="str">
        <f>IF(Overall!$A906&lt;&gt;"",IF(AND(MONTH($O904) &lt;= 8, MONTH($P904) &gt;= 8), IF($T904 &lt;&gt; "", $H904/$T904, ""), ""),"")</f>
        <v/>
      </c>
      <c r="AC904" s="10" t="str">
        <f>IF(Overall!$A906&lt;&gt;"",IF(AND(MONTH($O904) &lt;= 9, MONTH($P904) &gt;= 9), IF($T904 &lt;&gt; "", $H904/$T904, ""), ""),"")</f>
        <v/>
      </c>
      <c r="AD904" s="10" t="str">
        <f>IF(Overall!$A906&lt;&gt;"",IF(AND(MONTH($O904) &lt;= 10, MONTH($P904) &gt;= 10), IF($T904 &lt;&gt; "", $H904/$T904, ""), ""),"")</f>
        <v/>
      </c>
      <c r="AE904" s="10" t="str">
        <f>IF(Overall!$A906&lt;&gt;"",IF(AND(MONTH($O904) &lt;= 11, MONTH($P904) &gt;= 11), IF($T904 &lt;&gt; "", $H904/$T904, ""), ""),"")</f>
        <v/>
      </c>
      <c r="AF904" s="10" t="str">
        <f>IF(Overall!$A906&lt;&gt;"",IF(AND(MONTH($O904) &lt;= 12, MONTH($P904) &gt;= 12), IF($T904 &lt;&gt; "", $H904/$T904, ""), ""),"")</f>
        <v/>
      </c>
      <c r="AH904" s="10" t="str">
        <f ca="1">IFERROR(IF(AND(NOW()&lt;= EOMONTH(DATE(YEAR($P904),1, 1), 0), Overall!$A906&lt;&gt;"", MONTH($O904) &lt;= 1, MONTH($P904) &gt;= 1), IF($T904 &lt;&gt; "", $H904/$T904, ""), ""), "")</f>
        <v/>
      </c>
      <c r="AI904" s="10" t="str">
        <f ca="1">IFERROR(IF(AND(NOW()&lt;= EOMONTH(DATE(YEAR($P904),2, 1), 0), Overall!$A906&lt;&gt;"", MONTH($O904) &lt;= 2, MONTH($P904) &gt;= 2), IF($T904 &lt;&gt; "", $H904/$T904, ""), ""), "")</f>
        <v/>
      </c>
      <c r="AJ904" s="10" t="str">
        <f ca="1">IFERROR(IF(AND(NOW()&lt;= EOMONTH(DATE(YEAR($P904),3, 1), 0), Overall!$A906&lt;&gt;"", MONTH($O904) &lt;= 3, MONTH($P904) &gt;= 3), IF($T904 &lt;&gt; "", $H904/$T904, ""), ""), "")</f>
        <v/>
      </c>
      <c r="AK904" s="10" t="str">
        <f ca="1">IFERROR(IF(AND(NOW()&lt;= EOMONTH(DATE(YEAR($P904),4, 1), 0), Overall!$A906&lt;&gt;"", MONTH($O904) &lt;= 4, MONTH($P904) &gt;= 4), IF($T904 &lt;&gt; "", $H904/$T904, ""), ""), "")</f>
        <v/>
      </c>
      <c r="AL904" s="10" t="str">
        <f ca="1">IFERROR(IF(AND(NOW()&lt;= EOMONTH(DATE(YEAR($P904),5, 1), 0), Overall!$A906&lt;&gt;"", MONTH($O904) &lt;= 5, MONTH($P904) &gt;= 5), IF($T904 &lt;&gt; "", $H904/$T904, ""), ""), "")</f>
        <v/>
      </c>
      <c r="AM904" s="10" t="str">
        <f ca="1">IFERROR(IF(AND(NOW()&lt;= EOMONTH(DATE(YEAR($P904),6, 1), 0), Overall!$A906&lt;&gt;"", MONTH($O904) &lt;= 6, MONTH($P904) &gt;= 6), IF($T904 &lt;&gt; "", $H904/$T904, ""), ""), "")</f>
        <v/>
      </c>
      <c r="AN904" s="10" t="str">
        <f ca="1">IFERROR(IF(AND(NOW()&lt;= EOMONTH(DATE(YEAR($P904),7, 1), 0), Overall!$A906&lt;&gt;"", MONTH($O904) &lt;= 7, MONTH($P904) &gt;= 7), IF($T904 &lt;&gt; "", $H904/$T904, ""), ""), "")</f>
        <v/>
      </c>
      <c r="AO904" s="10" t="str">
        <f ca="1">IFERROR(IF(AND(NOW()&lt;= EOMONTH(DATE(YEAR($P904),8, 1), 0), Overall!$A906&lt;&gt;"", MONTH($O904) &lt;= 8, MONTH($P904) &gt;= 8), IF($T904 &lt;&gt; "", $H904/$T904, ""), ""), "")</f>
        <v/>
      </c>
      <c r="AP904" s="10" t="str">
        <f ca="1">IFERROR(IF(AND(NOW()&lt;= EOMONTH(DATE(YEAR($P904),9, 1), 0), Overall!$A906&lt;&gt;"", MONTH($O904) &lt;= 9, MONTH($P904) &gt;= 9), IF($T904 &lt;&gt; "", $H904/$T904, ""), ""), "")</f>
        <v/>
      </c>
      <c r="AQ904" s="10" t="str">
        <f ca="1">IFERROR(IF(AND(NOW()&lt;= EOMONTH(DATE(YEAR($P904),10, 1), 0), Overall!$A906&lt;&gt;"", MONTH($O904) &lt;= 10, MONTH($P904) &gt;= 10), IF($T904 &lt;&gt; "", $H904/$T904, ""), ""), "")</f>
        <v/>
      </c>
      <c r="AR904" s="10" t="str">
        <f ca="1">IFERROR(IF(AND(NOW()&lt;= EOMONTH(DATE(YEAR($P904),11, 1), 0), Overall!$A906&lt;&gt;"", MONTH($O904) &lt;=11, MONTH($P904) &gt;= 11), IF($T904 &lt;&gt; "", $H904/$T904, ""), ""), "")</f>
        <v/>
      </c>
      <c r="AS904" s="10" t="str">
        <f ca="1">IFERROR(IF(AND(NOW()&lt;= EOMONTH(DATE(YEAR($P904),12, 1), 0), Overall!$A906&lt;&gt;"", MONTH($O904) &lt;= 12, MONTH($P904) &gt;= 12), IF($T904 &lt;&gt; "", $H904/$T904, ""), ""), "")</f>
        <v/>
      </c>
      <c r="AT904" s="16">
        <f t="shared" ca="1" si="28"/>
        <v>0</v>
      </c>
    </row>
    <row r="905" spans="1:46" x14ac:dyDescent="0.25">
      <c r="A905" t="str">
        <f>_xlfn.VALUETOTEXT(Overall!A907)</f>
        <v>FY2025 PCHP</v>
      </c>
      <c r="B905" s="8">
        <f>IF(Overall!B907&lt;&gt;"", VALUE(Overall!B907), "")</f>
        <v>55</v>
      </c>
      <c r="C905" s="5" t="str">
        <f>IF(Overall!C907&lt;&gt;"",_xlfn.VALUETOTEXT(Overall!C907),"")</f>
        <v>25-1212-0301-24CITI-PS-HZ-055</v>
      </c>
      <c r="D905" s="5" t="str">
        <f>_xlfn.VALUETOTEXT(Overall!D907)</f>
        <v>HZ</v>
      </c>
      <c r="E905" s="5" t="str">
        <f>IF(Overall!Q907&lt;&gt;"",_xlfn.VALUETOTEXT(Overall!Q907),"")</f>
        <v>CITI</v>
      </c>
      <c r="F905" s="5" t="str">
        <f>IF(Overall!E907&lt;&gt;"",_xlfn.VALUETOTEXT(Overall!E907),"")</f>
        <v>Citibank Bhd</v>
      </c>
      <c r="G905" s="5" t="str">
        <f>IF(Overall!R907&lt;&gt;"",_xlfn.VALUETOTEXT(Overall!R907),"")</f>
        <v>Asian</v>
      </c>
      <c r="H905" s="6">
        <f>IF(Overall!F907&lt;&gt;"",VALUE(Overall!F907),"")</f>
        <v>500000</v>
      </c>
      <c r="I905" s="6">
        <f>IF(Overall!G907&lt;&gt;"",VALUE(Overall!G907),"")</f>
        <v>77</v>
      </c>
      <c r="J905" s="6">
        <f>IF(Overall!H907&lt;&gt;"",VALUE(Overall!H907),"")</f>
        <v>64</v>
      </c>
      <c r="K905" s="6">
        <f>IF(Overall!I907&lt;&gt;"",VALUE(Overall!I907),"")</f>
        <v>5.7</v>
      </c>
      <c r="L905" s="6">
        <f>IF(Overall!J907&lt;&gt;"",VALUE(Overall!J907),"")</f>
        <v>0.5</v>
      </c>
      <c r="M905" s="6">
        <f>IF(Overall!K907&lt;&gt;"",VALUE(Overall!K907),"")</f>
        <v>5.2</v>
      </c>
      <c r="N905" s="6">
        <f>IF(Overall!T907&lt;&gt;"",VALUE(Overall!T907),"")</f>
        <v>72.7</v>
      </c>
      <c r="O905" s="7">
        <f>IF(Overall!L907&lt;&gt;"", DATEVALUE(Overall!L907), "")</f>
        <v>45689</v>
      </c>
      <c r="P905" s="7">
        <f>IF(Overall!M907&lt;&gt;"", DATEVALUE(Overall!M907), "")</f>
        <v>45716</v>
      </c>
      <c r="Q905" s="7" t="str">
        <f>IF(Overall!S907&lt;&gt;"",_xlfn.VALUETOTEXT(Overall!S907),"")</f>
        <v>Feb</v>
      </c>
      <c r="R905" s="7">
        <f>IF(Overall!O907&lt;&gt;"", DATEVALUE(Overall!O907), "")</f>
        <v>45638</v>
      </c>
      <c r="S905" s="7">
        <f>IF(Overall!O907&lt;&gt;"", DATEVALUE(Overall!O907), "")</f>
        <v>45638</v>
      </c>
      <c r="T905" s="5">
        <f t="shared" si="29"/>
        <v>1</v>
      </c>
      <c r="U905" s="10" t="str">
        <f>IF(Overall!$A907&lt;&gt;"",IF(AND(MONTH($O905) &lt;= 1, MONTH($P905) &gt;= 1), IF($T905 &lt;&gt; "", $H905/$T905, ""), ""),"")</f>
        <v/>
      </c>
      <c r="V905" s="10">
        <f>IF(Overall!$A907&lt;&gt;"",IF(AND(MONTH($O905) &lt;= 2, MONTH($P905) &gt;= 2), IF($T905 &lt;&gt; "", $H905/$T905, ""), ""),"")</f>
        <v>500000</v>
      </c>
      <c r="W905" s="10" t="str">
        <f>IF(Overall!$A907&lt;&gt;"",IF(AND(MONTH($O905) &lt;= 3, MONTH($P905) &gt;= 3), IF($T905 &lt;&gt; "", $H905/$T905, ""), ""),"")</f>
        <v/>
      </c>
      <c r="X905" s="10" t="str">
        <f>IF(Overall!$A907&lt;&gt;"",IF(AND(MONTH($O905) &lt;= 4, MONTH($P905) &gt;= 4), IF($T905 &lt;&gt; "", $H905/$T905, ""), ""),"")</f>
        <v/>
      </c>
      <c r="Y905" s="10" t="str">
        <f>IF(Overall!$A907&lt;&gt;"",IF(AND(MONTH($O905) &lt;= 5, MONTH($P905) &gt;= 5), IF($T905 &lt;&gt; "", $H905/$T905, ""), ""),"")</f>
        <v/>
      </c>
      <c r="Z905" s="10" t="str">
        <f>IF(Overall!$A907&lt;&gt;"",IF(AND(MONTH($O905) &lt;= 6, MONTH($P905) &gt;= 6), IF($T905 &lt;&gt; "", $H905/$T905, ""), ""),"")</f>
        <v/>
      </c>
      <c r="AA905" s="10" t="str">
        <f>IF(Overall!$A907&lt;&gt;"",IF(AND(MONTH($O905) &lt;= 7, MONTH($P905) &gt;= 7 ), IF($T905 &lt;&gt; "", $H905/$T905, ""), ""),"")</f>
        <v/>
      </c>
      <c r="AB905" s="10" t="str">
        <f>IF(Overall!$A907&lt;&gt;"",IF(AND(MONTH($O905) &lt;= 8, MONTH($P905) &gt;= 8), IF($T905 &lt;&gt; "", $H905/$T905, ""), ""),"")</f>
        <v/>
      </c>
      <c r="AC905" s="10" t="str">
        <f>IF(Overall!$A907&lt;&gt;"",IF(AND(MONTH($O905) &lt;= 9, MONTH($P905) &gt;= 9), IF($T905 &lt;&gt; "", $H905/$T905, ""), ""),"")</f>
        <v/>
      </c>
      <c r="AD905" s="10" t="str">
        <f>IF(Overall!$A907&lt;&gt;"",IF(AND(MONTH($O905) &lt;= 10, MONTH($P905) &gt;= 10), IF($T905 &lt;&gt; "", $H905/$T905, ""), ""),"")</f>
        <v/>
      </c>
      <c r="AE905" s="10" t="str">
        <f>IF(Overall!$A907&lt;&gt;"",IF(AND(MONTH($O905) &lt;= 11, MONTH($P905) &gt;= 11), IF($T905 &lt;&gt; "", $H905/$T905, ""), ""),"")</f>
        <v/>
      </c>
      <c r="AF905" s="10" t="str">
        <f>IF(Overall!$A907&lt;&gt;"",IF(AND(MONTH($O905) &lt;= 12, MONTH($P905) &gt;= 12), IF($T905 &lt;&gt; "", $H905/$T905, ""), ""),"")</f>
        <v/>
      </c>
      <c r="AH905" s="10" t="str">
        <f ca="1">IFERROR(IF(AND(NOW()&lt;= EOMONTH(DATE(YEAR($P905),1, 1), 0), Overall!$A907&lt;&gt;"", MONTH($O905) &lt;= 1, MONTH($P905) &gt;= 1), IF($T905 &lt;&gt; "", $H905/$T905, ""), ""), "")</f>
        <v/>
      </c>
      <c r="AI905" s="10" t="str">
        <f ca="1">IFERROR(IF(AND(NOW()&lt;= EOMONTH(DATE(YEAR($P905),2, 1), 0), Overall!$A907&lt;&gt;"", MONTH($O905) &lt;= 2, MONTH($P905) &gt;= 2), IF($T905 &lt;&gt; "", $H905/$T905, ""), ""), "")</f>
        <v/>
      </c>
      <c r="AJ905" s="10" t="str">
        <f ca="1">IFERROR(IF(AND(NOW()&lt;= EOMONTH(DATE(YEAR($P905),3, 1), 0), Overall!$A907&lt;&gt;"", MONTH($O905) &lt;= 3, MONTH($P905) &gt;= 3), IF($T905 &lt;&gt; "", $H905/$T905, ""), ""), "")</f>
        <v/>
      </c>
      <c r="AK905" s="10" t="str">
        <f ca="1">IFERROR(IF(AND(NOW()&lt;= EOMONTH(DATE(YEAR($P905),4, 1), 0), Overall!$A907&lt;&gt;"", MONTH($O905) &lt;= 4, MONTH($P905) &gt;= 4), IF($T905 &lt;&gt; "", $H905/$T905, ""), ""), "")</f>
        <v/>
      </c>
      <c r="AL905" s="10" t="str">
        <f ca="1">IFERROR(IF(AND(NOW()&lt;= EOMONTH(DATE(YEAR($P905),5, 1), 0), Overall!$A907&lt;&gt;"", MONTH($O905) &lt;= 5, MONTH($P905) &gt;= 5), IF($T905 &lt;&gt; "", $H905/$T905, ""), ""), "")</f>
        <v/>
      </c>
      <c r="AM905" s="10" t="str">
        <f ca="1">IFERROR(IF(AND(NOW()&lt;= EOMONTH(DATE(YEAR($P905),6, 1), 0), Overall!$A907&lt;&gt;"", MONTH($O905) &lt;= 6, MONTH($P905) &gt;= 6), IF($T905 &lt;&gt; "", $H905/$T905, ""), ""), "")</f>
        <v/>
      </c>
      <c r="AN905" s="10" t="str">
        <f ca="1">IFERROR(IF(AND(NOW()&lt;= EOMONTH(DATE(YEAR($P905),7, 1), 0), Overall!$A907&lt;&gt;"", MONTH($O905) &lt;= 7, MONTH($P905) &gt;= 7), IF($T905 &lt;&gt; "", $H905/$T905, ""), ""), "")</f>
        <v/>
      </c>
      <c r="AO905" s="10" t="str">
        <f ca="1">IFERROR(IF(AND(NOW()&lt;= EOMONTH(DATE(YEAR($P905),8, 1), 0), Overall!$A907&lt;&gt;"", MONTH($O905) &lt;= 8, MONTH($P905) &gt;= 8), IF($T905 &lt;&gt; "", $H905/$T905, ""), ""), "")</f>
        <v/>
      </c>
      <c r="AP905" s="10" t="str">
        <f ca="1">IFERROR(IF(AND(NOW()&lt;= EOMONTH(DATE(YEAR($P905),9, 1), 0), Overall!$A907&lt;&gt;"", MONTH($O905) &lt;= 9, MONTH($P905) &gt;= 9), IF($T905 &lt;&gt; "", $H905/$T905, ""), ""), "")</f>
        <v/>
      </c>
      <c r="AQ905" s="10" t="str">
        <f ca="1">IFERROR(IF(AND(NOW()&lt;= EOMONTH(DATE(YEAR($P905),10, 1), 0), Overall!$A907&lt;&gt;"", MONTH($O905) &lt;= 10, MONTH($P905) &gt;= 10), IF($T905 &lt;&gt; "", $H905/$T905, ""), ""), "")</f>
        <v/>
      </c>
      <c r="AR905" s="10" t="str">
        <f ca="1">IFERROR(IF(AND(NOW()&lt;= EOMONTH(DATE(YEAR($P905),11, 1), 0), Overall!$A907&lt;&gt;"", MONTH($O905) &lt;=11, MONTH($P905) &gt;= 11), IF($T905 &lt;&gt; "", $H905/$T905, ""), ""), "")</f>
        <v/>
      </c>
      <c r="AS905" s="10" t="str">
        <f ca="1">IFERROR(IF(AND(NOW()&lt;= EOMONTH(DATE(YEAR($P905),12, 1), 0), Overall!$A907&lt;&gt;"", MONTH($O905) &lt;= 12, MONTH($P905) &gt;= 12), IF($T905 &lt;&gt; "", $H905/$T905, ""), ""), "")</f>
        <v/>
      </c>
      <c r="AT905" s="16">
        <f t="shared" ca="1" si="28"/>
        <v>0</v>
      </c>
    </row>
    <row r="906" spans="1:46" x14ac:dyDescent="0.25">
      <c r="A906" t="str">
        <f>_xlfn.VALUETOTEXT(Overall!A908)</f>
        <v>FY2025 PCHP</v>
      </c>
      <c r="B906" s="8">
        <f>IF(Overall!B908&lt;&gt;"", VALUE(Overall!B908), "")</f>
        <v>56</v>
      </c>
      <c r="C906" s="5" t="str">
        <f>IF(Overall!C908&lt;&gt;"",_xlfn.VALUETOTEXT(Overall!C908),"")</f>
        <v>25-1212-0301-24SCBS-PS-HZ-056</v>
      </c>
      <c r="D906" s="5" t="str">
        <f>_xlfn.VALUETOTEXT(Overall!D908)</f>
        <v>HZ</v>
      </c>
      <c r="E906" s="5" t="str">
        <f>IF(Overall!Q908&lt;&gt;"",_xlfn.VALUETOTEXT(Overall!Q908),"")</f>
        <v>SCBS</v>
      </c>
      <c r="F906" s="5" t="str">
        <f>IF(Overall!E908&lt;&gt;"",_xlfn.VALUETOTEXT(Overall!E908),"")</f>
        <v>Standard Chartered Saadiq Berhad</v>
      </c>
      <c r="G906" s="5" t="str">
        <f>IF(Overall!R908&lt;&gt;"",_xlfn.VALUETOTEXT(Overall!R908),"")</f>
        <v>Asian</v>
      </c>
      <c r="H906" s="6">
        <f>IF(Overall!F908&lt;&gt;"",VALUE(Overall!F908),"")</f>
        <v>500000</v>
      </c>
      <c r="I906" s="6">
        <f>IF(Overall!G908&lt;&gt;"",VALUE(Overall!G908),"")</f>
        <v>77</v>
      </c>
      <c r="J906" s="6">
        <f>IF(Overall!H908&lt;&gt;"",VALUE(Overall!H908),"")</f>
        <v>64</v>
      </c>
      <c r="K906" s="6">
        <f>IF(Overall!I908&lt;&gt;"",VALUE(Overall!I908),"")</f>
        <v>6.48</v>
      </c>
      <c r="L906" s="6">
        <f>IF(Overall!J908&lt;&gt;"",VALUE(Overall!J908),"")</f>
        <v>0.98</v>
      </c>
      <c r="M906" s="6">
        <f>IF(Overall!K908&lt;&gt;"",VALUE(Overall!K908),"")</f>
        <v>5.5</v>
      </c>
      <c r="N906" s="6">
        <f>IF(Overall!T908&lt;&gt;"",VALUE(Overall!T908),"")</f>
        <v>72.53</v>
      </c>
      <c r="O906" s="7">
        <f>IF(Overall!L908&lt;&gt;"", DATEVALUE(Overall!L908), "")</f>
        <v>45717</v>
      </c>
      <c r="P906" s="7">
        <f>IF(Overall!M908&lt;&gt;"", DATEVALUE(Overall!M908), "")</f>
        <v>45747</v>
      </c>
      <c r="Q906" s="7" t="str">
        <f>IF(Overall!S908&lt;&gt;"",_xlfn.VALUETOTEXT(Overall!S908),"")</f>
        <v>Mar</v>
      </c>
      <c r="R906" s="7">
        <f>IF(Overall!O908&lt;&gt;"", DATEVALUE(Overall!O908), "")</f>
        <v>45638</v>
      </c>
      <c r="S906" s="7">
        <f>IF(Overall!O908&lt;&gt;"", DATEVALUE(Overall!O908), "")</f>
        <v>45638</v>
      </c>
      <c r="T906" s="5">
        <f t="shared" si="29"/>
        <v>1</v>
      </c>
      <c r="U906" s="10" t="str">
        <f>IF(Overall!$A908&lt;&gt;"",IF(AND(MONTH($O906) &lt;= 1, MONTH($P906) &gt;= 1), IF($T906 &lt;&gt; "", $H906/$T906, ""), ""),"")</f>
        <v/>
      </c>
      <c r="V906" s="10" t="str">
        <f>IF(Overall!$A908&lt;&gt;"",IF(AND(MONTH($O906) &lt;= 2, MONTH($P906) &gt;= 2), IF($T906 &lt;&gt; "", $H906/$T906, ""), ""),"")</f>
        <v/>
      </c>
      <c r="W906" s="10">
        <f>IF(Overall!$A908&lt;&gt;"",IF(AND(MONTH($O906) &lt;= 3, MONTH($P906) &gt;= 3), IF($T906 &lt;&gt; "", $H906/$T906, ""), ""),"")</f>
        <v>500000</v>
      </c>
      <c r="X906" s="10" t="str">
        <f>IF(Overall!$A908&lt;&gt;"",IF(AND(MONTH($O906) &lt;= 4, MONTH($P906) &gt;= 4), IF($T906 &lt;&gt; "", $H906/$T906, ""), ""),"")</f>
        <v/>
      </c>
      <c r="Y906" s="10" t="str">
        <f>IF(Overall!$A908&lt;&gt;"",IF(AND(MONTH($O906) &lt;= 5, MONTH($P906) &gt;= 5), IF($T906 &lt;&gt; "", $H906/$T906, ""), ""),"")</f>
        <v/>
      </c>
      <c r="Z906" s="10" t="str">
        <f>IF(Overall!$A908&lt;&gt;"",IF(AND(MONTH($O906) &lt;= 6, MONTH($P906) &gt;= 6), IF($T906 &lt;&gt; "", $H906/$T906, ""), ""),"")</f>
        <v/>
      </c>
      <c r="AA906" s="10" t="str">
        <f>IF(Overall!$A908&lt;&gt;"",IF(AND(MONTH($O906) &lt;= 7, MONTH($P906) &gt;= 7 ), IF($T906 &lt;&gt; "", $H906/$T906, ""), ""),"")</f>
        <v/>
      </c>
      <c r="AB906" s="10" t="str">
        <f>IF(Overall!$A908&lt;&gt;"",IF(AND(MONTH($O906) &lt;= 8, MONTH($P906) &gt;= 8), IF($T906 &lt;&gt; "", $H906/$T906, ""), ""),"")</f>
        <v/>
      </c>
      <c r="AC906" s="10" t="str">
        <f>IF(Overall!$A908&lt;&gt;"",IF(AND(MONTH($O906) &lt;= 9, MONTH($P906) &gt;= 9), IF($T906 &lt;&gt; "", $H906/$T906, ""), ""),"")</f>
        <v/>
      </c>
      <c r="AD906" s="10" t="str">
        <f>IF(Overall!$A908&lt;&gt;"",IF(AND(MONTH($O906) &lt;= 10, MONTH($P906) &gt;= 10), IF($T906 &lt;&gt; "", $H906/$T906, ""), ""),"")</f>
        <v/>
      </c>
      <c r="AE906" s="10" t="str">
        <f>IF(Overall!$A908&lt;&gt;"",IF(AND(MONTH($O906) &lt;= 11, MONTH($P906) &gt;= 11), IF($T906 &lt;&gt; "", $H906/$T906, ""), ""),"")</f>
        <v/>
      </c>
      <c r="AF906" s="10" t="str">
        <f>IF(Overall!$A908&lt;&gt;"",IF(AND(MONTH($O906) &lt;= 12, MONTH($P906) &gt;= 12), IF($T906 &lt;&gt; "", $H906/$T906, ""), ""),"")</f>
        <v/>
      </c>
      <c r="AH906" s="10" t="str">
        <f ca="1">IFERROR(IF(AND(NOW()&lt;= EOMONTH(DATE(YEAR($P906),1, 1), 0), Overall!$A908&lt;&gt;"", MONTH($O906) &lt;= 1, MONTH($P906) &gt;= 1), IF($T906 &lt;&gt; "", $H906/$T906, ""), ""), "")</f>
        <v/>
      </c>
      <c r="AI906" s="10" t="str">
        <f ca="1">IFERROR(IF(AND(NOW()&lt;= EOMONTH(DATE(YEAR($P906),2, 1), 0), Overall!$A908&lt;&gt;"", MONTH($O906) &lt;= 2, MONTH($P906) &gt;= 2), IF($T906 &lt;&gt; "", $H906/$T906, ""), ""), "")</f>
        <v/>
      </c>
      <c r="AJ906" s="10" t="str">
        <f ca="1">IFERROR(IF(AND(NOW()&lt;= EOMONTH(DATE(YEAR($P906),3, 1), 0), Overall!$A908&lt;&gt;"", MONTH($O906) &lt;= 3, MONTH($P906) &gt;= 3), IF($T906 &lt;&gt; "", $H906/$T906, ""), ""), "")</f>
        <v/>
      </c>
      <c r="AK906" s="10" t="str">
        <f ca="1">IFERROR(IF(AND(NOW()&lt;= EOMONTH(DATE(YEAR($P906),4, 1), 0), Overall!$A908&lt;&gt;"", MONTH($O906) &lt;= 4, MONTH($P906) &gt;= 4), IF($T906 &lt;&gt; "", $H906/$T906, ""), ""), "")</f>
        <v/>
      </c>
      <c r="AL906" s="10" t="str">
        <f ca="1">IFERROR(IF(AND(NOW()&lt;= EOMONTH(DATE(YEAR($P906),5, 1), 0), Overall!$A908&lt;&gt;"", MONTH($O906) &lt;= 5, MONTH($P906) &gt;= 5), IF($T906 &lt;&gt; "", $H906/$T906, ""), ""), "")</f>
        <v/>
      </c>
      <c r="AM906" s="10" t="str">
        <f ca="1">IFERROR(IF(AND(NOW()&lt;= EOMONTH(DATE(YEAR($P906),6, 1), 0), Overall!$A908&lt;&gt;"", MONTH($O906) &lt;= 6, MONTH($P906) &gt;= 6), IF($T906 &lt;&gt; "", $H906/$T906, ""), ""), "")</f>
        <v/>
      </c>
      <c r="AN906" s="10" t="str">
        <f ca="1">IFERROR(IF(AND(NOW()&lt;= EOMONTH(DATE(YEAR($P906),7, 1), 0), Overall!$A908&lt;&gt;"", MONTH($O906) &lt;= 7, MONTH($P906) &gt;= 7), IF($T906 &lt;&gt; "", $H906/$T906, ""), ""), "")</f>
        <v/>
      </c>
      <c r="AO906" s="10" t="str">
        <f ca="1">IFERROR(IF(AND(NOW()&lt;= EOMONTH(DATE(YEAR($P906),8, 1), 0), Overall!$A908&lt;&gt;"", MONTH($O906) &lt;= 8, MONTH($P906) &gt;= 8), IF($T906 &lt;&gt; "", $H906/$T906, ""), ""), "")</f>
        <v/>
      </c>
      <c r="AP906" s="10" t="str">
        <f ca="1">IFERROR(IF(AND(NOW()&lt;= EOMONTH(DATE(YEAR($P906),9, 1), 0), Overall!$A908&lt;&gt;"", MONTH($O906) &lt;= 9, MONTH($P906) &gt;= 9), IF($T906 &lt;&gt; "", $H906/$T906, ""), ""), "")</f>
        <v/>
      </c>
      <c r="AQ906" s="10" t="str">
        <f ca="1">IFERROR(IF(AND(NOW()&lt;= EOMONTH(DATE(YEAR($P906),10, 1), 0), Overall!$A908&lt;&gt;"", MONTH($O906) &lt;= 10, MONTH($P906) &gt;= 10), IF($T906 &lt;&gt; "", $H906/$T906, ""), ""), "")</f>
        <v/>
      </c>
      <c r="AR906" s="10" t="str">
        <f ca="1">IFERROR(IF(AND(NOW()&lt;= EOMONTH(DATE(YEAR($P906),11, 1), 0), Overall!$A908&lt;&gt;"", MONTH($O906) &lt;=11, MONTH($P906) &gt;= 11), IF($T906 &lt;&gt; "", $H906/$T906, ""), ""), "")</f>
        <v/>
      </c>
      <c r="AS906" s="10" t="str">
        <f ca="1">IFERROR(IF(AND(NOW()&lt;= EOMONTH(DATE(YEAR($P906),12, 1), 0), Overall!$A908&lt;&gt;"", MONTH($O906) &lt;= 12, MONTH($P906) &gt;= 12), IF($T906 &lt;&gt; "", $H906/$T906, ""), ""), "")</f>
        <v/>
      </c>
      <c r="AT906" s="16">
        <f t="shared" ca="1" si="28"/>
        <v>0</v>
      </c>
    </row>
    <row r="907" spans="1:46" x14ac:dyDescent="0.25">
      <c r="A907" t="str">
        <f>_xlfn.VALUETOTEXT(Overall!A909)</f>
        <v>FY2025 PCHP</v>
      </c>
      <c r="B907" s="8">
        <f>IF(Overall!B909&lt;&gt;"", VALUE(Overall!B909), "")</f>
        <v>57</v>
      </c>
      <c r="C907" s="5" t="str">
        <f>IF(Overall!C909&lt;&gt;"",_xlfn.VALUETOTEXT(Overall!C909),"")</f>
        <v>25-1212-0301-24SCBB-PS-HZ-057</v>
      </c>
      <c r="D907" s="5" t="str">
        <f>_xlfn.VALUETOTEXT(Overall!D909)</f>
        <v>HZ</v>
      </c>
      <c r="E907" s="5" t="str">
        <f>IF(Overall!Q909&lt;&gt;"",_xlfn.VALUETOTEXT(Overall!Q909),"")</f>
        <v>SCBB</v>
      </c>
      <c r="F907" s="5" t="str">
        <f>IF(Overall!E909&lt;&gt;"",_xlfn.VALUETOTEXT(Overall!E909),"")</f>
        <v>Standard Chartered Bank (M) Bhd</v>
      </c>
      <c r="G907" s="5" t="str">
        <f>IF(Overall!R909&lt;&gt;"",_xlfn.VALUETOTEXT(Overall!R909),"")</f>
        <v>Asian</v>
      </c>
      <c r="H907" s="6">
        <f>IF(Overall!F909&lt;&gt;"",VALUE(Overall!F909),"")</f>
        <v>500000</v>
      </c>
      <c r="I907" s="6">
        <f>IF(Overall!G909&lt;&gt;"",VALUE(Overall!G909),"")</f>
        <v>77</v>
      </c>
      <c r="J907" s="6">
        <f>IF(Overall!H909&lt;&gt;"",VALUE(Overall!H909),"")</f>
        <v>64</v>
      </c>
      <c r="K907" s="6">
        <f>IF(Overall!I909&lt;&gt;"",VALUE(Overall!I909),"")</f>
        <v>6.68</v>
      </c>
      <c r="L907" s="6">
        <f>IF(Overall!J909&lt;&gt;"",VALUE(Overall!J909),"")</f>
        <v>0.98</v>
      </c>
      <c r="M907" s="6">
        <f>IF(Overall!K909&lt;&gt;"",VALUE(Overall!K909),"")</f>
        <v>5.7</v>
      </c>
      <c r="N907" s="6">
        <f>IF(Overall!T909&lt;&gt;"",VALUE(Overall!T909),"")</f>
        <v>72.17</v>
      </c>
      <c r="O907" s="7">
        <f>IF(Overall!L909&lt;&gt;"", DATEVALUE(Overall!L909), "")</f>
        <v>45717</v>
      </c>
      <c r="P907" s="7">
        <f>IF(Overall!M909&lt;&gt;"", DATEVALUE(Overall!M909), "")</f>
        <v>45747</v>
      </c>
      <c r="Q907" s="7" t="str">
        <f>IF(Overall!S909&lt;&gt;"",_xlfn.VALUETOTEXT(Overall!S909),"")</f>
        <v>Mar</v>
      </c>
      <c r="R907" s="7">
        <f>IF(Overall!O909&lt;&gt;"", DATEVALUE(Overall!O909), "")</f>
        <v>45638</v>
      </c>
      <c r="S907" s="7">
        <f>IF(Overall!O909&lt;&gt;"", DATEVALUE(Overall!O909), "")</f>
        <v>45638</v>
      </c>
      <c r="T907" s="5">
        <f t="shared" si="29"/>
        <v>1</v>
      </c>
      <c r="U907" s="10" t="str">
        <f>IF(Overall!$A909&lt;&gt;"",IF(AND(MONTH($O907) &lt;= 1, MONTH($P907) &gt;= 1), IF($T907 &lt;&gt; "", $H907/$T907, ""), ""),"")</f>
        <v/>
      </c>
      <c r="V907" s="10" t="str">
        <f>IF(Overall!$A909&lt;&gt;"",IF(AND(MONTH($O907) &lt;= 2, MONTH($P907) &gt;= 2), IF($T907 &lt;&gt; "", $H907/$T907, ""), ""),"")</f>
        <v/>
      </c>
      <c r="W907" s="10">
        <f>IF(Overall!$A909&lt;&gt;"",IF(AND(MONTH($O907) &lt;= 3, MONTH($P907) &gt;= 3), IF($T907 &lt;&gt; "", $H907/$T907, ""), ""),"")</f>
        <v>500000</v>
      </c>
      <c r="X907" s="10" t="str">
        <f>IF(Overall!$A909&lt;&gt;"",IF(AND(MONTH($O907) &lt;= 4, MONTH($P907) &gt;= 4), IF($T907 &lt;&gt; "", $H907/$T907, ""), ""),"")</f>
        <v/>
      </c>
      <c r="Y907" s="10" t="str">
        <f>IF(Overall!$A909&lt;&gt;"",IF(AND(MONTH($O907) &lt;= 5, MONTH($P907) &gt;= 5), IF($T907 &lt;&gt; "", $H907/$T907, ""), ""),"")</f>
        <v/>
      </c>
      <c r="Z907" s="10" t="str">
        <f>IF(Overall!$A909&lt;&gt;"",IF(AND(MONTH($O907) &lt;= 6, MONTH($P907) &gt;= 6), IF($T907 &lt;&gt; "", $H907/$T907, ""), ""),"")</f>
        <v/>
      </c>
      <c r="AA907" s="10" t="str">
        <f>IF(Overall!$A909&lt;&gt;"",IF(AND(MONTH($O907) &lt;= 7, MONTH($P907) &gt;= 7 ), IF($T907 &lt;&gt; "", $H907/$T907, ""), ""),"")</f>
        <v/>
      </c>
      <c r="AB907" s="10" t="str">
        <f>IF(Overall!$A909&lt;&gt;"",IF(AND(MONTH($O907) &lt;= 8, MONTH($P907) &gt;= 8), IF($T907 &lt;&gt; "", $H907/$T907, ""), ""),"")</f>
        <v/>
      </c>
      <c r="AC907" s="10" t="str">
        <f>IF(Overall!$A909&lt;&gt;"",IF(AND(MONTH($O907) &lt;= 9, MONTH($P907) &gt;= 9), IF($T907 &lt;&gt; "", $H907/$T907, ""), ""),"")</f>
        <v/>
      </c>
      <c r="AD907" s="10" t="str">
        <f>IF(Overall!$A909&lt;&gt;"",IF(AND(MONTH($O907) &lt;= 10, MONTH($P907) &gt;= 10), IF($T907 &lt;&gt; "", $H907/$T907, ""), ""),"")</f>
        <v/>
      </c>
      <c r="AE907" s="10" t="str">
        <f>IF(Overall!$A909&lt;&gt;"",IF(AND(MONTH($O907) &lt;= 11, MONTH($P907) &gt;= 11), IF($T907 &lt;&gt; "", $H907/$T907, ""), ""),"")</f>
        <v/>
      </c>
      <c r="AF907" s="10" t="str">
        <f>IF(Overall!$A909&lt;&gt;"",IF(AND(MONTH($O907) &lt;= 12, MONTH($P907) &gt;= 12), IF($T907 &lt;&gt; "", $H907/$T907, ""), ""),"")</f>
        <v/>
      </c>
      <c r="AH907" s="10" t="str">
        <f ca="1">IFERROR(IF(AND(NOW()&lt;= EOMONTH(DATE(YEAR($P907),1, 1), 0), Overall!$A909&lt;&gt;"", MONTH($O907) &lt;= 1, MONTH($P907) &gt;= 1), IF($T907 &lt;&gt; "", $H907/$T907, ""), ""), "")</f>
        <v/>
      </c>
      <c r="AI907" s="10" t="str">
        <f ca="1">IFERROR(IF(AND(NOW()&lt;= EOMONTH(DATE(YEAR($P907),2, 1), 0), Overall!$A909&lt;&gt;"", MONTH($O907) &lt;= 2, MONTH($P907) &gt;= 2), IF($T907 &lt;&gt; "", $H907/$T907, ""), ""), "")</f>
        <v/>
      </c>
      <c r="AJ907" s="10" t="str">
        <f ca="1">IFERROR(IF(AND(NOW()&lt;= EOMONTH(DATE(YEAR($P907),3, 1), 0), Overall!$A909&lt;&gt;"", MONTH($O907) &lt;= 3, MONTH($P907) &gt;= 3), IF($T907 &lt;&gt; "", $H907/$T907, ""), ""), "")</f>
        <v/>
      </c>
      <c r="AK907" s="10" t="str">
        <f ca="1">IFERROR(IF(AND(NOW()&lt;= EOMONTH(DATE(YEAR($P907),4, 1), 0), Overall!$A909&lt;&gt;"", MONTH($O907) &lt;= 4, MONTH($P907) &gt;= 4), IF($T907 &lt;&gt; "", $H907/$T907, ""), ""), "")</f>
        <v/>
      </c>
      <c r="AL907" s="10" t="str">
        <f ca="1">IFERROR(IF(AND(NOW()&lt;= EOMONTH(DATE(YEAR($P907),5, 1), 0), Overall!$A909&lt;&gt;"", MONTH($O907) &lt;= 5, MONTH($P907) &gt;= 5), IF($T907 &lt;&gt; "", $H907/$T907, ""), ""), "")</f>
        <v/>
      </c>
      <c r="AM907" s="10" t="str">
        <f ca="1">IFERROR(IF(AND(NOW()&lt;= EOMONTH(DATE(YEAR($P907),6, 1), 0), Overall!$A909&lt;&gt;"", MONTH($O907) &lt;= 6, MONTH($P907) &gt;= 6), IF($T907 &lt;&gt; "", $H907/$T907, ""), ""), "")</f>
        <v/>
      </c>
      <c r="AN907" s="10" t="str">
        <f ca="1">IFERROR(IF(AND(NOW()&lt;= EOMONTH(DATE(YEAR($P907),7, 1), 0), Overall!$A909&lt;&gt;"", MONTH($O907) &lt;= 7, MONTH($P907) &gt;= 7), IF($T907 &lt;&gt; "", $H907/$T907, ""), ""), "")</f>
        <v/>
      </c>
      <c r="AO907" s="10" t="str">
        <f ca="1">IFERROR(IF(AND(NOW()&lt;= EOMONTH(DATE(YEAR($P907),8, 1), 0), Overall!$A909&lt;&gt;"", MONTH($O907) &lt;= 8, MONTH($P907) &gt;= 8), IF($T907 &lt;&gt; "", $H907/$T907, ""), ""), "")</f>
        <v/>
      </c>
      <c r="AP907" s="10" t="str">
        <f ca="1">IFERROR(IF(AND(NOW()&lt;= EOMONTH(DATE(YEAR($P907),9, 1), 0), Overall!$A909&lt;&gt;"", MONTH($O907) &lt;= 9, MONTH($P907) &gt;= 9), IF($T907 &lt;&gt; "", $H907/$T907, ""), ""), "")</f>
        <v/>
      </c>
      <c r="AQ907" s="10" t="str">
        <f ca="1">IFERROR(IF(AND(NOW()&lt;= EOMONTH(DATE(YEAR($P907),10, 1), 0), Overall!$A909&lt;&gt;"", MONTH($O907) &lt;= 10, MONTH($P907) &gt;= 10), IF($T907 &lt;&gt; "", $H907/$T907, ""), ""), "")</f>
        <v/>
      </c>
      <c r="AR907" s="10" t="str">
        <f ca="1">IFERROR(IF(AND(NOW()&lt;= EOMONTH(DATE(YEAR($P907),11, 1), 0), Overall!$A909&lt;&gt;"", MONTH($O907) &lt;=11, MONTH($P907) &gt;= 11), IF($T907 &lt;&gt; "", $H907/$T907, ""), ""), "")</f>
        <v/>
      </c>
      <c r="AS907" s="10" t="str">
        <f ca="1">IFERROR(IF(AND(NOW()&lt;= EOMONTH(DATE(YEAR($P907),12, 1), 0), Overall!$A909&lt;&gt;"", MONTH($O907) &lt;= 12, MONTH($P907) &gt;= 12), IF($T907 &lt;&gt; "", $H907/$T907, ""), ""), "")</f>
        <v/>
      </c>
      <c r="AT907" s="16">
        <f t="shared" ca="1" si="28"/>
        <v>0</v>
      </c>
    </row>
    <row r="908" spans="1:46" x14ac:dyDescent="0.25">
      <c r="A908" t="str">
        <f>_xlfn.VALUETOTEXT(Overall!A910)</f>
        <v>FY2025 PCHP</v>
      </c>
      <c r="B908" s="8">
        <f>IF(Overall!B910&lt;&gt;"", VALUE(Overall!B910), "")</f>
        <v>58</v>
      </c>
      <c r="C908" s="5" t="str">
        <f>IF(Overall!C910&lt;&gt;"",_xlfn.VALUETOTEXT(Overall!C910),"")</f>
        <v>25-1212-0301-24CIMI-PS-HZ-058</v>
      </c>
      <c r="D908" s="5" t="str">
        <f>_xlfn.VALUETOTEXT(Overall!D910)</f>
        <v>HZ</v>
      </c>
      <c r="E908" s="5" t="str">
        <f>IF(Overall!Q910&lt;&gt;"",_xlfn.VALUETOTEXT(Overall!Q910),"")</f>
        <v>CIMI</v>
      </c>
      <c r="F908" s="5" t="str">
        <f>IF(Overall!E910&lt;&gt;"",_xlfn.VALUETOTEXT(Overall!E910),"")</f>
        <v>CIMB Islamic Bank Berhad</v>
      </c>
      <c r="G908" s="5" t="str">
        <f>IF(Overall!R910&lt;&gt;"",_xlfn.VALUETOTEXT(Overall!R910),"")</f>
        <v>Asian</v>
      </c>
      <c r="H908" s="6">
        <f>IF(Overall!F910&lt;&gt;"",VALUE(Overall!F910),"")</f>
        <v>500000</v>
      </c>
      <c r="I908" s="6">
        <f>IF(Overall!G910&lt;&gt;"",VALUE(Overall!G910),"")</f>
        <v>77</v>
      </c>
      <c r="J908" s="6">
        <f>IF(Overall!H910&lt;&gt;"",VALUE(Overall!H910),"")</f>
        <v>64</v>
      </c>
      <c r="K908" s="6">
        <f>IF(Overall!I910&lt;&gt;"",VALUE(Overall!I910),"")</f>
        <v>5.9</v>
      </c>
      <c r="L908" s="6">
        <f>IF(Overall!J910&lt;&gt;"",VALUE(Overall!J910),"")</f>
        <v>0.51</v>
      </c>
      <c r="M908" s="6">
        <f>IF(Overall!K910&lt;&gt;"",VALUE(Overall!K910),"")</f>
        <v>5.39</v>
      </c>
      <c r="N908" s="6">
        <f>IF(Overall!T910&lt;&gt;"",VALUE(Overall!T910),"")</f>
        <v>72.39</v>
      </c>
      <c r="O908" s="7">
        <f>IF(Overall!L910&lt;&gt;"", DATEVALUE(Overall!L910), "")</f>
        <v>45689</v>
      </c>
      <c r="P908" s="7">
        <f>IF(Overall!M910&lt;&gt;"", DATEVALUE(Overall!M910), "")</f>
        <v>45716</v>
      </c>
      <c r="Q908" s="7" t="str">
        <f>IF(Overall!S910&lt;&gt;"",_xlfn.VALUETOTEXT(Overall!S910),"")</f>
        <v>Feb</v>
      </c>
      <c r="R908" s="7">
        <f>IF(Overall!O910&lt;&gt;"", DATEVALUE(Overall!O910), "")</f>
        <v>45638</v>
      </c>
      <c r="S908" s="7">
        <f>IF(Overall!O910&lt;&gt;"", DATEVALUE(Overall!O910), "")</f>
        <v>45638</v>
      </c>
      <c r="T908" s="5">
        <f t="shared" si="29"/>
        <v>1</v>
      </c>
      <c r="U908" s="10" t="str">
        <f>IF(Overall!$A910&lt;&gt;"",IF(AND(MONTH($O908) &lt;= 1, MONTH($P908) &gt;= 1), IF($T908 &lt;&gt; "", $H908/$T908, ""), ""),"")</f>
        <v/>
      </c>
      <c r="V908" s="10">
        <f>IF(Overall!$A910&lt;&gt;"",IF(AND(MONTH($O908) &lt;= 2, MONTH($P908) &gt;= 2), IF($T908 &lt;&gt; "", $H908/$T908, ""), ""),"")</f>
        <v>500000</v>
      </c>
      <c r="W908" s="10" t="str">
        <f>IF(Overall!$A910&lt;&gt;"",IF(AND(MONTH($O908) &lt;= 3, MONTH($P908) &gt;= 3), IF($T908 &lt;&gt; "", $H908/$T908, ""), ""),"")</f>
        <v/>
      </c>
      <c r="X908" s="10" t="str">
        <f>IF(Overall!$A910&lt;&gt;"",IF(AND(MONTH($O908) &lt;= 4, MONTH($P908) &gt;= 4), IF($T908 &lt;&gt; "", $H908/$T908, ""), ""),"")</f>
        <v/>
      </c>
      <c r="Y908" s="10" t="str">
        <f>IF(Overall!$A910&lt;&gt;"",IF(AND(MONTH($O908) &lt;= 5, MONTH($P908) &gt;= 5), IF($T908 &lt;&gt; "", $H908/$T908, ""), ""),"")</f>
        <v/>
      </c>
      <c r="Z908" s="10" t="str">
        <f>IF(Overall!$A910&lt;&gt;"",IF(AND(MONTH($O908) &lt;= 6, MONTH($P908) &gt;= 6), IF($T908 &lt;&gt; "", $H908/$T908, ""), ""),"")</f>
        <v/>
      </c>
      <c r="AA908" s="10" t="str">
        <f>IF(Overall!$A910&lt;&gt;"",IF(AND(MONTH($O908) &lt;= 7, MONTH($P908) &gt;= 7 ), IF($T908 &lt;&gt; "", $H908/$T908, ""), ""),"")</f>
        <v/>
      </c>
      <c r="AB908" s="10" t="str">
        <f>IF(Overall!$A910&lt;&gt;"",IF(AND(MONTH($O908) &lt;= 8, MONTH($P908) &gt;= 8), IF($T908 &lt;&gt; "", $H908/$T908, ""), ""),"")</f>
        <v/>
      </c>
      <c r="AC908" s="10" t="str">
        <f>IF(Overall!$A910&lt;&gt;"",IF(AND(MONTH($O908) &lt;= 9, MONTH($P908) &gt;= 9), IF($T908 &lt;&gt; "", $H908/$T908, ""), ""),"")</f>
        <v/>
      </c>
      <c r="AD908" s="10" t="str">
        <f>IF(Overall!$A910&lt;&gt;"",IF(AND(MONTH($O908) &lt;= 10, MONTH($P908) &gt;= 10), IF($T908 &lt;&gt; "", $H908/$T908, ""), ""),"")</f>
        <v/>
      </c>
      <c r="AE908" s="10" t="str">
        <f>IF(Overall!$A910&lt;&gt;"",IF(AND(MONTH($O908) &lt;= 11, MONTH($P908) &gt;= 11), IF($T908 &lt;&gt; "", $H908/$T908, ""), ""),"")</f>
        <v/>
      </c>
      <c r="AF908" s="10" t="str">
        <f>IF(Overall!$A910&lt;&gt;"",IF(AND(MONTH($O908) &lt;= 12, MONTH($P908) &gt;= 12), IF($T908 &lt;&gt; "", $H908/$T908, ""), ""),"")</f>
        <v/>
      </c>
      <c r="AH908" s="10" t="str">
        <f ca="1">IFERROR(IF(AND(NOW()&lt;= EOMONTH(DATE(YEAR($P908),1, 1), 0), Overall!$A910&lt;&gt;"", MONTH($O908) &lt;= 1, MONTH($P908) &gt;= 1), IF($T908 &lt;&gt; "", $H908/$T908, ""), ""), "")</f>
        <v/>
      </c>
      <c r="AI908" s="10" t="str">
        <f ca="1">IFERROR(IF(AND(NOW()&lt;= EOMONTH(DATE(YEAR($P908),2, 1), 0), Overall!$A910&lt;&gt;"", MONTH($O908) &lt;= 2, MONTH($P908) &gt;= 2), IF($T908 &lt;&gt; "", $H908/$T908, ""), ""), "")</f>
        <v/>
      </c>
      <c r="AJ908" s="10" t="str">
        <f ca="1">IFERROR(IF(AND(NOW()&lt;= EOMONTH(DATE(YEAR($P908),3, 1), 0), Overall!$A910&lt;&gt;"", MONTH($O908) &lt;= 3, MONTH($P908) &gt;= 3), IF($T908 &lt;&gt; "", $H908/$T908, ""), ""), "")</f>
        <v/>
      </c>
      <c r="AK908" s="10" t="str">
        <f ca="1">IFERROR(IF(AND(NOW()&lt;= EOMONTH(DATE(YEAR($P908),4, 1), 0), Overall!$A910&lt;&gt;"", MONTH($O908) &lt;= 4, MONTH($P908) &gt;= 4), IF($T908 &lt;&gt; "", $H908/$T908, ""), ""), "")</f>
        <v/>
      </c>
      <c r="AL908" s="10" t="str">
        <f ca="1">IFERROR(IF(AND(NOW()&lt;= EOMONTH(DATE(YEAR($P908),5, 1), 0), Overall!$A910&lt;&gt;"", MONTH($O908) &lt;= 5, MONTH($P908) &gt;= 5), IF($T908 &lt;&gt; "", $H908/$T908, ""), ""), "")</f>
        <v/>
      </c>
      <c r="AM908" s="10" t="str">
        <f ca="1">IFERROR(IF(AND(NOW()&lt;= EOMONTH(DATE(YEAR($P908),6, 1), 0), Overall!$A910&lt;&gt;"", MONTH($O908) &lt;= 6, MONTH($P908) &gt;= 6), IF($T908 &lt;&gt; "", $H908/$T908, ""), ""), "")</f>
        <v/>
      </c>
      <c r="AN908" s="10" t="str">
        <f ca="1">IFERROR(IF(AND(NOW()&lt;= EOMONTH(DATE(YEAR($P908),7, 1), 0), Overall!$A910&lt;&gt;"", MONTH($O908) &lt;= 7, MONTH($P908) &gt;= 7), IF($T908 &lt;&gt; "", $H908/$T908, ""), ""), "")</f>
        <v/>
      </c>
      <c r="AO908" s="10" t="str">
        <f ca="1">IFERROR(IF(AND(NOW()&lt;= EOMONTH(DATE(YEAR($P908),8, 1), 0), Overall!$A910&lt;&gt;"", MONTH($O908) &lt;= 8, MONTH($P908) &gt;= 8), IF($T908 &lt;&gt; "", $H908/$T908, ""), ""), "")</f>
        <v/>
      </c>
      <c r="AP908" s="10" t="str">
        <f ca="1">IFERROR(IF(AND(NOW()&lt;= EOMONTH(DATE(YEAR($P908),9, 1), 0), Overall!$A910&lt;&gt;"", MONTH($O908) &lt;= 9, MONTH($P908) &gt;= 9), IF($T908 &lt;&gt; "", $H908/$T908, ""), ""), "")</f>
        <v/>
      </c>
      <c r="AQ908" s="10" t="str">
        <f ca="1">IFERROR(IF(AND(NOW()&lt;= EOMONTH(DATE(YEAR($P908),10, 1), 0), Overall!$A910&lt;&gt;"", MONTH($O908) &lt;= 10, MONTH($P908) &gt;= 10), IF($T908 &lt;&gt; "", $H908/$T908, ""), ""), "")</f>
        <v/>
      </c>
      <c r="AR908" s="10" t="str">
        <f ca="1">IFERROR(IF(AND(NOW()&lt;= EOMONTH(DATE(YEAR($P908),11, 1), 0), Overall!$A910&lt;&gt;"", MONTH($O908) &lt;=11, MONTH($P908) &gt;= 11), IF($T908 &lt;&gt; "", $H908/$T908, ""), ""), "")</f>
        <v/>
      </c>
      <c r="AS908" s="10" t="str">
        <f ca="1">IFERROR(IF(AND(NOW()&lt;= EOMONTH(DATE(YEAR($P908),12, 1), 0), Overall!$A910&lt;&gt;"", MONTH($O908) &lt;= 12, MONTH($P908) &gt;= 12), IF($T908 &lt;&gt; "", $H908/$T908, ""), ""), "")</f>
        <v/>
      </c>
      <c r="AT908" s="16">
        <f t="shared" ca="1" si="28"/>
        <v>0</v>
      </c>
    </row>
    <row r="909" spans="1:46" x14ac:dyDescent="0.25">
      <c r="A909" t="str">
        <f>_xlfn.VALUETOTEXT(Overall!A911)</f>
        <v>FY2025 PCHP</v>
      </c>
      <c r="B909" s="8">
        <f>IF(Overall!B911&lt;&gt;"", VALUE(Overall!B911), "")</f>
        <v>59</v>
      </c>
      <c r="C909" s="5" t="str">
        <f>IF(Overall!C911&lt;&gt;"",_xlfn.VALUETOTEXT(Overall!C911),"")</f>
        <v>25-1212-0301-24CIMB-PS-HZ-059</v>
      </c>
      <c r="D909" s="5" t="str">
        <f>_xlfn.VALUETOTEXT(Overall!D911)</f>
        <v>HZ</v>
      </c>
      <c r="E909" s="5" t="str">
        <f>IF(Overall!Q911&lt;&gt;"",_xlfn.VALUETOTEXT(Overall!Q911),"")</f>
        <v>CIMB</v>
      </c>
      <c r="F909" s="5" t="str">
        <f>IF(Overall!E911&lt;&gt;"",_xlfn.VALUETOTEXT(Overall!E911),"")</f>
        <v>CIMB Bank Bhd</v>
      </c>
      <c r="G909" s="5" t="str">
        <f>IF(Overall!R911&lt;&gt;"",_xlfn.VALUETOTEXT(Overall!R911),"")</f>
        <v>Asian</v>
      </c>
      <c r="H909" s="6">
        <f>IF(Overall!F911&lt;&gt;"",VALUE(Overall!F911),"")</f>
        <v>500000</v>
      </c>
      <c r="I909" s="6">
        <f>IF(Overall!G911&lt;&gt;"",VALUE(Overall!G911),"")</f>
        <v>77</v>
      </c>
      <c r="J909" s="6">
        <f>IF(Overall!H911&lt;&gt;"",VALUE(Overall!H911),"")</f>
        <v>64</v>
      </c>
      <c r="K909" s="6">
        <f>IF(Overall!I911&lt;&gt;"",VALUE(Overall!I911),"")</f>
        <v>6.61</v>
      </c>
      <c r="L909" s="6">
        <f>IF(Overall!J911&lt;&gt;"",VALUE(Overall!J911),"")</f>
        <v>0.95</v>
      </c>
      <c r="M909" s="6">
        <f>IF(Overall!K911&lt;&gt;"",VALUE(Overall!K911),"")</f>
        <v>5.66</v>
      </c>
      <c r="N909" s="6">
        <f>IF(Overall!T911&lt;&gt;"",VALUE(Overall!T911),"")</f>
        <v>72.23</v>
      </c>
      <c r="O909" s="7">
        <f>IF(Overall!L911&lt;&gt;"", DATEVALUE(Overall!L911), "")</f>
        <v>45717</v>
      </c>
      <c r="P909" s="7">
        <f>IF(Overall!M911&lt;&gt;"", DATEVALUE(Overall!M911), "")</f>
        <v>45747</v>
      </c>
      <c r="Q909" s="7" t="str">
        <f>IF(Overall!S911&lt;&gt;"",_xlfn.VALUETOTEXT(Overall!S911),"")</f>
        <v>Mar</v>
      </c>
      <c r="R909" s="7">
        <f>IF(Overall!O911&lt;&gt;"", DATEVALUE(Overall!O911), "")</f>
        <v>45638</v>
      </c>
      <c r="S909" s="7">
        <f>IF(Overall!O911&lt;&gt;"", DATEVALUE(Overall!O911), "")</f>
        <v>45638</v>
      </c>
      <c r="T909" s="5">
        <f t="shared" si="29"/>
        <v>1</v>
      </c>
      <c r="U909" s="10" t="str">
        <f>IF(Overall!$A911&lt;&gt;"",IF(AND(MONTH($O909) &lt;= 1, MONTH($P909) &gt;= 1), IF($T909 &lt;&gt; "", $H909/$T909, ""), ""),"")</f>
        <v/>
      </c>
      <c r="V909" s="10" t="str">
        <f>IF(Overall!$A911&lt;&gt;"",IF(AND(MONTH($O909) &lt;= 2, MONTH($P909) &gt;= 2), IF($T909 &lt;&gt; "", $H909/$T909, ""), ""),"")</f>
        <v/>
      </c>
      <c r="W909" s="10">
        <f>IF(Overall!$A911&lt;&gt;"",IF(AND(MONTH($O909) &lt;= 3, MONTH($P909) &gt;= 3), IF($T909 &lt;&gt; "", $H909/$T909, ""), ""),"")</f>
        <v>500000</v>
      </c>
      <c r="X909" s="10" t="str">
        <f>IF(Overall!$A911&lt;&gt;"",IF(AND(MONTH($O909) &lt;= 4, MONTH($P909) &gt;= 4), IF($T909 &lt;&gt; "", $H909/$T909, ""), ""),"")</f>
        <v/>
      </c>
      <c r="Y909" s="10" t="str">
        <f>IF(Overall!$A911&lt;&gt;"",IF(AND(MONTH($O909) &lt;= 5, MONTH($P909) &gt;= 5), IF($T909 &lt;&gt; "", $H909/$T909, ""), ""),"")</f>
        <v/>
      </c>
      <c r="Z909" s="10" t="str">
        <f>IF(Overall!$A911&lt;&gt;"",IF(AND(MONTH($O909) &lt;= 6, MONTH($P909) &gt;= 6), IF($T909 &lt;&gt; "", $H909/$T909, ""), ""),"")</f>
        <v/>
      </c>
      <c r="AA909" s="10" t="str">
        <f>IF(Overall!$A911&lt;&gt;"",IF(AND(MONTH($O909) &lt;= 7, MONTH($P909) &gt;= 7 ), IF($T909 &lt;&gt; "", $H909/$T909, ""), ""),"")</f>
        <v/>
      </c>
      <c r="AB909" s="10" t="str">
        <f>IF(Overall!$A911&lt;&gt;"",IF(AND(MONTH($O909) &lt;= 8, MONTH($P909) &gt;= 8), IF($T909 &lt;&gt; "", $H909/$T909, ""), ""),"")</f>
        <v/>
      </c>
      <c r="AC909" s="10" t="str">
        <f>IF(Overall!$A911&lt;&gt;"",IF(AND(MONTH($O909) &lt;= 9, MONTH($P909) &gt;= 9), IF($T909 &lt;&gt; "", $H909/$T909, ""), ""),"")</f>
        <v/>
      </c>
      <c r="AD909" s="10" t="str">
        <f>IF(Overall!$A911&lt;&gt;"",IF(AND(MONTH($O909) &lt;= 10, MONTH($P909) &gt;= 10), IF($T909 &lt;&gt; "", $H909/$T909, ""), ""),"")</f>
        <v/>
      </c>
      <c r="AE909" s="10" t="str">
        <f>IF(Overall!$A911&lt;&gt;"",IF(AND(MONTH($O909) &lt;= 11, MONTH($P909) &gt;= 11), IF($T909 &lt;&gt; "", $H909/$T909, ""), ""),"")</f>
        <v/>
      </c>
      <c r="AF909" s="10" t="str">
        <f>IF(Overall!$A911&lt;&gt;"",IF(AND(MONTH($O909) &lt;= 12, MONTH($P909) &gt;= 12), IF($T909 &lt;&gt; "", $H909/$T909, ""), ""),"")</f>
        <v/>
      </c>
      <c r="AH909" s="10" t="str">
        <f ca="1">IFERROR(IF(AND(NOW()&lt;= EOMONTH(DATE(YEAR($P909),1, 1), 0), Overall!$A911&lt;&gt;"", MONTH($O909) &lt;= 1, MONTH($P909) &gt;= 1), IF($T909 &lt;&gt; "", $H909/$T909, ""), ""), "")</f>
        <v/>
      </c>
      <c r="AI909" s="10" t="str">
        <f ca="1">IFERROR(IF(AND(NOW()&lt;= EOMONTH(DATE(YEAR($P909),2, 1), 0), Overall!$A911&lt;&gt;"", MONTH($O909) &lt;= 2, MONTH($P909) &gt;= 2), IF($T909 &lt;&gt; "", $H909/$T909, ""), ""), "")</f>
        <v/>
      </c>
      <c r="AJ909" s="10" t="str">
        <f ca="1">IFERROR(IF(AND(NOW()&lt;= EOMONTH(DATE(YEAR($P909),3, 1), 0), Overall!$A911&lt;&gt;"", MONTH($O909) &lt;= 3, MONTH($P909) &gt;= 3), IF($T909 &lt;&gt; "", $H909/$T909, ""), ""), "")</f>
        <v/>
      </c>
      <c r="AK909" s="10" t="str">
        <f ca="1">IFERROR(IF(AND(NOW()&lt;= EOMONTH(DATE(YEAR($P909),4, 1), 0), Overall!$A911&lt;&gt;"", MONTH($O909) &lt;= 4, MONTH($P909) &gt;= 4), IF($T909 &lt;&gt; "", $H909/$T909, ""), ""), "")</f>
        <v/>
      </c>
      <c r="AL909" s="10" t="str">
        <f ca="1">IFERROR(IF(AND(NOW()&lt;= EOMONTH(DATE(YEAR($P909),5, 1), 0), Overall!$A911&lt;&gt;"", MONTH($O909) &lt;= 5, MONTH($P909) &gt;= 5), IF($T909 &lt;&gt; "", $H909/$T909, ""), ""), "")</f>
        <v/>
      </c>
      <c r="AM909" s="10" t="str">
        <f ca="1">IFERROR(IF(AND(NOW()&lt;= EOMONTH(DATE(YEAR($P909),6, 1), 0), Overall!$A911&lt;&gt;"", MONTH($O909) &lt;= 6, MONTH($P909) &gt;= 6), IF($T909 &lt;&gt; "", $H909/$T909, ""), ""), "")</f>
        <v/>
      </c>
      <c r="AN909" s="10" t="str">
        <f ca="1">IFERROR(IF(AND(NOW()&lt;= EOMONTH(DATE(YEAR($P909),7, 1), 0), Overall!$A911&lt;&gt;"", MONTH($O909) &lt;= 7, MONTH($P909) &gt;= 7), IF($T909 &lt;&gt; "", $H909/$T909, ""), ""), "")</f>
        <v/>
      </c>
      <c r="AO909" s="10" t="str">
        <f ca="1">IFERROR(IF(AND(NOW()&lt;= EOMONTH(DATE(YEAR($P909),8, 1), 0), Overall!$A911&lt;&gt;"", MONTH($O909) &lt;= 8, MONTH($P909) &gt;= 8), IF($T909 &lt;&gt; "", $H909/$T909, ""), ""), "")</f>
        <v/>
      </c>
      <c r="AP909" s="10" t="str">
        <f ca="1">IFERROR(IF(AND(NOW()&lt;= EOMONTH(DATE(YEAR($P909),9, 1), 0), Overall!$A911&lt;&gt;"", MONTH($O909) &lt;= 9, MONTH($P909) &gt;= 9), IF($T909 &lt;&gt; "", $H909/$T909, ""), ""), "")</f>
        <v/>
      </c>
      <c r="AQ909" s="10" t="str">
        <f ca="1">IFERROR(IF(AND(NOW()&lt;= EOMONTH(DATE(YEAR($P909),10, 1), 0), Overall!$A911&lt;&gt;"", MONTH($O909) &lt;= 10, MONTH($P909) &gt;= 10), IF($T909 &lt;&gt; "", $H909/$T909, ""), ""), "")</f>
        <v/>
      </c>
      <c r="AR909" s="10" t="str">
        <f ca="1">IFERROR(IF(AND(NOW()&lt;= EOMONTH(DATE(YEAR($P909),11, 1), 0), Overall!$A911&lt;&gt;"", MONTH($O909) &lt;=11, MONTH($P909) &gt;= 11), IF($T909 &lt;&gt; "", $H909/$T909, ""), ""), "")</f>
        <v/>
      </c>
      <c r="AS909" s="10" t="str">
        <f ca="1">IFERROR(IF(AND(NOW()&lt;= EOMONTH(DATE(YEAR($P909),12, 1), 0), Overall!$A911&lt;&gt;"", MONTH($O909) &lt;= 12, MONTH($P909) &gt;= 12), IF($T909 &lt;&gt; "", $H909/$T909, ""), ""), "")</f>
        <v/>
      </c>
      <c r="AT909" s="16">
        <f t="shared" ca="1" si="28"/>
        <v>0</v>
      </c>
    </row>
    <row r="910" spans="1:46" x14ac:dyDescent="0.25">
      <c r="A910" t="str">
        <f>_xlfn.VALUETOTEXT(Overall!A912)</f>
        <v>FY2025 PCHP</v>
      </c>
      <c r="B910" s="8">
        <f>IF(Overall!B912&lt;&gt;"", VALUE(Overall!B912), "")</f>
        <v>60</v>
      </c>
      <c r="C910" s="5" t="str">
        <f>IF(Overall!C912&lt;&gt;"",_xlfn.VALUETOTEXT(Overall!C912),"")</f>
        <v>25-1212-0301-24CIMI-PS-HZ-060</v>
      </c>
      <c r="D910" s="5" t="str">
        <f>_xlfn.VALUETOTEXT(Overall!D912)</f>
        <v>HZ</v>
      </c>
      <c r="E910" s="5" t="str">
        <f>IF(Overall!Q912&lt;&gt;"",_xlfn.VALUETOTEXT(Overall!Q912),"")</f>
        <v>CIMI</v>
      </c>
      <c r="F910" s="5" t="str">
        <f>IF(Overall!E912&lt;&gt;"",_xlfn.VALUETOTEXT(Overall!E912),"")</f>
        <v>CIMB Islamic Bank Berhad</v>
      </c>
      <c r="G910" s="5" t="str">
        <f>IF(Overall!R912&lt;&gt;"",_xlfn.VALUETOTEXT(Overall!R912),"")</f>
        <v>Asian</v>
      </c>
      <c r="H910" s="6">
        <f>IF(Overall!F912&lt;&gt;"",VALUE(Overall!F912),"")</f>
        <v>500000</v>
      </c>
      <c r="I910" s="6">
        <f>IF(Overall!G912&lt;&gt;"",VALUE(Overall!G912),"")</f>
        <v>77</v>
      </c>
      <c r="J910" s="6">
        <f>IF(Overall!H912&lt;&gt;"",VALUE(Overall!H912),"")</f>
        <v>64</v>
      </c>
      <c r="K910" s="6">
        <f>IF(Overall!I912&lt;&gt;"",VALUE(Overall!I912),"")</f>
        <v>6.87</v>
      </c>
      <c r="L910" s="6">
        <f>IF(Overall!J912&lt;&gt;"",VALUE(Overall!J912),"")</f>
        <v>0.99</v>
      </c>
      <c r="M910" s="6">
        <f>IF(Overall!K912&lt;&gt;"",VALUE(Overall!K912),"")</f>
        <v>5.88</v>
      </c>
      <c r="N910" s="6">
        <f>IF(Overall!T912&lt;&gt;"",VALUE(Overall!T912),"")</f>
        <v>71.73</v>
      </c>
      <c r="O910" s="7">
        <f>IF(Overall!L912&lt;&gt;"", DATEVALUE(Overall!L912), "")</f>
        <v>45717</v>
      </c>
      <c r="P910" s="7">
        <f>IF(Overall!M912&lt;&gt;"", DATEVALUE(Overall!M912), "")</f>
        <v>45747</v>
      </c>
      <c r="Q910" s="7" t="str">
        <f>IF(Overall!S912&lt;&gt;"",_xlfn.VALUETOTEXT(Overall!S912),"")</f>
        <v>Mar</v>
      </c>
      <c r="R910" s="7">
        <f>IF(Overall!O912&lt;&gt;"", DATEVALUE(Overall!O912), "")</f>
        <v>45638</v>
      </c>
      <c r="S910" s="7">
        <f>IF(Overall!O912&lt;&gt;"", DATEVALUE(Overall!O912), "")</f>
        <v>45638</v>
      </c>
      <c r="T910" s="5">
        <f t="shared" si="29"/>
        <v>1</v>
      </c>
      <c r="U910" s="10" t="str">
        <f>IF(Overall!$A912&lt;&gt;"",IF(AND(MONTH($O910) &lt;= 1, MONTH($P910) &gt;= 1), IF($T910 &lt;&gt; "", $H910/$T910, ""), ""),"")</f>
        <v/>
      </c>
      <c r="V910" s="10" t="str">
        <f>IF(Overall!$A912&lt;&gt;"",IF(AND(MONTH($O910) &lt;= 2, MONTH($P910) &gt;= 2), IF($T910 &lt;&gt; "", $H910/$T910, ""), ""),"")</f>
        <v/>
      </c>
      <c r="W910" s="10">
        <f>IF(Overall!$A912&lt;&gt;"",IF(AND(MONTH($O910) &lt;= 3, MONTH($P910) &gt;= 3), IF($T910 &lt;&gt; "", $H910/$T910, ""), ""),"")</f>
        <v>500000</v>
      </c>
      <c r="X910" s="10" t="str">
        <f>IF(Overall!$A912&lt;&gt;"",IF(AND(MONTH($O910) &lt;= 4, MONTH($P910) &gt;= 4), IF($T910 &lt;&gt; "", $H910/$T910, ""), ""),"")</f>
        <v/>
      </c>
      <c r="Y910" s="10" t="str">
        <f>IF(Overall!$A912&lt;&gt;"",IF(AND(MONTH($O910) &lt;= 5, MONTH($P910) &gt;= 5), IF($T910 &lt;&gt; "", $H910/$T910, ""), ""),"")</f>
        <v/>
      </c>
      <c r="Z910" s="10" t="str">
        <f>IF(Overall!$A912&lt;&gt;"",IF(AND(MONTH($O910) &lt;= 6, MONTH($P910) &gt;= 6), IF($T910 &lt;&gt; "", $H910/$T910, ""), ""),"")</f>
        <v/>
      </c>
      <c r="AA910" s="10" t="str">
        <f>IF(Overall!$A912&lt;&gt;"",IF(AND(MONTH($O910) &lt;= 7, MONTH($P910) &gt;= 7 ), IF($T910 &lt;&gt; "", $H910/$T910, ""), ""),"")</f>
        <v/>
      </c>
      <c r="AB910" s="10" t="str">
        <f>IF(Overall!$A912&lt;&gt;"",IF(AND(MONTH($O910) &lt;= 8, MONTH($P910) &gt;= 8), IF($T910 &lt;&gt; "", $H910/$T910, ""), ""),"")</f>
        <v/>
      </c>
      <c r="AC910" s="10" t="str">
        <f>IF(Overall!$A912&lt;&gt;"",IF(AND(MONTH($O910) &lt;= 9, MONTH($P910) &gt;= 9), IF($T910 &lt;&gt; "", $H910/$T910, ""), ""),"")</f>
        <v/>
      </c>
      <c r="AD910" s="10" t="str">
        <f>IF(Overall!$A912&lt;&gt;"",IF(AND(MONTH($O910) &lt;= 10, MONTH($P910) &gt;= 10), IF($T910 &lt;&gt; "", $H910/$T910, ""), ""),"")</f>
        <v/>
      </c>
      <c r="AE910" s="10" t="str">
        <f>IF(Overall!$A912&lt;&gt;"",IF(AND(MONTH($O910) &lt;= 11, MONTH($P910) &gt;= 11), IF($T910 &lt;&gt; "", $H910/$T910, ""), ""),"")</f>
        <v/>
      </c>
      <c r="AF910" s="10" t="str">
        <f>IF(Overall!$A912&lt;&gt;"",IF(AND(MONTH($O910) &lt;= 12, MONTH($P910) &gt;= 12), IF($T910 &lt;&gt; "", $H910/$T910, ""), ""),"")</f>
        <v/>
      </c>
      <c r="AH910" s="10" t="str">
        <f ca="1">IFERROR(IF(AND(NOW()&lt;= EOMONTH(DATE(YEAR($P910),1, 1), 0), Overall!$A912&lt;&gt;"", MONTH($O910) &lt;= 1, MONTH($P910) &gt;= 1), IF($T910 &lt;&gt; "", $H910/$T910, ""), ""), "")</f>
        <v/>
      </c>
      <c r="AI910" s="10" t="str">
        <f ca="1">IFERROR(IF(AND(NOW()&lt;= EOMONTH(DATE(YEAR($P910),2, 1), 0), Overall!$A912&lt;&gt;"", MONTH($O910) &lt;= 2, MONTH($P910) &gt;= 2), IF($T910 &lt;&gt; "", $H910/$T910, ""), ""), "")</f>
        <v/>
      </c>
      <c r="AJ910" s="10" t="str">
        <f ca="1">IFERROR(IF(AND(NOW()&lt;= EOMONTH(DATE(YEAR($P910),3, 1), 0), Overall!$A912&lt;&gt;"", MONTH($O910) &lt;= 3, MONTH($P910) &gt;= 3), IF($T910 &lt;&gt; "", $H910/$T910, ""), ""), "")</f>
        <v/>
      </c>
      <c r="AK910" s="10" t="str">
        <f ca="1">IFERROR(IF(AND(NOW()&lt;= EOMONTH(DATE(YEAR($P910),4, 1), 0), Overall!$A912&lt;&gt;"", MONTH($O910) &lt;= 4, MONTH($P910) &gt;= 4), IF($T910 &lt;&gt; "", $H910/$T910, ""), ""), "")</f>
        <v/>
      </c>
      <c r="AL910" s="10" t="str">
        <f ca="1">IFERROR(IF(AND(NOW()&lt;= EOMONTH(DATE(YEAR($P910),5, 1), 0), Overall!$A912&lt;&gt;"", MONTH($O910) &lt;= 5, MONTH($P910) &gt;= 5), IF($T910 &lt;&gt; "", $H910/$T910, ""), ""), "")</f>
        <v/>
      </c>
      <c r="AM910" s="10" t="str">
        <f ca="1">IFERROR(IF(AND(NOW()&lt;= EOMONTH(DATE(YEAR($P910),6, 1), 0), Overall!$A912&lt;&gt;"", MONTH($O910) &lt;= 6, MONTH($P910) &gt;= 6), IF($T910 &lt;&gt; "", $H910/$T910, ""), ""), "")</f>
        <v/>
      </c>
      <c r="AN910" s="10" t="str">
        <f ca="1">IFERROR(IF(AND(NOW()&lt;= EOMONTH(DATE(YEAR($P910),7, 1), 0), Overall!$A912&lt;&gt;"", MONTH($O910) &lt;= 7, MONTH($P910) &gt;= 7), IF($T910 &lt;&gt; "", $H910/$T910, ""), ""), "")</f>
        <v/>
      </c>
      <c r="AO910" s="10" t="str">
        <f ca="1">IFERROR(IF(AND(NOW()&lt;= EOMONTH(DATE(YEAR($P910),8, 1), 0), Overall!$A912&lt;&gt;"", MONTH($O910) &lt;= 8, MONTH($P910) &gt;= 8), IF($T910 &lt;&gt; "", $H910/$T910, ""), ""), "")</f>
        <v/>
      </c>
      <c r="AP910" s="10" t="str">
        <f ca="1">IFERROR(IF(AND(NOW()&lt;= EOMONTH(DATE(YEAR($P910),9, 1), 0), Overall!$A912&lt;&gt;"", MONTH($O910) &lt;= 9, MONTH($P910) &gt;= 9), IF($T910 &lt;&gt; "", $H910/$T910, ""), ""), "")</f>
        <v/>
      </c>
      <c r="AQ910" s="10" t="str">
        <f ca="1">IFERROR(IF(AND(NOW()&lt;= EOMONTH(DATE(YEAR($P910),10, 1), 0), Overall!$A912&lt;&gt;"", MONTH($O910) &lt;= 10, MONTH($P910) &gt;= 10), IF($T910 &lt;&gt; "", $H910/$T910, ""), ""), "")</f>
        <v/>
      </c>
      <c r="AR910" s="10" t="str">
        <f ca="1">IFERROR(IF(AND(NOW()&lt;= EOMONTH(DATE(YEAR($P910),11, 1), 0), Overall!$A912&lt;&gt;"", MONTH($O910) &lt;=11, MONTH($P910) &gt;= 11), IF($T910 &lt;&gt; "", $H910/$T910, ""), ""), "")</f>
        <v/>
      </c>
      <c r="AS910" s="10" t="str">
        <f ca="1">IFERROR(IF(AND(NOW()&lt;= EOMONTH(DATE(YEAR($P910),12, 1), 0), Overall!$A912&lt;&gt;"", MONTH($O910) &lt;= 12, MONTH($P910) &gt;= 12), IF($T910 &lt;&gt; "", $H910/$T910, ""), ""), "")</f>
        <v/>
      </c>
      <c r="AT910" s="16">
        <f t="shared" ca="1" si="28"/>
        <v>0</v>
      </c>
    </row>
    <row r="911" spans="1:46" x14ac:dyDescent="0.25">
      <c r="A911" t="str">
        <f>_xlfn.VALUETOTEXT(Overall!A913)</f>
        <v>FY2025 PCHP</v>
      </c>
      <c r="B911" s="8">
        <f>IF(Overall!B913&lt;&gt;"", VALUE(Overall!B913), "")</f>
        <v>61</v>
      </c>
      <c r="C911" s="5" t="str">
        <f>IF(Overall!C913&lt;&gt;"",_xlfn.VALUETOTEXT(Overall!C913),"")</f>
        <v>25-0201-2301-25MLIL-PS-HZ-061</v>
      </c>
      <c r="D911" s="5" t="str">
        <f>_xlfn.VALUETOTEXT(Overall!D913)</f>
        <v>HZ</v>
      </c>
      <c r="E911" s="5" t="str">
        <f>IF(Overall!Q913&lt;&gt;"",_xlfn.VALUETOTEXT(Overall!Q913),"")</f>
        <v>MLIL</v>
      </c>
      <c r="F911" s="5" t="str">
        <f>IF(Overall!E913&lt;&gt;"",_xlfn.VALUETOTEXT(Overall!E913),"")</f>
        <v>Merrill Lynch International</v>
      </c>
      <c r="G911" s="5" t="str">
        <f>IF(Overall!R913&lt;&gt;"",_xlfn.VALUETOTEXT(Overall!R913),"")</f>
        <v>Asian</v>
      </c>
      <c r="H911" s="6">
        <f>IF(Overall!F913&lt;&gt;"",VALUE(Overall!F913),"")</f>
        <v>500000</v>
      </c>
      <c r="I911" s="6">
        <f>IF(Overall!G913&lt;&gt;"",VALUE(Overall!G913),"")</f>
        <v>77</v>
      </c>
      <c r="J911" s="6">
        <f>IF(Overall!H913&lt;&gt;"",VALUE(Overall!H913),"")</f>
        <v>64</v>
      </c>
      <c r="K911" s="6">
        <f>IF(Overall!I913&lt;&gt;"",VALUE(Overall!I913),"")</f>
        <v>5.78</v>
      </c>
      <c r="L911" s="6">
        <f>IF(Overall!J913&lt;&gt;"",VALUE(Overall!J913),"")</f>
        <v>1</v>
      </c>
      <c r="M911" s="6">
        <f>IF(Overall!K913&lt;&gt;"",VALUE(Overall!K913),"")</f>
        <v>4.78</v>
      </c>
      <c r="N911" s="6">
        <f>IF(Overall!T913&lt;&gt;"",VALUE(Overall!T913),"")</f>
        <v>74.069999999999993</v>
      </c>
      <c r="O911" s="7">
        <f>IF(Overall!L913&lt;&gt;"", DATEVALUE(Overall!L913), "")</f>
        <v>45748</v>
      </c>
      <c r="P911" s="7">
        <f>IF(Overall!M913&lt;&gt;"", DATEVALUE(Overall!M913), "")</f>
        <v>45777</v>
      </c>
      <c r="Q911" s="7" t="str">
        <f>IF(Overall!S913&lt;&gt;"",_xlfn.VALUETOTEXT(Overall!S913),"")</f>
        <v>Apr</v>
      </c>
      <c r="R911" s="7">
        <f>IF(Overall!O913&lt;&gt;"", DATEVALUE(Overall!O913), "")</f>
        <v>45659</v>
      </c>
      <c r="S911" s="7">
        <f>IF(Overall!O913&lt;&gt;"", DATEVALUE(Overall!O913), "")</f>
        <v>45659</v>
      </c>
      <c r="T911" s="5">
        <f t="shared" si="29"/>
        <v>1</v>
      </c>
      <c r="U911" s="10" t="str">
        <f>IF(Overall!$A913&lt;&gt;"",IF(AND(MONTH($O911) &lt;= 1, MONTH($P911) &gt;= 1), IF($T911 &lt;&gt; "", $H911/$T911, ""), ""),"")</f>
        <v/>
      </c>
      <c r="V911" s="10" t="str">
        <f>IF(Overall!$A913&lt;&gt;"",IF(AND(MONTH($O911) &lt;= 2, MONTH($P911) &gt;= 2), IF($T911 &lt;&gt; "", $H911/$T911, ""), ""),"")</f>
        <v/>
      </c>
      <c r="W911" s="10" t="str">
        <f>IF(Overall!$A913&lt;&gt;"",IF(AND(MONTH($O911) &lt;= 3, MONTH($P911) &gt;= 3), IF($T911 &lt;&gt; "", $H911/$T911, ""), ""),"")</f>
        <v/>
      </c>
      <c r="X911" s="10">
        <f>IF(Overall!$A913&lt;&gt;"",IF(AND(MONTH($O911) &lt;= 4, MONTH($P911) &gt;= 4), IF($T911 &lt;&gt; "", $H911/$T911, ""), ""),"")</f>
        <v>500000</v>
      </c>
      <c r="Y911" s="10" t="str">
        <f>IF(Overall!$A913&lt;&gt;"",IF(AND(MONTH($O911) &lt;= 5, MONTH($P911) &gt;= 5), IF($T911 &lt;&gt; "", $H911/$T911, ""), ""),"")</f>
        <v/>
      </c>
      <c r="Z911" s="10" t="str">
        <f>IF(Overall!$A913&lt;&gt;"",IF(AND(MONTH($O911) &lt;= 6, MONTH($P911) &gt;= 6), IF($T911 &lt;&gt; "", $H911/$T911, ""), ""),"")</f>
        <v/>
      </c>
      <c r="AA911" s="10" t="str">
        <f>IF(Overall!$A913&lt;&gt;"",IF(AND(MONTH($O911) &lt;= 7, MONTH($P911) &gt;= 7 ), IF($T911 &lt;&gt; "", $H911/$T911, ""), ""),"")</f>
        <v/>
      </c>
      <c r="AB911" s="10" t="str">
        <f>IF(Overall!$A913&lt;&gt;"",IF(AND(MONTH($O911) &lt;= 8, MONTH($P911) &gt;= 8), IF($T911 &lt;&gt; "", $H911/$T911, ""), ""),"")</f>
        <v/>
      </c>
      <c r="AC911" s="10" t="str">
        <f>IF(Overall!$A913&lt;&gt;"",IF(AND(MONTH($O911) &lt;= 9, MONTH($P911) &gt;= 9), IF($T911 &lt;&gt; "", $H911/$T911, ""), ""),"")</f>
        <v/>
      </c>
      <c r="AD911" s="10" t="str">
        <f>IF(Overall!$A913&lt;&gt;"",IF(AND(MONTH($O911) &lt;= 10, MONTH($P911) &gt;= 10), IF($T911 &lt;&gt; "", $H911/$T911, ""), ""),"")</f>
        <v/>
      </c>
      <c r="AE911" s="10" t="str">
        <f>IF(Overall!$A913&lt;&gt;"",IF(AND(MONTH($O911) &lt;= 11, MONTH($P911) &gt;= 11), IF($T911 &lt;&gt; "", $H911/$T911, ""), ""),"")</f>
        <v/>
      </c>
      <c r="AF911" s="10" t="str">
        <f>IF(Overall!$A913&lt;&gt;"",IF(AND(MONTH($O911) &lt;= 12, MONTH($P911) &gt;= 12), IF($T911 &lt;&gt; "", $H911/$T911, ""), ""),"")</f>
        <v/>
      </c>
      <c r="AH911" s="10" t="str">
        <f ca="1">IFERROR(IF(AND(NOW()&lt;= EOMONTH(DATE(YEAR($P911),1, 1), 0), Overall!$A913&lt;&gt;"", MONTH($O911) &lt;= 1, MONTH($P911) &gt;= 1), IF($T911 &lt;&gt; "", $H911/$T911, ""), ""), "")</f>
        <v/>
      </c>
      <c r="AI911" s="10" t="str">
        <f ca="1">IFERROR(IF(AND(NOW()&lt;= EOMONTH(DATE(YEAR($P911),2, 1), 0), Overall!$A913&lt;&gt;"", MONTH($O911) &lt;= 2, MONTH($P911) &gt;= 2), IF($T911 &lt;&gt; "", $H911/$T911, ""), ""), "")</f>
        <v/>
      </c>
      <c r="AJ911" s="10" t="str">
        <f ca="1">IFERROR(IF(AND(NOW()&lt;= EOMONTH(DATE(YEAR($P911),3, 1), 0), Overall!$A913&lt;&gt;"", MONTH($O911) &lt;= 3, MONTH($P911) &gt;= 3), IF($T911 &lt;&gt; "", $H911/$T911, ""), ""), "")</f>
        <v/>
      </c>
      <c r="AK911" s="10" t="str">
        <f ca="1">IFERROR(IF(AND(NOW()&lt;= EOMONTH(DATE(YEAR($P911),4, 1), 0), Overall!$A913&lt;&gt;"", MONTH($O911) &lt;= 4, MONTH($P911) &gt;= 4), IF($T911 &lt;&gt; "", $H911/$T911, ""), ""), "")</f>
        <v/>
      </c>
      <c r="AL911" s="10" t="str">
        <f ca="1">IFERROR(IF(AND(NOW()&lt;= EOMONTH(DATE(YEAR($P911),5, 1), 0), Overall!$A913&lt;&gt;"", MONTH($O911) &lt;= 5, MONTH($P911) &gt;= 5), IF($T911 &lt;&gt; "", $H911/$T911, ""), ""), "")</f>
        <v/>
      </c>
      <c r="AM911" s="10" t="str">
        <f ca="1">IFERROR(IF(AND(NOW()&lt;= EOMONTH(DATE(YEAR($P911),6, 1), 0), Overall!$A913&lt;&gt;"", MONTH($O911) &lt;= 6, MONTH($P911) &gt;= 6), IF($T911 &lt;&gt; "", $H911/$T911, ""), ""), "")</f>
        <v/>
      </c>
      <c r="AN911" s="10" t="str">
        <f ca="1">IFERROR(IF(AND(NOW()&lt;= EOMONTH(DATE(YEAR($P911),7, 1), 0), Overall!$A913&lt;&gt;"", MONTH($O911) &lt;= 7, MONTH($P911) &gt;= 7), IF($T911 &lt;&gt; "", $H911/$T911, ""), ""), "")</f>
        <v/>
      </c>
      <c r="AO911" s="10" t="str">
        <f ca="1">IFERROR(IF(AND(NOW()&lt;= EOMONTH(DATE(YEAR($P911),8, 1), 0), Overall!$A913&lt;&gt;"", MONTH($O911) &lt;= 8, MONTH($P911) &gt;= 8), IF($T911 &lt;&gt; "", $H911/$T911, ""), ""), "")</f>
        <v/>
      </c>
      <c r="AP911" s="10" t="str">
        <f ca="1">IFERROR(IF(AND(NOW()&lt;= EOMONTH(DATE(YEAR($P911),9, 1), 0), Overall!$A913&lt;&gt;"", MONTH($O911) &lt;= 9, MONTH($P911) &gt;= 9), IF($T911 &lt;&gt; "", $H911/$T911, ""), ""), "")</f>
        <v/>
      </c>
      <c r="AQ911" s="10" t="str">
        <f ca="1">IFERROR(IF(AND(NOW()&lt;= EOMONTH(DATE(YEAR($P911),10, 1), 0), Overall!$A913&lt;&gt;"", MONTH($O911) &lt;= 10, MONTH($P911) &gt;= 10), IF($T911 &lt;&gt; "", $H911/$T911, ""), ""), "")</f>
        <v/>
      </c>
      <c r="AR911" s="10" t="str">
        <f ca="1">IFERROR(IF(AND(NOW()&lt;= EOMONTH(DATE(YEAR($P911),11, 1), 0), Overall!$A913&lt;&gt;"", MONTH($O911) &lt;=11, MONTH($P911) &gt;= 11), IF($T911 &lt;&gt; "", $H911/$T911, ""), ""), "")</f>
        <v/>
      </c>
      <c r="AS911" s="10" t="str">
        <f ca="1">IFERROR(IF(AND(NOW()&lt;= EOMONTH(DATE(YEAR($P911),12, 1), 0), Overall!$A913&lt;&gt;"", MONTH($O911) &lt;= 12, MONTH($P911) &gt;= 12), IF($T911 &lt;&gt; "", $H911/$T911, ""), ""), "")</f>
        <v/>
      </c>
      <c r="AT911" s="16">
        <f t="shared" ca="1" si="28"/>
        <v>0</v>
      </c>
    </row>
    <row r="912" spans="1:46" x14ac:dyDescent="0.25">
      <c r="A912" t="str">
        <f>_xlfn.VALUETOTEXT(Overall!A914)</f>
        <v>FY2025 PCHP</v>
      </c>
      <c r="B912" s="8">
        <f>IF(Overall!B914&lt;&gt;"", VALUE(Overall!B914), "")</f>
        <v>62</v>
      </c>
      <c r="C912" s="5" t="str">
        <f>IF(Overall!C914&lt;&gt;"",_xlfn.VALUETOTEXT(Overall!C914),"")</f>
        <v>25-0201-2301-25BNPP-PS-DS-062</v>
      </c>
      <c r="D912" s="5" t="str">
        <f>_xlfn.VALUETOTEXT(Overall!D914)</f>
        <v>DS</v>
      </c>
      <c r="E912" s="5" t="str">
        <f>IF(Overall!Q914&lt;&gt;"",_xlfn.VALUETOTEXT(Overall!Q914),"")</f>
        <v>BNPP</v>
      </c>
      <c r="F912" s="5" t="str">
        <f>IF(Overall!E914&lt;&gt;"",_xlfn.VALUETOTEXT(Overall!E914),"")</f>
        <v>BNP Paribas SA</v>
      </c>
      <c r="G912" s="5" t="str">
        <f>IF(Overall!R914&lt;&gt;"",_xlfn.VALUETOTEXT(Overall!R914),"")</f>
        <v>Asian</v>
      </c>
      <c r="H912" s="6">
        <f>IF(Overall!F914&lt;&gt;"",VALUE(Overall!F914),"")</f>
        <v>500000</v>
      </c>
      <c r="I912" s="6">
        <f>IF(Overall!G914&lt;&gt;"",VALUE(Overall!G914),"")</f>
        <v>77</v>
      </c>
      <c r="J912" s="6">
        <f>IF(Overall!H914&lt;&gt;"",VALUE(Overall!H914),"")</f>
        <v>64</v>
      </c>
      <c r="K912" s="6">
        <f>IF(Overall!I914&lt;&gt;"",VALUE(Overall!I914),"")</f>
        <v>5.78</v>
      </c>
      <c r="L912" s="6">
        <f>IF(Overall!J914&lt;&gt;"",VALUE(Overall!J914),"")</f>
        <v>1</v>
      </c>
      <c r="M912" s="6">
        <f>IF(Overall!K914&lt;&gt;"",VALUE(Overall!K914),"")</f>
        <v>4.78</v>
      </c>
      <c r="N912" s="6">
        <f>IF(Overall!T914&lt;&gt;"",VALUE(Overall!T914),"")</f>
        <v>74</v>
      </c>
      <c r="O912" s="7">
        <f>IF(Overall!L914&lt;&gt;"", DATEVALUE(Overall!L914), "")</f>
        <v>45748</v>
      </c>
      <c r="P912" s="7">
        <f>IF(Overall!M914&lt;&gt;"", DATEVALUE(Overall!M914), "")</f>
        <v>45777</v>
      </c>
      <c r="Q912" s="7" t="str">
        <f>IF(Overall!S914&lt;&gt;"",_xlfn.VALUETOTEXT(Overall!S914),"")</f>
        <v>Apr</v>
      </c>
      <c r="R912" s="7">
        <f>IF(Overall!O914&lt;&gt;"", DATEVALUE(Overall!O914), "")</f>
        <v>45659</v>
      </c>
      <c r="S912" s="7">
        <f>IF(Overall!O914&lt;&gt;"", DATEVALUE(Overall!O914), "")</f>
        <v>45659</v>
      </c>
      <c r="T912" s="5">
        <f t="shared" si="29"/>
        <v>1</v>
      </c>
      <c r="U912" s="10" t="str">
        <f>IF(Overall!$A914&lt;&gt;"",IF(AND(MONTH($O912) &lt;= 1, MONTH($P912) &gt;= 1), IF($T912 &lt;&gt; "", $H912/$T912, ""), ""),"")</f>
        <v/>
      </c>
      <c r="V912" s="10" t="str">
        <f>IF(Overall!$A914&lt;&gt;"",IF(AND(MONTH($O912) &lt;= 2, MONTH($P912) &gt;= 2), IF($T912 &lt;&gt; "", $H912/$T912, ""), ""),"")</f>
        <v/>
      </c>
      <c r="W912" s="10" t="str">
        <f>IF(Overall!$A914&lt;&gt;"",IF(AND(MONTH($O912) &lt;= 3, MONTH($P912) &gt;= 3), IF($T912 &lt;&gt; "", $H912/$T912, ""), ""),"")</f>
        <v/>
      </c>
      <c r="X912" s="10">
        <f>IF(Overall!$A914&lt;&gt;"",IF(AND(MONTH($O912) &lt;= 4, MONTH($P912) &gt;= 4), IF($T912 &lt;&gt; "", $H912/$T912, ""), ""),"")</f>
        <v>500000</v>
      </c>
      <c r="Y912" s="10" t="str">
        <f>IF(Overall!$A914&lt;&gt;"",IF(AND(MONTH($O912) &lt;= 5, MONTH($P912) &gt;= 5), IF($T912 &lt;&gt; "", $H912/$T912, ""), ""),"")</f>
        <v/>
      </c>
      <c r="Z912" s="10" t="str">
        <f>IF(Overall!$A914&lt;&gt;"",IF(AND(MONTH($O912) &lt;= 6, MONTH($P912) &gt;= 6), IF($T912 &lt;&gt; "", $H912/$T912, ""), ""),"")</f>
        <v/>
      </c>
      <c r="AA912" s="10" t="str">
        <f>IF(Overall!$A914&lt;&gt;"",IF(AND(MONTH($O912) &lt;= 7, MONTH($P912) &gt;= 7 ), IF($T912 &lt;&gt; "", $H912/$T912, ""), ""),"")</f>
        <v/>
      </c>
      <c r="AB912" s="10" t="str">
        <f>IF(Overall!$A914&lt;&gt;"",IF(AND(MONTH($O912) &lt;= 8, MONTH($P912) &gt;= 8), IF($T912 &lt;&gt; "", $H912/$T912, ""), ""),"")</f>
        <v/>
      </c>
      <c r="AC912" s="10" t="str">
        <f>IF(Overall!$A914&lt;&gt;"",IF(AND(MONTH($O912) &lt;= 9, MONTH($P912) &gt;= 9), IF($T912 &lt;&gt; "", $H912/$T912, ""), ""),"")</f>
        <v/>
      </c>
      <c r="AD912" s="10" t="str">
        <f>IF(Overall!$A914&lt;&gt;"",IF(AND(MONTH($O912) &lt;= 10, MONTH($P912) &gt;= 10), IF($T912 &lt;&gt; "", $H912/$T912, ""), ""),"")</f>
        <v/>
      </c>
      <c r="AE912" s="10" t="str">
        <f>IF(Overall!$A914&lt;&gt;"",IF(AND(MONTH($O912) &lt;= 11, MONTH($P912) &gt;= 11), IF($T912 &lt;&gt; "", $H912/$T912, ""), ""),"")</f>
        <v/>
      </c>
      <c r="AF912" s="10" t="str">
        <f>IF(Overall!$A914&lt;&gt;"",IF(AND(MONTH($O912) &lt;= 12, MONTH($P912) &gt;= 12), IF($T912 &lt;&gt; "", $H912/$T912, ""), ""),"")</f>
        <v/>
      </c>
      <c r="AH912" s="10" t="str">
        <f ca="1">IFERROR(IF(AND(NOW()&lt;= EOMONTH(DATE(YEAR($P912),1, 1), 0), Overall!$A914&lt;&gt;"", MONTH($O912) &lt;= 1, MONTH($P912) &gt;= 1), IF($T912 &lt;&gt; "", $H912/$T912, ""), ""), "")</f>
        <v/>
      </c>
      <c r="AI912" s="10" t="str">
        <f ca="1">IFERROR(IF(AND(NOW()&lt;= EOMONTH(DATE(YEAR($P912),2, 1), 0), Overall!$A914&lt;&gt;"", MONTH($O912) &lt;= 2, MONTH($P912) &gt;= 2), IF($T912 &lt;&gt; "", $H912/$T912, ""), ""), "")</f>
        <v/>
      </c>
      <c r="AJ912" s="10" t="str">
        <f ca="1">IFERROR(IF(AND(NOW()&lt;= EOMONTH(DATE(YEAR($P912),3, 1), 0), Overall!$A914&lt;&gt;"", MONTH($O912) &lt;= 3, MONTH($P912) &gt;= 3), IF($T912 &lt;&gt; "", $H912/$T912, ""), ""), "")</f>
        <v/>
      </c>
      <c r="AK912" s="10" t="str">
        <f ca="1">IFERROR(IF(AND(NOW()&lt;= EOMONTH(DATE(YEAR($P912),4, 1), 0), Overall!$A914&lt;&gt;"", MONTH($O912) &lt;= 4, MONTH($P912) &gt;= 4), IF($T912 &lt;&gt; "", $H912/$T912, ""), ""), "")</f>
        <v/>
      </c>
      <c r="AL912" s="10" t="str">
        <f ca="1">IFERROR(IF(AND(NOW()&lt;= EOMONTH(DATE(YEAR($P912),5, 1), 0), Overall!$A914&lt;&gt;"", MONTH($O912) &lt;= 5, MONTH($P912) &gt;= 5), IF($T912 &lt;&gt; "", $H912/$T912, ""), ""), "")</f>
        <v/>
      </c>
      <c r="AM912" s="10" t="str">
        <f ca="1">IFERROR(IF(AND(NOW()&lt;= EOMONTH(DATE(YEAR($P912),6, 1), 0), Overall!$A914&lt;&gt;"", MONTH($O912) &lt;= 6, MONTH($P912) &gt;= 6), IF($T912 &lt;&gt; "", $H912/$T912, ""), ""), "")</f>
        <v/>
      </c>
      <c r="AN912" s="10" t="str">
        <f ca="1">IFERROR(IF(AND(NOW()&lt;= EOMONTH(DATE(YEAR($P912),7, 1), 0), Overall!$A914&lt;&gt;"", MONTH($O912) &lt;= 7, MONTH($P912) &gt;= 7), IF($T912 &lt;&gt; "", $H912/$T912, ""), ""), "")</f>
        <v/>
      </c>
      <c r="AO912" s="10" t="str">
        <f ca="1">IFERROR(IF(AND(NOW()&lt;= EOMONTH(DATE(YEAR($P912),8, 1), 0), Overall!$A914&lt;&gt;"", MONTH($O912) &lt;= 8, MONTH($P912) &gt;= 8), IF($T912 &lt;&gt; "", $H912/$T912, ""), ""), "")</f>
        <v/>
      </c>
      <c r="AP912" s="10" t="str">
        <f ca="1">IFERROR(IF(AND(NOW()&lt;= EOMONTH(DATE(YEAR($P912),9, 1), 0), Overall!$A914&lt;&gt;"", MONTH($O912) &lt;= 9, MONTH($P912) &gt;= 9), IF($T912 &lt;&gt; "", $H912/$T912, ""), ""), "")</f>
        <v/>
      </c>
      <c r="AQ912" s="10" t="str">
        <f ca="1">IFERROR(IF(AND(NOW()&lt;= EOMONTH(DATE(YEAR($P912),10, 1), 0), Overall!$A914&lt;&gt;"", MONTH($O912) &lt;= 10, MONTH($P912) &gt;= 10), IF($T912 &lt;&gt; "", $H912/$T912, ""), ""), "")</f>
        <v/>
      </c>
      <c r="AR912" s="10" t="str">
        <f ca="1">IFERROR(IF(AND(NOW()&lt;= EOMONTH(DATE(YEAR($P912),11, 1), 0), Overall!$A914&lt;&gt;"", MONTH($O912) &lt;=11, MONTH($P912) &gt;= 11), IF($T912 &lt;&gt; "", $H912/$T912, ""), ""), "")</f>
        <v/>
      </c>
      <c r="AS912" s="10" t="str">
        <f ca="1">IFERROR(IF(AND(NOW()&lt;= EOMONTH(DATE(YEAR($P912),12, 1), 0), Overall!$A914&lt;&gt;"", MONTH($O912) &lt;= 12, MONTH($P912) &gt;= 12), IF($T912 &lt;&gt; "", $H912/$T912, ""), ""), "")</f>
        <v/>
      </c>
      <c r="AT912" s="16">
        <f t="shared" ca="1" si="28"/>
        <v>0</v>
      </c>
    </row>
    <row r="913" spans="1:46" x14ac:dyDescent="0.25">
      <c r="A913" t="str">
        <f>_xlfn.VALUETOTEXT(Overall!A915)</f>
        <v>FY2025 PCHP</v>
      </c>
      <c r="B913" s="8">
        <f>IF(Overall!B915&lt;&gt;"", VALUE(Overall!B915), "")</f>
        <v>63</v>
      </c>
      <c r="C913" s="5" t="str">
        <f>IF(Overall!C915&lt;&gt;"",_xlfn.VALUETOTEXT(Overall!C915),"")</f>
        <v>25-0201-2301-25JPMC-PS-DS-063</v>
      </c>
      <c r="D913" s="5" t="str">
        <f>_xlfn.VALUETOTEXT(Overall!D915)</f>
        <v>DS</v>
      </c>
      <c r="E913" s="5" t="str">
        <f>IF(Overall!Q915&lt;&gt;"",_xlfn.VALUETOTEXT(Overall!Q915),"")</f>
        <v>JPMC</v>
      </c>
      <c r="F913" s="5" t="str">
        <f>IF(Overall!E915&lt;&gt;"",_xlfn.VALUETOTEXT(Overall!E915),"")</f>
        <v>JP Morgan Chase Bank NA</v>
      </c>
      <c r="G913" s="5" t="str">
        <f>IF(Overall!R915&lt;&gt;"",_xlfn.VALUETOTEXT(Overall!R915),"")</f>
        <v>Asian</v>
      </c>
      <c r="H913" s="6">
        <f>IF(Overall!F915&lt;&gt;"",VALUE(Overall!F915),"")</f>
        <v>500000</v>
      </c>
      <c r="I913" s="6">
        <f>IF(Overall!G915&lt;&gt;"",VALUE(Overall!G915),"")</f>
        <v>77</v>
      </c>
      <c r="J913" s="6">
        <f>IF(Overall!H915&lt;&gt;"",VALUE(Overall!H915),"")</f>
        <v>64</v>
      </c>
      <c r="K913" s="6">
        <f>IF(Overall!I915&lt;&gt;"",VALUE(Overall!I915),"")</f>
        <v>6.57</v>
      </c>
      <c r="L913" s="6">
        <f>IF(Overall!J915&lt;&gt;"",VALUE(Overall!J915),"")</f>
        <v>1.5</v>
      </c>
      <c r="M913" s="6">
        <f>IF(Overall!K915&lt;&gt;"",VALUE(Overall!K915),"")</f>
        <v>5.07</v>
      </c>
      <c r="N913" s="6">
        <f>IF(Overall!T915&lt;&gt;"",VALUE(Overall!T915),"")</f>
        <v>73.7</v>
      </c>
      <c r="O913" s="7">
        <f>IF(Overall!L915&lt;&gt;"", DATEVALUE(Overall!L915), "")</f>
        <v>45778</v>
      </c>
      <c r="P913" s="7">
        <f>IF(Overall!M915&lt;&gt;"", DATEVALUE(Overall!M915), "")</f>
        <v>45808</v>
      </c>
      <c r="Q913" s="7" t="str">
        <f>IF(Overall!S915&lt;&gt;"",_xlfn.VALUETOTEXT(Overall!S915),"")</f>
        <v>May</v>
      </c>
      <c r="R913" s="7">
        <f>IF(Overall!O915&lt;&gt;"", DATEVALUE(Overall!O915), "")</f>
        <v>45659</v>
      </c>
      <c r="S913" s="7">
        <f>IF(Overall!O915&lt;&gt;"", DATEVALUE(Overall!O915), "")</f>
        <v>45659</v>
      </c>
      <c r="T913" s="5">
        <f t="shared" si="29"/>
        <v>1</v>
      </c>
      <c r="U913" s="10" t="str">
        <f>IF(Overall!$A915&lt;&gt;"",IF(AND(MONTH($O913) &lt;= 1, MONTH($P913) &gt;= 1), IF($T913 &lt;&gt; "", $H913/$T913, ""), ""),"")</f>
        <v/>
      </c>
      <c r="V913" s="10" t="str">
        <f>IF(Overall!$A915&lt;&gt;"",IF(AND(MONTH($O913) &lt;= 2, MONTH($P913) &gt;= 2), IF($T913 &lt;&gt; "", $H913/$T913, ""), ""),"")</f>
        <v/>
      </c>
      <c r="W913" s="10" t="str">
        <f>IF(Overall!$A915&lt;&gt;"",IF(AND(MONTH($O913) &lt;= 3, MONTH($P913) &gt;= 3), IF($T913 &lt;&gt; "", $H913/$T913, ""), ""),"")</f>
        <v/>
      </c>
      <c r="X913" s="10" t="str">
        <f>IF(Overall!$A915&lt;&gt;"",IF(AND(MONTH($O913) &lt;= 4, MONTH($P913) &gt;= 4), IF($T913 &lt;&gt; "", $H913/$T913, ""), ""),"")</f>
        <v/>
      </c>
      <c r="Y913" s="10">
        <f>IF(Overall!$A915&lt;&gt;"",IF(AND(MONTH($O913) &lt;= 5, MONTH($P913) &gt;= 5), IF($T913 &lt;&gt; "", $H913/$T913, ""), ""),"")</f>
        <v>500000</v>
      </c>
      <c r="Z913" s="10" t="str">
        <f>IF(Overall!$A915&lt;&gt;"",IF(AND(MONTH($O913) &lt;= 6, MONTH($P913) &gt;= 6), IF($T913 &lt;&gt; "", $H913/$T913, ""), ""),"")</f>
        <v/>
      </c>
      <c r="AA913" s="10" t="str">
        <f>IF(Overall!$A915&lt;&gt;"",IF(AND(MONTH($O913) &lt;= 7, MONTH($P913) &gt;= 7 ), IF($T913 &lt;&gt; "", $H913/$T913, ""), ""),"")</f>
        <v/>
      </c>
      <c r="AB913" s="10" t="str">
        <f>IF(Overall!$A915&lt;&gt;"",IF(AND(MONTH($O913) &lt;= 8, MONTH($P913) &gt;= 8), IF($T913 &lt;&gt; "", $H913/$T913, ""), ""),"")</f>
        <v/>
      </c>
      <c r="AC913" s="10" t="str">
        <f>IF(Overall!$A915&lt;&gt;"",IF(AND(MONTH($O913) &lt;= 9, MONTH($P913) &gt;= 9), IF($T913 &lt;&gt; "", $H913/$T913, ""), ""),"")</f>
        <v/>
      </c>
      <c r="AD913" s="10" t="str">
        <f>IF(Overall!$A915&lt;&gt;"",IF(AND(MONTH($O913) &lt;= 10, MONTH($P913) &gt;= 10), IF($T913 &lt;&gt; "", $H913/$T913, ""), ""),"")</f>
        <v/>
      </c>
      <c r="AE913" s="10" t="str">
        <f>IF(Overall!$A915&lt;&gt;"",IF(AND(MONTH($O913) &lt;= 11, MONTH($P913) &gt;= 11), IF($T913 &lt;&gt; "", $H913/$T913, ""), ""),"")</f>
        <v/>
      </c>
      <c r="AF913" s="10" t="str">
        <f>IF(Overall!$A915&lt;&gt;"",IF(AND(MONTH($O913) &lt;= 12, MONTH($P913) &gt;= 12), IF($T913 &lt;&gt; "", $H913/$T913, ""), ""),"")</f>
        <v/>
      </c>
      <c r="AH913" s="10" t="str">
        <f ca="1">IFERROR(IF(AND(NOW()&lt;= EOMONTH(DATE(YEAR($P913),1, 1), 0), Overall!$A915&lt;&gt;"", MONTH($O913) &lt;= 1, MONTH($P913) &gt;= 1), IF($T913 &lt;&gt; "", $H913/$T913, ""), ""), "")</f>
        <v/>
      </c>
      <c r="AI913" s="10" t="str">
        <f ca="1">IFERROR(IF(AND(NOW()&lt;= EOMONTH(DATE(YEAR($P913),2, 1), 0), Overall!$A915&lt;&gt;"", MONTH($O913) &lt;= 2, MONTH($P913) &gt;= 2), IF($T913 &lt;&gt; "", $H913/$T913, ""), ""), "")</f>
        <v/>
      </c>
      <c r="AJ913" s="10" t="str">
        <f ca="1">IFERROR(IF(AND(NOW()&lt;= EOMONTH(DATE(YEAR($P913),3, 1), 0), Overall!$A915&lt;&gt;"", MONTH($O913) &lt;= 3, MONTH($P913) &gt;= 3), IF($T913 &lt;&gt; "", $H913/$T913, ""), ""), "")</f>
        <v/>
      </c>
      <c r="AK913" s="10" t="str">
        <f ca="1">IFERROR(IF(AND(NOW()&lt;= EOMONTH(DATE(YEAR($P913),4, 1), 0), Overall!$A915&lt;&gt;"", MONTH($O913) &lt;= 4, MONTH($P913) &gt;= 4), IF($T913 &lt;&gt; "", $H913/$T913, ""), ""), "")</f>
        <v/>
      </c>
      <c r="AL913" s="10" t="str">
        <f ca="1">IFERROR(IF(AND(NOW()&lt;= EOMONTH(DATE(YEAR($P913),5, 1), 0), Overall!$A915&lt;&gt;"", MONTH($O913) &lt;= 5, MONTH($P913) &gt;= 5), IF($T913 &lt;&gt; "", $H913/$T913, ""), ""), "")</f>
        <v/>
      </c>
      <c r="AM913" s="10" t="str">
        <f ca="1">IFERROR(IF(AND(NOW()&lt;= EOMONTH(DATE(YEAR($P913),6, 1), 0), Overall!$A915&lt;&gt;"", MONTH($O913) &lt;= 6, MONTH($P913) &gt;= 6), IF($T913 &lt;&gt; "", $H913/$T913, ""), ""), "")</f>
        <v/>
      </c>
      <c r="AN913" s="10" t="str">
        <f ca="1">IFERROR(IF(AND(NOW()&lt;= EOMONTH(DATE(YEAR($P913),7, 1), 0), Overall!$A915&lt;&gt;"", MONTH($O913) &lt;= 7, MONTH($P913) &gt;= 7), IF($T913 &lt;&gt; "", $H913/$T913, ""), ""), "")</f>
        <v/>
      </c>
      <c r="AO913" s="10" t="str">
        <f ca="1">IFERROR(IF(AND(NOW()&lt;= EOMONTH(DATE(YEAR($P913),8, 1), 0), Overall!$A915&lt;&gt;"", MONTH($O913) &lt;= 8, MONTH($P913) &gt;= 8), IF($T913 &lt;&gt; "", $H913/$T913, ""), ""), "")</f>
        <v/>
      </c>
      <c r="AP913" s="10" t="str">
        <f ca="1">IFERROR(IF(AND(NOW()&lt;= EOMONTH(DATE(YEAR($P913),9, 1), 0), Overall!$A915&lt;&gt;"", MONTH($O913) &lt;= 9, MONTH($P913) &gt;= 9), IF($T913 &lt;&gt; "", $H913/$T913, ""), ""), "")</f>
        <v/>
      </c>
      <c r="AQ913" s="10" t="str">
        <f ca="1">IFERROR(IF(AND(NOW()&lt;= EOMONTH(DATE(YEAR($P913),10, 1), 0), Overall!$A915&lt;&gt;"", MONTH($O913) &lt;= 10, MONTH($P913) &gt;= 10), IF($T913 &lt;&gt; "", $H913/$T913, ""), ""), "")</f>
        <v/>
      </c>
      <c r="AR913" s="10" t="str">
        <f ca="1">IFERROR(IF(AND(NOW()&lt;= EOMONTH(DATE(YEAR($P913),11, 1), 0), Overall!$A915&lt;&gt;"", MONTH($O913) &lt;=11, MONTH($P913) &gt;= 11), IF($T913 &lt;&gt; "", $H913/$T913, ""), ""), "")</f>
        <v/>
      </c>
      <c r="AS913" s="10" t="str">
        <f ca="1">IFERROR(IF(AND(NOW()&lt;= EOMONTH(DATE(YEAR($P913),12, 1), 0), Overall!$A915&lt;&gt;"", MONTH($O913) &lt;= 12, MONTH($P913) &gt;= 12), IF($T913 &lt;&gt; "", $H913/$T913, ""), ""), "")</f>
        <v/>
      </c>
      <c r="AT913" s="16">
        <f t="shared" ca="1" si="28"/>
        <v>0</v>
      </c>
    </row>
    <row r="914" spans="1:46" x14ac:dyDescent="0.25">
      <c r="A914" t="str">
        <f>_xlfn.VALUETOTEXT(Overall!A916)</f>
        <v>FY2025 PCHP</v>
      </c>
      <c r="B914" s="8">
        <f>IF(Overall!B916&lt;&gt;"", VALUE(Overall!B916), "")</f>
        <v>64</v>
      </c>
      <c r="C914" s="5" t="str">
        <f>IF(Overall!C916&lt;&gt;"",_xlfn.VALUETOTEXT(Overall!C916),"")</f>
        <v>25-0201-2301-25TOTS-PS-HZ-064</v>
      </c>
      <c r="D914" s="5" t="str">
        <f>_xlfn.VALUETOTEXT(Overall!D916)</f>
        <v>HZ</v>
      </c>
      <c r="E914" s="5" t="str">
        <f>IF(Overall!Q916&lt;&gt;"",_xlfn.VALUETOTEXT(Overall!Q916),"")</f>
        <v>TOTS</v>
      </c>
      <c r="F914" s="5" t="str">
        <f>IF(Overall!E916&lt;&gt;"",_xlfn.VALUETOTEXT(Overall!E916),"")</f>
        <v>TOTSA TotalEnergies Trading SA</v>
      </c>
      <c r="G914" s="5" t="str">
        <f>IF(Overall!R916&lt;&gt;"",_xlfn.VALUETOTEXT(Overall!R916),"")</f>
        <v>Asian</v>
      </c>
      <c r="H914" s="6">
        <f>IF(Overall!F916&lt;&gt;"",VALUE(Overall!F916),"")</f>
        <v>500000</v>
      </c>
      <c r="I914" s="6">
        <f>IF(Overall!G916&lt;&gt;"",VALUE(Overall!G916),"")</f>
        <v>77</v>
      </c>
      <c r="J914" s="6">
        <f>IF(Overall!H916&lt;&gt;"",VALUE(Overall!H916),"")</f>
        <v>64</v>
      </c>
      <c r="K914" s="6">
        <f>IF(Overall!I916&lt;&gt;"",VALUE(Overall!I916),"")</f>
        <v>6.75</v>
      </c>
      <c r="L914" s="6">
        <f>IF(Overall!J916&lt;&gt;"",VALUE(Overall!J916),"")</f>
        <v>1.69</v>
      </c>
      <c r="M914" s="6">
        <f>IF(Overall!K916&lt;&gt;"",VALUE(Overall!K916),"")</f>
        <v>5.0599999999999996</v>
      </c>
      <c r="N914" s="6">
        <f>IF(Overall!T916&lt;&gt;"",VALUE(Overall!T916),"")</f>
        <v>73.7</v>
      </c>
      <c r="O914" s="7">
        <f>IF(Overall!L916&lt;&gt;"", DATEVALUE(Overall!L916), "")</f>
        <v>45778</v>
      </c>
      <c r="P914" s="7">
        <f>IF(Overall!M916&lt;&gt;"", DATEVALUE(Overall!M916), "")</f>
        <v>45808</v>
      </c>
      <c r="Q914" s="7" t="str">
        <f>IF(Overall!S916&lt;&gt;"",_xlfn.VALUETOTEXT(Overall!S916),"")</f>
        <v>May</v>
      </c>
      <c r="R914" s="7">
        <f>IF(Overall!O916&lt;&gt;"", DATEVALUE(Overall!O916), "")</f>
        <v>45659</v>
      </c>
      <c r="S914" s="7">
        <f>IF(Overall!O916&lt;&gt;"", DATEVALUE(Overall!O916), "")</f>
        <v>45659</v>
      </c>
      <c r="T914" s="5">
        <f t="shared" si="29"/>
        <v>1</v>
      </c>
      <c r="U914" s="10" t="str">
        <f>IF(Overall!$A916&lt;&gt;"",IF(AND(MONTH($O914) &lt;= 1, MONTH($P914) &gt;= 1), IF($T914 &lt;&gt; "", $H914/$T914, ""), ""),"")</f>
        <v/>
      </c>
      <c r="V914" s="10" t="str">
        <f>IF(Overall!$A916&lt;&gt;"",IF(AND(MONTH($O914) &lt;= 2, MONTH($P914) &gt;= 2), IF($T914 &lt;&gt; "", $H914/$T914, ""), ""),"")</f>
        <v/>
      </c>
      <c r="W914" s="10" t="str">
        <f>IF(Overall!$A916&lt;&gt;"",IF(AND(MONTH($O914) &lt;= 3, MONTH($P914) &gt;= 3), IF($T914 &lt;&gt; "", $H914/$T914, ""), ""),"")</f>
        <v/>
      </c>
      <c r="X914" s="10" t="str">
        <f>IF(Overall!$A916&lt;&gt;"",IF(AND(MONTH($O914) &lt;= 4, MONTH($P914) &gt;= 4), IF($T914 &lt;&gt; "", $H914/$T914, ""), ""),"")</f>
        <v/>
      </c>
      <c r="Y914" s="10">
        <f>IF(Overall!$A916&lt;&gt;"",IF(AND(MONTH($O914) &lt;= 5, MONTH($P914) &gt;= 5), IF($T914 &lt;&gt; "", $H914/$T914, ""), ""),"")</f>
        <v>500000</v>
      </c>
      <c r="Z914" s="10" t="str">
        <f>IF(Overall!$A916&lt;&gt;"",IF(AND(MONTH($O914) &lt;= 6, MONTH($P914) &gt;= 6), IF($T914 &lt;&gt; "", $H914/$T914, ""), ""),"")</f>
        <v/>
      </c>
      <c r="AA914" s="10" t="str">
        <f>IF(Overall!$A916&lt;&gt;"",IF(AND(MONTH($O914) &lt;= 7, MONTH($P914) &gt;= 7 ), IF($T914 &lt;&gt; "", $H914/$T914, ""), ""),"")</f>
        <v/>
      </c>
      <c r="AB914" s="10" t="str">
        <f>IF(Overall!$A916&lt;&gt;"",IF(AND(MONTH($O914) &lt;= 8, MONTH($P914) &gt;= 8), IF($T914 &lt;&gt; "", $H914/$T914, ""), ""),"")</f>
        <v/>
      </c>
      <c r="AC914" s="10" t="str">
        <f>IF(Overall!$A916&lt;&gt;"",IF(AND(MONTH($O914) &lt;= 9, MONTH($P914) &gt;= 9), IF($T914 &lt;&gt; "", $H914/$T914, ""), ""),"")</f>
        <v/>
      </c>
      <c r="AD914" s="10" t="str">
        <f>IF(Overall!$A916&lt;&gt;"",IF(AND(MONTH($O914) &lt;= 10, MONTH($P914) &gt;= 10), IF($T914 &lt;&gt; "", $H914/$T914, ""), ""),"")</f>
        <v/>
      </c>
      <c r="AE914" s="10" t="str">
        <f>IF(Overall!$A916&lt;&gt;"",IF(AND(MONTH($O914) &lt;= 11, MONTH($P914) &gt;= 11), IF($T914 &lt;&gt; "", $H914/$T914, ""), ""),"")</f>
        <v/>
      </c>
      <c r="AF914" s="10" t="str">
        <f>IF(Overall!$A916&lt;&gt;"",IF(AND(MONTH($O914) &lt;= 12, MONTH($P914) &gt;= 12), IF($T914 &lt;&gt; "", $H914/$T914, ""), ""),"")</f>
        <v/>
      </c>
      <c r="AH914" s="10" t="str">
        <f ca="1">IFERROR(IF(AND(NOW()&lt;= EOMONTH(DATE(YEAR($P914),1, 1), 0), Overall!$A916&lt;&gt;"", MONTH($O914) &lt;= 1, MONTH($P914) &gt;= 1), IF($T914 &lt;&gt; "", $H914/$T914, ""), ""), "")</f>
        <v/>
      </c>
      <c r="AI914" s="10" t="str">
        <f ca="1">IFERROR(IF(AND(NOW()&lt;= EOMONTH(DATE(YEAR($P914),2, 1), 0), Overall!$A916&lt;&gt;"", MONTH($O914) &lt;= 2, MONTH($P914) &gt;= 2), IF($T914 &lt;&gt; "", $H914/$T914, ""), ""), "")</f>
        <v/>
      </c>
      <c r="AJ914" s="10" t="str">
        <f ca="1">IFERROR(IF(AND(NOW()&lt;= EOMONTH(DATE(YEAR($P914),3, 1), 0), Overall!$A916&lt;&gt;"", MONTH($O914) &lt;= 3, MONTH($P914) &gt;= 3), IF($T914 &lt;&gt; "", $H914/$T914, ""), ""), "")</f>
        <v/>
      </c>
      <c r="AK914" s="10" t="str">
        <f ca="1">IFERROR(IF(AND(NOW()&lt;= EOMONTH(DATE(YEAR($P914),4, 1), 0), Overall!$A916&lt;&gt;"", MONTH($O914) &lt;= 4, MONTH($P914) &gt;= 4), IF($T914 &lt;&gt; "", $H914/$T914, ""), ""), "")</f>
        <v/>
      </c>
      <c r="AL914" s="10" t="str">
        <f ca="1">IFERROR(IF(AND(NOW()&lt;= EOMONTH(DATE(YEAR($P914),5, 1), 0), Overall!$A916&lt;&gt;"", MONTH($O914) &lt;= 5, MONTH($P914) &gt;= 5), IF($T914 &lt;&gt; "", $H914/$T914, ""), ""), "")</f>
        <v/>
      </c>
      <c r="AM914" s="10" t="str">
        <f ca="1">IFERROR(IF(AND(NOW()&lt;= EOMONTH(DATE(YEAR($P914),6, 1), 0), Overall!$A916&lt;&gt;"", MONTH($O914) &lt;= 6, MONTH($P914) &gt;= 6), IF($T914 &lt;&gt; "", $H914/$T914, ""), ""), "")</f>
        <v/>
      </c>
      <c r="AN914" s="10" t="str">
        <f ca="1">IFERROR(IF(AND(NOW()&lt;= EOMONTH(DATE(YEAR($P914),7, 1), 0), Overall!$A916&lt;&gt;"", MONTH($O914) &lt;= 7, MONTH($P914) &gt;= 7), IF($T914 &lt;&gt; "", $H914/$T914, ""), ""), "")</f>
        <v/>
      </c>
      <c r="AO914" s="10" t="str">
        <f ca="1">IFERROR(IF(AND(NOW()&lt;= EOMONTH(DATE(YEAR($P914),8, 1), 0), Overall!$A916&lt;&gt;"", MONTH($O914) &lt;= 8, MONTH($P914) &gt;= 8), IF($T914 &lt;&gt; "", $H914/$T914, ""), ""), "")</f>
        <v/>
      </c>
      <c r="AP914" s="10" t="str">
        <f ca="1">IFERROR(IF(AND(NOW()&lt;= EOMONTH(DATE(YEAR($P914),9, 1), 0), Overall!$A916&lt;&gt;"", MONTH($O914) &lt;= 9, MONTH($P914) &gt;= 9), IF($T914 &lt;&gt; "", $H914/$T914, ""), ""), "")</f>
        <v/>
      </c>
      <c r="AQ914" s="10" t="str">
        <f ca="1">IFERROR(IF(AND(NOW()&lt;= EOMONTH(DATE(YEAR($P914),10, 1), 0), Overall!$A916&lt;&gt;"", MONTH($O914) &lt;= 10, MONTH($P914) &gt;= 10), IF($T914 &lt;&gt; "", $H914/$T914, ""), ""), "")</f>
        <v/>
      </c>
      <c r="AR914" s="10" t="str">
        <f ca="1">IFERROR(IF(AND(NOW()&lt;= EOMONTH(DATE(YEAR($P914),11, 1), 0), Overall!$A916&lt;&gt;"", MONTH($O914) &lt;=11, MONTH($P914) &gt;= 11), IF($T914 &lt;&gt; "", $H914/$T914, ""), ""), "")</f>
        <v/>
      </c>
      <c r="AS914" s="10" t="str">
        <f ca="1">IFERROR(IF(AND(NOW()&lt;= EOMONTH(DATE(YEAR($P914),12, 1), 0), Overall!$A916&lt;&gt;"", MONTH($O914) &lt;= 12, MONTH($P914) &gt;= 12), IF($T914 &lt;&gt; "", $H914/$T914, ""), ""), "")</f>
        <v/>
      </c>
      <c r="AT914" s="16">
        <f t="shared" ca="1" si="28"/>
        <v>0</v>
      </c>
    </row>
    <row r="915" spans="1:46" x14ac:dyDescent="0.25">
      <c r="A915" t="str">
        <f>_xlfn.VALUETOTEXT(Overall!A917)</f>
        <v>FY2025 PCHP</v>
      </c>
      <c r="B915" s="8">
        <f>IF(Overall!B917&lt;&gt;"", VALUE(Overall!B917), "")</f>
        <v>65</v>
      </c>
      <c r="C915" s="5" t="str">
        <f>IF(Overall!C917&lt;&gt;"",_xlfn.VALUETOTEXT(Overall!C917),"")</f>
        <v>25-0801-0302-25MSCG-PS-DS-065</v>
      </c>
      <c r="D915" s="5" t="str">
        <f>_xlfn.VALUETOTEXT(Overall!D917)</f>
        <v>DS</v>
      </c>
      <c r="E915" s="5" t="str">
        <f>IF(Overall!Q917&lt;&gt;"",_xlfn.VALUETOTEXT(Overall!Q917),"")</f>
        <v>MSCG</v>
      </c>
      <c r="F915" s="5" t="str">
        <f>IF(Overall!E917&lt;&gt;"",_xlfn.VALUETOTEXT(Overall!E917),"")</f>
        <v>Morgan Stanley Capital Group (Singapore) Pte</v>
      </c>
      <c r="G915" s="5" t="str">
        <f>IF(Overall!R917&lt;&gt;"",_xlfn.VALUETOTEXT(Overall!R917),"")</f>
        <v>Asian</v>
      </c>
      <c r="H915" s="6">
        <f>IF(Overall!F917&lt;&gt;"",VALUE(Overall!F917),"")</f>
        <v>500000</v>
      </c>
      <c r="I915" s="6">
        <f>IF(Overall!G917&lt;&gt;"",VALUE(Overall!G917),"")</f>
        <v>77</v>
      </c>
      <c r="J915" s="6">
        <f>IF(Overall!H917&lt;&gt;"",VALUE(Overall!H917),"")</f>
        <v>64</v>
      </c>
      <c r="K915" s="6">
        <f>IF(Overall!I917&lt;&gt;"",VALUE(Overall!I917),"")</f>
        <v>4.5999999999999996</v>
      </c>
      <c r="L915" s="6">
        <f>IF(Overall!J917&lt;&gt;"",VALUE(Overall!J917),"")</f>
        <v>0.7</v>
      </c>
      <c r="M915" s="6">
        <f>IF(Overall!K917&lt;&gt;"",VALUE(Overall!K917),"")</f>
        <v>3.9</v>
      </c>
      <c r="N915" s="6">
        <f>IF(Overall!T917&lt;&gt;"",VALUE(Overall!T917),"")</f>
        <v>75.900000000000006</v>
      </c>
      <c r="O915" s="7">
        <f>IF(Overall!L917&lt;&gt;"", DATEVALUE(Overall!L917), "")</f>
        <v>45748</v>
      </c>
      <c r="P915" s="7">
        <f>IF(Overall!M917&lt;&gt;"", DATEVALUE(Overall!M917), "")</f>
        <v>45777</v>
      </c>
      <c r="Q915" s="7" t="str">
        <f>IF(Overall!S917&lt;&gt;"",_xlfn.VALUETOTEXT(Overall!S917),"")</f>
        <v>Apr</v>
      </c>
      <c r="R915" s="7">
        <f>IF(Overall!O917&lt;&gt;"", DATEVALUE(Overall!O917), "")</f>
        <v>45665</v>
      </c>
      <c r="S915" s="7">
        <f>IF(Overall!O917&lt;&gt;"", DATEVALUE(Overall!O917), "")</f>
        <v>45665</v>
      </c>
      <c r="T915" s="5">
        <f t="shared" si="29"/>
        <v>1</v>
      </c>
      <c r="U915" s="10" t="str">
        <f>IF(Overall!$A917&lt;&gt;"",IF(AND(MONTH($O915) &lt;= 1, MONTH($P915) &gt;= 1), IF($T915 &lt;&gt; "", $H915/$T915, ""), ""),"")</f>
        <v/>
      </c>
      <c r="V915" s="10" t="str">
        <f>IF(Overall!$A917&lt;&gt;"",IF(AND(MONTH($O915) &lt;= 2, MONTH($P915) &gt;= 2), IF($T915 &lt;&gt; "", $H915/$T915, ""), ""),"")</f>
        <v/>
      </c>
      <c r="W915" s="10" t="str">
        <f>IF(Overall!$A917&lt;&gt;"",IF(AND(MONTH($O915) &lt;= 3, MONTH($P915) &gt;= 3), IF($T915 &lt;&gt; "", $H915/$T915, ""), ""),"")</f>
        <v/>
      </c>
      <c r="X915" s="10">
        <f>IF(Overall!$A917&lt;&gt;"",IF(AND(MONTH($O915) &lt;= 4, MONTH($P915) &gt;= 4), IF($T915 &lt;&gt; "", $H915/$T915, ""), ""),"")</f>
        <v>500000</v>
      </c>
      <c r="Y915" s="10" t="str">
        <f>IF(Overall!$A917&lt;&gt;"",IF(AND(MONTH($O915) &lt;= 5, MONTH($P915) &gt;= 5), IF($T915 &lt;&gt; "", $H915/$T915, ""), ""),"")</f>
        <v/>
      </c>
      <c r="Z915" s="10" t="str">
        <f>IF(Overall!$A917&lt;&gt;"",IF(AND(MONTH($O915) &lt;= 6, MONTH($P915) &gt;= 6), IF($T915 &lt;&gt; "", $H915/$T915, ""), ""),"")</f>
        <v/>
      </c>
      <c r="AA915" s="10" t="str">
        <f>IF(Overall!$A917&lt;&gt;"",IF(AND(MONTH($O915) &lt;= 7, MONTH($P915) &gt;= 7 ), IF($T915 &lt;&gt; "", $H915/$T915, ""), ""),"")</f>
        <v/>
      </c>
      <c r="AB915" s="10" t="str">
        <f>IF(Overall!$A917&lt;&gt;"",IF(AND(MONTH($O915) &lt;= 8, MONTH($P915) &gt;= 8), IF($T915 &lt;&gt; "", $H915/$T915, ""), ""),"")</f>
        <v/>
      </c>
      <c r="AC915" s="10" t="str">
        <f>IF(Overall!$A917&lt;&gt;"",IF(AND(MONTH($O915) &lt;= 9, MONTH($P915) &gt;= 9), IF($T915 &lt;&gt; "", $H915/$T915, ""), ""),"")</f>
        <v/>
      </c>
      <c r="AD915" s="10" t="str">
        <f>IF(Overall!$A917&lt;&gt;"",IF(AND(MONTH($O915) &lt;= 10, MONTH($P915) &gt;= 10), IF($T915 &lt;&gt; "", $H915/$T915, ""), ""),"")</f>
        <v/>
      </c>
      <c r="AE915" s="10" t="str">
        <f>IF(Overall!$A917&lt;&gt;"",IF(AND(MONTH($O915) &lt;= 11, MONTH($P915) &gt;= 11), IF($T915 &lt;&gt; "", $H915/$T915, ""), ""),"")</f>
        <v/>
      </c>
      <c r="AF915" s="10" t="str">
        <f>IF(Overall!$A917&lt;&gt;"",IF(AND(MONTH($O915) &lt;= 12, MONTH($P915) &gt;= 12), IF($T915 &lt;&gt; "", $H915/$T915, ""), ""),"")</f>
        <v/>
      </c>
      <c r="AH915" s="10" t="str">
        <f ca="1">IFERROR(IF(AND(NOW()&lt;= EOMONTH(DATE(YEAR($P915),1, 1), 0), Overall!$A917&lt;&gt;"", MONTH($O915) &lt;= 1, MONTH($P915) &gt;= 1), IF($T915 &lt;&gt; "", $H915/$T915, ""), ""), "")</f>
        <v/>
      </c>
      <c r="AI915" s="10" t="str">
        <f ca="1">IFERROR(IF(AND(NOW()&lt;= EOMONTH(DATE(YEAR($P915),2, 1), 0), Overall!$A917&lt;&gt;"", MONTH($O915) &lt;= 2, MONTH($P915) &gt;= 2), IF($T915 &lt;&gt; "", $H915/$T915, ""), ""), "")</f>
        <v/>
      </c>
      <c r="AJ915" s="10" t="str">
        <f ca="1">IFERROR(IF(AND(NOW()&lt;= EOMONTH(DATE(YEAR($P915),3, 1), 0), Overall!$A917&lt;&gt;"", MONTH($O915) &lt;= 3, MONTH($P915) &gt;= 3), IF($T915 &lt;&gt; "", $H915/$T915, ""), ""), "")</f>
        <v/>
      </c>
      <c r="AK915" s="10" t="str">
        <f ca="1">IFERROR(IF(AND(NOW()&lt;= EOMONTH(DATE(YEAR($P915),4, 1), 0), Overall!$A917&lt;&gt;"", MONTH($O915) &lt;= 4, MONTH($P915) &gt;= 4), IF($T915 &lt;&gt; "", $H915/$T915, ""), ""), "")</f>
        <v/>
      </c>
      <c r="AL915" s="10" t="str">
        <f ca="1">IFERROR(IF(AND(NOW()&lt;= EOMONTH(DATE(YEAR($P915),5, 1), 0), Overall!$A917&lt;&gt;"", MONTH($O915) &lt;= 5, MONTH($P915) &gt;= 5), IF($T915 &lt;&gt; "", $H915/$T915, ""), ""), "")</f>
        <v/>
      </c>
      <c r="AM915" s="10" t="str">
        <f ca="1">IFERROR(IF(AND(NOW()&lt;= EOMONTH(DATE(YEAR($P915),6, 1), 0), Overall!$A917&lt;&gt;"", MONTH($O915) &lt;= 6, MONTH($P915) &gt;= 6), IF($T915 &lt;&gt; "", $H915/$T915, ""), ""), "")</f>
        <v/>
      </c>
      <c r="AN915" s="10" t="str">
        <f ca="1">IFERROR(IF(AND(NOW()&lt;= EOMONTH(DATE(YEAR($P915),7, 1), 0), Overall!$A917&lt;&gt;"", MONTH($O915) &lt;= 7, MONTH($P915) &gt;= 7), IF($T915 &lt;&gt; "", $H915/$T915, ""), ""), "")</f>
        <v/>
      </c>
      <c r="AO915" s="10" t="str">
        <f ca="1">IFERROR(IF(AND(NOW()&lt;= EOMONTH(DATE(YEAR($P915),8, 1), 0), Overall!$A917&lt;&gt;"", MONTH($O915) &lt;= 8, MONTH($P915) &gt;= 8), IF($T915 &lt;&gt; "", $H915/$T915, ""), ""), "")</f>
        <v/>
      </c>
      <c r="AP915" s="10" t="str">
        <f ca="1">IFERROR(IF(AND(NOW()&lt;= EOMONTH(DATE(YEAR($P915),9, 1), 0), Overall!$A917&lt;&gt;"", MONTH($O915) &lt;= 9, MONTH($P915) &gt;= 9), IF($T915 &lt;&gt; "", $H915/$T915, ""), ""), "")</f>
        <v/>
      </c>
      <c r="AQ915" s="10" t="str">
        <f ca="1">IFERROR(IF(AND(NOW()&lt;= EOMONTH(DATE(YEAR($P915),10, 1), 0), Overall!$A917&lt;&gt;"", MONTH($O915) &lt;= 10, MONTH($P915) &gt;= 10), IF($T915 &lt;&gt; "", $H915/$T915, ""), ""), "")</f>
        <v/>
      </c>
      <c r="AR915" s="10" t="str">
        <f ca="1">IFERROR(IF(AND(NOW()&lt;= EOMONTH(DATE(YEAR($P915),11, 1), 0), Overall!$A917&lt;&gt;"", MONTH($O915) &lt;=11, MONTH($P915) &gt;= 11), IF($T915 &lt;&gt; "", $H915/$T915, ""), ""), "")</f>
        <v/>
      </c>
      <c r="AS915" s="10" t="str">
        <f ca="1">IFERROR(IF(AND(NOW()&lt;= EOMONTH(DATE(YEAR($P915),12, 1), 0), Overall!$A917&lt;&gt;"", MONTH($O915) &lt;= 12, MONTH($P915) &gt;= 12), IF($T915 &lt;&gt; "", $H915/$T915, ""), ""), "")</f>
        <v/>
      </c>
      <c r="AT915" s="16">
        <f t="shared" ca="1" si="28"/>
        <v>0</v>
      </c>
    </row>
    <row r="916" spans="1:46" x14ac:dyDescent="0.25">
      <c r="A916" t="str">
        <f>_xlfn.VALUETOTEXT(Overall!A918)</f>
        <v>FY2025 PCHP</v>
      </c>
      <c r="B916" s="8">
        <f>IF(Overall!B918&lt;&gt;"", VALUE(Overall!B918), "")</f>
        <v>66</v>
      </c>
      <c r="C916" s="5" t="str">
        <f>IF(Overall!C918&lt;&gt;"",_xlfn.VALUETOTEXT(Overall!C918),"")</f>
        <v>25-0801-0302-25SCBS-PS-HZ-066</v>
      </c>
      <c r="D916" s="5" t="str">
        <f>_xlfn.VALUETOTEXT(Overall!D918)</f>
        <v>HZ</v>
      </c>
      <c r="E916" s="5" t="str">
        <f>IF(Overall!Q918&lt;&gt;"",_xlfn.VALUETOTEXT(Overall!Q918),"")</f>
        <v>SCBS</v>
      </c>
      <c r="F916" s="5" t="str">
        <f>IF(Overall!E918&lt;&gt;"",_xlfn.VALUETOTEXT(Overall!E918),"")</f>
        <v>Standard Chartered Saadiq Berhad</v>
      </c>
      <c r="G916" s="5" t="str">
        <f>IF(Overall!R918&lt;&gt;"",_xlfn.VALUETOTEXT(Overall!R918),"")</f>
        <v>Asian</v>
      </c>
      <c r="H916" s="6">
        <f>IF(Overall!F918&lt;&gt;"",VALUE(Overall!F918),"")</f>
        <v>500000</v>
      </c>
      <c r="I916" s="6">
        <f>IF(Overall!G918&lt;&gt;"",VALUE(Overall!G918),"")</f>
        <v>77</v>
      </c>
      <c r="J916" s="6">
        <f>IF(Overall!H918&lt;&gt;"",VALUE(Overall!H918),"")</f>
        <v>64</v>
      </c>
      <c r="K916" s="6">
        <f>IF(Overall!I918&lt;&gt;"",VALUE(Overall!I918),"")</f>
        <v>4.55</v>
      </c>
      <c r="L916" s="6">
        <f>IF(Overall!J918&lt;&gt;"",VALUE(Overall!J918),"")</f>
        <v>0.7</v>
      </c>
      <c r="M916" s="6">
        <f>IF(Overall!K918&lt;&gt;"",VALUE(Overall!K918),"")</f>
        <v>3.85</v>
      </c>
      <c r="N916" s="6">
        <f>IF(Overall!T918&lt;&gt;"",VALUE(Overall!T918),"")</f>
        <v>75.88</v>
      </c>
      <c r="O916" s="7">
        <f>IF(Overall!L918&lt;&gt;"", DATEVALUE(Overall!L918), "")</f>
        <v>45748</v>
      </c>
      <c r="P916" s="7">
        <f>IF(Overall!M918&lt;&gt;"", DATEVALUE(Overall!M918), "")</f>
        <v>45777</v>
      </c>
      <c r="Q916" s="7" t="str">
        <f>IF(Overall!S918&lt;&gt;"",_xlfn.VALUETOTEXT(Overall!S918),"")</f>
        <v>Apr</v>
      </c>
      <c r="R916" s="7">
        <f>IF(Overall!O918&lt;&gt;"", DATEVALUE(Overall!O918), "")</f>
        <v>45665</v>
      </c>
      <c r="S916" s="7">
        <f>IF(Overall!O918&lt;&gt;"", DATEVALUE(Overall!O918), "")</f>
        <v>45665</v>
      </c>
      <c r="T916" s="5">
        <f t="shared" si="29"/>
        <v>1</v>
      </c>
      <c r="U916" s="10" t="str">
        <f>IF(Overall!$A918&lt;&gt;"",IF(AND(MONTH($O916) &lt;= 1, MONTH($P916) &gt;= 1), IF($T916 &lt;&gt; "", $H916/$T916, ""), ""),"")</f>
        <v/>
      </c>
      <c r="V916" s="10" t="str">
        <f>IF(Overall!$A918&lt;&gt;"",IF(AND(MONTH($O916) &lt;= 2, MONTH($P916) &gt;= 2), IF($T916 &lt;&gt; "", $H916/$T916, ""), ""),"")</f>
        <v/>
      </c>
      <c r="W916" s="10" t="str">
        <f>IF(Overall!$A918&lt;&gt;"",IF(AND(MONTH($O916) &lt;= 3, MONTH($P916) &gt;= 3), IF($T916 &lt;&gt; "", $H916/$T916, ""), ""),"")</f>
        <v/>
      </c>
      <c r="X916" s="10">
        <f>IF(Overall!$A918&lt;&gt;"",IF(AND(MONTH($O916) &lt;= 4, MONTH($P916) &gt;= 4), IF($T916 &lt;&gt; "", $H916/$T916, ""), ""),"")</f>
        <v>500000</v>
      </c>
      <c r="Y916" s="10" t="str">
        <f>IF(Overall!$A918&lt;&gt;"",IF(AND(MONTH($O916) &lt;= 5, MONTH($P916) &gt;= 5), IF($T916 &lt;&gt; "", $H916/$T916, ""), ""),"")</f>
        <v/>
      </c>
      <c r="Z916" s="10" t="str">
        <f>IF(Overall!$A918&lt;&gt;"",IF(AND(MONTH($O916) &lt;= 6, MONTH($P916) &gt;= 6), IF($T916 &lt;&gt; "", $H916/$T916, ""), ""),"")</f>
        <v/>
      </c>
      <c r="AA916" s="10" t="str">
        <f>IF(Overall!$A918&lt;&gt;"",IF(AND(MONTH($O916) &lt;= 7, MONTH($P916) &gt;= 7 ), IF($T916 &lt;&gt; "", $H916/$T916, ""), ""),"")</f>
        <v/>
      </c>
      <c r="AB916" s="10" t="str">
        <f>IF(Overall!$A918&lt;&gt;"",IF(AND(MONTH($O916) &lt;= 8, MONTH($P916) &gt;= 8), IF($T916 &lt;&gt; "", $H916/$T916, ""), ""),"")</f>
        <v/>
      </c>
      <c r="AC916" s="10" t="str">
        <f>IF(Overall!$A918&lt;&gt;"",IF(AND(MONTH($O916) &lt;= 9, MONTH($P916) &gt;= 9), IF($T916 &lt;&gt; "", $H916/$T916, ""), ""),"")</f>
        <v/>
      </c>
      <c r="AD916" s="10" t="str">
        <f>IF(Overall!$A918&lt;&gt;"",IF(AND(MONTH($O916) &lt;= 10, MONTH($P916) &gt;= 10), IF($T916 &lt;&gt; "", $H916/$T916, ""), ""),"")</f>
        <v/>
      </c>
      <c r="AE916" s="10" t="str">
        <f>IF(Overall!$A918&lt;&gt;"",IF(AND(MONTH($O916) &lt;= 11, MONTH($P916) &gt;= 11), IF($T916 &lt;&gt; "", $H916/$T916, ""), ""),"")</f>
        <v/>
      </c>
      <c r="AF916" s="10" t="str">
        <f>IF(Overall!$A918&lt;&gt;"",IF(AND(MONTH($O916) &lt;= 12, MONTH($P916) &gt;= 12), IF($T916 &lt;&gt; "", $H916/$T916, ""), ""),"")</f>
        <v/>
      </c>
      <c r="AH916" s="10" t="str">
        <f ca="1">IFERROR(IF(AND(NOW()&lt;= EOMONTH(DATE(YEAR($P916),1, 1), 0), Overall!$A918&lt;&gt;"", MONTH($O916) &lt;= 1, MONTH($P916) &gt;= 1), IF($T916 &lt;&gt; "", $H916/$T916, ""), ""), "")</f>
        <v/>
      </c>
      <c r="AI916" s="10" t="str">
        <f ca="1">IFERROR(IF(AND(NOW()&lt;= EOMONTH(DATE(YEAR($P916),2, 1), 0), Overall!$A918&lt;&gt;"", MONTH($O916) &lt;= 2, MONTH($P916) &gt;= 2), IF($T916 &lt;&gt; "", $H916/$T916, ""), ""), "")</f>
        <v/>
      </c>
      <c r="AJ916" s="10" t="str">
        <f ca="1">IFERROR(IF(AND(NOW()&lt;= EOMONTH(DATE(YEAR($P916),3, 1), 0), Overall!$A918&lt;&gt;"", MONTH($O916) &lt;= 3, MONTH($P916) &gt;= 3), IF($T916 &lt;&gt; "", $H916/$T916, ""), ""), "")</f>
        <v/>
      </c>
      <c r="AK916" s="10" t="str">
        <f ca="1">IFERROR(IF(AND(NOW()&lt;= EOMONTH(DATE(YEAR($P916),4, 1), 0), Overall!$A918&lt;&gt;"", MONTH($O916) &lt;= 4, MONTH($P916) &gt;= 4), IF($T916 &lt;&gt; "", $H916/$T916, ""), ""), "")</f>
        <v/>
      </c>
      <c r="AL916" s="10" t="str">
        <f ca="1">IFERROR(IF(AND(NOW()&lt;= EOMONTH(DATE(YEAR($P916),5, 1), 0), Overall!$A918&lt;&gt;"", MONTH($O916) &lt;= 5, MONTH($P916) &gt;= 5), IF($T916 &lt;&gt; "", $H916/$T916, ""), ""), "")</f>
        <v/>
      </c>
      <c r="AM916" s="10" t="str">
        <f ca="1">IFERROR(IF(AND(NOW()&lt;= EOMONTH(DATE(YEAR($P916),6, 1), 0), Overall!$A918&lt;&gt;"", MONTH($O916) &lt;= 6, MONTH($P916) &gt;= 6), IF($T916 &lt;&gt; "", $H916/$T916, ""), ""), "")</f>
        <v/>
      </c>
      <c r="AN916" s="10" t="str">
        <f ca="1">IFERROR(IF(AND(NOW()&lt;= EOMONTH(DATE(YEAR($P916),7, 1), 0), Overall!$A918&lt;&gt;"", MONTH($O916) &lt;= 7, MONTH($P916) &gt;= 7), IF($T916 &lt;&gt; "", $H916/$T916, ""), ""), "")</f>
        <v/>
      </c>
      <c r="AO916" s="10" t="str">
        <f ca="1">IFERROR(IF(AND(NOW()&lt;= EOMONTH(DATE(YEAR($P916),8, 1), 0), Overall!$A918&lt;&gt;"", MONTH($O916) &lt;= 8, MONTH($P916) &gt;= 8), IF($T916 &lt;&gt; "", $H916/$T916, ""), ""), "")</f>
        <v/>
      </c>
      <c r="AP916" s="10" t="str">
        <f ca="1">IFERROR(IF(AND(NOW()&lt;= EOMONTH(DATE(YEAR($P916),9, 1), 0), Overall!$A918&lt;&gt;"", MONTH($O916) &lt;= 9, MONTH($P916) &gt;= 9), IF($T916 &lt;&gt; "", $H916/$T916, ""), ""), "")</f>
        <v/>
      </c>
      <c r="AQ916" s="10" t="str">
        <f ca="1">IFERROR(IF(AND(NOW()&lt;= EOMONTH(DATE(YEAR($P916),10, 1), 0), Overall!$A918&lt;&gt;"", MONTH($O916) &lt;= 10, MONTH($P916) &gt;= 10), IF($T916 &lt;&gt; "", $H916/$T916, ""), ""), "")</f>
        <v/>
      </c>
      <c r="AR916" s="10" t="str">
        <f ca="1">IFERROR(IF(AND(NOW()&lt;= EOMONTH(DATE(YEAR($P916),11, 1), 0), Overall!$A918&lt;&gt;"", MONTH($O916) &lt;=11, MONTH($P916) &gt;= 11), IF($T916 &lt;&gt; "", $H916/$T916, ""), ""), "")</f>
        <v/>
      </c>
      <c r="AS916" s="10" t="str">
        <f ca="1">IFERROR(IF(AND(NOW()&lt;= EOMONTH(DATE(YEAR($P916),12, 1), 0), Overall!$A918&lt;&gt;"", MONTH($O916) &lt;= 12, MONTH($P916) &gt;= 12), IF($T916 &lt;&gt; "", $H916/$T916, ""), ""), "")</f>
        <v/>
      </c>
      <c r="AT916" s="16">
        <f t="shared" ca="1" si="28"/>
        <v>0</v>
      </c>
    </row>
    <row r="917" spans="1:46" x14ac:dyDescent="0.25">
      <c r="A917" t="str">
        <f>_xlfn.VALUETOTEXT(Overall!A919)</f>
        <v>FY2025 PCHP</v>
      </c>
      <c r="B917" s="8">
        <f>IF(Overall!B919&lt;&gt;"", VALUE(Overall!B919), "")</f>
        <v>67</v>
      </c>
      <c r="C917" s="5" t="str">
        <f>IF(Overall!C919&lt;&gt;"",_xlfn.VALUETOTEXT(Overall!C919),"")</f>
        <v>25-0801-0302-25SCBB-PS-HZ-067</v>
      </c>
      <c r="D917" s="5" t="str">
        <f>_xlfn.VALUETOTEXT(Overall!D919)</f>
        <v>HZ</v>
      </c>
      <c r="E917" s="5" t="str">
        <f>IF(Overall!Q919&lt;&gt;"",_xlfn.VALUETOTEXT(Overall!Q919),"")</f>
        <v>SCBB</v>
      </c>
      <c r="F917" s="5" t="str">
        <f>IF(Overall!E919&lt;&gt;"",_xlfn.VALUETOTEXT(Overall!E919),"")</f>
        <v>Standard Chartered Bank (M) Bhd</v>
      </c>
      <c r="G917" s="5" t="str">
        <f>IF(Overall!R919&lt;&gt;"",_xlfn.VALUETOTEXT(Overall!R919),"")</f>
        <v>Asian</v>
      </c>
      <c r="H917" s="6">
        <f>IF(Overall!F919&lt;&gt;"",VALUE(Overall!F919),"")</f>
        <v>500000</v>
      </c>
      <c r="I917" s="6">
        <f>IF(Overall!G919&lt;&gt;"",VALUE(Overall!G919),"")</f>
        <v>77</v>
      </c>
      <c r="J917" s="6">
        <f>IF(Overall!H919&lt;&gt;"",VALUE(Overall!H919),"")</f>
        <v>64</v>
      </c>
      <c r="K917" s="6">
        <f>IF(Overall!I919&lt;&gt;"",VALUE(Overall!I919),"")</f>
        <v>5.4</v>
      </c>
      <c r="L917" s="6">
        <f>IF(Overall!J919&lt;&gt;"",VALUE(Overall!J919),"")</f>
        <v>1.1299999999999999</v>
      </c>
      <c r="M917" s="6">
        <f>IF(Overall!K919&lt;&gt;"",VALUE(Overall!K919),"")</f>
        <v>4.2699999999999996</v>
      </c>
      <c r="N917" s="6">
        <f>IF(Overall!T919&lt;&gt;"",VALUE(Overall!T919),"")</f>
        <v>75.459999999999994</v>
      </c>
      <c r="O917" s="7">
        <f>IF(Overall!L919&lt;&gt;"", DATEVALUE(Overall!L919), "")</f>
        <v>45778</v>
      </c>
      <c r="P917" s="7">
        <f>IF(Overall!M919&lt;&gt;"", DATEVALUE(Overall!M919), "")</f>
        <v>45808</v>
      </c>
      <c r="Q917" s="7" t="str">
        <f>IF(Overall!S919&lt;&gt;"",_xlfn.VALUETOTEXT(Overall!S919),"")</f>
        <v>May</v>
      </c>
      <c r="R917" s="7">
        <f>IF(Overall!O919&lt;&gt;"", DATEVALUE(Overall!O919), "")</f>
        <v>45665</v>
      </c>
      <c r="S917" s="7">
        <f>IF(Overall!O919&lt;&gt;"", DATEVALUE(Overall!O919), "")</f>
        <v>45665</v>
      </c>
      <c r="T917" s="5">
        <f t="shared" si="29"/>
        <v>1</v>
      </c>
      <c r="U917" s="10" t="str">
        <f>IF(Overall!$A919&lt;&gt;"",IF(AND(MONTH($O917) &lt;= 1, MONTH($P917) &gt;= 1), IF($T917 &lt;&gt; "", $H917/$T917, ""), ""),"")</f>
        <v/>
      </c>
      <c r="V917" s="10" t="str">
        <f>IF(Overall!$A919&lt;&gt;"",IF(AND(MONTH($O917) &lt;= 2, MONTH($P917) &gt;= 2), IF($T917 &lt;&gt; "", $H917/$T917, ""), ""),"")</f>
        <v/>
      </c>
      <c r="W917" s="10" t="str">
        <f>IF(Overall!$A919&lt;&gt;"",IF(AND(MONTH($O917) &lt;= 3, MONTH($P917) &gt;= 3), IF($T917 &lt;&gt; "", $H917/$T917, ""), ""),"")</f>
        <v/>
      </c>
      <c r="X917" s="10" t="str">
        <f>IF(Overall!$A919&lt;&gt;"",IF(AND(MONTH($O917) &lt;= 4, MONTH($P917) &gt;= 4), IF($T917 &lt;&gt; "", $H917/$T917, ""), ""),"")</f>
        <v/>
      </c>
      <c r="Y917" s="10">
        <f>IF(Overall!$A919&lt;&gt;"",IF(AND(MONTH($O917) &lt;= 5, MONTH($P917) &gt;= 5), IF($T917 &lt;&gt; "", $H917/$T917, ""), ""),"")</f>
        <v>500000</v>
      </c>
      <c r="Z917" s="10" t="str">
        <f>IF(Overall!$A919&lt;&gt;"",IF(AND(MONTH($O917) &lt;= 6, MONTH($P917) &gt;= 6), IF($T917 &lt;&gt; "", $H917/$T917, ""), ""),"")</f>
        <v/>
      </c>
      <c r="AA917" s="10" t="str">
        <f>IF(Overall!$A919&lt;&gt;"",IF(AND(MONTH($O917) &lt;= 7, MONTH($P917) &gt;= 7 ), IF($T917 &lt;&gt; "", $H917/$T917, ""), ""),"")</f>
        <v/>
      </c>
      <c r="AB917" s="10" t="str">
        <f>IF(Overall!$A919&lt;&gt;"",IF(AND(MONTH($O917) &lt;= 8, MONTH($P917) &gt;= 8), IF($T917 &lt;&gt; "", $H917/$T917, ""), ""),"")</f>
        <v/>
      </c>
      <c r="AC917" s="10" t="str">
        <f>IF(Overall!$A919&lt;&gt;"",IF(AND(MONTH($O917) &lt;= 9, MONTH($P917) &gt;= 9), IF($T917 &lt;&gt; "", $H917/$T917, ""), ""),"")</f>
        <v/>
      </c>
      <c r="AD917" s="10" t="str">
        <f>IF(Overall!$A919&lt;&gt;"",IF(AND(MONTH($O917) &lt;= 10, MONTH($P917) &gt;= 10), IF($T917 &lt;&gt; "", $H917/$T917, ""), ""),"")</f>
        <v/>
      </c>
      <c r="AE917" s="10" t="str">
        <f>IF(Overall!$A919&lt;&gt;"",IF(AND(MONTH($O917) &lt;= 11, MONTH($P917) &gt;= 11), IF($T917 &lt;&gt; "", $H917/$T917, ""), ""),"")</f>
        <v/>
      </c>
      <c r="AF917" s="10" t="str">
        <f>IF(Overall!$A919&lt;&gt;"",IF(AND(MONTH($O917) &lt;= 12, MONTH($P917) &gt;= 12), IF($T917 &lt;&gt; "", $H917/$T917, ""), ""),"")</f>
        <v/>
      </c>
      <c r="AH917" s="10" t="str">
        <f ca="1">IFERROR(IF(AND(NOW()&lt;= EOMONTH(DATE(YEAR($P917),1, 1), 0), Overall!$A919&lt;&gt;"", MONTH($O917) &lt;= 1, MONTH($P917) &gt;= 1), IF($T917 &lt;&gt; "", $H917/$T917, ""), ""), "")</f>
        <v/>
      </c>
      <c r="AI917" s="10" t="str">
        <f ca="1">IFERROR(IF(AND(NOW()&lt;= EOMONTH(DATE(YEAR($P917),2, 1), 0), Overall!$A919&lt;&gt;"", MONTH($O917) &lt;= 2, MONTH($P917) &gt;= 2), IF($T917 &lt;&gt; "", $H917/$T917, ""), ""), "")</f>
        <v/>
      </c>
      <c r="AJ917" s="10" t="str">
        <f ca="1">IFERROR(IF(AND(NOW()&lt;= EOMONTH(DATE(YEAR($P917),3, 1), 0), Overall!$A919&lt;&gt;"", MONTH($O917) &lt;= 3, MONTH($P917) &gt;= 3), IF($T917 &lt;&gt; "", $H917/$T917, ""), ""), "")</f>
        <v/>
      </c>
      <c r="AK917" s="10" t="str">
        <f ca="1">IFERROR(IF(AND(NOW()&lt;= EOMONTH(DATE(YEAR($P917),4, 1), 0), Overall!$A919&lt;&gt;"", MONTH($O917) &lt;= 4, MONTH($P917) &gt;= 4), IF($T917 &lt;&gt; "", $H917/$T917, ""), ""), "")</f>
        <v/>
      </c>
      <c r="AL917" s="10" t="str">
        <f ca="1">IFERROR(IF(AND(NOW()&lt;= EOMONTH(DATE(YEAR($P917),5, 1), 0), Overall!$A919&lt;&gt;"", MONTH($O917) &lt;= 5, MONTH($P917) &gt;= 5), IF($T917 &lt;&gt; "", $H917/$T917, ""), ""), "")</f>
        <v/>
      </c>
      <c r="AM917" s="10" t="str">
        <f ca="1">IFERROR(IF(AND(NOW()&lt;= EOMONTH(DATE(YEAR($P917),6, 1), 0), Overall!$A919&lt;&gt;"", MONTH($O917) &lt;= 6, MONTH($P917) &gt;= 6), IF($T917 &lt;&gt; "", $H917/$T917, ""), ""), "")</f>
        <v/>
      </c>
      <c r="AN917" s="10" t="str">
        <f ca="1">IFERROR(IF(AND(NOW()&lt;= EOMONTH(DATE(YEAR($P917),7, 1), 0), Overall!$A919&lt;&gt;"", MONTH($O917) &lt;= 7, MONTH($P917) &gt;= 7), IF($T917 &lt;&gt; "", $H917/$T917, ""), ""), "")</f>
        <v/>
      </c>
      <c r="AO917" s="10" t="str">
        <f ca="1">IFERROR(IF(AND(NOW()&lt;= EOMONTH(DATE(YEAR($P917),8, 1), 0), Overall!$A919&lt;&gt;"", MONTH($O917) &lt;= 8, MONTH($P917) &gt;= 8), IF($T917 &lt;&gt; "", $H917/$T917, ""), ""), "")</f>
        <v/>
      </c>
      <c r="AP917" s="10" t="str">
        <f ca="1">IFERROR(IF(AND(NOW()&lt;= EOMONTH(DATE(YEAR($P917),9, 1), 0), Overall!$A919&lt;&gt;"", MONTH($O917) &lt;= 9, MONTH($P917) &gt;= 9), IF($T917 &lt;&gt; "", $H917/$T917, ""), ""), "")</f>
        <v/>
      </c>
      <c r="AQ917" s="10" t="str">
        <f ca="1">IFERROR(IF(AND(NOW()&lt;= EOMONTH(DATE(YEAR($P917),10, 1), 0), Overall!$A919&lt;&gt;"", MONTH($O917) &lt;= 10, MONTH($P917) &gt;= 10), IF($T917 &lt;&gt; "", $H917/$T917, ""), ""), "")</f>
        <v/>
      </c>
      <c r="AR917" s="10" t="str">
        <f ca="1">IFERROR(IF(AND(NOW()&lt;= EOMONTH(DATE(YEAR($P917),11, 1), 0), Overall!$A919&lt;&gt;"", MONTH($O917) &lt;=11, MONTH($P917) &gt;= 11), IF($T917 &lt;&gt; "", $H917/$T917, ""), ""), "")</f>
        <v/>
      </c>
      <c r="AS917" s="10" t="str">
        <f ca="1">IFERROR(IF(AND(NOW()&lt;= EOMONTH(DATE(YEAR($P917),12, 1), 0), Overall!$A919&lt;&gt;"", MONTH($O917) &lt;= 12, MONTH($P917) &gt;= 12), IF($T917 &lt;&gt; "", $H917/$T917, ""), ""), "")</f>
        <v/>
      </c>
      <c r="AT917" s="16">
        <f t="shared" ca="1" si="28"/>
        <v>0</v>
      </c>
    </row>
    <row r="918" spans="1:46" x14ac:dyDescent="0.25">
      <c r="A918" t="str">
        <f>_xlfn.VALUETOTEXT(Overall!A920)</f>
        <v>FY2025 PCHP</v>
      </c>
      <c r="B918" s="8">
        <f>IF(Overall!B920&lt;&gt;"", VALUE(Overall!B920), "")</f>
        <v>68</v>
      </c>
      <c r="C918" s="5" t="str">
        <f>IF(Overall!C920&lt;&gt;"",_xlfn.VALUETOTEXT(Overall!C920),"")</f>
        <v>25-0801-0302-25CITI-PS-DS-068</v>
      </c>
      <c r="D918" s="5" t="str">
        <f>_xlfn.VALUETOTEXT(Overall!D920)</f>
        <v>DS</v>
      </c>
      <c r="E918" s="5" t="str">
        <f>IF(Overall!Q920&lt;&gt;"",_xlfn.VALUETOTEXT(Overall!Q920),"")</f>
        <v>CITI</v>
      </c>
      <c r="F918" s="5" t="str">
        <f>IF(Overall!E920&lt;&gt;"",_xlfn.VALUETOTEXT(Overall!E920),"")</f>
        <v>Citibank Bhd</v>
      </c>
      <c r="G918" s="5" t="str">
        <f>IF(Overall!R920&lt;&gt;"",_xlfn.VALUETOTEXT(Overall!R920),"")</f>
        <v>Asian</v>
      </c>
      <c r="H918" s="6">
        <f>IF(Overall!F920&lt;&gt;"",VALUE(Overall!F920),"")</f>
        <v>500000</v>
      </c>
      <c r="I918" s="6">
        <f>IF(Overall!G920&lt;&gt;"",VALUE(Overall!G920),"")</f>
        <v>77</v>
      </c>
      <c r="J918" s="6">
        <f>IF(Overall!H920&lt;&gt;"",VALUE(Overall!H920),"")</f>
        <v>64</v>
      </c>
      <c r="K918" s="6">
        <f>IF(Overall!I920&lt;&gt;"",VALUE(Overall!I920),"")</f>
        <v>5.45</v>
      </c>
      <c r="L918" s="6">
        <f>IF(Overall!J920&lt;&gt;"",VALUE(Overall!J920),"")</f>
        <v>1.18</v>
      </c>
      <c r="M918" s="6">
        <f>IF(Overall!K920&lt;&gt;"",VALUE(Overall!K920),"")</f>
        <v>4.2699999999999996</v>
      </c>
      <c r="N918" s="6">
        <f>IF(Overall!T920&lt;&gt;"",VALUE(Overall!T920),"")</f>
        <v>75.5</v>
      </c>
      <c r="O918" s="7">
        <f>IF(Overall!L920&lt;&gt;"", DATEVALUE(Overall!L920), "")</f>
        <v>45778</v>
      </c>
      <c r="P918" s="7">
        <f>IF(Overall!M920&lt;&gt;"", DATEVALUE(Overall!M920), "")</f>
        <v>45808</v>
      </c>
      <c r="Q918" s="7" t="str">
        <f>IF(Overall!S920&lt;&gt;"",_xlfn.VALUETOTEXT(Overall!S920),"")</f>
        <v>May</v>
      </c>
      <c r="R918" s="7">
        <f>IF(Overall!O920&lt;&gt;"", DATEVALUE(Overall!O920), "")</f>
        <v>45665</v>
      </c>
      <c r="S918" s="7">
        <f>IF(Overall!O920&lt;&gt;"", DATEVALUE(Overall!O920), "")</f>
        <v>45665</v>
      </c>
      <c r="T918" s="5">
        <f t="shared" si="29"/>
        <v>1</v>
      </c>
      <c r="U918" s="10" t="str">
        <f>IF(Overall!$A920&lt;&gt;"",IF(AND(MONTH($O918) &lt;= 1, MONTH($P918) &gt;= 1), IF($T918 &lt;&gt; "", $H918/$T918, ""), ""),"")</f>
        <v/>
      </c>
      <c r="V918" s="10" t="str">
        <f>IF(Overall!$A920&lt;&gt;"",IF(AND(MONTH($O918) &lt;= 2, MONTH($P918) &gt;= 2), IF($T918 &lt;&gt; "", $H918/$T918, ""), ""),"")</f>
        <v/>
      </c>
      <c r="W918" s="10" t="str">
        <f>IF(Overall!$A920&lt;&gt;"",IF(AND(MONTH($O918) &lt;= 3, MONTH($P918) &gt;= 3), IF($T918 &lt;&gt; "", $H918/$T918, ""), ""),"")</f>
        <v/>
      </c>
      <c r="X918" s="10" t="str">
        <f>IF(Overall!$A920&lt;&gt;"",IF(AND(MONTH($O918) &lt;= 4, MONTH($P918) &gt;= 4), IF($T918 &lt;&gt; "", $H918/$T918, ""), ""),"")</f>
        <v/>
      </c>
      <c r="Y918" s="10">
        <f>IF(Overall!$A920&lt;&gt;"",IF(AND(MONTH($O918) &lt;= 5, MONTH($P918) &gt;= 5), IF($T918 &lt;&gt; "", $H918/$T918, ""), ""),"")</f>
        <v>500000</v>
      </c>
      <c r="Z918" s="10" t="str">
        <f>IF(Overall!$A920&lt;&gt;"",IF(AND(MONTH($O918) &lt;= 6, MONTH($P918) &gt;= 6), IF($T918 &lt;&gt; "", $H918/$T918, ""), ""),"")</f>
        <v/>
      </c>
      <c r="AA918" s="10" t="str">
        <f>IF(Overall!$A920&lt;&gt;"",IF(AND(MONTH($O918) &lt;= 7, MONTH($P918) &gt;= 7 ), IF($T918 &lt;&gt; "", $H918/$T918, ""), ""),"")</f>
        <v/>
      </c>
      <c r="AB918" s="10" t="str">
        <f>IF(Overall!$A920&lt;&gt;"",IF(AND(MONTH($O918) &lt;= 8, MONTH($P918) &gt;= 8), IF($T918 &lt;&gt; "", $H918/$T918, ""), ""),"")</f>
        <v/>
      </c>
      <c r="AC918" s="10" t="str">
        <f>IF(Overall!$A920&lt;&gt;"",IF(AND(MONTH($O918) &lt;= 9, MONTH($P918) &gt;= 9), IF($T918 &lt;&gt; "", $H918/$T918, ""), ""),"")</f>
        <v/>
      </c>
      <c r="AD918" s="10" t="str">
        <f>IF(Overall!$A920&lt;&gt;"",IF(AND(MONTH($O918) &lt;= 10, MONTH($P918) &gt;= 10), IF($T918 &lt;&gt; "", $H918/$T918, ""), ""),"")</f>
        <v/>
      </c>
      <c r="AE918" s="10" t="str">
        <f>IF(Overall!$A920&lt;&gt;"",IF(AND(MONTH($O918) &lt;= 11, MONTH($P918) &gt;= 11), IF($T918 &lt;&gt; "", $H918/$T918, ""), ""),"")</f>
        <v/>
      </c>
      <c r="AF918" s="10" t="str">
        <f>IF(Overall!$A920&lt;&gt;"",IF(AND(MONTH($O918) &lt;= 12, MONTH($P918) &gt;= 12), IF($T918 &lt;&gt; "", $H918/$T918, ""), ""),"")</f>
        <v/>
      </c>
      <c r="AH918" s="10" t="str">
        <f ca="1">IFERROR(IF(AND(NOW()&lt;= EOMONTH(DATE(YEAR($P918),1, 1), 0), Overall!$A920&lt;&gt;"", MONTH($O918) &lt;= 1, MONTH($P918) &gt;= 1), IF($T918 &lt;&gt; "", $H918/$T918, ""), ""), "")</f>
        <v/>
      </c>
      <c r="AI918" s="10" t="str">
        <f ca="1">IFERROR(IF(AND(NOW()&lt;= EOMONTH(DATE(YEAR($P918),2, 1), 0), Overall!$A920&lt;&gt;"", MONTH($O918) &lt;= 2, MONTH($P918) &gt;= 2), IF($T918 &lt;&gt; "", $H918/$T918, ""), ""), "")</f>
        <v/>
      </c>
      <c r="AJ918" s="10" t="str">
        <f ca="1">IFERROR(IF(AND(NOW()&lt;= EOMONTH(DATE(YEAR($P918),3, 1), 0), Overall!$A920&lt;&gt;"", MONTH($O918) &lt;= 3, MONTH($P918) &gt;= 3), IF($T918 &lt;&gt; "", $H918/$T918, ""), ""), "")</f>
        <v/>
      </c>
      <c r="AK918" s="10" t="str">
        <f ca="1">IFERROR(IF(AND(NOW()&lt;= EOMONTH(DATE(YEAR($P918),4, 1), 0), Overall!$A920&lt;&gt;"", MONTH($O918) &lt;= 4, MONTH($P918) &gt;= 4), IF($T918 &lt;&gt; "", $H918/$T918, ""), ""), "")</f>
        <v/>
      </c>
      <c r="AL918" s="10" t="str">
        <f ca="1">IFERROR(IF(AND(NOW()&lt;= EOMONTH(DATE(YEAR($P918),5, 1), 0), Overall!$A920&lt;&gt;"", MONTH($O918) &lt;= 5, MONTH($P918) &gt;= 5), IF($T918 &lt;&gt; "", $H918/$T918, ""), ""), "")</f>
        <v/>
      </c>
      <c r="AM918" s="10" t="str">
        <f ca="1">IFERROR(IF(AND(NOW()&lt;= EOMONTH(DATE(YEAR($P918),6, 1), 0), Overall!$A920&lt;&gt;"", MONTH($O918) &lt;= 6, MONTH($P918) &gt;= 6), IF($T918 &lt;&gt; "", $H918/$T918, ""), ""), "")</f>
        <v/>
      </c>
      <c r="AN918" s="10" t="str">
        <f ca="1">IFERROR(IF(AND(NOW()&lt;= EOMONTH(DATE(YEAR($P918),7, 1), 0), Overall!$A920&lt;&gt;"", MONTH($O918) &lt;= 7, MONTH($P918) &gt;= 7), IF($T918 &lt;&gt; "", $H918/$T918, ""), ""), "")</f>
        <v/>
      </c>
      <c r="AO918" s="10" t="str">
        <f ca="1">IFERROR(IF(AND(NOW()&lt;= EOMONTH(DATE(YEAR($P918),8, 1), 0), Overall!$A920&lt;&gt;"", MONTH($O918) &lt;= 8, MONTH($P918) &gt;= 8), IF($T918 &lt;&gt; "", $H918/$T918, ""), ""), "")</f>
        <v/>
      </c>
      <c r="AP918" s="10" t="str">
        <f ca="1">IFERROR(IF(AND(NOW()&lt;= EOMONTH(DATE(YEAR($P918),9, 1), 0), Overall!$A920&lt;&gt;"", MONTH($O918) &lt;= 9, MONTH($P918) &gt;= 9), IF($T918 &lt;&gt; "", $H918/$T918, ""), ""), "")</f>
        <v/>
      </c>
      <c r="AQ918" s="10" t="str">
        <f ca="1">IFERROR(IF(AND(NOW()&lt;= EOMONTH(DATE(YEAR($P918),10, 1), 0), Overall!$A920&lt;&gt;"", MONTH($O918) &lt;= 10, MONTH($P918) &gt;= 10), IF($T918 &lt;&gt; "", $H918/$T918, ""), ""), "")</f>
        <v/>
      </c>
      <c r="AR918" s="10" t="str">
        <f ca="1">IFERROR(IF(AND(NOW()&lt;= EOMONTH(DATE(YEAR($P918),11, 1), 0), Overall!$A920&lt;&gt;"", MONTH($O918) &lt;=11, MONTH($P918) &gt;= 11), IF($T918 &lt;&gt; "", $H918/$T918, ""), ""), "")</f>
        <v/>
      </c>
      <c r="AS918" s="10" t="str">
        <f ca="1">IFERROR(IF(AND(NOW()&lt;= EOMONTH(DATE(YEAR($P918),12, 1), 0), Overall!$A920&lt;&gt;"", MONTH($O918) &lt;= 12, MONTH($P918) &gt;= 12), IF($T918 &lt;&gt; "", $H918/$T918, ""), ""), "")</f>
        <v/>
      </c>
      <c r="AT918" s="16">
        <f t="shared" ca="1" si="28"/>
        <v>0</v>
      </c>
    </row>
    <row r="919" spans="1:46" x14ac:dyDescent="0.25">
      <c r="A919" t="str">
        <f>_xlfn.VALUETOTEXT(Overall!A921)</f>
        <v>FY2025 PCHP</v>
      </c>
      <c r="B919" s="8">
        <f>IF(Overall!B921&lt;&gt;"", VALUE(Overall!B921), "")</f>
        <v>69</v>
      </c>
      <c r="C919" s="5" t="str">
        <f>IF(Overall!C921&lt;&gt;"",_xlfn.VALUETOTEXT(Overall!C921),"")</f>
        <v>25-1001-0402-25SCBS-PS-DS-069</v>
      </c>
      <c r="D919" s="5" t="str">
        <f>_xlfn.VALUETOTEXT(Overall!D921)</f>
        <v>DS</v>
      </c>
      <c r="E919" s="5" t="str">
        <f>IF(Overall!Q921&lt;&gt;"",_xlfn.VALUETOTEXT(Overall!Q921),"")</f>
        <v>SCBS</v>
      </c>
      <c r="F919" s="5" t="str">
        <f>IF(Overall!E921&lt;&gt;"",_xlfn.VALUETOTEXT(Overall!E921),"")</f>
        <v>Standard Chartered Saadiq Berhad</v>
      </c>
      <c r="G919" s="5" t="str">
        <f>IF(Overall!R921&lt;&gt;"",_xlfn.VALUETOTEXT(Overall!R921),"")</f>
        <v>Asian</v>
      </c>
      <c r="H919" s="6">
        <f>IF(Overall!F921&lt;&gt;"",VALUE(Overall!F921),"")</f>
        <v>500000</v>
      </c>
      <c r="I919" s="6">
        <f>IF(Overall!G921&lt;&gt;"",VALUE(Overall!G921),"")</f>
        <v>77</v>
      </c>
      <c r="J919" s="6">
        <f>IF(Overall!H921&lt;&gt;"",VALUE(Overall!H921),"")</f>
        <v>64</v>
      </c>
      <c r="K919" s="6">
        <f>IF(Overall!I921&lt;&gt;"",VALUE(Overall!I921),"")</f>
        <v>4.2</v>
      </c>
      <c r="L919" s="6">
        <f>IF(Overall!J921&lt;&gt;"",VALUE(Overall!J921),"")</f>
        <v>0.64</v>
      </c>
      <c r="M919" s="6">
        <f>IF(Overall!K921&lt;&gt;"",VALUE(Overall!K921),"")</f>
        <v>3.56</v>
      </c>
      <c r="N919" s="6">
        <f>IF(Overall!T921&lt;&gt;"",VALUE(Overall!T921),"")</f>
        <v>77.099999999999994</v>
      </c>
      <c r="O919" s="7">
        <f>IF(Overall!L921&lt;&gt;"", DATEVALUE(Overall!L921), "")</f>
        <v>45748</v>
      </c>
      <c r="P919" s="7">
        <f>IF(Overall!M921&lt;&gt;"", DATEVALUE(Overall!M921), "")</f>
        <v>45777</v>
      </c>
      <c r="Q919" s="7" t="str">
        <f>IF(Overall!S921&lt;&gt;"",_xlfn.VALUETOTEXT(Overall!S921),"")</f>
        <v>Apr</v>
      </c>
      <c r="R919" s="7">
        <f>IF(Overall!O921&lt;&gt;"", DATEVALUE(Overall!O921), "")</f>
        <v>45667</v>
      </c>
      <c r="S919" s="7">
        <f>IF(Overall!O921&lt;&gt;"", DATEVALUE(Overall!O921), "")</f>
        <v>45667</v>
      </c>
      <c r="T919" s="5">
        <f t="shared" si="29"/>
        <v>1</v>
      </c>
      <c r="U919" s="10" t="str">
        <f>IF(Overall!$A921&lt;&gt;"",IF(AND(MONTH($O919) &lt;= 1, MONTH($P919) &gt;= 1), IF($T919 &lt;&gt; "", $H919/$T919, ""), ""),"")</f>
        <v/>
      </c>
      <c r="V919" s="10" t="str">
        <f>IF(Overall!$A921&lt;&gt;"",IF(AND(MONTH($O919) &lt;= 2, MONTH($P919) &gt;= 2), IF($T919 &lt;&gt; "", $H919/$T919, ""), ""),"")</f>
        <v/>
      </c>
      <c r="W919" s="10" t="str">
        <f>IF(Overall!$A921&lt;&gt;"",IF(AND(MONTH($O919) &lt;= 3, MONTH($P919) &gt;= 3), IF($T919 &lt;&gt; "", $H919/$T919, ""), ""),"")</f>
        <v/>
      </c>
      <c r="X919" s="10">
        <f>IF(Overall!$A921&lt;&gt;"",IF(AND(MONTH($O919) &lt;= 4, MONTH($P919) &gt;= 4), IF($T919 &lt;&gt; "", $H919/$T919, ""), ""),"")</f>
        <v>500000</v>
      </c>
      <c r="Y919" s="10" t="str">
        <f>IF(Overall!$A921&lt;&gt;"",IF(AND(MONTH($O919) &lt;= 5, MONTH($P919) &gt;= 5), IF($T919 &lt;&gt; "", $H919/$T919, ""), ""),"")</f>
        <v/>
      </c>
      <c r="Z919" s="10" t="str">
        <f>IF(Overall!$A921&lt;&gt;"",IF(AND(MONTH($O919) &lt;= 6, MONTH($P919) &gt;= 6), IF($T919 &lt;&gt; "", $H919/$T919, ""), ""),"")</f>
        <v/>
      </c>
      <c r="AA919" s="10" t="str">
        <f>IF(Overall!$A921&lt;&gt;"",IF(AND(MONTH($O919) &lt;= 7, MONTH($P919) &gt;= 7 ), IF($T919 &lt;&gt; "", $H919/$T919, ""), ""),"")</f>
        <v/>
      </c>
      <c r="AB919" s="10" t="str">
        <f>IF(Overall!$A921&lt;&gt;"",IF(AND(MONTH($O919) &lt;= 8, MONTH($P919) &gt;= 8), IF($T919 &lt;&gt; "", $H919/$T919, ""), ""),"")</f>
        <v/>
      </c>
      <c r="AC919" s="10" t="str">
        <f>IF(Overall!$A921&lt;&gt;"",IF(AND(MONTH($O919) &lt;= 9, MONTH($P919) &gt;= 9), IF($T919 &lt;&gt; "", $H919/$T919, ""), ""),"")</f>
        <v/>
      </c>
      <c r="AD919" s="10" t="str">
        <f>IF(Overall!$A921&lt;&gt;"",IF(AND(MONTH($O919) &lt;= 10, MONTH($P919) &gt;= 10), IF($T919 &lt;&gt; "", $H919/$T919, ""), ""),"")</f>
        <v/>
      </c>
      <c r="AE919" s="10" t="str">
        <f>IF(Overall!$A921&lt;&gt;"",IF(AND(MONTH($O919) &lt;= 11, MONTH($P919) &gt;= 11), IF($T919 &lt;&gt; "", $H919/$T919, ""), ""),"")</f>
        <v/>
      </c>
      <c r="AF919" s="10" t="str">
        <f>IF(Overall!$A921&lt;&gt;"",IF(AND(MONTH($O919) &lt;= 12, MONTH($P919) &gt;= 12), IF($T919 &lt;&gt; "", $H919/$T919, ""), ""),"")</f>
        <v/>
      </c>
      <c r="AH919" s="10" t="str">
        <f ca="1">IFERROR(IF(AND(NOW()&lt;= EOMONTH(DATE(YEAR($P919),1, 1), 0), Overall!$A921&lt;&gt;"", MONTH($O919) &lt;= 1, MONTH($P919) &gt;= 1), IF($T919 &lt;&gt; "", $H919/$T919, ""), ""), "")</f>
        <v/>
      </c>
      <c r="AI919" s="10" t="str">
        <f ca="1">IFERROR(IF(AND(NOW()&lt;= EOMONTH(DATE(YEAR($P919),2, 1), 0), Overall!$A921&lt;&gt;"", MONTH($O919) &lt;= 2, MONTH($P919) &gt;= 2), IF($T919 &lt;&gt; "", $H919/$T919, ""), ""), "")</f>
        <v/>
      </c>
      <c r="AJ919" s="10" t="str">
        <f ca="1">IFERROR(IF(AND(NOW()&lt;= EOMONTH(DATE(YEAR($P919),3, 1), 0), Overall!$A921&lt;&gt;"", MONTH($O919) &lt;= 3, MONTH($P919) &gt;= 3), IF($T919 &lt;&gt; "", $H919/$T919, ""), ""), "")</f>
        <v/>
      </c>
      <c r="AK919" s="10" t="str">
        <f ca="1">IFERROR(IF(AND(NOW()&lt;= EOMONTH(DATE(YEAR($P919),4, 1), 0), Overall!$A921&lt;&gt;"", MONTH($O919) &lt;= 4, MONTH($P919) &gt;= 4), IF($T919 &lt;&gt; "", $H919/$T919, ""), ""), "")</f>
        <v/>
      </c>
      <c r="AL919" s="10" t="str">
        <f ca="1">IFERROR(IF(AND(NOW()&lt;= EOMONTH(DATE(YEAR($P919),5, 1), 0), Overall!$A921&lt;&gt;"", MONTH($O919) &lt;= 5, MONTH($P919) &gt;= 5), IF($T919 &lt;&gt; "", $H919/$T919, ""), ""), "")</f>
        <v/>
      </c>
      <c r="AM919" s="10" t="str">
        <f ca="1">IFERROR(IF(AND(NOW()&lt;= EOMONTH(DATE(YEAR($P919),6, 1), 0), Overall!$A921&lt;&gt;"", MONTH($O919) &lt;= 6, MONTH($P919) &gt;= 6), IF($T919 &lt;&gt; "", $H919/$T919, ""), ""), "")</f>
        <v/>
      </c>
      <c r="AN919" s="10" t="str">
        <f ca="1">IFERROR(IF(AND(NOW()&lt;= EOMONTH(DATE(YEAR($P919),7, 1), 0), Overall!$A921&lt;&gt;"", MONTH($O919) &lt;= 7, MONTH($P919) &gt;= 7), IF($T919 &lt;&gt; "", $H919/$T919, ""), ""), "")</f>
        <v/>
      </c>
      <c r="AO919" s="10" t="str">
        <f ca="1">IFERROR(IF(AND(NOW()&lt;= EOMONTH(DATE(YEAR($P919),8, 1), 0), Overall!$A921&lt;&gt;"", MONTH($O919) &lt;= 8, MONTH($P919) &gt;= 8), IF($T919 &lt;&gt; "", $H919/$T919, ""), ""), "")</f>
        <v/>
      </c>
      <c r="AP919" s="10" t="str">
        <f ca="1">IFERROR(IF(AND(NOW()&lt;= EOMONTH(DATE(YEAR($P919),9, 1), 0), Overall!$A921&lt;&gt;"", MONTH($O919) &lt;= 9, MONTH($P919) &gt;= 9), IF($T919 &lt;&gt; "", $H919/$T919, ""), ""), "")</f>
        <v/>
      </c>
      <c r="AQ919" s="10" t="str">
        <f ca="1">IFERROR(IF(AND(NOW()&lt;= EOMONTH(DATE(YEAR($P919),10, 1), 0), Overall!$A921&lt;&gt;"", MONTH($O919) &lt;= 10, MONTH($P919) &gt;= 10), IF($T919 &lt;&gt; "", $H919/$T919, ""), ""), "")</f>
        <v/>
      </c>
      <c r="AR919" s="10" t="str">
        <f ca="1">IFERROR(IF(AND(NOW()&lt;= EOMONTH(DATE(YEAR($P919),11, 1), 0), Overall!$A921&lt;&gt;"", MONTH($O919) &lt;=11, MONTH($P919) &gt;= 11), IF($T919 &lt;&gt; "", $H919/$T919, ""), ""), "")</f>
        <v/>
      </c>
      <c r="AS919" s="10" t="str">
        <f ca="1">IFERROR(IF(AND(NOW()&lt;= EOMONTH(DATE(YEAR($P919),12, 1), 0), Overall!$A921&lt;&gt;"", MONTH($O919) &lt;= 12, MONTH($P919) &gt;= 12), IF($T919 &lt;&gt; "", $H919/$T919, ""), ""), "")</f>
        <v/>
      </c>
      <c r="AT919" s="16">
        <f t="shared" ca="1" si="28"/>
        <v>0</v>
      </c>
    </row>
    <row r="920" spans="1:46" x14ac:dyDescent="0.25">
      <c r="A920" t="str">
        <f>_xlfn.VALUETOTEXT(Overall!A922)</f>
        <v>FY2025 PCHP</v>
      </c>
      <c r="B920" s="8">
        <f>IF(Overall!B922&lt;&gt;"", VALUE(Overall!B922), "")</f>
        <v>70</v>
      </c>
      <c r="C920" s="5" t="str">
        <f>IF(Overall!C922&lt;&gt;"",_xlfn.VALUETOTEXT(Overall!C922),"")</f>
        <v>25-1001-0402-25SCBB-PS-DS-070</v>
      </c>
      <c r="D920" s="5" t="str">
        <f>_xlfn.VALUETOTEXT(Overall!D922)</f>
        <v>DS</v>
      </c>
      <c r="E920" s="5" t="str">
        <f>IF(Overall!Q922&lt;&gt;"",_xlfn.VALUETOTEXT(Overall!Q922),"")</f>
        <v>SCBB</v>
      </c>
      <c r="F920" s="5" t="str">
        <f>IF(Overall!E922&lt;&gt;"",_xlfn.VALUETOTEXT(Overall!E922),"")</f>
        <v>Standard Chartered Bank (M) Bhd</v>
      </c>
      <c r="G920" s="5" t="str">
        <f>IF(Overall!R922&lt;&gt;"",_xlfn.VALUETOTEXT(Overall!R922),"")</f>
        <v>Asian</v>
      </c>
      <c r="H920" s="6">
        <f>IF(Overall!F922&lt;&gt;"",VALUE(Overall!F922),"")</f>
        <v>500000</v>
      </c>
      <c r="I920" s="6">
        <f>IF(Overall!G922&lt;&gt;"",VALUE(Overall!G922),"")</f>
        <v>77</v>
      </c>
      <c r="J920" s="6">
        <f>IF(Overall!H922&lt;&gt;"",VALUE(Overall!H922),"")</f>
        <v>64</v>
      </c>
      <c r="K920" s="6">
        <f>IF(Overall!I922&lt;&gt;"",VALUE(Overall!I922),"")</f>
        <v>5.05</v>
      </c>
      <c r="L920" s="6">
        <f>IF(Overall!J922&lt;&gt;"",VALUE(Overall!J922),"")</f>
        <v>1.02</v>
      </c>
      <c r="M920" s="6">
        <f>IF(Overall!K922&lt;&gt;"",VALUE(Overall!K922),"")</f>
        <v>4.03</v>
      </c>
      <c r="N920" s="6">
        <f>IF(Overall!T922&lt;&gt;"",VALUE(Overall!T922),"")</f>
        <v>76.55</v>
      </c>
      <c r="O920" s="7">
        <f>IF(Overall!L922&lt;&gt;"", DATEVALUE(Overall!L922), "")</f>
        <v>45778</v>
      </c>
      <c r="P920" s="7">
        <f>IF(Overall!M922&lt;&gt;"", DATEVALUE(Overall!M922), "")</f>
        <v>45808</v>
      </c>
      <c r="Q920" s="7" t="str">
        <f>IF(Overall!S922&lt;&gt;"",_xlfn.VALUETOTEXT(Overall!S922),"")</f>
        <v>May</v>
      </c>
      <c r="R920" s="7">
        <f>IF(Overall!O922&lt;&gt;"", DATEVALUE(Overall!O922), "")</f>
        <v>45667</v>
      </c>
      <c r="S920" s="7">
        <f>IF(Overall!O922&lt;&gt;"", DATEVALUE(Overall!O922), "")</f>
        <v>45667</v>
      </c>
      <c r="T920" s="5">
        <f t="shared" si="29"/>
        <v>1</v>
      </c>
      <c r="U920" s="10" t="str">
        <f>IF(Overall!$A922&lt;&gt;"",IF(AND(MONTH($O920) &lt;= 1, MONTH($P920) &gt;= 1), IF($T920 &lt;&gt; "", $H920/$T920, ""), ""),"")</f>
        <v/>
      </c>
      <c r="V920" s="10" t="str">
        <f>IF(Overall!$A922&lt;&gt;"",IF(AND(MONTH($O920) &lt;= 2, MONTH($P920) &gt;= 2), IF($T920 &lt;&gt; "", $H920/$T920, ""), ""),"")</f>
        <v/>
      </c>
      <c r="W920" s="10" t="str">
        <f>IF(Overall!$A922&lt;&gt;"",IF(AND(MONTH($O920) &lt;= 3, MONTH($P920) &gt;= 3), IF($T920 &lt;&gt; "", $H920/$T920, ""), ""),"")</f>
        <v/>
      </c>
      <c r="X920" s="10" t="str">
        <f>IF(Overall!$A922&lt;&gt;"",IF(AND(MONTH($O920) &lt;= 4, MONTH($P920) &gt;= 4), IF($T920 &lt;&gt; "", $H920/$T920, ""), ""),"")</f>
        <v/>
      </c>
      <c r="Y920" s="10">
        <f>IF(Overall!$A922&lt;&gt;"",IF(AND(MONTH($O920) &lt;= 5, MONTH($P920) &gt;= 5), IF($T920 &lt;&gt; "", $H920/$T920, ""), ""),"")</f>
        <v>500000</v>
      </c>
      <c r="Z920" s="10" t="str">
        <f>IF(Overall!$A922&lt;&gt;"",IF(AND(MONTH($O920) &lt;= 6, MONTH($P920) &gt;= 6), IF($T920 &lt;&gt; "", $H920/$T920, ""), ""),"")</f>
        <v/>
      </c>
      <c r="AA920" s="10" t="str">
        <f>IF(Overall!$A922&lt;&gt;"",IF(AND(MONTH($O920) &lt;= 7, MONTH($P920) &gt;= 7 ), IF($T920 &lt;&gt; "", $H920/$T920, ""), ""),"")</f>
        <v/>
      </c>
      <c r="AB920" s="10" t="str">
        <f>IF(Overall!$A922&lt;&gt;"",IF(AND(MONTH($O920) &lt;= 8, MONTH($P920) &gt;= 8), IF($T920 &lt;&gt; "", $H920/$T920, ""), ""),"")</f>
        <v/>
      </c>
      <c r="AC920" s="10" t="str">
        <f>IF(Overall!$A922&lt;&gt;"",IF(AND(MONTH($O920) &lt;= 9, MONTH($P920) &gt;= 9), IF($T920 &lt;&gt; "", $H920/$T920, ""), ""),"")</f>
        <v/>
      </c>
      <c r="AD920" s="10" t="str">
        <f>IF(Overall!$A922&lt;&gt;"",IF(AND(MONTH($O920) &lt;= 10, MONTH($P920) &gt;= 10), IF($T920 &lt;&gt; "", $H920/$T920, ""), ""),"")</f>
        <v/>
      </c>
      <c r="AE920" s="10" t="str">
        <f>IF(Overall!$A922&lt;&gt;"",IF(AND(MONTH($O920) &lt;= 11, MONTH($P920) &gt;= 11), IF($T920 &lt;&gt; "", $H920/$T920, ""), ""),"")</f>
        <v/>
      </c>
      <c r="AF920" s="10" t="str">
        <f>IF(Overall!$A922&lt;&gt;"",IF(AND(MONTH($O920) &lt;= 12, MONTH($P920) &gt;= 12), IF($T920 &lt;&gt; "", $H920/$T920, ""), ""),"")</f>
        <v/>
      </c>
      <c r="AH920" s="10" t="str">
        <f ca="1">IFERROR(IF(AND(NOW()&lt;= EOMONTH(DATE(YEAR($P920),1, 1), 0), Overall!$A922&lt;&gt;"", MONTH($O920) &lt;= 1, MONTH($P920) &gt;= 1), IF($T920 &lt;&gt; "", $H920/$T920, ""), ""), "")</f>
        <v/>
      </c>
      <c r="AI920" s="10" t="str">
        <f ca="1">IFERROR(IF(AND(NOW()&lt;= EOMONTH(DATE(YEAR($P920),2, 1), 0), Overall!$A922&lt;&gt;"", MONTH($O920) &lt;= 2, MONTH($P920) &gt;= 2), IF($T920 &lt;&gt; "", $H920/$T920, ""), ""), "")</f>
        <v/>
      </c>
      <c r="AJ920" s="10" t="str">
        <f ca="1">IFERROR(IF(AND(NOW()&lt;= EOMONTH(DATE(YEAR($P920),3, 1), 0), Overall!$A922&lt;&gt;"", MONTH($O920) &lt;= 3, MONTH($P920) &gt;= 3), IF($T920 &lt;&gt; "", $H920/$T920, ""), ""), "")</f>
        <v/>
      </c>
      <c r="AK920" s="10" t="str">
        <f ca="1">IFERROR(IF(AND(NOW()&lt;= EOMONTH(DATE(YEAR($P920),4, 1), 0), Overall!$A922&lt;&gt;"", MONTH($O920) &lt;= 4, MONTH($P920) &gt;= 4), IF($T920 &lt;&gt; "", $H920/$T920, ""), ""), "")</f>
        <v/>
      </c>
      <c r="AL920" s="10" t="str">
        <f ca="1">IFERROR(IF(AND(NOW()&lt;= EOMONTH(DATE(YEAR($P920),5, 1), 0), Overall!$A922&lt;&gt;"", MONTH($O920) &lt;= 5, MONTH($P920) &gt;= 5), IF($T920 &lt;&gt; "", $H920/$T920, ""), ""), "")</f>
        <v/>
      </c>
      <c r="AM920" s="10" t="str">
        <f ca="1">IFERROR(IF(AND(NOW()&lt;= EOMONTH(DATE(YEAR($P920),6, 1), 0), Overall!$A922&lt;&gt;"", MONTH($O920) &lt;= 6, MONTH($P920) &gt;= 6), IF($T920 &lt;&gt; "", $H920/$T920, ""), ""), "")</f>
        <v/>
      </c>
      <c r="AN920" s="10" t="str">
        <f ca="1">IFERROR(IF(AND(NOW()&lt;= EOMONTH(DATE(YEAR($P920),7, 1), 0), Overall!$A922&lt;&gt;"", MONTH($O920) &lt;= 7, MONTH($P920) &gt;= 7), IF($T920 &lt;&gt; "", $H920/$T920, ""), ""), "")</f>
        <v/>
      </c>
      <c r="AO920" s="10" t="str">
        <f ca="1">IFERROR(IF(AND(NOW()&lt;= EOMONTH(DATE(YEAR($P920),8, 1), 0), Overall!$A922&lt;&gt;"", MONTH($O920) &lt;= 8, MONTH($P920) &gt;= 8), IF($T920 &lt;&gt; "", $H920/$T920, ""), ""), "")</f>
        <v/>
      </c>
      <c r="AP920" s="10" t="str">
        <f ca="1">IFERROR(IF(AND(NOW()&lt;= EOMONTH(DATE(YEAR($P920),9, 1), 0), Overall!$A922&lt;&gt;"", MONTH($O920) &lt;= 9, MONTH($P920) &gt;= 9), IF($T920 &lt;&gt; "", $H920/$T920, ""), ""), "")</f>
        <v/>
      </c>
      <c r="AQ920" s="10" t="str">
        <f ca="1">IFERROR(IF(AND(NOW()&lt;= EOMONTH(DATE(YEAR($P920),10, 1), 0), Overall!$A922&lt;&gt;"", MONTH($O920) &lt;= 10, MONTH($P920) &gt;= 10), IF($T920 &lt;&gt; "", $H920/$T920, ""), ""), "")</f>
        <v/>
      </c>
      <c r="AR920" s="10" t="str">
        <f ca="1">IFERROR(IF(AND(NOW()&lt;= EOMONTH(DATE(YEAR($P920),11, 1), 0), Overall!$A922&lt;&gt;"", MONTH($O920) &lt;=11, MONTH($P920) &gt;= 11), IF($T920 &lt;&gt; "", $H920/$T920, ""), ""), "")</f>
        <v/>
      </c>
      <c r="AS920" s="10" t="str">
        <f ca="1">IFERROR(IF(AND(NOW()&lt;= EOMONTH(DATE(YEAR($P920),12, 1), 0), Overall!$A922&lt;&gt;"", MONTH($O920) &lt;= 12, MONTH($P920) &gt;= 12), IF($T920 &lt;&gt; "", $H920/$T920, ""), ""), "")</f>
        <v/>
      </c>
      <c r="AT920" s="16">
        <f t="shared" ca="1" si="28"/>
        <v>0</v>
      </c>
    </row>
    <row r="921" spans="1:46" x14ac:dyDescent="0.25">
      <c r="A921" t="str">
        <f>_xlfn.VALUETOTEXT(Overall!A923)</f>
        <v>FY2025 PCHP</v>
      </c>
      <c r="B921" s="8">
        <f>IF(Overall!B923&lt;&gt;"", VALUE(Overall!B923), "")</f>
        <v>71</v>
      </c>
      <c r="C921" s="5" t="str">
        <f>IF(Overall!C923&lt;&gt;"",_xlfn.VALUETOTEXT(Overall!C923),"")</f>
        <v>25-1001-0402-25CIMI-PS-DS-071</v>
      </c>
      <c r="D921" s="5" t="str">
        <f>_xlfn.VALUETOTEXT(Overall!D923)</f>
        <v>DS</v>
      </c>
      <c r="E921" s="5" t="str">
        <f>IF(Overall!Q923&lt;&gt;"",_xlfn.VALUETOTEXT(Overall!Q923),"")</f>
        <v>CIMI</v>
      </c>
      <c r="F921" s="5" t="str">
        <f>IF(Overall!E923&lt;&gt;"",_xlfn.VALUETOTEXT(Overall!E923),"")</f>
        <v>CIMB Islamic Bank Berhad</v>
      </c>
      <c r="G921" s="5" t="str">
        <f>IF(Overall!R923&lt;&gt;"",_xlfn.VALUETOTEXT(Overall!R923),"")</f>
        <v>Asian</v>
      </c>
      <c r="H921" s="6">
        <f>IF(Overall!F923&lt;&gt;"",VALUE(Overall!F923),"")</f>
        <v>500000</v>
      </c>
      <c r="I921" s="6">
        <f>IF(Overall!G923&lt;&gt;"",VALUE(Overall!G923),"")</f>
        <v>77</v>
      </c>
      <c r="J921" s="6">
        <f>IF(Overall!H923&lt;&gt;"",VALUE(Overall!H923),"")</f>
        <v>64</v>
      </c>
      <c r="K921" s="6">
        <f>IF(Overall!I923&lt;&gt;"",VALUE(Overall!I923),"")</f>
        <v>4.04</v>
      </c>
      <c r="L921" s="6">
        <f>IF(Overall!J923&lt;&gt;"",VALUE(Overall!J923),"")</f>
        <v>0.49</v>
      </c>
      <c r="M921" s="6">
        <f>IF(Overall!K923&lt;&gt;"",VALUE(Overall!K923),"")</f>
        <v>3.55</v>
      </c>
      <c r="N921" s="6">
        <f>IF(Overall!T923&lt;&gt;"",VALUE(Overall!T923),"")</f>
        <v>77.2</v>
      </c>
      <c r="O921" s="7">
        <f>IF(Overall!L923&lt;&gt;"", DATEVALUE(Overall!L923), "")</f>
        <v>45748</v>
      </c>
      <c r="P921" s="7">
        <f>IF(Overall!M923&lt;&gt;"", DATEVALUE(Overall!M923), "")</f>
        <v>45777</v>
      </c>
      <c r="Q921" s="7" t="str">
        <f>IF(Overall!S923&lt;&gt;"",_xlfn.VALUETOTEXT(Overall!S923),"")</f>
        <v>Apr</v>
      </c>
      <c r="R921" s="7">
        <f>IF(Overall!O923&lt;&gt;"", DATEVALUE(Overall!O923), "")</f>
        <v>45667</v>
      </c>
      <c r="S921" s="7">
        <f>IF(Overall!O923&lt;&gt;"", DATEVALUE(Overall!O923), "")</f>
        <v>45667</v>
      </c>
      <c r="T921" s="5">
        <f t="shared" si="29"/>
        <v>1</v>
      </c>
      <c r="U921" s="10" t="str">
        <f>IF(Overall!$A923&lt;&gt;"",IF(AND(MONTH($O921) &lt;= 1, MONTH($P921) &gt;= 1), IF($T921 &lt;&gt; "", $H921/$T921, ""), ""),"")</f>
        <v/>
      </c>
      <c r="V921" s="10" t="str">
        <f>IF(Overall!$A923&lt;&gt;"",IF(AND(MONTH($O921) &lt;= 2, MONTH($P921) &gt;= 2), IF($T921 &lt;&gt; "", $H921/$T921, ""), ""),"")</f>
        <v/>
      </c>
      <c r="W921" s="10" t="str">
        <f>IF(Overall!$A923&lt;&gt;"",IF(AND(MONTH($O921) &lt;= 3, MONTH($P921) &gt;= 3), IF($T921 &lt;&gt; "", $H921/$T921, ""), ""),"")</f>
        <v/>
      </c>
      <c r="X921" s="10">
        <f>IF(Overall!$A923&lt;&gt;"",IF(AND(MONTH($O921) &lt;= 4, MONTH($P921) &gt;= 4), IF($T921 &lt;&gt; "", $H921/$T921, ""), ""),"")</f>
        <v>500000</v>
      </c>
      <c r="Y921" s="10" t="str">
        <f>IF(Overall!$A923&lt;&gt;"",IF(AND(MONTH($O921) &lt;= 5, MONTH($P921) &gt;= 5), IF($T921 &lt;&gt; "", $H921/$T921, ""), ""),"")</f>
        <v/>
      </c>
      <c r="Z921" s="10" t="str">
        <f>IF(Overall!$A923&lt;&gt;"",IF(AND(MONTH($O921) &lt;= 6, MONTH($P921) &gt;= 6), IF($T921 &lt;&gt; "", $H921/$T921, ""), ""),"")</f>
        <v/>
      </c>
      <c r="AA921" s="10" t="str">
        <f>IF(Overall!$A923&lt;&gt;"",IF(AND(MONTH($O921) &lt;= 7, MONTH($P921) &gt;= 7 ), IF($T921 &lt;&gt; "", $H921/$T921, ""), ""),"")</f>
        <v/>
      </c>
      <c r="AB921" s="10" t="str">
        <f>IF(Overall!$A923&lt;&gt;"",IF(AND(MONTH($O921) &lt;= 8, MONTH($P921) &gt;= 8), IF($T921 &lt;&gt; "", $H921/$T921, ""), ""),"")</f>
        <v/>
      </c>
      <c r="AC921" s="10" t="str">
        <f>IF(Overall!$A923&lt;&gt;"",IF(AND(MONTH($O921) &lt;= 9, MONTH($P921) &gt;= 9), IF($T921 &lt;&gt; "", $H921/$T921, ""), ""),"")</f>
        <v/>
      </c>
      <c r="AD921" s="10" t="str">
        <f>IF(Overall!$A923&lt;&gt;"",IF(AND(MONTH($O921) &lt;= 10, MONTH($P921) &gt;= 10), IF($T921 &lt;&gt; "", $H921/$T921, ""), ""),"")</f>
        <v/>
      </c>
      <c r="AE921" s="10" t="str">
        <f>IF(Overall!$A923&lt;&gt;"",IF(AND(MONTH($O921) &lt;= 11, MONTH($P921) &gt;= 11), IF($T921 &lt;&gt; "", $H921/$T921, ""), ""),"")</f>
        <v/>
      </c>
      <c r="AF921" s="10" t="str">
        <f>IF(Overall!$A923&lt;&gt;"",IF(AND(MONTH($O921) &lt;= 12, MONTH($P921) &gt;= 12), IF($T921 &lt;&gt; "", $H921/$T921, ""), ""),"")</f>
        <v/>
      </c>
      <c r="AH921" s="10" t="str">
        <f ca="1">IFERROR(IF(AND(NOW()&lt;= EOMONTH(DATE(YEAR($P921),1, 1), 0), Overall!$A923&lt;&gt;"", MONTH($O921) &lt;= 1, MONTH($P921) &gt;= 1), IF($T921 &lt;&gt; "", $H921/$T921, ""), ""), "")</f>
        <v/>
      </c>
      <c r="AI921" s="10" t="str">
        <f ca="1">IFERROR(IF(AND(NOW()&lt;= EOMONTH(DATE(YEAR($P921),2, 1), 0), Overall!$A923&lt;&gt;"", MONTH($O921) &lt;= 2, MONTH($P921) &gt;= 2), IF($T921 &lt;&gt; "", $H921/$T921, ""), ""), "")</f>
        <v/>
      </c>
      <c r="AJ921" s="10" t="str">
        <f ca="1">IFERROR(IF(AND(NOW()&lt;= EOMONTH(DATE(YEAR($P921),3, 1), 0), Overall!$A923&lt;&gt;"", MONTH($O921) &lt;= 3, MONTH($P921) &gt;= 3), IF($T921 &lt;&gt; "", $H921/$T921, ""), ""), "")</f>
        <v/>
      </c>
      <c r="AK921" s="10" t="str">
        <f ca="1">IFERROR(IF(AND(NOW()&lt;= EOMONTH(DATE(YEAR($P921),4, 1), 0), Overall!$A923&lt;&gt;"", MONTH($O921) &lt;= 4, MONTH($P921) &gt;= 4), IF($T921 &lt;&gt; "", $H921/$T921, ""), ""), "")</f>
        <v/>
      </c>
      <c r="AL921" s="10" t="str">
        <f ca="1">IFERROR(IF(AND(NOW()&lt;= EOMONTH(DATE(YEAR($P921),5, 1), 0), Overall!$A923&lt;&gt;"", MONTH($O921) &lt;= 5, MONTH($P921) &gt;= 5), IF($T921 &lt;&gt; "", $H921/$T921, ""), ""), "")</f>
        <v/>
      </c>
      <c r="AM921" s="10" t="str">
        <f ca="1">IFERROR(IF(AND(NOW()&lt;= EOMONTH(DATE(YEAR($P921),6, 1), 0), Overall!$A923&lt;&gt;"", MONTH($O921) &lt;= 6, MONTH($P921) &gt;= 6), IF($T921 &lt;&gt; "", $H921/$T921, ""), ""), "")</f>
        <v/>
      </c>
      <c r="AN921" s="10" t="str">
        <f ca="1">IFERROR(IF(AND(NOW()&lt;= EOMONTH(DATE(YEAR($P921),7, 1), 0), Overall!$A923&lt;&gt;"", MONTH($O921) &lt;= 7, MONTH($P921) &gt;= 7), IF($T921 &lt;&gt; "", $H921/$T921, ""), ""), "")</f>
        <v/>
      </c>
      <c r="AO921" s="10" t="str">
        <f ca="1">IFERROR(IF(AND(NOW()&lt;= EOMONTH(DATE(YEAR($P921),8, 1), 0), Overall!$A923&lt;&gt;"", MONTH($O921) &lt;= 8, MONTH($P921) &gt;= 8), IF($T921 &lt;&gt; "", $H921/$T921, ""), ""), "")</f>
        <v/>
      </c>
      <c r="AP921" s="10" t="str">
        <f ca="1">IFERROR(IF(AND(NOW()&lt;= EOMONTH(DATE(YEAR($P921),9, 1), 0), Overall!$A923&lt;&gt;"", MONTH($O921) &lt;= 9, MONTH($P921) &gt;= 9), IF($T921 &lt;&gt; "", $H921/$T921, ""), ""), "")</f>
        <v/>
      </c>
      <c r="AQ921" s="10" t="str">
        <f ca="1">IFERROR(IF(AND(NOW()&lt;= EOMONTH(DATE(YEAR($P921),10, 1), 0), Overall!$A923&lt;&gt;"", MONTH($O921) &lt;= 10, MONTH($P921) &gt;= 10), IF($T921 &lt;&gt; "", $H921/$T921, ""), ""), "")</f>
        <v/>
      </c>
      <c r="AR921" s="10" t="str">
        <f ca="1">IFERROR(IF(AND(NOW()&lt;= EOMONTH(DATE(YEAR($P921),11, 1), 0), Overall!$A923&lt;&gt;"", MONTH($O921) &lt;=11, MONTH($P921) &gt;= 11), IF($T921 &lt;&gt; "", $H921/$T921, ""), ""), "")</f>
        <v/>
      </c>
      <c r="AS921" s="10" t="str">
        <f ca="1">IFERROR(IF(AND(NOW()&lt;= EOMONTH(DATE(YEAR($P921),12, 1), 0), Overall!$A923&lt;&gt;"", MONTH($O921) &lt;= 12, MONTH($P921) &gt;= 12), IF($T921 &lt;&gt; "", $H921/$T921, ""), ""), "")</f>
        <v/>
      </c>
      <c r="AT921" s="16">
        <f t="shared" ca="1" si="28"/>
        <v>0</v>
      </c>
    </row>
    <row r="922" spans="1:46" x14ac:dyDescent="0.25">
      <c r="A922" t="str">
        <f>_xlfn.VALUETOTEXT(Overall!A924)</f>
        <v>FY2025 PCHP</v>
      </c>
      <c r="B922" s="8">
        <f>IF(Overall!B924&lt;&gt;"", VALUE(Overall!B924), "")</f>
        <v>72</v>
      </c>
      <c r="C922" s="5" t="str">
        <f>IF(Overall!C924&lt;&gt;"",_xlfn.VALUETOTEXT(Overall!C924),"")</f>
        <v>25-1001-0402-25CITI-PS-DS-072</v>
      </c>
      <c r="D922" s="5" t="str">
        <f>_xlfn.VALUETOTEXT(Overall!D924)</f>
        <v>DS</v>
      </c>
      <c r="E922" s="5" t="str">
        <f>IF(Overall!Q924&lt;&gt;"",_xlfn.VALUETOTEXT(Overall!Q924),"")</f>
        <v>CITI</v>
      </c>
      <c r="F922" s="5" t="str">
        <f>IF(Overall!E924&lt;&gt;"",_xlfn.VALUETOTEXT(Overall!E924),"")</f>
        <v>Citibank Bhd</v>
      </c>
      <c r="G922" s="5" t="str">
        <f>IF(Overall!R924&lt;&gt;"",_xlfn.VALUETOTEXT(Overall!R924),"")</f>
        <v>Asian</v>
      </c>
      <c r="H922" s="6">
        <f>IF(Overall!F924&lt;&gt;"",VALUE(Overall!F924),"")</f>
        <v>500000</v>
      </c>
      <c r="I922" s="6">
        <f>IF(Overall!G924&lt;&gt;"",VALUE(Overall!G924),"")</f>
        <v>77</v>
      </c>
      <c r="J922" s="6">
        <f>IF(Overall!H924&lt;&gt;"",VALUE(Overall!H924),"")</f>
        <v>64</v>
      </c>
      <c r="K922" s="6">
        <f>IF(Overall!I924&lt;&gt;"",VALUE(Overall!I924),"")</f>
        <v>5.07</v>
      </c>
      <c r="L922" s="6">
        <f>IF(Overall!J924&lt;&gt;"",VALUE(Overall!J924),"")</f>
        <v>1.04</v>
      </c>
      <c r="M922" s="6">
        <f>IF(Overall!K924&lt;&gt;"",VALUE(Overall!K924),"")</f>
        <v>4.03</v>
      </c>
      <c r="N922" s="6">
        <f>IF(Overall!T924&lt;&gt;"",VALUE(Overall!T924),"")</f>
        <v>77.41</v>
      </c>
      <c r="O922" s="7">
        <f>IF(Overall!L924&lt;&gt;"", DATEVALUE(Overall!L924), "")</f>
        <v>45778</v>
      </c>
      <c r="P922" s="7">
        <f>IF(Overall!M924&lt;&gt;"", DATEVALUE(Overall!M924), "")</f>
        <v>45808</v>
      </c>
      <c r="Q922" s="7" t="str">
        <f>IF(Overall!S924&lt;&gt;"",_xlfn.VALUETOTEXT(Overall!S924),"")</f>
        <v>May</v>
      </c>
      <c r="R922" s="7">
        <f>IF(Overall!O924&lt;&gt;"", DATEVALUE(Overall!O924), "")</f>
        <v>45667</v>
      </c>
      <c r="S922" s="7">
        <f>IF(Overall!O924&lt;&gt;"", DATEVALUE(Overall!O924), "")</f>
        <v>45667</v>
      </c>
      <c r="T922" s="5">
        <f t="shared" si="29"/>
        <v>1</v>
      </c>
      <c r="U922" s="10" t="str">
        <f>IF(Overall!$A924&lt;&gt;"",IF(AND(MONTH($O922) &lt;= 1, MONTH($P922) &gt;= 1), IF($T922 &lt;&gt; "", $H922/$T922, ""), ""),"")</f>
        <v/>
      </c>
      <c r="V922" s="10" t="str">
        <f>IF(Overall!$A924&lt;&gt;"",IF(AND(MONTH($O922) &lt;= 2, MONTH($P922) &gt;= 2), IF($T922 &lt;&gt; "", $H922/$T922, ""), ""),"")</f>
        <v/>
      </c>
      <c r="W922" s="10" t="str">
        <f>IF(Overall!$A924&lt;&gt;"",IF(AND(MONTH($O922) &lt;= 3, MONTH($P922) &gt;= 3), IF($T922 &lt;&gt; "", $H922/$T922, ""), ""),"")</f>
        <v/>
      </c>
      <c r="X922" s="10" t="str">
        <f>IF(Overall!$A924&lt;&gt;"",IF(AND(MONTH($O922) &lt;= 4, MONTH($P922) &gt;= 4), IF($T922 &lt;&gt; "", $H922/$T922, ""), ""),"")</f>
        <v/>
      </c>
      <c r="Y922" s="10">
        <f>IF(Overall!$A924&lt;&gt;"",IF(AND(MONTH($O922) &lt;= 5, MONTH($P922) &gt;= 5), IF($T922 &lt;&gt; "", $H922/$T922, ""), ""),"")</f>
        <v>500000</v>
      </c>
      <c r="Z922" s="10" t="str">
        <f>IF(Overall!$A924&lt;&gt;"",IF(AND(MONTH($O922) &lt;= 6, MONTH($P922) &gt;= 6), IF($T922 &lt;&gt; "", $H922/$T922, ""), ""),"")</f>
        <v/>
      </c>
      <c r="AA922" s="10" t="str">
        <f>IF(Overall!$A924&lt;&gt;"",IF(AND(MONTH($O922) &lt;= 7, MONTH($P922) &gt;= 7 ), IF($T922 &lt;&gt; "", $H922/$T922, ""), ""),"")</f>
        <v/>
      </c>
      <c r="AB922" s="10" t="str">
        <f>IF(Overall!$A924&lt;&gt;"",IF(AND(MONTH($O922) &lt;= 8, MONTH($P922) &gt;= 8), IF($T922 &lt;&gt; "", $H922/$T922, ""), ""),"")</f>
        <v/>
      </c>
      <c r="AC922" s="10" t="str">
        <f>IF(Overall!$A924&lt;&gt;"",IF(AND(MONTH($O922) &lt;= 9, MONTH($P922) &gt;= 9), IF($T922 &lt;&gt; "", $H922/$T922, ""), ""),"")</f>
        <v/>
      </c>
      <c r="AD922" s="10" t="str">
        <f>IF(Overall!$A924&lt;&gt;"",IF(AND(MONTH($O922) &lt;= 10, MONTH($P922) &gt;= 10), IF($T922 &lt;&gt; "", $H922/$T922, ""), ""),"")</f>
        <v/>
      </c>
      <c r="AE922" s="10" t="str">
        <f>IF(Overall!$A924&lt;&gt;"",IF(AND(MONTH($O922) &lt;= 11, MONTH($P922) &gt;= 11), IF($T922 &lt;&gt; "", $H922/$T922, ""), ""),"")</f>
        <v/>
      </c>
      <c r="AF922" s="10" t="str">
        <f>IF(Overall!$A924&lt;&gt;"",IF(AND(MONTH($O922) &lt;= 12, MONTH($P922) &gt;= 12), IF($T922 &lt;&gt; "", $H922/$T922, ""), ""),"")</f>
        <v/>
      </c>
      <c r="AH922" s="10" t="str">
        <f ca="1">IFERROR(IF(AND(NOW()&lt;= EOMONTH(DATE(YEAR($P922),1, 1), 0), Overall!$A924&lt;&gt;"", MONTH($O922) &lt;= 1, MONTH($P922) &gt;= 1), IF($T922 &lt;&gt; "", $H922/$T922, ""), ""), "")</f>
        <v/>
      </c>
      <c r="AI922" s="10" t="str">
        <f ca="1">IFERROR(IF(AND(NOW()&lt;= EOMONTH(DATE(YEAR($P922),2, 1), 0), Overall!$A924&lt;&gt;"", MONTH($O922) &lt;= 2, MONTH($P922) &gt;= 2), IF($T922 &lt;&gt; "", $H922/$T922, ""), ""), "")</f>
        <v/>
      </c>
      <c r="AJ922" s="10" t="str">
        <f ca="1">IFERROR(IF(AND(NOW()&lt;= EOMONTH(DATE(YEAR($P922),3, 1), 0), Overall!$A924&lt;&gt;"", MONTH($O922) &lt;= 3, MONTH($P922) &gt;= 3), IF($T922 &lt;&gt; "", $H922/$T922, ""), ""), "")</f>
        <v/>
      </c>
      <c r="AK922" s="10" t="str">
        <f ca="1">IFERROR(IF(AND(NOW()&lt;= EOMONTH(DATE(YEAR($P922),4, 1), 0), Overall!$A924&lt;&gt;"", MONTH($O922) &lt;= 4, MONTH($P922) &gt;= 4), IF($T922 &lt;&gt; "", $H922/$T922, ""), ""), "")</f>
        <v/>
      </c>
      <c r="AL922" s="10" t="str">
        <f ca="1">IFERROR(IF(AND(NOW()&lt;= EOMONTH(DATE(YEAR($P922),5, 1), 0), Overall!$A924&lt;&gt;"", MONTH($O922) &lt;= 5, MONTH($P922) &gt;= 5), IF($T922 &lt;&gt; "", $H922/$T922, ""), ""), "")</f>
        <v/>
      </c>
      <c r="AM922" s="10" t="str">
        <f ca="1">IFERROR(IF(AND(NOW()&lt;= EOMONTH(DATE(YEAR($P922),6, 1), 0), Overall!$A924&lt;&gt;"", MONTH($O922) &lt;= 6, MONTH($P922) &gt;= 6), IF($T922 &lt;&gt; "", $H922/$T922, ""), ""), "")</f>
        <v/>
      </c>
      <c r="AN922" s="10" t="str">
        <f ca="1">IFERROR(IF(AND(NOW()&lt;= EOMONTH(DATE(YEAR($P922),7, 1), 0), Overall!$A924&lt;&gt;"", MONTH($O922) &lt;= 7, MONTH($P922) &gt;= 7), IF($T922 &lt;&gt; "", $H922/$T922, ""), ""), "")</f>
        <v/>
      </c>
      <c r="AO922" s="10" t="str">
        <f ca="1">IFERROR(IF(AND(NOW()&lt;= EOMONTH(DATE(YEAR($P922),8, 1), 0), Overall!$A924&lt;&gt;"", MONTH($O922) &lt;= 8, MONTH($P922) &gt;= 8), IF($T922 &lt;&gt; "", $H922/$T922, ""), ""), "")</f>
        <v/>
      </c>
      <c r="AP922" s="10" t="str">
        <f ca="1">IFERROR(IF(AND(NOW()&lt;= EOMONTH(DATE(YEAR($P922),9, 1), 0), Overall!$A924&lt;&gt;"", MONTH($O922) &lt;= 9, MONTH($P922) &gt;= 9), IF($T922 &lt;&gt; "", $H922/$T922, ""), ""), "")</f>
        <v/>
      </c>
      <c r="AQ922" s="10" t="str">
        <f ca="1">IFERROR(IF(AND(NOW()&lt;= EOMONTH(DATE(YEAR($P922),10, 1), 0), Overall!$A924&lt;&gt;"", MONTH($O922) &lt;= 10, MONTH($P922) &gt;= 10), IF($T922 &lt;&gt; "", $H922/$T922, ""), ""), "")</f>
        <v/>
      </c>
      <c r="AR922" s="10" t="str">
        <f ca="1">IFERROR(IF(AND(NOW()&lt;= EOMONTH(DATE(YEAR($P922),11, 1), 0), Overall!$A924&lt;&gt;"", MONTH($O922) &lt;=11, MONTH($P922) &gt;= 11), IF($T922 &lt;&gt; "", $H922/$T922, ""), ""), "")</f>
        <v/>
      </c>
      <c r="AS922" s="10" t="str">
        <f ca="1">IFERROR(IF(AND(NOW()&lt;= EOMONTH(DATE(YEAR($P922),12, 1), 0), Overall!$A924&lt;&gt;"", MONTH($O922) &lt;= 12, MONTH($P922) &gt;= 12), IF($T922 &lt;&gt; "", $H922/$T922, ""), ""), "")</f>
        <v/>
      </c>
      <c r="AT922" s="16">
        <f t="shared" ca="1" si="28"/>
        <v>0</v>
      </c>
    </row>
    <row r="923" spans="1:46" x14ac:dyDescent="0.25">
      <c r="A923" t="str">
        <f>_xlfn.VALUETOTEXT(Overall!A925)</f>
        <v>FY2025 PCHP</v>
      </c>
      <c r="B923" s="8">
        <f>IF(Overall!B925&lt;&gt;"", VALUE(Overall!B925), "")</f>
        <v>73</v>
      </c>
      <c r="C923" s="5" t="str">
        <f>IF(Overall!C925&lt;&gt;"",_xlfn.VALUETOTEXT(Overall!C925),"")</f>
        <v>25-1001-0402-25TOTS-PS-DS-073</v>
      </c>
      <c r="D923" s="5" t="str">
        <f>_xlfn.VALUETOTEXT(Overall!D925)</f>
        <v>DS</v>
      </c>
      <c r="E923" s="5" t="str">
        <f>IF(Overall!Q925&lt;&gt;"",_xlfn.VALUETOTEXT(Overall!Q925),"")</f>
        <v>TOTS</v>
      </c>
      <c r="F923" s="5" t="str">
        <f>IF(Overall!E925&lt;&gt;"",_xlfn.VALUETOTEXT(Overall!E925),"")</f>
        <v>TOTSA TotalEnergies Trading SA</v>
      </c>
      <c r="G923" s="5" t="str">
        <f>IF(Overall!R925&lt;&gt;"",_xlfn.VALUETOTEXT(Overall!R925),"")</f>
        <v>Asian</v>
      </c>
      <c r="H923" s="6">
        <f>IF(Overall!F925&lt;&gt;"",VALUE(Overall!F925),"")</f>
        <v>500000</v>
      </c>
      <c r="I923" s="6">
        <f>IF(Overall!G925&lt;&gt;"",VALUE(Overall!G925),"")</f>
        <v>77</v>
      </c>
      <c r="J923" s="6">
        <f>IF(Overall!H925&lt;&gt;"",VALUE(Overall!H925),"")</f>
        <v>64</v>
      </c>
      <c r="K923" s="6">
        <f>IF(Overall!I925&lt;&gt;"",VALUE(Overall!I925),"")</f>
        <v>5.05</v>
      </c>
      <c r="L923" s="6">
        <f>IF(Overall!J925&lt;&gt;"",VALUE(Overall!J925),"")</f>
        <v>1.05</v>
      </c>
      <c r="M923" s="6">
        <f>IF(Overall!K925&lt;&gt;"",VALUE(Overall!K925),"")</f>
        <v>4</v>
      </c>
      <c r="N923" s="6">
        <f>IF(Overall!T925&lt;&gt;"",VALUE(Overall!T925),"")</f>
        <v>77</v>
      </c>
      <c r="O923" s="7">
        <f>IF(Overall!L925&lt;&gt;"", DATEVALUE(Overall!L925), "")</f>
        <v>45778</v>
      </c>
      <c r="P923" s="7">
        <f>IF(Overall!M925&lt;&gt;"", DATEVALUE(Overall!M925), "")</f>
        <v>45808</v>
      </c>
      <c r="Q923" s="7" t="str">
        <f>IF(Overall!S925&lt;&gt;"",_xlfn.VALUETOTEXT(Overall!S925),"")</f>
        <v>May</v>
      </c>
      <c r="R923" s="7">
        <f>IF(Overall!O925&lt;&gt;"", DATEVALUE(Overall!O925), "")</f>
        <v>45667</v>
      </c>
      <c r="S923" s="7">
        <f>IF(Overall!O925&lt;&gt;"", DATEVALUE(Overall!O925), "")</f>
        <v>45667</v>
      </c>
      <c r="T923" s="5">
        <f t="shared" si="29"/>
        <v>1</v>
      </c>
      <c r="U923" s="10" t="str">
        <f>IF(Overall!$A925&lt;&gt;"",IF(AND(MONTH($O923) &lt;= 1, MONTH($P923) &gt;= 1), IF($T923 &lt;&gt; "", $H923/$T923, ""), ""),"")</f>
        <v/>
      </c>
      <c r="V923" s="10" t="str">
        <f>IF(Overall!$A925&lt;&gt;"",IF(AND(MONTH($O923) &lt;= 2, MONTH($P923) &gt;= 2), IF($T923 &lt;&gt; "", $H923/$T923, ""), ""),"")</f>
        <v/>
      </c>
      <c r="W923" s="10" t="str">
        <f>IF(Overall!$A925&lt;&gt;"",IF(AND(MONTH($O923) &lt;= 3, MONTH($P923) &gt;= 3), IF($T923 &lt;&gt; "", $H923/$T923, ""), ""),"")</f>
        <v/>
      </c>
      <c r="X923" s="10" t="str">
        <f>IF(Overall!$A925&lt;&gt;"",IF(AND(MONTH($O923) &lt;= 4, MONTH($P923) &gt;= 4), IF($T923 &lt;&gt; "", $H923/$T923, ""), ""),"")</f>
        <v/>
      </c>
      <c r="Y923" s="10">
        <f>IF(Overall!$A925&lt;&gt;"",IF(AND(MONTH($O923) &lt;= 5, MONTH($P923) &gt;= 5), IF($T923 &lt;&gt; "", $H923/$T923, ""), ""),"")</f>
        <v>500000</v>
      </c>
      <c r="Z923" s="10" t="str">
        <f>IF(Overall!$A925&lt;&gt;"",IF(AND(MONTH($O923) &lt;= 6, MONTH($P923) &gt;= 6), IF($T923 &lt;&gt; "", $H923/$T923, ""), ""),"")</f>
        <v/>
      </c>
      <c r="AA923" s="10" t="str">
        <f>IF(Overall!$A925&lt;&gt;"",IF(AND(MONTH($O923) &lt;= 7, MONTH($P923) &gt;= 7 ), IF($T923 &lt;&gt; "", $H923/$T923, ""), ""),"")</f>
        <v/>
      </c>
      <c r="AB923" s="10" t="str">
        <f>IF(Overall!$A925&lt;&gt;"",IF(AND(MONTH($O923) &lt;= 8, MONTH($P923) &gt;= 8), IF($T923 &lt;&gt; "", $H923/$T923, ""), ""),"")</f>
        <v/>
      </c>
      <c r="AC923" s="10" t="str">
        <f>IF(Overall!$A925&lt;&gt;"",IF(AND(MONTH($O923) &lt;= 9, MONTH($P923) &gt;= 9), IF($T923 &lt;&gt; "", $H923/$T923, ""), ""),"")</f>
        <v/>
      </c>
      <c r="AD923" s="10" t="str">
        <f>IF(Overall!$A925&lt;&gt;"",IF(AND(MONTH($O923) &lt;= 10, MONTH($P923) &gt;= 10), IF($T923 &lt;&gt; "", $H923/$T923, ""), ""),"")</f>
        <v/>
      </c>
      <c r="AE923" s="10" t="str">
        <f>IF(Overall!$A925&lt;&gt;"",IF(AND(MONTH($O923) &lt;= 11, MONTH($P923) &gt;= 11), IF($T923 &lt;&gt; "", $H923/$T923, ""), ""),"")</f>
        <v/>
      </c>
      <c r="AF923" s="10" t="str">
        <f>IF(Overall!$A925&lt;&gt;"",IF(AND(MONTH($O923) &lt;= 12, MONTH($P923) &gt;= 12), IF($T923 &lt;&gt; "", $H923/$T923, ""), ""),"")</f>
        <v/>
      </c>
      <c r="AH923" s="10" t="str">
        <f ca="1">IFERROR(IF(AND(NOW()&lt;= EOMONTH(DATE(YEAR($P923),1, 1), 0), Overall!$A925&lt;&gt;"", MONTH($O923) &lt;= 1, MONTH($P923) &gt;= 1), IF($T923 &lt;&gt; "", $H923/$T923, ""), ""), "")</f>
        <v/>
      </c>
      <c r="AI923" s="10" t="str">
        <f ca="1">IFERROR(IF(AND(NOW()&lt;= EOMONTH(DATE(YEAR($P923),2, 1), 0), Overall!$A925&lt;&gt;"", MONTH($O923) &lt;= 2, MONTH($P923) &gt;= 2), IF($T923 &lt;&gt; "", $H923/$T923, ""), ""), "")</f>
        <v/>
      </c>
      <c r="AJ923" s="10" t="str">
        <f ca="1">IFERROR(IF(AND(NOW()&lt;= EOMONTH(DATE(YEAR($P923),3, 1), 0), Overall!$A925&lt;&gt;"", MONTH($O923) &lt;= 3, MONTH($P923) &gt;= 3), IF($T923 &lt;&gt; "", $H923/$T923, ""), ""), "")</f>
        <v/>
      </c>
      <c r="AK923" s="10" t="str">
        <f ca="1">IFERROR(IF(AND(NOW()&lt;= EOMONTH(DATE(YEAR($P923),4, 1), 0), Overall!$A925&lt;&gt;"", MONTH($O923) &lt;= 4, MONTH($P923) &gt;= 4), IF($T923 &lt;&gt; "", $H923/$T923, ""), ""), "")</f>
        <v/>
      </c>
      <c r="AL923" s="10" t="str">
        <f ca="1">IFERROR(IF(AND(NOW()&lt;= EOMONTH(DATE(YEAR($P923),5, 1), 0), Overall!$A925&lt;&gt;"", MONTH($O923) &lt;= 5, MONTH($P923) &gt;= 5), IF($T923 &lt;&gt; "", $H923/$T923, ""), ""), "")</f>
        <v/>
      </c>
      <c r="AM923" s="10" t="str">
        <f ca="1">IFERROR(IF(AND(NOW()&lt;= EOMONTH(DATE(YEAR($P923),6, 1), 0), Overall!$A925&lt;&gt;"", MONTH($O923) &lt;= 6, MONTH($P923) &gt;= 6), IF($T923 &lt;&gt; "", $H923/$T923, ""), ""), "")</f>
        <v/>
      </c>
      <c r="AN923" s="10" t="str">
        <f ca="1">IFERROR(IF(AND(NOW()&lt;= EOMONTH(DATE(YEAR($P923),7, 1), 0), Overall!$A925&lt;&gt;"", MONTH($O923) &lt;= 7, MONTH($P923) &gt;= 7), IF($T923 &lt;&gt; "", $H923/$T923, ""), ""), "")</f>
        <v/>
      </c>
      <c r="AO923" s="10" t="str">
        <f ca="1">IFERROR(IF(AND(NOW()&lt;= EOMONTH(DATE(YEAR($P923),8, 1), 0), Overall!$A925&lt;&gt;"", MONTH($O923) &lt;= 8, MONTH($P923) &gt;= 8), IF($T923 &lt;&gt; "", $H923/$T923, ""), ""), "")</f>
        <v/>
      </c>
      <c r="AP923" s="10" t="str">
        <f ca="1">IFERROR(IF(AND(NOW()&lt;= EOMONTH(DATE(YEAR($P923),9, 1), 0), Overall!$A925&lt;&gt;"", MONTH($O923) &lt;= 9, MONTH($P923) &gt;= 9), IF($T923 &lt;&gt; "", $H923/$T923, ""), ""), "")</f>
        <v/>
      </c>
      <c r="AQ923" s="10" t="str">
        <f ca="1">IFERROR(IF(AND(NOW()&lt;= EOMONTH(DATE(YEAR($P923),10, 1), 0), Overall!$A925&lt;&gt;"", MONTH($O923) &lt;= 10, MONTH($P923) &gt;= 10), IF($T923 &lt;&gt; "", $H923/$T923, ""), ""), "")</f>
        <v/>
      </c>
      <c r="AR923" s="10" t="str">
        <f ca="1">IFERROR(IF(AND(NOW()&lt;= EOMONTH(DATE(YEAR($P923),11, 1), 0), Overall!$A925&lt;&gt;"", MONTH($O923) &lt;=11, MONTH($P923) &gt;= 11), IF($T923 &lt;&gt; "", $H923/$T923, ""), ""), "")</f>
        <v/>
      </c>
      <c r="AS923" s="10" t="str">
        <f ca="1">IFERROR(IF(AND(NOW()&lt;= EOMONTH(DATE(YEAR($P923),12, 1), 0), Overall!$A925&lt;&gt;"", MONTH($O923) &lt;= 12, MONTH($P923) &gt;= 12), IF($T923 &lt;&gt; "", $H923/$T923, ""), ""), "")</f>
        <v/>
      </c>
      <c r="AT923" s="16">
        <f t="shared" ca="1" si="28"/>
        <v>0</v>
      </c>
    </row>
    <row r="924" spans="1:46" x14ac:dyDescent="0.25">
      <c r="A924" t="str">
        <f>_xlfn.VALUETOTEXT(Overall!A926)</f>
        <v>FY2025 PCHP</v>
      </c>
      <c r="B924" s="8">
        <f>IF(Overall!B926&lt;&gt;"", VALUE(Overall!B926), "")</f>
        <v>74</v>
      </c>
      <c r="C924" s="5" t="str">
        <f>IF(Overall!C926&lt;&gt;"",_xlfn.VALUETOTEXT(Overall!C926),"")</f>
        <v>25-1002-0403-25SCBS-PS-HZ-074</v>
      </c>
      <c r="D924" s="5" t="str">
        <f>_xlfn.VALUETOTEXT(Overall!D926)</f>
        <v>HZ</v>
      </c>
      <c r="E924" s="5" t="str">
        <f>IF(Overall!Q926&lt;&gt;"",_xlfn.VALUETOTEXT(Overall!Q926),"")</f>
        <v>SCBS</v>
      </c>
      <c r="F924" s="5" t="str">
        <f>IF(Overall!E926&lt;&gt;"",_xlfn.VALUETOTEXT(Overall!E926),"")</f>
        <v>Standard Chartered Saadiq Berhad</v>
      </c>
      <c r="G924" s="5" t="str">
        <f>IF(Overall!R926&lt;&gt;"",_xlfn.VALUETOTEXT(Overall!R926),"")</f>
        <v>Asian</v>
      </c>
      <c r="H924" s="6">
        <f>IF(Overall!F926&lt;&gt;"",VALUE(Overall!F926),"")</f>
        <v>500000</v>
      </c>
      <c r="I924" s="6">
        <f>IF(Overall!G926&lt;&gt;"",VALUE(Overall!G926),"")</f>
        <v>77</v>
      </c>
      <c r="J924" s="6">
        <f>IF(Overall!H926&lt;&gt;"",VALUE(Overall!H926),"")</f>
        <v>64</v>
      </c>
      <c r="K924" s="6">
        <f>IF(Overall!I926&lt;&gt;"",VALUE(Overall!I926),"")</f>
        <v>4.25</v>
      </c>
      <c r="L924" s="6">
        <f>IF(Overall!J926&lt;&gt;"",VALUE(Overall!J926),"")</f>
        <v>0.36</v>
      </c>
      <c r="M924" s="6">
        <f>IF(Overall!K926&lt;&gt;"",VALUE(Overall!K926),"")</f>
        <v>3.89</v>
      </c>
      <c r="N924" s="6">
        <f>IF(Overall!T926&lt;&gt;"",VALUE(Overall!T926),"")</f>
        <v>74.73</v>
      </c>
      <c r="O924" s="7">
        <f>IF(Overall!L926&lt;&gt;"", DATEVALUE(Overall!L926), "")</f>
        <v>45748</v>
      </c>
      <c r="P924" s="7">
        <f>IF(Overall!M926&lt;&gt;"", DATEVALUE(Overall!M926), "")</f>
        <v>45777</v>
      </c>
      <c r="Q924" s="7" t="str">
        <f>IF(Overall!S926&lt;&gt;"",_xlfn.VALUETOTEXT(Overall!S926),"")</f>
        <v>Apr</v>
      </c>
      <c r="R924" s="7">
        <f>IF(Overall!O926&lt;&gt;"", DATEVALUE(Overall!O926), "")</f>
        <v>45698</v>
      </c>
      <c r="S924" s="7">
        <f>IF(Overall!O926&lt;&gt;"", DATEVALUE(Overall!O926), "")</f>
        <v>45698</v>
      </c>
      <c r="T924" s="5">
        <f t="shared" si="29"/>
        <v>1</v>
      </c>
      <c r="U924" s="10" t="str">
        <f>IF(Overall!$A926&lt;&gt;"",IF(AND(MONTH($O924) &lt;= 1, MONTH($P924) &gt;= 1), IF($T924 &lt;&gt; "", $H924/$T924, ""), ""),"")</f>
        <v/>
      </c>
      <c r="V924" s="10" t="str">
        <f>IF(Overall!$A926&lt;&gt;"",IF(AND(MONTH($O924) &lt;= 2, MONTH($P924) &gt;= 2), IF($T924 &lt;&gt; "", $H924/$T924, ""), ""),"")</f>
        <v/>
      </c>
      <c r="W924" s="10" t="str">
        <f>IF(Overall!$A926&lt;&gt;"",IF(AND(MONTH($O924) &lt;= 3, MONTH($P924) &gt;= 3), IF($T924 &lt;&gt; "", $H924/$T924, ""), ""),"")</f>
        <v/>
      </c>
      <c r="X924" s="10">
        <f>IF(Overall!$A926&lt;&gt;"",IF(AND(MONTH($O924) &lt;= 4, MONTH($P924) &gt;= 4), IF($T924 &lt;&gt; "", $H924/$T924, ""), ""),"")</f>
        <v>500000</v>
      </c>
      <c r="Y924" s="10" t="str">
        <f>IF(Overall!$A926&lt;&gt;"",IF(AND(MONTH($O924) &lt;= 5, MONTH($P924) &gt;= 5), IF($T924 &lt;&gt; "", $H924/$T924, ""), ""),"")</f>
        <v/>
      </c>
      <c r="Z924" s="10" t="str">
        <f>IF(Overall!$A926&lt;&gt;"",IF(AND(MONTH($O924) &lt;= 6, MONTH($P924) &gt;= 6), IF($T924 &lt;&gt; "", $H924/$T924, ""), ""),"")</f>
        <v/>
      </c>
      <c r="AA924" s="10" t="str">
        <f>IF(Overall!$A926&lt;&gt;"",IF(AND(MONTH($O924) &lt;= 7, MONTH($P924) &gt;= 7 ), IF($T924 &lt;&gt; "", $H924/$T924, ""), ""),"")</f>
        <v/>
      </c>
      <c r="AB924" s="10" t="str">
        <f>IF(Overall!$A926&lt;&gt;"",IF(AND(MONTH($O924) &lt;= 8, MONTH($P924) &gt;= 8), IF($T924 &lt;&gt; "", $H924/$T924, ""), ""),"")</f>
        <v/>
      </c>
      <c r="AC924" s="10" t="str">
        <f>IF(Overall!$A926&lt;&gt;"",IF(AND(MONTH($O924) &lt;= 9, MONTH($P924) &gt;= 9), IF($T924 &lt;&gt; "", $H924/$T924, ""), ""),"")</f>
        <v/>
      </c>
      <c r="AD924" s="10" t="str">
        <f>IF(Overall!$A926&lt;&gt;"",IF(AND(MONTH($O924) &lt;= 10, MONTH($P924) &gt;= 10), IF($T924 &lt;&gt; "", $H924/$T924, ""), ""),"")</f>
        <v/>
      </c>
      <c r="AE924" s="10" t="str">
        <f>IF(Overall!$A926&lt;&gt;"",IF(AND(MONTH($O924) &lt;= 11, MONTH($P924) &gt;= 11), IF($T924 &lt;&gt; "", $H924/$T924, ""), ""),"")</f>
        <v/>
      </c>
      <c r="AF924" s="10" t="str">
        <f>IF(Overall!$A926&lt;&gt;"",IF(AND(MONTH($O924) &lt;= 12, MONTH($P924) &gt;= 12), IF($T924 &lt;&gt; "", $H924/$T924, ""), ""),"")</f>
        <v/>
      </c>
      <c r="AH924" s="10" t="str">
        <f ca="1">IFERROR(IF(AND(NOW()&lt;= EOMONTH(DATE(YEAR($P924),1, 1), 0), Overall!$A926&lt;&gt;"", MONTH($O924) &lt;= 1, MONTH($P924) &gt;= 1), IF($T924 &lt;&gt; "", $H924/$T924, ""), ""), "")</f>
        <v/>
      </c>
      <c r="AI924" s="10" t="str">
        <f ca="1">IFERROR(IF(AND(NOW()&lt;= EOMONTH(DATE(YEAR($P924),2, 1), 0), Overall!$A926&lt;&gt;"", MONTH($O924) &lt;= 2, MONTH($P924) &gt;= 2), IF($T924 &lt;&gt; "", $H924/$T924, ""), ""), "")</f>
        <v/>
      </c>
      <c r="AJ924" s="10" t="str">
        <f ca="1">IFERROR(IF(AND(NOW()&lt;= EOMONTH(DATE(YEAR($P924),3, 1), 0), Overall!$A926&lt;&gt;"", MONTH($O924) &lt;= 3, MONTH($P924) &gt;= 3), IF($T924 &lt;&gt; "", $H924/$T924, ""), ""), "")</f>
        <v/>
      </c>
      <c r="AK924" s="10" t="str">
        <f ca="1">IFERROR(IF(AND(NOW()&lt;= EOMONTH(DATE(YEAR($P924),4, 1), 0), Overall!$A926&lt;&gt;"", MONTH($O924) &lt;= 4, MONTH($P924) &gt;= 4), IF($T924 &lt;&gt; "", $H924/$T924, ""), ""), "")</f>
        <v/>
      </c>
      <c r="AL924" s="10" t="str">
        <f ca="1">IFERROR(IF(AND(NOW()&lt;= EOMONTH(DATE(YEAR($P924),5, 1), 0), Overall!$A926&lt;&gt;"", MONTH($O924) &lt;= 5, MONTH($P924) &gt;= 5), IF($T924 &lt;&gt; "", $H924/$T924, ""), ""), "")</f>
        <v/>
      </c>
      <c r="AM924" s="10" t="str">
        <f ca="1">IFERROR(IF(AND(NOW()&lt;= EOMONTH(DATE(YEAR($P924),6, 1), 0), Overall!$A926&lt;&gt;"", MONTH($O924) &lt;= 6, MONTH($P924) &gt;= 6), IF($T924 &lt;&gt; "", $H924/$T924, ""), ""), "")</f>
        <v/>
      </c>
      <c r="AN924" s="10" t="str">
        <f ca="1">IFERROR(IF(AND(NOW()&lt;= EOMONTH(DATE(YEAR($P924),7, 1), 0), Overall!$A926&lt;&gt;"", MONTH($O924) &lt;= 7, MONTH($P924) &gt;= 7), IF($T924 &lt;&gt; "", $H924/$T924, ""), ""), "")</f>
        <v/>
      </c>
      <c r="AO924" s="10" t="str">
        <f ca="1">IFERROR(IF(AND(NOW()&lt;= EOMONTH(DATE(YEAR($P924),8, 1), 0), Overall!$A926&lt;&gt;"", MONTH($O924) &lt;= 8, MONTH($P924) &gt;= 8), IF($T924 &lt;&gt; "", $H924/$T924, ""), ""), "")</f>
        <v/>
      </c>
      <c r="AP924" s="10" t="str">
        <f ca="1">IFERROR(IF(AND(NOW()&lt;= EOMONTH(DATE(YEAR($P924),9, 1), 0), Overall!$A926&lt;&gt;"", MONTH($O924) &lt;= 9, MONTH($P924) &gt;= 9), IF($T924 &lt;&gt; "", $H924/$T924, ""), ""), "")</f>
        <v/>
      </c>
      <c r="AQ924" s="10" t="str">
        <f ca="1">IFERROR(IF(AND(NOW()&lt;= EOMONTH(DATE(YEAR($P924),10, 1), 0), Overall!$A926&lt;&gt;"", MONTH($O924) &lt;= 10, MONTH($P924) &gt;= 10), IF($T924 &lt;&gt; "", $H924/$T924, ""), ""), "")</f>
        <v/>
      </c>
      <c r="AR924" s="10" t="str">
        <f ca="1">IFERROR(IF(AND(NOW()&lt;= EOMONTH(DATE(YEAR($P924),11, 1), 0), Overall!$A926&lt;&gt;"", MONTH($O924) &lt;=11, MONTH($P924) &gt;= 11), IF($T924 &lt;&gt; "", $H924/$T924, ""), ""), "")</f>
        <v/>
      </c>
      <c r="AS924" s="10" t="str">
        <f ca="1">IFERROR(IF(AND(NOW()&lt;= EOMONTH(DATE(YEAR($P924),12, 1), 0), Overall!$A926&lt;&gt;"", MONTH($O924) &lt;= 12, MONTH($P924) &gt;= 12), IF($T924 &lt;&gt; "", $H924/$T924, ""), ""), "")</f>
        <v/>
      </c>
      <c r="AT924" s="16">
        <f t="shared" ca="1" si="28"/>
        <v>0</v>
      </c>
    </row>
    <row r="925" spans="1:46" x14ac:dyDescent="0.25">
      <c r="A925" t="str">
        <f>_xlfn.VALUETOTEXT(Overall!A927)</f>
        <v>FY2025 PCHP</v>
      </c>
      <c r="B925" s="8">
        <f>IF(Overall!B927&lt;&gt;"", VALUE(Overall!B927), "")</f>
        <v>75</v>
      </c>
      <c r="C925" s="5" t="str">
        <f>IF(Overall!C927&lt;&gt;"",_xlfn.VALUETOTEXT(Overall!C927),"")</f>
        <v>25-1002-0403-25SCBB-PS-HZ-075</v>
      </c>
      <c r="D925" s="5" t="str">
        <f>_xlfn.VALUETOTEXT(Overall!D927)</f>
        <v>HZ</v>
      </c>
      <c r="E925" s="5" t="str">
        <f>IF(Overall!Q927&lt;&gt;"",_xlfn.VALUETOTEXT(Overall!Q927),"")</f>
        <v>SCBB</v>
      </c>
      <c r="F925" s="5" t="str">
        <f>IF(Overall!E927&lt;&gt;"",_xlfn.VALUETOTEXT(Overall!E927),"")</f>
        <v>Standard Chartered Bank (M) Bhd</v>
      </c>
      <c r="G925" s="5" t="str">
        <f>IF(Overall!R927&lt;&gt;"",_xlfn.VALUETOTEXT(Overall!R927),"")</f>
        <v>Asian</v>
      </c>
      <c r="H925" s="6">
        <f>IF(Overall!F927&lt;&gt;"",VALUE(Overall!F927),"")</f>
        <v>500000</v>
      </c>
      <c r="I925" s="6">
        <f>IF(Overall!G927&lt;&gt;"",VALUE(Overall!G927),"")</f>
        <v>77</v>
      </c>
      <c r="J925" s="6">
        <f>IF(Overall!H927&lt;&gt;"",VALUE(Overall!H927),"")</f>
        <v>64</v>
      </c>
      <c r="K925" s="6">
        <f>IF(Overall!I927&lt;&gt;"",VALUE(Overall!I927),"")</f>
        <v>4.2699999999999996</v>
      </c>
      <c r="L925" s="6">
        <f>IF(Overall!J927&lt;&gt;"",VALUE(Overall!J927),"")</f>
        <v>0.33</v>
      </c>
      <c r="M925" s="6">
        <f>IF(Overall!K927&lt;&gt;"",VALUE(Overall!K927),"")</f>
        <v>3.94</v>
      </c>
      <c r="N925" s="6">
        <f>IF(Overall!T927&lt;&gt;"",VALUE(Overall!T927),"")</f>
        <v>74.67</v>
      </c>
      <c r="O925" s="7">
        <f>IF(Overall!L927&lt;&gt;"", DATEVALUE(Overall!L927), "")</f>
        <v>45748</v>
      </c>
      <c r="P925" s="7">
        <f>IF(Overall!M927&lt;&gt;"", DATEVALUE(Overall!M927), "")</f>
        <v>45777</v>
      </c>
      <c r="Q925" s="7" t="str">
        <f>IF(Overall!S927&lt;&gt;"",_xlfn.VALUETOTEXT(Overall!S927),"")</f>
        <v>Apr</v>
      </c>
      <c r="R925" s="7">
        <f>IF(Overall!O927&lt;&gt;"", DATEVALUE(Overall!O927), "")</f>
        <v>45698</v>
      </c>
      <c r="S925" s="7">
        <f>IF(Overall!O927&lt;&gt;"", DATEVALUE(Overall!O927), "")</f>
        <v>45698</v>
      </c>
      <c r="T925" s="5">
        <f t="shared" si="29"/>
        <v>1</v>
      </c>
      <c r="U925" s="10" t="str">
        <f>IF(Overall!$A927&lt;&gt;"",IF(AND(MONTH($O925) &lt;= 1, MONTH($P925) &gt;= 1), IF($T925 &lt;&gt; "", $H925/$T925, ""), ""),"")</f>
        <v/>
      </c>
      <c r="V925" s="10" t="str">
        <f>IF(Overall!$A927&lt;&gt;"",IF(AND(MONTH($O925) &lt;= 2, MONTH($P925) &gt;= 2), IF($T925 &lt;&gt; "", $H925/$T925, ""), ""),"")</f>
        <v/>
      </c>
      <c r="W925" s="10" t="str">
        <f>IF(Overall!$A927&lt;&gt;"",IF(AND(MONTH($O925) &lt;= 3, MONTH($P925) &gt;= 3), IF($T925 &lt;&gt; "", $H925/$T925, ""), ""),"")</f>
        <v/>
      </c>
      <c r="X925" s="10">
        <f>IF(Overall!$A927&lt;&gt;"",IF(AND(MONTH($O925) &lt;= 4, MONTH($P925) &gt;= 4), IF($T925 &lt;&gt; "", $H925/$T925, ""), ""),"")</f>
        <v>500000</v>
      </c>
      <c r="Y925" s="10" t="str">
        <f>IF(Overall!$A927&lt;&gt;"",IF(AND(MONTH($O925) &lt;= 5, MONTH($P925) &gt;= 5), IF($T925 &lt;&gt; "", $H925/$T925, ""), ""),"")</f>
        <v/>
      </c>
      <c r="Z925" s="10" t="str">
        <f>IF(Overall!$A927&lt;&gt;"",IF(AND(MONTH($O925) &lt;= 6, MONTH($P925) &gt;= 6), IF($T925 &lt;&gt; "", $H925/$T925, ""), ""),"")</f>
        <v/>
      </c>
      <c r="AA925" s="10" t="str">
        <f>IF(Overall!$A927&lt;&gt;"",IF(AND(MONTH($O925) &lt;= 7, MONTH($P925) &gt;= 7 ), IF($T925 &lt;&gt; "", $H925/$T925, ""), ""),"")</f>
        <v/>
      </c>
      <c r="AB925" s="10" t="str">
        <f>IF(Overall!$A927&lt;&gt;"",IF(AND(MONTH($O925) &lt;= 8, MONTH($P925) &gt;= 8), IF($T925 &lt;&gt; "", $H925/$T925, ""), ""),"")</f>
        <v/>
      </c>
      <c r="AC925" s="10" t="str">
        <f>IF(Overall!$A927&lt;&gt;"",IF(AND(MONTH($O925) &lt;= 9, MONTH($P925) &gt;= 9), IF($T925 &lt;&gt; "", $H925/$T925, ""), ""),"")</f>
        <v/>
      </c>
      <c r="AD925" s="10" t="str">
        <f>IF(Overall!$A927&lt;&gt;"",IF(AND(MONTH($O925) &lt;= 10, MONTH($P925) &gt;= 10), IF($T925 &lt;&gt; "", $H925/$T925, ""), ""),"")</f>
        <v/>
      </c>
      <c r="AE925" s="10" t="str">
        <f>IF(Overall!$A927&lt;&gt;"",IF(AND(MONTH($O925) &lt;= 11, MONTH($P925) &gt;= 11), IF($T925 &lt;&gt; "", $H925/$T925, ""), ""),"")</f>
        <v/>
      </c>
      <c r="AF925" s="10" t="str">
        <f>IF(Overall!$A927&lt;&gt;"",IF(AND(MONTH($O925) &lt;= 12, MONTH($P925) &gt;= 12), IF($T925 &lt;&gt; "", $H925/$T925, ""), ""),"")</f>
        <v/>
      </c>
      <c r="AH925" s="10" t="str">
        <f ca="1">IFERROR(IF(AND(NOW()&lt;= EOMONTH(DATE(YEAR($P925),1, 1), 0), Overall!$A927&lt;&gt;"", MONTH($O925) &lt;= 1, MONTH($P925) &gt;= 1), IF($T925 &lt;&gt; "", $H925/$T925, ""), ""), "")</f>
        <v/>
      </c>
      <c r="AI925" s="10" t="str">
        <f ca="1">IFERROR(IF(AND(NOW()&lt;= EOMONTH(DATE(YEAR($P925),2, 1), 0), Overall!$A927&lt;&gt;"", MONTH($O925) &lt;= 2, MONTH($P925) &gt;= 2), IF($T925 &lt;&gt; "", $H925/$T925, ""), ""), "")</f>
        <v/>
      </c>
      <c r="AJ925" s="10" t="str">
        <f ca="1">IFERROR(IF(AND(NOW()&lt;= EOMONTH(DATE(YEAR($P925),3, 1), 0), Overall!$A927&lt;&gt;"", MONTH($O925) &lt;= 3, MONTH($P925) &gt;= 3), IF($T925 &lt;&gt; "", $H925/$T925, ""), ""), "")</f>
        <v/>
      </c>
      <c r="AK925" s="10" t="str">
        <f ca="1">IFERROR(IF(AND(NOW()&lt;= EOMONTH(DATE(YEAR($P925),4, 1), 0), Overall!$A927&lt;&gt;"", MONTH($O925) &lt;= 4, MONTH($P925) &gt;= 4), IF($T925 &lt;&gt; "", $H925/$T925, ""), ""), "")</f>
        <v/>
      </c>
      <c r="AL925" s="10" t="str">
        <f ca="1">IFERROR(IF(AND(NOW()&lt;= EOMONTH(DATE(YEAR($P925),5, 1), 0), Overall!$A927&lt;&gt;"", MONTH($O925) &lt;= 5, MONTH($P925) &gt;= 5), IF($T925 &lt;&gt; "", $H925/$T925, ""), ""), "")</f>
        <v/>
      </c>
      <c r="AM925" s="10" t="str">
        <f ca="1">IFERROR(IF(AND(NOW()&lt;= EOMONTH(DATE(YEAR($P925),6, 1), 0), Overall!$A927&lt;&gt;"", MONTH($O925) &lt;= 6, MONTH($P925) &gt;= 6), IF($T925 &lt;&gt; "", $H925/$T925, ""), ""), "")</f>
        <v/>
      </c>
      <c r="AN925" s="10" t="str">
        <f ca="1">IFERROR(IF(AND(NOW()&lt;= EOMONTH(DATE(YEAR($P925),7, 1), 0), Overall!$A927&lt;&gt;"", MONTH($O925) &lt;= 7, MONTH($P925) &gt;= 7), IF($T925 &lt;&gt; "", $H925/$T925, ""), ""), "")</f>
        <v/>
      </c>
      <c r="AO925" s="10" t="str">
        <f ca="1">IFERROR(IF(AND(NOW()&lt;= EOMONTH(DATE(YEAR($P925),8, 1), 0), Overall!$A927&lt;&gt;"", MONTH($O925) &lt;= 8, MONTH($P925) &gt;= 8), IF($T925 &lt;&gt; "", $H925/$T925, ""), ""), "")</f>
        <v/>
      </c>
      <c r="AP925" s="10" t="str">
        <f ca="1">IFERROR(IF(AND(NOW()&lt;= EOMONTH(DATE(YEAR($P925),9, 1), 0), Overall!$A927&lt;&gt;"", MONTH($O925) &lt;= 9, MONTH($P925) &gt;= 9), IF($T925 &lt;&gt; "", $H925/$T925, ""), ""), "")</f>
        <v/>
      </c>
      <c r="AQ925" s="10" t="str">
        <f ca="1">IFERROR(IF(AND(NOW()&lt;= EOMONTH(DATE(YEAR($P925),10, 1), 0), Overall!$A927&lt;&gt;"", MONTH($O925) &lt;= 10, MONTH($P925) &gt;= 10), IF($T925 &lt;&gt; "", $H925/$T925, ""), ""), "")</f>
        <v/>
      </c>
      <c r="AR925" s="10" t="str">
        <f ca="1">IFERROR(IF(AND(NOW()&lt;= EOMONTH(DATE(YEAR($P925),11, 1), 0), Overall!$A927&lt;&gt;"", MONTH($O925) &lt;=11, MONTH($P925) &gt;= 11), IF($T925 &lt;&gt; "", $H925/$T925, ""), ""), "")</f>
        <v/>
      </c>
      <c r="AS925" s="10" t="str">
        <f ca="1">IFERROR(IF(AND(NOW()&lt;= EOMONTH(DATE(YEAR($P925),12, 1), 0), Overall!$A927&lt;&gt;"", MONTH($O925) &lt;= 12, MONTH($P925) &gt;= 12), IF($T925 &lt;&gt; "", $H925/$T925, ""), ""), "")</f>
        <v/>
      </c>
      <c r="AT925" s="16">
        <f t="shared" ca="1" si="28"/>
        <v>0</v>
      </c>
    </row>
    <row r="926" spans="1:46" x14ac:dyDescent="0.25">
      <c r="A926" t="str">
        <f>_xlfn.VALUETOTEXT(Overall!A928)</f>
        <v>FY2025 PCHP</v>
      </c>
      <c r="B926" s="8">
        <f>IF(Overall!B928&lt;&gt;"", VALUE(Overall!B928), "")</f>
        <v>76</v>
      </c>
      <c r="C926" s="5" t="str">
        <f>IF(Overall!C928&lt;&gt;"",_xlfn.VALUETOTEXT(Overall!C928),"")</f>
        <v>25-1002-0403-25JPMC-PS-HZ-076</v>
      </c>
      <c r="D926" s="5" t="str">
        <f>_xlfn.VALUETOTEXT(Overall!D928)</f>
        <v>HZ</v>
      </c>
      <c r="E926" s="5" t="str">
        <f>IF(Overall!Q928&lt;&gt;"",_xlfn.VALUETOTEXT(Overall!Q928),"")</f>
        <v>JPMC</v>
      </c>
      <c r="F926" s="5" t="str">
        <f>IF(Overall!E928&lt;&gt;"",_xlfn.VALUETOTEXT(Overall!E928),"")</f>
        <v>JP Morgan Chase Bank NA</v>
      </c>
      <c r="G926" s="5" t="str">
        <f>IF(Overall!R928&lt;&gt;"",_xlfn.VALUETOTEXT(Overall!R928),"")</f>
        <v>Asian</v>
      </c>
      <c r="H926" s="6">
        <f>IF(Overall!F928&lt;&gt;"",VALUE(Overall!F928),"")</f>
        <v>500000</v>
      </c>
      <c r="I926" s="6">
        <f>IF(Overall!G928&lt;&gt;"",VALUE(Overall!G928),"")</f>
        <v>77</v>
      </c>
      <c r="J926" s="6">
        <f>IF(Overall!H928&lt;&gt;"",VALUE(Overall!H928),"")</f>
        <v>64</v>
      </c>
      <c r="K926" s="6">
        <f>IF(Overall!I928&lt;&gt;"",VALUE(Overall!I928),"")</f>
        <v>5.15</v>
      </c>
      <c r="L926" s="6">
        <f>IF(Overall!J928&lt;&gt;"",VALUE(Overall!J928),"")</f>
        <v>0.67</v>
      </c>
      <c r="M926" s="6">
        <f>IF(Overall!K928&lt;&gt;"",VALUE(Overall!K928),"")</f>
        <v>4.4800000000000004</v>
      </c>
      <c r="N926" s="6">
        <f>IF(Overall!T928&lt;&gt;"",VALUE(Overall!T928),"")</f>
        <v>74.25</v>
      </c>
      <c r="O926" s="7">
        <f>IF(Overall!L928&lt;&gt;"", DATEVALUE(Overall!L928), "")</f>
        <v>45778</v>
      </c>
      <c r="P926" s="7">
        <f>IF(Overall!M928&lt;&gt;"", DATEVALUE(Overall!M928), "")</f>
        <v>45808</v>
      </c>
      <c r="Q926" s="7" t="str">
        <f>IF(Overall!S928&lt;&gt;"",_xlfn.VALUETOTEXT(Overall!S928),"")</f>
        <v>May</v>
      </c>
      <c r="R926" s="7">
        <f>IF(Overall!O928&lt;&gt;"", DATEVALUE(Overall!O928), "")</f>
        <v>45698</v>
      </c>
      <c r="S926" s="7">
        <f>IF(Overall!O928&lt;&gt;"", DATEVALUE(Overall!O928), "")</f>
        <v>45698</v>
      </c>
      <c r="T926" s="5">
        <f t="shared" si="29"/>
        <v>1</v>
      </c>
      <c r="U926" s="10" t="str">
        <f>IF(Overall!$A928&lt;&gt;"",IF(AND(MONTH($O926) &lt;= 1, MONTH($P926) &gt;= 1), IF($T926 &lt;&gt; "", $H926/$T926, ""), ""),"")</f>
        <v/>
      </c>
      <c r="V926" s="10" t="str">
        <f>IF(Overall!$A928&lt;&gt;"",IF(AND(MONTH($O926) &lt;= 2, MONTH($P926) &gt;= 2), IF($T926 &lt;&gt; "", $H926/$T926, ""), ""),"")</f>
        <v/>
      </c>
      <c r="W926" s="10" t="str">
        <f>IF(Overall!$A928&lt;&gt;"",IF(AND(MONTH($O926) &lt;= 3, MONTH($P926) &gt;= 3), IF($T926 &lt;&gt; "", $H926/$T926, ""), ""),"")</f>
        <v/>
      </c>
      <c r="X926" s="10" t="str">
        <f>IF(Overall!$A928&lt;&gt;"",IF(AND(MONTH($O926) &lt;= 4, MONTH($P926) &gt;= 4), IF($T926 &lt;&gt; "", $H926/$T926, ""), ""),"")</f>
        <v/>
      </c>
      <c r="Y926" s="10">
        <f>IF(Overall!$A928&lt;&gt;"",IF(AND(MONTH($O926) &lt;= 5, MONTH($P926) &gt;= 5), IF($T926 &lt;&gt; "", $H926/$T926, ""), ""),"")</f>
        <v>500000</v>
      </c>
      <c r="Z926" s="10" t="str">
        <f>IF(Overall!$A928&lt;&gt;"",IF(AND(MONTH($O926) &lt;= 6, MONTH($P926) &gt;= 6), IF($T926 &lt;&gt; "", $H926/$T926, ""), ""),"")</f>
        <v/>
      </c>
      <c r="AA926" s="10" t="str">
        <f>IF(Overall!$A928&lt;&gt;"",IF(AND(MONTH($O926) &lt;= 7, MONTH($P926) &gt;= 7 ), IF($T926 &lt;&gt; "", $H926/$T926, ""), ""),"")</f>
        <v/>
      </c>
      <c r="AB926" s="10" t="str">
        <f>IF(Overall!$A928&lt;&gt;"",IF(AND(MONTH($O926) &lt;= 8, MONTH($P926) &gt;= 8), IF($T926 &lt;&gt; "", $H926/$T926, ""), ""),"")</f>
        <v/>
      </c>
      <c r="AC926" s="10" t="str">
        <f>IF(Overall!$A928&lt;&gt;"",IF(AND(MONTH($O926) &lt;= 9, MONTH($P926) &gt;= 9), IF($T926 &lt;&gt; "", $H926/$T926, ""), ""),"")</f>
        <v/>
      </c>
      <c r="AD926" s="10" t="str">
        <f>IF(Overall!$A928&lt;&gt;"",IF(AND(MONTH($O926) &lt;= 10, MONTH($P926) &gt;= 10), IF($T926 &lt;&gt; "", $H926/$T926, ""), ""),"")</f>
        <v/>
      </c>
      <c r="AE926" s="10" t="str">
        <f>IF(Overall!$A928&lt;&gt;"",IF(AND(MONTH($O926) &lt;= 11, MONTH($P926) &gt;= 11), IF($T926 &lt;&gt; "", $H926/$T926, ""), ""),"")</f>
        <v/>
      </c>
      <c r="AF926" s="10" t="str">
        <f>IF(Overall!$A928&lt;&gt;"",IF(AND(MONTH($O926) &lt;= 12, MONTH($P926) &gt;= 12), IF($T926 &lt;&gt; "", $H926/$T926, ""), ""),"")</f>
        <v/>
      </c>
      <c r="AH926" s="10" t="str">
        <f ca="1">IFERROR(IF(AND(NOW()&lt;= EOMONTH(DATE(YEAR($P926),1, 1), 0), Overall!$A928&lt;&gt;"", MONTH($O926) &lt;= 1, MONTH($P926) &gt;= 1), IF($T926 &lt;&gt; "", $H926/$T926, ""), ""), "")</f>
        <v/>
      </c>
      <c r="AI926" s="10" t="str">
        <f ca="1">IFERROR(IF(AND(NOW()&lt;= EOMONTH(DATE(YEAR($P926),2, 1), 0), Overall!$A928&lt;&gt;"", MONTH($O926) &lt;= 2, MONTH($P926) &gt;= 2), IF($T926 &lt;&gt; "", $H926/$T926, ""), ""), "")</f>
        <v/>
      </c>
      <c r="AJ926" s="10" t="str">
        <f ca="1">IFERROR(IF(AND(NOW()&lt;= EOMONTH(DATE(YEAR($P926),3, 1), 0), Overall!$A928&lt;&gt;"", MONTH($O926) &lt;= 3, MONTH($P926) &gt;= 3), IF($T926 &lt;&gt; "", $H926/$T926, ""), ""), "")</f>
        <v/>
      </c>
      <c r="AK926" s="10" t="str">
        <f ca="1">IFERROR(IF(AND(NOW()&lt;= EOMONTH(DATE(YEAR($P926),4, 1), 0), Overall!$A928&lt;&gt;"", MONTH($O926) &lt;= 4, MONTH($P926) &gt;= 4), IF($T926 &lt;&gt; "", $H926/$T926, ""), ""), "")</f>
        <v/>
      </c>
      <c r="AL926" s="10" t="str">
        <f ca="1">IFERROR(IF(AND(NOW()&lt;= EOMONTH(DATE(YEAR($P926),5, 1), 0), Overall!$A928&lt;&gt;"", MONTH($O926) &lt;= 5, MONTH($P926) &gt;= 5), IF($T926 &lt;&gt; "", $H926/$T926, ""), ""), "")</f>
        <v/>
      </c>
      <c r="AM926" s="10" t="str">
        <f ca="1">IFERROR(IF(AND(NOW()&lt;= EOMONTH(DATE(YEAR($P926),6, 1), 0), Overall!$A928&lt;&gt;"", MONTH($O926) &lt;= 6, MONTH($P926) &gt;= 6), IF($T926 &lt;&gt; "", $H926/$T926, ""), ""), "")</f>
        <v/>
      </c>
      <c r="AN926" s="10" t="str">
        <f ca="1">IFERROR(IF(AND(NOW()&lt;= EOMONTH(DATE(YEAR($P926),7, 1), 0), Overall!$A928&lt;&gt;"", MONTH($O926) &lt;= 7, MONTH($P926) &gt;= 7), IF($T926 &lt;&gt; "", $H926/$T926, ""), ""), "")</f>
        <v/>
      </c>
      <c r="AO926" s="10" t="str">
        <f ca="1">IFERROR(IF(AND(NOW()&lt;= EOMONTH(DATE(YEAR($P926),8, 1), 0), Overall!$A928&lt;&gt;"", MONTH($O926) &lt;= 8, MONTH($P926) &gt;= 8), IF($T926 &lt;&gt; "", $H926/$T926, ""), ""), "")</f>
        <v/>
      </c>
      <c r="AP926" s="10" t="str">
        <f ca="1">IFERROR(IF(AND(NOW()&lt;= EOMONTH(DATE(YEAR($P926),9, 1), 0), Overall!$A928&lt;&gt;"", MONTH($O926) &lt;= 9, MONTH($P926) &gt;= 9), IF($T926 &lt;&gt; "", $H926/$T926, ""), ""), "")</f>
        <v/>
      </c>
      <c r="AQ926" s="10" t="str">
        <f ca="1">IFERROR(IF(AND(NOW()&lt;= EOMONTH(DATE(YEAR($P926),10, 1), 0), Overall!$A928&lt;&gt;"", MONTH($O926) &lt;= 10, MONTH($P926) &gt;= 10), IF($T926 &lt;&gt; "", $H926/$T926, ""), ""), "")</f>
        <v/>
      </c>
      <c r="AR926" s="10" t="str">
        <f ca="1">IFERROR(IF(AND(NOW()&lt;= EOMONTH(DATE(YEAR($P926),11, 1), 0), Overall!$A928&lt;&gt;"", MONTH($O926) &lt;=11, MONTH($P926) &gt;= 11), IF($T926 &lt;&gt; "", $H926/$T926, ""), ""), "")</f>
        <v/>
      </c>
      <c r="AS926" s="10" t="str">
        <f ca="1">IFERROR(IF(AND(NOW()&lt;= EOMONTH(DATE(YEAR($P926),12, 1), 0), Overall!$A928&lt;&gt;"", MONTH($O926) &lt;= 12, MONTH($P926) &gt;= 12), IF($T926 &lt;&gt; "", $H926/$T926, ""), ""), "")</f>
        <v/>
      </c>
      <c r="AT926" s="16">
        <f t="shared" ca="1" si="28"/>
        <v>0</v>
      </c>
    </row>
    <row r="927" spans="1:46" x14ac:dyDescent="0.25">
      <c r="A927" t="str">
        <f>_xlfn.VALUETOTEXT(Overall!A929)</f>
        <v>FY2025 PCHP</v>
      </c>
      <c r="B927" s="8">
        <f>IF(Overall!B929&lt;&gt;"", VALUE(Overall!B929), "")</f>
        <v>77</v>
      </c>
      <c r="C927" s="5" t="str">
        <f>IF(Overall!C929&lt;&gt;"",_xlfn.VALUETOTEXT(Overall!C929),"")</f>
        <v>25-1002-0403-25TOTS-PS-HZ-077</v>
      </c>
      <c r="D927" s="5" t="str">
        <f>_xlfn.VALUETOTEXT(Overall!D929)</f>
        <v>HZ</v>
      </c>
      <c r="E927" s="5" t="str">
        <f>IF(Overall!Q929&lt;&gt;"",_xlfn.VALUETOTEXT(Overall!Q929),"")</f>
        <v>TOTS</v>
      </c>
      <c r="F927" s="5" t="str">
        <f>IF(Overall!E929&lt;&gt;"",_xlfn.VALUETOTEXT(Overall!E929),"")</f>
        <v>TOTSA TotalEnergies Trading SA</v>
      </c>
      <c r="G927" s="5" t="str">
        <f>IF(Overall!R929&lt;&gt;"",_xlfn.VALUETOTEXT(Overall!R929),"")</f>
        <v>Asian</v>
      </c>
      <c r="H927" s="6">
        <f>IF(Overall!F929&lt;&gt;"",VALUE(Overall!F929),"")</f>
        <v>500000</v>
      </c>
      <c r="I927" s="6">
        <f>IF(Overall!G929&lt;&gt;"",VALUE(Overall!G929),"")</f>
        <v>77</v>
      </c>
      <c r="J927" s="6">
        <f>IF(Overall!H929&lt;&gt;"",VALUE(Overall!H929),"")</f>
        <v>64</v>
      </c>
      <c r="K927" s="6">
        <f>IF(Overall!I929&lt;&gt;"",VALUE(Overall!I929),"")</f>
        <v>5.27</v>
      </c>
      <c r="L927" s="6">
        <f>IF(Overall!J929&lt;&gt;"",VALUE(Overall!J929),"")</f>
        <v>0.8</v>
      </c>
      <c r="M927" s="6">
        <f>IF(Overall!K929&lt;&gt;"",VALUE(Overall!K929),"")</f>
        <v>4.47</v>
      </c>
      <c r="N927" s="6">
        <f>IF(Overall!T929&lt;&gt;"",VALUE(Overall!T929),"")</f>
        <v>74.25</v>
      </c>
      <c r="O927" s="7">
        <f>IF(Overall!L929&lt;&gt;"", DATEVALUE(Overall!L929), "")</f>
        <v>45778</v>
      </c>
      <c r="P927" s="7">
        <f>IF(Overall!M929&lt;&gt;"", DATEVALUE(Overall!M929), "")</f>
        <v>45808</v>
      </c>
      <c r="Q927" s="7" t="str">
        <f>IF(Overall!S929&lt;&gt;"",_xlfn.VALUETOTEXT(Overall!S929),"")</f>
        <v>May</v>
      </c>
      <c r="R927" s="7">
        <f>IF(Overall!O929&lt;&gt;"", DATEVALUE(Overall!O929), "")</f>
        <v>45698</v>
      </c>
      <c r="S927" s="7">
        <f>IF(Overall!O929&lt;&gt;"", DATEVALUE(Overall!O929), "")</f>
        <v>45698</v>
      </c>
      <c r="T927" s="5">
        <f t="shared" si="29"/>
        <v>1</v>
      </c>
      <c r="U927" s="10" t="str">
        <f>IF(Overall!$A929&lt;&gt;"",IF(AND(MONTH($O927) &lt;= 1, MONTH($P927) &gt;= 1), IF($T927 &lt;&gt; "", $H927/$T927, ""), ""),"")</f>
        <v/>
      </c>
      <c r="V927" s="10" t="str">
        <f>IF(Overall!$A929&lt;&gt;"",IF(AND(MONTH($O927) &lt;= 2, MONTH($P927) &gt;= 2), IF($T927 &lt;&gt; "", $H927/$T927, ""), ""),"")</f>
        <v/>
      </c>
      <c r="W927" s="10" t="str">
        <f>IF(Overall!$A929&lt;&gt;"",IF(AND(MONTH($O927) &lt;= 3, MONTH($P927) &gt;= 3), IF($T927 &lt;&gt; "", $H927/$T927, ""), ""),"")</f>
        <v/>
      </c>
      <c r="X927" s="10" t="str">
        <f>IF(Overall!$A929&lt;&gt;"",IF(AND(MONTH($O927) &lt;= 4, MONTH($P927) &gt;= 4), IF($T927 &lt;&gt; "", $H927/$T927, ""), ""),"")</f>
        <v/>
      </c>
      <c r="Y927" s="10">
        <f>IF(Overall!$A929&lt;&gt;"",IF(AND(MONTH($O927) &lt;= 5, MONTH($P927) &gt;= 5), IF($T927 &lt;&gt; "", $H927/$T927, ""), ""),"")</f>
        <v>500000</v>
      </c>
      <c r="Z927" s="10" t="str">
        <f>IF(Overall!$A929&lt;&gt;"",IF(AND(MONTH($O927) &lt;= 6, MONTH($P927) &gt;= 6), IF($T927 &lt;&gt; "", $H927/$T927, ""), ""),"")</f>
        <v/>
      </c>
      <c r="AA927" s="10" t="str">
        <f>IF(Overall!$A929&lt;&gt;"",IF(AND(MONTH($O927) &lt;= 7, MONTH($P927) &gt;= 7 ), IF($T927 &lt;&gt; "", $H927/$T927, ""), ""),"")</f>
        <v/>
      </c>
      <c r="AB927" s="10" t="str">
        <f>IF(Overall!$A929&lt;&gt;"",IF(AND(MONTH($O927) &lt;= 8, MONTH($P927) &gt;= 8), IF($T927 &lt;&gt; "", $H927/$T927, ""), ""),"")</f>
        <v/>
      </c>
      <c r="AC927" s="10" t="str">
        <f>IF(Overall!$A929&lt;&gt;"",IF(AND(MONTH($O927) &lt;= 9, MONTH($P927) &gt;= 9), IF($T927 &lt;&gt; "", $H927/$T927, ""), ""),"")</f>
        <v/>
      </c>
      <c r="AD927" s="10" t="str">
        <f>IF(Overall!$A929&lt;&gt;"",IF(AND(MONTH($O927) &lt;= 10, MONTH($P927) &gt;= 10), IF($T927 &lt;&gt; "", $H927/$T927, ""), ""),"")</f>
        <v/>
      </c>
      <c r="AE927" s="10" t="str">
        <f>IF(Overall!$A929&lt;&gt;"",IF(AND(MONTH($O927) &lt;= 11, MONTH($P927) &gt;= 11), IF($T927 &lt;&gt; "", $H927/$T927, ""), ""),"")</f>
        <v/>
      </c>
      <c r="AF927" s="10" t="str">
        <f>IF(Overall!$A929&lt;&gt;"",IF(AND(MONTH($O927) &lt;= 12, MONTH($P927) &gt;= 12), IF($T927 &lt;&gt; "", $H927/$T927, ""), ""),"")</f>
        <v/>
      </c>
      <c r="AH927" s="10" t="str">
        <f ca="1">IFERROR(IF(AND(NOW()&lt;= EOMONTH(DATE(YEAR($P927),1, 1), 0), Overall!$A929&lt;&gt;"", MONTH($O927) &lt;= 1, MONTH($P927) &gt;= 1), IF($T927 &lt;&gt; "", $H927/$T927, ""), ""), "")</f>
        <v/>
      </c>
      <c r="AI927" s="10" t="str">
        <f ca="1">IFERROR(IF(AND(NOW()&lt;= EOMONTH(DATE(YEAR($P927),2, 1), 0), Overall!$A929&lt;&gt;"", MONTH($O927) &lt;= 2, MONTH($P927) &gt;= 2), IF($T927 &lt;&gt; "", $H927/$T927, ""), ""), "")</f>
        <v/>
      </c>
      <c r="AJ927" s="10" t="str">
        <f ca="1">IFERROR(IF(AND(NOW()&lt;= EOMONTH(DATE(YEAR($P927),3, 1), 0), Overall!$A929&lt;&gt;"", MONTH($O927) &lt;= 3, MONTH($P927) &gt;= 3), IF($T927 &lt;&gt; "", $H927/$T927, ""), ""), "")</f>
        <v/>
      </c>
      <c r="AK927" s="10" t="str">
        <f ca="1">IFERROR(IF(AND(NOW()&lt;= EOMONTH(DATE(YEAR($P927),4, 1), 0), Overall!$A929&lt;&gt;"", MONTH($O927) &lt;= 4, MONTH($P927) &gt;= 4), IF($T927 &lt;&gt; "", $H927/$T927, ""), ""), "")</f>
        <v/>
      </c>
      <c r="AL927" s="10" t="str">
        <f ca="1">IFERROR(IF(AND(NOW()&lt;= EOMONTH(DATE(YEAR($P927),5, 1), 0), Overall!$A929&lt;&gt;"", MONTH($O927) &lt;= 5, MONTH($P927) &gt;= 5), IF($T927 &lt;&gt; "", $H927/$T927, ""), ""), "")</f>
        <v/>
      </c>
      <c r="AM927" s="10" t="str">
        <f ca="1">IFERROR(IF(AND(NOW()&lt;= EOMONTH(DATE(YEAR($P927),6, 1), 0), Overall!$A929&lt;&gt;"", MONTH($O927) &lt;= 6, MONTH($P927) &gt;= 6), IF($T927 &lt;&gt; "", $H927/$T927, ""), ""), "")</f>
        <v/>
      </c>
      <c r="AN927" s="10" t="str">
        <f ca="1">IFERROR(IF(AND(NOW()&lt;= EOMONTH(DATE(YEAR($P927),7, 1), 0), Overall!$A929&lt;&gt;"", MONTH($O927) &lt;= 7, MONTH($P927) &gt;= 7), IF($T927 &lt;&gt; "", $H927/$T927, ""), ""), "")</f>
        <v/>
      </c>
      <c r="AO927" s="10" t="str">
        <f ca="1">IFERROR(IF(AND(NOW()&lt;= EOMONTH(DATE(YEAR($P927),8, 1), 0), Overall!$A929&lt;&gt;"", MONTH($O927) &lt;= 8, MONTH($P927) &gt;= 8), IF($T927 &lt;&gt; "", $H927/$T927, ""), ""), "")</f>
        <v/>
      </c>
      <c r="AP927" s="10" t="str">
        <f ca="1">IFERROR(IF(AND(NOW()&lt;= EOMONTH(DATE(YEAR($P927),9, 1), 0), Overall!$A929&lt;&gt;"", MONTH($O927) &lt;= 9, MONTH($P927) &gt;= 9), IF($T927 &lt;&gt; "", $H927/$T927, ""), ""), "")</f>
        <v/>
      </c>
      <c r="AQ927" s="10" t="str">
        <f ca="1">IFERROR(IF(AND(NOW()&lt;= EOMONTH(DATE(YEAR($P927),10, 1), 0), Overall!$A929&lt;&gt;"", MONTH($O927) &lt;= 10, MONTH($P927) &gt;= 10), IF($T927 &lt;&gt; "", $H927/$T927, ""), ""), "")</f>
        <v/>
      </c>
      <c r="AR927" s="10" t="str">
        <f ca="1">IFERROR(IF(AND(NOW()&lt;= EOMONTH(DATE(YEAR($P927),11, 1), 0), Overall!$A929&lt;&gt;"", MONTH($O927) &lt;=11, MONTH($P927) &gt;= 11), IF($T927 &lt;&gt; "", $H927/$T927, ""), ""), "")</f>
        <v/>
      </c>
      <c r="AS927" s="10" t="str">
        <f ca="1">IFERROR(IF(AND(NOW()&lt;= EOMONTH(DATE(YEAR($P927),12, 1), 0), Overall!$A929&lt;&gt;"", MONTH($O927) &lt;= 12, MONTH($P927) &gt;= 12), IF($T927 &lt;&gt; "", $H927/$T927, ""), ""), "")</f>
        <v/>
      </c>
      <c r="AT927" s="16">
        <f t="shared" ca="1" si="28"/>
        <v>0</v>
      </c>
    </row>
    <row r="928" spans="1:46" x14ac:dyDescent="0.25">
      <c r="A928" t="str">
        <f>_xlfn.VALUETOTEXT(Overall!A930)</f>
        <v>FY2025 PCHP</v>
      </c>
      <c r="B928" s="8">
        <f>IF(Overall!B930&lt;&gt;"", VALUE(Overall!B930), "")</f>
        <v>78</v>
      </c>
      <c r="C928" s="5" t="str">
        <f>IF(Overall!C930&lt;&gt;"",_xlfn.VALUETOTEXT(Overall!C930),"")</f>
        <v>25-1002-0403-25MLIL-PS-HZ-078</v>
      </c>
      <c r="D928" s="5" t="str">
        <f>_xlfn.VALUETOTEXT(Overall!D930)</f>
        <v>HZ</v>
      </c>
      <c r="E928" s="5" t="str">
        <f>IF(Overall!Q930&lt;&gt;"",_xlfn.VALUETOTEXT(Overall!Q930),"")</f>
        <v>MLIL</v>
      </c>
      <c r="F928" s="5" t="str">
        <f>IF(Overall!E930&lt;&gt;"",_xlfn.VALUETOTEXT(Overall!E930),"")</f>
        <v>Merrill Lynch International</v>
      </c>
      <c r="G928" s="5" t="str">
        <f>IF(Overall!R930&lt;&gt;"",_xlfn.VALUETOTEXT(Overall!R930),"")</f>
        <v>Asian</v>
      </c>
      <c r="H928" s="6">
        <f>IF(Overall!F930&lt;&gt;"",VALUE(Overall!F930),"")</f>
        <v>500000</v>
      </c>
      <c r="I928" s="6">
        <f>IF(Overall!G930&lt;&gt;"",VALUE(Overall!G930),"")</f>
        <v>77</v>
      </c>
      <c r="J928" s="6">
        <f>IF(Overall!H930&lt;&gt;"",VALUE(Overall!H930),"")</f>
        <v>64</v>
      </c>
      <c r="K928" s="6">
        <f>IF(Overall!I930&lt;&gt;"",VALUE(Overall!I930),"")</f>
        <v>5.13</v>
      </c>
      <c r="L928" s="6">
        <f>IF(Overall!J930&lt;&gt;"",VALUE(Overall!J930),"")</f>
        <v>0.65</v>
      </c>
      <c r="M928" s="6">
        <f>IF(Overall!K930&lt;&gt;"",VALUE(Overall!K930),"")</f>
        <v>4.4800000000000004</v>
      </c>
      <c r="N928" s="6">
        <f>IF(Overall!T930&lt;&gt;"",VALUE(Overall!T930),"")</f>
        <v>74.260000000000005</v>
      </c>
      <c r="O928" s="7">
        <f>IF(Overall!L930&lt;&gt;"", DATEVALUE(Overall!L930), "")</f>
        <v>45778</v>
      </c>
      <c r="P928" s="7">
        <f>IF(Overall!M930&lt;&gt;"", DATEVALUE(Overall!M930), "")</f>
        <v>45808</v>
      </c>
      <c r="Q928" s="7" t="str">
        <f>IF(Overall!S930&lt;&gt;"",_xlfn.VALUETOTEXT(Overall!S930),"")</f>
        <v>May</v>
      </c>
      <c r="R928" s="7">
        <f>IF(Overall!O930&lt;&gt;"", DATEVALUE(Overall!O930), "")</f>
        <v>45698</v>
      </c>
      <c r="S928" s="7">
        <f>IF(Overall!O930&lt;&gt;"", DATEVALUE(Overall!O930), "")</f>
        <v>45698</v>
      </c>
      <c r="T928" s="5">
        <f t="shared" si="29"/>
        <v>1</v>
      </c>
      <c r="U928" s="10" t="str">
        <f>IF(Overall!$A930&lt;&gt;"",IF(AND(MONTH($O928) &lt;= 1, MONTH($P928) &gt;= 1), IF($T928 &lt;&gt; "", $H928/$T928, ""), ""),"")</f>
        <v/>
      </c>
      <c r="V928" s="10" t="str">
        <f>IF(Overall!$A930&lt;&gt;"",IF(AND(MONTH($O928) &lt;= 2, MONTH($P928) &gt;= 2), IF($T928 &lt;&gt; "", $H928/$T928, ""), ""),"")</f>
        <v/>
      </c>
      <c r="W928" s="10" t="str">
        <f>IF(Overall!$A930&lt;&gt;"",IF(AND(MONTH($O928) &lt;= 3, MONTH($P928) &gt;= 3), IF($T928 &lt;&gt; "", $H928/$T928, ""), ""),"")</f>
        <v/>
      </c>
      <c r="X928" s="10" t="str">
        <f>IF(Overall!$A930&lt;&gt;"",IF(AND(MONTH($O928) &lt;= 4, MONTH($P928) &gt;= 4), IF($T928 &lt;&gt; "", $H928/$T928, ""), ""),"")</f>
        <v/>
      </c>
      <c r="Y928" s="10">
        <f>IF(Overall!$A930&lt;&gt;"",IF(AND(MONTH($O928) &lt;= 5, MONTH($P928) &gt;= 5), IF($T928 &lt;&gt; "", $H928/$T928, ""), ""),"")</f>
        <v>500000</v>
      </c>
      <c r="Z928" s="10" t="str">
        <f>IF(Overall!$A930&lt;&gt;"",IF(AND(MONTH($O928) &lt;= 6, MONTH($P928) &gt;= 6), IF($T928 &lt;&gt; "", $H928/$T928, ""), ""),"")</f>
        <v/>
      </c>
      <c r="AA928" s="10" t="str">
        <f>IF(Overall!$A930&lt;&gt;"",IF(AND(MONTH($O928) &lt;= 7, MONTH($P928) &gt;= 7 ), IF($T928 &lt;&gt; "", $H928/$T928, ""), ""),"")</f>
        <v/>
      </c>
      <c r="AB928" s="10" t="str">
        <f>IF(Overall!$A930&lt;&gt;"",IF(AND(MONTH($O928) &lt;= 8, MONTH($P928) &gt;= 8), IF($T928 &lt;&gt; "", $H928/$T928, ""), ""),"")</f>
        <v/>
      </c>
      <c r="AC928" s="10" t="str">
        <f>IF(Overall!$A930&lt;&gt;"",IF(AND(MONTH($O928) &lt;= 9, MONTH($P928) &gt;= 9), IF($T928 &lt;&gt; "", $H928/$T928, ""), ""),"")</f>
        <v/>
      </c>
      <c r="AD928" s="10" t="str">
        <f>IF(Overall!$A930&lt;&gt;"",IF(AND(MONTH($O928) &lt;= 10, MONTH($P928) &gt;= 10), IF($T928 &lt;&gt; "", $H928/$T928, ""), ""),"")</f>
        <v/>
      </c>
      <c r="AE928" s="10" t="str">
        <f>IF(Overall!$A930&lt;&gt;"",IF(AND(MONTH($O928) &lt;= 11, MONTH($P928) &gt;= 11), IF($T928 &lt;&gt; "", $H928/$T928, ""), ""),"")</f>
        <v/>
      </c>
      <c r="AF928" s="10" t="str">
        <f>IF(Overall!$A930&lt;&gt;"",IF(AND(MONTH($O928) &lt;= 12, MONTH($P928) &gt;= 12), IF($T928 &lt;&gt; "", $H928/$T928, ""), ""),"")</f>
        <v/>
      </c>
      <c r="AH928" s="10" t="str">
        <f ca="1">IFERROR(IF(AND(NOW()&lt;= EOMONTH(DATE(YEAR($P928),1, 1), 0), Overall!$A930&lt;&gt;"", MONTH($O928) &lt;= 1, MONTH($P928) &gt;= 1), IF($T928 &lt;&gt; "", $H928/$T928, ""), ""), "")</f>
        <v/>
      </c>
      <c r="AI928" s="10" t="str">
        <f ca="1">IFERROR(IF(AND(NOW()&lt;= EOMONTH(DATE(YEAR($P928),2, 1), 0), Overall!$A930&lt;&gt;"", MONTH($O928) &lt;= 2, MONTH($P928) &gt;= 2), IF($T928 &lt;&gt; "", $H928/$T928, ""), ""), "")</f>
        <v/>
      </c>
      <c r="AJ928" s="10" t="str">
        <f ca="1">IFERROR(IF(AND(NOW()&lt;= EOMONTH(DATE(YEAR($P928),3, 1), 0), Overall!$A930&lt;&gt;"", MONTH($O928) &lt;= 3, MONTH($P928) &gt;= 3), IF($T928 &lt;&gt; "", $H928/$T928, ""), ""), "")</f>
        <v/>
      </c>
      <c r="AK928" s="10" t="str">
        <f ca="1">IFERROR(IF(AND(NOW()&lt;= EOMONTH(DATE(YEAR($P928),4, 1), 0), Overall!$A930&lt;&gt;"", MONTH($O928) &lt;= 4, MONTH($P928) &gt;= 4), IF($T928 &lt;&gt; "", $H928/$T928, ""), ""), "")</f>
        <v/>
      </c>
      <c r="AL928" s="10" t="str">
        <f ca="1">IFERROR(IF(AND(NOW()&lt;= EOMONTH(DATE(YEAR($P928),5, 1), 0), Overall!$A930&lt;&gt;"", MONTH($O928) &lt;= 5, MONTH($P928) &gt;= 5), IF($T928 &lt;&gt; "", $H928/$T928, ""), ""), "")</f>
        <v/>
      </c>
      <c r="AM928" s="10" t="str">
        <f ca="1">IFERROR(IF(AND(NOW()&lt;= EOMONTH(DATE(YEAR($P928),6, 1), 0), Overall!$A930&lt;&gt;"", MONTH($O928) &lt;= 6, MONTH($P928) &gt;= 6), IF($T928 &lt;&gt; "", $H928/$T928, ""), ""), "")</f>
        <v/>
      </c>
      <c r="AN928" s="10" t="str">
        <f ca="1">IFERROR(IF(AND(NOW()&lt;= EOMONTH(DATE(YEAR($P928),7, 1), 0), Overall!$A930&lt;&gt;"", MONTH($O928) &lt;= 7, MONTH($P928) &gt;= 7), IF($T928 &lt;&gt; "", $H928/$T928, ""), ""), "")</f>
        <v/>
      </c>
      <c r="AO928" s="10" t="str">
        <f ca="1">IFERROR(IF(AND(NOW()&lt;= EOMONTH(DATE(YEAR($P928),8, 1), 0), Overall!$A930&lt;&gt;"", MONTH($O928) &lt;= 8, MONTH($P928) &gt;= 8), IF($T928 &lt;&gt; "", $H928/$T928, ""), ""), "")</f>
        <v/>
      </c>
      <c r="AP928" s="10" t="str">
        <f ca="1">IFERROR(IF(AND(NOW()&lt;= EOMONTH(DATE(YEAR($P928),9, 1), 0), Overall!$A930&lt;&gt;"", MONTH($O928) &lt;= 9, MONTH($P928) &gt;= 9), IF($T928 &lt;&gt; "", $H928/$T928, ""), ""), "")</f>
        <v/>
      </c>
      <c r="AQ928" s="10" t="str">
        <f ca="1">IFERROR(IF(AND(NOW()&lt;= EOMONTH(DATE(YEAR($P928),10, 1), 0), Overall!$A930&lt;&gt;"", MONTH($O928) &lt;= 10, MONTH($P928) &gt;= 10), IF($T928 &lt;&gt; "", $H928/$T928, ""), ""), "")</f>
        <v/>
      </c>
      <c r="AR928" s="10" t="str">
        <f ca="1">IFERROR(IF(AND(NOW()&lt;= EOMONTH(DATE(YEAR($P928),11, 1), 0), Overall!$A930&lt;&gt;"", MONTH($O928) &lt;=11, MONTH($P928) &gt;= 11), IF($T928 &lt;&gt; "", $H928/$T928, ""), ""), "")</f>
        <v/>
      </c>
      <c r="AS928" s="10" t="str">
        <f ca="1">IFERROR(IF(AND(NOW()&lt;= EOMONTH(DATE(YEAR($P928),12, 1), 0), Overall!$A930&lt;&gt;"", MONTH($O928) &lt;= 12, MONTH($P928) &gt;= 12), IF($T928 &lt;&gt; "", $H928/$T928, ""), ""), "")</f>
        <v/>
      </c>
      <c r="AT928" s="16">
        <f t="shared" ca="1" si="28"/>
        <v>0</v>
      </c>
    </row>
    <row r="929" spans="1:46" x14ac:dyDescent="0.25">
      <c r="A929" t="str">
        <f>_xlfn.VALUETOTEXT(Overall!A931)</f>
        <v>FY2025 PCHP</v>
      </c>
      <c r="B929" s="8">
        <f>IF(Overall!B931&lt;&gt;"", VALUE(Overall!B931), "")</f>
        <v>79</v>
      </c>
      <c r="C929" s="5" t="str">
        <f>IF(Overall!C931&lt;&gt;"",_xlfn.VALUETOTEXT(Overall!C931),"")</f>
        <v>25-1002-0403-25CITI-PS-HZ-079</v>
      </c>
      <c r="D929" s="5" t="str">
        <f>_xlfn.VALUETOTEXT(Overall!D931)</f>
        <v>HZ</v>
      </c>
      <c r="E929" s="5" t="str">
        <f>IF(Overall!Q931&lt;&gt;"",_xlfn.VALUETOTEXT(Overall!Q931),"")</f>
        <v>CITI</v>
      </c>
      <c r="F929" s="5" t="str">
        <f>IF(Overall!E931&lt;&gt;"",_xlfn.VALUETOTEXT(Overall!E931),"")</f>
        <v>Citibank Bhd</v>
      </c>
      <c r="G929" s="5" t="str">
        <f>IF(Overall!R931&lt;&gt;"",_xlfn.VALUETOTEXT(Overall!R931),"")</f>
        <v>Asian</v>
      </c>
      <c r="H929" s="6">
        <f>IF(Overall!F931&lt;&gt;"",VALUE(Overall!F931),"")</f>
        <v>500000</v>
      </c>
      <c r="I929" s="6">
        <f>IF(Overall!G931&lt;&gt;"",VALUE(Overall!G931),"")</f>
        <v>77</v>
      </c>
      <c r="J929" s="6">
        <f>IF(Overall!H931&lt;&gt;"",VALUE(Overall!H931),"")</f>
        <v>64</v>
      </c>
      <c r="K929" s="6">
        <f>IF(Overall!I931&lt;&gt;"",VALUE(Overall!I931),"")</f>
        <v>4.32</v>
      </c>
      <c r="L929" s="6">
        <f>IF(Overall!J931&lt;&gt;"",VALUE(Overall!J931),"")</f>
        <v>0.37</v>
      </c>
      <c r="M929" s="6">
        <f>IF(Overall!K931&lt;&gt;"",VALUE(Overall!K931),"")</f>
        <v>3.95</v>
      </c>
      <c r="N929" s="6">
        <f>IF(Overall!T931&lt;&gt;"",VALUE(Overall!T931),"")</f>
        <v>74.709999999999994</v>
      </c>
      <c r="O929" s="7">
        <f>IF(Overall!L931&lt;&gt;"", DATEVALUE(Overall!L931), "")</f>
        <v>45748</v>
      </c>
      <c r="P929" s="7">
        <f>IF(Overall!M931&lt;&gt;"", DATEVALUE(Overall!M931), "")</f>
        <v>45777</v>
      </c>
      <c r="Q929" s="7" t="str">
        <f>IF(Overall!S931&lt;&gt;"",_xlfn.VALUETOTEXT(Overall!S931),"")</f>
        <v>Apr</v>
      </c>
      <c r="R929" s="7">
        <f>IF(Overall!O931&lt;&gt;"", DATEVALUE(Overall!O931), "")</f>
        <v>45698</v>
      </c>
      <c r="S929" s="7">
        <f>IF(Overall!O931&lt;&gt;"", DATEVALUE(Overall!O931), "")</f>
        <v>45698</v>
      </c>
      <c r="T929" s="5">
        <f t="shared" si="29"/>
        <v>1</v>
      </c>
      <c r="U929" s="10" t="str">
        <f>IF(Overall!$A931&lt;&gt;"",IF(AND(MONTH($O929) &lt;= 1, MONTH($P929) &gt;= 1), IF($T929 &lt;&gt; "", $H929/$T929, ""), ""),"")</f>
        <v/>
      </c>
      <c r="V929" s="10" t="str">
        <f>IF(Overall!$A931&lt;&gt;"",IF(AND(MONTH($O929) &lt;= 2, MONTH($P929) &gt;= 2), IF($T929 &lt;&gt; "", $H929/$T929, ""), ""),"")</f>
        <v/>
      </c>
      <c r="W929" s="10" t="str">
        <f>IF(Overall!$A931&lt;&gt;"",IF(AND(MONTH($O929) &lt;= 3, MONTH($P929) &gt;= 3), IF($T929 &lt;&gt; "", $H929/$T929, ""), ""),"")</f>
        <v/>
      </c>
      <c r="X929" s="10">
        <f>IF(Overall!$A931&lt;&gt;"",IF(AND(MONTH($O929) &lt;= 4, MONTH($P929) &gt;= 4), IF($T929 &lt;&gt; "", $H929/$T929, ""), ""),"")</f>
        <v>500000</v>
      </c>
      <c r="Y929" s="10" t="str">
        <f>IF(Overall!$A931&lt;&gt;"",IF(AND(MONTH($O929) &lt;= 5, MONTH($P929) &gt;= 5), IF($T929 &lt;&gt; "", $H929/$T929, ""), ""),"")</f>
        <v/>
      </c>
      <c r="Z929" s="10" t="str">
        <f>IF(Overall!$A931&lt;&gt;"",IF(AND(MONTH($O929) &lt;= 6, MONTH($P929) &gt;= 6), IF($T929 &lt;&gt; "", $H929/$T929, ""), ""),"")</f>
        <v/>
      </c>
      <c r="AA929" s="10" t="str">
        <f>IF(Overall!$A931&lt;&gt;"",IF(AND(MONTH($O929) &lt;= 7, MONTH($P929) &gt;= 7 ), IF($T929 &lt;&gt; "", $H929/$T929, ""), ""),"")</f>
        <v/>
      </c>
      <c r="AB929" s="10" t="str">
        <f>IF(Overall!$A931&lt;&gt;"",IF(AND(MONTH($O929) &lt;= 8, MONTH($P929) &gt;= 8), IF($T929 &lt;&gt; "", $H929/$T929, ""), ""),"")</f>
        <v/>
      </c>
      <c r="AC929" s="10" t="str">
        <f>IF(Overall!$A931&lt;&gt;"",IF(AND(MONTH($O929) &lt;= 9, MONTH($P929) &gt;= 9), IF($T929 &lt;&gt; "", $H929/$T929, ""), ""),"")</f>
        <v/>
      </c>
      <c r="AD929" s="10" t="str">
        <f>IF(Overall!$A931&lt;&gt;"",IF(AND(MONTH($O929) &lt;= 10, MONTH($P929) &gt;= 10), IF($T929 &lt;&gt; "", $H929/$T929, ""), ""),"")</f>
        <v/>
      </c>
      <c r="AE929" s="10" t="str">
        <f>IF(Overall!$A931&lt;&gt;"",IF(AND(MONTH($O929) &lt;= 11, MONTH($P929) &gt;= 11), IF($T929 &lt;&gt; "", $H929/$T929, ""), ""),"")</f>
        <v/>
      </c>
      <c r="AF929" s="10" t="str">
        <f>IF(Overall!$A931&lt;&gt;"",IF(AND(MONTH($O929) &lt;= 12, MONTH($P929) &gt;= 12), IF($T929 &lt;&gt; "", $H929/$T929, ""), ""),"")</f>
        <v/>
      </c>
      <c r="AH929" s="10" t="str">
        <f ca="1">IFERROR(IF(AND(NOW()&lt;= EOMONTH(DATE(YEAR($P929),1, 1), 0), Overall!$A931&lt;&gt;"", MONTH($O929) &lt;= 1, MONTH($P929) &gt;= 1), IF($T929 &lt;&gt; "", $H929/$T929, ""), ""), "")</f>
        <v/>
      </c>
      <c r="AI929" s="10" t="str">
        <f ca="1">IFERROR(IF(AND(NOW()&lt;= EOMONTH(DATE(YEAR($P929),2, 1), 0), Overall!$A931&lt;&gt;"", MONTH($O929) &lt;= 2, MONTH($P929) &gt;= 2), IF($T929 &lt;&gt; "", $H929/$T929, ""), ""), "")</f>
        <v/>
      </c>
      <c r="AJ929" s="10" t="str">
        <f ca="1">IFERROR(IF(AND(NOW()&lt;= EOMONTH(DATE(YEAR($P929),3, 1), 0), Overall!$A931&lt;&gt;"", MONTH($O929) &lt;= 3, MONTH($P929) &gt;= 3), IF($T929 &lt;&gt; "", $H929/$T929, ""), ""), "")</f>
        <v/>
      </c>
      <c r="AK929" s="10" t="str">
        <f ca="1">IFERROR(IF(AND(NOW()&lt;= EOMONTH(DATE(YEAR($P929),4, 1), 0), Overall!$A931&lt;&gt;"", MONTH($O929) &lt;= 4, MONTH($P929) &gt;= 4), IF($T929 &lt;&gt; "", $H929/$T929, ""), ""), "")</f>
        <v/>
      </c>
      <c r="AL929" s="10" t="str">
        <f ca="1">IFERROR(IF(AND(NOW()&lt;= EOMONTH(DATE(YEAR($P929),5, 1), 0), Overall!$A931&lt;&gt;"", MONTH($O929) &lt;= 5, MONTH($P929) &gt;= 5), IF($T929 &lt;&gt; "", $H929/$T929, ""), ""), "")</f>
        <v/>
      </c>
      <c r="AM929" s="10" t="str">
        <f ca="1">IFERROR(IF(AND(NOW()&lt;= EOMONTH(DATE(YEAR($P929),6, 1), 0), Overall!$A931&lt;&gt;"", MONTH($O929) &lt;= 6, MONTH($P929) &gt;= 6), IF($T929 &lt;&gt; "", $H929/$T929, ""), ""), "")</f>
        <v/>
      </c>
      <c r="AN929" s="10" t="str">
        <f ca="1">IFERROR(IF(AND(NOW()&lt;= EOMONTH(DATE(YEAR($P929),7, 1), 0), Overall!$A931&lt;&gt;"", MONTH($O929) &lt;= 7, MONTH($P929) &gt;= 7), IF($T929 &lt;&gt; "", $H929/$T929, ""), ""), "")</f>
        <v/>
      </c>
      <c r="AO929" s="10" t="str">
        <f ca="1">IFERROR(IF(AND(NOW()&lt;= EOMONTH(DATE(YEAR($P929),8, 1), 0), Overall!$A931&lt;&gt;"", MONTH($O929) &lt;= 8, MONTH($P929) &gt;= 8), IF($T929 &lt;&gt; "", $H929/$T929, ""), ""), "")</f>
        <v/>
      </c>
      <c r="AP929" s="10" t="str">
        <f ca="1">IFERROR(IF(AND(NOW()&lt;= EOMONTH(DATE(YEAR($P929),9, 1), 0), Overall!$A931&lt;&gt;"", MONTH($O929) &lt;= 9, MONTH($P929) &gt;= 9), IF($T929 &lt;&gt; "", $H929/$T929, ""), ""), "")</f>
        <v/>
      </c>
      <c r="AQ929" s="10" t="str">
        <f ca="1">IFERROR(IF(AND(NOW()&lt;= EOMONTH(DATE(YEAR($P929),10, 1), 0), Overall!$A931&lt;&gt;"", MONTH($O929) &lt;= 10, MONTH($P929) &gt;= 10), IF($T929 &lt;&gt; "", $H929/$T929, ""), ""), "")</f>
        <v/>
      </c>
      <c r="AR929" s="10" t="str">
        <f ca="1">IFERROR(IF(AND(NOW()&lt;= EOMONTH(DATE(YEAR($P929),11, 1), 0), Overall!$A931&lt;&gt;"", MONTH($O929) &lt;=11, MONTH($P929) &gt;= 11), IF($T929 &lt;&gt; "", $H929/$T929, ""), ""), "")</f>
        <v/>
      </c>
      <c r="AS929" s="10" t="str">
        <f ca="1">IFERROR(IF(AND(NOW()&lt;= EOMONTH(DATE(YEAR($P929),12, 1), 0), Overall!$A931&lt;&gt;"", MONTH($O929) &lt;= 12, MONTH($P929) &gt;= 12), IF($T929 &lt;&gt; "", $H929/$T929, ""), ""), "")</f>
        <v/>
      </c>
      <c r="AT929" s="16">
        <f t="shared" ca="1" si="28"/>
        <v>0</v>
      </c>
    </row>
    <row r="930" spans="1:46" x14ac:dyDescent="0.25">
      <c r="A930" t="str">
        <f>_xlfn.VALUETOTEXT(Overall!A932)</f>
        <v>FY2025 PCHP</v>
      </c>
      <c r="B930" s="8">
        <f>IF(Overall!B932&lt;&gt;"", VALUE(Overall!B932), "")</f>
        <v>80</v>
      </c>
      <c r="C930" s="5" t="str">
        <f>IF(Overall!C932&lt;&gt;"",_xlfn.VALUETOTEXT(Overall!C932),"")</f>
        <v>25-1002-0403-25MACQ-PS-HZ-080</v>
      </c>
      <c r="D930" s="5" t="str">
        <f>_xlfn.VALUETOTEXT(Overall!D932)</f>
        <v>HZ</v>
      </c>
      <c r="E930" s="5" t="str">
        <f>IF(Overall!Q932&lt;&gt;"",_xlfn.VALUETOTEXT(Overall!Q932),"")</f>
        <v>MACQ</v>
      </c>
      <c r="F930" s="5" t="str">
        <f>IF(Overall!E932&lt;&gt;"",_xlfn.VALUETOTEXT(Overall!E932),"")</f>
        <v>Macquarie Bank Ltd</v>
      </c>
      <c r="G930" s="5" t="str">
        <f>IF(Overall!R932&lt;&gt;"",_xlfn.VALUETOTEXT(Overall!R932),"")</f>
        <v>Asian</v>
      </c>
      <c r="H930" s="6">
        <f>IF(Overall!F932&lt;&gt;"",VALUE(Overall!F932),"")</f>
        <v>500000</v>
      </c>
      <c r="I930" s="6">
        <f>IF(Overall!G932&lt;&gt;"",VALUE(Overall!G932),"")</f>
        <v>77</v>
      </c>
      <c r="J930" s="6">
        <f>IF(Overall!H932&lt;&gt;"",VALUE(Overall!H932),"")</f>
        <v>64</v>
      </c>
      <c r="K930" s="6">
        <f>IF(Overall!I932&lt;&gt;"",VALUE(Overall!I932),"")</f>
        <v>4.3499999999999996</v>
      </c>
      <c r="L930" s="6">
        <f>IF(Overall!J932&lt;&gt;"",VALUE(Overall!J932),"")</f>
        <v>0.38</v>
      </c>
      <c r="M930" s="6">
        <f>IF(Overall!K932&lt;&gt;"",VALUE(Overall!K932),"")</f>
        <v>3.97</v>
      </c>
      <c r="N930" s="6">
        <f>IF(Overall!T932&lt;&gt;"",VALUE(Overall!T932),"")</f>
        <v>74.62</v>
      </c>
      <c r="O930" s="7">
        <f>IF(Overall!L932&lt;&gt;"", DATEVALUE(Overall!L932), "")</f>
        <v>45748</v>
      </c>
      <c r="P930" s="7">
        <f>IF(Overall!M932&lt;&gt;"", DATEVALUE(Overall!M932), "")</f>
        <v>45777</v>
      </c>
      <c r="Q930" s="7" t="str">
        <f>IF(Overall!S932&lt;&gt;"",_xlfn.VALUETOTEXT(Overall!S932),"")</f>
        <v>Apr</v>
      </c>
      <c r="R930" s="7">
        <f>IF(Overall!O932&lt;&gt;"", DATEVALUE(Overall!O932), "")</f>
        <v>45698</v>
      </c>
      <c r="S930" s="7">
        <f>IF(Overall!O932&lt;&gt;"", DATEVALUE(Overall!O932), "")</f>
        <v>45698</v>
      </c>
      <c r="T930" s="5">
        <f t="shared" si="29"/>
        <v>1</v>
      </c>
      <c r="U930" s="10" t="str">
        <f>IF(Overall!$A932&lt;&gt;"",IF(AND(MONTH($O930) &lt;= 1, MONTH($P930) &gt;= 1), IF($T930 &lt;&gt; "", $H930/$T930, ""), ""),"")</f>
        <v/>
      </c>
      <c r="V930" s="10" t="str">
        <f>IF(Overall!$A932&lt;&gt;"",IF(AND(MONTH($O930) &lt;= 2, MONTH($P930) &gt;= 2), IF($T930 &lt;&gt; "", $H930/$T930, ""), ""),"")</f>
        <v/>
      </c>
      <c r="W930" s="10" t="str">
        <f>IF(Overall!$A932&lt;&gt;"",IF(AND(MONTH($O930) &lt;= 3, MONTH($P930) &gt;= 3), IF($T930 &lt;&gt; "", $H930/$T930, ""), ""),"")</f>
        <v/>
      </c>
      <c r="X930" s="10">
        <f>IF(Overall!$A932&lt;&gt;"",IF(AND(MONTH($O930) &lt;= 4, MONTH($P930) &gt;= 4), IF($T930 &lt;&gt; "", $H930/$T930, ""), ""),"")</f>
        <v>500000</v>
      </c>
      <c r="Y930" s="10" t="str">
        <f>IF(Overall!$A932&lt;&gt;"",IF(AND(MONTH($O930) &lt;= 5, MONTH($P930) &gt;= 5), IF($T930 &lt;&gt; "", $H930/$T930, ""), ""),"")</f>
        <v/>
      </c>
      <c r="Z930" s="10" t="str">
        <f>IF(Overall!$A932&lt;&gt;"",IF(AND(MONTH($O930) &lt;= 6, MONTH($P930) &gt;= 6), IF($T930 &lt;&gt; "", $H930/$T930, ""), ""),"")</f>
        <v/>
      </c>
      <c r="AA930" s="10" t="str">
        <f>IF(Overall!$A932&lt;&gt;"",IF(AND(MONTH($O930) &lt;= 7, MONTH($P930) &gt;= 7 ), IF($T930 &lt;&gt; "", $H930/$T930, ""), ""),"")</f>
        <v/>
      </c>
      <c r="AB930" s="10" t="str">
        <f>IF(Overall!$A932&lt;&gt;"",IF(AND(MONTH($O930) &lt;= 8, MONTH($P930) &gt;= 8), IF($T930 &lt;&gt; "", $H930/$T930, ""), ""),"")</f>
        <v/>
      </c>
      <c r="AC930" s="10" t="str">
        <f>IF(Overall!$A932&lt;&gt;"",IF(AND(MONTH($O930) &lt;= 9, MONTH($P930) &gt;= 9), IF($T930 &lt;&gt; "", $H930/$T930, ""), ""),"")</f>
        <v/>
      </c>
      <c r="AD930" s="10" t="str">
        <f>IF(Overall!$A932&lt;&gt;"",IF(AND(MONTH($O930) &lt;= 10, MONTH($P930) &gt;= 10), IF($T930 &lt;&gt; "", $H930/$T930, ""), ""),"")</f>
        <v/>
      </c>
      <c r="AE930" s="10" t="str">
        <f>IF(Overall!$A932&lt;&gt;"",IF(AND(MONTH($O930) &lt;= 11, MONTH($P930) &gt;= 11), IF($T930 &lt;&gt; "", $H930/$T930, ""), ""),"")</f>
        <v/>
      </c>
      <c r="AF930" s="10" t="str">
        <f>IF(Overall!$A932&lt;&gt;"",IF(AND(MONTH($O930) &lt;= 12, MONTH($P930) &gt;= 12), IF($T930 &lt;&gt; "", $H930/$T930, ""), ""),"")</f>
        <v/>
      </c>
      <c r="AH930" s="10" t="str">
        <f ca="1">IFERROR(IF(AND(NOW()&lt;= EOMONTH(DATE(YEAR($P930),1, 1), 0), Overall!$A932&lt;&gt;"", MONTH($O930) &lt;= 1, MONTH($P930) &gt;= 1), IF($T930 &lt;&gt; "", $H930/$T930, ""), ""), "")</f>
        <v/>
      </c>
      <c r="AI930" s="10" t="str">
        <f ca="1">IFERROR(IF(AND(NOW()&lt;= EOMONTH(DATE(YEAR($P930),2, 1), 0), Overall!$A932&lt;&gt;"", MONTH($O930) &lt;= 2, MONTH($P930) &gt;= 2), IF($T930 &lt;&gt; "", $H930/$T930, ""), ""), "")</f>
        <v/>
      </c>
      <c r="AJ930" s="10" t="str">
        <f ca="1">IFERROR(IF(AND(NOW()&lt;= EOMONTH(DATE(YEAR($P930),3, 1), 0), Overall!$A932&lt;&gt;"", MONTH($O930) &lt;= 3, MONTH($P930) &gt;= 3), IF($T930 &lt;&gt; "", $H930/$T930, ""), ""), "")</f>
        <v/>
      </c>
      <c r="AK930" s="10" t="str">
        <f ca="1">IFERROR(IF(AND(NOW()&lt;= EOMONTH(DATE(YEAR($P930),4, 1), 0), Overall!$A932&lt;&gt;"", MONTH($O930) &lt;= 4, MONTH($P930) &gt;= 4), IF($T930 &lt;&gt; "", $H930/$T930, ""), ""), "")</f>
        <v/>
      </c>
      <c r="AL930" s="10" t="str">
        <f ca="1">IFERROR(IF(AND(NOW()&lt;= EOMONTH(DATE(YEAR($P930),5, 1), 0), Overall!$A932&lt;&gt;"", MONTH($O930) &lt;= 5, MONTH($P930) &gt;= 5), IF($T930 &lt;&gt; "", $H930/$T930, ""), ""), "")</f>
        <v/>
      </c>
      <c r="AM930" s="10" t="str">
        <f ca="1">IFERROR(IF(AND(NOW()&lt;= EOMONTH(DATE(YEAR($P930),6, 1), 0), Overall!$A932&lt;&gt;"", MONTH($O930) &lt;= 6, MONTH($P930) &gt;= 6), IF($T930 &lt;&gt; "", $H930/$T930, ""), ""), "")</f>
        <v/>
      </c>
      <c r="AN930" s="10" t="str">
        <f ca="1">IFERROR(IF(AND(NOW()&lt;= EOMONTH(DATE(YEAR($P930),7, 1), 0), Overall!$A932&lt;&gt;"", MONTH($O930) &lt;= 7, MONTH($P930) &gt;= 7), IF($T930 &lt;&gt; "", $H930/$T930, ""), ""), "")</f>
        <v/>
      </c>
      <c r="AO930" s="10" t="str">
        <f ca="1">IFERROR(IF(AND(NOW()&lt;= EOMONTH(DATE(YEAR($P930),8, 1), 0), Overall!$A932&lt;&gt;"", MONTH($O930) &lt;= 8, MONTH($P930) &gt;= 8), IF($T930 &lt;&gt; "", $H930/$T930, ""), ""), "")</f>
        <v/>
      </c>
      <c r="AP930" s="10" t="str">
        <f ca="1">IFERROR(IF(AND(NOW()&lt;= EOMONTH(DATE(YEAR($P930),9, 1), 0), Overall!$A932&lt;&gt;"", MONTH($O930) &lt;= 9, MONTH($P930) &gt;= 9), IF($T930 &lt;&gt; "", $H930/$T930, ""), ""), "")</f>
        <v/>
      </c>
      <c r="AQ930" s="10" t="str">
        <f ca="1">IFERROR(IF(AND(NOW()&lt;= EOMONTH(DATE(YEAR($P930),10, 1), 0), Overall!$A932&lt;&gt;"", MONTH($O930) &lt;= 10, MONTH($P930) &gt;= 10), IF($T930 &lt;&gt; "", $H930/$T930, ""), ""), "")</f>
        <v/>
      </c>
      <c r="AR930" s="10" t="str">
        <f ca="1">IFERROR(IF(AND(NOW()&lt;= EOMONTH(DATE(YEAR($P930),11, 1), 0), Overall!$A932&lt;&gt;"", MONTH($O930) &lt;=11, MONTH($P930) &gt;= 11), IF($T930 &lt;&gt; "", $H930/$T930, ""), ""), "")</f>
        <v/>
      </c>
      <c r="AS930" s="10" t="str">
        <f ca="1">IFERROR(IF(AND(NOW()&lt;= EOMONTH(DATE(YEAR($P930),12, 1), 0), Overall!$A932&lt;&gt;"", MONTH($O930) &lt;= 12, MONTH($P930) &gt;= 12), IF($T930 &lt;&gt; "", $H930/$T930, ""), ""), "")</f>
        <v/>
      </c>
      <c r="AT930" s="16">
        <f t="shared" ca="1" si="28"/>
        <v>0</v>
      </c>
    </row>
    <row r="931" spans="1:46" x14ac:dyDescent="0.25">
      <c r="A931" t="str">
        <f>_xlfn.VALUETOTEXT(Overall!A933)</f>
        <v>FY2025 PCHP</v>
      </c>
      <c r="B931" s="8">
        <f>IF(Overall!B933&lt;&gt;"", VALUE(Overall!B933), "")</f>
        <v>81</v>
      </c>
      <c r="C931" s="5" t="str">
        <f>IF(Overall!C933&lt;&gt;"",_xlfn.VALUETOTEXT(Overall!C933),"")</f>
        <v>25-1202-0503-25CIMI-PS-HZ-081</v>
      </c>
      <c r="D931" s="5" t="str">
        <f>_xlfn.VALUETOTEXT(Overall!D933)</f>
        <v>HZ</v>
      </c>
      <c r="E931" s="5" t="str">
        <f>IF(Overall!Q933&lt;&gt;"",_xlfn.VALUETOTEXT(Overall!Q933),"")</f>
        <v>CIMI</v>
      </c>
      <c r="F931" s="5" t="str">
        <f>IF(Overall!E933&lt;&gt;"",_xlfn.VALUETOTEXT(Overall!E933),"")</f>
        <v>CIMB Islamic Bank Berhad</v>
      </c>
      <c r="G931" s="5" t="str">
        <f>IF(Overall!R933&lt;&gt;"",_xlfn.VALUETOTEXT(Overall!R933),"")</f>
        <v>Asian</v>
      </c>
      <c r="H931" s="6">
        <f>IF(Overall!F933&lt;&gt;"",VALUE(Overall!F933),"")</f>
        <v>500000</v>
      </c>
      <c r="I931" s="6">
        <f>IF(Overall!G933&lt;&gt;"",VALUE(Overall!G933),"")</f>
        <v>77</v>
      </c>
      <c r="J931" s="6">
        <f>IF(Overall!H933&lt;&gt;"",VALUE(Overall!H933),"")</f>
        <v>64</v>
      </c>
      <c r="K931" s="6">
        <f>IF(Overall!I933&lt;&gt;"",VALUE(Overall!I933),"")</f>
        <v>5.57</v>
      </c>
      <c r="L931" s="6">
        <f>IF(Overall!J933&lt;&gt;"",VALUE(Overall!J933),"")</f>
        <v>1</v>
      </c>
      <c r="M931" s="6">
        <f>IF(Overall!K933&lt;&gt;"",VALUE(Overall!K933),"")</f>
        <v>4.57</v>
      </c>
      <c r="N931" s="6">
        <f>IF(Overall!T933&lt;&gt;"",VALUE(Overall!T933),"")</f>
        <v>74.64</v>
      </c>
      <c r="O931" s="7">
        <f>IF(Overall!L933&lt;&gt;"", DATEVALUE(Overall!L933), "")</f>
        <v>45809</v>
      </c>
      <c r="P931" s="7">
        <f>IF(Overall!M933&lt;&gt;"", DATEVALUE(Overall!M933), "")</f>
        <v>45838</v>
      </c>
      <c r="Q931" s="7" t="str">
        <f>IF(Overall!S933&lt;&gt;"",_xlfn.VALUETOTEXT(Overall!S933),"")</f>
        <v>Jun</v>
      </c>
      <c r="R931" s="7">
        <f>IF(Overall!O933&lt;&gt;"", DATEVALUE(Overall!O933), "")</f>
        <v>45700</v>
      </c>
      <c r="S931" s="7">
        <f>IF(Overall!O933&lt;&gt;"", DATEVALUE(Overall!O933), "")</f>
        <v>45700</v>
      </c>
      <c r="T931" s="5">
        <f t="shared" si="29"/>
        <v>1</v>
      </c>
      <c r="U931" s="10" t="str">
        <f>IF(Overall!$A933&lt;&gt;"",IF(AND(MONTH($O931) &lt;= 1, MONTH($P931) &gt;= 1), IF($T931 &lt;&gt; "", $H931/$T931, ""), ""),"")</f>
        <v/>
      </c>
      <c r="V931" s="10" t="str">
        <f>IF(Overall!$A933&lt;&gt;"",IF(AND(MONTH($O931) &lt;= 2, MONTH($P931) &gt;= 2), IF($T931 &lt;&gt; "", $H931/$T931, ""), ""),"")</f>
        <v/>
      </c>
      <c r="W931" s="10" t="str">
        <f>IF(Overall!$A933&lt;&gt;"",IF(AND(MONTH($O931) &lt;= 3, MONTH($P931) &gt;= 3), IF($T931 &lt;&gt; "", $H931/$T931, ""), ""),"")</f>
        <v/>
      </c>
      <c r="X931" s="10" t="str">
        <f>IF(Overall!$A933&lt;&gt;"",IF(AND(MONTH($O931) &lt;= 4, MONTH($P931) &gt;= 4), IF($T931 &lt;&gt; "", $H931/$T931, ""), ""),"")</f>
        <v/>
      </c>
      <c r="Y931" s="10" t="str">
        <f>IF(Overall!$A933&lt;&gt;"",IF(AND(MONTH($O931) &lt;= 5, MONTH($P931) &gt;= 5), IF($T931 &lt;&gt; "", $H931/$T931, ""), ""),"")</f>
        <v/>
      </c>
      <c r="Z931" s="10">
        <f>IF(Overall!$A933&lt;&gt;"",IF(AND(MONTH($O931) &lt;= 6, MONTH($P931) &gt;= 6), IF($T931 &lt;&gt; "", $H931/$T931, ""), ""),"")</f>
        <v>500000</v>
      </c>
      <c r="AA931" s="10" t="str">
        <f>IF(Overall!$A933&lt;&gt;"",IF(AND(MONTH($O931) &lt;= 7, MONTH($P931) &gt;= 7 ), IF($T931 &lt;&gt; "", $H931/$T931, ""), ""),"")</f>
        <v/>
      </c>
      <c r="AB931" s="10" t="str">
        <f>IF(Overall!$A933&lt;&gt;"",IF(AND(MONTH($O931) &lt;= 8, MONTH($P931) &gt;= 8), IF($T931 &lt;&gt; "", $H931/$T931, ""), ""),"")</f>
        <v/>
      </c>
      <c r="AC931" s="10" t="str">
        <f>IF(Overall!$A933&lt;&gt;"",IF(AND(MONTH($O931) &lt;= 9, MONTH($P931) &gt;= 9), IF($T931 &lt;&gt; "", $H931/$T931, ""), ""),"")</f>
        <v/>
      </c>
      <c r="AD931" s="10" t="str">
        <f>IF(Overall!$A933&lt;&gt;"",IF(AND(MONTH($O931) &lt;= 10, MONTH($P931) &gt;= 10), IF($T931 &lt;&gt; "", $H931/$T931, ""), ""),"")</f>
        <v/>
      </c>
      <c r="AE931" s="10" t="str">
        <f>IF(Overall!$A933&lt;&gt;"",IF(AND(MONTH($O931) &lt;= 11, MONTH($P931) &gt;= 11), IF($T931 &lt;&gt; "", $H931/$T931, ""), ""),"")</f>
        <v/>
      </c>
      <c r="AF931" s="10" t="str">
        <f>IF(Overall!$A933&lt;&gt;"",IF(AND(MONTH($O931) &lt;= 12, MONTH($P931) &gt;= 12), IF($T931 &lt;&gt; "", $H931/$T931, ""), ""),"")</f>
        <v/>
      </c>
      <c r="AH931" s="10" t="str">
        <f ca="1">IFERROR(IF(AND(NOW()&lt;= EOMONTH(DATE(YEAR($P931),1, 1), 0), Overall!$A933&lt;&gt;"", MONTH($O931) &lt;= 1, MONTH($P931) &gt;= 1), IF($T931 &lt;&gt; "", $H931/$T931, ""), ""), "")</f>
        <v/>
      </c>
      <c r="AI931" s="10" t="str">
        <f ca="1">IFERROR(IF(AND(NOW()&lt;= EOMONTH(DATE(YEAR($P931),2, 1), 0), Overall!$A933&lt;&gt;"", MONTH($O931) &lt;= 2, MONTH($P931) &gt;= 2), IF($T931 &lt;&gt; "", $H931/$T931, ""), ""), "")</f>
        <v/>
      </c>
      <c r="AJ931" s="10" t="str">
        <f ca="1">IFERROR(IF(AND(NOW()&lt;= EOMONTH(DATE(YEAR($P931),3, 1), 0), Overall!$A933&lt;&gt;"", MONTH($O931) &lt;= 3, MONTH($P931) &gt;= 3), IF($T931 &lt;&gt; "", $H931/$T931, ""), ""), "")</f>
        <v/>
      </c>
      <c r="AK931" s="10" t="str">
        <f ca="1">IFERROR(IF(AND(NOW()&lt;= EOMONTH(DATE(YEAR($P931),4, 1), 0), Overall!$A933&lt;&gt;"", MONTH($O931) &lt;= 4, MONTH($P931) &gt;= 4), IF($T931 &lt;&gt; "", $H931/$T931, ""), ""), "")</f>
        <v/>
      </c>
      <c r="AL931" s="10" t="str">
        <f ca="1">IFERROR(IF(AND(NOW()&lt;= EOMONTH(DATE(YEAR($P931),5, 1), 0), Overall!$A933&lt;&gt;"", MONTH($O931) &lt;= 5, MONTH($P931) &gt;= 5), IF($T931 &lt;&gt; "", $H931/$T931, ""), ""), "")</f>
        <v/>
      </c>
      <c r="AM931" s="10">
        <f ca="1">IFERROR(IF(AND(NOW()&lt;= EOMONTH(DATE(YEAR($P931),6, 1), 0), Overall!$A933&lt;&gt;"", MONTH($O931) &lt;= 6, MONTH($P931) &gt;= 6), IF($T931 &lt;&gt; "", $H931/$T931, ""), ""), "")</f>
        <v>500000</v>
      </c>
      <c r="AN931" s="10" t="str">
        <f ca="1">IFERROR(IF(AND(NOW()&lt;= EOMONTH(DATE(YEAR($P931),7, 1), 0), Overall!$A933&lt;&gt;"", MONTH($O931) &lt;= 7, MONTH($P931) &gt;= 7), IF($T931 &lt;&gt; "", $H931/$T931, ""), ""), "")</f>
        <v/>
      </c>
      <c r="AO931" s="10" t="str">
        <f ca="1">IFERROR(IF(AND(NOW()&lt;= EOMONTH(DATE(YEAR($P931),8, 1), 0), Overall!$A933&lt;&gt;"", MONTH($O931) &lt;= 8, MONTH($P931) &gt;= 8), IF($T931 &lt;&gt; "", $H931/$T931, ""), ""), "")</f>
        <v/>
      </c>
      <c r="AP931" s="10" t="str">
        <f ca="1">IFERROR(IF(AND(NOW()&lt;= EOMONTH(DATE(YEAR($P931),9, 1), 0), Overall!$A933&lt;&gt;"", MONTH($O931) &lt;= 9, MONTH($P931) &gt;= 9), IF($T931 &lt;&gt; "", $H931/$T931, ""), ""), "")</f>
        <v/>
      </c>
      <c r="AQ931" s="10" t="str">
        <f ca="1">IFERROR(IF(AND(NOW()&lt;= EOMONTH(DATE(YEAR($P931),10, 1), 0), Overall!$A933&lt;&gt;"", MONTH($O931) &lt;= 10, MONTH($P931) &gt;= 10), IF($T931 &lt;&gt; "", $H931/$T931, ""), ""), "")</f>
        <v/>
      </c>
      <c r="AR931" s="10" t="str">
        <f ca="1">IFERROR(IF(AND(NOW()&lt;= EOMONTH(DATE(YEAR($P931),11, 1), 0), Overall!$A933&lt;&gt;"", MONTH($O931) &lt;=11, MONTH($P931) &gt;= 11), IF($T931 &lt;&gt; "", $H931/$T931, ""), ""), "")</f>
        <v/>
      </c>
      <c r="AS931" s="10" t="str">
        <f ca="1">IFERROR(IF(AND(NOW()&lt;= EOMONTH(DATE(YEAR($P931),12, 1), 0), Overall!$A933&lt;&gt;"", MONTH($O931) &lt;= 12, MONTH($P931) &gt;= 12), IF($T931 &lt;&gt; "", $H931/$T931, ""), ""), "")</f>
        <v/>
      </c>
      <c r="AT931" s="16">
        <f t="shared" ca="1" si="28"/>
        <v>500000</v>
      </c>
    </row>
    <row r="932" spans="1:46" x14ac:dyDescent="0.25">
      <c r="A932" t="str">
        <f>_xlfn.VALUETOTEXT(Overall!A934)</f>
        <v>FY2025 PCHP</v>
      </c>
      <c r="B932" s="8">
        <f>IF(Overall!B934&lt;&gt;"", VALUE(Overall!B934), "")</f>
        <v>82</v>
      </c>
      <c r="C932" s="5" t="str">
        <f>IF(Overall!C934&lt;&gt;"",_xlfn.VALUETOTEXT(Overall!C934),"")</f>
        <v>25-1202-0503-25MSCG-PS-HZ-082</v>
      </c>
      <c r="D932" s="5" t="str">
        <f>_xlfn.VALUETOTEXT(Overall!D934)</f>
        <v>HZ</v>
      </c>
      <c r="E932" s="5" t="str">
        <f>IF(Overall!Q934&lt;&gt;"",_xlfn.VALUETOTEXT(Overall!Q934),"")</f>
        <v>MSCG</v>
      </c>
      <c r="F932" s="5" t="str">
        <f>IF(Overall!E934&lt;&gt;"",_xlfn.VALUETOTEXT(Overall!E934),"")</f>
        <v>Morgan Stanley Capital Group (Singapore) Pte</v>
      </c>
      <c r="G932" s="5" t="str">
        <f>IF(Overall!R934&lt;&gt;"",_xlfn.VALUETOTEXT(Overall!R934),"")</f>
        <v>Asian</v>
      </c>
      <c r="H932" s="6">
        <f>IF(Overall!F934&lt;&gt;"",VALUE(Overall!F934),"")</f>
        <v>500000</v>
      </c>
      <c r="I932" s="6">
        <f>IF(Overall!G934&lt;&gt;"",VALUE(Overall!G934),"")</f>
        <v>77</v>
      </c>
      <c r="J932" s="6">
        <f>IF(Overall!H934&lt;&gt;"",VALUE(Overall!H934),"")</f>
        <v>64</v>
      </c>
      <c r="K932" s="6">
        <f>IF(Overall!I934&lt;&gt;"",VALUE(Overall!I934),"")</f>
        <v>5.6</v>
      </c>
      <c r="L932" s="6">
        <f>IF(Overall!J934&lt;&gt;"",VALUE(Overall!J934),"")</f>
        <v>1.02</v>
      </c>
      <c r="M932" s="6">
        <f>IF(Overall!K934&lt;&gt;"",VALUE(Overall!K934),"")</f>
        <v>4.58</v>
      </c>
      <c r="N932" s="6">
        <f>IF(Overall!T934&lt;&gt;"",VALUE(Overall!T934),"")</f>
        <v>74.59</v>
      </c>
      <c r="O932" s="7">
        <f>IF(Overall!L934&lt;&gt;"", DATEVALUE(Overall!L934), "")</f>
        <v>45809</v>
      </c>
      <c r="P932" s="7">
        <f>IF(Overall!M934&lt;&gt;"", DATEVALUE(Overall!M934), "")</f>
        <v>45838</v>
      </c>
      <c r="Q932" s="7" t="str">
        <f>IF(Overall!S934&lt;&gt;"",_xlfn.VALUETOTEXT(Overall!S934),"")</f>
        <v>Jun</v>
      </c>
      <c r="R932" s="7">
        <f>IF(Overall!O934&lt;&gt;"", DATEVALUE(Overall!O934), "")</f>
        <v>45700</v>
      </c>
      <c r="S932" s="7">
        <f>IF(Overall!O934&lt;&gt;"", DATEVALUE(Overall!O934), "")</f>
        <v>45700</v>
      </c>
      <c r="T932" s="5">
        <f t="shared" si="29"/>
        <v>1</v>
      </c>
      <c r="U932" s="10" t="str">
        <f>IF(Overall!$A934&lt;&gt;"",IF(AND(MONTH($O932) &lt;= 1, MONTH($P932) &gt;= 1), IF($T932 &lt;&gt; "", $H932/$T932, ""), ""),"")</f>
        <v/>
      </c>
      <c r="V932" s="10" t="str">
        <f>IF(Overall!$A934&lt;&gt;"",IF(AND(MONTH($O932) &lt;= 2, MONTH($P932) &gt;= 2), IF($T932 &lt;&gt; "", $H932/$T932, ""), ""),"")</f>
        <v/>
      </c>
      <c r="W932" s="10" t="str">
        <f>IF(Overall!$A934&lt;&gt;"",IF(AND(MONTH($O932) &lt;= 3, MONTH($P932) &gt;= 3), IF($T932 &lt;&gt; "", $H932/$T932, ""), ""),"")</f>
        <v/>
      </c>
      <c r="X932" s="10" t="str">
        <f>IF(Overall!$A934&lt;&gt;"",IF(AND(MONTH($O932) &lt;= 4, MONTH($P932) &gt;= 4), IF($T932 &lt;&gt; "", $H932/$T932, ""), ""),"")</f>
        <v/>
      </c>
      <c r="Y932" s="10" t="str">
        <f>IF(Overall!$A934&lt;&gt;"",IF(AND(MONTH($O932) &lt;= 5, MONTH($P932) &gt;= 5), IF($T932 &lt;&gt; "", $H932/$T932, ""), ""),"")</f>
        <v/>
      </c>
      <c r="Z932" s="10">
        <f>IF(Overall!$A934&lt;&gt;"",IF(AND(MONTH($O932) &lt;= 6, MONTH($P932) &gt;= 6), IF($T932 &lt;&gt; "", $H932/$T932, ""), ""),"")</f>
        <v>500000</v>
      </c>
      <c r="AA932" s="10" t="str">
        <f>IF(Overall!$A934&lt;&gt;"",IF(AND(MONTH($O932) &lt;= 7, MONTH($P932) &gt;= 7 ), IF($T932 &lt;&gt; "", $H932/$T932, ""), ""),"")</f>
        <v/>
      </c>
      <c r="AB932" s="10" t="str">
        <f>IF(Overall!$A934&lt;&gt;"",IF(AND(MONTH($O932) &lt;= 8, MONTH($P932) &gt;= 8), IF($T932 &lt;&gt; "", $H932/$T932, ""), ""),"")</f>
        <v/>
      </c>
      <c r="AC932" s="10" t="str">
        <f>IF(Overall!$A934&lt;&gt;"",IF(AND(MONTH($O932) &lt;= 9, MONTH($P932) &gt;= 9), IF($T932 &lt;&gt; "", $H932/$T932, ""), ""),"")</f>
        <v/>
      </c>
      <c r="AD932" s="10" t="str">
        <f>IF(Overall!$A934&lt;&gt;"",IF(AND(MONTH($O932) &lt;= 10, MONTH($P932) &gt;= 10), IF($T932 &lt;&gt; "", $H932/$T932, ""), ""),"")</f>
        <v/>
      </c>
      <c r="AE932" s="10" t="str">
        <f>IF(Overall!$A934&lt;&gt;"",IF(AND(MONTH($O932) &lt;= 11, MONTH($P932) &gt;= 11), IF($T932 &lt;&gt; "", $H932/$T932, ""), ""),"")</f>
        <v/>
      </c>
      <c r="AF932" s="10" t="str">
        <f>IF(Overall!$A934&lt;&gt;"",IF(AND(MONTH($O932) &lt;= 12, MONTH($P932) &gt;= 12), IF($T932 &lt;&gt; "", $H932/$T932, ""), ""),"")</f>
        <v/>
      </c>
      <c r="AH932" s="10" t="str">
        <f ca="1">IFERROR(IF(AND(NOW()&lt;= EOMONTH(DATE(YEAR($P932),1, 1), 0), Overall!$A934&lt;&gt;"", MONTH($O932) &lt;= 1, MONTH($P932) &gt;= 1), IF($T932 &lt;&gt; "", $H932/$T932, ""), ""), "")</f>
        <v/>
      </c>
      <c r="AI932" s="10" t="str">
        <f ca="1">IFERROR(IF(AND(NOW()&lt;= EOMONTH(DATE(YEAR($P932),2, 1), 0), Overall!$A934&lt;&gt;"", MONTH($O932) &lt;= 2, MONTH($P932) &gt;= 2), IF($T932 &lt;&gt; "", $H932/$T932, ""), ""), "")</f>
        <v/>
      </c>
      <c r="AJ932" s="10" t="str">
        <f ca="1">IFERROR(IF(AND(NOW()&lt;= EOMONTH(DATE(YEAR($P932),3, 1), 0), Overall!$A934&lt;&gt;"", MONTH($O932) &lt;= 3, MONTH($P932) &gt;= 3), IF($T932 &lt;&gt; "", $H932/$T932, ""), ""), "")</f>
        <v/>
      </c>
      <c r="AK932" s="10" t="str">
        <f ca="1">IFERROR(IF(AND(NOW()&lt;= EOMONTH(DATE(YEAR($P932),4, 1), 0), Overall!$A934&lt;&gt;"", MONTH($O932) &lt;= 4, MONTH($P932) &gt;= 4), IF($T932 &lt;&gt; "", $H932/$T932, ""), ""), "")</f>
        <v/>
      </c>
      <c r="AL932" s="10" t="str">
        <f ca="1">IFERROR(IF(AND(NOW()&lt;= EOMONTH(DATE(YEAR($P932),5, 1), 0), Overall!$A934&lt;&gt;"", MONTH($O932) &lt;= 5, MONTH($P932) &gt;= 5), IF($T932 &lt;&gt; "", $H932/$T932, ""), ""), "")</f>
        <v/>
      </c>
      <c r="AM932" s="10">
        <f ca="1">IFERROR(IF(AND(NOW()&lt;= EOMONTH(DATE(YEAR($P932),6, 1), 0), Overall!$A934&lt;&gt;"", MONTH($O932) &lt;= 6, MONTH($P932) &gt;= 6), IF($T932 &lt;&gt; "", $H932/$T932, ""), ""), "")</f>
        <v>500000</v>
      </c>
      <c r="AN932" s="10" t="str">
        <f ca="1">IFERROR(IF(AND(NOW()&lt;= EOMONTH(DATE(YEAR($P932),7, 1), 0), Overall!$A934&lt;&gt;"", MONTH($O932) &lt;= 7, MONTH($P932) &gt;= 7), IF($T932 &lt;&gt; "", $H932/$T932, ""), ""), "")</f>
        <v/>
      </c>
      <c r="AO932" s="10" t="str">
        <f ca="1">IFERROR(IF(AND(NOW()&lt;= EOMONTH(DATE(YEAR($P932),8, 1), 0), Overall!$A934&lt;&gt;"", MONTH($O932) &lt;= 8, MONTH($P932) &gt;= 8), IF($T932 &lt;&gt; "", $H932/$T932, ""), ""), "")</f>
        <v/>
      </c>
      <c r="AP932" s="10" t="str">
        <f ca="1">IFERROR(IF(AND(NOW()&lt;= EOMONTH(DATE(YEAR($P932),9, 1), 0), Overall!$A934&lt;&gt;"", MONTH($O932) &lt;= 9, MONTH($P932) &gt;= 9), IF($T932 &lt;&gt; "", $H932/$T932, ""), ""), "")</f>
        <v/>
      </c>
      <c r="AQ932" s="10" t="str">
        <f ca="1">IFERROR(IF(AND(NOW()&lt;= EOMONTH(DATE(YEAR($P932),10, 1), 0), Overall!$A934&lt;&gt;"", MONTH($O932) &lt;= 10, MONTH($P932) &gt;= 10), IF($T932 &lt;&gt; "", $H932/$T932, ""), ""), "")</f>
        <v/>
      </c>
      <c r="AR932" s="10" t="str">
        <f ca="1">IFERROR(IF(AND(NOW()&lt;= EOMONTH(DATE(YEAR($P932),11, 1), 0), Overall!$A934&lt;&gt;"", MONTH($O932) &lt;=11, MONTH($P932) &gt;= 11), IF($T932 &lt;&gt; "", $H932/$T932, ""), ""), "")</f>
        <v/>
      </c>
      <c r="AS932" s="10" t="str">
        <f ca="1">IFERROR(IF(AND(NOW()&lt;= EOMONTH(DATE(YEAR($P932),12, 1), 0), Overall!$A934&lt;&gt;"", MONTH($O932) &lt;= 12, MONTH($P932) &gt;= 12), IF($T932 &lt;&gt; "", $H932/$T932, ""), ""), "")</f>
        <v/>
      </c>
      <c r="AT932" s="16">
        <f t="shared" ca="1" si="28"/>
        <v>500000</v>
      </c>
    </row>
    <row r="933" spans="1:46" x14ac:dyDescent="0.25">
      <c r="A933" t="str">
        <f>_xlfn.VALUETOTEXT(Overall!A935)</f>
        <v>FY2025 PCHP</v>
      </c>
      <c r="B933" s="8">
        <f>IF(Overall!B935&lt;&gt;"", VALUE(Overall!B935), "")</f>
        <v>83</v>
      </c>
      <c r="C933" s="5" t="str">
        <f>IF(Overall!C935&lt;&gt;"",_xlfn.VALUETOTEXT(Overall!C935),"")</f>
        <v>25-1202-0503-25SCBS-PS-DS-083</v>
      </c>
      <c r="D933" s="5" t="str">
        <f>_xlfn.VALUETOTEXT(Overall!D935)</f>
        <v>DS</v>
      </c>
      <c r="E933" s="5" t="str">
        <f>IF(Overall!Q935&lt;&gt;"",_xlfn.VALUETOTEXT(Overall!Q935),"")</f>
        <v>SCBS</v>
      </c>
      <c r="F933" s="5" t="str">
        <f>IF(Overall!E935&lt;&gt;"",_xlfn.VALUETOTEXT(Overall!E935),"")</f>
        <v>Standard Chartered Saadiq Berhad</v>
      </c>
      <c r="G933" s="5" t="str">
        <f>IF(Overall!R935&lt;&gt;"",_xlfn.VALUETOTEXT(Overall!R935),"")</f>
        <v>Asian</v>
      </c>
      <c r="H933" s="6">
        <f>IF(Overall!F935&lt;&gt;"",VALUE(Overall!F935),"")</f>
        <v>500000</v>
      </c>
      <c r="I933" s="6">
        <f>IF(Overall!G935&lt;&gt;"",VALUE(Overall!G935),"")</f>
        <v>77</v>
      </c>
      <c r="J933" s="6">
        <f>IF(Overall!H935&lt;&gt;"",VALUE(Overall!H935),"")</f>
        <v>64</v>
      </c>
      <c r="K933" s="6">
        <f>IF(Overall!I935&lt;&gt;"",VALUE(Overall!I935),"")</f>
        <v>5.55</v>
      </c>
      <c r="L933" s="6">
        <f>IF(Overall!J935&lt;&gt;"",VALUE(Overall!J935),"")</f>
        <v>1</v>
      </c>
      <c r="M933" s="6">
        <f>IF(Overall!K935&lt;&gt;"",VALUE(Overall!K935),"")</f>
        <v>4.55</v>
      </c>
      <c r="N933" s="6">
        <f>IF(Overall!T935&lt;&gt;"",VALUE(Overall!T935),"")</f>
        <v>74.63</v>
      </c>
      <c r="O933" s="7">
        <f>IF(Overall!L935&lt;&gt;"", DATEVALUE(Overall!L935), "")</f>
        <v>45809</v>
      </c>
      <c r="P933" s="7">
        <f>IF(Overall!M935&lt;&gt;"", DATEVALUE(Overall!M935), "")</f>
        <v>45838</v>
      </c>
      <c r="Q933" s="7" t="str">
        <f>IF(Overall!S935&lt;&gt;"",_xlfn.VALUETOTEXT(Overall!S935),"")</f>
        <v>Jun</v>
      </c>
      <c r="R933" s="7">
        <f>IF(Overall!O935&lt;&gt;"", DATEVALUE(Overall!O935), "")</f>
        <v>45700</v>
      </c>
      <c r="S933" s="7">
        <f>IF(Overall!O935&lt;&gt;"", DATEVALUE(Overall!O935), "")</f>
        <v>45700</v>
      </c>
      <c r="T933" s="5">
        <f t="shared" si="29"/>
        <v>1</v>
      </c>
      <c r="U933" s="10" t="str">
        <f>IF(Overall!$A935&lt;&gt;"",IF(AND(MONTH($O933) &lt;= 1, MONTH($P933) &gt;= 1), IF($T933 &lt;&gt; "", $H933/$T933, ""), ""),"")</f>
        <v/>
      </c>
      <c r="V933" s="10" t="str">
        <f>IF(Overall!$A935&lt;&gt;"",IF(AND(MONTH($O933) &lt;= 2, MONTH($P933) &gt;= 2), IF($T933 &lt;&gt; "", $H933/$T933, ""), ""),"")</f>
        <v/>
      </c>
      <c r="W933" s="10" t="str">
        <f>IF(Overall!$A935&lt;&gt;"",IF(AND(MONTH($O933) &lt;= 3, MONTH($P933) &gt;= 3), IF($T933 &lt;&gt; "", $H933/$T933, ""), ""),"")</f>
        <v/>
      </c>
      <c r="X933" s="10" t="str">
        <f>IF(Overall!$A935&lt;&gt;"",IF(AND(MONTH($O933) &lt;= 4, MONTH($P933) &gt;= 4), IF($T933 &lt;&gt; "", $H933/$T933, ""), ""),"")</f>
        <v/>
      </c>
      <c r="Y933" s="10" t="str">
        <f>IF(Overall!$A935&lt;&gt;"",IF(AND(MONTH($O933) &lt;= 5, MONTH($P933) &gt;= 5), IF($T933 &lt;&gt; "", $H933/$T933, ""), ""),"")</f>
        <v/>
      </c>
      <c r="Z933" s="10">
        <f>IF(Overall!$A935&lt;&gt;"",IF(AND(MONTH($O933) &lt;= 6, MONTH($P933) &gt;= 6), IF($T933 &lt;&gt; "", $H933/$T933, ""), ""),"")</f>
        <v>500000</v>
      </c>
      <c r="AA933" s="10" t="str">
        <f>IF(Overall!$A935&lt;&gt;"",IF(AND(MONTH($O933) &lt;= 7, MONTH($P933) &gt;= 7 ), IF($T933 &lt;&gt; "", $H933/$T933, ""), ""),"")</f>
        <v/>
      </c>
      <c r="AB933" s="10" t="str">
        <f>IF(Overall!$A935&lt;&gt;"",IF(AND(MONTH($O933) &lt;= 8, MONTH($P933) &gt;= 8), IF($T933 &lt;&gt; "", $H933/$T933, ""), ""),"")</f>
        <v/>
      </c>
      <c r="AC933" s="10" t="str">
        <f>IF(Overall!$A935&lt;&gt;"",IF(AND(MONTH($O933) &lt;= 9, MONTH($P933) &gt;= 9), IF($T933 &lt;&gt; "", $H933/$T933, ""), ""),"")</f>
        <v/>
      </c>
      <c r="AD933" s="10" t="str">
        <f>IF(Overall!$A935&lt;&gt;"",IF(AND(MONTH($O933) &lt;= 10, MONTH($P933) &gt;= 10), IF($T933 &lt;&gt; "", $H933/$T933, ""), ""),"")</f>
        <v/>
      </c>
      <c r="AE933" s="10" t="str">
        <f>IF(Overall!$A935&lt;&gt;"",IF(AND(MONTH($O933) &lt;= 11, MONTH($P933) &gt;= 11), IF($T933 &lt;&gt; "", $H933/$T933, ""), ""),"")</f>
        <v/>
      </c>
      <c r="AF933" s="10" t="str">
        <f>IF(Overall!$A935&lt;&gt;"",IF(AND(MONTH($O933) &lt;= 12, MONTH($P933) &gt;= 12), IF($T933 &lt;&gt; "", $H933/$T933, ""), ""),"")</f>
        <v/>
      </c>
      <c r="AH933" s="10" t="str">
        <f ca="1">IFERROR(IF(AND(NOW()&lt;= EOMONTH(DATE(YEAR($P933),1, 1), 0), Overall!$A935&lt;&gt;"", MONTH($O933) &lt;= 1, MONTH($P933) &gt;= 1), IF($T933 &lt;&gt; "", $H933/$T933, ""), ""), "")</f>
        <v/>
      </c>
      <c r="AI933" s="10" t="str">
        <f ca="1">IFERROR(IF(AND(NOW()&lt;= EOMONTH(DATE(YEAR($P933),2, 1), 0), Overall!$A935&lt;&gt;"", MONTH($O933) &lt;= 2, MONTH($P933) &gt;= 2), IF($T933 &lt;&gt; "", $H933/$T933, ""), ""), "")</f>
        <v/>
      </c>
      <c r="AJ933" s="10" t="str">
        <f ca="1">IFERROR(IF(AND(NOW()&lt;= EOMONTH(DATE(YEAR($P933),3, 1), 0), Overall!$A935&lt;&gt;"", MONTH($O933) &lt;= 3, MONTH($P933) &gt;= 3), IF($T933 &lt;&gt; "", $H933/$T933, ""), ""), "")</f>
        <v/>
      </c>
      <c r="AK933" s="10" t="str">
        <f ca="1">IFERROR(IF(AND(NOW()&lt;= EOMONTH(DATE(YEAR($P933),4, 1), 0), Overall!$A935&lt;&gt;"", MONTH($O933) &lt;= 4, MONTH($P933) &gt;= 4), IF($T933 &lt;&gt; "", $H933/$T933, ""), ""), "")</f>
        <v/>
      </c>
      <c r="AL933" s="10" t="str">
        <f ca="1">IFERROR(IF(AND(NOW()&lt;= EOMONTH(DATE(YEAR($P933),5, 1), 0), Overall!$A935&lt;&gt;"", MONTH($O933) &lt;= 5, MONTH($P933) &gt;= 5), IF($T933 &lt;&gt; "", $H933/$T933, ""), ""), "")</f>
        <v/>
      </c>
      <c r="AM933" s="10">
        <f ca="1">IFERROR(IF(AND(NOW()&lt;= EOMONTH(DATE(YEAR($P933),6, 1), 0), Overall!$A935&lt;&gt;"", MONTH($O933) &lt;= 6, MONTH($P933) &gt;= 6), IF($T933 &lt;&gt; "", $H933/$T933, ""), ""), "")</f>
        <v>500000</v>
      </c>
      <c r="AN933" s="10" t="str">
        <f ca="1">IFERROR(IF(AND(NOW()&lt;= EOMONTH(DATE(YEAR($P933),7, 1), 0), Overall!$A935&lt;&gt;"", MONTH($O933) &lt;= 7, MONTH($P933) &gt;= 7), IF($T933 &lt;&gt; "", $H933/$T933, ""), ""), "")</f>
        <v/>
      </c>
      <c r="AO933" s="10" t="str">
        <f ca="1">IFERROR(IF(AND(NOW()&lt;= EOMONTH(DATE(YEAR($P933),8, 1), 0), Overall!$A935&lt;&gt;"", MONTH($O933) &lt;= 8, MONTH($P933) &gt;= 8), IF($T933 &lt;&gt; "", $H933/$T933, ""), ""), "")</f>
        <v/>
      </c>
      <c r="AP933" s="10" t="str">
        <f ca="1">IFERROR(IF(AND(NOW()&lt;= EOMONTH(DATE(YEAR($P933),9, 1), 0), Overall!$A935&lt;&gt;"", MONTH($O933) &lt;= 9, MONTH($P933) &gt;= 9), IF($T933 &lt;&gt; "", $H933/$T933, ""), ""), "")</f>
        <v/>
      </c>
      <c r="AQ933" s="10" t="str">
        <f ca="1">IFERROR(IF(AND(NOW()&lt;= EOMONTH(DATE(YEAR($P933),10, 1), 0), Overall!$A935&lt;&gt;"", MONTH($O933) &lt;= 10, MONTH($P933) &gt;= 10), IF($T933 &lt;&gt; "", $H933/$T933, ""), ""), "")</f>
        <v/>
      </c>
      <c r="AR933" s="10" t="str">
        <f ca="1">IFERROR(IF(AND(NOW()&lt;= EOMONTH(DATE(YEAR($P933),11, 1), 0), Overall!$A935&lt;&gt;"", MONTH($O933) &lt;=11, MONTH($P933) &gt;= 11), IF($T933 &lt;&gt; "", $H933/$T933, ""), ""), "")</f>
        <v/>
      </c>
      <c r="AS933" s="10" t="str">
        <f ca="1">IFERROR(IF(AND(NOW()&lt;= EOMONTH(DATE(YEAR($P933),12, 1), 0), Overall!$A935&lt;&gt;"", MONTH($O933) &lt;= 12, MONTH($P933) &gt;= 12), IF($T933 &lt;&gt; "", $H933/$T933, ""), ""), "")</f>
        <v/>
      </c>
      <c r="AT933" s="16">
        <f t="shared" ca="1" si="28"/>
        <v>500000</v>
      </c>
    </row>
    <row r="934" spans="1:46" x14ac:dyDescent="0.25">
      <c r="A934" t="str">
        <f>_xlfn.VALUETOTEXT(Overall!A936)</f>
        <v>FY2025 PCHP</v>
      </c>
      <c r="B934" s="8">
        <f>IF(Overall!B936&lt;&gt;"", VALUE(Overall!B936), "")</f>
        <v>84</v>
      </c>
      <c r="C934" s="5" t="str">
        <f>IF(Overall!C936&lt;&gt;"",_xlfn.VALUETOTEXT(Overall!C936),"")</f>
        <v>25-1202-0503-25MACQ-PS-DS-084</v>
      </c>
      <c r="D934" s="5" t="str">
        <f>_xlfn.VALUETOTEXT(Overall!D936)</f>
        <v>DS</v>
      </c>
      <c r="E934" s="5" t="str">
        <f>IF(Overall!Q936&lt;&gt;"",_xlfn.VALUETOTEXT(Overall!Q936),"")</f>
        <v>MACQ</v>
      </c>
      <c r="F934" s="5" t="str">
        <f>IF(Overall!E936&lt;&gt;"",_xlfn.VALUETOTEXT(Overall!E936),"")</f>
        <v>Macquarie Bank Ltd</v>
      </c>
      <c r="G934" s="5" t="str">
        <f>IF(Overall!R936&lt;&gt;"",_xlfn.VALUETOTEXT(Overall!R936),"")</f>
        <v>Asian</v>
      </c>
      <c r="H934" s="6">
        <f>IF(Overall!F936&lt;&gt;"",VALUE(Overall!F936),"")</f>
        <v>500000</v>
      </c>
      <c r="I934" s="6">
        <f>IF(Overall!G936&lt;&gt;"",VALUE(Overall!G936),"")</f>
        <v>77</v>
      </c>
      <c r="J934" s="6">
        <f>IF(Overall!H936&lt;&gt;"",VALUE(Overall!H936),"")</f>
        <v>64</v>
      </c>
      <c r="K934" s="6">
        <f>IF(Overall!I936&lt;&gt;"",VALUE(Overall!I936),"")</f>
        <v>5.53</v>
      </c>
      <c r="L934" s="6">
        <f>IF(Overall!J936&lt;&gt;"",VALUE(Overall!J936),"")</f>
        <v>0.98</v>
      </c>
      <c r="M934" s="6">
        <f>IF(Overall!K936&lt;&gt;"",VALUE(Overall!K936),"")</f>
        <v>4.55</v>
      </c>
      <c r="N934" s="6">
        <f>IF(Overall!T936&lt;&gt;"",VALUE(Overall!T936),"")</f>
        <v>74.7</v>
      </c>
      <c r="O934" s="7">
        <f>IF(Overall!L936&lt;&gt;"", DATEVALUE(Overall!L936), "")</f>
        <v>45809</v>
      </c>
      <c r="P934" s="7">
        <f>IF(Overall!M936&lt;&gt;"", DATEVALUE(Overall!M936), "")</f>
        <v>45838</v>
      </c>
      <c r="Q934" s="7" t="str">
        <f>IF(Overall!S936&lt;&gt;"",_xlfn.VALUETOTEXT(Overall!S936),"")</f>
        <v>Jun</v>
      </c>
      <c r="R934" s="7">
        <f>IF(Overall!O936&lt;&gt;"", DATEVALUE(Overall!O936), "")</f>
        <v>45700</v>
      </c>
      <c r="S934" s="7">
        <f>IF(Overall!O936&lt;&gt;"", DATEVALUE(Overall!O936), "")</f>
        <v>45700</v>
      </c>
      <c r="T934" s="5">
        <f t="shared" si="29"/>
        <v>1</v>
      </c>
      <c r="U934" s="10" t="str">
        <f>IF(Overall!$A936&lt;&gt;"",IF(AND(MONTH($O934) &lt;= 1, MONTH($P934) &gt;= 1), IF($T934 &lt;&gt; "", $H934/$T934, ""), ""),"")</f>
        <v/>
      </c>
      <c r="V934" s="10" t="str">
        <f>IF(Overall!$A936&lt;&gt;"",IF(AND(MONTH($O934) &lt;= 2, MONTH($P934) &gt;= 2), IF($T934 &lt;&gt; "", $H934/$T934, ""), ""),"")</f>
        <v/>
      </c>
      <c r="W934" s="10" t="str">
        <f>IF(Overall!$A936&lt;&gt;"",IF(AND(MONTH($O934) &lt;= 3, MONTH($P934) &gt;= 3), IF($T934 &lt;&gt; "", $H934/$T934, ""), ""),"")</f>
        <v/>
      </c>
      <c r="X934" s="10" t="str">
        <f>IF(Overall!$A936&lt;&gt;"",IF(AND(MONTH($O934) &lt;= 4, MONTH($P934) &gt;= 4), IF($T934 &lt;&gt; "", $H934/$T934, ""), ""),"")</f>
        <v/>
      </c>
      <c r="Y934" s="10" t="str">
        <f>IF(Overall!$A936&lt;&gt;"",IF(AND(MONTH($O934) &lt;= 5, MONTH($P934) &gt;= 5), IF($T934 &lt;&gt; "", $H934/$T934, ""), ""),"")</f>
        <v/>
      </c>
      <c r="Z934" s="10">
        <f>IF(Overall!$A936&lt;&gt;"",IF(AND(MONTH($O934) &lt;= 6, MONTH($P934) &gt;= 6), IF($T934 &lt;&gt; "", $H934/$T934, ""), ""),"")</f>
        <v>500000</v>
      </c>
      <c r="AA934" s="10" t="str">
        <f>IF(Overall!$A936&lt;&gt;"",IF(AND(MONTH($O934) &lt;= 7, MONTH($P934) &gt;= 7 ), IF($T934 &lt;&gt; "", $H934/$T934, ""), ""),"")</f>
        <v/>
      </c>
      <c r="AB934" s="10" t="str">
        <f>IF(Overall!$A936&lt;&gt;"",IF(AND(MONTH($O934) &lt;= 8, MONTH($P934) &gt;= 8), IF($T934 &lt;&gt; "", $H934/$T934, ""), ""),"")</f>
        <v/>
      </c>
      <c r="AC934" s="10" t="str">
        <f>IF(Overall!$A936&lt;&gt;"",IF(AND(MONTH($O934) &lt;= 9, MONTH($P934) &gt;= 9), IF($T934 &lt;&gt; "", $H934/$T934, ""), ""),"")</f>
        <v/>
      </c>
      <c r="AD934" s="10" t="str">
        <f>IF(Overall!$A936&lt;&gt;"",IF(AND(MONTH($O934) &lt;= 10, MONTH($P934) &gt;= 10), IF($T934 &lt;&gt; "", $H934/$T934, ""), ""),"")</f>
        <v/>
      </c>
      <c r="AE934" s="10" t="str">
        <f>IF(Overall!$A936&lt;&gt;"",IF(AND(MONTH($O934) &lt;= 11, MONTH($P934) &gt;= 11), IF($T934 &lt;&gt; "", $H934/$T934, ""), ""),"")</f>
        <v/>
      </c>
      <c r="AF934" s="10" t="str">
        <f>IF(Overall!$A936&lt;&gt;"",IF(AND(MONTH($O934) &lt;= 12, MONTH($P934) &gt;= 12), IF($T934 &lt;&gt; "", $H934/$T934, ""), ""),"")</f>
        <v/>
      </c>
      <c r="AH934" s="10" t="str">
        <f ca="1">IFERROR(IF(AND(NOW()&lt;= EOMONTH(DATE(YEAR($P934),1, 1), 0), Overall!$A936&lt;&gt;"", MONTH($O934) &lt;= 1, MONTH($P934) &gt;= 1), IF($T934 &lt;&gt; "", $H934/$T934, ""), ""), "")</f>
        <v/>
      </c>
      <c r="AI934" s="10" t="str">
        <f ca="1">IFERROR(IF(AND(NOW()&lt;= EOMONTH(DATE(YEAR($P934),2, 1), 0), Overall!$A936&lt;&gt;"", MONTH($O934) &lt;= 2, MONTH($P934) &gt;= 2), IF($T934 &lt;&gt; "", $H934/$T934, ""), ""), "")</f>
        <v/>
      </c>
      <c r="AJ934" s="10" t="str">
        <f ca="1">IFERROR(IF(AND(NOW()&lt;= EOMONTH(DATE(YEAR($P934),3, 1), 0), Overall!$A936&lt;&gt;"", MONTH($O934) &lt;= 3, MONTH($P934) &gt;= 3), IF($T934 &lt;&gt; "", $H934/$T934, ""), ""), "")</f>
        <v/>
      </c>
      <c r="AK934" s="10" t="str">
        <f ca="1">IFERROR(IF(AND(NOW()&lt;= EOMONTH(DATE(YEAR($P934),4, 1), 0), Overall!$A936&lt;&gt;"", MONTH($O934) &lt;= 4, MONTH($P934) &gt;= 4), IF($T934 &lt;&gt; "", $H934/$T934, ""), ""), "")</f>
        <v/>
      </c>
      <c r="AL934" s="10" t="str">
        <f ca="1">IFERROR(IF(AND(NOW()&lt;= EOMONTH(DATE(YEAR($P934),5, 1), 0), Overall!$A936&lt;&gt;"", MONTH($O934) &lt;= 5, MONTH($P934) &gt;= 5), IF($T934 &lt;&gt; "", $H934/$T934, ""), ""), "")</f>
        <v/>
      </c>
      <c r="AM934" s="10">
        <f ca="1">IFERROR(IF(AND(NOW()&lt;= EOMONTH(DATE(YEAR($P934),6, 1), 0), Overall!$A936&lt;&gt;"", MONTH($O934) &lt;= 6, MONTH($P934) &gt;= 6), IF($T934 &lt;&gt; "", $H934/$T934, ""), ""), "")</f>
        <v>500000</v>
      </c>
      <c r="AN934" s="10" t="str">
        <f ca="1">IFERROR(IF(AND(NOW()&lt;= EOMONTH(DATE(YEAR($P934),7, 1), 0), Overall!$A936&lt;&gt;"", MONTH($O934) &lt;= 7, MONTH($P934) &gt;= 7), IF($T934 &lt;&gt; "", $H934/$T934, ""), ""), "")</f>
        <v/>
      </c>
      <c r="AO934" s="10" t="str">
        <f ca="1">IFERROR(IF(AND(NOW()&lt;= EOMONTH(DATE(YEAR($P934),8, 1), 0), Overall!$A936&lt;&gt;"", MONTH($O934) &lt;= 8, MONTH($P934) &gt;= 8), IF($T934 &lt;&gt; "", $H934/$T934, ""), ""), "")</f>
        <v/>
      </c>
      <c r="AP934" s="10" t="str">
        <f ca="1">IFERROR(IF(AND(NOW()&lt;= EOMONTH(DATE(YEAR($P934),9, 1), 0), Overall!$A936&lt;&gt;"", MONTH($O934) &lt;= 9, MONTH($P934) &gt;= 9), IF($T934 &lt;&gt; "", $H934/$T934, ""), ""), "")</f>
        <v/>
      </c>
      <c r="AQ934" s="10" t="str">
        <f ca="1">IFERROR(IF(AND(NOW()&lt;= EOMONTH(DATE(YEAR($P934),10, 1), 0), Overall!$A936&lt;&gt;"", MONTH($O934) &lt;= 10, MONTH($P934) &gt;= 10), IF($T934 &lt;&gt; "", $H934/$T934, ""), ""), "")</f>
        <v/>
      </c>
      <c r="AR934" s="10" t="str">
        <f ca="1">IFERROR(IF(AND(NOW()&lt;= EOMONTH(DATE(YEAR($P934),11, 1), 0), Overall!$A936&lt;&gt;"", MONTH($O934) &lt;=11, MONTH($P934) &gt;= 11), IF($T934 &lt;&gt; "", $H934/$T934, ""), ""), "")</f>
        <v/>
      </c>
      <c r="AS934" s="10" t="str">
        <f ca="1">IFERROR(IF(AND(NOW()&lt;= EOMONTH(DATE(YEAR($P934),12, 1), 0), Overall!$A936&lt;&gt;"", MONTH($O934) &lt;= 12, MONTH($P934) &gt;= 12), IF($T934 &lt;&gt; "", $H934/$T934, ""), ""), "")</f>
        <v/>
      </c>
      <c r="AT934" s="16">
        <f t="shared" ref="AT934:AT997" ca="1" si="30">SUM(AH934:AS934)</f>
        <v>500000</v>
      </c>
    </row>
    <row r="935" spans="1:46" x14ac:dyDescent="0.25">
      <c r="A935" t="str">
        <f>_xlfn.VALUETOTEXT(Overall!A937)</f>
        <v>FY2025 PCHP</v>
      </c>
      <c r="B935" s="8">
        <f>IF(Overall!B937&lt;&gt;"", VALUE(Overall!B937), "")</f>
        <v>85</v>
      </c>
      <c r="C935" s="5" t="str">
        <f>IF(Overall!C937&lt;&gt;"",_xlfn.VALUETOTEXT(Overall!C937),"")</f>
        <v>25-1402-0703-25ANZB-PS-EG-085</v>
      </c>
      <c r="D935" s="5" t="str">
        <f>_xlfn.VALUETOTEXT(Overall!D937)</f>
        <v>EG</v>
      </c>
      <c r="E935" s="5" t="str">
        <f>IF(Overall!Q937&lt;&gt;"",_xlfn.VALUETOTEXT(Overall!Q937),"")</f>
        <v>ANZB</v>
      </c>
      <c r="F935" s="5" t="str">
        <f>IF(Overall!E937&lt;&gt;"",_xlfn.VALUETOTEXT(Overall!E937),"")</f>
        <v>Australia And New Zealand Banking Group Limited</v>
      </c>
      <c r="G935" s="5" t="str">
        <f>IF(Overall!R937&lt;&gt;"",_xlfn.VALUETOTEXT(Overall!R937),"")</f>
        <v>Asian</v>
      </c>
      <c r="H935" s="6">
        <f>IF(Overall!F937&lt;&gt;"",VALUE(Overall!F937),"")</f>
        <v>500000</v>
      </c>
      <c r="I935" s="6">
        <f>IF(Overall!G937&lt;&gt;"",VALUE(Overall!G937),"")</f>
        <v>77</v>
      </c>
      <c r="J935" s="6">
        <f>IF(Overall!H937&lt;&gt;"",VALUE(Overall!H937),"")</f>
        <v>64</v>
      </c>
      <c r="K935" s="6">
        <f>IF(Overall!I937&lt;&gt;"",VALUE(Overall!I937),"")</f>
        <v>5.95</v>
      </c>
      <c r="L935" s="6">
        <f>IF(Overall!J937&lt;&gt;"",VALUE(Overall!J937),"")</f>
        <v>1</v>
      </c>
      <c r="M935" s="6">
        <f>IF(Overall!K937&lt;&gt;"",VALUE(Overall!K937),"")</f>
        <v>4.95</v>
      </c>
      <c r="N935" s="6">
        <f>IF(Overall!T937&lt;&gt;"",VALUE(Overall!T937),"")</f>
        <v>73.66</v>
      </c>
      <c r="O935" s="7">
        <f>IF(Overall!L937&lt;&gt;"", DATEVALUE(Overall!L937), "")</f>
        <v>45809</v>
      </c>
      <c r="P935" s="7">
        <f>IF(Overall!M937&lt;&gt;"", DATEVALUE(Overall!M937), "")</f>
        <v>45838</v>
      </c>
      <c r="Q935" s="7" t="str">
        <f>IF(Overall!S937&lt;&gt;"",_xlfn.VALUETOTEXT(Overall!S937),"")</f>
        <v>Jun</v>
      </c>
      <c r="R935" s="7">
        <f>IF(Overall!O937&lt;&gt;"", DATEVALUE(Overall!O937), "")</f>
        <v>45702</v>
      </c>
      <c r="S935" s="7">
        <f>IF(Overall!O937&lt;&gt;"", DATEVALUE(Overall!O937), "")</f>
        <v>45702</v>
      </c>
      <c r="T935" s="5">
        <f t="shared" si="29"/>
        <v>1</v>
      </c>
      <c r="U935" s="10" t="str">
        <f>IF(Overall!$A937&lt;&gt;"",IF(AND(MONTH($O935) &lt;= 1, MONTH($P935) &gt;= 1), IF($T935 &lt;&gt; "", $H935/$T935, ""), ""),"")</f>
        <v/>
      </c>
      <c r="V935" s="10" t="str">
        <f>IF(Overall!$A937&lt;&gt;"",IF(AND(MONTH($O935) &lt;= 2, MONTH($P935) &gt;= 2), IF($T935 &lt;&gt; "", $H935/$T935, ""), ""),"")</f>
        <v/>
      </c>
      <c r="W935" s="10" t="str">
        <f>IF(Overall!$A937&lt;&gt;"",IF(AND(MONTH($O935) &lt;= 3, MONTH($P935) &gt;= 3), IF($T935 &lt;&gt; "", $H935/$T935, ""), ""),"")</f>
        <v/>
      </c>
      <c r="X935" s="10" t="str">
        <f>IF(Overall!$A937&lt;&gt;"",IF(AND(MONTH($O935) &lt;= 4, MONTH($P935) &gt;= 4), IF($T935 &lt;&gt; "", $H935/$T935, ""), ""),"")</f>
        <v/>
      </c>
      <c r="Y935" s="10" t="str">
        <f>IF(Overall!$A937&lt;&gt;"",IF(AND(MONTH($O935) &lt;= 5, MONTH($P935) &gt;= 5), IF($T935 &lt;&gt; "", $H935/$T935, ""), ""),"")</f>
        <v/>
      </c>
      <c r="Z935" s="10">
        <f>IF(Overall!$A937&lt;&gt;"",IF(AND(MONTH($O935) &lt;= 6, MONTH($P935) &gt;= 6), IF($T935 &lt;&gt; "", $H935/$T935, ""), ""),"")</f>
        <v>500000</v>
      </c>
      <c r="AA935" s="10" t="str">
        <f>IF(Overall!$A937&lt;&gt;"",IF(AND(MONTH($O935) &lt;= 7, MONTH($P935) &gt;= 7 ), IF($T935 &lt;&gt; "", $H935/$T935, ""), ""),"")</f>
        <v/>
      </c>
      <c r="AB935" s="10" t="str">
        <f>IF(Overall!$A937&lt;&gt;"",IF(AND(MONTH($O935) &lt;= 8, MONTH($P935) &gt;= 8), IF($T935 &lt;&gt; "", $H935/$T935, ""), ""),"")</f>
        <v/>
      </c>
      <c r="AC935" s="10" t="str">
        <f>IF(Overall!$A937&lt;&gt;"",IF(AND(MONTH($O935) &lt;= 9, MONTH($P935) &gt;= 9), IF($T935 &lt;&gt; "", $H935/$T935, ""), ""),"")</f>
        <v/>
      </c>
      <c r="AD935" s="10" t="str">
        <f>IF(Overall!$A937&lt;&gt;"",IF(AND(MONTH($O935) &lt;= 10, MONTH($P935) &gt;= 10), IF($T935 &lt;&gt; "", $H935/$T935, ""), ""),"")</f>
        <v/>
      </c>
      <c r="AE935" s="10" t="str">
        <f>IF(Overall!$A937&lt;&gt;"",IF(AND(MONTH($O935) &lt;= 11, MONTH($P935) &gt;= 11), IF($T935 &lt;&gt; "", $H935/$T935, ""), ""),"")</f>
        <v/>
      </c>
      <c r="AF935" s="10" t="str">
        <f>IF(Overall!$A937&lt;&gt;"",IF(AND(MONTH($O935) &lt;= 12, MONTH($P935) &gt;= 12), IF($T935 &lt;&gt; "", $H935/$T935, ""), ""),"")</f>
        <v/>
      </c>
      <c r="AH935" s="10" t="str">
        <f ca="1">IFERROR(IF(AND(NOW()&lt;= EOMONTH(DATE(YEAR($P935),1, 1), 0), Overall!$A937&lt;&gt;"", MONTH($O935) &lt;= 1, MONTH($P935) &gt;= 1), IF($T935 &lt;&gt; "", $H935/$T935, ""), ""), "")</f>
        <v/>
      </c>
      <c r="AI935" s="10" t="str">
        <f ca="1">IFERROR(IF(AND(NOW()&lt;= EOMONTH(DATE(YEAR($P935),2, 1), 0), Overall!$A937&lt;&gt;"", MONTH($O935) &lt;= 2, MONTH($P935) &gt;= 2), IF($T935 &lt;&gt; "", $H935/$T935, ""), ""), "")</f>
        <v/>
      </c>
      <c r="AJ935" s="10" t="str">
        <f ca="1">IFERROR(IF(AND(NOW()&lt;= EOMONTH(DATE(YEAR($P935),3, 1), 0), Overall!$A937&lt;&gt;"", MONTH($O935) &lt;= 3, MONTH($P935) &gt;= 3), IF($T935 &lt;&gt; "", $H935/$T935, ""), ""), "")</f>
        <v/>
      </c>
      <c r="AK935" s="10" t="str">
        <f ca="1">IFERROR(IF(AND(NOW()&lt;= EOMONTH(DATE(YEAR($P935),4, 1), 0), Overall!$A937&lt;&gt;"", MONTH($O935) &lt;= 4, MONTH($P935) &gt;= 4), IF($T935 &lt;&gt; "", $H935/$T935, ""), ""), "")</f>
        <v/>
      </c>
      <c r="AL935" s="10" t="str">
        <f ca="1">IFERROR(IF(AND(NOW()&lt;= EOMONTH(DATE(YEAR($P935),5, 1), 0), Overall!$A937&lt;&gt;"", MONTH($O935) &lt;= 5, MONTH($P935) &gt;= 5), IF($T935 &lt;&gt; "", $H935/$T935, ""), ""), "")</f>
        <v/>
      </c>
      <c r="AM935" s="10">
        <f ca="1">IFERROR(IF(AND(NOW()&lt;= EOMONTH(DATE(YEAR($P935),6, 1), 0), Overall!$A937&lt;&gt;"", MONTH($O935) &lt;= 6, MONTH($P935) &gt;= 6), IF($T935 &lt;&gt; "", $H935/$T935, ""), ""), "")</f>
        <v>500000</v>
      </c>
      <c r="AN935" s="10" t="str">
        <f ca="1">IFERROR(IF(AND(NOW()&lt;= EOMONTH(DATE(YEAR($P935),7, 1), 0), Overall!$A937&lt;&gt;"", MONTH($O935) &lt;= 7, MONTH($P935) &gt;= 7), IF($T935 &lt;&gt; "", $H935/$T935, ""), ""), "")</f>
        <v/>
      </c>
      <c r="AO935" s="10" t="str">
        <f ca="1">IFERROR(IF(AND(NOW()&lt;= EOMONTH(DATE(YEAR($P935),8, 1), 0), Overall!$A937&lt;&gt;"", MONTH($O935) &lt;= 8, MONTH($P935) &gt;= 8), IF($T935 &lt;&gt; "", $H935/$T935, ""), ""), "")</f>
        <v/>
      </c>
      <c r="AP935" s="10" t="str">
        <f ca="1">IFERROR(IF(AND(NOW()&lt;= EOMONTH(DATE(YEAR($P935),9, 1), 0), Overall!$A937&lt;&gt;"", MONTH($O935) &lt;= 9, MONTH($P935) &gt;= 9), IF($T935 &lt;&gt; "", $H935/$T935, ""), ""), "")</f>
        <v/>
      </c>
      <c r="AQ935" s="10" t="str">
        <f ca="1">IFERROR(IF(AND(NOW()&lt;= EOMONTH(DATE(YEAR($P935),10, 1), 0), Overall!$A937&lt;&gt;"", MONTH($O935) &lt;= 10, MONTH($P935) &gt;= 10), IF($T935 &lt;&gt; "", $H935/$T935, ""), ""), "")</f>
        <v/>
      </c>
      <c r="AR935" s="10" t="str">
        <f ca="1">IFERROR(IF(AND(NOW()&lt;= EOMONTH(DATE(YEAR($P935),11, 1), 0), Overall!$A937&lt;&gt;"", MONTH($O935) &lt;=11, MONTH($P935) &gt;= 11), IF($T935 &lt;&gt; "", $H935/$T935, ""), ""), "")</f>
        <v/>
      </c>
      <c r="AS935" s="10" t="str">
        <f ca="1">IFERROR(IF(AND(NOW()&lt;= EOMONTH(DATE(YEAR($P935),12, 1), 0), Overall!$A937&lt;&gt;"", MONTH($O935) &lt;= 12, MONTH($P935) &gt;= 12), IF($T935 &lt;&gt; "", $H935/$T935, ""), ""), "")</f>
        <v/>
      </c>
      <c r="AT935" s="16">
        <f t="shared" ca="1" si="30"/>
        <v>500000</v>
      </c>
    </row>
    <row r="936" spans="1:46" x14ac:dyDescent="0.25">
      <c r="A936" t="str">
        <f>_xlfn.VALUETOTEXT(Overall!A938)</f>
        <v>FY2025 PCHP</v>
      </c>
      <c r="B936" s="8">
        <f>IF(Overall!B938&lt;&gt;"", VALUE(Overall!B938), "")</f>
        <v>86</v>
      </c>
      <c r="C936" s="5" t="str">
        <f>IF(Overall!C938&lt;&gt;"",_xlfn.VALUETOTEXT(Overall!C938),"")</f>
        <v>25-1402-0703-25SCBS-PS-HZ-086</v>
      </c>
      <c r="D936" s="5" t="str">
        <f>_xlfn.VALUETOTEXT(Overall!D938)</f>
        <v>HZ</v>
      </c>
      <c r="E936" s="5" t="str">
        <f>IF(Overall!Q938&lt;&gt;"",_xlfn.VALUETOTEXT(Overall!Q938),"")</f>
        <v>SCBS</v>
      </c>
      <c r="F936" s="5" t="str">
        <f>IF(Overall!E938&lt;&gt;"",_xlfn.VALUETOTEXT(Overall!E938),"")</f>
        <v>Standard Chartered Saadiq Berhad</v>
      </c>
      <c r="G936" s="5" t="str">
        <f>IF(Overall!R938&lt;&gt;"",_xlfn.VALUETOTEXT(Overall!R938),"")</f>
        <v>Asian</v>
      </c>
      <c r="H936" s="6">
        <f>IF(Overall!F938&lt;&gt;"",VALUE(Overall!F938),"")</f>
        <v>500000</v>
      </c>
      <c r="I936" s="6">
        <f>IF(Overall!G938&lt;&gt;"",VALUE(Overall!G938),"")</f>
        <v>77</v>
      </c>
      <c r="J936" s="6">
        <f>IF(Overall!H938&lt;&gt;"",VALUE(Overall!H938),"")</f>
        <v>64</v>
      </c>
      <c r="K936" s="6">
        <f>IF(Overall!I938&lt;&gt;"",VALUE(Overall!I938),"")</f>
        <v>5.9</v>
      </c>
      <c r="L936" s="6">
        <f>IF(Overall!J938&lt;&gt;"",VALUE(Overall!J938),"")</f>
        <v>1</v>
      </c>
      <c r="M936" s="6">
        <f>IF(Overall!K938&lt;&gt;"",VALUE(Overall!K938),"")</f>
        <v>4.9000000000000004</v>
      </c>
      <c r="N936" s="6">
        <f>IF(Overall!T938&lt;&gt;"",VALUE(Overall!T938),"")</f>
        <v>73.73</v>
      </c>
      <c r="O936" s="7">
        <f>IF(Overall!L938&lt;&gt;"", DATEVALUE(Overall!L938), "")</f>
        <v>45809</v>
      </c>
      <c r="P936" s="7">
        <f>IF(Overall!M938&lt;&gt;"", DATEVALUE(Overall!M938), "")</f>
        <v>45838</v>
      </c>
      <c r="Q936" s="7" t="str">
        <f>IF(Overall!S938&lt;&gt;"",_xlfn.VALUETOTEXT(Overall!S938),"")</f>
        <v>Jun</v>
      </c>
      <c r="R936" s="7">
        <f>IF(Overall!O938&lt;&gt;"", DATEVALUE(Overall!O938), "")</f>
        <v>45702</v>
      </c>
      <c r="S936" s="7">
        <f>IF(Overall!O938&lt;&gt;"", DATEVALUE(Overall!O938), "")</f>
        <v>45702</v>
      </c>
      <c r="T936" s="5">
        <f t="shared" si="29"/>
        <v>1</v>
      </c>
      <c r="U936" s="10" t="str">
        <f>IF(Overall!$A938&lt;&gt;"",IF(AND(MONTH($O936) &lt;= 1, MONTH($P936) &gt;= 1), IF($T936 &lt;&gt; "", $H936/$T936, ""), ""),"")</f>
        <v/>
      </c>
      <c r="V936" s="10" t="str">
        <f>IF(Overall!$A938&lt;&gt;"",IF(AND(MONTH($O936) &lt;= 2, MONTH($P936) &gt;= 2), IF($T936 &lt;&gt; "", $H936/$T936, ""), ""),"")</f>
        <v/>
      </c>
      <c r="W936" s="10" t="str">
        <f>IF(Overall!$A938&lt;&gt;"",IF(AND(MONTH($O936) &lt;= 3, MONTH($P936) &gt;= 3), IF($T936 &lt;&gt; "", $H936/$T936, ""), ""),"")</f>
        <v/>
      </c>
      <c r="X936" s="10" t="str">
        <f>IF(Overall!$A938&lt;&gt;"",IF(AND(MONTH($O936) &lt;= 4, MONTH($P936) &gt;= 4), IF($T936 &lt;&gt; "", $H936/$T936, ""), ""),"")</f>
        <v/>
      </c>
      <c r="Y936" s="10" t="str">
        <f>IF(Overall!$A938&lt;&gt;"",IF(AND(MONTH($O936) &lt;= 5, MONTH($P936) &gt;= 5), IF($T936 &lt;&gt; "", $H936/$T936, ""), ""),"")</f>
        <v/>
      </c>
      <c r="Z936" s="10">
        <f>IF(Overall!$A938&lt;&gt;"",IF(AND(MONTH($O936) &lt;= 6, MONTH($P936) &gt;= 6), IF($T936 &lt;&gt; "", $H936/$T936, ""), ""),"")</f>
        <v>500000</v>
      </c>
      <c r="AA936" s="10" t="str">
        <f>IF(Overall!$A938&lt;&gt;"",IF(AND(MONTH($O936) &lt;= 7, MONTH($P936) &gt;= 7 ), IF($T936 &lt;&gt; "", $H936/$T936, ""), ""),"")</f>
        <v/>
      </c>
      <c r="AB936" s="10" t="str">
        <f>IF(Overall!$A938&lt;&gt;"",IF(AND(MONTH($O936) &lt;= 8, MONTH($P936) &gt;= 8), IF($T936 &lt;&gt; "", $H936/$T936, ""), ""),"")</f>
        <v/>
      </c>
      <c r="AC936" s="10" t="str">
        <f>IF(Overall!$A938&lt;&gt;"",IF(AND(MONTH($O936) &lt;= 9, MONTH($P936) &gt;= 9), IF($T936 &lt;&gt; "", $H936/$T936, ""), ""),"")</f>
        <v/>
      </c>
      <c r="AD936" s="10" t="str">
        <f>IF(Overall!$A938&lt;&gt;"",IF(AND(MONTH($O936) &lt;= 10, MONTH($P936) &gt;= 10), IF($T936 &lt;&gt; "", $H936/$T936, ""), ""),"")</f>
        <v/>
      </c>
      <c r="AE936" s="10" t="str">
        <f>IF(Overall!$A938&lt;&gt;"",IF(AND(MONTH($O936) &lt;= 11, MONTH($P936) &gt;= 11), IF($T936 &lt;&gt; "", $H936/$T936, ""), ""),"")</f>
        <v/>
      </c>
      <c r="AF936" s="10" t="str">
        <f>IF(Overall!$A938&lt;&gt;"",IF(AND(MONTH($O936) &lt;= 12, MONTH($P936) &gt;= 12), IF($T936 &lt;&gt; "", $H936/$T936, ""), ""),"")</f>
        <v/>
      </c>
      <c r="AH936" s="10" t="str">
        <f ca="1">IFERROR(IF(AND(NOW()&lt;= EOMONTH(DATE(YEAR($P936),1, 1), 0), Overall!$A938&lt;&gt;"", MONTH($O936) &lt;= 1, MONTH($P936) &gt;= 1), IF($T936 &lt;&gt; "", $H936/$T936, ""), ""), "")</f>
        <v/>
      </c>
      <c r="AI936" s="10" t="str">
        <f ca="1">IFERROR(IF(AND(NOW()&lt;= EOMONTH(DATE(YEAR($P936),2, 1), 0), Overall!$A938&lt;&gt;"", MONTH($O936) &lt;= 2, MONTH($P936) &gt;= 2), IF($T936 &lt;&gt; "", $H936/$T936, ""), ""), "")</f>
        <v/>
      </c>
      <c r="AJ936" s="10" t="str">
        <f ca="1">IFERROR(IF(AND(NOW()&lt;= EOMONTH(DATE(YEAR($P936),3, 1), 0), Overall!$A938&lt;&gt;"", MONTH($O936) &lt;= 3, MONTH($P936) &gt;= 3), IF($T936 &lt;&gt; "", $H936/$T936, ""), ""), "")</f>
        <v/>
      </c>
      <c r="AK936" s="10" t="str">
        <f ca="1">IFERROR(IF(AND(NOW()&lt;= EOMONTH(DATE(YEAR($P936),4, 1), 0), Overall!$A938&lt;&gt;"", MONTH($O936) &lt;= 4, MONTH($P936) &gt;= 4), IF($T936 &lt;&gt; "", $H936/$T936, ""), ""), "")</f>
        <v/>
      </c>
      <c r="AL936" s="10" t="str">
        <f ca="1">IFERROR(IF(AND(NOW()&lt;= EOMONTH(DATE(YEAR($P936),5, 1), 0), Overall!$A938&lt;&gt;"", MONTH($O936) &lt;= 5, MONTH($P936) &gt;= 5), IF($T936 &lt;&gt; "", $H936/$T936, ""), ""), "")</f>
        <v/>
      </c>
      <c r="AM936" s="10">
        <f ca="1">IFERROR(IF(AND(NOW()&lt;= EOMONTH(DATE(YEAR($P936),6, 1), 0), Overall!$A938&lt;&gt;"", MONTH($O936) &lt;= 6, MONTH($P936) &gt;= 6), IF($T936 &lt;&gt; "", $H936/$T936, ""), ""), "")</f>
        <v>500000</v>
      </c>
      <c r="AN936" s="10" t="str">
        <f ca="1">IFERROR(IF(AND(NOW()&lt;= EOMONTH(DATE(YEAR($P936),7, 1), 0), Overall!$A938&lt;&gt;"", MONTH($O936) &lt;= 7, MONTH($P936) &gt;= 7), IF($T936 &lt;&gt; "", $H936/$T936, ""), ""), "")</f>
        <v/>
      </c>
      <c r="AO936" s="10" t="str">
        <f ca="1">IFERROR(IF(AND(NOW()&lt;= EOMONTH(DATE(YEAR($P936),8, 1), 0), Overall!$A938&lt;&gt;"", MONTH($O936) &lt;= 8, MONTH($P936) &gt;= 8), IF($T936 &lt;&gt; "", $H936/$T936, ""), ""), "")</f>
        <v/>
      </c>
      <c r="AP936" s="10" t="str">
        <f ca="1">IFERROR(IF(AND(NOW()&lt;= EOMONTH(DATE(YEAR($P936),9, 1), 0), Overall!$A938&lt;&gt;"", MONTH($O936) &lt;= 9, MONTH($P936) &gt;= 9), IF($T936 &lt;&gt; "", $H936/$T936, ""), ""), "")</f>
        <v/>
      </c>
      <c r="AQ936" s="10" t="str">
        <f ca="1">IFERROR(IF(AND(NOW()&lt;= EOMONTH(DATE(YEAR($P936),10, 1), 0), Overall!$A938&lt;&gt;"", MONTH($O936) &lt;= 10, MONTH($P936) &gt;= 10), IF($T936 &lt;&gt; "", $H936/$T936, ""), ""), "")</f>
        <v/>
      </c>
      <c r="AR936" s="10" t="str">
        <f ca="1">IFERROR(IF(AND(NOW()&lt;= EOMONTH(DATE(YEAR($P936),11, 1), 0), Overall!$A938&lt;&gt;"", MONTH($O936) &lt;=11, MONTH($P936) &gt;= 11), IF($T936 &lt;&gt; "", $H936/$T936, ""), ""), "")</f>
        <v/>
      </c>
      <c r="AS936" s="10" t="str">
        <f ca="1">IFERROR(IF(AND(NOW()&lt;= EOMONTH(DATE(YEAR($P936),12, 1), 0), Overall!$A938&lt;&gt;"", MONTH($O936) &lt;= 12, MONTH($P936) &gt;= 12), IF($T936 &lt;&gt; "", $H936/$T936, ""), ""), "")</f>
        <v/>
      </c>
      <c r="AT936" s="16">
        <f t="shared" ca="1" si="30"/>
        <v>500000</v>
      </c>
    </row>
    <row r="937" spans="1:46" x14ac:dyDescent="0.25">
      <c r="A937" t="str">
        <f>_xlfn.VALUETOTEXT(Overall!A939)</f>
        <v>FY2025 PCHP</v>
      </c>
      <c r="B937" s="8">
        <f>IF(Overall!B939&lt;&gt;"", VALUE(Overall!B939), "")</f>
        <v>87</v>
      </c>
      <c r="C937" s="5" t="str">
        <f>IF(Overall!C939&lt;&gt;"",_xlfn.VALUETOTEXT(Overall!C939),"")</f>
        <v>25-1402-0703-25JPMC-PS-EG-087</v>
      </c>
      <c r="D937" s="5" t="str">
        <f>_xlfn.VALUETOTEXT(Overall!D939)</f>
        <v>EG</v>
      </c>
      <c r="E937" s="5" t="str">
        <f>IF(Overall!Q939&lt;&gt;"",_xlfn.VALUETOTEXT(Overall!Q939),"")</f>
        <v>JPMC</v>
      </c>
      <c r="F937" s="5" t="str">
        <f>IF(Overall!E939&lt;&gt;"",_xlfn.VALUETOTEXT(Overall!E939),"")</f>
        <v>JP Morgan Chase Bank NA</v>
      </c>
      <c r="G937" s="5" t="str">
        <f>IF(Overall!R939&lt;&gt;"",_xlfn.VALUETOTEXT(Overall!R939),"")</f>
        <v>Asian</v>
      </c>
      <c r="H937" s="6">
        <f>IF(Overall!F939&lt;&gt;"",VALUE(Overall!F939),"")</f>
        <v>500000</v>
      </c>
      <c r="I937" s="6">
        <f>IF(Overall!G939&lt;&gt;"",VALUE(Overall!G939),"")</f>
        <v>77</v>
      </c>
      <c r="J937" s="6">
        <f>IF(Overall!H939&lt;&gt;"",VALUE(Overall!H939),"")</f>
        <v>64</v>
      </c>
      <c r="K937" s="6">
        <f>IF(Overall!I939&lt;&gt;"",VALUE(Overall!I939),"")</f>
        <v>6</v>
      </c>
      <c r="L937" s="6">
        <f>IF(Overall!J939&lt;&gt;"",VALUE(Overall!J939),"")</f>
        <v>1.07</v>
      </c>
      <c r="M937" s="6">
        <f>IF(Overall!K939&lt;&gt;"",VALUE(Overall!K939),"")</f>
        <v>4.93</v>
      </c>
      <c r="N937" s="6">
        <f>IF(Overall!T939&lt;&gt;"",VALUE(Overall!T939),"")</f>
        <v>73.73</v>
      </c>
      <c r="O937" s="7">
        <f>IF(Overall!L939&lt;&gt;"", DATEVALUE(Overall!L939), "")</f>
        <v>45809</v>
      </c>
      <c r="P937" s="7">
        <f>IF(Overall!M939&lt;&gt;"", DATEVALUE(Overall!M939), "")</f>
        <v>45838</v>
      </c>
      <c r="Q937" s="7" t="str">
        <f>IF(Overall!S939&lt;&gt;"",_xlfn.VALUETOTEXT(Overall!S939),"")</f>
        <v>Jun</v>
      </c>
      <c r="R937" s="7">
        <f>IF(Overall!O939&lt;&gt;"", DATEVALUE(Overall!O939), "")</f>
        <v>45702</v>
      </c>
      <c r="S937" s="7">
        <f>IF(Overall!O939&lt;&gt;"", DATEVALUE(Overall!O939), "")</f>
        <v>45702</v>
      </c>
      <c r="T937" s="5">
        <f t="shared" si="29"/>
        <v>1</v>
      </c>
      <c r="U937" s="10" t="str">
        <f>IF(Overall!$A939&lt;&gt;"",IF(AND(MONTH($O937) &lt;= 1, MONTH($P937) &gt;= 1), IF($T937 &lt;&gt; "", $H937/$T937, ""), ""),"")</f>
        <v/>
      </c>
      <c r="V937" s="10" t="str">
        <f>IF(Overall!$A939&lt;&gt;"",IF(AND(MONTH($O937) &lt;= 2, MONTH($P937) &gt;= 2), IF($T937 &lt;&gt; "", $H937/$T937, ""), ""),"")</f>
        <v/>
      </c>
      <c r="W937" s="10" t="str">
        <f>IF(Overall!$A939&lt;&gt;"",IF(AND(MONTH($O937) &lt;= 3, MONTH($P937) &gt;= 3), IF($T937 &lt;&gt; "", $H937/$T937, ""), ""),"")</f>
        <v/>
      </c>
      <c r="X937" s="10" t="str">
        <f>IF(Overall!$A939&lt;&gt;"",IF(AND(MONTH($O937) &lt;= 4, MONTH($P937) &gt;= 4), IF($T937 &lt;&gt; "", $H937/$T937, ""), ""),"")</f>
        <v/>
      </c>
      <c r="Y937" s="10" t="str">
        <f>IF(Overall!$A939&lt;&gt;"",IF(AND(MONTH($O937) &lt;= 5, MONTH($P937) &gt;= 5), IF($T937 &lt;&gt; "", $H937/$T937, ""), ""),"")</f>
        <v/>
      </c>
      <c r="Z937" s="10">
        <f>IF(Overall!$A939&lt;&gt;"",IF(AND(MONTH($O937) &lt;= 6, MONTH($P937) &gt;= 6), IF($T937 &lt;&gt; "", $H937/$T937, ""), ""),"")</f>
        <v>500000</v>
      </c>
      <c r="AA937" s="10" t="str">
        <f>IF(Overall!$A939&lt;&gt;"",IF(AND(MONTH($O937) &lt;= 7, MONTH($P937) &gt;= 7 ), IF($T937 &lt;&gt; "", $H937/$T937, ""), ""),"")</f>
        <v/>
      </c>
      <c r="AB937" s="10" t="str">
        <f>IF(Overall!$A939&lt;&gt;"",IF(AND(MONTH($O937) &lt;= 8, MONTH($P937) &gt;= 8), IF($T937 &lt;&gt; "", $H937/$T937, ""), ""),"")</f>
        <v/>
      </c>
      <c r="AC937" s="10" t="str">
        <f>IF(Overall!$A939&lt;&gt;"",IF(AND(MONTH($O937) &lt;= 9, MONTH($P937) &gt;= 9), IF($T937 &lt;&gt; "", $H937/$T937, ""), ""),"")</f>
        <v/>
      </c>
      <c r="AD937" s="10" t="str">
        <f>IF(Overall!$A939&lt;&gt;"",IF(AND(MONTH($O937) &lt;= 10, MONTH($P937) &gt;= 10), IF($T937 &lt;&gt; "", $H937/$T937, ""), ""),"")</f>
        <v/>
      </c>
      <c r="AE937" s="10" t="str">
        <f>IF(Overall!$A939&lt;&gt;"",IF(AND(MONTH($O937) &lt;= 11, MONTH($P937) &gt;= 11), IF($T937 &lt;&gt; "", $H937/$T937, ""), ""),"")</f>
        <v/>
      </c>
      <c r="AF937" s="10" t="str">
        <f>IF(Overall!$A939&lt;&gt;"",IF(AND(MONTH($O937) &lt;= 12, MONTH($P937) &gt;= 12), IF($T937 &lt;&gt; "", $H937/$T937, ""), ""),"")</f>
        <v/>
      </c>
      <c r="AH937" s="10" t="str">
        <f ca="1">IFERROR(IF(AND(NOW()&lt;= EOMONTH(DATE(YEAR($P937),1, 1), 0), Overall!$A939&lt;&gt;"", MONTH($O937) &lt;= 1, MONTH($P937) &gt;= 1), IF($T937 &lt;&gt; "", $H937/$T937, ""), ""), "")</f>
        <v/>
      </c>
      <c r="AI937" s="10" t="str">
        <f ca="1">IFERROR(IF(AND(NOW()&lt;= EOMONTH(DATE(YEAR($P937),2, 1), 0), Overall!$A939&lt;&gt;"", MONTH($O937) &lt;= 2, MONTH($P937) &gt;= 2), IF($T937 &lt;&gt; "", $H937/$T937, ""), ""), "")</f>
        <v/>
      </c>
      <c r="AJ937" s="10" t="str">
        <f ca="1">IFERROR(IF(AND(NOW()&lt;= EOMONTH(DATE(YEAR($P937),3, 1), 0), Overall!$A939&lt;&gt;"", MONTH($O937) &lt;= 3, MONTH($P937) &gt;= 3), IF($T937 &lt;&gt; "", $H937/$T937, ""), ""), "")</f>
        <v/>
      </c>
      <c r="AK937" s="10" t="str">
        <f ca="1">IFERROR(IF(AND(NOW()&lt;= EOMONTH(DATE(YEAR($P937),4, 1), 0), Overall!$A939&lt;&gt;"", MONTH($O937) &lt;= 4, MONTH($P937) &gt;= 4), IF($T937 &lt;&gt; "", $H937/$T937, ""), ""), "")</f>
        <v/>
      </c>
      <c r="AL937" s="10" t="str">
        <f ca="1">IFERROR(IF(AND(NOW()&lt;= EOMONTH(DATE(YEAR($P937),5, 1), 0), Overall!$A939&lt;&gt;"", MONTH($O937) &lt;= 5, MONTH($P937) &gt;= 5), IF($T937 &lt;&gt; "", $H937/$T937, ""), ""), "")</f>
        <v/>
      </c>
      <c r="AM937" s="10">
        <f ca="1">IFERROR(IF(AND(NOW()&lt;= EOMONTH(DATE(YEAR($P937),6, 1), 0), Overall!$A939&lt;&gt;"", MONTH($O937) &lt;= 6, MONTH($P937) &gt;= 6), IF($T937 &lt;&gt; "", $H937/$T937, ""), ""), "")</f>
        <v>500000</v>
      </c>
      <c r="AN937" s="10" t="str">
        <f ca="1">IFERROR(IF(AND(NOW()&lt;= EOMONTH(DATE(YEAR($P937),7, 1), 0), Overall!$A939&lt;&gt;"", MONTH($O937) &lt;= 7, MONTH($P937) &gt;= 7), IF($T937 &lt;&gt; "", $H937/$T937, ""), ""), "")</f>
        <v/>
      </c>
      <c r="AO937" s="10" t="str">
        <f ca="1">IFERROR(IF(AND(NOW()&lt;= EOMONTH(DATE(YEAR($P937),8, 1), 0), Overall!$A939&lt;&gt;"", MONTH($O937) &lt;= 8, MONTH($P937) &gt;= 8), IF($T937 &lt;&gt; "", $H937/$T937, ""), ""), "")</f>
        <v/>
      </c>
      <c r="AP937" s="10" t="str">
        <f ca="1">IFERROR(IF(AND(NOW()&lt;= EOMONTH(DATE(YEAR($P937),9, 1), 0), Overall!$A939&lt;&gt;"", MONTH($O937) &lt;= 9, MONTH($P937) &gt;= 9), IF($T937 &lt;&gt; "", $H937/$T937, ""), ""), "")</f>
        <v/>
      </c>
      <c r="AQ937" s="10" t="str">
        <f ca="1">IFERROR(IF(AND(NOW()&lt;= EOMONTH(DATE(YEAR($P937),10, 1), 0), Overall!$A939&lt;&gt;"", MONTH($O937) &lt;= 10, MONTH($P937) &gt;= 10), IF($T937 &lt;&gt; "", $H937/$T937, ""), ""), "")</f>
        <v/>
      </c>
      <c r="AR937" s="10" t="str">
        <f ca="1">IFERROR(IF(AND(NOW()&lt;= EOMONTH(DATE(YEAR($P937),11, 1), 0), Overall!$A939&lt;&gt;"", MONTH($O937) &lt;=11, MONTH($P937) &gt;= 11), IF($T937 &lt;&gt; "", $H937/$T937, ""), ""), "")</f>
        <v/>
      </c>
      <c r="AS937" s="10" t="str">
        <f ca="1">IFERROR(IF(AND(NOW()&lt;= EOMONTH(DATE(YEAR($P937),12, 1), 0), Overall!$A939&lt;&gt;"", MONTH($O937) &lt;= 12, MONTH($P937) &gt;= 12), IF($T937 &lt;&gt; "", $H937/$T937, ""), ""), "")</f>
        <v/>
      </c>
      <c r="AT937" s="16">
        <f t="shared" ca="1" si="30"/>
        <v>500000</v>
      </c>
    </row>
    <row r="938" spans="1:46" x14ac:dyDescent="0.25">
      <c r="A938" t="str">
        <f>_xlfn.VALUETOTEXT(Overall!A940)</f>
        <v>FY2025 PCHP</v>
      </c>
      <c r="B938" s="8">
        <f>IF(Overall!B940&lt;&gt;"", VALUE(Overall!B940), "")</f>
        <v>88</v>
      </c>
      <c r="C938" s="5" t="str">
        <f>IF(Overall!C940&lt;&gt;"",_xlfn.VALUETOTEXT(Overall!C940),"")</f>
        <v>25-1402-0703-25MACQ-PS-HZ-088</v>
      </c>
      <c r="D938" s="5" t="str">
        <f>_xlfn.VALUETOTEXT(Overall!D940)</f>
        <v>HZ</v>
      </c>
      <c r="E938" s="5" t="str">
        <f>IF(Overall!Q940&lt;&gt;"",_xlfn.VALUETOTEXT(Overall!Q940),"")</f>
        <v>MACQ</v>
      </c>
      <c r="F938" s="5" t="str">
        <f>IF(Overall!E940&lt;&gt;"",_xlfn.VALUETOTEXT(Overall!E940),"")</f>
        <v>Macquarie Bank Ltd</v>
      </c>
      <c r="G938" s="5" t="str">
        <f>IF(Overall!R940&lt;&gt;"",_xlfn.VALUETOTEXT(Overall!R940),"")</f>
        <v>Asian</v>
      </c>
      <c r="H938" s="6">
        <f>IF(Overall!F940&lt;&gt;"",VALUE(Overall!F940),"")</f>
        <v>500000</v>
      </c>
      <c r="I938" s="6">
        <f>IF(Overall!G940&lt;&gt;"",VALUE(Overall!G940),"")</f>
        <v>77</v>
      </c>
      <c r="J938" s="6">
        <f>IF(Overall!H940&lt;&gt;"",VALUE(Overall!H940),"")</f>
        <v>64</v>
      </c>
      <c r="K938" s="6">
        <f>IF(Overall!I940&lt;&gt;"",VALUE(Overall!I940),"")</f>
        <v>6.02</v>
      </c>
      <c r="L938" s="6">
        <f>IF(Overall!J940&lt;&gt;"",VALUE(Overall!J940),"")</f>
        <v>1.08</v>
      </c>
      <c r="M938" s="6">
        <f>IF(Overall!K940&lt;&gt;"",VALUE(Overall!K940),"")</f>
        <v>4.9400000000000004</v>
      </c>
      <c r="N938" s="6">
        <f>IF(Overall!T940&lt;&gt;"",VALUE(Overall!T940),"")</f>
        <v>73.75</v>
      </c>
      <c r="O938" s="7">
        <f>IF(Overall!L940&lt;&gt;"", DATEVALUE(Overall!L940), "")</f>
        <v>45809</v>
      </c>
      <c r="P938" s="7">
        <f>IF(Overall!M940&lt;&gt;"", DATEVALUE(Overall!M940), "")</f>
        <v>45838</v>
      </c>
      <c r="Q938" s="7" t="str">
        <f>IF(Overall!S940&lt;&gt;"",_xlfn.VALUETOTEXT(Overall!S940),"")</f>
        <v>Jun</v>
      </c>
      <c r="R938" s="7">
        <f>IF(Overall!O940&lt;&gt;"", DATEVALUE(Overall!O940), "")</f>
        <v>45702</v>
      </c>
      <c r="S938" s="7">
        <f>IF(Overall!O940&lt;&gt;"", DATEVALUE(Overall!O940), "")</f>
        <v>45702</v>
      </c>
      <c r="T938" s="5">
        <f t="shared" si="29"/>
        <v>1</v>
      </c>
      <c r="U938" s="10" t="str">
        <f>IF(Overall!$A940&lt;&gt;"",IF(AND(MONTH($O938) &lt;= 1, MONTH($P938) &gt;= 1), IF($T938 &lt;&gt; "", $H938/$T938, ""), ""),"")</f>
        <v/>
      </c>
      <c r="V938" s="10" t="str">
        <f>IF(Overall!$A940&lt;&gt;"",IF(AND(MONTH($O938) &lt;= 2, MONTH($P938) &gt;= 2), IF($T938 &lt;&gt; "", $H938/$T938, ""), ""),"")</f>
        <v/>
      </c>
      <c r="W938" s="10" t="str">
        <f>IF(Overall!$A940&lt;&gt;"",IF(AND(MONTH($O938) &lt;= 3, MONTH($P938) &gt;= 3), IF($T938 &lt;&gt; "", $H938/$T938, ""), ""),"")</f>
        <v/>
      </c>
      <c r="X938" s="10" t="str">
        <f>IF(Overall!$A940&lt;&gt;"",IF(AND(MONTH($O938) &lt;= 4, MONTH($P938) &gt;= 4), IF($T938 &lt;&gt; "", $H938/$T938, ""), ""),"")</f>
        <v/>
      </c>
      <c r="Y938" s="10" t="str">
        <f>IF(Overall!$A940&lt;&gt;"",IF(AND(MONTH($O938) &lt;= 5, MONTH($P938) &gt;= 5), IF($T938 &lt;&gt; "", $H938/$T938, ""), ""),"")</f>
        <v/>
      </c>
      <c r="Z938" s="10">
        <f>IF(Overall!$A940&lt;&gt;"",IF(AND(MONTH($O938) &lt;= 6, MONTH($P938) &gt;= 6), IF($T938 &lt;&gt; "", $H938/$T938, ""), ""),"")</f>
        <v>500000</v>
      </c>
      <c r="AA938" s="10" t="str">
        <f>IF(Overall!$A940&lt;&gt;"",IF(AND(MONTH($O938) &lt;= 7, MONTH($P938) &gt;= 7 ), IF($T938 &lt;&gt; "", $H938/$T938, ""), ""),"")</f>
        <v/>
      </c>
      <c r="AB938" s="10" t="str">
        <f>IF(Overall!$A940&lt;&gt;"",IF(AND(MONTH($O938) &lt;= 8, MONTH($P938) &gt;= 8), IF($T938 &lt;&gt; "", $H938/$T938, ""), ""),"")</f>
        <v/>
      </c>
      <c r="AC938" s="10" t="str">
        <f>IF(Overall!$A940&lt;&gt;"",IF(AND(MONTH($O938) &lt;= 9, MONTH($P938) &gt;= 9), IF($T938 &lt;&gt; "", $H938/$T938, ""), ""),"")</f>
        <v/>
      </c>
      <c r="AD938" s="10" t="str">
        <f>IF(Overall!$A940&lt;&gt;"",IF(AND(MONTH($O938) &lt;= 10, MONTH($P938) &gt;= 10), IF($T938 &lt;&gt; "", $H938/$T938, ""), ""),"")</f>
        <v/>
      </c>
      <c r="AE938" s="10" t="str">
        <f>IF(Overall!$A940&lt;&gt;"",IF(AND(MONTH($O938) &lt;= 11, MONTH($P938) &gt;= 11), IF($T938 &lt;&gt; "", $H938/$T938, ""), ""),"")</f>
        <v/>
      </c>
      <c r="AF938" s="10" t="str">
        <f>IF(Overall!$A940&lt;&gt;"",IF(AND(MONTH($O938) &lt;= 12, MONTH($P938) &gt;= 12), IF($T938 &lt;&gt; "", $H938/$T938, ""), ""),"")</f>
        <v/>
      </c>
      <c r="AH938" s="10" t="str">
        <f ca="1">IFERROR(IF(AND(NOW()&lt;= EOMONTH(DATE(YEAR($P938),1, 1), 0), Overall!$A940&lt;&gt;"", MONTH($O938) &lt;= 1, MONTH($P938) &gt;= 1), IF($T938 &lt;&gt; "", $H938/$T938, ""), ""), "")</f>
        <v/>
      </c>
      <c r="AI938" s="10" t="str">
        <f ca="1">IFERROR(IF(AND(NOW()&lt;= EOMONTH(DATE(YEAR($P938),2, 1), 0), Overall!$A940&lt;&gt;"", MONTH($O938) &lt;= 2, MONTH($P938) &gt;= 2), IF($T938 &lt;&gt; "", $H938/$T938, ""), ""), "")</f>
        <v/>
      </c>
      <c r="AJ938" s="10" t="str">
        <f ca="1">IFERROR(IF(AND(NOW()&lt;= EOMONTH(DATE(YEAR($P938),3, 1), 0), Overall!$A940&lt;&gt;"", MONTH($O938) &lt;= 3, MONTH($P938) &gt;= 3), IF($T938 &lt;&gt; "", $H938/$T938, ""), ""), "")</f>
        <v/>
      </c>
      <c r="AK938" s="10" t="str">
        <f ca="1">IFERROR(IF(AND(NOW()&lt;= EOMONTH(DATE(YEAR($P938),4, 1), 0), Overall!$A940&lt;&gt;"", MONTH($O938) &lt;= 4, MONTH($P938) &gt;= 4), IF($T938 &lt;&gt; "", $H938/$T938, ""), ""), "")</f>
        <v/>
      </c>
      <c r="AL938" s="10" t="str">
        <f ca="1">IFERROR(IF(AND(NOW()&lt;= EOMONTH(DATE(YEAR($P938),5, 1), 0), Overall!$A940&lt;&gt;"", MONTH($O938) &lt;= 5, MONTH($P938) &gt;= 5), IF($T938 &lt;&gt; "", $H938/$T938, ""), ""), "")</f>
        <v/>
      </c>
      <c r="AM938" s="10">
        <f ca="1">IFERROR(IF(AND(NOW()&lt;= EOMONTH(DATE(YEAR($P938),6, 1), 0), Overall!$A940&lt;&gt;"", MONTH($O938) &lt;= 6, MONTH($P938) &gt;= 6), IF($T938 &lt;&gt; "", $H938/$T938, ""), ""), "")</f>
        <v>500000</v>
      </c>
      <c r="AN938" s="10" t="str">
        <f ca="1">IFERROR(IF(AND(NOW()&lt;= EOMONTH(DATE(YEAR($P938),7, 1), 0), Overall!$A940&lt;&gt;"", MONTH($O938) &lt;= 7, MONTH($P938) &gt;= 7), IF($T938 &lt;&gt; "", $H938/$T938, ""), ""), "")</f>
        <v/>
      </c>
      <c r="AO938" s="10" t="str">
        <f ca="1">IFERROR(IF(AND(NOW()&lt;= EOMONTH(DATE(YEAR($P938),8, 1), 0), Overall!$A940&lt;&gt;"", MONTH($O938) &lt;= 8, MONTH($P938) &gt;= 8), IF($T938 &lt;&gt; "", $H938/$T938, ""), ""), "")</f>
        <v/>
      </c>
      <c r="AP938" s="10" t="str">
        <f ca="1">IFERROR(IF(AND(NOW()&lt;= EOMONTH(DATE(YEAR($P938),9, 1), 0), Overall!$A940&lt;&gt;"", MONTH($O938) &lt;= 9, MONTH($P938) &gt;= 9), IF($T938 &lt;&gt; "", $H938/$T938, ""), ""), "")</f>
        <v/>
      </c>
      <c r="AQ938" s="10" t="str">
        <f ca="1">IFERROR(IF(AND(NOW()&lt;= EOMONTH(DATE(YEAR($P938),10, 1), 0), Overall!$A940&lt;&gt;"", MONTH($O938) &lt;= 10, MONTH($P938) &gt;= 10), IF($T938 &lt;&gt; "", $H938/$T938, ""), ""), "")</f>
        <v/>
      </c>
      <c r="AR938" s="10" t="str">
        <f ca="1">IFERROR(IF(AND(NOW()&lt;= EOMONTH(DATE(YEAR($P938),11, 1), 0), Overall!$A940&lt;&gt;"", MONTH($O938) &lt;=11, MONTH($P938) &gt;= 11), IF($T938 &lt;&gt; "", $H938/$T938, ""), ""), "")</f>
        <v/>
      </c>
      <c r="AS938" s="10" t="str">
        <f ca="1">IFERROR(IF(AND(NOW()&lt;= EOMONTH(DATE(YEAR($P938),12, 1), 0), Overall!$A940&lt;&gt;"", MONTH($O938) &lt;= 12, MONTH($P938) &gt;= 12), IF($T938 &lt;&gt; "", $H938/$T938, ""), ""), "")</f>
        <v/>
      </c>
      <c r="AT938" s="16">
        <f t="shared" ca="1" si="30"/>
        <v>500000</v>
      </c>
    </row>
    <row r="939" spans="1:46" x14ac:dyDescent="0.25">
      <c r="A939" t="str">
        <f>_xlfn.VALUETOTEXT(Overall!A941)</f>
        <v>FY2025 PCHP</v>
      </c>
      <c r="B939" s="8">
        <f>IF(Overall!B941&lt;&gt;"", VALUE(Overall!B941), "")</f>
        <v>89</v>
      </c>
      <c r="C939" s="5" t="str">
        <f>IF(Overall!C941&lt;&gt;"",_xlfn.VALUETOTEXT(Overall!C941),"")</f>
        <v>25-1402-0703-25MSCG-PS-DS-089</v>
      </c>
      <c r="D939" s="5" t="str">
        <f>_xlfn.VALUETOTEXT(Overall!D941)</f>
        <v>DS</v>
      </c>
      <c r="E939" s="5" t="str">
        <f>IF(Overall!Q941&lt;&gt;"",_xlfn.VALUETOTEXT(Overall!Q941),"")</f>
        <v>MSCG</v>
      </c>
      <c r="F939" s="5" t="str">
        <f>IF(Overall!E941&lt;&gt;"",_xlfn.VALUETOTEXT(Overall!E941),"")</f>
        <v>Morgan Stanley Capital Group (Singapore) Pte</v>
      </c>
      <c r="G939" s="5" t="str">
        <f>IF(Overall!R941&lt;&gt;"",_xlfn.VALUETOTEXT(Overall!R941),"")</f>
        <v>Asian</v>
      </c>
      <c r="H939" s="6">
        <f>IF(Overall!F941&lt;&gt;"",VALUE(Overall!F941),"")</f>
        <v>500000</v>
      </c>
      <c r="I939" s="6">
        <f>IF(Overall!G941&lt;&gt;"",VALUE(Overall!G941),"")</f>
        <v>77</v>
      </c>
      <c r="J939" s="6">
        <f>IF(Overall!H941&lt;&gt;"",VALUE(Overall!H941),"")</f>
        <v>64</v>
      </c>
      <c r="K939" s="6">
        <f>IF(Overall!I941&lt;&gt;"",VALUE(Overall!I941),"")</f>
        <v>5.89</v>
      </c>
      <c r="L939" s="6">
        <f>IF(Overall!J941&lt;&gt;"",VALUE(Overall!J941),"")</f>
        <v>1.05</v>
      </c>
      <c r="M939" s="6">
        <f>IF(Overall!K941&lt;&gt;"",VALUE(Overall!K941),"")</f>
        <v>4.84</v>
      </c>
      <c r="N939" s="6">
        <f>IF(Overall!T941&lt;&gt;"",VALUE(Overall!T941),"")</f>
        <v>74.02</v>
      </c>
      <c r="O939" s="7">
        <f>IF(Overall!L941&lt;&gt;"", DATEVALUE(Overall!L941), "")</f>
        <v>45809</v>
      </c>
      <c r="P939" s="7">
        <f>IF(Overall!M941&lt;&gt;"", DATEVALUE(Overall!M941), "")</f>
        <v>45838</v>
      </c>
      <c r="Q939" s="7" t="str">
        <f>IF(Overall!S941&lt;&gt;"",_xlfn.VALUETOTEXT(Overall!S941),"")</f>
        <v>Jun</v>
      </c>
      <c r="R939" s="7">
        <f>IF(Overall!O941&lt;&gt;"", DATEVALUE(Overall!O941), "")</f>
        <v>45702</v>
      </c>
      <c r="S939" s="7">
        <f>IF(Overall!O941&lt;&gt;"", DATEVALUE(Overall!O941), "")</f>
        <v>45702</v>
      </c>
      <c r="T939" s="5">
        <f t="shared" si="29"/>
        <v>1</v>
      </c>
      <c r="U939" s="10" t="str">
        <f>IF(Overall!$A941&lt;&gt;"",IF(AND(MONTH($O939) &lt;= 1, MONTH($P939) &gt;= 1), IF($T939 &lt;&gt; "", $H939/$T939, ""), ""),"")</f>
        <v/>
      </c>
      <c r="V939" s="10" t="str">
        <f>IF(Overall!$A941&lt;&gt;"",IF(AND(MONTH($O939) &lt;= 2, MONTH($P939) &gt;= 2), IF($T939 &lt;&gt; "", $H939/$T939, ""), ""),"")</f>
        <v/>
      </c>
      <c r="W939" s="10" t="str">
        <f>IF(Overall!$A941&lt;&gt;"",IF(AND(MONTH($O939) &lt;= 3, MONTH($P939) &gt;= 3), IF($T939 &lt;&gt; "", $H939/$T939, ""), ""),"")</f>
        <v/>
      </c>
      <c r="X939" s="10" t="str">
        <f>IF(Overall!$A941&lt;&gt;"",IF(AND(MONTH($O939) &lt;= 4, MONTH($P939) &gt;= 4), IF($T939 &lt;&gt; "", $H939/$T939, ""), ""),"")</f>
        <v/>
      </c>
      <c r="Y939" s="10" t="str">
        <f>IF(Overall!$A941&lt;&gt;"",IF(AND(MONTH($O939) &lt;= 5, MONTH($P939) &gt;= 5), IF($T939 &lt;&gt; "", $H939/$T939, ""), ""),"")</f>
        <v/>
      </c>
      <c r="Z939" s="10">
        <f>IF(Overall!$A941&lt;&gt;"",IF(AND(MONTH($O939) &lt;= 6, MONTH($P939) &gt;= 6), IF($T939 &lt;&gt; "", $H939/$T939, ""), ""),"")</f>
        <v>500000</v>
      </c>
      <c r="AA939" s="10" t="str">
        <f>IF(Overall!$A941&lt;&gt;"",IF(AND(MONTH($O939) &lt;= 7, MONTH($P939) &gt;= 7 ), IF($T939 &lt;&gt; "", $H939/$T939, ""), ""),"")</f>
        <v/>
      </c>
      <c r="AB939" s="10" t="str">
        <f>IF(Overall!$A941&lt;&gt;"",IF(AND(MONTH($O939) &lt;= 8, MONTH($P939) &gt;= 8), IF($T939 &lt;&gt; "", $H939/$T939, ""), ""),"")</f>
        <v/>
      </c>
      <c r="AC939" s="10" t="str">
        <f>IF(Overall!$A941&lt;&gt;"",IF(AND(MONTH($O939) &lt;= 9, MONTH($P939) &gt;= 9), IF($T939 &lt;&gt; "", $H939/$T939, ""), ""),"")</f>
        <v/>
      </c>
      <c r="AD939" s="10" t="str">
        <f>IF(Overall!$A941&lt;&gt;"",IF(AND(MONTH($O939) &lt;= 10, MONTH($P939) &gt;= 10), IF($T939 &lt;&gt; "", $H939/$T939, ""), ""),"")</f>
        <v/>
      </c>
      <c r="AE939" s="10" t="str">
        <f>IF(Overall!$A941&lt;&gt;"",IF(AND(MONTH($O939) &lt;= 11, MONTH($P939) &gt;= 11), IF($T939 &lt;&gt; "", $H939/$T939, ""), ""),"")</f>
        <v/>
      </c>
      <c r="AF939" s="10" t="str">
        <f>IF(Overall!$A941&lt;&gt;"",IF(AND(MONTH($O939) &lt;= 12, MONTH($P939) &gt;= 12), IF($T939 &lt;&gt; "", $H939/$T939, ""), ""),"")</f>
        <v/>
      </c>
      <c r="AH939" s="10" t="str">
        <f ca="1">IFERROR(IF(AND(NOW()&lt;= EOMONTH(DATE(YEAR($P939),1, 1), 0), Overall!$A941&lt;&gt;"", MONTH($O939) &lt;= 1, MONTH($P939) &gt;= 1), IF($T939 &lt;&gt; "", $H939/$T939, ""), ""), "")</f>
        <v/>
      </c>
      <c r="AI939" s="10" t="str">
        <f ca="1">IFERROR(IF(AND(NOW()&lt;= EOMONTH(DATE(YEAR($P939),2, 1), 0), Overall!$A941&lt;&gt;"", MONTH($O939) &lt;= 2, MONTH($P939) &gt;= 2), IF($T939 &lt;&gt; "", $H939/$T939, ""), ""), "")</f>
        <v/>
      </c>
      <c r="AJ939" s="10" t="str">
        <f ca="1">IFERROR(IF(AND(NOW()&lt;= EOMONTH(DATE(YEAR($P939),3, 1), 0), Overall!$A941&lt;&gt;"", MONTH($O939) &lt;= 3, MONTH($P939) &gt;= 3), IF($T939 &lt;&gt; "", $H939/$T939, ""), ""), "")</f>
        <v/>
      </c>
      <c r="AK939" s="10" t="str">
        <f ca="1">IFERROR(IF(AND(NOW()&lt;= EOMONTH(DATE(YEAR($P939),4, 1), 0), Overall!$A941&lt;&gt;"", MONTH($O939) &lt;= 4, MONTH($P939) &gt;= 4), IF($T939 &lt;&gt; "", $H939/$T939, ""), ""), "")</f>
        <v/>
      </c>
      <c r="AL939" s="10" t="str">
        <f ca="1">IFERROR(IF(AND(NOW()&lt;= EOMONTH(DATE(YEAR($P939),5, 1), 0), Overall!$A941&lt;&gt;"", MONTH($O939) &lt;= 5, MONTH($P939) &gt;= 5), IF($T939 &lt;&gt; "", $H939/$T939, ""), ""), "")</f>
        <v/>
      </c>
      <c r="AM939" s="10">
        <f ca="1">IFERROR(IF(AND(NOW()&lt;= EOMONTH(DATE(YEAR($P939),6, 1), 0), Overall!$A941&lt;&gt;"", MONTH($O939) &lt;= 6, MONTH($P939) &gt;= 6), IF($T939 &lt;&gt; "", $H939/$T939, ""), ""), "")</f>
        <v>500000</v>
      </c>
      <c r="AN939" s="10" t="str">
        <f ca="1">IFERROR(IF(AND(NOW()&lt;= EOMONTH(DATE(YEAR($P939),7, 1), 0), Overall!$A941&lt;&gt;"", MONTH($O939) &lt;= 7, MONTH($P939) &gt;= 7), IF($T939 &lt;&gt; "", $H939/$T939, ""), ""), "")</f>
        <v/>
      </c>
      <c r="AO939" s="10" t="str">
        <f ca="1">IFERROR(IF(AND(NOW()&lt;= EOMONTH(DATE(YEAR($P939),8, 1), 0), Overall!$A941&lt;&gt;"", MONTH($O939) &lt;= 8, MONTH($P939) &gt;= 8), IF($T939 &lt;&gt; "", $H939/$T939, ""), ""), "")</f>
        <v/>
      </c>
      <c r="AP939" s="10" t="str">
        <f ca="1">IFERROR(IF(AND(NOW()&lt;= EOMONTH(DATE(YEAR($P939),9, 1), 0), Overall!$A941&lt;&gt;"", MONTH($O939) &lt;= 9, MONTH($P939) &gt;= 9), IF($T939 &lt;&gt; "", $H939/$T939, ""), ""), "")</f>
        <v/>
      </c>
      <c r="AQ939" s="10" t="str">
        <f ca="1">IFERROR(IF(AND(NOW()&lt;= EOMONTH(DATE(YEAR($P939),10, 1), 0), Overall!$A941&lt;&gt;"", MONTH($O939) &lt;= 10, MONTH($P939) &gt;= 10), IF($T939 &lt;&gt; "", $H939/$T939, ""), ""), "")</f>
        <v/>
      </c>
      <c r="AR939" s="10" t="str">
        <f ca="1">IFERROR(IF(AND(NOW()&lt;= EOMONTH(DATE(YEAR($P939),11, 1), 0), Overall!$A941&lt;&gt;"", MONTH($O939) &lt;=11, MONTH($P939) &gt;= 11), IF($T939 &lt;&gt; "", $H939/$T939, ""), ""), "")</f>
        <v/>
      </c>
      <c r="AS939" s="10" t="str">
        <f ca="1">IFERROR(IF(AND(NOW()&lt;= EOMONTH(DATE(YEAR($P939),12, 1), 0), Overall!$A941&lt;&gt;"", MONTH($O939) &lt;= 12, MONTH($P939) &gt;= 12), IF($T939 &lt;&gt; "", $H939/$T939, ""), ""), "")</f>
        <v/>
      </c>
      <c r="AT939" s="16">
        <f t="shared" ca="1" si="30"/>
        <v>500000</v>
      </c>
    </row>
    <row r="940" spans="1:46" x14ac:dyDescent="0.25">
      <c r="A940" t="str">
        <f>_xlfn.VALUETOTEXT(Overall!A942)</f>
        <v>FY2025 PCHP</v>
      </c>
      <c r="B940" s="8">
        <f>IF(Overall!B942&lt;&gt;"", VALUE(Overall!B942), "")</f>
        <v>90</v>
      </c>
      <c r="C940" s="5" t="str">
        <f>IF(Overall!C942&lt;&gt;"",_xlfn.VALUETOTEXT(Overall!C942),"")</f>
        <v>25-1802-1003-25SCBS-PS-DS-090</v>
      </c>
      <c r="D940" s="5" t="str">
        <f>_xlfn.VALUETOTEXT(Overall!D942)</f>
        <v>DS</v>
      </c>
      <c r="E940" s="5" t="str">
        <f>IF(Overall!Q942&lt;&gt;"",_xlfn.VALUETOTEXT(Overall!Q942),"")</f>
        <v>SCBS</v>
      </c>
      <c r="F940" s="5" t="str">
        <f>IF(Overall!E942&lt;&gt;"",_xlfn.VALUETOTEXT(Overall!E942),"")</f>
        <v>Standard Chartered Saadiq Berhad</v>
      </c>
      <c r="G940" s="5" t="str">
        <f>IF(Overall!R942&lt;&gt;"",_xlfn.VALUETOTEXT(Overall!R942),"")</f>
        <v>Asian</v>
      </c>
      <c r="H940" s="6">
        <f>IF(Overall!F942&lt;&gt;"",VALUE(Overall!F942),"")</f>
        <v>500000</v>
      </c>
      <c r="I940" s="6">
        <f>IF(Overall!G942&lt;&gt;"",VALUE(Overall!G942),"")</f>
        <v>77</v>
      </c>
      <c r="J940" s="6">
        <f>IF(Overall!H942&lt;&gt;"",VALUE(Overall!H942),"")</f>
        <v>64</v>
      </c>
      <c r="K940" s="6">
        <f>IF(Overall!I942&lt;&gt;"",VALUE(Overall!I942),"")</f>
        <v>6.1</v>
      </c>
      <c r="L940" s="6">
        <f>IF(Overall!J942&lt;&gt;"",VALUE(Overall!J942),"")</f>
        <v>1.2</v>
      </c>
      <c r="M940" s="6">
        <f>IF(Overall!K942&lt;&gt;"",VALUE(Overall!K942),"")</f>
        <v>4.9000000000000004</v>
      </c>
      <c r="N940" s="6">
        <f>IF(Overall!T942&lt;&gt;"",VALUE(Overall!T942),"")</f>
        <v>73.77</v>
      </c>
      <c r="O940" s="7">
        <f>IF(Overall!L942&lt;&gt;"", DATEVALUE(Overall!L942), "")</f>
        <v>45839</v>
      </c>
      <c r="P940" s="7">
        <f>IF(Overall!M942&lt;&gt;"", DATEVALUE(Overall!M942), "")</f>
        <v>45869</v>
      </c>
      <c r="Q940" s="7" t="str">
        <f>IF(Overall!S942&lt;&gt;"",_xlfn.VALUETOTEXT(Overall!S942),"")</f>
        <v>Jul</v>
      </c>
      <c r="R940" s="7">
        <f>IF(Overall!O942&lt;&gt;"", DATEVALUE(Overall!O942), "")</f>
        <v>45706</v>
      </c>
      <c r="S940" s="7">
        <f>IF(Overall!O942&lt;&gt;"", DATEVALUE(Overall!O942), "")</f>
        <v>45706</v>
      </c>
      <c r="T940" s="5">
        <f t="shared" si="29"/>
        <v>1</v>
      </c>
      <c r="U940" s="10" t="str">
        <f>IF(Overall!$A942&lt;&gt;"",IF(AND(MONTH($O940) &lt;= 1, MONTH($P940) &gt;= 1), IF($T940 &lt;&gt; "", $H940/$T940, ""), ""),"")</f>
        <v/>
      </c>
      <c r="V940" s="10" t="str">
        <f>IF(Overall!$A942&lt;&gt;"",IF(AND(MONTH($O940) &lt;= 2, MONTH($P940) &gt;= 2), IF($T940 &lt;&gt; "", $H940/$T940, ""), ""),"")</f>
        <v/>
      </c>
      <c r="W940" s="10" t="str">
        <f>IF(Overall!$A942&lt;&gt;"",IF(AND(MONTH($O940) &lt;= 3, MONTH($P940) &gt;= 3), IF($T940 &lt;&gt; "", $H940/$T940, ""), ""),"")</f>
        <v/>
      </c>
      <c r="X940" s="10" t="str">
        <f>IF(Overall!$A942&lt;&gt;"",IF(AND(MONTH($O940) &lt;= 4, MONTH($P940) &gt;= 4), IF($T940 &lt;&gt; "", $H940/$T940, ""), ""),"")</f>
        <v/>
      </c>
      <c r="Y940" s="10" t="str">
        <f>IF(Overall!$A942&lt;&gt;"",IF(AND(MONTH($O940) &lt;= 5, MONTH($P940) &gt;= 5), IF($T940 &lt;&gt; "", $H940/$T940, ""), ""),"")</f>
        <v/>
      </c>
      <c r="Z940" s="10" t="str">
        <f>IF(Overall!$A942&lt;&gt;"",IF(AND(MONTH($O940) &lt;= 6, MONTH($P940) &gt;= 6), IF($T940 &lt;&gt; "", $H940/$T940, ""), ""),"")</f>
        <v/>
      </c>
      <c r="AA940" s="10">
        <f>IF(Overall!$A942&lt;&gt;"",IF(AND(MONTH($O940) &lt;= 7, MONTH($P940) &gt;= 7 ), IF($T940 &lt;&gt; "", $H940/$T940, ""), ""),"")</f>
        <v>500000</v>
      </c>
      <c r="AB940" s="10" t="str">
        <f>IF(Overall!$A942&lt;&gt;"",IF(AND(MONTH($O940) &lt;= 8, MONTH($P940) &gt;= 8), IF($T940 &lt;&gt; "", $H940/$T940, ""), ""),"")</f>
        <v/>
      </c>
      <c r="AC940" s="10" t="str">
        <f>IF(Overall!$A942&lt;&gt;"",IF(AND(MONTH($O940) &lt;= 9, MONTH($P940) &gt;= 9), IF($T940 &lt;&gt; "", $H940/$T940, ""), ""),"")</f>
        <v/>
      </c>
      <c r="AD940" s="10" t="str">
        <f>IF(Overall!$A942&lt;&gt;"",IF(AND(MONTH($O940) &lt;= 10, MONTH($P940) &gt;= 10), IF($T940 &lt;&gt; "", $H940/$T940, ""), ""),"")</f>
        <v/>
      </c>
      <c r="AE940" s="10" t="str">
        <f>IF(Overall!$A942&lt;&gt;"",IF(AND(MONTH($O940) &lt;= 11, MONTH($P940) &gt;= 11), IF($T940 &lt;&gt; "", $H940/$T940, ""), ""),"")</f>
        <v/>
      </c>
      <c r="AF940" s="10" t="str">
        <f>IF(Overall!$A942&lt;&gt;"",IF(AND(MONTH($O940) &lt;= 12, MONTH($P940) &gt;= 12), IF($T940 &lt;&gt; "", $H940/$T940, ""), ""),"")</f>
        <v/>
      </c>
      <c r="AH940" s="10" t="str">
        <f ca="1">IFERROR(IF(AND(NOW()&lt;= EOMONTH(DATE(YEAR($P940),1, 1), 0), Overall!$A942&lt;&gt;"", MONTH($O940) &lt;= 1, MONTH($P940) &gt;= 1), IF($T940 &lt;&gt; "", $H940/$T940, ""), ""), "")</f>
        <v/>
      </c>
      <c r="AI940" s="10" t="str">
        <f ca="1">IFERROR(IF(AND(NOW()&lt;= EOMONTH(DATE(YEAR($P940),2, 1), 0), Overall!$A942&lt;&gt;"", MONTH($O940) &lt;= 2, MONTH($P940) &gt;= 2), IF($T940 &lt;&gt; "", $H940/$T940, ""), ""), "")</f>
        <v/>
      </c>
      <c r="AJ940" s="10" t="str">
        <f ca="1">IFERROR(IF(AND(NOW()&lt;= EOMONTH(DATE(YEAR($P940),3, 1), 0), Overall!$A942&lt;&gt;"", MONTH($O940) &lt;= 3, MONTH($P940) &gt;= 3), IF($T940 &lt;&gt; "", $H940/$T940, ""), ""), "")</f>
        <v/>
      </c>
      <c r="AK940" s="10" t="str">
        <f ca="1">IFERROR(IF(AND(NOW()&lt;= EOMONTH(DATE(YEAR($P940),4, 1), 0), Overall!$A942&lt;&gt;"", MONTH($O940) &lt;= 4, MONTH($P940) &gt;= 4), IF($T940 &lt;&gt; "", $H940/$T940, ""), ""), "")</f>
        <v/>
      </c>
      <c r="AL940" s="10" t="str">
        <f ca="1">IFERROR(IF(AND(NOW()&lt;= EOMONTH(DATE(YEAR($P940),5, 1), 0), Overall!$A942&lt;&gt;"", MONTH($O940) &lt;= 5, MONTH($P940) &gt;= 5), IF($T940 &lt;&gt; "", $H940/$T940, ""), ""), "")</f>
        <v/>
      </c>
      <c r="AM940" s="10" t="str">
        <f ca="1">IFERROR(IF(AND(NOW()&lt;= EOMONTH(DATE(YEAR($P940),6, 1), 0), Overall!$A942&lt;&gt;"", MONTH($O940) &lt;= 6, MONTH($P940) &gt;= 6), IF($T940 &lt;&gt; "", $H940/$T940, ""), ""), "")</f>
        <v/>
      </c>
      <c r="AN940" s="10">
        <f ca="1">IFERROR(IF(AND(NOW()&lt;= EOMONTH(DATE(YEAR($P940),7, 1), 0), Overall!$A942&lt;&gt;"", MONTH($O940) &lt;= 7, MONTH($P940) &gt;= 7), IF($T940 &lt;&gt; "", $H940/$T940, ""), ""), "")</f>
        <v>500000</v>
      </c>
      <c r="AO940" s="10" t="str">
        <f ca="1">IFERROR(IF(AND(NOW()&lt;= EOMONTH(DATE(YEAR($P940),8, 1), 0), Overall!$A942&lt;&gt;"", MONTH($O940) &lt;= 8, MONTH($P940) &gt;= 8), IF($T940 &lt;&gt; "", $H940/$T940, ""), ""), "")</f>
        <v/>
      </c>
      <c r="AP940" s="10" t="str">
        <f ca="1">IFERROR(IF(AND(NOW()&lt;= EOMONTH(DATE(YEAR($P940),9, 1), 0), Overall!$A942&lt;&gt;"", MONTH($O940) &lt;= 9, MONTH($P940) &gt;= 9), IF($T940 &lt;&gt; "", $H940/$T940, ""), ""), "")</f>
        <v/>
      </c>
      <c r="AQ940" s="10" t="str">
        <f ca="1">IFERROR(IF(AND(NOW()&lt;= EOMONTH(DATE(YEAR($P940),10, 1), 0), Overall!$A942&lt;&gt;"", MONTH($O940) &lt;= 10, MONTH($P940) &gt;= 10), IF($T940 &lt;&gt; "", $H940/$T940, ""), ""), "")</f>
        <v/>
      </c>
      <c r="AR940" s="10" t="str">
        <f ca="1">IFERROR(IF(AND(NOW()&lt;= EOMONTH(DATE(YEAR($P940),11, 1), 0), Overall!$A942&lt;&gt;"", MONTH($O940) &lt;=11, MONTH($P940) &gt;= 11), IF($T940 &lt;&gt; "", $H940/$T940, ""), ""), "")</f>
        <v/>
      </c>
      <c r="AS940" s="10" t="str">
        <f ca="1">IFERROR(IF(AND(NOW()&lt;= EOMONTH(DATE(YEAR($P940),12, 1), 0), Overall!$A942&lt;&gt;"", MONTH($O940) &lt;= 12, MONTH($P940) &gt;= 12), IF($T940 &lt;&gt; "", $H940/$T940, ""), ""), "")</f>
        <v/>
      </c>
      <c r="AT940" s="16">
        <f t="shared" ca="1" si="30"/>
        <v>500000</v>
      </c>
    </row>
    <row r="941" spans="1:46" x14ac:dyDescent="0.25">
      <c r="A941" t="str">
        <f>_xlfn.VALUETOTEXT(Overall!A943)</f>
        <v>FY2025 PCHP</v>
      </c>
      <c r="B941" s="8">
        <f>IF(Overall!B943&lt;&gt;"", VALUE(Overall!B943), "")</f>
        <v>91</v>
      </c>
      <c r="C941" s="5" t="str">
        <f>IF(Overall!C943&lt;&gt;"",_xlfn.VALUETOTEXT(Overall!C943),"")</f>
        <v>25-1802-1003-25CIMI-PS-HZ-091</v>
      </c>
      <c r="D941" s="5" t="str">
        <f>_xlfn.VALUETOTEXT(Overall!D943)</f>
        <v>HZ</v>
      </c>
      <c r="E941" s="5" t="str">
        <f>IF(Overall!Q943&lt;&gt;"",_xlfn.VALUETOTEXT(Overall!Q943),"")</f>
        <v>CIMI</v>
      </c>
      <c r="F941" s="5" t="str">
        <f>IF(Overall!E943&lt;&gt;"",_xlfn.VALUETOTEXT(Overall!E943),"")</f>
        <v>CIMB Islamic Bank Berhad</v>
      </c>
      <c r="G941" s="5" t="str">
        <f>IF(Overall!R943&lt;&gt;"",_xlfn.VALUETOTEXT(Overall!R943),"")</f>
        <v>Asian</v>
      </c>
      <c r="H941" s="6">
        <f>IF(Overall!F943&lt;&gt;"",VALUE(Overall!F943),"")</f>
        <v>500000</v>
      </c>
      <c r="I941" s="6">
        <f>IF(Overall!G943&lt;&gt;"",VALUE(Overall!G943),"")</f>
        <v>77</v>
      </c>
      <c r="J941" s="6">
        <f>IF(Overall!H943&lt;&gt;"",VALUE(Overall!H943),"")</f>
        <v>64</v>
      </c>
      <c r="K941" s="6">
        <f>IF(Overall!I943&lt;&gt;"",VALUE(Overall!I943),"")</f>
        <v>5.62</v>
      </c>
      <c r="L941" s="6">
        <f>IF(Overall!J943&lt;&gt;"",VALUE(Overall!J943),"")</f>
        <v>1</v>
      </c>
      <c r="M941" s="6">
        <f>IF(Overall!K943&lt;&gt;"",VALUE(Overall!K943),"")</f>
        <v>4.62</v>
      </c>
      <c r="N941" s="6">
        <f>IF(Overall!T943&lt;&gt;"",VALUE(Overall!T943),"")</f>
        <v>74.099999999999994</v>
      </c>
      <c r="O941" s="7">
        <f>IF(Overall!L943&lt;&gt;"", DATEVALUE(Overall!L943), "")</f>
        <v>45809</v>
      </c>
      <c r="P941" s="7">
        <f>IF(Overall!M943&lt;&gt;"", DATEVALUE(Overall!M943), "")</f>
        <v>45838</v>
      </c>
      <c r="Q941" s="7" t="str">
        <f>IF(Overall!S943&lt;&gt;"",_xlfn.VALUETOTEXT(Overall!S943),"")</f>
        <v>Jun</v>
      </c>
      <c r="R941" s="7">
        <f>IF(Overall!O943&lt;&gt;"", DATEVALUE(Overall!O943), "")</f>
        <v>45706</v>
      </c>
      <c r="S941" s="7">
        <f>IF(Overall!O943&lt;&gt;"", DATEVALUE(Overall!O943), "")</f>
        <v>45706</v>
      </c>
      <c r="T941" s="5">
        <f t="shared" si="29"/>
        <v>1</v>
      </c>
      <c r="U941" s="10" t="str">
        <f>IF(Overall!$A943&lt;&gt;"",IF(AND(MONTH($O941) &lt;= 1, MONTH($P941) &gt;= 1), IF($T941 &lt;&gt; "", $H941/$T941, ""), ""),"")</f>
        <v/>
      </c>
      <c r="V941" s="10" t="str">
        <f>IF(Overall!$A943&lt;&gt;"",IF(AND(MONTH($O941) &lt;= 2, MONTH($P941) &gt;= 2), IF($T941 &lt;&gt; "", $H941/$T941, ""), ""),"")</f>
        <v/>
      </c>
      <c r="W941" s="10" t="str">
        <f>IF(Overall!$A943&lt;&gt;"",IF(AND(MONTH($O941) &lt;= 3, MONTH($P941) &gt;= 3), IF($T941 &lt;&gt; "", $H941/$T941, ""), ""),"")</f>
        <v/>
      </c>
      <c r="X941" s="10" t="str">
        <f>IF(Overall!$A943&lt;&gt;"",IF(AND(MONTH($O941) &lt;= 4, MONTH($P941) &gt;= 4), IF($T941 &lt;&gt; "", $H941/$T941, ""), ""),"")</f>
        <v/>
      </c>
      <c r="Y941" s="10" t="str">
        <f>IF(Overall!$A943&lt;&gt;"",IF(AND(MONTH($O941) &lt;= 5, MONTH($P941) &gt;= 5), IF($T941 &lt;&gt; "", $H941/$T941, ""), ""),"")</f>
        <v/>
      </c>
      <c r="Z941" s="10">
        <f>IF(Overall!$A943&lt;&gt;"",IF(AND(MONTH($O941) &lt;= 6, MONTH($P941) &gt;= 6), IF($T941 &lt;&gt; "", $H941/$T941, ""), ""),"")</f>
        <v>500000</v>
      </c>
      <c r="AA941" s="10" t="str">
        <f>IF(Overall!$A943&lt;&gt;"",IF(AND(MONTH($O941) &lt;= 7, MONTH($P941) &gt;= 7 ), IF($T941 &lt;&gt; "", $H941/$T941, ""), ""),"")</f>
        <v/>
      </c>
      <c r="AB941" s="10" t="str">
        <f>IF(Overall!$A943&lt;&gt;"",IF(AND(MONTH($O941) &lt;= 8, MONTH($P941) &gt;= 8), IF($T941 &lt;&gt; "", $H941/$T941, ""), ""),"")</f>
        <v/>
      </c>
      <c r="AC941" s="10" t="str">
        <f>IF(Overall!$A943&lt;&gt;"",IF(AND(MONTH($O941) &lt;= 9, MONTH($P941) &gt;= 9), IF($T941 &lt;&gt; "", $H941/$T941, ""), ""),"")</f>
        <v/>
      </c>
      <c r="AD941" s="10" t="str">
        <f>IF(Overall!$A943&lt;&gt;"",IF(AND(MONTH($O941) &lt;= 10, MONTH($P941) &gt;= 10), IF($T941 &lt;&gt; "", $H941/$T941, ""), ""),"")</f>
        <v/>
      </c>
      <c r="AE941" s="10" t="str">
        <f>IF(Overall!$A943&lt;&gt;"",IF(AND(MONTH($O941) &lt;= 11, MONTH($P941) &gt;= 11), IF($T941 &lt;&gt; "", $H941/$T941, ""), ""),"")</f>
        <v/>
      </c>
      <c r="AF941" s="10" t="str">
        <f>IF(Overall!$A943&lt;&gt;"",IF(AND(MONTH($O941) &lt;= 12, MONTH($P941) &gt;= 12), IF($T941 &lt;&gt; "", $H941/$T941, ""), ""),"")</f>
        <v/>
      </c>
      <c r="AH941" s="10" t="str">
        <f ca="1">IFERROR(IF(AND(NOW()&lt;= EOMONTH(DATE(YEAR($P941),1, 1), 0), Overall!$A943&lt;&gt;"", MONTH($O941) &lt;= 1, MONTH($P941) &gt;= 1), IF($T941 &lt;&gt; "", $H941/$T941, ""), ""), "")</f>
        <v/>
      </c>
      <c r="AI941" s="10" t="str">
        <f ca="1">IFERROR(IF(AND(NOW()&lt;= EOMONTH(DATE(YEAR($P941),2, 1), 0), Overall!$A943&lt;&gt;"", MONTH($O941) &lt;= 2, MONTH($P941) &gt;= 2), IF($T941 &lt;&gt; "", $H941/$T941, ""), ""), "")</f>
        <v/>
      </c>
      <c r="AJ941" s="10" t="str">
        <f ca="1">IFERROR(IF(AND(NOW()&lt;= EOMONTH(DATE(YEAR($P941),3, 1), 0), Overall!$A943&lt;&gt;"", MONTH($O941) &lt;= 3, MONTH($P941) &gt;= 3), IF($T941 &lt;&gt; "", $H941/$T941, ""), ""), "")</f>
        <v/>
      </c>
      <c r="AK941" s="10" t="str">
        <f ca="1">IFERROR(IF(AND(NOW()&lt;= EOMONTH(DATE(YEAR($P941),4, 1), 0), Overall!$A943&lt;&gt;"", MONTH($O941) &lt;= 4, MONTH($P941) &gt;= 4), IF($T941 &lt;&gt; "", $H941/$T941, ""), ""), "")</f>
        <v/>
      </c>
      <c r="AL941" s="10" t="str">
        <f ca="1">IFERROR(IF(AND(NOW()&lt;= EOMONTH(DATE(YEAR($P941),5, 1), 0), Overall!$A943&lt;&gt;"", MONTH($O941) &lt;= 5, MONTH($P941) &gt;= 5), IF($T941 &lt;&gt; "", $H941/$T941, ""), ""), "")</f>
        <v/>
      </c>
      <c r="AM941" s="10">
        <f ca="1">IFERROR(IF(AND(NOW()&lt;= EOMONTH(DATE(YEAR($P941),6, 1), 0), Overall!$A943&lt;&gt;"", MONTH($O941) &lt;= 6, MONTH($P941) &gt;= 6), IF($T941 &lt;&gt; "", $H941/$T941, ""), ""), "")</f>
        <v>500000</v>
      </c>
      <c r="AN941" s="10" t="str">
        <f ca="1">IFERROR(IF(AND(NOW()&lt;= EOMONTH(DATE(YEAR($P941),7, 1), 0), Overall!$A943&lt;&gt;"", MONTH($O941) &lt;= 7, MONTH($P941) &gt;= 7), IF($T941 &lt;&gt; "", $H941/$T941, ""), ""), "")</f>
        <v/>
      </c>
      <c r="AO941" s="10" t="str">
        <f ca="1">IFERROR(IF(AND(NOW()&lt;= EOMONTH(DATE(YEAR($P941),8, 1), 0), Overall!$A943&lt;&gt;"", MONTH($O941) &lt;= 8, MONTH($P941) &gt;= 8), IF($T941 &lt;&gt; "", $H941/$T941, ""), ""), "")</f>
        <v/>
      </c>
      <c r="AP941" s="10" t="str">
        <f ca="1">IFERROR(IF(AND(NOW()&lt;= EOMONTH(DATE(YEAR($P941),9, 1), 0), Overall!$A943&lt;&gt;"", MONTH($O941) &lt;= 9, MONTH($P941) &gt;= 9), IF($T941 &lt;&gt; "", $H941/$T941, ""), ""), "")</f>
        <v/>
      </c>
      <c r="AQ941" s="10" t="str">
        <f ca="1">IFERROR(IF(AND(NOW()&lt;= EOMONTH(DATE(YEAR($P941),10, 1), 0), Overall!$A943&lt;&gt;"", MONTH($O941) &lt;= 10, MONTH($P941) &gt;= 10), IF($T941 &lt;&gt; "", $H941/$T941, ""), ""), "")</f>
        <v/>
      </c>
      <c r="AR941" s="10" t="str">
        <f ca="1">IFERROR(IF(AND(NOW()&lt;= EOMONTH(DATE(YEAR($P941),11, 1), 0), Overall!$A943&lt;&gt;"", MONTH($O941) &lt;=11, MONTH($P941) &gt;= 11), IF($T941 &lt;&gt; "", $H941/$T941, ""), ""), "")</f>
        <v/>
      </c>
      <c r="AS941" s="10" t="str">
        <f ca="1">IFERROR(IF(AND(NOW()&lt;= EOMONTH(DATE(YEAR($P941),12, 1), 0), Overall!$A943&lt;&gt;"", MONTH($O941) &lt;= 12, MONTH($P941) &gt;= 12), IF($T941 &lt;&gt; "", $H941/$T941, ""), ""), "")</f>
        <v/>
      </c>
      <c r="AT941" s="16">
        <f t="shared" ca="1" si="30"/>
        <v>500000</v>
      </c>
    </row>
    <row r="942" spans="1:46" x14ac:dyDescent="0.25">
      <c r="A942" t="str">
        <f>_xlfn.VALUETOTEXT(Overall!A944)</f>
        <v>FY2025 PCHP</v>
      </c>
      <c r="B942" s="8">
        <f>IF(Overall!B944&lt;&gt;"", VALUE(Overall!B944), "")</f>
        <v>92</v>
      </c>
      <c r="C942" s="5" t="str">
        <f>IF(Overall!C944&lt;&gt;"",_xlfn.VALUETOTEXT(Overall!C944),"")</f>
        <v>25-1802-1003-25SCBB-PS-DS-092</v>
      </c>
      <c r="D942" s="5" t="str">
        <f>_xlfn.VALUETOTEXT(Overall!D944)</f>
        <v>DS</v>
      </c>
      <c r="E942" s="5" t="str">
        <f>IF(Overall!Q944&lt;&gt;"",_xlfn.VALUETOTEXT(Overall!Q944),"")</f>
        <v>SCBB</v>
      </c>
      <c r="F942" s="5" t="str">
        <f>IF(Overall!E944&lt;&gt;"",_xlfn.VALUETOTEXT(Overall!E944),"")</f>
        <v>Standard Chartered Bank (M) Bhd</v>
      </c>
      <c r="G942" s="5" t="str">
        <f>IF(Overall!R944&lt;&gt;"",_xlfn.VALUETOTEXT(Overall!R944),"")</f>
        <v>Asian</v>
      </c>
      <c r="H942" s="6">
        <f>IF(Overall!F944&lt;&gt;"",VALUE(Overall!F944),"")</f>
        <v>500000</v>
      </c>
      <c r="I942" s="6">
        <f>IF(Overall!G944&lt;&gt;"",VALUE(Overall!G944),"")</f>
        <v>77</v>
      </c>
      <c r="J942" s="6">
        <f>IF(Overall!H944&lt;&gt;"",VALUE(Overall!H944),"")</f>
        <v>64</v>
      </c>
      <c r="K942" s="6">
        <f>IF(Overall!I944&lt;&gt;"",VALUE(Overall!I944),"")</f>
        <v>6.1</v>
      </c>
      <c r="L942" s="6">
        <f>IF(Overall!J944&lt;&gt;"",VALUE(Overall!J944),"")</f>
        <v>1.2</v>
      </c>
      <c r="M942" s="6">
        <f>IF(Overall!K944&lt;&gt;"",VALUE(Overall!K944),"")</f>
        <v>4.9000000000000004</v>
      </c>
      <c r="N942" s="6">
        <f>IF(Overall!T944&lt;&gt;"",VALUE(Overall!T944),"")</f>
        <v>73.760000000000005</v>
      </c>
      <c r="O942" s="7">
        <f>IF(Overall!L944&lt;&gt;"", DATEVALUE(Overall!L944), "")</f>
        <v>45839</v>
      </c>
      <c r="P942" s="7">
        <f>IF(Overall!M944&lt;&gt;"", DATEVALUE(Overall!M944), "")</f>
        <v>45869</v>
      </c>
      <c r="Q942" s="7" t="str">
        <f>IF(Overall!S944&lt;&gt;"",_xlfn.VALUETOTEXT(Overall!S944),"")</f>
        <v>Jul</v>
      </c>
      <c r="R942" s="7">
        <f>IF(Overall!O944&lt;&gt;"", DATEVALUE(Overall!O944), "")</f>
        <v>45706</v>
      </c>
      <c r="S942" s="7">
        <f>IF(Overall!O944&lt;&gt;"", DATEVALUE(Overall!O944), "")</f>
        <v>45706</v>
      </c>
      <c r="T942" s="5">
        <f t="shared" si="29"/>
        <v>1</v>
      </c>
      <c r="U942" s="10" t="str">
        <f>IF(Overall!$A944&lt;&gt;"",IF(AND(MONTH($O942) &lt;= 1, MONTH($P942) &gt;= 1), IF($T942 &lt;&gt; "", $H942/$T942, ""), ""),"")</f>
        <v/>
      </c>
      <c r="V942" s="10" t="str">
        <f>IF(Overall!$A944&lt;&gt;"",IF(AND(MONTH($O942) &lt;= 2, MONTH($P942) &gt;= 2), IF($T942 &lt;&gt; "", $H942/$T942, ""), ""),"")</f>
        <v/>
      </c>
      <c r="W942" s="10" t="str">
        <f>IF(Overall!$A944&lt;&gt;"",IF(AND(MONTH($O942) &lt;= 3, MONTH($P942) &gt;= 3), IF($T942 &lt;&gt; "", $H942/$T942, ""), ""),"")</f>
        <v/>
      </c>
      <c r="X942" s="10" t="str">
        <f>IF(Overall!$A944&lt;&gt;"",IF(AND(MONTH($O942) &lt;= 4, MONTH($P942) &gt;= 4), IF($T942 &lt;&gt; "", $H942/$T942, ""), ""),"")</f>
        <v/>
      </c>
      <c r="Y942" s="10" t="str">
        <f>IF(Overall!$A944&lt;&gt;"",IF(AND(MONTH($O942) &lt;= 5, MONTH($P942) &gt;= 5), IF($T942 &lt;&gt; "", $H942/$T942, ""), ""),"")</f>
        <v/>
      </c>
      <c r="Z942" s="10" t="str">
        <f>IF(Overall!$A944&lt;&gt;"",IF(AND(MONTH($O942) &lt;= 6, MONTH($P942) &gt;= 6), IF($T942 &lt;&gt; "", $H942/$T942, ""), ""),"")</f>
        <v/>
      </c>
      <c r="AA942" s="10">
        <f>IF(Overall!$A944&lt;&gt;"",IF(AND(MONTH($O942) &lt;= 7, MONTH($P942) &gt;= 7 ), IF($T942 &lt;&gt; "", $H942/$T942, ""), ""),"")</f>
        <v>500000</v>
      </c>
      <c r="AB942" s="10" t="str">
        <f>IF(Overall!$A944&lt;&gt;"",IF(AND(MONTH($O942) &lt;= 8, MONTH($P942) &gt;= 8), IF($T942 &lt;&gt; "", $H942/$T942, ""), ""),"")</f>
        <v/>
      </c>
      <c r="AC942" s="10" t="str">
        <f>IF(Overall!$A944&lt;&gt;"",IF(AND(MONTH($O942) &lt;= 9, MONTH($P942) &gt;= 9), IF($T942 &lt;&gt; "", $H942/$T942, ""), ""),"")</f>
        <v/>
      </c>
      <c r="AD942" s="10" t="str">
        <f>IF(Overall!$A944&lt;&gt;"",IF(AND(MONTH($O942) &lt;= 10, MONTH($P942) &gt;= 10), IF($T942 &lt;&gt; "", $H942/$T942, ""), ""),"")</f>
        <v/>
      </c>
      <c r="AE942" s="10" t="str">
        <f>IF(Overall!$A944&lt;&gt;"",IF(AND(MONTH($O942) &lt;= 11, MONTH($P942) &gt;= 11), IF($T942 &lt;&gt; "", $H942/$T942, ""), ""),"")</f>
        <v/>
      </c>
      <c r="AF942" s="10" t="str">
        <f>IF(Overall!$A944&lt;&gt;"",IF(AND(MONTH($O942) &lt;= 12, MONTH($P942) &gt;= 12), IF($T942 &lt;&gt; "", $H942/$T942, ""), ""),"")</f>
        <v/>
      </c>
      <c r="AH942" s="10" t="str">
        <f ca="1">IFERROR(IF(AND(NOW()&lt;= EOMONTH(DATE(YEAR($P942),1, 1), 0), Overall!$A944&lt;&gt;"", MONTH($O942) &lt;= 1, MONTH($P942) &gt;= 1), IF($T942 &lt;&gt; "", $H942/$T942, ""), ""), "")</f>
        <v/>
      </c>
      <c r="AI942" s="10" t="str">
        <f ca="1">IFERROR(IF(AND(NOW()&lt;= EOMONTH(DATE(YEAR($P942),2, 1), 0), Overall!$A944&lt;&gt;"", MONTH($O942) &lt;= 2, MONTH($P942) &gt;= 2), IF($T942 &lt;&gt; "", $H942/$T942, ""), ""), "")</f>
        <v/>
      </c>
      <c r="AJ942" s="10" t="str">
        <f ca="1">IFERROR(IF(AND(NOW()&lt;= EOMONTH(DATE(YEAR($P942),3, 1), 0), Overall!$A944&lt;&gt;"", MONTH($O942) &lt;= 3, MONTH($P942) &gt;= 3), IF($T942 &lt;&gt; "", $H942/$T942, ""), ""), "")</f>
        <v/>
      </c>
      <c r="AK942" s="10" t="str">
        <f ca="1">IFERROR(IF(AND(NOW()&lt;= EOMONTH(DATE(YEAR($P942),4, 1), 0), Overall!$A944&lt;&gt;"", MONTH($O942) &lt;= 4, MONTH($P942) &gt;= 4), IF($T942 &lt;&gt; "", $H942/$T942, ""), ""), "")</f>
        <v/>
      </c>
      <c r="AL942" s="10" t="str">
        <f ca="1">IFERROR(IF(AND(NOW()&lt;= EOMONTH(DATE(YEAR($P942),5, 1), 0), Overall!$A944&lt;&gt;"", MONTH($O942) &lt;= 5, MONTH($P942) &gt;= 5), IF($T942 &lt;&gt; "", $H942/$T942, ""), ""), "")</f>
        <v/>
      </c>
      <c r="AM942" s="10" t="str">
        <f ca="1">IFERROR(IF(AND(NOW()&lt;= EOMONTH(DATE(YEAR($P942),6, 1), 0), Overall!$A944&lt;&gt;"", MONTH($O942) &lt;= 6, MONTH($P942) &gt;= 6), IF($T942 &lt;&gt; "", $H942/$T942, ""), ""), "")</f>
        <v/>
      </c>
      <c r="AN942" s="10">
        <f ca="1">IFERROR(IF(AND(NOW()&lt;= EOMONTH(DATE(YEAR($P942),7, 1), 0), Overall!$A944&lt;&gt;"", MONTH($O942) &lt;= 7, MONTH($P942) &gt;= 7), IF($T942 &lt;&gt; "", $H942/$T942, ""), ""), "")</f>
        <v>500000</v>
      </c>
      <c r="AO942" s="10" t="str">
        <f ca="1">IFERROR(IF(AND(NOW()&lt;= EOMONTH(DATE(YEAR($P942),8, 1), 0), Overall!$A944&lt;&gt;"", MONTH($O942) &lt;= 8, MONTH($P942) &gt;= 8), IF($T942 &lt;&gt; "", $H942/$T942, ""), ""), "")</f>
        <v/>
      </c>
      <c r="AP942" s="10" t="str">
        <f ca="1">IFERROR(IF(AND(NOW()&lt;= EOMONTH(DATE(YEAR($P942),9, 1), 0), Overall!$A944&lt;&gt;"", MONTH($O942) &lt;= 9, MONTH($P942) &gt;= 9), IF($T942 &lt;&gt; "", $H942/$T942, ""), ""), "")</f>
        <v/>
      </c>
      <c r="AQ942" s="10" t="str">
        <f ca="1">IFERROR(IF(AND(NOW()&lt;= EOMONTH(DATE(YEAR($P942),10, 1), 0), Overall!$A944&lt;&gt;"", MONTH($O942) &lt;= 10, MONTH($P942) &gt;= 10), IF($T942 &lt;&gt; "", $H942/$T942, ""), ""), "")</f>
        <v/>
      </c>
      <c r="AR942" s="10" t="str">
        <f ca="1">IFERROR(IF(AND(NOW()&lt;= EOMONTH(DATE(YEAR($P942),11, 1), 0), Overall!$A944&lt;&gt;"", MONTH($O942) &lt;=11, MONTH($P942) &gt;= 11), IF($T942 &lt;&gt; "", $H942/$T942, ""), ""), "")</f>
        <v/>
      </c>
      <c r="AS942" s="10" t="str">
        <f ca="1">IFERROR(IF(AND(NOW()&lt;= EOMONTH(DATE(YEAR($P942),12, 1), 0), Overall!$A944&lt;&gt;"", MONTH($O942) &lt;= 12, MONTH($P942) &gt;= 12), IF($T942 &lt;&gt; "", $H942/$T942, ""), ""), "")</f>
        <v/>
      </c>
      <c r="AT942" s="16">
        <f t="shared" ca="1" si="30"/>
        <v>500000</v>
      </c>
    </row>
    <row r="943" spans="1:46" x14ac:dyDescent="0.25">
      <c r="A943" t="str">
        <f>_xlfn.VALUETOTEXT(Overall!A945)</f>
        <v>FY2025 PCHP</v>
      </c>
      <c r="B943" s="8">
        <f>IF(Overall!B945&lt;&gt;"", VALUE(Overall!B945), "")</f>
        <v>93</v>
      </c>
      <c r="C943" s="5" t="str">
        <f>IF(Overall!C945&lt;&gt;"",_xlfn.VALUETOTEXT(Overall!C945),"")</f>
        <v>25-1802-1003-25CIMB-PS-HZ-093</v>
      </c>
      <c r="D943" s="5" t="str">
        <f>_xlfn.VALUETOTEXT(Overall!D945)</f>
        <v>HZ</v>
      </c>
      <c r="E943" s="5" t="str">
        <f>IF(Overall!Q945&lt;&gt;"",_xlfn.VALUETOTEXT(Overall!Q945),"")</f>
        <v>CIMB</v>
      </c>
      <c r="F943" s="5" t="str">
        <f>IF(Overall!E945&lt;&gt;"",_xlfn.VALUETOTEXT(Overall!E945),"")</f>
        <v>CIMB Bank Bhd</v>
      </c>
      <c r="G943" s="5" t="str">
        <f>IF(Overall!R945&lt;&gt;"",_xlfn.VALUETOTEXT(Overall!R945),"")</f>
        <v>Asian</v>
      </c>
      <c r="H943" s="6">
        <f>IF(Overall!F945&lt;&gt;"",VALUE(Overall!F945),"")</f>
        <v>500000</v>
      </c>
      <c r="I943" s="6">
        <f>IF(Overall!G945&lt;&gt;"",VALUE(Overall!G945),"")</f>
        <v>77</v>
      </c>
      <c r="J943" s="6">
        <f>IF(Overall!H945&lt;&gt;"",VALUE(Overall!H945),"")</f>
        <v>64</v>
      </c>
      <c r="K943" s="6">
        <f>IF(Overall!I945&lt;&gt;"",VALUE(Overall!I945),"")</f>
        <v>6.15</v>
      </c>
      <c r="L943" s="6">
        <f>IF(Overall!J945&lt;&gt;"",VALUE(Overall!J945),"")</f>
        <v>1.2</v>
      </c>
      <c r="M943" s="6">
        <f>IF(Overall!K945&lt;&gt;"",VALUE(Overall!K945),"")</f>
        <v>4.95</v>
      </c>
      <c r="N943" s="6">
        <f>IF(Overall!T945&lt;&gt;"",VALUE(Overall!T945),"")</f>
        <v>73.8</v>
      </c>
      <c r="O943" s="7">
        <f>IF(Overall!L945&lt;&gt;"", DATEVALUE(Overall!L945), "")</f>
        <v>45839</v>
      </c>
      <c r="P943" s="7">
        <f>IF(Overall!M945&lt;&gt;"", DATEVALUE(Overall!M945), "")</f>
        <v>45869</v>
      </c>
      <c r="Q943" s="7" t="str">
        <f>IF(Overall!S945&lt;&gt;"",_xlfn.VALUETOTEXT(Overall!S945),"")</f>
        <v>Jul</v>
      </c>
      <c r="R943" s="7">
        <f>IF(Overall!O945&lt;&gt;"", DATEVALUE(Overall!O945), "")</f>
        <v>45706</v>
      </c>
      <c r="S943" s="7">
        <f>IF(Overall!O945&lt;&gt;"", DATEVALUE(Overall!O945), "")</f>
        <v>45706</v>
      </c>
      <c r="T943" s="5">
        <f t="shared" si="29"/>
        <v>1</v>
      </c>
      <c r="U943" s="10" t="str">
        <f>IF(Overall!$A945&lt;&gt;"",IF(AND(MONTH($O943) &lt;= 1, MONTH($P943) &gt;= 1), IF($T943 &lt;&gt; "", $H943/$T943, ""), ""),"")</f>
        <v/>
      </c>
      <c r="V943" s="10" t="str">
        <f>IF(Overall!$A945&lt;&gt;"",IF(AND(MONTH($O943) &lt;= 2, MONTH($P943) &gt;= 2), IF($T943 &lt;&gt; "", $H943/$T943, ""), ""),"")</f>
        <v/>
      </c>
      <c r="W943" s="10" t="str">
        <f>IF(Overall!$A945&lt;&gt;"",IF(AND(MONTH($O943) &lt;= 3, MONTH($P943) &gt;= 3), IF($T943 &lt;&gt; "", $H943/$T943, ""), ""),"")</f>
        <v/>
      </c>
      <c r="X943" s="10" t="str">
        <f>IF(Overall!$A945&lt;&gt;"",IF(AND(MONTH($O943) &lt;= 4, MONTH($P943) &gt;= 4), IF($T943 &lt;&gt; "", $H943/$T943, ""), ""),"")</f>
        <v/>
      </c>
      <c r="Y943" s="10" t="str">
        <f>IF(Overall!$A945&lt;&gt;"",IF(AND(MONTH($O943) &lt;= 5, MONTH($P943) &gt;= 5), IF($T943 &lt;&gt; "", $H943/$T943, ""), ""),"")</f>
        <v/>
      </c>
      <c r="Z943" s="10" t="str">
        <f>IF(Overall!$A945&lt;&gt;"",IF(AND(MONTH($O943) &lt;= 6, MONTH($P943) &gt;= 6), IF($T943 &lt;&gt; "", $H943/$T943, ""), ""),"")</f>
        <v/>
      </c>
      <c r="AA943" s="10">
        <f>IF(Overall!$A945&lt;&gt;"",IF(AND(MONTH($O943) &lt;= 7, MONTH($P943) &gt;= 7 ), IF($T943 &lt;&gt; "", $H943/$T943, ""), ""),"")</f>
        <v>500000</v>
      </c>
      <c r="AB943" s="10" t="str">
        <f>IF(Overall!$A945&lt;&gt;"",IF(AND(MONTH($O943) &lt;= 8, MONTH($P943) &gt;= 8), IF($T943 &lt;&gt; "", $H943/$T943, ""), ""),"")</f>
        <v/>
      </c>
      <c r="AC943" s="10" t="str">
        <f>IF(Overall!$A945&lt;&gt;"",IF(AND(MONTH($O943) &lt;= 9, MONTH($P943) &gt;= 9), IF($T943 &lt;&gt; "", $H943/$T943, ""), ""),"")</f>
        <v/>
      </c>
      <c r="AD943" s="10" t="str">
        <f>IF(Overall!$A945&lt;&gt;"",IF(AND(MONTH($O943) &lt;= 10, MONTH($P943) &gt;= 10), IF($T943 &lt;&gt; "", $H943/$T943, ""), ""),"")</f>
        <v/>
      </c>
      <c r="AE943" s="10" t="str">
        <f>IF(Overall!$A945&lt;&gt;"",IF(AND(MONTH($O943) &lt;= 11, MONTH($P943) &gt;= 11), IF($T943 &lt;&gt; "", $H943/$T943, ""), ""),"")</f>
        <v/>
      </c>
      <c r="AF943" s="10" t="str">
        <f>IF(Overall!$A945&lt;&gt;"",IF(AND(MONTH($O943) &lt;= 12, MONTH($P943) &gt;= 12), IF($T943 &lt;&gt; "", $H943/$T943, ""), ""),"")</f>
        <v/>
      </c>
      <c r="AH943" s="10" t="str">
        <f ca="1">IFERROR(IF(AND(NOW()&lt;= EOMONTH(DATE(YEAR($P943),1, 1), 0), Overall!$A945&lt;&gt;"", MONTH($O943) &lt;= 1, MONTH($P943) &gt;= 1), IF($T943 &lt;&gt; "", $H943/$T943, ""), ""), "")</f>
        <v/>
      </c>
      <c r="AI943" s="10" t="str">
        <f ca="1">IFERROR(IF(AND(NOW()&lt;= EOMONTH(DATE(YEAR($P943),2, 1), 0), Overall!$A945&lt;&gt;"", MONTH($O943) &lt;= 2, MONTH($P943) &gt;= 2), IF($T943 &lt;&gt; "", $H943/$T943, ""), ""), "")</f>
        <v/>
      </c>
      <c r="AJ943" s="10" t="str">
        <f ca="1">IFERROR(IF(AND(NOW()&lt;= EOMONTH(DATE(YEAR($P943),3, 1), 0), Overall!$A945&lt;&gt;"", MONTH($O943) &lt;= 3, MONTH($P943) &gt;= 3), IF($T943 &lt;&gt; "", $H943/$T943, ""), ""), "")</f>
        <v/>
      </c>
      <c r="AK943" s="10" t="str">
        <f ca="1">IFERROR(IF(AND(NOW()&lt;= EOMONTH(DATE(YEAR($P943),4, 1), 0), Overall!$A945&lt;&gt;"", MONTH($O943) &lt;= 4, MONTH($P943) &gt;= 4), IF($T943 &lt;&gt; "", $H943/$T943, ""), ""), "")</f>
        <v/>
      </c>
      <c r="AL943" s="10" t="str">
        <f ca="1">IFERROR(IF(AND(NOW()&lt;= EOMONTH(DATE(YEAR($P943),5, 1), 0), Overall!$A945&lt;&gt;"", MONTH($O943) &lt;= 5, MONTH($P943) &gt;= 5), IF($T943 &lt;&gt; "", $H943/$T943, ""), ""), "")</f>
        <v/>
      </c>
      <c r="AM943" s="10" t="str">
        <f ca="1">IFERROR(IF(AND(NOW()&lt;= EOMONTH(DATE(YEAR($P943),6, 1), 0), Overall!$A945&lt;&gt;"", MONTH($O943) &lt;= 6, MONTH($P943) &gt;= 6), IF($T943 &lt;&gt; "", $H943/$T943, ""), ""), "")</f>
        <v/>
      </c>
      <c r="AN943" s="10">
        <f ca="1">IFERROR(IF(AND(NOW()&lt;= EOMONTH(DATE(YEAR($P943),7, 1), 0), Overall!$A945&lt;&gt;"", MONTH($O943) &lt;= 7, MONTH($P943) &gt;= 7), IF($T943 &lt;&gt; "", $H943/$T943, ""), ""), "")</f>
        <v>500000</v>
      </c>
      <c r="AO943" s="10" t="str">
        <f ca="1">IFERROR(IF(AND(NOW()&lt;= EOMONTH(DATE(YEAR($P943),8, 1), 0), Overall!$A945&lt;&gt;"", MONTH($O943) &lt;= 8, MONTH($P943) &gt;= 8), IF($T943 &lt;&gt; "", $H943/$T943, ""), ""), "")</f>
        <v/>
      </c>
      <c r="AP943" s="10" t="str">
        <f ca="1">IFERROR(IF(AND(NOW()&lt;= EOMONTH(DATE(YEAR($P943),9, 1), 0), Overall!$A945&lt;&gt;"", MONTH($O943) &lt;= 9, MONTH($P943) &gt;= 9), IF($T943 &lt;&gt; "", $H943/$T943, ""), ""), "")</f>
        <v/>
      </c>
      <c r="AQ943" s="10" t="str">
        <f ca="1">IFERROR(IF(AND(NOW()&lt;= EOMONTH(DATE(YEAR($P943),10, 1), 0), Overall!$A945&lt;&gt;"", MONTH($O943) &lt;= 10, MONTH($P943) &gt;= 10), IF($T943 &lt;&gt; "", $H943/$T943, ""), ""), "")</f>
        <v/>
      </c>
      <c r="AR943" s="10" t="str">
        <f ca="1">IFERROR(IF(AND(NOW()&lt;= EOMONTH(DATE(YEAR($P943),11, 1), 0), Overall!$A945&lt;&gt;"", MONTH($O943) &lt;=11, MONTH($P943) &gt;= 11), IF($T943 &lt;&gt; "", $H943/$T943, ""), ""), "")</f>
        <v/>
      </c>
      <c r="AS943" s="10" t="str">
        <f ca="1">IFERROR(IF(AND(NOW()&lt;= EOMONTH(DATE(YEAR($P943),12, 1), 0), Overall!$A945&lt;&gt;"", MONTH($O943) &lt;= 12, MONTH($P943) &gt;= 12), IF($T943 &lt;&gt; "", $H943/$T943, ""), ""), "")</f>
        <v/>
      </c>
      <c r="AT943" s="16">
        <f t="shared" ca="1" si="30"/>
        <v>500000</v>
      </c>
    </row>
    <row r="944" spans="1:46" x14ac:dyDescent="0.25">
      <c r="A944" t="str">
        <f>_xlfn.VALUETOTEXT(Overall!A946)</f>
        <v>FY2025 PCHP</v>
      </c>
      <c r="B944" s="8">
        <f>IF(Overall!B946&lt;&gt;"", VALUE(Overall!B946), "")</f>
        <v>94</v>
      </c>
      <c r="C944" s="5" t="str">
        <f>IF(Overall!C946&lt;&gt;"",_xlfn.VALUETOTEXT(Overall!C946),"")</f>
        <v>25-1802-1003-25MLIL-PS-HZ-094</v>
      </c>
      <c r="D944" s="5" t="str">
        <f>_xlfn.VALUETOTEXT(Overall!D946)</f>
        <v>HZ</v>
      </c>
      <c r="E944" s="5" t="str">
        <f>IF(Overall!Q946&lt;&gt;"",_xlfn.VALUETOTEXT(Overall!Q946),"")</f>
        <v>MLIL</v>
      </c>
      <c r="F944" s="5" t="str">
        <f>IF(Overall!E946&lt;&gt;"",_xlfn.VALUETOTEXT(Overall!E946),"")</f>
        <v>Merrill Lynch International</v>
      </c>
      <c r="G944" s="5" t="str">
        <f>IF(Overall!R946&lt;&gt;"",_xlfn.VALUETOTEXT(Overall!R946),"")</f>
        <v>Asian</v>
      </c>
      <c r="H944" s="6">
        <f>IF(Overall!F946&lt;&gt;"",VALUE(Overall!F946),"")</f>
        <v>500000</v>
      </c>
      <c r="I944" s="6">
        <f>IF(Overall!G946&lt;&gt;"",VALUE(Overall!G946),"")</f>
        <v>77</v>
      </c>
      <c r="J944" s="6">
        <f>IF(Overall!H946&lt;&gt;"",VALUE(Overall!H946),"")</f>
        <v>64</v>
      </c>
      <c r="K944" s="6">
        <f>IF(Overall!I946&lt;&gt;"",VALUE(Overall!I946),"")</f>
        <v>6.25</v>
      </c>
      <c r="L944" s="6">
        <f>IF(Overall!J946&lt;&gt;"",VALUE(Overall!J946),"")</f>
        <v>1.3</v>
      </c>
      <c r="M944" s="6">
        <f>IF(Overall!K946&lt;&gt;"",VALUE(Overall!K946),"")</f>
        <v>4.95</v>
      </c>
      <c r="N944" s="6">
        <f>IF(Overall!T946&lt;&gt;"",VALUE(Overall!T946),"")</f>
        <v>73.83</v>
      </c>
      <c r="O944" s="7">
        <f>IF(Overall!L946&lt;&gt;"", DATEVALUE(Overall!L946), "")</f>
        <v>45839</v>
      </c>
      <c r="P944" s="7">
        <f>IF(Overall!M946&lt;&gt;"", DATEVALUE(Overall!M946), "")</f>
        <v>45869</v>
      </c>
      <c r="Q944" s="7" t="str">
        <f>IF(Overall!S946&lt;&gt;"",_xlfn.VALUETOTEXT(Overall!S946),"")</f>
        <v>Jul</v>
      </c>
      <c r="R944" s="7">
        <f>IF(Overall!O946&lt;&gt;"", DATEVALUE(Overall!O946), "")</f>
        <v>45706</v>
      </c>
      <c r="S944" s="7">
        <f>IF(Overall!O946&lt;&gt;"", DATEVALUE(Overall!O946), "")</f>
        <v>45706</v>
      </c>
      <c r="T944" s="5">
        <f t="shared" si="29"/>
        <v>1</v>
      </c>
      <c r="U944" s="10" t="str">
        <f>IF(Overall!$A946&lt;&gt;"",IF(AND(MONTH($O944) &lt;= 1, MONTH($P944) &gt;= 1), IF($T944 &lt;&gt; "", $H944/$T944, ""), ""),"")</f>
        <v/>
      </c>
      <c r="V944" s="10" t="str">
        <f>IF(Overall!$A946&lt;&gt;"",IF(AND(MONTH($O944) &lt;= 2, MONTH($P944) &gt;= 2), IF($T944 &lt;&gt; "", $H944/$T944, ""), ""),"")</f>
        <v/>
      </c>
      <c r="W944" s="10" t="str">
        <f>IF(Overall!$A946&lt;&gt;"",IF(AND(MONTH($O944) &lt;= 3, MONTH($P944) &gt;= 3), IF($T944 &lt;&gt; "", $H944/$T944, ""), ""),"")</f>
        <v/>
      </c>
      <c r="X944" s="10" t="str">
        <f>IF(Overall!$A946&lt;&gt;"",IF(AND(MONTH($O944) &lt;= 4, MONTH($P944) &gt;= 4), IF($T944 &lt;&gt; "", $H944/$T944, ""), ""),"")</f>
        <v/>
      </c>
      <c r="Y944" s="10" t="str">
        <f>IF(Overall!$A946&lt;&gt;"",IF(AND(MONTH($O944) &lt;= 5, MONTH($P944) &gt;= 5), IF($T944 &lt;&gt; "", $H944/$T944, ""), ""),"")</f>
        <v/>
      </c>
      <c r="Z944" s="10" t="str">
        <f>IF(Overall!$A946&lt;&gt;"",IF(AND(MONTH($O944) &lt;= 6, MONTH($P944) &gt;= 6), IF($T944 &lt;&gt; "", $H944/$T944, ""), ""),"")</f>
        <v/>
      </c>
      <c r="AA944" s="10">
        <f>IF(Overall!$A946&lt;&gt;"",IF(AND(MONTH($O944) &lt;= 7, MONTH($P944) &gt;= 7 ), IF($T944 &lt;&gt; "", $H944/$T944, ""), ""),"")</f>
        <v>500000</v>
      </c>
      <c r="AB944" s="10" t="str">
        <f>IF(Overall!$A946&lt;&gt;"",IF(AND(MONTH($O944) &lt;= 8, MONTH($P944) &gt;= 8), IF($T944 &lt;&gt; "", $H944/$T944, ""), ""),"")</f>
        <v/>
      </c>
      <c r="AC944" s="10" t="str">
        <f>IF(Overall!$A946&lt;&gt;"",IF(AND(MONTH($O944) &lt;= 9, MONTH($P944) &gt;= 9), IF($T944 &lt;&gt; "", $H944/$T944, ""), ""),"")</f>
        <v/>
      </c>
      <c r="AD944" s="10" t="str">
        <f>IF(Overall!$A946&lt;&gt;"",IF(AND(MONTH($O944) &lt;= 10, MONTH($P944) &gt;= 10), IF($T944 &lt;&gt; "", $H944/$T944, ""), ""),"")</f>
        <v/>
      </c>
      <c r="AE944" s="10" t="str">
        <f>IF(Overall!$A946&lt;&gt;"",IF(AND(MONTH($O944) &lt;= 11, MONTH($P944) &gt;= 11), IF($T944 &lt;&gt; "", $H944/$T944, ""), ""),"")</f>
        <v/>
      </c>
      <c r="AF944" s="10" t="str">
        <f>IF(Overall!$A946&lt;&gt;"",IF(AND(MONTH($O944) &lt;= 12, MONTH($P944) &gt;= 12), IF($T944 &lt;&gt; "", $H944/$T944, ""), ""),"")</f>
        <v/>
      </c>
      <c r="AH944" s="10" t="str">
        <f ca="1">IFERROR(IF(AND(NOW()&lt;= EOMONTH(DATE(YEAR($P944),1, 1), 0), Overall!$A946&lt;&gt;"", MONTH($O944) &lt;= 1, MONTH($P944) &gt;= 1), IF($T944 &lt;&gt; "", $H944/$T944, ""), ""), "")</f>
        <v/>
      </c>
      <c r="AI944" s="10" t="str">
        <f ca="1">IFERROR(IF(AND(NOW()&lt;= EOMONTH(DATE(YEAR($P944),2, 1), 0), Overall!$A946&lt;&gt;"", MONTH($O944) &lt;= 2, MONTH($P944) &gt;= 2), IF($T944 &lt;&gt; "", $H944/$T944, ""), ""), "")</f>
        <v/>
      </c>
      <c r="AJ944" s="10" t="str">
        <f ca="1">IFERROR(IF(AND(NOW()&lt;= EOMONTH(DATE(YEAR($P944),3, 1), 0), Overall!$A946&lt;&gt;"", MONTH($O944) &lt;= 3, MONTH($P944) &gt;= 3), IF($T944 &lt;&gt; "", $H944/$T944, ""), ""), "")</f>
        <v/>
      </c>
      <c r="AK944" s="10" t="str">
        <f ca="1">IFERROR(IF(AND(NOW()&lt;= EOMONTH(DATE(YEAR($P944),4, 1), 0), Overall!$A946&lt;&gt;"", MONTH($O944) &lt;= 4, MONTH($P944) &gt;= 4), IF($T944 &lt;&gt; "", $H944/$T944, ""), ""), "")</f>
        <v/>
      </c>
      <c r="AL944" s="10" t="str">
        <f ca="1">IFERROR(IF(AND(NOW()&lt;= EOMONTH(DATE(YEAR($P944),5, 1), 0), Overall!$A946&lt;&gt;"", MONTH($O944) &lt;= 5, MONTH($P944) &gt;= 5), IF($T944 &lt;&gt; "", $H944/$T944, ""), ""), "")</f>
        <v/>
      </c>
      <c r="AM944" s="10" t="str">
        <f ca="1">IFERROR(IF(AND(NOW()&lt;= EOMONTH(DATE(YEAR($P944),6, 1), 0), Overall!$A946&lt;&gt;"", MONTH($O944) &lt;= 6, MONTH($P944) &gt;= 6), IF($T944 &lt;&gt; "", $H944/$T944, ""), ""), "")</f>
        <v/>
      </c>
      <c r="AN944" s="10">
        <f ca="1">IFERROR(IF(AND(NOW()&lt;= EOMONTH(DATE(YEAR($P944),7, 1), 0), Overall!$A946&lt;&gt;"", MONTH($O944) &lt;= 7, MONTH($P944) &gt;= 7), IF($T944 &lt;&gt; "", $H944/$T944, ""), ""), "")</f>
        <v>500000</v>
      </c>
      <c r="AO944" s="10" t="str">
        <f ca="1">IFERROR(IF(AND(NOW()&lt;= EOMONTH(DATE(YEAR($P944),8, 1), 0), Overall!$A946&lt;&gt;"", MONTH($O944) &lt;= 8, MONTH($P944) &gt;= 8), IF($T944 &lt;&gt; "", $H944/$T944, ""), ""), "")</f>
        <v/>
      </c>
      <c r="AP944" s="10" t="str">
        <f ca="1">IFERROR(IF(AND(NOW()&lt;= EOMONTH(DATE(YEAR($P944),9, 1), 0), Overall!$A946&lt;&gt;"", MONTH($O944) &lt;= 9, MONTH($P944) &gt;= 9), IF($T944 &lt;&gt; "", $H944/$T944, ""), ""), "")</f>
        <v/>
      </c>
      <c r="AQ944" s="10" t="str">
        <f ca="1">IFERROR(IF(AND(NOW()&lt;= EOMONTH(DATE(YEAR($P944),10, 1), 0), Overall!$A946&lt;&gt;"", MONTH($O944) &lt;= 10, MONTH($P944) &gt;= 10), IF($T944 &lt;&gt; "", $H944/$T944, ""), ""), "")</f>
        <v/>
      </c>
      <c r="AR944" s="10" t="str">
        <f ca="1">IFERROR(IF(AND(NOW()&lt;= EOMONTH(DATE(YEAR($P944),11, 1), 0), Overall!$A946&lt;&gt;"", MONTH($O944) &lt;=11, MONTH($P944) &gt;= 11), IF($T944 &lt;&gt; "", $H944/$T944, ""), ""), "")</f>
        <v/>
      </c>
      <c r="AS944" s="10" t="str">
        <f ca="1">IFERROR(IF(AND(NOW()&lt;= EOMONTH(DATE(YEAR($P944),12, 1), 0), Overall!$A946&lt;&gt;"", MONTH($O944) &lt;= 12, MONTH($P944) &gt;= 12), IF($T944 &lt;&gt; "", $H944/$T944, ""), ""), "")</f>
        <v/>
      </c>
      <c r="AT944" s="16">
        <f t="shared" ca="1" si="30"/>
        <v>500000</v>
      </c>
    </row>
    <row r="945" spans="1:46" x14ac:dyDescent="0.25">
      <c r="A945" t="str">
        <f>_xlfn.VALUETOTEXT(Overall!A947)</f>
        <v>FY2025 PCHP</v>
      </c>
      <c r="B945" s="8">
        <f>IF(Overall!B947&lt;&gt;"", VALUE(Overall!B947), "")</f>
        <v>95</v>
      </c>
      <c r="C945" s="5" t="str">
        <f>IF(Overall!C947&lt;&gt;"",_xlfn.VALUETOTEXT(Overall!C947),"")</f>
        <v>25-1802-1003-25TOTS-PS-DS-095</v>
      </c>
      <c r="D945" s="5" t="str">
        <f>_xlfn.VALUETOTEXT(Overall!D947)</f>
        <v>DS</v>
      </c>
      <c r="E945" s="5" t="str">
        <f>IF(Overall!Q947&lt;&gt;"",_xlfn.VALUETOTEXT(Overall!Q947),"")</f>
        <v>TOTS</v>
      </c>
      <c r="F945" s="5" t="str">
        <f>IF(Overall!E947&lt;&gt;"",_xlfn.VALUETOTEXT(Overall!E947),"")</f>
        <v>TOTSA TotalEnergies Trading SA</v>
      </c>
      <c r="G945" s="5" t="str">
        <f>IF(Overall!R947&lt;&gt;"",_xlfn.VALUETOTEXT(Overall!R947),"")</f>
        <v>Asian</v>
      </c>
      <c r="H945" s="6">
        <f>IF(Overall!F947&lt;&gt;"",VALUE(Overall!F947),"")</f>
        <v>500000</v>
      </c>
      <c r="I945" s="6">
        <f>IF(Overall!G947&lt;&gt;"",VALUE(Overall!G947),"")</f>
        <v>77</v>
      </c>
      <c r="J945" s="6">
        <f>IF(Overall!H947&lt;&gt;"",VALUE(Overall!H947),"")</f>
        <v>64</v>
      </c>
      <c r="K945" s="6">
        <f>IF(Overall!I947&lt;&gt;"",VALUE(Overall!I947),"")</f>
        <v>5.95</v>
      </c>
      <c r="L945" s="6">
        <f>IF(Overall!J947&lt;&gt;"",VALUE(Overall!J947),"")</f>
        <v>1</v>
      </c>
      <c r="M945" s="6">
        <f>IF(Overall!K947&lt;&gt;"",VALUE(Overall!K947),"")</f>
        <v>4.95</v>
      </c>
      <c r="N945" s="6">
        <f>IF(Overall!T947&lt;&gt;"",VALUE(Overall!T947),"")</f>
        <v>73.8</v>
      </c>
      <c r="O945" s="7">
        <f>IF(Overall!L947&lt;&gt;"", DATEVALUE(Overall!L947), "")</f>
        <v>45839</v>
      </c>
      <c r="P945" s="7">
        <f>IF(Overall!M947&lt;&gt;"", DATEVALUE(Overall!M947), "")</f>
        <v>45869</v>
      </c>
      <c r="Q945" s="7" t="str">
        <f>IF(Overall!S947&lt;&gt;"",_xlfn.VALUETOTEXT(Overall!S947),"")</f>
        <v>Jul</v>
      </c>
      <c r="R945" s="7">
        <f>IF(Overall!O947&lt;&gt;"", DATEVALUE(Overall!O947), "")</f>
        <v>45706</v>
      </c>
      <c r="S945" s="7">
        <f>IF(Overall!O947&lt;&gt;"", DATEVALUE(Overall!O947), "")</f>
        <v>45706</v>
      </c>
      <c r="T945" s="5">
        <f t="shared" si="29"/>
        <v>1</v>
      </c>
      <c r="U945" s="10" t="str">
        <f>IF(Overall!$A947&lt;&gt;"",IF(AND(MONTH($O945) &lt;= 1, MONTH($P945) &gt;= 1), IF($T945 &lt;&gt; "", $H945/$T945, ""), ""),"")</f>
        <v/>
      </c>
      <c r="V945" s="10" t="str">
        <f>IF(Overall!$A947&lt;&gt;"",IF(AND(MONTH($O945) &lt;= 2, MONTH($P945) &gt;= 2), IF($T945 &lt;&gt; "", $H945/$T945, ""), ""),"")</f>
        <v/>
      </c>
      <c r="W945" s="10" t="str">
        <f>IF(Overall!$A947&lt;&gt;"",IF(AND(MONTH($O945) &lt;= 3, MONTH($P945) &gt;= 3), IF($T945 &lt;&gt; "", $H945/$T945, ""), ""),"")</f>
        <v/>
      </c>
      <c r="X945" s="10" t="str">
        <f>IF(Overall!$A947&lt;&gt;"",IF(AND(MONTH($O945) &lt;= 4, MONTH($P945) &gt;= 4), IF($T945 &lt;&gt; "", $H945/$T945, ""), ""),"")</f>
        <v/>
      </c>
      <c r="Y945" s="10" t="str">
        <f>IF(Overall!$A947&lt;&gt;"",IF(AND(MONTH($O945) &lt;= 5, MONTH($P945) &gt;= 5), IF($T945 &lt;&gt; "", $H945/$T945, ""), ""),"")</f>
        <v/>
      </c>
      <c r="Z945" s="10" t="str">
        <f>IF(Overall!$A947&lt;&gt;"",IF(AND(MONTH($O945) &lt;= 6, MONTH($P945) &gt;= 6), IF($T945 &lt;&gt; "", $H945/$T945, ""), ""),"")</f>
        <v/>
      </c>
      <c r="AA945" s="10">
        <f>IF(Overall!$A947&lt;&gt;"",IF(AND(MONTH($O945) &lt;= 7, MONTH($P945) &gt;= 7 ), IF($T945 &lt;&gt; "", $H945/$T945, ""), ""),"")</f>
        <v>500000</v>
      </c>
      <c r="AB945" s="10" t="str">
        <f>IF(Overall!$A947&lt;&gt;"",IF(AND(MONTH($O945) &lt;= 8, MONTH($P945) &gt;= 8), IF($T945 &lt;&gt; "", $H945/$T945, ""), ""),"")</f>
        <v/>
      </c>
      <c r="AC945" s="10" t="str">
        <f>IF(Overall!$A947&lt;&gt;"",IF(AND(MONTH($O945) &lt;= 9, MONTH($P945) &gt;= 9), IF($T945 &lt;&gt; "", $H945/$T945, ""), ""),"")</f>
        <v/>
      </c>
      <c r="AD945" s="10" t="str">
        <f>IF(Overall!$A947&lt;&gt;"",IF(AND(MONTH($O945) &lt;= 10, MONTH($P945) &gt;= 10), IF($T945 &lt;&gt; "", $H945/$T945, ""), ""),"")</f>
        <v/>
      </c>
      <c r="AE945" s="10" t="str">
        <f>IF(Overall!$A947&lt;&gt;"",IF(AND(MONTH($O945) &lt;= 11, MONTH($P945) &gt;= 11), IF($T945 &lt;&gt; "", $H945/$T945, ""), ""),"")</f>
        <v/>
      </c>
      <c r="AF945" s="10" t="str">
        <f>IF(Overall!$A947&lt;&gt;"",IF(AND(MONTH($O945) &lt;= 12, MONTH($P945) &gt;= 12), IF($T945 &lt;&gt; "", $H945/$T945, ""), ""),"")</f>
        <v/>
      </c>
      <c r="AH945" s="10" t="str">
        <f ca="1">IFERROR(IF(AND(NOW()&lt;= EOMONTH(DATE(YEAR($P945),1, 1), 0), Overall!$A947&lt;&gt;"", MONTH($O945) &lt;= 1, MONTH($P945) &gt;= 1), IF($T945 &lt;&gt; "", $H945/$T945, ""), ""), "")</f>
        <v/>
      </c>
      <c r="AI945" s="10" t="str">
        <f ca="1">IFERROR(IF(AND(NOW()&lt;= EOMONTH(DATE(YEAR($P945),2, 1), 0), Overall!$A947&lt;&gt;"", MONTH($O945) &lt;= 2, MONTH($P945) &gt;= 2), IF($T945 &lt;&gt; "", $H945/$T945, ""), ""), "")</f>
        <v/>
      </c>
      <c r="AJ945" s="10" t="str">
        <f ca="1">IFERROR(IF(AND(NOW()&lt;= EOMONTH(DATE(YEAR($P945),3, 1), 0), Overall!$A947&lt;&gt;"", MONTH($O945) &lt;= 3, MONTH($P945) &gt;= 3), IF($T945 &lt;&gt; "", $H945/$T945, ""), ""), "")</f>
        <v/>
      </c>
      <c r="AK945" s="10" t="str">
        <f ca="1">IFERROR(IF(AND(NOW()&lt;= EOMONTH(DATE(YEAR($P945),4, 1), 0), Overall!$A947&lt;&gt;"", MONTH($O945) &lt;= 4, MONTH($P945) &gt;= 4), IF($T945 &lt;&gt; "", $H945/$T945, ""), ""), "")</f>
        <v/>
      </c>
      <c r="AL945" s="10" t="str">
        <f ca="1">IFERROR(IF(AND(NOW()&lt;= EOMONTH(DATE(YEAR($P945),5, 1), 0), Overall!$A947&lt;&gt;"", MONTH($O945) &lt;= 5, MONTH($P945) &gt;= 5), IF($T945 &lt;&gt; "", $H945/$T945, ""), ""), "")</f>
        <v/>
      </c>
      <c r="AM945" s="10" t="str">
        <f ca="1">IFERROR(IF(AND(NOW()&lt;= EOMONTH(DATE(YEAR($P945),6, 1), 0), Overall!$A947&lt;&gt;"", MONTH($O945) &lt;= 6, MONTH($P945) &gt;= 6), IF($T945 &lt;&gt; "", $H945/$T945, ""), ""), "")</f>
        <v/>
      </c>
      <c r="AN945" s="10">
        <f ca="1">IFERROR(IF(AND(NOW()&lt;= EOMONTH(DATE(YEAR($P945),7, 1), 0), Overall!$A947&lt;&gt;"", MONTH($O945) &lt;= 7, MONTH($P945) &gt;= 7), IF($T945 &lt;&gt; "", $H945/$T945, ""), ""), "")</f>
        <v>500000</v>
      </c>
      <c r="AO945" s="10" t="str">
        <f ca="1">IFERROR(IF(AND(NOW()&lt;= EOMONTH(DATE(YEAR($P945),8, 1), 0), Overall!$A947&lt;&gt;"", MONTH($O945) &lt;= 8, MONTH($P945) &gt;= 8), IF($T945 &lt;&gt; "", $H945/$T945, ""), ""), "")</f>
        <v/>
      </c>
      <c r="AP945" s="10" t="str">
        <f ca="1">IFERROR(IF(AND(NOW()&lt;= EOMONTH(DATE(YEAR($P945),9, 1), 0), Overall!$A947&lt;&gt;"", MONTH($O945) &lt;= 9, MONTH($P945) &gt;= 9), IF($T945 &lt;&gt; "", $H945/$T945, ""), ""), "")</f>
        <v/>
      </c>
      <c r="AQ945" s="10" t="str">
        <f ca="1">IFERROR(IF(AND(NOW()&lt;= EOMONTH(DATE(YEAR($P945),10, 1), 0), Overall!$A947&lt;&gt;"", MONTH($O945) &lt;= 10, MONTH($P945) &gt;= 10), IF($T945 &lt;&gt; "", $H945/$T945, ""), ""), "")</f>
        <v/>
      </c>
      <c r="AR945" s="10" t="str">
        <f ca="1">IFERROR(IF(AND(NOW()&lt;= EOMONTH(DATE(YEAR($P945),11, 1), 0), Overall!$A947&lt;&gt;"", MONTH($O945) &lt;=11, MONTH($P945) &gt;= 11), IF($T945 &lt;&gt; "", $H945/$T945, ""), ""), "")</f>
        <v/>
      </c>
      <c r="AS945" s="10" t="str">
        <f ca="1">IFERROR(IF(AND(NOW()&lt;= EOMONTH(DATE(YEAR($P945),12, 1), 0), Overall!$A947&lt;&gt;"", MONTH($O945) &lt;= 12, MONTH($P945) &gt;= 12), IF($T945 &lt;&gt; "", $H945/$T945, ""), ""), "")</f>
        <v/>
      </c>
      <c r="AT945" s="16">
        <f t="shared" ca="1" si="30"/>
        <v>500000</v>
      </c>
    </row>
    <row r="946" spans="1:46" x14ac:dyDescent="0.25">
      <c r="A946" t="str">
        <f>_xlfn.VALUETOTEXT(Overall!A948)</f>
        <v>FY2025 PCHP</v>
      </c>
      <c r="B946" s="8">
        <f>IF(Overall!B948&lt;&gt;"", VALUE(Overall!B948), "")</f>
        <v>96</v>
      </c>
      <c r="C946" s="5" t="str">
        <f>IF(Overall!C948&lt;&gt;"",_xlfn.VALUETOTEXT(Overall!C948),"")</f>
        <v>25-0303-2403-25BNPP-PS-EG-096</v>
      </c>
      <c r="D946" s="5" t="str">
        <f>_xlfn.VALUETOTEXT(Overall!D948)</f>
        <v>EG</v>
      </c>
      <c r="E946" s="5" t="str">
        <f>IF(Overall!Q948&lt;&gt;"",_xlfn.VALUETOTEXT(Overall!Q948),"")</f>
        <v>BNPP</v>
      </c>
      <c r="F946" s="5" t="str">
        <f>IF(Overall!E948&lt;&gt;"",_xlfn.VALUETOTEXT(Overall!E948),"")</f>
        <v>BNP Paribas SA</v>
      </c>
      <c r="G946" s="5" t="str">
        <f>IF(Overall!R948&lt;&gt;"",_xlfn.VALUETOTEXT(Overall!R948),"")</f>
        <v>Asian</v>
      </c>
      <c r="H946" s="6">
        <f>IF(Overall!F948&lt;&gt;"",VALUE(Overall!F948),"")</f>
        <v>500000</v>
      </c>
      <c r="I946" s="6">
        <f>IF(Overall!G948&lt;&gt;"",VALUE(Overall!G948),"")</f>
        <v>77</v>
      </c>
      <c r="J946" s="6">
        <f>IF(Overall!H948&lt;&gt;"",VALUE(Overall!H948),"")</f>
        <v>64</v>
      </c>
      <c r="K946" s="6">
        <f>IF(Overall!I948&lt;&gt;"",VALUE(Overall!I948),"")</f>
        <v>5.14</v>
      </c>
      <c r="L946" s="6">
        <f>IF(Overall!J948&lt;&gt;"",VALUE(Overall!J948),"")</f>
        <v>0.35</v>
      </c>
      <c r="M946" s="6">
        <f>IF(Overall!K948&lt;&gt;"",VALUE(Overall!K948),"")</f>
        <v>4.79</v>
      </c>
      <c r="N946" s="6">
        <f>IF(Overall!T948&lt;&gt;"",VALUE(Overall!T948),"")</f>
        <v>72.8</v>
      </c>
      <c r="O946" s="7">
        <f>IF(Overall!L948&lt;&gt;"", DATEVALUE(Overall!L948), "")</f>
        <v>45748</v>
      </c>
      <c r="P946" s="7">
        <f>IF(Overall!M948&lt;&gt;"", DATEVALUE(Overall!M948), "")</f>
        <v>45777</v>
      </c>
      <c r="Q946" s="7" t="str">
        <f>IF(Overall!S948&lt;&gt;"",_xlfn.VALUETOTEXT(Overall!S948),"")</f>
        <v>Apr</v>
      </c>
      <c r="R946" s="7">
        <f>IF(Overall!O948&lt;&gt;"", DATEVALUE(Overall!O948), "")</f>
        <v>45719</v>
      </c>
      <c r="S946" s="7">
        <f>IF(Overall!O948&lt;&gt;"", DATEVALUE(Overall!O948), "")</f>
        <v>45719</v>
      </c>
      <c r="T946" s="5">
        <f t="shared" si="29"/>
        <v>1</v>
      </c>
      <c r="U946" s="10" t="str">
        <f>IF(Overall!$A948&lt;&gt;"",IF(AND(MONTH($O946) &lt;= 1, MONTH($P946) &gt;= 1), IF($T946 &lt;&gt; "", $H946/$T946, ""), ""),"")</f>
        <v/>
      </c>
      <c r="V946" s="10" t="str">
        <f>IF(Overall!$A948&lt;&gt;"",IF(AND(MONTH($O946) &lt;= 2, MONTH($P946) &gt;= 2), IF($T946 &lt;&gt; "", $H946/$T946, ""), ""),"")</f>
        <v/>
      </c>
      <c r="W946" s="10" t="str">
        <f>IF(Overall!$A948&lt;&gt;"",IF(AND(MONTH($O946) &lt;= 3, MONTH($P946) &gt;= 3), IF($T946 &lt;&gt; "", $H946/$T946, ""), ""),"")</f>
        <v/>
      </c>
      <c r="X946" s="10">
        <f>IF(Overall!$A948&lt;&gt;"",IF(AND(MONTH($O946) &lt;= 4, MONTH($P946) &gt;= 4), IF($T946 &lt;&gt; "", $H946/$T946, ""), ""),"")</f>
        <v>500000</v>
      </c>
      <c r="Y946" s="10" t="str">
        <f>IF(Overall!$A948&lt;&gt;"",IF(AND(MONTH($O946) &lt;= 5, MONTH($P946) &gt;= 5), IF($T946 &lt;&gt; "", $H946/$T946, ""), ""),"")</f>
        <v/>
      </c>
      <c r="Z946" s="10" t="str">
        <f>IF(Overall!$A948&lt;&gt;"",IF(AND(MONTH($O946) &lt;= 6, MONTH($P946) &gt;= 6), IF($T946 &lt;&gt; "", $H946/$T946, ""), ""),"")</f>
        <v/>
      </c>
      <c r="AA946" s="10" t="str">
        <f>IF(Overall!$A948&lt;&gt;"",IF(AND(MONTH($O946) &lt;= 7, MONTH($P946) &gt;= 7 ), IF($T946 &lt;&gt; "", $H946/$T946, ""), ""),"")</f>
        <v/>
      </c>
      <c r="AB946" s="10" t="str">
        <f>IF(Overall!$A948&lt;&gt;"",IF(AND(MONTH($O946) &lt;= 8, MONTH($P946) &gt;= 8), IF($T946 &lt;&gt; "", $H946/$T946, ""), ""),"")</f>
        <v/>
      </c>
      <c r="AC946" s="10" t="str">
        <f>IF(Overall!$A948&lt;&gt;"",IF(AND(MONTH($O946) &lt;= 9, MONTH($P946) &gt;= 9), IF($T946 &lt;&gt; "", $H946/$T946, ""), ""),"")</f>
        <v/>
      </c>
      <c r="AD946" s="10" t="str">
        <f>IF(Overall!$A948&lt;&gt;"",IF(AND(MONTH($O946) &lt;= 10, MONTH($P946) &gt;= 10), IF($T946 &lt;&gt; "", $H946/$T946, ""), ""),"")</f>
        <v/>
      </c>
      <c r="AE946" s="10" t="str">
        <f>IF(Overall!$A948&lt;&gt;"",IF(AND(MONTH($O946) &lt;= 11, MONTH($P946) &gt;= 11), IF($T946 &lt;&gt; "", $H946/$T946, ""), ""),"")</f>
        <v/>
      </c>
      <c r="AF946" s="10" t="str">
        <f>IF(Overall!$A948&lt;&gt;"",IF(AND(MONTH($O946) &lt;= 12, MONTH($P946) &gt;= 12), IF($T946 &lt;&gt; "", $H946/$T946, ""), ""),"")</f>
        <v/>
      </c>
      <c r="AH946" s="10" t="str">
        <f ca="1">IFERROR(IF(AND(NOW()&lt;= EOMONTH(DATE(YEAR($P946),1, 1), 0), Overall!$A948&lt;&gt;"", MONTH($O946) &lt;= 1, MONTH($P946) &gt;= 1), IF($T946 &lt;&gt; "", $H946/$T946, ""), ""), "")</f>
        <v/>
      </c>
      <c r="AI946" s="10" t="str">
        <f ca="1">IFERROR(IF(AND(NOW()&lt;= EOMONTH(DATE(YEAR($P946),2, 1), 0), Overall!$A948&lt;&gt;"", MONTH($O946) &lt;= 2, MONTH($P946) &gt;= 2), IF($T946 &lt;&gt; "", $H946/$T946, ""), ""), "")</f>
        <v/>
      </c>
      <c r="AJ946" s="10" t="str">
        <f ca="1">IFERROR(IF(AND(NOW()&lt;= EOMONTH(DATE(YEAR($P946),3, 1), 0), Overall!$A948&lt;&gt;"", MONTH($O946) &lt;= 3, MONTH($P946) &gt;= 3), IF($T946 &lt;&gt; "", $H946/$T946, ""), ""), "")</f>
        <v/>
      </c>
      <c r="AK946" s="10" t="str">
        <f ca="1">IFERROR(IF(AND(NOW()&lt;= EOMONTH(DATE(YEAR($P946),4, 1), 0), Overall!$A948&lt;&gt;"", MONTH($O946) &lt;= 4, MONTH($P946) &gt;= 4), IF($T946 &lt;&gt; "", $H946/$T946, ""), ""), "")</f>
        <v/>
      </c>
      <c r="AL946" s="10" t="str">
        <f ca="1">IFERROR(IF(AND(NOW()&lt;= EOMONTH(DATE(YEAR($P946),5, 1), 0), Overall!$A948&lt;&gt;"", MONTH($O946) &lt;= 5, MONTH($P946) &gt;= 5), IF($T946 &lt;&gt; "", $H946/$T946, ""), ""), "")</f>
        <v/>
      </c>
      <c r="AM946" s="10" t="str">
        <f ca="1">IFERROR(IF(AND(NOW()&lt;= EOMONTH(DATE(YEAR($P946),6, 1), 0), Overall!$A948&lt;&gt;"", MONTH($O946) &lt;= 6, MONTH($P946) &gt;= 6), IF($T946 &lt;&gt; "", $H946/$T946, ""), ""), "")</f>
        <v/>
      </c>
      <c r="AN946" s="10" t="str">
        <f ca="1">IFERROR(IF(AND(NOW()&lt;= EOMONTH(DATE(YEAR($P946),7, 1), 0), Overall!$A948&lt;&gt;"", MONTH($O946) &lt;= 7, MONTH($P946) &gt;= 7), IF($T946 &lt;&gt; "", $H946/$T946, ""), ""), "")</f>
        <v/>
      </c>
      <c r="AO946" s="10" t="str">
        <f ca="1">IFERROR(IF(AND(NOW()&lt;= EOMONTH(DATE(YEAR($P946),8, 1), 0), Overall!$A948&lt;&gt;"", MONTH($O946) &lt;= 8, MONTH($P946) &gt;= 8), IF($T946 &lt;&gt; "", $H946/$T946, ""), ""), "")</f>
        <v/>
      </c>
      <c r="AP946" s="10" t="str">
        <f ca="1">IFERROR(IF(AND(NOW()&lt;= EOMONTH(DATE(YEAR($P946),9, 1), 0), Overall!$A948&lt;&gt;"", MONTH($O946) &lt;= 9, MONTH($P946) &gt;= 9), IF($T946 &lt;&gt; "", $H946/$T946, ""), ""), "")</f>
        <v/>
      </c>
      <c r="AQ946" s="10" t="str">
        <f ca="1">IFERROR(IF(AND(NOW()&lt;= EOMONTH(DATE(YEAR($P946),10, 1), 0), Overall!$A948&lt;&gt;"", MONTH($O946) &lt;= 10, MONTH($P946) &gt;= 10), IF($T946 &lt;&gt; "", $H946/$T946, ""), ""), "")</f>
        <v/>
      </c>
      <c r="AR946" s="10" t="str">
        <f ca="1">IFERROR(IF(AND(NOW()&lt;= EOMONTH(DATE(YEAR($P946),11, 1), 0), Overall!$A948&lt;&gt;"", MONTH($O946) &lt;=11, MONTH($P946) &gt;= 11), IF($T946 &lt;&gt; "", $H946/$T946, ""), ""), "")</f>
        <v/>
      </c>
      <c r="AS946" s="10" t="str">
        <f ca="1">IFERROR(IF(AND(NOW()&lt;= EOMONTH(DATE(YEAR($P946),12, 1), 0), Overall!$A948&lt;&gt;"", MONTH($O946) &lt;= 12, MONTH($P946) &gt;= 12), IF($T946 &lt;&gt; "", $H946/$T946, ""), ""), "")</f>
        <v/>
      </c>
      <c r="AT946" s="16">
        <f t="shared" ca="1" si="30"/>
        <v>0</v>
      </c>
    </row>
    <row r="947" spans="1:46" x14ac:dyDescent="0.25">
      <c r="A947" t="str">
        <f>_xlfn.VALUETOTEXT(Overall!A949)</f>
        <v>FY2025 PCHP</v>
      </c>
      <c r="B947" s="8">
        <f>IF(Overall!B949&lt;&gt;"", VALUE(Overall!B949), "")</f>
        <v>97</v>
      </c>
      <c r="C947" s="5" t="str">
        <f>IF(Overall!C949&lt;&gt;"",_xlfn.VALUETOTEXT(Overall!C949),"")</f>
        <v>25-0303-2403-25SCBB-PS-EG-097</v>
      </c>
      <c r="D947" s="5" t="str">
        <f>_xlfn.VALUETOTEXT(Overall!D949)</f>
        <v>EG</v>
      </c>
      <c r="E947" s="5" t="str">
        <f>IF(Overall!Q949&lt;&gt;"",_xlfn.VALUETOTEXT(Overall!Q949),"")</f>
        <v>SCBB</v>
      </c>
      <c r="F947" s="5" t="str">
        <f>IF(Overall!E949&lt;&gt;"",_xlfn.VALUETOTEXT(Overall!E949),"")</f>
        <v>Standard Chartered Bank (M) Bhd</v>
      </c>
      <c r="G947" s="5" t="str">
        <f>IF(Overall!R949&lt;&gt;"",_xlfn.VALUETOTEXT(Overall!R949),"")</f>
        <v>Asian</v>
      </c>
      <c r="H947" s="6">
        <f>IF(Overall!F949&lt;&gt;"",VALUE(Overall!F949),"")</f>
        <v>500000</v>
      </c>
      <c r="I947" s="6">
        <f>IF(Overall!G949&lt;&gt;"",VALUE(Overall!G949),"")</f>
        <v>77</v>
      </c>
      <c r="J947" s="6">
        <f>IF(Overall!H949&lt;&gt;"",VALUE(Overall!H949),"")</f>
        <v>64</v>
      </c>
      <c r="K947" s="6">
        <f>IF(Overall!I949&lt;&gt;"",VALUE(Overall!I949),"")</f>
        <v>5.0999999999999996</v>
      </c>
      <c r="L947" s="6">
        <f>IF(Overall!J949&lt;&gt;"",VALUE(Overall!J949),"")</f>
        <v>0.28000000000000003</v>
      </c>
      <c r="M947" s="6">
        <f>IF(Overall!K949&lt;&gt;"",VALUE(Overall!K949),"")</f>
        <v>4.82</v>
      </c>
      <c r="N947" s="6">
        <f>IF(Overall!T949&lt;&gt;"",VALUE(Overall!T949),"")</f>
        <v>72.73</v>
      </c>
      <c r="O947" s="7">
        <f>IF(Overall!L949&lt;&gt;"", DATEVALUE(Overall!L949), "")</f>
        <v>45748</v>
      </c>
      <c r="P947" s="7">
        <f>IF(Overall!M949&lt;&gt;"", DATEVALUE(Overall!M949), "")</f>
        <v>45777</v>
      </c>
      <c r="Q947" s="7" t="str">
        <f>IF(Overall!S949&lt;&gt;"",_xlfn.VALUETOTEXT(Overall!S949),"")</f>
        <v>Apr</v>
      </c>
      <c r="R947" s="7">
        <f>IF(Overall!O949&lt;&gt;"", DATEVALUE(Overall!O949), "")</f>
        <v>45719</v>
      </c>
      <c r="S947" s="7">
        <f>IF(Overall!O949&lt;&gt;"", DATEVALUE(Overall!O949), "")</f>
        <v>45719</v>
      </c>
      <c r="T947" s="5">
        <f t="shared" si="29"/>
        <v>1</v>
      </c>
      <c r="U947" s="10" t="str">
        <f>IF(Overall!$A949&lt;&gt;"",IF(AND(MONTH($O947) &lt;= 1, MONTH($P947) &gt;= 1), IF($T947 &lt;&gt; "", $H947/$T947, ""), ""),"")</f>
        <v/>
      </c>
      <c r="V947" s="10" t="str">
        <f>IF(Overall!$A949&lt;&gt;"",IF(AND(MONTH($O947) &lt;= 2, MONTH($P947) &gt;= 2), IF($T947 &lt;&gt; "", $H947/$T947, ""), ""),"")</f>
        <v/>
      </c>
      <c r="W947" s="10" t="str">
        <f>IF(Overall!$A949&lt;&gt;"",IF(AND(MONTH($O947) &lt;= 3, MONTH($P947) &gt;= 3), IF($T947 &lt;&gt; "", $H947/$T947, ""), ""),"")</f>
        <v/>
      </c>
      <c r="X947" s="10">
        <f>IF(Overall!$A949&lt;&gt;"",IF(AND(MONTH($O947) &lt;= 4, MONTH($P947) &gt;= 4), IF($T947 &lt;&gt; "", $H947/$T947, ""), ""),"")</f>
        <v>500000</v>
      </c>
      <c r="Y947" s="10" t="str">
        <f>IF(Overall!$A949&lt;&gt;"",IF(AND(MONTH($O947) &lt;= 5, MONTH($P947) &gt;= 5), IF($T947 &lt;&gt; "", $H947/$T947, ""), ""),"")</f>
        <v/>
      </c>
      <c r="Z947" s="10" t="str">
        <f>IF(Overall!$A949&lt;&gt;"",IF(AND(MONTH($O947) &lt;= 6, MONTH($P947) &gt;= 6), IF($T947 &lt;&gt; "", $H947/$T947, ""), ""),"")</f>
        <v/>
      </c>
      <c r="AA947" s="10" t="str">
        <f>IF(Overall!$A949&lt;&gt;"",IF(AND(MONTH($O947) &lt;= 7, MONTH($P947) &gt;= 7 ), IF($T947 &lt;&gt; "", $H947/$T947, ""), ""),"")</f>
        <v/>
      </c>
      <c r="AB947" s="10" t="str">
        <f>IF(Overall!$A949&lt;&gt;"",IF(AND(MONTH($O947) &lt;= 8, MONTH($P947) &gt;= 8), IF($T947 &lt;&gt; "", $H947/$T947, ""), ""),"")</f>
        <v/>
      </c>
      <c r="AC947" s="10" t="str">
        <f>IF(Overall!$A949&lt;&gt;"",IF(AND(MONTH($O947) &lt;= 9, MONTH($P947) &gt;= 9), IF($T947 &lt;&gt; "", $H947/$T947, ""), ""),"")</f>
        <v/>
      </c>
      <c r="AD947" s="10" t="str">
        <f>IF(Overall!$A949&lt;&gt;"",IF(AND(MONTH($O947) &lt;= 10, MONTH($P947) &gt;= 10), IF($T947 &lt;&gt; "", $H947/$T947, ""), ""),"")</f>
        <v/>
      </c>
      <c r="AE947" s="10" t="str">
        <f>IF(Overall!$A949&lt;&gt;"",IF(AND(MONTH($O947) &lt;= 11, MONTH($P947) &gt;= 11), IF($T947 &lt;&gt; "", $H947/$T947, ""), ""),"")</f>
        <v/>
      </c>
      <c r="AF947" s="10" t="str">
        <f>IF(Overall!$A949&lt;&gt;"",IF(AND(MONTH($O947) &lt;= 12, MONTH($P947) &gt;= 12), IF($T947 &lt;&gt; "", $H947/$T947, ""), ""),"")</f>
        <v/>
      </c>
      <c r="AH947" s="10" t="str">
        <f ca="1">IFERROR(IF(AND(NOW()&lt;= EOMONTH(DATE(YEAR($P947),1, 1), 0), Overall!$A949&lt;&gt;"", MONTH($O947) &lt;= 1, MONTH($P947) &gt;= 1), IF($T947 &lt;&gt; "", $H947/$T947, ""), ""), "")</f>
        <v/>
      </c>
      <c r="AI947" s="10" t="str">
        <f ca="1">IFERROR(IF(AND(NOW()&lt;= EOMONTH(DATE(YEAR($P947),2, 1), 0), Overall!$A949&lt;&gt;"", MONTH($O947) &lt;= 2, MONTH($P947) &gt;= 2), IF($T947 &lt;&gt; "", $H947/$T947, ""), ""), "")</f>
        <v/>
      </c>
      <c r="AJ947" s="10" t="str">
        <f ca="1">IFERROR(IF(AND(NOW()&lt;= EOMONTH(DATE(YEAR($P947),3, 1), 0), Overall!$A949&lt;&gt;"", MONTH($O947) &lt;= 3, MONTH($P947) &gt;= 3), IF($T947 &lt;&gt; "", $H947/$T947, ""), ""), "")</f>
        <v/>
      </c>
      <c r="AK947" s="10" t="str">
        <f ca="1">IFERROR(IF(AND(NOW()&lt;= EOMONTH(DATE(YEAR($P947),4, 1), 0), Overall!$A949&lt;&gt;"", MONTH($O947) &lt;= 4, MONTH($P947) &gt;= 4), IF($T947 &lt;&gt; "", $H947/$T947, ""), ""), "")</f>
        <v/>
      </c>
      <c r="AL947" s="10" t="str">
        <f ca="1">IFERROR(IF(AND(NOW()&lt;= EOMONTH(DATE(YEAR($P947),5, 1), 0), Overall!$A949&lt;&gt;"", MONTH($O947) &lt;= 5, MONTH($P947) &gt;= 5), IF($T947 &lt;&gt; "", $H947/$T947, ""), ""), "")</f>
        <v/>
      </c>
      <c r="AM947" s="10" t="str">
        <f ca="1">IFERROR(IF(AND(NOW()&lt;= EOMONTH(DATE(YEAR($P947),6, 1), 0), Overall!$A949&lt;&gt;"", MONTH($O947) &lt;= 6, MONTH($P947) &gt;= 6), IF($T947 &lt;&gt; "", $H947/$T947, ""), ""), "")</f>
        <v/>
      </c>
      <c r="AN947" s="10" t="str">
        <f ca="1">IFERROR(IF(AND(NOW()&lt;= EOMONTH(DATE(YEAR($P947),7, 1), 0), Overall!$A949&lt;&gt;"", MONTH($O947) &lt;= 7, MONTH($P947) &gt;= 7), IF($T947 &lt;&gt; "", $H947/$T947, ""), ""), "")</f>
        <v/>
      </c>
      <c r="AO947" s="10" t="str">
        <f ca="1">IFERROR(IF(AND(NOW()&lt;= EOMONTH(DATE(YEAR($P947),8, 1), 0), Overall!$A949&lt;&gt;"", MONTH($O947) &lt;= 8, MONTH($P947) &gt;= 8), IF($T947 &lt;&gt; "", $H947/$T947, ""), ""), "")</f>
        <v/>
      </c>
      <c r="AP947" s="10" t="str">
        <f ca="1">IFERROR(IF(AND(NOW()&lt;= EOMONTH(DATE(YEAR($P947),9, 1), 0), Overall!$A949&lt;&gt;"", MONTH($O947) &lt;= 9, MONTH($P947) &gt;= 9), IF($T947 &lt;&gt; "", $H947/$T947, ""), ""), "")</f>
        <v/>
      </c>
      <c r="AQ947" s="10" t="str">
        <f ca="1">IFERROR(IF(AND(NOW()&lt;= EOMONTH(DATE(YEAR($P947),10, 1), 0), Overall!$A949&lt;&gt;"", MONTH($O947) &lt;= 10, MONTH($P947) &gt;= 10), IF($T947 &lt;&gt; "", $H947/$T947, ""), ""), "")</f>
        <v/>
      </c>
      <c r="AR947" s="10" t="str">
        <f ca="1">IFERROR(IF(AND(NOW()&lt;= EOMONTH(DATE(YEAR($P947),11, 1), 0), Overall!$A949&lt;&gt;"", MONTH($O947) &lt;=11, MONTH($P947) &gt;= 11), IF($T947 &lt;&gt; "", $H947/$T947, ""), ""), "")</f>
        <v/>
      </c>
      <c r="AS947" s="10" t="str">
        <f ca="1">IFERROR(IF(AND(NOW()&lt;= EOMONTH(DATE(YEAR($P947),12, 1), 0), Overall!$A949&lt;&gt;"", MONTH($O947) &lt;= 12, MONTH($P947) &gt;= 12), IF($T947 &lt;&gt; "", $H947/$T947, ""), ""), "")</f>
        <v/>
      </c>
      <c r="AT947" s="16">
        <f t="shared" ca="1" si="30"/>
        <v>0</v>
      </c>
    </row>
    <row r="948" spans="1:46" x14ac:dyDescent="0.25">
      <c r="A948" t="str">
        <f>_xlfn.VALUETOTEXT(Overall!A950)</f>
        <v>FY2025 PCHP</v>
      </c>
      <c r="B948" s="8">
        <f>IF(Overall!B950&lt;&gt;"", VALUE(Overall!B950), "")</f>
        <v>98</v>
      </c>
      <c r="C948" s="5" t="str">
        <f>IF(Overall!C950&lt;&gt;"",_xlfn.VALUETOTEXT(Overall!C950),"")</f>
        <v>25-0303-2403-25SCBS-PS-EG-098</v>
      </c>
      <c r="D948" s="5" t="str">
        <f>_xlfn.VALUETOTEXT(Overall!D950)</f>
        <v>EG</v>
      </c>
      <c r="E948" s="5" t="str">
        <f>IF(Overall!Q950&lt;&gt;"",_xlfn.VALUETOTEXT(Overall!Q950),"")</f>
        <v>SCBS</v>
      </c>
      <c r="F948" s="5" t="str">
        <f>IF(Overall!E950&lt;&gt;"",_xlfn.VALUETOTEXT(Overall!E950),"")</f>
        <v>Standard Chartered Saadiq Berhad</v>
      </c>
      <c r="G948" s="5" t="str">
        <f>IF(Overall!R950&lt;&gt;"",_xlfn.VALUETOTEXT(Overall!R950),"")</f>
        <v>Asian</v>
      </c>
      <c r="H948" s="6">
        <f>IF(Overall!F950&lt;&gt;"",VALUE(Overall!F950),"")</f>
        <v>500000</v>
      </c>
      <c r="I948" s="6">
        <f>IF(Overall!G950&lt;&gt;"",VALUE(Overall!G950),"")</f>
        <v>77</v>
      </c>
      <c r="J948" s="6">
        <f>IF(Overall!H950&lt;&gt;"",VALUE(Overall!H950),"")</f>
        <v>64</v>
      </c>
      <c r="K948" s="6">
        <f>IF(Overall!I950&lt;&gt;"",VALUE(Overall!I950),"")</f>
        <v>5.13</v>
      </c>
      <c r="L948" s="6">
        <f>IF(Overall!J950&lt;&gt;"",VALUE(Overall!J950),"")</f>
        <v>0.28000000000000003</v>
      </c>
      <c r="M948" s="6">
        <f>IF(Overall!K950&lt;&gt;"",VALUE(Overall!K950),"")</f>
        <v>4.8499999999999996</v>
      </c>
      <c r="N948" s="6">
        <f>IF(Overall!T950&lt;&gt;"",VALUE(Overall!T950),"")</f>
        <v>72.7</v>
      </c>
      <c r="O948" s="7">
        <f>IF(Overall!L950&lt;&gt;"", DATEVALUE(Overall!L950), "")</f>
        <v>45748</v>
      </c>
      <c r="P948" s="7">
        <f>IF(Overall!M950&lt;&gt;"", DATEVALUE(Overall!M950), "")</f>
        <v>45777</v>
      </c>
      <c r="Q948" s="7" t="str">
        <f>IF(Overall!S950&lt;&gt;"",_xlfn.VALUETOTEXT(Overall!S950),"")</f>
        <v>Apr</v>
      </c>
      <c r="R948" s="7">
        <f>IF(Overall!O950&lt;&gt;"", DATEVALUE(Overall!O950), "")</f>
        <v>45719</v>
      </c>
      <c r="S948" s="7">
        <f>IF(Overall!O950&lt;&gt;"", DATEVALUE(Overall!O950), "")</f>
        <v>45719</v>
      </c>
      <c r="T948" s="5">
        <f t="shared" si="29"/>
        <v>1</v>
      </c>
      <c r="U948" s="10" t="str">
        <f>IF(Overall!$A950&lt;&gt;"",IF(AND(MONTH($O948) &lt;= 1, MONTH($P948) &gt;= 1), IF($T948 &lt;&gt; "", $H948/$T948, ""), ""),"")</f>
        <v/>
      </c>
      <c r="V948" s="10" t="str">
        <f>IF(Overall!$A950&lt;&gt;"",IF(AND(MONTH($O948) &lt;= 2, MONTH($P948) &gt;= 2), IF($T948 &lt;&gt; "", $H948/$T948, ""), ""),"")</f>
        <v/>
      </c>
      <c r="W948" s="10" t="str">
        <f>IF(Overall!$A950&lt;&gt;"",IF(AND(MONTH($O948) &lt;= 3, MONTH($P948) &gt;= 3), IF($T948 &lt;&gt; "", $H948/$T948, ""), ""),"")</f>
        <v/>
      </c>
      <c r="X948" s="10">
        <f>IF(Overall!$A950&lt;&gt;"",IF(AND(MONTH($O948) &lt;= 4, MONTH($P948) &gt;= 4), IF($T948 &lt;&gt; "", $H948/$T948, ""), ""),"")</f>
        <v>500000</v>
      </c>
      <c r="Y948" s="10" t="str">
        <f>IF(Overall!$A950&lt;&gt;"",IF(AND(MONTH($O948) &lt;= 5, MONTH($P948) &gt;= 5), IF($T948 &lt;&gt; "", $H948/$T948, ""), ""),"")</f>
        <v/>
      </c>
      <c r="Z948" s="10" t="str">
        <f>IF(Overall!$A950&lt;&gt;"",IF(AND(MONTH($O948) &lt;= 6, MONTH($P948) &gt;= 6), IF($T948 &lt;&gt; "", $H948/$T948, ""), ""),"")</f>
        <v/>
      </c>
      <c r="AA948" s="10" t="str">
        <f>IF(Overall!$A950&lt;&gt;"",IF(AND(MONTH($O948) &lt;= 7, MONTH($P948) &gt;= 7 ), IF($T948 &lt;&gt; "", $H948/$T948, ""), ""),"")</f>
        <v/>
      </c>
      <c r="AB948" s="10" t="str">
        <f>IF(Overall!$A950&lt;&gt;"",IF(AND(MONTH($O948) &lt;= 8, MONTH($P948) &gt;= 8), IF($T948 &lt;&gt; "", $H948/$T948, ""), ""),"")</f>
        <v/>
      </c>
      <c r="AC948" s="10" t="str">
        <f>IF(Overall!$A950&lt;&gt;"",IF(AND(MONTH($O948) &lt;= 9, MONTH($P948) &gt;= 9), IF($T948 &lt;&gt; "", $H948/$T948, ""), ""),"")</f>
        <v/>
      </c>
      <c r="AD948" s="10" t="str">
        <f>IF(Overall!$A950&lt;&gt;"",IF(AND(MONTH($O948) &lt;= 10, MONTH($P948) &gt;= 10), IF($T948 &lt;&gt; "", $H948/$T948, ""), ""),"")</f>
        <v/>
      </c>
      <c r="AE948" s="10" t="str">
        <f>IF(Overall!$A950&lt;&gt;"",IF(AND(MONTH($O948) &lt;= 11, MONTH($P948) &gt;= 11), IF($T948 &lt;&gt; "", $H948/$T948, ""), ""),"")</f>
        <v/>
      </c>
      <c r="AF948" s="10" t="str">
        <f>IF(Overall!$A950&lt;&gt;"",IF(AND(MONTH($O948) &lt;= 12, MONTH($P948) &gt;= 12), IF($T948 &lt;&gt; "", $H948/$T948, ""), ""),"")</f>
        <v/>
      </c>
      <c r="AH948" s="10" t="str">
        <f ca="1">IFERROR(IF(AND(NOW()&lt;= EOMONTH(DATE(YEAR($P948),1, 1), 0), Overall!$A950&lt;&gt;"", MONTH($O948) &lt;= 1, MONTH($P948) &gt;= 1), IF($T948 &lt;&gt; "", $H948/$T948, ""), ""), "")</f>
        <v/>
      </c>
      <c r="AI948" s="10" t="str">
        <f ca="1">IFERROR(IF(AND(NOW()&lt;= EOMONTH(DATE(YEAR($P948),2, 1), 0), Overall!$A950&lt;&gt;"", MONTH($O948) &lt;= 2, MONTH($P948) &gt;= 2), IF($T948 &lt;&gt; "", $H948/$T948, ""), ""), "")</f>
        <v/>
      </c>
      <c r="AJ948" s="10" t="str">
        <f ca="1">IFERROR(IF(AND(NOW()&lt;= EOMONTH(DATE(YEAR($P948),3, 1), 0), Overall!$A950&lt;&gt;"", MONTH($O948) &lt;= 3, MONTH($P948) &gt;= 3), IF($T948 &lt;&gt; "", $H948/$T948, ""), ""), "")</f>
        <v/>
      </c>
      <c r="AK948" s="10" t="str">
        <f ca="1">IFERROR(IF(AND(NOW()&lt;= EOMONTH(DATE(YEAR($P948),4, 1), 0), Overall!$A950&lt;&gt;"", MONTH($O948) &lt;= 4, MONTH($P948) &gt;= 4), IF($T948 &lt;&gt; "", $H948/$T948, ""), ""), "")</f>
        <v/>
      </c>
      <c r="AL948" s="10" t="str">
        <f ca="1">IFERROR(IF(AND(NOW()&lt;= EOMONTH(DATE(YEAR($P948),5, 1), 0), Overall!$A950&lt;&gt;"", MONTH($O948) &lt;= 5, MONTH($P948) &gt;= 5), IF($T948 &lt;&gt; "", $H948/$T948, ""), ""), "")</f>
        <v/>
      </c>
      <c r="AM948" s="10" t="str">
        <f ca="1">IFERROR(IF(AND(NOW()&lt;= EOMONTH(DATE(YEAR($P948),6, 1), 0), Overall!$A950&lt;&gt;"", MONTH($O948) &lt;= 6, MONTH($P948) &gt;= 6), IF($T948 &lt;&gt; "", $H948/$T948, ""), ""), "")</f>
        <v/>
      </c>
      <c r="AN948" s="10" t="str">
        <f ca="1">IFERROR(IF(AND(NOW()&lt;= EOMONTH(DATE(YEAR($P948),7, 1), 0), Overall!$A950&lt;&gt;"", MONTH($O948) &lt;= 7, MONTH($P948) &gt;= 7), IF($T948 &lt;&gt; "", $H948/$T948, ""), ""), "")</f>
        <v/>
      </c>
      <c r="AO948" s="10" t="str">
        <f ca="1">IFERROR(IF(AND(NOW()&lt;= EOMONTH(DATE(YEAR($P948),8, 1), 0), Overall!$A950&lt;&gt;"", MONTH($O948) &lt;= 8, MONTH($P948) &gt;= 8), IF($T948 &lt;&gt; "", $H948/$T948, ""), ""), "")</f>
        <v/>
      </c>
      <c r="AP948" s="10" t="str">
        <f ca="1">IFERROR(IF(AND(NOW()&lt;= EOMONTH(DATE(YEAR($P948),9, 1), 0), Overall!$A950&lt;&gt;"", MONTH($O948) &lt;= 9, MONTH($P948) &gt;= 9), IF($T948 &lt;&gt; "", $H948/$T948, ""), ""), "")</f>
        <v/>
      </c>
      <c r="AQ948" s="10" t="str">
        <f ca="1">IFERROR(IF(AND(NOW()&lt;= EOMONTH(DATE(YEAR($P948),10, 1), 0), Overall!$A950&lt;&gt;"", MONTH($O948) &lt;= 10, MONTH($P948) &gt;= 10), IF($T948 &lt;&gt; "", $H948/$T948, ""), ""), "")</f>
        <v/>
      </c>
      <c r="AR948" s="10" t="str">
        <f ca="1">IFERROR(IF(AND(NOW()&lt;= EOMONTH(DATE(YEAR($P948),11, 1), 0), Overall!$A950&lt;&gt;"", MONTH($O948) &lt;=11, MONTH($P948) &gt;= 11), IF($T948 &lt;&gt; "", $H948/$T948, ""), ""), "")</f>
        <v/>
      </c>
      <c r="AS948" s="10" t="str">
        <f ca="1">IFERROR(IF(AND(NOW()&lt;= EOMONTH(DATE(YEAR($P948),12, 1), 0), Overall!$A950&lt;&gt;"", MONTH($O948) &lt;= 12, MONTH($P948) &gt;= 12), IF($T948 &lt;&gt; "", $H948/$T948, ""), ""), "")</f>
        <v/>
      </c>
      <c r="AT948" s="16">
        <f t="shared" ca="1" si="30"/>
        <v>0</v>
      </c>
    </row>
    <row r="949" spans="1:46" x14ac:dyDescent="0.25">
      <c r="A949" t="str">
        <f>_xlfn.VALUETOTEXT(Overall!A951)</f>
        <v>FY2025 PCHP</v>
      </c>
      <c r="B949" s="8">
        <f>IF(Overall!B951&lt;&gt;"", VALUE(Overall!B951), "")</f>
        <v>99</v>
      </c>
      <c r="C949" s="5" t="str">
        <f>IF(Overall!C951&lt;&gt;"",_xlfn.VALUETOTEXT(Overall!C951),"")</f>
        <v>25-0303-2403-25TOTS-PS-EG-099</v>
      </c>
      <c r="D949" s="5" t="str">
        <f>_xlfn.VALUETOTEXT(Overall!D951)</f>
        <v>EG</v>
      </c>
      <c r="E949" s="5" t="str">
        <f>IF(Overall!Q951&lt;&gt;"",_xlfn.VALUETOTEXT(Overall!Q951),"")</f>
        <v>TOTS</v>
      </c>
      <c r="F949" s="5" t="str">
        <f>IF(Overall!E951&lt;&gt;"",_xlfn.VALUETOTEXT(Overall!E951),"")</f>
        <v>TOTSA TotalEnergies Trading SA</v>
      </c>
      <c r="G949" s="5" t="str">
        <f>IF(Overall!R951&lt;&gt;"",_xlfn.VALUETOTEXT(Overall!R951),"")</f>
        <v>Asian</v>
      </c>
      <c r="H949" s="6">
        <f>IF(Overall!F951&lt;&gt;"",VALUE(Overall!F951),"")</f>
        <v>500000</v>
      </c>
      <c r="I949" s="6">
        <f>IF(Overall!G951&lt;&gt;"",VALUE(Overall!G951),"")</f>
        <v>77</v>
      </c>
      <c r="J949" s="6">
        <f>IF(Overall!H951&lt;&gt;"",VALUE(Overall!H951),"")</f>
        <v>64</v>
      </c>
      <c r="K949" s="6">
        <f>IF(Overall!I951&lt;&gt;"",VALUE(Overall!I951),"")</f>
        <v>5.0999999999999996</v>
      </c>
      <c r="L949" s="6">
        <f>IF(Overall!J951&lt;&gt;"",VALUE(Overall!J951),"")</f>
        <v>0.3</v>
      </c>
      <c r="M949" s="6">
        <f>IF(Overall!K951&lt;&gt;"",VALUE(Overall!K951),"")</f>
        <v>4.8</v>
      </c>
      <c r="N949" s="6">
        <f>IF(Overall!T951&lt;&gt;"",VALUE(Overall!T951),"")</f>
        <v>72.84</v>
      </c>
      <c r="O949" s="7">
        <f>IF(Overall!L951&lt;&gt;"", DATEVALUE(Overall!L951), "")</f>
        <v>45748</v>
      </c>
      <c r="P949" s="7">
        <f>IF(Overall!M951&lt;&gt;"", DATEVALUE(Overall!M951), "")</f>
        <v>45777</v>
      </c>
      <c r="Q949" s="7" t="str">
        <f>IF(Overall!S951&lt;&gt;"",_xlfn.VALUETOTEXT(Overall!S951),"")</f>
        <v>Apr</v>
      </c>
      <c r="R949" s="7">
        <f>IF(Overall!O951&lt;&gt;"", DATEVALUE(Overall!O951), "")</f>
        <v>45719</v>
      </c>
      <c r="S949" s="7">
        <f>IF(Overall!O951&lt;&gt;"", DATEVALUE(Overall!O951), "")</f>
        <v>45719</v>
      </c>
      <c r="T949" s="5">
        <f t="shared" si="29"/>
        <v>1</v>
      </c>
      <c r="U949" s="10" t="str">
        <f>IF(Overall!$A951&lt;&gt;"",IF(AND(MONTH($O949) &lt;= 1, MONTH($P949) &gt;= 1), IF($T949 &lt;&gt; "", $H949/$T949, ""), ""),"")</f>
        <v/>
      </c>
      <c r="V949" s="10" t="str">
        <f>IF(Overall!$A951&lt;&gt;"",IF(AND(MONTH($O949) &lt;= 2, MONTH($P949) &gt;= 2), IF($T949 &lt;&gt; "", $H949/$T949, ""), ""),"")</f>
        <v/>
      </c>
      <c r="W949" s="10" t="str">
        <f>IF(Overall!$A951&lt;&gt;"",IF(AND(MONTH($O949) &lt;= 3, MONTH($P949) &gt;= 3), IF($T949 &lt;&gt; "", $H949/$T949, ""), ""),"")</f>
        <v/>
      </c>
      <c r="X949" s="10">
        <f>IF(Overall!$A951&lt;&gt;"",IF(AND(MONTH($O949) &lt;= 4, MONTH($P949) &gt;= 4), IF($T949 &lt;&gt; "", $H949/$T949, ""), ""),"")</f>
        <v>500000</v>
      </c>
      <c r="Y949" s="10" t="str">
        <f>IF(Overall!$A951&lt;&gt;"",IF(AND(MONTH($O949) &lt;= 5, MONTH($P949) &gt;= 5), IF($T949 &lt;&gt; "", $H949/$T949, ""), ""),"")</f>
        <v/>
      </c>
      <c r="Z949" s="10" t="str">
        <f>IF(Overall!$A951&lt;&gt;"",IF(AND(MONTH($O949) &lt;= 6, MONTH($P949) &gt;= 6), IF($T949 &lt;&gt; "", $H949/$T949, ""), ""),"")</f>
        <v/>
      </c>
      <c r="AA949" s="10" t="str">
        <f>IF(Overall!$A951&lt;&gt;"",IF(AND(MONTH($O949) &lt;= 7, MONTH($P949) &gt;= 7 ), IF($T949 &lt;&gt; "", $H949/$T949, ""), ""),"")</f>
        <v/>
      </c>
      <c r="AB949" s="10" t="str">
        <f>IF(Overall!$A951&lt;&gt;"",IF(AND(MONTH($O949) &lt;= 8, MONTH($P949) &gt;= 8), IF($T949 &lt;&gt; "", $H949/$T949, ""), ""),"")</f>
        <v/>
      </c>
      <c r="AC949" s="10" t="str">
        <f>IF(Overall!$A951&lt;&gt;"",IF(AND(MONTH($O949) &lt;= 9, MONTH($P949) &gt;= 9), IF($T949 &lt;&gt; "", $H949/$T949, ""), ""),"")</f>
        <v/>
      </c>
      <c r="AD949" s="10" t="str">
        <f>IF(Overall!$A951&lt;&gt;"",IF(AND(MONTH($O949) &lt;= 10, MONTH($P949) &gt;= 10), IF($T949 &lt;&gt; "", $H949/$T949, ""), ""),"")</f>
        <v/>
      </c>
      <c r="AE949" s="10" t="str">
        <f>IF(Overall!$A951&lt;&gt;"",IF(AND(MONTH($O949) &lt;= 11, MONTH($P949) &gt;= 11), IF($T949 &lt;&gt; "", $H949/$T949, ""), ""),"")</f>
        <v/>
      </c>
      <c r="AF949" s="10" t="str">
        <f>IF(Overall!$A951&lt;&gt;"",IF(AND(MONTH($O949) &lt;= 12, MONTH($P949) &gt;= 12), IF($T949 &lt;&gt; "", $H949/$T949, ""), ""),"")</f>
        <v/>
      </c>
      <c r="AH949" s="10" t="str">
        <f ca="1">IFERROR(IF(AND(NOW()&lt;= EOMONTH(DATE(YEAR($P949),1, 1), 0), Overall!$A951&lt;&gt;"", MONTH($O949) &lt;= 1, MONTH($P949) &gt;= 1), IF($T949 &lt;&gt; "", $H949/$T949, ""), ""), "")</f>
        <v/>
      </c>
      <c r="AI949" s="10" t="str">
        <f ca="1">IFERROR(IF(AND(NOW()&lt;= EOMONTH(DATE(YEAR($P949),2, 1), 0), Overall!$A951&lt;&gt;"", MONTH($O949) &lt;= 2, MONTH($P949) &gt;= 2), IF($T949 &lt;&gt; "", $H949/$T949, ""), ""), "")</f>
        <v/>
      </c>
      <c r="AJ949" s="10" t="str">
        <f ca="1">IFERROR(IF(AND(NOW()&lt;= EOMONTH(DATE(YEAR($P949),3, 1), 0), Overall!$A951&lt;&gt;"", MONTH($O949) &lt;= 3, MONTH($P949) &gt;= 3), IF($T949 &lt;&gt; "", $H949/$T949, ""), ""), "")</f>
        <v/>
      </c>
      <c r="AK949" s="10" t="str">
        <f ca="1">IFERROR(IF(AND(NOW()&lt;= EOMONTH(DATE(YEAR($P949),4, 1), 0), Overall!$A951&lt;&gt;"", MONTH($O949) &lt;= 4, MONTH($P949) &gt;= 4), IF($T949 &lt;&gt; "", $H949/$T949, ""), ""), "")</f>
        <v/>
      </c>
      <c r="AL949" s="10" t="str">
        <f ca="1">IFERROR(IF(AND(NOW()&lt;= EOMONTH(DATE(YEAR($P949),5, 1), 0), Overall!$A951&lt;&gt;"", MONTH($O949) &lt;= 5, MONTH($P949) &gt;= 5), IF($T949 &lt;&gt; "", $H949/$T949, ""), ""), "")</f>
        <v/>
      </c>
      <c r="AM949" s="10" t="str">
        <f ca="1">IFERROR(IF(AND(NOW()&lt;= EOMONTH(DATE(YEAR($P949),6, 1), 0), Overall!$A951&lt;&gt;"", MONTH($O949) &lt;= 6, MONTH($P949) &gt;= 6), IF($T949 &lt;&gt; "", $H949/$T949, ""), ""), "")</f>
        <v/>
      </c>
      <c r="AN949" s="10" t="str">
        <f ca="1">IFERROR(IF(AND(NOW()&lt;= EOMONTH(DATE(YEAR($P949),7, 1), 0), Overall!$A951&lt;&gt;"", MONTH($O949) &lt;= 7, MONTH($P949) &gt;= 7), IF($T949 &lt;&gt; "", $H949/$T949, ""), ""), "")</f>
        <v/>
      </c>
      <c r="AO949" s="10" t="str">
        <f ca="1">IFERROR(IF(AND(NOW()&lt;= EOMONTH(DATE(YEAR($P949),8, 1), 0), Overall!$A951&lt;&gt;"", MONTH($O949) &lt;= 8, MONTH($P949) &gt;= 8), IF($T949 &lt;&gt; "", $H949/$T949, ""), ""), "")</f>
        <v/>
      </c>
      <c r="AP949" s="10" t="str">
        <f ca="1">IFERROR(IF(AND(NOW()&lt;= EOMONTH(DATE(YEAR($P949),9, 1), 0), Overall!$A951&lt;&gt;"", MONTH($O949) &lt;= 9, MONTH($P949) &gt;= 9), IF($T949 &lt;&gt; "", $H949/$T949, ""), ""), "")</f>
        <v/>
      </c>
      <c r="AQ949" s="10" t="str">
        <f ca="1">IFERROR(IF(AND(NOW()&lt;= EOMONTH(DATE(YEAR($P949),10, 1), 0), Overall!$A951&lt;&gt;"", MONTH($O949) &lt;= 10, MONTH($P949) &gt;= 10), IF($T949 &lt;&gt; "", $H949/$T949, ""), ""), "")</f>
        <v/>
      </c>
      <c r="AR949" s="10" t="str">
        <f ca="1">IFERROR(IF(AND(NOW()&lt;= EOMONTH(DATE(YEAR($P949),11, 1), 0), Overall!$A951&lt;&gt;"", MONTH($O949) &lt;=11, MONTH($P949) &gt;= 11), IF($T949 &lt;&gt; "", $H949/$T949, ""), ""), "")</f>
        <v/>
      </c>
      <c r="AS949" s="10" t="str">
        <f ca="1">IFERROR(IF(AND(NOW()&lt;= EOMONTH(DATE(YEAR($P949),12, 1), 0), Overall!$A951&lt;&gt;"", MONTH($O949) &lt;= 12, MONTH($P949) &gt;= 12), IF($T949 &lt;&gt; "", $H949/$T949, ""), ""), "")</f>
        <v/>
      </c>
      <c r="AT949" s="16">
        <f t="shared" ca="1" si="30"/>
        <v>0</v>
      </c>
    </row>
    <row r="950" spans="1:46" x14ac:dyDescent="0.25">
      <c r="A950" t="str">
        <f>_xlfn.VALUETOTEXT(Overall!A952)</f>
        <v>FY2025 PCHP</v>
      </c>
      <c r="B950" s="8">
        <f>IF(Overall!B952&lt;&gt;"", VALUE(Overall!B952), "")</f>
        <v>100</v>
      </c>
      <c r="C950" s="5" t="str">
        <f>IF(Overall!C952&lt;&gt;"",_xlfn.VALUETOTEXT(Overall!C952),"")</f>
        <v>25-0303-2403-25MLIL-PS-EG-100</v>
      </c>
      <c r="D950" s="5" t="str">
        <f>_xlfn.VALUETOTEXT(Overall!D952)</f>
        <v>EG</v>
      </c>
      <c r="E950" s="5" t="str">
        <f>IF(Overall!Q952&lt;&gt;"",_xlfn.VALUETOTEXT(Overall!Q952),"")</f>
        <v>MLIL</v>
      </c>
      <c r="F950" s="5" t="str">
        <f>IF(Overall!E952&lt;&gt;"",_xlfn.VALUETOTEXT(Overall!E952),"")</f>
        <v>Merrill Lynch International</v>
      </c>
      <c r="G950" s="5" t="str">
        <f>IF(Overall!R952&lt;&gt;"",_xlfn.VALUETOTEXT(Overall!R952),"")</f>
        <v>Asian</v>
      </c>
      <c r="H950" s="6">
        <f>IF(Overall!F952&lt;&gt;"",VALUE(Overall!F952),"")</f>
        <v>500000</v>
      </c>
      <c r="I950" s="6">
        <f>IF(Overall!G952&lt;&gt;"",VALUE(Overall!G952),"")</f>
        <v>77</v>
      </c>
      <c r="J950" s="6">
        <f>IF(Overall!H952&lt;&gt;"",VALUE(Overall!H952),"")</f>
        <v>64</v>
      </c>
      <c r="K950" s="6">
        <f>IF(Overall!I952&lt;&gt;"",VALUE(Overall!I952),"")</f>
        <v>5.07</v>
      </c>
      <c r="L950" s="6">
        <f>IF(Overall!J952&lt;&gt;"",VALUE(Overall!J952),"")</f>
        <v>0.28000000000000003</v>
      </c>
      <c r="M950" s="6">
        <f>IF(Overall!K952&lt;&gt;"",VALUE(Overall!K952),"")</f>
        <v>4.79</v>
      </c>
      <c r="N950" s="6">
        <f>IF(Overall!T952&lt;&gt;"",VALUE(Overall!T952),"")</f>
        <v>72.849999999999994</v>
      </c>
      <c r="O950" s="7">
        <f>IF(Overall!L952&lt;&gt;"", DATEVALUE(Overall!L952), "")</f>
        <v>45748</v>
      </c>
      <c r="P950" s="7">
        <f>IF(Overall!M952&lt;&gt;"", DATEVALUE(Overall!M952), "")</f>
        <v>45777</v>
      </c>
      <c r="Q950" s="7" t="str">
        <f>IF(Overall!S952&lt;&gt;"",_xlfn.VALUETOTEXT(Overall!S952),"")</f>
        <v>Apr</v>
      </c>
      <c r="R950" s="7">
        <f>IF(Overall!O952&lt;&gt;"", DATEVALUE(Overall!O952), "")</f>
        <v>45719</v>
      </c>
      <c r="S950" s="7">
        <f>IF(Overall!O952&lt;&gt;"", DATEVALUE(Overall!O952), "")</f>
        <v>45719</v>
      </c>
      <c r="T950" s="5">
        <f t="shared" si="29"/>
        <v>1</v>
      </c>
      <c r="U950" s="10" t="str">
        <f>IF(Overall!$A952&lt;&gt;"",IF(AND(MONTH($O950) &lt;= 1, MONTH($P950) &gt;= 1), IF($T950 &lt;&gt; "", $H950/$T950, ""), ""),"")</f>
        <v/>
      </c>
      <c r="V950" s="10" t="str">
        <f>IF(Overall!$A952&lt;&gt;"",IF(AND(MONTH($O950) &lt;= 2, MONTH($P950) &gt;= 2), IF($T950 &lt;&gt; "", $H950/$T950, ""), ""),"")</f>
        <v/>
      </c>
      <c r="W950" s="10" t="str">
        <f>IF(Overall!$A952&lt;&gt;"",IF(AND(MONTH($O950) &lt;= 3, MONTH($P950) &gt;= 3), IF($T950 &lt;&gt; "", $H950/$T950, ""), ""),"")</f>
        <v/>
      </c>
      <c r="X950" s="10">
        <f>IF(Overall!$A952&lt;&gt;"",IF(AND(MONTH($O950) &lt;= 4, MONTH($P950) &gt;= 4), IF($T950 &lt;&gt; "", $H950/$T950, ""), ""),"")</f>
        <v>500000</v>
      </c>
      <c r="Y950" s="10" t="str">
        <f>IF(Overall!$A952&lt;&gt;"",IF(AND(MONTH($O950) &lt;= 5, MONTH($P950) &gt;= 5), IF($T950 &lt;&gt; "", $H950/$T950, ""), ""),"")</f>
        <v/>
      </c>
      <c r="Z950" s="10" t="str">
        <f>IF(Overall!$A952&lt;&gt;"",IF(AND(MONTH($O950) &lt;= 6, MONTH($P950) &gt;= 6), IF($T950 &lt;&gt; "", $H950/$T950, ""), ""),"")</f>
        <v/>
      </c>
      <c r="AA950" s="10" t="str">
        <f>IF(Overall!$A952&lt;&gt;"",IF(AND(MONTH($O950) &lt;= 7, MONTH($P950) &gt;= 7 ), IF($T950 &lt;&gt; "", $H950/$T950, ""), ""),"")</f>
        <v/>
      </c>
      <c r="AB950" s="10" t="str">
        <f>IF(Overall!$A952&lt;&gt;"",IF(AND(MONTH($O950) &lt;= 8, MONTH($P950) &gt;= 8), IF($T950 &lt;&gt; "", $H950/$T950, ""), ""),"")</f>
        <v/>
      </c>
      <c r="AC950" s="10" t="str">
        <f>IF(Overall!$A952&lt;&gt;"",IF(AND(MONTH($O950) &lt;= 9, MONTH($P950) &gt;= 9), IF($T950 &lt;&gt; "", $H950/$T950, ""), ""),"")</f>
        <v/>
      </c>
      <c r="AD950" s="10" t="str">
        <f>IF(Overall!$A952&lt;&gt;"",IF(AND(MONTH($O950) &lt;= 10, MONTH($P950) &gt;= 10), IF($T950 &lt;&gt; "", $H950/$T950, ""), ""),"")</f>
        <v/>
      </c>
      <c r="AE950" s="10" t="str">
        <f>IF(Overall!$A952&lt;&gt;"",IF(AND(MONTH($O950) &lt;= 11, MONTH($P950) &gt;= 11), IF($T950 &lt;&gt; "", $H950/$T950, ""), ""),"")</f>
        <v/>
      </c>
      <c r="AF950" s="10" t="str">
        <f>IF(Overall!$A952&lt;&gt;"",IF(AND(MONTH($O950) &lt;= 12, MONTH($P950) &gt;= 12), IF($T950 &lt;&gt; "", $H950/$T950, ""), ""),"")</f>
        <v/>
      </c>
      <c r="AH950" s="10" t="str">
        <f ca="1">IFERROR(IF(AND(NOW()&lt;= EOMONTH(DATE(YEAR($P950),1, 1), 0), Overall!$A952&lt;&gt;"", MONTH($O950) &lt;= 1, MONTH($P950) &gt;= 1), IF($T950 &lt;&gt; "", $H950/$T950, ""), ""), "")</f>
        <v/>
      </c>
      <c r="AI950" s="10" t="str">
        <f ca="1">IFERROR(IF(AND(NOW()&lt;= EOMONTH(DATE(YEAR($P950),2, 1), 0), Overall!$A952&lt;&gt;"", MONTH($O950) &lt;= 2, MONTH($P950) &gt;= 2), IF($T950 &lt;&gt; "", $H950/$T950, ""), ""), "")</f>
        <v/>
      </c>
      <c r="AJ950" s="10" t="str">
        <f ca="1">IFERROR(IF(AND(NOW()&lt;= EOMONTH(DATE(YEAR($P950),3, 1), 0), Overall!$A952&lt;&gt;"", MONTH($O950) &lt;= 3, MONTH($P950) &gt;= 3), IF($T950 &lt;&gt; "", $H950/$T950, ""), ""), "")</f>
        <v/>
      </c>
      <c r="AK950" s="10" t="str">
        <f ca="1">IFERROR(IF(AND(NOW()&lt;= EOMONTH(DATE(YEAR($P950),4, 1), 0), Overall!$A952&lt;&gt;"", MONTH($O950) &lt;= 4, MONTH($P950) &gt;= 4), IF($T950 &lt;&gt; "", $H950/$T950, ""), ""), "")</f>
        <v/>
      </c>
      <c r="AL950" s="10" t="str">
        <f ca="1">IFERROR(IF(AND(NOW()&lt;= EOMONTH(DATE(YEAR($P950),5, 1), 0), Overall!$A952&lt;&gt;"", MONTH($O950) &lt;= 5, MONTH($P950) &gt;= 5), IF($T950 &lt;&gt; "", $H950/$T950, ""), ""), "")</f>
        <v/>
      </c>
      <c r="AM950" s="10" t="str">
        <f ca="1">IFERROR(IF(AND(NOW()&lt;= EOMONTH(DATE(YEAR($P950),6, 1), 0), Overall!$A952&lt;&gt;"", MONTH($O950) &lt;= 6, MONTH($P950) &gt;= 6), IF($T950 &lt;&gt; "", $H950/$T950, ""), ""), "")</f>
        <v/>
      </c>
      <c r="AN950" s="10" t="str">
        <f ca="1">IFERROR(IF(AND(NOW()&lt;= EOMONTH(DATE(YEAR($P950),7, 1), 0), Overall!$A952&lt;&gt;"", MONTH($O950) &lt;= 7, MONTH($P950) &gt;= 7), IF($T950 &lt;&gt; "", $H950/$T950, ""), ""), "")</f>
        <v/>
      </c>
      <c r="AO950" s="10" t="str">
        <f ca="1">IFERROR(IF(AND(NOW()&lt;= EOMONTH(DATE(YEAR($P950),8, 1), 0), Overall!$A952&lt;&gt;"", MONTH($O950) &lt;= 8, MONTH($P950) &gt;= 8), IF($T950 &lt;&gt; "", $H950/$T950, ""), ""), "")</f>
        <v/>
      </c>
      <c r="AP950" s="10" t="str">
        <f ca="1">IFERROR(IF(AND(NOW()&lt;= EOMONTH(DATE(YEAR($P950),9, 1), 0), Overall!$A952&lt;&gt;"", MONTH($O950) &lt;= 9, MONTH($P950) &gt;= 9), IF($T950 &lt;&gt; "", $H950/$T950, ""), ""), "")</f>
        <v/>
      </c>
      <c r="AQ950" s="10" t="str">
        <f ca="1">IFERROR(IF(AND(NOW()&lt;= EOMONTH(DATE(YEAR($P950),10, 1), 0), Overall!$A952&lt;&gt;"", MONTH($O950) &lt;= 10, MONTH($P950) &gt;= 10), IF($T950 &lt;&gt; "", $H950/$T950, ""), ""), "")</f>
        <v/>
      </c>
      <c r="AR950" s="10" t="str">
        <f ca="1">IFERROR(IF(AND(NOW()&lt;= EOMONTH(DATE(YEAR($P950),11, 1), 0), Overall!$A952&lt;&gt;"", MONTH($O950) &lt;=11, MONTH($P950) &gt;= 11), IF($T950 &lt;&gt; "", $H950/$T950, ""), ""), "")</f>
        <v/>
      </c>
      <c r="AS950" s="10" t="str">
        <f ca="1">IFERROR(IF(AND(NOW()&lt;= EOMONTH(DATE(YEAR($P950),12, 1), 0), Overall!$A952&lt;&gt;"", MONTH($O950) &lt;= 12, MONTH($P950) &gt;= 12), IF($T950 &lt;&gt; "", $H950/$T950, ""), ""), "")</f>
        <v/>
      </c>
      <c r="AT950" s="16">
        <f t="shared" ca="1" si="30"/>
        <v>0</v>
      </c>
    </row>
    <row r="951" spans="1:46" x14ac:dyDescent="0.25">
      <c r="A951" t="str">
        <f>_xlfn.VALUETOTEXT(Overall!A953)</f>
        <v>FY2025 PCHP</v>
      </c>
      <c r="B951" s="8">
        <f>IF(Overall!B953&lt;&gt;"", VALUE(Overall!B953), "")</f>
        <v>101</v>
      </c>
      <c r="C951" s="5" t="str">
        <f>IF(Overall!C953&lt;&gt;"",_xlfn.VALUETOTEXT(Overall!C953),"")</f>
        <v>25-0603-2703-25JPMC-PS-EG-101</v>
      </c>
      <c r="D951" s="5" t="str">
        <f>_xlfn.VALUETOTEXT(Overall!D953)</f>
        <v>EG</v>
      </c>
      <c r="E951" s="5" t="str">
        <f>IF(Overall!Q953&lt;&gt;"",_xlfn.VALUETOTEXT(Overall!Q953),"")</f>
        <v>JPMC</v>
      </c>
      <c r="F951" s="5" t="str">
        <f>IF(Overall!E953&lt;&gt;"",_xlfn.VALUETOTEXT(Overall!E953),"")</f>
        <v>JP Morgan Chase Bank NA</v>
      </c>
      <c r="G951" s="5" t="str">
        <f>IF(Overall!R953&lt;&gt;"",_xlfn.VALUETOTEXT(Overall!R953),"")</f>
        <v>Asian</v>
      </c>
      <c r="H951" s="6">
        <f>IF(Overall!F953&lt;&gt;"",VALUE(Overall!F953),"")</f>
        <v>500000</v>
      </c>
      <c r="I951" s="6">
        <f>IF(Overall!G953&lt;&gt;"",VALUE(Overall!G953),"")</f>
        <v>77</v>
      </c>
      <c r="J951" s="6">
        <f>IF(Overall!H953&lt;&gt;"",VALUE(Overall!H953),"")</f>
        <v>64</v>
      </c>
      <c r="K951" s="6">
        <f>IF(Overall!I953&lt;&gt;"",VALUE(Overall!I953),"")</f>
        <v>7.9</v>
      </c>
      <c r="L951" s="6">
        <f>IF(Overall!J953&lt;&gt;"",VALUE(Overall!J953),"")</f>
        <v>0.62</v>
      </c>
      <c r="M951" s="6">
        <f>IF(Overall!K953&lt;&gt;"",VALUE(Overall!K953),"")</f>
        <v>7.28</v>
      </c>
      <c r="N951" s="6">
        <f>IF(Overall!T953&lt;&gt;"",VALUE(Overall!T953),"")</f>
        <v>69.41</v>
      </c>
      <c r="O951" s="7">
        <f>IF(Overall!L953&lt;&gt;"", DATEVALUE(Overall!L953), "")</f>
        <v>45748</v>
      </c>
      <c r="P951" s="7">
        <f>IF(Overall!M953&lt;&gt;"", DATEVALUE(Overall!M953), "")</f>
        <v>45777</v>
      </c>
      <c r="Q951" s="7" t="str">
        <f>IF(Overall!S953&lt;&gt;"",_xlfn.VALUETOTEXT(Overall!S953),"")</f>
        <v>Apr</v>
      </c>
      <c r="R951" s="7">
        <f>IF(Overall!O953&lt;&gt;"", DATEVALUE(Overall!O953), "")</f>
        <v>45722</v>
      </c>
      <c r="S951" s="7">
        <f>IF(Overall!O953&lt;&gt;"", DATEVALUE(Overall!O953), "")</f>
        <v>45722</v>
      </c>
      <c r="T951" s="5">
        <f t="shared" si="29"/>
        <v>1</v>
      </c>
      <c r="U951" s="10" t="str">
        <f>IF(Overall!$A953&lt;&gt;"",IF(AND(MONTH($O951) &lt;= 1, MONTH($P951) &gt;= 1), IF($T951 &lt;&gt; "", $H951/$T951, ""), ""),"")</f>
        <v/>
      </c>
      <c r="V951" s="10" t="str">
        <f>IF(Overall!$A953&lt;&gt;"",IF(AND(MONTH($O951) &lt;= 2, MONTH($P951) &gt;= 2), IF($T951 &lt;&gt; "", $H951/$T951, ""), ""),"")</f>
        <v/>
      </c>
      <c r="W951" s="10" t="str">
        <f>IF(Overall!$A953&lt;&gt;"",IF(AND(MONTH($O951) &lt;= 3, MONTH($P951) &gt;= 3), IF($T951 &lt;&gt; "", $H951/$T951, ""), ""),"")</f>
        <v/>
      </c>
      <c r="X951" s="10">
        <f>IF(Overall!$A953&lt;&gt;"",IF(AND(MONTH($O951) &lt;= 4, MONTH($P951) &gt;= 4), IF($T951 &lt;&gt; "", $H951/$T951, ""), ""),"")</f>
        <v>500000</v>
      </c>
      <c r="Y951" s="10" t="str">
        <f>IF(Overall!$A953&lt;&gt;"",IF(AND(MONTH($O951) &lt;= 5, MONTH($P951) &gt;= 5), IF($T951 &lt;&gt; "", $H951/$T951, ""), ""),"")</f>
        <v/>
      </c>
      <c r="Z951" s="10" t="str">
        <f>IF(Overall!$A953&lt;&gt;"",IF(AND(MONTH($O951) &lt;= 6, MONTH($P951) &gt;= 6), IF($T951 &lt;&gt; "", $H951/$T951, ""), ""),"")</f>
        <v/>
      </c>
      <c r="AA951" s="10" t="str">
        <f>IF(Overall!$A953&lt;&gt;"",IF(AND(MONTH($O951) &lt;= 7, MONTH($P951) &gt;= 7 ), IF($T951 &lt;&gt; "", $H951/$T951, ""), ""),"")</f>
        <v/>
      </c>
      <c r="AB951" s="10" t="str">
        <f>IF(Overall!$A953&lt;&gt;"",IF(AND(MONTH($O951) &lt;= 8, MONTH($P951) &gt;= 8), IF($T951 &lt;&gt; "", $H951/$T951, ""), ""),"")</f>
        <v/>
      </c>
      <c r="AC951" s="10" t="str">
        <f>IF(Overall!$A953&lt;&gt;"",IF(AND(MONTH($O951) &lt;= 9, MONTH($P951) &gt;= 9), IF($T951 &lt;&gt; "", $H951/$T951, ""), ""),"")</f>
        <v/>
      </c>
      <c r="AD951" s="10" t="str">
        <f>IF(Overall!$A953&lt;&gt;"",IF(AND(MONTH($O951) &lt;= 10, MONTH($P951) &gt;= 10), IF($T951 &lt;&gt; "", $H951/$T951, ""), ""),"")</f>
        <v/>
      </c>
      <c r="AE951" s="10" t="str">
        <f>IF(Overall!$A953&lt;&gt;"",IF(AND(MONTH($O951) &lt;= 11, MONTH($P951) &gt;= 11), IF($T951 &lt;&gt; "", $H951/$T951, ""), ""),"")</f>
        <v/>
      </c>
      <c r="AF951" s="10" t="str">
        <f>IF(Overall!$A953&lt;&gt;"",IF(AND(MONTH($O951) &lt;= 12, MONTH($P951) &gt;= 12), IF($T951 &lt;&gt; "", $H951/$T951, ""), ""),"")</f>
        <v/>
      </c>
      <c r="AH951" s="10" t="str">
        <f ca="1">IFERROR(IF(AND(NOW()&lt;= EOMONTH(DATE(YEAR($P951),1, 1), 0), Overall!$A953&lt;&gt;"", MONTH($O951) &lt;= 1, MONTH($P951) &gt;= 1), IF($T951 &lt;&gt; "", $H951/$T951, ""), ""), "")</f>
        <v/>
      </c>
      <c r="AI951" s="10" t="str">
        <f ca="1">IFERROR(IF(AND(NOW()&lt;= EOMONTH(DATE(YEAR($P951),2, 1), 0), Overall!$A953&lt;&gt;"", MONTH($O951) &lt;= 2, MONTH($P951) &gt;= 2), IF($T951 &lt;&gt; "", $H951/$T951, ""), ""), "")</f>
        <v/>
      </c>
      <c r="AJ951" s="10" t="str">
        <f ca="1">IFERROR(IF(AND(NOW()&lt;= EOMONTH(DATE(YEAR($P951),3, 1), 0), Overall!$A953&lt;&gt;"", MONTH($O951) &lt;= 3, MONTH($P951) &gt;= 3), IF($T951 &lt;&gt; "", $H951/$T951, ""), ""), "")</f>
        <v/>
      </c>
      <c r="AK951" s="10" t="str">
        <f ca="1">IFERROR(IF(AND(NOW()&lt;= EOMONTH(DATE(YEAR($P951),4, 1), 0), Overall!$A953&lt;&gt;"", MONTH($O951) &lt;= 4, MONTH($P951) &gt;= 4), IF($T951 &lt;&gt; "", $H951/$T951, ""), ""), "")</f>
        <v/>
      </c>
      <c r="AL951" s="10" t="str">
        <f ca="1">IFERROR(IF(AND(NOW()&lt;= EOMONTH(DATE(YEAR($P951),5, 1), 0), Overall!$A953&lt;&gt;"", MONTH($O951) &lt;= 5, MONTH($P951) &gt;= 5), IF($T951 &lt;&gt; "", $H951/$T951, ""), ""), "")</f>
        <v/>
      </c>
      <c r="AM951" s="10" t="str">
        <f ca="1">IFERROR(IF(AND(NOW()&lt;= EOMONTH(DATE(YEAR($P951),6, 1), 0), Overall!$A953&lt;&gt;"", MONTH($O951) &lt;= 6, MONTH($P951) &gt;= 6), IF($T951 &lt;&gt; "", $H951/$T951, ""), ""), "")</f>
        <v/>
      </c>
      <c r="AN951" s="10" t="str">
        <f ca="1">IFERROR(IF(AND(NOW()&lt;= EOMONTH(DATE(YEAR($P951),7, 1), 0), Overall!$A953&lt;&gt;"", MONTH($O951) &lt;= 7, MONTH($P951) &gt;= 7), IF($T951 &lt;&gt; "", $H951/$T951, ""), ""), "")</f>
        <v/>
      </c>
      <c r="AO951" s="10" t="str">
        <f ca="1">IFERROR(IF(AND(NOW()&lt;= EOMONTH(DATE(YEAR($P951),8, 1), 0), Overall!$A953&lt;&gt;"", MONTH($O951) &lt;= 8, MONTH($P951) &gt;= 8), IF($T951 &lt;&gt; "", $H951/$T951, ""), ""), "")</f>
        <v/>
      </c>
      <c r="AP951" s="10" t="str">
        <f ca="1">IFERROR(IF(AND(NOW()&lt;= EOMONTH(DATE(YEAR($P951),9, 1), 0), Overall!$A953&lt;&gt;"", MONTH($O951) &lt;= 9, MONTH($P951) &gt;= 9), IF($T951 &lt;&gt; "", $H951/$T951, ""), ""), "")</f>
        <v/>
      </c>
      <c r="AQ951" s="10" t="str">
        <f ca="1">IFERROR(IF(AND(NOW()&lt;= EOMONTH(DATE(YEAR($P951),10, 1), 0), Overall!$A953&lt;&gt;"", MONTH($O951) &lt;= 10, MONTH($P951) &gt;= 10), IF($T951 &lt;&gt; "", $H951/$T951, ""), ""), "")</f>
        <v/>
      </c>
      <c r="AR951" s="10" t="str">
        <f ca="1">IFERROR(IF(AND(NOW()&lt;= EOMONTH(DATE(YEAR($P951),11, 1), 0), Overall!$A953&lt;&gt;"", MONTH($O951) &lt;=11, MONTH($P951) &gt;= 11), IF($T951 &lt;&gt; "", $H951/$T951, ""), ""), "")</f>
        <v/>
      </c>
      <c r="AS951" s="10" t="str">
        <f ca="1">IFERROR(IF(AND(NOW()&lt;= EOMONTH(DATE(YEAR($P951),12, 1), 0), Overall!$A953&lt;&gt;"", MONTH($O951) &lt;= 12, MONTH($P951) &gt;= 12), IF($T951 &lt;&gt; "", $H951/$T951, ""), ""), "")</f>
        <v/>
      </c>
      <c r="AT951" s="16">
        <f t="shared" ca="1" si="30"/>
        <v>0</v>
      </c>
    </row>
    <row r="952" spans="1:46" x14ac:dyDescent="0.25">
      <c r="A952" t="str">
        <f>_xlfn.VALUETOTEXT(Overall!A954)</f>
        <v>FY2025 PCHP</v>
      </c>
      <c r="B952" s="8">
        <f>IF(Overall!B954&lt;&gt;"", VALUE(Overall!B954), "")</f>
        <v>102</v>
      </c>
      <c r="C952" s="5" t="str">
        <f>IF(Overall!C954&lt;&gt;"",_xlfn.VALUETOTEXT(Overall!C954),"")</f>
        <v>25-0603-2703-25CIMI-PS-HZ-102</v>
      </c>
      <c r="D952" s="5" t="str">
        <f>_xlfn.VALUETOTEXT(Overall!D954)</f>
        <v>HZ</v>
      </c>
      <c r="E952" s="5" t="str">
        <f>IF(Overall!Q954&lt;&gt;"",_xlfn.VALUETOTEXT(Overall!Q954),"")</f>
        <v>CIMI</v>
      </c>
      <c r="F952" s="5" t="str">
        <f>IF(Overall!E954&lt;&gt;"",_xlfn.VALUETOTEXT(Overall!E954),"")</f>
        <v>CIMB Islamic Bank Berhad</v>
      </c>
      <c r="G952" s="5" t="str">
        <f>IF(Overall!R954&lt;&gt;"",_xlfn.VALUETOTEXT(Overall!R954),"")</f>
        <v>Asian</v>
      </c>
      <c r="H952" s="6">
        <f>IF(Overall!F954&lt;&gt;"",VALUE(Overall!F954),"")</f>
        <v>500000</v>
      </c>
      <c r="I952" s="6">
        <f>IF(Overall!G954&lt;&gt;"",VALUE(Overall!G954),"")</f>
        <v>77</v>
      </c>
      <c r="J952" s="6">
        <f>IF(Overall!H954&lt;&gt;"",VALUE(Overall!H954),"")</f>
        <v>64</v>
      </c>
      <c r="K952" s="6">
        <f>IF(Overall!I954&lt;&gt;"",VALUE(Overall!I954),"")</f>
        <v>7.92</v>
      </c>
      <c r="L952" s="6">
        <f>IF(Overall!J954&lt;&gt;"",VALUE(Overall!J954),"")</f>
        <v>0.65</v>
      </c>
      <c r="M952" s="6">
        <f>IF(Overall!K954&lt;&gt;"",VALUE(Overall!K954),"")</f>
        <v>7.27</v>
      </c>
      <c r="N952" s="6">
        <f>IF(Overall!T954&lt;&gt;"",VALUE(Overall!T954),"")</f>
        <v>69.430000000000007</v>
      </c>
      <c r="O952" s="7">
        <f>IF(Overall!L954&lt;&gt;"", DATEVALUE(Overall!L954), "")</f>
        <v>45748</v>
      </c>
      <c r="P952" s="7">
        <f>IF(Overall!M954&lt;&gt;"", DATEVALUE(Overall!M954), "")</f>
        <v>45777</v>
      </c>
      <c r="Q952" s="7" t="str">
        <f>IF(Overall!S954&lt;&gt;"",_xlfn.VALUETOTEXT(Overall!S954),"")</f>
        <v>Apr</v>
      </c>
      <c r="R952" s="7">
        <f>IF(Overall!O954&lt;&gt;"", DATEVALUE(Overall!O954), "")</f>
        <v>45722</v>
      </c>
      <c r="S952" s="7">
        <f>IF(Overall!O954&lt;&gt;"", DATEVALUE(Overall!O954), "")</f>
        <v>45722</v>
      </c>
      <c r="T952" s="5">
        <f t="shared" si="29"/>
        <v>1</v>
      </c>
      <c r="U952" s="10" t="str">
        <f>IF(Overall!$A954&lt;&gt;"",IF(AND(MONTH($O952) &lt;= 1, MONTH($P952) &gt;= 1), IF($T952 &lt;&gt; "", $H952/$T952, ""), ""),"")</f>
        <v/>
      </c>
      <c r="V952" s="10" t="str">
        <f>IF(Overall!$A954&lt;&gt;"",IF(AND(MONTH($O952) &lt;= 2, MONTH($P952) &gt;= 2), IF($T952 &lt;&gt; "", $H952/$T952, ""), ""),"")</f>
        <v/>
      </c>
      <c r="W952" s="10" t="str">
        <f>IF(Overall!$A954&lt;&gt;"",IF(AND(MONTH($O952) &lt;= 3, MONTH($P952) &gt;= 3), IF($T952 &lt;&gt; "", $H952/$T952, ""), ""),"")</f>
        <v/>
      </c>
      <c r="X952" s="10">
        <f>IF(Overall!$A954&lt;&gt;"",IF(AND(MONTH($O952) &lt;= 4, MONTH($P952) &gt;= 4), IF($T952 &lt;&gt; "", $H952/$T952, ""), ""),"")</f>
        <v>500000</v>
      </c>
      <c r="Y952" s="10" t="str">
        <f>IF(Overall!$A954&lt;&gt;"",IF(AND(MONTH($O952) &lt;= 5, MONTH($P952) &gt;= 5), IF($T952 &lt;&gt; "", $H952/$T952, ""), ""),"")</f>
        <v/>
      </c>
      <c r="Z952" s="10" t="str">
        <f>IF(Overall!$A954&lt;&gt;"",IF(AND(MONTH($O952) &lt;= 6, MONTH($P952) &gt;= 6), IF($T952 &lt;&gt; "", $H952/$T952, ""), ""),"")</f>
        <v/>
      </c>
      <c r="AA952" s="10" t="str">
        <f>IF(Overall!$A954&lt;&gt;"",IF(AND(MONTH($O952) &lt;= 7, MONTH($P952) &gt;= 7 ), IF($T952 &lt;&gt; "", $H952/$T952, ""), ""),"")</f>
        <v/>
      </c>
      <c r="AB952" s="10" t="str">
        <f>IF(Overall!$A954&lt;&gt;"",IF(AND(MONTH($O952) &lt;= 8, MONTH($P952) &gt;= 8), IF($T952 &lt;&gt; "", $H952/$T952, ""), ""),"")</f>
        <v/>
      </c>
      <c r="AC952" s="10" t="str">
        <f>IF(Overall!$A954&lt;&gt;"",IF(AND(MONTH($O952) &lt;= 9, MONTH($P952) &gt;= 9), IF($T952 &lt;&gt; "", $H952/$T952, ""), ""),"")</f>
        <v/>
      </c>
      <c r="AD952" s="10" t="str">
        <f>IF(Overall!$A954&lt;&gt;"",IF(AND(MONTH($O952) &lt;= 10, MONTH($P952) &gt;= 10), IF($T952 &lt;&gt; "", $H952/$T952, ""), ""),"")</f>
        <v/>
      </c>
      <c r="AE952" s="10" t="str">
        <f>IF(Overall!$A954&lt;&gt;"",IF(AND(MONTH($O952) &lt;= 11, MONTH($P952) &gt;= 11), IF($T952 &lt;&gt; "", $H952/$T952, ""), ""),"")</f>
        <v/>
      </c>
      <c r="AF952" s="10" t="str">
        <f>IF(Overall!$A954&lt;&gt;"",IF(AND(MONTH($O952) &lt;= 12, MONTH($P952) &gt;= 12), IF($T952 &lt;&gt; "", $H952/$T952, ""), ""),"")</f>
        <v/>
      </c>
      <c r="AH952" s="10" t="str">
        <f ca="1">IFERROR(IF(AND(NOW()&lt;= EOMONTH(DATE(YEAR($P952),1, 1), 0), Overall!$A954&lt;&gt;"", MONTH($O952) &lt;= 1, MONTH($P952) &gt;= 1), IF($T952 &lt;&gt; "", $H952/$T952, ""), ""), "")</f>
        <v/>
      </c>
      <c r="AI952" s="10" t="str">
        <f ca="1">IFERROR(IF(AND(NOW()&lt;= EOMONTH(DATE(YEAR($P952),2, 1), 0), Overall!$A954&lt;&gt;"", MONTH($O952) &lt;= 2, MONTH($P952) &gt;= 2), IF($T952 &lt;&gt; "", $H952/$T952, ""), ""), "")</f>
        <v/>
      </c>
      <c r="AJ952" s="10" t="str">
        <f ca="1">IFERROR(IF(AND(NOW()&lt;= EOMONTH(DATE(YEAR($P952),3, 1), 0), Overall!$A954&lt;&gt;"", MONTH($O952) &lt;= 3, MONTH($P952) &gt;= 3), IF($T952 &lt;&gt; "", $H952/$T952, ""), ""), "")</f>
        <v/>
      </c>
      <c r="AK952" s="10" t="str">
        <f ca="1">IFERROR(IF(AND(NOW()&lt;= EOMONTH(DATE(YEAR($P952),4, 1), 0), Overall!$A954&lt;&gt;"", MONTH($O952) &lt;= 4, MONTH($P952) &gt;= 4), IF($T952 &lt;&gt; "", $H952/$T952, ""), ""), "")</f>
        <v/>
      </c>
      <c r="AL952" s="10" t="str">
        <f ca="1">IFERROR(IF(AND(NOW()&lt;= EOMONTH(DATE(YEAR($P952),5, 1), 0), Overall!$A954&lt;&gt;"", MONTH($O952) &lt;= 5, MONTH($P952) &gt;= 5), IF($T952 &lt;&gt; "", $H952/$T952, ""), ""), "")</f>
        <v/>
      </c>
      <c r="AM952" s="10" t="str">
        <f ca="1">IFERROR(IF(AND(NOW()&lt;= EOMONTH(DATE(YEAR($P952),6, 1), 0), Overall!$A954&lt;&gt;"", MONTH($O952) &lt;= 6, MONTH($P952) &gt;= 6), IF($T952 &lt;&gt; "", $H952/$T952, ""), ""), "")</f>
        <v/>
      </c>
      <c r="AN952" s="10" t="str">
        <f ca="1">IFERROR(IF(AND(NOW()&lt;= EOMONTH(DATE(YEAR($P952),7, 1), 0), Overall!$A954&lt;&gt;"", MONTH($O952) &lt;= 7, MONTH($P952) &gt;= 7), IF($T952 &lt;&gt; "", $H952/$T952, ""), ""), "")</f>
        <v/>
      </c>
      <c r="AO952" s="10" t="str">
        <f ca="1">IFERROR(IF(AND(NOW()&lt;= EOMONTH(DATE(YEAR($P952),8, 1), 0), Overall!$A954&lt;&gt;"", MONTH($O952) &lt;= 8, MONTH($P952) &gt;= 8), IF($T952 &lt;&gt; "", $H952/$T952, ""), ""), "")</f>
        <v/>
      </c>
      <c r="AP952" s="10" t="str">
        <f ca="1">IFERROR(IF(AND(NOW()&lt;= EOMONTH(DATE(YEAR($P952),9, 1), 0), Overall!$A954&lt;&gt;"", MONTH($O952) &lt;= 9, MONTH($P952) &gt;= 9), IF($T952 &lt;&gt; "", $H952/$T952, ""), ""), "")</f>
        <v/>
      </c>
      <c r="AQ952" s="10" t="str">
        <f ca="1">IFERROR(IF(AND(NOW()&lt;= EOMONTH(DATE(YEAR($P952),10, 1), 0), Overall!$A954&lt;&gt;"", MONTH($O952) &lt;= 10, MONTH($P952) &gt;= 10), IF($T952 &lt;&gt; "", $H952/$T952, ""), ""), "")</f>
        <v/>
      </c>
      <c r="AR952" s="10" t="str">
        <f ca="1">IFERROR(IF(AND(NOW()&lt;= EOMONTH(DATE(YEAR($P952),11, 1), 0), Overall!$A954&lt;&gt;"", MONTH($O952) &lt;=11, MONTH($P952) &gt;= 11), IF($T952 &lt;&gt; "", $H952/$T952, ""), ""), "")</f>
        <v/>
      </c>
      <c r="AS952" s="10" t="str">
        <f ca="1">IFERROR(IF(AND(NOW()&lt;= EOMONTH(DATE(YEAR($P952),12, 1), 0), Overall!$A954&lt;&gt;"", MONTH($O952) &lt;= 12, MONTH($P952) &gt;= 12), IF($T952 &lt;&gt; "", $H952/$T952, ""), ""), "")</f>
        <v/>
      </c>
      <c r="AT952" s="16">
        <f t="shared" ca="1" si="30"/>
        <v>0</v>
      </c>
    </row>
    <row r="953" spans="1:46" x14ac:dyDescent="0.25">
      <c r="A953" t="str">
        <f>_xlfn.VALUETOTEXT(Overall!A955)</f>
        <v>FY2025 PCHP</v>
      </c>
      <c r="B953" s="8">
        <f>IF(Overall!B955&lt;&gt;"", VALUE(Overall!B955), "")</f>
        <v>103</v>
      </c>
      <c r="C953" s="5" t="str">
        <f>IF(Overall!C955&lt;&gt;"",_xlfn.VALUETOTEXT(Overall!C955),"")</f>
        <v>25-0603-2703-25SCBB-PS-DS-103</v>
      </c>
      <c r="D953" s="5" t="str">
        <f>_xlfn.VALUETOTEXT(Overall!D955)</f>
        <v>DS</v>
      </c>
      <c r="E953" s="5" t="str">
        <f>IF(Overall!Q955&lt;&gt;"",_xlfn.VALUETOTEXT(Overall!Q955),"")</f>
        <v>SCBB</v>
      </c>
      <c r="F953" s="5" t="str">
        <f>IF(Overall!E955&lt;&gt;"",_xlfn.VALUETOTEXT(Overall!E955),"")</f>
        <v>Standard Chartered Bank (M) Bhd</v>
      </c>
      <c r="G953" s="5" t="str">
        <f>IF(Overall!R955&lt;&gt;"",_xlfn.VALUETOTEXT(Overall!R955),"")</f>
        <v>Asian</v>
      </c>
      <c r="H953" s="6">
        <f>IF(Overall!F955&lt;&gt;"",VALUE(Overall!F955),"")</f>
        <v>500000</v>
      </c>
      <c r="I953" s="6">
        <f>IF(Overall!G955&lt;&gt;"",VALUE(Overall!G955),"")</f>
        <v>77</v>
      </c>
      <c r="J953" s="6">
        <f>IF(Overall!H955&lt;&gt;"",VALUE(Overall!H955),"")</f>
        <v>64</v>
      </c>
      <c r="K953" s="6">
        <f>IF(Overall!I955&lt;&gt;"",VALUE(Overall!I955),"")</f>
        <v>7.9</v>
      </c>
      <c r="L953" s="6">
        <f>IF(Overall!J955&lt;&gt;"",VALUE(Overall!J955),"")</f>
        <v>0.63</v>
      </c>
      <c r="M953" s="6">
        <f>IF(Overall!K955&lt;&gt;"",VALUE(Overall!K955),"")</f>
        <v>7.27</v>
      </c>
      <c r="N953" s="6">
        <f>IF(Overall!T955&lt;&gt;"",VALUE(Overall!T955),"")</f>
        <v>69.38</v>
      </c>
      <c r="O953" s="7">
        <f>IF(Overall!L955&lt;&gt;"", DATEVALUE(Overall!L955), "")</f>
        <v>45748</v>
      </c>
      <c r="P953" s="7">
        <f>IF(Overall!M955&lt;&gt;"", DATEVALUE(Overall!M955), "")</f>
        <v>45777</v>
      </c>
      <c r="Q953" s="7" t="str">
        <f>IF(Overall!S955&lt;&gt;"",_xlfn.VALUETOTEXT(Overall!S955),"")</f>
        <v>Apr</v>
      </c>
      <c r="R953" s="7">
        <f>IF(Overall!O955&lt;&gt;"", DATEVALUE(Overall!O955), "")</f>
        <v>45722</v>
      </c>
      <c r="S953" s="7">
        <f>IF(Overall!O955&lt;&gt;"", DATEVALUE(Overall!O955), "")</f>
        <v>45722</v>
      </c>
      <c r="T953" s="5">
        <f t="shared" si="29"/>
        <v>1</v>
      </c>
      <c r="U953" s="10" t="str">
        <f>IF(Overall!$A955&lt;&gt;"",IF(AND(MONTH($O953) &lt;= 1, MONTH($P953) &gt;= 1), IF($T953 &lt;&gt; "", $H953/$T953, ""), ""),"")</f>
        <v/>
      </c>
      <c r="V953" s="10" t="str">
        <f>IF(Overall!$A955&lt;&gt;"",IF(AND(MONTH($O953) &lt;= 2, MONTH($P953) &gt;= 2), IF($T953 &lt;&gt; "", $H953/$T953, ""), ""),"")</f>
        <v/>
      </c>
      <c r="W953" s="10" t="str">
        <f>IF(Overall!$A955&lt;&gt;"",IF(AND(MONTH($O953) &lt;= 3, MONTH($P953) &gt;= 3), IF($T953 &lt;&gt; "", $H953/$T953, ""), ""),"")</f>
        <v/>
      </c>
      <c r="X953" s="10">
        <f>IF(Overall!$A955&lt;&gt;"",IF(AND(MONTH($O953) &lt;= 4, MONTH($P953) &gt;= 4), IF($T953 &lt;&gt; "", $H953/$T953, ""), ""),"")</f>
        <v>500000</v>
      </c>
      <c r="Y953" s="10" t="str">
        <f>IF(Overall!$A955&lt;&gt;"",IF(AND(MONTH($O953) &lt;= 5, MONTH($P953) &gt;= 5), IF($T953 &lt;&gt; "", $H953/$T953, ""), ""),"")</f>
        <v/>
      </c>
      <c r="Z953" s="10" t="str">
        <f>IF(Overall!$A955&lt;&gt;"",IF(AND(MONTH($O953) &lt;= 6, MONTH($P953) &gt;= 6), IF($T953 &lt;&gt; "", $H953/$T953, ""), ""),"")</f>
        <v/>
      </c>
      <c r="AA953" s="10" t="str">
        <f>IF(Overall!$A955&lt;&gt;"",IF(AND(MONTH($O953) &lt;= 7, MONTH($P953) &gt;= 7 ), IF($T953 &lt;&gt; "", $H953/$T953, ""), ""),"")</f>
        <v/>
      </c>
      <c r="AB953" s="10" t="str">
        <f>IF(Overall!$A955&lt;&gt;"",IF(AND(MONTH($O953) &lt;= 8, MONTH($P953) &gt;= 8), IF($T953 &lt;&gt; "", $H953/$T953, ""), ""),"")</f>
        <v/>
      </c>
      <c r="AC953" s="10" t="str">
        <f>IF(Overall!$A955&lt;&gt;"",IF(AND(MONTH($O953) &lt;= 9, MONTH($P953) &gt;= 9), IF($T953 &lt;&gt; "", $H953/$T953, ""), ""),"")</f>
        <v/>
      </c>
      <c r="AD953" s="10" t="str">
        <f>IF(Overall!$A955&lt;&gt;"",IF(AND(MONTH($O953) &lt;= 10, MONTH($P953) &gt;= 10), IF($T953 &lt;&gt; "", $H953/$T953, ""), ""),"")</f>
        <v/>
      </c>
      <c r="AE953" s="10" t="str">
        <f>IF(Overall!$A955&lt;&gt;"",IF(AND(MONTH($O953) &lt;= 11, MONTH($P953) &gt;= 11), IF($T953 &lt;&gt; "", $H953/$T953, ""), ""),"")</f>
        <v/>
      </c>
      <c r="AF953" s="10" t="str">
        <f>IF(Overall!$A955&lt;&gt;"",IF(AND(MONTH($O953) &lt;= 12, MONTH($P953) &gt;= 12), IF($T953 &lt;&gt; "", $H953/$T953, ""), ""),"")</f>
        <v/>
      </c>
      <c r="AH953" s="10" t="str">
        <f ca="1">IFERROR(IF(AND(NOW()&lt;= EOMONTH(DATE(YEAR($P953),1, 1), 0), Overall!$A955&lt;&gt;"", MONTH($O953) &lt;= 1, MONTH($P953) &gt;= 1), IF($T953 &lt;&gt; "", $H953/$T953, ""), ""), "")</f>
        <v/>
      </c>
      <c r="AI953" s="10" t="str">
        <f ca="1">IFERROR(IF(AND(NOW()&lt;= EOMONTH(DATE(YEAR($P953),2, 1), 0), Overall!$A955&lt;&gt;"", MONTH($O953) &lt;= 2, MONTH($P953) &gt;= 2), IF($T953 &lt;&gt; "", $H953/$T953, ""), ""), "")</f>
        <v/>
      </c>
      <c r="AJ953" s="10" t="str">
        <f ca="1">IFERROR(IF(AND(NOW()&lt;= EOMONTH(DATE(YEAR($P953),3, 1), 0), Overall!$A955&lt;&gt;"", MONTH($O953) &lt;= 3, MONTH($P953) &gt;= 3), IF($T953 &lt;&gt; "", $H953/$T953, ""), ""), "")</f>
        <v/>
      </c>
      <c r="AK953" s="10" t="str">
        <f ca="1">IFERROR(IF(AND(NOW()&lt;= EOMONTH(DATE(YEAR($P953),4, 1), 0), Overall!$A955&lt;&gt;"", MONTH($O953) &lt;= 4, MONTH($P953) &gt;= 4), IF($T953 &lt;&gt; "", $H953/$T953, ""), ""), "")</f>
        <v/>
      </c>
      <c r="AL953" s="10" t="str">
        <f ca="1">IFERROR(IF(AND(NOW()&lt;= EOMONTH(DATE(YEAR($P953),5, 1), 0), Overall!$A955&lt;&gt;"", MONTH($O953) &lt;= 5, MONTH($P953) &gt;= 5), IF($T953 &lt;&gt; "", $H953/$T953, ""), ""), "")</f>
        <v/>
      </c>
      <c r="AM953" s="10" t="str">
        <f ca="1">IFERROR(IF(AND(NOW()&lt;= EOMONTH(DATE(YEAR($P953),6, 1), 0), Overall!$A955&lt;&gt;"", MONTH($O953) &lt;= 6, MONTH($P953) &gt;= 6), IF($T953 &lt;&gt; "", $H953/$T953, ""), ""), "")</f>
        <v/>
      </c>
      <c r="AN953" s="10" t="str">
        <f ca="1">IFERROR(IF(AND(NOW()&lt;= EOMONTH(DATE(YEAR($P953),7, 1), 0), Overall!$A955&lt;&gt;"", MONTH($O953) &lt;= 7, MONTH($P953) &gt;= 7), IF($T953 &lt;&gt; "", $H953/$T953, ""), ""), "")</f>
        <v/>
      </c>
      <c r="AO953" s="10" t="str">
        <f ca="1">IFERROR(IF(AND(NOW()&lt;= EOMONTH(DATE(YEAR($P953),8, 1), 0), Overall!$A955&lt;&gt;"", MONTH($O953) &lt;= 8, MONTH($P953) &gt;= 8), IF($T953 &lt;&gt; "", $H953/$T953, ""), ""), "")</f>
        <v/>
      </c>
      <c r="AP953" s="10" t="str">
        <f ca="1">IFERROR(IF(AND(NOW()&lt;= EOMONTH(DATE(YEAR($P953),9, 1), 0), Overall!$A955&lt;&gt;"", MONTH($O953) &lt;= 9, MONTH($P953) &gt;= 9), IF($T953 &lt;&gt; "", $H953/$T953, ""), ""), "")</f>
        <v/>
      </c>
      <c r="AQ953" s="10" t="str">
        <f ca="1">IFERROR(IF(AND(NOW()&lt;= EOMONTH(DATE(YEAR($P953),10, 1), 0), Overall!$A955&lt;&gt;"", MONTH($O953) &lt;= 10, MONTH($P953) &gt;= 10), IF($T953 &lt;&gt; "", $H953/$T953, ""), ""), "")</f>
        <v/>
      </c>
      <c r="AR953" s="10" t="str">
        <f ca="1">IFERROR(IF(AND(NOW()&lt;= EOMONTH(DATE(YEAR($P953),11, 1), 0), Overall!$A955&lt;&gt;"", MONTH($O953) &lt;=11, MONTH($P953) &gt;= 11), IF($T953 &lt;&gt; "", $H953/$T953, ""), ""), "")</f>
        <v/>
      </c>
      <c r="AS953" s="10" t="str">
        <f ca="1">IFERROR(IF(AND(NOW()&lt;= EOMONTH(DATE(YEAR($P953),12, 1), 0), Overall!$A955&lt;&gt;"", MONTH($O953) &lt;= 12, MONTH($P953) &gt;= 12), IF($T953 &lt;&gt; "", $H953/$T953, ""), ""), "")</f>
        <v/>
      </c>
      <c r="AT953" s="16">
        <f t="shared" ca="1" si="30"/>
        <v>0</v>
      </c>
    </row>
    <row r="954" spans="1:46" x14ac:dyDescent="0.25">
      <c r="A954" t="str">
        <f>_xlfn.VALUETOTEXT(Overall!A956)</f>
        <v>FY2025 PCHP</v>
      </c>
      <c r="B954" s="8">
        <f>IF(Overall!B956&lt;&gt;"", VALUE(Overall!B956), "")</f>
        <v>104</v>
      </c>
      <c r="C954" s="5" t="str">
        <f>IF(Overall!C956&lt;&gt;"",_xlfn.VALUETOTEXT(Overall!C956),"")</f>
        <v>25-0603-2703-25MSCG-PS-DS-104</v>
      </c>
      <c r="D954" s="5" t="str">
        <f>_xlfn.VALUETOTEXT(Overall!D956)</f>
        <v>DS</v>
      </c>
      <c r="E954" s="5" t="str">
        <f>IF(Overall!Q956&lt;&gt;"",_xlfn.VALUETOTEXT(Overall!Q956),"")</f>
        <v>MSCG</v>
      </c>
      <c r="F954" s="5" t="str">
        <f>IF(Overall!E956&lt;&gt;"",_xlfn.VALUETOTEXT(Overall!E956),"")</f>
        <v>Morgan Stanley Capital Group (Singapore) Pte</v>
      </c>
      <c r="G954" s="5" t="str">
        <f>IF(Overall!R956&lt;&gt;"",_xlfn.VALUETOTEXT(Overall!R956),"")</f>
        <v>Asian</v>
      </c>
      <c r="H954" s="6">
        <f>IF(Overall!F956&lt;&gt;"",VALUE(Overall!F956),"")</f>
        <v>500000</v>
      </c>
      <c r="I954" s="6">
        <f>IF(Overall!G956&lt;&gt;"",VALUE(Overall!G956),"")</f>
        <v>77</v>
      </c>
      <c r="J954" s="6">
        <f>IF(Overall!H956&lt;&gt;"",VALUE(Overall!H956),"")</f>
        <v>64</v>
      </c>
      <c r="K954" s="6">
        <f>IF(Overall!I956&lt;&gt;"",VALUE(Overall!I956),"")</f>
        <v>7.9</v>
      </c>
      <c r="L954" s="6">
        <f>IF(Overall!J956&lt;&gt;"",VALUE(Overall!J956),"")</f>
        <v>0.61</v>
      </c>
      <c r="M954" s="6">
        <f>IF(Overall!K956&lt;&gt;"",VALUE(Overall!K956),"")</f>
        <v>7.29</v>
      </c>
      <c r="N954" s="6">
        <f>IF(Overall!T956&lt;&gt;"",VALUE(Overall!T956),"")</f>
        <v>69.34</v>
      </c>
      <c r="O954" s="7">
        <f>IF(Overall!L956&lt;&gt;"", DATEVALUE(Overall!L956), "")</f>
        <v>45748</v>
      </c>
      <c r="P954" s="7">
        <f>IF(Overall!M956&lt;&gt;"", DATEVALUE(Overall!M956), "")</f>
        <v>45777</v>
      </c>
      <c r="Q954" s="7" t="str">
        <f>IF(Overall!S956&lt;&gt;"",_xlfn.VALUETOTEXT(Overall!S956),"")</f>
        <v>Apr</v>
      </c>
      <c r="R954" s="7">
        <f>IF(Overall!O956&lt;&gt;"", DATEVALUE(Overall!O956), "")</f>
        <v>45722</v>
      </c>
      <c r="S954" s="7">
        <f>IF(Overall!O956&lt;&gt;"", DATEVALUE(Overall!O956), "")</f>
        <v>45722</v>
      </c>
      <c r="T954" s="5">
        <f t="shared" si="29"/>
        <v>1</v>
      </c>
      <c r="U954" s="10" t="str">
        <f>IF(Overall!$A956&lt;&gt;"",IF(AND(MONTH($O954) &lt;= 1, MONTH($P954) &gt;= 1), IF($T954 &lt;&gt; "", $H954/$T954, ""), ""),"")</f>
        <v/>
      </c>
      <c r="V954" s="10" t="str">
        <f>IF(Overall!$A956&lt;&gt;"",IF(AND(MONTH($O954) &lt;= 2, MONTH($P954) &gt;= 2), IF($T954 &lt;&gt; "", $H954/$T954, ""), ""),"")</f>
        <v/>
      </c>
      <c r="W954" s="10" t="str">
        <f>IF(Overall!$A956&lt;&gt;"",IF(AND(MONTH($O954) &lt;= 3, MONTH($P954) &gt;= 3), IF($T954 &lt;&gt; "", $H954/$T954, ""), ""),"")</f>
        <v/>
      </c>
      <c r="X954" s="10">
        <f>IF(Overall!$A956&lt;&gt;"",IF(AND(MONTH($O954) &lt;= 4, MONTH($P954) &gt;= 4), IF($T954 &lt;&gt; "", $H954/$T954, ""), ""),"")</f>
        <v>500000</v>
      </c>
      <c r="Y954" s="10" t="str">
        <f>IF(Overall!$A956&lt;&gt;"",IF(AND(MONTH($O954) &lt;= 5, MONTH($P954) &gt;= 5), IF($T954 &lt;&gt; "", $H954/$T954, ""), ""),"")</f>
        <v/>
      </c>
      <c r="Z954" s="10" t="str">
        <f>IF(Overall!$A956&lt;&gt;"",IF(AND(MONTH($O954) &lt;= 6, MONTH($P954) &gt;= 6), IF($T954 &lt;&gt; "", $H954/$T954, ""), ""),"")</f>
        <v/>
      </c>
      <c r="AA954" s="10" t="str">
        <f>IF(Overall!$A956&lt;&gt;"",IF(AND(MONTH($O954) &lt;= 7, MONTH($P954) &gt;= 7 ), IF($T954 &lt;&gt; "", $H954/$T954, ""), ""),"")</f>
        <v/>
      </c>
      <c r="AB954" s="10" t="str">
        <f>IF(Overall!$A956&lt;&gt;"",IF(AND(MONTH($O954) &lt;= 8, MONTH($P954) &gt;= 8), IF($T954 &lt;&gt; "", $H954/$T954, ""), ""),"")</f>
        <v/>
      </c>
      <c r="AC954" s="10" t="str">
        <f>IF(Overall!$A956&lt;&gt;"",IF(AND(MONTH($O954) &lt;= 9, MONTH($P954) &gt;= 9), IF($T954 &lt;&gt; "", $H954/$T954, ""), ""),"")</f>
        <v/>
      </c>
      <c r="AD954" s="10" t="str">
        <f>IF(Overall!$A956&lt;&gt;"",IF(AND(MONTH($O954) &lt;= 10, MONTH($P954) &gt;= 10), IF($T954 &lt;&gt; "", $H954/$T954, ""), ""),"")</f>
        <v/>
      </c>
      <c r="AE954" s="10" t="str">
        <f>IF(Overall!$A956&lt;&gt;"",IF(AND(MONTH($O954) &lt;= 11, MONTH($P954) &gt;= 11), IF($T954 &lt;&gt; "", $H954/$T954, ""), ""),"")</f>
        <v/>
      </c>
      <c r="AF954" s="10" t="str">
        <f>IF(Overall!$A956&lt;&gt;"",IF(AND(MONTH($O954) &lt;= 12, MONTH($P954) &gt;= 12), IF($T954 &lt;&gt; "", $H954/$T954, ""), ""),"")</f>
        <v/>
      </c>
      <c r="AH954" s="10" t="str">
        <f ca="1">IFERROR(IF(AND(NOW()&lt;= EOMONTH(DATE(YEAR($P954),1, 1), 0), Overall!$A956&lt;&gt;"", MONTH($O954) &lt;= 1, MONTH($P954) &gt;= 1), IF($T954 &lt;&gt; "", $H954/$T954, ""), ""), "")</f>
        <v/>
      </c>
      <c r="AI954" s="10" t="str">
        <f ca="1">IFERROR(IF(AND(NOW()&lt;= EOMONTH(DATE(YEAR($P954),2, 1), 0), Overall!$A956&lt;&gt;"", MONTH($O954) &lt;= 2, MONTH($P954) &gt;= 2), IF($T954 &lt;&gt; "", $H954/$T954, ""), ""), "")</f>
        <v/>
      </c>
      <c r="AJ954" s="10" t="str">
        <f ca="1">IFERROR(IF(AND(NOW()&lt;= EOMONTH(DATE(YEAR($P954),3, 1), 0), Overall!$A956&lt;&gt;"", MONTH($O954) &lt;= 3, MONTH($P954) &gt;= 3), IF($T954 &lt;&gt; "", $H954/$T954, ""), ""), "")</f>
        <v/>
      </c>
      <c r="AK954" s="10" t="str">
        <f ca="1">IFERROR(IF(AND(NOW()&lt;= EOMONTH(DATE(YEAR($P954),4, 1), 0), Overall!$A956&lt;&gt;"", MONTH($O954) &lt;= 4, MONTH($P954) &gt;= 4), IF($T954 &lt;&gt; "", $H954/$T954, ""), ""), "")</f>
        <v/>
      </c>
      <c r="AL954" s="10" t="str">
        <f ca="1">IFERROR(IF(AND(NOW()&lt;= EOMONTH(DATE(YEAR($P954),5, 1), 0), Overall!$A956&lt;&gt;"", MONTH($O954) &lt;= 5, MONTH($P954) &gt;= 5), IF($T954 &lt;&gt; "", $H954/$T954, ""), ""), "")</f>
        <v/>
      </c>
      <c r="AM954" s="10" t="str">
        <f ca="1">IFERROR(IF(AND(NOW()&lt;= EOMONTH(DATE(YEAR($P954),6, 1), 0), Overall!$A956&lt;&gt;"", MONTH($O954) &lt;= 6, MONTH($P954) &gt;= 6), IF($T954 &lt;&gt; "", $H954/$T954, ""), ""), "")</f>
        <v/>
      </c>
      <c r="AN954" s="10" t="str">
        <f ca="1">IFERROR(IF(AND(NOW()&lt;= EOMONTH(DATE(YEAR($P954),7, 1), 0), Overall!$A956&lt;&gt;"", MONTH($O954) &lt;= 7, MONTH($P954) &gt;= 7), IF($T954 &lt;&gt; "", $H954/$T954, ""), ""), "")</f>
        <v/>
      </c>
      <c r="AO954" s="10" t="str">
        <f ca="1">IFERROR(IF(AND(NOW()&lt;= EOMONTH(DATE(YEAR($P954),8, 1), 0), Overall!$A956&lt;&gt;"", MONTH($O954) &lt;= 8, MONTH($P954) &gt;= 8), IF($T954 &lt;&gt; "", $H954/$T954, ""), ""), "")</f>
        <v/>
      </c>
      <c r="AP954" s="10" t="str">
        <f ca="1">IFERROR(IF(AND(NOW()&lt;= EOMONTH(DATE(YEAR($P954),9, 1), 0), Overall!$A956&lt;&gt;"", MONTH($O954) &lt;= 9, MONTH($P954) &gt;= 9), IF($T954 &lt;&gt; "", $H954/$T954, ""), ""), "")</f>
        <v/>
      </c>
      <c r="AQ954" s="10" t="str">
        <f ca="1">IFERROR(IF(AND(NOW()&lt;= EOMONTH(DATE(YEAR($P954),10, 1), 0), Overall!$A956&lt;&gt;"", MONTH($O954) &lt;= 10, MONTH($P954) &gt;= 10), IF($T954 &lt;&gt; "", $H954/$T954, ""), ""), "")</f>
        <v/>
      </c>
      <c r="AR954" s="10" t="str">
        <f ca="1">IFERROR(IF(AND(NOW()&lt;= EOMONTH(DATE(YEAR($P954),11, 1), 0), Overall!$A956&lt;&gt;"", MONTH($O954) &lt;=11, MONTH($P954) &gt;= 11), IF($T954 &lt;&gt; "", $H954/$T954, ""), ""), "")</f>
        <v/>
      </c>
      <c r="AS954" s="10" t="str">
        <f ca="1">IFERROR(IF(AND(NOW()&lt;= EOMONTH(DATE(YEAR($P954),12, 1), 0), Overall!$A956&lt;&gt;"", MONTH($O954) &lt;= 12, MONTH($P954) &gt;= 12), IF($T954 &lt;&gt; "", $H954/$T954, ""), ""), "")</f>
        <v/>
      </c>
      <c r="AT954" s="16">
        <f t="shared" ca="1" si="30"/>
        <v>0</v>
      </c>
    </row>
    <row r="955" spans="1:46" x14ac:dyDescent="0.25">
      <c r="A955" t="str">
        <f>_xlfn.VALUETOTEXT(Overall!A957)</f>
        <v>FY2025 PCHP</v>
      </c>
      <c r="B955" s="8">
        <f>IF(Overall!B957&lt;&gt;"", VALUE(Overall!B957), "")</f>
        <v>105</v>
      </c>
      <c r="C955" s="5" t="str">
        <f>IF(Overall!C957&lt;&gt;"",_xlfn.VALUETOTEXT(Overall!C957),"")</f>
        <v>25-0603-2703-25SCBB-PS-HZ-105</v>
      </c>
      <c r="D955" s="5" t="str">
        <f>_xlfn.VALUETOTEXT(Overall!D957)</f>
        <v>HZ</v>
      </c>
      <c r="E955" s="5" t="str">
        <f>IF(Overall!Q957&lt;&gt;"",_xlfn.VALUETOTEXT(Overall!Q957),"")</f>
        <v>SCBB</v>
      </c>
      <c r="F955" s="5" t="str">
        <f>IF(Overall!E957&lt;&gt;"",_xlfn.VALUETOTEXT(Overall!E957),"")</f>
        <v>Standard Chartered Bank (M) Bhd</v>
      </c>
      <c r="G955" s="5" t="str">
        <f>IF(Overall!R957&lt;&gt;"",_xlfn.VALUETOTEXT(Overall!R957),"")</f>
        <v>Asian</v>
      </c>
      <c r="H955" s="6">
        <f>IF(Overall!F957&lt;&gt;"",VALUE(Overall!F957),"")</f>
        <v>500000</v>
      </c>
      <c r="I955" s="6">
        <f>IF(Overall!G957&lt;&gt;"",VALUE(Overall!G957),"")</f>
        <v>77</v>
      </c>
      <c r="J955" s="6">
        <f>IF(Overall!H957&lt;&gt;"",VALUE(Overall!H957),"")</f>
        <v>64</v>
      </c>
      <c r="K955" s="6">
        <f>IF(Overall!I957&lt;&gt;"",VALUE(Overall!I957),"")</f>
        <v>7.95</v>
      </c>
      <c r="L955" s="6">
        <f>IF(Overall!J957&lt;&gt;"",VALUE(Overall!J957),"")</f>
        <v>0.62</v>
      </c>
      <c r="M955" s="6">
        <f>IF(Overall!K957&lt;&gt;"",VALUE(Overall!K957),"")</f>
        <v>7.33</v>
      </c>
      <c r="N955" s="6">
        <f>IF(Overall!T957&lt;&gt;"",VALUE(Overall!T957),"")</f>
        <v>69.31</v>
      </c>
      <c r="O955" s="7">
        <f>IF(Overall!L957&lt;&gt;"", DATEVALUE(Overall!L957), "")</f>
        <v>45748</v>
      </c>
      <c r="P955" s="7">
        <f>IF(Overall!M957&lt;&gt;"", DATEVALUE(Overall!M957), "")</f>
        <v>45777</v>
      </c>
      <c r="Q955" s="7" t="str">
        <f>IF(Overall!S957&lt;&gt;"",_xlfn.VALUETOTEXT(Overall!S957),"")</f>
        <v>Apr</v>
      </c>
      <c r="R955" s="7">
        <f>IF(Overall!O957&lt;&gt;"", DATEVALUE(Overall!O957), "")</f>
        <v>45722</v>
      </c>
      <c r="S955" s="7">
        <f>IF(Overall!O957&lt;&gt;"", DATEVALUE(Overall!O957), "")</f>
        <v>45722</v>
      </c>
      <c r="T955" s="5">
        <f t="shared" si="29"/>
        <v>1</v>
      </c>
      <c r="U955" s="10" t="str">
        <f>IF(Overall!$A957&lt;&gt;"",IF(AND(MONTH($O955) &lt;= 1, MONTH($P955) &gt;= 1), IF($T955 &lt;&gt; "", $H955/$T955, ""), ""),"")</f>
        <v/>
      </c>
      <c r="V955" s="10" t="str">
        <f>IF(Overall!$A957&lt;&gt;"",IF(AND(MONTH($O955) &lt;= 2, MONTH($P955) &gt;= 2), IF($T955 &lt;&gt; "", $H955/$T955, ""), ""),"")</f>
        <v/>
      </c>
      <c r="W955" s="10" t="str">
        <f>IF(Overall!$A957&lt;&gt;"",IF(AND(MONTH($O955) &lt;= 3, MONTH($P955) &gt;= 3), IF($T955 &lt;&gt; "", $H955/$T955, ""), ""),"")</f>
        <v/>
      </c>
      <c r="X955" s="10">
        <f>IF(Overall!$A957&lt;&gt;"",IF(AND(MONTH($O955) &lt;= 4, MONTH($P955) &gt;= 4), IF($T955 &lt;&gt; "", $H955/$T955, ""), ""),"")</f>
        <v>500000</v>
      </c>
      <c r="Y955" s="10" t="str">
        <f>IF(Overall!$A957&lt;&gt;"",IF(AND(MONTH($O955) &lt;= 5, MONTH($P955) &gt;= 5), IF($T955 &lt;&gt; "", $H955/$T955, ""), ""),"")</f>
        <v/>
      </c>
      <c r="Z955" s="10" t="str">
        <f>IF(Overall!$A957&lt;&gt;"",IF(AND(MONTH($O955) &lt;= 6, MONTH($P955) &gt;= 6), IF($T955 &lt;&gt; "", $H955/$T955, ""), ""),"")</f>
        <v/>
      </c>
      <c r="AA955" s="10" t="str">
        <f>IF(Overall!$A957&lt;&gt;"",IF(AND(MONTH($O955) &lt;= 7, MONTH($P955) &gt;= 7 ), IF($T955 &lt;&gt; "", $H955/$T955, ""), ""),"")</f>
        <v/>
      </c>
      <c r="AB955" s="10" t="str">
        <f>IF(Overall!$A957&lt;&gt;"",IF(AND(MONTH($O955) &lt;= 8, MONTH($P955) &gt;= 8), IF($T955 &lt;&gt; "", $H955/$T955, ""), ""),"")</f>
        <v/>
      </c>
      <c r="AC955" s="10" t="str">
        <f>IF(Overall!$A957&lt;&gt;"",IF(AND(MONTH($O955) &lt;= 9, MONTH($P955) &gt;= 9), IF($T955 &lt;&gt; "", $H955/$T955, ""), ""),"")</f>
        <v/>
      </c>
      <c r="AD955" s="10" t="str">
        <f>IF(Overall!$A957&lt;&gt;"",IF(AND(MONTH($O955) &lt;= 10, MONTH($P955) &gt;= 10), IF($T955 &lt;&gt; "", $H955/$T955, ""), ""),"")</f>
        <v/>
      </c>
      <c r="AE955" s="10" t="str">
        <f>IF(Overall!$A957&lt;&gt;"",IF(AND(MONTH($O955) &lt;= 11, MONTH($P955) &gt;= 11), IF($T955 &lt;&gt; "", $H955/$T955, ""), ""),"")</f>
        <v/>
      </c>
      <c r="AF955" s="10" t="str">
        <f>IF(Overall!$A957&lt;&gt;"",IF(AND(MONTH($O955) &lt;= 12, MONTH($P955) &gt;= 12), IF($T955 &lt;&gt; "", $H955/$T955, ""), ""),"")</f>
        <v/>
      </c>
      <c r="AH955" s="10" t="str">
        <f ca="1">IFERROR(IF(AND(NOW()&lt;= EOMONTH(DATE(YEAR($P955),1, 1), 0), Overall!$A957&lt;&gt;"", MONTH($O955) &lt;= 1, MONTH($P955) &gt;= 1), IF($T955 &lt;&gt; "", $H955/$T955, ""), ""), "")</f>
        <v/>
      </c>
      <c r="AI955" s="10" t="str">
        <f ca="1">IFERROR(IF(AND(NOW()&lt;= EOMONTH(DATE(YEAR($P955),2, 1), 0), Overall!$A957&lt;&gt;"", MONTH($O955) &lt;= 2, MONTH($P955) &gt;= 2), IF($T955 &lt;&gt; "", $H955/$T955, ""), ""), "")</f>
        <v/>
      </c>
      <c r="AJ955" s="10" t="str">
        <f ca="1">IFERROR(IF(AND(NOW()&lt;= EOMONTH(DATE(YEAR($P955),3, 1), 0), Overall!$A957&lt;&gt;"", MONTH($O955) &lt;= 3, MONTH($P955) &gt;= 3), IF($T955 &lt;&gt; "", $H955/$T955, ""), ""), "")</f>
        <v/>
      </c>
      <c r="AK955" s="10" t="str">
        <f ca="1">IFERROR(IF(AND(NOW()&lt;= EOMONTH(DATE(YEAR($P955),4, 1), 0), Overall!$A957&lt;&gt;"", MONTH($O955) &lt;= 4, MONTH($P955) &gt;= 4), IF($T955 &lt;&gt; "", $H955/$T955, ""), ""), "")</f>
        <v/>
      </c>
      <c r="AL955" s="10" t="str">
        <f ca="1">IFERROR(IF(AND(NOW()&lt;= EOMONTH(DATE(YEAR($P955),5, 1), 0), Overall!$A957&lt;&gt;"", MONTH($O955) &lt;= 5, MONTH($P955) &gt;= 5), IF($T955 &lt;&gt; "", $H955/$T955, ""), ""), "")</f>
        <v/>
      </c>
      <c r="AM955" s="10" t="str">
        <f ca="1">IFERROR(IF(AND(NOW()&lt;= EOMONTH(DATE(YEAR($P955),6, 1), 0), Overall!$A957&lt;&gt;"", MONTH($O955) &lt;= 6, MONTH($P955) &gt;= 6), IF($T955 &lt;&gt; "", $H955/$T955, ""), ""), "")</f>
        <v/>
      </c>
      <c r="AN955" s="10" t="str">
        <f ca="1">IFERROR(IF(AND(NOW()&lt;= EOMONTH(DATE(YEAR($P955),7, 1), 0), Overall!$A957&lt;&gt;"", MONTH($O955) &lt;= 7, MONTH($P955) &gt;= 7), IF($T955 &lt;&gt; "", $H955/$T955, ""), ""), "")</f>
        <v/>
      </c>
      <c r="AO955" s="10" t="str">
        <f ca="1">IFERROR(IF(AND(NOW()&lt;= EOMONTH(DATE(YEAR($P955),8, 1), 0), Overall!$A957&lt;&gt;"", MONTH($O955) &lt;= 8, MONTH($P955) &gt;= 8), IF($T955 &lt;&gt; "", $H955/$T955, ""), ""), "")</f>
        <v/>
      </c>
      <c r="AP955" s="10" t="str">
        <f ca="1">IFERROR(IF(AND(NOW()&lt;= EOMONTH(DATE(YEAR($P955),9, 1), 0), Overall!$A957&lt;&gt;"", MONTH($O955) &lt;= 9, MONTH($P955) &gt;= 9), IF($T955 &lt;&gt; "", $H955/$T955, ""), ""), "")</f>
        <v/>
      </c>
      <c r="AQ955" s="10" t="str">
        <f ca="1">IFERROR(IF(AND(NOW()&lt;= EOMONTH(DATE(YEAR($P955),10, 1), 0), Overall!$A957&lt;&gt;"", MONTH($O955) &lt;= 10, MONTH($P955) &gt;= 10), IF($T955 &lt;&gt; "", $H955/$T955, ""), ""), "")</f>
        <v/>
      </c>
      <c r="AR955" s="10" t="str">
        <f ca="1">IFERROR(IF(AND(NOW()&lt;= EOMONTH(DATE(YEAR($P955),11, 1), 0), Overall!$A957&lt;&gt;"", MONTH($O955) &lt;=11, MONTH($P955) &gt;= 11), IF($T955 &lt;&gt; "", $H955/$T955, ""), ""), "")</f>
        <v/>
      </c>
      <c r="AS955" s="10" t="str">
        <f ca="1">IFERROR(IF(AND(NOW()&lt;= EOMONTH(DATE(YEAR($P955),12, 1), 0), Overall!$A957&lt;&gt;"", MONTH($O955) &lt;= 12, MONTH($P955) &gt;= 12), IF($T955 &lt;&gt; "", $H955/$T955, ""), ""), "")</f>
        <v/>
      </c>
      <c r="AT955" s="16">
        <f t="shared" ca="1" si="30"/>
        <v>0</v>
      </c>
    </row>
    <row r="956" spans="1:46" x14ac:dyDescent="0.25">
      <c r="A956" t="str">
        <f>_xlfn.VALUETOTEXT(Overall!A958)</f>
        <v>FY2025 PCHP</v>
      </c>
      <c r="B956" s="8">
        <f>IF(Overall!B958&lt;&gt;"", VALUE(Overall!B958), "")</f>
        <v>106</v>
      </c>
      <c r="C956" s="5" t="str">
        <f>IF(Overall!C958&lt;&gt;"",_xlfn.VALUETOTEXT(Overall!C958),"")</f>
        <v>25-0703-2803-25MLIL-PS-DS-106</v>
      </c>
      <c r="D956" s="5" t="str">
        <f>_xlfn.VALUETOTEXT(Overall!D958)</f>
        <v>DS</v>
      </c>
      <c r="E956" s="5" t="str">
        <f>IF(Overall!Q958&lt;&gt;"",_xlfn.VALUETOTEXT(Overall!Q958),"")</f>
        <v>MLIL</v>
      </c>
      <c r="F956" s="5" t="str">
        <f>IF(Overall!E958&lt;&gt;"",_xlfn.VALUETOTEXT(Overall!E958),"")</f>
        <v>Merrill Lynch International</v>
      </c>
      <c r="G956" s="5" t="str">
        <f>IF(Overall!R958&lt;&gt;"",_xlfn.VALUETOTEXT(Overall!R958),"")</f>
        <v>Asian</v>
      </c>
      <c r="H956" s="6">
        <f>IF(Overall!F958&lt;&gt;"",VALUE(Overall!F958),"")</f>
        <v>500000</v>
      </c>
      <c r="I956" s="6">
        <f>IF(Overall!G958&lt;&gt;"",VALUE(Overall!G958),"")</f>
        <v>77</v>
      </c>
      <c r="J956" s="6">
        <f>IF(Overall!H958&lt;&gt;"",VALUE(Overall!H958),"")</f>
        <v>64</v>
      </c>
      <c r="K956" s="6">
        <f>IF(Overall!I958&lt;&gt;"",VALUE(Overall!I958),"")</f>
        <v>8.2899999999999991</v>
      </c>
      <c r="L956" s="6">
        <f>IF(Overall!J958&lt;&gt;"",VALUE(Overall!J958),"")</f>
        <v>1.57</v>
      </c>
      <c r="M956" s="6">
        <f>IF(Overall!K958&lt;&gt;"",VALUE(Overall!K958),"")</f>
        <v>6.72</v>
      </c>
      <c r="N956" s="6">
        <f>IF(Overall!T958&lt;&gt;"",VALUE(Overall!T958),"")</f>
        <v>69.930000000000007</v>
      </c>
      <c r="O956" s="7">
        <f>IF(Overall!L958&lt;&gt;"", DATEVALUE(Overall!L958), "")</f>
        <v>45809</v>
      </c>
      <c r="P956" s="7">
        <f>IF(Overall!M958&lt;&gt;"", DATEVALUE(Overall!M958), "")</f>
        <v>45838</v>
      </c>
      <c r="Q956" s="7" t="str">
        <f>IF(Overall!S958&lt;&gt;"",_xlfn.VALUETOTEXT(Overall!S958),"")</f>
        <v>Jun</v>
      </c>
      <c r="R956" s="7">
        <f>IF(Overall!O958&lt;&gt;"", DATEVALUE(Overall!O958), "")</f>
        <v>45723</v>
      </c>
      <c r="S956" s="7">
        <f>IF(Overall!O958&lt;&gt;"", DATEVALUE(Overall!O958), "")</f>
        <v>45723</v>
      </c>
      <c r="T956" s="5">
        <f t="shared" si="29"/>
        <v>1</v>
      </c>
      <c r="U956" s="10" t="str">
        <f>IF(Overall!$A958&lt;&gt;"",IF(AND(MONTH($O956) &lt;= 1, MONTH($P956) &gt;= 1), IF($T956 &lt;&gt; "", $H956/$T956, ""), ""),"")</f>
        <v/>
      </c>
      <c r="V956" s="10" t="str">
        <f>IF(Overall!$A958&lt;&gt;"",IF(AND(MONTH($O956) &lt;= 2, MONTH($P956) &gt;= 2), IF($T956 &lt;&gt; "", $H956/$T956, ""), ""),"")</f>
        <v/>
      </c>
      <c r="W956" s="10" t="str">
        <f>IF(Overall!$A958&lt;&gt;"",IF(AND(MONTH($O956) &lt;= 3, MONTH($P956) &gt;= 3), IF($T956 &lt;&gt; "", $H956/$T956, ""), ""),"")</f>
        <v/>
      </c>
      <c r="X956" s="10" t="str">
        <f>IF(Overall!$A958&lt;&gt;"",IF(AND(MONTH($O956) &lt;= 4, MONTH($P956) &gt;= 4), IF($T956 &lt;&gt; "", $H956/$T956, ""), ""),"")</f>
        <v/>
      </c>
      <c r="Y956" s="10" t="str">
        <f>IF(Overall!$A958&lt;&gt;"",IF(AND(MONTH($O956) &lt;= 5, MONTH($P956) &gt;= 5), IF($T956 &lt;&gt; "", $H956/$T956, ""), ""),"")</f>
        <v/>
      </c>
      <c r="Z956" s="10">
        <f>IF(Overall!$A958&lt;&gt;"",IF(AND(MONTH($O956) &lt;= 6, MONTH($P956) &gt;= 6), IF($T956 &lt;&gt; "", $H956/$T956, ""), ""),"")</f>
        <v>500000</v>
      </c>
      <c r="AA956" s="10" t="str">
        <f>IF(Overall!$A958&lt;&gt;"",IF(AND(MONTH($O956) &lt;= 7, MONTH($P956) &gt;= 7 ), IF($T956 &lt;&gt; "", $H956/$T956, ""), ""),"")</f>
        <v/>
      </c>
      <c r="AB956" s="10" t="str">
        <f>IF(Overall!$A958&lt;&gt;"",IF(AND(MONTH($O956) &lt;= 8, MONTH($P956) &gt;= 8), IF($T956 &lt;&gt; "", $H956/$T956, ""), ""),"")</f>
        <v/>
      </c>
      <c r="AC956" s="10" t="str">
        <f>IF(Overall!$A958&lt;&gt;"",IF(AND(MONTH($O956) &lt;= 9, MONTH($P956) &gt;= 9), IF($T956 &lt;&gt; "", $H956/$T956, ""), ""),"")</f>
        <v/>
      </c>
      <c r="AD956" s="10" t="str">
        <f>IF(Overall!$A958&lt;&gt;"",IF(AND(MONTH($O956) &lt;= 10, MONTH($P956) &gt;= 10), IF($T956 &lt;&gt; "", $H956/$T956, ""), ""),"")</f>
        <v/>
      </c>
      <c r="AE956" s="10" t="str">
        <f>IF(Overall!$A958&lt;&gt;"",IF(AND(MONTH($O956) &lt;= 11, MONTH($P956) &gt;= 11), IF($T956 &lt;&gt; "", $H956/$T956, ""), ""),"")</f>
        <v/>
      </c>
      <c r="AF956" s="10" t="str">
        <f>IF(Overall!$A958&lt;&gt;"",IF(AND(MONTH($O956) &lt;= 12, MONTH($P956) &gt;= 12), IF($T956 &lt;&gt; "", $H956/$T956, ""), ""),"")</f>
        <v/>
      </c>
      <c r="AH956" s="10" t="str">
        <f ca="1">IFERROR(IF(AND(NOW()&lt;= EOMONTH(DATE(YEAR($P956),1, 1), 0), Overall!$A958&lt;&gt;"", MONTH($O956) &lt;= 1, MONTH($P956) &gt;= 1), IF($T956 &lt;&gt; "", $H956/$T956, ""), ""), "")</f>
        <v/>
      </c>
      <c r="AI956" s="10" t="str">
        <f ca="1">IFERROR(IF(AND(NOW()&lt;= EOMONTH(DATE(YEAR($P956),2, 1), 0), Overall!$A958&lt;&gt;"", MONTH($O956) &lt;= 2, MONTH($P956) &gt;= 2), IF($T956 &lt;&gt; "", $H956/$T956, ""), ""), "")</f>
        <v/>
      </c>
      <c r="AJ956" s="10" t="str">
        <f ca="1">IFERROR(IF(AND(NOW()&lt;= EOMONTH(DATE(YEAR($P956),3, 1), 0), Overall!$A958&lt;&gt;"", MONTH($O956) &lt;= 3, MONTH($P956) &gt;= 3), IF($T956 &lt;&gt; "", $H956/$T956, ""), ""), "")</f>
        <v/>
      </c>
      <c r="AK956" s="10" t="str">
        <f ca="1">IFERROR(IF(AND(NOW()&lt;= EOMONTH(DATE(YEAR($P956),4, 1), 0), Overall!$A958&lt;&gt;"", MONTH($O956) &lt;= 4, MONTH($P956) &gt;= 4), IF($T956 &lt;&gt; "", $H956/$T956, ""), ""), "")</f>
        <v/>
      </c>
      <c r="AL956" s="10" t="str">
        <f ca="1">IFERROR(IF(AND(NOW()&lt;= EOMONTH(DATE(YEAR($P956),5, 1), 0), Overall!$A958&lt;&gt;"", MONTH($O956) &lt;= 5, MONTH($P956) &gt;= 5), IF($T956 &lt;&gt; "", $H956/$T956, ""), ""), "")</f>
        <v/>
      </c>
      <c r="AM956" s="10">
        <f ca="1">IFERROR(IF(AND(NOW()&lt;= EOMONTH(DATE(YEAR($P956),6, 1), 0), Overall!$A958&lt;&gt;"", MONTH($O956) &lt;= 6, MONTH($P956) &gt;= 6), IF($T956 &lt;&gt; "", $H956/$T956, ""), ""), "")</f>
        <v>500000</v>
      </c>
      <c r="AN956" s="10" t="str">
        <f ca="1">IFERROR(IF(AND(NOW()&lt;= EOMONTH(DATE(YEAR($P956),7, 1), 0), Overall!$A958&lt;&gt;"", MONTH($O956) &lt;= 7, MONTH($P956) &gt;= 7), IF($T956 &lt;&gt; "", $H956/$T956, ""), ""), "")</f>
        <v/>
      </c>
      <c r="AO956" s="10" t="str">
        <f ca="1">IFERROR(IF(AND(NOW()&lt;= EOMONTH(DATE(YEAR($P956),8, 1), 0), Overall!$A958&lt;&gt;"", MONTH($O956) &lt;= 8, MONTH($P956) &gt;= 8), IF($T956 &lt;&gt; "", $H956/$T956, ""), ""), "")</f>
        <v/>
      </c>
      <c r="AP956" s="10" t="str">
        <f ca="1">IFERROR(IF(AND(NOW()&lt;= EOMONTH(DATE(YEAR($P956),9, 1), 0), Overall!$A958&lt;&gt;"", MONTH($O956) &lt;= 9, MONTH($P956) &gt;= 9), IF($T956 &lt;&gt; "", $H956/$T956, ""), ""), "")</f>
        <v/>
      </c>
      <c r="AQ956" s="10" t="str">
        <f ca="1">IFERROR(IF(AND(NOW()&lt;= EOMONTH(DATE(YEAR($P956),10, 1), 0), Overall!$A958&lt;&gt;"", MONTH($O956) &lt;= 10, MONTH($P956) &gt;= 10), IF($T956 &lt;&gt; "", $H956/$T956, ""), ""), "")</f>
        <v/>
      </c>
      <c r="AR956" s="10" t="str">
        <f ca="1">IFERROR(IF(AND(NOW()&lt;= EOMONTH(DATE(YEAR($P956),11, 1), 0), Overall!$A958&lt;&gt;"", MONTH($O956) &lt;=11, MONTH($P956) &gt;= 11), IF($T956 &lt;&gt; "", $H956/$T956, ""), ""), "")</f>
        <v/>
      </c>
      <c r="AS956" s="10" t="str">
        <f ca="1">IFERROR(IF(AND(NOW()&lt;= EOMONTH(DATE(YEAR($P956),12, 1), 0), Overall!$A958&lt;&gt;"", MONTH($O956) &lt;= 12, MONTH($P956) &gt;= 12), IF($T956 &lt;&gt; "", $H956/$T956, ""), ""), "")</f>
        <v/>
      </c>
      <c r="AT956" s="16">
        <f t="shared" ca="1" si="30"/>
        <v>500000</v>
      </c>
    </row>
    <row r="957" spans="1:46" x14ac:dyDescent="0.25">
      <c r="A957" t="str">
        <f>_xlfn.VALUETOTEXT(Overall!A959)</f>
        <v>FY2025 PCHP</v>
      </c>
      <c r="B957" s="8">
        <f>IF(Overall!B959&lt;&gt;"", VALUE(Overall!B959), "")</f>
        <v>107</v>
      </c>
      <c r="C957" s="5" t="str">
        <f>IF(Overall!C959&lt;&gt;"",_xlfn.VALUETOTEXT(Overall!C959),"")</f>
        <v>25-0703-2803-25SCBB-PS-DS-107</v>
      </c>
      <c r="D957" s="5" t="str">
        <f>_xlfn.VALUETOTEXT(Overall!D959)</f>
        <v>DS</v>
      </c>
      <c r="E957" s="5" t="str">
        <f>IF(Overall!Q959&lt;&gt;"",_xlfn.VALUETOTEXT(Overall!Q959),"")</f>
        <v>SCBB</v>
      </c>
      <c r="F957" s="5" t="str">
        <f>IF(Overall!E959&lt;&gt;"",_xlfn.VALUETOTEXT(Overall!E959),"")</f>
        <v>Standard Chartered Bank (M) Bhd</v>
      </c>
      <c r="G957" s="5" t="str">
        <f>IF(Overall!R959&lt;&gt;"",_xlfn.VALUETOTEXT(Overall!R959),"")</f>
        <v>Asian</v>
      </c>
      <c r="H957" s="6">
        <f>IF(Overall!F959&lt;&gt;"",VALUE(Overall!F959),"")</f>
        <v>500000</v>
      </c>
      <c r="I957" s="6">
        <f>IF(Overall!G959&lt;&gt;"",VALUE(Overall!G959),"")</f>
        <v>77</v>
      </c>
      <c r="J957" s="6">
        <f>IF(Overall!H959&lt;&gt;"",VALUE(Overall!H959),"")</f>
        <v>64</v>
      </c>
      <c r="K957" s="6">
        <f>IF(Overall!I959&lt;&gt;"",VALUE(Overall!I959),"")</f>
        <v>7.5</v>
      </c>
      <c r="L957" s="6">
        <f>IF(Overall!J959&lt;&gt;"",VALUE(Overall!J959),"")</f>
        <v>0.95</v>
      </c>
      <c r="M957" s="6">
        <f>IF(Overall!K959&lt;&gt;"",VALUE(Overall!K959),"")</f>
        <v>6.55</v>
      </c>
      <c r="N957" s="6">
        <f>IF(Overall!T959&lt;&gt;"",VALUE(Overall!T959),"")</f>
        <v>70.3</v>
      </c>
      <c r="O957" s="7">
        <f>IF(Overall!L959&lt;&gt;"", DATEVALUE(Overall!L959), "")</f>
        <v>45778</v>
      </c>
      <c r="P957" s="7">
        <f>IF(Overall!M959&lt;&gt;"", DATEVALUE(Overall!M959), "")</f>
        <v>45808</v>
      </c>
      <c r="Q957" s="7" t="str">
        <f>IF(Overall!S959&lt;&gt;"",_xlfn.VALUETOTEXT(Overall!S959),"")</f>
        <v>May</v>
      </c>
      <c r="R957" s="7">
        <f>IF(Overall!O959&lt;&gt;"", DATEVALUE(Overall!O959), "")</f>
        <v>45723</v>
      </c>
      <c r="S957" s="7">
        <f>IF(Overall!O959&lt;&gt;"", DATEVALUE(Overall!O959), "")</f>
        <v>45723</v>
      </c>
      <c r="T957" s="5">
        <f t="shared" si="29"/>
        <v>1</v>
      </c>
      <c r="U957" s="10" t="str">
        <f>IF(Overall!$A959&lt;&gt;"",IF(AND(MONTH($O957) &lt;= 1, MONTH($P957) &gt;= 1), IF($T957 &lt;&gt; "", $H957/$T957, ""), ""),"")</f>
        <v/>
      </c>
      <c r="V957" s="10" t="str">
        <f>IF(Overall!$A959&lt;&gt;"",IF(AND(MONTH($O957) &lt;= 2, MONTH($P957) &gt;= 2), IF($T957 &lt;&gt; "", $H957/$T957, ""), ""),"")</f>
        <v/>
      </c>
      <c r="W957" s="10" t="str">
        <f>IF(Overall!$A959&lt;&gt;"",IF(AND(MONTH($O957) &lt;= 3, MONTH($P957) &gt;= 3), IF($T957 &lt;&gt; "", $H957/$T957, ""), ""),"")</f>
        <v/>
      </c>
      <c r="X957" s="10" t="str">
        <f>IF(Overall!$A959&lt;&gt;"",IF(AND(MONTH($O957) &lt;= 4, MONTH($P957) &gt;= 4), IF($T957 &lt;&gt; "", $H957/$T957, ""), ""),"")</f>
        <v/>
      </c>
      <c r="Y957" s="10">
        <f>IF(Overall!$A959&lt;&gt;"",IF(AND(MONTH($O957) &lt;= 5, MONTH($P957) &gt;= 5), IF($T957 &lt;&gt; "", $H957/$T957, ""), ""),"")</f>
        <v>500000</v>
      </c>
      <c r="Z957" s="10" t="str">
        <f>IF(Overall!$A959&lt;&gt;"",IF(AND(MONTH($O957) &lt;= 6, MONTH($P957) &gt;= 6), IF($T957 &lt;&gt; "", $H957/$T957, ""), ""),"")</f>
        <v/>
      </c>
      <c r="AA957" s="10" t="str">
        <f>IF(Overall!$A959&lt;&gt;"",IF(AND(MONTH($O957) &lt;= 7, MONTH($P957) &gt;= 7 ), IF($T957 &lt;&gt; "", $H957/$T957, ""), ""),"")</f>
        <v/>
      </c>
      <c r="AB957" s="10" t="str">
        <f>IF(Overall!$A959&lt;&gt;"",IF(AND(MONTH($O957) &lt;= 8, MONTH($P957) &gt;= 8), IF($T957 &lt;&gt; "", $H957/$T957, ""), ""),"")</f>
        <v/>
      </c>
      <c r="AC957" s="10" t="str">
        <f>IF(Overall!$A959&lt;&gt;"",IF(AND(MONTH($O957) &lt;= 9, MONTH($P957) &gt;= 9), IF($T957 &lt;&gt; "", $H957/$T957, ""), ""),"")</f>
        <v/>
      </c>
      <c r="AD957" s="10" t="str">
        <f>IF(Overall!$A959&lt;&gt;"",IF(AND(MONTH($O957) &lt;= 10, MONTH($P957) &gt;= 10), IF($T957 &lt;&gt; "", $H957/$T957, ""), ""),"")</f>
        <v/>
      </c>
      <c r="AE957" s="10" t="str">
        <f>IF(Overall!$A959&lt;&gt;"",IF(AND(MONTH($O957) &lt;= 11, MONTH($P957) &gt;= 11), IF($T957 &lt;&gt; "", $H957/$T957, ""), ""),"")</f>
        <v/>
      </c>
      <c r="AF957" s="10" t="str">
        <f>IF(Overall!$A959&lt;&gt;"",IF(AND(MONTH($O957) &lt;= 12, MONTH($P957) &gt;= 12), IF($T957 &lt;&gt; "", $H957/$T957, ""), ""),"")</f>
        <v/>
      </c>
      <c r="AH957" s="10" t="str">
        <f ca="1">IFERROR(IF(AND(NOW()&lt;= EOMONTH(DATE(YEAR($P957),1, 1), 0), Overall!$A959&lt;&gt;"", MONTH($O957) &lt;= 1, MONTH($P957) &gt;= 1), IF($T957 &lt;&gt; "", $H957/$T957, ""), ""), "")</f>
        <v/>
      </c>
      <c r="AI957" s="10" t="str">
        <f ca="1">IFERROR(IF(AND(NOW()&lt;= EOMONTH(DATE(YEAR($P957),2, 1), 0), Overall!$A959&lt;&gt;"", MONTH($O957) &lt;= 2, MONTH($P957) &gt;= 2), IF($T957 &lt;&gt; "", $H957/$T957, ""), ""), "")</f>
        <v/>
      </c>
      <c r="AJ957" s="10" t="str">
        <f ca="1">IFERROR(IF(AND(NOW()&lt;= EOMONTH(DATE(YEAR($P957),3, 1), 0), Overall!$A959&lt;&gt;"", MONTH($O957) &lt;= 3, MONTH($P957) &gt;= 3), IF($T957 &lt;&gt; "", $H957/$T957, ""), ""), "")</f>
        <v/>
      </c>
      <c r="AK957" s="10" t="str">
        <f ca="1">IFERROR(IF(AND(NOW()&lt;= EOMONTH(DATE(YEAR($P957),4, 1), 0), Overall!$A959&lt;&gt;"", MONTH($O957) &lt;= 4, MONTH($P957) &gt;= 4), IF($T957 &lt;&gt; "", $H957/$T957, ""), ""), "")</f>
        <v/>
      </c>
      <c r="AL957" s="10" t="str">
        <f ca="1">IFERROR(IF(AND(NOW()&lt;= EOMONTH(DATE(YEAR($P957),5, 1), 0), Overall!$A959&lt;&gt;"", MONTH($O957) &lt;= 5, MONTH($P957) &gt;= 5), IF($T957 &lt;&gt; "", $H957/$T957, ""), ""), "")</f>
        <v/>
      </c>
      <c r="AM957" s="10" t="str">
        <f ca="1">IFERROR(IF(AND(NOW()&lt;= EOMONTH(DATE(YEAR($P957),6, 1), 0), Overall!$A959&lt;&gt;"", MONTH($O957) &lt;= 6, MONTH($P957) &gt;= 6), IF($T957 &lt;&gt; "", $H957/$T957, ""), ""), "")</f>
        <v/>
      </c>
      <c r="AN957" s="10" t="str">
        <f ca="1">IFERROR(IF(AND(NOW()&lt;= EOMONTH(DATE(YEAR($P957),7, 1), 0), Overall!$A959&lt;&gt;"", MONTH($O957) &lt;= 7, MONTH($P957) &gt;= 7), IF($T957 &lt;&gt; "", $H957/$T957, ""), ""), "")</f>
        <v/>
      </c>
      <c r="AO957" s="10" t="str">
        <f ca="1">IFERROR(IF(AND(NOW()&lt;= EOMONTH(DATE(YEAR($P957),8, 1), 0), Overall!$A959&lt;&gt;"", MONTH($O957) &lt;= 8, MONTH($P957) &gt;= 8), IF($T957 &lt;&gt; "", $H957/$T957, ""), ""), "")</f>
        <v/>
      </c>
      <c r="AP957" s="10" t="str">
        <f ca="1">IFERROR(IF(AND(NOW()&lt;= EOMONTH(DATE(YEAR($P957),9, 1), 0), Overall!$A959&lt;&gt;"", MONTH($O957) &lt;= 9, MONTH($P957) &gt;= 9), IF($T957 &lt;&gt; "", $H957/$T957, ""), ""), "")</f>
        <v/>
      </c>
      <c r="AQ957" s="10" t="str">
        <f ca="1">IFERROR(IF(AND(NOW()&lt;= EOMONTH(DATE(YEAR($P957),10, 1), 0), Overall!$A959&lt;&gt;"", MONTH($O957) &lt;= 10, MONTH($P957) &gt;= 10), IF($T957 &lt;&gt; "", $H957/$T957, ""), ""), "")</f>
        <v/>
      </c>
      <c r="AR957" s="10" t="str">
        <f ca="1">IFERROR(IF(AND(NOW()&lt;= EOMONTH(DATE(YEAR($P957),11, 1), 0), Overall!$A959&lt;&gt;"", MONTH($O957) &lt;=11, MONTH($P957) &gt;= 11), IF($T957 &lt;&gt; "", $H957/$T957, ""), ""), "")</f>
        <v/>
      </c>
      <c r="AS957" s="10" t="str">
        <f ca="1">IFERROR(IF(AND(NOW()&lt;= EOMONTH(DATE(YEAR($P957),12, 1), 0), Overall!$A959&lt;&gt;"", MONTH($O957) &lt;= 12, MONTH($P957) &gt;= 12), IF($T957 &lt;&gt; "", $H957/$T957, ""), ""), "")</f>
        <v/>
      </c>
      <c r="AT957" s="16">
        <f t="shared" ca="1" si="30"/>
        <v>0</v>
      </c>
    </row>
    <row r="958" spans="1:46" x14ac:dyDescent="0.25">
      <c r="A958" t="str">
        <f>_xlfn.VALUETOTEXT(Overall!A960)</f>
        <v>FY2025 PCHP</v>
      </c>
      <c r="B958" s="8">
        <f>IF(Overall!B960&lt;&gt;"", VALUE(Overall!B960), "")</f>
        <v>108</v>
      </c>
      <c r="C958" s="5" t="str">
        <f>IF(Overall!C960&lt;&gt;"",_xlfn.VALUETOTEXT(Overall!C960),"")</f>
        <v>25-1403-0804-25BNPP-PS-EG-108</v>
      </c>
      <c r="D958" s="5" t="str">
        <f>_xlfn.VALUETOTEXT(Overall!D960)</f>
        <v>EG</v>
      </c>
      <c r="E958" s="5" t="str">
        <f>IF(Overall!Q960&lt;&gt;"",_xlfn.VALUETOTEXT(Overall!Q960),"")</f>
        <v>BNPP</v>
      </c>
      <c r="F958" s="5" t="str">
        <f>IF(Overall!E960&lt;&gt;"",_xlfn.VALUETOTEXT(Overall!E960),"")</f>
        <v>BNP Paribas SA</v>
      </c>
      <c r="G958" s="5" t="str">
        <f>IF(Overall!R960&lt;&gt;"",_xlfn.VALUETOTEXT(Overall!R960),"")</f>
        <v>Asian</v>
      </c>
      <c r="H958" s="6">
        <f>IF(Overall!F960&lt;&gt;"",VALUE(Overall!F960),"")</f>
        <v>500000</v>
      </c>
      <c r="I958" s="6">
        <f>IF(Overall!G960&lt;&gt;"",VALUE(Overall!G960),"")</f>
        <v>77</v>
      </c>
      <c r="J958" s="6">
        <f>IF(Overall!H960&lt;&gt;"",VALUE(Overall!H960),"")</f>
        <v>64</v>
      </c>
      <c r="K958" s="6">
        <f>IF(Overall!I960&lt;&gt;"",VALUE(Overall!I960),"")</f>
        <v>8.1999999999999993</v>
      </c>
      <c r="L958" s="6">
        <f>IF(Overall!J960&lt;&gt;"",VALUE(Overall!J960),"")</f>
        <v>1.1000000000000001</v>
      </c>
      <c r="M958" s="6">
        <f>IF(Overall!K960&lt;&gt;"",VALUE(Overall!K960),"")</f>
        <v>7.1</v>
      </c>
      <c r="N958" s="6">
        <f>IF(Overall!T960&lt;&gt;"",VALUE(Overall!T960),"")</f>
        <v>69.400000000000006</v>
      </c>
      <c r="O958" s="7">
        <f>IF(Overall!L960&lt;&gt;"", DATEVALUE(Overall!L960), "")</f>
        <v>45778</v>
      </c>
      <c r="P958" s="7">
        <f>IF(Overall!M960&lt;&gt;"", DATEVALUE(Overall!M960), "")</f>
        <v>45808</v>
      </c>
      <c r="Q958" s="7" t="str">
        <f>IF(Overall!S960&lt;&gt;"",_xlfn.VALUETOTEXT(Overall!S960),"")</f>
        <v>May</v>
      </c>
      <c r="R958" s="7">
        <f>IF(Overall!O960&lt;&gt;"", DATEVALUE(Overall!O960), "")</f>
        <v>45730</v>
      </c>
      <c r="S958" s="7">
        <f>IF(Overall!O960&lt;&gt;"", DATEVALUE(Overall!O960), "")</f>
        <v>45730</v>
      </c>
      <c r="T958" s="5">
        <f t="shared" si="29"/>
        <v>1</v>
      </c>
      <c r="U958" s="10" t="str">
        <f>IF(Overall!$A960&lt;&gt;"",IF(AND(MONTH($O958) &lt;= 1, MONTH($P958) &gt;= 1), IF($T958 &lt;&gt; "", $H958/$T958, ""), ""),"")</f>
        <v/>
      </c>
      <c r="V958" s="10" t="str">
        <f>IF(Overall!$A960&lt;&gt;"",IF(AND(MONTH($O958) &lt;= 2, MONTH($P958) &gt;= 2), IF($T958 &lt;&gt; "", $H958/$T958, ""), ""),"")</f>
        <v/>
      </c>
      <c r="W958" s="10" t="str">
        <f>IF(Overall!$A960&lt;&gt;"",IF(AND(MONTH($O958) &lt;= 3, MONTH($P958) &gt;= 3), IF($T958 &lt;&gt; "", $H958/$T958, ""), ""),"")</f>
        <v/>
      </c>
      <c r="X958" s="10" t="str">
        <f>IF(Overall!$A960&lt;&gt;"",IF(AND(MONTH($O958) &lt;= 4, MONTH($P958) &gt;= 4), IF($T958 &lt;&gt; "", $H958/$T958, ""), ""),"")</f>
        <v/>
      </c>
      <c r="Y958" s="10">
        <f>IF(Overall!$A960&lt;&gt;"",IF(AND(MONTH($O958) &lt;= 5, MONTH($P958) &gt;= 5), IF($T958 &lt;&gt; "", $H958/$T958, ""), ""),"")</f>
        <v>500000</v>
      </c>
      <c r="Z958" s="10" t="str">
        <f>IF(Overall!$A960&lt;&gt;"",IF(AND(MONTH($O958) &lt;= 6, MONTH($P958) &gt;= 6), IF($T958 &lt;&gt; "", $H958/$T958, ""), ""),"")</f>
        <v/>
      </c>
      <c r="AA958" s="10" t="str">
        <f>IF(Overall!$A960&lt;&gt;"",IF(AND(MONTH($O958) &lt;= 7, MONTH($P958) &gt;= 7 ), IF($T958 &lt;&gt; "", $H958/$T958, ""), ""),"")</f>
        <v/>
      </c>
      <c r="AB958" s="10" t="str">
        <f>IF(Overall!$A960&lt;&gt;"",IF(AND(MONTH($O958) &lt;= 8, MONTH($P958) &gt;= 8), IF($T958 &lt;&gt; "", $H958/$T958, ""), ""),"")</f>
        <v/>
      </c>
      <c r="AC958" s="10" t="str">
        <f>IF(Overall!$A960&lt;&gt;"",IF(AND(MONTH($O958) &lt;= 9, MONTH($P958) &gt;= 9), IF($T958 &lt;&gt; "", $H958/$T958, ""), ""),"")</f>
        <v/>
      </c>
      <c r="AD958" s="10" t="str">
        <f>IF(Overall!$A960&lt;&gt;"",IF(AND(MONTH($O958) &lt;= 10, MONTH($P958) &gt;= 10), IF($T958 &lt;&gt; "", $H958/$T958, ""), ""),"")</f>
        <v/>
      </c>
      <c r="AE958" s="10" t="str">
        <f>IF(Overall!$A960&lt;&gt;"",IF(AND(MONTH($O958) &lt;= 11, MONTH($P958) &gt;= 11), IF($T958 &lt;&gt; "", $H958/$T958, ""), ""),"")</f>
        <v/>
      </c>
      <c r="AF958" s="10" t="str">
        <f>IF(Overall!$A960&lt;&gt;"",IF(AND(MONTH($O958) &lt;= 12, MONTH($P958) &gt;= 12), IF($T958 &lt;&gt; "", $H958/$T958, ""), ""),"")</f>
        <v/>
      </c>
      <c r="AH958" s="10" t="str">
        <f ca="1">IFERROR(IF(AND(NOW()&lt;= EOMONTH(DATE(YEAR($P958),1, 1), 0), Overall!$A960&lt;&gt;"", MONTH($O958) &lt;= 1, MONTH($P958) &gt;= 1), IF($T958 &lt;&gt; "", $H958/$T958, ""), ""), "")</f>
        <v/>
      </c>
      <c r="AI958" s="10" t="str">
        <f ca="1">IFERROR(IF(AND(NOW()&lt;= EOMONTH(DATE(YEAR($P958),2, 1), 0), Overall!$A960&lt;&gt;"", MONTH($O958) &lt;= 2, MONTH($P958) &gt;= 2), IF($T958 &lt;&gt; "", $H958/$T958, ""), ""), "")</f>
        <v/>
      </c>
      <c r="AJ958" s="10" t="str">
        <f ca="1">IFERROR(IF(AND(NOW()&lt;= EOMONTH(DATE(YEAR($P958),3, 1), 0), Overall!$A960&lt;&gt;"", MONTH($O958) &lt;= 3, MONTH($P958) &gt;= 3), IF($T958 &lt;&gt; "", $H958/$T958, ""), ""), "")</f>
        <v/>
      </c>
      <c r="AK958" s="10" t="str">
        <f ca="1">IFERROR(IF(AND(NOW()&lt;= EOMONTH(DATE(YEAR($P958),4, 1), 0), Overall!$A960&lt;&gt;"", MONTH($O958) &lt;= 4, MONTH($P958) &gt;= 4), IF($T958 &lt;&gt; "", $H958/$T958, ""), ""), "")</f>
        <v/>
      </c>
      <c r="AL958" s="10" t="str">
        <f ca="1">IFERROR(IF(AND(NOW()&lt;= EOMONTH(DATE(YEAR($P958),5, 1), 0), Overall!$A960&lt;&gt;"", MONTH($O958) &lt;= 5, MONTH($P958) &gt;= 5), IF($T958 &lt;&gt; "", $H958/$T958, ""), ""), "")</f>
        <v/>
      </c>
      <c r="AM958" s="10" t="str">
        <f ca="1">IFERROR(IF(AND(NOW()&lt;= EOMONTH(DATE(YEAR($P958),6, 1), 0), Overall!$A960&lt;&gt;"", MONTH($O958) &lt;= 6, MONTH($P958) &gt;= 6), IF($T958 &lt;&gt; "", $H958/$T958, ""), ""), "")</f>
        <v/>
      </c>
      <c r="AN958" s="10" t="str">
        <f ca="1">IFERROR(IF(AND(NOW()&lt;= EOMONTH(DATE(YEAR($P958),7, 1), 0), Overall!$A960&lt;&gt;"", MONTH($O958) &lt;= 7, MONTH($P958) &gt;= 7), IF($T958 &lt;&gt; "", $H958/$T958, ""), ""), "")</f>
        <v/>
      </c>
      <c r="AO958" s="10" t="str">
        <f ca="1">IFERROR(IF(AND(NOW()&lt;= EOMONTH(DATE(YEAR($P958),8, 1), 0), Overall!$A960&lt;&gt;"", MONTH($O958) &lt;= 8, MONTH($P958) &gt;= 8), IF($T958 &lt;&gt; "", $H958/$T958, ""), ""), "")</f>
        <v/>
      </c>
      <c r="AP958" s="10" t="str">
        <f ca="1">IFERROR(IF(AND(NOW()&lt;= EOMONTH(DATE(YEAR($P958),9, 1), 0), Overall!$A960&lt;&gt;"", MONTH($O958) &lt;= 9, MONTH($P958) &gt;= 9), IF($T958 &lt;&gt; "", $H958/$T958, ""), ""), "")</f>
        <v/>
      </c>
      <c r="AQ958" s="10" t="str">
        <f ca="1">IFERROR(IF(AND(NOW()&lt;= EOMONTH(DATE(YEAR($P958),10, 1), 0), Overall!$A960&lt;&gt;"", MONTH($O958) &lt;= 10, MONTH($P958) &gt;= 10), IF($T958 &lt;&gt; "", $H958/$T958, ""), ""), "")</f>
        <v/>
      </c>
      <c r="AR958" s="10" t="str">
        <f ca="1">IFERROR(IF(AND(NOW()&lt;= EOMONTH(DATE(YEAR($P958),11, 1), 0), Overall!$A960&lt;&gt;"", MONTH($O958) &lt;=11, MONTH($P958) &gt;= 11), IF($T958 &lt;&gt; "", $H958/$T958, ""), ""), "")</f>
        <v/>
      </c>
      <c r="AS958" s="10" t="str">
        <f ca="1">IFERROR(IF(AND(NOW()&lt;= EOMONTH(DATE(YEAR($P958),12, 1), 0), Overall!$A960&lt;&gt;"", MONTH($O958) &lt;= 12, MONTH($P958) &gt;= 12), IF($T958 &lt;&gt; "", $H958/$T958, ""), ""), "")</f>
        <v/>
      </c>
      <c r="AT958" s="16">
        <f t="shared" ca="1" si="30"/>
        <v>0</v>
      </c>
    </row>
    <row r="959" spans="1:46" x14ac:dyDescent="0.25">
      <c r="A959" t="str">
        <f>_xlfn.VALUETOTEXT(Overall!A961)</f>
        <v>FY2025 PCHP</v>
      </c>
      <c r="B959" s="8">
        <f>IF(Overall!B961&lt;&gt;"", VALUE(Overall!B961), "")</f>
        <v>109</v>
      </c>
      <c r="C959" s="5" t="str">
        <f>IF(Overall!C961&lt;&gt;"",_xlfn.VALUETOTEXT(Overall!C961),"")</f>
        <v>25-1403-0804-25SCBB-PS-EG-109</v>
      </c>
      <c r="D959" s="5" t="str">
        <f>_xlfn.VALUETOTEXT(Overall!D961)</f>
        <v>EG</v>
      </c>
      <c r="E959" s="5" t="str">
        <f>IF(Overall!Q961&lt;&gt;"",_xlfn.VALUETOTEXT(Overall!Q961),"")</f>
        <v>SCBB</v>
      </c>
      <c r="F959" s="5" t="str">
        <f>IF(Overall!E961&lt;&gt;"",_xlfn.VALUETOTEXT(Overall!E961),"")</f>
        <v>Standard Chartered Bank (M) Bhd</v>
      </c>
      <c r="G959" s="5" t="str">
        <f>IF(Overall!R961&lt;&gt;"",_xlfn.VALUETOTEXT(Overall!R961),"")</f>
        <v>Asian</v>
      </c>
      <c r="H959" s="6">
        <f>IF(Overall!F961&lt;&gt;"",VALUE(Overall!F961),"")</f>
        <v>500000</v>
      </c>
      <c r="I959" s="6">
        <f>IF(Overall!G961&lt;&gt;"",VALUE(Overall!G961),"")</f>
        <v>77</v>
      </c>
      <c r="J959" s="6">
        <f>IF(Overall!H961&lt;&gt;"",VALUE(Overall!H961),"")</f>
        <v>64</v>
      </c>
      <c r="K959" s="6">
        <f>IF(Overall!I961&lt;&gt;"",VALUE(Overall!I961),"")</f>
        <v>8.15</v>
      </c>
      <c r="L959" s="6">
        <f>IF(Overall!J961&lt;&gt;"",VALUE(Overall!J961),"")</f>
        <v>1.04</v>
      </c>
      <c r="M959" s="6">
        <f>IF(Overall!K961&lt;&gt;"",VALUE(Overall!K961),"")</f>
        <v>7.11</v>
      </c>
      <c r="N959" s="6">
        <f>IF(Overall!T961&lt;&gt;"",VALUE(Overall!T961),"")</f>
        <v>69.349999999999994</v>
      </c>
      <c r="O959" s="7">
        <f>IF(Overall!L961&lt;&gt;"", DATEVALUE(Overall!L961), "")</f>
        <v>45778</v>
      </c>
      <c r="P959" s="7">
        <f>IF(Overall!M961&lt;&gt;"", DATEVALUE(Overall!M961), "")</f>
        <v>45808</v>
      </c>
      <c r="Q959" s="7" t="str">
        <f>IF(Overall!S961&lt;&gt;"",_xlfn.VALUETOTEXT(Overall!S961),"")</f>
        <v>May</v>
      </c>
      <c r="R959" s="7">
        <f>IF(Overall!O961&lt;&gt;"", DATEVALUE(Overall!O961), "")</f>
        <v>45730</v>
      </c>
      <c r="S959" s="7">
        <f>IF(Overall!O961&lt;&gt;"", DATEVALUE(Overall!O961), "")</f>
        <v>45730</v>
      </c>
      <c r="T959" s="5">
        <f t="shared" si="29"/>
        <v>1</v>
      </c>
      <c r="U959" s="10" t="str">
        <f>IF(Overall!$A961&lt;&gt;"",IF(AND(MONTH($O959) &lt;= 1, MONTH($P959) &gt;= 1), IF($T959 &lt;&gt; "", $H959/$T959, ""), ""),"")</f>
        <v/>
      </c>
      <c r="V959" s="10" t="str">
        <f>IF(Overall!$A961&lt;&gt;"",IF(AND(MONTH($O959) &lt;= 2, MONTH($P959) &gt;= 2), IF($T959 &lt;&gt; "", $H959/$T959, ""), ""),"")</f>
        <v/>
      </c>
      <c r="W959" s="10" t="str">
        <f>IF(Overall!$A961&lt;&gt;"",IF(AND(MONTH($O959) &lt;= 3, MONTH($P959) &gt;= 3), IF($T959 &lt;&gt; "", $H959/$T959, ""), ""),"")</f>
        <v/>
      </c>
      <c r="X959" s="10" t="str">
        <f>IF(Overall!$A961&lt;&gt;"",IF(AND(MONTH($O959) &lt;= 4, MONTH($P959) &gt;= 4), IF($T959 &lt;&gt; "", $H959/$T959, ""), ""),"")</f>
        <v/>
      </c>
      <c r="Y959" s="10">
        <f>IF(Overall!$A961&lt;&gt;"",IF(AND(MONTH($O959) &lt;= 5, MONTH($P959) &gt;= 5), IF($T959 &lt;&gt; "", $H959/$T959, ""), ""),"")</f>
        <v>500000</v>
      </c>
      <c r="Z959" s="10" t="str">
        <f>IF(Overall!$A961&lt;&gt;"",IF(AND(MONTH($O959) &lt;= 6, MONTH($P959) &gt;= 6), IF($T959 &lt;&gt; "", $H959/$T959, ""), ""),"")</f>
        <v/>
      </c>
      <c r="AA959" s="10" t="str">
        <f>IF(Overall!$A961&lt;&gt;"",IF(AND(MONTH($O959) &lt;= 7, MONTH($P959) &gt;= 7 ), IF($T959 &lt;&gt; "", $H959/$T959, ""), ""),"")</f>
        <v/>
      </c>
      <c r="AB959" s="10" t="str">
        <f>IF(Overall!$A961&lt;&gt;"",IF(AND(MONTH($O959) &lt;= 8, MONTH($P959) &gt;= 8), IF($T959 &lt;&gt; "", $H959/$T959, ""), ""),"")</f>
        <v/>
      </c>
      <c r="AC959" s="10" t="str">
        <f>IF(Overall!$A961&lt;&gt;"",IF(AND(MONTH($O959) &lt;= 9, MONTH($P959) &gt;= 9), IF($T959 &lt;&gt; "", $H959/$T959, ""), ""),"")</f>
        <v/>
      </c>
      <c r="AD959" s="10" t="str">
        <f>IF(Overall!$A961&lt;&gt;"",IF(AND(MONTH($O959) &lt;= 10, MONTH($P959) &gt;= 10), IF($T959 &lt;&gt; "", $H959/$T959, ""), ""),"")</f>
        <v/>
      </c>
      <c r="AE959" s="10" t="str">
        <f>IF(Overall!$A961&lt;&gt;"",IF(AND(MONTH($O959) &lt;= 11, MONTH($P959) &gt;= 11), IF($T959 &lt;&gt; "", $H959/$T959, ""), ""),"")</f>
        <v/>
      </c>
      <c r="AF959" s="10" t="str">
        <f>IF(Overall!$A961&lt;&gt;"",IF(AND(MONTH($O959) &lt;= 12, MONTH($P959) &gt;= 12), IF($T959 &lt;&gt; "", $H959/$T959, ""), ""),"")</f>
        <v/>
      </c>
      <c r="AH959" s="10" t="str">
        <f ca="1">IFERROR(IF(AND(NOW()&lt;= EOMONTH(DATE(YEAR($P959),1, 1), 0), Overall!$A961&lt;&gt;"", MONTH($O959) &lt;= 1, MONTH($P959) &gt;= 1), IF($T959 &lt;&gt; "", $H959/$T959, ""), ""), "")</f>
        <v/>
      </c>
      <c r="AI959" s="10" t="str">
        <f ca="1">IFERROR(IF(AND(NOW()&lt;= EOMONTH(DATE(YEAR($P959),2, 1), 0), Overall!$A961&lt;&gt;"", MONTH($O959) &lt;= 2, MONTH($P959) &gt;= 2), IF($T959 &lt;&gt; "", $H959/$T959, ""), ""), "")</f>
        <v/>
      </c>
      <c r="AJ959" s="10" t="str">
        <f ca="1">IFERROR(IF(AND(NOW()&lt;= EOMONTH(DATE(YEAR($P959),3, 1), 0), Overall!$A961&lt;&gt;"", MONTH($O959) &lt;= 3, MONTH($P959) &gt;= 3), IF($T959 &lt;&gt; "", $H959/$T959, ""), ""), "")</f>
        <v/>
      </c>
      <c r="AK959" s="10" t="str">
        <f ca="1">IFERROR(IF(AND(NOW()&lt;= EOMONTH(DATE(YEAR($P959),4, 1), 0), Overall!$A961&lt;&gt;"", MONTH($O959) &lt;= 4, MONTH($P959) &gt;= 4), IF($T959 &lt;&gt; "", $H959/$T959, ""), ""), "")</f>
        <v/>
      </c>
      <c r="AL959" s="10" t="str">
        <f ca="1">IFERROR(IF(AND(NOW()&lt;= EOMONTH(DATE(YEAR($P959),5, 1), 0), Overall!$A961&lt;&gt;"", MONTH($O959) &lt;= 5, MONTH($P959) &gt;= 5), IF($T959 &lt;&gt; "", $H959/$T959, ""), ""), "")</f>
        <v/>
      </c>
      <c r="AM959" s="10" t="str">
        <f ca="1">IFERROR(IF(AND(NOW()&lt;= EOMONTH(DATE(YEAR($P959),6, 1), 0), Overall!$A961&lt;&gt;"", MONTH($O959) &lt;= 6, MONTH($P959) &gt;= 6), IF($T959 &lt;&gt; "", $H959/$T959, ""), ""), "")</f>
        <v/>
      </c>
      <c r="AN959" s="10" t="str">
        <f ca="1">IFERROR(IF(AND(NOW()&lt;= EOMONTH(DATE(YEAR($P959),7, 1), 0), Overall!$A961&lt;&gt;"", MONTH($O959) &lt;= 7, MONTH($P959) &gt;= 7), IF($T959 &lt;&gt; "", $H959/$T959, ""), ""), "")</f>
        <v/>
      </c>
      <c r="AO959" s="10" t="str">
        <f ca="1">IFERROR(IF(AND(NOW()&lt;= EOMONTH(DATE(YEAR($P959),8, 1), 0), Overall!$A961&lt;&gt;"", MONTH($O959) &lt;= 8, MONTH($P959) &gt;= 8), IF($T959 &lt;&gt; "", $H959/$T959, ""), ""), "")</f>
        <v/>
      </c>
      <c r="AP959" s="10" t="str">
        <f ca="1">IFERROR(IF(AND(NOW()&lt;= EOMONTH(DATE(YEAR($P959),9, 1), 0), Overall!$A961&lt;&gt;"", MONTH($O959) &lt;= 9, MONTH($P959) &gt;= 9), IF($T959 &lt;&gt; "", $H959/$T959, ""), ""), "")</f>
        <v/>
      </c>
      <c r="AQ959" s="10" t="str">
        <f ca="1">IFERROR(IF(AND(NOW()&lt;= EOMONTH(DATE(YEAR($P959),10, 1), 0), Overall!$A961&lt;&gt;"", MONTH($O959) &lt;= 10, MONTH($P959) &gt;= 10), IF($T959 &lt;&gt; "", $H959/$T959, ""), ""), "")</f>
        <v/>
      </c>
      <c r="AR959" s="10" t="str">
        <f ca="1">IFERROR(IF(AND(NOW()&lt;= EOMONTH(DATE(YEAR($P959),11, 1), 0), Overall!$A961&lt;&gt;"", MONTH($O959) &lt;=11, MONTH($P959) &gt;= 11), IF($T959 &lt;&gt; "", $H959/$T959, ""), ""), "")</f>
        <v/>
      </c>
      <c r="AS959" s="10" t="str">
        <f ca="1">IFERROR(IF(AND(NOW()&lt;= EOMONTH(DATE(YEAR($P959),12, 1), 0), Overall!$A961&lt;&gt;"", MONTH($O959) &lt;= 12, MONTH($P959) &gt;= 12), IF($T959 &lt;&gt; "", $H959/$T959, ""), ""), "")</f>
        <v/>
      </c>
      <c r="AT959" s="16">
        <f t="shared" ca="1" si="30"/>
        <v>0</v>
      </c>
    </row>
    <row r="960" spans="1:46" x14ac:dyDescent="0.25">
      <c r="A960" t="str">
        <f>_xlfn.VALUETOTEXT(Overall!A962)</f>
        <v>FY2025 PCHP</v>
      </c>
      <c r="B960" s="8">
        <f>IF(Overall!B962&lt;&gt;"", VALUE(Overall!B962), "")</f>
        <v>110</v>
      </c>
      <c r="C960" s="5" t="str">
        <f>IF(Overall!C962&lt;&gt;"",_xlfn.VALUETOTEXT(Overall!C962),"")</f>
        <v>25-1403-0804-25MLIL-PS-EG-110</v>
      </c>
      <c r="D960" s="5" t="str">
        <f>_xlfn.VALUETOTEXT(Overall!D962)</f>
        <v>EG</v>
      </c>
      <c r="E960" s="5" t="str">
        <f>IF(Overall!Q962&lt;&gt;"",_xlfn.VALUETOTEXT(Overall!Q962),"")</f>
        <v>MLIL</v>
      </c>
      <c r="F960" s="5" t="str">
        <f>IF(Overall!E962&lt;&gt;"",_xlfn.VALUETOTEXT(Overall!E962),"")</f>
        <v>Merrill Lynch International</v>
      </c>
      <c r="G960" s="5" t="str">
        <f>IF(Overall!R962&lt;&gt;"",_xlfn.VALUETOTEXT(Overall!R962),"")</f>
        <v>Asian</v>
      </c>
      <c r="H960" s="6">
        <f>IF(Overall!F962&lt;&gt;"",VALUE(Overall!F962),"")</f>
        <v>500000</v>
      </c>
      <c r="I960" s="6">
        <f>IF(Overall!G962&lt;&gt;"",VALUE(Overall!G962),"")</f>
        <v>77</v>
      </c>
      <c r="J960" s="6">
        <f>IF(Overall!H962&lt;&gt;"",VALUE(Overall!H962),"")</f>
        <v>64</v>
      </c>
      <c r="K960" s="6">
        <f>IF(Overall!I962&lt;&gt;"",VALUE(Overall!I962),"")</f>
        <v>8.15</v>
      </c>
      <c r="L960" s="6">
        <f>IF(Overall!J962&lt;&gt;"",VALUE(Overall!J962),"")</f>
        <v>1.04</v>
      </c>
      <c r="M960" s="6">
        <f>IF(Overall!K962&lt;&gt;"",VALUE(Overall!K962),"")</f>
        <v>7.11</v>
      </c>
      <c r="N960" s="6">
        <f>IF(Overall!T962&lt;&gt;"",VALUE(Overall!T962),"")</f>
        <v>69.400000000000006</v>
      </c>
      <c r="O960" s="7">
        <f>IF(Overall!L962&lt;&gt;"", DATEVALUE(Overall!L962), "")</f>
        <v>45778</v>
      </c>
      <c r="P960" s="7">
        <f>IF(Overall!M962&lt;&gt;"", DATEVALUE(Overall!M962), "")</f>
        <v>45808</v>
      </c>
      <c r="Q960" s="7" t="str">
        <f>IF(Overall!S962&lt;&gt;"",_xlfn.VALUETOTEXT(Overall!S962),"")</f>
        <v>May</v>
      </c>
      <c r="R960" s="7">
        <f>IF(Overall!O962&lt;&gt;"", DATEVALUE(Overall!O962), "")</f>
        <v>45730</v>
      </c>
      <c r="S960" s="7">
        <f>IF(Overall!O962&lt;&gt;"", DATEVALUE(Overall!O962), "")</f>
        <v>45730</v>
      </c>
      <c r="T960" s="5">
        <f t="shared" si="29"/>
        <v>1</v>
      </c>
      <c r="U960" s="10" t="str">
        <f>IF(Overall!$A962&lt;&gt;"",IF(AND(MONTH($O960) &lt;= 1, MONTH($P960) &gt;= 1), IF($T960 &lt;&gt; "", $H960/$T960, ""), ""),"")</f>
        <v/>
      </c>
      <c r="V960" s="10" t="str">
        <f>IF(Overall!$A962&lt;&gt;"",IF(AND(MONTH($O960) &lt;= 2, MONTH($P960) &gt;= 2), IF($T960 &lt;&gt; "", $H960/$T960, ""), ""),"")</f>
        <v/>
      </c>
      <c r="W960" s="10" t="str">
        <f>IF(Overall!$A962&lt;&gt;"",IF(AND(MONTH($O960) &lt;= 3, MONTH($P960) &gt;= 3), IF($T960 &lt;&gt; "", $H960/$T960, ""), ""),"")</f>
        <v/>
      </c>
      <c r="X960" s="10" t="str">
        <f>IF(Overall!$A962&lt;&gt;"",IF(AND(MONTH($O960) &lt;= 4, MONTH($P960) &gt;= 4), IF($T960 &lt;&gt; "", $H960/$T960, ""), ""),"")</f>
        <v/>
      </c>
      <c r="Y960" s="10">
        <f>IF(Overall!$A962&lt;&gt;"",IF(AND(MONTH($O960) &lt;= 5, MONTH($P960) &gt;= 5), IF($T960 &lt;&gt; "", $H960/$T960, ""), ""),"")</f>
        <v>500000</v>
      </c>
      <c r="Z960" s="10" t="str">
        <f>IF(Overall!$A962&lt;&gt;"",IF(AND(MONTH($O960) &lt;= 6, MONTH($P960) &gt;= 6), IF($T960 &lt;&gt; "", $H960/$T960, ""), ""),"")</f>
        <v/>
      </c>
      <c r="AA960" s="10" t="str">
        <f>IF(Overall!$A962&lt;&gt;"",IF(AND(MONTH($O960) &lt;= 7, MONTH($P960) &gt;= 7 ), IF($T960 &lt;&gt; "", $H960/$T960, ""), ""),"")</f>
        <v/>
      </c>
      <c r="AB960" s="10" t="str">
        <f>IF(Overall!$A962&lt;&gt;"",IF(AND(MONTH($O960) &lt;= 8, MONTH($P960) &gt;= 8), IF($T960 &lt;&gt; "", $H960/$T960, ""), ""),"")</f>
        <v/>
      </c>
      <c r="AC960" s="10" t="str">
        <f>IF(Overall!$A962&lt;&gt;"",IF(AND(MONTH($O960) &lt;= 9, MONTH($P960) &gt;= 9), IF($T960 &lt;&gt; "", $H960/$T960, ""), ""),"")</f>
        <v/>
      </c>
      <c r="AD960" s="10" t="str">
        <f>IF(Overall!$A962&lt;&gt;"",IF(AND(MONTH($O960) &lt;= 10, MONTH($P960) &gt;= 10), IF($T960 &lt;&gt; "", $H960/$T960, ""), ""),"")</f>
        <v/>
      </c>
      <c r="AE960" s="10" t="str">
        <f>IF(Overall!$A962&lt;&gt;"",IF(AND(MONTH($O960) &lt;= 11, MONTH($P960) &gt;= 11), IF($T960 &lt;&gt; "", $H960/$T960, ""), ""),"")</f>
        <v/>
      </c>
      <c r="AF960" s="10" t="str">
        <f>IF(Overall!$A962&lt;&gt;"",IF(AND(MONTH($O960) &lt;= 12, MONTH($P960) &gt;= 12), IF($T960 &lt;&gt; "", $H960/$T960, ""), ""),"")</f>
        <v/>
      </c>
      <c r="AH960" s="10" t="str">
        <f ca="1">IFERROR(IF(AND(NOW()&lt;= EOMONTH(DATE(YEAR($P960),1, 1), 0), Overall!$A962&lt;&gt;"", MONTH($O960) &lt;= 1, MONTH($P960) &gt;= 1), IF($T960 &lt;&gt; "", $H960/$T960, ""), ""), "")</f>
        <v/>
      </c>
      <c r="AI960" s="10" t="str">
        <f ca="1">IFERROR(IF(AND(NOW()&lt;= EOMONTH(DATE(YEAR($P960),2, 1), 0), Overall!$A962&lt;&gt;"", MONTH($O960) &lt;= 2, MONTH($P960) &gt;= 2), IF($T960 &lt;&gt; "", $H960/$T960, ""), ""), "")</f>
        <v/>
      </c>
      <c r="AJ960" s="10" t="str">
        <f ca="1">IFERROR(IF(AND(NOW()&lt;= EOMONTH(DATE(YEAR($P960),3, 1), 0), Overall!$A962&lt;&gt;"", MONTH($O960) &lt;= 3, MONTH($P960) &gt;= 3), IF($T960 &lt;&gt; "", $H960/$T960, ""), ""), "")</f>
        <v/>
      </c>
      <c r="AK960" s="10" t="str">
        <f ca="1">IFERROR(IF(AND(NOW()&lt;= EOMONTH(DATE(YEAR($P960),4, 1), 0), Overall!$A962&lt;&gt;"", MONTH($O960) &lt;= 4, MONTH($P960) &gt;= 4), IF($T960 &lt;&gt; "", $H960/$T960, ""), ""), "")</f>
        <v/>
      </c>
      <c r="AL960" s="10" t="str">
        <f ca="1">IFERROR(IF(AND(NOW()&lt;= EOMONTH(DATE(YEAR($P960),5, 1), 0), Overall!$A962&lt;&gt;"", MONTH($O960) &lt;= 5, MONTH($P960) &gt;= 5), IF($T960 &lt;&gt; "", $H960/$T960, ""), ""), "")</f>
        <v/>
      </c>
      <c r="AM960" s="10" t="str">
        <f ca="1">IFERROR(IF(AND(NOW()&lt;= EOMONTH(DATE(YEAR($P960),6, 1), 0), Overall!$A962&lt;&gt;"", MONTH($O960) &lt;= 6, MONTH($P960) &gt;= 6), IF($T960 &lt;&gt; "", $H960/$T960, ""), ""), "")</f>
        <v/>
      </c>
      <c r="AN960" s="10" t="str">
        <f ca="1">IFERROR(IF(AND(NOW()&lt;= EOMONTH(DATE(YEAR($P960),7, 1), 0), Overall!$A962&lt;&gt;"", MONTH($O960) &lt;= 7, MONTH($P960) &gt;= 7), IF($T960 &lt;&gt; "", $H960/$T960, ""), ""), "")</f>
        <v/>
      </c>
      <c r="AO960" s="10" t="str">
        <f ca="1">IFERROR(IF(AND(NOW()&lt;= EOMONTH(DATE(YEAR($P960),8, 1), 0), Overall!$A962&lt;&gt;"", MONTH($O960) &lt;= 8, MONTH($P960) &gt;= 8), IF($T960 &lt;&gt; "", $H960/$T960, ""), ""), "")</f>
        <v/>
      </c>
      <c r="AP960" s="10" t="str">
        <f ca="1">IFERROR(IF(AND(NOW()&lt;= EOMONTH(DATE(YEAR($P960),9, 1), 0), Overall!$A962&lt;&gt;"", MONTH($O960) &lt;= 9, MONTH($P960) &gt;= 9), IF($T960 &lt;&gt; "", $H960/$T960, ""), ""), "")</f>
        <v/>
      </c>
      <c r="AQ960" s="10" t="str">
        <f ca="1">IFERROR(IF(AND(NOW()&lt;= EOMONTH(DATE(YEAR($P960),10, 1), 0), Overall!$A962&lt;&gt;"", MONTH($O960) &lt;= 10, MONTH($P960) &gt;= 10), IF($T960 &lt;&gt; "", $H960/$T960, ""), ""), "")</f>
        <v/>
      </c>
      <c r="AR960" s="10" t="str">
        <f ca="1">IFERROR(IF(AND(NOW()&lt;= EOMONTH(DATE(YEAR($P960),11, 1), 0), Overall!$A962&lt;&gt;"", MONTH($O960) &lt;=11, MONTH($P960) &gt;= 11), IF($T960 &lt;&gt; "", $H960/$T960, ""), ""), "")</f>
        <v/>
      </c>
      <c r="AS960" s="10" t="str">
        <f ca="1">IFERROR(IF(AND(NOW()&lt;= EOMONTH(DATE(YEAR($P960),12, 1), 0), Overall!$A962&lt;&gt;"", MONTH($O960) &lt;= 12, MONTH($P960) &gt;= 12), IF($T960 &lt;&gt; "", $H960/$T960, ""), ""), "")</f>
        <v/>
      </c>
      <c r="AT960" s="16">
        <f t="shared" ca="1" si="30"/>
        <v>0</v>
      </c>
    </row>
    <row r="961" spans="1:46" x14ac:dyDescent="0.25">
      <c r="A961" t="str">
        <f>_xlfn.VALUETOTEXT(Overall!A963)</f>
        <v>FY2025 PCHP</v>
      </c>
      <c r="B961" s="8">
        <f>IF(Overall!B963&lt;&gt;"", VALUE(Overall!B963), "")</f>
        <v>111</v>
      </c>
      <c r="C961" s="5" t="str">
        <f>IF(Overall!C963&lt;&gt;"",_xlfn.VALUETOTEXT(Overall!C963),"")</f>
        <v>25-1403-0804-25JPMC-PS-HZ-111</v>
      </c>
      <c r="D961" s="5" t="str">
        <f>_xlfn.VALUETOTEXT(Overall!D963)</f>
        <v>HZ</v>
      </c>
      <c r="E961" s="5" t="str">
        <f>IF(Overall!Q963&lt;&gt;"",_xlfn.VALUETOTEXT(Overall!Q963),"")</f>
        <v>JPMC</v>
      </c>
      <c r="F961" s="5" t="str">
        <f>IF(Overall!E963&lt;&gt;"",_xlfn.VALUETOTEXT(Overall!E963),"")</f>
        <v>JP Morgan Chase Bank NA</v>
      </c>
      <c r="G961" s="5" t="str">
        <f>IF(Overall!R963&lt;&gt;"",_xlfn.VALUETOTEXT(Overall!R963),"")</f>
        <v>Asian</v>
      </c>
      <c r="H961" s="6">
        <f>IF(Overall!F963&lt;&gt;"",VALUE(Overall!F963),"")</f>
        <v>500000</v>
      </c>
      <c r="I961" s="6">
        <f>IF(Overall!G963&lt;&gt;"",VALUE(Overall!G963),"")</f>
        <v>77</v>
      </c>
      <c r="J961" s="6">
        <f>IF(Overall!H963&lt;&gt;"",VALUE(Overall!H963),"")</f>
        <v>64</v>
      </c>
      <c r="K961" s="6">
        <f>IF(Overall!I963&lt;&gt;"",VALUE(Overall!I963),"")</f>
        <v>8.01</v>
      </c>
      <c r="L961" s="6">
        <f>IF(Overall!J963&lt;&gt;"",VALUE(Overall!J963),"")</f>
        <v>1</v>
      </c>
      <c r="M961" s="6">
        <f>IF(Overall!K963&lt;&gt;"",VALUE(Overall!K963),"")</f>
        <v>7.01</v>
      </c>
      <c r="N961" s="6">
        <f>IF(Overall!T963&lt;&gt;"",VALUE(Overall!T963),"")</f>
        <v>69.53</v>
      </c>
      <c r="O961" s="7">
        <f>IF(Overall!L963&lt;&gt;"", DATEVALUE(Overall!L963), "")</f>
        <v>45778</v>
      </c>
      <c r="P961" s="7">
        <f>IF(Overall!M963&lt;&gt;"", DATEVALUE(Overall!M963), "")</f>
        <v>45808</v>
      </c>
      <c r="Q961" s="7" t="str">
        <f>IF(Overall!S963&lt;&gt;"",_xlfn.VALUETOTEXT(Overall!S963),"")</f>
        <v>May</v>
      </c>
      <c r="R961" s="7">
        <f>IF(Overall!O963&lt;&gt;"", DATEVALUE(Overall!O963), "")</f>
        <v>45730</v>
      </c>
      <c r="S961" s="7">
        <f>IF(Overall!O963&lt;&gt;"", DATEVALUE(Overall!O963), "")</f>
        <v>45730</v>
      </c>
      <c r="T961" s="5">
        <f t="shared" si="29"/>
        <v>1</v>
      </c>
      <c r="U961" s="10" t="str">
        <f>IF(Overall!$A963&lt;&gt;"",IF(AND(MONTH($O961) &lt;= 1, MONTH($P961) &gt;= 1), IF($T961 &lt;&gt; "", $H961/$T961, ""), ""),"")</f>
        <v/>
      </c>
      <c r="V961" s="10" t="str">
        <f>IF(Overall!$A963&lt;&gt;"",IF(AND(MONTH($O961) &lt;= 2, MONTH($P961) &gt;= 2), IF($T961 &lt;&gt; "", $H961/$T961, ""), ""),"")</f>
        <v/>
      </c>
      <c r="W961" s="10" t="str">
        <f>IF(Overall!$A963&lt;&gt;"",IF(AND(MONTH($O961) &lt;= 3, MONTH($P961) &gt;= 3), IF($T961 &lt;&gt; "", $H961/$T961, ""), ""),"")</f>
        <v/>
      </c>
      <c r="X961" s="10" t="str">
        <f>IF(Overall!$A963&lt;&gt;"",IF(AND(MONTH($O961) &lt;= 4, MONTH($P961) &gt;= 4), IF($T961 &lt;&gt; "", $H961/$T961, ""), ""),"")</f>
        <v/>
      </c>
      <c r="Y961" s="10">
        <f>IF(Overall!$A963&lt;&gt;"",IF(AND(MONTH($O961) &lt;= 5, MONTH($P961) &gt;= 5), IF($T961 &lt;&gt; "", $H961/$T961, ""), ""),"")</f>
        <v>500000</v>
      </c>
      <c r="Z961" s="10" t="str">
        <f>IF(Overall!$A963&lt;&gt;"",IF(AND(MONTH($O961) &lt;= 6, MONTH($P961) &gt;= 6), IF($T961 &lt;&gt; "", $H961/$T961, ""), ""),"")</f>
        <v/>
      </c>
      <c r="AA961" s="10" t="str">
        <f>IF(Overall!$A963&lt;&gt;"",IF(AND(MONTH($O961) &lt;= 7, MONTH($P961) &gt;= 7 ), IF($T961 &lt;&gt; "", $H961/$T961, ""), ""),"")</f>
        <v/>
      </c>
      <c r="AB961" s="10" t="str">
        <f>IF(Overall!$A963&lt;&gt;"",IF(AND(MONTH($O961) &lt;= 8, MONTH($P961) &gt;= 8), IF($T961 &lt;&gt; "", $H961/$T961, ""), ""),"")</f>
        <v/>
      </c>
      <c r="AC961" s="10" t="str">
        <f>IF(Overall!$A963&lt;&gt;"",IF(AND(MONTH($O961) &lt;= 9, MONTH($P961) &gt;= 9), IF($T961 &lt;&gt; "", $H961/$T961, ""), ""),"")</f>
        <v/>
      </c>
      <c r="AD961" s="10" t="str">
        <f>IF(Overall!$A963&lt;&gt;"",IF(AND(MONTH($O961) &lt;= 10, MONTH($P961) &gt;= 10), IF($T961 &lt;&gt; "", $H961/$T961, ""), ""),"")</f>
        <v/>
      </c>
      <c r="AE961" s="10" t="str">
        <f>IF(Overall!$A963&lt;&gt;"",IF(AND(MONTH($O961) &lt;= 11, MONTH($P961) &gt;= 11), IF($T961 &lt;&gt; "", $H961/$T961, ""), ""),"")</f>
        <v/>
      </c>
      <c r="AF961" s="10" t="str">
        <f>IF(Overall!$A963&lt;&gt;"",IF(AND(MONTH($O961) &lt;= 12, MONTH($P961) &gt;= 12), IF($T961 &lt;&gt; "", $H961/$T961, ""), ""),"")</f>
        <v/>
      </c>
      <c r="AH961" s="10" t="str">
        <f ca="1">IFERROR(IF(AND(NOW()&lt;= EOMONTH(DATE(YEAR($P961),1, 1), 0), Overall!$A963&lt;&gt;"", MONTH($O961) &lt;= 1, MONTH($P961) &gt;= 1), IF($T961 &lt;&gt; "", $H961/$T961, ""), ""), "")</f>
        <v/>
      </c>
      <c r="AI961" s="10" t="str">
        <f ca="1">IFERROR(IF(AND(NOW()&lt;= EOMONTH(DATE(YEAR($P961),2, 1), 0), Overall!$A963&lt;&gt;"", MONTH($O961) &lt;= 2, MONTH($P961) &gt;= 2), IF($T961 &lt;&gt; "", $H961/$T961, ""), ""), "")</f>
        <v/>
      </c>
      <c r="AJ961" s="10" t="str">
        <f ca="1">IFERROR(IF(AND(NOW()&lt;= EOMONTH(DATE(YEAR($P961),3, 1), 0), Overall!$A963&lt;&gt;"", MONTH($O961) &lt;= 3, MONTH($P961) &gt;= 3), IF($T961 &lt;&gt; "", $H961/$T961, ""), ""), "")</f>
        <v/>
      </c>
      <c r="AK961" s="10" t="str">
        <f ca="1">IFERROR(IF(AND(NOW()&lt;= EOMONTH(DATE(YEAR($P961),4, 1), 0), Overall!$A963&lt;&gt;"", MONTH($O961) &lt;= 4, MONTH($P961) &gt;= 4), IF($T961 &lt;&gt; "", $H961/$T961, ""), ""), "")</f>
        <v/>
      </c>
      <c r="AL961" s="10" t="str">
        <f ca="1">IFERROR(IF(AND(NOW()&lt;= EOMONTH(DATE(YEAR($P961),5, 1), 0), Overall!$A963&lt;&gt;"", MONTH($O961) &lt;= 5, MONTH($P961) &gt;= 5), IF($T961 &lt;&gt; "", $H961/$T961, ""), ""), "")</f>
        <v/>
      </c>
      <c r="AM961" s="10" t="str">
        <f ca="1">IFERROR(IF(AND(NOW()&lt;= EOMONTH(DATE(YEAR($P961),6, 1), 0), Overall!$A963&lt;&gt;"", MONTH($O961) &lt;= 6, MONTH($P961) &gt;= 6), IF($T961 &lt;&gt; "", $H961/$T961, ""), ""), "")</f>
        <v/>
      </c>
      <c r="AN961" s="10" t="str">
        <f ca="1">IFERROR(IF(AND(NOW()&lt;= EOMONTH(DATE(YEAR($P961),7, 1), 0), Overall!$A963&lt;&gt;"", MONTH($O961) &lt;= 7, MONTH($P961) &gt;= 7), IF($T961 &lt;&gt; "", $H961/$T961, ""), ""), "")</f>
        <v/>
      </c>
      <c r="AO961" s="10" t="str">
        <f ca="1">IFERROR(IF(AND(NOW()&lt;= EOMONTH(DATE(YEAR($P961),8, 1), 0), Overall!$A963&lt;&gt;"", MONTH($O961) &lt;= 8, MONTH($P961) &gt;= 8), IF($T961 &lt;&gt; "", $H961/$T961, ""), ""), "")</f>
        <v/>
      </c>
      <c r="AP961" s="10" t="str">
        <f ca="1">IFERROR(IF(AND(NOW()&lt;= EOMONTH(DATE(YEAR($P961),9, 1), 0), Overall!$A963&lt;&gt;"", MONTH($O961) &lt;= 9, MONTH($P961) &gt;= 9), IF($T961 &lt;&gt; "", $H961/$T961, ""), ""), "")</f>
        <v/>
      </c>
      <c r="AQ961" s="10" t="str">
        <f ca="1">IFERROR(IF(AND(NOW()&lt;= EOMONTH(DATE(YEAR($P961),10, 1), 0), Overall!$A963&lt;&gt;"", MONTH($O961) &lt;= 10, MONTH($P961) &gt;= 10), IF($T961 &lt;&gt; "", $H961/$T961, ""), ""), "")</f>
        <v/>
      </c>
      <c r="AR961" s="10" t="str">
        <f ca="1">IFERROR(IF(AND(NOW()&lt;= EOMONTH(DATE(YEAR($P961),11, 1), 0), Overall!$A963&lt;&gt;"", MONTH($O961) &lt;=11, MONTH($P961) &gt;= 11), IF($T961 &lt;&gt; "", $H961/$T961, ""), ""), "")</f>
        <v/>
      </c>
      <c r="AS961" s="10" t="str">
        <f ca="1">IFERROR(IF(AND(NOW()&lt;= EOMONTH(DATE(YEAR($P961),12, 1), 0), Overall!$A963&lt;&gt;"", MONTH($O961) &lt;= 12, MONTH($P961) &gt;= 12), IF($T961 &lt;&gt; "", $H961/$T961, ""), ""), "")</f>
        <v/>
      </c>
      <c r="AT961" s="16">
        <f t="shared" ca="1" si="30"/>
        <v>0</v>
      </c>
    </row>
    <row r="962" spans="1:46" x14ac:dyDescent="0.25">
      <c r="A962" t="str">
        <f>_xlfn.VALUETOTEXT(Overall!A964)</f>
        <v>FY2025 PCHP</v>
      </c>
      <c r="B962" s="8">
        <f>IF(Overall!B964&lt;&gt;"", VALUE(Overall!B964), "")</f>
        <v>112</v>
      </c>
      <c r="C962" s="5" t="str">
        <f>IF(Overall!C964&lt;&gt;"",_xlfn.VALUETOTEXT(Overall!C964),"")</f>
        <v>25-1403-0804-25MSCG-PS-HZ-112</v>
      </c>
      <c r="D962" s="5" t="str">
        <f>_xlfn.VALUETOTEXT(Overall!D964)</f>
        <v>HZ</v>
      </c>
      <c r="E962" s="5" t="str">
        <f>IF(Overall!Q964&lt;&gt;"",_xlfn.VALUETOTEXT(Overall!Q964),"")</f>
        <v>MSCG</v>
      </c>
      <c r="F962" s="5" t="str">
        <f>IF(Overall!E964&lt;&gt;"",_xlfn.VALUETOTEXT(Overall!E964),"")</f>
        <v>Morgan Stanley Capital Group (Singapore) Pte</v>
      </c>
      <c r="G962" s="5" t="str">
        <f>IF(Overall!R964&lt;&gt;"",_xlfn.VALUETOTEXT(Overall!R964),"")</f>
        <v>Asian</v>
      </c>
      <c r="H962" s="6">
        <f>IF(Overall!F964&lt;&gt;"",VALUE(Overall!F964),"")</f>
        <v>500000</v>
      </c>
      <c r="I962" s="6">
        <f>IF(Overall!G964&lt;&gt;"",VALUE(Overall!G964),"")</f>
        <v>77</v>
      </c>
      <c r="J962" s="6">
        <f>IF(Overall!H964&lt;&gt;"",VALUE(Overall!H964),"")</f>
        <v>64</v>
      </c>
      <c r="K962" s="6">
        <f>IF(Overall!I964&lt;&gt;"",VALUE(Overall!I964),"")</f>
        <v>8.0299999999999994</v>
      </c>
      <c r="L962" s="6">
        <f>IF(Overall!J964&lt;&gt;"",VALUE(Overall!J964),"")</f>
        <v>1.01</v>
      </c>
      <c r="M962" s="6">
        <f>IF(Overall!K964&lt;&gt;"",VALUE(Overall!K964),"")</f>
        <v>7.02</v>
      </c>
      <c r="N962" s="6">
        <f>IF(Overall!T964&lt;&gt;"",VALUE(Overall!T964),"")</f>
        <v>69.58</v>
      </c>
      <c r="O962" s="7">
        <f>IF(Overall!L964&lt;&gt;"", DATEVALUE(Overall!L964), "")</f>
        <v>45778</v>
      </c>
      <c r="P962" s="7">
        <f>IF(Overall!M964&lt;&gt;"", DATEVALUE(Overall!M964), "")</f>
        <v>45808</v>
      </c>
      <c r="Q962" s="7" t="str">
        <f>IF(Overall!S964&lt;&gt;"",_xlfn.VALUETOTEXT(Overall!S964),"")</f>
        <v>May</v>
      </c>
      <c r="R962" s="7">
        <f>IF(Overall!O964&lt;&gt;"", DATEVALUE(Overall!O964), "")</f>
        <v>45730</v>
      </c>
      <c r="S962" s="7">
        <f>IF(Overall!O964&lt;&gt;"", DATEVALUE(Overall!O964), "")</f>
        <v>45730</v>
      </c>
      <c r="T962" s="5">
        <f t="shared" ref="T962:T1025" si="31">IF(AND(O962&lt;&gt;"", P962&lt;&gt;""), DATEDIF(O962, P962, "M") + 1, "")</f>
        <v>1</v>
      </c>
      <c r="U962" s="10" t="str">
        <f>IF(Overall!$A964&lt;&gt;"",IF(AND(MONTH($O962) &lt;= 1, MONTH($P962) &gt;= 1), IF($T962 &lt;&gt; "", $H962/$T962, ""), ""),"")</f>
        <v/>
      </c>
      <c r="V962" s="10" t="str">
        <f>IF(Overall!$A964&lt;&gt;"",IF(AND(MONTH($O962) &lt;= 2, MONTH($P962) &gt;= 2), IF($T962 &lt;&gt; "", $H962/$T962, ""), ""),"")</f>
        <v/>
      </c>
      <c r="W962" s="10" t="str">
        <f>IF(Overall!$A964&lt;&gt;"",IF(AND(MONTH($O962) &lt;= 3, MONTH($P962) &gt;= 3), IF($T962 &lt;&gt; "", $H962/$T962, ""), ""),"")</f>
        <v/>
      </c>
      <c r="X962" s="10" t="str">
        <f>IF(Overall!$A964&lt;&gt;"",IF(AND(MONTH($O962) &lt;= 4, MONTH($P962) &gt;= 4), IF($T962 &lt;&gt; "", $H962/$T962, ""), ""),"")</f>
        <v/>
      </c>
      <c r="Y962" s="10">
        <f>IF(Overall!$A964&lt;&gt;"",IF(AND(MONTH($O962) &lt;= 5, MONTH($P962) &gt;= 5), IF($T962 &lt;&gt; "", $H962/$T962, ""), ""),"")</f>
        <v>500000</v>
      </c>
      <c r="Z962" s="10" t="str">
        <f>IF(Overall!$A964&lt;&gt;"",IF(AND(MONTH($O962) &lt;= 6, MONTH($P962) &gt;= 6), IF($T962 &lt;&gt; "", $H962/$T962, ""), ""),"")</f>
        <v/>
      </c>
      <c r="AA962" s="10" t="str">
        <f>IF(Overall!$A964&lt;&gt;"",IF(AND(MONTH($O962) &lt;= 7, MONTH($P962) &gt;= 7 ), IF($T962 &lt;&gt; "", $H962/$T962, ""), ""),"")</f>
        <v/>
      </c>
      <c r="AB962" s="10" t="str">
        <f>IF(Overall!$A964&lt;&gt;"",IF(AND(MONTH($O962) &lt;= 8, MONTH($P962) &gt;= 8), IF($T962 &lt;&gt; "", $H962/$T962, ""), ""),"")</f>
        <v/>
      </c>
      <c r="AC962" s="10" t="str">
        <f>IF(Overall!$A964&lt;&gt;"",IF(AND(MONTH($O962) &lt;= 9, MONTH($P962) &gt;= 9), IF($T962 &lt;&gt; "", $H962/$T962, ""), ""),"")</f>
        <v/>
      </c>
      <c r="AD962" s="10" t="str">
        <f>IF(Overall!$A964&lt;&gt;"",IF(AND(MONTH($O962) &lt;= 10, MONTH($P962) &gt;= 10), IF($T962 &lt;&gt; "", $H962/$T962, ""), ""),"")</f>
        <v/>
      </c>
      <c r="AE962" s="10" t="str">
        <f>IF(Overall!$A964&lt;&gt;"",IF(AND(MONTH($O962) &lt;= 11, MONTH($P962) &gt;= 11), IF($T962 &lt;&gt; "", $H962/$T962, ""), ""),"")</f>
        <v/>
      </c>
      <c r="AF962" s="10" t="str">
        <f>IF(Overall!$A964&lt;&gt;"",IF(AND(MONTH($O962) &lt;= 12, MONTH($P962) &gt;= 12), IF($T962 &lt;&gt; "", $H962/$T962, ""), ""),"")</f>
        <v/>
      </c>
      <c r="AH962" s="10" t="str">
        <f ca="1">IFERROR(IF(AND(NOW()&lt;= EOMONTH(DATE(YEAR($P962),1, 1), 0), Overall!$A964&lt;&gt;"", MONTH($O962) &lt;= 1, MONTH($P962) &gt;= 1), IF($T962 &lt;&gt; "", $H962/$T962, ""), ""), "")</f>
        <v/>
      </c>
      <c r="AI962" s="10" t="str">
        <f ca="1">IFERROR(IF(AND(NOW()&lt;= EOMONTH(DATE(YEAR($P962),2, 1), 0), Overall!$A964&lt;&gt;"", MONTH($O962) &lt;= 2, MONTH($P962) &gt;= 2), IF($T962 &lt;&gt; "", $H962/$T962, ""), ""), "")</f>
        <v/>
      </c>
      <c r="AJ962" s="10" t="str">
        <f ca="1">IFERROR(IF(AND(NOW()&lt;= EOMONTH(DATE(YEAR($P962),3, 1), 0), Overall!$A964&lt;&gt;"", MONTH($O962) &lt;= 3, MONTH($P962) &gt;= 3), IF($T962 &lt;&gt; "", $H962/$T962, ""), ""), "")</f>
        <v/>
      </c>
      <c r="AK962" s="10" t="str">
        <f ca="1">IFERROR(IF(AND(NOW()&lt;= EOMONTH(DATE(YEAR($P962),4, 1), 0), Overall!$A964&lt;&gt;"", MONTH($O962) &lt;= 4, MONTH($P962) &gt;= 4), IF($T962 &lt;&gt; "", $H962/$T962, ""), ""), "")</f>
        <v/>
      </c>
      <c r="AL962" s="10" t="str">
        <f ca="1">IFERROR(IF(AND(NOW()&lt;= EOMONTH(DATE(YEAR($P962),5, 1), 0), Overall!$A964&lt;&gt;"", MONTH($O962) &lt;= 5, MONTH($P962) &gt;= 5), IF($T962 &lt;&gt; "", $H962/$T962, ""), ""), "")</f>
        <v/>
      </c>
      <c r="AM962" s="10" t="str">
        <f ca="1">IFERROR(IF(AND(NOW()&lt;= EOMONTH(DATE(YEAR($P962),6, 1), 0), Overall!$A964&lt;&gt;"", MONTH($O962) &lt;= 6, MONTH($P962) &gt;= 6), IF($T962 &lt;&gt; "", $H962/$T962, ""), ""), "")</f>
        <v/>
      </c>
      <c r="AN962" s="10" t="str">
        <f ca="1">IFERROR(IF(AND(NOW()&lt;= EOMONTH(DATE(YEAR($P962),7, 1), 0), Overall!$A964&lt;&gt;"", MONTH($O962) &lt;= 7, MONTH($P962) &gt;= 7), IF($T962 &lt;&gt; "", $H962/$T962, ""), ""), "")</f>
        <v/>
      </c>
      <c r="AO962" s="10" t="str">
        <f ca="1">IFERROR(IF(AND(NOW()&lt;= EOMONTH(DATE(YEAR($P962),8, 1), 0), Overall!$A964&lt;&gt;"", MONTH($O962) &lt;= 8, MONTH($P962) &gt;= 8), IF($T962 &lt;&gt; "", $H962/$T962, ""), ""), "")</f>
        <v/>
      </c>
      <c r="AP962" s="10" t="str">
        <f ca="1">IFERROR(IF(AND(NOW()&lt;= EOMONTH(DATE(YEAR($P962),9, 1), 0), Overall!$A964&lt;&gt;"", MONTH($O962) &lt;= 9, MONTH($P962) &gt;= 9), IF($T962 &lt;&gt; "", $H962/$T962, ""), ""), "")</f>
        <v/>
      </c>
      <c r="AQ962" s="10" t="str">
        <f ca="1">IFERROR(IF(AND(NOW()&lt;= EOMONTH(DATE(YEAR($P962),10, 1), 0), Overall!$A964&lt;&gt;"", MONTH($O962) &lt;= 10, MONTH($P962) &gt;= 10), IF($T962 &lt;&gt; "", $H962/$T962, ""), ""), "")</f>
        <v/>
      </c>
      <c r="AR962" s="10" t="str">
        <f ca="1">IFERROR(IF(AND(NOW()&lt;= EOMONTH(DATE(YEAR($P962),11, 1), 0), Overall!$A964&lt;&gt;"", MONTH($O962) &lt;=11, MONTH($P962) &gt;= 11), IF($T962 &lt;&gt; "", $H962/$T962, ""), ""), "")</f>
        <v/>
      </c>
      <c r="AS962" s="10" t="str">
        <f ca="1">IFERROR(IF(AND(NOW()&lt;= EOMONTH(DATE(YEAR($P962),12, 1), 0), Overall!$A964&lt;&gt;"", MONTH($O962) &lt;= 12, MONTH($P962) &gt;= 12), IF($T962 &lt;&gt; "", $H962/$T962, ""), ""), "")</f>
        <v/>
      </c>
      <c r="AT962" s="16">
        <f t="shared" ca="1" si="30"/>
        <v>0</v>
      </c>
    </row>
    <row r="963" spans="1:46" x14ac:dyDescent="0.25">
      <c r="A963" t="str">
        <f>_xlfn.VALUETOTEXT(Overall!A965)</f>
        <v>FY2025 PCHP</v>
      </c>
      <c r="B963" s="8">
        <f>IF(Overall!B965&lt;&gt;"", VALUE(Overall!B965), "")</f>
        <v>113</v>
      </c>
      <c r="C963" s="5" t="str">
        <f>IF(Overall!C965&lt;&gt;"",_xlfn.VALUETOTEXT(Overall!C965),"")</f>
        <v>25-1403-0804-25CITI-PS-DS-113</v>
      </c>
      <c r="D963" s="5" t="str">
        <f>_xlfn.VALUETOTEXT(Overall!D965)</f>
        <v>DS</v>
      </c>
      <c r="E963" s="5" t="str">
        <f>IF(Overall!Q965&lt;&gt;"",_xlfn.VALUETOTEXT(Overall!Q965),"")</f>
        <v>CITI</v>
      </c>
      <c r="F963" s="5" t="str">
        <f>IF(Overall!E965&lt;&gt;"",_xlfn.VALUETOTEXT(Overall!E965),"")</f>
        <v>Citibank Bhd</v>
      </c>
      <c r="G963" s="5" t="str">
        <f>IF(Overall!R965&lt;&gt;"",_xlfn.VALUETOTEXT(Overall!R965),"")</f>
        <v>Asian</v>
      </c>
      <c r="H963" s="6">
        <f>IF(Overall!F965&lt;&gt;"",VALUE(Overall!F965),"")</f>
        <v>500000</v>
      </c>
      <c r="I963" s="6">
        <f>IF(Overall!G965&lt;&gt;"",VALUE(Overall!G965),"")</f>
        <v>77</v>
      </c>
      <c r="J963" s="6">
        <f>IF(Overall!H965&lt;&gt;"",VALUE(Overall!H965),"")</f>
        <v>64</v>
      </c>
      <c r="K963" s="6">
        <f>IF(Overall!I965&lt;&gt;"",VALUE(Overall!I965),"")</f>
        <v>8.06</v>
      </c>
      <c r="L963" s="6">
        <f>IF(Overall!J965&lt;&gt;"",VALUE(Overall!J965),"")</f>
        <v>1.05</v>
      </c>
      <c r="M963" s="6">
        <f>IF(Overall!K965&lt;&gt;"",VALUE(Overall!K965),"")</f>
        <v>7.01</v>
      </c>
      <c r="N963" s="6">
        <f>IF(Overall!T965&lt;&gt;"",VALUE(Overall!T965),"")</f>
        <v>69.5</v>
      </c>
      <c r="O963" s="7">
        <f>IF(Overall!L965&lt;&gt;"", DATEVALUE(Overall!L965), "")</f>
        <v>45778</v>
      </c>
      <c r="P963" s="7">
        <f>IF(Overall!M965&lt;&gt;"", DATEVALUE(Overall!M965), "")</f>
        <v>45808</v>
      </c>
      <c r="Q963" s="7" t="str">
        <f>IF(Overall!S965&lt;&gt;"",_xlfn.VALUETOTEXT(Overall!S965),"")</f>
        <v>May</v>
      </c>
      <c r="R963" s="7">
        <f>IF(Overall!O965&lt;&gt;"", DATEVALUE(Overall!O965), "")</f>
        <v>45730</v>
      </c>
      <c r="S963" s="7">
        <f>IF(Overall!O965&lt;&gt;"", DATEVALUE(Overall!O965), "")</f>
        <v>45730</v>
      </c>
      <c r="T963" s="5">
        <f t="shared" si="31"/>
        <v>1</v>
      </c>
      <c r="U963" s="10" t="str">
        <f>IF(Overall!$A965&lt;&gt;"",IF(AND(MONTH($O963) &lt;= 1, MONTH($P963) &gt;= 1), IF($T963 &lt;&gt; "", $H963/$T963, ""), ""),"")</f>
        <v/>
      </c>
      <c r="V963" s="10" t="str">
        <f>IF(Overall!$A965&lt;&gt;"",IF(AND(MONTH($O963) &lt;= 2, MONTH($P963) &gt;= 2), IF($T963 &lt;&gt; "", $H963/$T963, ""), ""),"")</f>
        <v/>
      </c>
      <c r="W963" s="10" t="str">
        <f>IF(Overall!$A965&lt;&gt;"",IF(AND(MONTH($O963) &lt;= 3, MONTH($P963) &gt;= 3), IF($T963 &lt;&gt; "", $H963/$T963, ""), ""),"")</f>
        <v/>
      </c>
      <c r="X963" s="10" t="str">
        <f>IF(Overall!$A965&lt;&gt;"",IF(AND(MONTH($O963) &lt;= 4, MONTH($P963) &gt;= 4), IF($T963 &lt;&gt; "", $H963/$T963, ""), ""),"")</f>
        <v/>
      </c>
      <c r="Y963" s="10">
        <f>IF(Overall!$A965&lt;&gt;"",IF(AND(MONTH($O963) &lt;= 5, MONTH($P963) &gt;= 5), IF($T963 &lt;&gt; "", $H963/$T963, ""), ""),"")</f>
        <v>500000</v>
      </c>
      <c r="Z963" s="10" t="str">
        <f>IF(Overall!$A965&lt;&gt;"",IF(AND(MONTH($O963) &lt;= 6, MONTH($P963) &gt;= 6), IF($T963 &lt;&gt; "", $H963/$T963, ""), ""),"")</f>
        <v/>
      </c>
      <c r="AA963" s="10" t="str">
        <f>IF(Overall!$A965&lt;&gt;"",IF(AND(MONTH($O963) &lt;= 7, MONTH($P963) &gt;= 7 ), IF($T963 &lt;&gt; "", $H963/$T963, ""), ""),"")</f>
        <v/>
      </c>
      <c r="AB963" s="10" t="str">
        <f>IF(Overall!$A965&lt;&gt;"",IF(AND(MONTH($O963) &lt;= 8, MONTH($P963) &gt;= 8), IF($T963 &lt;&gt; "", $H963/$T963, ""), ""),"")</f>
        <v/>
      </c>
      <c r="AC963" s="10" t="str">
        <f>IF(Overall!$A965&lt;&gt;"",IF(AND(MONTH($O963) &lt;= 9, MONTH($P963) &gt;= 9), IF($T963 &lt;&gt; "", $H963/$T963, ""), ""),"")</f>
        <v/>
      </c>
      <c r="AD963" s="10" t="str">
        <f>IF(Overall!$A965&lt;&gt;"",IF(AND(MONTH($O963) &lt;= 10, MONTH($P963) &gt;= 10), IF($T963 &lt;&gt; "", $H963/$T963, ""), ""),"")</f>
        <v/>
      </c>
      <c r="AE963" s="10" t="str">
        <f>IF(Overall!$A965&lt;&gt;"",IF(AND(MONTH($O963) &lt;= 11, MONTH($P963) &gt;= 11), IF($T963 &lt;&gt; "", $H963/$T963, ""), ""),"")</f>
        <v/>
      </c>
      <c r="AF963" s="10" t="str">
        <f>IF(Overall!$A965&lt;&gt;"",IF(AND(MONTH($O963) &lt;= 12, MONTH($P963) &gt;= 12), IF($T963 &lt;&gt; "", $H963/$T963, ""), ""),"")</f>
        <v/>
      </c>
      <c r="AH963" s="10" t="str">
        <f ca="1">IFERROR(IF(AND(NOW()&lt;= EOMONTH(DATE(YEAR($P963),1, 1), 0), Overall!$A965&lt;&gt;"", MONTH($O963) &lt;= 1, MONTH($P963) &gt;= 1), IF($T963 &lt;&gt; "", $H963/$T963, ""), ""), "")</f>
        <v/>
      </c>
      <c r="AI963" s="10" t="str">
        <f ca="1">IFERROR(IF(AND(NOW()&lt;= EOMONTH(DATE(YEAR($P963),2, 1), 0), Overall!$A965&lt;&gt;"", MONTH($O963) &lt;= 2, MONTH($P963) &gt;= 2), IF($T963 &lt;&gt; "", $H963/$T963, ""), ""), "")</f>
        <v/>
      </c>
      <c r="AJ963" s="10" t="str">
        <f ca="1">IFERROR(IF(AND(NOW()&lt;= EOMONTH(DATE(YEAR($P963),3, 1), 0), Overall!$A965&lt;&gt;"", MONTH($O963) &lt;= 3, MONTH($P963) &gt;= 3), IF($T963 &lt;&gt; "", $H963/$T963, ""), ""), "")</f>
        <v/>
      </c>
      <c r="AK963" s="10" t="str">
        <f ca="1">IFERROR(IF(AND(NOW()&lt;= EOMONTH(DATE(YEAR($P963),4, 1), 0), Overall!$A965&lt;&gt;"", MONTH($O963) &lt;= 4, MONTH($P963) &gt;= 4), IF($T963 &lt;&gt; "", $H963/$T963, ""), ""), "")</f>
        <v/>
      </c>
      <c r="AL963" s="10" t="str">
        <f ca="1">IFERROR(IF(AND(NOW()&lt;= EOMONTH(DATE(YEAR($P963),5, 1), 0), Overall!$A965&lt;&gt;"", MONTH($O963) &lt;= 5, MONTH($P963) &gt;= 5), IF($T963 &lt;&gt; "", $H963/$T963, ""), ""), "")</f>
        <v/>
      </c>
      <c r="AM963" s="10" t="str">
        <f ca="1">IFERROR(IF(AND(NOW()&lt;= EOMONTH(DATE(YEAR($P963),6, 1), 0), Overall!$A965&lt;&gt;"", MONTH($O963) &lt;= 6, MONTH($P963) &gt;= 6), IF($T963 &lt;&gt; "", $H963/$T963, ""), ""), "")</f>
        <v/>
      </c>
      <c r="AN963" s="10" t="str">
        <f ca="1">IFERROR(IF(AND(NOW()&lt;= EOMONTH(DATE(YEAR($P963),7, 1), 0), Overall!$A965&lt;&gt;"", MONTH($O963) &lt;= 7, MONTH($P963) &gt;= 7), IF($T963 &lt;&gt; "", $H963/$T963, ""), ""), "")</f>
        <v/>
      </c>
      <c r="AO963" s="10" t="str">
        <f ca="1">IFERROR(IF(AND(NOW()&lt;= EOMONTH(DATE(YEAR($P963),8, 1), 0), Overall!$A965&lt;&gt;"", MONTH($O963) &lt;= 8, MONTH($P963) &gt;= 8), IF($T963 &lt;&gt; "", $H963/$T963, ""), ""), "")</f>
        <v/>
      </c>
      <c r="AP963" s="10" t="str">
        <f ca="1">IFERROR(IF(AND(NOW()&lt;= EOMONTH(DATE(YEAR($P963),9, 1), 0), Overall!$A965&lt;&gt;"", MONTH($O963) &lt;= 9, MONTH($P963) &gt;= 9), IF($T963 &lt;&gt; "", $H963/$T963, ""), ""), "")</f>
        <v/>
      </c>
      <c r="AQ963" s="10" t="str">
        <f ca="1">IFERROR(IF(AND(NOW()&lt;= EOMONTH(DATE(YEAR($P963),10, 1), 0), Overall!$A965&lt;&gt;"", MONTH($O963) &lt;= 10, MONTH($P963) &gt;= 10), IF($T963 &lt;&gt; "", $H963/$T963, ""), ""), "")</f>
        <v/>
      </c>
      <c r="AR963" s="10" t="str">
        <f ca="1">IFERROR(IF(AND(NOW()&lt;= EOMONTH(DATE(YEAR($P963),11, 1), 0), Overall!$A965&lt;&gt;"", MONTH($O963) &lt;=11, MONTH($P963) &gt;= 11), IF($T963 &lt;&gt; "", $H963/$T963, ""), ""), "")</f>
        <v/>
      </c>
      <c r="AS963" s="10" t="str">
        <f ca="1">IFERROR(IF(AND(NOW()&lt;= EOMONTH(DATE(YEAR($P963),12, 1), 0), Overall!$A965&lt;&gt;"", MONTH($O963) &lt;= 12, MONTH($P963) &gt;= 12), IF($T963 &lt;&gt; "", $H963/$T963, ""), ""), "")</f>
        <v/>
      </c>
      <c r="AT963" s="16">
        <f t="shared" ca="1" si="30"/>
        <v>0</v>
      </c>
    </row>
    <row r="964" spans="1:46" x14ac:dyDescent="0.25">
      <c r="A964" t="str">
        <f>_xlfn.VALUETOTEXT(Overall!A966)</f>
        <v>FY2025 PCHP</v>
      </c>
      <c r="B964" s="8">
        <f>IF(Overall!B966&lt;&gt;"", VALUE(Overall!B966), "")</f>
        <v>114</v>
      </c>
      <c r="C964" s="5" t="str">
        <f>IF(Overall!C966&lt;&gt;"",_xlfn.VALUETOTEXT(Overall!C966),"")</f>
        <v>25-1403-0804-25CIMB-PS-HZ-114</v>
      </c>
      <c r="D964" s="5" t="str">
        <f>_xlfn.VALUETOTEXT(Overall!D966)</f>
        <v>HZ</v>
      </c>
      <c r="E964" s="5" t="str">
        <f>IF(Overall!Q966&lt;&gt;"",_xlfn.VALUETOTEXT(Overall!Q966),"")</f>
        <v>CIMB</v>
      </c>
      <c r="F964" s="5" t="str">
        <f>IF(Overall!E966&lt;&gt;"",_xlfn.VALUETOTEXT(Overall!E966),"")</f>
        <v>CIMB Bank Bhd</v>
      </c>
      <c r="G964" s="5" t="str">
        <f>IF(Overall!R966&lt;&gt;"",_xlfn.VALUETOTEXT(Overall!R966),"")</f>
        <v>Asian</v>
      </c>
      <c r="H964" s="6">
        <f>IF(Overall!F966&lt;&gt;"",VALUE(Overall!F966),"")</f>
        <v>500000</v>
      </c>
      <c r="I964" s="6">
        <f>IF(Overall!G966&lt;&gt;"",VALUE(Overall!G966),"")</f>
        <v>77</v>
      </c>
      <c r="J964" s="6">
        <f>IF(Overall!H966&lt;&gt;"",VALUE(Overall!H966),"")</f>
        <v>64</v>
      </c>
      <c r="K964" s="6">
        <f>IF(Overall!I966&lt;&gt;"",VALUE(Overall!I966),"")</f>
        <v>8.02</v>
      </c>
      <c r="L964" s="6">
        <f>IF(Overall!J966&lt;&gt;"",VALUE(Overall!J966),"")</f>
        <v>1</v>
      </c>
      <c r="M964" s="6">
        <f>IF(Overall!K966&lt;&gt;"",VALUE(Overall!K966),"")</f>
        <v>7.02</v>
      </c>
      <c r="N964" s="6">
        <f>IF(Overall!T966&lt;&gt;"",VALUE(Overall!T966),"")</f>
        <v>69.58</v>
      </c>
      <c r="O964" s="7">
        <f>IF(Overall!L966&lt;&gt;"", DATEVALUE(Overall!L966), "")</f>
        <v>45778</v>
      </c>
      <c r="P964" s="7">
        <f>IF(Overall!M966&lt;&gt;"", DATEVALUE(Overall!M966), "")</f>
        <v>45808</v>
      </c>
      <c r="Q964" s="7" t="str">
        <f>IF(Overall!S966&lt;&gt;"",_xlfn.VALUETOTEXT(Overall!S966),"")</f>
        <v>May</v>
      </c>
      <c r="R964" s="7">
        <f>IF(Overall!O966&lt;&gt;"", DATEVALUE(Overall!O966), "")</f>
        <v>45730</v>
      </c>
      <c r="S964" s="7">
        <f>IF(Overall!O966&lt;&gt;"", DATEVALUE(Overall!O966), "")</f>
        <v>45730</v>
      </c>
      <c r="T964" s="5">
        <f t="shared" si="31"/>
        <v>1</v>
      </c>
      <c r="U964" s="10" t="str">
        <f>IF(Overall!$A966&lt;&gt;"",IF(AND(MONTH($O964) &lt;= 1, MONTH($P964) &gt;= 1), IF($T964 &lt;&gt; "", $H964/$T964, ""), ""),"")</f>
        <v/>
      </c>
      <c r="V964" s="10" t="str">
        <f>IF(Overall!$A966&lt;&gt;"",IF(AND(MONTH($O964) &lt;= 2, MONTH($P964) &gt;= 2), IF($T964 &lt;&gt; "", $H964/$T964, ""), ""),"")</f>
        <v/>
      </c>
      <c r="W964" s="10" t="str">
        <f>IF(Overall!$A966&lt;&gt;"",IF(AND(MONTH($O964) &lt;= 3, MONTH($P964) &gt;= 3), IF($T964 &lt;&gt; "", $H964/$T964, ""), ""),"")</f>
        <v/>
      </c>
      <c r="X964" s="10" t="str">
        <f>IF(Overall!$A966&lt;&gt;"",IF(AND(MONTH($O964) &lt;= 4, MONTH($P964) &gt;= 4), IF($T964 &lt;&gt; "", $H964/$T964, ""), ""),"")</f>
        <v/>
      </c>
      <c r="Y964" s="10">
        <f>IF(Overall!$A966&lt;&gt;"",IF(AND(MONTH($O964) &lt;= 5, MONTH($P964) &gt;= 5), IF($T964 &lt;&gt; "", $H964/$T964, ""), ""),"")</f>
        <v>500000</v>
      </c>
      <c r="Z964" s="10" t="str">
        <f>IF(Overall!$A966&lt;&gt;"",IF(AND(MONTH($O964) &lt;= 6, MONTH($P964) &gt;= 6), IF($T964 &lt;&gt; "", $H964/$T964, ""), ""),"")</f>
        <v/>
      </c>
      <c r="AA964" s="10" t="str">
        <f>IF(Overall!$A966&lt;&gt;"",IF(AND(MONTH($O964) &lt;= 7, MONTH($P964) &gt;= 7 ), IF($T964 &lt;&gt; "", $H964/$T964, ""), ""),"")</f>
        <v/>
      </c>
      <c r="AB964" s="10" t="str">
        <f>IF(Overall!$A966&lt;&gt;"",IF(AND(MONTH($O964) &lt;= 8, MONTH($P964) &gt;= 8), IF($T964 &lt;&gt; "", $H964/$T964, ""), ""),"")</f>
        <v/>
      </c>
      <c r="AC964" s="10" t="str">
        <f>IF(Overall!$A966&lt;&gt;"",IF(AND(MONTH($O964) &lt;= 9, MONTH($P964) &gt;= 9), IF($T964 &lt;&gt; "", $H964/$T964, ""), ""),"")</f>
        <v/>
      </c>
      <c r="AD964" s="10" t="str">
        <f>IF(Overall!$A966&lt;&gt;"",IF(AND(MONTH($O964) &lt;= 10, MONTH($P964) &gt;= 10), IF($T964 &lt;&gt; "", $H964/$T964, ""), ""),"")</f>
        <v/>
      </c>
      <c r="AE964" s="10" t="str">
        <f>IF(Overall!$A966&lt;&gt;"",IF(AND(MONTH($O964) &lt;= 11, MONTH($P964) &gt;= 11), IF($T964 &lt;&gt; "", $H964/$T964, ""), ""),"")</f>
        <v/>
      </c>
      <c r="AF964" s="10" t="str">
        <f>IF(Overall!$A966&lt;&gt;"",IF(AND(MONTH($O964) &lt;= 12, MONTH($P964) &gt;= 12), IF($T964 &lt;&gt; "", $H964/$T964, ""), ""),"")</f>
        <v/>
      </c>
      <c r="AH964" s="10" t="str">
        <f ca="1">IFERROR(IF(AND(NOW()&lt;= EOMONTH(DATE(YEAR($P964),1, 1), 0), Overall!$A966&lt;&gt;"", MONTH($O964) &lt;= 1, MONTH($P964) &gt;= 1), IF($T964 &lt;&gt; "", $H964/$T964, ""), ""), "")</f>
        <v/>
      </c>
      <c r="AI964" s="10" t="str">
        <f ca="1">IFERROR(IF(AND(NOW()&lt;= EOMONTH(DATE(YEAR($P964),2, 1), 0), Overall!$A966&lt;&gt;"", MONTH($O964) &lt;= 2, MONTH($P964) &gt;= 2), IF($T964 &lt;&gt; "", $H964/$T964, ""), ""), "")</f>
        <v/>
      </c>
      <c r="AJ964" s="10" t="str">
        <f ca="1">IFERROR(IF(AND(NOW()&lt;= EOMONTH(DATE(YEAR($P964),3, 1), 0), Overall!$A966&lt;&gt;"", MONTH($O964) &lt;= 3, MONTH($P964) &gt;= 3), IF($T964 &lt;&gt; "", $H964/$T964, ""), ""), "")</f>
        <v/>
      </c>
      <c r="AK964" s="10" t="str">
        <f ca="1">IFERROR(IF(AND(NOW()&lt;= EOMONTH(DATE(YEAR($P964),4, 1), 0), Overall!$A966&lt;&gt;"", MONTH($O964) &lt;= 4, MONTH($P964) &gt;= 4), IF($T964 &lt;&gt; "", $H964/$T964, ""), ""), "")</f>
        <v/>
      </c>
      <c r="AL964" s="10" t="str">
        <f ca="1">IFERROR(IF(AND(NOW()&lt;= EOMONTH(DATE(YEAR($P964),5, 1), 0), Overall!$A966&lt;&gt;"", MONTH($O964) &lt;= 5, MONTH($P964) &gt;= 5), IF($T964 &lt;&gt; "", $H964/$T964, ""), ""), "")</f>
        <v/>
      </c>
      <c r="AM964" s="10" t="str">
        <f ca="1">IFERROR(IF(AND(NOW()&lt;= EOMONTH(DATE(YEAR($P964),6, 1), 0), Overall!$A966&lt;&gt;"", MONTH($O964) &lt;= 6, MONTH($P964) &gt;= 6), IF($T964 &lt;&gt; "", $H964/$T964, ""), ""), "")</f>
        <v/>
      </c>
      <c r="AN964" s="10" t="str">
        <f ca="1">IFERROR(IF(AND(NOW()&lt;= EOMONTH(DATE(YEAR($P964),7, 1), 0), Overall!$A966&lt;&gt;"", MONTH($O964) &lt;= 7, MONTH($P964) &gt;= 7), IF($T964 &lt;&gt; "", $H964/$T964, ""), ""), "")</f>
        <v/>
      </c>
      <c r="AO964" s="10" t="str">
        <f ca="1">IFERROR(IF(AND(NOW()&lt;= EOMONTH(DATE(YEAR($P964),8, 1), 0), Overall!$A966&lt;&gt;"", MONTH($O964) &lt;= 8, MONTH($P964) &gt;= 8), IF($T964 &lt;&gt; "", $H964/$T964, ""), ""), "")</f>
        <v/>
      </c>
      <c r="AP964" s="10" t="str">
        <f ca="1">IFERROR(IF(AND(NOW()&lt;= EOMONTH(DATE(YEAR($P964),9, 1), 0), Overall!$A966&lt;&gt;"", MONTH($O964) &lt;= 9, MONTH($P964) &gt;= 9), IF($T964 &lt;&gt; "", $H964/$T964, ""), ""), "")</f>
        <v/>
      </c>
      <c r="AQ964" s="10" t="str">
        <f ca="1">IFERROR(IF(AND(NOW()&lt;= EOMONTH(DATE(YEAR($P964),10, 1), 0), Overall!$A966&lt;&gt;"", MONTH($O964) &lt;= 10, MONTH($P964) &gt;= 10), IF($T964 &lt;&gt; "", $H964/$T964, ""), ""), "")</f>
        <v/>
      </c>
      <c r="AR964" s="10" t="str">
        <f ca="1">IFERROR(IF(AND(NOW()&lt;= EOMONTH(DATE(YEAR($P964),11, 1), 0), Overall!$A966&lt;&gt;"", MONTH($O964) &lt;=11, MONTH($P964) &gt;= 11), IF($T964 &lt;&gt; "", $H964/$T964, ""), ""), "")</f>
        <v/>
      </c>
      <c r="AS964" s="10" t="str">
        <f ca="1">IFERROR(IF(AND(NOW()&lt;= EOMONTH(DATE(YEAR($P964),12, 1), 0), Overall!$A966&lt;&gt;"", MONTH($O964) &lt;= 12, MONTH($P964) &gt;= 12), IF($T964 &lt;&gt; "", $H964/$T964, ""), ""), "")</f>
        <v/>
      </c>
      <c r="AT964" s="16">
        <f t="shared" ca="1" si="30"/>
        <v>0</v>
      </c>
    </row>
    <row r="965" spans="1:46" x14ac:dyDescent="0.25">
      <c r="A965" t="str">
        <f>_xlfn.VALUETOTEXT(Overall!A967)</f>
        <v>FY2025 PCHP</v>
      </c>
      <c r="B965" s="8">
        <f>IF(Overall!B967&lt;&gt;"", VALUE(Overall!B967), "")</f>
        <v>115</v>
      </c>
      <c r="C965" s="5" t="str">
        <f>IF(Overall!C967&lt;&gt;"",_xlfn.VALUETOTEXT(Overall!C967),"")</f>
        <v>25-1403-0804-25SCBS-PS-DS-115</v>
      </c>
      <c r="D965" s="5" t="str">
        <f>_xlfn.VALUETOTEXT(Overall!D967)</f>
        <v>DS</v>
      </c>
      <c r="E965" s="5" t="str">
        <f>IF(Overall!Q967&lt;&gt;"",_xlfn.VALUETOTEXT(Overall!Q967),"")</f>
        <v>SCBS</v>
      </c>
      <c r="F965" s="5" t="str">
        <f>IF(Overall!E967&lt;&gt;"",_xlfn.VALUETOTEXT(Overall!E967),"")</f>
        <v>Standard Chartered Saadiq Berhad</v>
      </c>
      <c r="G965" s="5" t="str">
        <f>IF(Overall!R967&lt;&gt;"",_xlfn.VALUETOTEXT(Overall!R967),"")</f>
        <v>Asian</v>
      </c>
      <c r="H965" s="6">
        <f>IF(Overall!F967&lt;&gt;"",VALUE(Overall!F967),"")</f>
        <v>500000</v>
      </c>
      <c r="I965" s="6">
        <f>IF(Overall!G967&lt;&gt;"",VALUE(Overall!G967),"")</f>
        <v>77</v>
      </c>
      <c r="J965" s="6">
        <f>IF(Overall!H967&lt;&gt;"",VALUE(Overall!H967),"")</f>
        <v>64</v>
      </c>
      <c r="K965" s="6">
        <f>IF(Overall!I967&lt;&gt;"",VALUE(Overall!I967),"")</f>
        <v>8</v>
      </c>
      <c r="L965" s="6">
        <f>IF(Overall!J967&lt;&gt;"",VALUE(Overall!J967),"")</f>
        <v>1</v>
      </c>
      <c r="M965" s="6">
        <f>IF(Overall!K967&lt;&gt;"",VALUE(Overall!K967),"")</f>
        <v>7</v>
      </c>
      <c r="N965" s="6">
        <f>IF(Overall!T967&lt;&gt;"",VALUE(Overall!T967),"")</f>
        <v>69.540000000000006</v>
      </c>
      <c r="O965" s="7">
        <f>IF(Overall!L967&lt;&gt;"", DATEVALUE(Overall!L967), "")</f>
        <v>45778</v>
      </c>
      <c r="P965" s="7">
        <f>IF(Overall!M967&lt;&gt;"", DATEVALUE(Overall!M967), "")</f>
        <v>45808</v>
      </c>
      <c r="Q965" s="7" t="str">
        <f>IF(Overall!S967&lt;&gt;"",_xlfn.VALUETOTEXT(Overall!S967),"")</f>
        <v>May</v>
      </c>
      <c r="R965" s="7">
        <f>IF(Overall!O967&lt;&gt;"", DATEVALUE(Overall!O967), "")</f>
        <v>45730</v>
      </c>
      <c r="S965" s="7">
        <f>IF(Overall!O967&lt;&gt;"", DATEVALUE(Overall!O967), "")</f>
        <v>45730</v>
      </c>
      <c r="T965" s="5">
        <f t="shared" si="31"/>
        <v>1</v>
      </c>
      <c r="U965" s="10" t="str">
        <f>IF(Overall!$A967&lt;&gt;"",IF(AND(MONTH($O965) &lt;= 1, MONTH($P965) &gt;= 1), IF($T965 &lt;&gt; "", $H965/$T965, ""), ""),"")</f>
        <v/>
      </c>
      <c r="V965" s="10" t="str">
        <f>IF(Overall!$A967&lt;&gt;"",IF(AND(MONTH($O965) &lt;= 2, MONTH($P965) &gt;= 2), IF($T965 &lt;&gt; "", $H965/$T965, ""), ""),"")</f>
        <v/>
      </c>
      <c r="W965" s="10" t="str">
        <f>IF(Overall!$A967&lt;&gt;"",IF(AND(MONTH($O965) &lt;= 3, MONTH($P965) &gt;= 3), IF($T965 &lt;&gt; "", $H965/$T965, ""), ""),"")</f>
        <v/>
      </c>
      <c r="X965" s="10" t="str">
        <f>IF(Overall!$A967&lt;&gt;"",IF(AND(MONTH($O965) &lt;= 4, MONTH($P965) &gt;= 4), IF($T965 &lt;&gt; "", $H965/$T965, ""), ""),"")</f>
        <v/>
      </c>
      <c r="Y965" s="10">
        <f>IF(Overall!$A967&lt;&gt;"",IF(AND(MONTH($O965) &lt;= 5, MONTH($P965) &gt;= 5), IF($T965 &lt;&gt; "", $H965/$T965, ""), ""),"")</f>
        <v>500000</v>
      </c>
      <c r="Z965" s="10" t="str">
        <f>IF(Overall!$A967&lt;&gt;"",IF(AND(MONTH($O965) &lt;= 6, MONTH($P965) &gt;= 6), IF($T965 &lt;&gt; "", $H965/$T965, ""), ""),"")</f>
        <v/>
      </c>
      <c r="AA965" s="10" t="str">
        <f>IF(Overall!$A967&lt;&gt;"",IF(AND(MONTH($O965) &lt;= 7, MONTH($P965) &gt;= 7 ), IF($T965 &lt;&gt; "", $H965/$T965, ""), ""),"")</f>
        <v/>
      </c>
      <c r="AB965" s="10" t="str">
        <f>IF(Overall!$A967&lt;&gt;"",IF(AND(MONTH($O965) &lt;= 8, MONTH($P965) &gt;= 8), IF($T965 &lt;&gt; "", $H965/$T965, ""), ""),"")</f>
        <v/>
      </c>
      <c r="AC965" s="10" t="str">
        <f>IF(Overall!$A967&lt;&gt;"",IF(AND(MONTH($O965) &lt;= 9, MONTH($P965) &gt;= 9), IF($T965 &lt;&gt; "", $H965/$T965, ""), ""),"")</f>
        <v/>
      </c>
      <c r="AD965" s="10" t="str">
        <f>IF(Overall!$A967&lt;&gt;"",IF(AND(MONTH($O965) &lt;= 10, MONTH($P965) &gt;= 10), IF($T965 &lt;&gt; "", $H965/$T965, ""), ""),"")</f>
        <v/>
      </c>
      <c r="AE965" s="10" t="str">
        <f>IF(Overall!$A967&lt;&gt;"",IF(AND(MONTH($O965) &lt;= 11, MONTH($P965) &gt;= 11), IF($T965 &lt;&gt; "", $H965/$T965, ""), ""),"")</f>
        <v/>
      </c>
      <c r="AF965" s="10" t="str">
        <f>IF(Overall!$A967&lt;&gt;"",IF(AND(MONTH($O965) &lt;= 12, MONTH($P965) &gt;= 12), IF($T965 &lt;&gt; "", $H965/$T965, ""), ""),"")</f>
        <v/>
      </c>
      <c r="AH965" s="10" t="str">
        <f ca="1">IFERROR(IF(AND(NOW()&lt;= EOMONTH(DATE(YEAR($P965),1, 1), 0), Overall!$A967&lt;&gt;"", MONTH($O965) &lt;= 1, MONTH($P965) &gt;= 1), IF($T965 &lt;&gt; "", $H965/$T965, ""), ""), "")</f>
        <v/>
      </c>
      <c r="AI965" s="10" t="str">
        <f ca="1">IFERROR(IF(AND(NOW()&lt;= EOMONTH(DATE(YEAR($P965),2, 1), 0), Overall!$A967&lt;&gt;"", MONTH($O965) &lt;= 2, MONTH($P965) &gt;= 2), IF($T965 &lt;&gt; "", $H965/$T965, ""), ""), "")</f>
        <v/>
      </c>
      <c r="AJ965" s="10" t="str">
        <f ca="1">IFERROR(IF(AND(NOW()&lt;= EOMONTH(DATE(YEAR($P965),3, 1), 0), Overall!$A967&lt;&gt;"", MONTH($O965) &lt;= 3, MONTH($P965) &gt;= 3), IF($T965 &lt;&gt; "", $H965/$T965, ""), ""), "")</f>
        <v/>
      </c>
      <c r="AK965" s="10" t="str">
        <f ca="1">IFERROR(IF(AND(NOW()&lt;= EOMONTH(DATE(YEAR($P965),4, 1), 0), Overall!$A967&lt;&gt;"", MONTH($O965) &lt;= 4, MONTH($P965) &gt;= 4), IF($T965 &lt;&gt; "", $H965/$T965, ""), ""), "")</f>
        <v/>
      </c>
      <c r="AL965" s="10" t="str">
        <f ca="1">IFERROR(IF(AND(NOW()&lt;= EOMONTH(DATE(YEAR($P965),5, 1), 0), Overall!$A967&lt;&gt;"", MONTH($O965) &lt;= 5, MONTH($P965) &gt;= 5), IF($T965 &lt;&gt; "", $H965/$T965, ""), ""), "")</f>
        <v/>
      </c>
      <c r="AM965" s="10" t="str">
        <f ca="1">IFERROR(IF(AND(NOW()&lt;= EOMONTH(DATE(YEAR($P965),6, 1), 0), Overall!$A967&lt;&gt;"", MONTH($O965) &lt;= 6, MONTH($P965) &gt;= 6), IF($T965 &lt;&gt; "", $H965/$T965, ""), ""), "")</f>
        <v/>
      </c>
      <c r="AN965" s="10" t="str">
        <f ca="1">IFERROR(IF(AND(NOW()&lt;= EOMONTH(DATE(YEAR($P965),7, 1), 0), Overall!$A967&lt;&gt;"", MONTH($O965) &lt;= 7, MONTH($P965) &gt;= 7), IF($T965 &lt;&gt; "", $H965/$T965, ""), ""), "")</f>
        <v/>
      </c>
      <c r="AO965" s="10" t="str">
        <f ca="1">IFERROR(IF(AND(NOW()&lt;= EOMONTH(DATE(YEAR($P965),8, 1), 0), Overall!$A967&lt;&gt;"", MONTH($O965) &lt;= 8, MONTH($P965) &gt;= 8), IF($T965 &lt;&gt; "", $H965/$T965, ""), ""), "")</f>
        <v/>
      </c>
      <c r="AP965" s="10" t="str">
        <f ca="1">IFERROR(IF(AND(NOW()&lt;= EOMONTH(DATE(YEAR($P965),9, 1), 0), Overall!$A967&lt;&gt;"", MONTH($O965) &lt;= 9, MONTH($P965) &gt;= 9), IF($T965 &lt;&gt; "", $H965/$T965, ""), ""), "")</f>
        <v/>
      </c>
      <c r="AQ965" s="10" t="str">
        <f ca="1">IFERROR(IF(AND(NOW()&lt;= EOMONTH(DATE(YEAR($P965),10, 1), 0), Overall!$A967&lt;&gt;"", MONTH($O965) &lt;= 10, MONTH($P965) &gt;= 10), IF($T965 &lt;&gt; "", $H965/$T965, ""), ""), "")</f>
        <v/>
      </c>
      <c r="AR965" s="10" t="str">
        <f ca="1">IFERROR(IF(AND(NOW()&lt;= EOMONTH(DATE(YEAR($P965),11, 1), 0), Overall!$A967&lt;&gt;"", MONTH($O965) &lt;=11, MONTH($P965) &gt;= 11), IF($T965 &lt;&gt; "", $H965/$T965, ""), ""), "")</f>
        <v/>
      </c>
      <c r="AS965" s="10" t="str">
        <f ca="1">IFERROR(IF(AND(NOW()&lt;= EOMONTH(DATE(YEAR($P965),12, 1), 0), Overall!$A967&lt;&gt;"", MONTH($O965) &lt;= 12, MONTH($P965) &gt;= 12), IF($T965 &lt;&gt; "", $H965/$T965, ""), ""), "")</f>
        <v/>
      </c>
      <c r="AT965" s="16">
        <f t="shared" ca="1" si="30"/>
        <v>0</v>
      </c>
    </row>
    <row r="966" spans="1:46" x14ac:dyDescent="0.25">
      <c r="A966" t="str">
        <f>_xlfn.VALUETOTEXT(Overall!A968)</f>
        <v>FY2025 PCHP</v>
      </c>
      <c r="B966" s="8">
        <f>IF(Overall!B968&lt;&gt;"", VALUE(Overall!B968), "")</f>
        <v>116</v>
      </c>
      <c r="C966" s="5" t="str">
        <f>IF(Overall!C968&lt;&gt;"",_xlfn.VALUETOTEXT(Overall!C968),"")</f>
        <v>25-1403-0804-25CIMI-PS-DS-116</v>
      </c>
      <c r="D966" s="5" t="str">
        <f>_xlfn.VALUETOTEXT(Overall!D968)</f>
        <v>DS</v>
      </c>
      <c r="E966" s="5" t="str">
        <f>IF(Overall!Q968&lt;&gt;"",_xlfn.VALUETOTEXT(Overall!Q968),"")</f>
        <v>CIMI</v>
      </c>
      <c r="F966" s="5" t="str">
        <f>IF(Overall!E968&lt;&gt;"",_xlfn.VALUETOTEXT(Overall!E968),"")</f>
        <v>CIMB Islamic Bank Berhad</v>
      </c>
      <c r="G966" s="5" t="str">
        <f>IF(Overall!R968&lt;&gt;"",_xlfn.VALUETOTEXT(Overall!R968),"")</f>
        <v>Asian</v>
      </c>
      <c r="H966" s="6">
        <f>IF(Overall!F968&lt;&gt;"",VALUE(Overall!F968),"")</f>
        <v>500000</v>
      </c>
      <c r="I966" s="6">
        <f>IF(Overall!G968&lt;&gt;"",VALUE(Overall!G968),"")</f>
        <v>77</v>
      </c>
      <c r="J966" s="6">
        <f>IF(Overall!H968&lt;&gt;"",VALUE(Overall!H968),"")</f>
        <v>64</v>
      </c>
      <c r="K966" s="6">
        <f>IF(Overall!I968&lt;&gt;"",VALUE(Overall!I968),"")</f>
        <v>8.02</v>
      </c>
      <c r="L966" s="6">
        <f>IF(Overall!J968&lt;&gt;"",VALUE(Overall!J968),"")</f>
        <v>1</v>
      </c>
      <c r="M966" s="6">
        <f>IF(Overall!K968&lt;&gt;"",VALUE(Overall!K968),"")</f>
        <v>7.02</v>
      </c>
      <c r="N966" s="6">
        <f>IF(Overall!T968&lt;&gt;"",VALUE(Overall!T968),"")</f>
        <v>69.58</v>
      </c>
      <c r="O966" s="7">
        <f>IF(Overall!L968&lt;&gt;"", DATEVALUE(Overall!L968), "")</f>
        <v>45778</v>
      </c>
      <c r="P966" s="7">
        <f>IF(Overall!M968&lt;&gt;"", DATEVALUE(Overall!M968), "")</f>
        <v>45808</v>
      </c>
      <c r="Q966" s="7" t="str">
        <f>IF(Overall!S968&lt;&gt;"",_xlfn.VALUETOTEXT(Overall!S968),"")</f>
        <v>May</v>
      </c>
      <c r="R966" s="7">
        <f>IF(Overall!O968&lt;&gt;"", DATEVALUE(Overall!O968), "")</f>
        <v>45730</v>
      </c>
      <c r="S966" s="7">
        <f>IF(Overall!O968&lt;&gt;"", DATEVALUE(Overall!O968), "")</f>
        <v>45730</v>
      </c>
      <c r="T966" s="5">
        <f t="shared" si="31"/>
        <v>1</v>
      </c>
      <c r="U966" s="10" t="str">
        <f>IF(Overall!$A968&lt;&gt;"",IF(AND(MONTH($O966) &lt;= 1, MONTH($P966) &gt;= 1), IF($T966 &lt;&gt; "", $H966/$T966, ""), ""),"")</f>
        <v/>
      </c>
      <c r="V966" s="10" t="str">
        <f>IF(Overall!$A968&lt;&gt;"",IF(AND(MONTH($O966) &lt;= 2, MONTH($P966) &gt;= 2), IF($T966 &lt;&gt; "", $H966/$T966, ""), ""),"")</f>
        <v/>
      </c>
      <c r="W966" s="10" t="str">
        <f>IF(Overall!$A968&lt;&gt;"",IF(AND(MONTH($O966) &lt;= 3, MONTH($P966) &gt;= 3), IF($T966 &lt;&gt; "", $H966/$T966, ""), ""),"")</f>
        <v/>
      </c>
      <c r="X966" s="10" t="str">
        <f>IF(Overall!$A968&lt;&gt;"",IF(AND(MONTH($O966) &lt;= 4, MONTH($P966) &gt;= 4), IF($T966 &lt;&gt; "", $H966/$T966, ""), ""),"")</f>
        <v/>
      </c>
      <c r="Y966" s="10">
        <f>IF(Overall!$A968&lt;&gt;"",IF(AND(MONTH($O966) &lt;= 5, MONTH($P966) &gt;= 5), IF($T966 &lt;&gt; "", $H966/$T966, ""), ""),"")</f>
        <v>500000</v>
      </c>
      <c r="Z966" s="10" t="str">
        <f>IF(Overall!$A968&lt;&gt;"",IF(AND(MONTH($O966) &lt;= 6, MONTH($P966) &gt;= 6), IF($T966 &lt;&gt; "", $H966/$T966, ""), ""),"")</f>
        <v/>
      </c>
      <c r="AA966" s="10" t="str">
        <f>IF(Overall!$A968&lt;&gt;"",IF(AND(MONTH($O966) &lt;= 7, MONTH($P966) &gt;= 7 ), IF($T966 &lt;&gt; "", $H966/$T966, ""), ""),"")</f>
        <v/>
      </c>
      <c r="AB966" s="10" t="str">
        <f>IF(Overall!$A968&lt;&gt;"",IF(AND(MONTH($O966) &lt;= 8, MONTH($P966) &gt;= 8), IF($T966 &lt;&gt; "", $H966/$T966, ""), ""),"")</f>
        <v/>
      </c>
      <c r="AC966" s="10" t="str">
        <f>IF(Overall!$A968&lt;&gt;"",IF(AND(MONTH($O966) &lt;= 9, MONTH($P966) &gt;= 9), IF($T966 &lt;&gt; "", $H966/$T966, ""), ""),"")</f>
        <v/>
      </c>
      <c r="AD966" s="10" t="str">
        <f>IF(Overall!$A968&lt;&gt;"",IF(AND(MONTH($O966) &lt;= 10, MONTH($P966) &gt;= 10), IF($T966 &lt;&gt; "", $H966/$T966, ""), ""),"")</f>
        <v/>
      </c>
      <c r="AE966" s="10" t="str">
        <f>IF(Overall!$A968&lt;&gt;"",IF(AND(MONTH($O966) &lt;= 11, MONTH($P966) &gt;= 11), IF($T966 &lt;&gt; "", $H966/$T966, ""), ""),"")</f>
        <v/>
      </c>
      <c r="AF966" s="10" t="str">
        <f>IF(Overall!$A968&lt;&gt;"",IF(AND(MONTH($O966) &lt;= 12, MONTH($P966) &gt;= 12), IF($T966 &lt;&gt; "", $H966/$T966, ""), ""),"")</f>
        <v/>
      </c>
      <c r="AH966" s="10" t="str">
        <f ca="1">IFERROR(IF(AND(NOW()&lt;= EOMONTH(DATE(YEAR($P966),1, 1), 0), Overall!$A968&lt;&gt;"", MONTH($O966) &lt;= 1, MONTH($P966) &gt;= 1), IF($T966 &lt;&gt; "", $H966/$T966, ""), ""), "")</f>
        <v/>
      </c>
      <c r="AI966" s="10" t="str">
        <f ca="1">IFERROR(IF(AND(NOW()&lt;= EOMONTH(DATE(YEAR($P966),2, 1), 0), Overall!$A968&lt;&gt;"", MONTH($O966) &lt;= 2, MONTH($P966) &gt;= 2), IF($T966 &lt;&gt; "", $H966/$T966, ""), ""), "")</f>
        <v/>
      </c>
      <c r="AJ966" s="10" t="str">
        <f ca="1">IFERROR(IF(AND(NOW()&lt;= EOMONTH(DATE(YEAR($P966),3, 1), 0), Overall!$A968&lt;&gt;"", MONTH($O966) &lt;= 3, MONTH($P966) &gt;= 3), IF($T966 &lt;&gt; "", $H966/$T966, ""), ""), "")</f>
        <v/>
      </c>
      <c r="AK966" s="10" t="str">
        <f ca="1">IFERROR(IF(AND(NOW()&lt;= EOMONTH(DATE(YEAR($P966),4, 1), 0), Overall!$A968&lt;&gt;"", MONTH($O966) &lt;= 4, MONTH($P966) &gt;= 4), IF($T966 &lt;&gt; "", $H966/$T966, ""), ""), "")</f>
        <v/>
      </c>
      <c r="AL966" s="10" t="str">
        <f ca="1">IFERROR(IF(AND(NOW()&lt;= EOMONTH(DATE(YEAR($P966),5, 1), 0), Overall!$A968&lt;&gt;"", MONTH($O966) &lt;= 5, MONTH($P966) &gt;= 5), IF($T966 &lt;&gt; "", $H966/$T966, ""), ""), "")</f>
        <v/>
      </c>
      <c r="AM966" s="10" t="str">
        <f ca="1">IFERROR(IF(AND(NOW()&lt;= EOMONTH(DATE(YEAR($P966),6, 1), 0), Overall!$A968&lt;&gt;"", MONTH($O966) &lt;= 6, MONTH($P966) &gt;= 6), IF($T966 &lt;&gt; "", $H966/$T966, ""), ""), "")</f>
        <v/>
      </c>
      <c r="AN966" s="10" t="str">
        <f ca="1">IFERROR(IF(AND(NOW()&lt;= EOMONTH(DATE(YEAR($P966),7, 1), 0), Overall!$A968&lt;&gt;"", MONTH($O966) &lt;= 7, MONTH($P966) &gt;= 7), IF($T966 &lt;&gt; "", $H966/$T966, ""), ""), "")</f>
        <v/>
      </c>
      <c r="AO966" s="10" t="str">
        <f ca="1">IFERROR(IF(AND(NOW()&lt;= EOMONTH(DATE(YEAR($P966),8, 1), 0), Overall!$A968&lt;&gt;"", MONTH($O966) &lt;= 8, MONTH($P966) &gt;= 8), IF($T966 &lt;&gt; "", $H966/$T966, ""), ""), "")</f>
        <v/>
      </c>
      <c r="AP966" s="10" t="str">
        <f ca="1">IFERROR(IF(AND(NOW()&lt;= EOMONTH(DATE(YEAR($P966),9, 1), 0), Overall!$A968&lt;&gt;"", MONTH($O966) &lt;= 9, MONTH($P966) &gt;= 9), IF($T966 &lt;&gt; "", $H966/$T966, ""), ""), "")</f>
        <v/>
      </c>
      <c r="AQ966" s="10" t="str">
        <f ca="1">IFERROR(IF(AND(NOW()&lt;= EOMONTH(DATE(YEAR($P966),10, 1), 0), Overall!$A968&lt;&gt;"", MONTH($O966) &lt;= 10, MONTH($P966) &gt;= 10), IF($T966 &lt;&gt; "", $H966/$T966, ""), ""), "")</f>
        <v/>
      </c>
      <c r="AR966" s="10" t="str">
        <f ca="1">IFERROR(IF(AND(NOW()&lt;= EOMONTH(DATE(YEAR($P966),11, 1), 0), Overall!$A968&lt;&gt;"", MONTH($O966) &lt;=11, MONTH($P966) &gt;= 11), IF($T966 &lt;&gt; "", $H966/$T966, ""), ""), "")</f>
        <v/>
      </c>
      <c r="AS966" s="10" t="str">
        <f ca="1">IFERROR(IF(AND(NOW()&lt;= EOMONTH(DATE(YEAR($P966),12, 1), 0), Overall!$A968&lt;&gt;"", MONTH($O966) &lt;= 12, MONTH($P966) &gt;= 12), IF($T966 &lt;&gt; "", $H966/$T966, ""), ""), "")</f>
        <v/>
      </c>
      <c r="AT966" s="16">
        <f t="shared" ca="1" si="30"/>
        <v>0</v>
      </c>
    </row>
    <row r="967" spans="1:46" x14ac:dyDescent="0.25">
      <c r="A967" t="str">
        <f>_xlfn.VALUETOTEXT(Overall!A969)</f>
        <v>FY2025 PCHP</v>
      </c>
      <c r="B967" s="8">
        <f>IF(Overall!B969&lt;&gt;"", VALUE(Overall!B969), "")</f>
        <v>117</v>
      </c>
      <c r="C967" s="5" t="str">
        <f>IF(Overall!C969&lt;&gt;"",_xlfn.VALUETOTEXT(Overall!C969),"")</f>
        <v>25-1703-0904-25MSCG-PS-EG-117</v>
      </c>
      <c r="D967" s="5" t="str">
        <f>_xlfn.VALUETOTEXT(Overall!D969)</f>
        <v>EG</v>
      </c>
      <c r="E967" s="5" t="str">
        <f>IF(Overall!Q969&lt;&gt;"",_xlfn.VALUETOTEXT(Overall!Q969),"")</f>
        <v>MSCG</v>
      </c>
      <c r="F967" s="5" t="str">
        <f>IF(Overall!E969&lt;&gt;"",_xlfn.VALUETOTEXT(Overall!E969),"")</f>
        <v>Morgan Stanley Capital Group (Singapore) Pte</v>
      </c>
      <c r="G967" s="5" t="str">
        <f>IF(Overall!R969&lt;&gt;"",_xlfn.VALUETOTEXT(Overall!R969),"")</f>
        <v>Asian</v>
      </c>
      <c r="H967" s="6">
        <f>IF(Overall!F969&lt;&gt;"",VALUE(Overall!F969),"")</f>
        <v>1000000</v>
      </c>
      <c r="I967" s="6">
        <f>IF(Overall!G969&lt;&gt;"",VALUE(Overall!G969),"")</f>
        <v>77</v>
      </c>
      <c r="J967" s="6">
        <f>IF(Overall!H969&lt;&gt;"",VALUE(Overall!H969),"")</f>
        <v>64</v>
      </c>
      <c r="K967" s="6">
        <f>IF(Overall!I969&lt;&gt;"",VALUE(Overall!I969),"")</f>
        <v>8.4</v>
      </c>
      <c r="L967" s="6">
        <f>IF(Overall!J969&lt;&gt;"",VALUE(Overall!J969),"")</f>
        <v>1.5</v>
      </c>
      <c r="M967" s="6">
        <f>IF(Overall!K969&lt;&gt;"",VALUE(Overall!K969),"")</f>
        <v>6.9</v>
      </c>
      <c r="N967" s="6">
        <f>IF(Overall!T969&lt;&gt;"",VALUE(Overall!T969),"")</f>
        <v>69.58</v>
      </c>
      <c r="O967" s="7">
        <f>IF(Overall!L969&lt;&gt;"", DATEVALUE(Overall!L969), "")</f>
        <v>45809</v>
      </c>
      <c r="P967" s="7">
        <f>IF(Overall!M969&lt;&gt;"", DATEVALUE(Overall!M969), "")</f>
        <v>45838</v>
      </c>
      <c r="Q967" s="7" t="str">
        <f>IF(Overall!S969&lt;&gt;"",_xlfn.VALUETOTEXT(Overall!S969),"")</f>
        <v>Jun</v>
      </c>
      <c r="R967" s="7">
        <f>IF(Overall!O969&lt;&gt;"", DATEVALUE(Overall!O969), "")</f>
        <v>45733</v>
      </c>
      <c r="S967" s="7">
        <f>IF(Overall!O969&lt;&gt;"", DATEVALUE(Overall!O969), "")</f>
        <v>45733</v>
      </c>
      <c r="T967" s="5">
        <f t="shared" si="31"/>
        <v>1</v>
      </c>
      <c r="U967" s="10" t="str">
        <f>IF(Overall!$A969&lt;&gt;"",IF(AND(MONTH($O967) &lt;= 1, MONTH($P967) &gt;= 1), IF($T967 &lt;&gt; "", $H967/$T967, ""), ""),"")</f>
        <v/>
      </c>
      <c r="V967" s="10" t="str">
        <f>IF(Overall!$A969&lt;&gt;"",IF(AND(MONTH($O967) &lt;= 2, MONTH($P967) &gt;= 2), IF($T967 &lt;&gt; "", $H967/$T967, ""), ""),"")</f>
        <v/>
      </c>
      <c r="W967" s="10" t="str">
        <f>IF(Overall!$A969&lt;&gt;"",IF(AND(MONTH($O967) &lt;= 3, MONTH($P967) &gt;= 3), IF($T967 &lt;&gt; "", $H967/$T967, ""), ""),"")</f>
        <v/>
      </c>
      <c r="X967" s="10" t="str">
        <f>IF(Overall!$A969&lt;&gt;"",IF(AND(MONTH($O967) &lt;= 4, MONTH($P967) &gt;= 4), IF($T967 &lt;&gt; "", $H967/$T967, ""), ""),"")</f>
        <v/>
      </c>
      <c r="Y967" s="10" t="str">
        <f>IF(Overall!$A969&lt;&gt;"",IF(AND(MONTH($O967) &lt;= 5, MONTH($P967) &gt;= 5), IF($T967 &lt;&gt; "", $H967/$T967, ""), ""),"")</f>
        <v/>
      </c>
      <c r="Z967" s="10">
        <f>IF(Overall!$A969&lt;&gt;"",IF(AND(MONTH($O967) &lt;= 6, MONTH($P967) &gt;= 6), IF($T967 &lt;&gt; "", $H967/$T967, ""), ""),"")</f>
        <v>1000000</v>
      </c>
      <c r="AA967" s="10" t="str">
        <f>IF(Overall!$A969&lt;&gt;"",IF(AND(MONTH($O967) &lt;= 7, MONTH($P967) &gt;= 7 ), IF($T967 &lt;&gt; "", $H967/$T967, ""), ""),"")</f>
        <v/>
      </c>
      <c r="AB967" s="10" t="str">
        <f>IF(Overall!$A969&lt;&gt;"",IF(AND(MONTH($O967) &lt;= 8, MONTH($P967) &gt;= 8), IF($T967 &lt;&gt; "", $H967/$T967, ""), ""),"")</f>
        <v/>
      </c>
      <c r="AC967" s="10" t="str">
        <f>IF(Overall!$A969&lt;&gt;"",IF(AND(MONTH($O967) &lt;= 9, MONTH($P967) &gt;= 9), IF($T967 &lt;&gt; "", $H967/$T967, ""), ""),"")</f>
        <v/>
      </c>
      <c r="AD967" s="10" t="str">
        <f>IF(Overall!$A969&lt;&gt;"",IF(AND(MONTH($O967) &lt;= 10, MONTH($P967) &gt;= 10), IF($T967 &lt;&gt; "", $H967/$T967, ""), ""),"")</f>
        <v/>
      </c>
      <c r="AE967" s="10" t="str">
        <f>IF(Overall!$A969&lt;&gt;"",IF(AND(MONTH($O967) &lt;= 11, MONTH($P967) &gt;= 11), IF($T967 &lt;&gt; "", $H967/$T967, ""), ""),"")</f>
        <v/>
      </c>
      <c r="AF967" s="10" t="str">
        <f>IF(Overall!$A969&lt;&gt;"",IF(AND(MONTH($O967) &lt;= 12, MONTH($P967) &gt;= 12), IF($T967 &lt;&gt; "", $H967/$T967, ""), ""),"")</f>
        <v/>
      </c>
      <c r="AH967" s="10" t="str">
        <f ca="1">IFERROR(IF(AND(NOW()&lt;= EOMONTH(DATE(YEAR($P967),1, 1), 0), Overall!$A969&lt;&gt;"", MONTH($O967) &lt;= 1, MONTH($P967) &gt;= 1), IF($T967 &lt;&gt; "", $H967/$T967, ""), ""), "")</f>
        <v/>
      </c>
      <c r="AI967" s="10" t="str">
        <f ca="1">IFERROR(IF(AND(NOW()&lt;= EOMONTH(DATE(YEAR($P967),2, 1), 0), Overall!$A969&lt;&gt;"", MONTH($O967) &lt;= 2, MONTH($P967) &gt;= 2), IF($T967 &lt;&gt; "", $H967/$T967, ""), ""), "")</f>
        <v/>
      </c>
      <c r="AJ967" s="10" t="str">
        <f ca="1">IFERROR(IF(AND(NOW()&lt;= EOMONTH(DATE(YEAR($P967),3, 1), 0), Overall!$A969&lt;&gt;"", MONTH($O967) &lt;= 3, MONTH($P967) &gt;= 3), IF($T967 &lt;&gt; "", $H967/$T967, ""), ""), "")</f>
        <v/>
      </c>
      <c r="AK967" s="10" t="str">
        <f ca="1">IFERROR(IF(AND(NOW()&lt;= EOMONTH(DATE(YEAR($P967),4, 1), 0), Overall!$A969&lt;&gt;"", MONTH($O967) &lt;= 4, MONTH($P967) &gt;= 4), IF($T967 &lt;&gt; "", $H967/$T967, ""), ""), "")</f>
        <v/>
      </c>
      <c r="AL967" s="10" t="str">
        <f ca="1">IFERROR(IF(AND(NOW()&lt;= EOMONTH(DATE(YEAR($P967),5, 1), 0), Overall!$A969&lt;&gt;"", MONTH($O967) &lt;= 5, MONTH($P967) &gt;= 5), IF($T967 &lt;&gt; "", $H967/$T967, ""), ""), "")</f>
        <v/>
      </c>
      <c r="AM967" s="10">
        <f ca="1">IFERROR(IF(AND(NOW()&lt;= EOMONTH(DATE(YEAR($P967),6, 1), 0), Overall!$A969&lt;&gt;"", MONTH($O967) &lt;= 6, MONTH($P967) &gt;= 6), IF($T967 &lt;&gt; "", $H967/$T967, ""), ""), "")</f>
        <v>1000000</v>
      </c>
      <c r="AN967" s="10" t="str">
        <f ca="1">IFERROR(IF(AND(NOW()&lt;= EOMONTH(DATE(YEAR($P967),7, 1), 0), Overall!$A969&lt;&gt;"", MONTH($O967) &lt;= 7, MONTH($P967) &gt;= 7), IF($T967 &lt;&gt; "", $H967/$T967, ""), ""), "")</f>
        <v/>
      </c>
      <c r="AO967" s="10" t="str">
        <f ca="1">IFERROR(IF(AND(NOW()&lt;= EOMONTH(DATE(YEAR($P967),8, 1), 0), Overall!$A969&lt;&gt;"", MONTH($O967) &lt;= 8, MONTH($P967) &gt;= 8), IF($T967 &lt;&gt; "", $H967/$T967, ""), ""), "")</f>
        <v/>
      </c>
      <c r="AP967" s="10" t="str">
        <f ca="1">IFERROR(IF(AND(NOW()&lt;= EOMONTH(DATE(YEAR($P967),9, 1), 0), Overall!$A969&lt;&gt;"", MONTH($O967) &lt;= 9, MONTH($P967) &gt;= 9), IF($T967 &lt;&gt; "", $H967/$T967, ""), ""), "")</f>
        <v/>
      </c>
      <c r="AQ967" s="10" t="str">
        <f ca="1">IFERROR(IF(AND(NOW()&lt;= EOMONTH(DATE(YEAR($P967),10, 1), 0), Overall!$A969&lt;&gt;"", MONTH($O967) &lt;= 10, MONTH($P967) &gt;= 10), IF($T967 &lt;&gt; "", $H967/$T967, ""), ""), "")</f>
        <v/>
      </c>
      <c r="AR967" s="10" t="str">
        <f ca="1">IFERROR(IF(AND(NOW()&lt;= EOMONTH(DATE(YEAR($P967),11, 1), 0), Overall!$A969&lt;&gt;"", MONTH($O967) &lt;=11, MONTH($P967) &gt;= 11), IF($T967 &lt;&gt; "", $H967/$T967, ""), ""), "")</f>
        <v/>
      </c>
      <c r="AS967" s="10" t="str">
        <f ca="1">IFERROR(IF(AND(NOW()&lt;= EOMONTH(DATE(YEAR($P967),12, 1), 0), Overall!$A969&lt;&gt;"", MONTH($O967) &lt;= 12, MONTH($P967) &gt;= 12), IF($T967 &lt;&gt; "", $H967/$T967, ""), ""), "")</f>
        <v/>
      </c>
      <c r="AT967" s="16">
        <f t="shared" ca="1" si="30"/>
        <v>1000000</v>
      </c>
    </row>
    <row r="968" spans="1:46" x14ac:dyDescent="0.25">
      <c r="A968" t="str">
        <f>_xlfn.VALUETOTEXT(Overall!A970)</f>
        <v>FY2025 PCHP</v>
      </c>
      <c r="B968" s="8">
        <f>IF(Overall!B970&lt;&gt;"", VALUE(Overall!B970), "")</f>
        <v>118</v>
      </c>
      <c r="C968" s="5" t="str">
        <f>IF(Overall!C970&lt;&gt;"",_xlfn.VALUETOTEXT(Overall!C970),"")</f>
        <v>25-1703-0904-25JPMC-PS-EG-118</v>
      </c>
      <c r="D968" s="5" t="str">
        <f>_xlfn.VALUETOTEXT(Overall!D970)</f>
        <v>EG</v>
      </c>
      <c r="E968" s="5" t="str">
        <f>IF(Overall!Q970&lt;&gt;"",_xlfn.VALUETOTEXT(Overall!Q970),"")</f>
        <v>JPMC</v>
      </c>
      <c r="F968" s="5" t="str">
        <f>IF(Overall!E970&lt;&gt;"",_xlfn.VALUETOTEXT(Overall!E970),"")</f>
        <v>JP Morgan Chase Bank NA</v>
      </c>
      <c r="G968" s="5" t="str">
        <f>IF(Overall!R970&lt;&gt;"",_xlfn.VALUETOTEXT(Overall!R970),"")</f>
        <v>Asian</v>
      </c>
      <c r="H968" s="6">
        <f>IF(Overall!F970&lt;&gt;"",VALUE(Overall!F970),"")</f>
        <v>500000</v>
      </c>
      <c r="I968" s="6">
        <f>IF(Overall!G970&lt;&gt;"",VALUE(Overall!G970),"")</f>
        <v>77</v>
      </c>
      <c r="J968" s="6">
        <f>IF(Overall!H970&lt;&gt;"",VALUE(Overall!H970),"")</f>
        <v>64</v>
      </c>
      <c r="K968" s="6">
        <f>IF(Overall!I970&lt;&gt;"",VALUE(Overall!I970),"")</f>
        <v>8.4499999999999993</v>
      </c>
      <c r="L968" s="6">
        <f>IF(Overall!J970&lt;&gt;"",VALUE(Overall!J970),"")</f>
        <v>1.55</v>
      </c>
      <c r="M968" s="6">
        <f>IF(Overall!K970&lt;&gt;"",VALUE(Overall!K970),"")</f>
        <v>6.9</v>
      </c>
      <c r="N968" s="6">
        <f>IF(Overall!T970&lt;&gt;"",VALUE(Overall!T970),"")</f>
        <v>69.650000000000006</v>
      </c>
      <c r="O968" s="7">
        <f>IF(Overall!L970&lt;&gt;"", DATEVALUE(Overall!L970), "")</f>
        <v>45809</v>
      </c>
      <c r="P968" s="7">
        <f>IF(Overall!M970&lt;&gt;"", DATEVALUE(Overall!M970), "")</f>
        <v>45838</v>
      </c>
      <c r="Q968" s="7" t="str">
        <f>IF(Overall!S970&lt;&gt;"",_xlfn.VALUETOTEXT(Overall!S970),"")</f>
        <v>Jun</v>
      </c>
      <c r="R968" s="7">
        <f>IF(Overall!O970&lt;&gt;"", DATEVALUE(Overall!O970), "")</f>
        <v>45733</v>
      </c>
      <c r="S968" s="7">
        <f>IF(Overall!O970&lt;&gt;"", DATEVALUE(Overall!O970), "")</f>
        <v>45733</v>
      </c>
      <c r="T968" s="5">
        <f t="shared" si="31"/>
        <v>1</v>
      </c>
      <c r="U968" s="10" t="str">
        <f>IF(Overall!$A970&lt;&gt;"",IF(AND(MONTH($O968) &lt;= 1, MONTH($P968) &gt;= 1), IF($T968 &lt;&gt; "", $H968/$T968, ""), ""),"")</f>
        <v/>
      </c>
      <c r="V968" s="10" t="str">
        <f>IF(Overall!$A970&lt;&gt;"",IF(AND(MONTH($O968) &lt;= 2, MONTH($P968) &gt;= 2), IF($T968 &lt;&gt; "", $H968/$T968, ""), ""),"")</f>
        <v/>
      </c>
      <c r="W968" s="10" t="str">
        <f>IF(Overall!$A970&lt;&gt;"",IF(AND(MONTH($O968) &lt;= 3, MONTH($P968) &gt;= 3), IF($T968 &lt;&gt; "", $H968/$T968, ""), ""),"")</f>
        <v/>
      </c>
      <c r="X968" s="10" t="str">
        <f>IF(Overall!$A970&lt;&gt;"",IF(AND(MONTH($O968) &lt;= 4, MONTH($P968) &gt;= 4), IF($T968 &lt;&gt; "", $H968/$T968, ""), ""),"")</f>
        <v/>
      </c>
      <c r="Y968" s="10" t="str">
        <f>IF(Overall!$A970&lt;&gt;"",IF(AND(MONTH($O968) &lt;= 5, MONTH($P968) &gt;= 5), IF($T968 &lt;&gt; "", $H968/$T968, ""), ""),"")</f>
        <v/>
      </c>
      <c r="Z968" s="10">
        <f>IF(Overall!$A970&lt;&gt;"",IF(AND(MONTH($O968) &lt;= 6, MONTH($P968) &gt;= 6), IF($T968 &lt;&gt; "", $H968/$T968, ""), ""),"")</f>
        <v>500000</v>
      </c>
      <c r="AA968" s="10" t="str">
        <f>IF(Overall!$A970&lt;&gt;"",IF(AND(MONTH($O968) &lt;= 7, MONTH($P968) &gt;= 7 ), IF($T968 &lt;&gt; "", $H968/$T968, ""), ""),"")</f>
        <v/>
      </c>
      <c r="AB968" s="10" t="str">
        <f>IF(Overall!$A970&lt;&gt;"",IF(AND(MONTH($O968) &lt;= 8, MONTH($P968) &gt;= 8), IF($T968 &lt;&gt; "", $H968/$T968, ""), ""),"")</f>
        <v/>
      </c>
      <c r="AC968" s="10" t="str">
        <f>IF(Overall!$A970&lt;&gt;"",IF(AND(MONTH($O968) &lt;= 9, MONTH($P968) &gt;= 9), IF($T968 &lt;&gt; "", $H968/$T968, ""), ""),"")</f>
        <v/>
      </c>
      <c r="AD968" s="10" t="str">
        <f>IF(Overall!$A970&lt;&gt;"",IF(AND(MONTH($O968) &lt;= 10, MONTH($P968) &gt;= 10), IF($T968 &lt;&gt; "", $H968/$T968, ""), ""),"")</f>
        <v/>
      </c>
      <c r="AE968" s="10" t="str">
        <f>IF(Overall!$A970&lt;&gt;"",IF(AND(MONTH($O968) &lt;= 11, MONTH($P968) &gt;= 11), IF($T968 &lt;&gt; "", $H968/$T968, ""), ""),"")</f>
        <v/>
      </c>
      <c r="AF968" s="10" t="str">
        <f>IF(Overall!$A970&lt;&gt;"",IF(AND(MONTH($O968) &lt;= 12, MONTH($P968) &gt;= 12), IF($T968 &lt;&gt; "", $H968/$T968, ""), ""),"")</f>
        <v/>
      </c>
      <c r="AH968" s="10" t="str">
        <f ca="1">IFERROR(IF(AND(NOW()&lt;= EOMONTH(DATE(YEAR($P968),1, 1), 0), Overall!$A970&lt;&gt;"", MONTH($O968) &lt;= 1, MONTH($P968) &gt;= 1), IF($T968 &lt;&gt; "", $H968/$T968, ""), ""), "")</f>
        <v/>
      </c>
      <c r="AI968" s="10" t="str">
        <f ca="1">IFERROR(IF(AND(NOW()&lt;= EOMONTH(DATE(YEAR($P968),2, 1), 0), Overall!$A970&lt;&gt;"", MONTH($O968) &lt;= 2, MONTH($P968) &gt;= 2), IF($T968 &lt;&gt; "", $H968/$T968, ""), ""), "")</f>
        <v/>
      </c>
      <c r="AJ968" s="10" t="str">
        <f ca="1">IFERROR(IF(AND(NOW()&lt;= EOMONTH(DATE(YEAR($P968),3, 1), 0), Overall!$A970&lt;&gt;"", MONTH($O968) &lt;= 3, MONTH($P968) &gt;= 3), IF($T968 &lt;&gt; "", $H968/$T968, ""), ""), "")</f>
        <v/>
      </c>
      <c r="AK968" s="10" t="str">
        <f ca="1">IFERROR(IF(AND(NOW()&lt;= EOMONTH(DATE(YEAR($P968),4, 1), 0), Overall!$A970&lt;&gt;"", MONTH($O968) &lt;= 4, MONTH($P968) &gt;= 4), IF($T968 &lt;&gt; "", $H968/$T968, ""), ""), "")</f>
        <v/>
      </c>
      <c r="AL968" s="10" t="str">
        <f ca="1">IFERROR(IF(AND(NOW()&lt;= EOMONTH(DATE(YEAR($P968),5, 1), 0), Overall!$A970&lt;&gt;"", MONTH($O968) &lt;= 5, MONTH($P968) &gt;= 5), IF($T968 &lt;&gt; "", $H968/$T968, ""), ""), "")</f>
        <v/>
      </c>
      <c r="AM968" s="10">
        <f ca="1">IFERROR(IF(AND(NOW()&lt;= EOMONTH(DATE(YEAR($P968),6, 1), 0), Overall!$A970&lt;&gt;"", MONTH($O968) &lt;= 6, MONTH($P968) &gt;= 6), IF($T968 &lt;&gt; "", $H968/$T968, ""), ""), "")</f>
        <v>500000</v>
      </c>
      <c r="AN968" s="10" t="str">
        <f ca="1">IFERROR(IF(AND(NOW()&lt;= EOMONTH(DATE(YEAR($P968),7, 1), 0), Overall!$A970&lt;&gt;"", MONTH($O968) &lt;= 7, MONTH($P968) &gt;= 7), IF($T968 &lt;&gt; "", $H968/$T968, ""), ""), "")</f>
        <v/>
      </c>
      <c r="AO968" s="10" t="str">
        <f ca="1">IFERROR(IF(AND(NOW()&lt;= EOMONTH(DATE(YEAR($P968),8, 1), 0), Overall!$A970&lt;&gt;"", MONTH($O968) &lt;= 8, MONTH($P968) &gt;= 8), IF($T968 &lt;&gt; "", $H968/$T968, ""), ""), "")</f>
        <v/>
      </c>
      <c r="AP968" s="10" t="str">
        <f ca="1">IFERROR(IF(AND(NOW()&lt;= EOMONTH(DATE(YEAR($P968),9, 1), 0), Overall!$A970&lt;&gt;"", MONTH($O968) &lt;= 9, MONTH($P968) &gt;= 9), IF($T968 &lt;&gt; "", $H968/$T968, ""), ""), "")</f>
        <v/>
      </c>
      <c r="AQ968" s="10" t="str">
        <f ca="1">IFERROR(IF(AND(NOW()&lt;= EOMONTH(DATE(YEAR($P968),10, 1), 0), Overall!$A970&lt;&gt;"", MONTH($O968) &lt;= 10, MONTH($P968) &gt;= 10), IF($T968 &lt;&gt; "", $H968/$T968, ""), ""), "")</f>
        <v/>
      </c>
      <c r="AR968" s="10" t="str">
        <f ca="1">IFERROR(IF(AND(NOW()&lt;= EOMONTH(DATE(YEAR($P968),11, 1), 0), Overall!$A970&lt;&gt;"", MONTH($O968) &lt;=11, MONTH($P968) &gt;= 11), IF($T968 &lt;&gt; "", $H968/$T968, ""), ""), "")</f>
        <v/>
      </c>
      <c r="AS968" s="10" t="str">
        <f ca="1">IFERROR(IF(AND(NOW()&lt;= EOMONTH(DATE(YEAR($P968),12, 1), 0), Overall!$A970&lt;&gt;"", MONTH($O968) &lt;= 12, MONTH($P968) &gt;= 12), IF($T968 &lt;&gt; "", $H968/$T968, ""), ""), "")</f>
        <v/>
      </c>
      <c r="AT968" s="16">
        <f t="shared" ca="1" si="30"/>
        <v>500000</v>
      </c>
    </row>
    <row r="969" spans="1:46" x14ac:dyDescent="0.25">
      <c r="A969" t="str">
        <f>_xlfn.VALUETOTEXT(Overall!A971)</f>
        <v>FY2025 PCHP</v>
      </c>
      <c r="B969" s="8">
        <f>IF(Overall!B971&lt;&gt;"", VALUE(Overall!B971), "")</f>
        <v>119</v>
      </c>
      <c r="C969" s="5" t="str">
        <f>IF(Overall!C971&lt;&gt;"",_xlfn.VALUETOTEXT(Overall!C971),"")</f>
        <v>25-1703-0904-25SCBB-PS-EG-119</v>
      </c>
      <c r="D969" s="5" t="str">
        <f>_xlfn.VALUETOTEXT(Overall!D971)</f>
        <v>EG</v>
      </c>
      <c r="E969" s="5" t="str">
        <f>IF(Overall!Q971&lt;&gt;"",_xlfn.VALUETOTEXT(Overall!Q971),"")</f>
        <v>SCBB</v>
      </c>
      <c r="F969" s="5" t="str">
        <f>IF(Overall!E971&lt;&gt;"",_xlfn.VALUETOTEXT(Overall!E971),"")</f>
        <v>Standard Chartered Bank (M) Bhd</v>
      </c>
      <c r="G969" s="5" t="str">
        <f>IF(Overall!R971&lt;&gt;"",_xlfn.VALUETOTEXT(Overall!R971),"")</f>
        <v>Asian</v>
      </c>
      <c r="H969" s="6">
        <f>IF(Overall!F971&lt;&gt;"",VALUE(Overall!F971),"")</f>
        <v>1000000</v>
      </c>
      <c r="I969" s="6">
        <f>IF(Overall!G971&lt;&gt;"",VALUE(Overall!G971),"")</f>
        <v>77</v>
      </c>
      <c r="J969" s="6">
        <f>IF(Overall!H971&lt;&gt;"",VALUE(Overall!H971),"")</f>
        <v>64</v>
      </c>
      <c r="K969" s="6">
        <f>IF(Overall!I971&lt;&gt;"",VALUE(Overall!I971),"")</f>
        <v>8.35</v>
      </c>
      <c r="L969" s="6">
        <f>IF(Overall!J971&lt;&gt;"",VALUE(Overall!J971),"")</f>
        <v>1.46</v>
      </c>
      <c r="M969" s="6">
        <f>IF(Overall!K971&lt;&gt;"",VALUE(Overall!K971),"")</f>
        <v>6.89</v>
      </c>
      <c r="N969" s="6">
        <f>IF(Overall!T971&lt;&gt;"",VALUE(Overall!T971),"")</f>
        <v>69.64</v>
      </c>
      <c r="O969" s="7">
        <f>IF(Overall!L971&lt;&gt;"", DATEVALUE(Overall!L971), "")</f>
        <v>45809</v>
      </c>
      <c r="P969" s="7">
        <f>IF(Overall!M971&lt;&gt;"", DATEVALUE(Overall!M971), "")</f>
        <v>45838</v>
      </c>
      <c r="Q969" s="7" t="str">
        <f>IF(Overall!S971&lt;&gt;"",_xlfn.VALUETOTEXT(Overall!S971),"")</f>
        <v>Jun</v>
      </c>
      <c r="R969" s="7">
        <f>IF(Overall!O971&lt;&gt;"", DATEVALUE(Overall!O971), "")</f>
        <v>45733</v>
      </c>
      <c r="S969" s="7">
        <f>IF(Overall!O971&lt;&gt;"", DATEVALUE(Overall!O971), "")</f>
        <v>45733</v>
      </c>
      <c r="T969" s="5">
        <f t="shared" si="31"/>
        <v>1</v>
      </c>
      <c r="U969" s="10" t="str">
        <f>IF(Overall!$A971&lt;&gt;"",IF(AND(MONTH($O969) &lt;= 1, MONTH($P969) &gt;= 1), IF($T969 &lt;&gt; "", $H969/$T969, ""), ""),"")</f>
        <v/>
      </c>
      <c r="V969" s="10" t="str">
        <f>IF(Overall!$A971&lt;&gt;"",IF(AND(MONTH($O969) &lt;= 2, MONTH($P969) &gt;= 2), IF($T969 &lt;&gt; "", $H969/$T969, ""), ""),"")</f>
        <v/>
      </c>
      <c r="W969" s="10" t="str">
        <f>IF(Overall!$A971&lt;&gt;"",IF(AND(MONTH($O969) &lt;= 3, MONTH($P969) &gt;= 3), IF($T969 &lt;&gt; "", $H969/$T969, ""), ""),"")</f>
        <v/>
      </c>
      <c r="X969" s="10" t="str">
        <f>IF(Overall!$A971&lt;&gt;"",IF(AND(MONTH($O969) &lt;= 4, MONTH($P969) &gt;= 4), IF($T969 &lt;&gt; "", $H969/$T969, ""), ""),"")</f>
        <v/>
      </c>
      <c r="Y969" s="10" t="str">
        <f>IF(Overall!$A971&lt;&gt;"",IF(AND(MONTH($O969) &lt;= 5, MONTH($P969) &gt;= 5), IF($T969 &lt;&gt; "", $H969/$T969, ""), ""),"")</f>
        <v/>
      </c>
      <c r="Z969" s="10">
        <f>IF(Overall!$A971&lt;&gt;"",IF(AND(MONTH($O969) &lt;= 6, MONTH($P969) &gt;= 6), IF($T969 &lt;&gt; "", $H969/$T969, ""), ""),"")</f>
        <v>1000000</v>
      </c>
      <c r="AA969" s="10" t="str">
        <f>IF(Overall!$A971&lt;&gt;"",IF(AND(MONTH($O969) &lt;= 7, MONTH($P969) &gt;= 7 ), IF($T969 &lt;&gt; "", $H969/$T969, ""), ""),"")</f>
        <v/>
      </c>
      <c r="AB969" s="10" t="str">
        <f>IF(Overall!$A971&lt;&gt;"",IF(AND(MONTH($O969) &lt;= 8, MONTH($P969) &gt;= 8), IF($T969 &lt;&gt; "", $H969/$T969, ""), ""),"")</f>
        <v/>
      </c>
      <c r="AC969" s="10" t="str">
        <f>IF(Overall!$A971&lt;&gt;"",IF(AND(MONTH($O969) &lt;= 9, MONTH($P969) &gt;= 9), IF($T969 &lt;&gt; "", $H969/$T969, ""), ""),"")</f>
        <v/>
      </c>
      <c r="AD969" s="10" t="str">
        <f>IF(Overall!$A971&lt;&gt;"",IF(AND(MONTH($O969) &lt;= 10, MONTH($P969) &gt;= 10), IF($T969 &lt;&gt; "", $H969/$T969, ""), ""),"")</f>
        <v/>
      </c>
      <c r="AE969" s="10" t="str">
        <f>IF(Overall!$A971&lt;&gt;"",IF(AND(MONTH($O969) &lt;= 11, MONTH($P969) &gt;= 11), IF($T969 &lt;&gt; "", $H969/$T969, ""), ""),"")</f>
        <v/>
      </c>
      <c r="AF969" s="10" t="str">
        <f>IF(Overall!$A971&lt;&gt;"",IF(AND(MONTH($O969) &lt;= 12, MONTH($P969) &gt;= 12), IF($T969 &lt;&gt; "", $H969/$T969, ""), ""),"")</f>
        <v/>
      </c>
      <c r="AH969" s="10" t="str">
        <f ca="1">IFERROR(IF(AND(NOW()&lt;= EOMONTH(DATE(YEAR($P969),1, 1), 0), Overall!$A971&lt;&gt;"", MONTH($O969) &lt;= 1, MONTH($P969) &gt;= 1), IF($T969 &lt;&gt; "", $H969/$T969, ""), ""), "")</f>
        <v/>
      </c>
      <c r="AI969" s="10" t="str">
        <f ca="1">IFERROR(IF(AND(NOW()&lt;= EOMONTH(DATE(YEAR($P969),2, 1), 0), Overall!$A971&lt;&gt;"", MONTH($O969) &lt;= 2, MONTH($P969) &gt;= 2), IF($T969 &lt;&gt; "", $H969/$T969, ""), ""), "")</f>
        <v/>
      </c>
      <c r="AJ969" s="10" t="str">
        <f ca="1">IFERROR(IF(AND(NOW()&lt;= EOMONTH(DATE(YEAR($P969),3, 1), 0), Overall!$A971&lt;&gt;"", MONTH($O969) &lt;= 3, MONTH($P969) &gt;= 3), IF($T969 &lt;&gt; "", $H969/$T969, ""), ""), "")</f>
        <v/>
      </c>
      <c r="AK969" s="10" t="str">
        <f ca="1">IFERROR(IF(AND(NOW()&lt;= EOMONTH(DATE(YEAR($P969),4, 1), 0), Overall!$A971&lt;&gt;"", MONTH($O969) &lt;= 4, MONTH($P969) &gt;= 4), IF($T969 &lt;&gt; "", $H969/$T969, ""), ""), "")</f>
        <v/>
      </c>
      <c r="AL969" s="10" t="str">
        <f ca="1">IFERROR(IF(AND(NOW()&lt;= EOMONTH(DATE(YEAR($P969),5, 1), 0), Overall!$A971&lt;&gt;"", MONTH($O969) &lt;= 5, MONTH($P969) &gt;= 5), IF($T969 &lt;&gt; "", $H969/$T969, ""), ""), "")</f>
        <v/>
      </c>
      <c r="AM969" s="10">
        <f ca="1">IFERROR(IF(AND(NOW()&lt;= EOMONTH(DATE(YEAR($P969),6, 1), 0), Overall!$A971&lt;&gt;"", MONTH($O969) &lt;= 6, MONTH($P969) &gt;= 6), IF($T969 &lt;&gt; "", $H969/$T969, ""), ""), "")</f>
        <v>1000000</v>
      </c>
      <c r="AN969" s="10" t="str">
        <f ca="1">IFERROR(IF(AND(NOW()&lt;= EOMONTH(DATE(YEAR($P969),7, 1), 0), Overall!$A971&lt;&gt;"", MONTH($O969) &lt;= 7, MONTH($P969) &gt;= 7), IF($T969 &lt;&gt; "", $H969/$T969, ""), ""), "")</f>
        <v/>
      </c>
      <c r="AO969" s="10" t="str">
        <f ca="1">IFERROR(IF(AND(NOW()&lt;= EOMONTH(DATE(YEAR($P969),8, 1), 0), Overall!$A971&lt;&gt;"", MONTH($O969) &lt;= 8, MONTH($P969) &gt;= 8), IF($T969 &lt;&gt; "", $H969/$T969, ""), ""), "")</f>
        <v/>
      </c>
      <c r="AP969" s="10" t="str">
        <f ca="1">IFERROR(IF(AND(NOW()&lt;= EOMONTH(DATE(YEAR($P969),9, 1), 0), Overall!$A971&lt;&gt;"", MONTH($O969) &lt;= 9, MONTH($P969) &gt;= 9), IF($T969 &lt;&gt; "", $H969/$T969, ""), ""), "")</f>
        <v/>
      </c>
      <c r="AQ969" s="10" t="str">
        <f ca="1">IFERROR(IF(AND(NOW()&lt;= EOMONTH(DATE(YEAR($P969),10, 1), 0), Overall!$A971&lt;&gt;"", MONTH($O969) &lt;= 10, MONTH($P969) &gt;= 10), IF($T969 &lt;&gt; "", $H969/$T969, ""), ""), "")</f>
        <v/>
      </c>
      <c r="AR969" s="10" t="str">
        <f ca="1">IFERROR(IF(AND(NOW()&lt;= EOMONTH(DATE(YEAR($P969),11, 1), 0), Overall!$A971&lt;&gt;"", MONTH($O969) &lt;=11, MONTH($P969) &gt;= 11), IF($T969 &lt;&gt; "", $H969/$T969, ""), ""), "")</f>
        <v/>
      </c>
      <c r="AS969" s="10" t="str">
        <f ca="1">IFERROR(IF(AND(NOW()&lt;= EOMONTH(DATE(YEAR($P969),12, 1), 0), Overall!$A971&lt;&gt;"", MONTH($O969) &lt;= 12, MONTH($P969) &gt;= 12), IF($T969 &lt;&gt; "", $H969/$T969, ""), ""), "")</f>
        <v/>
      </c>
      <c r="AT969" s="16">
        <f t="shared" ca="1" si="30"/>
        <v>1000000</v>
      </c>
    </row>
    <row r="970" spans="1:46" x14ac:dyDescent="0.25">
      <c r="A970" t="str">
        <f>_xlfn.VALUETOTEXT(Overall!A972)</f>
        <v>FY2025 PCHP</v>
      </c>
      <c r="B970" s="8">
        <f>IF(Overall!B972&lt;&gt;"", VALUE(Overall!B972), "")</f>
        <v>120</v>
      </c>
      <c r="C970" s="5" t="str">
        <f>IF(Overall!C972&lt;&gt;"",_xlfn.VALUETOTEXT(Overall!C972),"")</f>
        <v>25-1703-0904-25CITI-PS-EG-120</v>
      </c>
      <c r="D970" s="5" t="str">
        <f>_xlfn.VALUETOTEXT(Overall!D972)</f>
        <v>EG</v>
      </c>
      <c r="E970" s="5" t="str">
        <f>IF(Overall!Q972&lt;&gt;"",_xlfn.VALUETOTEXT(Overall!Q972),"")</f>
        <v>CITI</v>
      </c>
      <c r="F970" s="5" t="str">
        <f>IF(Overall!E972&lt;&gt;"",_xlfn.VALUETOTEXT(Overall!E972),"")</f>
        <v>Citibank Bhd</v>
      </c>
      <c r="G970" s="5" t="str">
        <f>IF(Overall!R972&lt;&gt;"",_xlfn.VALUETOTEXT(Overall!R972),"")</f>
        <v>Asian</v>
      </c>
      <c r="H970" s="6">
        <f>IF(Overall!F972&lt;&gt;"",VALUE(Overall!F972),"")</f>
        <v>1000000</v>
      </c>
      <c r="I970" s="6">
        <f>IF(Overall!G972&lt;&gt;"",VALUE(Overall!G972),"")</f>
        <v>77</v>
      </c>
      <c r="J970" s="6">
        <f>IF(Overall!H972&lt;&gt;"",VALUE(Overall!H972),"")</f>
        <v>64</v>
      </c>
      <c r="K970" s="6">
        <f>IF(Overall!I972&lt;&gt;"",VALUE(Overall!I972),"")</f>
        <v>8.35</v>
      </c>
      <c r="L970" s="6">
        <f>IF(Overall!J972&lt;&gt;"",VALUE(Overall!J972),"")</f>
        <v>1.45</v>
      </c>
      <c r="M970" s="6">
        <f>IF(Overall!K972&lt;&gt;"",VALUE(Overall!K972),"")</f>
        <v>6.9</v>
      </c>
      <c r="N970" s="6">
        <f>IF(Overall!T972&lt;&gt;"",VALUE(Overall!T972),"")</f>
        <v>69.64</v>
      </c>
      <c r="O970" s="7">
        <f>IF(Overall!L972&lt;&gt;"", DATEVALUE(Overall!L972), "")</f>
        <v>45809</v>
      </c>
      <c r="P970" s="7">
        <f>IF(Overall!M972&lt;&gt;"", DATEVALUE(Overall!M972), "")</f>
        <v>45838</v>
      </c>
      <c r="Q970" s="7" t="str">
        <f>IF(Overall!S972&lt;&gt;"",_xlfn.VALUETOTEXT(Overall!S972),"")</f>
        <v>Jun</v>
      </c>
      <c r="R970" s="7">
        <f>IF(Overall!O972&lt;&gt;"", DATEVALUE(Overall!O972), "")</f>
        <v>45733</v>
      </c>
      <c r="S970" s="7">
        <f>IF(Overall!O972&lt;&gt;"", DATEVALUE(Overall!O972), "")</f>
        <v>45733</v>
      </c>
      <c r="T970" s="5">
        <f t="shared" si="31"/>
        <v>1</v>
      </c>
      <c r="U970" s="10" t="str">
        <f>IF(Overall!$A972&lt;&gt;"",IF(AND(MONTH($O970) &lt;= 1, MONTH($P970) &gt;= 1), IF($T970 &lt;&gt; "", $H970/$T970, ""), ""),"")</f>
        <v/>
      </c>
      <c r="V970" s="10" t="str">
        <f>IF(Overall!$A972&lt;&gt;"",IF(AND(MONTH($O970) &lt;= 2, MONTH($P970) &gt;= 2), IF($T970 &lt;&gt; "", $H970/$T970, ""), ""),"")</f>
        <v/>
      </c>
      <c r="W970" s="10" t="str">
        <f>IF(Overall!$A972&lt;&gt;"",IF(AND(MONTH($O970) &lt;= 3, MONTH($P970) &gt;= 3), IF($T970 &lt;&gt; "", $H970/$T970, ""), ""),"")</f>
        <v/>
      </c>
      <c r="X970" s="10" t="str">
        <f>IF(Overall!$A972&lt;&gt;"",IF(AND(MONTH($O970) &lt;= 4, MONTH($P970) &gt;= 4), IF($T970 &lt;&gt; "", $H970/$T970, ""), ""),"")</f>
        <v/>
      </c>
      <c r="Y970" s="10" t="str">
        <f>IF(Overall!$A972&lt;&gt;"",IF(AND(MONTH($O970) &lt;= 5, MONTH($P970) &gt;= 5), IF($T970 &lt;&gt; "", $H970/$T970, ""), ""),"")</f>
        <v/>
      </c>
      <c r="Z970" s="10">
        <f>IF(Overall!$A972&lt;&gt;"",IF(AND(MONTH($O970) &lt;= 6, MONTH($P970) &gt;= 6), IF($T970 &lt;&gt; "", $H970/$T970, ""), ""),"")</f>
        <v>1000000</v>
      </c>
      <c r="AA970" s="10" t="str">
        <f>IF(Overall!$A972&lt;&gt;"",IF(AND(MONTH($O970) &lt;= 7, MONTH($P970) &gt;= 7 ), IF($T970 &lt;&gt; "", $H970/$T970, ""), ""),"")</f>
        <v/>
      </c>
      <c r="AB970" s="10" t="str">
        <f>IF(Overall!$A972&lt;&gt;"",IF(AND(MONTH($O970) &lt;= 8, MONTH($P970) &gt;= 8), IF($T970 &lt;&gt; "", $H970/$T970, ""), ""),"")</f>
        <v/>
      </c>
      <c r="AC970" s="10" t="str">
        <f>IF(Overall!$A972&lt;&gt;"",IF(AND(MONTH($O970) &lt;= 9, MONTH($P970) &gt;= 9), IF($T970 &lt;&gt; "", $H970/$T970, ""), ""),"")</f>
        <v/>
      </c>
      <c r="AD970" s="10" t="str">
        <f>IF(Overall!$A972&lt;&gt;"",IF(AND(MONTH($O970) &lt;= 10, MONTH($P970) &gt;= 10), IF($T970 &lt;&gt; "", $H970/$T970, ""), ""),"")</f>
        <v/>
      </c>
      <c r="AE970" s="10" t="str">
        <f>IF(Overall!$A972&lt;&gt;"",IF(AND(MONTH($O970) &lt;= 11, MONTH($P970) &gt;= 11), IF($T970 &lt;&gt; "", $H970/$T970, ""), ""),"")</f>
        <v/>
      </c>
      <c r="AF970" s="10" t="str">
        <f>IF(Overall!$A972&lt;&gt;"",IF(AND(MONTH($O970) &lt;= 12, MONTH($P970) &gt;= 12), IF($T970 &lt;&gt; "", $H970/$T970, ""), ""),"")</f>
        <v/>
      </c>
      <c r="AH970" s="10" t="str">
        <f ca="1">IFERROR(IF(AND(NOW()&lt;= EOMONTH(DATE(YEAR($P970),1, 1), 0), Overall!$A972&lt;&gt;"", MONTH($O970) &lt;= 1, MONTH($P970) &gt;= 1), IF($T970 &lt;&gt; "", $H970/$T970, ""), ""), "")</f>
        <v/>
      </c>
      <c r="AI970" s="10" t="str">
        <f ca="1">IFERROR(IF(AND(NOW()&lt;= EOMONTH(DATE(YEAR($P970),2, 1), 0), Overall!$A972&lt;&gt;"", MONTH($O970) &lt;= 2, MONTH($P970) &gt;= 2), IF($T970 &lt;&gt; "", $H970/$T970, ""), ""), "")</f>
        <v/>
      </c>
      <c r="AJ970" s="10" t="str">
        <f ca="1">IFERROR(IF(AND(NOW()&lt;= EOMONTH(DATE(YEAR($P970),3, 1), 0), Overall!$A972&lt;&gt;"", MONTH($O970) &lt;= 3, MONTH($P970) &gt;= 3), IF($T970 &lt;&gt; "", $H970/$T970, ""), ""), "")</f>
        <v/>
      </c>
      <c r="AK970" s="10" t="str">
        <f ca="1">IFERROR(IF(AND(NOW()&lt;= EOMONTH(DATE(YEAR($P970),4, 1), 0), Overall!$A972&lt;&gt;"", MONTH($O970) &lt;= 4, MONTH($P970) &gt;= 4), IF($T970 &lt;&gt; "", $H970/$T970, ""), ""), "")</f>
        <v/>
      </c>
      <c r="AL970" s="10" t="str">
        <f ca="1">IFERROR(IF(AND(NOW()&lt;= EOMONTH(DATE(YEAR($P970),5, 1), 0), Overall!$A972&lt;&gt;"", MONTH($O970) &lt;= 5, MONTH($P970) &gt;= 5), IF($T970 &lt;&gt; "", $H970/$T970, ""), ""), "")</f>
        <v/>
      </c>
      <c r="AM970" s="10">
        <f ca="1">IFERROR(IF(AND(NOW()&lt;= EOMONTH(DATE(YEAR($P970),6, 1), 0), Overall!$A972&lt;&gt;"", MONTH($O970) &lt;= 6, MONTH($P970) &gt;= 6), IF($T970 &lt;&gt; "", $H970/$T970, ""), ""), "")</f>
        <v>1000000</v>
      </c>
      <c r="AN970" s="10" t="str">
        <f ca="1">IFERROR(IF(AND(NOW()&lt;= EOMONTH(DATE(YEAR($P970),7, 1), 0), Overall!$A972&lt;&gt;"", MONTH($O970) &lt;= 7, MONTH($P970) &gt;= 7), IF($T970 &lt;&gt; "", $H970/$T970, ""), ""), "")</f>
        <v/>
      </c>
      <c r="AO970" s="10" t="str">
        <f ca="1">IFERROR(IF(AND(NOW()&lt;= EOMONTH(DATE(YEAR($P970),8, 1), 0), Overall!$A972&lt;&gt;"", MONTH($O970) &lt;= 8, MONTH($P970) &gt;= 8), IF($T970 &lt;&gt; "", $H970/$T970, ""), ""), "")</f>
        <v/>
      </c>
      <c r="AP970" s="10" t="str">
        <f ca="1">IFERROR(IF(AND(NOW()&lt;= EOMONTH(DATE(YEAR($P970),9, 1), 0), Overall!$A972&lt;&gt;"", MONTH($O970) &lt;= 9, MONTH($P970) &gt;= 9), IF($T970 &lt;&gt; "", $H970/$T970, ""), ""), "")</f>
        <v/>
      </c>
      <c r="AQ970" s="10" t="str">
        <f ca="1">IFERROR(IF(AND(NOW()&lt;= EOMONTH(DATE(YEAR($P970),10, 1), 0), Overall!$A972&lt;&gt;"", MONTH($O970) &lt;= 10, MONTH($P970) &gt;= 10), IF($T970 &lt;&gt; "", $H970/$T970, ""), ""), "")</f>
        <v/>
      </c>
      <c r="AR970" s="10" t="str">
        <f ca="1">IFERROR(IF(AND(NOW()&lt;= EOMONTH(DATE(YEAR($P970),11, 1), 0), Overall!$A972&lt;&gt;"", MONTH($O970) &lt;=11, MONTH($P970) &gt;= 11), IF($T970 &lt;&gt; "", $H970/$T970, ""), ""), "")</f>
        <v/>
      </c>
      <c r="AS970" s="10" t="str">
        <f ca="1">IFERROR(IF(AND(NOW()&lt;= EOMONTH(DATE(YEAR($P970),12, 1), 0), Overall!$A972&lt;&gt;"", MONTH($O970) &lt;= 12, MONTH($P970) &gt;= 12), IF($T970 &lt;&gt; "", $H970/$T970, ""), ""), "")</f>
        <v/>
      </c>
      <c r="AT970" s="16">
        <f t="shared" ca="1" si="30"/>
        <v>1000000</v>
      </c>
    </row>
    <row r="971" spans="1:46" x14ac:dyDescent="0.25">
      <c r="A971" t="str">
        <f>_xlfn.VALUETOTEXT(Overall!A973)</f>
        <v>FY2025 PCHP</v>
      </c>
      <c r="B971" s="8">
        <f>IF(Overall!B973&lt;&gt;"", VALUE(Overall!B973), "")</f>
        <v>121</v>
      </c>
      <c r="C971" s="5" t="str">
        <f>IF(Overall!C973&lt;&gt;"",_xlfn.VALUETOTEXT(Overall!C973),"")</f>
        <v>25-1703-0904-25BNPP-PS-EG-121</v>
      </c>
      <c r="D971" s="5" t="str">
        <f>_xlfn.VALUETOTEXT(Overall!D973)</f>
        <v>EG</v>
      </c>
      <c r="E971" s="5" t="str">
        <f>IF(Overall!Q973&lt;&gt;"",_xlfn.VALUETOTEXT(Overall!Q973),"")</f>
        <v>BNPP</v>
      </c>
      <c r="F971" s="5" t="str">
        <f>IF(Overall!E973&lt;&gt;"",_xlfn.VALUETOTEXT(Overall!E973),"")</f>
        <v>BNP Paribas SA</v>
      </c>
      <c r="G971" s="5" t="str">
        <f>IF(Overall!R973&lt;&gt;"",_xlfn.VALUETOTEXT(Overall!R973),"")</f>
        <v>Asian</v>
      </c>
      <c r="H971" s="6">
        <f>IF(Overall!F973&lt;&gt;"",VALUE(Overall!F973),"")</f>
        <v>1000000</v>
      </c>
      <c r="I971" s="6">
        <f>IF(Overall!G973&lt;&gt;"",VALUE(Overall!G973),"")</f>
        <v>77</v>
      </c>
      <c r="J971" s="6">
        <f>IF(Overall!H973&lt;&gt;"",VALUE(Overall!H973),"")</f>
        <v>64</v>
      </c>
      <c r="K971" s="6">
        <f>IF(Overall!I973&lt;&gt;"",VALUE(Overall!I973),"")</f>
        <v>8.49</v>
      </c>
      <c r="L971" s="6">
        <f>IF(Overall!J973&lt;&gt;"",VALUE(Overall!J973),"")</f>
        <v>1.6</v>
      </c>
      <c r="M971" s="6">
        <f>IF(Overall!K973&lt;&gt;"",VALUE(Overall!K973),"")</f>
        <v>6.89</v>
      </c>
      <c r="N971" s="6">
        <f>IF(Overall!T973&lt;&gt;"",VALUE(Overall!T973),"")</f>
        <v>69.64</v>
      </c>
      <c r="O971" s="7">
        <f>IF(Overall!L973&lt;&gt;"", DATEVALUE(Overall!L973), "")</f>
        <v>45809</v>
      </c>
      <c r="P971" s="7">
        <f>IF(Overall!M973&lt;&gt;"", DATEVALUE(Overall!M973), "")</f>
        <v>45838</v>
      </c>
      <c r="Q971" s="7" t="str">
        <f>IF(Overall!S973&lt;&gt;"",_xlfn.VALUETOTEXT(Overall!S973),"")</f>
        <v>Jun</v>
      </c>
      <c r="R971" s="7">
        <f>IF(Overall!O973&lt;&gt;"", DATEVALUE(Overall!O973), "")</f>
        <v>45733</v>
      </c>
      <c r="S971" s="7">
        <f>IF(Overall!O973&lt;&gt;"", DATEVALUE(Overall!O973), "")</f>
        <v>45733</v>
      </c>
      <c r="T971" s="5">
        <f t="shared" si="31"/>
        <v>1</v>
      </c>
      <c r="U971" s="10" t="str">
        <f>IF(Overall!$A973&lt;&gt;"",IF(AND(MONTH($O971) &lt;= 1, MONTH($P971) &gt;= 1), IF($T971 &lt;&gt; "", $H971/$T971, ""), ""),"")</f>
        <v/>
      </c>
      <c r="V971" s="10" t="str">
        <f>IF(Overall!$A973&lt;&gt;"",IF(AND(MONTH($O971) &lt;= 2, MONTH($P971) &gt;= 2), IF($T971 &lt;&gt; "", $H971/$T971, ""), ""),"")</f>
        <v/>
      </c>
      <c r="W971" s="10" t="str">
        <f>IF(Overall!$A973&lt;&gt;"",IF(AND(MONTH($O971) &lt;= 3, MONTH($P971) &gt;= 3), IF($T971 &lt;&gt; "", $H971/$T971, ""), ""),"")</f>
        <v/>
      </c>
      <c r="X971" s="10" t="str">
        <f>IF(Overall!$A973&lt;&gt;"",IF(AND(MONTH($O971) &lt;= 4, MONTH($P971) &gt;= 4), IF($T971 &lt;&gt; "", $H971/$T971, ""), ""),"")</f>
        <v/>
      </c>
      <c r="Y971" s="10" t="str">
        <f>IF(Overall!$A973&lt;&gt;"",IF(AND(MONTH($O971) &lt;= 5, MONTH($P971) &gt;= 5), IF($T971 &lt;&gt; "", $H971/$T971, ""), ""),"")</f>
        <v/>
      </c>
      <c r="Z971" s="10">
        <f>IF(Overall!$A973&lt;&gt;"",IF(AND(MONTH($O971) &lt;= 6, MONTH($P971) &gt;= 6), IF($T971 &lt;&gt; "", $H971/$T971, ""), ""),"")</f>
        <v>1000000</v>
      </c>
      <c r="AA971" s="10" t="str">
        <f>IF(Overall!$A973&lt;&gt;"",IF(AND(MONTH($O971) &lt;= 7, MONTH($P971) &gt;= 7 ), IF($T971 &lt;&gt; "", $H971/$T971, ""), ""),"")</f>
        <v/>
      </c>
      <c r="AB971" s="10" t="str">
        <f>IF(Overall!$A973&lt;&gt;"",IF(AND(MONTH($O971) &lt;= 8, MONTH($P971) &gt;= 8), IF($T971 &lt;&gt; "", $H971/$T971, ""), ""),"")</f>
        <v/>
      </c>
      <c r="AC971" s="10" t="str">
        <f>IF(Overall!$A973&lt;&gt;"",IF(AND(MONTH($O971) &lt;= 9, MONTH($P971) &gt;= 9), IF($T971 &lt;&gt; "", $H971/$T971, ""), ""),"")</f>
        <v/>
      </c>
      <c r="AD971" s="10" t="str">
        <f>IF(Overall!$A973&lt;&gt;"",IF(AND(MONTH($O971) &lt;= 10, MONTH($P971) &gt;= 10), IF($T971 &lt;&gt; "", $H971/$T971, ""), ""),"")</f>
        <v/>
      </c>
      <c r="AE971" s="10" t="str">
        <f>IF(Overall!$A973&lt;&gt;"",IF(AND(MONTH($O971) &lt;= 11, MONTH($P971) &gt;= 11), IF($T971 &lt;&gt; "", $H971/$T971, ""), ""),"")</f>
        <v/>
      </c>
      <c r="AF971" s="10" t="str">
        <f>IF(Overall!$A973&lt;&gt;"",IF(AND(MONTH($O971) &lt;= 12, MONTH($P971) &gt;= 12), IF($T971 &lt;&gt; "", $H971/$T971, ""), ""),"")</f>
        <v/>
      </c>
      <c r="AH971" s="10" t="str">
        <f ca="1">IFERROR(IF(AND(NOW()&lt;= EOMONTH(DATE(YEAR($P971),1, 1), 0), Overall!$A973&lt;&gt;"", MONTH($O971) &lt;= 1, MONTH($P971) &gt;= 1), IF($T971 &lt;&gt; "", $H971/$T971, ""), ""), "")</f>
        <v/>
      </c>
      <c r="AI971" s="10" t="str">
        <f ca="1">IFERROR(IF(AND(NOW()&lt;= EOMONTH(DATE(YEAR($P971),2, 1), 0), Overall!$A973&lt;&gt;"", MONTH($O971) &lt;= 2, MONTH($P971) &gt;= 2), IF($T971 &lt;&gt; "", $H971/$T971, ""), ""), "")</f>
        <v/>
      </c>
      <c r="AJ971" s="10" t="str">
        <f ca="1">IFERROR(IF(AND(NOW()&lt;= EOMONTH(DATE(YEAR($P971),3, 1), 0), Overall!$A973&lt;&gt;"", MONTH($O971) &lt;= 3, MONTH($P971) &gt;= 3), IF($T971 &lt;&gt; "", $H971/$T971, ""), ""), "")</f>
        <v/>
      </c>
      <c r="AK971" s="10" t="str">
        <f ca="1">IFERROR(IF(AND(NOW()&lt;= EOMONTH(DATE(YEAR($P971),4, 1), 0), Overall!$A973&lt;&gt;"", MONTH($O971) &lt;= 4, MONTH($P971) &gt;= 4), IF($T971 &lt;&gt; "", $H971/$T971, ""), ""), "")</f>
        <v/>
      </c>
      <c r="AL971" s="10" t="str">
        <f ca="1">IFERROR(IF(AND(NOW()&lt;= EOMONTH(DATE(YEAR($P971),5, 1), 0), Overall!$A973&lt;&gt;"", MONTH($O971) &lt;= 5, MONTH($P971) &gt;= 5), IF($T971 &lt;&gt; "", $H971/$T971, ""), ""), "")</f>
        <v/>
      </c>
      <c r="AM971" s="10">
        <f ca="1">IFERROR(IF(AND(NOW()&lt;= EOMONTH(DATE(YEAR($P971),6, 1), 0), Overall!$A973&lt;&gt;"", MONTH($O971) &lt;= 6, MONTH($P971) &gt;= 6), IF($T971 &lt;&gt; "", $H971/$T971, ""), ""), "")</f>
        <v>1000000</v>
      </c>
      <c r="AN971" s="10" t="str">
        <f ca="1">IFERROR(IF(AND(NOW()&lt;= EOMONTH(DATE(YEAR($P971),7, 1), 0), Overall!$A973&lt;&gt;"", MONTH($O971) &lt;= 7, MONTH($P971) &gt;= 7), IF($T971 &lt;&gt; "", $H971/$T971, ""), ""), "")</f>
        <v/>
      </c>
      <c r="AO971" s="10" t="str">
        <f ca="1">IFERROR(IF(AND(NOW()&lt;= EOMONTH(DATE(YEAR($P971),8, 1), 0), Overall!$A973&lt;&gt;"", MONTH($O971) &lt;= 8, MONTH($P971) &gt;= 8), IF($T971 &lt;&gt; "", $H971/$T971, ""), ""), "")</f>
        <v/>
      </c>
      <c r="AP971" s="10" t="str">
        <f ca="1">IFERROR(IF(AND(NOW()&lt;= EOMONTH(DATE(YEAR($P971),9, 1), 0), Overall!$A973&lt;&gt;"", MONTH($O971) &lt;= 9, MONTH($P971) &gt;= 9), IF($T971 &lt;&gt; "", $H971/$T971, ""), ""), "")</f>
        <v/>
      </c>
      <c r="AQ971" s="10" t="str">
        <f ca="1">IFERROR(IF(AND(NOW()&lt;= EOMONTH(DATE(YEAR($P971),10, 1), 0), Overall!$A973&lt;&gt;"", MONTH($O971) &lt;= 10, MONTH($P971) &gt;= 10), IF($T971 &lt;&gt; "", $H971/$T971, ""), ""), "")</f>
        <v/>
      </c>
      <c r="AR971" s="10" t="str">
        <f ca="1">IFERROR(IF(AND(NOW()&lt;= EOMONTH(DATE(YEAR($P971),11, 1), 0), Overall!$A973&lt;&gt;"", MONTH($O971) &lt;=11, MONTH($P971) &gt;= 11), IF($T971 &lt;&gt; "", $H971/$T971, ""), ""), "")</f>
        <v/>
      </c>
      <c r="AS971" s="10" t="str">
        <f ca="1">IFERROR(IF(AND(NOW()&lt;= EOMONTH(DATE(YEAR($P971),12, 1), 0), Overall!$A973&lt;&gt;"", MONTH($O971) &lt;= 12, MONTH($P971) &gt;= 12), IF($T971 &lt;&gt; "", $H971/$T971, ""), ""), "")</f>
        <v/>
      </c>
      <c r="AT971" s="16">
        <f t="shared" ca="1" si="30"/>
        <v>1000000</v>
      </c>
    </row>
    <row r="972" spans="1:46" x14ac:dyDescent="0.25">
      <c r="A972" t="str">
        <f>_xlfn.VALUETOTEXT(Overall!A974)</f>
        <v>FY2025 PCHP</v>
      </c>
      <c r="B972" s="8">
        <f>IF(Overall!B974&lt;&gt;"", VALUE(Overall!B974), "")</f>
        <v>122</v>
      </c>
      <c r="C972" s="5" t="str">
        <f>IF(Overall!C974&lt;&gt;"",_xlfn.VALUETOTEXT(Overall!C974),"")</f>
        <v>25-2103-1404-25MLIL-PS-HZ-122</v>
      </c>
      <c r="D972" s="5" t="str">
        <f>_xlfn.VALUETOTEXT(Overall!D974)</f>
        <v>HZ</v>
      </c>
      <c r="E972" s="5" t="str">
        <f>IF(Overall!Q974&lt;&gt;"",_xlfn.VALUETOTEXT(Overall!Q974),"")</f>
        <v>MLIL</v>
      </c>
      <c r="F972" s="5" t="str">
        <f>IF(Overall!E974&lt;&gt;"",_xlfn.VALUETOTEXT(Overall!E974),"")</f>
        <v>Merrill Lynch International</v>
      </c>
      <c r="G972" s="5" t="str">
        <f>IF(Overall!R974&lt;&gt;"",_xlfn.VALUETOTEXT(Overall!R974),"")</f>
        <v>Asian</v>
      </c>
      <c r="H972" s="6">
        <f>IF(Overall!F974&lt;&gt;"",VALUE(Overall!F974),"")</f>
        <v>500000</v>
      </c>
      <c r="I972" s="6">
        <f>IF(Overall!G974&lt;&gt;"",VALUE(Overall!G974),"")</f>
        <v>77</v>
      </c>
      <c r="J972" s="6">
        <f>IF(Overall!H974&lt;&gt;"",VALUE(Overall!H974),"")</f>
        <v>64</v>
      </c>
      <c r="K972" s="6">
        <f>IF(Overall!I974&lt;&gt;"",VALUE(Overall!I974),"")</f>
        <v>9.1199999999999992</v>
      </c>
      <c r="L972" s="6">
        <f>IF(Overall!J974&lt;&gt;"",VALUE(Overall!J974),"")</f>
        <v>2.2999999999999998</v>
      </c>
      <c r="M972" s="6">
        <f>IF(Overall!K974&lt;&gt;"",VALUE(Overall!K974),"")</f>
        <v>6.82</v>
      </c>
      <c r="N972" s="6">
        <f>IF(Overall!T974&lt;&gt;"",VALUE(Overall!T974),"")</f>
        <v>69.78</v>
      </c>
      <c r="O972" s="7">
        <f>IF(Overall!L974&lt;&gt;"", DATEVALUE(Overall!L974), "")</f>
        <v>45870</v>
      </c>
      <c r="P972" s="7">
        <f>IF(Overall!M974&lt;&gt;"", DATEVALUE(Overall!M974), "")</f>
        <v>45900</v>
      </c>
      <c r="Q972" s="7" t="str">
        <f>IF(Overall!S974&lt;&gt;"",_xlfn.VALUETOTEXT(Overall!S974),"")</f>
        <v>Aug</v>
      </c>
      <c r="R972" s="7">
        <f>IF(Overall!O974&lt;&gt;"", DATEVALUE(Overall!O974), "")</f>
        <v>45737</v>
      </c>
      <c r="S972" s="7">
        <f>IF(Overall!O974&lt;&gt;"", DATEVALUE(Overall!O974), "")</f>
        <v>45737</v>
      </c>
      <c r="T972" s="5">
        <f t="shared" si="31"/>
        <v>1</v>
      </c>
      <c r="U972" s="10" t="str">
        <f>IF(Overall!$A974&lt;&gt;"",IF(AND(MONTH($O972) &lt;= 1, MONTH($P972) &gt;= 1), IF($T972 &lt;&gt; "", $H972/$T972, ""), ""),"")</f>
        <v/>
      </c>
      <c r="V972" s="10" t="str">
        <f>IF(Overall!$A974&lt;&gt;"",IF(AND(MONTH($O972) &lt;= 2, MONTH($P972) &gt;= 2), IF($T972 &lt;&gt; "", $H972/$T972, ""), ""),"")</f>
        <v/>
      </c>
      <c r="W972" s="10" t="str">
        <f>IF(Overall!$A974&lt;&gt;"",IF(AND(MONTH($O972) &lt;= 3, MONTH($P972) &gt;= 3), IF($T972 &lt;&gt; "", $H972/$T972, ""), ""),"")</f>
        <v/>
      </c>
      <c r="X972" s="10" t="str">
        <f>IF(Overall!$A974&lt;&gt;"",IF(AND(MONTH($O972) &lt;= 4, MONTH($P972) &gt;= 4), IF($T972 &lt;&gt; "", $H972/$T972, ""), ""),"")</f>
        <v/>
      </c>
      <c r="Y972" s="10" t="str">
        <f>IF(Overall!$A974&lt;&gt;"",IF(AND(MONTH($O972) &lt;= 5, MONTH($P972) &gt;= 5), IF($T972 &lt;&gt; "", $H972/$T972, ""), ""),"")</f>
        <v/>
      </c>
      <c r="Z972" s="10" t="str">
        <f>IF(Overall!$A974&lt;&gt;"",IF(AND(MONTH($O972) &lt;= 6, MONTH($P972) &gt;= 6), IF($T972 &lt;&gt; "", $H972/$T972, ""), ""),"")</f>
        <v/>
      </c>
      <c r="AA972" s="10" t="str">
        <f>IF(Overall!$A974&lt;&gt;"",IF(AND(MONTH($O972) &lt;= 7, MONTH($P972) &gt;= 7 ), IF($T972 &lt;&gt; "", $H972/$T972, ""), ""),"")</f>
        <v/>
      </c>
      <c r="AB972" s="10">
        <f>IF(Overall!$A974&lt;&gt;"",IF(AND(MONTH($O972) &lt;= 8, MONTH($P972) &gt;= 8), IF($T972 &lt;&gt; "", $H972/$T972, ""), ""),"")</f>
        <v>500000</v>
      </c>
      <c r="AC972" s="10" t="str">
        <f>IF(Overall!$A974&lt;&gt;"",IF(AND(MONTH($O972) &lt;= 9, MONTH($P972) &gt;= 9), IF($T972 &lt;&gt; "", $H972/$T972, ""), ""),"")</f>
        <v/>
      </c>
      <c r="AD972" s="10" t="str">
        <f>IF(Overall!$A974&lt;&gt;"",IF(AND(MONTH($O972) &lt;= 10, MONTH($P972) &gt;= 10), IF($T972 &lt;&gt; "", $H972/$T972, ""), ""),"")</f>
        <v/>
      </c>
      <c r="AE972" s="10" t="str">
        <f>IF(Overall!$A974&lt;&gt;"",IF(AND(MONTH($O972) &lt;= 11, MONTH($P972) &gt;= 11), IF($T972 &lt;&gt; "", $H972/$T972, ""), ""),"")</f>
        <v/>
      </c>
      <c r="AF972" s="10" t="str">
        <f>IF(Overall!$A974&lt;&gt;"",IF(AND(MONTH($O972) &lt;= 12, MONTH($P972) &gt;= 12), IF($T972 &lt;&gt; "", $H972/$T972, ""), ""),"")</f>
        <v/>
      </c>
      <c r="AH972" s="10" t="str">
        <f ca="1">IFERROR(IF(AND(NOW()&lt;= EOMONTH(DATE(YEAR($P972),1, 1), 0), Overall!$A974&lt;&gt;"", MONTH($O972) &lt;= 1, MONTH($P972) &gt;= 1), IF($T972 &lt;&gt; "", $H972/$T972, ""), ""), "")</f>
        <v/>
      </c>
      <c r="AI972" s="10" t="str">
        <f ca="1">IFERROR(IF(AND(NOW()&lt;= EOMONTH(DATE(YEAR($P972),2, 1), 0), Overall!$A974&lt;&gt;"", MONTH($O972) &lt;= 2, MONTH($P972) &gt;= 2), IF($T972 &lt;&gt; "", $H972/$T972, ""), ""), "")</f>
        <v/>
      </c>
      <c r="AJ972" s="10" t="str">
        <f ca="1">IFERROR(IF(AND(NOW()&lt;= EOMONTH(DATE(YEAR($P972),3, 1), 0), Overall!$A974&lt;&gt;"", MONTH($O972) &lt;= 3, MONTH($P972) &gt;= 3), IF($T972 &lt;&gt; "", $H972/$T972, ""), ""), "")</f>
        <v/>
      </c>
      <c r="AK972" s="10" t="str">
        <f ca="1">IFERROR(IF(AND(NOW()&lt;= EOMONTH(DATE(YEAR($P972),4, 1), 0), Overall!$A974&lt;&gt;"", MONTH($O972) &lt;= 4, MONTH($P972) &gt;= 4), IF($T972 &lt;&gt; "", $H972/$T972, ""), ""), "")</f>
        <v/>
      </c>
      <c r="AL972" s="10" t="str">
        <f ca="1">IFERROR(IF(AND(NOW()&lt;= EOMONTH(DATE(YEAR($P972),5, 1), 0), Overall!$A974&lt;&gt;"", MONTH($O972) &lt;= 5, MONTH($P972) &gt;= 5), IF($T972 &lt;&gt; "", $H972/$T972, ""), ""), "")</f>
        <v/>
      </c>
      <c r="AM972" s="10" t="str">
        <f ca="1">IFERROR(IF(AND(NOW()&lt;= EOMONTH(DATE(YEAR($P972),6, 1), 0), Overall!$A974&lt;&gt;"", MONTH($O972) &lt;= 6, MONTH($P972) &gt;= 6), IF($T972 &lt;&gt; "", $H972/$T972, ""), ""), "")</f>
        <v/>
      </c>
      <c r="AN972" s="10" t="str">
        <f ca="1">IFERROR(IF(AND(NOW()&lt;= EOMONTH(DATE(YEAR($P972),7, 1), 0), Overall!$A974&lt;&gt;"", MONTH($O972) &lt;= 7, MONTH($P972) &gt;= 7), IF($T972 &lt;&gt; "", $H972/$T972, ""), ""), "")</f>
        <v/>
      </c>
      <c r="AO972" s="10">
        <f ca="1">IFERROR(IF(AND(NOW()&lt;= EOMONTH(DATE(YEAR($P972),8, 1), 0), Overall!$A974&lt;&gt;"", MONTH($O972) &lt;= 8, MONTH($P972) &gt;= 8), IF($T972 &lt;&gt; "", $H972/$T972, ""), ""), "")</f>
        <v>500000</v>
      </c>
      <c r="AP972" s="10" t="str">
        <f ca="1">IFERROR(IF(AND(NOW()&lt;= EOMONTH(DATE(YEAR($P972),9, 1), 0), Overall!$A974&lt;&gt;"", MONTH($O972) &lt;= 9, MONTH($P972) &gt;= 9), IF($T972 &lt;&gt; "", $H972/$T972, ""), ""), "")</f>
        <v/>
      </c>
      <c r="AQ972" s="10" t="str">
        <f ca="1">IFERROR(IF(AND(NOW()&lt;= EOMONTH(DATE(YEAR($P972),10, 1), 0), Overall!$A974&lt;&gt;"", MONTH($O972) &lt;= 10, MONTH($P972) &gt;= 10), IF($T972 &lt;&gt; "", $H972/$T972, ""), ""), "")</f>
        <v/>
      </c>
      <c r="AR972" s="10" t="str">
        <f ca="1">IFERROR(IF(AND(NOW()&lt;= EOMONTH(DATE(YEAR($P972),11, 1), 0), Overall!$A974&lt;&gt;"", MONTH($O972) &lt;=11, MONTH($P972) &gt;= 11), IF($T972 &lt;&gt; "", $H972/$T972, ""), ""), "")</f>
        <v/>
      </c>
      <c r="AS972" s="10" t="str">
        <f ca="1">IFERROR(IF(AND(NOW()&lt;= EOMONTH(DATE(YEAR($P972),12, 1), 0), Overall!$A974&lt;&gt;"", MONTH($O972) &lt;= 12, MONTH($P972) &gt;= 12), IF($T972 &lt;&gt; "", $H972/$T972, ""), ""), "")</f>
        <v/>
      </c>
      <c r="AT972" s="16">
        <f t="shared" ca="1" si="30"/>
        <v>500000</v>
      </c>
    </row>
    <row r="973" spans="1:46" x14ac:dyDescent="0.25">
      <c r="A973" t="str">
        <f>_xlfn.VALUETOTEXT(Overall!A975)</f>
        <v>FY2025 PCHP</v>
      </c>
      <c r="B973" s="8">
        <f>IF(Overall!B975&lt;&gt;"", VALUE(Overall!B975), "")</f>
        <v>123</v>
      </c>
      <c r="C973" s="5" t="str">
        <f>IF(Overall!C975&lt;&gt;"",_xlfn.VALUETOTEXT(Overall!C975),"")</f>
        <v>25-2103-1404-25JPMC-PS-HZ-123</v>
      </c>
      <c r="D973" s="5" t="str">
        <f>_xlfn.VALUETOTEXT(Overall!D975)</f>
        <v>HZ</v>
      </c>
      <c r="E973" s="5" t="str">
        <f>IF(Overall!Q975&lt;&gt;"",_xlfn.VALUETOTEXT(Overall!Q975),"")</f>
        <v>JPMC</v>
      </c>
      <c r="F973" s="5" t="str">
        <f>IF(Overall!E975&lt;&gt;"",_xlfn.VALUETOTEXT(Overall!E975),"")</f>
        <v>JP Morgan Chase Bank NA</v>
      </c>
      <c r="G973" s="5" t="str">
        <f>IF(Overall!R975&lt;&gt;"",_xlfn.VALUETOTEXT(Overall!R975),"")</f>
        <v>Asian</v>
      </c>
      <c r="H973" s="6">
        <f>IF(Overall!F975&lt;&gt;"",VALUE(Overall!F975),"")</f>
        <v>500000</v>
      </c>
      <c r="I973" s="6">
        <f>IF(Overall!G975&lt;&gt;"",VALUE(Overall!G975),"")</f>
        <v>77</v>
      </c>
      <c r="J973" s="6">
        <f>IF(Overall!H975&lt;&gt;"",VALUE(Overall!H975),"")</f>
        <v>64</v>
      </c>
      <c r="K973" s="6">
        <f>IF(Overall!I975&lt;&gt;"",VALUE(Overall!I975),"")</f>
        <v>9.65</v>
      </c>
      <c r="L973" s="6">
        <f>IF(Overall!J975&lt;&gt;"",VALUE(Overall!J975),"")</f>
        <v>2.75</v>
      </c>
      <c r="M973" s="6">
        <f>IF(Overall!K975&lt;&gt;"",VALUE(Overall!K975),"")</f>
        <v>6.9</v>
      </c>
      <c r="N973" s="6">
        <f>IF(Overall!T975&lt;&gt;"",VALUE(Overall!T975),"")</f>
        <v>69.45</v>
      </c>
      <c r="O973" s="7">
        <f>IF(Overall!L975&lt;&gt;"", DATEVALUE(Overall!L975), "")</f>
        <v>45901</v>
      </c>
      <c r="P973" s="7">
        <f>IF(Overall!M975&lt;&gt;"", DATEVALUE(Overall!M975), "")</f>
        <v>45930</v>
      </c>
      <c r="Q973" s="7" t="str">
        <f>IF(Overall!S975&lt;&gt;"",_xlfn.VALUETOTEXT(Overall!S975),"")</f>
        <v>Sep</v>
      </c>
      <c r="R973" s="7">
        <f>IF(Overall!O975&lt;&gt;"", DATEVALUE(Overall!O975), "")</f>
        <v>45737</v>
      </c>
      <c r="S973" s="7">
        <f>IF(Overall!O975&lt;&gt;"", DATEVALUE(Overall!O975), "")</f>
        <v>45737</v>
      </c>
      <c r="T973" s="5">
        <f t="shared" si="31"/>
        <v>1</v>
      </c>
      <c r="U973" s="10" t="str">
        <f>IF(Overall!$A975&lt;&gt;"",IF(AND(MONTH($O973) &lt;= 1, MONTH($P973) &gt;= 1), IF($T973 &lt;&gt; "", $H973/$T973, ""), ""),"")</f>
        <v/>
      </c>
      <c r="V973" s="10" t="str">
        <f>IF(Overall!$A975&lt;&gt;"",IF(AND(MONTH($O973) &lt;= 2, MONTH($P973) &gt;= 2), IF($T973 &lt;&gt; "", $H973/$T973, ""), ""),"")</f>
        <v/>
      </c>
      <c r="W973" s="10" t="str">
        <f>IF(Overall!$A975&lt;&gt;"",IF(AND(MONTH($O973) &lt;= 3, MONTH($P973) &gt;= 3), IF($T973 &lt;&gt; "", $H973/$T973, ""), ""),"")</f>
        <v/>
      </c>
      <c r="X973" s="10" t="str">
        <f>IF(Overall!$A975&lt;&gt;"",IF(AND(MONTH($O973) &lt;= 4, MONTH($P973) &gt;= 4), IF($T973 &lt;&gt; "", $H973/$T973, ""), ""),"")</f>
        <v/>
      </c>
      <c r="Y973" s="10" t="str">
        <f>IF(Overall!$A975&lt;&gt;"",IF(AND(MONTH($O973) &lt;= 5, MONTH($P973) &gt;= 5), IF($T973 &lt;&gt; "", $H973/$T973, ""), ""),"")</f>
        <v/>
      </c>
      <c r="Z973" s="10" t="str">
        <f>IF(Overall!$A975&lt;&gt;"",IF(AND(MONTH($O973) &lt;= 6, MONTH($P973) &gt;= 6), IF($T973 &lt;&gt; "", $H973/$T973, ""), ""),"")</f>
        <v/>
      </c>
      <c r="AA973" s="10" t="str">
        <f>IF(Overall!$A975&lt;&gt;"",IF(AND(MONTH($O973) &lt;= 7, MONTH($P973) &gt;= 7 ), IF($T973 &lt;&gt; "", $H973/$T973, ""), ""),"")</f>
        <v/>
      </c>
      <c r="AB973" s="10" t="str">
        <f>IF(Overall!$A975&lt;&gt;"",IF(AND(MONTH($O973) &lt;= 8, MONTH($P973) &gt;= 8), IF($T973 &lt;&gt; "", $H973/$T973, ""), ""),"")</f>
        <v/>
      </c>
      <c r="AC973" s="10">
        <f>IF(Overall!$A975&lt;&gt;"",IF(AND(MONTH($O973) &lt;= 9, MONTH($P973) &gt;= 9), IF($T973 &lt;&gt; "", $H973/$T973, ""), ""),"")</f>
        <v>500000</v>
      </c>
      <c r="AD973" s="10" t="str">
        <f>IF(Overall!$A975&lt;&gt;"",IF(AND(MONTH($O973) &lt;= 10, MONTH($P973) &gt;= 10), IF($T973 &lt;&gt; "", $H973/$T973, ""), ""),"")</f>
        <v/>
      </c>
      <c r="AE973" s="10" t="str">
        <f>IF(Overall!$A975&lt;&gt;"",IF(AND(MONTH($O973) &lt;= 11, MONTH($P973) &gt;= 11), IF($T973 &lt;&gt; "", $H973/$T973, ""), ""),"")</f>
        <v/>
      </c>
      <c r="AF973" s="10" t="str">
        <f>IF(Overall!$A975&lt;&gt;"",IF(AND(MONTH($O973) &lt;= 12, MONTH($P973) &gt;= 12), IF($T973 &lt;&gt; "", $H973/$T973, ""), ""),"")</f>
        <v/>
      </c>
      <c r="AH973" s="10" t="str">
        <f ca="1">IFERROR(IF(AND(NOW()&lt;= EOMONTH(DATE(YEAR($P973),1, 1), 0), Overall!$A975&lt;&gt;"", MONTH($O973) &lt;= 1, MONTH($P973) &gt;= 1), IF($T973 &lt;&gt; "", $H973/$T973, ""), ""), "")</f>
        <v/>
      </c>
      <c r="AI973" s="10" t="str">
        <f ca="1">IFERROR(IF(AND(NOW()&lt;= EOMONTH(DATE(YEAR($P973),2, 1), 0), Overall!$A975&lt;&gt;"", MONTH($O973) &lt;= 2, MONTH($P973) &gt;= 2), IF($T973 &lt;&gt; "", $H973/$T973, ""), ""), "")</f>
        <v/>
      </c>
      <c r="AJ973" s="10" t="str">
        <f ca="1">IFERROR(IF(AND(NOW()&lt;= EOMONTH(DATE(YEAR($P973),3, 1), 0), Overall!$A975&lt;&gt;"", MONTH($O973) &lt;= 3, MONTH($P973) &gt;= 3), IF($T973 &lt;&gt; "", $H973/$T973, ""), ""), "")</f>
        <v/>
      </c>
      <c r="AK973" s="10" t="str">
        <f ca="1">IFERROR(IF(AND(NOW()&lt;= EOMONTH(DATE(YEAR($P973),4, 1), 0), Overall!$A975&lt;&gt;"", MONTH($O973) &lt;= 4, MONTH($P973) &gt;= 4), IF($T973 &lt;&gt; "", $H973/$T973, ""), ""), "")</f>
        <v/>
      </c>
      <c r="AL973" s="10" t="str">
        <f ca="1">IFERROR(IF(AND(NOW()&lt;= EOMONTH(DATE(YEAR($P973),5, 1), 0), Overall!$A975&lt;&gt;"", MONTH($O973) &lt;= 5, MONTH($P973) &gt;= 5), IF($T973 &lt;&gt; "", $H973/$T973, ""), ""), "")</f>
        <v/>
      </c>
      <c r="AM973" s="10" t="str">
        <f ca="1">IFERROR(IF(AND(NOW()&lt;= EOMONTH(DATE(YEAR($P973),6, 1), 0), Overall!$A975&lt;&gt;"", MONTH($O973) &lt;= 6, MONTH($P973) &gt;= 6), IF($T973 &lt;&gt; "", $H973/$T973, ""), ""), "")</f>
        <v/>
      </c>
      <c r="AN973" s="10" t="str">
        <f ca="1">IFERROR(IF(AND(NOW()&lt;= EOMONTH(DATE(YEAR($P973),7, 1), 0), Overall!$A975&lt;&gt;"", MONTH($O973) &lt;= 7, MONTH($P973) &gt;= 7), IF($T973 &lt;&gt; "", $H973/$T973, ""), ""), "")</f>
        <v/>
      </c>
      <c r="AO973" s="10" t="str">
        <f ca="1">IFERROR(IF(AND(NOW()&lt;= EOMONTH(DATE(YEAR($P973),8, 1), 0), Overall!$A975&lt;&gt;"", MONTH($O973) &lt;= 8, MONTH($P973) &gt;= 8), IF($T973 &lt;&gt; "", $H973/$T973, ""), ""), "")</f>
        <v/>
      </c>
      <c r="AP973" s="10">
        <f ca="1">IFERROR(IF(AND(NOW()&lt;= EOMONTH(DATE(YEAR($P973),9, 1), 0), Overall!$A975&lt;&gt;"", MONTH($O973) &lt;= 9, MONTH($P973) &gt;= 9), IF($T973 &lt;&gt; "", $H973/$T973, ""), ""), "")</f>
        <v>500000</v>
      </c>
      <c r="AQ973" s="10" t="str">
        <f ca="1">IFERROR(IF(AND(NOW()&lt;= EOMONTH(DATE(YEAR($P973),10, 1), 0), Overall!$A975&lt;&gt;"", MONTH($O973) &lt;= 10, MONTH($P973) &gt;= 10), IF($T973 &lt;&gt; "", $H973/$T973, ""), ""), "")</f>
        <v/>
      </c>
      <c r="AR973" s="10" t="str">
        <f ca="1">IFERROR(IF(AND(NOW()&lt;= EOMONTH(DATE(YEAR($P973),11, 1), 0), Overall!$A975&lt;&gt;"", MONTH($O973) &lt;=11, MONTH($P973) &gt;= 11), IF($T973 &lt;&gt; "", $H973/$T973, ""), ""), "")</f>
        <v/>
      </c>
      <c r="AS973" s="10" t="str">
        <f ca="1">IFERROR(IF(AND(NOW()&lt;= EOMONTH(DATE(YEAR($P973),12, 1), 0), Overall!$A975&lt;&gt;"", MONTH($O973) &lt;= 12, MONTH($P973) &gt;= 12), IF($T973 &lt;&gt; "", $H973/$T973, ""), ""), "")</f>
        <v/>
      </c>
      <c r="AT973" s="16">
        <f t="shared" ca="1" si="30"/>
        <v>500000</v>
      </c>
    </row>
    <row r="974" spans="1:46" x14ac:dyDescent="0.25">
      <c r="A974" t="str">
        <f>_xlfn.VALUETOTEXT(Overall!A976)</f>
        <v>FY2025 PCHP</v>
      </c>
      <c r="B974" s="8">
        <f>IF(Overall!B976&lt;&gt;"", VALUE(Overall!B976), "")</f>
        <v>124</v>
      </c>
      <c r="C974" s="5" t="str">
        <f>IF(Overall!C976&lt;&gt;"",_xlfn.VALUETOTEXT(Overall!C976),"")</f>
        <v>25-2103-1404-25BNPP-PS-EG-124</v>
      </c>
      <c r="D974" s="5" t="str">
        <f>_xlfn.VALUETOTEXT(Overall!D976)</f>
        <v>EG</v>
      </c>
      <c r="E974" s="5" t="str">
        <f>IF(Overall!Q976&lt;&gt;"",_xlfn.VALUETOTEXT(Overall!Q976),"")</f>
        <v>BNPP</v>
      </c>
      <c r="F974" s="5" t="str">
        <f>IF(Overall!E976&lt;&gt;"",_xlfn.VALUETOTEXT(Overall!E976),"")</f>
        <v>BNP Paribas SA</v>
      </c>
      <c r="G974" s="5" t="str">
        <f>IF(Overall!R976&lt;&gt;"",_xlfn.VALUETOTEXT(Overall!R976),"")</f>
        <v>Asian</v>
      </c>
      <c r="H974" s="6">
        <f>IF(Overall!F976&lt;&gt;"",VALUE(Overall!F976),"")</f>
        <v>500000</v>
      </c>
      <c r="I974" s="6">
        <f>IF(Overall!G976&lt;&gt;"",VALUE(Overall!G976),"")</f>
        <v>77</v>
      </c>
      <c r="J974" s="6">
        <f>IF(Overall!H976&lt;&gt;"",VALUE(Overall!H976),"")</f>
        <v>64</v>
      </c>
      <c r="K974" s="6">
        <f>IF(Overall!I976&lt;&gt;"",VALUE(Overall!I976),"")</f>
        <v>9.1</v>
      </c>
      <c r="L974" s="6">
        <f>IF(Overall!J976&lt;&gt;"",VALUE(Overall!J976),"")</f>
        <v>2.25</v>
      </c>
      <c r="M974" s="6">
        <f>IF(Overall!K976&lt;&gt;"",VALUE(Overall!K976),"")</f>
        <v>6.85</v>
      </c>
      <c r="N974" s="6">
        <f>IF(Overall!T976&lt;&gt;"",VALUE(Overall!T976),"")</f>
        <v>69.97</v>
      </c>
      <c r="O974" s="7">
        <f>IF(Overall!L976&lt;&gt;"", DATEVALUE(Overall!L976), "")</f>
        <v>45870</v>
      </c>
      <c r="P974" s="7">
        <f>IF(Overall!M976&lt;&gt;"", DATEVALUE(Overall!M976), "")</f>
        <v>45900</v>
      </c>
      <c r="Q974" s="7" t="str">
        <f>IF(Overall!S976&lt;&gt;"",_xlfn.VALUETOTEXT(Overall!S976),"")</f>
        <v>Aug</v>
      </c>
      <c r="R974" s="7">
        <f>IF(Overall!O976&lt;&gt;"", DATEVALUE(Overall!O976), "")</f>
        <v>45737</v>
      </c>
      <c r="S974" s="7">
        <f>IF(Overall!O976&lt;&gt;"", DATEVALUE(Overall!O976), "")</f>
        <v>45737</v>
      </c>
      <c r="T974" s="5">
        <f t="shared" si="31"/>
        <v>1</v>
      </c>
      <c r="U974" s="10" t="str">
        <f>IF(Overall!$A976&lt;&gt;"",IF(AND(MONTH($O974) &lt;= 1, MONTH($P974) &gt;= 1), IF($T974 &lt;&gt; "", $H974/$T974, ""), ""),"")</f>
        <v/>
      </c>
      <c r="V974" s="10" t="str">
        <f>IF(Overall!$A976&lt;&gt;"",IF(AND(MONTH($O974) &lt;= 2, MONTH($P974) &gt;= 2), IF($T974 &lt;&gt; "", $H974/$T974, ""), ""),"")</f>
        <v/>
      </c>
      <c r="W974" s="10" t="str">
        <f>IF(Overall!$A976&lt;&gt;"",IF(AND(MONTH($O974) &lt;= 3, MONTH($P974) &gt;= 3), IF($T974 &lt;&gt; "", $H974/$T974, ""), ""),"")</f>
        <v/>
      </c>
      <c r="X974" s="10" t="str">
        <f>IF(Overall!$A976&lt;&gt;"",IF(AND(MONTH($O974) &lt;= 4, MONTH($P974) &gt;= 4), IF($T974 &lt;&gt; "", $H974/$T974, ""), ""),"")</f>
        <v/>
      </c>
      <c r="Y974" s="10" t="str">
        <f>IF(Overall!$A976&lt;&gt;"",IF(AND(MONTH($O974) &lt;= 5, MONTH($P974) &gt;= 5), IF($T974 &lt;&gt; "", $H974/$T974, ""), ""),"")</f>
        <v/>
      </c>
      <c r="Z974" s="10" t="str">
        <f>IF(Overall!$A976&lt;&gt;"",IF(AND(MONTH($O974) &lt;= 6, MONTH($P974) &gt;= 6), IF($T974 &lt;&gt; "", $H974/$T974, ""), ""),"")</f>
        <v/>
      </c>
      <c r="AA974" s="10" t="str">
        <f>IF(Overall!$A976&lt;&gt;"",IF(AND(MONTH($O974) &lt;= 7, MONTH($P974) &gt;= 7 ), IF($T974 &lt;&gt; "", $H974/$T974, ""), ""),"")</f>
        <v/>
      </c>
      <c r="AB974" s="10">
        <f>IF(Overall!$A976&lt;&gt;"",IF(AND(MONTH($O974) &lt;= 8, MONTH($P974) &gt;= 8), IF($T974 &lt;&gt; "", $H974/$T974, ""), ""),"")</f>
        <v>500000</v>
      </c>
      <c r="AC974" s="10" t="str">
        <f>IF(Overall!$A976&lt;&gt;"",IF(AND(MONTH($O974) &lt;= 9, MONTH($P974) &gt;= 9), IF($T974 &lt;&gt; "", $H974/$T974, ""), ""),"")</f>
        <v/>
      </c>
      <c r="AD974" s="10" t="str">
        <f>IF(Overall!$A976&lt;&gt;"",IF(AND(MONTH($O974) &lt;= 10, MONTH($P974) &gt;= 10), IF($T974 &lt;&gt; "", $H974/$T974, ""), ""),"")</f>
        <v/>
      </c>
      <c r="AE974" s="10" t="str">
        <f>IF(Overall!$A976&lt;&gt;"",IF(AND(MONTH($O974) &lt;= 11, MONTH($P974) &gt;= 11), IF($T974 &lt;&gt; "", $H974/$T974, ""), ""),"")</f>
        <v/>
      </c>
      <c r="AF974" s="10" t="str">
        <f>IF(Overall!$A976&lt;&gt;"",IF(AND(MONTH($O974) &lt;= 12, MONTH($P974) &gt;= 12), IF($T974 &lt;&gt; "", $H974/$T974, ""), ""),"")</f>
        <v/>
      </c>
      <c r="AH974" s="10" t="str">
        <f ca="1">IFERROR(IF(AND(NOW()&lt;= EOMONTH(DATE(YEAR($P974),1, 1), 0), Overall!$A976&lt;&gt;"", MONTH($O974) &lt;= 1, MONTH($P974) &gt;= 1), IF($T974 &lt;&gt; "", $H974/$T974, ""), ""), "")</f>
        <v/>
      </c>
      <c r="AI974" s="10" t="str">
        <f ca="1">IFERROR(IF(AND(NOW()&lt;= EOMONTH(DATE(YEAR($P974),2, 1), 0), Overall!$A976&lt;&gt;"", MONTH($O974) &lt;= 2, MONTH($P974) &gt;= 2), IF($T974 &lt;&gt; "", $H974/$T974, ""), ""), "")</f>
        <v/>
      </c>
      <c r="AJ974" s="10" t="str">
        <f ca="1">IFERROR(IF(AND(NOW()&lt;= EOMONTH(DATE(YEAR($P974),3, 1), 0), Overall!$A976&lt;&gt;"", MONTH($O974) &lt;= 3, MONTH($P974) &gt;= 3), IF($T974 &lt;&gt; "", $H974/$T974, ""), ""), "")</f>
        <v/>
      </c>
      <c r="AK974" s="10" t="str">
        <f ca="1">IFERROR(IF(AND(NOW()&lt;= EOMONTH(DATE(YEAR($P974),4, 1), 0), Overall!$A976&lt;&gt;"", MONTH($O974) &lt;= 4, MONTH($P974) &gt;= 4), IF($T974 &lt;&gt; "", $H974/$T974, ""), ""), "")</f>
        <v/>
      </c>
      <c r="AL974" s="10" t="str">
        <f ca="1">IFERROR(IF(AND(NOW()&lt;= EOMONTH(DATE(YEAR($P974),5, 1), 0), Overall!$A976&lt;&gt;"", MONTH($O974) &lt;= 5, MONTH($P974) &gt;= 5), IF($T974 &lt;&gt; "", $H974/$T974, ""), ""), "")</f>
        <v/>
      </c>
      <c r="AM974" s="10" t="str">
        <f ca="1">IFERROR(IF(AND(NOW()&lt;= EOMONTH(DATE(YEAR($P974),6, 1), 0), Overall!$A976&lt;&gt;"", MONTH($O974) &lt;= 6, MONTH($P974) &gt;= 6), IF($T974 &lt;&gt; "", $H974/$T974, ""), ""), "")</f>
        <v/>
      </c>
      <c r="AN974" s="10" t="str">
        <f ca="1">IFERROR(IF(AND(NOW()&lt;= EOMONTH(DATE(YEAR($P974),7, 1), 0), Overall!$A976&lt;&gt;"", MONTH($O974) &lt;= 7, MONTH($P974) &gt;= 7), IF($T974 &lt;&gt; "", $H974/$T974, ""), ""), "")</f>
        <v/>
      </c>
      <c r="AO974" s="10">
        <f ca="1">IFERROR(IF(AND(NOW()&lt;= EOMONTH(DATE(YEAR($P974),8, 1), 0), Overall!$A976&lt;&gt;"", MONTH($O974) &lt;= 8, MONTH($P974) &gt;= 8), IF($T974 &lt;&gt; "", $H974/$T974, ""), ""), "")</f>
        <v>500000</v>
      </c>
      <c r="AP974" s="10" t="str">
        <f ca="1">IFERROR(IF(AND(NOW()&lt;= EOMONTH(DATE(YEAR($P974),9, 1), 0), Overall!$A976&lt;&gt;"", MONTH($O974) &lt;= 9, MONTH($P974) &gt;= 9), IF($T974 &lt;&gt; "", $H974/$T974, ""), ""), "")</f>
        <v/>
      </c>
      <c r="AQ974" s="10" t="str">
        <f ca="1">IFERROR(IF(AND(NOW()&lt;= EOMONTH(DATE(YEAR($P974),10, 1), 0), Overall!$A976&lt;&gt;"", MONTH($O974) &lt;= 10, MONTH($P974) &gt;= 10), IF($T974 &lt;&gt; "", $H974/$T974, ""), ""), "")</f>
        <v/>
      </c>
      <c r="AR974" s="10" t="str">
        <f ca="1">IFERROR(IF(AND(NOW()&lt;= EOMONTH(DATE(YEAR($P974),11, 1), 0), Overall!$A976&lt;&gt;"", MONTH($O974) &lt;=11, MONTH($P974) &gt;= 11), IF($T974 &lt;&gt; "", $H974/$T974, ""), ""), "")</f>
        <v/>
      </c>
      <c r="AS974" s="10" t="str">
        <f ca="1">IFERROR(IF(AND(NOW()&lt;= EOMONTH(DATE(YEAR($P974),12, 1), 0), Overall!$A976&lt;&gt;"", MONTH($O974) &lt;= 12, MONTH($P974) &gt;= 12), IF($T974 &lt;&gt; "", $H974/$T974, ""), ""), "")</f>
        <v/>
      </c>
      <c r="AT974" s="16">
        <f t="shared" ca="1" si="30"/>
        <v>500000</v>
      </c>
    </row>
    <row r="975" spans="1:46" x14ac:dyDescent="0.25">
      <c r="A975" t="str">
        <f>_xlfn.VALUETOTEXT(Overall!A977)</f>
        <v>FY2025 PCHP</v>
      </c>
      <c r="B975" s="8">
        <f>IF(Overall!B977&lt;&gt;"", VALUE(Overall!B977), "")</f>
        <v>125</v>
      </c>
      <c r="C975" s="5" t="str">
        <f>IF(Overall!C977&lt;&gt;"",_xlfn.VALUETOTEXT(Overall!C977),"")</f>
        <v>25-2103-1404-25CIMI-PS-EG-125</v>
      </c>
      <c r="D975" s="5" t="str">
        <f>_xlfn.VALUETOTEXT(Overall!D977)</f>
        <v>EG</v>
      </c>
      <c r="E975" s="5" t="str">
        <f>IF(Overall!Q977&lt;&gt;"",_xlfn.VALUETOTEXT(Overall!Q977),"")</f>
        <v>CIMI</v>
      </c>
      <c r="F975" s="5" t="str">
        <f>IF(Overall!E977&lt;&gt;"",_xlfn.VALUETOTEXT(Overall!E977),"")</f>
        <v>CIMB Islamic Bank Berhad</v>
      </c>
      <c r="G975" s="5" t="str">
        <f>IF(Overall!R977&lt;&gt;"",_xlfn.VALUETOTEXT(Overall!R977),"")</f>
        <v>Asian</v>
      </c>
      <c r="H975" s="6">
        <f>IF(Overall!F977&lt;&gt;"",VALUE(Overall!F977),"")</f>
        <v>500000</v>
      </c>
      <c r="I975" s="6">
        <f>IF(Overall!G977&lt;&gt;"",VALUE(Overall!G977),"")</f>
        <v>77</v>
      </c>
      <c r="J975" s="6">
        <f>IF(Overall!H977&lt;&gt;"",VALUE(Overall!H977),"")</f>
        <v>64</v>
      </c>
      <c r="K975" s="6">
        <f>IF(Overall!I977&lt;&gt;"",VALUE(Overall!I977),"")</f>
        <v>9.66</v>
      </c>
      <c r="L975" s="6">
        <f>IF(Overall!J977&lt;&gt;"",VALUE(Overall!J977),"")</f>
        <v>2.73</v>
      </c>
      <c r="M975" s="6">
        <f>IF(Overall!K977&lt;&gt;"",VALUE(Overall!K977),"")</f>
        <v>6.93</v>
      </c>
      <c r="N975" s="6">
        <f>IF(Overall!T977&lt;&gt;"",VALUE(Overall!T977),"")</f>
        <v>69.319999999999993</v>
      </c>
      <c r="O975" s="7">
        <f>IF(Overall!L977&lt;&gt;"", DATEVALUE(Overall!L977), "")</f>
        <v>45901</v>
      </c>
      <c r="P975" s="7">
        <f>IF(Overall!M977&lt;&gt;"", DATEVALUE(Overall!M977), "")</f>
        <v>45930</v>
      </c>
      <c r="Q975" s="7" t="str">
        <f>IF(Overall!S977&lt;&gt;"",_xlfn.VALUETOTEXT(Overall!S977),"")</f>
        <v>Sep</v>
      </c>
      <c r="R975" s="7">
        <f>IF(Overall!O977&lt;&gt;"", DATEVALUE(Overall!O977), "")</f>
        <v>45737</v>
      </c>
      <c r="S975" s="7">
        <f>IF(Overall!O977&lt;&gt;"", DATEVALUE(Overall!O977), "")</f>
        <v>45737</v>
      </c>
      <c r="T975" s="5">
        <f t="shared" si="31"/>
        <v>1</v>
      </c>
      <c r="U975" s="10" t="str">
        <f>IF(Overall!$A977&lt;&gt;"",IF(AND(MONTH($O975) &lt;= 1, MONTH($P975) &gt;= 1), IF($T975 &lt;&gt; "", $H975/$T975, ""), ""),"")</f>
        <v/>
      </c>
      <c r="V975" s="10" t="str">
        <f>IF(Overall!$A977&lt;&gt;"",IF(AND(MONTH($O975) &lt;= 2, MONTH($P975) &gt;= 2), IF($T975 &lt;&gt; "", $H975/$T975, ""), ""),"")</f>
        <v/>
      </c>
      <c r="W975" s="10" t="str">
        <f>IF(Overall!$A977&lt;&gt;"",IF(AND(MONTH($O975) &lt;= 3, MONTH($P975) &gt;= 3), IF($T975 &lt;&gt; "", $H975/$T975, ""), ""),"")</f>
        <v/>
      </c>
      <c r="X975" s="10" t="str">
        <f>IF(Overall!$A977&lt;&gt;"",IF(AND(MONTH($O975) &lt;= 4, MONTH($P975) &gt;= 4), IF($T975 &lt;&gt; "", $H975/$T975, ""), ""),"")</f>
        <v/>
      </c>
      <c r="Y975" s="10" t="str">
        <f>IF(Overall!$A977&lt;&gt;"",IF(AND(MONTH($O975) &lt;= 5, MONTH($P975) &gt;= 5), IF($T975 &lt;&gt; "", $H975/$T975, ""), ""),"")</f>
        <v/>
      </c>
      <c r="Z975" s="10" t="str">
        <f>IF(Overall!$A977&lt;&gt;"",IF(AND(MONTH($O975) &lt;= 6, MONTH($P975) &gt;= 6), IF($T975 &lt;&gt; "", $H975/$T975, ""), ""),"")</f>
        <v/>
      </c>
      <c r="AA975" s="10" t="str">
        <f>IF(Overall!$A977&lt;&gt;"",IF(AND(MONTH($O975) &lt;= 7, MONTH($P975) &gt;= 7 ), IF($T975 &lt;&gt; "", $H975/$T975, ""), ""),"")</f>
        <v/>
      </c>
      <c r="AB975" s="10" t="str">
        <f>IF(Overall!$A977&lt;&gt;"",IF(AND(MONTH($O975) &lt;= 8, MONTH($P975) &gt;= 8), IF($T975 &lt;&gt; "", $H975/$T975, ""), ""),"")</f>
        <v/>
      </c>
      <c r="AC975" s="10">
        <f>IF(Overall!$A977&lt;&gt;"",IF(AND(MONTH($O975) &lt;= 9, MONTH($P975) &gt;= 9), IF($T975 &lt;&gt; "", $H975/$T975, ""), ""),"")</f>
        <v>500000</v>
      </c>
      <c r="AD975" s="10" t="str">
        <f>IF(Overall!$A977&lt;&gt;"",IF(AND(MONTH($O975) &lt;= 10, MONTH($P975) &gt;= 10), IF($T975 &lt;&gt; "", $H975/$T975, ""), ""),"")</f>
        <v/>
      </c>
      <c r="AE975" s="10" t="str">
        <f>IF(Overall!$A977&lt;&gt;"",IF(AND(MONTH($O975) &lt;= 11, MONTH($P975) &gt;= 11), IF($T975 &lt;&gt; "", $H975/$T975, ""), ""),"")</f>
        <v/>
      </c>
      <c r="AF975" s="10" t="str">
        <f>IF(Overall!$A977&lt;&gt;"",IF(AND(MONTH($O975) &lt;= 12, MONTH($P975) &gt;= 12), IF($T975 &lt;&gt; "", $H975/$T975, ""), ""),"")</f>
        <v/>
      </c>
      <c r="AH975" s="10" t="str">
        <f ca="1">IFERROR(IF(AND(NOW()&lt;= EOMONTH(DATE(YEAR($P975),1, 1), 0), Overall!$A977&lt;&gt;"", MONTH($O975) &lt;= 1, MONTH($P975) &gt;= 1), IF($T975 &lt;&gt; "", $H975/$T975, ""), ""), "")</f>
        <v/>
      </c>
      <c r="AI975" s="10" t="str">
        <f ca="1">IFERROR(IF(AND(NOW()&lt;= EOMONTH(DATE(YEAR($P975),2, 1), 0), Overall!$A977&lt;&gt;"", MONTH($O975) &lt;= 2, MONTH($P975) &gt;= 2), IF($T975 &lt;&gt; "", $H975/$T975, ""), ""), "")</f>
        <v/>
      </c>
      <c r="AJ975" s="10" t="str">
        <f ca="1">IFERROR(IF(AND(NOW()&lt;= EOMONTH(DATE(YEAR($P975),3, 1), 0), Overall!$A977&lt;&gt;"", MONTH($O975) &lt;= 3, MONTH($P975) &gt;= 3), IF($T975 &lt;&gt; "", $H975/$T975, ""), ""), "")</f>
        <v/>
      </c>
      <c r="AK975" s="10" t="str">
        <f ca="1">IFERROR(IF(AND(NOW()&lt;= EOMONTH(DATE(YEAR($P975),4, 1), 0), Overall!$A977&lt;&gt;"", MONTH($O975) &lt;= 4, MONTH($P975) &gt;= 4), IF($T975 &lt;&gt; "", $H975/$T975, ""), ""), "")</f>
        <v/>
      </c>
      <c r="AL975" s="10" t="str">
        <f ca="1">IFERROR(IF(AND(NOW()&lt;= EOMONTH(DATE(YEAR($P975),5, 1), 0), Overall!$A977&lt;&gt;"", MONTH($O975) &lt;= 5, MONTH($P975) &gt;= 5), IF($T975 &lt;&gt; "", $H975/$T975, ""), ""), "")</f>
        <v/>
      </c>
      <c r="AM975" s="10" t="str">
        <f ca="1">IFERROR(IF(AND(NOW()&lt;= EOMONTH(DATE(YEAR($P975),6, 1), 0), Overall!$A977&lt;&gt;"", MONTH($O975) &lt;= 6, MONTH($P975) &gt;= 6), IF($T975 &lt;&gt; "", $H975/$T975, ""), ""), "")</f>
        <v/>
      </c>
      <c r="AN975" s="10" t="str">
        <f ca="1">IFERROR(IF(AND(NOW()&lt;= EOMONTH(DATE(YEAR($P975),7, 1), 0), Overall!$A977&lt;&gt;"", MONTH($O975) &lt;= 7, MONTH($P975) &gt;= 7), IF($T975 &lt;&gt; "", $H975/$T975, ""), ""), "")</f>
        <v/>
      </c>
      <c r="AO975" s="10" t="str">
        <f ca="1">IFERROR(IF(AND(NOW()&lt;= EOMONTH(DATE(YEAR($P975),8, 1), 0), Overall!$A977&lt;&gt;"", MONTH($O975) &lt;= 8, MONTH($P975) &gt;= 8), IF($T975 &lt;&gt; "", $H975/$T975, ""), ""), "")</f>
        <v/>
      </c>
      <c r="AP975" s="10">
        <f ca="1">IFERROR(IF(AND(NOW()&lt;= EOMONTH(DATE(YEAR($P975),9, 1), 0), Overall!$A977&lt;&gt;"", MONTH($O975) &lt;= 9, MONTH($P975) &gt;= 9), IF($T975 &lt;&gt; "", $H975/$T975, ""), ""), "")</f>
        <v>500000</v>
      </c>
      <c r="AQ975" s="10" t="str">
        <f ca="1">IFERROR(IF(AND(NOW()&lt;= EOMONTH(DATE(YEAR($P975),10, 1), 0), Overall!$A977&lt;&gt;"", MONTH($O975) &lt;= 10, MONTH($P975) &gt;= 10), IF($T975 &lt;&gt; "", $H975/$T975, ""), ""), "")</f>
        <v/>
      </c>
      <c r="AR975" s="10" t="str">
        <f ca="1">IFERROR(IF(AND(NOW()&lt;= EOMONTH(DATE(YEAR($P975),11, 1), 0), Overall!$A977&lt;&gt;"", MONTH($O975) &lt;=11, MONTH($P975) &gt;= 11), IF($T975 &lt;&gt; "", $H975/$T975, ""), ""), "")</f>
        <v/>
      </c>
      <c r="AS975" s="10" t="str">
        <f ca="1">IFERROR(IF(AND(NOW()&lt;= EOMONTH(DATE(YEAR($P975),12, 1), 0), Overall!$A977&lt;&gt;"", MONTH($O975) &lt;= 12, MONTH($P975) &gt;= 12), IF($T975 &lt;&gt; "", $H975/$T975, ""), ""), "")</f>
        <v/>
      </c>
      <c r="AT975" s="16">
        <f t="shared" ca="1" si="30"/>
        <v>500000</v>
      </c>
    </row>
    <row r="976" spans="1:46" x14ac:dyDescent="0.25">
      <c r="A976" t="str">
        <f>_xlfn.VALUETOTEXT(Overall!A978)</f>
        <v>FY2025 PCHP</v>
      </c>
      <c r="B976" s="8">
        <f>IF(Overall!B978&lt;&gt;"", VALUE(Overall!B978), "")</f>
        <v>126</v>
      </c>
      <c r="C976" s="5" t="str">
        <f>IF(Overall!C978&lt;&gt;"",_xlfn.VALUETOTEXT(Overall!C978),"")</f>
        <v>25-2103-1404-25TOTS-PS-EG-126</v>
      </c>
      <c r="D976" s="5" t="str">
        <f>_xlfn.VALUETOTEXT(Overall!D978)</f>
        <v>EG</v>
      </c>
      <c r="E976" s="5" t="str">
        <f>IF(Overall!Q978&lt;&gt;"",_xlfn.VALUETOTEXT(Overall!Q978),"")</f>
        <v>TOTS</v>
      </c>
      <c r="F976" s="5" t="str">
        <f>IF(Overall!E978&lt;&gt;"",_xlfn.VALUETOTEXT(Overall!E978),"")</f>
        <v>TOTSA TotalEnergies Trading SA</v>
      </c>
      <c r="G976" s="5" t="str">
        <f>IF(Overall!R978&lt;&gt;"",_xlfn.VALUETOTEXT(Overall!R978),"")</f>
        <v>Asian</v>
      </c>
      <c r="H976" s="6">
        <f>IF(Overall!F978&lt;&gt;"",VALUE(Overall!F978),"")</f>
        <v>500000</v>
      </c>
      <c r="I976" s="6">
        <f>IF(Overall!G978&lt;&gt;"",VALUE(Overall!G978),"")</f>
        <v>77</v>
      </c>
      <c r="J976" s="6">
        <f>IF(Overall!H978&lt;&gt;"",VALUE(Overall!H978),"")</f>
        <v>64</v>
      </c>
      <c r="K976" s="6">
        <f>IF(Overall!I978&lt;&gt;"",VALUE(Overall!I978),"")</f>
        <v>9.14</v>
      </c>
      <c r="L976" s="6">
        <f>IF(Overall!J978&lt;&gt;"",VALUE(Overall!J978),"")</f>
        <v>2.31</v>
      </c>
      <c r="M976" s="6">
        <f>IF(Overall!K978&lt;&gt;"",VALUE(Overall!K978),"")</f>
        <v>6.83</v>
      </c>
      <c r="N976" s="6">
        <f>IF(Overall!T978&lt;&gt;"",VALUE(Overall!T978),"")</f>
        <v>69.73</v>
      </c>
      <c r="O976" s="7">
        <f>IF(Overall!L978&lt;&gt;"", DATEVALUE(Overall!L978), "")</f>
        <v>45870</v>
      </c>
      <c r="P976" s="7">
        <f>IF(Overall!M978&lt;&gt;"", DATEVALUE(Overall!M978), "")</f>
        <v>45900</v>
      </c>
      <c r="Q976" s="7" t="str">
        <f>IF(Overall!S978&lt;&gt;"",_xlfn.VALUETOTEXT(Overall!S978),"")</f>
        <v>Aug</v>
      </c>
      <c r="R976" s="7">
        <f>IF(Overall!O978&lt;&gt;"", DATEVALUE(Overall!O978), "")</f>
        <v>45737</v>
      </c>
      <c r="S976" s="7">
        <f>IF(Overall!O978&lt;&gt;"", DATEVALUE(Overall!O978), "")</f>
        <v>45737</v>
      </c>
      <c r="T976" s="5">
        <f t="shared" si="31"/>
        <v>1</v>
      </c>
      <c r="U976" s="10" t="str">
        <f>IF(Overall!$A978&lt;&gt;"",IF(AND(MONTH($O976) &lt;= 1, MONTH($P976) &gt;= 1), IF($T976 &lt;&gt; "", $H976/$T976, ""), ""),"")</f>
        <v/>
      </c>
      <c r="V976" s="10" t="str">
        <f>IF(Overall!$A978&lt;&gt;"",IF(AND(MONTH($O976) &lt;= 2, MONTH($P976) &gt;= 2), IF($T976 &lt;&gt; "", $H976/$T976, ""), ""),"")</f>
        <v/>
      </c>
      <c r="W976" s="10" t="str">
        <f>IF(Overall!$A978&lt;&gt;"",IF(AND(MONTH($O976) &lt;= 3, MONTH($P976) &gt;= 3), IF($T976 &lt;&gt; "", $H976/$T976, ""), ""),"")</f>
        <v/>
      </c>
      <c r="X976" s="10" t="str">
        <f>IF(Overall!$A978&lt;&gt;"",IF(AND(MONTH($O976) &lt;= 4, MONTH($P976) &gt;= 4), IF($T976 &lt;&gt; "", $H976/$T976, ""), ""),"")</f>
        <v/>
      </c>
      <c r="Y976" s="10" t="str">
        <f>IF(Overall!$A978&lt;&gt;"",IF(AND(MONTH($O976) &lt;= 5, MONTH($P976) &gt;= 5), IF($T976 &lt;&gt; "", $H976/$T976, ""), ""),"")</f>
        <v/>
      </c>
      <c r="Z976" s="10" t="str">
        <f>IF(Overall!$A978&lt;&gt;"",IF(AND(MONTH($O976) &lt;= 6, MONTH($P976) &gt;= 6), IF($T976 &lt;&gt; "", $H976/$T976, ""), ""),"")</f>
        <v/>
      </c>
      <c r="AA976" s="10" t="str">
        <f>IF(Overall!$A978&lt;&gt;"",IF(AND(MONTH($O976) &lt;= 7, MONTH($P976) &gt;= 7 ), IF($T976 &lt;&gt; "", $H976/$T976, ""), ""),"")</f>
        <v/>
      </c>
      <c r="AB976" s="10">
        <f>IF(Overall!$A978&lt;&gt;"",IF(AND(MONTH($O976) &lt;= 8, MONTH($P976) &gt;= 8), IF($T976 &lt;&gt; "", $H976/$T976, ""), ""),"")</f>
        <v>500000</v>
      </c>
      <c r="AC976" s="10" t="str">
        <f>IF(Overall!$A978&lt;&gt;"",IF(AND(MONTH($O976) &lt;= 9, MONTH($P976) &gt;= 9), IF($T976 &lt;&gt; "", $H976/$T976, ""), ""),"")</f>
        <v/>
      </c>
      <c r="AD976" s="10" t="str">
        <f>IF(Overall!$A978&lt;&gt;"",IF(AND(MONTH($O976) &lt;= 10, MONTH($P976) &gt;= 10), IF($T976 &lt;&gt; "", $H976/$T976, ""), ""),"")</f>
        <v/>
      </c>
      <c r="AE976" s="10" t="str">
        <f>IF(Overall!$A978&lt;&gt;"",IF(AND(MONTH($O976) &lt;= 11, MONTH($P976) &gt;= 11), IF($T976 &lt;&gt; "", $H976/$T976, ""), ""),"")</f>
        <v/>
      </c>
      <c r="AF976" s="10" t="str">
        <f>IF(Overall!$A978&lt;&gt;"",IF(AND(MONTH($O976) &lt;= 12, MONTH($P976) &gt;= 12), IF($T976 &lt;&gt; "", $H976/$T976, ""), ""),"")</f>
        <v/>
      </c>
      <c r="AH976" s="10" t="str">
        <f ca="1">IFERROR(IF(AND(NOW()&lt;= EOMONTH(DATE(YEAR($P976),1, 1), 0), Overall!$A978&lt;&gt;"", MONTH($O976) &lt;= 1, MONTH($P976) &gt;= 1), IF($T976 &lt;&gt; "", $H976/$T976, ""), ""), "")</f>
        <v/>
      </c>
      <c r="AI976" s="10" t="str">
        <f ca="1">IFERROR(IF(AND(NOW()&lt;= EOMONTH(DATE(YEAR($P976),2, 1), 0), Overall!$A978&lt;&gt;"", MONTH($O976) &lt;= 2, MONTH($P976) &gt;= 2), IF($T976 &lt;&gt; "", $H976/$T976, ""), ""), "")</f>
        <v/>
      </c>
      <c r="AJ976" s="10" t="str">
        <f ca="1">IFERROR(IF(AND(NOW()&lt;= EOMONTH(DATE(YEAR($P976),3, 1), 0), Overall!$A978&lt;&gt;"", MONTH($O976) &lt;= 3, MONTH($P976) &gt;= 3), IF($T976 &lt;&gt; "", $H976/$T976, ""), ""), "")</f>
        <v/>
      </c>
      <c r="AK976" s="10" t="str">
        <f ca="1">IFERROR(IF(AND(NOW()&lt;= EOMONTH(DATE(YEAR($P976),4, 1), 0), Overall!$A978&lt;&gt;"", MONTH($O976) &lt;= 4, MONTH($P976) &gt;= 4), IF($T976 &lt;&gt; "", $H976/$T976, ""), ""), "")</f>
        <v/>
      </c>
      <c r="AL976" s="10" t="str">
        <f ca="1">IFERROR(IF(AND(NOW()&lt;= EOMONTH(DATE(YEAR($P976),5, 1), 0), Overall!$A978&lt;&gt;"", MONTH($O976) &lt;= 5, MONTH($P976) &gt;= 5), IF($T976 &lt;&gt; "", $H976/$T976, ""), ""), "")</f>
        <v/>
      </c>
      <c r="AM976" s="10" t="str">
        <f ca="1">IFERROR(IF(AND(NOW()&lt;= EOMONTH(DATE(YEAR($P976),6, 1), 0), Overall!$A978&lt;&gt;"", MONTH($O976) &lt;= 6, MONTH($P976) &gt;= 6), IF($T976 &lt;&gt; "", $H976/$T976, ""), ""), "")</f>
        <v/>
      </c>
      <c r="AN976" s="10" t="str">
        <f ca="1">IFERROR(IF(AND(NOW()&lt;= EOMONTH(DATE(YEAR($P976),7, 1), 0), Overall!$A978&lt;&gt;"", MONTH($O976) &lt;= 7, MONTH($P976) &gt;= 7), IF($T976 &lt;&gt; "", $H976/$T976, ""), ""), "")</f>
        <v/>
      </c>
      <c r="AO976" s="10">
        <f ca="1">IFERROR(IF(AND(NOW()&lt;= EOMONTH(DATE(YEAR($P976),8, 1), 0), Overall!$A978&lt;&gt;"", MONTH($O976) &lt;= 8, MONTH($P976) &gt;= 8), IF($T976 &lt;&gt; "", $H976/$T976, ""), ""), "")</f>
        <v>500000</v>
      </c>
      <c r="AP976" s="10" t="str">
        <f ca="1">IFERROR(IF(AND(NOW()&lt;= EOMONTH(DATE(YEAR($P976),9, 1), 0), Overall!$A978&lt;&gt;"", MONTH($O976) &lt;= 9, MONTH($P976) &gt;= 9), IF($T976 &lt;&gt; "", $H976/$T976, ""), ""), "")</f>
        <v/>
      </c>
      <c r="AQ976" s="10" t="str">
        <f ca="1">IFERROR(IF(AND(NOW()&lt;= EOMONTH(DATE(YEAR($P976),10, 1), 0), Overall!$A978&lt;&gt;"", MONTH($O976) &lt;= 10, MONTH($P976) &gt;= 10), IF($T976 &lt;&gt; "", $H976/$T976, ""), ""), "")</f>
        <v/>
      </c>
      <c r="AR976" s="10" t="str">
        <f ca="1">IFERROR(IF(AND(NOW()&lt;= EOMONTH(DATE(YEAR($P976),11, 1), 0), Overall!$A978&lt;&gt;"", MONTH($O976) &lt;=11, MONTH($P976) &gt;= 11), IF($T976 &lt;&gt; "", $H976/$T976, ""), ""), "")</f>
        <v/>
      </c>
      <c r="AS976" s="10" t="str">
        <f ca="1">IFERROR(IF(AND(NOW()&lt;= EOMONTH(DATE(YEAR($P976),12, 1), 0), Overall!$A978&lt;&gt;"", MONTH($O976) &lt;= 12, MONTH($P976) &gt;= 12), IF($T976 &lt;&gt; "", $H976/$T976, ""), ""), "")</f>
        <v/>
      </c>
      <c r="AT976" s="16">
        <f t="shared" ca="1" si="30"/>
        <v>500000</v>
      </c>
    </row>
    <row r="977" spans="1:46" x14ac:dyDescent="0.25">
      <c r="A977" t="str">
        <f>_xlfn.VALUETOTEXT(Overall!A979)</f>
        <v>FY2025 PCHP</v>
      </c>
      <c r="B977" s="8">
        <f>IF(Overall!B979&lt;&gt;"", VALUE(Overall!B979), "")</f>
        <v>127</v>
      </c>
      <c r="C977" s="5" t="str">
        <f>IF(Overall!C979&lt;&gt;"",_xlfn.VALUETOTEXT(Overall!C979),"")</f>
        <v>25-2103-1404-25MSCG-PS-EG-127</v>
      </c>
      <c r="D977" s="5" t="str">
        <f>_xlfn.VALUETOTEXT(Overall!D979)</f>
        <v>EG</v>
      </c>
      <c r="E977" s="5" t="str">
        <f>IF(Overall!Q979&lt;&gt;"",_xlfn.VALUETOTEXT(Overall!Q979),"")</f>
        <v>MSCG</v>
      </c>
      <c r="F977" s="5" t="str">
        <f>IF(Overall!E979&lt;&gt;"",_xlfn.VALUETOTEXT(Overall!E979),"")</f>
        <v>Morgan Stanley Capital Group (Singapore) Pte</v>
      </c>
      <c r="G977" s="5" t="str">
        <f>IF(Overall!R979&lt;&gt;"",_xlfn.VALUETOTEXT(Overall!R979),"")</f>
        <v>Asian</v>
      </c>
      <c r="H977" s="6">
        <f>IF(Overall!F979&lt;&gt;"",VALUE(Overall!F979),"")</f>
        <v>500000</v>
      </c>
      <c r="I977" s="6">
        <f>IF(Overall!G979&lt;&gt;"",VALUE(Overall!G979),"")</f>
        <v>77</v>
      </c>
      <c r="J977" s="6">
        <f>IF(Overall!H979&lt;&gt;"",VALUE(Overall!H979),"")</f>
        <v>64</v>
      </c>
      <c r="K977" s="6">
        <f>IF(Overall!I979&lt;&gt;"",VALUE(Overall!I979),"")</f>
        <v>9.66</v>
      </c>
      <c r="L977" s="6">
        <f>IF(Overall!J979&lt;&gt;"",VALUE(Overall!J979),"")</f>
        <v>2.73</v>
      </c>
      <c r="M977" s="6">
        <f>IF(Overall!K979&lt;&gt;"",VALUE(Overall!K979),"")</f>
        <v>6.93</v>
      </c>
      <c r="N977" s="6">
        <f>IF(Overall!T979&lt;&gt;"",VALUE(Overall!T979),"")</f>
        <v>69.3</v>
      </c>
      <c r="O977" s="7">
        <f>IF(Overall!L979&lt;&gt;"", DATEVALUE(Overall!L979), "")</f>
        <v>45901</v>
      </c>
      <c r="P977" s="7">
        <f>IF(Overall!M979&lt;&gt;"", DATEVALUE(Overall!M979), "")</f>
        <v>45930</v>
      </c>
      <c r="Q977" s="7" t="str">
        <f>IF(Overall!S979&lt;&gt;"",_xlfn.VALUETOTEXT(Overall!S979),"")</f>
        <v>Sep</v>
      </c>
      <c r="R977" s="7">
        <f>IF(Overall!O979&lt;&gt;"", DATEVALUE(Overall!O979), "")</f>
        <v>45737</v>
      </c>
      <c r="S977" s="7">
        <f>IF(Overall!O979&lt;&gt;"", DATEVALUE(Overall!O979), "")</f>
        <v>45737</v>
      </c>
      <c r="T977" s="5">
        <f t="shared" si="31"/>
        <v>1</v>
      </c>
      <c r="U977" s="10" t="str">
        <f>IF(Overall!$A979&lt;&gt;"",IF(AND(MONTH($O977) &lt;= 1, MONTH($P977) &gt;= 1), IF($T977 &lt;&gt; "", $H977/$T977, ""), ""),"")</f>
        <v/>
      </c>
      <c r="V977" s="10" t="str">
        <f>IF(Overall!$A979&lt;&gt;"",IF(AND(MONTH($O977) &lt;= 2, MONTH($P977) &gt;= 2), IF($T977 &lt;&gt; "", $H977/$T977, ""), ""),"")</f>
        <v/>
      </c>
      <c r="W977" s="10" t="str">
        <f>IF(Overall!$A979&lt;&gt;"",IF(AND(MONTH($O977) &lt;= 3, MONTH($P977) &gt;= 3), IF($T977 &lt;&gt; "", $H977/$T977, ""), ""),"")</f>
        <v/>
      </c>
      <c r="X977" s="10" t="str">
        <f>IF(Overall!$A979&lt;&gt;"",IF(AND(MONTH($O977) &lt;= 4, MONTH($P977) &gt;= 4), IF($T977 &lt;&gt; "", $H977/$T977, ""), ""),"")</f>
        <v/>
      </c>
      <c r="Y977" s="10" t="str">
        <f>IF(Overall!$A979&lt;&gt;"",IF(AND(MONTH($O977) &lt;= 5, MONTH($P977) &gt;= 5), IF($T977 &lt;&gt; "", $H977/$T977, ""), ""),"")</f>
        <v/>
      </c>
      <c r="Z977" s="10" t="str">
        <f>IF(Overall!$A979&lt;&gt;"",IF(AND(MONTH($O977) &lt;= 6, MONTH($P977) &gt;= 6), IF($T977 &lt;&gt; "", $H977/$T977, ""), ""),"")</f>
        <v/>
      </c>
      <c r="AA977" s="10" t="str">
        <f>IF(Overall!$A979&lt;&gt;"",IF(AND(MONTH($O977) &lt;= 7, MONTH($P977) &gt;= 7 ), IF($T977 &lt;&gt; "", $H977/$T977, ""), ""),"")</f>
        <v/>
      </c>
      <c r="AB977" s="10" t="str">
        <f>IF(Overall!$A979&lt;&gt;"",IF(AND(MONTH($O977) &lt;= 8, MONTH($P977) &gt;= 8), IF($T977 &lt;&gt; "", $H977/$T977, ""), ""),"")</f>
        <v/>
      </c>
      <c r="AC977" s="10">
        <f>IF(Overall!$A979&lt;&gt;"",IF(AND(MONTH($O977) &lt;= 9, MONTH($P977) &gt;= 9), IF($T977 &lt;&gt; "", $H977/$T977, ""), ""),"")</f>
        <v>500000</v>
      </c>
      <c r="AD977" s="10" t="str">
        <f>IF(Overall!$A979&lt;&gt;"",IF(AND(MONTH($O977) &lt;= 10, MONTH($P977) &gt;= 10), IF($T977 &lt;&gt; "", $H977/$T977, ""), ""),"")</f>
        <v/>
      </c>
      <c r="AE977" s="10" t="str">
        <f>IF(Overall!$A979&lt;&gt;"",IF(AND(MONTH($O977) &lt;= 11, MONTH($P977) &gt;= 11), IF($T977 &lt;&gt; "", $H977/$T977, ""), ""),"")</f>
        <v/>
      </c>
      <c r="AF977" s="10" t="str">
        <f>IF(Overall!$A979&lt;&gt;"",IF(AND(MONTH($O977) &lt;= 12, MONTH($P977) &gt;= 12), IF($T977 &lt;&gt; "", $H977/$T977, ""), ""),"")</f>
        <v/>
      </c>
      <c r="AH977" s="10" t="str">
        <f ca="1">IFERROR(IF(AND(NOW()&lt;= EOMONTH(DATE(YEAR($P977),1, 1), 0), Overall!$A979&lt;&gt;"", MONTH($O977) &lt;= 1, MONTH($P977) &gt;= 1), IF($T977 &lt;&gt; "", $H977/$T977, ""), ""), "")</f>
        <v/>
      </c>
      <c r="AI977" s="10" t="str">
        <f ca="1">IFERROR(IF(AND(NOW()&lt;= EOMONTH(DATE(YEAR($P977),2, 1), 0), Overall!$A979&lt;&gt;"", MONTH($O977) &lt;= 2, MONTH($P977) &gt;= 2), IF($T977 &lt;&gt; "", $H977/$T977, ""), ""), "")</f>
        <v/>
      </c>
      <c r="AJ977" s="10" t="str">
        <f ca="1">IFERROR(IF(AND(NOW()&lt;= EOMONTH(DATE(YEAR($P977),3, 1), 0), Overall!$A979&lt;&gt;"", MONTH($O977) &lt;= 3, MONTH($P977) &gt;= 3), IF($T977 &lt;&gt; "", $H977/$T977, ""), ""), "")</f>
        <v/>
      </c>
      <c r="AK977" s="10" t="str">
        <f ca="1">IFERROR(IF(AND(NOW()&lt;= EOMONTH(DATE(YEAR($P977),4, 1), 0), Overall!$A979&lt;&gt;"", MONTH($O977) &lt;= 4, MONTH($P977) &gt;= 4), IF($T977 &lt;&gt; "", $H977/$T977, ""), ""), "")</f>
        <v/>
      </c>
      <c r="AL977" s="10" t="str">
        <f ca="1">IFERROR(IF(AND(NOW()&lt;= EOMONTH(DATE(YEAR($P977),5, 1), 0), Overall!$A979&lt;&gt;"", MONTH($O977) &lt;= 5, MONTH($P977) &gt;= 5), IF($T977 &lt;&gt; "", $H977/$T977, ""), ""), "")</f>
        <v/>
      </c>
      <c r="AM977" s="10" t="str">
        <f ca="1">IFERROR(IF(AND(NOW()&lt;= EOMONTH(DATE(YEAR($P977),6, 1), 0), Overall!$A979&lt;&gt;"", MONTH($O977) &lt;= 6, MONTH($P977) &gt;= 6), IF($T977 &lt;&gt; "", $H977/$T977, ""), ""), "")</f>
        <v/>
      </c>
      <c r="AN977" s="10" t="str">
        <f ca="1">IFERROR(IF(AND(NOW()&lt;= EOMONTH(DATE(YEAR($P977),7, 1), 0), Overall!$A979&lt;&gt;"", MONTH($O977) &lt;= 7, MONTH($P977) &gt;= 7), IF($T977 &lt;&gt; "", $H977/$T977, ""), ""), "")</f>
        <v/>
      </c>
      <c r="AO977" s="10" t="str">
        <f ca="1">IFERROR(IF(AND(NOW()&lt;= EOMONTH(DATE(YEAR($P977),8, 1), 0), Overall!$A979&lt;&gt;"", MONTH($O977) &lt;= 8, MONTH($P977) &gt;= 8), IF($T977 &lt;&gt; "", $H977/$T977, ""), ""), "")</f>
        <v/>
      </c>
      <c r="AP977" s="10">
        <f ca="1">IFERROR(IF(AND(NOW()&lt;= EOMONTH(DATE(YEAR($P977),9, 1), 0), Overall!$A979&lt;&gt;"", MONTH($O977) &lt;= 9, MONTH($P977) &gt;= 9), IF($T977 &lt;&gt; "", $H977/$T977, ""), ""), "")</f>
        <v>500000</v>
      </c>
      <c r="AQ977" s="10" t="str">
        <f ca="1">IFERROR(IF(AND(NOW()&lt;= EOMONTH(DATE(YEAR($P977),10, 1), 0), Overall!$A979&lt;&gt;"", MONTH($O977) &lt;= 10, MONTH($P977) &gt;= 10), IF($T977 &lt;&gt; "", $H977/$T977, ""), ""), "")</f>
        <v/>
      </c>
      <c r="AR977" s="10" t="str">
        <f ca="1">IFERROR(IF(AND(NOW()&lt;= EOMONTH(DATE(YEAR($P977),11, 1), 0), Overall!$A979&lt;&gt;"", MONTH($O977) &lt;=11, MONTH($P977) &gt;= 11), IF($T977 &lt;&gt; "", $H977/$T977, ""), ""), "")</f>
        <v/>
      </c>
      <c r="AS977" s="10" t="str">
        <f ca="1">IFERROR(IF(AND(NOW()&lt;= EOMONTH(DATE(YEAR($P977),12, 1), 0), Overall!$A979&lt;&gt;"", MONTH($O977) &lt;= 12, MONTH($P977) &gt;= 12), IF($T977 &lt;&gt; "", $H977/$T977, ""), ""), "")</f>
        <v/>
      </c>
      <c r="AT977" s="16">
        <f t="shared" ca="1" si="30"/>
        <v>500000</v>
      </c>
    </row>
    <row r="978" spans="1:46" x14ac:dyDescent="0.25">
      <c r="A978" t="str">
        <f>_xlfn.VALUETOTEXT(Overall!A980)</f>
        <v>FY2025 PCHP</v>
      </c>
      <c r="B978" s="8">
        <f>IF(Overall!B980&lt;&gt;"", VALUE(Overall!B980), "")</f>
        <v>128</v>
      </c>
      <c r="C978" s="5" t="str">
        <f>IF(Overall!C980&lt;&gt;"",_xlfn.VALUETOTEXT(Overall!C980),"")</f>
        <v>25-2103-1404-25CITI-PS-EG-128</v>
      </c>
      <c r="D978" s="5" t="str">
        <f>_xlfn.VALUETOTEXT(Overall!D980)</f>
        <v>EG</v>
      </c>
      <c r="E978" s="5" t="str">
        <f>IF(Overall!Q980&lt;&gt;"",_xlfn.VALUETOTEXT(Overall!Q980),"")</f>
        <v>CITI</v>
      </c>
      <c r="F978" s="5" t="str">
        <f>IF(Overall!E980&lt;&gt;"",_xlfn.VALUETOTEXT(Overall!E980),"")</f>
        <v>Citibank Bhd</v>
      </c>
      <c r="G978" s="5" t="str">
        <f>IF(Overall!R980&lt;&gt;"",_xlfn.VALUETOTEXT(Overall!R980),"")</f>
        <v>Asian</v>
      </c>
      <c r="H978" s="6">
        <f>IF(Overall!F980&lt;&gt;"",VALUE(Overall!F980),"")</f>
        <v>500000</v>
      </c>
      <c r="I978" s="6">
        <f>IF(Overall!G980&lt;&gt;"",VALUE(Overall!G980),"")</f>
        <v>77</v>
      </c>
      <c r="J978" s="6">
        <f>IF(Overall!H980&lt;&gt;"",VALUE(Overall!H980),"")</f>
        <v>64</v>
      </c>
      <c r="K978" s="6">
        <f>IF(Overall!I980&lt;&gt;"",VALUE(Overall!I980),"")</f>
        <v>9.1</v>
      </c>
      <c r="L978" s="6">
        <f>IF(Overall!J980&lt;&gt;"",VALUE(Overall!J980),"")</f>
        <v>2.25</v>
      </c>
      <c r="M978" s="6">
        <f>IF(Overall!K980&lt;&gt;"",VALUE(Overall!K980),"")</f>
        <v>6.85</v>
      </c>
      <c r="N978" s="6">
        <f>IF(Overall!T980&lt;&gt;"",VALUE(Overall!T980),"")</f>
        <v>69.650000000000006</v>
      </c>
      <c r="O978" s="7">
        <f>IF(Overall!L980&lt;&gt;"", DATEVALUE(Overall!L980), "")</f>
        <v>45870</v>
      </c>
      <c r="P978" s="7">
        <f>IF(Overall!M980&lt;&gt;"", DATEVALUE(Overall!M980), "")</f>
        <v>45900</v>
      </c>
      <c r="Q978" s="7" t="str">
        <f>IF(Overall!S980&lt;&gt;"",_xlfn.VALUETOTEXT(Overall!S980),"")</f>
        <v>Aug</v>
      </c>
      <c r="R978" s="7">
        <f>IF(Overall!O980&lt;&gt;"", DATEVALUE(Overall!O980), "")</f>
        <v>45737</v>
      </c>
      <c r="S978" s="7">
        <f>IF(Overall!O980&lt;&gt;"", DATEVALUE(Overall!O980), "")</f>
        <v>45737</v>
      </c>
      <c r="T978" s="5">
        <f t="shared" si="31"/>
        <v>1</v>
      </c>
      <c r="U978" s="10" t="str">
        <f>IF(Overall!$A980&lt;&gt;"",IF(AND(MONTH($O978) &lt;= 1, MONTH($P978) &gt;= 1), IF($T978 &lt;&gt; "", $H978/$T978, ""), ""),"")</f>
        <v/>
      </c>
      <c r="V978" s="10" t="str">
        <f>IF(Overall!$A980&lt;&gt;"",IF(AND(MONTH($O978) &lt;= 2, MONTH($P978) &gt;= 2), IF($T978 &lt;&gt; "", $H978/$T978, ""), ""),"")</f>
        <v/>
      </c>
      <c r="W978" s="10" t="str">
        <f>IF(Overall!$A980&lt;&gt;"",IF(AND(MONTH($O978) &lt;= 3, MONTH($P978) &gt;= 3), IF($T978 &lt;&gt; "", $H978/$T978, ""), ""),"")</f>
        <v/>
      </c>
      <c r="X978" s="10" t="str">
        <f>IF(Overall!$A980&lt;&gt;"",IF(AND(MONTH($O978) &lt;= 4, MONTH($P978) &gt;= 4), IF($T978 &lt;&gt; "", $H978/$T978, ""), ""),"")</f>
        <v/>
      </c>
      <c r="Y978" s="10" t="str">
        <f>IF(Overall!$A980&lt;&gt;"",IF(AND(MONTH($O978) &lt;= 5, MONTH($P978) &gt;= 5), IF($T978 &lt;&gt; "", $H978/$T978, ""), ""),"")</f>
        <v/>
      </c>
      <c r="Z978" s="10" t="str">
        <f>IF(Overall!$A980&lt;&gt;"",IF(AND(MONTH($O978) &lt;= 6, MONTH($P978) &gt;= 6), IF($T978 &lt;&gt; "", $H978/$T978, ""), ""),"")</f>
        <v/>
      </c>
      <c r="AA978" s="10" t="str">
        <f>IF(Overall!$A980&lt;&gt;"",IF(AND(MONTH($O978) &lt;= 7, MONTH($P978) &gt;= 7 ), IF($T978 &lt;&gt; "", $H978/$T978, ""), ""),"")</f>
        <v/>
      </c>
      <c r="AB978" s="10">
        <f>IF(Overall!$A980&lt;&gt;"",IF(AND(MONTH($O978) &lt;= 8, MONTH($P978) &gt;= 8), IF($T978 &lt;&gt; "", $H978/$T978, ""), ""),"")</f>
        <v>500000</v>
      </c>
      <c r="AC978" s="10" t="str">
        <f>IF(Overall!$A980&lt;&gt;"",IF(AND(MONTH($O978) &lt;= 9, MONTH($P978) &gt;= 9), IF($T978 &lt;&gt; "", $H978/$T978, ""), ""),"")</f>
        <v/>
      </c>
      <c r="AD978" s="10" t="str">
        <f>IF(Overall!$A980&lt;&gt;"",IF(AND(MONTH($O978) &lt;= 10, MONTH($P978) &gt;= 10), IF($T978 &lt;&gt; "", $H978/$T978, ""), ""),"")</f>
        <v/>
      </c>
      <c r="AE978" s="10" t="str">
        <f>IF(Overall!$A980&lt;&gt;"",IF(AND(MONTH($O978) &lt;= 11, MONTH($P978) &gt;= 11), IF($T978 &lt;&gt; "", $H978/$T978, ""), ""),"")</f>
        <v/>
      </c>
      <c r="AF978" s="10" t="str">
        <f>IF(Overall!$A980&lt;&gt;"",IF(AND(MONTH($O978) &lt;= 12, MONTH($P978) &gt;= 12), IF($T978 &lt;&gt; "", $H978/$T978, ""), ""),"")</f>
        <v/>
      </c>
      <c r="AH978" s="10" t="str">
        <f ca="1">IFERROR(IF(AND(NOW()&lt;= EOMONTH(DATE(YEAR($P978),1, 1), 0), Overall!$A980&lt;&gt;"", MONTH($O978) &lt;= 1, MONTH($P978) &gt;= 1), IF($T978 &lt;&gt; "", $H978/$T978, ""), ""), "")</f>
        <v/>
      </c>
      <c r="AI978" s="10" t="str">
        <f ca="1">IFERROR(IF(AND(NOW()&lt;= EOMONTH(DATE(YEAR($P978),2, 1), 0), Overall!$A980&lt;&gt;"", MONTH($O978) &lt;= 2, MONTH($P978) &gt;= 2), IF($T978 &lt;&gt; "", $H978/$T978, ""), ""), "")</f>
        <v/>
      </c>
      <c r="AJ978" s="10" t="str">
        <f ca="1">IFERROR(IF(AND(NOW()&lt;= EOMONTH(DATE(YEAR($P978),3, 1), 0), Overall!$A980&lt;&gt;"", MONTH($O978) &lt;= 3, MONTH($P978) &gt;= 3), IF($T978 &lt;&gt; "", $H978/$T978, ""), ""), "")</f>
        <v/>
      </c>
      <c r="AK978" s="10" t="str">
        <f ca="1">IFERROR(IF(AND(NOW()&lt;= EOMONTH(DATE(YEAR($P978),4, 1), 0), Overall!$A980&lt;&gt;"", MONTH($O978) &lt;= 4, MONTH($P978) &gt;= 4), IF($T978 &lt;&gt; "", $H978/$T978, ""), ""), "")</f>
        <v/>
      </c>
      <c r="AL978" s="10" t="str">
        <f ca="1">IFERROR(IF(AND(NOW()&lt;= EOMONTH(DATE(YEAR($P978),5, 1), 0), Overall!$A980&lt;&gt;"", MONTH($O978) &lt;= 5, MONTH($P978) &gt;= 5), IF($T978 &lt;&gt; "", $H978/$T978, ""), ""), "")</f>
        <v/>
      </c>
      <c r="AM978" s="10" t="str">
        <f ca="1">IFERROR(IF(AND(NOW()&lt;= EOMONTH(DATE(YEAR($P978),6, 1), 0), Overall!$A980&lt;&gt;"", MONTH($O978) &lt;= 6, MONTH($P978) &gt;= 6), IF($T978 &lt;&gt; "", $H978/$T978, ""), ""), "")</f>
        <v/>
      </c>
      <c r="AN978" s="10" t="str">
        <f ca="1">IFERROR(IF(AND(NOW()&lt;= EOMONTH(DATE(YEAR($P978),7, 1), 0), Overall!$A980&lt;&gt;"", MONTH($O978) &lt;= 7, MONTH($P978) &gt;= 7), IF($T978 &lt;&gt; "", $H978/$T978, ""), ""), "")</f>
        <v/>
      </c>
      <c r="AO978" s="10">
        <f ca="1">IFERROR(IF(AND(NOW()&lt;= EOMONTH(DATE(YEAR($P978),8, 1), 0), Overall!$A980&lt;&gt;"", MONTH($O978) &lt;= 8, MONTH($P978) &gt;= 8), IF($T978 &lt;&gt; "", $H978/$T978, ""), ""), "")</f>
        <v>500000</v>
      </c>
      <c r="AP978" s="10" t="str">
        <f ca="1">IFERROR(IF(AND(NOW()&lt;= EOMONTH(DATE(YEAR($P978),9, 1), 0), Overall!$A980&lt;&gt;"", MONTH($O978) &lt;= 9, MONTH($P978) &gt;= 9), IF($T978 &lt;&gt; "", $H978/$T978, ""), ""), "")</f>
        <v/>
      </c>
      <c r="AQ978" s="10" t="str">
        <f ca="1">IFERROR(IF(AND(NOW()&lt;= EOMONTH(DATE(YEAR($P978),10, 1), 0), Overall!$A980&lt;&gt;"", MONTH($O978) &lt;= 10, MONTH($P978) &gt;= 10), IF($T978 &lt;&gt; "", $H978/$T978, ""), ""), "")</f>
        <v/>
      </c>
      <c r="AR978" s="10" t="str">
        <f ca="1">IFERROR(IF(AND(NOW()&lt;= EOMONTH(DATE(YEAR($P978),11, 1), 0), Overall!$A980&lt;&gt;"", MONTH($O978) &lt;=11, MONTH($P978) &gt;= 11), IF($T978 &lt;&gt; "", $H978/$T978, ""), ""), "")</f>
        <v/>
      </c>
      <c r="AS978" s="10" t="str">
        <f ca="1">IFERROR(IF(AND(NOW()&lt;= EOMONTH(DATE(YEAR($P978),12, 1), 0), Overall!$A980&lt;&gt;"", MONTH($O978) &lt;= 12, MONTH($P978) &gt;= 12), IF($T978 &lt;&gt; "", $H978/$T978, ""), ""), "")</f>
        <v/>
      </c>
      <c r="AT978" s="16">
        <f t="shared" ca="1" si="30"/>
        <v>500000</v>
      </c>
    </row>
    <row r="979" spans="1:46" x14ac:dyDescent="0.25">
      <c r="A979" t="str">
        <f>_xlfn.VALUETOTEXT(Overall!A981)</f>
        <v>FY2025 PCHP</v>
      </c>
      <c r="B979" s="8">
        <f>IF(Overall!B981&lt;&gt;"", VALUE(Overall!B981), "")</f>
        <v>129</v>
      </c>
      <c r="C979" s="5" t="str">
        <f>IF(Overall!C981&lt;&gt;"",_xlfn.VALUETOTEXT(Overall!C981),"")</f>
        <v>25-2103-1404-25SCBB-PS-EG-129</v>
      </c>
      <c r="D979" s="5" t="str">
        <f>_xlfn.VALUETOTEXT(Overall!D981)</f>
        <v>EG</v>
      </c>
      <c r="E979" s="5" t="str">
        <f>IF(Overall!Q981&lt;&gt;"",_xlfn.VALUETOTEXT(Overall!Q981),"")</f>
        <v>SCBB</v>
      </c>
      <c r="F979" s="5" t="str">
        <f>IF(Overall!E981&lt;&gt;"",_xlfn.VALUETOTEXT(Overall!E981),"")</f>
        <v>Standard Chartered Bank (M) Bhd</v>
      </c>
      <c r="G979" s="5" t="str">
        <f>IF(Overall!R981&lt;&gt;"",_xlfn.VALUETOTEXT(Overall!R981),"")</f>
        <v>Asian</v>
      </c>
      <c r="H979" s="6">
        <f>IF(Overall!F981&lt;&gt;"",VALUE(Overall!F981),"")</f>
        <v>500000</v>
      </c>
      <c r="I979" s="6">
        <f>IF(Overall!G981&lt;&gt;"",VALUE(Overall!G981),"")</f>
        <v>77</v>
      </c>
      <c r="J979" s="6">
        <f>IF(Overall!H981&lt;&gt;"",VALUE(Overall!H981),"")</f>
        <v>64</v>
      </c>
      <c r="K979" s="6">
        <f>IF(Overall!I981&lt;&gt;"",VALUE(Overall!I981),"")</f>
        <v>9.65</v>
      </c>
      <c r="L979" s="6">
        <f>IF(Overall!J981&lt;&gt;"",VALUE(Overall!J981),"")</f>
        <v>2.72</v>
      </c>
      <c r="M979" s="6">
        <f>IF(Overall!K981&lt;&gt;"",VALUE(Overall!K981),"")</f>
        <v>6.93</v>
      </c>
      <c r="N979" s="6">
        <f>IF(Overall!T981&lt;&gt;"",VALUE(Overall!T981),"")</f>
        <v>69.3</v>
      </c>
      <c r="O979" s="7">
        <f>IF(Overall!L981&lt;&gt;"", DATEVALUE(Overall!L981), "")</f>
        <v>45901</v>
      </c>
      <c r="P979" s="7">
        <f>IF(Overall!M981&lt;&gt;"", DATEVALUE(Overall!M981), "")</f>
        <v>45930</v>
      </c>
      <c r="Q979" s="7" t="str">
        <f>IF(Overall!S981&lt;&gt;"",_xlfn.VALUETOTEXT(Overall!S981),"")</f>
        <v>Sep</v>
      </c>
      <c r="R979" s="7">
        <f>IF(Overall!O981&lt;&gt;"", DATEVALUE(Overall!O981), "")</f>
        <v>45737</v>
      </c>
      <c r="S979" s="7">
        <f>IF(Overall!O981&lt;&gt;"", DATEVALUE(Overall!O981), "")</f>
        <v>45737</v>
      </c>
      <c r="T979" s="5">
        <f t="shared" si="31"/>
        <v>1</v>
      </c>
      <c r="U979" s="10" t="str">
        <f>IF(Overall!$A981&lt;&gt;"",IF(AND(MONTH($O979) &lt;= 1, MONTH($P979) &gt;= 1), IF($T979 &lt;&gt; "", $H979/$T979, ""), ""),"")</f>
        <v/>
      </c>
      <c r="V979" s="10" t="str">
        <f>IF(Overall!$A981&lt;&gt;"",IF(AND(MONTH($O979) &lt;= 2, MONTH($P979) &gt;= 2), IF($T979 &lt;&gt; "", $H979/$T979, ""), ""),"")</f>
        <v/>
      </c>
      <c r="W979" s="10" t="str">
        <f>IF(Overall!$A981&lt;&gt;"",IF(AND(MONTH($O979) &lt;= 3, MONTH($P979) &gt;= 3), IF($T979 &lt;&gt; "", $H979/$T979, ""), ""),"")</f>
        <v/>
      </c>
      <c r="X979" s="10" t="str">
        <f>IF(Overall!$A981&lt;&gt;"",IF(AND(MONTH($O979) &lt;= 4, MONTH($P979) &gt;= 4), IF($T979 &lt;&gt; "", $H979/$T979, ""), ""),"")</f>
        <v/>
      </c>
      <c r="Y979" s="10" t="str">
        <f>IF(Overall!$A981&lt;&gt;"",IF(AND(MONTH($O979) &lt;= 5, MONTH($P979) &gt;= 5), IF($T979 &lt;&gt; "", $H979/$T979, ""), ""),"")</f>
        <v/>
      </c>
      <c r="Z979" s="10" t="str">
        <f>IF(Overall!$A981&lt;&gt;"",IF(AND(MONTH($O979) &lt;= 6, MONTH($P979) &gt;= 6), IF($T979 &lt;&gt; "", $H979/$T979, ""), ""),"")</f>
        <v/>
      </c>
      <c r="AA979" s="10" t="str">
        <f>IF(Overall!$A981&lt;&gt;"",IF(AND(MONTH($O979) &lt;= 7, MONTH($P979) &gt;= 7 ), IF($T979 &lt;&gt; "", $H979/$T979, ""), ""),"")</f>
        <v/>
      </c>
      <c r="AB979" s="10" t="str">
        <f>IF(Overall!$A981&lt;&gt;"",IF(AND(MONTH($O979) &lt;= 8, MONTH($P979) &gt;= 8), IF($T979 &lt;&gt; "", $H979/$T979, ""), ""),"")</f>
        <v/>
      </c>
      <c r="AC979" s="10">
        <f>IF(Overall!$A981&lt;&gt;"",IF(AND(MONTH($O979) &lt;= 9, MONTH($P979) &gt;= 9), IF($T979 &lt;&gt; "", $H979/$T979, ""), ""),"")</f>
        <v>500000</v>
      </c>
      <c r="AD979" s="10" t="str">
        <f>IF(Overall!$A981&lt;&gt;"",IF(AND(MONTH($O979) &lt;= 10, MONTH($P979) &gt;= 10), IF($T979 &lt;&gt; "", $H979/$T979, ""), ""),"")</f>
        <v/>
      </c>
      <c r="AE979" s="10" t="str">
        <f>IF(Overall!$A981&lt;&gt;"",IF(AND(MONTH($O979) &lt;= 11, MONTH($P979) &gt;= 11), IF($T979 &lt;&gt; "", $H979/$T979, ""), ""),"")</f>
        <v/>
      </c>
      <c r="AF979" s="10" t="str">
        <f>IF(Overall!$A981&lt;&gt;"",IF(AND(MONTH($O979) &lt;= 12, MONTH($P979) &gt;= 12), IF($T979 &lt;&gt; "", $H979/$T979, ""), ""),"")</f>
        <v/>
      </c>
      <c r="AH979" s="10" t="str">
        <f ca="1">IFERROR(IF(AND(NOW()&lt;= EOMONTH(DATE(YEAR($P979),1, 1), 0), Overall!$A981&lt;&gt;"", MONTH($O979) &lt;= 1, MONTH($P979) &gt;= 1), IF($T979 &lt;&gt; "", $H979/$T979, ""), ""), "")</f>
        <v/>
      </c>
      <c r="AI979" s="10" t="str">
        <f ca="1">IFERROR(IF(AND(NOW()&lt;= EOMONTH(DATE(YEAR($P979),2, 1), 0), Overall!$A981&lt;&gt;"", MONTH($O979) &lt;= 2, MONTH($P979) &gt;= 2), IF($T979 &lt;&gt; "", $H979/$T979, ""), ""), "")</f>
        <v/>
      </c>
      <c r="AJ979" s="10" t="str">
        <f ca="1">IFERROR(IF(AND(NOW()&lt;= EOMONTH(DATE(YEAR($P979),3, 1), 0), Overall!$A981&lt;&gt;"", MONTH($O979) &lt;= 3, MONTH($P979) &gt;= 3), IF($T979 &lt;&gt; "", $H979/$T979, ""), ""), "")</f>
        <v/>
      </c>
      <c r="AK979" s="10" t="str">
        <f ca="1">IFERROR(IF(AND(NOW()&lt;= EOMONTH(DATE(YEAR($P979),4, 1), 0), Overall!$A981&lt;&gt;"", MONTH($O979) &lt;= 4, MONTH($P979) &gt;= 4), IF($T979 &lt;&gt; "", $H979/$T979, ""), ""), "")</f>
        <v/>
      </c>
      <c r="AL979" s="10" t="str">
        <f ca="1">IFERROR(IF(AND(NOW()&lt;= EOMONTH(DATE(YEAR($P979),5, 1), 0), Overall!$A981&lt;&gt;"", MONTH($O979) &lt;= 5, MONTH($P979) &gt;= 5), IF($T979 &lt;&gt; "", $H979/$T979, ""), ""), "")</f>
        <v/>
      </c>
      <c r="AM979" s="10" t="str">
        <f ca="1">IFERROR(IF(AND(NOW()&lt;= EOMONTH(DATE(YEAR($P979),6, 1), 0), Overall!$A981&lt;&gt;"", MONTH($O979) &lt;= 6, MONTH($P979) &gt;= 6), IF($T979 &lt;&gt; "", $H979/$T979, ""), ""), "")</f>
        <v/>
      </c>
      <c r="AN979" s="10" t="str">
        <f ca="1">IFERROR(IF(AND(NOW()&lt;= EOMONTH(DATE(YEAR($P979),7, 1), 0), Overall!$A981&lt;&gt;"", MONTH($O979) &lt;= 7, MONTH($P979) &gt;= 7), IF($T979 &lt;&gt; "", $H979/$T979, ""), ""), "")</f>
        <v/>
      </c>
      <c r="AO979" s="10" t="str">
        <f ca="1">IFERROR(IF(AND(NOW()&lt;= EOMONTH(DATE(YEAR($P979),8, 1), 0), Overall!$A981&lt;&gt;"", MONTH($O979) &lt;= 8, MONTH($P979) &gt;= 8), IF($T979 &lt;&gt; "", $H979/$T979, ""), ""), "")</f>
        <v/>
      </c>
      <c r="AP979" s="10">
        <f ca="1">IFERROR(IF(AND(NOW()&lt;= EOMONTH(DATE(YEAR($P979),9, 1), 0), Overall!$A981&lt;&gt;"", MONTH($O979) &lt;= 9, MONTH($P979) &gt;= 9), IF($T979 &lt;&gt; "", $H979/$T979, ""), ""), "")</f>
        <v>500000</v>
      </c>
      <c r="AQ979" s="10" t="str">
        <f ca="1">IFERROR(IF(AND(NOW()&lt;= EOMONTH(DATE(YEAR($P979),10, 1), 0), Overall!$A981&lt;&gt;"", MONTH($O979) &lt;= 10, MONTH($P979) &gt;= 10), IF($T979 &lt;&gt; "", $H979/$T979, ""), ""), "")</f>
        <v/>
      </c>
      <c r="AR979" s="10" t="str">
        <f ca="1">IFERROR(IF(AND(NOW()&lt;= EOMONTH(DATE(YEAR($P979),11, 1), 0), Overall!$A981&lt;&gt;"", MONTH($O979) &lt;=11, MONTH($P979) &gt;= 11), IF($T979 &lt;&gt; "", $H979/$T979, ""), ""), "")</f>
        <v/>
      </c>
      <c r="AS979" s="10" t="str">
        <f ca="1">IFERROR(IF(AND(NOW()&lt;= EOMONTH(DATE(YEAR($P979),12, 1), 0), Overall!$A981&lt;&gt;"", MONTH($O979) &lt;= 12, MONTH($P979) &gt;= 12), IF($T979 &lt;&gt; "", $H979/$T979, ""), ""), "")</f>
        <v/>
      </c>
      <c r="AT979" s="16">
        <f t="shared" ca="1" si="30"/>
        <v>500000</v>
      </c>
    </row>
    <row r="980" spans="1:46" x14ac:dyDescent="0.25">
      <c r="A980" t="str">
        <f>_xlfn.VALUETOTEXT(Overall!A982)</f>
        <v>FY2025 PCHP</v>
      </c>
      <c r="B980" s="8">
        <f>IF(Overall!B982&lt;&gt;"", VALUE(Overall!B982), "")</f>
        <v>130</v>
      </c>
      <c r="C980" s="5" t="str">
        <f>IF(Overall!C982&lt;&gt;"",_xlfn.VALUETOTEXT(Overall!C982),"")</f>
        <v>25-2103-1404-25CIMB-PS-EG-130</v>
      </c>
      <c r="D980" s="5" t="str">
        <f>_xlfn.VALUETOTEXT(Overall!D982)</f>
        <v>EG</v>
      </c>
      <c r="E980" s="5" t="str">
        <f>IF(Overall!Q982&lt;&gt;"",_xlfn.VALUETOTEXT(Overall!Q982),"")</f>
        <v>CIMB</v>
      </c>
      <c r="F980" s="5" t="str">
        <f>IF(Overall!E982&lt;&gt;"",_xlfn.VALUETOTEXT(Overall!E982),"")</f>
        <v>CIMB Bank Bhd</v>
      </c>
      <c r="G980" s="5" t="str">
        <f>IF(Overall!R982&lt;&gt;"",_xlfn.VALUETOTEXT(Overall!R982),"")</f>
        <v>Asian</v>
      </c>
      <c r="H980" s="6">
        <f>IF(Overall!F982&lt;&gt;"",VALUE(Overall!F982),"")</f>
        <v>500000</v>
      </c>
      <c r="I980" s="6">
        <f>IF(Overall!G982&lt;&gt;"",VALUE(Overall!G982),"")</f>
        <v>77</v>
      </c>
      <c r="J980" s="6">
        <f>IF(Overall!H982&lt;&gt;"",VALUE(Overall!H982),"")</f>
        <v>64</v>
      </c>
      <c r="K980" s="6">
        <f>IF(Overall!I982&lt;&gt;"",VALUE(Overall!I982),"")</f>
        <v>9.6300000000000008</v>
      </c>
      <c r="L980" s="6">
        <f>IF(Overall!J982&lt;&gt;"",VALUE(Overall!J982),"")</f>
        <v>2.7</v>
      </c>
      <c r="M980" s="6">
        <f>IF(Overall!K982&lt;&gt;"",VALUE(Overall!K982),"")</f>
        <v>6.93</v>
      </c>
      <c r="N980" s="6">
        <f>IF(Overall!T982&lt;&gt;"",VALUE(Overall!T982),"")</f>
        <v>69.37</v>
      </c>
      <c r="O980" s="7">
        <f>IF(Overall!L982&lt;&gt;"", DATEVALUE(Overall!L982), "")</f>
        <v>45901</v>
      </c>
      <c r="P980" s="7">
        <f>IF(Overall!M982&lt;&gt;"", DATEVALUE(Overall!M982), "")</f>
        <v>45930</v>
      </c>
      <c r="Q980" s="7" t="str">
        <f>IF(Overall!S982&lt;&gt;"",_xlfn.VALUETOTEXT(Overall!S982),"")</f>
        <v>Sep</v>
      </c>
      <c r="R980" s="7">
        <f>IF(Overall!O982&lt;&gt;"", DATEVALUE(Overall!O982), "")</f>
        <v>45737</v>
      </c>
      <c r="S980" s="7">
        <f>IF(Overall!O982&lt;&gt;"", DATEVALUE(Overall!O982), "")</f>
        <v>45737</v>
      </c>
      <c r="T980" s="5">
        <f t="shared" si="31"/>
        <v>1</v>
      </c>
      <c r="U980" s="10" t="str">
        <f>IF(Overall!$A982&lt;&gt;"",IF(AND(MONTH($O980) &lt;= 1, MONTH($P980) &gt;= 1), IF($T980 &lt;&gt; "", $H980/$T980, ""), ""),"")</f>
        <v/>
      </c>
      <c r="V980" s="10" t="str">
        <f>IF(Overall!$A982&lt;&gt;"",IF(AND(MONTH($O980) &lt;= 2, MONTH($P980) &gt;= 2), IF($T980 &lt;&gt; "", $H980/$T980, ""), ""),"")</f>
        <v/>
      </c>
      <c r="W980" s="10" t="str">
        <f>IF(Overall!$A982&lt;&gt;"",IF(AND(MONTH($O980) &lt;= 3, MONTH($P980) &gt;= 3), IF($T980 &lt;&gt; "", $H980/$T980, ""), ""),"")</f>
        <v/>
      </c>
      <c r="X980" s="10" t="str">
        <f>IF(Overall!$A982&lt;&gt;"",IF(AND(MONTH($O980) &lt;= 4, MONTH($P980) &gt;= 4), IF($T980 &lt;&gt; "", $H980/$T980, ""), ""),"")</f>
        <v/>
      </c>
      <c r="Y980" s="10" t="str">
        <f>IF(Overall!$A982&lt;&gt;"",IF(AND(MONTH($O980) &lt;= 5, MONTH($P980) &gt;= 5), IF($T980 &lt;&gt; "", $H980/$T980, ""), ""),"")</f>
        <v/>
      </c>
      <c r="Z980" s="10" t="str">
        <f>IF(Overall!$A982&lt;&gt;"",IF(AND(MONTH($O980) &lt;= 6, MONTH($P980) &gt;= 6), IF($T980 &lt;&gt; "", $H980/$T980, ""), ""),"")</f>
        <v/>
      </c>
      <c r="AA980" s="10" t="str">
        <f>IF(Overall!$A982&lt;&gt;"",IF(AND(MONTH($O980) &lt;= 7, MONTH($P980) &gt;= 7 ), IF($T980 &lt;&gt; "", $H980/$T980, ""), ""),"")</f>
        <v/>
      </c>
      <c r="AB980" s="10" t="str">
        <f>IF(Overall!$A982&lt;&gt;"",IF(AND(MONTH($O980) &lt;= 8, MONTH($P980) &gt;= 8), IF($T980 &lt;&gt; "", $H980/$T980, ""), ""),"")</f>
        <v/>
      </c>
      <c r="AC980" s="10">
        <f>IF(Overall!$A982&lt;&gt;"",IF(AND(MONTH($O980) &lt;= 9, MONTH($P980) &gt;= 9), IF($T980 &lt;&gt; "", $H980/$T980, ""), ""),"")</f>
        <v>500000</v>
      </c>
      <c r="AD980" s="10" t="str">
        <f>IF(Overall!$A982&lt;&gt;"",IF(AND(MONTH($O980) &lt;= 10, MONTH($P980) &gt;= 10), IF($T980 &lt;&gt; "", $H980/$T980, ""), ""),"")</f>
        <v/>
      </c>
      <c r="AE980" s="10" t="str">
        <f>IF(Overall!$A982&lt;&gt;"",IF(AND(MONTH($O980) &lt;= 11, MONTH($P980) &gt;= 11), IF($T980 &lt;&gt; "", $H980/$T980, ""), ""),"")</f>
        <v/>
      </c>
      <c r="AF980" s="10" t="str">
        <f>IF(Overall!$A982&lt;&gt;"",IF(AND(MONTH($O980) &lt;= 12, MONTH($P980) &gt;= 12), IF($T980 &lt;&gt; "", $H980/$T980, ""), ""),"")</f>
        <v/>
      </c>
      <c r="AH980" s="10" t="str">
        <f ca="1">IFERROR(IF(AND(NOW()&lt;= EOMONTH(DATE(YEAR($P980),1, 1), 0), Overall!$A982&lt;&gt;"", MONTH($O980) &lt;= 1, MONTH($P980) &gt;= 1), IF($T980 &lt;&gt; "", $H980/$T980, ""), ""), "")</f>
        <v/>
      </c>
      <c r="AI980" s="10" t="str">
        <f ca="1">IFERROR(IF(AND(NOW()&lt;= EOMONTH(DATE(YEAR($P980),2, 1), 0), Overall!$A982&lt;&gt;"", MONTH($O980) &lt;= 2, MONTH($P980) &gt;= 2), IF($T980 &lt;&gt; "", $H980/$T980, ""), ""), "")</f>
        <v/>
      </c>
      <c r="AJ980" s="10" t="str">
        <f ca="1">IFERROR(IF(AND(NOW()&lt;= EOMONTH(DATE(YEAR($P980),3, 1), 0), Overall!$A982&lt;&gt;"", MONTH($O980) &lt;= 3, MONTH($P980) &gt;= 3), IF($T980 &lt;&gt; "", $H980/$T980, ""), ""), "")</f>
        <v/>
      </c>
      <c r="AK980" s="10" t="str">
        <f ca="1">IFERROR(IF(AND(NOW()&lt;= EOMONTH(DATE(YEAR($P980),4, 1), 0), Overall!$A982&lt;&gt;"", MONTH($O980) &lt;= 4, MONTH($P980) &gt;= 4), IF($T980 &lt;&gt; "", $H980/$T980, ""), ""), "")</f>
        <v/>
      </c>
      <c r="AL980" s="10" t="str">
        <f ca="1">IFERROR(IF(AND(NOW()&lt;= EOMONTH(DATE(YEAR($P980),5, 1), 0), Overall!$A982&lt;&gt;"", MONTH($O980) &lt;= 5, MONTH($P980) &gt;= 5), IF($T980 &lt;&gt; "", $H980/$T980, ""), ""), "")</f>
        <v/>
      </c>
      <c r="AM980" s="10" t="str">
        <f ca="1">IFERROR(IF(AND(NOW()&lt;= EOMONTH(DATE(YEAR($P980),6, 1), 0), Overall!$A982&lt;&gt;"", MONTH($O980) &lt;= 6, MONTH($P980) &gt;= 6), IF($T980 &lt;&gt; "", $H980/$T980, ""), ""), "")</f>
        <v/>
      </c>
      <c r="AN980" s="10" t="str">
        <f ca="1">IFERROR(IF(AND(NOW()&lt;= EOMONTH(DATE(YEAR($P980),7, 1), 0), Overall!$A982&lt;&gt;"", MONTH($O980) &lt;= 7, MONTH($P980) &gt;= 7), IF($T980 &lt;&gt; "", $H980/$T980, ""), ""), "")</f>
        <v/>
      </c>
      <c r="AO980" s="10" t="str">
        <f ca="1">IFERROR(IF(AND(NOW()&lt;= EOMONTH(DATE(YEAR($P980),8, 1), 0), Overall!$A982&lt;&gt;"", MONTH($O980) &lt;= 8, MONTH($P980) &gt;= 8), IF($T980 &lt;&gt; "", $H980/$T980, ""), ""), "")</f>
        <v/>
      </c>
      <c r="AP980" s="10">
        <f ca="1">IFERROR(IF(AND(NOW()&lt;= EOMONTH(DATE(YEAR($P980),9, 1), 0), Overall!$A982&lt;&gt;"", MONTH($O980) &lt;= 9, MONTH($P980) &gt;= 9), IF($T980 &lt;&gt; "", $H980/$T980, ""), ""), "")</f>
        <v>500000</v>
      </c>
      <c r="AQ980" s="10" t="str">
        <f ca="1">IFERROR(IF(AND(NOW()&lt;= EOMONTH(DATE(YEAR($P980),10, 1), 0), Overall!$A982&lt;&gt;"", MONTH($O980) &lt;= 10, MONTH($P980) &gt;= 10), IF($T980 &lt;&gt; "", $H980/$T980, ""), ""), "")</f>
        <v/>
      </c>
      <c r="AR980" s="10" t="str">
        <f ca="1">IFERROR(IF(AND(NOW()&lt;= EOMONTH(DATE(YEAR($P980),11, 1), 0), Overall!$A982&lt;&gt;"", MONTH($O980) &lt;=11, MONTH($P980) &gt;= 11), IF($T980 &lt;&gt; "", $H980/$T980, ""), ""), "")</f>
        <v/>
      </c>
      <c r="AS980" s="10" t="str">
        <f ca="1">IFERROR(IF(AND(NOW()&lt;= EOMONTH(DATE(YEAR($P980),12, 1), 0), Overall!$A982&lt;&gt;"", MONTH($O980) &lt;= 12, MONTH($P980) &gt;= 12), IF($T980 &lt;&gt; "", $H980/$T980, ""), ""), "")</f>
        <v/>
      </c>
      <c r="AT980" s="16">
        <f t="shared" ca="1" si="30"/>
        <v>500000</v>
      </c>
    </row>
    <row r="981" spans="1:46" x14ac:dyDescent="0.25">
      <c r="A981" t="str">
        <f>_xlfn.VALUETOTEXT(Overall!A983)</f>
        <v>FY2025 PCHP</v>
      </c>
      <c r="B981" s="8">
        <f>IF(Overall!B983&lt;&gt;"", VALUE(Overall!B983), "")</f>
        <v>131</v>
      </c>
      <c r="C981" s="5" t="str">
        <f>IF(Overall!C983&lt;&gt;"",_xlfn.VALUETOTEXT(Overall!C983),"")</f>
        <v>25-2103-1404-25SCBS-PS-EG-131</v>
      </c>
      <c r="D981" s="5" t="str">
        <f>_xlfn.VALUETOTEXT(Overall!D983)</f>
        <v>EG</v>
      </c>
      <c r="E981" s="5" t="str">
        <f>IF(Overall!Q983&lt;&gt;"",_xlfn.VALUETOTEXT(Overall!Q983),"")</f>
        <v>SCBS</v>
      </c>
      <c r="F981" s="5" t="str">
        <f>IF(Overall!E983&lt;&gt;"",_xlfn.VALUETOTEXT(Overall!E983),"")</f>
        <v>Standard Chartered Saadiq Berhad</v>
      </c>
      <c r="G981" s="5" t="str">
        <f>IF(Overall!R983&lt;&gt;"",_xlfn.VALUETOTEXT(Overall!R983),"")</f>
        <v>Asian</v>
      </c>
      <c r="H981" s="6">
        <f>IF(Overall!F983&lt;&gt;"",VALUE(Overall!F983),"")</f>
        <v>500000</v>
      </c>
      <c r="I981" s="6">
        <f>IF(Overall!G983&lt;&gt;"",VALUE(Overall!G983),"")</f>
        <v>77</v>
      </c>
      <c r="J981" s="6">
        <f>IF(Overall!H983&lt;&gt;"",VALUE(Overall!H983),"")</f>
        <v>64</v>
      </c>
      <c r="K981" s="6">
        <f>IF(Overall!I983&lt;&gt;"",VALUE(Overall!I983),"")</f>
        <v>9.0500000000000007</v>
      </c>
      <c r="L981" s="6">
        <f>IF(Overall!J983&lt;&gt;"",VALUE(Overall!J983),"")</f>
        <v>2.2200000000000002</v>
      </c>
      <c r="M981" s="6">
        <f>IF(Overall!K983&lt;&gt;"",VALUE(Overall!K983),"")</f>
        <v>6.83</v>
      </c>
      <c r="N981" s="6">
        <f>IF(Overall!T983&lt;&gt;"",VALUE(Overall!T983),"")</f>
        <v>69.7</v>
      </c>
      <c r="O981" s="7">
        <f>IF(Overall!L983&lt;&gt;"", DATEVALUE(Overall!L983), "")</f>
        <v>45870</v>
      </c>
      <c r="P981" s="7">
        <f>IF(Overall!M983&lt;&gt;"", DATEVALUE(Overall!M983), "")</f>
        <v>45900</v>
      </c>
      <c r="Q981" s="7" t="str">
        <f>IF(Overall!S983&lt;&gt;"",_xlfn.VALUETOTEXT(Overall!S983),"")</f>
        <v>Aug</v>
      </c>
      <c r="R981" s="7">
        <f>IF(Overall!O983&lt;&gt;"", DATEVALUE(Overall!O983), "")</f>
        <v>45737</v>
      </c>
      <c r="S981" s="7">
        <f>IF(Overall!O983&lt;&gt;"", DATEVALUE(Overall!O983), "")</f>
        <v>45737</v>
      </c>
      <c r="T981" s="5">
        <f t="shared" si="31"/>
        <v>1</v>
      </c>
      <c r="U981" s="10" t="str">
        <f>IF(Overall!$A983&lt;&gt;"",IF(AND(MONTH($O981) &lt;= 1, MONTH($P981) &gt;= 1), IF($T981 &lt;&gt; "", $H981/$T981, ""), ""),"")</f>
        <v/>
      </c>
      <c r="V981" s="10" t="str">
        <f>IF(Overall!$A983&lt;&gt;"",IF(AND(MONTH($O981) &lt;= 2, MONTH($P981) &gt;= 2), IF($T981 &lt;&gt; "", $H981/$T981, ""), ""),"")</f>
        <v/>
      </c>
      <c r="W981" s="10" t="str">
        <f>IF(Overall!$A983&lt;&gt;"",IF(AND(MONTH($O981) &lt;= 3, MONTH($P981) &gt;= 3), IF($T981 &lt;&gt; "", $H981/$T981, ""), ""),"")</f>
        <v/>
      </c>
      <c r="X981" s="10" t="str">
        <f>IF(Overall!$A983&lt;&gt;"",IF(AND(MONTH($O981) &lt;= 4, MONTH($P981) &gt;= 4), IF($T981 &lt;&gt; "", $H981/$T981, ""), ""),"")</f>
        <v/>
      </c>
      <c r="Y981" s="10" t="str">
        <f>IF(Overall!$A983&lt;&gt;"",IF(AND(MONTH($O981) &lt;= 5, MONTH($P981) &gt;= 5), IF($T981 &lt;&gt; "", $H981/$T981, ""), ""),"")</f>
        <v/>
      </c>
      <c r="Z981" s="10" t="str">
        <f>IF(Overall!$A983&lt;&gt;"",IF(AND(MONTH($O981) &lt;= 6, MONTH($P981) &gt;= 6), IF($T981 &lt;&gt; "", $H981/$T981, ""), ""),"")</f>
        <v/>
      </c>
      <c r="AA981" s="10" t="str">
        <f>IF(Overall!$A983&lt;&gt;"",IF(AND(MONTH($O981) &lt;= 7, MONTH($P981) &gt;= 7 ), IF($T981 &lt;&gt; "", $H981/$T981, ""), ""),"")</f>
        <v/>
      </c>
      <c r="AB981" s="10">
        <f>IF(Overall!$A983&lt;&gt;"",IF(AND(MONTH($O981) &lt;= 8, MONTH($P981) &gt;= 8), IF($T981 &lt;&gt; "", $H981/$T981, ""), ""),"")</f>
        <v>500000</v>
      </c>
      <c r="AC981" s="10" t="str">
        <f>IF(Overall!$A983&lt;&gt;"",IF(AND(MONTH($O981) &lt;= 9, MONTH($P981) &gt;= 9), IF($T981 &lt;&gt; "", $H981/$T981, ""), ""),"")</f>
        <v/>
      </c>
      <c r="AD981" s="10" t="str">
        <f>IF(Overall!$A983&lt;&gt;"",IF(AND(MONTH($O981) &lt;= 10, MONTH($P981) &gt;= 10), IF($T981 &lt;&gt; "", $H981/$T981, ""), ""),"")</f>
        <v/>
      </c>
      <c r="AE981" s="10" t="str">
        <f>IF(Overall!$A983&lt;&gt;"",IF(AND(MONTH($O981) &lt;= 11, MONTH($P981) &gt;= 11), IF($T981 &lt;&gt; "", $H981/$T981, ""), ""),"")</f>
        <v/>
      </c>
      <c r="AF981" s="10" t="str">
        <f>IF(Overall!$A983&lt;&gt;"",IF(AND(MONTH($O981) &lt;= 12, MONTH($P981) &gt;= 12), IF($T981 &lt;&gt; "", $H981/$T981, ""), ""),"")</f>
        <v/>
      </c>
      <c r="AH981" s="10" t="str">
        <f ca="1">IFERROR(IF(AND(NOW()&lt;= EOMONTH(DATE(YEAR($P981),1, 1), 0), Overall!$A983&lt;&gt;"", MONTH($O981) &lt;= 1, MONTH($P981) &gt;= 1), IF($T981 &lt;&gt; "", $H981/$T981, ""), ""), "")</f>
        <v/>
      </c>
      <c r="AI981" s="10" t="str">
        <f ca="1">IFERROR(IF(AND(NOW()&lt;= EOMONTH(DATE(YEAR($P981),2, 1), 0), Overall!$A983&lt;&gt;"", MONTH($O981) &lt;= 2, MONTH($P981) &gt;= 2), IF($T981 &lt;&gt; "", $H981/$T981, ""), ""), "")</f>
        <v/>
      </c>
      <c r="AJ981" s="10" t="str">
        <f ca="1">IFERROR(IF(AND(NOW()&lt;= EOMONTH(DATE(YEAR($P981),3, 1), 0), Overall!$A983&lt;&gt;"", MONTH($O981) &lt;= 3, MONTH($P981) &gt;= 3), IF($T981 &lt;&gt; "", $H981/$T981, ""), ""), "")</f>
        <v/>
      </c>
      <c r="AK981" s="10" t="str">
        <f ca="1">IFERROR(IF(AND(NOW()&lt;= EOMONTH(DATE(YEAR($P981),4, 1), 0), Overall!$A983&lt;&gt;"", MONTH($O981) &lt;= 4, MONTH($P981) &gt;= 4), IF($T981 &lt;&gt; "", $H981/$T981, ""), ""), "")</f>
        <v/>
      </c>
      <c r="AL981" s="10" t="str">
        <f ca="1">IFERROR(IF(AND(NOW()&lt;= EOMONTH(DATE(YEAR($P981),5, 1), 0), Overall!$A983&lt;&gt;"", MONTH($O981) &lt;= 5, MONTH($P981) &gt;= 5), IF($T981 &lt;&gt; "", $H981/$T981, ""), ""), "")</f>
        <v/>
      </c>
      <c r="AM981" s="10" t="str">
        <f ca="1">IFERROR(IF(AND(NOW()&lt;= EOMONTH(DATE(YEAR($P981),6, 1), 0), Overall!$A983&lt;&gt;"", MONTH($O981) &lt;= 6, MONTH($P981) &gt;= 6), IF($T981 &lt;&gt; "", $H981/$T981, ""), ""), "")</f>
        <v/>
      </c>
      <c r="AN981" s="10" t="str">
        <f ca="1">IFERROR(IF(AND(NOW()&lt;= EOMONTH(DATE(YEAR($P981),7, 1), 0), Overall!$A983&lt;&gt;"", MONTH($O981) &lt;= 7, MONTH($P981) &gt;= 7), IF($T981 &lt;&gt; "", $H981/$T981, ""), ""), "")</f>
        <v/>
      </c>
      <c r="AO981" s="10">
        <f ca="1">IFERROR(IF(AND(NOW()&lt;= EOMONTH(DATE(YEAR($P981),8, 1), 0), Overall!$A983&lt;&gt;"", MONTH($O981) &lt;= 8, MONTH($P981) &gt;= 8), IF($T981 &lt;&gt; "", $H981/$T981, ""), ""), "")</f>
        <v>500000</v>
      </c>
      <c r="AP981" s="10" t="str">
        <f ca="1">IFERROR(IF(AND(NOW()&lt;= EOMONTH(DATE(YEAR($P981),9, 1), 0), Overall!$A983&lt;&gt;"", MONTH($O981) &lt;= 9, MONTH($P981) &gt;= 9), IF($T981 &lt;&gt; "", $H981/$T981, ""), ""), "")</f>
        <v/>
      </c>
      <c r="AQ981" s="10" t="str">
        <f ca="1">IFERROR(IF(AND(NOW()&lt;= EOMONTH(DATE(YEAR($P981),10, 1), 0), Overall!$A983&lt;&gt;"", MONTH($O981) &lt;= 10, MONTH($P981) &gt;= 10), IF($T981 &lt;&gt; "", $H981/$T981, ""), ""), "")</f>
        <v/>
      </c>
      <c r="AR981" s="10" t="str">
        <f ca="1">IFERROR(IF(AND(NOW()&lt;= EOMONTH(DATE(YEAR($P981),11, 1), 0), Overall!$A983&lt;&gt;"", MONTH($O981) &lt;=11, MONTH($P981) &gt;= 11), IF($T981 &lt;&gt; "", $H981/$T981, ""), ""), "")</f>
        <v/>
      </c>
      <c r="AS981" s="10" t="str">
        <f ca="1">IFERROR(IF(AND(NOW()&lt;= EOMONTH(DATE(YEAR($P981),12, 1), 0), Overall!$A983&lt;&gt;"", MONTH($O981) &lt;= 12, MONTH($P981) &gt;= 12), IF($T981 &lt;&gt; "", $H981/$T981, ""), ""), "")</f>
        <v/>
      </c>
      <c r="AT981" s="16">
        <f t="shared" ca="1" si="30"/>
        <v>500000</v>
      </c>
    </row>
    <row r="982" spans="1:46" x14ac:dyDescent="0.25">
      <c r="A982" t="str">
        <f>_xlfn.VALUETOTEXT(Overall!A984)</f>
        <v>FY2025 PCHP</v>
      </c>
      <c r="B982" s="8">
        <f>IF(Overall!B984&lt;&gt;"", VALUE(Overall!B984), "")</f>
        <v>132</v>
      </c>
      <c r="C982" s="5" t="str">
        <f>IF(Overall!C984&lt;&gt;"",_xlfn.VALUETOTEXT(Overall!C984),"")</f>
        <v>25-2403-1504-25SCBB-PS-DS-132</v>
      </c>
      <c r="D982" s="5" t="str">
        <f>_xlfn.VALUETOTEXT(Overall!D984)</f>
        <v>DS</v>
      </c>
      <c r="E982" s="5" t="str">
        <f>IF(Overall!Q984&lt;&gt;"",_xlfn.VALUETOTEXT(Overall!Q984),"")</f>
        <v>SCBB</v>
      </c>
      <c r="F982" s="5" t="str">
        <f>IF(Overall!E984&lt;&gt;"",_xlfn.VALUETOTEXT(Overall!E984),"")</f>
        <v>Standard Chartered Bank (M) Bhd</v>
      </c>
      <c r="G982" s="5" t="str">
        <f>IF(Overall!R984&lt;&gt;"",_xlfn.VALUETOTEXT(Overall!R984),"")</f>
        <v>Asian</v>
      </c>
      <c r="H982" s="6">
        <f>IF(Overall!F984&lt;&gt;"",VALUE(Overall!F984),"")</f>
        <v>500000</v>
      </c>
      <c r="I982" s="6">
        <f>IF(Overall!G984&lt;&gt;"",VALUE(Overall!G984),"")</f>
        <v>77</v>
      </c>
      <c r="J982" s="6">
        <f>IF(Overall!H984&lt;&gt;"",VALUE(Overall!H984),"")</f>
        <v>64</v>
      </c>
      <c r="K982" s="6">
        <f>IF(Overall!I984&lt;&gt;"",VALUE(Overall!I984),"")</f>
        <v>9.15</v>
      </c>
      <c r="L982" s="6">
        <f>IF(Overall!J984&lt;&gt;"",VALUE(Overall!J984),"")</f>
        <v>2.86</v>
      </c>
      <c r="M982" s="6">
        <f>IF(Overall!K984&lt;&gt;"",VALUE(Overall!K984),"")</f>
        <v>6.29</v>
      </c>
      <c r="N982" s="6">
        <f>IF(Overall!T984&lt;&gt;"",VALUE(Overall!T984),"")</f>
        <v>70.91</v>
      </c>
      <c r="O982" s="7">
        <f>IF(Overall!L984&lt;&gt;"", DATEVALUE(Overall!L984), "")</f>
        <v>45839</v>
      </c>
      <c r="P982" s="7">
        <f>IF(Overall!M984&lt;&gt;"", DATEVALUE(Overall!M984), "")</f>
        <v>45869</v>
      </c>
      <c r="Q982" s="7" t="str">
        <f>IF(Overall!S984&lt;&gt;"",_xlfn.VALUETOTEXT(Overall!S984),"")</f>
        <v>Jul</v>
      </c>
      <c r="R982" s="7">
        <f>IF(Overall!O984&lt;&gt;"", DATEVALUE(Overall!O984), "")</f>
        <v>45740</v>
      </c>
      <c r="S982" s="7">
        <f>IF(Overall!O984&lt;&gt;"", DATEVALUE(Overall!O984), "")</f>
        <v>45740</v>
      </c>
      <c r="T982" s="5">
        <f t="shared" si="31"/>
        <v>1</v>
      </c>
      <c r="U982" s="10" t="str">
        <f>IF(Overall!$A984&lt;&gt;"",IF(AND(MONTH($O982) &lt;= 1, MONTH($P982) &gt;= 1), IF($T982 &lt;&gt; "", $H982/$T982, ""), ""),"")</f>
        <v/>
      </c>
      <c r="V982" s="10" t="str">
        <f>IF(Overall!$A984&lt;&gt;"",IF(AND(MONTH($O982) &lt;= 2, MONTH($P982) &gt;= 2), IF($T982 &lt;&gt; "", $H982/$T982, ""), ""),"")</f>
        <v/>
      </c>
      <c r="W982" s="10" t="str">
        <f>IF(Overall!$A984&lt;&gt;"",IF(AND(MONTH($O982) &lt;= 3, MONTH($P982) &gt;= 3), IF($T982 &lt;&gt; "", $H982/$T982, ""), ""),"")</f>
        <v/>
      </c>
      <c r="X982" s="10" t="str">
        <f>IF(Overall!$A984&lt;&gt;"",IF(AND(MONTH($O982) &lt;= 4, MONTH($P982) &gt;= 4), IF($T982 &lt;&gt; "", $H982/$T982, ""), ""),"")</f>
        <v/>
      </c>
      <c r="Y982" s="10" t="str">
        <f>IF(Overall!$A984&lt;&gt;"",IF(AND(MONTH($O982) &lt;= 5, MONTH($P982) &gt;= 5), IF($T982 &lt;&gt; "", $H982/$T982, ""), ""),"")</f>
        <v/>
      </c>
      <c r="Z982" s="10" t="str">
        <f>IF(Overall!$A984&lt;&gt;"",IF(AND(MONTH($O982) &lt;= 6, MONTH($P982) &gt;= 6), IF($T982 &lt;&gt; "", $H982/$T982, ""), ""),"")</f>
        <v/>
      </c>
      <c r="AA982" s="10">
        <f>IF(Overall!$A984&lt;&gt;"",IF(AND(MONTH($O982) &lt;= 7, MONTH($P982) &gt;= 7 ), IF($T982 &lt;&gt; "", $H982/$T982, ""), ""),"")</f>
        <v>500000</v>
      </c>
      <c r="AB982" s="10" t="str">
        <f>IF(Overall!$A984&lt;&gt;"",IF(AND(MONTH($O982) &lt;= 8, MONTH($P982) &gt;= 8), IF($T982 &lt;&gt; "", $H982/$T982, ""), ""),"")</f>
        <v/>
      </c>
      <c r="AC982" s="10" t="str">
        <f>IF(Overall!$A984&lt;&gt;"",IF(AND(MONTH($O982) &lt;= 9, MONTH($P982) &gt;= 9), IF($T982 &lt;&gt; "", $H982/$T982, ""), ""),"")</f>
        <v/>
      </c>
      <c r="AD982" s="10" t="str">
        <f>IF(Overall!$A984&lt;&gt;"",IF(AND(MONTH($O982) &lt;= 10, MONTH($P982) &gt;= 10), IF($T982 &lt;&gt; "", $H982/$T982, ""), ""),"")</f>
        <v/>
      </c>
      <c r="AE982" s="10" t="str">
        <f>IF(Overall!$A984&lt;&gt;"",IF(AND(MONTH($O982) &lt;= 11, MONTH($P982) &gt;= 11), IF($T982 &lt;&gt; "", $H982/$T982, ""), ""),"")</f>
        <v/>
      </c>
      <c r="AF982" s="10" t="str">
        <f>IF(Overall!$A984&lt;&gt;"",IF(AND(MONTH($O982) &lt;= 12, MONTH($P982) &gt;= 12), IF($T982 &lt;&gt; "", $H982/$T982, ""), ""),"")</f>
        <v/>
      </c>
      <c r="AH982" s="10" t="str">
        <f ca="1">IFERROR(IF(AND(NOW()&lt;= EOMONTH(DATE(YEAR($P982),1, 1), 0), Overall!$A984&lt;&gt;"", MONTH($O982) &lt;= 1, MONTH($P982) &gt;= 1), IF($T982 &lt;&gt; "", $H982/$T982, ""), ""), "")</f>
        <v/>
      </c>
      <c r="AI982" s="10" t="str">
        <f ca="1">IFERROR(IF(AND(NOW()&lt;= EOMONTH(DATE(YEAR($P982),2, 1), 0), Overall!$A984&lt;&gt;"", MONTH($O982) &lt;= 2, MONTH($P982) &gt;= 2), IF($T982 &lt;&gt; "", $H982/$T982, ""), ""), "")</f>
        <v/>
      </c>
      <c r="AJ982" s="10" t="str">
        <f ca="1">IFERROR(IF(AND(NOW()&lt;= EOMONTH(DATE(YEAR($P982),3, 1), 0), Overall!$A984&lt;&gt;"", MONTH($O982) &lt;= 3, MONTH($P982) &gt;= 3), IF($T982 &lt;&gt; "", $H982/$T982, ""), ""), "")</f>
        <v/>
      </c>
      <c r="AK982" s="10" t="str">
        <f ca="1">IFERROR(IF(AND(NOW()&lt;= EOMONTH(DATE(YEAR($P982),4, 1), 0), Overall!$A984&lt;&gt;"", MONTH($O982) &lt;= 4, MONTH($P982) &gt;= 4), IF($T982 &lt;&gt; "", $H982/$T982, ""), ""), "")</f>
        <v/>
      </c>
      <c r="AL982" s="10" t="str">
        <f ca="1">IFERROR(IF(AND(NOW()&lt;= EOMONTH(DATE(YEAR($P982),5, 1), 0), Overall!$A984&lt;&gt;"", MONTH($O982) &lt;= 5, MONTH($P982) &gt;= 5), IF($T982 &lt;&gt; "", $H982/$T982, ""), ""), "")</f>
        <v/>
      </c>
      <c r="AM982" s="10" t="str">
        <f ca="1">IFERROR(IF(AND(NOW()&lt;= EOMONTH(DATE(YEAR($P982),6, 1), 0), Overall!$A984&lt;&gt;"", MONTH($O982) &lt;= 6, MONTH($P982) &gt;= 6), IF($T982 &lt;&gt; "", $H982/$T982, ""), ""), "")</f>
        <v/>
      </c>
      <c r="AN982" s="10">
        <f ca="1">IFERROR(IF(AND(NOW()&lt;= EOMONTH(DATE(YEAR($P982),7, 1), 0), Overall!$A984&lt;&gt;"", MONTH($O982) &lt;= 7, MONTH($P982) &gt;= 7), IF($T982 &lt;&gt; "", $H982/$T982, ""), ""), "")</f>
        <v>500000</v>
      </c>
      <c r="AO982" s="10" t="str">
        <f ca="1">IFERROR(IF(AND(NOW()&lt;= EOMONTH(DATE(YEAR($P982),8, 1), 0), Overall!$A984&lt;&gt;"", MONTH($O982) &lt;= 8, MONTH($P982) &gt;= 8), IF($T982 &lt;&gt; "", $H982/$T982, ""), ""), "")</f>
        <v/>
      </c>
      <c r="AP982" s="10" t="str">
        <f ca="1">IFERROR(IF(AND(NOW()&lt;= EOMONTH(DATE(YEAR($P982),9, 1), 0), Overall!$A984&lt;&gt;"", MONTH($O982) &lt;= 9, MONTH($P982) &gt;= 9), IF($T982 &lt;&gt; "", $H982/$T982, ""), ""), "")</f>
        <v/>
      </c>
      <c r="AQ982" s="10" t="str">
        <f ca="1">IFERROR(IF(AND(NOW()&lt;= EOMONTH(DATE(YEAR($P982),10, 1), 0), Overall!$A984&lt;&gt;"", MONTH($O982) &lt;= 10, MONTH($P982) &gt;= 10), IF($T982 &lt;&gt; "", $H982/$T982, ""), ""), "")</f>
        <v/>
      </c>
      <c r="AR982" s="10" t="str">
        <f ca="1">IFERROR(IF(AND(NOW()&lt;= EOMONTH(DATE(YEAR($P982),11, 1), 0), Overall!$A984&lt;&gt;"", MONTH($O982) &lt;=11, MONTH($P982) &gt;= 11), IF($T982 &lt;&gt; "", $H982/$T982, ""), ""), "")</f>
        <v/>
      </c>
      <c r="AS982" s="10" t="str">
        <f ca="1">IFERROR(IF(AND(NOW()&lt;= EOMONTH(DATE(YEAR($P982),12, 1), 0), Overall!$A984&lt;&gt;"", MONTH($O982) &lt;= 12, MONTH($P982) &gt;= 12), IF($T982 &lt;&gt; "", $H982/$T982, ""), ""), "")</f>
        <v/>
      </c>
      <c r="AT982" s="16">
        <f t="shared" ca="1" si="30"/>
        <v>500000</v>
      </c>
    </row>
    <row r="983" spans="1:46" x14ac:dyDescent="0.25">
      <c r="A983" t="str">
        <f>_xlfn.VALUETOTEXT(Overall!A985)</f>
        <v>FY2025 PCHP</v>
      </c>
      <c r="B983" s="8">
        <f>IF(Overall!B985&lt;&gt;"", VALUE(Overall!B985), "")</f>
        <v>133</v>
      </c>
      <c r="C983" s="5" t="str">
        <f>IF(Overall!C985&lt;&gt;"",_xlfn.VALUETOTEXT(Overall!C985),"")</f>
        <v>25-2403-1504-25BNPP-PS-DS-133</v>
      </c>
      <c r="D983" s="5" t="str">
        <f>_xlfn.VALUETOTEXT(Overall!D985)</f>
        <v>DS</v>
      </c>
      <c r="E983" s="5" t="str">
        <f>IF(Overall!Q985&lt;&gt;"",_xlfn.VALUETOTEXT(Overall!Q985),"")</f>
        <v>BNPP</v>
      </c>
      <c r="F983" s="5" t="str">
        <f>IF(Overall!E985&lt;&gt;"",_xlfn.VALUETOTEXT(Overall!E985),"")</f>
        <v>BNP Paribas SA</v>
      </c>
      <c r="G983" s="5" t="str">
        <f>IF(Overall!R985&lt;&gt;"",_xlfn.VALUETOTEXT(Overall!R985),"")</f>
        <v>Asian</v>
      </c>
      <c r="H983" s="6">
        <f>IF(Overall!F985&lt;&gt;"",VALUE(Overall!F985),"")</f>
        <v>500000</v>
      </c>
      <c r="I983" s="6">
        <f>IF(Overall!G985&lt;&gt;"",VALUE(Overall!G985),"")</f>
        <v>77</v>
      </c>
      <c r="J983" s="6">
        <f>IF(Overall!H985&lt;&gt;"",VALUE(Overall!H985),"")</f>
        <v>64</v>
      </c>
      <c r="K983" s="6">
        <f>IF(Overall!I985&lt;&gt;"",VALUE(Overall!I985),"")</f>
        <v>7.8</v>
      </c>
      <c r="L983" s="6">
        <f>IF(Overall!J985&lt;&gt;"",VALUE(Overall!J985),"")</f>
        <v>1.5</v>
      </c>
      <c r="M983" s="6">
        <f>IF(Overall!K985&lt;&gt;"",VALUE(Overall!K985),"")</f>
        <v>6.3</v>
      </c>
      <c r="N983" s="6">
        <f>IF(Overall!T985&lt;&gt;"",VALUE(Overall!T985),"")</f>
        <v>70.87</v>
      </c>
      <c r="O983" s="7">
        <f>IF(Overall!L985&lt;&gt;"", DATEVALUE(Overall!L985), "")</f>
        <v>45839</v>
      </c>
      <c r="P983" s="7">
        <f>IF(Overall!M985&lt;&gt;"", DATEVALUE(Overall!M985), "")</f>
        <v>45869</v>
      </c>
      <c r="Q983" s="7" t="str">
        <f>IF(Overall!S985&lt;&gt;"",_xlfn.VALUETOTEXT(Overall!S985),"")</f>
        <v>Jul</v>
      </c>
      <c r="R983" s="7">
        <f>IF(Overall!O985&lt;&gt;"", DATEVALUE(Overall!O985), "")</f>
        <v>45740</v>
      </c>
      <c r="S983" s="7">
        <f>IF(Overall!O985&lt;&gt;"", DATEVALUE(Overall!O985), "")</f>
        <v>45740</v>
      </c>
      <c r="T983" s="5">
        <f t="shared" si="31"/>
        <v>1</v>
      </c>
      <c r="U983" s="10" t="str">
        <f>IF(Overall!$A985&lt;&gt;"",IF(AND(MONTH($O983) &lt;= 1, MONTH($P983) &gt;= 1), IF($T983 &lt;&gt; "", $H983/$T983, ""), ""),"")</f>
        <v/>
      </c>
      <c r="V983" s="10" t="str">
        <f>IF(Overall!$A985&lt;&gt;"",IF(AND(MONTH($O983) &lt;= 2, MONTH($P983) &gt;= 2), IF($T983 &lt;&gt; "", $H983/$T983, ""), ""),"")</f>
        <v/>
      </c>
      <c r="W983" s="10" t="str">
        <f>IF(Overall!$A985&lt;&gt;"",IF(AND(MONTH($O983) &lt;= 3, MONTH($P983) &gt;= 3), IF($T983 &lt;&gt; "", $H983/$T983, ""), ""),"")</f>
        <v/>
      </c>
      <c r="X983" s="10" t="str">
        <f>IF(Overall!$A985&lt;&gt;"",IF(AND(MONTH($O983) &lt;= 4, MONTH($P983) &gt;= 4), IF($T983 &lt;&gt; "", $H983/$T983, ""), ""),"")</f>
        <v/>
      </c>
      <c r="Y983" s="10" t="str">
        <f>IF(Overall!$A985&lt;&gt;"",IF(AND(MONTH($O983) &lt;= 5, MONTH($P983) &gt;= 5), IF($T983 &lt;&gt; "", $H983/$T983, ""), ""),"")</f>
        <v/>
      </c>
      <c r="Z983" s="10" t="str">
        <f>IF(Overall!$A985&lt;&gt;"",IF(AND(MONTH($O983) &lt;= 6, MONTH($P983) &gt;= 6), IF($T983 &lt;&gt; "", $H983/$T983, ""), ""),"")</f>
        <v/>
      </c>
      <c r="AA983" s="10">
        <f>IF(Overall!$A985&lt;&gt;"",IF(AND(MONTH($O983) &lt;= 7, MONTH($P983) &gt;= 7 ), IF($T983 &lt;&gt; "", $H983/$T983, ""), ""),"")</f>
        <v>500000</v>
      </c>
      <c r="AB983" s="10" t="str">
        <f>IF(Overall!$A985&lt;&gt;"",IF(AND(MONTH($O983) &lt;= 8, MONTH($P983) &gt;= 8), IF($T983 &lt;&gt; "", $H983/$T983, ""), ""),"")</f>
        <v/>
      </c>
      <c r="AC983" s="10" t="str">
        <f>IF(Overall!$A985&lt;&gt;"",IF(AND(MONTH($O983) &lt;= 9, MONTH($P983) &gt;= 9), IF($T983 &lt;&gt; "", $H983/$T983, ""), ""),"")</f>
        <v/>
      </c>
      <c r="AD983" s="10" t="str">
        <f>IF(Overall!$A985&lt;&gt;"",IF(AND(MONTH($O983) &lt;= 10, MONTH($P983) &gt;= 10), IF($T983 &lt;&gt; "", $H983/$T983, ""), ""),"")</f>
        <v/>
      </c>
      <c r="AE983" s="10" t="str">
        <f>IF(Overall!$A985&lt;&gt;"",IF(AND(MONTH($O983) &lt;= 11, MONTH($P983) &gt;= 11), IF($T983 &lt;&gt; "", $H983/$T983, ""), ""),"")</f>
        <v/>
      </c>
      <c r="AF983" s="10" t="str">
        <f>IF(Overall!$A985&lt;&gt;"",IF(AND(MONTH($O983) &lt;= 12, MONTH($P983) &gt;= 12), IF($T983 &lt;&gt; "", $H983/$T983, ""), ""),"")</f>
        <v/>
      </c>
      <c r="AH983" s="10" t="str">
        <f ca="1">IFERROR(IF(AND(NOW()&lt;= EOMONTH(DATE(YEAR($P983),1, 1), 0), Overall!$A985&lt;&gt;"", MONTH($O983) &lt;= 1, MONTH($P983) &gt;= 1), IF($T983 &lt;&gt; "", $H983/$T983, ""), ""), "")</f>
        <v/>
      </c>
      <c r="AI983" s="10" t="str">
        <f ca="1">IFERROR(IF(AND(NOW()&lt;= EOMONTH(DATE(YEAR($P983),2, 1), 0), Overall!$A985&lt;&gt;"", MONTH($O983) &lt;= 2, MONTH($P983) &gt;= 2), IF($T983 &lt;&gt; "", $H983/$T983, ""), ""), "")</f>
        <v/>
      </c>
      <c r="AJ983" s="10" t="str">
        <f ca="1">IFERROR(IF(AND(NOW()&lt;= EOMONTH(DATE(YEAR($P983),3, 1), 0), Overall!$A985&lt;&gt;"", MONTH($O983) &lt;= 3, MONTH($P983) &gt;= 3), IF($T983 &lt;&gt; "", $H983/$T983, ""), ""), "")</f>
        <v/>
      </c>
      <c r="AK983" s="10" t="str">
        <f ca="1">IFERROR(IF(AND(NOW()&lt;= EOMONTH(DATE(YEAR($P983),4, 1), 0), Overall!$A985&lt;&gt;"", MONTH($O983) &lt;= 4, MONTH($P983) &gt;= 4), IF($T983 &lt;&gt; "", $H983/$T983, ""), ""), "")</f>
        <v/>
      </c>
      <c r="AL983" s="10" t="str">
        <f ca="1">IFERROR(IF(AND(NOW()&lt;= EOMONTH(DATE(YEAR($P983),5, 1), 0), Overall!$A985&lt;&gt;"", MONTH($O983) &lt;= 5, MONTH($P983) &gt;= 5), IF($T983 &lt;&gt; "", $H983/$T983, ""), ""), "")</f>
        <v/>
      </c>
      <c r="AM983" s="10" t="str">
        <f ca="1">IFERROR(IF(AND(NOW()&lt;= EOMONTH(DATE(YEAR($P983),6, 1), 0), Overall!$A985&lt;&gt;"", MONTH($O983) &lt;= 6, MONTH($P983) &gt;= 6), IF($T983 &lt;&gt; "", $H983/$T983, ""), ""), "")</f>
        <v/>
      </c>
      <c r="AN983" s="10">
        <f ca="1">IFERROR(IF(AND(NOW()&lt;= EOMONTH(DATE(YEAR($P983),7, 1), 0), Overall!$A985&lt;&gt;"", MONTH($O983) &lt;= 7, MONTH($P983) &gt;= 7), IF($T983 &lt;&gt; "", $H983/$T983, ""), ""), "")</f>
        <v>500000</v>
      </c>
      <c r="AO983" s="10" t="str">
        <f ca="1">IFERROR(IF(AND(NOW()&lt;= EOMONTH(DATE(YEAR($P983),8, 1), 0), Overall!$A985&lt;&gt;"", MONTH($O983) &lt;= 8, MONTH($P983) &gt;= 8), IF($T983 &lt;&gt; "", $H983/$T983, ""), ""), "")</f>
        <v/>
      </c>
      <c r="AP983" s="10" t="str">
        <f ca="1">IFERROR(IF(AND(NOW()&lt;= EOMONTH(DATE(YEAR($P983),9, 1), 0), Overall!$A985&lt;&gt;"", MONTH($O983) &lt;= 9, MONTH($P983) &gt;= 9), IF($T983 &lt;&gt; "", $H983/$T983, ""), ""), "")</f>
        <v/>
      </c>
      <c r="AQ983" s="10" t="str">
        <f ca="1">IFERROR(IF(AND(NOW()&lt;= EOMONTH(DATE(YEAR($P983),10, 1), 0), Overall!$A985&lt;&gt;"", MONTH($O983) &lt;= 10, MONTH($P983) &gt;= 10), IF($T983 &lt;&gt; "", $H983/$T983, ""), ""), "")</f>
        <v/>
      </c>
      <c r="AR983" s="10" t="str">
        <f ca="1">IFERROR(IF(AND(NOW()&lt;= EOMONTH(DATE(YEAR($P983),11, 1), 0), Overall!$A985&lt;&gt;"", MONTH($O983) &lt;=11, MONTH($P983) &gt;= 11), IF($T983 &lt;&gt; "", $H983/$T983, ""), ""), "")</f>
        <v/>
      </c>
      <c r="AS983" s="10" t="str">
        <f ca="1">IFERROR(IF(AND(NOW()&lt;= EOMONTH(DATE(YEAR($P983),12, 1), 0), Overall!$A985&lt;&gt;"", MONTH($O983) &lt;= 12, MONTH($P983) &gt;= 12), IF($T983 &lt;&gt; "", $H983/$T983, ""), ""), "")</f>
        <v/>
      </c>
      <c r="AT983" s="16">
        <f t="shared" ca="1" si="30"/>
        <v>500000</v>
      </c>
    </row>
    <row r="984" spans="1:46" x14ac:dyDescent="0.25">
      <c r="A984" t="str">
        <f>_xlfn.VALUETOTEXT(Overall!A986)</f>
        <v>FY2025 PCHP</v>
      </c>
      <c r="B984" s="8">
        <f>IF(Overall!B986&lt;&gt;"", VALUE(Overall!B986), "")</f>
        <v>134</v>
      </c>
      <c r="C984" s="5" t="str">
        <f>IF(Overall!C986&lt;&gt;"",_xlfn.VALUETOTEXT(Overall!C986),"")</f>
        <v>25-2503-1604-25MLIL-PS-EG-134</v>
      </c>
      <c r="D984" s="5" t="str">
        <f>_xlfn.VALUETOTEXT(Overall!D986)</f>
        <v>EG</v>
      </c>
      <c r="E984" s="5" t="str">
        <f>IF(Overall!Q986&lt;&gt;"",_xlfn.VALUETOTEXT(Overall!Q986),"")</f>
        <v>MLIL</v>
      </c>
      <c r="F984" s="5" t="str">
        <f>IF(Overall!E986&lt;&gt;"",_xlfn.VALUETOTEXT(Overall!E986),"")</f>
        <v>Merrill Lynch International</v>
      </c>
      <c r="G984" s="5" t="str">
        <f>IF(Overall!R986&lt;&gt;"",_xlfn.VALUETOTEXT(Overall!R986),"")</f>
        <v>Asian</v>
      </c>
      <c r="H984" s="6">
        <f>IF(Overall!F986&lt;&gt;"",VALUE(Overall!F986),"")</f>
        <v>500000</v>
      </c>
      <c r="I984" s="6">
        <f>IF(Overall!G986&lt;&gt;"",VALUE(Overall!G986),"")</f>
        <v>77</v>
      </c>
      <c r="J984" s="6">
        <f>IF(Overall!H986&lt;&gt;"",VALUE(Overall!H986),"")</f>
        <v>64</v>
      </c>
      <c r="K984" s="6">
        <f>IF(Overall!I986&lt;&gt;"",VALUE(Overall!I986),"")</f>
        <v>7.78</v>
      </c>
      <c r="L984" s="6">
        <f>IF(Overall!J986&lt;&gt;"",VALUE(Overall!J986),"")</f>
        <v>1.5</v>
      </c>
      <c r="M984" s="6">
        <f>IF(Overall!K986&lt;&gt;"",VALUE(Overall!K986),"")</f>
        <v>6.28</v>
      </c>
      <c r="N984" s="6">
        <f>IF(Overall!T986&lt;&gt;"",VALUE(Overall!T986),"")</f>
        <v>70.95</v>
      </c>
      <c r="O984" s="7">
        <f>IF(Overall!L986&lt;&gt;"", DATEVALUE(Overall!L986), "")</f>
        <v>45839</v>
      </c>
      <c r="P984" s="7">
        <f>IF(Overall!M986&lt;&gt;"", DATEVALUE(Overall!M986), "")</f>
        <v>45869</v>
      </c>
      <c r="Q984" s="7" t="str">
        <f>IF(Overall!S986&lt;&gt;"",_xlfn.VALUETOTEXT(Overall!S986),"")</f>
        <v>Jul</v>
      </c>
      <c r="R984" s="7">
        <f>IF(Overall!O986&lt;&gt;"", DATEVALUE(Overall!O986), "")</f>
        <v>45741</v>
      </c>
      <c r="S984" s="7">
        <f>IF(Overall!O986&lt;&gt;"", DATEVALUE(Overall!O986), "")</f>
        <v>45741</v>
      </c>
      <c r="T984" s="5">
        <f t="shared" si="31"/>
        <v>1</v>
      </c>
      <c r="U984" s="10" t="str">
        <f>IF(Overall!$A986&lt;&gt;"",IF(AND(MONTH($O984) &lt;= 1, MONTH($P984) &gt;= 1), IF($T984 &lt;&gt; "", $H984/$T984, ""), ""),"")</f>
        <v/>
      </c>
      <c r="V984" s="10" t="str">
        <f>IF(Overall!$A986&lt;&gt;"",IF(AND(MONTH($O984) &lt;= 2, MONTH($P984) &gt;= 2), IF($T984 &lt;&gt; "", $H984/$T984, ""), ""),"")</f>
        <v/>
      </c>
      <c r="W984" s="10" t="str">
        <f>IF(Overall!$A986&lt;&gt;"",IF(AND(MONTH($O984) &lt;= 3, MONTH($P984) &gt;= 3), IF($T984 &lt;&gt; "", $H984/$T984, ""), ""),"")</f>
        <v/>
      </c>
      <c r="X984" s="10" t="str">
        <f>IF(Overall!$A986&lt;&gt;"",IF(AND(MONTH($O984) &lt;= 4, MONTH($P984) &gt;= 4), IF($T984 &lt;&gt; "", $H984/$T984, ""), ""),"")</f>
        <v/>
      </c>
      <c r="Y984" s="10" t="str">
        <f>IF(Overall!$A986&lt;&gt;"",IF(AND(MONTH($O984) &lt;= 5, MONTH($P984) &gt;= 5), IF($T984 &lt;&gt; "", $H984/$T984, ""), ""),"")</f>
        <v/>
      </c>
      <c r="Z984" s="10" t="str">
        <f>IF(Overall!$A986&lt;&gt;"",IF(AND(MONTH($O984) &lt;= 6, MONTH($P984) &gt;= 6), IF($T984 &lt;&gt; "", $H984/$T984, ""), ""),"")</f>
        <v/>
      </c>
      <c r="AA984" s="10">
        <f>IF(Overall!$A986&lt;&gt;"",IF(AND(MONTH($O984) &lt;= 7, MONTH($P984) &gt;= 7 ), IF($T984 &lt;&gt; "", $H984/$T984, ""), ""),"")</f>
        <v>500000</v>
      </c>
      <c r="AB984" s="10" t="str">
        <f>IF(Overall!$A986&lt;&gt;"",IF(AND(MONTH($O984) &lt;= 8, MONTH($P984) &gt;= 8), IF($T984 &lt;&gt; "", $H984/$T984, ""), ""),"")</f>
        <v/>
      </c>
      <c r="AC984" s="10" t="str">
        <f>IF(Overall!$A986&lt;&gt;"",IF(AND(MONTH($O984) &lt;= 9, MONTH($P984) &gt;= 9), IF($T984 &lt;&gt; "", $H984/$T984, ""), ""),"")</f>
        <v/>
      </c>
      <c r="AD984" s="10" t="str">
        <f>IF(Overall!$A986&lt;&gt;"",IF(AND(MONTH($O984) &lt;= 10, MONTH($P984) &gt;= 10), IF($T984 &lt;&gt; "", $H984/$T984, ""), ""),"")</f>
        <v/>
      </c>
      <c r="AE984" s="10" t="str">
        <f>IF(Overall!$A986&lt;&gt;"",IF(AND(MONTH($O984) &lt;= 11, MONTH($P984) &gt;= 11), IF($T984 &lt;&gt; "", $H984/$T984, ""), ""),"")</f>
        <v/>
      </c>
      <c r="AF984" s="10" t="str">
        <f>IF(Overall!$A986&lt;&gt;"",IF(AND(MONTH($O984) &lt;= 12, MONTH($P984) &gt;= 12), IF($T984 &lt;&gt; "", $H984/$T984, ""), ""),"")</f>
        <v/>
      </c>
      <c r="AH984" s="10" t="str">
        <f ca="1">IFERROR(IF(AND(NOW()&lt;= EOMONTH(DATE(YEAR($P984),1, 1), 0), Overall!$A986&lt;&gt;"", MONTH($O984) &lt;= 1, MONTH($P984) &gt;= 1), IF($T984 &lt;&gt; "", $H984/$T984, ""), ""), "")</f>
        <v/>
      </c>
      <c r="AI984" s="10" t="str">
        <f ca="1">IFERROR(IF(AND(NOW()&lt;= EOMONTH(DATE(YEAR($P984),2, 1), 0), Overall!$A986&lt;&gt;"", MONTH($O984) &lt;= 2, MONTH($P984) &gt;= 2), IF($T984 &lt;&gt; "", $H984/$T984, ""), ""), "")</f>
        <v/>
      </c>
      <c r="AJ984" s="10" t="str">
        <f ca="1">IFERROR(IF(AND(NOW()&lt;= EOMONTH(DATE(YEAR($P984),3, 1), 0), Overall!$A986&lt;&gt;"", MONTH($O984) &lt;= 3, MONTH($P984) &gt;= 3), IF($T984 &lt;&gt; "", $H984/$T984, ""), ""), "")</f>
        <v/>
      </c>
      <c r="AK984" s="10" t="str">
        <f ca="1">IFERROR(IF(AND(NOW()&lt;= EOMONTH(DATE(YEAR($P984),4, 1), 0), Overall!$A986&lt;&gt;"", MONTH($O984) &lt;= 4, MONTH($P984) &gt;= 4), IF($T984 &lt;&gt; "", $H984/$T984, ""), ""), "")</f>
        <v/>
      </c>
      <c r="AL984" s="10" t="str">
        <f ca="1">IFERROR(IF(AND(NOW()&lt;= EOMONTH(DATE(YEAR($P984),5, 1), 0), Overall!$A986&lt;&gt;"", MONTH($O984) &lt;= 5, MONTH($P984) &gt;= 5), IF($T984 &lt;&gt; "", $H984/$T984, ""), ""), "")</f>
        <v/>
      </c>
      <c r="AM984" s="10" t="str">
        <f ca="1">IFERROR(IF(AND(NOW()&lt;= EOMONTH(DATE(YEAR($P984),6, 1), 0), Overall!$A986&lt;&gt;"", MONTH($O984) &lt;= 6, MONTH($P984) &gt;= 6), IF($T984 &lt;&gt; "", $H984/$T984, ""), ""), "")</f>
        <v/>
      </c>
      <c r="AN984" s="10">
        <f ca="1">IFERROR(IF(AND(NOW()&lt;= EOMONTH(DATE(YEAR($P984),7, 1), 0), Overall!$A986&lt;&gt;"", MONTH($O984) &lt;= 7, MONTH($P984) &gt;= 7), IF($T984 &lt;&gt; "", $H984/$T984, ""), ""), "")</f>
        <v>500000</v>
      </c>
      <c r="AO984" s="10" t="str">
        <f ca="1">IFERROR(IF(AND(NOW()&lt;= EOMONTH(DATE(YEAR($P984),8, 1), 0), Overall!$A986&lt;&gt;"", MONTH($O984) &lt;= 8, MONTH($P984) &gt;= 8), IF($T984 &lt;&gt; "", $H984/$T984, ""), ""), "")</f>
        <v/>
      </c>
      <c r="AP984" s="10" t="str">
        <f ca="1">IFERROR(IF(AND(NOW()&lt;= EOMONTH(DATE(YEAR($P984),9, 1), 0), Overall!$A986&lt;&gt;"", MONTH($O984) &lt;= 9, MONTH($P984) &gt;= 9), IF($T984 &lt;&gt; "", $H984/$T984, ""), ""), "")</f>
        <v/>
      </c>
      <c r="AQ984" s="10" t="str">
        <f ca="1">IFERROR(IF(AND(NOW()&lt;= EOMONTH(DATE(YEAR($P984),10, 1), 0), Overall!$A986&lt;&gt;"", MONTH($O984) &lt;= 10, MONTH($P984) &gt;= 10), IF($T984 &lt;&gt; "", $H984/$T984, ""), ""), "")</f>
        <v/>
      </c>
      <c r="AR984" s="10" t="str">
        <f ca="1">IFERROR(IF(AND(NOW()&lt;= EOMONTH(DATE(YEAR($P984),11, 1), 0), Overall!$A986&lt;&gt;"", MONTH($O984) &lt;=11, MONTH($P984) &gt;= 11), IF($T984 &lt;&gt; "", $H984/$T984, ""), ""), "")</f>
        <v/>
      </c>
      <c r="AS984" s="10" t="str">
        <f ca="1">IFERROR(IF(AND(NOW()&lt;= EOMONTH(DATE(YEAR($P984),12, 1), 0), Overall!$A986&lt;&gt;"", MONTH($O984) &lt;= 12, MONTH($P984) &gt;= 12), IF($T984 &lt;&gt; "", $H984/$T984, ""), ""), "")</f>
        <v/>
      </c>
      <c r="AT984" s="16">
        <f t="shared" ca="1" si="30"/>
        <v>500000</v>
      </c>
    </row>
    <row r="985" spans="1:46" x14ac:dyDescent="0.25">
      <c r="A985" t="str">
        <f>_xlfn.VALUETOTEXT(Overall!A987)</f>
        <v>FY2025 PCHP</v>
      </c>
      <c r="B985" s="8">
        <f>IF(Overall!B987&lt;&gt;"", VALUE(Overall!B987), "")</f>
        <v>135</v>
      </c>
      <c r="C985" s="5" t="str">
        <f>IF(Overall!C987&lt;&gt;"",_xlfn.VALUETOTEXT(Overall!C987),"")</f>
        <v>25-2503-1604-25TOTS-PS-HZ-135</v>
      </c>
      <c r="D985" s="5" t="str">
        <f>_xlfn.VALUETOTEXT(Overall!D987)</f>
        <v>HZ</v>
      </c>
      <c r="E985" s="5" t="str">
        <f>IF(Overall!Q987&lt;&gt;"",_xlfn.VALUETOTEXT(Overall!Q987),"")</f>
        <v>TOTS</v>
      </c>
      <c r="F985" s="5" t="str">
        <f>IF(Overall!E987&lt;&gt;"",_xlfn.VALUETOTEXT(Overall!E987),"")</f>
        <v>TOTSA TotalEnergies Trading SA</v>
      </c>
      <c r="G985" s="5" t="str">
        <f>IF(Overall!R987&lt;&gt;"",_xlfn.VALUETOTEXT(Overall!R987),"")</f>
        <v>Asian</v>
      </c>
      <c r="H985" s="6">
        <f>IF(Overall!F987&lt;&gt;"",VALUE(Overall!F987),"")</f>
        <v>500000</v>
      </c>
      <c r="I985" s="6">
        <f>IF(Overall!G987&lt;&gt;"",VALUE(Overall!G987),"")</f>
        <v>77</v>
      </c>
      <c r="J985" s="6">
        <f>IF(Overall!H987&lt;&gt;"",VALUE(Overall!H987),"")</f>
        <v>64</v>
      </c>
      <c r="K985" s="6">
        <f>IF(Overall!I987&lt;&gt;"",VALUE(Overall!I987),"")</f>
        <v>7.28</v>
      </c>
      <c r="L985" s="6">
        <f>IF(Overall!J987&lt;&gt;"",VALUE(Overall!J987),"")</f>
        <v>1</v>
      </c>
      <c r="M985" s="6">
        <f>IF(Overall!K987&lt;&gt;"",VALUE(Overall!K987),"")</f>
        <v>6.28</v>
      </c>
      <c r="N985" s="6">
        <f>IF(Overall!T987&lt;&gt;"",VALUE(Overall!T987),"")</f>
        <v>71</v>
      </c>
      <c r="O985" s="7">
        <f>IF(Overall!L987&lt;&gt;"", DATEVALUE(Overall!L987), "")</f>
        <v>45839</v>
      </c>
      <c r="P985" s="7">
        <f>IF(Overall!M987&lt;&gt;"", DATEVALUE(Overall!M987), "")</f>
        <v>45869</v>
      </c>
      <c r="Q985" s="7" t="str">
        <f>IF(Overall!S987&lt;&gt;"",_xlfn.VALUETOTEXT(Overall!S987),"")</f>
        <v>Jul</v>
      </c>
      <c r="R985" s="7">
        <f>IF(Overall!O987&lt;&gt;"", DATEVALUE(Overall!O987), "")</f>
        <v>45741</v>
      </c>
      <c r="S985" s="7">
        <f>IF(Overall!O987&lt;&gt;"", DATEVALUE(Overall!O987), "")</f>
        <v>45741</v>
      </c>
      <c r="T985" s="5">
        <f t="shared" si="31"/>
        <v>1</v>
      </c>
      <c r="U985" s="10" t="str">
        <f>IF(Overall!$A987&lt;&gt;"",IF(AND(MONTH($O985) &lt;= 1, MONTH($P985) &gt;= 1), IF($T985 &lt;&gt; "", $H985/$T985, ""), ""),"")</f>
        <v/>
      </c>
      <c r="V985" s="10" t="str">
        <f>IF(Overall!$A987&lt;&gt;"",IF(AND(MONTH($O985) &lt;= 2, MONTH($P985) &gt;= 2), IF($T985 &lt;&gt; "", $H985/$T985, ""), ""),"")</f>
        <v/>
      </c>
      <c r="W985" s="10" t="str">
        <f>IF(Overall!$A987&lt;&gt;"",IF(AND(MONTH($O985) &lt;= 3, MONTH($P985) &gt;= 3), IF($T985 &lt;&gt; "", $H985/$T985, ""), ""),"")</f>
        <v/>
      </c>
      <c r="X985" s="10" t="str">
        <f>IF(Overall!$A987&lt;&gt;"",IF(AND(MONTH($O985) &lt;= 4, MONTH($P985) &gt;= 4), IF($T985 &lt;&gt; "", $H985/$T985, ""), ""),"")</f>
        <v/>
      </c>
      <c r="Y985" s="10" t="str">
        <f>IF(Overall!$A987&lt;&gt;"",IF(AND(MONTH($O985) &lt;= 5, MONTH($P985) &gt;= 5), IF($T985 &lt;&gt; "", $H985/$T985, ""), ""),"")</f>
        <v/>
      </c>
      <c r="Z985" s="10" t="str">
        <f>IF(Overall!$A987&lt;&gt;"",IF(AND(MONTH($O985) &lt;= 6, MONTH($P985) &gt;= 6), IF($T985 &lt;&gt; "", $H985/$T985, ""), ""),"")</f>
        <v/>
      </c>
      <c r="AA985" s="10">
        <f>IF(Overall!$A987&lt;&gt;"",IF(AND(MONTH($O985) &lt;= 7, MONTH($P985) &gt;= 7 ), IF($T985 &lt;&gt; "", $H985/$T985, ""), ""),"")</f>
        <v>500000</v>
      </c>
      <c r="AB985" s="10" t="str">
        <f>IF(Overall!$A987&lt;&gt;"",IF(AND(MONTH($O985) &lt;= 8, MONTH($P985) &gt;= 8), IF($T985 &lt;&gt; "", $H985/$T985, ""), ""),"")</f>
        <v/>
      </c>
      <c r="AC985" s="10" t="str">
        <f>IF(Overall!$A987&lt;&gt;"",IF(AND(MONTH($O985) &lt;= 9, MONTH($P985) &gt;= 9), IF($T985 &lt;&gt; "", $H985/$T985, ""), ""),"")</f>
        <v/>
      </c>
      <c r="AD985" s="10" t="str">
        <f>IF(Overall!$A987&lt;&gt;"",IF(AND(MONTH($O985) &lt;= 10, MONTH($P985) &gt;= 10), IF($T985 &lt;&gt; "", $H985/$T985, ""), ""),"")</f>
        <v/>
      </c>
      <c r="AE985" s="10" t="str">
        <f>IF(Overall!$A987&lt;&gt;"",IF(AND(MONTH($O985) &lt;= 11, MONTH($P985) &gt;= 11), IF($T985 &lt;&gt; "", $H985/$T985, ""), ""),"")</f>
        <v/>
      </c>
      <c r="AF985" s="10" t="str">
        <f>IF(Overall!$A987&lt;&gt;"",IF(AND(MONTH($O985) &lt;= 12, MONTH($P985) &gt;= 12), IF($T985 &lt;&gt; "", $H985/$T985, ""), ""),"")</f>
        <v/>
      </c>
      <c r="AH985" s="10" t="str">
        <f ca="1">IFERROR(IF(AND(NOW()&lt;= EOMONTH(DATE(YEAR($P985),1, 1), 0), Overall!$A987&lt;&gt;"", MONTH($O985) &lt;= 1, MONTH($P985) &gt;= 1), IF($T985 &lt;&gt; "", $H985/$T985, ""), ""), "")</f>
        <v/>
      </c>
      <c r="AI985" s="10" t="str">
        <f ca="1">IFERROR(IF(AND(NOW()&lt;= EOMONTH(DATE(YEAR($P985),2, 1), 0), Overall!$A987&lt;&gt;"", MONTH($O985) &lt;= 2, MONTH($P985) &gt;= 2), IF($T985 &lt;&gt; "", $H985/$T985, ""), ""), "")</f>
        <v/>
      </c>
      <c r="AJ985" s="10" t="str">
        <f ca="1">IFERROR(IF(AND(NOW()&lt;= EOMONTH(DATE(YEAR($P985),3, 1), 0), Overall!$A987&lt;&gt;"", MONTH($O985) &lt;= 3, MONTH($P985) &gt;= 3), IF($T985 &lt;&gt; "", $H985/$T985, ""), ""), "")</f>
        <v/>
      </c>
      <c r="AK985" s="10" t="str">
        <f ca="1">IFERROR(IF(AND(NOW()&lt;= EOMONTH(DATE(YEAR($P985),4, 1), 0), Overall!$A987&lt;&gt;"", MONTH($O985) &lt;= 4, MONTH($P985) &gt;= 4), IF($T985 &lt;&gt; "", $H985/$T985, ""), ""), "")</f>
        <v/>
      </c>
      <c r="AL985" s="10" t="str">
        <f ca="1">IFERROR(IF(AND(NOW()&lt;= EOMONTH(DATE(YEAR($P985),5, 1), 0), Overall!$A987&lt;&gt;"", MONTH($O985) &lt;= 5, MONTH($P985) &gt;= 5), IF($T985 &lt;&gt; "", $H985/$T985, ""), ""), "")</f>
        <v/>
      </c>
      <c r="AM985" s="10" t="str">
        <f ca="1">IFERROR(IF(AND(NOW()&lt;= EOMONTH(DATE(YEAR($P985),6, 1), 0), Overall!$A987&lt;&gt;"", MONTH($O985) &lt;= 6, MONTH($P985) &gt;= 6), IF($T985 &lt;&gt; "", $H985/$T985, ""), ""), "")</f>
        <v/>
      </c>
      <c r="AN985" s="10">
        <f ca="1">IFERROR(IF(AND(NOW()&lt;= EOMONTH(DATE(YEAR($P985),7, 1), 0), Overall!$A987&lt;&gt;"", MONTH($O985) &lt;= 7, MONTH($P985) &gt;= 7), IF($T985 &lt;&gt; "", $H985/$T985, ""), ""), "")</f>
        <v>500000</v>
      </c>
      <c r="AO985" s="10" t="str">
        <f ca="1">IFERROR(IF(AND(NOW()&lt;= EOMONTH(DATE(YEAR($P985),8, 1), 0), Overall!$A987&lt;&gt;"", MONTH($O985) &lt;= 8, MONTH($P985) &gt;= 8), IF($T985 &lt;&gt; "", $H985/$T985, ""), ""), "")</f>
        <v/>
      </c>
      <c r="AP985" s="10" t="str">
        <f ca="1">IFERROR(IF(AND(NOW()&lt;= EOMONTH(DATE(YEAR($P985),9, 1), 0), Overall!$A987&lt;&gt;"", MONTH($O985) &lt;= 9, MONTH($P985) &gt;= 9), IF($T985 &lt;&gt; "", $H985/$T985, ""), ""), "")</f>
        <v/>
      </c>
      <c r="AQ985" s="10" t="str">
        <f ca="1">IFERROR(IF(AND(NOW()&lt;= EOMONTH(DATE(YEAR($P985),10, 1), 0), Overall!$A987&lt;&gt;"", MONTH($O985) &lt;= 10, MONTH($P985) &gt;= 10), IF($T985 &lt;&gt; "", $H985/$T985, ""), ""), "")</f>
        <v/>
      </c>
      <c r="AR985" s="10" t="str">
        <f ca="1">IFERROR(IF(AND(NOW()&lt;= EOMONTH(DATE(YEAR($P985),11, 1), 0), Overall!$A987&lt;&gt;"", MONTH($O985) &lt;=11, MONTH($P985) &gt;= 11), IF($T985 &lt;&gt; "", $H985/$T985, ""), ""), "")</f>
        <v/>
      </c>
      <c r="AS985" s="10" t="str">
        <f ca="1">IFERROR(IF(AND(NOW()&lt;= EOMONTH(DATE(YEAR($P985),12, 1), 0), Overall!$A987&lt;&gt;"", MONTH($O985) &lt;= 12, MONTH($P985) &gt;= 12), IF($T985 &lt;&gt; "", $H985/$T985, ""), ""), "")</f>
        <v/>
      </c>
      <c r="AT985" s="16">
        <f t="shared" ca="1" si="30"/>
        <v>500000</v>
      </c>
    </row>
    <row r="986" spans="1:46" x14ac:dyDescent="0.25">
      <c r="A986" t="str">
        <f>_xlfn.VALUETOTEXT(Overall!A988)</f>
        <v>FY2025 PCHP</v>
      </c>
      <c r="B986" s="8">
        <f>IF(Overall!B988&lt;&gt;"", VALUE(Overall!B988), "")</f>
        <v>136</v>
      </c>
      <c r="C986" s="5" t="str">
        <f>IF(Overall!C988&lt;&gt;"",_xlfn.VALUETOTEXT(Overall!C988),"")</f>
        <v>25-2503-1604-25MSCG-PS-HZ-136</v>
      </c>
      <c r="D986" s="5" t="str">
        <f>_xlfn.VALUETOTEXT(Overall!D988)</f>
        <v>HZ</v>
      </c>
      <c r="E986" s="5" t="str">
        <f>IF(Overall!Q988&lt;&gt;"",_xlfn.VALUETOTEXT(Overall!Q988),"")</f>
        <v>MSCG</v>
      </c>
      <c r="F986" s="5" t="str">
        <f>IF(Overall!E988&lt;&gt;"",_xlfn.VALUETOTEXT(Overall!E988),"")</f>
        <v>Morgan Stanley Capital Group (Singapore) Pte</v>
      </c>
      <c r="G986" s="5" t="str">
        <f>IF(Overall!R988&lt;&gt;"",_xlfn.VALUETOTEXT(Overall!R988),"")</f>
        <v>Asian</v>
      </c>
      <c r="H986" s="6">
        <f>IF(Overall!F988&lt;&gt;"",VALUE(Overall!F988),"")</f>
        <v>500000</v>
      </c>
      <c r="I986" s="6">
        <f>IF(Overall!G988&lt;&gt;"",VALUE(Overall!G988),"")</f>
        <v>77</v>
      </c>
      <c r="J986" s="6">
        <f>IF(Overall!H988&lt;&gt;"",VALUE(Overall!H988),"")</f>
        <v>64</v>
      </c>
      <c r="K986" s="6">
        <f>IF(Overall!I988&lt;&gt;"",VALUE(Overall!I988),"")</f>
        <v>7.65</v>
      </c>
      <c r="L986" s="6">
        <f>IF(Overall!J988&lt;&gt;"",VALUE(Overall!J988),"")</f>
        <v>1.39</v>
      </c>
      <c r="M986" s="6">
        <f>IF(Overall!K988&lt;&gt;"",VALUE(Overall!K988),"")</f>
        <v>6.26</v>
      </c>
      <c r="N986" s="6">
        <f>IF(Overall!T988&lt;&gt;"",VALUE(Overall!T988),"")</f>
        <v>71</v>
      </c>
      <c r="O986" s="7">
        <f>IF(Overall!L988&lt;&gt;"", DATEVALUE(Overall!L988), "")</f>
        <v>45839</v>
      </c>
      <c r="P986" s="7">
        <f>IF(Overall!M988&lt;&gt;"", DATEVALUE(Overall!M988), "")</f>
        <v>45869</v>
      </c>
      <c r="Q986" s="7" t="str">
        <f>IF(Overall!S988&lt;&gt;"",_xlfn.VALUETOTEXT(Overall!S988),"")</f>
        <v>Jul</v>
      </c>
      <c r="R986" s="7">
        <f>IF(Overall!O988&lt;&gt;"", DATEVALUE(Overall!O988), "")</f>
        <v>45741</v>
      </c>
      <c r="S986" s="7">
        <f>IF(Overall!O988&lt;&gt;"", DATEVALUE(Overall!O988), "")</f>
        <v>45741</v>
      </c>
      <c r="T986" s="5">
        <f t="shared" si="31"/>
        <v>1</v>
      </c>
      <c r="U986" s="10" t="str">
        <f>IF(Overall!$A988&lt;&gt;"",IF(AND(MONTH($O986) &lt;= 1, MONTH($P986) &gt;= 1), IF($T986 &lt;&gt; "", $H986/$T986, ""), ""),"")</f>
        <v/>
      </c>
      <c r="V986" s="10" t="str">
        <f>IF(Overall!$A988&lt;&gt;"",IF(AND(MONTH($O986) &lt;= 2, MONTH($P986) &gt;= 2), IF($T986 &lt;&gt; "", $H986/$T986, ""), ""),"")</f>
        <v/>
      </c>
      <c r="W986" s="10" t="str">
        <f>IF(Overall!$A988&lt;&gt;"",IF(AND(MONTH($O986) &lt;= 3, MONTH($P986) &gt;= 3), IF($T986 &lt;&gt; "", $H986/$T986, ""), ""),"")</f>
        <v/>
      </c>
      <c r="X986" s="10" t="str">
        <f>IF(Overall!$A988&lt;&gt;"",IF(AND(MONTH($O986) &lt;= 4, MONTH($P986) &gt;= 4), IF($T986 &lt;&gt; "", $H986/$T986, ""), ""),"")</f>
        <v/>
      </c>
      <c r="Y986" s="10" t="str">
        <f>IF(Overall!$A988&lt;&gt;"",IF(AND(MONTH($O986) &lt;= 5, MONTH($P986) &gt;= 5), IF($T986 &lt;&gt; "", $H986/$T986, ""), ""),"")</f>
        <v/>
      </c>
      <c r="Z986" s="10" t="str">
        <f>IF(Overall!$A988&lt;&gt;"",IF(AND(MONTH($O986) &lt;= 6, MONTH($P986) &gt;= 6), IF($T986 &lt;&gt; "", $H986/$T986, ""), ""),"")</f>
        <v/>
      </c>
      <c r="AA986" s="10">
        <f>IF(Overall!$A988&lt;&gt;"",IF(AND(MONTH($O986) &lt;= 7, MONTH($P986) &gt;= 7 ), IF($T986 &lt;&gt; "", $H986/$T986, ""), ""),"")</f>
        <v>500000</v>
      </c>
      <c r="AB986" s="10" t="str">
        <f>IF(Overall!$A988&lt;&gt;"",IF(AND(MONTH($O986) &lt;= 8, MONTH($P986) &gt;= 8), IF($T986 &lt;&gt; "", $H986/$T986, ""), ""),"")</f>
        <v/>
      </c>
      <c r="AC986" s="10" t="str">
        <f>IF(Overall!$A988&lt;&gt;"",IF(AND(MONTH($O986) &lt;= 9, MONTH($P986) &gt;= 9), IF($T986 &lt;&gt; "", $H986/$T986, ""), ""),"")</f>
        <v/>
      </c>
      <c r="AD986" s="10" t="str">
        <f>IF(Overall!$A988&lt;&gt;"",IF(AND(MONTH($O986) &lt;= 10, MONTH($P986) &gt;= 10), IF($T986 &lt;&gt; "", $H986/$T986, ""), ""),"")</f>
        <v/>
      </c>
      <c r="AE986" s="10" t="str">
        <f>IF(Overall!$A988&lt;&gt;"",IF(AND(MONTH($O986) &lt;= 11, MONTH($P986) &gt;= 11), IF($T986 &lt;&gt; "", $H986/$T986, ""), ""),"")</f>
        <v/>
      </c>
      <c r="AF986" s="10" t="str">
        <f>IF(Overall!$A988&lt;&gt;"",IF(AND(MONTH($O986) &lt;= 12, MONTH($P986) &gt;= 12), IF($T986 &lt;&gt; "", $H986/$T986, ""), ""),"")</f>
        <v/>
      </c>
      <c r="AH986" s="10" t="str">
        <f ca="1">IFERROR(IF(AND(NOW()&lt;= EOMONTH(DATE(YEAR($P986),1, 1), 0), Overall!$A988&lt;&gt;"", MONTH($O986) &lt;= 1, MONTH($P986) &gt;= 1), IF($T986 &lt;&gt; "", $H986/$T986, ""), ""), "")</f>
        <v/>
      </c>
      <c r="AI986" s="10" t="str">
        <f ca="1">IFERROR(IF(AND(NOW()&lt;= EOMONTH(DATE(YEAR($P986),2, 1), 0), Overall!$A988&lt;&gt;"", MONTH($O986) &lt;= 2, MONTH($P986) &gt;= 2), IF($T986 &lt;&gt; "", $H986/$T986, ""), ""), "")</f>
        <v/>
      </c>
      <c r="AJ986" s="10" t="str">
        <f ca="1">IFERROR(IF(AND(NOW()&lt;= EOMONTH(DATE(YEAR($P986),3, 1), 0), Overall!$A988&lt;&gt;"", MONTH($O986) &lt;= 3, MONTH($P986) &gt;= 3), IF($T986 &lt;&gt; "", $H986/$T986, ""), ""), "")</f>
        <v/>
      </c>
      <c r="AK986" s="10" t="str">
        <f ca="1">IFERROR(IF(AND(NOW()&lt;= EOMONTH(DATE(YEAR($P986),4, 1), 0), Overall!$A988&lt;&gt;"", MONTH($O986) &lt;= 4, MONTH($P986) &gt;= 4), IF($T986 &lt;&gt; "", $H986/$T986, ""), ""), "")</f>
        <v/>
      </c>
      <c r="AL986" s="10" t="str">
        <f ca="1">IFERROR(IF(AND(NOW()&lt;= EOMONTH(DATE(YEAR($P986),5, 1), 0), Overall!$A988&lt;&gt;"", MONTH($O986) &lt;= 5, MONTH($P986) &gt;= 5), IF($T986 &lt;&gt; "", $H986/$T986, ""), ""), "")</f>
        <v/>
      </c>
      <c r="AM986" s="10" t="str">
        <f ca="1">IFERROR(IF(AND(NOW()&lt;= EOMONTH(DATE(YEAR($P986),6, 1), 0), Overall!$A988&lt;&gt;"", MONTH($O986) &lt;= 6, MONTH($P986) &gt;= 6), IF($T986 &lt;&gt; "", $H986/$T986, ""), ""), "")</f>
        <v/>
      </c>
      <c r="AN986" s="10">
        <f ca="1">IFERROR(IF(AND(NOW()&lt;= EOMONTH(DATE(YEAR($P986),7, 1), 0), Overall!$A988&lt;&gt;"", MONTH($O986) &lt;= 7, MONTH($P986) &gt;= 7), IF($T986 &lt;&gt; "", $H986/$T986, ""), ""), "")</f>
        <v>500000</v>
      </c>
      <c r="AO986" s="10" t="str">
        <f ca="1">IFERROR(IF(AND(NOW()&lt;= EOMONTH(DATE(YEAR($P986),8, 1), 0), Overall!$A988&lt;&gt;"", MONTH($O986) &lt;= 8, MONTH($P986) &gt;= 8), IF($T986 &lt;&gt; "", $H986/$T986, ""), ""), "")</f>
        <v/>
      </c>
      <c r="AP986" s="10" t="str">
        <f ca="1">IFERROR(IF(AND(NOW()&lt;= EOMONTH(DATE(YEAR($P986),9, 1), 0), Overall!$A988&lt;&gt;"", MONTH($O986) &lt;= 9, MONTH($P986) &gt;= 9), IF($T986 &lt;&gt; "", $H986/$T986, ""), ""), "")</f>
        <v/>
      </c>
      <c r="AQ986" s="10" t="str">
        <f ca="1">IFERROR(IF(AND(NOW()&lt;= EOMONTH(DATE(YEAR($P986),10, 1), 0), Overall!$A988&lt;&gt;"", MONTH($O986) &lt;= 10, MONTH($P986) &gt;= 10), IF($T986 &lt;&gt; "", $H986/$T986, ""), ""), "")</f>
        <v/>
      </c>
      <c r="AR986" s="10" t="str">
        <f ca="1">IFERROR(IF(AND(NOW()&lt;= EOMONTH(DATE(YEAR($P986),11, 1), 0), Overall!$A988&lt;&gt;"", MONTH($O986) &lt;=11, MONTH($P986) &gt;= 11), IF($T986 &lt;&gt; "", $H986/$T986, ""), ""), "")</f>
        <v/>
      </c>
      <c r="AS986" s="10" t="str">
        <f ca="1">IFERROR(IF(AND(NOW()&lt;= EOMONTH(DATE(YEAR($P986),12, 1), 0), Overall!$A988&lt;&gt;"", MONTH($O986) &lt;= 12, MONTH($P986) &gt;= 12), IF($T986 &lt;&gt; "", $H986/$T986, ""), ""), "")</f>
        <v/>
      </c>
      <c r="AT986" s="16">
        <f t="shared" ca="1" si="30"/>
        <v>500000</v>
      </c>
    </row>
    <row r="987" spans="1:46" x14ac:dyDescent="0.25">
      <c r="A987" t="str">
        <f>_xlfn.VALUETOTEXT(Overall!A989)</f>
        <v>FY2025 PCHP</v>
      </c>
      <c r="B987" s="8">
        <f>IF(Overall!B989&lt;&gt;"", VALUE(Overall!B989), "")</f>
        <v>137</v>
      </c>
      <c r="C987" s="5" t="str">
        <f>IF(Overall!C989&lt;&gt;"",_xlfn.VALUETOTEXT(Overall!C989),"")</f>
        <v>25-2803-2204-25MSCG-PS-HZ-137</v>
      </c>
      <c r="D987" s="5" t="str">
        <f>_xlfn.VALUETOTEXT(Overall!D989)</f>
        <v>HZ</v>
      </c>
      <c r="E987" s="5" t="str">
        <f>IF(Overall!Q989&lt;&gt;"",_xlfn.VALUETOTEXT(Overall!Q989),"")</f>
        <v>MSCG</v>
      </c>
      <c r="F987" s="5" t="str">
        <f>IF(Overall!E989&lt;&gt;"",_xlfn.VALUETOTEXT(Overall!E989),"")</f>
        <v>Morgan Stanley Capital Group (Singapore) Pte</v>
      </c>
      <c r="G987" s="5" t="str">
        <f>IF(Overall!R989&lt;&gt;"",_xlfn.VALUETOTEXT(Overall!R989),"")</f>
        <v>Asian</v>
      </c>
      <c r="H987" s="6">
        <f>IF(Overall!F989&lt;&gt;"",VALUE(Overall!F989),"")</f>
        <v>500000</v>
      </c>
      <c r="I987" s="6">
        <f>IF(Overall!G989&lt;&gt;"",VALUE(Overall!G989),"")</f>
        <v>77</v>
      </c>
      <c r="J987" s="6">
        <f>IF(Overall!H989&lt;&gt;"",VALUE(Overall!H989),"")</f>
        <v>64</v>
      </c>
      <c r="K987" s="6">
        <f>IF(Overall!I989&lt;&gt;"",VALUE(Overall!I989),"")</f>
        <v>7.22</v>
      </c>
      <c r="L987" s="6">
        <f>IF(Overall!J989&lt;&gt;"",VALUE(Overall!J989),"")</f>
        <v>1.26</v>
      </c>
      <c r="M987" s="6">
        <f>IF(Overall!K989&lt;&gt;"",VALUE(Overall!K989),"")</f>
        <v>5.96</v>
      </c>
      <c r="N987" s="6">
        <f>IF(Overall!T989&lt;&gt;"",VALUE(Overall!T989),"")</f>
        <v>71.53</v>
      </c>
      <c r="O987" s="7">
        <f>IF(Overall!L989&lt;&gt;"", DATEVALUE(Overall!L989), "")</f>
        <v>45839</v>
      </c>
      <c r="P987" s="7">
        <f>IF(Overall!M989&lt;&gt;"", DATEVALUE(Overall!M989), "")</f>
        <v>45869</v>
      </c>
      <c r="Q987" s="7" t="str">
        <f>IF(Overall!S989&lt;&gt;"",_xlfn.VALUETOTEXT(Overall!S989),"")</f>
        <v>Jul</v>
      </c>
      <c r="R987" s="7">
        <f>IF(Overall!O989&lt;&gt;"", DATEVALUE(Overall!O989), "")</f>
        <v>45744</v>
      </c>
      <c r="S987" s="7">
        <f>IF(Overall!O989&lt;&gt;"", DATEVALUE(Overall!O989), "")</f>
        <v>45744</v>
      </c>
      <c r="T987" s="5">
        <f t="shared" si="31"/>
        <v>1</v>
      </c>
      <c r="U987" s="10" t="str">
        <f>IF(Overall!$A989&lt;&gt;"",IF(AND(MONTH($O987) &lt;= 1, MONTH($P987) &gt;= 1), IF($T987 &lt;&gt; "", $H987/$T987, ""), ""),"")</f>
        <v/>
      </c>
      <c r="V987" s="10" t="str">
        <f>IF(Overall!$A989&lt;&gt;"",IF(AND(MONTH($O987) &lt;= 2, MONTH($P987) &gt;= 2), IF($T987 &lt;&gt; "", $H987/$T987, ""), ""),"")</f>
        <v/>
      </c>
      <c r="W987" s="10" t="str">
        <f>IF(Overall!$A989&lt;&gt;"",IF(AND(MONTH($O987) &lt;= 3, MONTH($P987) &gt;= 3), IF($T987 &lt;&gt; "", $H987/$T987, ""), ""),"")</f>
        <v/>
      </c>
      <c r="X987" s="10" t="str">
        <f>IF(Overall!$A989&lt;&gt;"",IF(AND(MONTH($O987) &lt;= 4, MONTH($P987) &gt;= 4), IF($T987 &lt;&gt; "", $H987/$T987, ""), ""),"")</f>
        <v/>
      </c>
      <c r="Y987" s="10" t="str">
        <f>IF(Overall!$A989&lt;&gt;"",IF(AND(MONTH($O987) &lt;= 5, MONTH($P987) &gt;= 5), IF($T987 &lt;&gt; "", $H987/$T987, ""), ""),"")</f>
        <v/>
      </c>
      <c r="Z987" s="10" t="str">
        <f>IF(Overall!$A989&lt;&gt;"",IF(AND(MONTH($O987) &lt;= 6, MONTH($P987) &gt;= 6), IF($T987 &lt;&gt; "", $H987/$T987, ""), ""),"")</f>
        <v/>
      </c>
      <c r="AA987" s="10">
        <f>IF(Overall!$A989&lt;&gt;"",IF(AND(MONTH($O987) &lt;= 7, MONTH($P987) &gt;= 7 ), IF($T987 &lt;&gt; "", $H987/$T987, ""), ""),"")</f>
        <v>500000</v>
      </c>
      <c r="AB987" s="10" t="str">
        <f>IF(Overall!$A989&lt;&gt;"",IF(AND(MONTH($O987) &lt;= 8, MONTH($P987) &gt;= 8), IF($T987 &lt;&gt; "", $H987/$T987, ""), ""),"")</f>
        <v/>
      </c>
      <c r="AC987" s="10" t="str">
        <f>IF(Overall!$A989&lt;&gt;"",IF(AND(MONTH($O987) &lt;= 9, MONTH($P987) &gt;= 9), IF($T987 &lt;&gt; "", $H987/$T987, ""), ""),"")</f>
        <v/>
      </c>
      <c r="AD987" s="10" t="str">
        <f>IF(Overall!$A989&lt;&gt;"",IF(AND(MONTH($O987) &lt;= 10, MONTH($P987) &gt;= 10), IF($T987 &lt;&gt; "", $H987/$T987, ""), ""),"")</f>
        <v/>
      </c>
      <c r="AE987" s="10" t="str">
        <f>IF(Overall!$A989&lt;&gt;"",IF(AND(MONTH($O987) &lt;= 11, MONTH($P987) &gt;= 11), IF($T987 &lt;&gt; "", $H987/$T987, ""), ""),"")</f>
        <v/>
      </c>
      <c r="AF987" s="10" t="str">
        <f>IF(Overall!$A989&lt;&gt;"",IF(AND(MONTH($O987) &lt;= 12, MONTH($P987) &gt;= 12), IF($T987 &lt;&gt; "", $H987/$T987, ""), ""),"")</f>
        <v/>
      </c>
      <c r="AH987" s="10" t="str">
        <f ca="1">IFERROR(IF(AND(NOW()&lt;= EOMONTH(DATE(YEAR($P987),1, 1), 0), Overall!$A989&lt;&gt;"", MONTH($O987) &lt;= 1, MONTH($P987) &gt;= 1), IF($T987 &lt;&gt; "", $H987/$T987, ""), ""), "")</f>
        <v/>
      </c>
      <c r="AI987" s="10" t="str">
        <f ca="1">IFERROR(IF(AND(NOW()&lt;= EOMONTH(DATE(YEAR($P987),2, 1), 0), Overall!$A989&lt;&gt;"", MONTH($O987) &lt;= 2, MONTH($P987) &gt;= 2), IF($T987 &lt;&gt; "", $H987/$T987, ""), ""), "")</f>
        <v/>
      </c>
      <c r="AJ987" s="10" t="str">
        <f ca="1">IFERROR(IF(AND(NOW()&lt;= EOMONTH(DATE(YEAR($P987),3, 1), 0), Overall!$A989&lt;&gt;"", MONTH($O987) &lt;= 3, MONTH($P987) &gt;= 3), IF($T987 &lt;&gt; "", $H987/$T987, ""), ""), "")</f>
        <v/>
      </c>
      <c r="AK987" s="10" t="str">
        <f ca="1">IFERROR(IF(AND(NOW()&lt;= EOMONTH(DATE(YEAR($P987),4, 1), 0), Overall!$A989&lt;&gt;"", MONTH($O987) &lt;= 4, MONTH($P987) &gt;= 4), IF($T987 &lt;&gt; "", $H987/$T987, ""), ""), "")</f>
        <v/>
      </c>
      <c r="AL987" s="10" t="str">
        <f ca="1">IFERROR(IF(AND(NOW()&lt;= EOMONTH(DATE(YEAR($P987),5, 1), 0), Overall!$A989&lt;&gt;"", MONTH($O987) &lt;= 5, MONTH($P987) &gt;= 5), IF($T987 &lt;&gt; "", $H987/$T987, ""), ""), "")</f>
        <v/>
      </c>
      <c r="AM987" s="10" t="str">
        <f ca="1">IFERROR(IF(AND(NOW()&lt;= EOMONTH(DATE(YEAR($P987),6, 1), 0), Overall!$A989&lt;&gt;"", MONTH($O987) &lt;= 6, MONTH($P987) &gt;= 6), IF($T987 &lt;&gt; "", $H987/$T987, ""), ""), "")</f>
        <v/>
      </c>
      <c r="AN987" s="10">
        <f ca="1">IFERROR(IF(AND(NOW()&lt;= EOMONTH(DATE(YEAR($P987),7, 1), 0), Overall!$A989&lt;&gt;"", MONTH($O987) &lt;= 7, MONTH($P987) &gt;= 7), IF($T987 &lt;&gt; "", $H987/$T987, ""), ""), "")</f>
        <v>500000</v>
      </c>
      <c r="AO987" s="10" t="str">
        <f ca="1">IFERROR(IF(AND(NOW()&lt;= EOMONTH(DATE(YEAR($P987),8, 1), 0), Overall!$A989&lt;&gt;"", MONTH($O987) &lt;= 8, MONTH($P987) &gt;= 8), IF($T987 &lt;&gt; "", $H987/$T987, ""), ""), "")</f>
        <v/>
      </c>
      <c r="AP987" s="10" t="str">
        <f ca="1">IFERROR(IF(AND(NOW()&lt;= EOMONTH(DATE(YEAR($P987),9, 1), 0), Overall!$A989&lt;&gt;"", MONTH($O987) &lt;= 9, MONTH($P987) &gt;= 9), IF($T987 &lt;&gt; "", $H987/$T987, ""), ""), "")</f>
        <v/>
      </c>
      <c r="AQ987" s="10" t="str">
        <f ca="1">IFERROR(IF(AND(NOW()&lt;= EOMONTH(DATE(YEAR($P987),10, 1), 0), Overall!$A989&lt;&gt;"", MONTH($O987) &lt;= 10, MONTH($P987) &gt;= 10), IF($T987 &lt;&gt; "", $H987/$T987, ""), ""), "")</f>
        <v/>
      </c>
      <c r="AR987" s="10" t="str">
        <f ca="1">IFERROR(IF(AND(NOW()&lt;= EOMONTH(DATE(YEAR($P987),11, 1), 0), Overall!$A989&lt;&gt;"", MONTH($O987) &lt;=11, MONTH($P987) &gt;= 11), IF($T987 &lt;&gt; "", $H987/$T987, ""), ""), "")</f>
        <v/>
      </c>
      <c r="AS987" s="10" t="str">
        <f ca="1">IFERROR(IF(AND(NOW()&lt;= EOMONTH(DATE(YEAR($P987),12, 1), 0), Overall!$A989&lt;&gt;"", MONTH($O987) &lt;= 12, MONTH($P987) &gt;= 12), IF($T987 &lt;&gt; "", $H987/$T987, ""), ""), "")</f>
        <v/>
      </c>
      <c r="AT987" s="16">
        <f t="shared" ca="1" si="30"/>
        <v>500000</v>
      </c>
    </row>
    <row r="988" spans="1:46" x14ac:dyDescent="0.25">
      <c r="A988" t="str">
        <f>_xlfn.VALUETOTEXT(Overall!A990)</f>
        <v>FY2025 PCHP</v>
      </c>
      <c r="B988" s="8">
        <f>IF(Overall!B990&lt;&gt;"", VALUE(Overall!B990), "")</f>
        <v>138</v>
      </c>
      <c r="C988" s="5" t="str">
        <f>IF(Overall!C990&lt;&gt;"",_xlfn.VALUETOTEXT(Overall!C990),"")</f>
        <v>25-2803-2204-25SCBB-PS-EG-138</v>
      </c>
      <c r="D988" s="5" t="str">
        <f>_xlfn.VALUETOTEXT(Overall!D990)</f>
        <v>EG</v>
      </c>
      <c r="E988" s="5" t="str">
        <f>IF(Overall!Q990&lt;&gt;"",_xlfn.VALUETOTEXT(Overall!Q990),"")</f>
        <v>SCBB</v>
      </c>
      <c r="F988" s="5" t="str">
        <f>IF(Overall!E990&lt;&gt;"",_xlfn.VALUETOTEXT(Overall!E990),"")</f>
        <v>Standard Chartered Bank (M) Bhd</v>
      </c>
      <c r="G988" s="5" t="str">
        <f>IF(Overall!R990&lt;&gt;"",_xlfn.VALUETOTEXT(Overall!R990),"")</f>
        <v>Asian</v>
      </c>
      <c r="H988" s="6">
        <f>IF(Overall!F990&lt;&gt;"",VALUE(Overall!F990),"")</f>
        <v>500000</v>
      </c>
      <c r="I988" s="6">
        <f>IF(Overall!G990&lt;&gt;"",VALUE(Overall!G990),"")</f>
        <v>77</v>
      </c>
      <c r="J988" s="6">
        <f>IF(Overall!H990&lt;&gt;"",VALUE(Overall!H990),"")</f>
        <v>64</v>
      </c>
      <c r="K988" s="6">
        <f>IF(Overall!I990&lt;&gt;"",VALUE(Overall!I990),"")</f>
        <v>7.22</v>
      </c>
      <c r="L988" s="6">
        <f>IF(Overall!J990&lt;&gt;"",VALUE(Overall!J990),"")</f>
        <v>1.26</v>
      </c>
      <c r="M988" s="6">
        <f>IF(Overall!K990&lt;&gt;"",VALUE(Overall!K990),"")</f>
        <v>5.96</v>
      </c>
      <c r="N988" s="6">
        <f>IF(Overall!T990&lt;&gt;"",VALUE(Overall!T990),"")</f>
        <v>71.5</v>
      </c>
      <c r="O988" s="7">
        <f>IF(Overall!L990&lt;&gt;"", DATEVALUE(Overall!L990), "")</f>
        <v>45839</v>
      </c>
      <c r="P988" s="7">
        <f>IF(Overall!M990&lt;&gt;"", DATEVALUE(Overall!M990), "")</f>
        <v>45869</v>
      </c>
      <c r="Q988" s="7" t="str">
        <f>IF(Overall!S990&lt;&gt;"",_xlfn.VALUETOTEXT(Overall!S990),"")</f>
        <v>Jul</v>
      </c>
      <c r="R988" s="7">
        <f>IF(Overall!O990&lt;&gt;"", DATEVALUE(Overall!O990), "")</f>
        <v>45744</v>
      </c>
      <c r="S988" s="7">
        <f>IF(Overall!O990&lt;&gt;"", DATEVALUE(Overall!O990), "")</f>
        <v>45744</v>
      </c>
      <c r="T988" s="5">
        <f t="shared" si="31"/>
        <v>1</v>
      </c>
      <c r="U988" s="10" t="str">
        <f>IF(Overall!$A990&lt;&gt;"",IF(AND(MONTH($O988) &lt;= 1, MONTH($P988) &gt;= 1), IF($T988 &lt;&gt; "", $H988/$T988, ""), ""),"")</f>
        <v/>
      </c>
      <c r="V988" s="10" t="str">
        <f>IF(Overall!$A990&lt;&gt;"",IF(AND(MONTH($O988) &lt;= 2, MONTH($P988) &gt;= 2), IF($T988 &lt;&gt; "", $H988/$T988, ""), ""),"")</f>
        <v/>
      </c>
      <c r="W988" s="10" t="str">
        <f>IF(Overall!$A990&lt;&gt;"",IF(AND(MONTH($O988) &lt;= 3, MONTH($P988) &gt;= 3), IF($T988 &lt;&gt; "", $H988/$T988, ""), ""),"")</f>
        <v/>
      </c>
      <c r="X988" s="10" t="str">
        <f>IF(Overall!$A990&lt;&gt;"",IF(AND(MONTH($O988) &lt;= 4, MONTH($P988) &gt;= 4), IF($T988 &lt;&gt; "", $H988/$T988, ""), ""),"")</f>
        <v/>
      </c>
      <c r="Y988" s="10" t="str">
        <f>IF(Overall!$A990&lt;&gt;"",IF(AND(MONTH($O988) &lt;= 5, MONTH($P988) &gt;= 5), IF($T988 &lt;&gt; "", $H988/$T988, ""), ""),"")</f>
        <v/>
      </c>
      <c r="Z988" s="10" t="str">
        <f>IF(Overall!$A990&lt;&gt;"",IF(AND(MONTH($O988) &lt;= 6, MONTH($P988) &gt;= 6), IF($T988 &lt;&gt; "", $H988/$T988, ""), ""),"")</f>
        <v/>
      </c>
      <c r="AA988" s="10">
        <f>IF(Overall!$A990&lt;&gt;"",IF(AND(MONTH($O988) &lt;= 7, MONTH($P988) &gt;= 7 ), IF($T988 &lt;&gt; "", $H988/$T988, ""), ""),"")</f>
        <v>500000</v>
      </c>
      <c r="AB988" s="10" t="str">
        <f>IF(Overall!$A990&lt;&gt;"",IF(AND(MONTH($O988) &lt;= 8, MONTH($P988) &gt;= 8), IF($T988 &lt;&gt; "", $H988/$T988, ""), ""),"")</f>
        <v/>
      </c>
      <c r="AC988" s="10" t="str">
        <f>IF(Overall!$A990&lt;&gt;"",IF(AND(MONTH($O988) &lt;= 9, MONTH($P988) &gt;= 9), IF($T988 &lt;&gt; "", $H988/$T988, ""), ""),"")</f>
        <v/>
      </c>
      <c r="AD988" s="10" t="str">
        <f>IF(Overall!$A990&lt;&gt;"",IF(AND(MONTH($O988) &lt;= 10, MONTH($P988) &gt;= 10), IF($T988 &lt;&gt; "", $H988/$T988, ""), ""),"")</f>
        <v/>
      </c>
      <c r="AE988" s="10" t="str">
        <f>IF(Overall!$A990&lt;&gt;"",IF(AND(MONTH($O988) &lt;= 11, MONTH($P988) &gt;= 11), IF($T988 &lt;&gt; "", $H988/$T988, ""), ""),"")</f>
        <v/>
      </c>
      <c r="AF988" s="10" t="str">
        <f>IF(Overall!$A990&lt;&gt;"",IF(AND(MONTH($O988) &lt;= 12, MONTH($P988) &gt;= 12), IF($T988 &lt;&gt; "", $H988/$T988, ""), ""),"")</f>
        <v/>
      </c>
      <c r="AH988" s="10" t="str">
        <f ca="1">IFERROR(IF(AND(NOW()&lt;= EOMONTH(DATE(YEAR($P988),1, 1), 0), Overall!$A990&lt;&gt;"", MONTH($O988) &lt;= 1, MONTH($P988) &gt;= 1), IF($T988 &lt;&gt; "", $H988/$T988, ""), ""), "")</f>
        <v/>
      </c>
      <c r="AI988" s="10" t="str">
        <f ca="1">IFERROR(IF(AND(NOW()&lt;= EOMONTH(DATE(YEAR($P988),2, 1), 0), Overall!$A990&lt;&gt;"", MONTH($O988) &lt;= 2, MONTH($P988) &gt;= 2), IF($T988 &lt;&gt; "", $H988/$T988, ""), ""), "")</f>
        <v/>
      </c>
      <c r="AJ988" s="10" t="str">
        <f ca="1">IFERROR(IF(AND(NOW()&lt;= EOMONTH(DATE(YEAR($P988),3, 1), 0), Overall!$A990&lt;&gt;"", MONTH($O988) &lt;= 3, MONTH($P988) &gt;= 3), IF($T988 &lt;&gt; "", $H988/$T988, ""), ""), "")</f>
        <v/>
      </c>
      <c r="AK988" s="10" t="str">
        <f ca="1">IFERROR(IF(AND(NOW()&lt;= EOMONTH(DATE(YEAR($P988),4, 1), 0), Overall!$A990&lt;&gt;"", MONTH($O988) &lt;= 4, MONTH($P988) &gt;= 4), IF($T988 &lt;&gt; "", $H988/$T988, ""), ""), "")</f>
        <v/>
      </c>
      <c r="AL988" s="10" t="str">
        <f ca="1">IFERROR(IF(AND(NOW()&lt;= EOMONTH(DATE(YEAR($P988),5, 1), 0), Overall!$A990&lt;&gt;"", MONTH($O988) &lt;= 5, MONTH($P988) &gt;= 5), IF($T988 &lt;&gt; "", $H988/$T988, ""), ""), "")</f>
        <v/>
      </c>
      <c r="AM988" s="10" t="str">
        <f ca="1">IFERROR(IF(AND(NOW()&lt;= EOMONTH(DATE(YEAR($P988),6, 1), 0), Overall!$A990&lt;&gt;"", MONTH($O988) &lt;= 6, MONTH($P988) &gt;= 6), IF($T988 &lt;&gt; "", $H988/$T988, ""), ""), "")</f>
        <v/>
      </c>
      <c r="AN988" s="10">
        <f ca="1">IFERROR(IF(AND(NOW()&lt;= EOMONTH(DATE(YEAR($P988),7, 1), 0), Overall!$A990&lt;&gt;"", MONTH($O988) &lt;= 7, MONTH($P988) &gt;= 7), IF($T988 &lt;&gt; "", $H988/$T988, ""), ""), "")</f>
        <v>500000</v>
      </c>
      <c r="AO988" s="10" t="str">
        <f ca="1">IFERROR(IF(AND(NOW()&lt;= EOMONTH(DATE(YEAR($P988),8, 1), 0), Overall!$A990&lt;&gt;"", MONTH($O988) &lt;= 8, MONTH($P988) &gt;= 8), IF($T988 &lt;&gt; "", $H988/$T988, ""), ""), "")</f>
        <v/>
      </c>
      <c r="AP988" s="10" t="str">
        <f ca="1">IFERROR(IF(AND(NOW()&lt;= EOMONTH(DATE(YEAR($P988),9, 1), 0), Overall!$A990&lt;&gt;"", MONTH($O988) &lt;= 9, MONTH($P988) &gt;= 9), IF($T988 &lt;&gt; "", $H988/$T988, ""), ""), "")</f>
        <v/>
      </c>
      <c r="AQ988" s="10" t="str">
        <f ca="1">IFERROR(IF(AND(NOW()&lt;= EOMONTH(DATE(YEAR($P988),10, 1), 0), Overall!$A990&lt;&gt;"", MONTH($O988) &lt;= 10, MONTH($P988) &gt;= 10), IF($T988 &lt;&gt; "", $H988/$T988, ""), ""), "")</f>
        <v/>
      </c>
      <c r="AR988" s="10" t="str">
        <f ca="1">IFERROR(IF(AND(NOW()&lt;= EOMONTH(DATE(YEAR($P988),11, 1), 0), Overall!$A990&lt;&gt;"", MONTH($O988) &lt;=11, MONTH($P988) &gt;= 11), IF($T988 &lt;&gt; "", $H988/$T988, ""), ""), "")</f>
        <v/>
      </c>
      <c r="AS988" s="10" t="str">
        <f ca="1">IFERROR(IF(AND(NOW()&lt;= EOMONTH(DATE(YEAR($P988),12, 1), 0), Overall!$A990&lt;&gt;"", MONTH($O988) &lt;= 12, MONTH($P988) &gt;= 12), IF($T988 &lt;&gt; "", $H988/$T988, ""), ""), "")</f>
        <v/>
      </c>
      <c r="AT988" s="16">
        <f t="shared" ca="1" si="30"/>
        <v>500000</v>
      </c>
    </row>
    <row r="989" spans="1:46" x14ac:dyDescent="0.25">
      <c r="A989" t="str">
        <f>_xlfn.VALUETOTEXT(Overall!A991)</f>
        <v>FY2025 PCHP</v>
      </c>
      <c r="B989" s="8">
        <f>IF(Overall!B991&lt;&gt;"", VALUE(Overall!B991), "")</f>
        <v>139</v>
      </c>
      <c r="C989" s="5" t="str">
        <f>IF(Overall!C991&lt;&gt;"",_xlfn.VALUETOTEXT(Overall!C991),"")</f>
        <v>25-2803-2204-25ANZB-PS-EG-139</v>
      </c>
      <c r="D989" s="5" t="str">
        <f>_xlfn.VALUETOTEXT(Overall!D991)</f>
        <v>EG</v>
      </c>
      <c r="E989" s="5" t="str">
        <f>IF(Overall!Q991&lt;&gt;"",_xlfn.VALUETOTEXT(Overall!Q991),"")</f>
        <v>ANZB</v>
      </c>
      <c r="F989" s="5" t="str">
        <f>IF(Overall!E991&lt;&gt;"",_xlfn.VALUETOTEXT(Overall!E991),"")</f>
        <v>Australia And New Zealand Banking Group Limited</v>
      </c>
      <c r="G989" s="5" t="str">
        <f>IF(Overall!R991&lt;&gt;"",_xlfn.VALUETOTEXT(Overall!R991),"")</f>
        <v>Asian</v>
      </c>
      <c r="H989" s="6">
        <f>IF(Overall!F991&lt;&gt;"",VALUE(Overall!F991),"")</f>
        <v>500000</v>
      </c>
      <c r="I989" s="6">
        <f>IF(Overall!G991&lt;&gt;"",VALUE(Overall!G991),"")</f>
        <v>77</v>
      </c>
      <c r="J989" s="6">
        <f>IF(Overall!H991&lt;&gt;"",VALUE(Overall!H991),"")</f>
        <v>64</v>
      </c>
      <c r="K989" s="6">
        <f>IF(Overall!I991&lt;&gt;"",VALUE(Overall!I991),"")</f>
        <v>7.28</v>
      </c>
      <c r="L989" s="6">
        <f>IF(Overall!J991&lt;&gt;"",VALUE(Overall!J991),"")</f>
        <v>1.3</v>
      </c>
      <c r="M989" s="6">
        <f>IF(Overall!K991&lt;&gt;"",VALUE(Overall!K991),"")</f>
        <v>5.98</v>
      </c>
      <c r="N989" s="6">
        <f>IF(Overall!T991&lt;&gt;"",VALUE(Overall!T991),"")</f>
        <v>71.5</v>
      </c>
      <c r="O989" s="7">
        <f>IF(Overall!L991&lt;&gt;"", DATEVALUE(Overall!L991), "")</f>
        <v>45839</v>
      </c>
      <c r="P989" s="7">
        <f>IF(Overall!M991&lt;&gt;"", DATEVALUE(Overall!M991), "")</f>
        <v>45869</v>
      </c>
      <c r="Q989" s="7" t="str">
        <f>IF(Overall!S991&lt;&gt;"",_xlfn.VALUETOTEXT(Overall!S991),"")</f>
        <v>Jul</v>
      </c>
      <c r="R989" s="7">
        <f>IF(Overall!O991&lt;&gt;"", DATEVALUE(Overall!O991), "")</f>
        <v>45744</v>
      </c>
      <c r="S989" s="7">
        <f>IF(Overall!O991&lt;&gt;"", DATEVALUE(Overall!O991), "")</f>
        <v>45744</v>
      </c>
      <c r="T989" s="5">
        <f t="shared" si="31"/>
        <v>1</v>
      </c>
      <c r="U989" s="10" t="str">
        <f>IF(Overall!$A991&lt;&gt;"",IF(AND(MONTH($O989) &lt;= 1, MONTH($P989) &gt;= 1), IF($T989 &lt;&gt; "", $H989/$T989, ""), ""),"")</f>
        <v/>
      </c>
      <c r="V989" s="10" t="str">
        <f>IF(Overall!$A991&lt;&gt;"",IF(AND(MONTH($O989) &lt;= 2, MONTH($P989) &gt;= 2), IF($T989 &lt;&gt; "", $H989/$T989, ""), ""),"")</f>
        <v/>
      </c>
      <c r="W989" s="10" t="str">
        <f>IF(Overall!$A991&lt;&gt;"",IF(AND(MONTH($O989) &lt;= 3, MONTH($P989) &gt;= 3), IF($T989 &lt;&gt; "", $H989/$T989, ""), ""),"")</f>
        <v/>
      </c>
      <c r="X989" s="10" t="str">
        <f>IF(Overall!$A991&lt;&gt;"",IF(AND(MONTH($O989) &lt;= 4, MONTH($P989) &gt;= 4), IF($T989 &lt;&gt; "", $H989/$T989, ""), ""),"")</f>
        <v/>
      </c>
      <c r="Y989" s="10" t="str">
        <f>IF(Overall!$A991&lt;&gt;"",IF(AND(MONTH($O989) &lt;= 5, MONTH($P989) &gt;= 5), IF($T989 &lt;&gt; "", $H989/$T989, ""), ""),"")</f>
        <v/>
      </c>
      <c r="Z989" s="10" t="str">
        <f>IF(Overall!$A991&lt;&gt;"",IF(AND(MONTH($O989) &lt;= 6, MONTH($P989) &gt;= 6), IF($T989 &lt;&gt; "", $H989/$T989, ""), ""),"")</f>
        <v/>
      </c>
      <c r="AA989" s="10">
        <f>IF(Overall!$A991&lt;&gt;"",IF(AND(MONTH($O989) &lt;= 7, MONTH($P989) &gt;= 7 ), IF($T989 &lt;&gt; "", $H989/$T989, ""), ""),"")</f>
        <v>500000</v>
      </c>
      <c r="AB989" s="10" t="str">
        <f>IF(Overall!$A991&lt;&gt;"",IF(AND(MONTH($O989) &lt;= 8, MONTH($P989) &gt;= 8), IF($T989 &lt;&gt; "", $H989/$T989, ""), ""),"")</f>
        <v/>
      </c>
      <c r="AC989" s="10" t="str">
        <f>IF(Overall!$A991&lt;&gt;"",IF(AND(MONTH($O989) &lt;= 9, MONTH($P989) &gt;= 9), IF($T989 &lt;&gt; "", $H989/$T989, ""), ""),"")</f>
        <v/>
      </c>
      <c r="AD989" s="10" t="str">
        <f>IF(Overall!$A991&lt;&gt;"",IF(AND(MONTH($O989) &lt;= 10, MONTH($P989) &gt;= 10), IF($T989 &lt;&gt; "", $H989/$T989, ""), ""),"")</f>
        <v/>
      </c>
      <c r="AE989" s="10" t="str">
        <f>IF(Overall!$A991&lt;&gt;"",IF(AND(MONTH($O989) &lt;= 11, MONTH($P989) &gt;= 11), IF($T989 &lt;&gt; "", $H989/$T989, ""), ""),"")</f>
        <v/>
      </c>
      <c r="AF989" s="10" t="str">
        <f>IF(Overall!$A991&lt;&gt;"",IF(AND(MONTH($O989) &lt;= 12, MONTH($P989) &gt;= 12), IF($T989 &lt;&gt; "", $H989/$T989, ""), ""),"")</f>
        <v/>
      </c>
      <c r="AH989" s="10" t="str">
        <f ca="1">IFERROR(IF(AND(NOW()&lt;= EOMONTH(DATE(YEAR($P989),1, 1), 0), Overall!$A991&lt;&gt;"", MONTH($O989) &lt;= 1, MONTH($P989) &gt;= 1), IF($T989 &lt;&gt; "", $H989/$T989, ""), ""), "")</f>
        <v/>
      </c>
      <c r="AI989" s="10" t="str">
        <f ca="1">IFERROR(IF(AND(NOW()&lt;= EOMONTH(DATE(YEAR($P989),2, 1), 0), Overall!$A991&lt;&gt;"", MONTH($O989) &lt;= 2, MONTH($P989) &gt;= 2), IF($T989 &lt;&gt; "", $H989/$T989, ""), ""), "")</f>
        <v/>
      </c>
      <c r="AJ989" s="10" t="str">
        <f ca="1">IFERROR(IF(AND(NOW()&lt;= EOMONTH(DATE(YEAR($P989),3, 1), 0), Overall!$A991&lt;&gt;"", MONTH($O989) &lt;= 3, MONTH($P989) &gt;= 3), IF($T989 &lt;&gt; "", $H989/$T989, ""), ""), "")</f>
        <v/>
      </c>
      <c r="AK989" s="10" t="str">
        <f ca="1">IFERROR(IF(AND(NOW()&lt;= EOMONTH(DATE(YEAR($P989),4, 1), 0), Overall!$A991&lt;&gt;"", MONTH($O989) &lt;= 4, MONTH($P989) &gt;= 4), IF($T989 &lt;&gt; "", $H989/$T989, ""), ""), "")</f>
        <v/>
      </c>
      <c r="AL989" s="10" t="str">
        <f ca="1">IFERROR(IF(AND(NOW()&lt;= EOMONTH(DATE(YEAR($P989),5, 1), 0), Overall!$A991&lt;&gt;"", MONTH($O989) &lt;= 5, MONTH($P989) &gt;= 5), IF($T989 &lt;&gt; "", $H989/$T989, ""), ""), "")</f>
        <v/>
      </c>
      <c r="AM989" s="10" t="str">
        <f ca="1">IFERROR(IF(AND(NOW()&lt;= EOMONTH(DATE(YEAR($P989),6, 1), 0), Overall!$A991&lt;&gt;"", MONTH($O989) &lt;= 6, MONTH($P989) &gt;= 6), IF($T989 &lt;&gt; "", $H989/$T989, ""), ""), "")</f>
        <v/>
      </c>
      <c r="AN989" s="10">
        <f ca="1">IFERROR(IF(AND(NOW()&lt;= EOMONTH(DATE(YEAR($P989),7, 1), 0), Overall!$A991&lt;&gt;"", MONTH($O989) &lt;= 7, MONTH($P989) &gt;= 7), IF($T989 &lt;&gt; "", $H989/$T989, ""), ""), "")</f>
        <v>500000</v>
      </c>
      <c r="AO989" s="10" t="str">
        <f ca="1">IFERROR(IF(AND(NOW()&lt;= EOMONTH(DATE(YEAR($P989),8, 1), 0), Overall!$A991&lt;&gt;"", MONTH($O989) &lt;= 8, MONTH($P989) &gt;= 8), IF($T989 &lt;&gt; "", $H989/$T989, ""), ""), "")</f>
        <v/>
      </c>
      <c r="AP989" s="10" t="str">
        <f ca="1">IFERROR(IF(AND(NOW()&lt;= EOMONTH(DATE(YEAR($P989),9, 1), 0), Overall!$A991&lt;&gt;"", MONTH($O989) &lt;= 9, MONTH($P989) &gt;= 9), IF($T989 &lt;&gt; "", $H989/$T989, ""), ""), "")</f>
        <v/>
      </c>
      <c r="AQ989" s="10" t="str">
        <f ca="1">IFERROR(IF(AND(NOW()&lt;= EOMONTH(DATE(YEAR($P989),10, 1), 0), Overall!$A991&lt;&gt;"", MONTH($O989) &lt;= 10, MONTH($P989) &gt;= 10), IF($T989 &lt;&gt; "", $H989/$T989, ""), ""), "")</f>
        <v/>
      </c>
      <c r="AR989" s="10" t="str">
        <f ca="1">IFERROR(IF(AND(NOW()&lt;= EOMONTH(DATE(YEAR($P989),11, 1), 0), Overall!$A991&lt;&gt;"", MONTH($O989) &lt;=11, MONTH($P989) &gt;= 11), IF($T989 &lt;&gt; "", $H989/$T989, ""), ""), "")</f>
        <v/>
      </c>
      <c r="AS989" s="10" t="str">
        <f ca="1">IFERROR(IF(AND(NOW()&lt;= EOMONTH(DATE(YEAR($P989),12, 1), 0), Overall!$A991&lt;&gt;"", MONTH($O989) &lt;= 12, MONTH($P989) &gt;= 12), IF($T989 &lt;&gt; "", $H989/$T989, ""), ""), "")</f>
        <v/>
      </c>
      <c r="AT989" s="16">
        <f t="shared" ca="1" si="30"/>
        <v>500000</v>
      </c>
    </row>
    <row r="990" spans="1:46" x14ac:dyDescent="0.25">
      <c r="A990" t="str">
        <f>_xlfn.VALUETOTEXT(Overall!A992)</f>
        <v>FY2025 PCHP</v>
      </c>
      <c r="B990" s="8">
        <f>IF(Overall!B992&lt;&gt;"", VALUE(Overall!B992), "")</f>
        <v>140</v>
      </c>
      <c r="C990" s="5" t="str">
        <f>IF(Overall!C992&lt;&gt;"",_xlfn.VALUETOTEXT(Overall!C992),"")</f>
        <v>25-2803-2204-25BNPP-PS-DS-140</v>
      </c>
      <c r="D990" s="5" t="str">
        <f>_xlfn.VALUETOTEXT(Overall!D992)</f>
        <v>DS</v>
      </c>
      <c r="E990" s="5" t="str">
        <f>IF(Overall!Q992&lt;&gt;"",_xlfn.VALUETOTEXT(Overall!Q992),"")</f>
        <v>BNPP</v>
      </c>
      <c r="F990" s="5" t="str">
        <f>IF(Overall!E992&lt;&gt;"",_xlfn.VALUETOTEXT(Overall!E992),"")</f>
        <v>BNP Paribas SA</v>
      </c>
      <c r="G990" s="5" t="str">
        <f>IF(Overall!R992&lt;&gt;"",_xlfn.VALUETOTEXT(Overall!R992),"")</f>
        <v>Asian</v>
      </c>
      <c r="H990" s="6">
        <f>IF(Overall!F992&lt;&gt;"",VALUE(Overall!F992),"")</f>
        <v>500000</v>
      </c>
      <c r="I990" s="6">
        <f>IF(Overall!G992&lt;&gt;"",VALUE(Overall!G992),"")</f>
        <v>77</v>
      </c>
      <c r="J990" s="6">
        <f>IF(Overall!H992&lt;&gt;"",VALUE(Overall!H992),"")</f>
        <v>64</v>
      </c>
      <c r="K990" s="6">
        <f>IF(Overall!I992&lt;&gt;"",VALUE(Overall!I992),"")</f>
        <v>7.28</v>
      </c>
      <c r="L990" s="6">
        <f>IF(Overall!J992&lt;&gt;"",VALUE(Overall!J992),"")</f>
        <v>1.3</v>
      </c>
      <c r="M990" s="6">
        <f>IF(Overall!K992&lt;&gt;"",VALUE(Overall!K992),"")</f>
        <v>5.98</v>
      </c>
      <c r="N990" s="6">
        <f>IF(Overall!T992&lt;&gt;"",VALUE(Overall!T992),"")</f>
        <v>71.540000000000006</v>
      </c>
      <c r="O990" s="7">
        <f>IF(Overall!L992&lt;&gt;"", DATEVALUE(Overall!L992), "")</f>
        <v>45839</v>
      </c>
      <c r="P990" s="7">
        <f>IF(Overall!M992&lt;&gt;"", DATEVALUE(Overall!M992), "")</f>
        <v>45869</v>
      </c>
      <c r="Q990" s="7" t="str">
        <f>IF(Overall!S992&lt;&gt;"",_xlfn.VALUETOTEXT(Overall!S992),"")</f>
        <v>Jul</v>
      </c>
      <c r="R990" s="7">
        <f>IF(Overall!O992&lt;&gt;"", DATEVALUE(Overall!O992), "")</f>
        <v>45744</v>
      </c>
      <c r="S990" s="7">
        <f>IF(Overall!O992&lt;&gt;"", DATEVALUE(Overall!O992), "")</f>
        <v>45744</v>
      </c>
      <c r="T990" s="5">
        <f t="shared" si="31"/>
        <v>1</v>
      </c>
      <c r="U990" s="10" t="str">
        <f>IF(Overall!$A992&lt;&gt;"",IF(AND(MONTH($O990) &lt;= 1, MONTH($P990) &gt;= 1), IF($T990 &lt;&gt; "", $H990/$T990, ""), ""),"")</f>
        <v/>
      </c>
      <c r="V990" s="10" t="str">
        <f>IF(Overall!$A992&lt;&gt;"",IF(AND(MONTH($O990) &lt;= 2, MONTH($P990) &gt;= 2), IF($T990 &lt;&gt; "", $H990/$T990, ""), ""),"")</f>
        <v/>
      </c>
      <c r="W990" s="10" t="str">
        <f>IF(Overall!$A992&lt;&gt;"",IF(AND(MONTH($O990) &lt;= 3, MONTH($P990) &gt;= 3), IF($T990 &lt;&gt; "", $H990/$T990, ""), ""),"")</f>
        <v/>
      </c>
      <c r="X990" s="10" t="str">
        <f>IF(Overall!$A992&lt;&gt;"",IF(AND(MONTH($O990) &lt;= 4, MONTH($P990) &gt;= 4), IF($T990 &lt;&gt; "", $H990/$T990, ""), ""),"")</f>
        <v/>
      </c>
      <c r="Y990" s="10" t="str">
        <f>IF(Overall!$A992&lt;&gt;"",IF(AND(MONTH($O990) &lt;= 5, MONTH($P990) &gt;= 5), IF($T990 &lt;&gt; "", $H990/$T990, ""), ""),"")</f>
        <v/>
      </c>
      <c r="Z990" s="10" t="str">
        <f>IF(Overall!$A992&lt;&gt;"",IF(AND(MONTH($O990) &lt;= 6, MONTH($P990) &gt;= 6), IF($T990 &lt;&gt; "", $H990/$T990, ""), ""),"")</f>
        <v/>
      </c>
      <c r="AA990" s="10">
        <f>IF(Overall!$A992&lt;&gt;"",IF(AND(MONTH($O990) &lt;= 7, MONTH($P990) &gt;= 7 ), IF($T990 &lt;&gt; "", $H990/$T990, ""), ""),"")</f>
        <v>500000</v>
      </c>
      <c r="AB990" s="10" t="str">
        <f>IF(Overall!$A992&lt;&gt;"",IF(AND(MONTH($O990) &lt;= 8, MONTH($P990) &gt;= 8), IF($T990 &lt;&gt; "", $H990/$T990, ""), ""),"")</f>
        <v/>
      </c>
      <c r="AC990" s="10" t="str">
        <f>IF(Overall!$A992&lt;&gt;"",IF(AND(MONTH($O990) &lt;= 9, MONTH($P990) &gt;= 9), IF($T990 &lt;&gt; "", $H990/$T990, ""), ""),"")</f>
        <v/>
      </c>
      <c r="AD990" s="10" t="str">
        <f>IF(Overall!$A992&lt;&gt;"",IF(AND(MONTH($O990) &lt;= 10, MONTH($P990) &gt;= 10), IF($T990 &lt;&gt; "", $H990/$T990, ""), ""),"")</f>
        <v/>
      </c>
      <c r="AE990" s="10" t="str">
        <f>IF(Overall!$A992&lt;&gt;"",IF(AND(MONTH($O990) &lt;= 11, MONTH($P990) &gt;= 11), IF($T990 &lt;&gt; "", $H990/$T990, ""), ""),"")</f>
        <v/>
      </c>
      <c r="AF990" s="10" t="str">
        <f>IF(Overall!$A992&lt;&gt;"",IF(AND(MONTH($O990) &lt;= 12, MONTH($P990) &gt;= 12), IF($T990 &lt;&gt; "", $H990/$T990, ""), ""),"")</f>
        <v/>
      </c>
      <c r="AH990" s="10" t="str">
        <f ca="1">IFERROR(IF(AND(NOW()&lt;= EOMONTH(DATE(YEAR($P990),1, 1), 0), Overall!$A992&lt;&gt;"", MONTH($O990) &lt;= 1, MONTH($P990) &gt;= 1), IF($T990 &lt;&gt; "", $H990/$T990, ""), ""), "")</f>
        <v/>
      </c>
      <c r="AI990" s="10" t="str">
        <f ca="1">IFERROR(IF(AND(NOW()&lt;= EOMONTH(DATE(YEAR($P990),2, 1), 0), Overall!$A992&lt;&gt;"", MONTH($O990) &lt;= 2, MONTH($P990) &gt;= 2), IF($T990 &lt;&gt; "", $H990/$T990, ""), ""), "")</f>
        <v/>
      </c>
      <c r="AJ990" s="10" t="str">
        <f ca="1">IFERROR(IF(AND(NOW()&lt;= EOMONTH(DATE(YEAR($P990),3, 1), 0), Overall!$A992&lt;&gt;"", MONTH($O990) &lt;= 3, MONTH($P990) &gt;= 3), IF($T990 &lt;&gt; "", $H990/$T990, ""), ""), "")</f>
        <v/>
      </c>
      <c r="AK990" s="10" t="str">
        <f ca="1">IFERROR(IF(AND(NOW()&lt;= EOMONTH(DATE(YEAR($P990),4, 1), 0), Overall!$A992&lt;&gt;"", MONTH($O990) &lt;= 4, MONTH($P990) &gt;= 4), IF($T990 &lt;&gt; "", $H990/$T990, ""), ""), "")</f>
        <v/>
      </c>
      <c r="AL990" s="10" t="str">
        <f ca="1">IFERROR(IF(AND(NOW()&lt;= EOMONTH(DATE(YEAR($P990),5, 1), 0), Overall!$A992&lt;&gt;"", MONTH($O990) &lt;= 5, MONTH($P990) &gt;= 5), IF($T990 &lt;&gt; "", $H990/$T990, ""), ""), "")</f>
        <v/>
      </c>
      <c r="AM990" s="10" t="str">
        <f ca="1">IFERROR(IF(AND(NOW()&lt;= EOMONTH(DATE(YEAR($P990),6, 1), 0), Overall!$A992&lt;&gt;"", MONTH($O990) &lt;= 6, MONTH($P990) &gt;= 6), IF($T990 &lt;&gt; "", $H990/$T990, ""), ""), "")</f>
        <v/>
      </c>
      <c r="AN990" s="10">
        <f ca="1">IFERROR(IF(AND(NOW()&lt;= EOMONTH(DATE(YEAR($P990),7, 1), 0), Overall!$A992&lt;&gt;"", MONTH($O990) &lt;= 7, MONTH($P990) &gt;= 7), IF($T990 &lt;&gt; "", $H990/$T990, ""), ""), "")</f>
        <v>500000</v>
      </c>
      <c r="AO990" s="10" t="str">
        <f ca="1">IFERROR(IF(AND(NOW()&lt;= EOMONTH(DATE(YEAR($P990),8, 1), 0), Overall!$A992&lt;&gt;"", MONTH($O990) &lt;= 8, MONTH($P990) &gt;= 8), IF($T990 &lt;&gt; "", $H990/$T990, ""), ""), "")</f>
        <v/>
      </c>
      <c r="AP990" s="10" t="str">
        <f ca="1">IFERROR(IF(AND(NOW()&lt;= EOMONTH(DATE(YEAR($P990),9, 1), 0), Overall!$A992&lt;&gt;"", MONTH($O990) &lt;= 9, MONTH($P990) &gt;= 9), IF($T990 &lt;&gt; "", $H990/$T990, ""), ""), "")</f>
        <v/>
      </c>
      <c r="AQ990" s="10" t="str">
        <f ca="1">IFERROR(IF(AND(NOW()&lt;= EOMONTH(DATE(YEAR($P990),10, 1), 0), Overall!$A992&lt;&gt;"", MONTH($O990) &lt;= 10, MONTH($P990) &gt;= 10), IF($T990 &lt;&gt; "", $H990/$T990, ""), ""), "")</f>
        <v/>
      </c>
      <c r="AR990" s="10" t="str">
        <f ca="1">IFERROR(IF(AND(NOW()&lt;= EOMONTH(DATE(YEAR($P990),11, 1), 0), Overall!$A992&lt;&gt;"", MONTH($O990) &lt;=11, MONTH($P990) &gt;= 11), IF($T990 &lt;&gt; "", $H990/$T990, ""), ""), "")</f>
        <v/>
      </c>
      <c r="AS990" s="10" t="str">
        <f ca="1">IFERROR(IF(AND(NOW()&lt;= EOMONTH(DATE(YEAR($P990),12, 1), 0), Overall!$A992&lt;&gt;"", MONTH($O990) &lt;= 12, MONTH($P990) &gt;= 12), IF($T990 &lt;&gt; "", $H990/$T990, ""), ""), "")</f>
        <v/>
      </c>
      <c r="AT990" s="16">
        <f t="shared" ca="1" si="30"/>
        <v>500000</v>
      </c>
    </row>
    <row r="991" spans="1:46" x14ac:dyDescent="0.25">
      <c r="A991" t="str">
        <f>_xlfn.VALUETOTEXT(Overall!A993)</f>
        <v>FY2025 PCHP</v>
      </c>
      <c r="B991" s="8">
        <f>IF(Overall!B993&lt;&gt;"", VALUE(Overall!B993), "")</f>
        <v>141</v>
      </c>
      <c r="C991" s="5" t="str">
        <f>IF(Overall!C993&lt;&gt;"",_xlfn.VALUETOTEXT(Overall!C993),"")</f>
        <v>25-2803-2204-25MACQ-PS-HZ-141</v>
      </c>
      <c r="D991" s="5" t="str">
        <f>_xlfn.VALUETOTEXT(Overall!D993)</f>
        <v>HZ</v>
      </c>
      <c r="E991" s="5" t="str">
        <f>IF(Overall!Q993&lt;&gt;"",_xlfn.VALUETOTEXT(Overall!Q993),"")</f>
        <v>MACQ</v>
      </c>
      <c r="F991" s="5" t="str">
        <f>IF(Overall!E993&lt;&gt;"",_xlfn.VALUETOTEXT(Overall!E993),"")</f>
        <v>Macquarie Bank Ltd</v>
      </c>
      <c r="G991" s="5" t="str">
        <f>IF(Overall!R993&lt;&gt;"",_xlfn.VALUETOTEXT(Overall!R993),"")</f>
        <v>Asian</v>
      </c>
      <c r="H991" s="6">
        <f>IF(Overall!F993&lt;&gt;"",VALUE(Overall!F993),"")</f>
        <v>500000</v>
      </c>
      <c r="I991" s="6">
        <f>IF(Overall!G993&lt;&gt;"",VALUE(Overall!G993),"")</f>
        <v>77</v>
      </c>
      <c r="J991" s="6">
        <f>IF(Overall!H993&lt;&gt;"",VALUE(Overall!H993),"")</f>
        <v>64</v>
      </c>
      <c r="K991" s="6">
        <f>IF(Overall!I993&lt;&gt;"",VALUE(Overall!I993),"")</f>
        <v>7.29</v>
      </c>
      <c r="L991" s="6">
        <f>IF(Overall!J993&lt;&gt;"",VALUE(Overall!J993),"")</f>
        <v>1.3</v>
      </c>
      <c r="M991" s="6">
        <f>IF(Overall!K993&lt;&gt;"",VALUE(Overall!K993),"")</f>
        <v>5.99</v>
      </c>
      <c r="N991" s="6">
        <f>IF(Overall!T993&lt;&gt;"",VALUE(Overall!T993),"")</f>
        <v>71.53</v>
      </c>
      <c r="O991" s="7">
        <f>IF(Overall!L993&lt;&gt;"", DATEVALUE(Overall!L993), "")</f>
        <v>45839</v>
      </c>
      <c r="P991" s="7">
        <f>IF(Overall!M993&lt;&gt;"", DATEVALUE(Overall!M993), "")</f>
        <v>45869</v>
      </c>
      <c r="Q991" s="7" t="str">
        <f>IF(Overall!S993&lt;&gt;"",_xlfn.VALUETOTEXT(Overall!S993),"")</f>
        <v>Jul</v>
      </c>
      <c r="R991" s="7">
        <f>IF(Overall!O993&lt;&gt;"", DATEVALUE(Overall!O993), "")</f>
        <v>45744</v>
      </c>
      <c r="S991" s="7">
        <f>IF(Overall!O993&lt;&gt;"", DATEVALUE(Overall!O993), "")</f>
        <v>45744</v>
      </c>
      <c r="T991" s="5">
        <f t="shared" si="31"/>
        <v>1</v>
      </c>
      <c r="U991" s="10" t="str">
        <f>IF(Overall!$A993&lt;&gt;"",IF(AND(MONTH($O991) &lt;= 1, MONTH($P991) &gt;= 1), IF($T991 &lt;&gt; "", $H991/$T991, ""), ""),"")</f>
        <v/>
      </c>
      <c r="V991" s="10" t="str">
        <f>IF(Overall!$A993&lt;&gt;"",IF(AND(MONTH($O991) &lt;= 2, MONTH($P991) &gt;= 2), IF($T991 &lt;&gt; "", $H991/$T991, ""), ""),"")</f>
        <v/>
      </c>
      <c r="W991" s="10" t="str">
        <f>IF(Overall!$A993&lt;&gt;"",IF(AND(MONTH($O991) &lt;= 3, MONTH($P991) &gt;= 3), IF($T991 &lt;&gt; "", $H991/$T991, ""), ""),"")</f>
        <v/>
      </c>
      <c r="X991" s="10" t="str">
        <f>IF(Overall!$A993&lt;&gt;"",IF(AND(MONTH($O991) &lt;= 4, MONTH($P991) &gt;= 4), IF($T991 &lt;&gt; "", $H991/$T991, ""), ""),"")</f>
        <v/>
      </c>
      <c r="Y991" s="10" t="str">
        <f>IF(Overall!$A993&lt;&gt;"",IF(AND(MONTH($O991) &lt;= 5, MONTH($P991) &gt;= 5), IF($T991 &lt;&gt; "", $H991/$T991, ""), ""),"")</f>
        <v/>
      </c>
      <c r="Z991" s="10" t="str">
        <f>IF(Overall!$A993&lt;&gt;"",IF(AND(MONTH($O991) &lt;= 6, MONTH($P991) &gt;= 6), IF($T991 &lt;&gt; "", $H991/$T991, ""), ""),"")</f>
        <v/>
      </c>
      <c r="AA991" s="10">
        <f>IF(Overall!$A993&lt;&gt;"",IF(AND(MONTH($O991) &lt;= 7, MONTH($P991) &gt;= 7 ), IF($T991 &lt;&gt; "", $H991/$T991, ""), ""),"")</f>
        <v>500000</v>
      </c>
      <c r="AB991" s="10" t="str">
        <f>IF(Overall!$A993&lt;&gt;"",IF(AND(MONTH($O991) &lt;= 8, MONTH($P991) &gt;= 8), IF($T991 &lt;&gt; "", $H991/$T991, ""), ""),"")</f>
        <v/>
      </c>
      <c r="AC991" s="10" t="str">
        <f>IF(Overall!$A993&lt;&gt;"",IF(AND(MONTH($O991) &lt;= 9, MONTH($P991) &gt;= 9), IF($T991 &lt;&gt; "", $H991/$T991, ""), ""),"")</f>
        <v/>
      </c>
      <c r="AD991" s="10" t="str">
        <f>IF(Overall!$A993&lt;&gt;"",IF(AND(MONTH($O991) &lt;= 10, MONTH($P991) &gt;= 10), IF($T991 &lt;&gt; "", $H991/$T991, ""), ""),"")</f>
        <v/>
      </c>
      <c r="AE991" s="10" t="str">
        <f>IF(Overall!$A993&lt;&gt;"",IF(AND(MONTH($O991) &lt;= 11, MONTH($P991) &gt;= 11), IF($T991 &lt;&gt; "", $H991/$T991, ""), ""),"")</f>
        <v/>
      </c>
      <c r="AF991" s="10" t="str">
        <f>IF(Overall!$A993&lt;&gt;"",IF(AND(MONTH($O991) &lt;= 12, MONTH($P991) &gt;= 12), IF($T991 &lt;&gt; "", $H991/$T991, ""), ""),"")</f>
        <v/>
      </c>
      <c r="AH991" s="10" t="str">
        <f ca="1">IFERROR(IF(AND(NOW()&lt;= EOMONTH(DATE(YEAR($P991),1, 1), 0), Overall!$A993&lt;&gt;"", MONTH($O991) &lt;= 1, MONTH($P991) &gt;= 1), IF($T991 &lt;&gt; "", $H991/$T991, ""), ""), "")</f>
        <v/>
      </c>
      <c r="AI991" s="10" t="str">
        <f ca="1">IFERROR(IF(AND(NOW()&lt;= EOMONTH(DATE(YEAR($P991),2, 1), 0), Overall!$A993&lt;&gt;"", MONTH($O991) &lt;= 2, MONTH($P991) &gt;= 2), IF($T991 &lt;&gt; "", $H991/$T991, ""), ""), "")</f>
        <v/>
      </c>
      <c r="AJ991" s="10" t="str">
        <f ca="1">IFERROR(IF(AND(NOW()&lt;= EOMONTH(DATE(YEAR($P991),3, 1), 0), Overall!$A993&lt;&gt;"", MONTH($O991) &lt;= 3, MONTH($P991) &gt;= 3), IF($T991 &lt;&gt; "", $H991/$T991, ""), ""), "")</f>
        <v/>
      </c>
      <c r="AK991" s="10" t="str">
        <f ca="1">IFERROR(IF(AND(NOW()&lt;= EOMONTH(DATE(YEAR($P991),4, 1), 0), Overall!$A993&lt;&gt;"", MONTH($O991) &lt;= 4, MONTH($P991) &gt;= 4), IF($T991 &lt;&gt; "", $H991/$T991, ""), ""), "")</f>
        <v/>
      </c>
      <c r="AL991" s="10" t="str">
        <f ca="1">IFERROR(IF(AND(NOW()&lt;= EOMONTH(DATE(YEAR($P991),5, 1), 0), Overall!$A993&lt;&gt;"", MONTH($O991) &lt;= 5, MONTH($P991) &gt;= 5), IF($T991 &lt;&gt; "", $H991/$T991, ""), ""), "")</f>
        <v/>
      </c>
      <c r="AM991" s="10" t="str">
        <f ca="1">IFERROR(IF(AND(NOW()&lt;= EOMONTH(DATE(YEAR($P991),6, 1), 0), Overall!$A993&lt;&gt;"", MONTH($O991) &lt;= 6, MONTH($P991) &gt;= 6), IF($T991 &lt;&gt; "", $H991/$T991, ""), ""), "")</f>
        <v/>
      </c>
      <c r="AN991" s="10">
        <f ca="1">IFERROR(IF(AND(NOW()&lt;= EOMONTH(DATE(YEAR($P991),7, 1), 0), Overall!$A993&lt;&gt;"", MONTH($O991) &lt;= 7, MONTH($P991) &gt;= 7), IF($T991 &lt;&gt; "", $H991/$T991, ""), ""), "")</f>
        <v>500000</v>
      </c>
      <c r="AO991" s="10" t="str">
        <f ca="1">IFERROR(IF(AND(NOW()&lt;= EOMONTH(DATE(YEAR($P991),8, 1), 0), Overall!$A993&lt;&gt;"", MONTH($O991) &lt;= 8, MONTH($P991) &gt;= 8), IF($T991 &lt;&gt; "", $H991/$T991, ""), ""), "")</f>
        <v/>
      </c>
      <c r="AP991" s="10" t="str">
        <f ca="1">IFERROR(IF(AND(NOW()&lt;= EOMONTH(DATE(YEAR($P991),9, 1), 0), Overall!$A993&lt;&gt;"", MONTH($O991) &lt;= 9, MONTH($P991) &gt;= 9), IF($T991 &lt;&gt; "", $H991/$T991, ""), ""), "")</f>
        <v/>
      </c>
      <c r="AQ991" s="10" t="str">
        <f ca="1">IFERROR(IF(AND(NOW()&lt;= EOMONTH(DATE(YEAR($P991),10, 1), 0), Overall!$A993&lt;&gt;"", MONTH($O991) &lt;= 10, MONTH($P991) &gt;= 10), IF($T991 &lt;&gt; "", $H991/$T991, ""), ""), "")</f>
        <v/>
      </c>
      <c r="AR991" s="10" t="str">
        <f ca="1">IFERROR(IF(AND(NOW()&lt;= EOMONTH(DATE(YEAR($P991),11, 1), 0), Overall!$A993&lt;&gt;"", MONTH($O991) &lt;=11, MONTH($P991) &gt;= 11), IF($T991 &lt;&gt; "", $H991/$T991, ""), ""), "")</f>
        <v/>
      </c>
      <c r="AS991" s="10" t="str">
        <f ca="1">IFERROR(IF(AND(NOW()&lt;= EOMONTH(DATE(YEAR($P991),12, 1), 0), Overall!$A993&lt;&gt;"", MONTH($O991) &lt;= 12, MONTH($P991) &gt;= 12), IF($T991 &lt;&gt; "", $H991/$T991, ""), ""), "")</f>
        <v/>
      </c>
      <c r="AT991" s="16">
        <f t="shared" ca="1" si="30"/>
        <v>500000</v>
      </c>
    </row>
    <row r="992" spans="1:46" x14ac:dyDescent="0.25">
      <c r="A992" t="str">
        <f>_xlfn.VALUETOTEXT(Overall!A994)</f>
        <v>FY2025 PCHP</v>
      </c>
      <c r="B992" s="8">
        <f>IF(Overall!B994&lt;&gt;"", VALUE(Overall!B994), "")</f>
        <v>142</v>
      </c>
      <c r="C992" s="5" t="str">
        <f>IF(Overall!C994&lt;&gt;"",_xlfn.VALUETOTEXT(Overall!C994),"")</f>
        <v>25-2803-2204-25CIMI-PS-HZ-142</v>
      </c>
      <c r="D992" s="5" t="str">
        <f>_xlfn.VALUETOTEXT(Overall!D994)</f>
        <v>HZ</v>
      </c>
      <c r="E992" s="5" t="str">
        <f>IF(Overall!Q994&lt;&gt;"",_xlfn.VALUETOTEXT(Overall!Q994),"")</f>
        <v>CIMI</v>
      </c>
      <c r="F992" s="5" t="str">
        <f>IF(Overall!E994&lt;&gt;"",_xlfn.VALUETOTEXT(Overall!E994),"")</f>
        <v>CIMB Islamic Bank Berhad</v>
      </c>
      <c r="G992" s="5" t="str">
        <f>IF(Overall!R994&lt;&gt;"",_xlfn.VALUETOTEXT(Overall!R994),"")</f>
        <v>Asian</v>
      </c>
      <c r="H992" s="6">
        <f>IF(Overall!F994&lt;&gt;"",VALUE(Overall!F994),"")</f>
        <v>500000</v>
      </c>
      <c r="I992" s="6">
        <f>IF(Overall!G994&lt;&gt;"",VALUE(Overall!G994),"")</f>
        <v>77</v>
      </c>
      <c r="J992" s="6">
        <f>IF(Overall!H994&lt;&gt;"",VALUE(Overall!H994),"")</f>
        <v>64</v>
      </c>
      <c r="K992" s="6">
        <f>IF(Overall!I994&lt;&gt;"",VALUE(Overall!I994),"")</f>
        <v>7.27</v>
      </c>
      <c r="L992" s="6">
        <f>IF(Overall!J994&lt;&gt;"",VALUE(Overall!J994),"")</f>
        <v>1.29</v>
      </c>
      <c r="M992" s="6">
        <f>IF(Overall!K994&lt;&gt;"",VALUE(Overall!K994),"")</f>
        <v>5.98</v>
      </c>
      <c r="N992" s="6">
        <f>IF(Overall!T994&lt;&gt;"",VALUE(Overall!T994),"")</f>
        <v>71.5</v>
      </c>
      <c r="O992" s="7">
        <f>IF(Overall!L994&lt;&gt;"", DATEVALUE(Overall!L994), "")</f>
        <v>45839</v>
      </c>
      <c r="P992" s="7">
        <f>IF(Overall!M994&lt;&gt;"", DATEVALUE(Overall!M994), "")</f>
        <v>45869</v>
      </c>
      <c r="Q992" s="7" t="str">
        <f>IF(Overall!S994&lt;&gt;"",_xlfn.VALUETOTEXT(Overall!S994),"")</f>
        <v>Jul</v>
      </c>
      <c r="R992" s="7">
        <f>IF(Overall!O994&lt;&gt;"", DATEVALUE(Overall!O994), "")</f>
        <v>45744</v>
      </c>
      <c r="S992" s="7">
        <f>IF(Overall!O994&lt;&gt;"", DATEVALUE(Overall!O994), "")</f>
        <v>45744</v>
      </c>
      <c r="T992" s="5">
        <f t="shared" si="31"/>
        <v>1</v>
      </c>
      <c r="U992" s="10" t="str">
        <f>IF(Overall!$A994&lt;&gt;"",IF(AND(MONTH($O992) &lt;= 1, MONTH($P992) &gt;= 1), IF($T992 &lt;&gt; "", $H992/$T992, ""), ""),"")</f>
        <v/>
      </c>
      <c r="V992" s="10" t="str">
        <f>IF(Overall!$A994&lt;&gt;"",IF(AND(MONTH($O992) &lt;= 2, MONTH($P992) &gt;= 2), IF($T992 &lt;&gt; "", $H992/$T992, ""), ""),"")</f>
        <v/>
      </c>
      <c r="W992" s="10" t="str">
        <f>IF(Overall!$A994&lt;&gt;"",IF(AND(MONTH($O992) &lt;= 3, MONTH($P992) &gt;= 3), IF($T992 &lt;&gt; "", $H992/$T992, ""), ""),"")</f>
        <v/>
      </c>
      <c r="X992" s="10" t="str">
        <f>IF(Overall!$A994&lt;&gt;"",IF(AND(MONTH($O992) &lt;= 4, MONTH($P992) &gt;= 4), IF($T992 &lt;&gt; "", $H992/$T992, ""), ""),"")</f>
        <v/>
      </c>
      <c r="Y992" s="10" t="str">
        <f>IF(Overall!$A994&lt;&gt;"",IF(AND(MONTH($O992) &lt;= 5, MONTH($P992) &gt;= 5), IF($T992 &lt;&gt; "", $H992/$T992, ""), ""),"")</f>
        <v/>
      </c>
      <c r="Z992" s="10" t="str">
        <f>IF(Overall!$A994&lt;&gt;"",IF(AND(MONTH($O992) &lt;= 6, MONTH($P992) &gt;= 6), IF($T992 &lt;&gt; "", $H992/$T992, ""), ""),"")</f>
        <v/>
      </c>
      <c r="AA992" s="10">
        <f>IF(Overall!$A994&lt;&gt;"",IF(AND(MONTH($O992) &lt;= 7, MONTH($P992) &gt;= 7 ), IF($T992 &lt;&gt; "", $H992/$T992, ""), ""),"")</f>
        <v>500000</v>
      </c>
      <c r="AB992" s="10" t="str">
        <f>IF(Overall!$A994&lt;&gt;"",IF(AND(MONTH($O992) &lt;= 8, MONTH($P992) &gt;= 8), IF($T992 &lt;&gt; "", $H992/$T992, ""), ""),"")</f>
        <v/>
      </c>
      <c r="AC992" s="10" t="str">
        <f>IF(Overall!$A994&lt;&gt;"",IF(AND(MONTH($O992) &lt;= 9, MONTH($P992) &gt;= 9), IF($T992 &lt;&gt; "", $H992/$T992, ""), ""),"")</f>
        <v/>
      </c>
      <c r="AD992" s="10" t="str">
        <f>IF(Overall!$A994&lt;&gt;"",IF(AND(MONTH($O992) &lt;= 10, MONTH($P992) &gt;= 10), IF($T992 &lt;&gt; "", $H992/$T992, ""), ""),"")</f>
        <v/>
      </c>
      <c r="AE992" s="10" t="str">
        <f>IF(Overall!$A994&lt;&gt;"",IF(AND(MONTH($O992) &lt;= 11, MONTH($P992) &gt;= 11), IF($T992 &lt;&gt; "", $H992/$T992, ""), ""),"")</f>
        <v/>
      </c>
      <c r="AF992" s="10" t="str">
        <f>IF(Overall!$A994&lt;&gt;"",IF(AND(MONTH($O992) &lt;= 12, MONTH($P992) &gt;= 12), IF($T992 &lt;&gt; "", $H992/$T992, ""), ""),"")</f>
        <v/>
      </c>
      <c r="AH992" s="10" t="str">
        <f ca="1">IFERROR(IF(AND(NOW()&lt;= EOMONTH(DATE(YEAR($P992),1, 1), 0), Overall!$A994&lt;&gt;"", MONTH($O992) &lt;= 1, MONTH($P992) &gt;= 1), IF($T992 &lt;&gt; "", $H992/$T992, ""), ""), "")</f>
        <v/>
      </c>
      <c r="AI992" s="10" t="str">
        <f ca="1">IFERROR(IF(AND(NOW()&lt;= EOMONTH(DATE(YEAR($P992),2, 1), 0), Overall!$A994&lt;&gt;"", MONTH($O992) &lt;= 2, MONTH($P992) &gt;= 2), IF($T992 &lt;&gt; "", $H992/$T992, ""), ""), "")</f>
        <v/>
      </c>
      <c r="AJ992" s="10" t="str">
        <f ca="1">IFERROR(IF(AND(NOW()&lt;= EOMONTH(DATE(YEAR($P992),3, 1), 0), Overall!$A994&lt;&gt;"", MONTH($O992) &lt;= 3, MONTH($P992) &gt;= 3), IF($T992 &lt;&gt; "", $H992/$T992, ""), ""), "")</f>
        <v/>
      </c>
      <c r="AK992" s="10" t="str">
        <f ca="1">IFERROR(IF(AND(NOW()&lt;= EOMONTH(DATE(YEAR($P992),4, 1), 0), Overall!$A994&lt;&gt;"", MONTH($O992) &lt;= 4, MONTH($P992) &gt;= 4), IF($T992 &lt;&gt; "", $H992/$T992, ""), ""), "")</f>
        <v/>
      </c>
      <c r="AL992" s="10" t="str">
        <f ca="1">IFERROR(IF(AND(NOW()&lt;= EOMONTH(DATE(YEAR($P992),5, 1), 0), Overall!$A994&lt;&gt;"", MONTH($O992) &lt;= 5, MONTH($P992) &gt;= 5), IF($T992 &lt;&gt; "", $H992/$T992, ""), ""), "")</f>
        <v/>
      </c>
      <c r="AM992" s="10" t="str">
        <f ca="1">IFERROR(IF(AND(NOW()&lt;= EOMONTH(DATE(YEAR($P992),6, 1), 0), Overall!$A994&lt;&gt;"", MONTH($O992) &lt;= 6, MONTH($P992) &gt;= 6), IF($T992 &lt;&gt; "", $H992/$T992, ""), ""), "")</f>
        <v/>
      </c>
      <c r="AN992" s="10">
        <f ca="1">IFERROR(IF(AND(NOW()&lt;= EOMONTH(DATE(YEAR($P992),7, 1), 0), Overall!$A994&lt;&gt;"", MONTH($O992) &lt;= 7, MONTH($P992) &gt;= 7), IF($T992 &lt;&gt; "", $H992/$T992, ""), ""), "")</f>
        <v>500000</v>
      </c>
      <c r="AO992" s="10" t="str">
        <f ca="1">IFERROR(IF(AND(NOW()&lt;= EOMONTH(DATE(YEAR($P992),8, 1), 0), Overall!$A994&lt;&gt;"", MONTH($O992) &lt;= 8, MONTH($P992) &gt;= 8), IF($T992 &lt;&gt; "", $H992/$T992, ""), ""), "")</f>
        <v/>
      </c>
      <c r="AP992" s="10" t="str">
        <f ca="1">IFERROR(IF(AND(NOW()&lt;= EOMONTH(DATE(YEAR($P992),9, 1), 0), Overall!$A994&lt;&gt;"", MONTH($O992) &lt;= 9, MONTH($P992) &gt;= 9), IF($T992 &lt;&gt; "", $H992/$T992, ""), ""), "")</f>
        <v/>
      </c>
      <c r="AQ992" s="10" t="str">
        <f ca="1">IFERROR(IF(AND(NOW()&lt;= EOMONTH(DATE(YEAR($P992),10, 1), 0), Overall!$A994&lt;&gt;"", MONTH($O992) &lt;= 10, MONTH($P992) &gt;= 10), IF($T992 &lt;&gt; "", $H992/$T992, ""), ""), "")</f>
        <v/>
      </c>
      <c r="AR992" s="10" t="str">
        <f ca="1">IFERROR(IF(AND(NOW()&lt;= EOMONTH(DATE(YEAR($P992),11, 1), 0), Overall!$A994&lt;&gt;"", MONTH($O992) &lt;=11, MONTH($P992) &gt;= 11), IF($T992 &lt;&gt; "", $H992/$T992, ""), ""), "")</f>
        <v/>
      </c>
      <c r="AS992" s="10" t="str">
        <f ca="1">IFERROR(IF(AND(NOW()&lt;= EOMONTH(DATE(YEAR($P992),12, 1), 0), Overall!$A994&lt;&gt;"", MONTH($O992) &lt;= 12, MONTH($P992) &gt;= 12), IF($T992 &lt;&gt; "", $H992/$T992, ""), ""), "")</f>
        <v/>
      </c>
      <c r="AT992" s="16">
        <f t="shared" ca="1" si="30"/>
        <v>500000</v>
      </c>
    </row>
    <row r="993" spans="1:46" x14ac:dyDescent="0.25">
      <c r="A993" t="str">
        <f>_xlfn.VALUETOTEXT(Overall!A995)</f>
        <v>FY2025 PCHP</v>
      </c>
      <c r="B993" s="8">
        <f>IF(Overall!B995&lt;&gt;"", VALUE(Overall!B995), "")</f>
        <v>143</v>
      </c>
      <c r="C993" s="5" t="str">
        <f>IF(Overall!C995&lt;&gt;"",_xlfn.VALUETOTEXT(Overall!C995),"")</f>
        <v>25-1504-0705-25MLIL-PS-EG-143</v>
      </c>
      <c r="D993" s="5" t="str">
        <f>_xlfn.VALUETOTEXT(Overall!D995)</f>
        <v>EG</v>
      </c>
      <c r="E993" s="5" t="str">
        <f>IF(Overall!Q995&lt;&gt;"",_xlfn.VALUETOTEXT(Overall!Q995),"")</f>
        <v>MLIL</v>
      </c>
      <c r="F993" s="5" t="str">
        <f>IF(Overall!E995&lt;&gt;"",_xlfn.VALUETOTEXT(Overall!E995),"")</f>
        <v>Merrill Lynch International</v>
      </c>
      <c r="G993" s="5" t="str">
        <f>IF(Overall!R995&lt;&gt;"",_xlfn.VALUETOTEXT(Overall!R995),"")</f>
        <v>Asian</v>
      </c>
      <c r="H993" s="6">
        <f>IF(Overall!F995&lt;&gt;"",VALUE(Overall!F995),"")</f>
        <v>1500000</v>
      </c>
      <c r="I993" s="6">
        <f>IF(Overall!G995&lt;&gt;"",VALUE(Overall!G995),"")</f>
        <v>77</v>
      </c>
      <c r="J993" s="6">
        <f>IF(Overall!H995&lt;&gt;"",VALUE(Overall!H995),"")</f>
        <v>64</v>
      </c>
      <c r="K993" s="6">
        <f>IF(Overall!I995&lt;&gt;"",VALUE(Overall!I995),"")</f>
        <v>14.96</v>
      </c>
      <c r="L993" s="6">
        <f>IF(Overall!J995&lt;&gt;"",VALUE(Overall!J995),"")</f>
        <v>6</v>
      </c>
      <c r="M993" s="6">
        <f>IF(Overall!K995&lt;&gt;"",VALUE(Overall!K995),"")</f>
        <v>8.9600000000000009</v>
      </c>
      <c r="N993" s="6">
        <f>IF(Overall!T995&lt;&gt;"",VALUE(Overall!T995),"")</f>
        <v>62.9</v>
      </c>
      <c r="O993" s="7">
        <f>IF(Overall!L995&lt;&gt;"", DATEVALUE(Overall!L995), "")</f>
        <v>45931</v>
      </c>
      <c r="P993" s="7">
        <f>IF(Overall!M995&lt;&gt;"", DATEVALUE(Overall!M995), "")</f>
        <v>46022</v>
      </c>
      <c r="Q993" s="7" t="str">
        <f>IF(Overall!S995&lt;&gt;"",_xlfn.VALUETOTEXT(Overall!S995),"")</f>
        <v>Oct-Dec</v>
      </c>
      <c r="R993" s="7">
        <f>IF(Overall!O995&lt;&gt;"", DATEVALUE(Overall!O995), "")</f>
        <v>45762</v>
      </c>
      <c r="S993" s="7">
        <f>IF(Overall!O995&lt;&gt;"", DATEVALUE(Overall!O995), "")</f>
        <v>45762</v>
      </c>
      <c r="T993" s="5">
        <f t="shared" si="31"/>
        <v>3</v>
      </c>
      <c r="U993" s="10" t="str">
        <f>IF(Overall!$A995&lt;&gt;"",IF(AND(MONTH($O993) &lt;= 1, MONTH($P993) &gt;= 1), IF($T993 &lt;&gt; "", $H993/$T993, ""), ""),"")</f>
        <v/>
      </c>
      <c r="V993" s="10" t="str">
        <f>IF(Overall!$A995&lt;&gt;"",IF(AND(MONTH($O993) &lt;= 2, MONTH($P993) &gt;= 2), IF($T993 &lt;&gt; "", $H993/$T993, ""), ""),"")</f>
        <v/>
      </c>
      <c r="W993" s="10" t="str">
        <f>IF(Overall!$A995&lt;&gt;"",IF(AND(MONTH($O993) &lt;= 3, MONTH($P993) &gt;= 3), IF($T993 &lt;&gt; "", $H993/$T993, ""), ""),"")</f>
        <v/>
      </c>
      <c r="X993" s="10" t="str">
        <f>IF(Overall!$A995&lt;&gt;"",IF(AND(MONTH($O993) &lt;= 4, MONTH($P993) &gt;= 4), IF($T993 &lt;&gt; "", $H993/$T993, ""), ""),"")</f>
        <v/>
      </c>
      <c r="Y993" s="10" t="str">
        <f>IF(Overall!$A995&lt;&gt;"",IF(AND(MONTH($O993) &lt;= 5, MONTH($P993) &gt;= 5), IF($T993 &lt;&gt; "", $H993/$T993, ""), ""),"")</f>
        <v/>
      </c>
      <c r="Z993" s="10" t="str">
        <f>IF(Overall!$A995&lt;&gt;"",IF(AND(MONTH($O993) &lt;= 6, MONTH($P993) &gt;= 6), IF($T993 &lt;&gt; "", $H993/$T993, ""), ""),"")</f>
        <v/>
      </c>
      <c r="AA993" s="10" t="str">
        <f>IF(Overall!$A995&lt;&gt;"",IF(AND(MONTH($O993) &lt;= 7, MONTH($P993) &gt;= 7 ), IF($T993 &lt;&gt; "", $H993/$T993, ""), ""),"")</f>
        <v/>
      </c>
      <c r="AB993" s="10" t="str">
        <f>IF(Overall!$A995&lt;&gt;"",IF(AND(MONTH($O993) &lt;= 8, MONTH($P993) &gt;= 8), IF($T993 &lt;&gt; "", $H993/$T993, ""), ""),"")</f>
        <v/>
      </c>
      <c r="AC993" s="10" t="str">
        <f>IF(Overall!$A995&lt;&gt;"",IF(AND(MONTH($O993) &lt;= 9, MONTH($P993) &gt;= 9), IF($T993 &lt;&gt; "", $H993/$T993, ""), ""),"")</f>
        <v/>
      </c>
      <c r="AD993" s="10">
        <f>IF(Overall!$A995&lt;&gt;"",IF(AND(MONTH($O993) &lt;= 10, MONTH($P993) &gt;= 10), IF($T993 &lt;&gt; "", $H993/$T993, ""), ""),"")</f>
        <v>500000</v>
      </c>
      <c r="AE993" s="10">
        <f>IF(Overall!$A995&lt;&gt;"",IF(AND(MONTH($O993) &lt;= 11, MONTH($P993) &gt;= 11), IF($T993 &lt;&gt; "", $H993/$T993, ""), ""),"")</f>
        <v>500000</v>
      </c>
      <c r="AF993" s="10">
        <f>IF(Overall!$A995&lt;&gt;"",IF(AND(MONTH($O993) &lt;= 12, MONTH($P993) &gt;= 12), IF($T993 &lt;&gt; "", $H993/$T993, ""), ""),"")</f>
        <v>500000</v>
      </c>
      <c r="AH993" s="10" t="str">
        <f ca="1">IFERROR(IF(AND(NOW()&lt;= EOMONTH(DATE(YEAR($P993),1, 1), 0), Overall!$A995&lt;&gt;"", MONTH($O993) &lt;= 1, MONTH($P993) &gt;= 1), IF($T993 &lt;&gt; "", $H993/$T993, ""), ""), "")</f>
        <v/>
      </c>
      <c r="AI993" s="10" t="str">
        <f ca="1">IFERROR(IF(AND(NOW()&lt;= EOMONTH(DATE(YEAR($P993),2, 1), 0), Overall!$A995&lt;&gt;"", MONTH($O993) &lt;= 2, MONTH($P993) &gt;= 2), IF($T993 &lt;&gt; "", $H993/$T993, ""), ""), "")</f>
        <v/>
      </c>
      <c r="AJ993" s="10" t="str">
        <f ca="1">IFERROR(IF(AND(NOW()&lt;= EOMONTH(DATE(YEAR($P993),3, 1), 0), Overall!$A995&lt;&gt;"", MONTH($O993) &lt;= 3, MONTH($P993) &gt;= 3), IF($T993 &lt;&gt; "", $H993/$T993, ""), ""), "")</f>
        <v/>
      </c>
      <c r="AK993" s="10" t="str">
        <f ca="1">IFERROR(IF(AND(NOW()&lt;= EOMONTH(DATE(YEAR($P993),4, 1), 0), Overall!$A995&lt;&gt;"", MONTH($O993) &lt;= 4, MONTH($P993) &gt;= 4), IF($T993 &lt;&gt; "", $H993/$T993, ""), ""), "")</f>
        <v/>
      </c>
      <c r="AL993" s="10" t="str">
        <f ca="1">IFERROR(IF(AND(NOW()&lt;= EOMONTH(DATE(YEAR($P993),5, 1), 0), Overall!$A995&lt;&gt;"", MONTH($O993) &lt;= 5, MONTH($P993) &gt;= 5), IF($T993 &lt;&gt; "", $H993/$T993, ""), ""), "")</f>
        <v/>
      </c>
      <c r="AM993" s="10" t="str">
        <f ca="1">IFERROR(IF(AND(NOW()&lt;= EOMONTH(DATE(YEAR($P993),6, 1), 0), Overall!$A995&lt;&gt;"", MONTH($O993) &lt;= 6, MONTH($P993) &gt;= 6), IF($T993 &lt;&gt; "", $H993/$T993, ""), ""), "")</f>
        <v/>
      </c>
      <c r="AN993" s="10" t="str">
        <f ca="1">IFERROR(IF(AND(NOW()&lt;= EOMONTH(DATE(YEAR($P993),7, 1), 0), Overall!$A995&lt;&gt;"", MONTH($O993) &lt;= 7, MONTH($P993) &gt;= 7), IF($T993 &lt;&gt; "", $H993/$T993, ""), ""), "")</f>
        <v/>
      </c>
      <c r="AO993" s="10" t="str">
        <f ca="1">IFERROR(IF(AND(NOW()&lt;= EOMONTH(DATE(YEAR($P993),8, 1), 0), Overall!$A995&lt;&gt;"", MONTH($O993) &lt;= 8, MONTH($P993) &gt;= 8), IF($T993 &lt;&gt; "", $H993/$T993, ""), ""), "")</f>
        <v/>
      </c>
      <c r="AP993" s="10" t="str">
        <f ca="1">IFERROR(IF(AND(NOW()&lt;= EOMONTH(DATE(YEAR($P993),9, 1), 0), Overall!$A995&lt;&gt;"", MONTH($O993) &lt;= 9, MONTH($P993) &gt;= 9), IF($T993 &lt;&gt; "", $H993/$T993, ""), ""), "")</f>
        <v/>
      </c>
      <c r="AQ993" s="10">
        <f ca="1">IFERROR(IF(AND(NOW()&lt;= EOMONTH(DATE(YEAR($P993),10, 1), 0), Overall!$A995&lt;&gt;"", MONTH($O993) &lt;= 10, MONTH($P993) &gt;= 10), IF($T993 &lt;&gt; "", $H993/$T993, ""), ""), "")</f>
        <v>500000</v>
      </c>
      <c r="AR993" s="10">
        <f ca="1">IFERROR(IF(AND(NOW()&lt;= EOMONTH(DATE(YEAR($P993),11, 1), 0), Overall!$A995&lt;&gt;"", MONTH($O993) &lt;=11, MONTH($P993) &gt;= 11), IF($T993 &lt;&gt; "", $H993/$T993, ""), ""), "")</f>
        <v>500000</v>
      </c>
      <c r="AS993" s="10">
        <f ca="1">IFERROR(IF(AND(NOW()&lt;= EOMONTH(DATE(YEAR($P993),12, 1), 0), Overall!$A995&lt;&gt;"", MONTH($O993) &lt;= 12, MONTH($P993) &gt;= 12), IF($T993 &lt;&gt; "", $H993/$T993, ""), ""), "")</f>
        <v>500000</v>
      </c>
      <c r="AT993" s="16">
        <f t="shared" ca="1" si="30"/>
        <v>1500000</v>
      </c>
    </row>
    <row r="994" spans="1:46" x14ac:dyDescent="0.25">
      <c r="A994" t="str">
        <f>_xlfn.VALUETOTEXT(Overall!A996)</f>
        <v>FY2025 PCHP</v>
      </c>
      <c r="B994" s="8">
        <f>IF(Overall!B996&lt;&gt;"", VALUE(Overall!B996), "")</f>
        <v>144</v>
      </c>
      <c r="C994" s="5" t="str">
        <f>IF(Overall!C996&lt;&gt;"",_xlfn.VALUETOTEXT(Overall!C996),"")</f>
        <v>25-1504-0705-25SCBB-PS-EG-144</v>
      </c>
      <c r="D994" s="5" t="str">
        <f>_xlfn.VALUETOTEXT(Overall!D996)</f>
        <v>EG</v>
      </c>
      <c r="E994" s="5" t="str">
        <f>IF(Overall!Q996&lt;&gt;"",_xlfn.VALUETOTEXT(Overall!Q996),"")</f>
        <v>SCBB</v>
      </c>
      <c r="F994" s="5" t="str">
        <f>IF(Overall!E996&lt;&gt;"",_xlfn.VALUETOTEXT(Overall!E996),"")</f>
        <v>Standard Chartered Bank (M) Bhd</v>
      </c>
      <c r="G994" s="5" t="str">
        <f>IF(Overall!R996&lt;&gt;"",_xlfn.VALUETOTEXT(Overall!R996),"")</f>
        <v>Asian</v>
      </c>
      <c r="H994" s="6">
        <f>IF(Overall!F996&lt;&gt;"",VALUE(Overall!F996),"")</f>
        <v>1500000</v>
      </c>
      <c r="I994" s="6">
        <f>IF(Overall!G996&lt;&gt;"",VALUE(Overall!G996),"")</f>
        <v>77</v>
      </c>
      <c r="J994" s="6">
        <f>IF(Overall!H996&lt;&gt;"",VALUE(Overall!H996),"")</f>
        <v>64</v>
      </c>
      <c r="K994" s="6">
        <f>IF(Overall!I996&lt;&gt;"",VALUE(Overall!I996),"")</f>
        <v>15</v>
      </c>
      <c r="L994" s="6">
        <f>IF(Overall!J996&lt;&gt;"",VALUE(Overall!J996),"")</f>
        <v>6.04</v>
      </c>
      <c r="M994" s="6">
        <f>IF(Overall!K996&lt;&gt;"",VALUE(Overall!K996),"")</f>
        <v>8.9600000000000009</v>
      </c>
      <c r="N994" s="6">
        <f>IF(Overall!T996&lt;&gt;"",VALUE(Overall!T996),"")</f>
        <v>62.9</v>
      </c>
      <c r="O994" s="7">
        <f>IF(Overall!L996&lt;&gt;"", DATEVALUE(Overall!L996), "")</f>
        <v>45931</v>
      </c>
      <c r="P994" s="7">
        <f>IF(Overall!M996&lt;&gt;"", DATEVALUE(Overall!M996), "")</f>
        <v>46022</v>
      </c>
      <c r="Q994" s="7" t="str">
        <f>IF(Overall!S996&lt;&gt;"",_xlfn.VALUETOTEXT(Overall!S996),"")</f>
        <v>Oct-Dec</v>
      </c>
      <c r="R994" s="7">
        <f>IF(Overall!O996&lt;&gt;"", DATEVALUE(Overall!O996), "")</f>
        <v>45762</v>
      </c>
      <c r="S994" s="7">
        <f>IF(Overall!O996&lt;&gt;"", DATEVALUE(Overall!O996), "")</f>
        <v>45762</v>
      </c>
      <c r="T994" s="5">
        <f t="shared" si="31"/>
        <v>3</v>
      </c>
      <c r="U994" s="10" t="str">
        <f>IF(Overall!$A996&lt;&gt;"",IF(AND(MONTH($O994) &lt;= 1, MONTH($P994) &gt;= 1), IF($T994 &lt;&gt; "", $H994/$T994, ""), ""),"")</f>
        <v/>
      </c>
      <c r="V994" s="10" t="str">
        <f>IF(Overall!$A996&lt;&gt;"",IF(AND(MONTH($O994) &lt;= 2, MONTH($P994) &gt;= 2), IF($T994 &lt;&gt; "", $H994/$T994, ""), ""),"")</f>
        <v/>
      </c>
      <c r="W994" s="10" t="str">
        <f>IF(Overall!$A996&lt;&gt;"",IF(AND(MONTH($O994) &lt;= 3, MONTH($P994) &gt;= 3), IF($T994 &lt;&gt; "", $H994/$T994, ""), ""),"")</f>
        <v/>
      </c>
      <c r="X994" s="10" t="str">
        <f>IF(Overall!$A996&lt;&gt;"",IF(AND(MONTH($O994) &lt;= 4, MONTH($P994) &gt;= 4), IF($T994 &lt;&gt; "", $H994/$T994, ""), ""),"")</f>
        <v/>
      </c>
      <c r="Y994" s="10" t="str">
        <f>IF(Overall!$A996&lt;&gt;"",IF(AND(MONTH($O994) &lt;= 5, MONTH($P994) &gt;= 5), IF($T994 &lt;&gt; "", $H994/$T994, ""), ""),"")</f>
        <v/>
      </c>
      <c r="Z994" s="10" t="str">
        <f>IF(Overall!$A996&lt;&gt;"",IF(AND(MONTH($O994) &lt;= 6, MONTH($P994) &gt;= 6), IF($T994 &lt;&gt; "", $H994/$T994, ""), ""),"")</f>
        <v/>
      </c>
      <c r="AA994" s="10" t="str">
        <f>IF(Overall!$A996&lt;&gt;"",IF(AND(MONTH($O994) &lt;= 7, MONTH($P994) &gt;= 7 ), IF($T994 &lt;&gt; "", $H994/$T994, ""), ""),"")</f>
        <v/>
      </c>
      <c r="AB994" s="10" t="str">
        <f>IF(Overall!$A996&lt;&gt;"",IF(AND(MONTH($O994) &lt;= 8, MONTH($P994) &gt;= 8), IF($T994 &lt;&gt; "", $H994/$T994, ""), ""),"")</f>
        <v/>
      </c>
      <c r="AC994" s="10" t="str">
        <f>IF(Overall!$A996&lt;&gt;"",IF(AND(MONTH($O994) &lt;= 9, MONTH($P994) &gt;= 9), IF($T994 &lt;&gt; "", $H994/$T994, ""), ""),"")</f>
        <v/>
      </c>
      <c r="AD994" s="10">
        <f>IF(Overall!$A996&lt;&gt;"",IF(AND(MONTH($O994) &lt;= 10, MONTH($P994) &gt;= 10), IF($T994 &lt;&gt; "", $H994/$T994, ""), ""),"")</f>
        <v>500000</v>
      </c>
      <c r="AE994" s="10">
        <f>IF(Overall!$A996&lt;&gt;"",IF(AND(MONTH($O994) &lt;= 11, MONTH($P994) &gt;= 11), IF($T994 &lt;&gt; "", $H994/$T994, ""), ""),"")</f>
        <v>500000</v>
      </c>
      <c r="AF994" s="10">
        <f>IF(Overall!$A996&lt;&gt;"",IF(AND(MONTH($O994) &lt;= 12, MONTH($P994) &gt;= 12), IF($T994 &lt;&gt; "", $H994/$T994, ""), ""),"")</f>
        <v>500000</v>
      </c>
      <c r="AH994" s="10" t="str">
        <f ca="1">IFERROR(IF(AND(NOW()&lt;= EOMONTH(DATE(YEAR($P994),1, 1), 0), Overall!$A996&lt;&gt;"", MONTH($O994) &lt;= 1, MONTH($P994) &gt;= 1), IF($T994 &lt;&gt; "", $H994/$T994, ""), ""), "")</f>
        <v/>
      </c>
      <c r="AI994" s="10" t="str">
        <f ca="1">IFERROR(IF(AND(NOW()&lt;= EOMONTH(DATE(YEAR($P994),2, 1), 0), Overall!$A996&lt;&gt;"", MONTH($O994) &lt;= 2, MONTH($P994) &gt;= 2), IF($T994 &lt;&gt; "", $H994/$T994, ""), ""), "")</f>
        <v/>
      </c>
      <c r="AJ994" s="10" t="str">
        <f ca="1">IFERROR(IF(AND(NOW()&lt;= EOMONTH(DATE(YEAR($P994),3, 1), 0), Overall!$A996&lt;&gt;"", MONTH($O994) &lt;= 3, MONTH($P994) &gt;= 3), IF($T994 &lt;&gt; "", $H994/$T994, ""), ""), "")</f>
        <v/>
      </c>
      <c r="AK994" s="10" t="str">
        <f ca="1">IFERROR(IF(AND(NOW()&lt;= EOMONTH(DATE(YEAR($P994),4, 1), 0), Overall!$A996&lt;&gt;"", MONTH($O994) &lt;= 4, MONTH($P994) &gt;= 4), IF($T994 &lt;&gt; "", $H994/$T994, ""), ""), "")</f>
        <v/>
      </c>
      <c r="AL994" s="10" t="str">
        <f ca="1">IFERROR(IF(AND(NOW()&lt;= EOMONTH(DATE(YEAR($P994),5, 1), 0), Overall!$A996&lt;&gt;"", MONTH($O994) &lt;= 5, MONTH($P994) &gt;= 5), IF($T994 &lt;&gt; "", $H994/$T994, ""), ""), "")</f>
        <v/>
      </c>
      <c r="AM994" s="10" t="str">
        <f ca="1">IFERROR(IF(AND(NOW()&lt;= EOMONTH(DATE(YEAR($P994),6, 1), 0), Overall!$A996&lt;&gt;"", MONTH($O994) &lt;= 6, MONTH($P994) &gt;= 6), IF($T994 &lt;&gt; "", $H994/$T994, ""), ""), "")</f>
        <v/>
      </c>
      <c r="AN994" s="10" t="str">
        <f ca="1">IFERROR(IF(AND(NOW()&lt;= EOMONTH(DATE(YEAR($P994),7, 1), 0), Overall!$A996&lt;&gt;"", MONTH($O994) &lt;= 7, MONTH($P994) &gt;= 7), IF($T994 &lt;&gt; "", $H994/$T994, ""), ""), "")</f>
        <v/>
      </c>
      <c r="AO994" s="10" t="str">
        <f ca="1">IFERROR(IF(AND(NOW()&lt;= EOMONTH(DATE(YEAR($P994),8, 1), 0), Overall!$A996&lt;&gt;"", MONTH($O994) &lt;= 8, MONTH($P994) &gt;= 8), IF($T994 &lt;&gt; "", $H994/$T994, ""), ""), "")</f>
        <v/>
      </c>
      <c r="AP994" s="10" t="str">
        <f ca="1">IFERROR(IF(AND(NOW()&lt;= EOMONTH(DATE(YEAR($P994),9, 1), 0), Overall!$A996&lt;&gt;"", MONTH($O994) &lt;= 9, MONTH($P994) &gt;= 9), IF($T994 &lt;&gt; "", $H994/$T994, ""), ""), "")</f>
        <v/>
      </c>
      <c r="AQ994" s="10">
        <f ca="1">IFERROR(IF(AND(NOW()&lt;= EOMONTH(DATE(YEAR($P994),10, 1), 0), Overall!$A996&lt;&gt;"", MONTH($O994) &lt;= 10, MONTH($P994) &gt;= 10), IF($T994 &lt;&gt; "", $H994/$T994, ""), ""), "")</f>
        <v>500000</v>
      </c>
      <c r="AR994" s="10">
        <f ca="1">IFERROR(IF(AND(NOW()&lt;= EOMONTH(DATE(YEAR($P994),11, 1), 0), Overall!$A996&lt;&gt;"", MONTH($O994) &lt;=11, MONTH($P994) &gt;= 11), IF($T994 &lt;&gt; "", $H994/$T994, ""), ""), "")</f>
        <v>500000</v>
      </c>
      <c r="AS994" s="10">
        <f ca="1">IFERROR(IF(AND(NOW()&lt;= EOMONTH(DATE(YEAR($P994),12, 1), 0), Overall!$A996&lt;&gt;"", MONTH($O994) &lt;= 12, MONTH($P994) &gt;= 12), IF($T994 &lt;&gt; "", $H994/$T994, ""), ""), "")</f>
        <v>500000</v>
      </c>
      <c r="AT994" s="16">
        <f t="shared" ca="1" si="30"/>
        <v>1500000</v>
      </c>
    </row>
    <row r="995" spans="1:46" x14ac:dyDescent="0.25">
      <c r="A995" t="str">
        <f>_xlfn.VALUETOTEXT(Overall!A997)</f>
        <v>FY2025 PCHP</v>
      </c>
      <c r="B995" s="8">
        <f>IF(Overall!B997&lt;&gt;"", VALUE(Overall!B997), "")</f>
        <v>145</v>
      </c>
      <c r="C995" s="5" t="str">
        <f>IF(Overall!C997&lt;&gt;"",_xlfn.VALUETOTEXT(Overall!C997),"")</f>
        <v>25-1504-0705-25SCBS-PS-EG-145</v>
      </c>
      <c r="D995" s="5" t="str">
        <f>_xlfn.VALUETOTEXT(Overall!D997)</f>
        <v>EG</v>
      </c>
      <c r="E995" s="5" t="str">
        <f>IF(Overall!Q997&lt;&gt;"",_xlfn.VALUETOTEXT(Overall!Q997),"")</f>
        <v>SCBS</v>
      </c>
      <c r="F995" s="5" t="str">
        <f>IF(Overall!E997&lt;&gt;"",_xlfn.VALUETOTEXT(Overall!E997),"")</f>
        <v>Standard Chartered Saadiq Berhad</v>
      </c>
      <c r="G995" s="5" t="str">
        <f>IF(Overall!R997&lt;&gt;"",_xlfn.VALUETOTEXT(Overall!R997),"")</f>
        <v>Asian</v>
      </c>
      <c r="H995" s="6">
        <f>IF(Overall!F997&lt;&gt;"",VALUE(Overall!F997),"")</f>
        <v>1500000</v>
      </c>
      <c r="I995" s="6">
        <f>IF(Overall!G997&lt;&gt;"",VALUE(Overall!G997),"")</f>
        <v>77</v>
      </c>
      <c r="J995" s="6">
        <f>IF(Overall!H997&lt;&gt;"",VALUE(Overall!H997),"")</f>
        <v>64</v>
      </c>
      <c r="K995" s="6">
        <f>IF(Overall!I997&lt;&gt;"",VALUE(Overall!I997),"")</f>
        <v>15</v>
      </c>
      <c r="L995" s="6">
        <f>IF(Overall!J997&lt;&gt;"",VALUE(Overall!J997),"")</f>
        <v>6.04</v>
      </c>
      <c r="M995" s="6">
        <f>IF(Overall!K997&lt;&gt;"",VALUE(Overall!K997),"")</f>
        <v>8.9600000000000009</v>
      </c>
      <c r="N995" s="6">
        <f>IF(Overall!T997&lt;&gt;"",VALUE(Overall!T997),"")</f>
        <v>62.9</v>
      </c>
      <c r="O995" s="7">
        <f>IF(Overall!L997&lt;&gt;"", DATEVALUE(Overall!L997), "")</f>
        <v>45931</v>
      </c>
      <c r="P995" s="7">
        <f>IF(Overall!M997&lt;&gt;"", DATEVALUE(Overall!M997), "")</f>
        <v>46022</v>
      </c>
      <c r="Q995" s="7" t="str">
        <f>IF(Overall!S997&lt;&gt;"",_xlfn.VALUETOTEXT(Overall!S997),"")</f>
        <v>Oct-Dec</v>
      </c>
      <c r="R995" s="7">
        <f>IF(Overall!O997&lt;&gt;"", DATEVALUE(Overall!O997), "")</f>
        <v>45762</v>
      </c>
      <c r="S995" s="7">
        <f>IF(Overall!O997&lt;&gt;"", DATEVALUE(Overall!O997), "")</f>
        <v>45762</v>
      </c>
      <c r="T995" s="5">
        <f t="shared" si="31"/>
        <v>3</v>
      </c>
      <c r="U995" s="10" t="str">
        <f>IF(Overall!$A997&lt;&gt;"",IF(AND(MONTH($O995) &lt;= 1, MONTH($P995) &gt;= 1), IF($T995 &lt;&gt; "", $H995/$T995, ""), ""),"")</f>
        <v/>
      </c>
      <c r="V995" s="10" t="str">
        <f>IF(Overall!$A997&lt;&gt;"",IF(AND(MONTH($O995) &lt;= 2, MONTH($P995) &gt;= 2), IF($T995 &lt;&gt; "", $H995/$T995, ""), ""),"")</f>
        <v/>
      </c>
      <c r="W995" s="10" t="str">
        <f>IF(Overall!$A997&lt;&gt;"",IF(AND(MONTH($O995) &lt;= 3, MONTH($P995) &gt;= 3), IF($T995 &lt;&gt; "", $H995/$T995, ""), ""),"")</f>
        <v/>
      </c>
      <c r="X995" s="10" t="str">
        <f>IF(Overall!$A997&lt;&gt;"",IF(AND(MONTH($O995) &lt;= 4, MONTH($P995) &gt;= 4), IF($T995 &lt;&gt; "", $H995/$T995, ""), ""),"")</f>
        <v/>
      </c>
      <c r="Y995" s="10" t="str">
        <f>IF(Overall!$A997&lt;&gt;"",IF(AND(MONTH($O995) &lt;= 5, MONTH($P995) &gt;= 5), IF($T995 &lt;&gt; "", $H995/$T995, ""), ""),"")</f>
        <v/>
      </c>
      <c r="Z995" s="10" t="str">
        <f>IF(Overall!$A997&lt;&gt;"",IF(AND(MONTH($O995) &lt;= 6, MONTH($P995) &gt;= 6), IF($T995 &lt;&gt; "", $H995/$T995, ""), ""),"")</f>
        <v/>
      </c>
      <c r="AA995" s="10" t="str">
        <f>IF(Overall!$A997&lt;&gt;"",IF(AND(MONTH($O995) &lt;= 7, MONTH($P995) &gt;= 7 ), IF($T995 &lt;&gt; "", $H995/$T995, ""), ""),"")</f>
        <v/>
      </c>
      <c r="AB995" s="10" t="str">
        <f>IF(Overall!$A997&lt;&gt;"",IF(AND(MONTH($O995) &lt;= 8, MONTH($P995) &gt;= 8), IF($T995 &lt;&gt; "", $H995/$T995, ""), ""),"")</f>
        <v/>
      </c>
      <c r="AC995" s="10" t="str">
        <f>IF(Overall!$A997&lt;&gt;"",IF(AND(MONTH($O995) &lt;= 9, MONTH($P995) &gt;= 9), IF($T995 &lt;&gt; "", $H995/$T995, ""), ""),"")</f>
        <v/>
      </c>
      <c r="AD995" s="10">
        <f>IF(Overall!$A997&lt;&gt;"",IF(AND(MONTH($O995) &lt;= 10, MONTH($P995) &gt;= 10), IF($T995 &lt;&gt; "", $H995/$T995, ""), ""),"")</f>
        <v>500000</v>
      </c>
      <c r="AE995" s="10">
        <f>IF(Overall!$A997&lt;&gt;"",IF(AND(MONTH($O995) &lt;= 11, MONTH($P995) &gt;= 11), IF($T995 &lt;&gt; "", $H995/$T995, ""), ""),"")</f>
        <v>500000</v>
      </c>
      <c r="AF995" s="10">
        <f>IF(Overall!$A997&lt;&gt;"",IF(AND(MONTH($O995) &lt;= 12, MONTH($P995) &gt;= 12), IF($T995 &lt;&gt; "", $H995/$T995, ""), ""),"")</f>
        <v>500000</v>
      </c>
      <c r="AH995" s="10" t="str">
        <f ca="1">IFERROR(IF(AND(NOW()&lt;= EOMONTH(DATE(YEAR($P995),1, 1), 0), Overall!$A997&lt;&gt;"", MONTH($O995) &lt;= 1, MONTH($P995) &gt;= 1), IF($T995 &lt;&gt; "", $H995/$T995, ""), ""), "")</f>
        <v/>
      </c>
      <c r="AI995" s="10" t="str">
        <f ca="1">IFERROR(IF(AND(NOW()&lt;= EOMONTH(DATE(YEAR($P995),2, 1), 0), Overall!$A997&lt;&gt;"", MONTH($O995) &lt;= 2, MONTH($P995) &gt;= 2), IF($T995 &lt;&gt; "", $H995/$T995, ""), ""), "")</f>
        <v/>
      </c>
      <c r="AJ995" s="10" t="str">
        <f ca="1">IFERROR(IF(AND(NOW()&lt;= EOMONTH(DATE(YEAR($P995),3, 1), 0), Overall!$A997&lt;&gt;"", MONTH($O995) &lt;= 3, MONTH($P995) &gt;= 3), IF($T995 &lt;&gt; "", $H995/$T995, ""), ""), "")</f>
        <v/>
      </c>
      <c r="AK995" s="10" t="str">
        <f ca="1">IFERROR(IF(AND(NOW()&lt;= EOMONTH(DATE(YEAR($P995),4, 1), 0), Overall!$A997&lt;&gt;"", MONTH($O995) &lt;= 4, MONTH($P995) &gt;= 4), IF($T995 &lt;&gt; "", $H995/$T995, ""), ""), "")</f>
        <v/>
      </c>
      <c r="AL995" s="10" t="str">
        <f ca="1">IFERROR(IF(AND(NOW()&lt;= EOMONTH(DATE(YEAR($P995),5, 1), 0), Overall!$A997&lt;&gt;"", MONTH($O995) &lt;= 5, MONTH($P995) &gt;= 5), IF($T995 &lt;&gt; "", $H995/$T995, ""), ""), "")</f>
        <v/>
      </c>
      <c r="AM995" s="10" t="str">
        <f ca="1">IFERROR(IF(AND(NOW()&lt;= EOMONTH(DATE(YEAR($P995),6, 1), 0), Overall!$A997&lt;&gt;"", MONTH($O995) &lt;= 6, MONTH($P995) &gt;= 6), IF($T995 &lt;&gt; "", $H995/$T995, ""), ""), "")</f>
        <v/>
      </c>
      <c r="AN995" s="10" t="str">
        <f ca="1">IFERROR(IF(AND(NOW()&lt;= EOMONTH(DATE(YEAR($P995),7, 1), 0), Overall!$A997&lt;&gt;"", MONTH($O995) &lt;= 7, MONTH($P995) &gt;= 7), IF($T995 &lt;&gt; "", $H995/$T995, ""), ""), "")</f>
        <v/>
      </c>
      <c r="AO995" s="10" t="str">
        <f ca="1">IFERROR(IF(AND(NOW()&lt;= EOMONTH(DATE(YEAR($P995),8, 1), 0), Overall!$A997&lt;&gt;"", MONTH($O995) &lt;= 8, MONTH($P995) &gt;= 8), IF($T995 &lt;&gt; "", $H995/$T995, ""), ""), "")</f>
        <v/>
      </c>
      <c r="AP995" s="10" t="str">
        <f ca="1">IFERROR(IF(AND(NOW()&lt;= EOMONTH(DATE(YEAR($P995),9, 1), 0), Overall!$A997&lt;&gt;"", MONTH($O995) &lt;= 9, MONTH($P995) &gt;= 9), IF($T995 &lt;&gt; "", $H995/$T995, ""), ""), "")</f>
        <v/>
      </c>
      <c r="AQ995" s="10">
        <f ca="1">IFERROR(IF(AND(NOW()&lt;= EOMONTH(DATE(YEAR($P995),10, 1), 0), Overall!$A997&lt;&gt;"", MONTH($O995) &lt;= 10, MONTH($P995) &gt;= 10), IF($T995 &lt;&gt; "", $H995/$T995, ""), ""), "")</f>
        <v>500000</v>
      </c>
      <c r="AR995" s="10">
        <f ca="1">IFERROR(IF(AND(NOW()&lt;= EOMONTH(DATE(YEAR($P995),11, 1), 0), Overall!$A997&lt;&gt;"", MONTH($O995) &lt;=11, MONTH($P995) &gt;= 11), IF($T995 &lt;&gt; "", $H995/$T995, ""), ""), "")</f>
        <v>500000</v>
      </c>
      <c r="AS995" s="10">
        <f ca="1">IFERROR(IF(AND(NOW()&lt;= EOMONTH(DATE(YEAR($P995),12, 1), 0), Overall!$A997&lt;&gt;"", MONTH($O995) &lt;= 12, MONTH($P995) &gt;= 12), IF($T995 &lt;&gt; "", $H995/$T995, ""), ""), "")</f>
        <v>500000</v>
      </c>
      <c r="AT995" s="16">
        <f t="shared" ca="1" si="30"/>
        <v>1500000</v>
      </c>
    </row>
    <row r="996" spans="1:46" x14ac:dyDescent="0.25">
      <c r="A996" t="str">
        <f>_xlfn.VALUETOTEXT(Overall!A998)</f>
        <v>FY2025 PCHP</v>
      </c>
      <c r="B996" s="8">
        <f>IF(Overall!B998&lt;&gt;"", VALUE(Overall!B998), "")</f>
        <v>146</v>
      </c>
      <c r="C996" s="5" t="str">
        <f>IF(Overall!C998&lt;&gt;"",_xlfn.VALUETOTEXT(Overall!C998),"")</f>
        <v>25-1604-0805-25MSCG-PS-HZ-146</v>
      </c>
      <c r="D996" s="5" t="str">
        <f>_xlfn.VALUETOTEXT(Overall!D998)</f>
        <v>HZ</v>
      </c>
      <c r="E996" s="5" t="str">
        <f>IF(Overall!Q998&lt;&gt;"",_xlfn.VALUETOTEXT(Overall!Q998),"")</f>
        <v>MSCG</v>
      </c>
      <c r="F996" s="5" t="str">
        <f>IF(Overall!E998&lt;&gt;"",_xlfn.VALUETOTEXT(Overall!E998),"")</f>
        <v>Morgan Stanley Capital Group (Singapore) Pte</v>
      </c>
      <c r="G996" s="5" t="str">
        <f>IF(Overall!R998&lt;&gt;"",_xlfn.VALUETOTEXT(Overall!R998),"")</f>
        <v>Asian</v>
      </c>
      <c r="H996" s="6">
        <f>IF(Overall!F998&lt;&gt;"",VALUE(Overall!F998),"")</f>
        <v>1500000</v>
      </c>
      <c r="I996" s="6">
        <f>IF(Overall!G998&lt;&gt;"",VALUE(Overall!G998),"")</f>
        <v>77</v>
      </c>
      <c r="J996" s="6">
        <f>IF(Overall!H998&lt;&gt;"",VALUE(Overall!H998),"")</f>
        <v>64</v>
      </c>
      <c r="K996" s="6">
        <f>IF(Overall!I998&lt;&gt;"",VALUE(Overall!I998),"")</f>
        <v>14.98</v>
      </c>
      <c r="L996" s="6">
        <f>IF(Overall!J998&lt;&gt;"",VALUE(Overall!J998),"")</f>
        <v>6</v>
      </c>
      <c r="M996" s="6">
        <f>IF(Overall!K998&lt;&gt;"",VALUE(Overall!K998),"")</f>
        <v>8.98</v>
      </c>
      <c r="N996" s="6">
        <f>IF(Overall!T998&lt;&gt;"",VALUE(Overall!T998),"")</f>
        <v>63.06</v>
      </c>
      <c r="O996" s="7">
        <f>IF(Overall!L998&lt;&gt;"", DATEVALUE(Overall!L998), "")</f>
        <v>45931</v>
      </c>
      <c r="P996" s="7">
        <f>IF(Overall!M998&lt;&gt;"", DATEVALUE(Overall!M998), "")</f>
        <v>46022</v>
      </c>
      <c r="Q996" s="7" t="str">
        <f>IF(Overall!S998&lt;&gt;"",_xlfn.VALUETOTEXT(Overall!S998),"")</f>
        <v>Oct-Dec</v>
      </c>
      <c r="R996" s="7">
        <f>IF(Overall!O998&lt;&gt;"", DATEVALUE(Overall!O998), "")</f>
        <v>45763</v>
      </c>
      <c r="S996" s="7">
        <f>IF(Overall!O998&lt;&gt;"", DATEVALUE(Overall!O998), "")</f>
        <v>45763</v>
      </c>
      <c r="T996" s="5">
        <f t="shared" si="31"/>
        <v>3</v>
      </c>
      <c r="U996" s="10" t="str">
        <f>IF(Overall!$A998&lt;&gt;"",IF(AND(MONTH($O996) &lt;= 1, MONTH($P996) &gt;= 1), IF($T996 &lt;&gt; "", $H996/$T996, ""), ""),"")</f>
        <v/>
      </c>
      <c r="V996" s="10" t="str">
        <f>IF(Overall!$A998&lt;&gt;"",IF(AND(MONTH($O996) &lt;= 2, MONTH($P996) &gt;= 2), IF($T996 &lt;&gt; "", $H996/$T996, ""), ""),"")</f>
        <v/>
      </c>
      <c r="W996" s="10" t="str">
        <f>IF(Overall!$A998&lt;&gt;"",IF(AND(MONTH($O996) &lt;= 3, MONTH($P996) &gt;= 3), IF($T996 &lt;&gt; "", $H996/$T996, ""), ""),"")</f>
        <v/>
      </c>
      <c r="X996" s="10" t="str">
        <f>IF(Overall!$A998&lt;&gt;"",IF(AND(MONTH($O996) &lt;= 4, MONTH($P996) &gt;= 4), IF($T996 &lt;&gt; "", $H996/$T996, ""), ""),"")</f>
        <v/>
      </c>
      <c r="Y996" s="10" t="str">
        <f>IF(Overall!$A998&lt;&gt;"",IF(AND(MONTH($O996) &lt;= 5, MONTH($P996) &gt;= 5), IF($T996 &lt;&gt; "", $H996/$T996, ""), ""),"")</f>
        <v/>
      </c>
      <c r="Z996" s="10" t="str">
        <f>IF(Overall!$A998&lt;&gt;"",IF(AND(MONTH($O996) &lt;= 6, MONTH($P996) &gt;= 6), IF($T996 &lt;&gt; "", $H996/$T996, ""), ""),"")</f>
        <v/>
      </c>
      <c r="AA996" s="10" t="str">
        <f>IF(Overall!$A998&lt;&gt;"",IF(AND(MONTH($O996) &lt;= 7, MONTH($P996) &gt;= 7 ), IF($T996 &lt;&gt; "", $H996/$T996, ""), ""),"")</f>
        <v/>
      </c>
      <c r="AB996" s="10" t="str">
        <f>IF(Overall!$A998&lt;&gt;"",IF(AND(MONTH($O996) &lt;= 8, MONTH($P996) &gt;= 8), IF($T996 &lt;&gt; "", $H996/$T996, ""), ""),"")</f>
        <v/>
      </c>
      <c r="AC996" s="10" t="str">
        <f>IF(Overall!$A998&lt;&gt;"",IF(AND(MONTH($O996) &lt;= 9, MONTH($P996) &gt;= 9), IF($T996 &lt;&gt; "", $H996/$T996, ""), ""),"")</f>
        <v/>
      </c>
      <c r="AD996" s="10">
        <f>IF(Overall!$A998&lt;&gt;"",IF(AND(MONTH($O996) &lt;= 10, MONTH($P996) &gt;= 10), IF($T996 &lt;&gt; "", $H996/$T996, ""), ""),"")</f>
        <v>500000</v>
      </c>
      <c r="AE996" s="10">
        <f>IF(Overall!$A998&lt;&gt;"",IF(AND(MONTH($O996) &lt;= 11, MONTH($P996) &gt;= 11), IF($T996 &lt;&gt; "", $H996/$T996, ""), ""),"")</f>
        <v>500000</v>
      </c>
      <c r="AF996" s="10">
        <f>IF(Overall!$A998&lt;&gt;"",IF(AND(MONTH($O996) &lt;= 12, MONTH($P996) &gt;= 12), IF($T996 &lt;&gt; "", $H996/$T996, ""), ""),"")</f>
        <v>500000</v>
      </c>
      <c r="AH996" s="10" t="str">
        <f ca="1">IFERROR(IF(AND(NOW()&lt;= EOMONTH(DATE(YEAR($P996),1, 1), 0), Overall!$A998&lt;&gt;"", MONTH($O996) &lt;= 1, MONTH($P996) &gt;= 1), IF($T996 &lt;&gt; "", $H996/$T996, ""), ""), "")</f>
        <v/>
      </c>
      <c r="AI996" s="10" t="str">
        <f ca="1">IFERROR(IF(AND(NOW()&lt;= EOMONTH(DATE(YEAR($P996),2, 1), 0), Overall!$A998&lt;&gt;"", MONTH($O996) &lt;= 2, MONTH($P996) &gt;= 2), IF($T996 &lt;&gt; "", $H996/$T996, ""), ""), "")</f>
        <v/>
      </c>
      <c r="AJ996" s="10" t="str">
        <f ca="1">IFERROR(IF(AND(NOW()&lt;= EOMONTH(DATE(YEAR($P996),3, 1), 0), Overall!$A998&lt;&gt;"", MONTH($O996) &lt;= 3, MONTH($P996) &gt;= 3), IF($T996 &lt;&gt; "", $H996/$T996, ""), ""), "")</f>
        <v/>
      </c>
      <c r="AK996" s="10" t="str">
        <f ca="1">IFERROR(IF(AND(NOW()&lt;= EOMONTH(DATE(YEAR($P996),4, 1), 0), Overall!$A998&lt;&gt;"", MONTH($O996) &lt;= 4, MONTH($P996) &gt;= 4), IF($T996 &lt;&gt; "", $H996/$T996, ""), ""), "")</f>
        <v/>
      </c>
      <c r="AL996" s="10" t="str">
        <f ca="1">IFERROR(IF(AND(NOW()&lt;= EOMONTH(DATE(YEAR($P996),5, 1), 0), Overall!$A998&lt;&gt;"", MONTH($O996) &lt;= 5, MONTH($P996) &gt;= 5), IF($T996 &lt;&gt; "", $H996/$T996, ""), ""), "")</f>
        <v/>
      </c>
      <c r="AM996" s="10" t="str">
        <f ca="1">IFERROR(IF(AND(NOW()&lt;= EOMONTH(DATE(YEAR($P996),6, 1), 0), Overall!$A998&lt;&gt;"", MONTH($O996) &lt;= 6, MONTH($P996) &gt;= 6), IF($T996 &lt;&gt; "", $H996/$T996, ""), ""), "")</f>
        <v/>
      </c>
      <c r="AN996" s="10" t="str">
        <f ca="1">IFERROR(IF(AND(NOW()&lt;= EOMONTH(DATE(YEAR($P996),7, 1), 0), Overall!$A998&lt;&gt;"", MONTH($O996) &lt;= 7, MONTH($P996) &gt;= 7), IF($T996 &lt;&gt; "", $H996/$T996, ""), ""), "")</f>
        <v/>
      </c>
      <c r="AO996" s="10" t="str">
        <f ca="1">IFERROR(IF(AND(NOW()&lt;= EOMONTH(DATE(YEAR($P996),8, 1), 0), Overall!$A998&lt;&gt;"", MONTH($O996) &lt;= 8, MONTH($P996) &gt;= 8), IF($T996 &lt;&gt; "", $H996/$T996, ""), ""), "")</f>
        <v/>
      </c>
      <c r="AP996" s="10" t="str">
        <f ca="1">IFERROR(IF(AND(NOW()&lt;= EOMONTH(DATE(YEAR($P996),9, 1), 0), Overall!$A998&lt;&gt;"", MONTH($O996) &lt;= 9, MONTH($P996) &gt;= 9), IF($T996 &lt;&gt; "", $H996/$T996, ""), ""), "")</f>
        <v/>
      </c>
      <c r="AQ996" s="10">
        <f ca="1">IFERROR(IF(AND(NOW()&lt;= EOMONTH(DATE(YEAR($P996),10, 1), 0), Overall!$A998&lt;&gt;"", MONTH($O996) &lt;= 10, MONTH($P996) &gt;= 10), IF($T996 &lt;&gt; "", $H996/$T996, ""), ""), "")</f>
        <v>500000</v>
      </c>
      <c r="AR996" s="10">
        <f ca="1">IFERROR(IF(AND(NOW()&lt;= EOMONTH(DATE(YEAR($P996),11, 1), 0), Overall!$A998&lt;&gt;"", MONTH($O996) &lt;=11, MONTH($P996) &gt;= 11), IF($T996 &lt;&gt; "", $H996/$T996, ""), ""), "")</f>
        <v>500000</v>
      </c>
      <c r="AS996" s="10">
        <f ca="1">IFERROR(IF(AND(NOW()&lt;= EOMONTH(DATE(YEAR($P996),12, 1), 0), Overall!$A998&lt;&gt;"", MONTH($O996) &lt;= 12, MONTH($P996) &gt;= 12), IF($T996 &lt;&gt; "", $H996/$T996, ""), ""), "")</f>
        <v>500000</v>
      </c>
      <c r="AT996" s="16">
        <f t="shared" ca="1" si="30"/>
        <v>1500000</v>
      </c>
    </row>
    <row r="997" spans="1:46" x14ac:dyDescent="0.25">
      <c r="A997" t="str">
        <f>_xlfn.VALUETOTEXT(Overall!A999)</f>
        <v>FY2025 PCHP</v>
      </c>
      <c r="B997" s="8">
        <f>IF(Overall!B999&lt;&gt;"", VALUE(Overall!B999), "")</f>
        <v>147</v>
      </c>
      <c r="C997" s="5" t="str">
        <f>IF(Overall!C999&lt;&gt;"",_xlfn.VALUETOTEXT(Overall!C999),"")</f>
        <v>25-1604-0805-25MLIL-PS-DS-147</v>
      </c>
      <c r="D997" s="5" t="str">
        <f>_xlfn.VALUETOTEXT(Overall!D999)</f>
        <v>DS</v>
      </c>
      <c r="E997" s="5" t="str">
        <f>IF(Overall!Q999&lt;&gt;"",_xlfn.VALUETOTEXT(Overall!Q999),"")</f>
        <v>MLIL</v>
      </c>
      <c r="F997" s="5" t="str">
        <f>IF(Overall!E999&lt;&gt;"",_xlfn.VALUETOTEXT(Overall!E999),"")</f>
        <v>Merrill Lynch International</v>
      </c>
      <c r="G997" s="5" t="str">
        <f>IF(Overall!R999&lt;&gt;"",_xlfn.VALUETOTEXT(Overall!R999),"")</f>
        <v>Asian</v>
      </c>
      <c r="H997" s="6">
        <v>1500000</v>
      </c>
      <c r="I997" s="6">
        <f>IF(Overall!G999&lt;&gt;"",VALUE(Overall!G999),"")</f>
        <v>77</v>
      </c>
      <c r="J997" s="6">
        <f>IF(Overall!H999&lt;&gt;"",VALUE(Overall!H999),"")</f>
        <v>64</v>
      </c>
      <c r="K997" s="6">
        <f>IF(Overall!I999&lt;&gt;"",VALUE(Overall!I999),"")</f>
        <v>15</v>
      </c>
      <c r="L997" s="6">
        <f>IF(Overall!J999&lt;&gt;"",VALUE(Overall!J999),"")</f>
        <v>6.01</v>
      </c>
      <c r="M997" s="6">
        <f>IF(Overall!K999&lt;&gt;"",VALUE(Overall!K999),"")</f>
        <v>8.99</v>
      </c>
      <c r="N997" s="6">
        <f>IF(Overall!T999&lt;&gt;"",VALUE(Overall!T999),"")</f>
        <v>63.15</v>
      </c>
      <c r="O997" s="7">
        <f>IF(Overall!L999&lt;&gt;"", DATEVALUE(Overall!L999), "")</f>
        <v>45931</v>
      </c>
      <c r="P997" s="7">
        <f>IF(Overall!M999&lt;&gt;"", DATEVALUE(Overall!M999), "")</f>
        <v>46022</v>
      </c>
      <c r="Q997" s="7" t="str">
        <f>IF(Overall!S999&lt;&gt;"",_xlfn.VALUETOTEXT(Overall!S999),"")</f>
        <v>Oct-Dec</v>
      </c>
      <c r="R997" s="7">
        <f>IF(Overall!O999&lt;&gt;"", DATEVALUE(Overall!O999), "")</f>
        <v>45763</v>
      </c>
      <c r="S997" s="7">
        <f>IF(Overall!O999&lt;&gt;"", DATEVALUE(Overall!O999), "")</f>
        <v>45763</v>
      </c>
      <c r="T997" s="5">
        <f t="shared" si="31"/>
        <v>3</v>
      </c>
      <c r="U997" s="10" t="str">
        <f>IF(Overall!$A999&lt;&gt;"",IF(AND(MONTH($O997) &lt;= 1, MONTH($P997) &gt;= 1), IF($T997 &lt;&gt; "", $H997/$T997, ""), ""),"")</f>
        <v/>
      </c>
      <c r="V997" s="10" t="str">
        <f>IF(Overall!$A999&lt;&gt;"",IF(AND(MONTH($O997) &lt;= 2, MONTH($P997) &gt;= 2), IF($T997 &lt;&gt; "", $H997/$T997, ""), ""),"")</f>
        <v/>
      </c>
      <c r="W997" s="10" t="str">
        <f>IF(Overall!$A999&lt;&gt;"",IF(AND(MONTH($O997) &lt;= 3, MONTH($P997) &gt;= 3), IF($T997 &lt;&gt; "", $H997/$T997, ""), ""),"")</f>
        <v/>
      </c>
      <c r="X997" s="10" t="str">
        <f>IF(Overall!$A999&lt;&gt;"",IF(AND(MONTH($O997) &lt;= 4, MONTH($P997) &gt;= 4), IF($T997 &lt;&gt; "", $H997/$T997, ""), ""),"")</f>
        <v/>
      </c>
      <c r="Y997" s="10" t="str">
        <f>IF(Overall!$A999&lt;&gt;"",IF(AND(MONTH($O997) &lt;= 5, MONTH($P997) &gt;= 5), IF($T997 &lt;&gt; "", $H997/$T997, ""), ""),"")</f>
        <v/>
      </c>
      <c r="Z997" s="10" t="str">
        <f>IF(Overall!$A999&lt;&gt;"",IF(AND(MONTH($O997) &lt;= 6, MONTH($P997) &gt;= 6), IF($T997 &lt;&gt; "", $H997/$T997, ""), ""),"")</f>
        <v/>
      </c>
      <c r="AA997" s="10" t="str">
        <f>IF(Overall!$A999&lt;&gt;"",IF(AND(MONTH($O997) &lt;= 7, MONTH($P997) &gt;= 7 ), IF($T997 &lt;&gt; "", $H997/$T997, ""), ""),"")</f>
        <v/>
      </c>
      <c r="AB997" s="10" t="str">
        <f>IF(Overall!$A999&lt;&gt;"",IF(AND(MONTH($O997) &lt;= 8, MONTH($P997) &gt;= 8), IF($T997 &lt;&gt; "", $H997/$T997, ""), ""),"")</f>
        <v/>
      </c>
      <c r="AC997" s="10" t="str">
        <f>IF(Overall!$A999&lt;&gt;"",IF(AND(MONTH($O997) &lt;= 9, MONTH($P997) &gt;= 9), IF($T997 &lt;&gt; "", $H997/$T997, ""), ""),"")</f>
        <v/>
      </c>
      <c r="AD997" s="10">
        <f>IF(Overall!$A999&lt;&gt;"",IF(AND(MONTH($O997) &lt;= 10, MONTH($P997) &gt;= 10), IF($T997 &lt;&gt; "", $H997/$T997, ""), ""),"")</f>
        <v>500000</v>
      </c>
      <c r="AE997" s="10">
        <f>IF(Overall!$A999&lt;&gt;"",IF(AND(MONTH($O997) &lt;= 11, MONTH($P997) &gt;= 11), IF($T997 &lt;&gt; "", $H997/$T997, ""), ""),"")</f>
        <v>500000</v>
      </c>
      <c r="AF997" s="10">
        <f>IF(Overall!$A999&lt;&gt;"",IF(AND(MONTH($O997) &lt;= 12, MONTH($P997) &gt;= 12), IF($T997 &lt;&gt; "", $H997/$T997, ""), ""),"")</f>
        <v>500000</v>
      </c>
      <c r="AH997" s="10" t="str">
        <f ca="1">IFERROR(IF(AND(NOW()&lt;= EOMONTH(DATE(YEAR($P997),1, 1), 0), Overall!$A999&lt;&gt;"", MONTH($O997) &lt;= 1, MONTH($P997) &gt;= 1), IF($T997 &lt;&gt; "", $H997/$T997, ""), ""), "")</f>
        <v/>
      </c>
      <c r="AI997" s="10" t="str">
        <f ca="1">IFERROR(IF(AND(NOW()&lt;= EOMONTH(DATE(YEAR($P997),2, 1), 0), Overall!$A999&lt;&gt;"", MONTH($O997) &lt;= 2, MONTH($P997) &gt;= 2), IF($T997 &lt;&gt; "", $H997/$T997, ""), ""), "")</f>
        <v/>
      </c>
      <c r="AJ997" s="10" t="str">
        <f ca="1">IFERROR(IF(AND(NOW()&lt;= EOMONTH(DATE(YEAR($P997),3, 1), 0), Overall!$A999&lt;&gt;"", MONTH($O997) &lt;= 3, MONTH($P997) &gt;= 3), IF($T997 &lt;&gt; "", $H997/$T997, ""), ""), "")</f>
        <v/>
      </c>
      <c r="AK997" s="10" t="str">
        <f ca="1">IFERROR(IF(AND(NOW()&lt;= EOMONTH(DATE(YEAR($P997),4, 1), 0), Overall!$A999&lt;&gt;"", MONTH($O997) &lt;= 4, MONTH($P997) &gt;= 4), IF($T997 &lt;&gt; "", $H997/$T997, ""), ""), "")</f>
        <v/>
      </c>
      <c r="AL997" s="10" t="str">
        <f ca="1">IFERROR(IF(AND(NOW()&lt;= EOMONTH(DATE(YEAR($P997),5, 1), 0), Overall!$A999&lt;&gt;"", MONTH($O997) &lt;= 5, MONTH($P997) &gt;= 5), IF($T997 &lt;&gt; "", $H997/$T997, ""), ""), "")</f>
        <v/>
      </c>
      <c r="AM997" s="10" t="str">
        <f ca="1">IFERROR(IF(AND(NOW()&lt;= EOMONTH(DATE(YEAR($P997),6, 1), 0), Overall!$A999&lt;&gt;"", MONTH($O997) &lt;= 6, MONTH($P997) &gt;= 6), IF($T997 &lt;&gt; "", $H997/$T997, ""), ""), "")</f>
        <v/>
      </c>
      <c r="AN997" s="10" t="str">
        <f ca="1">IFERROR(IF(AND(NOW()&lt;= EOMONTH(DATE(YEAR($P997),7, 1), 0), Overall!$A999&lt;&gt;"", MONTH($O997) &lt;= 7, MONTH($P997) &gt;= 7), IF($T997 &lt;&gt; "", $H997/$T997, ""), ""), "")</f>
        <v/>
      </c>
      <c r="AO997" s="10" t="str">
        <f ca="1">IFERROR(IF(AND(NOW()&lt;= EOMONTH(DATE(YEAR($P997),8, 1), 0), Overall!$A999&lt;&gt;"", MONTH($O997) &lt;= 8, MONTH($P997) &gt;= 8), IF($T997 &lt;&gt; "", $H997/$T997, ""), ""), "")</f>
        <v/>
      </c>
      <c r="AP997" s="10" t="str">
        <f ca="1">IFERROR(IF(AND(NOW()&lt;= EOMONTH(DATE(YEAR($P997),9, 1), 0), Overall!$A999&lt;&gt;"", MONTH($O997) &lt;= 9, MONTH($P997) &gt;= 9), IF($T997 &lt;&gt; "", $H997/$T997, ""), ""), "")</f>
        <v/>
      </c>
      <c r="AQ997" s="10">
        <f ca="1">IFERROR(IF(AND(NOW()&lt;= EOMONTH(DATE(YEAR($P997),10, 1), 0), Overall!$A999&lt;&gt;"", MONTH($O997) &lt;= 10, MONTH($P997) &gt;= 10), IF($T997 &lt;&gt; "", $H997/$T997, ""), ""), "")</f>
        <v>500000</v>
      </c>
      <c r="AR997" s="10">
        <f ca="1">IFERROR(IF(AND(NOW()&lt;= EOMONTH(DATE(YEAR($P997),11, 1), 0), Overall!$A999&lt;&gt;"", MONTH($O997) &lt;=11, MONTH($P997) &gt;= 11), IF($T997 &lt;&gt; "", $H997/$T997, ""), ""), "")</f>
        <v>500000</v>
      </c>
      <c r="AS997" s="10">
        <f ca="1">IFERROR(IF(AND(NOW()&lt;= EOMONTH(DATE(YEAR($P997),12, 1), 0), Overall!$A999&lt;&gt;"", MONTH($O997) &lt;= 12, MONTH($P997) &gt;= 12), IF($T997 &lt;&gt; "", $H997/$T997, ""), ""), "")</f>
        <v>500000</v>
      </c>
      <c r="AT997" s="16">
        <f t="shared" ca="1" si="30"/>
        <v>1500000</v>
      </c>
    </row>
    <row r="998" spans="1:46" x14ac:dyDescent="0.25">
      <c r="A998" t="str">
        <f>_xlfn.VALUETOTEXT(Overall!A1000)</f>
        <v>FY2025 PCHP</v>
      </c>
      <c r="B998" s="8">
        <f>IF(Overall!B1000&lt;&gt;"", VALUE(Overall!B1000), "")</f>
        <v>148</v>
      </c>
      <c r="C998" s="5" t="str">
        <f>IF(Overall!C1000&lt;&gt;"",_xlfn.VALUETOTEXT(Overall!C1000),"")</f>
        <v>25-0406-2506-25JPMC-PS-HZ-148</v>
      </c>
      <c r="D998" s="5" t="str">
        <f>_xlfn.VALUETOTEXT(Overall!D1000)</f>
        <v>HZ</v>
      </c>
      <c r="E998" s="5" t="str">
        <f>IF(Overall!Q1000&lt;&gt;"",_xlfn.VALUETOTEXT(Overall!Q1000),"")</f>
        <v>JPMC</v>
      </c>
      <c r="F998" s="5" t="str">
        <f>IF(Overall!E1000&lt;&gt;"",_xlfn.VALUETOTEXT(Overall!E1000),"")</f>
        <v>JP Morgan Chase Bank NA</v>
      </c>
      <c r="G998" s="5" t="str">
        <f>IF(Overall!R1000&lt;&gt;"",_xlfn.VALUETOTEXT(Overall!R1000),"")</f>
        <v>Asian</v>
      </c>
      <c r="H998" s="6">
        <f>IF(Overall!F1000&lt;&gt;"",VALUE(Overall!F1000),"")</f>
        <v>500000</v>
      </c>
      <c r="I998" s="6">
        <f>IF(Overall!G1000&lt;&gt;"",VALUE(Overall!G1000),"")</f>
        <v>60</v>
      </c>
      <c r="J998" s="6">
        <f>IF(Overall!H1000&lt;&gt;"",VALUE(Overall!H1000),"")</f>
        <v>50</v>
      </c>
      <c r="K998" s="6">
        <f>IF(Overall!I1000&lt;&gt;"",VALUE(Overall!I1000),"")</f>
        <v>2.25</v>
      </c>
      <c r="L998" s="6">
        <f>IF(Overall!J1000&lt;&gt;"",VALUE(Overall!J1000),"")</f>
        <v>0.5</v>
      </c>
      <c r="M998" s="6">
        <f>IF(Overall!K1000&lt;&gt;"",VALUE(Overall!K1000),"")</f>
        <v>1.75</v>
      </c>
      <c r="N998" s="6">
        <f>IF(Overall!T1000&lt;&gt;"",VALUE(Overall!T1000),"")</f>
        <v>64.3</v>
      </c>
      <c r="O998" s="7">
        <f>IF(Overall!L1000&lt;&gt;"", DATEVALUE(Overall!L1000), "")</f>
        <v>45901</v>
      </c>
      <c r="P998" s="7">
        <f>IF(Overall!M1000&lt;&gt;"", DATEVALUE(Overall!M1000), "")</f>
        <v>45930</v>
      </c>
      <c r="Q998" s="7" t="str">
        <f>IF(Overall!S1000&lt;&gt;"",_xlfn.VALUETOTEXT(Overall!S1000),"")</f>
        <v>Sep</v>
      </c>
      <c r="R998" s="7">
        <f>IF(Overall!O1000&lt;&gt;"", DATEVALUE(Overall!O1000), "")</f>
        <v>45812</v>
      </c>
      <c r="S998" s="7">
        <f>IF(Overall!O1000&lt;&gt;"", DATEVALUE(Overall!O1000), "")</f>
        <v>45812</v>
      </c>
      <c r="T998" s="5">
        <f t="shared" si="31"/>
        <v>1</v>
      </c>
      <c r="U998" s="10" t="str">
        <f>IF(Overall!$A1000&lt;&gt;"",IF(AND(MONTH($O998) &lt;= 1, MONTH($P998) &gt;= 1), IF($T998 &lt;&gt; "", $H998/$T998, ""), ""),"")</f>
        <v/>
      </c>
      <c r="V998" s="10" t="str">
        <f>IF(Overall!$A1000&lt;&gt;"",IF(AND(MONTH($O998) &lt;= 2, MONTH($P998) &gt;= 2), IF($T998 &lt;&gt; "", $H998/$T998, ""), ""),"")</f>
        <v/>
      </c>
      <c r="W998" s="10" t="str">
        <f>IF(Overall!$A1000&lt;&gt;"",IF(AND(MONTH($O998) &lt;= 3, MONTH($P998) &gt;= 3), IF($T998 &lt;&gt; "", $H998/$T998, ""), ""),"")</f>
        <v/>
      </c>
      <c r="X998" s="10" t="str">
        <f>IF(Overall!$A1000&lt;&gt;"",IF(AND(MONTH($O998) &lt;= 4, MONTH($P998) &gt;= 4), IF($T998 &lt;&gt; "", $H998/$T998, ""), ""),"")</f>
        <v/>
      </c>
      <c r="Y998" s="10" t="str">
        <f>IF(Overall!$A1000&lt;&gt;"",IF(AND(MONTH($O998) &lt;= 5, MONTH($P998) &gt;= 5), IF($T998 &lt;&gt; "", $H998/$T998, ""), ""),"")</f>
        <v/>
      </c>
      <c r="Z998" s="10" t="str">
        <f>IF(Overall!$A1000&lt;&gt;"",IF(AND(MONTH($O998) &lt;= 6, MONTH($P998) &gt;= 6), IF($T998 &lt;&gt; "", $H998/$T998, ""), ""),"")</f>
        <v/>
      </c>
      <c r="AA998" s="10" t="str">
        <f>IF(Overall!$A1000&lt;&gt;"",IF(AND(MONTH($O998) &lt;= 7, MONTH($P998) &gt;= 7 ), IF($T998 &lt;&gt; "", $H998/$T998, ""), ""),"")</f>
        <v/>
      </c>
      <c r="AB998" s="10" t="str">
        <f>IF(Overall!$A1000&lt;&gt;"",IF(AND(MONTH($O998) &lt;= 8, MONTH($P998) &gt;= 8), IF($T998 &lt;&gt; "", $H998/$T998, ""), ""),"")</f>
        <v/>
      </c>
      <c r="AC998" s="10">
        <f>IF(Overall!$A1000&lt;&gt;"",IF(AND(MONTH($O998) &lt;= 9, MONTH($P998) &gt;= 9), IF($T998 &lt;&gt; "", $H998/$T998, ""), ""),"")</f>
        <v>500000</v>
      </c>
      <c r="AD998" s="10" t="str">
        <f>IF(Overall!$A1000&lt;&gt;"",IF(AND(MONTH($O998) &lt;= 10, MONTH($P998) &gt;= 10), IF($T998 &lt;&gt; "", $H998/$T998, ""), ""),"")</f>
        <v/>
      </c>
      <c r="AE998" s="10" t="str">
        <f>IF(Overall!$A1000&lt;&gt;"",IF(AND(MONTH($O998) &lt;= 11, MONTH($P998) &gt;= 11), IF($T998 &lt;&gt; "", $H998/$T998, ""), ""),"")</f>
        <v/>
      </c>
      <c r="AF998" s="10" t="str">
        <f>IF(Overall!$A1000&lt;&gt;"",IF(AND(MONTH($O998) &lt;= 12, MONTH($P998) &gt;= 12), IF($T998 &lt;&gt; "", $H998/$T998, ""), ""),"")</f>
        <v/>
      </c>
      <c r="AH998" s="10" t="str">
        <f ca="1">IFERROR(IF(AND(NOW()&lt;= EOMONTH(DATE(YEAR($P998),1, 1), 0), Overall!$A1000&lt;&gt;"", MONTH($O998) &lt;= 1, MONTH($P998) &gt;= 1), IF($T998 &lt;&gt; "", $H998/$T998, ""), ""), "")</f>
        <v/>
      </c>
      <c r="AI998" s="10" t="str">
        <f ca="1">IFERROR(IF(AND(NOW()&lt;= EOMONTH(DATE(YEAR($P998),2, 1), 0), Overall!$A1000&lt;&gt;"", MONTH($O998) &lt;= 2, MONTH($P998) &gt;= 2), IF($T998 &lt;&gt; "", $H998/$T998, ""), ""), "")</f>
        <v/>
      </c>
      <c r="AJ998" s="10" t="str">
        <f ca="1">IFERROR(IF(AND(NOW()&lt;= EOMONTH(DATE(YEAR($P998),3, 1), 0), Overall!$A1000&lt;&gt;"", MONTH($O998) &lt;= 3, MONTH($P998) &gt;= 3), IF($T998 &lt;&gt; "", $H998/$T998, ""), ""), "")</f>
        <v/>
      </c>
      <c r="AK998" s="10" t="str">
        <f ca="1">IFERROR(IF(AND(NOW()&lt;= EOMONTH(DATE(YEAR($P998),4, 1), 0), Overall!$A1000&lt;&gt;"", MONTH($O998) &lt;= 4, MONTH($P998) &gt;= 4), IF($T998 &lt;&gt; "", $H998/$T998, ""), ""), "")</f>
        <v/>
      </c>
      <c r="AL998" s="10" t="str">
        <f ca="1">IFERROR(IF(AND(NOW()&lt;= EOMONTH(DATE(YEAR($P998),5, 1), 0), Overall!$A1000&lt;&gt;"", MONTH($O998) &lt;= 5, MONTH($P998) &gt;= 5), IF($T998 &lt;&gt; "", $H998/$T998, ""), ""), "")</f>
        <v/>
      </c>
      <c r="AM998" s="10" t="str">
        <f ca="1">IFERROR(IF(AND(NOW()&lt;= EOMONTH(DATE(YEAR($P998),6, 1), 0), Overall!$A1000&lt;&gt;"", MONTH($O998) &lt;= 6, MONTH($P998) &gt;= 6), IF($T998 &lt;&gt; "", $H998/$T998, ""), ""), "")</f>
        <v/>
      </c>
      <c r="AN998" s="10" t="str">
        <f ca="1">IFERROR(IF(AND(NOW()&lt;= EOMONTH(DATE(YEAR($P998),7, 1), 0), Overall!$A1000&lt;&gt;"", MONTH($O998) &lt;= 7, MONTH($P998) &gt;= 7), IF($T998 &lt;&gt; "", $H998/$T998, ""), ""), "")</f>
        <v/>
      </c>
      <c r="AO998" s="10" t="str">
        <f ca="1">IFERROR(IF(AND(NOW()&lt;= EOMONTH(DATE(YEAR($P998),8, 1), 0), Overall!$A1000&lt;&gt;"", MONTH($O998) &lt;= 8, MONTH($P998) &gt;= 8), IF($T998 &lt;&gt; "", $H998/$T998, ""), ""), "")</f>
        <v/>
      </c>
      <c r="AP998" s="10">
        <f ca="1">IFERROR(IF(AND(NOW()&lt;= EOMONTH(DATE(YEAR($P998),9, 1), 0), Overall!$A1000&lt;&gt;"", MONTH($O998) &lt;= 9, MONTH($P998) &gt;= 9), IF($T998 &lt;&gt; "", $H998/$T998, ""), ""), "")</f>
        <v>500000</v>
      </c>
      <c r="AQ998" s="10" t="str">
        <f ca="1">IFERROR(IF(AND(NOW()&lt;= EOMONTH(DATE(YEAR($P998),10, 1), 0), Overall!$A1000&lt;&gt;"", MONTH($O998) &lt;= 10, MONTH($P998) &gt;= 10), IF($T998 &lt;&gt; "", $H998/$T998, ""), ""), "")</f>
        <v/>
      </c>
      <c r="AR998" s="10" t="str">
        <f ca="1">IFERROR(IF(AND(NOW()&lt;= EOMONTH(DATE(YEAR($P998),11, 1), 0), Overall!$A1000&lt;&gt;"", MONTH($O998) &lt;=11, MONTH($P998) &gt;= 11), IF($T998 &lt;&gt; "", $H998/$T998, ""), ""), "")</f>
        <v/>
      </c>
      <c r="AS998" s="10" t="str">
        <f ca="1">IFERROR(IF(AND(NOW()&lt;= EOMONTH(DATE(YEAR($P998),12, 1), 0), Overall!$A1000&lt;&gt;"", MONTH($O998) &lt;= 12, MONTH($P998) &gt;= 12), IF($T998 &lt;&gt; "", $H998/$T998, ""), ""), "")</f>
        <v/>
      </c>
      <c r="AT998" s="16">
        <f t="shared" ref="AT998:AT1061" ca="1" si="32">SUM(AH998:AS998)</f>
        <v>500000</v>
      </c>
    </row>
    <row r="999" spans="1:46" x14ac:dyDescent="0.25">
      <c r="A999" t="str">
        <f>_xlfn.VALUETOTEXT(Overall!A1001)</f>
        <v>FY2025 PCHP</v>
      </c>
      <c r="B999" s="8">
        <f>IF(Overall!B1001&lt;&gt;"", VALUE(Overall!B1001), "")</f>
        <v>149</v>
      </c>
      <c r="C999" s="5" t="str">
        <f>IF(Overall!C1001&lt;&gt;"",_xlfn.VALUETOTEXT(Overall!C1001),"")</f>
        <v>25-0406-2506-25MLIL-PS-HZ-149</v>
      </c>
      <c r="D999" s="5" t="str">
        <f>_xlfn.VALUETOTEXT(Overall!D1001)</f>
        <v>HZ</v>
      </c>
      <c r="E999" s="5" t="str">
        <f>IF(Overall!Q1001&lt;&gt;"",_xlfn.VALUETOTEXT(Overall!Q1001),"")</f>
        <v>MLIL</v>
      </c>
      <c r="F999" s="5" t="str">
        <f>IF(Overall!E1001&lt;&gt;"",_xlfn.VALUETOTEXT(Overall!E1001),"")</f>
        <v>Merrill Lynch International</v>
      </c>
      <c r="G999" s="5" t="str">
        <f>IF(Overall!R1001&lt;&gt;"",_xlfn.VALUETOTEXT(Overall!R1001),"")</f>
        <v>Asian</v>
      </c>
      <c r="H999" s="6">
        <f>IF(Overall!F1001&lt;&gt;"",VALUE(Overall!F1001),"")</f>
        <v>500000</v>
      </c>
      <c r="I999" s="6">
        <f>IF(Overall!G1001&lt;&gt;"",VALUE(Overall!G1001),"")</f>
        <v>60</v>
      </c>
      <c r="J999" s="6">
        <f>IF(Overall!H1001&lt;&gt;"",VALUE(Overall!H1001),"")</f>
        <v>50</v>
      </c>
      <c r="K999" s="6">
        <f>IF(Overall!I1001&lt;&gt;"",VALUE(Overall!I1001),"")</f>
        <v>1.69</v>
      </c>
      <c r="L999" s="6">
        <f>IF(Overall!J1001&lt;&gt;"",VALUE(Overall!J1001),"")</f>
        <v>0.3</v>
      </c>
      <c r="M999" s="6">
        <f>IF(Overall!K1001&lt;&gt;"",VALUE(Overall!K1001),"")</f>
        <v>1.39</v>
      </c>
      <c r="N999" s="6">
        <f>IF(Overall!T1001&lt;&gt;"",VALUE(Overall!T1001),"")</f>
        <v>64.650000000000006</v>
      </c>
      <c r="O999" s="7">
        <f>IF(Overall!L1001&lt;&gt;"", DATEVALUE(Overall!L1001), "")</f>
        <v>45870</v>
      </c>
      <c r="P999" s="7">
        <f>IF(Overall!M1001&lt;&gt;"", DATEVALUE(Overall!M1001), "")</f>
        <v>45900</v>
      </c>
      <c r="Q999" s="7" t="str">
        <f>IF(Overall!S1001&lt;&gt;"",_xlfn.VALUETOTEXT(Overall!S1001),"")</f>
        <v>Aug</v>
      </c>
      <c r="R999" s="7">
        <f>IF(Overall!O1001&lt;&gt;"", DATEVALUE(Overall!O1001), "")</f>
        <v>45812</v>
      </c>
      <c r="S999" s="7">
        <f>IF(Overall!O1001&lt;&gt;"", DATEVALUE(Overall!O1001), "")</f>
        <v>45812</v>
      </c>
      <c r="T999" s="5">
        <f t="shared" si="31"/>
        <v>1</v>
      </c>
      <c r="U999" s="10" t="str">
        <f>IF(Overall!$A1001&lt;&gt;"",IF(AND(MONTH($O999) &lt;= 1, MONTH($P999) &gt;= 1), IF($T999 &lt;&gt; "", $H999/$T999, ""), ""),"")</f>
        <v/>
      </c>
      <c r="V999" s="10" t="str">
        <f>IF(Overall!$A1001&lt;&gt;"",IF(AND(MONTH($O999) &lt;= 2, MONTH($P999) &gt;= 2), IF($T999 &lt;&gt; "", $H999/$T999, ""), ""),"")</f>
        <v/>
      </c>
      <c r="W999" s="10" t="str">
        <f>IF(Overall!$A1001&lt;&gt;"",IF(AND(MONTH($O999) &lt;= 3, MONTH($P999) &gt;= 3), IF($T999 &lt;&gt; "", $H999/$T999, ""), ""),"")</f>
        <v/>
      </c>
      <c r="X999" s="10" t="str">
        <f>IF(Overall!$A1001&lt;&gt;"",IF(AND(MONTH($O999) &lt;= 4, MONTH($P999) &gt;= 4), IF($T999 &lt;&gt; "", $H999/$T999, ""), ""),"")</f>
        <v/>
      </c>
      <c r="Y999" s="10" t="str">
        <f>IF(Overall!$A1001&lt;&gt;"",IF(AND(MONTH($O999) &lt;= 5, MONTH($P999) &gt;= 5), IF($T999 &lt;&gt; "", $H999/$T999, ""), ""),"")</f>
        <v/>
      </c>
      <c r="Z999" s="10" t="str">
        <f>IF(Overall!$A1001&lt;&gt;"",IF(AND(MONTH($O999) &lt;= 6, MONTH($P999) &gt;= 6), IF($T999 &lt;&gt; "", $H999/$T999, ""), ""),"")</f>
        <v/>
      </c>
      <c r="AA999" s="10" t="str">
        <f>IF(Overall!$A1001&lt;&gt;"",IF(AND(MONTH($O999) &lt;= 7, MONTH($P999) &gt;= 7 ), IF($T999 &lt;&gt; "", $H999/$T999, ""), ""),"")</f>
        <v/>
      </c>
      <c r="AB999" s="10">
        <f>IF(Overall!$A1001&lt;&gt;"",IF(AND(MONTH($O999) &lt;= 8, MONTH($P999) &gt;= 8), IF($T999 &lt;&gt; "", $H999/$T999, ""), ""),"")</f>
        <v>500000</v>
      </c>
      <c r="AC999" s="10" t="str">
        <f>IF(Overall!$A1001&lt;&gt;"",IF(AND(MONTH($O999) &lt;= 9, MONTH($P999) &gt;= 9), IF($T999 &lt;&gt; "", $H999/$T999, ""), ""),"")</f>
        <v/>
      </c>
      <c r="AD999" s="10" t="str">
        <f>IF(Overall!$A1001&lt;&gt;"",IF(AND(MONTH($O999) &lt;= 10, MONTH($P999) &gt;= 10), IF($T999 &lt;&gt; "", $H999/$T999, ""), ""),"")</f>
        <v/>
      </c>
      <c r="AE999" s="10" t="str">
        <f>IF(Overall!$A1001&lt;&gt;"",IF(AND(MONTH($O999) &lt;= 11, MONTH($P999) &gt;= 11), IF($T999 &lt;&gt; "", $H999/$T999, ""), ""),"")</f>
        <v/>
      </c>
      <c r="AF999" s="10" t="str">
        <f>IF(Overall!$A1001&lt;&gt;"",IF(AND(MONTH($O999) &lt;= 12, MONTH($P999) &gt;= 12), IF($T999 &lt;&gt; "", $H999/$T999, ""), ""),"")</f>
        <v/>
      </c>
      <c r="AH999" s="10" t="str">
        <f ca="1">IFERROR(IF(AND(NOW()&lt;= EOMONTH(DATE(YEAR($P999),1, 1), 0), Overall!$A1001&lt;&gt;"", MONTH($O999) &lt;= 1, MONTH($P999) &gt;= 1), IF($T999 &lt;&gt; "", $H999/$T999, ""), ""), "")</f>
        <v/>
      </c>
      <c r="AI999" s="10" t="str">
        <f ca="1">IFERROR(IF(AND(NOW()&lt;= EOMONTH(DATE(YEAR($P999),2, 1), 0), Overall!$A1001&lt;&gt;"", MONTH($O999) &lt;= 2, MONTH($P999) &gt;= 2), IF($T999 &lt;&gt; "", $H999/$T999, ""), ""), "")</f>
        <v/>
      </c>
      <c r="AJ999" s="10" t="str">
        <f ca="1">IFERROR(IF(AND(NOW()&lt;= EOMONTH(DATE(YEAR($P999),3, 1), 0), Overall!$A1001&lt;&gt;"", MONTH($O999) &lt;= 3, MONTH($P999) &gt;= 3), IF($T999 &lt;&gt; "", $H999/$T999, ""), ""), "")</f>
        <v/>
      </c>
      <c r="AK999" s="10" t="str">
        <f ca="1">IFERROR(IF(AND(NOW()&lt;= EOMONTH(DATE(YEAR($P999),4, 1), 0), Overall!$A1001&lt;&gt;"", MONTH($O999) &lt;= 4, MONTH($P999) &gt;= 4), IF($T999 &lt;&gt; "", $H999/$T999, ""), ""), "")</f>
        <v/>
      </c>
      <c r="AL999" s="10" t="str">
        <f ca="1">IFERROR(IF(AND(NOW()&lt;= EOMONTH(DATE(YEAR($P999),5, 1), 0), Overall!$A1001&lt;&gt;"", MONTH($O999) &lt;= 5, MONTH($P999) &gt;= 5), IF($T999 &lt;&gt; "", $H999/$T999, ""), ""), "")</f>
        <v/>
      </c>
      <c r="AM999" s="10" t="str">
        <f ca="1">IFERROR(IF(AND(NOW()&lt;= EOMONTH(DATE(YEAR($P999),6, 1), 0), Overall!$A1001&lt;&gt;"", MONTH($O999) &lt;= 6, MONTH($P999) &gt;= 6), IF($T999 &lt;&gt; "", $H999/$T999, ""), ""), "")</f>
        <v/>
      </c>
      <c r="AN999" s="10" t="str">
        <f ca="1">IFERROR(IF(AND(NOW()&lt;= EOMONTH(DATE(YEAR($P999),7, 1), 0), Overall!$A1001&lt;&gt;"", MONTH($O999) &lt;= 7, MONTH($P999) &gt;= 7), IF($T999 &lt;&gt; "", $H999/$T999, ""), ""), "")</f>
        <v/>
      </c>
      <c r="AO999" s="10">
        <f ca="1">IFERROR(IF(AND(NOW()&lt;= EOMONTH(DATE(YEAR($P999),8, 1), 0), Overall!$A1001&lt;&gt;"", MONTH($O999) &lt;= 8, MONTH($P999) &gt;= 8), IF($T999 &lt;&gt; "", $H999/$T999, ""), ""), "")</f>
        <v>500000</v>
      </c>
      <c r="AP999" s="10" t="str">
        <f ca="1">IFERROR(IF(AND(NOW()&lt;= EOMONTH(DATE(YEAR($P999),9, 1), 0), Overall!$A1001&lt;&gt;"", MONTH($O999) &lt;= 9, MONTH($P999) &gt;= 9), IF($T999 &lt;&gt; "", $H999/$T999, ""), ""), "")</f>
        <v/>
      </c>
      <c r="AQ999" s="10" t="str">
        <f ca="1">IFERROR(IF(AND(NOW()&lt;= EOMONTH(DATE(YEAR($P999),10, 1), 0), Overall!$A1001&lt;&gt;"", MONTH($O999) &lt;= 10, MONTH($P999) &gt;= 10), IF($T999 &lt;&gt; "", $H999/$T999, ""), ""), "")</f>
        <v/>
      </c>
      <c r="AR999" s="10" t="str">
        <f ca="1">IFERROR(IF(AND(NOW()&lt;= EOMONTH(DATE(YEAR($P999),11, 1), 0), Overall!$A1001&lt;&gt;"", MONTH($O999) &lt;=11, MONTH($P999) &gt;= 11), IF($T999 &lt;&gt; "", $H999/$T999, ""), ""), "")</f>
        <v/>
      </c>
      <c r="AS999" s="10" t="str">
        <f ca="1">IFERROR(IF(AND(NOW()&lt;= EOMONTH(DATE(YEAR($P999),12, 1), 0), Overall!$A1001&lt;&gt;"", MONTH($O999) &lt;= 12, MONTH($P999) &gt;= 12), IF($T999 &lt;&gt; "", $H999/$T999, ""), ""), "")</f>
        <v/>
      </c>
      <c r="AT999" s="16">
        <f t="shared" ca="1" si="32"/>
        <v>500000</v>
      </c>
    </row>
    <row r="1000" spans="1:46" x14ac:dyDescent="0.25">
      <c r="A1000" t="str">
        <f>_xlfn.VALUETOTEXT(Overall!A1002)</f>
        <v>FY2025 PCHP</v>
      </c>
      <c r="B1000" s="8">
        <f>IF(Overall!B1002&lt;&gt;"", VALUE(Overall!B1002), "")</f>
        <v>150</v>
      </c>
      <c r="C1000" s="5" t="str">
        <f>IF(Overall!C1002&lt;&gt;"",_xlfn.VALUETOTEXT(Overall!C1002),"")</f>
        <v>25-0506-2606-25TOTS-PS-DS-150</v>
      </c>
      <c r="D1000" s="5" t="str">
        <f>_xlfn.VALUETOTEXT(Overall!D1002)</f>
        <v>DS</v>
      </c>
      <c r="E1000" s="5" t="str">
        <f>IF(Overall!Q1002&lt;&gt;"",_xlfn.VALUETOTEXT(Overall!Q1002),"")</f>
        <v>TOTS</v>
      </c>
      <c r="F1000" s="5" t="str">
        <f>IF(Overall!E1002&lt;&gt;"",_xlfn.VALUETOTEXT(Overall!E1002),"")</f>
        <v>TOTSA TotalEnergies Trading SA</v>
      </c>
      <c r="G1000" s="5" t="str">
        <f>IF(Overall!R1002&lt;&gt;"",_xlfn.VALUETOTEXT(Overall!R1002),"")</f>
        <v>Asian</v>
      </c>
      <c r="H1000" s="6">
        <f>IF(Overall!F1002&lt;&gt;"",VALUE(Overall!F1002),"")</f>
        <v>500000</v>
      </c>
      <c r="I1000" s="6">
        <f>IF(Overall!G1002&lt;&gt;"",VALUE(Overall!G1002),"")</f>
        <v>60</v>
      </c>
      <c r="J1000" s="6">
        <f>IF(Overall!H1002&lt;&gt;"",VALUE(Overall!H1002),"")</f>
        <v>50</v>
      </c>
      <c r="K1000" s="6">
        <f>IF(Overall!I1002&lt;&gt;"",VALUE(Overall!I1002),"")</f>
        <v>1.57</v>
      </c>
      <c r="L1000" s="6">
        <f>IF(Overall!J1002&lt;&gt;"",VALUE(Overall!J1002),"")</f>
        <v>0.2</v>
      </c>
      <c r="M1000" s="6">
        <f>IF(Overall!K1002&lt;&gt;"",VALUE(Overall!K1002),"")</f>
        <v>1.37</v>
      </c>
      <c r="N1000" s="6">
        <f>IF(Overall!T1002&lt;&gt;"",VALUE(Overall!T1002),"")</f>
        <v>64.569999999999993</v>
      </c>
      <c r="O1000" s="7">
        <f>IF(Overall!L1002&lt;&gt;"", DATEVALUE(Overall!L1002), "")</f>
        <v>45870</v>
      </c>
      <c r="P1000" s="7">
        <f>IF(Overall!M1002&lt;&gt;"", DATEVALUE(Overall!M1002), "")</f>
        <v>45900</v>
      </c>
      <c r="Q1000" s="7" t="str">
        <f>IF(Overall!S1002&lt;&gt;"",_xlfn.VALUETOTEXT(Overall!S1002),"")</f>
        <v>Aug</v>
      </c>
      <c r="R1000" s="7">
        <f>IF(Overall!O1002&lt;&gt;"", DATEVALUE(Overall!O1002), "")</f>
        <v>45813</v>
      </c>
      <c r="S1000" s="7">
        <f>IF(Overall!O1002&lt;&gt;"", DATEVALUE(Overall!O1002), "")</f>
        <v>45813</v>
      </c>
      <c r="T1000" s="5">
        <f t="shared" si="31"/>
        <v>1</v>
      </c>
      <c r="U1000" s="10" t="str">
        <f>IF(Overall!$A1002&lt;&gt;"",IF(AND(MONTH($O1000) &lt;= 1, MONTH($P1000) &gt;= 1), IF($T1000 &lt;&gt; "", $H1000/$T1000, ""), ""),"")</f>
        <v/>
      </c>
      <c r="V1000" s="10" t="str">
        <f>IF(Overall!$A1002&lt;&gt;"",IF(AND(MONTH($O1000) &lt;= 2, MONTH($P1000) &gt;= 2), IF($T1000 &lt;&gt; "", $H1000/$T1000, ""), ""),"")</f>
        <v/>
      </c>
      <c r="W1000" s="10" t="str">
        <f>IF(Overall!$A1002&lt;&gt;"",IF(AND(MONTH($O1000) &lt;= 3, MONTH($P1000) &gt;= 3), IF($T1000 &lt;&gt; "", $H1000/$T1000, ""), ""),"")</f>
        <v/>
      </c>
      <c r="X1000" s="10" t="str">
        <f>IF(Overall!$A1002&lt;&gt;"",IF(AND(MONTH($O1000) &lt;= 4, MONTH($P1000) &gt;= 4), IF($T1000 &lt;&gt; "", $H1000/$T1000, ""), ""),"")</f>
        <v/>
      </c>
      <c r="Y1000" s="10" t="str">
        <f>IF(Overall!$A1002&lt;&gt;"",IF(AND(MONTH($O1000) &lt;= 5, MONTH($P1000) &gt;= 5), IF($T1000 &lt;&gt; "", $H1000/$T1000, ""), ""),"")</f>
        <v/>
      </c>
      <c r="Z1000" s="10" t="str">
        <f>IF(Overall!$A1002&lt;&gt;"",IF(AND(MONTH($O1000) &lt;= 6, MONTH($P1000) &gt;= 6), IF($T1000 &lt;&gt; "", $H1000/$T1000, ""), ""),"")</f>
        <v/>
      </c>
      <c r="AA1000" s="10" t="str">
        <f>IF(Overall!$A1002&lt;&gt;"",IF(AND(MONTH($O1000) &lt;= 7, MONTH($P1000) &gt;= 7 ), IF($T1000 &lt;&gt; "", $H1000/$T1000, ""), ""),"")</f>
        <v/>
      </c>
      <c r="AB1000" s="10">
        <f>IF(Overall!$A1002&lt;&gt;"",IF(AND(MONTH($O1000) &lt;= 8, MONTH($P1000) &gt;= 8), IF($T1000 &lt;&gt; "", $H1000/$T1000, ""), ""),"")</f>
        <v>500000</v>
      </c>
      <c r="AC1000" s="10" t="str">
        <f>IF(Overall!$A1002&lt;&gt;"",IF(AND(MONTH($O1000) &lt;= 9, MONTH($P1000) &gt;= 9), IF($T1000 &lt;&gt; "", $H1000/$T1000, ""), ""),"")</f>
        <v/>
      </c>
      <c r="AD1000" s="10" t="str">
        <f>IF(Overall!$A1002&lt;&gt;"",IF(AND(MONTH($O1000) &lt;= 10, MONTH($P1000) &gt;= 10), IF($T1000 &lt;&gt; "", $H1000/$T1000, ""), ""),"")</f>
        <v/>
      </c>
      <c r="AE1000" s="10" t="str">
        <f>IF(Overall!$A1002&lt;&gt;"",IF(AND(MONTH($O1000) &lt;= 11, MONTH($P1000) &gt;= 11), IF($T1000 &lt;&gt; "", $H1000/$T1000, ""), ""),"")</f>
        <v/>
      </c>
      <c r="AF1000" s="10" t="str">
        <f>IF(Overall!$A1002&lt;&gt;"",IF(AND(MONTH($O1000) &lt;= 12, MONTH($P1000) &gt;= 12), IF($T1000 &lt;&gt; "", $H1000/$T1000, ""), ""),"")</f>
        <v/>
      </c>
      <c r="AH1000" s="10" t="str">
        <f ca="1">IFERROR(IF(AND(NOW()&lt;= EOMONTH(DATE(YEAR($P1000),1, 1), 0), Overall!$A1002&lt;&gt;"", MONTH($O1000) &lt;= 1, MONTH($P1000) &gt;= 1), IF($T1000 &lt;&gt; "", $H1000/$T1000, ""), ""), "")</f>
        <v/>
      </c>
      <c r="AI1000" s="10" t="str">
        <f ca="1">IFERROR(IF(AND(NOW()&lt;= EOMONTH(DATE(YEAR($P1000),2, 1), 0), Overall!$A1002&lt;&gt;"", MONTH($O1000) &lt;= 2, MONTH($P1000) &gt;= 2), IF($T1000 &lt;&gt; "", $H1000/$T1000, ""), ""), "")</f>
        <v/>
      </c>
      <c r="AJ1000" s="10" t="str">
        <f ca="1">IFERROR(IF(AND(NOW()&lt;= EOMONTH(DATE(YEAR($P1000),3, 1), 0), Overall!$A1002&lt;&gt;"", MONTH($O1000) &lt;= 3, MONTH($P1000) &gt;= 3), IF($T1000 &lt;&gt; "", $H1000/$T1000, ""), ""), "")</f>
        <v/>
      </c>
      <c r="AK1000" s="10" t="str">
        <f ca="1">IFERROR(IF(AND(NOW()&lt;= EOMONTH(DATE(YEAR($P1000),4, 1), 0), Overall!$A1002&lt;&gt;"", MONTH($O1000) &lt;= 4, MONTH($P1000) &gt;= 4), IF($T1000 &lt;&gt; "", $H1000/$T1000, ""), ""), "")</f>
        <v/>
      </c>
      <c r="AL1000" s="10" t="str">
        <f ca="1">IFERROR(IF(AND(NOW()&lt;= EOMONTH(DATE(YEAR($P1000),5, 1), 0), Overall!$A1002&lt;&gt;"", MONTH($O1000) &lt;= 5, MONTH($P1000) &gt;= 5), IF($T1000 &lt;&gt; "", $H1000/$T1000, ""), ""), "")</f>
        <v/>
      </c>
      <c r="AM1000" s="10" t="str">
        <f ca="1">IFERROR(IF(AND(NOW()&lt;= EOMONTH(DATE(YEAR($P1000),6, 1), 0), Overall!$A1002&lt;&gt;"", MONTH($O1000) &lt;= 6, MONTH($P1000) &gt;= 6), IF($T1000 &lt;&gt; "", $H1000/$T1000, ""), ""), "")</f>
        <v/>
      </c>
      <c r="AN1000" s="10" t="str">
        <f ca="1">IFERROR(IF(AND(NOW()&lt;= EOMONTH(DATE(YEAR($P1000),7, 1), 0), Overall!$A1002&lt;&gt;"", MONTH($O1000) &lt;= 7, MONTH($P1000) &gt;= 7), IF($T1000 &lt;&gt; "", $H1000/$T1000, ""), ""), "")</f>
        <v/>
      </c>
      <c r="AO1000" s="10">
        <f ca="1">IFERROR(IF(AND(NOW()&lt;= EOMONTH(DATE(YEAR($P1000),8, 1), 0), Overall!$A1002&lt;&gt;"", MONTH($O1000) &lt;= 8, MONTH($P1000) &gt;= 8), IF($T1000 &lt;&gt; "", $H1000/$T1000, ""), ""), "")</f>
        <v>500000</v>
      </c>
      <c r="AP1000" s="10" t="str">
        <f ca="1">IFERROR(IF(AND(NOW()&lt;= EOMONTH(DATE(YEAR($P1000),9, 1), 0), Overall!$A1002&lt;&gt;"", MONTH($O1000) &lt;= 9, MONTH($P1000) &gt;= 9), IF($T1000 &lt;&gt; "", $H1000/$T1000, ""), ""), "")</f>
        <v/>
      </c>
      <c r="AQ1000" s="10" t="str">
        <f ca="1">IFERROR(IF(AND(NOW()&lt;= EOMONTH(DATE(YEAR($P1000),10, 1), 0), Overall!$A1002&lt;&gt;"", MONTH($O1000) &lt;= 10, MONTH($P1000) &gt;= 10), IF($T1000 &lt;&gt; "", $H1000/$T1000, ""), ""), "")</f>
        <v/>
      </c>
      <c r="AR1000" s="10" t="str">
        <f ca="1">IFERROR(IF(AND(NOW()&lt;= EOMONTH(DATE(YEAR($P1000),11, 1), 0), Overall!$A1002&lt;&gt;"", MONTH($O1000) &lt;=11, MONTH($P1000) &gt;= 11), IF($T1000 &lt;&gt; "", $H1000/$T1000, ""), ""), "")</f>
        <v/>
      </c>
      <c r="AS1000" s="10" t="str">
        <f ca="1">IFERROR(IF(AND(NOW()&lt;= EOMONTH(DATE(YEAR($P1000),12, 1), 0), Overall!$A1002&lt;&gt;"", MONTH($O1000) &lt;= 12, MONTH($P1000) &gt;= 12), IF($T1000 &lt;&gt; "", $H1000/$T1000, ""), ""), "")</f>
        <v/>
      </c>
      <c r="AT1000" s="16">
        <f t="shared" ca="1" si="32"/>
        <v>500000</v>
      </c>
    </row>
    <row r="1001" spans="1:46" x14ac:dyDescent="0.25">
      <c r="A1001" t="str">
        <f>_xlfn.VALUETOTEXT(Overall!A1003)</f>
        <v>FY2025 PCHP</v>
      </c>
      <c r="B1001" s="8">
        <f>IF(Overall!B1003&lt;&gt;"", VALUE(Overall!B1003), "")</f>
        <v>151</v>
      </c>
      <c r="C1001" s="5" t="str">
        <f>IF(Overall!C1003&lt;&gt;"",_xlfn.VALUETOTEXT(Overall!C1003),"")</f>
        <v>25-0506-2606-25CIMI-PS-DS-151</v>
      </c>
      <c r="D1001" s="5" t="str">
        <f>_xlfn.VALUETOTEXT(Overall!D1003)</f>
        <v>DS</v>
      </c>
      <c r="E1001" s="5" t="str">
        <f>IF(Overall!Q1003&lt;&gt;"",_xlfn.VALUETOTEXT(Overall!Q1003),"")</f>
        <v>CIMI</v>
      </c>
      <c r="F1001" s="5" t="str">
        <f>IF(Overall!E1003&lt;&gt;"",_xlfn.VALUETOTEXT(Overall!E1003),"")</f>
        <v>CIMB Islamic Bank Berhad</v>
      </c>
      <c r="G1001" s="5" t="str">
        <f>IF(Overall!R1003&lt;&gt;"",_xlfn.VALUETOTEXT(Overall!R1003),"")</f>
        <v>Asian</v>
      </c>
      <c r="H1001" s="6">
        <f>IF(Overall!F1003&lt;&gt;"",VALUE(Overall!F1003),"")</f>
        <v>500000</v>
      </c>
      <c r="I1001" s="6">
        <f>IF(Overall!G1003&lt;&gt;"",VALUE(Overall!G1003),"")</f>
        <v>60</v>
      </c>
      <c r="J1001" s="6">
        <f>IF(Overall!H1003&lt;&gt;"",VALUE(Overall!H1003),"")</f>
        <v>50</v>
      </c>
      <c r="K1001" s="6">
        <f>IF(Overall!I1003&lt;&gt;"",VALUE(Overall!I1003),"")</f>
        <v>1.67</v>
      </c>
      <c r="L1001" s="6">
        <f>IF(Overall!J1003&lt;&gt;"",VALUE(Overall!J1003),"")</f>
        <v>0.3</v>
      </c>
      <c r="M1001" s="6">
        <f>IF(Overall!K1003&lt;&gt;"",VALUE(Overall!K1003),"")</f>
        <v>1.37</v>
      </c>
      <c r="N1001" s="6">
        <f>IF(Overall!T1003&lt;&gt;"",VALUE(Overall!T1003),"")</f>
        <v>64.5</v>
      </c>
      <c r="O1001" s="7">
        <f>IF(Overall!L1003&lt;&gt;"", DATEVALUE(Overall!L1003), "")</f>
        <v>45870</v>
      </c>
      <c r="P1001" s="7">
        <f>IF(Overall!M1003&lt;&gt;"", DATEVALUE(Overall!M1003), "")</f>
        <v>45900</v>
      </c>
      <c r="Q1001" s="7" t="str">
        <f>IF(Overall!S1003&lt;&gt;"",_xlfn.VALUETOTEXT(Overall!S1003),"")</f>
        <v>Aug</v>
      </c>
      <c r="R1001" s="7">
        <f>IF(Overall!O1003&lt;&gt;"", DATEVALUE(Overall!O1003), "")</f>
        <v>45813</v>
      </c>
      <c r="S1001" s="7">
        <f>IF(Overall!O1003&lt;&gt;"", DATEVALUE(Overall!O1003), "")</f>
        <v>45813</v>
      </c>
      <c r="T1001" s="5">
        <f t="shared" si="31"/>
        <v>1</v>
      </c>
      <c r="U1001" s="10" t="str">
        <f>IF(Overall!$A1003&lt;&gt;"",IF(AND(MONTH($O1001) &lt;= 1, MONTH($P1001) &gt;= 1), IF($T1001 &lt;&gt; "", $H1001/$T1001, ""), ""),"")</f>
        <v/>
      </c>
      <c r="V1001" s="10" t="str">
        <f>IF(Overall!$A1003&lt;&gt;"",IF(AND(MONTH($O1001) &lt;= 2, MONTH($P1001) &gt;= 2), IF($T1001 &lt;&gt; "", $H1001/$T1001, ""), ""),"")</f>
        <v/>
      </c>
      <c r="W1001" s="10" t="str">
        <f>IF(Overall!$A1003&lt;&gt;"",IF(AND(MONTH($O1001) &lt;= 3, MONTH($P1001) &gt;= 3), IF($T1001 &lt;&gt; "", $H1001/$T1001, ""), ""),"")</f>
        <v/>
      </c>
      <c r="X1001" s="10" t="str">
        <f>IF(Overall!$A1003&lt;&gt;"",IF(AND(MONTH($O1001) &lt;= 4, MONTH($P1001) &gt;= 4), IF($T1001 &lt;&gt; "", $H1001/$T1001, ""), ""),"")</f>
        <v/>
      </c>
      <c r="Y1001" s="10" t="str">
        <f>IF(Overall!$A1003&lt;&gt;"",IF(AND(MONTH($O1001) &lt;= 5, MONTH($P1001) &gt;= 5), IF($T1001 &lt;&gt; "", $H1001/$T1001, ""), ""),"")</f>
        <v/>
      </c>
      <c r="Z1001" s="10" t="str">
        <f>IF(Overall!$A1003&lt;&gt;"",IF(AND(MONTH($O1001) &lt;= 6, MONTH($P1001) &gt;= 6), IF($T1001 &lt;&gt; "", $H1001/$T1001, ""), ""),"")</f>
        <v/>
      </c>
      <c r="AA1001" s="10" t="str">
        <f>IF(Overall!$A1003&lt;&gt;"",IF(AND(MONTH($O1001) &lt;= 7, MONTH($P1001) &gt;= 7 ), IF($T1001 &lt;&gt; "", $H1001/$T1001, ""), ""),"")</f>
        <v/>
      </c>
      <c r="AB1001" s="10">
        <f>IF(Overall!$A1003&lt;&gt;"",IF(AND(MONTH($O1001) &lt;= 8, MONTH($P1001) &gt;= 8), IF($T1001 &lt;&gt; "", $H1001/$T1001, ""), ""),"")</f>
        <v>500000</v>
      </c>
      <c r="AC1001" s="10" t="str">
        <f>IF(Overall!$A1003&lt;&gt;"",IF(AND(MONTH($O1001) &lt;= 9, MONTH($P1001) &gt;= 9), IF($T1001 &lt;&gt; "", $H1001/$T1001, ""), ""),"")</f>
        <v/>
      </c>
      <c r="AD1001" s="10" t="str">
        <f>IF(Overall!$A1003&lt;&gt;"",IF(AND(MONTH($O1001) &lt;= 10, MONTH($P1001) &gt;= 10), IF($T1001 &lt;&gt; "", $H1001/$T1001, ""), ""),"")</f>
        <v/>
      </c>
      <c r="AE1001" s="10" t="str">
        <f>IF(Overall!$A1003&lt;&gt;"",IF(AND(MONTH($O1001) &lt;= 11, MONTH($P1001) &gt;= 11), IF($T1001 &lt;&gt; "", $H1001/$T1001, ""), ""),"")</f>
        <v/>
      </c>
      <c r="AF1001" s="10" t="str">
        <f>IF(Overall!$A1003&lt;&gt;"",IF(AND(MONTH($O1001) &lt;= 12, MONTH($P1001) &gt;= 12), IF($T1001 &lt;&gt; "", $H1001/$T1001, ""), ""),"")</f>
        <v/>
      </c>
      <c r="AH1001" s="10" t="str">
        <f ca="1">IFERROR(IF(AND(NOW()&lt;= EOMONTH(DATE(YEAR($P1001),1, 1), 0), Overall!$A1003&lt;&gt;"", MONTH($O1001) &lt;= 1, MONTH($P1001) &gt;= 1), IF($T1001 &lt;&gt; "", $H1001/$T1001, ""), ""), "")</f>
        <v/>
      </c>
      <c r="AI1001" s="10" t="str">
        <f ca="1">IFERROR(IF(AND(NOW()&lt;= EOMONTH(DATE(YEAR($P1001),2, 1), 0), Overall!$A1003&lt;&gt;"", MONTH($O1001) &lt;= 2, MONTH($P1001) &gt;= 2), IF($T1001 &lt;&gt; "", $H1001/$T1001, ""), ""), "")</f>
        <v/>
      </c>
      <c r="AJ1001" s="10" t="str">
        <f ca="1">IFERROR(IF(AND(NOW()&lt;= EOMONTH(DATE(YEAR($P1001),3, 1), 0), Overall!$A1003&lt;&gt;"", MONTH($O1001) &lt;= 3, MONTH($P1001) &gt;= 3), IF($T1001 &lt;&gt; "", $H1001/$T1001, ""), ""), "")</f>
        <v/>
      </c>
      <c r="AK1001" s="10" t="str">
        <f ca="1">IFERROR(IF(AND(NOW()&lt;= EOMONTH(DATE(YEAR($P1001),4, 1), 0), Overall!$A1003&lt;&gt;"", MONTH($O1001) &lt;= 4, MONTH($P1001) &gt;= 4), IF($T1001 &lt;&gt; "", $H1001/$T1001, ""), ""), "")</f>
        <v/>
      </c>
      <c r="AL1001" s="10" t="str">
        <f ca="1">IFERROR(IF(AND(NOW()&lt;= EOMONTH(DATE(YEAR($P1001),5, 1), 0), Overall!$A1003&lt;&gt;"", MONTH($O1001) &lt;= 5, MONTH($P1001) &gt;= 5), IF($T1001 &lt;&gt; "", $H1001/$T1001, ""), ""), "")</f>
        <v/>
      </c>
      <c r="AM1001" s="10" t="str">
        <f ca="1">IFERROR(IF(AND(NOW()&lt;= EOMONTH(DATE(YEAR($P1001),6, 1), 0), Overall!$A1003&lt;&gt;"", MONTH($O1001) &lt;= 6, MONTH($P1001) &gt;= 6), IF($T1001 &lt;&gt; "", $H1001/$T1001, ""), ""), "")</f>
        <v/>
      </c>
      <c r="AN1001" s="10" t="str">
        <f ca="1">IFERROR(IF(AND(NOW()&lt;= EOMONTH(DATE(YEAR($P1001),7, 1), 0), Overall!$A1003&lt;&gt;"", MONTH($O1001) &lt;= 7, MONTH($P1001) &gt;= 7), IF($T1001 &lt;&gt; "", $H1001/$T1001, ""), ""), "")</f>
        <v/>
      </c>
      <c r="AO1001" s="10">
        <f ca="1">IFERROR(IF(AND(NOW()&lt;= EOMONTH(DATE(YEAR($P1001),8, 1), 0), Overall!$A1003&lt;&gt;"", MONTH($O1001) &lt;= 8, MONTH($P1001) &gt;= 8), IF($T1001 &lt;&gt; "", $H1001/$T1001, ""), ""), "")</f>
        <v>500000</v>
      </c>
      <c r="AP1001" s="10" t="str">
        <f ca="1">IFERROR(IF(AND(NOW()&lt;= EOMONTH(DATE(YEAR($P1001),9, 1), 0), Overall!$A1003&lt;&gt;"", MONTH($O1001) &lt;= 9, MONTH($P1001) &gt;= 9), IF($T1001 &lt;&gt; "", $H1001/$T1001, ""), ""), "")</f>
        <v/>
      </c>
      <c r="AQ1001" s="10" t="str">
        <f ca="1">IFERROR(IF(AND(NOW()&lt;= EOMONTH(DATE(YEAR($P1001),10, 1), 0), Overall!$A1003&lt;&gt;"", MONTH($O1001) &lt;= 10, MONTH($P1001) &gt;= 10), IF($T1001 &lt;&gt; "", $H1001/$T1001, ""), ""), "")</f>
        <v/>
      </c>
      <c r="AR1001" s="10" t="str">
        <f ca="1">IFERROR(IF(AND(NOW()&lt;= EOMONTH(DATE(YEAR($P1001),11, 1), 0), Overall!$A1003&lt;&gt;"", MONTH($O1001) &lt;=11, MONTH($P1001) &gt;= 11), IF($T1001 &lt;&gt; "", $H1001/$T1001, ""), ""), "")</f>
        <v/>
      </c>
      <c r="AS1001" s="10" t="str">
        <f ca="1">IFERROR(IF(AND(NOW()&lt;= EOMONTH(DATE(YEAR($P1001),12, 1), 0), Overall!$A1003&lt;&gt;"", MONTH($O1001) &lt;= 12, MONTH($P1001) &gt;= 12), IF($T1001 &lt;&gt; "", $H1001/$T1001, ""), ""), "")</f>
        <v/>
      </c>
      <c r="AT1001" s="16">
        <f t="shared" ca="1" si="32"/>
        <v>500000</v>
      </c>
    </row>
    <row r="1002" spans="1:46" x14ac:dyDescent="0.25">
      <c r="A1002" t="str">
        <f>_xlfn.VALUETOTEXT(Overall!A1004)</f>
        <v>FY2025 PCHP</v>
      </c>
      <c r="B1002" s="8">
        <f>IF(Overall!B1004&lt;&gt;"", VALUE(Overall!B1004), "")</f>
        <v>152</v>
      </c>
      <c r="C1002" s="5" t="str">
        <f>IF(Overall!C1004&lt;&gt;"",_xlfn.VALUETOTEXT(Overall!C1004),"")</f>
        <v>25-1206-0707-25SCBB-PS-DS-152</v>
      </c>
      <c r="D1002" s="5" t="str">
        <f>_xlfn.VALUETOTEXT(Overall!D1004)</f>
        <v>DS</v>
      </c>
      <c r="E1002" s="5" t="str">
        <f>IF(Overall!Q1004&lt;&gt;"",_xlfn.VALUETOTEXT(Overall!Q1004),"")</f>
        <v>SCBB</v>
      </c>
      <c r="F1002" s="5" t="str">
        <f>IF(Overall!E1004&lt;&gt;"",_xlfn.VALUETOTEXT(Overall!E1004),"")</f>
        <v>Standard Chartered Bank (M) Bhd</v>
      </c>
      <c r="G1002" s="5" t="str">
        <f>IF(Overall!R1004&lt;&gt;"",_xlfn.VALUETOTEXT(Overall!R1004),"")</f>
        <v>Asian</v>
      </c>
      <c r="H1002" s="6">
        <f>IF(Overall!F1004&lt;&gt;"",VALUE(Overall!F1004),"")</f>
        <v>500000</v>
      </c>
      <c r="I1002" s="6">
        <f>IF(Overall!G1004&lt;&gt;"",VALUE(Overall!G1004),"")</f>
        <v>60</v>
      </c>
      <c r="J1002" s="6">
        <f>IF(Overall!H1004&lt;&gt;"",VALUE(Overall!H1004),"")</f>
        <v>50</v>
      </c>
      <c r="K1002" s="6">
        <f>IF(Overall!I1004&lt;&gt;"",VALUE(Overall!I1004),"")</f>
        <v>0.4</v>
      </c>
      <c r="L1002" s="6">
        <f>IF(Overall!J1004&lt;&gt;"",VALUE(Overall!J1004),"")</f>
        <v>0.02</v>
      </c>
      <c r="M1002" s="6">
        <f>IF(Overall!K1004&lt;&gt;"",VALUE(Overall!K1004),"")</f>
        <v>0.38</v>
      </c>
      <c r="N1002" s="6">
        <f>IF(Overall!T1004&lt;&gt;"",VALUE(Overall!T1004),"")</f>
        <v>68.25</v>
      </c>
      <c r="O1002" s="7">
        <f>IF(Overall!L1004&lt;&gt;"", DATEVALUE(Overall!L1004), "")</f>
        <v>45839</v>
      </c>
      <c r="P1002" s="7">
        <f>IF(Overall!M1004&lt;&gt;"", DATEVALUE(Overall!M1004), "")</f>
        <v>45869</v>
      </c>
      <c r="Q1002" s="7" t="str">
        <f>IF(Overall!S1004&lt;&gt;"",_xlfn.VALUETOTEXT(Overall!S1004),"")</f>
        <v>Jul</v>
      </c>
      <c r="R1002" s="7">
        <f>IF(Overall!O1004&lt;&gt;"", DATEVALUE(Overall!O1004), "")</f>
        <v>45820</v>
      </c>
      <c r="S1002" s="7">
        <f>IF(Overall!O1004&lt;&gt;"", DATEVALUE(Overall!O1004), "")</f>
        <v>45820</v>
      </c>
      <c r="T1002" s="5">
        <f t="shared" si="31"/>
        <v>1</v>
      </c>
      <c r="U1002" s="10" t="str">
        <f>IF(Overall!$A1004&lt;&gt;"",IF(AND(MONTH($O1002) &lt;= 1, MONTH($P1002) &gt;= 1), IF($T1002 &lt;&gt; "", $H1002/$T1002, ""), ""),"")</f>
        <v/>
      </c>
      <c r="V1002" s="10" t="str">
        <f>IF(Overall!$A1004&lt;&gt;"",IF(AND(MONTH($O1002) &lt;= 2, MONTH($P1002) &gt;= 2), IF($T1002 &lt;&gt; "", $H1002/$T1002, ""), ""),"")</f>
        <v/>
      </c>
      <c r="W1002" s="10" t="str">
        <f>IF(Overall!$A1004&lt;&gt;"",IF(AND(MONTH($O1002) &lt;= 3, MONTH($P1002) &gt;= 3), IF($T1002 &lt;&gt; "", $H1002/$T1002, ""), ""),"")</f>
        <v/>
      </c>
      <c r="X1002" s="10" t="str">
        <f>IF(Overall!$A1004&lt;&gt;"",IF(AND(MONTH($O1002) &lt;= 4, MONTH($P1002) &gt;= 4), IF($T1002 &lt;&gt; "", $H1002/$T1002, ""), ""),"")</f>
        <v/>
      </c>
      <c r="Y1002" s="10" t="str">
        <f>IF(Overall!$A1004&lt;&gt;"",IF(AND(MONTH($O1002) &lt;= 5, MONTH($P1002) &gt;= 5), IF($T1002 &lt;&gt; "", $H1002/$T1002, ""), ""),"")</f>
        <v/>
      </c>
      <c r="Z1002" s="10" t="str">
        <f>IF(Overall!$A1004&lt;&gt;"",IF(AND(MONTH($O1002) &lt;= 6, MONTH($P1002) &gt;= 6), IF($T1002 &lt;&gt; "", $H1002/$T1002, ""), ""),"")</f>
        <v/>
      </c>
      <c r="AA1002" s="10">
        <f>IF(Overall!$A1004&lt;&gt;"",IF(AND(MONTH($O1002) &lt;= 7, MONTH($P1002) &gt;= 7 ), IF($T1002 &lt;&gt; "", $H1002/$T1002, ""), ""),"")</f>
        <v>500000</v>
      </c>
      <c r="AB1002" s="10" t="str">
        <f>IF(Overall!$A1004&lt;&gt;"",IF(AND(MONTH($O1002) &lt;= 8, MONTH($P1002) &gt;= 8), IF($T1002 &lt;&gt; "", $H1002/$T1002, ""), ""),"")</f>
        <v/>
      </c>
      <c r="AC1002" s="10" t="str">
        <f>IF(Overall!$A1004&lt;&gt;"",IF(AND(MONTH($O1002) &lt;= 9, MONTH($P1002) &gt;= 9), IF($T1002 &lt;&gt; "", $H1002/$T1002, ""), ""),"")</f>
        <v/>
      </c>
      <c r="AD1002" s="10" t="str">
        <f>IF(Overall!$A1004&lt;&gt;"",IF(AND(MONTH($O1002) &lt;= 10, MONTH($P1002) &gt;= 10), IF($T1002 &lt;&gt; "", $H1002/$T1002, ""), ""),"")</f>
        <v/>
      </c>
      <c r="AE1002" s="10" t="str">
        <f>IF(Overall!$A1004&lt;&gt;"",IF(AND(MONTH($O1002) &lt;= 11, MONTH($P1002) &gt;= 11), IF($T1002 &lt;&gt; "", $H1002/$T1002, ""), ""),"")</f>
        <v/>
      </c>
      <c r="AF1002" s="10" t="str">
        <f>IF(Overall!$A1004&lt;&gt;"",IF(AND(MONTH($O1002) &lt;= 12, MONTH($P1002) &gt;= 12), IF($T1002 &lt;&gt; "", $H1002/$T1002, ""), ""),"")</f>
        <v/>
      </c>
      <c r="AH1002" s="10" t="str">
        <f ca="1">IFERROR(IF(AND(NOW()&lt;= EOMONTH(DATE(YEAR($P1002),1, 1), 0), Overall!$A1004&lt;&gt;"", MONTH($O1002) &lt;= 1, MONTH($P1002) &gt;= 1), IF($T1002 &lt;&gt; "", $H1002/$T1002, ""), ""), "")</f>
        <v/>
      </c>
      <c r="AI1002" s="10" t="str">
        <f ca="1">IFERROR(IF(AND(NOW()&lt;= EOMONTH(DATE(YEAR($P1002),2, 1), 0), Overall!$A1004&lt;&gt;"", MONTH($O1002) &lt;= 2, MONTH($P1002) &gt;= 2), IF($T1002 &lt;&gt; "", $H1002/$T1002, ""), ""), "")</f>
        <v/>
      </c>
      <c r="AJ1002" s="10" t="str">
        <f ca="1">IFERROR(IF(AND(NOW()&lt;= EOMONTH(DATE(YEAR($P1002),3, 1), 0), Overall!$A1004&lt;&gt;"", MONTH($O1002) &lt;= 3, MONTH($P1002) &gt;= 3), IF($T1002 &lt;&gt; "", $H1002/$T1002, ""), ""), "")</f>
        <v/>
      </c>
      <c r="AK1002" s="10" t="str">
        <f ca="1">IFERROR(IF(AND(NOW()&lt;= EOMONTH(DATE(YEAR($P1002),4, 1), 0), Overall!$A1004&lt;&gt;"", MONTH($O1002) &lt;= 4, MONTH($P1002) &gt;= 4), IF($T1002 &lt;&gt; "", $H1002/$T1002, ""), ""), "")</f>
        <v/>
      </c>
      <c r="AL1002" s="10" t="str">
        <f ca="1">IFERROR(IF(AND(NOW()&lt;= EOMONTH(DATE(YEAR($P1002),5, 1), 0), Overall!$A1004&lt;&gt;"", MONTH($O1002) &lt;= 5, MONTH($P1002) &gt;= 5), IF($T1002 &lt;&gt; "", $H1002/$T1002, ""), ""), "")</f>
        <v/>
      </c>
      <c r="AM1002" s="10" t="str">
        <f ca="1">IFERROR(IF(AND(NOW()&lt;= EOMONTH(DATE(YEAR($P1002),6, 1), 0), Overall!$A1004&lt;&gt;"", MONTH($O1002) &lt;= 6, MONTH($P1002) &gt;= 6), IF($T1002 &lt;&gt; "", $H1002/$T1002, ""), ""), "")</f>
        <v/>
      </c>
      <c r="AN1002" s="10">
        <f ca="1">IFERROR(IF(AND(NOW()&lt;= EOMONTH(DATE(YEAR($P1002),7, 1), 0), Overall!$A1004&lt;&gt;"", MONTH($O1002) &lt;= 7, MONTH($P1002) &gt;= 7), IF($T1002 &lt;&gt; "", $H1002/$T1002, ""), ""), "")</f>
        <v>500000</v>
      </c>
      <c r="AO1002" s="10" t="str">
        <f ca="1">IFERROR(IF(AND(NOW()&lt;= EOMONTH(DATE(YEAR($P1002),8, 1), 0), Overall!$A1004&lt;&gt;"", MONTH($O1002) &lt;= 8, MONTH($P1002) &gt;= 8), IF($T1002 &lt;&gt; "", $H1002/$T1002, ""), ""), "")</f>
        <v/>
      </c>
      <c r="AP1002" s="10" t="str">
        <f ca="1">IFERROR(IF(AND(NOW()&lt;= EOMONTH(DATE(YEAR($P1002),9, 1), 0), Overall!$A1004&lt;&gt;"", MONTH($O1002) &lt;= 9, MONTH($P1002) &gt;= 9), IF($T1002 &lt;&gt; "", $H1002/$T1002, ""), ""), "")</f>
        <v/>
      </c>
      <c r="AQ1002" s="10" t="str">
        <f ca="1">IFERROR(IF(AND(NOW()&lt;= EOMONTH(DATE(YEAR($P1002),10, 1), 0), Overall!$A1004&lt;&gt;"", MONTH($O1002) &lt;= 10, MONTH($P1002) &gt;= 10), IF($T1002 &lt;&gt; "", $H1002/$T1002, ""), ""), "")</f>
        <v/>
      </c>
      <c r="AR1002" s="10" t="str">
        <f ca="1">IFERROR(IF(AND(NOW()&lt;= EOMONTH(DATE(YEAR($P1002),11, 1), 0), Overall!$A1004&lt;&gt;"", MONTH($O1002) &lt;=11, MONTH($P1002) &gt;= 11), IF($T1002 &lt;&gt; "", $H1002/$T1002, ""), ""), "")</f>
        <v/>
      </c>
      <c r="AS1002" s="10" t="str">
        <f ca="1">IFERROR(IF(AND(NOW()&lt;= EOMONTH(DATE(YEAR($P1002),12, 1), 0), Overall!$A1004&lt;&gt;"", MONTH($O1002) &lt;= 12, MONTH($P1002) &gt;= 12), IF($T1002 &lt;&gt; "", $H1002/$T1002, ""), ""), "")</f>
        <v/>
      </c>
      <c r="AT1002" s="16">
        <f t="shared" ca="1" si="32"/>
        <v>500000</v>
      </c>
    </row>
    <row r="1003" spans="1:46" x14ac:dyDescent="0.25">
      <c r="A1003" t="str">
        <f>_xlfn.VALUETOTEXT(Overall!A1005)</f>
        <v>FY2025 PCHP</v>
      </c>
      <c r="B1003" s="8">
        <f>IF(Overall!B1005&lt;&gt;"", VALUE(Overall!B1005), "")</f>
        <v>153</v>
      </c>
      <c r="C1003" s="5" t="str">
        <f>IF(Overall!C1005&lt;&gt;"",_xlfn.VALUETOTEXT(Overall!C1005),"")</f>
        <v>25-1206-0707-25ANZB-PS-DS-153</v>
      </c>
      <c r="D1003" s="5" t="str">
        <f>_xlfn.VALUETOTEXT(Overall!D1005)</f>
        <v>DS</v>
      </c>
      <c r="E1003" s="5" t="str">
        <f>IF(Overall!Q1005&lt;&gt;"",_xlfn.VALUETOTEXT(Overall!Q1005),"")</f>
        <v>ANZB</v>
      </c>
      <c r="F1003" s="5" t="str">
        <f>IF(Overall!E1005&lt;&gt;"",_xlfn.VALUETOTEXT(Overall!E1005),"")</f>
        <v>Australia And New Zealand Banking Group Limited</v>
      </c>
      <c r="G1003" s="5" t="str">
        <f>IF(Overall!R1005&lt;&gt;"",_xlfn.VALUETOTEXT(Overall!R1005),"")</f>
        <v>Asian</v>
      </c>
      <c r="H1003" s="6">
        <f>IF(Overall!F1005&lt;&gt;"",VALUE(Overall!F1005),"")</f>
        <v>500000</v>
      </c>
      <c r="I1003" s="6">
        <f>IF(Overall!G1005&lt;&gt;"",VALUE(Overall!G1005),"")</f>
        <v>60</v>
      </c>
      <c r="J1003" s="6">
        <f>IF(Overall!H1005&lt;&gt;"",VALUE(Overall!H1005),"")</f>
        <v>50</v>
      </c>
      <c r="K1003" s="6">
        <f>IF(Overall!I1005&lt;&gt;"",VALUE(Overall!I1005),"")</f>
        <v>0.39</v>
      </c>
      <c r="L1003" s="6">
        <f>IF(Overall!J1005&lt;&gt;"",VALUE(Overall!J1005),"")</f>
        <v>0.03</v>
      </c>
      <c r="M1003" s="6">
        <f>IF(Overall!K1005&lt;&gt;"",VALUE(Overall!K1005),"")</f>
        <v>0.36</v>
      </c>
      <c r="N1003" s="6">
        <f>IF(Overall!T1005&lt;&gt;"",VALUE(Overall!T1005),"")</f>
        <v>68.3</v>
      </c>
      <c r="O1003" s="7">
        <f>IF(Overall!L1005&lt;&gt;"", DATEVALUE(Overall!L1005), "")</f>
        <v>45839</v>
      </c>
      <c r="P1003" s="7">
        <f>IF(Overall!M1005&lt;&gt;"", DATEVALUE(Overall!M1005), "")</f>
        <v>45869</v>
      </c>
      <c r="Q1003" s="7" t="str">
        <f>IF(Overall!S1005&lt;&gt;"",_xlfn.VALUETOTEXT(Overall!S1005),"")</f>
        <v>Jul</v>
      </c>
      <c r="R1003" s="7">
        <f>IF(Overall!O1005&lt;&gt;"", DATEVALUE(Overall!O1005), "")</f>
        <v>45820</v>
      </c>
      <c r="S1003" s="7">
        <f>IF(Overall!O1005&lt;&gt;"", DATEVALUE(Overall!O1005), "")</f>
        <v>45820</v>
      </c>
      <c r="T1003" s="5">
        <f t="shared" si="31"/>
        <v>1</v>
      </c>
      <c r="U1003" s="10" t="str">
        <f>IF(Overall!$A1005&lt;&gt;"",IF(AND(MONTH($O1003) &lt;= 1, MONTH($P1003) &gt;= 1), IF($T1003 &lt;&gt; "", $H1003/$T1003, ""), ""),"")</f>
        <v/>
      </c>
      <c r="V1003" s="10" t="str">
        <f>IF(Overall!$A1005&lt;&gt;"",IF(AND(MONTH($O1003) &lt;= 2, MONTH($P1003) &gt;= 2), IF($T1003 &lt;&gt; "", $H1003/$T1003, ""), ""),"")</f>
        <v/>
      </c>
      <c r="W1003" s="10" t="str">
        <f>IF(Overall!$A1005&lt;&gt;"",IF(AND(MONTH($O1003) &lt;= 3, MONTH($P1003) &gt;= 3), IF($T1003 &lt;&gt; "", $H1003/$T1003, ""), ""),"")</f>
        <v/>
      </c>
      <c r="X1003" s="10" t="str">
        <f>IF(Overall!$A1005&lt;&gt;"",IF(AND(MONTH($O1003) &lt;= 4, MONTH($P1003) &gt;= 4), IF($T1003 &lt;&gt; "", $H1003/$T1003, ""), ""),"")</f>
        <v/>
      </c>
      <c r="Y1003" s="10" t="str">
        <f>IF(Overall!$A1005&lt;&gt;"",IF(AND(MONTH($O1003) &lt;= 5, MONTH($P1003) &gt;= 5), IF($T1003 &lt;&gt; "", $H1003/$T1003, ""), ""),"")</f>
        <v/>
      </c>
      <c r="Z1003" s="10" t="str">
        <f>IF(Overall!$A1005&lt;&gt;"",IF(AND(MONTH($O1003) &lt;= 6, MONTH($P1003) &gt;= 6), IF($T1003 &lt;&gt; "", $H1003/$T1003, ""), ""),"")</f>
        <v/>
      </c>
      <c r="AA1003" s="10">
        <f>IF(Overall!$A1005&lt;&gt;"",IF(AND(MONTH($O1003) &lt;= 7, MONTH($P1003) &gt;= 7 ), IF($T1003 &lt;&gt; "", $H1003/$T1003, ""), ""),"")</f>
        <v>500000</v>
      </c>
      <c r="AB1003" s="10" t="str">
        <f>IF(Overall!$A1005&lt;&gt;"",IF(AND(MONTH($O1003) &lt;= 8, MONTH($P1003) &gt;= 8), IF($T1003 &lt;&gt; "", $H1003/$T1003, ""), ""),"")</f>
        <v/>
      </c>
      <c r="AC1003" s="10" t="str">
        <f>IF(Overall!$A1005&lt;&gt;"",IF(AND(MONTH($O1003) &lt;= 9, MONTH($P1003) &gt;= 9), IF($T1003 &lt;&gt; "", $H1003/$T1003, ""), ""),"")</f>
        <v/>
      </c>
      <c r="AD1003" s="10" t="str">
        <f>IF(Overall!$A1005&lt;&gt;"",IF(AND(MONTH($O1003) &lt;= 10, MONTH($P1003) &gt;= 10), IF($T1003 &lt;&gt; "", $H1003/$T1003, ""), ""),"")</f>
        <v/>
      </c>
      <c r="AE1003" s="10" t="str">
        <f>IF(Overall!$A1005&lt;&gt;"",IF(AND(MONTH($O1003) &lt;= 11, MONTH($P1003) &gt;= 11), IF($T1003 &lt;&gt; "", $H1003/$T1003, ""), ""),"")</f>
        <v/>
      </c>
      <c r="AF1003" s="10" t="str">
        <f>IF(Overall!$A1005&lt;&gt;"",IF(AND(MONTH($O1003) &lt;= 12, MONTH($P1003) &gt;= 12), IF($T1003 &lt;&gt; "", $H1003/$T1003, ""), ""),"")</f>
        <v/>
      </c>
      <c r="AH1003" s="10" t="str">
        <f ca="1">IFERROR(IF(AND(NOW()&lt;= EOMONTH(DATE(YEAR($P1003),1, 1), 0), Overall!$A1005&lt;&gt;"", MONTH($O1003) &lt;= 1, MONTH($P1003) &gt;= 1), IF($T1003 &lt;&gt; "", $H1003/$T1003, ""), ""), "")</f>
        <v/>
      </c>
      <c r="AI1003" s="10" t="str">
        <f ca="1">IFERROR(IF(AND(NOW()&lt;= EOMONTH(DATE(YEAR($P1003),2, 1), 0), Overall!$A1005&lt;&gt;"", MONTH($O1003) &lt;= 2, MONTH($P1003) &gt;= 2), IF($T1003 &lt;&gt; "", $H1003/$T1003, ""), ""), "")</f>
        <v/>
      </c>
      <c r="AJ1003" s="10" t="str">
        <f ca="1">IFERROR(IF(AND(NOW()&lt;= EOMONTH(DATE(YEAR($P1003),3, 1), 0), Overall!$A1005&lt;&gt;"", MONTH($O1003) &lt;= 3, MONTH($P1003) &gt;= 3), IF($T1003 &lt;&gt; "", $H1003/$T1003, ""), ""), "")</f>
        <v/>
      </c>
      <c r="AK1003" s="10" t="str">
        <f ca="1">IFERROR(IF(AND(NOW()&lt;= EOMONTH(DATE(YEAR($P1003),4, 1), 0), Overall!$A1005&lt;&gt;"", MONTH($O1003) &lt;= 4, MONTH($P1003) &gt;= 4), IF($T1003 &lt;&gt; "", $H1003/$T1003, ""), ""), "")</f>
        <v/>
      </c>
      <c r="AL1003" s="10" t="str">
        <f ca="1">IFERROR(IF(AND(NOW()&lt;= EOMONTH(DATE(YEAR($P1003),5, 1), 0), Overall!$A1005&lt;&gt;"", MONTH($O1003) &lt;= 5, MONTH($P1003) &gt;= 5), IF($T1003 &lt;&gt; "", $H1003/$T1003, ""), ""), "")</f>
        <v/>
      </c>
      <c r="AM1003" s="10" t="str">
        <f ca="1">IFERROR(IF(AND(NOW()&lt;= EOMONTH(DATE(YEAR($P1003),6, 1), 0), Overall!$A1005&lt;&gt;"", MONTH($O1003) &lt;= 6, MONTH($P1003) &gt;= 6), IF($T1003 &lt;&gt; "", $H1003/$T1003, ""), ""), "")</f>
        <v/>
      </c>
      <c r="AN1003" s="10">
        <f ca="1">IFERROR(IF(AND(NOW()&lt;= EOMONTH(DATE(YEAR($P1003),7, 1), 0), Overall!$A1005&lt;&gt;"", MONTH($O1003) &lt;= 7, MONTH($P1003) &gt;= 7), IF($T1003 &lt;&gt; "", $H1003/$T1003, ""), ""), "")</f>
        <v>500000</v>
      </c>
      <c r="AO1003" s="10" t="str">
        <f ca="1">IFERROR(IF(AND(NOW()&lt;= EOMONTH(DATE(YEAR($P1003),8, 1), 0), Overall!$A1005&lt;&gt;"", MONTH($O1003) &lt;= 8, MONTH($P1003) &gt;= 8), IF($T1003 &lt;&gt; "", $H1003/$T1003, ""), ""), "")</f>
        <v/>
      </c>
      <c r="AP1003" s="10" t="str">
        <f ca="1">IFERROR(IF(AND(NOW()&lt;= EOMONTH(DATE(YEAR($P1003),9, 1), 0), Overall!$A1005&lt;&gt;"", MONTH($O1003) &lt;= 9, MONTH($P1003) &gt;= 9), IF($T1003 &lt;&gt; "", $H1003/$T1003, ""), ""), "")</f>
        <v/>
      </c>
      <c r="AQ1003" s="10" t="str">
        <f ca="1">IFERROR(IF(AND(NOW()&lt;= EOMONTH(DATE(YEAR($P1003),10, 1), 0), Overall!$A1005&lt;&gt;"", MONTH($O1003) &lt;= 10, MONTH($P1003) &gt;= 10), IF($T1003 &lt;&gt; "", $H1003/$T1003, ""), ""), "")</f>
        <v/>
      </c>
      <c r="AR1003" s="10" t="str">
        <f ca="1">IFERROR(IF(AND(NOW()&lt;= EOMONTH(DATE(YEAR($P1003),11, 1), 0), Overall!$A1005&lt;&gt;"", MONTH($O1003) &lt;=11, MONTH($P1003) &gt;= 11), IF($T1003 &lt;&gt; "", $H1003/$T1003, ""), ""), "")</f>
        <v/>
      </c>
      <c r="AS1003" s="10" t="str">
        <f ca="1">IFERROR(IF(AND(NOW()&lt;= EOMONTH(DATE(YEAR($P1003),12, 1), 0), Overall!$A1005&lt;&gt;"", MONTH($O1003) &lt;= 12, MONTH($P1003) &gt;= 12), IF($T1003 &lt;&gt; "", $H1003/$T1003, ""), ""), "")</f>
        <v/>
      </c>
      <c r="AT1003" s="16">
        <f t="shared" ca="1" si="32"/>
        <v>500000</v>
      </c>
    </row>
    <row r="1004" spans="1:46" x14ac:dyDescent="0.25">
      <c r="A1004" t="str">
        <f>_xlfn.VALUETOTEXT(Overall!A1006)</f>
        <v>FY2025 PCHP</v>
      </c>
      <c r="B1004" s="8">
        <f>IF(Overall!B1006&lt;&gt;"", VALUE(Overall!B1006), "")</f>
        <v>154</v>
      </c>
      <c r="C1004" s="5" t="str">
        <f>IF(Overall!C1006&lt;&gt;"",_xlfn.VALUETOTEXT(Overall!C1006),"")</f>
        <v>25-1206-0707-25CITI-PS-DS-154</v>
      </c>
      <c r="D1004" s="5" t="str">
        <f>_xlfn.VALUETOTEXT(Overall!D1006)</f>
        <v>DS</v>
      </c>
      <c r="E1004" s="5" t="str">
        <f>IF(Overall!Q1006&lt;&gt;"",_xlfn.VALUETOTEXT(Overall!Q1006),"")</f>
        <v>CITI</v>
      </c>
      <c r="F1004" s="5" t="str">
        <f>IF(Overall!E1006&lt;&gt;"",_xlfn.VALUETOTEXT(Overall!E1006),"")</f>
        <v>Citibank Bhd</v>
      </c>
      <c r="G1004" s="5" t="str">
        <f>IF(Overall!R1006&lt;&gt;"",_xlfn.VALUETOTEXT(Overall!R1006),"")</f>
        <v>Asian</v>
      </c>
      <c r="H1004" s="6">
        <f>IF(Overall!F1006&lt;&gt;"",VALUE(Overall!F1006),"")</f>
        <v>500000</v>
      </c>
      <c r="I1004" s="6">
        <f>IF(Overall!G1006&lt;&gt;"",VALUE(Overall!G1006),"")</f>
        <v>60</v>
      </c>
      <c r="J1004" s="6">
        <f>IF(Overall!H1006&lt;&gt;"",VALUE(Overall!H1006),"")</f>
        <v>50</v>
      </c>
      <c r="K1004" s="6">
        <f>IF(Overall!I1006&lt;&gt;"",VALUE(Overall!I1006),"")</f>
        <v>1.05</v>
      </c>
      <c r="L1004" s="6">
        <f>IF(Overall!J1006&lt;&gt;"",VALUE(Overall!J1006),"")</f>
        <v>0.14000000000000001</v>
      </c>
      <c r="M1004" s="6">
        <f>IF(Overall!K1006&lt;&gt;"",VALUE(Overall!K1006),"")</f>
        <v>0.91</v>
      </c>
      <c r="N1004" s="6">
        <f>IF(Overall!T1006&lt;&gt;"",VALUE(Overall!T1006),"")</f>
        <v>67.66</v>
      </c>
      <c r="O1004" s="7">
        <f>IF(Overall!L1006&lt;&gt;"", DATEVALUE(Overall!L1006), "")</f>
        <v>45870</v>
      </c>
      <c r="P1004" s="7">
        <f>IF(Overall!M1006&lt;&gt;"", DATEVALUE(Overall!M1006), "")</f>
        <v>45900</v>
      </c>
      <c r="Q1004" s="7" t="str">
        <f>IF(Overall!S1006&lt;&gt;"",_xlfn.VALUETOTEXT(Overall!S1006),"")</f>
        <v>Aug</v>
      </c>
      <c r="R1004" s="7">
        <f>IF(Overall!O1006&lt;&gt;"", DATEVALUE(Overall!O1006), "")</f>
        <v>45820</v>
      </c>
      <c r="S1004" s="7">
        <f>IF(Overall!O1006&lt;&gt;"", DATEVALUE(Overall!O1006), "")</f>
        <v>45820</v>
      </c>
      <c r="T1004" s="5">
        <f t="shared" si="31"/>
        <v>1</v>
      </c>
      <c r="U1004" s="10" t="str">
        <f>IF(Overall!$A1006&lt;&gt;"",IF(AND(MONTH($O1004) &lt;= 1, MONTH($P1004) &gt;= 1), IF($T1004 &lt;&gt; "", $H1004/$T1004, ""), ""),"")</f>
        <v/>
      </c>
      <c r="V1004" s="10" t="str">
        <f>IF(Overall!$A1006&lt;&gt;"",IF(AND(MONTH($O1004) &lt;= 2, MONTH($P1004) &gt;= 2), IF($T1004 &lt;&gt; "", $H1004/$T1004, ""), ""),"")</f>
        <v/>
      </c>
      <c r="W1004" s="10" t="str">
        <f>IF(Overall!$A1006&lt;&gt;"",IF(AND(MONTH($O1004) &lt;= 3, MONTH($P1004) &gt;= 3), IF($T1004 &lt;&gt; "", $H1004/$T1004, ""), ""),"")</f>
        <v/>
      </c>
      <c r="X1004" s="10" t="str">
        <f>IF(Overall!$A1006&lt;&gt;"",IF(AND(MONTH($O1004) &lt;= 4, MONTH($P1004) &gt;= 4), IF($T1004 &lt;&gt; "", $H1004/$T1004, ""), ""),"")</f>
        <v/>
      </c>
      <c r="Y1004" s="10" t="str">
        <f>IF(Overall!$A1006&lt;&gt;"",IF(AND(MONTH($O1004) &lt;= 5, MONTH($P1004) &gt;= 5), IF($T1004 &lt;&gt; "", $H1004/$T1004, ""), ""),"")</f>
        <v/>
      </c>
      <c r="Z1004" s="10" t="str">
        <f>IF(Overall!$A1006&lt;&gt;"",IF(AND(MONTH($O1004) &lt;= 6, MONTH($P1004) &gt;= 6), IF($T1004 &lt;&gt; "", $H1004/$T1004, ""), ""),"")</f>
        <v/>
      </c>
      <c r="AA1004" s="10" t="str">
        <f>IF(Overall!$A1006&lt;&gt;"",IF(AND(MONTH($O1004) &lt;= 7, MONTH($P1004) &gt;= 7 ), IF($T1004 &lt;&gt; "", $H1004/$T1004, ""), ""),"")</f>
        <v/>
      </c>
      <c r="AB1004" s="10">
        <f>IF(Overall!$A1006&lt;&gt;"",IF(AND(MONTH($O1004) &lt;= 8, MONTH($P1004) &gt;= 8), IF($T1004 &lt;&gt; "", $H1004/$T1004, ""), ""),"")</f>
        <v>500000</v>
      </c>
      <c r="AC1004" s="10" t="str">
        <f>IF(Overall!$A1006&lt;&gt;"",IF(AND(MONTH($O1004) &lt;= 9, MONTH($P1004) &gt;= 9), IF($T1004 &lt;&gt; "", $H1004/$T1004, ""), ""),"")</f>
        <v/>
      </c>
      <c r="AD1004" s="10" t="str">
        <f>IF(Overall!$A1006&lt;&gt;"",IF(AND(MONTH($O1004) &lt;= 10, MONTH($P1004) &gt;= 10), IF($T1004 &lt;&gt; "", $H1004/$T1004, ""), ""),"")</f>
        <v/>
      </c>
      <c r="AE1004" s="10" t="str">
        <f>IF(Overall!$A1006&lt;&gt;"",IF(AND(MONTH($O1004) &lt;= 11, MONTH($P1004) &gt;= 11), IF($T1004 &lt;&gt; "", $H1004/$T1004, ""), ""),"")</f>
        <v/>
      </c>
      <c r="AF1004" s="10" t="str">
        <f>IF(Overall!$A1006&lt;&gt;"",IF(AND(MONTH($O1004) &lt;= 12, MONTH($P1004) &gt;= 12), IF($T1004 &lt;&gt; "", $H1004/$T1004, ""), ""),"")</f>
        <v/>
      </c>
      <c r="AH1004" s="10" t="str">
        <f ca="1">IFERROR(IF(AND(NOW()&lt;= EOMONTH(DATE(YEAR($P1004),1, 1), 0), Overall!$A1006&lt;&gt;"", MONTH($O1004) &lt;= 1, MONTH($P1004) &gt;= 1), IF($T1004 &lt;&gt; "", $H1004/$T1004, ""), ""), "")</f>
        <v/>
      </c>
      <c r="AI1004" s="10" t="str">
        <f ca="1">IFERROR(IF(AND(NOW()&lt;= EOMONTH(DATE(YEAR($P1004),2, 1), 0), Overall!$A1006&lt;&gt;"", MONTH($O1004) &lt;= 2, MONTH($P1004) &gt;= 2), IF($T1004 &lt;&gt; "", $H1004/$T1004, ""), ""), "")</f>
        <v/>
      </c>
      <c r="AJ1004" s="10" t="str">
        <f ca="1">IFERROR(IF(AND(NOW()&lt;= EOMONTH(DATE(YEAR($P1004),3, 1), 0), Overall!$A1006&lt;&gt;"", MONTH($O1004) &lt;= 3, MONTH($P1004) &gt;= 3), IF($T1004 &lt;&gt; "", $H1004/$T1004, ""), ""), "")</f>
        <v/>
      </c>
      <c r="AK1004" s="10" t="str">
        <f ca="1">IFERROR(IF(AND(NOW()&lt;= EOMONTH(DATE(YEAR($P1004),4, 1), 0), Overall!$A1006&lt;&gt;"", MONTH($O1004) &lt;= 4, MONTH($P1004) &gt;= 4), IF($T1004 &lt;&gt; "", $H1004/$T1004, ""), ""), "")</f>
        <v/>
      </c>
      <c r="AL1004" s="10" t="str">
        <f ca="1">IFERROR(IF(AND(NOW()&lt;= EOMONTH(DATE(YEAR($P1004),5, 1), 0), Overall!$A1006&lt;&gt;"", MONTH($O1004) &lt;= 5, MONTH($P1004) &gt;= 5), IF($T1004 &lt;&gt; "", $H1004/$T1004, ""), ""), "")</f>
        <v/>
      </c>
      <c r="AM1004" s="10" t="str">
        <f ca="1">IFERROR(IF(AND(NOW()&lt;= EOMONTH(DATE(YEAR($P1004),6, 1), 0), Overall!$A1006&lt;&gt;"", MONTH($O1004) &lt;= 6, MONTH($P1004) &gt;= 6), IF($T1004 &lt;&gt; "", $H1004/$T1004, ""), ""), "")</f>
        <v/>
      </c>
      <c r="AN1004" s="10" t="str">
        <f ca="1">IFERROR(IF(AND(NOW()&lt;= EOMONTH(DATE(YEAR($P1004),7, 1), 0), Overall!$A1006&lt;&gt;"", MONTH($O1004) &lt;= 7, MONTH($P1004) &gt;= 7), IF($T1004 &lt;&gt; "", $H1004/$T1004, ""), ""), "")</f>
        <v/>
      </c>
      <c r="AO1004" s="10">
        <f ca="1">IFERROR(IF(AND(NOW()&lt;= EOMONTH(DATE(YEAR($P1004),8, 1), 0), Overall!$A1006&lt;&gt;"", MONTH($O1004) &lt;= 8, MONTH($P1004) &gt;= 8), IF($T1004 &lt;&gt; "", $H1004/$T1004, ""), ""), "")</f>
        <v>500000</v>
      </c>
      <c r="AP1004" s="10" t="str">
        <f ca="1">IFERROR(IF(AND(NOW()&lt;= EOMONTH(DATE(YEAR($P1004),9, 1), 0), Overall!$A1006&lt;&gt;"", MONTH($O1004) &lt;= 9, MONTH($P1004) &gt;= 9), IF($T1004 &lt;&gt; "", $H1004/$T1004, ""), ""), "")</f>
        <v/>
      </c>
      <c r="AQ1004" s="10" t="str">
        <f ca="1">IFERROR(IF(AND(NOW()&lt;= EOMONTH(DATE(YEAR($P1004),10, 1), 0), Overall!$A1006&lt;&gt;"", MONTH($O1004) &lt;= 10, MONTH($P1004) &gt;= 10), IF($T1004 &lt;&gt; "", $H1004/$T1004, ""), ""), "")</f>
        <v/>
      </c>
      <c r="AR1004" s="10" t="str">
        <f ca="1">IFERROR(IF(AND(NOW()&lt;= EOMONTH(DATE(YEAR($P1004),11, 1), 0), Overall!$A1006&lt;&gt;"", MONTH($O1004) &lt;=11, MONTH($P1004) &gt;= 11), IF($T1004 &lt;&gt; "", $H1004/$T1004, ""), ""), "")</f>
        <v/>
      </c>
      <c r="AS1004" s="10" t="str">
        <f ca="1">IFERROR(IF(AND(NOW()&lt;= EOMONTH(DATE(YEAR($P1004),12, 1), 0), Overall!$A1006&lt;&gt;"", MONTH($O1004) &lt;= 12, MONTH($P1004) &gt;= 12), IF($T1004 &lt;&gt; "", $H1004/$T1004, ""), ""), "")</f>
        <v/>
      </c>
      <c r="AT1004" s="16">
        <f t="shared" ca="1" si="32"/>
        <v>500000</v>
      </c>
    </row>
    <row r="1005" spans="1:46" x14ac:dyDescent="0.25">
      <c r="A1005" t="str">
        <f>_xlfn.VALUETOTEXT(Overall!A1007)</f>
        <v>FY2025 PCHP</v>
      </c>
      <c r="B1005" s="8">
        <f>IF(Overall!B1007&lt;&gt;"", VALUE(Overall!B1007), "")</f>
        <v>155</v>
      </c>
      <c r="C1005" s="5" t="str">
        <f>IF(Overall!C1007&lt;&gt;"",_xlfn.VALUETOTEXT(Overall!C1007),"")</f>
        <v>25-1206-0707-25JPMC-PS-DS-155</v>
      </c>
      <c r="D1005" s="5" t="str">
        <f>_xlfn.VALUETOTEXT(Overall!D1007)</f>
        <v>DS</v>
      </c>
      <c r="E1005" s="5" t="str">
        <f>IF(Overall!Q1007&lt;&gt;"",_xlfn.VALUETOTEXT(Overall!Q1007),"")</f>
        <v>JPMC</v>
      </c>
      <c r="F1005" s="5" t="str">
        <f>IF(Overall!E1007&lt;&gt;"",_xlfn.VALUETOTEXT(Overall!E1007),"")</f>
        <v>JP Morgan Chase Bank NA</v>
      </c>
      <c r="G1005" s="5" t="str">
        <f>IF(Overall!R1007&lt;&gt;"",_xlfn.VALUETOTEXT(Overall!R1007),"")</f>
        <v>Asian</v>
      </c>
      <c r="H1005" s="6">
        <f>IF(Overall!F1007&lt;&gt;"",VALUE(Overall!F1007),"")</f>
        <v>500000</v>
      </c>
      <c r="I1005" s="6">
        <f>IF(Overall!G1007&lt;&gt;"",VALUE(Overall!G1007),"")</f>
        <v>60</v>
      </c>
      <c r="J1005" s="6">
        <f>IF(Overall!H1007&lt;&gt;"",VALUE(Overall!H1007),"")</f>
        <v>50</v>
      </c>
      <c r="K1005" s="6">
        <f>IF(Overall!I1007&lt;&gt;"",VALUE(Overall!I1007),"")</f>
        <v>1</v>
      </c>
      <c r="L1005" s="6">
        <f>IF(Overall!J1007&lt;&gt;"",VALUE(Overall!J1007),"")</f>
        <v>0.1</v>
      </c>
      <c r="M1005" s="6">
        <f>IF(Overall!K1007&lt;&gt;"",VALUE(Overall!K1007),"")</f>
        <v>0.9</v>
      </c>
      <c r="N1005" s="6">
        <f>IF(Overall!T1007&lt;&gt;"",VALUE(Overall!T1007),"")</f>
        <v>67.95</v>
      </c>
      <c r="O1005" s="7">
        <f>IF(Overall!L1007&lt;&gt;"", DATEVALUE(Overall!L1007), "")</f>
        <v>45870</v>
      </c>
      <c r="P1005" s="7">
        <f>IF(Overall!M1007&lt;&gt;"", DATEVALUE(Overall!M1007), "")</f>
        <v>45900</v>
      </c>
      <c r="Q1005" s="7" t="str">
        <f>IF(Overall!S1007&lt;&gt;"",_xlfn.VALUETOTEXT(Overall!S1007),"")</f>
        <v>Aug</v>
      </c>
      <c r="R1005" s="7">
        <f>IF(Overall!O1007&lt;&gt;"", DATEVALUE(Overall!O1007), "")</f>
        <v>45820</v>
      </c>
      <c r="S1005" s="7">
        <f>IF(Overall!O1007&lt;&gt;"", DATEVALUE(Overall!O1007), "")</f>
        <v>45820</v>
      </c>
      <c r="T1005" s="5">
        <f t="shared" si="31"/>
        <v>1</v>
      </c>
      <c r="U1005" s="10" t="str">
        <f>IF(Overall!$A1007&lt;&gt;"",IF(AND(MONTH($O1005) &lt;= 1, MONTH($P1005) &gt;= 1), IF($T1005 &lt;&gt; "", $H1005/$T1005, ""), ""),"")</f>
        <v/>
      </c>
      <c r="V1005" s="10" t="str">
        <f>IF(Overall!$A1007&lt;&gt;"",IF(AND(MONTH($O1005) &lt;= 2, MONTH($P1005) &gt;= 2), IF($T1005 &lt;&gt; "", $H1005/$T1005, ""), ""),"")</f>
        <v/>
      </c>
      <c r="W1005" s="10" t="str">
        <f>IF(Overall!$A1007&lt;&gt;"",IF(AND(MONTH($O1005) &lt;= 3, MONTH($P1005) &gt;= 3), IF($T1005 &lt;&gt; "", $H1005/$T1005, ""), ""),"")</f>
        <v/>
      </c>
      <c r="X1005" s="10" t="str">
        <f>IF(Overall!$A1007&lt;&gt;"",IF(AND(MONTH($O1005) &lt;= 4, MONTH($P1005) &gt;= 4), IF($T1005 &lt;&gt; "", $H1005/$T1005, ""), ""),"")</f>
        <v/>
      </c>
      <c r="Y1005" s="10" t="str">
        <f>IF(Overall!$A1007&lt;&gt;"",IF(AND(MONTH($O1005) &lt;= 5, MONTH($P1005) &gt;= 5), IF($T1005 &lt;&gt; "", $H1005/$T1005, ""), ""),"")</f>
        <v/>
      </c>
      <c r="Z1005" s="10" t="str">
        <f>IF(Overall!$A1007&lt;&gt;"",IF(AND(MONTH($O1005) &lt;= 6, MONTH($P1005) &gt;= 6), IF($T1005 &lt;&gt; "", $H1005/$T1005, ""), ""),"")</f>
        <v/>
      </c>
      <c r="AA1005" s="10" t="str">
        <f>IF(Overall!$A1007&lt;&gt;"",IF(AND(MONTH($O1005) &lt;= 7, MONTH($P1005) &gt;= 7 ), IF($T1005 &lt;&gt; "", $H1005/$T1005, ""), ""),"")</f>
        <v/>
      </c>
      <c r="AB1005" s="10">
        <f>IF(Overall!$A1007&lt;&gt;"",IF(AND(MONTH($O1005) &lt;= 8, MONTH($P1005) &gt;= 8), IF($T1005 &lt;&gt; "", $H1005/$T1005, ""), ""),"")</f>
        <v>500000</v>
      </c>
      <c r="AC1005" s="10" t="str">
        <f>IF(Overall!$A1007&lt;&gt;"",IF(AND(MONTH($O1005) &lt;= 9, MONTH($P1005) &gt;= 9), IF($T1005 &lt;&gt; "", $H1005/$T1005, ""), ""),"")</f>
        <v/>
      </c>
      <c r="AD1005" s="10" t="str">
        <f>IF(Overall!$A1007&lt;&gt;"",IF(AND(MONTH($O1005) &lt;= 10, MONTH($P1005) &gt;= 10), IF($T1005 &lt;&gt; "", $H1005/$T1005, ""), ""),"")</f>
        <v/>
      </c>
      <c r="AE1005" s="10" t="str">
        <f>IF(Overall!$A1007&lt;&gt;"",IF(AND(MONTH($O1005) &lt;= 11, MONTH($P1005) &gt;= 11), IF($T1005 &lt;&gt; "", $H1005/$T1005, ""), ""),"")</f>
        <v/>
      </c>
      <c r="AF1005" s="10" t="str">
        <f>IF(Overall!$A1007&lt;&gt;"",IF(AND(MONTH($O1005) &lt;= 12, MONTH($P1005) &gt;= 12), IF($T1005 &lt;&gt; "", $H1005/$T1005, ""), ""),"")</f>
        <v/>
      </c>
      <c r="AH1005" s="10" t="str">
        <f ca="1">IFERROR(IF(AND(NOW()&lt;= EOMONTH(DATE(YEAR($P1005),1, 1), 0), Overall!$A1007&lt;&gt;"", MONTH($O1005) &lt;= 1, MONTH($P1005) &gt;= 1), IF($T1005 &lt;&gt; "", $H1005/$T1005, ""), ""), "")</f>
        <v/>
      </c>
      <c r="AI1005" s="10" t="str">
        <f ca="1">IFERROR(IF(AND(NOW()&lt;= EOMONTH(DATE(YEAR($P1005),2, 1), 0), Overall!$A1007&lt;&gt;"", MONTH($O1005) &lt;= 2, MONTH($P1005) &gt;= 2), IF($T1005 &lt;&gt; "", $H1005/$T1005, ""), ""), "")</f>
        <v/>
      </c>
      <c r="AJ1005" s="10" t="str">
        <f ca="1">IFERROR(IF(AND(NOW()&lt;= EOMONTH(DATE(YEAR($P1005),3, 1), 0), Overall!$A1007&lt;&gt;"", MONTH($O1005) &lt;= 3, MONTH($P1005) &gt;= 3), IF($T1005 &lt;&gt; "", $H1005/$T1005, ""), ""), "")</f>
        <v/>
      </c>
      <c r="AK1005" s="10" t="str">
        <f ca="1">IFERROR(IF(AND(NOW()&lt;= EOMONTH(DATE(YEAR($P1005),4, 1), 0), Overall!$A1007&lt;&gt;"", MONTH($O1005) &lt;= 4, MONTH($P1005) &gt;= 4), IF($T1005 &lt;&gt; "", $H1005/$T1005, ""), ""), "")</f>
        <v/>
      </c>
      <c r="AL1005" s="10" t="str">
        <f ca="1">IFERROR(IF(AND(NOW()&lt;= EOMONTH(DATE(YEAR($P1005),5, 1), 0), Overall!$A1007&lt;&gt;"", MONTH($O1005) &lt;= 5, MONTH($P1005) &gt;= 5), IF($T1005 &lt;&gt; "", $H1005/$T1005, ""), ""), "")</f>
        <v/>
      </c>
      <c r="AM1005" s="10" t="str">
        <f ca="1">IFERROR(IF(AND(NOW()&lt;= EOMONTH(DATE(YEAR($P1005),6, 1), 0), Overall!$A1007&lt;&gt;"", MONTH($O1005) &lt;= 6, MONTH($P1005) &gt;= 6), IF($T1005 &lt;&gt; "", $H1005/$T1005, ""), ""), "")</f>
        <v/>
      </c>
      <c r="AN1005" s="10" t="str">
        <f ca="1">IFERROR(IF(AND(NOW()&lt;= EOMONTH(DATE(YEAR($P1005),7, 1), 0), Overall!$A1007&lt;&gt;"", MONTH($O1005) &lt;= 7, MONTH($P1005) &gt;= 7), IF($T1005 &lt;&gt; "", $H1005/$T1005, ""), ""), "")</f>
        <v/>
      </c>
      <c r="AO1005" s="10">
        <f ca="1">IFERROR(IF(AND(NOW()&lt;= EOMONTH(DATE(YEAR($P1005),8, 1), 0), Overall!$A1007&lt;&gt;"", MONTH($O1005) &lt;= 8, MONTH($P1005) &gt;= 8), IF($T1005 &lt;&gt; "", $H1005/$T1005, ""), ""), "")</f>
        <v>500000</v>
      </c>
      <c r="AP1005" s="10" t="str">
        <f ca="1">IFERROR(IF(AND(NOW()&lt;= EOMONTH(DATE(YEAR($P1005),9, 1), 0), Overall!$A1007&lt;&gt;"", MONTH($O1005) &lt;= 9, MONTH($P1005) &gt;= 9), IF($T1005 &lt;&gt; "", $H1005/$T1005, ""), ""), "")</f>
        <v/>
      </c>
      <c r="AQ1005" s="10" t="str">
        <f ca="1">IFERROR(IF(AND(NOW()&lt;= EOMONTH(DATE(YEAR($P1005),10, 1), 0), Overall!$A1007&lt;&gt;"", MONTH($O1005) &lt;= 10, MONTH($P1005) &gt;= 10), IF($T1005 &lt;&gt; "", $H1005/$T1005, ""), ""), "")</f>
        <v/>
      </c>
      <c r="AR1005" s="10" t="str">
        <f ca="1">IFERROR(IF(AND(NOW()&lt;= EOMONTH(DATE(YEAR($P1005),11, 1), 0), Overall!$A1007&lt;&gt;"", MONTH($O1005) &lt;=11, MONTH($P1005) &gt;= 11), IF($T1005 &lt;&gt; "", $H1005/$T1005, ""), ""), "")</f>
        <v/>
      </c>
      <c r="AS1005" s="10" t="str">
        <f ca="1">IFERROR(IF(AND(NOW()&lt;= EOMONTH(DATE(YEAR($P1005),12, 1), 0), Overall!$A1007&lt;&gt;"", MONTH($O1005) &lt;= 12, MONTH($P1005) &gt;= 12), IF($T1005 &lt;&gt; "", $H1005/$T1005, ""), ""), "")</f>
        <v/>
      </c>
      <c r="AT1005" s="16">
        <f t="shared" ca="1" si="32"/>
        <v>500000</v>
      </c>
    </row>
    <row r="1006" spans="1:46" x14ac:dyDescent="0.25">
      <c r="A1006" t="str">
        <f>_xlfn.VALUETOTEXT(Overall!A1008)</f>
        <v>FY2025 PCHP</v>
      </c>
      <c r="B1006" s="8">
        <f>IF(Overall!B1008&lt;&gt;"", VALUE(Overall!B1008), "")</f>
        <v>156</v>
      </c>
      <c r="C1006" s="5" t="str">
        <f>IF(Overall!C1008&lt;&gt;"",_xlfn.VALUETOTEXT(Overall!C1008),"")</f>
        <v>25-1206-0707-25CIMI-PS-DS-156</v>
      </c>
      <c r="D1006" s="5" t="str">
        <f>_xlfn.VALUETOTEXT(Overall!D1008)</f>
        <v>DS</v>
      </c>
      <c r="E1006" s="5" t="str">
        <f>IF(Overall!Q1008&lt;&gt;"",_xlfn.VALUETOTEXT(Overall!Q1008),"")</f>
        <v>CIMI</v>
      </c>
      <c r="F1006" s="5" t="str">
        <f>IF(Overall!E1008&lt;&gt;"",_xlfn.VALUETOTEXT(Overall!E1008),"")</f>
        <v>CIMB Islamic Bank Berhad</v>
      </c>
      <c r="G1006" s="5" t="str">
        <f>IF(Overall!R1008&lt;&gt;"",_xlfn.VALUETOTEXT(Overall!R1008),"")</f>
        <v>Asian</v>
      </c>
      <c r="H1006" s="6">
        <f>IF(Overall!F1008&lt;&gt;"",VALUE(Overall!F1008),"")</f>
        <v>500000</v>
      </c>
      <c r="I1006" s="6">
        <f>IF(Overall!G1008&lt;&gt;"",VALUE(Overall!G1008),"")</f>
        <v>60</v>
      </c>
      <c r="J1006" s="6">
        <f>IF(Overall!H1008&lt;&gt;"",VALUE(Overall!H1008),"")</f>
        <v>50</v>
      </c>
      <c r="K1006" s="6">
        <f>IF(Overall!I1008&lt;&gt;"",VALUE(Overall!I1008),"")</f>
        <v>1.03</v>
      </c>
      <c r="L1006" s="6">
        <f>IF(Overall!J1008&lt;&gt;"",VALUE(Overall!J1008),"")</f>
        <v>0.13</v>
      </c>
      <c r="M1006" s="6">
        <f>IF(Overall!K1008&lt;&gt;"",VALUE(Overall!K1008),"")</f>
        <v>0.9</v>
      </c>
      <c r="N1006" s="6">
        <f>IF(Overall!T1008&lt;&gt;"",VALUE(Overall!T1008),"")</f>
        <v>67.849999999999994</v>
      </c>
      <c r="O1006" s="7">
        <f>IF(Overall!L1008&lt;&gt;"", DATEVALUE(Overall!L1008), "")</f>
        <v>45870</v>
      </c>
      <c r="P1006" s="7">
        <f>IF(Overall!M1008&lt;&gt;"", DATEVALUE(Overall!M1008), "")</f>
        <v>45900</v>
      </c>
      <c r="Q1006" s="7" t="str">
        <f>IF(Overall!S1008&lt;&gt;"",_xlfn.VALUETOTEXT(Overall!S1008),"")</f>
        <v>Aug</v>
      </c>
      <c r="R1006" s="7">
        <f>IF(Overall!O1008&lt;&gt;"", DATEVALUE(Overall!O1008), "")</f>
        <v>45820</v>
      </c>
      <c r="S1006" s="7">
        <f>IF(Overall!O1008&lt;&gt;"", DATEVALUE(Overall!O1008), "")</f>
        <v>45820</v>
      </c>
      <c r="T1006" s="5">
        <f t="shared" si="31"/>
        <v>1</v>
      </c>
      <c r="U1006" s="10" t="str">
        <f>IF(Overall!$A1008&lt;&gt;"",IF(AND(MONTH($O1006) &lt;= 1, MONTH($P1006) &gt;= 1), IF($T1006 &lt;&gt; "", $H1006/$T1006, ""), ""),"")</f>
        <v/>
      </c>
      <c r="V1006" s="10" t="str">
        <f>IF(Overall!$A1008&lt;&gt;"",IF(AND(MONTH($O1006) &lt;= 2, MONTH($P1006) &gt;= 2), IF($T1006 &lt;&gt; "", $H1006/$T1006, ""), ""),"")</f>
        <v/>
      </c>
      <c r="W1006" s="10" t="str">
        <f>IF(Overall!$A1008&lt;&gt;"",IF(AND(MONTH($O1006) &lt;= 3, MONTH($P1006) &gt;= 3), IF($T1006 &lt;&gt; "", $H1006/$T1006, ""), ""),"")</f>
        <v/>
      </c>
      <c r="X1006" s="10" t="str">
        <f>IF(Overall!$A1008&lt;&gt;"",IF(AND(MONTH($O1006) &lt;= 4, MONTH($P1006) &gt;= 4), IF($T1006 &lt;&gt; "", $H1006/$T1006, ""), ""),"")</f>
        <v/>
      </c>
      <c r="Y1006" s="10" t="str">
        <f>IF(Overall!$A1008&lt;&gt;"",IF(AND(MONTH($O1006) &lt;= 5, MONTH($P1006) &gt;= 5), IF($T1006 &lt;&gt; "", $H1006/$T1006, ""), ""),"")</f>
        <v/>
      </c>
      <c r="Z1006" s="10" t="str">
        <f>IF(Overall!$A1008&lt;&gt;"",IF(AND(MONTH($O1006) &lt;= 6, MONTH($P1006) &gt;= 6), IF($T1006 &lt;&gt; "", $H1006/$T1006, ""), ""),"")</f>
        <v/>
      </c>
      <c r="AA1006" s="10" t="str">
        <f>IF(Overall!$A1008&lt;&gt;"",IF(AND(MONTH($O1006) &lt;= 7, MONTH($P1006) &gt;= 7 ), IF($T1006 &lt;&gt; "", $H1006/$T1006, ""), ""),"")</f>
        <v/>
      </c>
      <c r="AB1006" s="10">
        <f>IF(Overall!$A1008&lt;&gt;"",IF(AND(MONTH($O1006) &lt;= 8, MONTH($P1006) &gt;= 8), IF($T1006 &lt;&gt; "", $H1006/$T1006, ""), ""),"")</f>
        <v>500000</v>
      </c>
      <c r="AC1006" s="10" t="str">
        <f>IF(Overall!$A1008&lt;&gt;"",IF(AND(MONTH($O1006) &lt;= 9, MONTH($P1006) &gt;= 9), IF($T1006 &lt;&gt; "", $H1006/$T1006, ""), ""),"")</f>
        <v/>
      </c>
      <c r="AD1006" s="10" t="str">
        <f>IF(Overall!$A1008&lt;&gt;"",IF(AND(MONTH($O1006) &lt;= 10, MONTH($P1006) &gt;= 10), IF($T1006 &lt;&gt; "", $H1006/$T1006, ""), ""),"")</f>
        <v/>
      </c>
      <c r="AE1006" s="10" t="str">
        <f>IF(Overall!$A1008&lt;&gt;"",IF(AND(MONTH($O1006) &lt;= 11, MONTH($P1006) &gt;= 11), IF($T1006 &lt;&gt; "", $H1006/$T1006, ""), ""),"")</f>
        <v/>
      </c>
      <c r="AF1006" s="10" t="str">
        <f>IF(Overall!$A1008&lt;&gt;"",IF(AND(MONTH($O1006) &lt;= 12, MONTH($P1006) &gt;= 12), IF($T1006 &lt;&gt; "", $H1006/$T1006, ""), ""),"")</f>
        <v/>
      </c>
      <c r="AH1006" s="10" t="str">
        <f ca="1">IFERROR(IF(AND(NOW()&lt;= EOMONTH(DATE(YEAR($P1006),1, 1), 0), Overall!$A1008&lt;&gt;"", MONTH($O1006) &lt;= 1, MONTH($P1006) &gt;= 1), IF($T1006 &lt;&gt; "", $H1006/$T1006, ""), ""), "")</f>
        <v/>
      </c>
      <c r="AI1006" s="10" t="str">
        <f ca="1">IFERROR(IF(AND(NOW()&lt;= EOMONTH(DATE(YEAR($P1006),2, 1), 0), Overall!$A1008&lt;&gt;"", MONTH($O1006) &lt;= 2, MONTH($P1006) &gt;= 2), IF($T1006 &lt;&gt; "", $H1006/$T1006, ""), ""), "")</f>
        <v/>
      </c>
      <c r="AJ1006" s="10" t="str">
        <f ca="1">IFERROR(IF(AND(NOW()&lt;= EOMONTH(DATE(YEAR($P1006),3, 1), 0), Overall!$A1008&lt;&gt;"", MONTH($O1006) &lt;= 3, MONTH($P1006) &gt;= 3), IF($T1006 &lt;&gt; "", $H1006/$T1006, ""), ""), "")</f>
        <v/>
      </c>
      <c r="AK1006" s="10" t="str">
        <f ca="1">IFERROR(IF(AND(NOW()&lt;= EOMONTH(DATE(YEAR($P1006),4, 1), 0), Overall!$A1008&lt;&gt;"", MONTH($O1006) &lt;= 4, MONTH($P1006) &gt;= 4), IF($T1006 &lt;&gt; "", $H1006/$T1006, ""), ""), "")</f>
        <v/>
      </c>
      <c r="AL1006" s="10" t="str">
        <f ca="1">IFERROR(IF(AND(NOW()&lt;= EOMONTH(DATE(YEAR($P1006),5, 1), 0), Overall!$A1008&lt;&gt;"", MONTH($O1006) &lt;= 5, MONTH($P1006) &gt;= 5), IF($T1006 &lt;&gt; "", $H1006/$T1006, ""), ""), "")</f>
        <v/>
      </c>
      <c r="AM1006" s="10" t="str">
        <f ca="1">IFERROR(IF(AND(NOW()&lt;= EOMONTH(DATE(YEAR($P1006),6, 1), 0), Overall!$A1008&lt;&gt;"", MONTH($O1006) &lt;= 6, MONTH($P1006) &gt;= 6), IF($T1006 &lt;&gt; "", $H1006/$T1006, ""), ""), "")</f>
        <v/>
      </c>
      <c r="AN1006" s="10" t="str">
        <f ca="1">IFERROR(IF(AND(NOW()&lt;= EOMONTH(DATE(YEAR($P1006),7, 1), 0), Overall!$A1008&lt;&gt;"", MONTH($O1006) &lt;= 7, MONTH($P1006) &gt;= 7), IF($T1006 &lt;&gt; "", $H1006/$T1006, ""), ""), "")</f>
        <v/>
      </c>
      <c r="AO1006" s="10">
        <f ca="1">IFERROR(IF(AND(NOW()&lt;= EOMONTH(DATE(YEAR($P1006),8, 1), 0), Overall!$A1008&lt;&gt;"", MONTH($O1006) &lt;= 8, MONTH($P1006) &gt;= 8), IF($T1006 &lt;&gt; "", $H1006/$T1006, ""), ""), "")</f>
        <v>500000</v>
      </c>
      <c r="AP1006" s="10" t="str">
        <f ca="1">IFERROR(IF(AND(NOW()&lt;= EOMONTH(DATE(YEAR($P1006),9, 1), 0), Overall!$A1008&lt;&gt;"", MONTH($O1006) &lt;= 9, MONTH($P1006) &gt;= 9), IF($T1006 &lt;&gt; "", $H1006/$T1006, ""), ""), "")</f>
        <v/>
      </c>
      <c r="AQ1006" s="10" t="str">
        <f ca="1">IFERROR(IF(AND(NOW()&lt;= EOMONTH(DATE(YEAR($P1006),10, 1), 0), Overall!$A1008&lt;&gt;"", MONTH($O1006) &lt;= 10, MONTH($P1006) &gt;= 10), IF($T1006 &lt;&gt; "", $H1006/$T1006, ""), ""), "")</f>
        <v/>
      </c>
      <c r="AR1006" s="10" t="str">
        <f ca="1">IFERROR(IF(AND(NOW()&lt;= EOMONTH(DATE(YEAR($P1006),11, 1), 0), Overall!$A1008&lt;&gt;"", MONTH($O1006) &lt;=11, MONTH($P1006) &gt;= 11), IF($T1006 &lt;&gt; "", $H1006/$T1006, ""), ""), "")</f>
        <v/>
      </c>
      <c r="AS1006" s="10" t="str">
        <f ca="1">IFERROR(IF(AND(NOW()&lt;= EOMONTH(DATE(YEAR($P1006),12, 1), 0), Overall!$A1008&lt;&gt;"", MONTH($O1006) &lt;= 12, MONTH($P1006) &gt;= 12), IF($T1006 &lt;&gt; "", $H1006/$T1006, ""), ""), "")</f>
        <v/>
      </c>
      <c r="AT1006" s="16">
        <f t="shared" ca="1" si="32"/>
        <v>500000</v>
      </c>
    </row>
    <row r="1007" spans="1:46" x14ac:dyDescent="0.25">
      <c r="A1007" t="str">
        <f>_xlfn.VALUETOTEXT(Overall!A1009)</f>
        <v>FY2025 PCHP</v>
      </c>
      <c r="B1007" s="8">
        <f>IF(Overall!B1009&lt;&gt;"", VALUE(Overall!B1009), "")</f>
        <v>157</v>
      </c>
      <c r="C1007" s="5" t="str">
        <f>IF(Overall!C1009&lt;&gt;"",_xlfn.VALUETOTEXT(Overall!C1009),"")</f>
        <v>25-1206-0707-25MLIL-PS-DS-157</v>
      </c>
      <c r="D1007" s="5" t="str">
        <f>_xlfn.VALUETOTEXT(Overall!D1009)</f>
        <v>DS</v>
      </c>
      <c r="E1007" s="5" t="str">
        <f>IF(Overall!Q1009&lt;&gt;"",_xlfn.VALUETOTEXT(Overall!Q1009),"")</f>
        <v>MLIL</v>
      </c>
      <c r="F1007" s="5" t="str">
        <f>IF(Overall!E1009&lt;&gt;"",_xlfn.VALUETOTEXT(Overall!E1009),"")</f>
        <v>Merrill Lynch International</v>
      </c>
      <c r="G1007" s="5" t="str">
        <f>IF(Overall!R1009&lt;&gt;"",_xlfn.VALUETOTEXT(Overall!R1009),"")</f>
        <v>Asian</v>
      </c>
      <c r="H1007" s="6">
        <f>IF(Overall!F1009&lt;&gt;"",VALUE(Overall!F1009),"")</f>
        <v>500000</v>
      </c>
      <c r="I1007" s="6">
        <f>IF(Overall!G1009&lt;&gt;"",VALUE(Overall!G1009),"")</f>
        <v>60</v>
      </c>
      <c r="J1007" s="6">
        <f>IF(Overall!H1009&lt;&gt;"",VALUE(Overall!H1009),"")</f>
        <v>50</v>
      </c>
      <c r="K1007" s="6">
        <f>IF(Overall!I1009&lt;&gt;"",VALUE(Overall!I1009),"")</f>
        <v>1</v>
      </c>
      <c r="L1007" s="6">
        <f>IF(Overall!J1009&lt;&gt;"",VALUE(Overall!J1009),"")</f>
        <v>0.08</v>
      </c>
      <c r="M1007" s="6">
        <f>IF(Overall!K1009&lt;&gt;"",VALUE(Overall!K1009),"")</f>
        <v>0.92</v>
      </c>
      <c r="N1007" s="6">
        <f>IF(Overall!T1009&lt;&gt;"",VALUE(Overall!T1009),"")</f>
        <v>67.900000000000006</v>
      </c>
      <c r="O1007" s="7">
        <f>IF(Overall!L1009&lt;&gt;"", DATEVALUE(Overall!L1009), "")</f>
        <v>45870</v>
      </c>
      <c r="P1007" s="7">
        <f>IF(Overall!M1009&lt;&gt;"", DATEVALUE(Overall!M1009), "")</f>
        <v>45900</v>
      </c>
      <c r="Q1007" s="7" t="str">
        <f>IF(Overall!S1009&lt;&gt;"",_xlfn.VALUETOTEXT(Overall!S1009),"")</f>
        <v>Aug</v>
      </c>
      <c r="R1007" s="7">
        <f>IF(Overall!O1009&lt;&gt;"", DATEVALUE(Overall!O1009), "")</f>
        <v>45820</v>
      </c>
      <c r="S1007" s="7">
        <f>IF(Overall!O1009&lt;&gt;"", DATEVALUE(Overall!O1009), "")</f>
        <v>45820</v>
      </c>
      <c r="T1007" s="5">
        <f t="shared" si="31"/>
        <v>1</v>
      </c>
      <c r="U1007" s="10" t="str">
        <f>IF(Overall!$A1009&lt;&gt;"",IF(AND(MONTH($O1007) &lt;= 1, MONTH($P1007) &gt;= 1), IF($T1007 &lt;&gt; "", $H1007/$T1007, ""), ""),"")</f>
        <v/>
      </c>
      <c r="V1007" s="10" t="str">
        <f>IF(Overall!$A1009&lt;&gt;"",IF(AND(MONTH($O1007) &lt;= 2, MONTH($P1007) &gt;= 2), IF($T1007 &lt;&gt; "", $H1007/$T1007, ""), ""),"")</f>
        <v/>
      </c>
      <c r="W1007" s="10" t="str">
        <f>IF(Overall!$A1009&lt;&gt;"",IF(AND(MONTH($O1007) &lt;= 3, MONTH($P1007) &gt;= 3), IF($T1007 &lt;&gt; "", $H1007/$T1007, ""), ""),"")</f>
        <v/>
      </c>
      <c r="X1007" s="10" t="str">
        <f>IF(Overall!$A1009&lt;&gt;"",IF(AND(MONTH($O1007) &lt;= 4, MONTH($P1007) &gt;= 4), IF($T1007 &lt;&gt; "", $H1007/$T1007, ""), ""),"")</f>
        <v/>
      </c>
      <c r="Y1007" s="10" t="str">
        <f>IF(Overall!$A1009&lt;&gt;"",IF(AND(MONTH($O1007) &lt;= 5, MONTH($P1007) &gt;= 5), IF($T1007 &lt;&gt; "", $H1007/$T1007, ""), ""),"")</f>
        <v/>
      </c>
      <c r="Z1007" s="10" t="str">
        <f>IF(Overall!$A1009&lt;&gt;"",IF(AND(MONTH($O1007) &lt;= 6, MONTH($P1007) &gt;= 6), IF($T1007 &lt;&gt; "", $H1007/$T1007, ""), ""),"")</f>
        <v/>
      </c>
      <c r="AA1007" s="10" t="str">
        <f>IF(Overall!$A1009&lt;&gt;"",IF(AND(MONTH($O1007) &lt;= 7, MONTH($P1007) &gt;= 7 ), IF($T1007 &lt;&gt; "", $H1007/$T1007, ""), ""),"")</f>
        <v/>
      </c>
      <c r="AB1007" s="10">
        <f>IF(Overall!$A1009&lt;&gt;"",IF(AND(MONTH($O1007) &lt;= 8, MONTH($P1007) &gt;= 8), IF($T1007 &lt;&gt; "", $H1007/$T1007, ""), ""),"")</f>
        <v>500000</v>
      </c>
      <c r="AC1007" s="10" t="str">
        <f>IF(Overall!$A1009&lt;&gt;"",IF(AND(MONTH($O1007) &lt;= 9, MONTH($P1007) &gt;= 9), IF($T1007 &lt;&gt; "", $H1007/$T1007, ""), ""),"")</f>
        <v/>
      </c>
      <c r="AD1007" s="10" t="str">
        <f>IF(Overall!$A1009&lt;&gt;"",IF(AND(MONTH($O1007) &lt;= 10, MONTH($P1007) &gt;= 10), IF($T1007 &lt;&gt; "", $H1007/$T1007, ""), ""),"")</f>
        <v/>
      </c>
      <c r="AE1007" s="10" t="str">
        <f>IF(Overall!$A1009&lt;&gt;"",IF(AND(MONTH($O1007) &lt;= 11, MONTH($P1007) &gt;= 11), IF($T1007 &lt;&gt; "", $H1007/$T1007, ""), ""),"")</f>
        <v/>
      </c>
      <c r="AF1007" s="10" t="str">
        <f>IF(Overall!$A1009&lt;&gt;"",IF(AND(MONTH($O1007) &lt;= 12, MONTH($P1007) &gt;= 12), IF($T1007 &lt;&gt; "", $H1007/$T1007, ""), ""),"")</f>
        <v/>
      </c>
      <c r="AH1007" s="10" t="str">
        <f ca="1">IFERROR(IF(AND(NOW()&lt;= EOMONTH(DATE(YEAR($P1007),1, 1), 0), Overall!$A1009&lt;&gt;"", MONTH($O1007) &lt;= 1, MONTH($P1007) &gt;= 1), IF($T1007 &lt;&gt; "", $H1007/$T1007, ""), ""), "")</f>
        <v/>
      </c>
      <c r="AI1007" s="10" t="str">
        <f ca="1">IFERROR(IF(AND(NOW()&lt;= EOMONTH(DATE(YEAR($P1007),2, 1), 0), Overall!$A1009&lt;&gt;"", MONTH($O1007) &lt;= 2, MONTH($P1007) &gt;= 2), IF($T1007 &lt;&gt; "", $H1007/$T1007, ""), ""), "")</f>
        <v/>
      </c>
      <c r="AJ1007" s="10" t="str">
        <f ca="1">IFERROR(IF(AND(NOW()&lt;= EOMONTH(DATE(YEAR($P1007),3, 1), 0), Overall!$A1009&lt;&gt;"", MONTH($O1007) &lt;= 3, MONTH($P1007) &gt;= 3), IF($T1007 &lt;&gt; "", $H1007/$T1007, ""), ""), "")</f>
        <v/>
      </c>
      <c r="AK1007" s="10" t="str">
        <f ca="1">IFERROR(IF(AND(NOW()&lt;= EOMONTH(DATE(YEAR($P1007),4, 1), 0), Overall!$A1009&lt;&gt;"", MONTH($O1007) &lt;= 4, MONTH($P1007) &gt;= 4), IF($T1007 &lt;&gt; "", $H1007/$T1007, ""), ""), "")</f>
        <v/>
      </c>
      <c r="AL1007" s="10" t="str">
        <f ca="1">IFERROR(IF(AND(NOW()&lt;= EOMONTH(DATE(YEAR($P1007),5, 1), 0), Overall!$A1009&lt;&gt;"", MONTH($O1007) &lt;= 5, MONTH($P1007) &gt;= 5), IF($T1007 &lt;&gt; "", $H1007/$T1007, ""), ""), "")</f>
        <v/>
      </c>
      <c r="AM1007" s="10" t="str">
        <f ca="1">IFERROR(IF(AND(NOW()&lt;= EOMONTH(DATE(YEAR($P1007),6, 1), 0), Overall!$A1009&lt;&gt;"", MONTH($O1007) &lt;= 6, MONTH($P1007) &gt;= 6), IF($T1007 &lt;&gt; "", $H1007/$T1007, ""), ""), "")</f>
        <v/>
      </c>
      <c r="AN1007" s="10" t="str">
        <f ca="1">IFERROR(IF(AND(NOW()&lt;= EOMONTH(DATE(YEAR($P1007),7, 1), 0), Overall!$A1009&lt;&gt;"", MONTH($O1007) &lt;= 7, MONTH($P1007) &gt;= 7), IF($T1007 &lt;&gt; "", $H1007/$T1007, ""), ""), "")</f>
        <v/>
      </c>
      <c r="AO1007" s="10">
        <f ca="1">IFERROR(IF(AND(NOW()&lt;= EOMONTH(DATE(YEAR($P1007),8, 1), 0), Overall!$A1009&lt;&gt;"", MONTH($O1007) &lt;= 8, MONTH($P1007) &gt;= 8), IF($T1007 &lt;&gt; "", $H1007/$T1007, ""), ""), "")</f>
        <v>500000</v>
      </c>
      <c r="AP1007" s="10" t="str">
        <f ca="1">IFERROR(IF(AND(NOW()&lt;= EOMONTH(DATE(YEAR($P1007),9, 1), 0), Overall!$A1009&lt;&gt;"", MONTH($O1007) &lt;= 9, MONTH($P1007) &gt;= 9), IF($T1007 &lt;&gt; "", $H1007/$T1007, ""), ""), "")</f>
        <v/>
      </c>
      <c r="AQ1007" s="10" t="str">
        <f ca="1">IFERROR(IF(AND(NOW()&lt;= EOMONTH(DATE(YEAR($P1007),10, 1), 0), Overall!$A1009&lt;&gt;"", MONTH($O1007) &lt;= 10, MONTH($P1007) &gt;= 10), IF($T1007 &lt;&gt; "", $H1007/$T1007, ""), ""), "")</f>
        <v/>
      </c>
      <c r="AR1007" s="10" t="str">
        <f ca="1">IFERROR(IF(AND(NOW()&lt;= EOMONTH(DATE(YEAR($P1007),11, 1), 0), Overall!$A1009&lt;&gt;"", MONTH($O1007) &lt;=11, MONTH($P1007) &gt;= 11), IF($T1007 &lt;&gt; "", $H1007/$T1007, ""), ""), "")</f>
        <v/>
      </c>
      <c r="AS1007" s="10" t="str">
        <f ca="1">IFERROR(IF(AND(NOW()&lt;= EOMONTH(DATE(YEAR($P1007),12, 1), 0), Overall!$A1009&lt;&gt;"", MONTH($O1007) &lt;= 12, MONTH($P1007) &gt;= 12), IF($T1007 &lt;&gt; "", $H1007/$T1007, ""), ""), "")</f>
        <v/>
      </c>
      <c r="AT1007" s="16">
        <f t="shared" ca="1" si="32"/>
        <v>500000</v>
      </c>
    </row>
    <row r="1008" spans="1:46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6" t="str">
        <f>IF(Overall!T1010&lt;&gt;"",VALUE(Overall!T1010),"")</f>
        <v/>
      </c>
      <c r="O1008" s="7" t="str">
        <f>IF(Overall!L1010&lt;&gt;"", DATEVALUE(Overall!L1010), "")</f>
        <v/>
      </c>
      <c r="P1008" s="7" t="str">
        <f>IF(Overall!M1010&lt;&gt;"", DATEVALUE(Overall!M1010), "")</f>
        <v/>
      </c>
      <c r="Q1008" s="7" t="str">
        <f>IF(Overall!S1010&lt;&gt;"",_xlfn.VALUETOTEXT(Overall!S1010),"")</f>
        <v/>
      </c>
      <c r="R1008" s="7" t="str">
        <f>IF(Overall!O1010&lt;&gt;"", DATEVALUE(Overall!O1010), "")</f>
        <v/>
      </c>
      <c r="S1008" s="7" t="str">
        <f>IF(Overall!O1010&lt;&gt;"", DATEVALUE(Overall!O1010), "")</f>
        <v/>
      </c>
      <c r="T1008" s="5" t="str">
        <f t="shared" si="31"/>
        <v/>
      </c>
      <c r="U1008" s="10" t="str">
        <f>IF(Overall!$A1010&lt;&gt;"",IF(AND(MONTH($O1008) &lt;= 1, MONTH($P1008) &gt;= 1), IF($T1008 &lt;&gt; "", $H1008/$T1008, ""), ""),"")</f>
        <v/>
      </c>
      <c r="V1008" s="10" t="str">
        <f>IF(Overall!$A1010&lt;&gt;"",IF(AND(MONTH($O1008) &lt;= 2, MONTH($P1008) &gt;= 2), IF($T1008 &lt;&gt; "", $H1008/$T1008, ""), ""),"")</f>
        <v/>
      </c>
      <c r="W1008" s="10" t="str">
        <f>IF(Overall!$A1010&lt;&gt;"",IF(AND(MONTH($O1008) &lt;= 3, MONTH($P1008) &gt;= 3), IF($T1008 &lt;&gt; "", $H1008/$T1008, ""), ""),"")</f>
        <v/>
      </c>
      <c r="X1008" s="10" t="str">
        <f>IF(Overall!$A1010&lt;&gt;"",IF(AND(MONTH($O1008) &lt;= 4, MONTH($P1008) &gt;= 4), IF($T1008 &lt;&gt; "", $H1008/$T1008, ""), ""),"")</f>
        <v/>
      </c>
      <c r="Y1008" s="10" t="str">
        <f>IF(Overall!$A1010&lt;&gt;"",IF(AND(MONTH($O1008) &lt;= 5, MONTH($P1008) &gt;= 5), IF($T1008 &lt;&gt; "", $H1008/$T1008, ""), ""),"")</f>
        <v/>
      </c>
      <c r="Z1008" s="10" t="str">
        <f>IF(Overall!$A1010&lt;&gt;"",IF(AND(MONTH($O1008) &lt;= 6, MONTH($P1008) &gt;= 6), IF($T1008 &lt;&gt; "", $H1008/$T1008, ""), ""),"")</f>
        <v/>
      </c>
      <c r="AA1008" s="10" t="str">
        <f>IF(Overall!$A1010&lt;&gt;"",IF(AND(MONTH($O1008) &lt;= 7, MONTH($P1008) &gt;= 7 ), IF($T1008 &lt;&gt; "", $H1008/$T1008, ""), ""),"")</f>
        <v/>
      </c>
      <c r="AB1008" s="10" t="str">
        <f>IF(Overall!$A1010&lt;&gt;"",IF(AND(MONTH($O1008) &lt;= 8, MONTH($P1008) &gt;= 8), IF($T1008 &lt;&gt; "", $H1008/$T1008, ""), ""),"")</f>
        <v/>
      </c>
      <c r="AC1008" s="10" t="str">
        <f>IF(Overall!$A1010&lt;&gt;"",IF(AND(MONTH($O1008) &lt;= 9, MONTH($P1008) &gt;= 9), IF($T1008 &lt;&gt; "", $H1008/$T1008, ""), ""),"")</f>
        <v/>
      </c>
      <c r="AD1008" s="10" t="str">
        <f>IF(Overall!$A1010&lt;&gt;"",IF(AND(MONTH($O1008) &lt;= 10, MONTH($P1008) &gt;= 10), IF($T1008 &lt;&gt; "", $H1008/$T1008, ""), ""),"")</f>
        <v/>
      </c>
      <c r="AE1008" s="10" t="str">
        <f>IF(Overall!$A1010&lt;&gt;"",IF(AND(MONTH($O1008) &lt;= 11, MONTH($P1008) &gt;= 11), IF($T1008 &lt;&gt; "", $H1008/$T1008, ""), ""),"")</f>
        <v/>
      </c>
      <c r="AF1008" s="10" t="str">
        <f>IF(Overall!$A1010&lt;&gt;"",IF(AND(MONTH($O1008) &lt;= 12, MONTH($P1008) &gt;= 12), IF($T1008 &lt;&gt; "", $H1008/$T1008, ""), ""),"")</f>
        <v/>
      </c>
      <c r="AH1008" s="10" t="str">
        <f ca="1">IFERROR(IF(AND(NOW()&lt;= EOMONTH(DATE(YEAR($P1008),1, 1), 0), Overall!$A1010&lt;&gt;"", MONTH($O1008) &lt;= 1, MONTH($P1008) &gt;= 1), IF($T1008 &lt;&gt; "", $H1008/$T1008, ""), ""), "")</f>
        <v/>
      </c>
      <c r="AI1008" s="10" t="str">
        <f ca="1">IFERROR(IF(AND(NOW()&lt;= EOMONTH(DATE(YEAR($P1008),2, 1), 0), Overall!$A1010&lt;&gt;"", MONTH($O1008) &lt;= 2, MONTH($P1008) &gt;= 2), IF($T1008 &lt;&gt; "", $H1008/$T1008, ""), ""), "")</f>
        <v/>
      </c>
      <c r="AJ1008" s="10" t="str">
        <f ca="1">IFERROR(IF(AND(NOW()&lt;= EOMONTH(DATE(YEAR($P1008),3, 1), 0), Overall!$A1010&lt;&gt;"", MONTH($O1008) &lt;= 3, MONTH($P1008) &gt;= 3), IF($T1008 &lt;&gt; "", $H1008/$T1008, ""), ""), "")</f>
        <v/>
      </c>
      <c r="AK1008" s="10" t="str">
        <f ca="1">IFERROR(IF(AND(NOW()&lt;= EOMONTH(DATE(YEAR($P1008),4, 1), 0), Overall!$A1010&lt;&gt;"", MONTH($O1008) &lt;= 4, MONTH($P1008) &gt;= 4), IF($T1008 &lt;&gt; "", $H1008/$T1008, ""), ""), "")</f>
        <v/>
      </c>
      <c r="AL1008" s="10" t="str">
        <f ca="1">IFERROR(IF(AND(NOW()&lt;= EOMONTH(DATE(YEAR($P1008),5, 1), 0), Overall!$A1010&lt;&gt;"", MONTH($O1008) &lt;= 5, MONTH($P1008) &gt;= 5), IF($T1008 &lt;&gt; "", $H1008/$T1008, ""), ""), "")</f>
        <v/>
      </c>
      <c r="AM1008" s="10" t="str">
        <f ca="1">IFERROR(IF(AND(NOW()&lt;= EOMONTH(DATE(YEAR($P1008),6, 1), 0), Overall!$A1010&lt;&gt;"", MONTH($O1008) &lt;= 6, MONTH($P1008) &gt;= 6), IF($T1008 &lt;&gt; "", $H1008/$T1008, ""), ""), "")</f>
        <v/>
      </c>
      <c r="AN1008" s="10" t="str">
        <f ca="1">IFERROR(IF(AND(NOW()&lt;= EOMONTH(DATE(YEAR($P1008),7, 1), 0), Overall!$A1010&lt;&gt;"", MONTH($O1008) &lt;= 7, MONTH($P1008) &gt;= 7), IF($T1008 &lt;&gt; "", $H1008/$T1008, ""), ""), "")</f>
        <v/>
      </c>
      <c r="AO1008" s="10" t="str">
        <f ca="1">IFERROR(IF(AND(NOW()&lt;= EOMONTH(DATE(YEAR($P1008),8, 1), 0), Overall!$A1010&lt;&gt;"", MONTH($O1008) &lt;= 8, MONTH($P1008) &gt;= 8), IF($T1008 &lt;&gt; "", $H1008/$T1008, ""), ""), "")</f>
        <v/>
      </c>
      <c r="AP1008" s="10" t="str">
        <f ca="1">IFERROR(IF(AND(NOW()&lt;= EOMONTH(DATE(YEAR($P1008),9, 1), 0), Overall!$A1010&lt;&gt;"", MONTH($O1008) &lt;= 9, MONTH($P1008) &gt;= 9), IF($T1008 &lt;&gt; "", $H1008/$T1008, ""), ""), "")</f>
        <v/>
      </c>
      <c r="AQ1008" s="10" t="str">
        <f ca="1">IFERROR(IF(AND(NOW()&lt;= EOMONTH(DATE(YEAR($P1008),10, 1), 0), Overall!$A1010&lt;&gt;"", MONTH($O1008) &lt;= 10, MONTH($P1008) &gt;= 10), IF($T1008 &lt;&gt; "", $H1008/$T1008, ""), ""), "")</f>
        <v/>
      </c>
      <c r="AR1008" s="10" t="str">
        <f ca="1">IFERROR(IF(AND(NOW()&lt;= EOMONTH(DATE(YEAR($P1008),11, 1), 0), Overall!$A1010&lt;&gt;"", MONTH($O1008) &lt;=11, MONTH($P1008) &gt;= 11), IF($T1008 &lt;&gt; "", $H1008/$T1008, ""), ""), "")</f>
        <v/>
      </c>
      <c r="AS1008" s="10" t="str">
        <f ca="1">IFERROR(IF(AND(NOW()&lt;= EOMONTH(DATE(YEAR($P1008),12, 1), 0), Overall!$A1010&lt;&gt;"", MONTH($O1008) &lt;= 12, MONTH($P1008) &gt;= 12), IF($T1008 &lt;&gt; "", $H1008/$T1008, ""), ""), "")</f>
        <v/>
      </c>
      <c r="AT1008" s="16">
        <f t="shared" ca="1" si="32"/>
        <v>0</v>
      </c>
    </row>
    <row r="1009" spans="1:46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6" t="str">
        <f>IF(Overall!T1011&lt;&gt;"",VALUE(Overall!T1011),"")</f>
        <v/>
      </c>
      <c r="O1009" s="7" t="str">
        <f>IF(Overall!L1011&lt;&gt;"", DATEVALUE(Overall!L1011), "")</f>
        <v/>
      </c>
      <c r="P1009" s="7" t="str">
        <f>IF(Overall!M1011&lt;&gt;"", DATEVALUE(Overall!M1011), "")</f>
        <v/>
      </c>
      <c r="Q1009" s="7" t="str">
        <f>IF(Overall!S1011&lt;&gt;"",_xlfn.VALUETOTEXT(Overall!S1011),"")</f>
        <v/>
      </c>
      <c r="R1009" s="7" t="str">
        <f>IF(Overall!O1011&lt;&gt;"", DATEVALUE(Overall!O1011), "")</f>
        <v/>
      </c>
      <c r="S1009" s="7" t="str">
        <f>IF(Overall!O1011&lt;&gt;"", DATEVALUE(Overall!O1011), "")</f>
        <v/>
      </c>
      <c r="T1009" s="5" t="str">
        <f t="shared" si="31"/>
        <v/>
      </c>
      <c r="U1009" s="10" t="str">
        <f>IF(Overall!$A1011&lt;&gt;"",IF(AND(MONTH($O1009) &lt;= 1, MONTH($P1009) &gt;= 1), IF($T1009 &lt;&gt; "", $H1009/$T1009, ""), ""),"")</f>
        <v/>
      </c>
      <c r="V1009" s="10" t="str">
        <f>IF(Overall!$A1011&lt;&gt;"",IF(AND(MONTH($O1009) &lt;= 2, MONTH($P1009) &gt;= 2), IF($T1009 &lt;&gt; "", $H1009/$T1009, ""), ""),"")</f>
        <v/>
      </c>
      <c r="W1009" s="10" t="str">
        <f>IF(Overall!$A1011&lt;&gt;"",IF(AND(MONTH($O1009) &lt;= 3, MONTH($P1009) &gt;= 3), IF($T1009 &lt;&gt; "", $H1009/$T1009, ""), ""),"")</f>
        <v/>
      </c>
      <c r="X1009" s="10" t="str">
        <f>IF(Overall!$A1011&lt;&gt;"",IF(AND(MONTH($O1009) &lt;= 4, MONTH($P1009) &gt;= 4), IF($T1009 &lt;&gt; "", $H1009/$T1009, ""), ""),"")</f>
        <v/>
      </c>
      <c r="Y1009" s="10" t="str">
        <f>IF(Overall!$A1011&lt;&gt;"",IF(AND(MONTH($O1009) &lt;= 5, MONTH($P1009) &gt;= 5), IF($T1009 &lt;&gt; "", $H1009/$T1009, ""), ""),"")</f>
        <v/>
      </c>
      <c r="Z1009" s="10" t="str">
        <f>IF(Overall!$A1011&lt;&gt;"",IF(AND(MONTH($O1009) &lt;= 6, MONTH($P1009) &gt;= 6), IF($T1009 &lt;&gt; "", $H1009/$T1009, ""), ""),"")</f>
        <v/>
      </c>
      <c r="AA1009" s="10" t="str">
        <f>IF(Overall!$A1011&lt;&gt;"",IF(AND(MONTH($O1009) &lt;= 7, MONTH($P1009) &gt;= 7 ), IF($T1009 &lt;&gt; "", $H1009/$T1009, ""), ""),"")</f>
        <v/>
      </c>
      <c r="AB1009" s="10" t="str">
        <f>IF(Overall!$A1011&lt;&gt;"",IF(AND(MONTH($O1009) &lt;= 8, MONTH($P1009) &gt;= 8), IF($T1009 &lt;&gt; "", $H1009/$T1009, ""), ""),"")</f>
        <v/>
      </c>
      <c r="AC1009" s="10" t="str">
        <f>IF(Overall!$A1011&lt;&gt;"",IF(AND(MONTH($O1009) &lt;= 9, MONTH($P1009) &gt;= 9), IF($T1009 &lt;&gt; "", $H1009/$T1009, ""), ""),"")</f>
        <v/>
      </c>
      <c r="AD1009" s="10" t="str">
        <f>IF(Overall!$A1011&lt;&gt;"",IF(AND(MONTH($O1009) &lt;= 10, MONTH($P1009) &gt;= 10), IF($T1009 &lt;&gt; "", $H1009/$T1009, ""), ""),"")</f>
        <v/>
      </c>
      <c r="AE1009" s="10" t="str">
        <f>IF(Overall!$A1011&lt;&gt;"",IF(AND(MONTH($O1009) &lt;= 11, MONTH($P1009) &gt;= 11), IF($T1009 &lt;&gt; "", $H1009/$T1009, ""), ""),"")</f>
        <v/>
      </c>
      <c r="AF1009" s="10" t="str">
        <f>IF(Overall!$A1011&lt;&gt;"",IF(AND(MONTH($O1009) &lt;= 12, MONTH($P1009) &gt;= 12), IF($T1009 &lt;&gt; "", $H1009/$T1009, ""), ""),"")</f>
        <v/>
      </c>
      <c r="AH1009" s="10" t="str">
        <f ca="1">IFERROR(IF(AND(NOW()&lt;= EOMONTH(DATE(YEAR($P1009),1, 1), 0), Overall!$A1011&lt;&gt;"", MONTH($O1009) &lt;= 1, MONTH($P1009) &gt;= 1), IF($T1009 &lt;&gt; "", $H1009/$T1009, ""), ""), "")</f>
        <v/>
      </c>
      <c r="AI1009" s="10" t="str">
        <f ca="1">IFERROR(IF(AND(NOW()&lt;= EOMONTH(DATE(YEAR($P1009),2, 1), 0), Overall!$A1011&lt;&gt;"", MONTH($O1009) &lt;= 2, MONTH($P1009) &gt;= 2), IF($T1009 &lt;&gt; "", $H1009/$T1009, ""), ""), "")</f>
        <v/>
      </c>
      <c r="AJ1009" s="10" t="str">
        <f ca="1">IFERROR(IF(AND(NOW()&lt;= EOMONTH(DATE(YEAR($P1009),3, 1), 0), Overall!$A1011&lt;&gt;"", MONTH($O1009) &lt;= 3, MONTH($P1009) &gt;= 3), IF($T1009 &lt;&gt; "", $H1009/$T1009, ""), ""), "")</f>
        <v/>
      </c>
      <c r="AK1009" s="10" t="str">
        <f ca="1">IFERROR(IF(AND(NOW()&lt;= EOMONTH(DATE(YEAR($P1009),4, 1), 0), Overall!$A1011&lt;&gt;"", MONTH($O1009) &lt;= 4, MONTH($P1009) &gt;= 4), IF($T1009 &lt;&gt; "", $H1009/$T1009, ""), ""), "")</f>
        <v/>
      </c>
      <c r="AL1009" s="10" t="str">
        <f ca="1">IFERROR(IF(AND(NOW()&lt;= EOMONTH(DATE(YEAR($P1009),5, 1), 0), Overall!$A1011&lt;&gt;"", MONTH($O1009) &lt;= 5, MONTH($P1009) &gt;= 5), IF($T1009 &lt;&gt; "", $H1009/$T1009, ""), ""), "")</f>
        <v/>
      </c>
      <c r="AM1009" s="10" t="str">
        <f ca="1">IFERROR(IF(AND(NOW()&lt;= EOMONTH(DATE(YEAR($P1009),6, 1), 0), Overall!$A1011&lt;&gt;"", MONTH($O1009) &lt;= 6, MONTH($P1009) &gt;= 6), IF($T1009 &lt;&gt; "", $H1009/$T1009, ""), ""), "")</f>
        <v/>
      </c>
      <c r="AN1009" s="10" t="str">
        <f ca="1">IFERROR(IF(AND(NOW()&lt;= EOMONTH(DATE(YEAR($P1009),7, 1), 0), Overall!$A1011&lt;&gt;"", MONTH($O1009) &lt;= 7, MONTH($P1009) &gt;= 7), IF($T1009 &lt;&gt; "", $H1009/$T1009, ""), ""), "")</f>
        <v/>
      </c>
      <c r="AO1009" s="10" t="str">
        <f ca="1">IFERROR(IF(AND(NOW()&lt;= EOMONTH(DATE(YEAR($P1009),8, 1), 0), Overall!$A1011&lt;&gt;"", MONTH($O1009) &lt;= 8, MONTH($P1009) &gt;= 8), IF($T1009 &lt;&gt; "", $H1009/$T1009, ""), ""), "")</f>
        <v/>
      </c>
      <c r="AP1009" s="10" t="str">
        <f ca="1">IFERROR(IF(AND(NOW()&lt;= EOMONTH(DATE(YEAR($P1009),9, 1), 0), Overall!$A1011&lt;&gt;"", MONTH($O1009) &lt;= 9, MONTH($P1009) &gt;= 9), IF($T1009 &lt;&gt; "", $H1009/$T1009, ""), ""), "")</f>
        <v/>
      </c>
      <c r="AQ1009" s="10" t="str">
        <f ca="1">IFERROR(IF(AND(NOW()&lt;= EOMONTH(DATE(YEAR($P1009),10, 1), 0), Overall!$A1011&lt;&gt;"", MONTH($O1009) &lt;= 10, MONTH($P1009) &gt;= 10), IF($T1009 &lt;&gt; "", $H1009/$T1009, ""), ""), "")</f>
        <v/>
      </c>
      <c r="AR1009" s="10" t="str">
        <f ca="1">IFERROR(IF(AND(NOW()&lt;= EOMONTH(DATE(YEAR($P1009),11, 1), 0), Overall!$A1011&lt;&gt;"", MONTH($O1009) &lt;=11, MONTH($P1009) &gt;= 11), IF($T1009 &lt;&gt; "", $H1009/$T1009, ""), ""), "")</f>
        <v/>
      </c>
      <c r="AS1009" s="10" t="str">
        <f ca="1">IFERROR(IF(AND(NOW()&lt;= EOMONTH(DATE(YEAR($P1009),12, 1), 0), Overall!$A1011&lt;&gt;"", MONTH($O1009) &lt;= 12, MONTH($P1009) &gt;= 12), IF($T1009 &lt;&gt; "", $H1009/$T1009, ""), ""), "")</f>
        <v/>
      </c>
      <c r="AT1009" s="16">
        <f t="shared" ca="1" si="32"/>
        <v>0</v>
      </c>
    </row>
    <row r="1010" spans="1:46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6" t="str">
        <f>IF(Overall!T1012&lt;&gt;"",VALUE(Overall!T1012),"")</f>
        <v/>
      </c>
      <c r="O1010" s="7" t="str">
        <f>IF(Overall!L1012&lt;&gt;"", DATEVALUE(Overall!L1012), "")</f>
        <v/>
      </c>
      <c r="P1010" s="7" t="str">
        <f>IF(Overall!M1012&lt;&gt;"", DATEVALUE(Overall!M1012), "")</f>
        <v/>
      </c>
      <c r="Q1010" s="7" t="str">
        <f>IF(Overall!S1012&lt;&gt;"",_xlfn.VALUETOTEXT(Overall!S1012),"")</f>
        <v/>
      </c>
      <c r="R1010" s="7" t="str">
        <f>IF(Overall!O1012&lt;&gt;"", DATEVALUE(Overall!O1012), "")</f>
        <v/>
      </c>
      <c r="S1010" s="7" t="str">
        <f>IF(Overall!O1012&lt;&gt;"", DATEVALUE(Overall!O1012), "")</f>
        <v/>
      </c>
      <c r="T1010" s="5" t="str">
        <f t="shared" si="31"/>
        <v/>
      </c>
      <c r="U1010" s="10" t="str">
        <f>IF(Overall!$A1012&lt;&gt;"",IF(AND(MONTH($O1010) &lt;= 1, MONTH($P1010) &gt;= 1), IF($T1010 &lt;&gt; "", $H1010/$T1010, ""), ""),"")</f>
        <v/>
      </c>
      <c r="V1010" s="10" t="str">
        <f>IF(Overall!$A1012&lt;&gt;"",IF(AND(MONTH($O1010) &lt;= 2, MONTH($P1010) &gt;= 2), IF($T1010 &lt;&gt; "", $H1010/$T1010, ""), ""),"")</f>
        <v/>
      </c>
      <c r="W1010" s="10" t="str">
        <f>IF(Overall!$A1012&lt;&gt;"",IF(AND(MONTH($O1010) &lt;= 3, MONTH($P1010) &gt;= 3), IF($T1010 &lt;&gt; "", $H1010/$T1010, ""), ""),"")</f>
        <v/>
      </c>
      <c r="X1010" s="10" t="str">
        <f>IF(Overall!$A1012&lt;&gt;"",IF(AND(MONTH($O1010) &lt;= 4, MONTH($P1010) &gt;= 4), IF($T1010 &lt;&gt; "", $H1010/$T1010, ""), ""),"")</f>
        <v/>
      </c>
      <c r="Y1010" s="10" t="str">
        <f>IF(Overall!$A1012&lt;&gt;"",IF(AND(MONTH($O1010) &lt;= 5, MONTH($P1010) &gt;= 5), IF($T1010 &lt;&gt; "", $H1010/$T1010, ""), ""),"")</f>
        <v/>
      </c>
      <c r="Z1010" s="10" t="str">
        <f>IF(Overall!$A1012&lt;&gt;"",IF(AND(MONTH($O1010) &lt;= 6, MONTH($P1010) &gt;= 6), IF($T1010 &lt;&gt; "", $H1010/$T1010, ""), ""),"")</f>
        <v/>
      </c>
      <c r="AA1010" s="10" t="str">
        <f>IF(Overall!$A1012&lt;&gt;"",IF(AND(MONTH($O1010) &lt;= 7, MONTH($P1010) &gt;= 7 ), IF($T1010 &lt;&gt; "", $H1010/$T1010, ""), ""),"")</f>
        <v/>
      </c>
      <c r="AB1010" s="10" t="str">
        <f>IF(Overall!$A1012&lt;&gt;"",IF(AND(MONTH($O1010) &lt;= 8, MONTH($P1010) &gt;= 8), IF($T1010 &lt;&gt; "", $H1010/$T1010, ""), ""),"")</f>
        <v/>
      </c>
      <c r="AC1010" s="10" t="str">
        <f>IF(Overall!$A1012&lt;&gt;"",IF(AND(MONTH($O1010) &lt;= 9, MONTH($P1010) &gt;= 9), IF($T1010 &lt;&gt; "", $H1010/$T1010, ""), ""),"")</f>
        <v/>
      </c>
      <c r="AD1010" s="10" t="str">
        <f>IF(Overall!$A1012&lt;&gt;"",IF(AND(MONTH($O1010) &lt;= 10, MONTH($P1010) &gt;= 10), IF($T1010 &lt;&gt; "", $H1010/$T1010, ""), ""),"")</f>
        <v/>
      </c>
      <c r="AE1010" s="10" t="str">
        <f>IF(Overall!$A1012&lt;&gt;"",IF(AND(MONTH($O1010) &lt;= 11, MONTH($P1010) &gt;= 11), IF($T1010 &lt;&gt; "", $H1010/$T1010, ""), ""),"")</f>
        <v/>
      </c>
      <c r="AF1010" s="10" t="str">
        <f>IF(Overall!$A1012&lt;&gt;"",IF(AND(MONTH($O1010) &lt;= 12, MONTH($P1010) &gt;= 12), IF($T1010 &lt;&gt; "", $H1010/$T1010, ""), ""),"")</f>
        <v/>
      </c>
      <c r="AH1010" s="10" t="str">
        <f ca="1">IFERROR(IF(AND(NOW()&lt;= EOMONTH(DATE(YEAR($P1010),1, 1), 0), Overall!$A1012&lt;&gt;"", MONTH($O1010) &lt;= 1, MONTH($P1010) &gt;= 1), IF($T1010 &lt;&gt; "", $H1010/$T1010, ""), ""), "")</f>
        <v/>
      </c>
      <c r="AI1010" s="10" t="str">
        <f ca="1">IFERROR(IF(AND(NOW()&lt;= EOMONTH(DATE(YEAR($P1010),2, 1), 0), Overall!$A1012&lt;&gt;"", MONTH($O1010) &lt;= 2, MONTH($P1010) &gt;= 2), IF($T1010 &lt;&gt; "", $H1010/$T1010, ""), ""), "")</f>
        <v/>
      </c>
      <c r="AJ1010" s="10" t="str">
        <f ca="1">IFERROR(IF(AND(NOW()&lt;= EOMONTH(DATE(YEAR($P1010),3, 1), 0), Overall!$A1012&lt;&gt;"", MONTH($O1010) &lt;= 3, MONTH($P1010) &gt;= 3), IF($T1010 &lt;&gt; "", $H1010/$T1010, ""), ""), "")</f>
        <v/>
      </c>
      <c r="AK1010" s="10" t="str">
        <f ca="1">IFERROR(IF(AND(NOW()&lt;= EOMONTH(DATE(YEAR($P1010),4, 1), 0), Overall!$A1012&lt;&gt;"", MONTH($O1010) &lt;= 4, MONTH($P1010) &gt;= 4), IF($T1010 &lt;&gt; "", $H1010/$T1010, ""), ""), "")</f>
        <v/>
      </c>
      <c r="AL1010" s="10" t="str">
        <f ca="1">IFERROR(IF(AND(NOW()&lt;= EOMONTH(DATE(YEAR($P1010),5, 1), 0), Overall!$A1012&lt;&gt;"", MONTH($O1010) &lt;= 5, MONTH($P1010) &gt;= 5), IF($T1010 &lt;&gt; "", $H1010/$T1010, ""), ""), "")</f>
        <v/>
      </c>
      <c r="AM1010" s="10" t="str">
        <f ca="1">IFERROR(IF(AND(NOW()&lt;= EOMONTH(DATE(YEAR($P1010),6, 1), 0), Overall!$A1012&lt;&gt;"", MONTH($O1010) &lt;= 6, MONTH($P1010) &gt;= 6), IF($T1010 &lt;&gt; "", $H1010/$T1010, ""), ""), "")</f>
        <v/>
      </c>
      <c r="AN1010" s="10" t="str">
        <f ca="1">IFERROR(IF(AND(NOW()&lt;= EOMONTH(DATE(YEAR($P1010),7, 1), 0), Overall!$A1012&lt;&gt;"", MONTH($O1010) &lt;= 7, MONTH($P1010) &gt;= 7), IF($T1010 &lt;&gt; "", $H1010/$T1010, ""), ""), "")</f>
        <v/>
      </c>
      <c r="AO1010" s="10" t="str">
        <f ca="1">IFERROR(IF(AND(NOW()&lt;= EOMONTH(DATE(YEAR($P1010),8, 1), 0), Overall!$A1012&lt;&gt;"", MONTH($O1010) &lt;= 8, MONTH($P1010) &gt;= 8), IF($T1010 &lt;&gt; "", $H1010/$T1010, ""), ""), "")</f>
        <v/>
      </c>
      <c r="AP1010" s="10" t="str">
        <f ca="1">IFERROR(IF(AND(NOW()&lt;= EOMONTH(DATE(YEAR($P1010),9, 1), 0), Overall!$A1012&lt;&gt;"", MONTH($O1010) &lt;= 9, MONTH($P1010) &gt;= 9), IF($T1010 &lt;&gt; "", $H1010/$T1010, ""), ""), "")</f>
        <v/>
      </c>
      <c r="AQ1010" s="10" t="str">
        <f ca="1">IFERROR(IF(AND(NOW()&lt;= EOMONTH(DATE(YEAR($P1010),10, 1), 0), Overall!$A1012&lt;&gt;"", MONTH($O1010) &lt;= 10, MONTH($P1010) &gt;= 10), IF($T1010 &lt;&gt; "", $H1010/$T1010, ""), ""), "")</f>
        <v/>
      </c>
      <c r="AR1010" s="10" t="str">
        <f ca="1">IFERROR(IF(AND(NOW()&lt;= EOMONTH(DATE(YEAR($P1010),11, 1), 0), Overall!$A1012&lt;&gt;"", MONTH($O1010) &lt;=11, MONTH($P1010) &gt;= 11), IF($T1010 &lt;&gt; "", $H1010/$T1010, ""), ""), "")</f>
        <v/>
      </c>
      <c r="AS1010" s="10" t="str">
        <f ca="1">IFERROR(IF(AND(NOW()&lt;= EOMONTH(DATE(YEAR($P1010),12, 1), 0), Overall!$A1012&lt;&gt;"", MONTH($O1010) &lt;= 12, MONTH($P1010) &gt;= 12), IF($T1010 &lt;&gt; "", $H1010/$T1010, ""), ""), "")</f>
        <v/>
      </c>
      <c r="AT1010" s="16">
        <f t="shared" ca="1" si="32"/>
        <v>0</v>
      </c>
    </row>
    <row r="1011" spans="1:46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6" t="str">
        <f>IF(Overall!T1013&lt;&gt;"",VALUE(Overall!T1013),"")</f>
        <v/>
      </c>
      <c r="O1011" s="7" t="str">
        <f>IF(Overall!L1013&lt;&gt;"", DATEVALUE(Overall!L1013), "")</f>
        <v/>
      </c>
      <c r="P1011" s="7" t="str">
        <f>IF(Overall!M1013&lt;&gt;"", DATEVALUE(Overall!M1013), "")</f>
        <v/>
      </c>
      <c r="Q1011" s="7" t="str">
        <f>IF(Overall!S1013&lt;&gt;"",_xlfn.VALUETOTEXT(Overall!S1013),"")</f>
        <v/>
      </c>
      <c r="R1011" s="7" t="str">
        <f>IF(Overall!O1013&lt;&gt;"", DATEVALUE(Overall!O1013), "")</f>
        <v/>
      </c>
      <c r="S1011" s="7" t="str">
        <f>IF(Overall!O1013&lt;&gt;"", DATEVALUE(Overall!O1013), "")</f>
        <v/>
      </c>
      <c r="T1011" s="5" t="str">
        <f t="shared" si="31"/>
        <v/>
      </c>
      <c r="U1011" s="10" t="str">
        <f>IF(Overall!$A1013&lt;&gt;"",IF(AND(MONTH($O1011) &lt;= 1, MONTH($P1011) &gt;= 1), IF($T1011 &lt;&gt; "", $H1011/$T1011, ""), ""),"")</f>
        <v/>
      </c>
      <c r="V1011" s="10" t="str">
        <f>IF(Overall!$A1013&lt;&gt;"",IF(AND(MONTH($O1011) &lt;= 2, MONTH($P1011) &gt;= 2), IF($T1011 &lt;&gt; "", $H1011/$T1011, ""), ""),"")</f>
        <v/>
      </c>
      <c r="W1011" s="10" t="str">
        <f>IF(Overall!$A1013&lt;&gt;"",IF(AND(MONTH($O1011) &lt;= 3, MONTH($P1011) &gt;= 3), IF($T1011 &lt;&gt; "", $H1011/$T1011, ""), ""),"")</f>
        <v/>
      </c>
      <c r="X1011" s="10" t="str">
        <f>IF(Overall!$A1013&lt;&gt;"",IF(AND(MONTH($O1011) &lt;= 4, MONTH($P1011) &gt;= 4), IF($T1011 &lt;&gt; "", $H1011/$T1011, ""), ""),"")</f>
        <v/>
      </c>
      <c r="Y1011" s="10" t="str">
        <f>IF(Overall!$A1013&lt;&gt;"",IF(AND(MONTH($O1011) &lt;= 5, MONTH($P1011) &gt;= 5), IF($T1011 &lt;&gt; "", $H1011/$T1011, ""), ""),"")</f>
        <v/>
      </c>
      <c r="Z1011" s="10" t="str">
        <f>IF(Overall!$A1013&lt;&gt;"",IF(AND(MONTH($O1011) &lt;= 6, MONTH($P1011) &gt;= 6), IF($T1011 &lt;&gt; "", $H1011/$T1011, ""), ""),"")</f>
        <v/>
      </c>
      <c r="AA1011" s="10" t="str">
        <f>IF(Overall!$A1013&lt;&gt;"",IF(AND(MONTH($O1011) &lt;= 7, MONTH($P1011) &gt;= 7 ), IF($T1011 &lt;&gt; "", $H1011/$T1011, ""), ""),"")</f>
        <v/>
      </c>
      <c r="AB1011" s="10" t="str">
        <f>IF(Overall!$A1013&lt;&gt;"",IF(AND(MONTH($O1011) &lt;= 8, MONTH($P1011) &gt;= 8), IF($T1011 &lt;&gt; "", $H1011/$T1011, ""), ""),"")</f>
        <v/>
      </c>
      <c r="AC1011" s="10" t="str">
        <f>IF(Overall!$A1013&lt;&gt;"",IF(AND(MONTH($O1011) &lt;= 9, MONTH($P1011) &gt;= 9), IF($T1011 &lt;&gt; "", $H1011/$T1011, ""), ""),"")</f>
        <v/>
      </c>
      <c r="AD1011" s="10" t="str">
        <f>IF(Overall!$A1013&lt;&gt;"",IF(AND(MONTH($O1011) &lt;= 10, MONTH($P1011) &gt;= 10), IF($T1011 &lt;&gt; "", $H1011/$T1011, ""), ""),"")</f>
        <v/>
      </c>
      <c r="AE1011" s="10" t="str">
        <f>IF(Overall!$A1013&lt;&gt;"",IF(AND(MONTH($O1011) &lt;= 11, MONTH($P1011) &gt;= 11), IF($T1011 &lt;&gt; "", $H1011/$T1011, ""), ""),"")</f>
        <v/>
      </c>
      <c r="AF1011" s="10" t="str">
        <f>IF(Overall!$A1013&lt;&gt;"",IF(AND(MONTH($O1011) &lt;= 12, MONTH($P1011) &gt;= 12), IF($T1011 &lt;&gt; "", $H1011/$T1011, ""), ""),"")</f>
        <v/>
      </c>
      <c r="AH1011" s="10" t="str">
        <f ca="1">IFERROR(IF(AND(NOW()&lt;= EOMONTH(DATE(YEAR($P1011),1, 1), 0), Overall!$A1013&lt;&gt;"", MONTH($O1011) &lt;= 1, MONTH($P1011) &gt;= 1), IF($T1011 &lt;&gt; "", $H1011/$T1011, ""), ""), "")</f>
        <v/>
      </c>
      <c r="AI1011" s="10" t="str">
        <f ca="1">IFERROR(IF(AND(NOW()&lt;= EOMONTH(DATE(YEAR($P1011),2, 1), 0), Overall!$A1013&lt;&gt;"", MONTH($O1011) &lt;= 2, MONTH($P1011) &gt;= 2), IF($T1011 &lt;&gt; "", $H1011/$T1011, ""), ""), "")</f>
        <v/>
      </c>
      <c r="AJ1011" s="10" t="str">
        <f ca="1">IFERROR(IF(AND(NOW()&lt;= EOMONTH(DATE(YEAR($P1011),3, 1), 0), Overall!$A1013&lt;&gt;"", MONTH($O1011) &lt;= 3, MONTH($P1011) &gt;= 3), IF($T1011 &lt;&gt; "", $H1011/$T1011, ""), ""), "")</f>
        <v/>
      </c>
      <c r="AK1011" s="10" t="str">
        <f ca="1">IFERROR(IF(AND(NOW()&lt;= EOMONTH(DATE(YEAR($P1011),4, 1), 0), Overall!$A1013&lt;&gt;"", MONTH($O1011) &lt;= 4, MONTH($P1011) &gt;= 4), IF($T1011 &lt;&gt; "", $H1011/$T1011, ""), ""), "")</f>
        <v/>
      </c>
      <c r="AL1011" s="10" t="str">
        <f ca="1">IFERROR(IF(AND(NOW()&lt;= EOMONTH(DATE(YEAR($P1011),5, 1), 0), Overall!$A1013&lt;&gt;"", MONTH($O1011) &lt;= 5, MONTH($P1011) &gt;= 5), IF($T1011 &lt;&gt; "", $H1011/$T1011, ""), ""), "")</f>
        <v/>
      </c>
      <c r="AM1011" s="10" t="str">
        <f ca="1">IFERROR(IF(AND(NOW()&lt;= EOMONTH(DATE(YEAR($P1011),6, 1), 0), Overall!$A1013&lt;&gt;"", MONTH($O1011) &lt;= 6, MONTH($P1011) &gt;= 6), IF($T1011 &lt;&gt; "", $H1011/$T1011, ""), ""), "")</f>
        <v/>
      </c>
      <c r="AN1011" s="10" t="str">
        <f ca="1">IFERROR(IF(AND(NOW()&lt;= EOMONTH(DATE(YEAR($P1011),7, 1), 0), Overall!$A1013&lt;&gt;"", MONTH($O1011) &lt;= 7, MONTH($P1011) &gt;= 7), IF($T1011 &lt;&gt; "", $H1011/$T1011, ""), ""), "")</f>
        <v/>
      </c>
      <c r="AO1011" s="10" t="str">
        <f ca="1">IFERROR(IF(AND(NOW()&lt;= EOMONTH(DATE(YEAR($P1011),8, 1), 0), Overall!$A1013&lt;&gt;"", MONTH($O1011) &lt;= 8, MONTH($P1011) &gt;= 8), IF($T1011 &lt;&gt; "", $H1011/$T1011, ""), ""), "")</f>
        <v/>
      </c>
      <c r="AP1011" s="10" t="str">
        <f ca="1">IFERROR(IF(AND(NOW()&lt;= EOMONTH(DATE(YEAR($P1011),9, 1), 0), Overall!$A1013&lt;&gt;"", MONTH($O1011) &lt;= 9, MONTH($P1011) &gt;= 9), IF($T1011 &lt;&gt; "", $H1011/$T1011, ""), ""), "")</f>
        <v/>
      </c>
      <c r="AQ1011" s="10" t="str">
        <f ca="1">IFERROR(IF(AND(NOW()&lt;= EOMONTH(DATE(YEAR($P1011),10, 1), 0), Overall!$A1013&lt;&gt;"", MONTH($O1011) &lt;= 10, MONTH($P1011) &gt;= 10), IF($T1011 &lt;&gt; "", $H1011/$T1011, ""), ""), "")</f>
        <v/>
      </c>
      <c r="AR1011" s="10" t="str">
        <f ca="1">IFERROR(IF(AND(NOW()&lt;= EOMONTH(DATE(YEAR($P1011),11, 1), 0), Overall!$A1013&lt;&gt;"", MONTH($O1011) &lt;=11, MONTH($P1011) &gt;= 11), IF($T1011 &lt;&gt; "", $H1011/$T1011, ""), ""), "")</f>
        <v/>
      </c>
      <c r="AS1011" s="10" t="str">
        <f ca="1">IFERROR(IF(AND(NOW()&lt;= EOMONTH(DATE(YEAR($P1011),12, 1), 0), Overall!$A1013&lt;&gt;"", MONTH($O1011) &lt;= 12, MONTH($P1011) &gt;= 12), IF($T1011 &lt;&gt; "", $H1011/$T1011, ""), ""), "")</f>
        <v/>
      </c>
      <c r="AT1011" s="16">
        <f t="shared" ca="1" si="32"/>
        <v>0</v>
      </c>
    </row>
    <row r="1012" spans="1:46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6" t="str">
        <f>IF(Overall!T1014&lt;&gt;"",VALUE(Overall!T1014),"")</f>
        <v/>
      </c>
      <c r="O1012" s="7" t="str">
        <f>IF(Overall!L1014&lt;&gt;"", DATEVALUE(Overall!L1014), "")</f>
        <v/>
      </c>
      <c r="P1012" s="7" t="str">
        <f>IF(Overall!M1014&lt;&gt;"", DATEVALUE(Overall!M1014), "")</f>
        <v/>
      </c>
      <c r="Q1012" s="7" t="str">
        <f>IF(Overall!S1014&lt;&gt;"",_xlfn.VALUETOTEXT(Overall!S1014),"")</f>
        <v/>
      </c>
      <c r="R1012" s="7" t="str">
        <f>IF(Overall!O1014&lt;&gt;"", DATEVALUE(Overall!O1014), "")</f>
        <v/>
      </c>
      <c r="S1012" s="7" t="str">
        <f>IF(Overall!O1014&lt;&gt;"", DATEVALUE(Overall!O1014), "")</f>
        <v/>
      </c>
      <c r="T1012" s="5" t="str">
        <f t="shared" si="31"/>
        <v/>
      </c>
      <c r="U1012" s="10" t="str">
        <f>IF(Overall!$A1014&lt;&gt;"",IF(AND(MONTH($O1012) &lt;= 1, MONTH($P1012) &gt;= 1), IF($T1012 &lt;&gt; "", $H1012/$T1012, ""), ""),"")</f>
        <v/>
      </c>
      <c r="V1012" s="10" t="str">
        <f>IF(Overall!$A1014&lt;&gt;"",IF(AND(MONTH($O1012) &lt;= 2, MONTH($P1012) &gt;= 2), IF($T1012 &lt;&gt; "", $H1012/$T1012, ""), ""),"")</f>
        <v/>
      </c>
      <c r="W1012" s="10" t="str">
        <f>IF(Overall!$A1014&lt;&gt;"",IF(AND(MONTH($O1012) &lt;= 3, MONTH($P1012) &gt;= 3), IF($T1012 &lt;&gt; "", $H1012/$T1012, ""), ""),"")</f>
        <v/>
      </c>
      <c r="X1012" s="10" t="str">
        <f>IF(Overall!$A1014&lt;&gt;"",IF(AND(MONTH($O1012) &lt;= 4, MONTH($P1012) &gt;= 4), IF($T1012 &lt;&gt; "", $H1012/$T1012, ""), ""),"")</f>
        <v/>
      </c>
      <c r="Y1012" s="10" t="str">
        <f>IF(Overall!$A1014&lt;&gt;"",IF(AND(MONTH($O1012) &lt;= 5, MONTH($P1012) &gt;= 5), IF($T1012 &lt;&gt; "", $H1012/$T1012, ""), ""),"")</f>
        <v/>
      </c>
      <c r="Z1012" s="10" t="str">
        <f>IF(Overall!$A1014&lt;&gt;"",IF(AND(MONTH($O1012) &lt;= 6, MONTH($P1012) &gt;= 6), IF($T1012 &lt;&gt; "", $H1012/$T1012, ""), ""),"")</f>
        <v/>
      </c>
      <c r="AA1012" s="10" t="str">
        <f>IF(Overall!$A1014&lt;&gt;"",IF(AND(MONTH($O1012) &lt;= 7, MONTH($P1012) &gt;= 7 ), IF($T1012 &lt;&gt; "", $H1012/$T1012, ""), ""),"")</f>
        <v/>
      </c>
      <c r="AB1012" s="10" t="str">
        <f>IF(Overall!$A1014&lt;&gt;"",IF(AND(MONTH($O1012) &lt;= 8, MONTH($P1012) &gt;= 8), IF($T1012 &lt;&gt; "", $H1012/$T1012, ""), ""),"")</f>
        <v/>
      </c>
      <c r="AC1012" s="10" t="str">
        <f>IF(Overall!$A1014&lt;&gt;"",IF(AND(MONTH($O1012) &lt;= 9, MONTH($P1012) &gt;= 9), IF($T1012 &lt;&gt; "", $H1012/$T1012, ""), ""),"")</f>
        <v/>
      </c>
      <c r="AD1012" s="10" t="str">
        <f>IF(Overall!$A1014&lt;&gt;"",IF(AND(MONTH($O1012) &lt;= 10, MONTH($P1012) &gt;= 10), IF($T1012 &lt;&gt; "", $H1012/$T1012, ""), ""),"")</f>
        <v/>
      </c>
      <c r="AE1012" s="10" t="str">
        <f>IF(Overall!$A1014&lt;&gt;"",IF(AND(MONTH($O1012) &lt;= 11, MONTH($P1012) &gt;= 11), IF($T1012 &lt;&gt; "", $H1012/$T1012, ""), ""),"")</f>
        <v/>
      </c>
      <c r="AF1012" s="10" t="str">
        <f>IF(Overall!$A1014&lt;&gt;"",IF(AND(MONTH($O1012) &lt;= 12, MONTH($P1012) &gt;= 12), IF($T1012 &lt;&gt; "", $H1012/$T1012, ""), ""),"")</f>
        <v/>
      </c>
      <c r="AH1012" s="10" t="str">
        <f ca="1">IFERROR(IF(AND(NOW()&lt;= EOMONTH(DATE(YEAR($P1012),1, 1), 0), Overall!$A1014&lt;&gt;"", MONTH($O1012) &lt;= 1, MONTH($P1012) &gt;= 1), IF($T1012 &lt;&gt; "", $H1012/$T1012, ""), ""), "")</f>
        <v/>
      </c>
      <c r="AI1012" s="10" t="str">
        <f ca="1">IFERROR(IF(AND(NOW()&lt;= EOMONTH(DATE(YEAR($P1012),2, 1), 0), Overall!$A1014&lt;&gt;"", MONTH($O1012) &lt;= 2, MONTH($P1012) &gt;= 2), IF($T1012 &lt;&gt; "", $H1012/$T1012, ""), ""), "")</f>
        <v/>
      </c>
      <c r="AJ1012" s="10" t="str">
        <f ca="1">IFERROR(IF(AND(NOW()&lt;= EOMONTH(DATE(YEAR($P1012),3, 1), 0), Overall!$A1014&lt;&gt;"", MONTH($O1012) &lt;= 3, MONTH($P1012) &gt;= 3), IF($T1012 &lt;&gt; "", $H1012/$T1012, ""), ""), "")</f>
        <v/>
      </c>
      <c r="AK1012" s="10" t="str">
        <f ca="1">IFERROR(IF(AND(NOW()&lt;= EOMONTH(DATE(YEAR($P1012),4, 1), 0), Overall!$A1014&lt;&gt;"", MONTH($O1012) &lt;= 4, MONTH($P1012) &gt;= 4), IF($T1012 &lt;&gt; "", $H1012/$T1012, ""), ""), "")</f>
        <v/>
      </c>
      <c r="AL1012" s="10" t="str">
        <f ca="1">IFERROR(IF(AND(NOW()&lt;= EOMONTH(DATE(YEAR($P1012),5, 1), 0), Overall!$A1014&lt;&gt;"", MONTH($O1012) &lt;= 5, MONTH($P1012) &gt;= 5), IF($T1012 &lt;&gt; "", $H1012/$T1012, ""), ""), "")</f>
        <v/>
      </c>
      <c r="AM1012" s="10" t="str">
        <f ca="1">IFERROR(IF(AND(NOW()&lt;= EOMONTH(DATE(YEAR($P1012),6, 1), 0), Overall!$A1014&lt;&gt;"", MONTH($O1012) &lt;= 6, MONTH($P1012) &gt;= 6), IF($T1012 &lt;&gt; "", $H1012/$T1012, ""), ""), "")</f>
        <v/>
      </c>
      <c r="AN1012" s="10" t="str">
        <f ca="1">IFERROR(IF(AND(NOW()&lt;= EOMONTH(DATE(YEAR($P1012),7, 1), 0), Overall!$A1014&lt;&gt;"", MONTH($O1012) &lt;= 7, MONTH($P1012) &gt;= 7), IF($T1012 &lt;&gt; "", $H1012/$T1012, ""), ""), "")</f>
        <v/>
      </c>
      <c r="AO1012" s="10" t="str">
        <f ca="1">IFERROR(IF(AND(NOW()&lt;= EOMONTH(DATE(YEAR($P1012),8, 1), 0), Overall!$A1014&lt;&gt;"", MONTH($O1012) &lt;= 8, MONTH($P1012) &gt;= 8), IF($T1012 &lt;&gt; "", $H1012/$T1012, ""), ""), "")</f>
        <v/>
      </c>
      <c r="AP1012" s="10" t="str">
        <f ca="1">IFERROR(IF(AND(NOW()&lt;= EOMONTH(DATE(YEAR($P1012),9, 1), 0), Overall!$A1014&lt;&gt;"", MONTH($O1012) &lt;= 9, MONTH($P1012) &gt;= 9), IF($T1012 &lt;&gt; "", $H1012/$T1012, ""), ""), "")</f>
        <v/>
      </c>
      <c r="AQ1012" s="10" t="str">
        <f ca="1">IFERROR(IF(AND(NOW()&lt;= EOMONTH(DATE(YEAR($P1012),10, 1), 0), Overall!$A1014&lt;&gt;"", MONTH($O1012) &lt;= 10, MONTH($P1012) &gt;= 10), IF($T1012 &lt;&gt; "", $H1012/$T1012, ""), ""), "")</f>
        <v/>
      </c>
      <c r="AR1012" s="10" t="str">
        <f ca="1">IFERROR(IF(AND(NOW()&lt;= EOMONTH(DATE(YEAR($P1012),11, 1), 0), Overall!$A1014&lt;&gt;"", MONTH($O1012) &lt;=11, MONTH($P1012) &gt;= 11), IF($T1012 &lt;&gt; "", $H1012/$T1012, ""), ""), "")</f>
        <v/>
      </c>
      <c r="AS1012" s="10" t="str">
        <f ca="1">IFERROR(IF(AND(NOW()&lt;= EOMONTH(DATE(YEAR($P1012),12, 1), 0), Overall!$A1014&lt;&gt;"", MONTH($O1012) &lt;= 12, MONTH($P1012) &gt;= 12), IF($T1012 &lt;&gt; "", $H1012/$T1012, ""), ""), "")</f>
        <v/>
      </c>
      <c r="AT1012" s="16">
        <f t="shared" ca="1" si="32"/>
        <v>0</v>
      </c>
    </row>
    <row r="1013" spans="1:46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6" t="str">
        <f>IF(Overall!T1015&lt;&gt;"",VALUE(Overall!T1015),"")</f>
        <v/>
      </c>
      <c r="O1013" s="7" t="str">
        <f>IF(Overall!L1015&lt;&gt;"", DATEVALUE(Overall!L1015), "")</f>
        <v/>
      </c>
      <c r="P1013" s="7" t="str">
        <f>IF(Overall!M1015&lt;&gt;"", DATEVALUE(Overall!M1015), "")</f>
        <v/>
      </c>
      <c r="Q1013" s="7" t="str">
        <f>IF(Overall!S1015&lt;&gt;"",_xlfn.VALUETOTEXT(Overall!S1015),"")</f>
        <v/>
      </c>
      <c r="R1013" s="7" t="str">
        <f>IF(Overall!O1015&lt;&gt;"", DATEVALUE(Overall!O1015), "")</f>
        <v/>
      </c>
      <c r="S1013" s="7" t="str">
        <f>IF(Overall!O1015&lt;&gt;"", DATEVALUE(Overall!O1015), "")</f>
        <v/>
      </c>
      <c r="T1013" s="5" t="str">
        <f t="shared" si="31"/>
        <v/>
      </c>
      <c r="U1013" s="10" t="str">
        <f>IF(Overall!$A1015&lt;&gt;"",IF(AND(MONTH($O1013) &lt;= 1, MONTH($P1013) &gt;= 1), IF($T1013 &lt;&gt; "", $H1013/$T1013, ""), ""),"")</f>
        <v/>
      </c>
      <c r="V1013" s="10" t="str">
        <f>IF(Overall!$A1015&lt;&gt;"",IF(AND(MONTH($O1013) &lt;= 2, MONTH($P1013) &gt;= 2), IF($T1013 &lt;&gt; "", $H1013/$T1013, ""), ""),"")</f>
        <v/>
      </c>
      <c r="W1013" s="10" t="str">
        <f>IF(Overall!$A1015&lt;&gt;"",IF(AND(MONTH($O1013) &lt;= 3, MONTH($P1013) &gt;= 3), IF($T1013 &lt;&gt; "", $H1013/$T1013, ""), ""),"")</f>
        <v/>
      </c>
      <c r="X1013" s="10" t="str">
        <f>IF(Overall!$A1015&lt;&gt;"",IF(AND(MONTH($O1013) &lt;= 4, MONTH($P1013) &gt;= 4), IF($T1013 &lt;&gt; "", $H1013/$T1013, ""), ""),"")</f>
        <v/>
      </c>
      <c r="Y1013" s="10" t="str">
        <f>IF(Overall!$A1015&lt;&gt;"",IF(AND(MONTH($O1013) &lt;= 5, MONTH($P1013) &gt;= 5), IF($T1013 &lt;&gt; "", $H1013/$T1013, ""), ""),"")</f>
        <v/>
      </c>
      <c r="Z1013" s="10" t="str">
        <f>IF(Overall!$A1015&lt;&gt;"",IF(AND(MONTH($O1013) &lt;= 6, MONTH($P1013) &gt;= 6), IF($T1013 &lt;&gt; "", $H1013/$T1013, ""), ""),"")</f>
        <v/>
      </c>
      <c r="AA1013" s="10" t="str">
        <f>IF(Overall!$A1015&lt;&gt;"",IF(AND(MONTH($O1013) &lt;= 7, MONTH($P1013) &gt;= 7 ), IF($T1013 &lt;&gt; "", $H1013/$T1013, ""), ""),"")</f>
        <v/>
      </c>
      <c r="AB1013" s="10" t="str">
        <f>IF(Overall!$A1015&lt;&gt;"",IF(AND(MONTH($O1013) &lt;= 8, MONTH($P1013) &gt;= 8), IF($T1013 &lt;&gt; "", $H1013/$T1013, ""), ""),"")</f>
        <v/>
      </c>
      <c r="AC1013" s="10" t="str">
        <f>IF(Overall!$A1015&lt;&gt;"",IF(AND(MONTH($O1013) &lt;= 9, MONTH($P1013) &gt;= 9), IF($T1013 &lt;&gt; "", $H1013/$T1013, ""), ""),"")</f>
        <v/>
      </c>
      <c r="AD1013" s="10" t="str">
        <f>IF(Overall!$A1015&lt;&gt;"",IF(AND(MONTH($O1013) &lt;= 10, MONTH($P1013) &gt;= 10), IF($T1013 &lt;&gt; "", $H1013/$T1013, ""), ""),"")</f>
        <v/>
      </c>
      <c r="AE1013" s="10" t="str">
        <f>IF(Overall!$A1015&lt;&gt;"",IF(AND(MONTH($O1013) &lt;= 11, MONTH($P1013) &gt;= 11), IF($T1013 &lt;&gt; "", $H1013/$T1013, ""), ""),"")</f>
        <v/>
      </c>
      <c r="AF1013" s="10" t="str">
        <f>IF(Overall!$A1015&lt;&gt;"",IF(AND(MONTH($O1013) &lt;= 12, MONTH($P1013) &gt;= 12), IF($T1013 &lt;&gt; "", $H1013/$T1013, ""), ""),"")</f>
        <v/>
      </c>
      <c r="AH1013" s="10" t="str">
        <f ca="1">IFERROR(IF(AND(NOW()&lt;= EOMONTH(DATE(YEAR($P1013),1, 1), 0), Overall!$A1015&lt;&gt;"", MONTH($O1013) &lt;= 1, MONTH($P1013) &gt;= 1), IF($T1013 &lt;&gt; "", $H1013/$T1013, ""), ""), "")</f>
        <v/>
      </c>
      <c r="AI1013" s="10" t="str">
        <f ca="1">IFERROR(IF(AND(NOW()&lt;= EOMONTH(DATE(YEAR($P1013),2, 1), 0), Overall!$A1015&lt;&gt;"", MONTH($O1013) &lt;= 2, MONTH($P1013) &gt;= 2), IF($T1013 &lt;&gt; "", $H1013/$T1013, ""), ""), "")</f>
        <v/>
      </c>
      <c r="AJ1013" s="10" t="str">
        <f ca="1">IFERROR(IF(AND(NOW()&lt;= EOMONTH(DATE(YEAR($P1013),3, 1), 0), Overall!$A1015&lt;&gt;"", MONTH($O1013) &lt;= 3, MONTH($P1013) &gt;= 3), IF($T1013 &lt;&gt; "", $H1013/$T1013, ""), ""), "")</f>
        <v/>
      </c>
      <c r="AK1013" s="10" t="str">
        <f ca="1">IFERROR(IF(AND(NOW()&lt;= EOMONTH(DATE(YEAR($P1013),4, 1), 0), Overall!$A1015&lt;&gt;"", MONTH($O1013) &lt;= 4, MONTH($P1013) &gt;= 4), IF($T1013 &lt;&gt; "", $H1013/$T1013, ""), ""), "")</f>
        <v/>
      </c>
      <c r="AL1013" s="10" t="str">
        <f ca="1">IFERROR(IF(AND(NOW()&lt;= EOMONTH(DATE(YEAR($P1013),5, 1), 0), Overall!$A1015&lt;&gt;"", MONTH($O1013) &lt;= 5, MONTH($P1013) &gt;= 5), IF($T1013 &lt;&gt; "", $H1013/$T1013, ""), ""), "")</f>
        <v/>
      </c>
      <c r="AM1013" s="10" t="str">
        <f ca="1">IFERROR(IF(AND(NOW()&lt;= EOMONTH(DATE(YEAR($P1013),6, 1), 0), Overall!$A1015&lt;&gt;"", MONTH($O1013) &lt;= 6, MONTH($P1013) &gt;= 6), IF($T1013 &lt;&gt; "", $H1013/$T1013, ""), ""), "")</f>
        <v/>
      </c>
      <c r="AN1013" s="10" t="str">
        <f ca="1">IFERROR(IF(AND(NOW()&lt;= EOMONTH(DATE(YEAR($P1013),7, 1), 0), Overall!$A1015&lt;&gt;"", MONTH($O1013) &lt;= 7, MONTH($P1013) &gt;= 7), IF($T1013 &lt;&gt; "", $H1013/$T1013, ""), ""), "")</f>
        <v/>
      </c>
      <c r="AO1013" s="10" t="str">
        <f ca="1">IFERROR(IF(AND(NOW()&lt;= EOMONTH(DATE(YEAR($P1013),8, 1), 0), Overall!$A1015&lt;&gt;"", MONTH($O1013) &lt;= 8, MONTH($P1013) &gt;= 8), IF($T1013 &lt;&gt; "", $H1013/$T1013, ""), ""), "")</f>
        <v/>
      </c>
      <c r="AP1013" s="10" t="str">
        <f ca="1">IFERROR(IF(AND(NOW()&lt;= EOMONTH(DATE(YEAR($P1013),9, 1), 0), Overall!$A1015&lt;&gt;"", MONTH($O1013) &lt;= 9, MONTH($P1013) &gt;= 9), IF($T1013 &lt;&gt; "", $H1013/$T1013, ""), ""), "")</f>
        <v/>
      </c>
      <c r="AQ1013" s="10" t="str">
        <f ca="1">IFERROR(IF(AND(NOW()&lt;= EOMONTH(DATE(YEAR($P1013),10, 1), 0), Overall!$A1015&lt;&gt;"", MONTH($O1013) &lt;= 10, MONTH($P1013) &gt;= 10), IF($T1013 &lt;&gt; "", $H1013/$T1013, ""), ""), "")</f>
        <v/>
      </c>
      <c r="AR1013" s="10" t="str">
        <f ca="1">IFERROR(IF(AND(NOW()&lt;= EOMONTH(DATE(YEAR($P1013),11, 1), 0), Overall!$A1015&lt;&gt;"", MONTH($O1013) &lt;=11, MONTH($P1013) &gt;= 11), IF($T1013 &lt;&gt; "", $H1013/$T1013, ""), ""), "")</f>
        <v/>
      </c>
      <c r="AS1013" s="10" t="str">
        <f ca="1">IFERROR(IF(AND(NOW()&lt;= EOMONTH(DATE(YEAR($P1013),12, 1), 0), Overall!$A1015&lt;&gt;"", MONTH($O1013) &lt;= 12, MONTH($P1013) &gt;= 12), IF($T1013 &lt;&gt; "", $H1013/$T1013, ""), ""), "")</f>
        <v/>
      </c>
      <c r="AT1013" s="16">
        <f t="shared" ca="1" si="32"/>
        <v>0</v>
      </c>
    </row>
    <row r="1014" spans="1:46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6" t="str">
        <f>IF(Overall!T1016&lt;&gt;"",VALUE(Overall!T1016),"")</f>
        <v/>
      </c>
      <c r="O1014" s="7" t="str">
        <f>IF(Overall!L1016&lt;&gt;"", DATEVALUE(Overall!L1016), "")</f>
        <v/>
      </c>
      <c r="P1014" s="7" t="str">
        <f>IF(Overall!M1016&lt;&gt;"", DATEVALUE(Overall!M1016), "")</f>
        <v/>
      </c>
      <c r="Q1014" s="7" t="str">
        <f>IF(Overall!S1016&lt;&gt;"",_xlfn.VALUETOTEXT(Overall!S1016),"")</f>
        <v/>
      </c>
      <c r="R1014" s="7" t="str">
        <f>IF(Overall!O1016&lt;&gt;"", DATEVALUE(Overall!O1016), "")</f>
        <v/>
      </c>
      <c r="S1014" s="7" t="str">
        <f>IF(Overall!O1016&lt;&gt;"", DATEVALUE(Overall!O1016), "")</f>
        <v/>
      </c>
      <c r="T1014" s="5" t="str">
        <f t="shared" si="31"/>
        <v/>
      </c>
      <c r="U1014" s="10" t="str">
        <f>IF(Overall!$A1016&lt;&gt;"",IF(AND(MONTH($O1014) &lt;= 1, MONTH($P1014) &gt;= 1), IF($T1014 &lt;&gt; "", $H1014/$T1014, ""), ""),"")</f>
        <v/>
      </c>
      <c r="V1014" s="10" t="str">
        <f>IF(Overall!$A1016&lt;&gt;"",IF(AND(MONTH($O1014) &lt;= 2, MONTH($P1014) &gt;= 2), IF($T1014 &lt;&gt; "", $H1014/$T1014, ""), ""),"")</f>
        <v/>
      </c>
      <c r="W1014" s="10" t="str">
        <f>IF(Overall!$A1016&lt;&gt;"",IF(AND(MONTH($O1014) &lt;= 3, MONTH($P1014) &gt;= 3), IF($T1014 &lt;&gt; "", $H1014/$T1014, ""), ""),"")</f>
        <v/>
      </c>
      <c r="X1014" s="10" t="str">
        <f>IF(Overall!$A1016&lt;&gt;"",IF(AND(MONTH($O1014) &lt;= 4, MONTH($P1014) &gt;= 4), IF($T1014 &lt;&gt; "", $H1014/$T1014, ""), ""),"")</f>
        <v/>
      </c>
      <c r="Y1014" s="10" t="str">
        <f>IF(Overall!$A1016&lt;&gt;"",IF(AND(MONTH($O1014) &lt;= 5, MONTH($P1014) &gt;= 5), IF($T1014 &lt;&gt; "", $H1014/$T1014, ""), ""),"")</f>
        <v/>
      </c>
      <c r="Z1014" s="10" t="str">
        <f>IF(Overall!$A1016&lt;&gt;"",IF(AND(MONTH($O1014) &lt;= 6, MONTH($P1014) &gt;= 6), IF($T1014 &lt;&gt; "", $H1014/$T1014, ""), ""),"")</f>
        <v/>
      </c>
      <c r="AA1014" s="10" t="str">
        <f>IF(Overall!$A1016&lt;&gt;"",IF(AND(MONTH($O1014) &lt;= 7, MONTH($P1014) &gt;= 7 ), IF($T1014 &lt;&gt; "", $H1014/$T1014, ""), ""),"")</f>
        <v/>
      </c>
      <c r="AB1014" s="10" t="str">
        <f>IF(Overall!$A1016&lt;&gt;"",IF(AND(MONTH($O1014) &lt;= 8, MONTH($P1014) &gt;= 8), IF($T1014 &lt;&gt; "", $H1014/$T1014, ""), ""),"")</f>
        <v/>
      </c>
      <c r="AC1014" s="10" t="str">
        <f>IF(Overall!$A1016&lt;&gt;"",IF(AND(MONTH($O1014) &lt;= 9, MONTH($P1014) &gt;= 9), IF($T1014 &lt;&gt; "", $H1014/$T1014, ""), ""),"")</f>
        <v/>
      </c>
      <c r="AD1014" s="10" t="str">
        <f>IF(Overall!$A1016&lt;&gt;"",IF(AND(MONTH($O1014) &lt;= 10, MONTH($P1014) &gt;= 10), IF($T1014 &lt;&gt; "", $H1014/$T1014, ""), ""),"")</f>
        <v/>
      </c>
      <c r="AE1014" s="10" t="str">
        <f>IF(Overall!$A1016&lt;&gt;"",IF(AND(MONTH($O1014) &lt;= 11, MONTH($P1014) &gt;= 11), IF($T1014 &lt;&gt; "", $H1014/$T1014, ""), ""),"")</f>
        <v/>
      </c>
      <c r="AF1014" s="10" t="str">
        <f>IF(Overall!$A1016&lt;&gt;"",IF(AND(MONTH($O1014) &lt;= 12, MONTH($P1014) &gt;= 12), IF($T1014 &lt;&gt; "", $H1014/$T1014, ""), ""),"")</f>
        <v/>
      </c>
      <c r="AH1014" s="10" t="str">
        <f ca="1">IFERROR(IF(AND(NOW()&lt;= EOMONTH(DATE(YEAR($P1014),1, 1), 0), Overall!$A1016&lt;&gt;"", MONTH($O1014) &lt;= 1, MONTH($P1014) &gt;= 1), IF($T1014 &lt;&gt; "", $H1014/$T1014, ""), ""), "")</f>
        <v/>
      </c>
      <c r="AI1014" s="10" t="str">
        <f ca="1">IFERROR(IF(AND(NOW()&lt;= EOMONTH(DATE(YEAR($P1014),2, 1), 0), Overall!$A1016&lt;&gt;"", MONTH($O1014) &lt;= 2, MONTH($P1014) &gt;= 2), IF($T1014 &lt;&gt; "", $H1014/$T1014, ""), ""), "")</f>
        <v/>
      </c>
      <c r="AJ1014" s="10" t="str">
        <f ca="1">IFERROR(IF(AND(NOW()&lt;= EOMONTH(DATE(YEAR($P1014),3, 1), 0), Overall!$A1016&lt;&gt;"", MONTH($O1014) &lt;= 3, MONTH($P1014) &gt;= 3), IF($T1014 &lt;&gt; "", $H1014/$T1014, ""), ""), "")</f>
        <v/>
      </c>
      <c r="AK1014" s="10" t="str">
        <f ca="1">IFERROR(IF(AND(NOW()&lt;= EOMONTH(DATE(YEAR($P1014),4, 1), 0), Overall!$A1016&lt;&gt;"", MONTH($O1014) &lt;= 4, MONTH($P1014) &gt;= 4), IF($T1014 &lt;&gt; "", $H1014/$T1014, ""), ""), "")</f>
        <v/>
      </c>
      <c r="AL1014" s="10" t="str">
        <f ca="1">IFERROR(IF(AND(NOW()&lt;= EOMONTH(DATE(YEAR($P1014),5, 1), 0), Overall!$A1016&lt;&gt;"", MONTH($O1014) &lt;= 5, MONTH($P1014) &gt;= 5), IF($T1014 &lt;&gt; "", $H1014/$T1014, ""), ""), "")</f>
        <v/>
      </c>
      <c r="AM1014" s="10" t="str">
        <f ca="1">IFERROR(IF(AND(NOW()&lt;= EOMONTH(DATE(YEAR($P1014),6, 1), 0), Overall!$A1016&lt;&gt;"", MONTH($O1014) &lt;= 6, MONTH($P1014) &gt;= 6), IF($T1014 &lt;&gt; "", $H1014/$T1014, ""), ""), "")</f>
        <v/>
      </c>
      <c r="AN1014" s="10" t="str">
        <f ca="1">IFERROR(IF(AND(NOW()&lt;= EOMONTH(DATE(YEAR($P1014),7, 1), 0), Overall!$A1016&lt;&gt;"", MONTH($O1014) &lt;= 7, MONTH($P1014) &gt;= 7), IF($T1014 &lt;&gt; "", $H1014/$T1014, ""), ""), "")</f>
        <v/>
      </c>
      <c r="AO1014" s="10" t="str">
        <f ca="1">IFERROR(IF(AND(NOW()&lt;= EOMONTH(DATE(YEAR($P1014),8, 1), 0), Overall!$A1016&lt;&gt;"", MONTH($O1014) &lt;= 8, MONTH($P1014) &gt;= 8), IF($T1014 &lt;&gt; "", $H1014/$T1014, ""), ""), "")</f>
        <v/>
      </c>
      <c r="AP1014" s="10" t="str">
        <f ca="1">IFERROR(IF(AND(NOW()&lt;= EOMONTH(DATE(YEAR($P1014),9, 1), 0), Overall!$A1016&lt;&gt;"", MONTH($O1014) &lt;= 9, MONTH($P1014) &gt;= 9), IF($T1014 &lt;&gt; "", $H1014/$T1014, ""), ""), "")</f>
        <v/>
      </c>
      <c r="AQ1014" s="10" t="str">
        <f ca="1">IFERROR(IF(AND(NOW()&lt;= EOMONTH(DATE(YEAR($P1014),10, 1), 0), Overall!$A1016&lt;&gt;"", MONTH($O1014) &lt;= 10, MONTH($P1014) &gt;= 10), IF($T1014 &lt;&gt; "", $H1014/$T1014, ""), ""), "")</f>
        <v/>
      </c>
      <c r="AR1014" s="10" t="str">
        <f ca="1">IFERROR(IF(AND(NOW()&lt;= EOMONTH(DATE(YEAR($P1014),11, 1), 0), Overall!$A1016&lt;&gt;"", MONTH($O1014) &lt;=11, MONTH($P1014) &gt;= 11), IF($T1014 &lt;&gt; "", $H1014/$T1014, ""), ""), "")</f>
        <v/>
      </c>
      <c r="AS1014" s="10" t="str">
        <f ca="1">IFERROR(IF(AND(NOW()&lt;= EOMONTH(DATE(YEAR($P1014),12, 1), 0), Overall!$A1016&lt;&gt;"", MONTH($O1014) &lt;= 12, MONTH($P1014) &gt;= 12), IF($T1014 &lt;&gt; "", $H1014/$T1014, ""), ""), "")</f>
        <v/>
      </c>
      <c r="AT1014" s="16">
        <f t="shared" ca="1" si="32"/>
        <v>0</v>
      </c>
    </row>
    <row r="1015" spans="1:46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6" t="str">
        <f>IF(Overall!T1017&lt;&gt;"",VALUE(Overall!T1017),"")</f>
        <v/>
      </c>
      <c r="O1015" s="7" t="str">
        <f>IF(Overall!L1017&lt;&gt;"", DATEVALUE(Overall!L1017), "")</f>
        <v/>
      </c>
      <c r="P1015" s="7" t="str">
        <f>IF(Overall!M1017&lt;&gt;"", DATEVALUE(Overall!M1017), "")</f>
        <v/>
      </c>
      <c r="Q1015" s="7" t="str">
        <f>IF(Overall!S1017&lt;&gt;"",_xlfn.VALUETOTEXT(Overall!S1017),"")</f>
        <v/>
      </c>
      <c r="R1015" s="7" t="str">
        <f>IF(Overall!O1017&lt;&gt;"", DATEVALUE(Overall!O1017), "")</f>
        <v/>
      </c>
      <c r="S1015" s="7" t="str">
        <f>IF(Overall!O1017&lt;&gt;"", DATEVALUE(Overall!O1017), "")</f>
        <v/>
      </c>
      <c r="T1015" s="5" t="str">
        <f t="shared" si="31"/>
        <v/>
      </c>
      <c r="U1015" s="10" t="str">
        <f>IF(Overall!$A1017&lt;&gt;"",IF(AND(MONTH($O1015) &lt;= 1, MONTH($P1015) &gt;= 1), IF($T1015 &lt;&gt; "", $H1015/$T1015, ""), ""),"")</f>
        <v/>
      </c>
      <c r="V1015" s="10" t="str">
        <f>IF(Overall!$A1017&lt;&gt;"",IF(AND(MONTH($O1015) &lt;= 2, MONTH($P1015) &gt;= 2), IF($T1015 &lt;&gt; "", $H1015/$T1015, ""), ""),"")</f>
        <v/>
      </c>
      <c r="W1015" s="10" t="str">
        <f>IF(Overall!$A1017&lt;&gt;"",IF(AND(MONTH($O1015) &lt;= 3, MONTH($P1015) &gt;= 3), IF($T1015 &lt;&gt; "", $H1015/$T1015, ""), ""),"")</f>
        <v/>
      </c>
      <c r="X1015" s="10" t="str">
        <f>IF(Overall!$A1017&lt;&gt;"",IF(AND(MONTH($O1015) &lt;= 4, MONTH($P1015) &gt;= 4), IF($T1015 &lt;&gt; "", $H1015/$T1015, ""), ""),"")</f>
        <v/>
      </c>
      <c r="Y1015" s="10" t="str">
        <f>IF(Overall!$A1017&lt;&gt;"",IF(AND(MONTH($O1015) &lt;= 5, MONTH($P1015) &gt;= 5), IF($T1015 &lt;&gt; "", $H1015/$T1015, ""), ""),"")</f>
        <v/>
      </c>
      <c r="Z1015" s="10" t="str">
        <f>IF(Overall!$A1017&lt;&gt;"",IF(AND(MONTH($O1015) &lt;= 6, MONTH($P1015) &gt;= 6), IF($T1015 &lt;&gt; "", $H1015/$T1015, ""), ""),"")</f>
        <v/>
      </c>
      <c r="AA1015" s="10" t="str">
        <f>IF(Overall!$A1017&lt;&gt;"",IF(AND(MONTH($O1015) &lt;= 7, MONTH($P1015) &gt;= 7 ), IF($T1015 &lt;&gt; "", $H1015/$T1015, ""), ""),"")</f>
        <v/>
      </c>
      <c r="AB1015" s="10" t="str">
        <f>IF(Overall!$A1017&lt;&gt;"",IF(AND(MONTH($O1015) &lt;= 8, MONTH($P1015) &gt;= 8), IF($T1015 &lt;&gt; "", $H1015/$T1015, ""), ""),"")</f>
        <v/>
      </c>
      <c r="AC1015" s="10" t="str">
        <f>IF(Overall!$A1017&lt;&gt;"",IF(AND(MONTH($O1015) &lt;= 9, MONTH($P1015) &gt;= 9), IF($T1015 &lt;&gt; "", $H1015/$T1015, ""), ""),"")</f>
        <v/>
      </c>
      <c r="AD1015" s="10" t="str">
        <f>IF(Overall!$A1017&lt;&gt;"",IF(AND(MONTH($O1015) &lt;= 10, MONTH($P1015) &gt;= 10), IF($T1015 &lt;&gt; "", $H1015/$T1015, ""), ""),"")</f>
        <v/>
      </c>
      <c r="AE1015" s="10" t="str">
        <f>IF(Overall!$A1017&lt;&gt;"",IF(AND(MONTH($O1015) &lt;= 11, MONTH($P1015) &gt;= 11), IF($T1015 &lt;&gt; "", $H1015/$T1015, ""), ""),"")</f>
        <v/>
      </c>
      <c r="AF1015" s="10" t="str">
        <f>IF(Overall!$A1017&lt;&gt;"",IF(AND(MONTH($O1015) &lt;= 12, MONTH($P1015) &gt;= 12), IF($T1015 &lt;&gt; "", $H1015/$T1015, ""), ""),"")</f>
        <v/>
      </c>
      <c r="AH1015" s="10" t="str">
        <f ca="1">IFERROR(IF(AND(NOW()&lt;= EOMONTH(DATE(YEAR($P1015),1, 1), 0), Overall!$A1017&lt;&gt;"", MONTH($O1015) &lt;= 1, MONTH($P1015) &gt;= 1), IF($T1015 &lt;&gt; "", $H1015/$T1015, ""), ""), "")</f>
        <v/>
      </c>
      <c r="AI1015" s="10" t="str">
        <f ca="1">IFERROR(IF(AND(NOW()&lt;= EOMONTH(DATE(YEAR($P1015),2, 1), 0), Overall!$A1017&lt;&gt;"", MONTH($O1015) &lt;= 2, MONTH($P1015) &gt;= 2), IF($T1015 &lt;&gt; "", $H1015/$T1015, ""), ""), "")</f>
        <v/>
      </c>
      <c r="AJ1015" s="10" t="str">
        <f ca="1">IFERROR(IF(AND(NOW()&lt;= EOMONTH(DATE(YEAR($P1015),3, 1), 0), Overall!$A1017&lt;&gt;"", MONTH($O1015) &lt;= 3, MONTH($P1015) &gt;= 3), IF($T1015 &lt;&gt; "", $H1015/$T1015, ""), ""), "")</f>
        <v/>
      </c>
      <c r="AK1015" s="10" t="str">
        <f ca="1">IFERROR(IF(AND(NOW()&lt;= EOMONTH(DATE(YEAR($P1015),4, 1), 0), Overall!$A1017&lt;&gt;"", MONTH($O1015) &lt;= 4, MONTH($P1015) &gt;= 4), IF($T1015 &lt;&gt; "", $H1015/$T1015, ""), ""), "")</f>
        <v/>
      </c>
      <c r="AL1015" s="10" t="str">
        <f ca="1">IFERROR(IF(AND(NOW()&lt;= EOMONTH(DATE(YEAR($P1015),5, 1), 0), Overall!$A1017&lt;&gt;"", MONTH($O1015) &lt;= 5, MONTH($P1015) &gt;= 5), IF($T1015 &lt;&gt; "", $H1015/$T1015, ""), ""), "")</f>
        <v/>
      </c>
      <c r="AM1015" s="10" t="str">
        <f ca="1">IFERROR(IF(AND(NOW()&lt;= EOMONTH(DATE(YEAR($P1015),6, 1), 0), Overall!$A1017&lt;&gt;"", MONTH($O1015) &lt;= 6, MONTH($P1015) &gt;= 6), IF($T1015 &lt;&gt; "", $H1015/$T1015, ""), ""), "")</f>
        <v/>
      </c>
      <c r="AN1015" s="10" t="str">
        <f ca="1">IFERROR(IF(AND(NOW()&lt;= EOMONTH(DATE(YEAR($P1015),7, 1), 0), Overall!$A1017&lt;&gt;"", MONTH($O1015) &lt;= 7, MONTH($P1015) &gt;= 7), IF($T1015 &lt;&gt; "", $H1015/$T1015, ""), ""), "")</f>
        <v/>
      </c>
      <c r="AO1015" s="10" t="str">
        <f ca="1">IFERROR(IF(AND(NOW()&lt;= EOMONTH(DATE(YEAR($P1015),8, 1), 0), Overall!$A1017&lt;&gt;"", MONTH($O1015) &lt;= 8, MONTH($P1015) &gt;= 8), IF($T1015 &lt;&gt; "", $H1015/$T1015, ""), ""), "")</f>
        <v/>
      </c>
      <c r="AP1015" s="10" t="str">
        <f ca="1">IFERROR(IF(AND(NOW()&lt;= EOMONTH(DATE(YEAR($P1015),9, 1), 0), Overall!$A1017&lt;&gt;"", MONTH($O1015) &lt;= 9, MONTH($P1015) &gt;= 9), IF($T1015 &lt;&gt; "", $H1015/$T1015, ""), ""), "")</f>
        <v/>
      </c>
      <c r="AQ1015" s="10" t="str">
        <f ca="1">IFERROR(IF(AND(NOW()&lt;= EOMONTH(DATE(YEAR($P1015),10, 1), 0), Overall!$A1017&lt;&gt;"", MONTH($O1015) &lt;= 10, MONTH($P1015) &gt;= 10), IF($T1015 &lt;&gt; "", $H1015/$T1015, ""), ""), "")</f>
        <v/>
      </c>
      <c r="AR1015" s="10" t="str">
        <f ca="1">IFERROR(IF(AND(NOW()&lt;= EOMONTH(DATE(YEAR($P1015),11, 1), 0), Overall!$A1017&lt;&gt;"", MONTH($O1015) &lt;=11, MONTH($P1015) &gt;= 11), IF($T1015 &lt;&gt; "", $H1015/$T1015, ""), ""), "")</f>
        <v/>
      </c>
      <c r="AS1015" s="10" t="str">
        <f ca="1">IFERROR(IF(AND(NOW()&lt;= EOMONTH(DATE(YEAR($P1015),12, 1), 0), Overall!$A1017&lt;&gt;"", MONTH($O1015) &lt;= 12, MONTH($P1015) &gt;= 12), IF($T1015 &lt;&gt; "", $H1015/$T1015, ""), ""), "")</f>
        <v/>
      </c>
      <c r="AT1015" s="16">
        <f t="shared" ca="1" si="32"/>
        <v>0</v>
      </c>
    </row>
    <row r="1016" spans="1:46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6" t="str">
        <f>IF(Overall!T1018&lt;&gt;"",VALUE(Overall!T1018),"")</f>
        <v/>
      </c>
      <c r="O1016" s="7" t="str">
        <f>IF(Overall!L1018&lt;&gt;"", DATEVALUE(Overall!L1018), "")</f>
        <v/>
      </c>
      <c r="P1016" s="7" t="str">
        <f>IF(Overall!M1018&lt;&gt;"", DATEVALUE(Overall!M1018), "")</f>
        <v/>
      </c>
      <c r="Q1016" s="7" t="str">
        <f>IF(Overall!S1018&lt;&gt;"",_xlfn.VALUETOTEXT(Overall!S1018),"")</f>
        <v/>
      </c>
      <c r="R1016" s="7" t="str">
        <f>IF(Overall!O1018&lt;&gt;"", DATEVALUE(Overall!O1018), "")</f>
        <v/>
      </c>
      <c r="S1016" s="7" t="str">
        <f>IF(Overall!O1018&lt;&gt;"", DATEVALUE(Overall!O1018), "")</f>
        <v/>
      </c>
      <c r="T1016" s="5" t="str">
        <f t="shared" si="31"/>
        <v/>
      </c>
      <c r="U1016" s="10" t="str">
        <f>IF(Overall!$A1018&lt;&gt;"",IF(AND(MONTH($O1016) &lt;= 1, MONTH($P1016) &gt;= 1), IF($T1016 &lt;&gt; "", $H1016/$T1016, ""), ""),"")</f>
        <v/>
      </c>
      <c r="V1016" s="10" t="str">
        <f>IF(Overall!$A1018&lt;&gt;"",IF(AND(MONTH($O1016) &lt;= 2, MONTH($P1016) &gt;= 2), IF($T1016 &lt;&gt; "", $H1016/$T1016, ""), ""),"")</f>
        <v/>
      </c>
      <c r="W1016" s="10" t="str">
        <f>IF(Overall!$A1018&lt;&gt;"",IF(AND(MONTH($O1016) &lt;= 3, MONTH($P1016) &gt;= 3), IF($T1016 &lt;&gt; "", $H1016/$T1016, ""), ""),"")</f>
        <v/>
      </c>
      <c r="X1016" s="10" t="str">
        <f>IF(Overall!$A1018&lt;&gt;"",IF(AND(MONTH($O1016) &lt;= 4, MONTH($P1016) &gt;= 4), IF($T1016 &lt;&gt; "", $H1016/$T1016, ""), ""),"")</f>
        <v/>
      </c>
      <c r="Y1016" s="10" t="str">
        <f>IF(Overall!$A1018&lt;&gt;"",IF(AND(MONTH($O1016) &lt;= 5, MONTH($P1016) &gt;= 5), IF($T1016 &lt;&gt; "", $H1016/$T1016, ""), ""),"")</f>
        <v/>
      </c>
      <c r="Z1016" s="10" t="str">
        <f>IF(Overall!$A1018&lt;&gt;"",IF(AND(MONTH($O1016) &lt;= 6, MONTH($P1016) &gt;= 6), IF($T1016 &lt;&gt; "", $H1016/$T1016, ""), ""),"")</f>
        <v/>
      </c>
      <c r="AA1016" s="10" t="str">
        <f>IF(Overall!$A1018&lt;&gt;"",IF(AND(MONTH($O1016) &lt;= 7, MONTH($P1016) &gt;= 7 ), IF($T1016 &lt;&gt; "", $H1016/$T1016, ""), ""),"")</f>
        <v/>
      </c>
      <c r="AB1016" s="10" t="str">
        <f>IF(Overall!$A1018&lt;&gt;"",IF(AND(MONTH($O1016) &lt;= 8, MONTH($P1016) &gt;= 8), IF($T1016 &lt;&gt; "", $H1016/$T1016, ""), ""),"")</f>
        <v/>
      </c>
      <c r="AC1016" s="10" t="str">
        <f>IF(Overall!$A1018&lt;&gt;"",IF(AND(MONTH($O1016) &lt;= 9, MONTH($P1016) &gt;= 9), IF($T1016 &lt;&gt; "", $H1016/$T1016, ""), ""),"")</f>
        <v/>
      </c>
      <c r="AD1016" s="10" t="str">
        <f>IF(Overall!$A1018&lt;&gt;"",IF(AND(MONTH($O1016) &lt;= 10, MONTH($P1016) &gt;= 10), IF($T1016 &lt;&gt; "", $H1016/$T1016, ""), ""),"")</f>
        <v/>
      </c>
      <c r="AE1016" s="10" t="str">
        <f>IF(Overall!$A1018&lt;&gt;"",IF(AND(MONTH($O1016) &lt;= 11, MONTH($P1016) &gt;= 11), IF($T1016 &lt;&gt; "", $H1016/$T1016, ""), ""),"")</f>
        <v/>
      </c>
      <c r="AF1016" s="10" t="str">
        <f>IF(Overall!$A1018&lt;&gt;"",IF(AND(MONTH($O1016) &lt;= 12, MONTH($P1016) &gt;= 12), IF($T1016 &lt;&gt; "", $H1016/$T1016, ""), ""),"")</f>
        <v/>
      </c>
      <c r="AH1016" s="10" t="str">
        <f ca="1">IFERROR(IF(AND(NOW()&lt;= EOMONTH(DATE(YEAR($P1016),1, 1), 0), Overall!$A1018&lt;&gt;"", MONTH($O1016) &lt;= 1, MONTH($P1016) &gt;= 1), IF($T1016 &lt;&gt; "", $H1016/$T1016, ""), ""), "")</f>
        <v/>
      </c>
      <c r="AI1016" s="10" t="str">
        <f ca="1">IFERROR(IF(AND(NOW()&lt;= EOMONTH(DATE(YEAR($P1016),2, 1), 0), Overall!$A1018&lt;&gt;"", MONTH($O1016) &lt;= 2, MONTH($P1016) &gt;= 2), IF($T1016 &lt;&gt; "", $H1016/$T1016, ""), ""), "")</f>
        <v/>
      </c>
      <c r="AJ1016" s="10" t="str">
        <f ca="1">IFERROR(IF(AND(NOW()&lt;= EOMONTH(DATE(YEAR($P1016),3, 1), 0), Overall!$A1018&lt;&gt;"", MONTH($O1016) &lt;= 3, MONTH($P1016) &gt;= 3), IF($T1016 &lt;&gt; "", $H1016/$T1016, ""), ""), "")</f>
        <v/>
      </c>
      <c r="AK1016" s="10" t="str">
        <f ca="1">IFERROR(IF(AND(NOW()&lt;= EOMONTH(DATE(YEAR($P1016),4, 1), 0), Overall!$A1018&lt;&gt;"", MONTH($O1016) &lt;= 4, MONTH($P1016) &gt;= 4), IF($T1016 &lt;&gt; "", $H1016/$T1016, ""), ""), "")</f>
        <v/>
      </c>
      <c r="AL1016" s="10" t="str">
        <f ca="1">IFERROR(IF(AND(NOW()&lt;= EOMONTH(DATE(YEAR($P1016),5, 1), 0), Overall!$A1018&lt;&gt;"", MONTH($O1016) &lt;= 5, MONTH($P1016) &gt;= 5), IF($T1016 &lt;&gt; "", $H1016/$T1016, ""), ""), "")</f>
        <v/>
      </c>
      <c r="AM1016" s="10" t="str">
        <f ca="1">IFERROR(IF(AND(NOW()&lt;= EOMONTH(DATE(YEAR($P1016),6, 1), 0), Overall!$A1018&lt;&gt;"", MONTH($O1016) &lt;= 6, MONTH($P1016) &gt;= 6), IF($T1016 &lt;&gt; "", $H1016/$T1016, ""), ""), "")</f>
        <v/>
      </c>
      <c r="AN1016" s="10" t="str">
        <f ca="1">IFERROR(IF(AND(NOW()&lt;= EOMONTH(DATE(YEAR($P1016),7, 1), 0), Overall!$A1018&lt;&gt;"", MONTH($O1016) &lt;= 7, MONTH($P1016) &gt;= 7), IF($T1016 &lt;&gt; "", $H1016/$T1016, ""), ""), "")</f>
        <v/>
      </c>
      <c r="AO1016" s="10" t="str">
        <f ca="1">IFERROR(IF(AND(NOW()&lt;= EOMONTH(DATE(YEAR($P1016),8, 1), 0), Overall!$A1018&lt;&gt;"", MONTH($O1016) &lt;= 8, MONTH($P1016) &gt;= 8), IF($T1016 &lt;&gt; "", $H1016/$T1016, ""), ""), "")</f>
        <v/>
      </c>
      <c r="AP1016" s="10" t="str">
        <f ca="1">IFERROR(IF(AND(NOW()&lt;= EOMONTH(DATE(YEAR($P1016),9, 1), 0), Overall!$A1018&lt;&gt;"", MONTH($O1016) &lt;= 9, MONTH($P1016) &gt;= 9), IF($T1016 &lt;&gt; "", $H1016/$T1016, ""), ""), "")</f>
        <v/>
      </c>
      <c r="AQ1016" s="10" t="str">
        <f ca="1">IFERROR(IF(AND(NOW()&lt;= EOMONTH(DATE(YEAR($P1016),10, 1), 0), Overall!$A1018&lt;&gt;"", MONTH($O1016) &lt;= 10, MONTH($P1016) &gt;= 10), IF($T1016 &lt;&gt; "", $H1016/$T1016, ""), ""), "")</f>
        <v/>
      </c>
      <c r="AR1016" s="10" t="str">
        <f ca="1">IFERROR(IF(AND(NOW()&lt;= EOMONTH(DATE(YEAR($P1016),11, 1), 0), Overall!$A1018&lt;&gt;"", MONTH($O1016) &lt;=11, MONTH($P1016) &gt;= 11), IF($T1016 &lt;&gt; "", $H1016/$T1016, ""), ""), "")</f>
        <v/>
      </c>
      <c r="AS1016" s="10" t="str">
        <f ca="1">IFERROR(IF(AND(NOW()&lt;= EOMONTH(DATE(YEAR($P1016),12, 1), 0), Overall!$A1018&lt;&gt;"", MONTH($O1016) &lt;= 12, MONTH($P1016) &gt;= 12), IF($T1016 &lt;&gt; "", $H1016/$T1016, ""), ""), "")</f>
        <v/>
      </c>
      <c r="AT1016" s="16">
        <f t="shared" ca="1" si="32"/>
        <v>0</v>
      </c>
    </row>
    <row r="1017" spans="1:46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6" t="str">
        <f>IF(Overall!T1019&lt;&gt;"",VALUE(Overall!T1019),"")</f>
        <v/>
      </c>
      <c r="O1017" s="7" t="str">
        <f>IF(Overall!L1019&lt;&gt;"", DATEVALUE(Overall!L1019), "")</f>
        <v/>
      </c>
      <c r="P1017" s="7" t="str">
        <f>IF(Overall!M1019&lt;&gt;"", DATEVALUE(Overall!M1019), "")</f>
        <v/>
      </c>
      <c r="Q1017" s="7" t="str">
        <f>IF(Overall!S1019&lt;&gt;"",_xlfn.VALUETOTEXT(Overall!S1019),"")</f>
        <v/>
      </c>
      <c r="R1017" s="7" t="str">
        <f>IF(Overall!O1019&lt;&gt;"", DATEVALUE(Overall!O1019), "")</f>
        <v/>
      </c>
      <c r="S1017" s="7" t="str">
        <f>IF(Overall!O1019&lt;&gt;"", DATEVALUE(Overall!O1019), "")</f>
        <v/>
      </c>
      <c r="T1017" s="5" t="str">
        <f t="shared" si="31"/>
        <v/>
      </c>
      <c r="U1017" s="10" t="str">
        <f>IF(Overall!$A1019&lt;&gt;"",IF(AND(MONTH($O1017) &lt;= 1, MONTH($P1017) &gt;= 1), IF($T1017 &lt;&gt; "", $H1017/$T1017, ""), ""),"")</f>
        <v/>
      </c>
      <c r="V1017" s="10" t="str">
        <f>IF(Overall!$A1019&lt;&gt;"",IF(AND(MONTH($O1017) &lt;= 2, MONTH($P1017) &gt;= 2), IF($T1017 &lt;&gt; "", $H1017/$T1017, ""), ""),"")</f>
        <v/>
      </c>
      <c r="W1017" s="10" t="str">
        <f>IF(Overall!$A1019&lt;&gt;"",IF(AND(MONTH($O1017) &lt;= 3, MONTH($P1017) &gt;= 3), IF($T1017 &lt;&gt; "", $H1017/$T1017, ""), ""),"")</f>
        <v/>
      </c>
      <c r="X1017" s="10" t="str">
        <f>IF(Overall!$A1019&lt;&gt;"",IF(AND(MONTH($O1017) &lt;= 4, MONTH($P1017) &gt;= 4), IF($T1017 &lt;&gt; "", $H1017/$T1017, ""), ""),"")</f>
        <v/>
      </c>
      <c r="Y1017" s="10" t="str">
        <f>IF(Overall!$A1019&lt;&gt;"",IF(AND(MONTH($O1017) &lt;= 5, MONTH($P1017) &gt;= 5), IF($T1017 &lt;&gt; "", $H1017/$T1017, ""), ""),"")</f>
        <v/>
      </c>
      <c r="Z1017" s="10" t="str">
        <f>IF(Overall!$A1019&lt;&gt;"",IF(AND(MONTH($O1017) &lt;= 6, MONTH($P1017) &gt;= 6), IF($T1017 &lt;&gt; "", $H1017/$T1017, ""), ""),"")</f>
        <v/>
      </c>
      <c r="AA1017" s="10" t="str">
        <f>IF(Overall!$A1019&lt;&gt;"",IF(AND(MONTH($O1017) &lt;= 7, MONTH($P1017) &gt;= 7 ), IF($T1017 &lt;&gt; "", $H1017/$T1017, ""), ""),"")</f>
        <v/>
      </c>
      <c r="AB1017" s="10" t="str">
        <f>IF(Overall!$A1019&lt;&gt;"",IF(AND(MONTH($O1017) &lt;= 8, MONTH($P1017) &gt;= 8), IF($T1017 &lt;&gt; "", $H1017/$T1017, ""), ""),"")</f>
        <v/>
      </c>
      <c r="AC1017" s="10" t="str">
        <f>IF(Overall!$A1019&lt;&gt;"",IF(AND(MONTH($O1017) &lt;= 9, MONTH($P1017) &gt;= 9), IF($T1017 &lt;&gt; "", $H1017/$T1017, ""), ""),"")</f>
        <v/>
      </c>
      <c r="AD1017" s="10" t="str">
        <f>IF(Overall!$A1019&lt;&gt;"",IF(AND(MONTH($O1017) &lt;= 10, MONTH($P1017) &gt;= 10), IF($T1017 &lt;&gt; "", $H1017/$T1017, ""), ""),"")</f>
        <v/>
      </c>
      <c r="AE1017" s="10" t="str">
        <f>IF(Overall!$A1019&lt;&gt;"",IF(AND(MONTH($O1017) &lt;= 11, MONTH($P1017) &gt;= 11), IF($T1017 &lt;&gt; "", $H1017/$T1017, ""), ""),"")</f>
        <v/>
      </c>
      <c r="AF1017" s="10" t="str">
        <f>IF(Overall!$A1019&lt;&gt;"",IF(AND(MONTH($O1017) &lt;= 12, MONTH($P1017) &gt;= 12), IF($T1017 &lt;&gt; "", $H1017/$T1017, ""), ""),"")</f>
        <v/>
      </c>
      <c r="AH1017" s="10" t="str">
        <f ca="1">IFERROR(IF(AND(NOW()&lt;= EOMONTH(DATE(YEAR($P1017),1, 1), 0), Overall!$A1019&lt;&gt;"", MONTH($O1017) &lt;= 1, MONTH($P1017) &gt;= 1), IF($T1017 &lt;&gt; "", $H1017/$T1017, ""), ""), "")</f>
        <v/>
      </c>
      <c r="AI1017" s="10" t="str">
        <f ca="1">IFERROR(IF(AND(NOW()&lt;= EOMONTH(DATE(YEAR($P1017),2, 1), 0), Overall!$A1019&lt;&gt;"", MONTH($O1017) &lt;= 2, MONTH($P1017) &gt;= 2), IF($T1017 &lt;&gt; "", $H1017/$T1017, ""), ""), "")</f>
        <v/>
      </c>
      <c r="AJ1017" s="10" t="str">
        <f ca="1">IFERROR(IF(AND(NOW()&lt;= EOMONTH(DATE(YEAR($P1017),3, 1), 0), Overall!$A1019&lt;&gt;"", MONTH($O1017) &lt;= 3, MONTH($P1017) &gt;= 3), IF($T1017 &lt;&gt; "", $H1017/$T1017, ""), ""), "")</f>
        <v/>
      </c>
      <c r="AK1017" s="10" t="str">
        <f ca="1">IFERROR(IF(AND(NOW()&lt;= EOMONTH(DATE(YEAR($P1017),4, 1), 0), Overall!$A1019&lt;&gt;"", MONTH($O1017) &lt;= 4, MONTH($P1017) &gt;= 4), IF($T1017 &lt;&gt; "", $H1017/$T1017, ""), ""), "")</f>
        <v/>
      </c>
      <c r="AL1017" s="10" t="str">
        <f ca="1">IFERROR(IF(AND(NOW()&lt;= EOMONTH(DATE(YEAR($P1017),5, 1), 0), Overall!$A1019&lt;&gt;"", MONTH($O1017) &lt;= 5, MONTH($P1017) &gt;= 5), IF($T1017 &lt;&gt; "", $H1017/$T1017, ""), ""), "")</f>
        <v/>
      </c>
      <c r="AM1017" s="10" t="str">
        <f ca="1">IFERROR(IF(AND(NOW()&lt;= EOMONTH(DATE(YEAR($P1017),6, 1), 0), Overall!$A1019&lt;&gt;"", MONTH($O1017) &lt;= 6, MONTH($P1017) &gt;= 6), IF($T1017 &lt;&gt; "", $H1017/$T1017, ""), ""), "")</f>
        <v/>
      </c>
      <c r="AN1017" s="10" t="str">
        <f ca="1">IFERROR(IF(AND(NOW()&lt;= EOMONTH(DATE(YEAR($P1017),7, 1), 0), Overall!$A1019&lt;&gt;"", MONTH($O1017) &lt;= 7, MONTH($P1017) &gt;= 7), IF($T1017 &lt;&gt; "", $H1017/$T1017, ""), ""), "")</f>
        <v/>
      </c>
      <c r="AO1017" s="10" t="str">
        <f ca="1">IFERROR(IF(AND(NOW()&lt;= EOMONTH(DATE(YEAR($P1017),8, 1), 0), Overall!$A1019&lt;&gt;"", MONTH($O1017) &lt;= 8, MONTH($P1017) &gt;= 8), IF($T1017 &lt;&gt; "", $H1017/$T1017, ""), ""), "")</f>
        <v/>
      </c>
      <c r="AP1017" s="10" t="str">
        <f ca="1">IFERROR(IF(AND(NOW()&lt;= EOMONTH(DATE(YEAR($P1017),9, 1), 0), Overall!$A1019&lt;&gt;"", MONTH($O1017) &lt;= 9, MONTH($P1017) &gt;= 9), IF($T1017 &lt;&gt; "", $H1017/$T1017, ""), ""), "")</f>
        <v/>
      </c>
      <c r="AQ1017" s="10" t="str">
        <f ca="1">IFERROR(IF(AND(NOW()&lt;= EOMONTH(DATE(YEAR($P1017),10, 1), 0), Overall!$A1019&lt;&gt;"", MONTH($O1017) &lt;= 10, MONTH($P1017) &gt;= 10), IF($T1017 &lt;&gt; "", $H1017/$T1017, ""), ""), "")</f>
        <v/>
      </c>
      <c r="AR1017" s="10" t="str">
        <f ca="1">IFERROR(IF(AND(NOW()&lt;= EOMONTH(DATE(YEAR($P1017),11, 1), 0), Overall!$A1019&lt;&gt;"", MONTH($O1017) &lt;=11, MONTH($P1017) &gt;= 11), IF($T1017 &lt;&gt; "", $H1017/$T1017, ""), ""), "")</f>
        <v/>
      </c>
      <c r="AS1017" s="10" t="str">
        <f ca="1">IFERROR(IF(AND(NOW()&lt;= EOMONTH(DATE(YEAR($P1017),12, 1), 0), Overall!$A1019&lt;&gt;"", MONTH($O1017) &lt;= 12, MONTH($P1017) &gt;= 12), IF($T1017 &lt;&gt; "", $H1017/$T1017, ""), ""), "")</f>
        <v/>
      </c>
      <c r="AT1017" s="16">
        <f t="shared" ca="1" si="32"/>
        <v>0</v>
      </c>
    </row>
    <row r="1018" spans="1:46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6" t="str">
        <f>IF(Overall!T1020&lt;&gt;"",VALUE(Overall!T1020),"")</f>
        <v/>
      </c>
      <c r="O1018" s="7" t="str">
        <f>IF(Overall!L1020&lt;&gt;"", DATEVALUE(Overall!L1020), "")</f>
        <v/>
      </c>
      <c r="P1018" s="7" t="str">
        <f>IF(Overall!M1020&lt;&gt;"", DATEVALUE(Overall!M1020), "")</f>
        <v/>
      </c>
      <c r="Q1018" s="7" t="str">
        <f>IF(Overall!S1020&lt;&gt;"",_xlfn.VALUETOTEXT(Overall!S1020),"")</f>
        <v/>
      </c>
      <c r="R1018" s="7" t="str">
        <f>IF(Overall!O1020&lt;&gt;"", DATEVALUE(Overall!O1020), "")</f>
        <v/>
      </c>
      <c r="S1018" s="7" t="str">
        <f>IF(Overall!O1020&lt;&gt;"", DATEVALUE(Overall!O1020), "")</f>
        <v/>
      </c>
      <c r="T1018" s="5" t="str">
        <f t="shared" si="31"/>
        <v/>
      </c>
      <c r="U1018" s="10" t="str">
        <f>IF(Overall!$A1020&lt;&gt;"",IF(AND(MONTH($O1018) &lt;= 1, MONTH($P1018) &gt;= 1), IF($T1018 &lt;&gt; "", $H1018/$T1018, ""), ""),"")</f>
        <v/>
      </c>
      <c r="V1018" s="10" t="str">
        <f>IF(Overall!$A1020&lt;&gt;"",IF(AND(MONTH($O1018) &lt;= 2, MONTH($P1018) &gt;= 2), IF($T1018 &lt;&gt; "", $H1018/$T1018, ""), ""),"")</f>
        <v/>
      </c>
      <c r="W1018" s="10" t="str">
        <f>IF(Overall!$A1020&lt;&gt;"",IF(AND(MONTH($O1018) &lt;= 3, MONTH($P1018) &gt;= 3), IF($T1018 &lt;&gt; "", $H1018/$T1018, ""), ""),"")</f>
        <v/>
      </c>
      <c r="X1018" s="10" t="str">
        <f>IF(Overall!$A1020&lt;&gt;"",IF(AND(MONTH($O1018) &lt;= 4, MONTH($P1018) &gt;= 4), IF($T1018 &lt;&gt; "", $H1018/$T1018, ""), ""),"")</f>
        <v/>
      </c>
      <c r="Y1018" s="10" t="str">
        <f>IF(Overall!$A1020&lt;&gt;"",IF(AND(MONTH($O1018) &lt;= 5, MONTH($P1018) &gt;= 5), IF($T1018 &lt;&gt; "", $H1018/$T1018, ""), ""),"")</f>
        <v/>
      </c>
      <c r="Z1018" s="10" t="str">
        <f>IF(Overall!$A1020&lt;&gt;"",IF(AND(MONTH($O1018) &lt;= 6, MONTH($P1018) &gt;= 6), IF($T1018 &lt;&gt; "", $H1018/$T1018, ""), ""),"")</f>
        <v/>
      </c>
      <c r="AA1018" s="10" t="str">
        <f>IF(Overall!$A1020&lt;&gt;"",IF(AND(MONTH($O1018) &lt;= 7, MONTH($P1018) &gt;= 7 ), IF($T1018 &lt;&gt; "", $H1018/$T1018, ""), ""),"")</f>
        <v/>
      </c>
      <c r="AB1018" s="10" t="str">
        <f>IF(Overall!$A1020&lt;&gt;"",IF(AND(MONTH($O1018) &lt;= 8, MONTH($P1018) &gt;= 8), IF($T1018 &lt;&gt; "", $H1018/$T1018, ""), ""),"")</f>
        <v/>
      </c>
      <c r="AC1018" s="10" t="str">
        <f>IF(Overall!$A1020&lt;&gt;"",IF(AND(MONTH($O1018) &lt;= 9, MONTH($P1018) &gt;= 9), IF($T1018 &lt;&gt; "", $H1018/$T1018, ""), ""),"")</f>
        <v/>
      </c>
      <c r="AD1018" s="10" t="str">
        <f>IF(Overall!$A1020&lt;&gt;"",IF(AND(MONTH($O1018) &lt;= 10, MONTH($P1018) &gt;= 10), IF($T1018 &lt;&gt; "", $H1018/$T1018, ""), ""),"")</f>
        <v/>
      </c>
      <c r="AE1018" s="10" t="str">
        <f>IF(Overall!$A1020&lt;&gt;"",IF(AND(MONTH($O1018) &lt;= 11, MONTH($P1018) &gt;= 11), IF($T1018 &lt;&gt; "", $H1018/$T1018, ""), ""),"")</f>
        <v/>
      </c>
      <c r="AF1018" s="10" t="str">
        <f>IF(Overall!$A1020&lt;&gt;"",IF(AND(MONTH($O1018) &lt;= 12, MONTH($P1018) &gt;= 12), IF($T1018 &lt;&gt; "", $H1018/$T1018, ""), ""),"")</f>
        <v/>
      </c>
      <c r="AH1018" s="10" t="str">
        <f ca="1">IFERROR(IF(AND(NOW()&lt;= EOMONTH(DATE(YEAR($P1018),1, 1), 0), Overall!$A1020&lt;&gt;"", MONTH($O1018) &lt;= 1, MONTH($P1018) &gt;= 1), IF($T1018 &lt;&gt; "", $H1018/$T1018, ""), ""), "")</f>
        <v/>
      </c>
      <c r="AI1018" s="10" t="str">
        <f ca="1">IFERROR(IF(AND(NOW()&lt;= EOMONTH(DATE(YEAR($P1018),2, 1), 0), Overall!$A1020&lt;&gt;"", MONTH($O1018) &lt;= 2, MONTH($P1018) &gt;= 2), IF($T1018 &lt;&gt; "", $H1018/$T1018, ""), ""), "")</f>
        <v/>
      </c>
      <c r="AJ1018" s="10" t="str">
        <f ca="1">IFERROR(IF(AND(NOW()&lt;= EOMONTH(DATE(YEAR($P1018),3, 1), 0), Overall!$A1020&lt;&gt;"", MONTH($O1018) &lt;= 3, MONTH($P1018) &gt;= 3), IF($T1018 &lt;&gt; "", $H1018/$T1018, ""), ""), "")</f>
        <v/>
      </c>
      <c r="AK1018" s="10" t="str">
        <f ca="1">IFERROR(IF(AND(NOW()&lt;= EOMONTH(DATE(YEAR($P1018),4, 1), 0), Overall!$A1020&lt;&gt;"", MONTH($O1018) &lt;= 4, MONTH($P1018) &gt;= 4), IF($T1018 &lt;&gt; "", $H1018/$T1018, ""), ""), "")</f>
        <v/>
      </c>
      <c r="AL1018" s="10" t="str">
        <f ca="1">IFERROR(IF(AND(NOW()&lt;= EOMONTH(DATE(YEAR($P1018),5, 1), 0), Overall!$A1020&lt;&gt;"", MONTH($O1018) &lt;= 5, MONTH($P1018) &gt;= 5), IF($T1018 &lt;&gt; "", $H1018/$T1018, ""), ""), "")</f>
        <v/>
      </c>
      <c r="AM1018" s="10" t="str">
        <f ca="1">IFERROR(IF(AND(NOW()&lt;= EOMONTH(DATE(YEAR($P1018),6, 1), 0), Overall!$A1020&lt;&gt;"", MONTH($O1018) &lt;= 6, MONTH($P1018) &gt;= 6), IF($T1018 &lt;&gt; "", $H1018/$T1018, ""), ""), "")</f>
        <v/>
      </c>
      <c r="AN1018" s="10" t="str">
        <f ca="1">IFERROR(IF(AND(NOW()&lt;= EOMONTH(DATE(YEAR($P1018),7, 1), 0), Overall!$A1020&lt;&gt;"", MONTH($O1018) &lt;= 7, MONTH($P1018) &gt;= 7), IF($T1018 &lt;&gt; "", $H1018/$T1018, ""), ""), "")</f>
        <v/>
      </c>
      <c r="AO1018" s="10" t="str">
        <f ca="1">IFERROR(IF(AND(NOW()&lt;= EOMONTH(DATE(YEAR($P1018),8, 1), 0), Overall!$A1020&lt;&gt;"", MONTH($O1018) &lt;= 8, MONTH($P1018) &gt;= 8), IF($T1018 &lt;&gt; "", $H1018/$T1018, ""), ""), "")</f>
        <v/>
      </c>
      <c r="AP1018" s="10" t="str">
        <f ca="1">IFERROR(IF(AND(NOW()&lt;= EOMONTH(DATE(YEAR($P1018),9, 1), 0), Overall!$A1020&lt;&gt;"", MONTH($O1018) &lt;= 9, MONTH($P1018) &gt;= 9), IF($T1018 &lt;&gt; "", $H1018/$T1018, ""), ""), "")</f>
        <v/>
      </c>
      <c r="AQ1018" s="10" t="str">
        <f ca="1">IFERROR(IF(AND(NOW()&lt;= EOMONTH(DATE(YEAR($P1018),10, 1), 0), Overall!$A1020&lt;&gt;"", MONTH($O1018) &lt;= 10, MONTH($P1018) &gt;= 10), IF($T1018 &lt;&gt; "", $H1018/$T1018, ""), ""), "")</f>
        <v/>
      </c>
      <c r="AR1018" s="10" t="str">
        <f ca="1">IFERROR(IF(AND(NOW()&lt;= EOMONTH(DATE(YEAR($P1018),11, 1), 0), Overall!$A1020&lt;&gt;"", MONTH($O1018) &lt;=11, MONTH($P1018) &gt;= 11), IF($T1018 &lt;&gt; "", $H1018/$T1018, ""), ""), "")</f>
        <v/>
      </c>
      <c r="AS1018" s="10" t="str">
        <f ca="1">IFERROR(IF(AND(NOW()&lt;= EOMONTH(DATE(YEAR($P1018),12, 1), 0), Overall!$A1020&lt;&gt;"", MONTH($O1018) &lt;= 12, MONTH($P1018) &gt;= 12), IF($T1018 &lt;&gt; "", $H1018/$T1018, ""), ""), "")</f>
        <v/>
      </c>
      <c r="AT1018" s="16">
        <f t="shared" ca="1" si="32"/>
        <v>0</v>
      </c>
    </row>
    <row r="1019" spans="1:46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6" t="str">
        <f>IF(Overall!T1021&lt;&gt;"",VALUE(Overall!T1021),"")</f>
        <v/>
      </c>
      <c r="O1019" s="7" t="str">
        <f>IF(Overall!L1021&lt;&gt;"", DATEVALUE(Overall!L1021), "")</f>
        <v/>
      </c>
      <c r="P1019" s="7" t="str">
        <f>IF(Overall!M1021&lt;&gt;"", DATEVALUE(Overall!M1021), "")</f>
        <v/>
      </c>
      <c r="Q1019" s="7" t="str">
        <f>IF(Overall!S1021&lt;&gt;"",_xlfn.VALUETOTEXT(Overall!S1021),"")</f>
        <v/>
      </c>
      <c r="R1019" s="7" t="str">
        <f>IF(Overall!O1021&lt;&gt;"", DATEVALUE(Overall!O1021), "")</f>
        <v/>
      </c>
      <c r="S1019" s="7" t="str">
        <f>IF(Overall!O1021&lt;&gt;"", DATEVALUE(Overall!O1021), "")</f>
        <v/>
      </c>
      <c r="T1019" s="5" t="str">
        <f t="shared" si="31"/>
        <v/>
      </c>
      <c r="U1019" s="10" t="str">
        <f>IF(Overall!$A1021&lt;&gt;"",IF(AND(MONTH($O1019) &lt;= 1, MONTH($P1019) &gt;= 1), IF($T1019 &lt;&gt; "", $H1019/$T1019, ""), ""),"")</f>
        <v/>
      </c>
      <c r="V1019" s="10" t="str">
        <f>IF(Overall!$A1021&lt;&gt;"",IF(AND(MONTH($O1019) &lt;= 2, MONTH($P1019) &gt;= 2), IF($T1019 &lt;&gt; "", $H1019/$T1019, ""), ""),"")</f>
        <v/>
      </c>
      <c r="W1019" s="10" t="str">
        <f>IF(Overall!$A1021&lt;&gt;"",IF(AND(MONTH($O1019) &lt;= 3, MONTH($P1019) &gt;= 3), IF($T1019 &lt;&gt; "", $H1019/$T1019, ""), ""),"")</f>
        <v/>
      </c>
      <c r="X1019" s="10" t="str">
        <f>IF(Overall!$A1021&lt;&gt;"",IF(AND(MONTH($O1019) &lt;= 4, MONTH($P1019) &gt;= 4), IF($T1019 &lt;&gt; "", $H1019/$T1019, ""), ""),"")</f>
        <v/>
      </c>
      <c r="Y1019" s="10" t="str">
        <f>IF(Overall!$A1021&lt;&gt;"",IF(AND(MONTH($O1019) &lt;= 5, MONTH($P1019) &gt;= 5), IF($T1019 &lt;&gt; "", $H1019/$T1019, ""), ""),"")</f>
        <v/>
      </c>
      <c r="Z1019" s="10" t="str">
        <f>IF(Overall!$A1021&lt;&gt;"",IF(AND(MONTH($O1019) &lt;= 6, MONTH($P1019) &gt;= 6), IF($T1019 &lt;&gt; "", $H1019/$T1019, ""), ""),"")</f>
        <v/>
      </c>
      <c r="AA1019" s="10" t="str">
        <f>IF(Overall!$A1021&lt;&gt;"",IF(AND(MONTH($O1019) &lt;= 7, MONTH($P1019) &gt;= 7 ), IF($T1019 &lt;&gt; "", $H1019/$T1019, ""), ""),"")</f>
        <v/>
      </c>
      <c r="AB1019" s="10" t="str">
        <f>IF(Overall!$A1021&lt;&gt;"",IF(AND(MONTH($O1019) &lt;= 8, MONTH($P1019) &gt;= 8), IF($T1019 &lt;&gt; "", $H1019/$T1019, ""), ""),"")</f>
        <v/>
      </c>
      <c r="AC1019" s="10" t="str">
        <f>IF(Overall!$A1021&lt;&gt;"",IF(AND(MONTH($O1019) &lt;= 9, MONTH($P1019) &gt;= 9), IF($T1019 &lt;&gt; "", $H1019/$T1019, ""), ""),"")</f>
        <v/>
      </c>
      <c r="AD1019" s="10" t="str">
        <f>IF(Overall!$A1021&lt;&gt;"",IF(AND(MONTH($O1019) &lt;= 10, MONTH($P1019) &gt;= 10), IF($T1019 &lt;&gt; "", $H1019/$T1019, ""), ""),"")</f>
        <v/>
      </c>
      <c r="AE1019" s="10" t="str">
        <f>IF(Overall!$A1021&lt;&gt;"",IF(AND(MONTH($O1019) &lt;= 11, MONTH($P1019) &gt;= 11), IF($T1019 &lt;&gt; "", $H1019/$T1019, ""), ""),"")</f>
        <v/>
      </c>
      <c r="AF1019" s="10" t="str">
        <f>IF(Overall!$A1021&lt;&gt;"",IF(AND(MONTH($O1019) &lt;= 12, MONTH($P1019) &gt;= 12), IF($T1019 &lt;&gt; "", $H1019/$T1019, ""), ""),"")</f>
        <v/>
      </c>
      <c r="AH1019" s="10" t="str">
        <f ca="1">IFERROR(IF(AND(NOW()&lt;= EOMONTH(DATE(YEAR($P1019),1, 1), 0), Overall!$A1021&lt;&gt;"", MONTH($O1019) &lt;= 1, MONTH($P1019) &gt;= 1), IF($T1019 &lt;&gt; "", $H1019/$T1019, ""), ""), "")</f>
        <v/>
      </c>
      <c r="AI1019" s="10" t="str">
        <f ca="1">IFERROR(IF(AND(NOW()&lt;= EOMONTH(DATE(YEAR($P1019),2, 1), 0), Overall!$A1021&lt;&gt;"", MONTH($O1019) &lt;= 2, MONTH($P1019) &gt;= 2), IF($T1019 &lt;&gt; "", $H1019/$T1019, ""), ""), "")</f>
        <v/>
      </c>
      <c r="AJ1019" s="10" t="str">
        <f ca="1">IFERROR(IF(AND(NOW()&lt;= EOMONTH(DATE(YEAR($P1019),3, 1), 0), Overall!$A1021&lt;&gt;"", MONTH($O1019) &lt;= 3, MONTH($P1019) &gt;= 3), IF($T1019 &lt;&gt; "", $H1019/$T1019, ""), ""), "")</f>
        <v/>
      </c>
      <c r="AK1019" s="10" t="str">
        <f ca="1">IFERROR(IF(AND(NOW()&lt;= EOMONTH(DATE(YEAR($P1019),4, 1), 0), Overall!$A1021&lt;&gt;"", MONTH($O1019) &lt;= 4, MONTH($P1019) &gt;= 4), IF($T1019 &lt;&gt; "", $H1019/$T1019, ""), ""), "")</f>
        <v/>
      </c>
      <c r="AL1019" s="10" t="str">
        <f ca="1">IFERROR(IF(AND(NOW()&lt;= EOMONTH(DATE(YEAR($P1019),5, 1), 0), Overall!$A1021&lt;&gt;"", MONTH($O1019) &lt;= 5, MONTH($P1019) &gt;= 5), IF($T1019 &lt;&gt; "", $H1019/$T1019, ""), ""), "")</f>
        <v/>
      </c>
      <c r="AM1019" s="10" t="str">
        <f ca="1">IFERROR(IF(AND(NOW()&lt;= EOMONTH(DATE(YEAR($P1019),6, 1), 0), Overall!$A1021&lt;&gt;"", MONTH($O1019) &lt;= 6, MONTH($P1019) &gt;= 6), IF($T1019 &lt;&gt; "", $H1019/$T1019, ""), ""), "")</f>
        <v/>
      </c>
      <c r="AN1019" s="10" t="str">
        <f ca="1">IFERROR(IF(AND(NOW()&lt;= EOMONTH(DATE(YEAR($P1019),7, 1), 0), Overall!$A1021&lt;&gt;"", MONTH($O1019) &lt;= 7, MONTH($P1019) &gt;= 7), IF($T1019 &lt;&gt; "", $H1019/$T1019, ""), ""), "")</f>
        <v/>
      </c>
      <c r="AO1019" s="10" t="str">
        <f ca="1">IFERROR(IF(AND(NOW()&lt;= EOMONTH(DATE(YEAR($P1019),8, 1), 0), Overall!$A1021&lt;&gt;"", MONTH($O1019) &lt;= 8, MONTH($P1019) &gt;= 8), IF($T1019 &lt;&gt; "", $H1019/$T1019, ""), ""), "")</f>
        <v/>
      </c>
      <c r="AP1019" s="10" t="str">
        <f ca="1">IFERROR(IF(AND(NOW()&lt;= EOMONTH(DATE(YEAR($P1019),9, 1), 0), Overall!$A1021&lt;&gt;"", MONTH($O1019) &lt;= 9, MONTH($P1019) &gt;= 9), IF($T1019 &lt;&gt; "", $H1019/$T1019, ""), ""), "")</f>
        <v/>
      </c>
      <c r="AQ1019" s="10" t="str">
        <f ca="1">IFERROR(IF(AND(NOW()&lt;= EOMONTH(DATE(YEAR($P1019),10, 1), 0), Overall!$A1021&lt;&gt;"", MONTH($O1019) &lt;= 10, MONTH($P1019) &gt;= 10), IF($T1019 &lt;&gt; "", $H1019/$T1019, ""), ""), "")</f>
        <v/>
      </c>
      <c r="AR1019" s="10" t="str">
        <f ca="1">IFERROR(IF(AND(NOW()&lt;= EOMONTH(DATE(YEAR($P1019),11, 1), 0), Overall!$A1021&lt;&gt;"", MONTH($O1019) &lt;=11, MONTH($P1019) &gt;= 11), IF($T1019 &lt;&gt; "", $H1019/$T1019, ""), ""), "")</f>
        <v/>
      </c>
      <c r="AS1019" s="10" t="str">
        <f ca="1">IFERROR(IF(AND(NOW()&lt;= EOMONTH(DATE(YEAR($P1019),12, 1), 0), Overall!$A1021&lt;&gt;"", MONTH($O1019) &lt;= 12, MONTH($P1019) &gt;= 12), IF($T1019 &lt;&gt; "", $H1019/$T1019, ""), ""), "")</f>
        <v/>
      </c>
      <c r="AT1019" s="16">
        <f t="shared" ca="1" si="32"/>
        <v>0</v>
      </c>
    </row>
    <row r="1020" spans="1:46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6" t="str">
        <f>IF(Overall!T1022&lt;&gt;"",VALUE(Overall!T1022),"")</f>
        <v/>
      </c>
      <c r="O1020" s="7" t="str">
        <f>IF(Overall!L1022&lt;&gt;"", DATEVALUE(Overall!L1022), "")</f>
        <v/>
      </c>
      <c r="P1020" s="7" t="str">
        <f>IF(Overall!M1022&lt;&gt;"", DATEVALUE(Overall!M1022), "")</f>
        <v/>
      </c>
      <c r="Q1020" s="7" t="str">
        <f>IF(Overall!S1022&lt;&gt;"",_xlfn.VALUETOTEXT(Overall!S1022),"")</f>
        <v/>
      </c>
      <c r="R1020" s="7" t="str">
        <f>IF(Overall!O1022&lt;&gt;"", DATEVALUE(Overall!O1022), "")</f>
        <v/>
      </c>
      <c r="S1020" s="7" t="str">
        <f>IF(Overall!O1022&lt;&gt;"", DATEVALUE(Overall!O1022), "")</f>
        <v/>
      </c>
      <c r="T1020" s="5" t="str">
        <f t="shared" si="31"/>
        <v/>
      </c>
      <c r="U1020" s="10" t="str">
        <f>IF(Overall!$A1022&lt;&gt;"",IF(AND(MONTH($O1020) &lt;= 1, MONTH($P1020) &gt;= 1), IF($T1020 &lt;&gt; "", $H1020/$T1020, ""), ""),"")</f>
        <v/>
      </c>
      <c r="V1020" s="10" t="str">
        <f>IF(Overall!$A1022&lt;&gt;"",IF(AND(MONTH($O1020) &lt;= 2, MONTH($P1020) &gt;= 2), IF($T1020 &lt;&gt; "", $H1020/$T1020, ""), ""),"")</f>
        <v/>
      </c>
      <c r="W1020" s="10" t="str">
        <f>IF(Overall!$A1022&lt;&gt;"",IF(AND(MONTH($O1020) &lt;= 3, MONTH($P1020) &gt;= 3), IF($T1020 &lt;&gt; "", $H1020/$T1020, ""), ""),"")</f>
        <v/>
      </c>
      <c r="X1020" s="10" t="str">
        <f>IF(Overall!$A1022&lt;&gt;"",IF(AND(MONTH($O1020) &lt;= 4, MONTH($P1020) &gt;= 4), IF($T1020 &lt;&gt; "", $H1020/$T1020, ""), ""),"")</f>
        <v/>
      </c>
      <c r="Y1020" s="10" t="str">
        <f>IF(Overall!$A1022&lt;&gt;"",IF(AND(MONTH($O1020) &lt;= 5, MONTH($P1020) &gt;= 5), IF($T1020 &lt;&gt; "", $H1020/$T1020, ""), ""),"")</f>
        <v/>
      </c>
      <c r="Z1020" s="10" t="str">
        <f>IF(Overall!$A1022&lt;&gt;"",IF(AND(MONTH($O1020) &lt;= 6, MONTH($P1020) &gt;= 6), IF($T1020 &lt;&gt; "", $H1020/$T1020, ""), ""),"")</f>
        <v/>
      </c>
      <c r="AA1020" s="10" t="str">
        <f>IF(Overall!$A1022&lt;&gt;"",IF(AND(MONTH($O1020) &lt;= 7, MONTH($P1020) &gt;= 7 ), IF($T1020 &lt;&gt; "", $H1020/$T1020, ""), ""),"")</f>
        <v/>
      </c>
      <c r="AB1020" s="10" t="str">
        <f>IF(Overall!$A1022&lt;&gt;"",IF(AND(MONTH($O1020) &lt;= 8, MONTH($P1020) &gt;= 8), IF($T1020 &lt;&gt; "", $H1020/$T1020, ""), ""),"")</f>
        <v/>
      </c>
      <c r="AC1020" s="10" t="str">
        <f>IF(Overall!$A1022&lt;&gt;"",IF(AND(MONTH($O1020) &lt;= 9, MONTH($P1020) &gt;= 9), IF($T1020 &lt;&gt; "", $H1020/$T1020, ""), ""),"")</f>
        <v/>
      </c>
      <c r="AD1020" s="10" t="str">
        <f>IF(Overall!$A1022&lt;&gt;"",IF(AND(MONTH($O1020) &lt;= 10, MONTH($P1020) &gt;= 10), IF($T1020 &lt;&gt; "", $H1020/$T1020, ""), ""),"")</f>
        <v/>
      </c>
      <c r="AE1020" s="10" t="str">
        <f>IF(Overall!$A1022&lt;&gt;"",IF(AND(MONTH($O1020) &lt;= 11, MONTH($P1020) &gt;= 11), IF($T1020 &lt;&gt; "", $H1020/$T1020, ""), ""),"")</f>
        <v/>
      </c>
      <c r="AF1020" s="10" t="str">
        <f>IF(Overall!$A1022&lt;&gt;"",IF(AND(MONTH($O1020) &lt;= 12, MONTH($P1020) &gt;= 12), IF($T1020 &lt;&gt; "", $H1020/$T1020, ""), ""),"")</f>
        <v/>
      </c>
      <c r="AH1020" s="10" t="str">
        <f ca="1">IFERROR(IF(AND(NOW()&lt;= EOMONTH(DATE(YEAR($P1020),1, 1), 0), Overall!$A1022&lt;&gt;"", MONTH($O1020) &lt;= 1, MONTH($P1020) &gt;= 1), IF($T1020 &lt;&gt; "", $H1020/$T1020, ""), ""), "")</f>
        <v/>
      </c>
      <c r="AI1020" s="10" t="str">
        <f ca="1">IFERROR(IF(AND(NOW()&lt;= EOMONTH(DATE(YEAR($P1020),2, 1), 0), Overall!$A1022&lt;&gt;"", MONTH($O1020) &lt;= 2, MONTH($P1020) &gt;= 2), IF($T1020 &lt;&gt; "", $H1020/$T1020, ""), ""), "")</f>
        <v/>
      </c>
      <c r="AJ1020" s="10" t="str">
        <f ca="1">IFERROR(IF(AND(NOW()&lt;= EOMONTH(DATE(YEAR($P1020),3, 1), 0), Overall!$A1022&lt;&gt;"", MONTH($O1020) &lt;= 3, MONTH($P1020) &gt;= 3), IF($T1020 &lt;&gt; "", $H1020/$T1020, ""), ""), "")</f>
        <v/>
      </c>
      <c r="AK1020" s="10" t="str">
        <f ca="1">IFERROR(IF(AND(NOW()&lt;= EOMONTH(DATE(YEAR($P1020),4, 1), 0), Overall!$A1022&lt;&gt;"", MONTH($O1020) &lt;= 4, MONTH($P1020) &gt;= 4), IF($T1020 &lt;&gt; "", $H1020/$T1020, ""), ""), "")</f>
        <v/>
      </c>
      <c r="AL1020" s="10" t="str">
        <f ca="1">IFERROR(IF(AND(NOW()&lt;= EOMONTH(DATE(YEAR($P1020),5, 1), 0), Overall!$A1022&lt;&gt;"", MONTH($O1020) &lt;= 5, MONTH($P1020) &gt;= 5), IF($T1020 &lt;&gt; "", $H1020/$T1020, ""), ""), "")</f>
        <v/>
      </c>
      <c r="AM1020" s="10" t="str">
        <f ca="1">IFERROR(IF(AND(NOW()&lt;= EOMONTH(DATE(YEAR($P1020),6, 1), 0), Overall!$A1022&lt;&gt;"", MONTH($O1020) &lt;= 6, MONTH($P1020) &gt;= 6), IF($T1020 &lt;&gt; "", $H1020/$T1020, ""), ""), "")</f>
        <v/>
      </c>
      <c r="AN1020" s="10" t="str">
        <f ca="1">IFERROR(IF(AND(NOW()&lt;= EOMONTH(DATE(YEAR($P1020),7, 1), 0), Overall!$A1022&lt;&gt;"", MONTH($O1020) &lt;= 7, MONTH($P1020) &gt;= 7), IF($T1020 &lt;&gt; "", $H1020/$T1020, ""), ""), "")</f>
        <v/>
      </c>
      <c r="AO1020" s="10" t="str">
        <f ca="1">IFERROR(IF(AND(NOW()&lt;= EOMONTH(DATE(YEAR($P1020),8, 1), 0), Overall!$A1022&lt;&gt;"", MONTH($O1020) &lt;= 8, MONTH($P1020) &gt;= 8), IF($T1020 &lt;&gt; "", $H1020/$T1020, ""), ""), "")</f>
        <v/>
      </c>
      <c r="AP1020" s="10" t="str">
        <f ca="1">IFERROR(IF(AND(NOW()&lt;= EOMONTH(DATE(YEAR($P1020),9, 1), 0), Overall!$A1022&lt;&gt;"", MONTH($O1020) &lt;= 9, MONTH($P1020) &gt;= 9), IF($T1020 &lt;&gt; "", $H1020/$T1020, ""), ""), "")</f>
        <v/>
      </c>
      <c r="AQ1020" s="10" t="str">
        <f ca="1">IFERROR(IF(AND(NOW()&lt;= EOMONTH(DATE(YEAR($P1020),10, 1), 0), Overall!$A1022&lt;&gt;"", MONTH($O1020) &lt;= 10, MONTH($P1020) &gt;= 10), IF($T1020 &lt;&gt; "", $H1020/$T1020, ""), ""), "")</f>
        <v/>
      </c>
      <c r="AR1020" s="10" t="str">
        <f ca="1">IFERROR(IF(AND(NOW()&lt;= EOMONTH(DATE(YEAR($P1020),11, 1), 0), Overall!$A1022&lt;&gt;"", MONTH($O1020) &lt;=11, MONTH($P1020) &gt;= 11), IF($T1020 &lt;&gt; "", $H1020/$T1020, ""), ""), "")</f>
        <v/>
      </c>
      <c r="AS1020" s="10" t="str">
        <f ca="1">IFERROR(IF(AND(NOW()&lt;= EOMONTH(DATE(YEAR($P1020),12, 1), 0), Overall!$A1022&lt;&gt;"", MONTH($O1020) &lt;= 12, MONTH($P1020) &gt;= 12), IF($T1020 &lt;&gt; "", $H1020/$T1020, ""), ""), "")</f>
        <v/>
      </c>
      <c r="AT1020" s="16">
        <f t="shared" ca="1" si="32"/>
        <v>0</v>
      </c>
    </row>
    <row r="1021" spans="1:46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6" t="str">
        <f>IF(Overall!T1023&lt;&gt;"",VALUE(Overall!T1023),"")</f>
        <v/>
      </c>
      <c r="O1021" s="7" t="str">
        <f>IF(Overall!L1023&lt;&gt;"", DATEVALUE(Overall!L1023), "")</f>
        <v/>
      </c>
      <c r="P1021" s="7" t="str">
        <f>IF(Overall!M1023&lt;&gt;"", DATEVALUE(Overall!M1023), "")</f>
        <v/>
      </c>
      <c r="Q1021" s="7" t="str">
        <f>IF(Overall!S1023&lt;&gt;"",_xlfn.VALUETOTEXT(Overall!S1023),"")</f>
        <v/>
      </c>
      <c r="R1021" s="7" t="str">
        <f>IF(Overall!O1023&lt;&gt;"", DATEVALUE(Overall!O1023), "")</f>
        <v/>
      </c>
      <c r="S1021" s="7" t="str">
        <f>IF(Overall!O1023&lt;&gt;"", DATEVALUE(Overall!O1023), "")</f>
        <v/>
      </c>
      <c r="T1021" s="5" t="str">
        <f t="shared" si="31"/>
        <v/>
      </c>
      <c r="U1021" s="10" t="str">
        <f>IF(Overall!$A1023&lt;&gt;"",IF(AND(MONTH($O1021) &lt;= 1, MONTH($P1021) &gt;= 1), IF($T1021 &lt;&gt; "", $H1021/$T1021, ""), ""),"")</f>
        <v/>
      </c>
      <c r="V1021" s="10" t="str">
        <f>IF(Overall!$A1023&lt;&gt;"",IF(AND(MONTH($O1021) &lt;= 2, MONTH($P1021) &gt;= 2), IF($T1021 &lt;&gt; "", $H1021/$T1021, ""), ""),"")</f>
        <v/>
      </c>
      <c r="W1021" s="10" t="str">
        <f>IF(Overall!$A1023&lt;&gt;"",IF(AND(MONTH($O1021) &lt;= 3, MONTH($P1021) &gt;= 3), IF($T1021 &lt;&gt; "", $H1021/$T1021, ""), ""),"")</f>
        <v/>
      </c>
      <c r="X1021" s="10" t="str">
        <f>IF(Overall!$A1023&lt;&gt;"",IF(AND(MONTH($O1021) &lt;= 4, MONTH($P1021) &gt;= 4), IF($T1021 &lt;&gt; "", $H1021/$T1021, ""), ""),"")</f>
        <v/>
      </c>
      <c r="Y1021" s="10" t="str">
        <f>IF(Overall!$A1023&lt;&gt;"",IF(AND(MONTH($O1021) &lt;= 5, MONTH($P1021) &gt;= 5), IF($T1021 &lt;&gt; "", $H1021/$T1021, ""), ""),"")</f>
        <v/>
      </c>
      <c r="Z1021" s="10" t="str">
        <f>IF(Overall!$A1023&lt;&gt;"",IF(AND(MONTH($O1021) &lt;= 6, MONTH($P1021) &gt;= 6), IF($T1021 &lt;&gt; "", $H1021/$T1021, ""), ""),"")</f>
        <v/>
      </c>
      <c r="AA1021" s="10" t="str">
        <f>IF(Overall!$A1023&lt;&gt;"",IF(AND(MONTH($O1021) &lt;= 7, MONTH($P1021) &gt;= 7 ), IF($T1021 &lt;&gt; "", $H1021/$T1021, ""), ""),"")</f>
        <v/>
      </c>
      <c r="AB1021" s="10" t="str">
        <f>IF(Overall!$A1023&lt;&gt;"",IF(AND(MONTH($O1021) &lt;= 8, MONTH($P1021) &gt;= 8), IF($T1021 &lt;&gt; "", $H1021/$T1021, ""), ""),"")</f>
        <v/>
      </c>
      <c r="AC1021" s="10" t="str">
        <f>IF(Overall!$A1023&lt;&gt;"",IF(AND(MONTH($O1021) &lt;= 9, MONTH($P1021) &gt;= 9), IF($T1021 &lt;&gt; "", $H1021/$T1021, ""), ""),"")</f>
        <v/>
      </c>
      <c r="AD1021" s="10" t="str">
        <f>IF(Overall!$A1023&lt;&gt;"",IF(AND(MONTH($O1021) &lt;= 10, MONTH($P1021) &gt;= 10), IF($T1021 &lt;&gt; "", $H1021/$T1021, ""), ""),"")</f>
        <v/>
      </c>
      <c r="AE1021" s="10" t="str">
        <f>IF(Overall!$A1023&lt;&gt;"",IF(AND(MONTH($O1021) &lt;= 11, MONTH($P1021) &gt;= 11), IF($T1021 &lt;&gt; "", $H1021/$T1021, ""), ""),"")</f>
        <v/>
      </c>
      <c r="AF1021" s="10" t="str">
        <f>IF(Overall!$A1023&lt;&gt;"",IF(AND(MONTH($O1021) &lt;= 12, MONTH($P1021) &gt;= 12), IF($T1021 &lt;&gt; "", $H1021/$T1021, ""), ""),"")</f>
        <v/>
      </c>
      <c r="AH1021" s="10" t="str">
        <f ca="1">IFERROR(IF(AND(NOW()&lt;= EOMONTH(DATE(YEAR($P1021),1, 1), 0), Overall!$A1023&lt;&gt;"", MONTH($O1021) &lt;= 1, MONTH($P1021) &gt;= 1), IF($T1021 &lt;&gt; "", $H1021/$T1021, ""), ""), "")</f>
        <v/>
      </c>
      <c r="AI1021" s="10" t="str">
        <f ca="1">IFERROR(IF(AND(NOW()&lt;= EOMONTH(DATE(YEAR($P1021),2, 1), 0), Overall!$A1023&lt;&gt;"", MONTH($O1021) &lt;= 2, MONTH($P1021) &gt;= 2), IF($T1021 &lt;&gt; "", $H1021/$T1021, ""), ""), "")</f>
        <v/>
      </c>
      <c r="AJ1021" s="10" t="str">
        <f ca="1">IFERROR(IF(AND(NOW()&lt;= EOMONTH(DATE(YEAR($P1021),3, 1), 0), Overall!$A1023&lt;&gt;"", MONTH($O1021) &lt;= 3, MONTH($P1021) &gt;= 3), IF($T1021 &lt;&gt; "", $H1021/$T1021, ""), ""), "")</f>
        <v/>
      </c>
      <c r="AK1021" s="10" t="str">
        <f ca="1">IFERROR(IF(AND(NOW()&lt;= EOMONTH(DATE(YEAR($P1021),4, 1), 0), Overall!$A1023&lt;&gt;"", MONTH($O1021) &lt;= 4, MONTH($P1021) &gt;= 4), IF($T1021 &lt;&gt; "", $H1021/$T1021, ""), ""), "")</f>
        <v/>
      </c>
      <c r="AL1021" s="10" t="str">
        <f ca="1">IFERROR(IF(AND(NOW()&lt;= EOMONTH(DATE(YEAR($P1021),5, 1), 0), Overall!$A1023&lt;&gt;"", MONTH($O1021) &lt;= 5, MONTH($P1021) &gt;= 5), IF($T1021 &lt;&gt; "", $H1021/$T1021, ""), ""), "")</f>
        <v/>
      </c>
      <c r="AM1021" s="10" t="str">
        <f ca="1">IFERROR(IF(AND(NOW()&lt;= EOMONTH(DATE(YEAR($P1021),6, 1), 0), Overall!$A1023&lt;&gt;"", MONTH($O1021) &lt;= 6, MONTH($P1021) &gt;= 6), IF($T1021 &lt;&gt; "", $H1021/$T1021, ""), ""), "")</f>
        <v/>
      </c>
      <c r="AN1021" s="10" t="str">
        <f ca="1">IFERROR(IF(AND(NOW()&lt;= EOMONTH(DATE(YEAR($P1021),7, 1), 0), Overall!$A1023&lt;&gt;"", MONTH($O1021) &lt;= 7, MONTH($P1021) &gt;= 7), IF($T1021 &lt;&gt; "", $H1021/$T1021, ""), ""), "")</f>
        <v/>
      </c>
      <c r="AO1021" s="10" t="str">
        <f ca="1">IFERROR(IF(AND(NOW()&lt;= EOMONTH(DATE(YEAR($P1021),8, 1), 0), Overall!$A1023&lt;&gt;"", MONTH($O1021) &lt;= 8, MONTH($P1021) &gt;= 8), IF($T1021 &lt;&gt; "", $H1021/$T1021, ""), ""), "")</f>
        <v/>
      </c>
      <c r="AP1021" s="10" t="str">
        <f ca="1">IFERROR(IF(AND(NOW()&lt;= EOMONTH(DATE(YEAR($P1021),9, 1), 0), Overall!$A1023&lt;&gt;"", MONTH($O1021) &lt;= 9, MONTH($P1021) &gt;= 9), IF($T1021 &lt;&gt; "", $H1021/$T1021, ""), ""), "")</f>
        <v/>
      </c>
      <c r="AQ1021" s="10" t="str">
        <f ca="1">IFERROR(IF(AND(NOW()&lt;= EOMONTH(DATE(YEAR($P1021),10, 1), 0), Overall!$A1023&lt;&gt;"", MONTH($O1021) &lt;= 10, MONTH($P1021) &gt;= 10), IF($T1021 &lt;&gt; "", $H1021/$T1021, ""), ""), "")</f>
        <v/>
      </c>
      <c r="AR1021" s="10" t="str">
        <f ca="1">IFERROR(IF(AND(NOW()&lt;= EOMONTH(DATE(YEAR($P1021),11, 1), 0), Overall!$A1023&lt;&gt;"", MONTH($O1021) &lt;=11, MONTH($P1021) &gt;= 11), IF($T1021 &lt;&gt; "", $H1021/$T1021, ""), ""), "")</f>
        <v/>
      </c>
      <c r="AS1021" s="10" t="str">
        <f ca="1">IFERROR(IF(AND(NOW()&lt;= EOMONTH(DATE(YEAR($P1021),12, 1), 0), Overall!$A1023&lt;&gt;"", MONTH($O1021) &lt;= 12, MONTH($P1021) &gt;= 12), IF($T1021 &lt;&gt; "", $H1021/$T1021, ""), ""), "")</f>
        <v/>
      </c>
      <c r="AT1021" s="16">
        <f t="shared" ca="1" si="32"/>
        <v>0</v>
      </c>
    </row>
    <row r="1022" spans="1:46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6" t="str">
        <f>IF(Overall!T1024&lt;&gt;"",VALUE(Overall!T1024),"")</f>
        <v/>
      </c>
      <c r="O1022" s="7" t="str">
        <f>IF(Overall!L1024&lt;&gt;"", DATEVALUE(Overall!L1024), "")</f>
        <v/>
      </c>
      <c r="P1022" s="7" t="str">
        <f>IF(Overall!M1024&lt;&gt;"", DATEVALUE(Overall!M1024), "")</f>
        <v/>
      </c>
      <c r="Q1022" s="7" t="str">
        <f>IF(Overall!S1024&lt;&gt;"",_xlfn.VALUETOTEXT(Overall!S1024),"")</f>
        <v/>
      </c>
      <c r="R1022" s="7" t="str">
        <f>IF(Overall!O1024&lt;&gt;"", DATEVALUE(Overall!O1024), "")</f>
        <v/>
      </c>
      <c r="S1022" s="7" t="str">
        <f>IF(Overall!O1024&lt;&gt;"", DATEVALUE(Overall!O1024), "")</f>
        <v/>
      </c>
      <c r="T1022" s="5" t="str">
        <f t="shared" si="31"/>
        <v/>
      </c>
      <c r="U1022" s="10" t="str">
        <f>IF(Overall!$A1024&lt;&gt;"",IF(AND(MONTH($O1022) &lt;= 1, MONTH($P1022) &gt;= 1), IF($T1022 &lt;&gt; "", $H1022/$T1022, ""), ""),"")</f>
        <v/>
      </c>
      <c r="V1022" s="10" t="str">
        <f>IF(Overall!$A1024&lt;&gt;"",IF(AND(MONTH($O1022) &lt;= 2, MONTH($P1022) &gt;= 2), IF($T1022 &lt;&gt; "", $H1022/$T1022, ""), ""),"")</f>
        <v/>
      </c>
      <c r="W1022" s="10" t="str">
        <f>IF(Overall!$A1024&lt;&gt;"",IF(AND(MONTH($O1022) &lt;= 3, MONTH($P1022) &gt;= 3), IF($T1022 &lt;&gt; "", $H1022/$T1022, ""), ""),"")</f>
        <v/>
      </c>
      <c r="X1022" s="10" t="str">
        <f>IF(Overall!$A1024&lt;&gt;"",IF(AND(MONTH($O1022) &lt;= 4, MONTH($P1022) &gt;= 4), IF($T1022 &lt;&gt; "", $H1022/$T1022, ""), ""),"")</f>
        <v/>
      </c>
      <c r="Y1022" s="10" t="str">
        <f>IF(Overall!$A1024&lt;&gt;"",IF(AND(MONTH($O1022) &lt;= 5, MONTH($P1022) &gt;= 5), IF($T1022 &lt;&gt; "", $H1022/$T1022, ""), ""),"")</f>
        <v/>
      </c>
      <c r="Z1022" s="10" t="str">
        <f>IF(Overall!$A1024&lt;&gt;"",IF(AND(MONTH($O1022) &lt;= 6, MONTH($P1022) &gt;= 6), IF($T1022 &lt;&gt; "", $H1022/$T1022, ""), ""),"")</f>
        <v/>
      </c>
      <c r="AA1022" s="10" t="str">
        <f>IF(Overall!$A1024&lt;&gt;"",IF(AND(MONTH($O1022) &lt;= 7, MONTH($P1022) &gt;= 7 ), IF($T1022 &lt;&gt; "", $H1022/$T1022, ""), ""),"")</f>
        <v/>
      </c>
      <c r="AB1022" s="10" t="str">
        <f>IF(Overall!$A1024&lt;&gt;"",IF(AND(MONTH($O1022) &lt;= 8, MONTH($P1022) &gt;= 8), IF($T1022 &lt;&gt; "", $H1022/$T1022, ""), ""),"")</f>
        <v/>
      </c>
      <c r="AC1022" s="10" t="str">
        <f>IF(Overall!$A1024&lt;&gt;"",IF(AND(MONTH($O1022) &lt;= 9, MONTH($P1022) &gt;= 9), IF($T1022 &lt;&gt; "", $H1022/$T1022, ""), ""),"")</f>
        <v/>
      </c>
      <c r="AD1022" s="10" t="str">
        <f>IF(Overall!$A1024&lt;&gt;"",IF(AND(MONTH($O1022) &lt;= 10, MONTH($P1022) &gt;= 10), IF($T1022 &lt;&gt; "", $H1022/$T1022, ""), ""),"")</f>
        <v/>
      </c>
      <c r="AE1022" s="10" t="str">
        <f>IF(Overall!$A1024&lt;&gt;"",IF(AND(MONTH($O1022) &lt;= 11, MONTH($P1022) &gt;= 11), IF($T1022 &lt;&gt; "", $H1022/$T1022, ""), ""),"")</f>
        <v/>
      </c>
      <c r="AF1022" s="10" t="str">
        <f>IF(Overall!$A1024&lt;&gt;"",IF(AND(MONTH($O1022) &lt;= 12, MONTH($P1022) &gt;= 12), IF($T1022 &lt;&gt; "", $H1022/$T1022, ""), ""),"")</f>
        <v/>
      </c>
      <c r="AH1022" s="10" t="str">
        <f ca="1">IFERROR(IF(AND(NOW()&lt;= EOMONTH(DATE(YEAR($P1022),1, 1), 0), Overall!$A1024&lt;&gt;"", MONTH($O1022) &lt;= 1, MONTH($P1022) &gt;= 1), IF($T1022 &lt;&gt; "", $H1022/$T1022, ""), ""), "")</f>
        <v/>
      </c>
      <c r="AI1022" s="10" t="str">
        <f ca="1">IFERROR(IF(AND(NOW()&lt;= EOMONTH(DATE(YEAR($P1022),2, 1), 0), Overall!$A1024&lt;&gt;"", MONTH($O1022) &lt;= 2, MONTH($P1022) &gt;= 2), IF($T1022 &lt;&gt; "", $H1022/$T1022, ""), ""), "")</f>
        <v/>
      </c>
      <c r="AJ1022" s="10" t="str">
        <f ca="1">IFERROR(IF(AND(NOW()&lt;= EOMONTH(DATE(YEAR($P1022),3, 1), 0), Overall!$A1024&lt;&gt;"", MONTH($O1022) &lt;= 3, MONTH($P1022) &gt;= 3), IF($T1022 &lt;&gt; "", $H1022/$T1022, ""), ""), "")</f>
        <v/>
      </c>
      <c r="AK1022" s="10" t="str">
        <f ca="1">IFERROR(IF(AND(NOW()&lt;= EOMONTH(DATE(YEAR($P1022),4, 1), 0), Overall!$A1024&lt;&gt;"", MONTH($O1022) &lt;= 4, MONTH($P1022) &gt;= 4), IF($T1022 &lt;&gt; "", $H1022/$T1022, ""), ""), "")</f>
        <v/>
      </c>
      <c r="AL1022" s="10" t="str">
        <f ca="1">IFERROR(IF(AND(NOW()&lt;= EOMONTH(DATE(YEAR($P1022),5, 1), 0), Overall!$A1024&lt;&gt;"", MONTH($O1022) &lt;= 5, MONTH($P1022) &gt;= 5), IF($T1022 &lt;&gt; "", $H1022/$T1022, ""), ""), "")</f>
        <v/>
      </c>
      <c r="AM1022" s="10" t="str">
        <f ca="1">IFERROR(IF(AND(NOW()&lt;= EOMONTH(DATE(YEAR($P1022),6, 1), 0), Overall!$A1024&lt;&gt;"", MONTH($O1022) &lt;= 6, MONTH($P1022) &gt;= 6), IF($T1022 &lt;&gt; "", $H1022/$T1022, ""), ""), "")</f>
        <v/>
      </c>
      <c r="AN1022" s="10" t="str">
        <f ca="1">IFERROR(IF(AND(NOW()&lt;= EOMONTH(DATE(YEAR($P1022),7, 1), 0), Overall!$A1024&lt;&gt;"", MONTH($O1022) &lt;= 7, MONTH($P1022) &gt;= 7), IF($T1022 &lt;&gt; "", $H1022/$T1022, ""), ""), "")</f>
        <v/>
      </c>
      <c r="AO1022" s="10" t="str">
        <f ca="1">IFERROR(IF(AND(NOW()&lt;= EOMONTH(DATE(YEAR($P1022),8, 1), 0), Overall!$A1024&lt;&gt;"", MONTH($O1022) &lt;= 8, MONTH($P1022) &gt;= 8), IF($T1022 &lt;&gt; "", $H1022/$T1022, ""), ""), "")</f>
        <v/>
      </c>
      <c r="AP1022" s="10" t="str">
        <f ca="1">IFERROR(IF(AND(NOW()&lt;= EOMONTH(DATE(YEAR($P1022),9, 1), 0), Overall!$A1024&lt;&gt;"", MONTH($O1022) &lt;= 9, MONTH($P1022) &gt;= 9), IF($T1022 &lt;&gt; "", $H1022/$T1022, ""), ""), "")</f>
        <v/>
      </c>
      <c r="AQ1022" s="10" t="str">
        <f ca="1">IFERROR(IF(AND(NOW()&lt;= EOMONTH(DATE(YEAR($P1022),10, 1), 0), Overall!$A1024&lt;&gt;"", MONTH($O1022) &lt;= 10, MONTH($P1022) &gt;= 10), IF($T1022 &lt;&gt; "", $H1022/$T1022, ""), ""), "")</f>
        <v/>
      </c>
      <c r="AR1022" s="10" t="str">
        <f ca="1">IFERROR(IF(AND(NOW()&lt;= EOMONTH(DATE(YEAR($P1022),11, 1), 0), Overall!$A1024&lt;&gt;"", MONTH($O1022) &lt;=11, MONTH($P1022) &gt;= 11), IF($T1022 &lt;&gt; "", $H1022/$T1022, ""), ""), "")</f>
        <v/>
      </c>
      <c r="AS1022" s="10" t="str">
        <f ca="1">IFERROR(IF(AND(NOW()&lt;= EOMONTH(DATE(YEAR($P1022),12, 1), 0), Overall!$A1024&lt;&gt;"", MONTH($O1022) &lt;= 12, MONTH($P1022) &gt;= 12), IF($T1022 &lt;&gt; "", $H1022/$T1022, ""), ""), "")</f>
        <v/>
      </c>
      <c r="AT1022" s="16">
        <f t="shared" ca="1" si="32"/>
        <v>0</v>
      </c>
    </row>
    <row r="1023" spans="1:46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6" t="str">
        <f>IF(Overall!T1025&lt;&gt;"",VALUE(Overall!T1025),"")</f>
        <v/>
      </c>
      <c r="O1023" s="7" t="str">
        <f>IF(Overall!L1025&lt;&gt;"", DATEVALUE(Overall!L1025), "")</f>
        <v/>
      </c>
      <c r="P1023" s="7" t="str">
        <f>IF(Overall!M1025&lt;&gt;"", DATEVALUE(Overall!M1025), "")</f>
        <v/>
      </c>
      <c r="Q1023" s="7" t="str">
        <f>IF(Overall!S1025&lt;&gt;"",_xlfn.VALUETOTEXT(Overall!S1025),"")</f>
        <v/>
      </c>
      <c r="R1023" s="7" t="str">
        <f>IF(Overall!O1025&lt;&gt;"", DATEVALUE(Overall!O1025), "")</f>
        <v/>
      </c>
      <c r="S1023" s="7" t="str">
        <f>IF(Overall!O1025&lt;&gt;"", DATEVALUE(Overall!O1025), "")</f>
        <v/>
      </c>
      <c r="T1023" s="5" t="str">
        <f t="shared" si="31"/>
        <v/>
      </c>
      <c r="U1023" s="10" t="str">
        <f>IF(Overall!$A1025&lt;&gt;"",IF(AND(MONTH($O1023) &lt;= 1, MONTH($P1023) &gt;= 1), IF($T1023 &lt;&gt; "", $H1023/$T1023, ""), ""),"")</f>
        <v/>
      </c>
      <c r="V1023" s="10" t="str">
        <f>IF(Overall!$A1025&lt;&gt;"",IF(AND(MONTH($O1023) &lt;= 2, MONTH($P1023) &gt;= 2), IF($T1023 &lt;&gt; "", $H1023/$T1023, ""), ""),"")</f>
        <v/>
      </c>
      <c r="W1023" s="10" t="str">
        <f>IF(Overall!$A1025&lt;&gt;"",IF(AND(MONTH($O1023) &lt;= 3, MONTH($P1023) &gt;= 3), IF($T1023 &lt;&gt; "", $H1023/$T1023, ""), ""),"")</f>
        <v/>
      </c>
      <c r="X1023" s="10" t="str">
        <f>IF(Overall!$A1025&lt;&gt;"",IF(AND(MONTH($O1023) &lt;= 4, MONTH($P1023) &gt;= 4), IF($T1023 &lt;&gt; "", $H1023/$T1023, ""), ""),"")</f>
        <v/>
      </c>
      <c r="Y1023" s="10" t="str">
        <f>IF(Overall!$A1025&lt;&gt;"",IF(AND(MONTH($O1023) &lt;= 5, MONTH($P1023) &gt;= 5), IF($T1023 &lt;&gt; "", $H1023/$T1023, ""), ""),"")</f>
        <v/>
      </c>
      <c r="Z1023" s="10" t="str">
        <f>IF(Overall!$A1025&lt;&gt;"",IF(AND(MONTH($O1023) &lt;= 6, MONTH($P1023) &gt;= 6), IF($T1023 &lt;&gt; "", $H1023/$T1023, ""), ""),"")</f>
        <v/>
      </c>
      <c r="AA1023" s="10" t="str">
        <f>IF(Overall!$A1025&lt;&gt;"",IF(AND(MONTH($O1023) &lt;= 7, MONTH($P1023) &gt;= 7 ), IF($T1023 &lt;&gt; "", $H1023/$T1023, ""), ""),"")</f>
        <v/>
      </c>
      <c r="AB1023" s="10" t="str">
        <f>IF(Overall!$A1025&lt;&gt;"",IF(AND(MONTH($O1023) &lt;= 8, MONTH($P1023) &gt;= 8), IF($T1023 &lt;&gt; "", $H1023/$T1023, ""), ""),"")</f>
        <v/>
      </c>
      <c r="AC1023" s="10" t="str">
        <f>IF(Overall!$A1025&lt;&gt;"",IF(AND(MONTH($O1023) &lt;= 9, MONTH($P1023) &gt;= 9), IF($T1023 &lt;&gt; "", $H1023/$T1023, ""), ""),"")</f>
        <v/>
      </c>
      <c r="AD1023" s="10" t="str">
        <f>IF(Overall!$A1025&lt;&gt;"",IF(AND(MONTH($O1023) &lt;= 10, MONTH($P1023) &gt;= 10), IF($T1023 &lt;&gt; "", $H1023/$T1023, ""), ""),"")</f>
        <v/>
      </c>
      <c r="AE1023" s="10" t="str">
        <f>IF(Overall!$A1025&lt;&gt;"",IF(AND(MONTH($O1023) &lt;= 11, MONTH($P1023) &gt;= 11), IF($T1023 &lt;&gt; "", $H1023/$T1023, ""), ""),"")</f>
        <v/>
      </c>
      <c r="AF1023" s="10" t="str">
        <f>IF(Overall!$A1025&lt;&gt;"",IF(AND(MONTH($O1023) &lt;= 12, MONTH($P1023) &gt;= 12), IF($T1023 &lt;&gt; "", $H1023/$T1023, ""), ""),"")</f>
        <v/>
      </c>
      <c r="AH1023" s="10" t="str">
        <f ca="1">IFERROR(IF(AND(NOW()&lt;= EOMONTH(DATE(YEAR($P1023),1, 1), 0), Overall!$A1025&lt;&gt;"", MONTH($O1023) &lt;= 1, MONTH($P1023) &gt;= 1), IF($T1023 &lt;&gt; "", $H1023/$T1023, ""), ""), "")</f>
        <v/>
      </c>
      <c r="AI1023" s="10" t="str">
        <f ca="1">IFERROR(IF(AND(NOW()&lt;= EOMONTH(DATE(YEAR($P1023),2, 1), 0), Overall!$A1025&lt;&gt;"", MONTH($O1023) &lt;= 2, MONTH($P1023) &gt;= 2), IF($T1023 &lt;&gt; "", $H1023/$T1023, ""), ""), "")</f>
        <v/>
      </c>
      <c r="AJ1023" s="10" t="str">
        <f ca="1">IFERROR(IF(AND(NOW()&lt;= EOMONTH(DATE(YEAR($P1023),3, 1), 0), Overall!$A1025&lt;&gt;"", MONTH($O1023) &lt;= 3, MONTH($P1023) &gt;= 3), IF($T1023 &lt;&gt; "", $H1023/$T1023, ""), ""), "")</f>
        <v/>
      </c>
      <c r="AK1023" s="10" t="str">
        <f ca="1">IFERROR(IF(AND(NOW()&lt;= EOMONTH(DATE(YEAR($P1023),4, 1), 0), Overall!$A1025&lt;&gt;"", MONTH($O1023) &lt;= 4, MONTH($P1023) &gt;= 4), IF($T1023 &lt;&gt; "", $H1023/$T1023, ""), ""), "")</f>
        <v/>
      </c>
      <c r="AL1023" s="10" t="str">
        <f ca="1">IFERROR(IF(AND(NOW()&lt;= EOMONTH(DATE(YEAR($P1023),5, 1), 0), Overall!$A1025&lt;&gt;"", MONTH($O1023) &lt;= 5, MONTH($P1023) &gt;= 5), IF($T1023 &lt;&gt; "", $H1023/$T1023, ""), ""), "")</f>
        <v/>
      </c>
      <c r="AM1023" s="10" t="str">
        <f ca="1">IFERROR(IF(AND(NOW()&lt;= EOMONTH(DATE(YEAR($P1023),6, 1), 0), Overall!$A1025&lt;&gt;"", MONTH($O1023) &lt;= 6, MONTH($P1023) &gt;= 6), IF($T1023 &lt;&gt; "", $H1023/$T1023, ""), ""), "")</f>
        <v/>
      </c>
      <c r="AN1023" s="10" t="str">
        <f ca="1">IFERROR(IF(AND(NOW()&lt;= EOMONTH(DATE(YEAR($P1023),7, 1), 0), Overall!$A1025&lt;&gt;"", MONTH($O1023) &lt;= 7, MONTH($P1023) &gt;= 7), IF($T1023 &lt;&gt; "", $H1023/$T1023, ""), ""), "")</f>
        <v/>
      </c>
      <c r="AO1023" s="10" t="str">
        <f ca="1">IFERROR(IF(AND(NOW()&lt;= EOMONTH(DATE(YEAR($P1023),8, 1), 0), Overall!$A1025&lt;&gt;"", MONTH($O1023) &lt;= 8, MONTH($P1023) &gt;= 8), IF($T1023 &lt;&gt; "", $H1023/$T1023, ""), ""), "")</f>
        <v/>
      </c>
      <c r="AP1023" s="10" t="str">
        <f ca="1">IFERROR(IF(AND(NOW()&lt;= EOMONTH(DATE(YEAR($P1023),9, 1), 0), Overall!$A1025&lt;&gt;"", MONTH($O1023) &lt;= 9, MONTH($P1023) &gt;= 9), IF($T1023 &lt;&gt; "", $H1023/$T1023, ""), ""), "")</f>
        <v/>
      </c>
      <c r="AQ1023" s="10" t="str">
        <f ca="1">IFERROR(IF(AND(NOW()&lt;= EOMONTH(DATE(YEAR($P1023),10, 1), 0), Overall!$A1025&lt;&gt;"", MONTH($O1023) &lt;= 10, MONTH($P1023) &gt;= 10), IF($T1023 &lt;&gt; "", $H1023/$T1023, ""), ""), "")</f>
        <v/>
      </c>
      <c r="AR1023" s="10" t="str">
        <f ca="1">IFERROR(IF(AND(NOW()&lt;= EOMONTH(DATE(YEAR($P1023),11, 1), 0), Overall!$A1025&lt;&gt;"", MONTH($O1023) &lt;=11, MONTH($P1023) &gt;= 11), IF($T1023 &lt;&gt; "", $H1023/$T1023, ""), ""), "")</f>
        <v/>
      </c>
      <c r="AS1023" s="10" t="str">
        <f ca="1">IFERROR(IF(AND(NOW()&lt;= EOMONTH(DATE(YEAR($P1023),12, 1), 0), Overall!$A1025&lt;&gt;"", MONTH($O1023) &lt;= 12, MONTH($P1023) &gt;= 12), IF($T1023 &lt;&gt; "", $H1023/$T1023, ""), ""), "")</f>
        <v/>
      </c>
      <c r="AT1023" s="16">
        <f t="shared" ca="1" si="32"/>
        <v>0</v>
      </c>
    </row>
    <row r="1024" spans="1:46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6" t="str">
        <f>IF(Overall!T1026&lt;&gt;"",VALUE(Overall!T1026),"")</f>
        <v/>
      </c>
      <c r="O1024" s="7" t="str">
        <f>IF(Overall!L1026&lt;&gt;"", DATEVALUE(Overall!L1026), "")</f>
        <v/>
      </c>
      <c r="P1024" s="7" t="str">
        <f>IF(Overall!M1026&lt;&gt;"", DATEVALUE(Overall!M1026), "")</f>
        <v/>
      </c>
      <c r="Q1024" s="7" t="str">
        <f>IF(Overall!S1026&lt;&gt;"",_xlfn.VALUETOTEXT(Overall!S1026),"")</f>
        <v/>
      </c>
      <c r="R1024" s="7" t="str">
        <f>IF(Overall!O1026&lt;&gt;"", DATEVALUE(Overall!O1026), "")</f>
        <v/>
      </c>
      <c r="S1024" s="7" t="str">
        <f>IF(Overall!O1026&lt;&gt;"", DATEVALUE(Overall!O1026), "")</f>
        <v/>
      </c>
      <c r="T1024" s="5" t="str">
        <f t="shared" si="31"/>
        <v/>
      </c>
      <c r="U1024" s="10" t="str">
        <f>IF(Overall!$A1026&lt;&gt;"",IF(AND(MONTH($O1024) &lt;= 1, MONTH($P1024) &gt;= 1), IF($T1024 &lt;&gt; "", $H1024/$T1024, ""), ""),"")</f>
        <v/>
      </c>
      <c r="V1024" s="10" t="str">
        <f>IF(Overall!$A1026&lt;&gt;"",IF(AND(MONTH($O1024) &lt;= 2, MONTH($P1024) &gt;= 2), IF($T1024 &lt;&gt; "", $H1024/$T1024, ""), ""),"")</f>
        <v/>
      </c>
      <c r="W1024" s="10" t="str">
        <f>IF(Overall!$A1026&lt;&gt;"",IF(AND(MONTH($O1024) &lt;= 3, MONTH($P1024) &gt;= 3), IF($T1024 &lt;&gt; "", $H1024/$T1024, ""), ""),"")</f>
        <v/>
      </c>
      <c r="X1024" s="10" t="str">
        <f>IF(Overall!$A1026&lt;&gt;"",IF(AND(MONTH($O1024) &lt;= 4, MONTH($P1024) &gt;= 4), IF($T1024 &lt;&gt; "", $H1024/$T1024, ""), ""),"")</f>
        <v/>
      </c>
      <c r="Y1024" s="10" t="str">
        <f>IF(Overall!$A1026&lt;&gt;"",IF(AND(MONTH($O1024) &lt;= 5, MONTH($P1024) &gt;= 5), IF($T1024 &lt;&gt; "", $H1024/$T1024, ""), ""),"")</f>
        <v/>
      </c>
      <c r="Z1024" s="10" t="str">
        <f>IF(Overall!$A1026&lt;&gt;"",IF(AND(MONTH($O1024) &lt;= 6, MONTH($P1024) &gt;= 6), IF($T1024 &lt;&gt; "", $H1024/$T1024, ""), ""),"")</f>
        <v/>
      </c>
      <c r="AA1024" s="10" t="str">
        <f>IF(Overall!$A1026&lt;&gt;"",IF(AND(MONTH($O1024) &lt;= 7, MONTH($P1024) &gt;= 7 ), IF($T1024 &lt;&gt; "", $H1024/$T1024, ""), ""),"")</f>
        <v/>
      </c>
      <c r="AB1024" s="10" t="str">
        <f>IF(Overall!$A1026&lt;&gt;"",IF(AND(MONTH($O1024) &lt;= 8, MONTH($P1024) &gt;= 8), IF($T1024 &lt;&gt; "", $H1024/$T1024, ""), ""),"")</f>
        <v/>
      </c>
      <c r="AC1024" s="10" t="str">
        <f>IF(Overall!$A1026&lt;&gt;"",IF(AND(MONTH($O1024) &lt;= 9, MONTH($P1024) &gt;= 9), IF($T1024 &lt;&gt; "", $H1024/$T1024, ""), ""),"")</f>
        <v/>
      </c>
      <c r="AD1024" s="10" t="str">
        <f>IF(Overall!$A1026&lt;&gt;"",IF(AND(MONTH($O1024) &lt;= 10, MONTH($P1024) &gt;= 10), IF($T1024 &lt;&gt; "", $H1024/$T1024, ""), ""),"")</f>
        <v/>
      </c>
      <c r="AE1024" s="10" t="str">
        <f>IF(Overall!$A1026&lt;&gt;"",IF(AND(MONTH($O1024) &lt;= 11, MONTH($P1024) &gt;= 11), IF($T1024 &lt;&gt; "", $H1024/$T1024, ""), ""),"")</f>
        <v/>
      </c>
      <c r="AF1024" s="10" t="str">
        <f>IF(Overall!$A1026&lt;&gt;"",IF(AND(MONTH($O1024) &lt;= 12, MONTH($P1024) &gt;= 12), IF($T1024 &lt;&gt; "", $H1024/$T1024, ""), ""),"")</f>
        <v/>
      </c>
      <c r="AH1024" s="10" t="str">
        <f ca="1">IFERROR(IF(AND(NOW()&lt;= EOMONTH(DATE(YEAR($P1024),1, 1), 0), Overall!$A1026&lt;&gt;"", MONTH($O1024) &lt;= 1, MONTH($P1024) &gt;= 1), IF($T1024 &lt;&gt; "", $H1024/$T1024, ""), ""), "")</f>
        <v/>
      </c>
      <c r="AI1024" s="10" t="str">
        <f ca="1">IFERROR(IF(AND(NOW()&lt;= EOMONTH(DATE(YEAR($P1024),2, 1), 0), Overall!$A1026&lt;&gt;"", MONTH($O1024) &lt;= 2, MONTH($P1024) &gt;= 2), IF($T1024 &lt;&gt; "", $H1024/$T1024, ""), ""), "")</f>
        <v/>
      </c>
      <c r="AJ1024" s="10" t="str">
        <f ca="1">IFERROR(IF(AND(NOW()&lt;= EOMONTH(DATE(YEAR($P1024),3, 1), 0), Overall!$A1026&lt;&gt;"", MONTH($O1024) &lt;= 3, MONTH($P1024) &gt;= 3), IF($T1024 &lt;&gt; "", $H1024/$T1024, ""), ""), "")</f>
        <v/>
      </c>
      <c r="AK1024" s="10" t="str">
        <f ca="1">IFERROR(IF(AND(NOW()&lt;= EOMONTH(DATE(YEAR($P1024),4, 1), 0), Overall!$A1026&lt;&gt;"", MONTH($O1024) &lt;= 4, MONTH($P1024) &gt;= 4), IF($T1024 &lt;&gt; "", $H1024/$T1024, ""), ""), "")</f>
        <v/>
      </c>
      <c r="AL1024" s="10" t="str">
        <f ca="1">IFERROR(IF(AND(NOW()&lt;= EOMONTH(DATE(YEAR($P1024),5, 1), 0), Overall!$A1026&lt;&gt;"", MONTH($O1024) &lt;= 5, MONTH($P1024) &gt;= 5), IF($T1024 &lt;&gt; "", $H1024/$T1024, ""), ""), "")</f>
        <v/>
      </c>
      <c r="AM1024" s="10" t="str">
        <f ca="1">IFERROR(IF(AND(NOW()&lt;= EOMONTH(DATE(YEAR($P1024),6, 1), 0), Overall!$A1026&lt;&gt;"", MONTH($O1024) &lt;= 6, MONTH($P1024) &gt;= 6), IF($T1024 &lt;&gt; "", $H1024/$T1024, ""), ""), "")</f>
        <v/>
      </c>
      <c r="AN1024" s="10" t="str">
        <f ca="1">IFERROR(IF(AND(NOW()&lt;= EOMONTH(DATE(YEAR($P1024),7, 1), 0), Overall!$A1026&lt;&gt;"", MONTH($O1024) &lt;= 7, MONTH($P1024) &gt;= 7), IF($T1024 &lt;&gt; "", $H1024/$T1024, ""), ""), "")</f>
        <v/>
      </c>
      <c r="AO1024" s="10" t="str">
        <f ca="1">IFERROR(IF(AND(NOW()&lt;= EOMONTH(DATE(YEAR($P1024),8, 1), 0), Overall!$A1026&lt;&gt;"", MONTH($O1024) &lt;= 8, MONTH($P1024) &gt;= 8), IF($T1024 &lt;&gt; "", $H1024/$T1024, ""), ""), "")</f>
        <v/>
      </c>
      <c r="AP1024" s="10" t="str">
        <f ca="1">IFERROR(IF(AND(NOW()&lt;= EOMONTH(DATE(YEAR($P1024),9, 1), 0), Overall!$A1026&lt;&gt;"", MONTH($O1024) &lt;= 9, MONTH($P1024) &gt;= 9), IF($T1024 &lt;&gt; "", $H1024/$T1024, ""), ""), "")</f>
        <v/>
      </c>
      <c r="AQ1024" s="10" t="str">
        <f ca="1">IFERROR(IF(AND(NOW()&lt;= EOMONTH(DATE(YEAR($P1024),10, 1), 0), Overall!$A1026&lt;&gt;"", MONTH($O1024) &lt;= 10, MONTH($P1024) &gt;= 10), IF($T1024 &lt;&gt; "", $H1024/$T1024, ""), ""), "")</f>
        <v/>
      </c>
      <c r="AR1024" s="10" t="str">
        <f ca="1">IFERROR(IF(AND(NOW()&lt;= EOMONTH(DATE(YEAR($P1024),11, 1), 0), Overall!$A1026&lt;&gt;"", MONTH($O1024) &lt;=11, MONTH($P1024) &gt;= 11), IF($T1024 &lt;&gt; "", $H1024/$T1024, ""), ""), "")</f>
        <v/>
      </c>
      <c r="AS1024" s="10" t="str">
        <f ca="1">IFERROR(IF(AND(NOW()&lt;= EOMONTH(DATE(YEAR($P1024),12, 1), 0), Overall!$A1026&lt;&gt;"", MONTH($O1024) &lt;= 12, MONTH($P1024) &gt;= 12), IF($T1024 &lt;&gt; "", $H1024/$T1024, ""), ""), "")</f>
        <v/>
      </c>
      <c r="AT1024" s="16">
        <f t="shared" ca="1" si="32"/>
        <v>0</v>
      </c>
    </row>
    <row r="1025" spans="1:46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6" t="str">
        <f>IF(Overall!T1027&lt;&gt;"",VALUE(Overall!T1027),"")</f>
        <v/>
      </c>
      <c r="O1025" s="7" t="str">
        <f>IF(Overall!L1027&lt;&gt;"", DATEVALUE(Overall!L1027), "")</f>
        <v/>
      </c>
      <c r="P1025" s="7" t="str">
        <f>IF(Overall!M1027&lt;&gt;"", DATEVALUE(Overall!M1027), "")</f>
        <v/>
      </c>
      <c r="Q1025" s="7" t="str">
        <f>IF(Overall!S1027&lt;&gt;"",_xlfn.VALUETOTEXT(Overall!S1027),"")</f>
        <v/>
      </c>
      <c r="R1025" s="7" t="str">
        <f>IF(Overall!O1027&lt;&gt;"", DATEVALUE(Overall!O1027), "")</f>
        <v/>
      </c>
      <c r="S1025" s="7" t="str">
        <f>IF(Overall!O1027&lt;&gt;"", DATEVALUE(Overall!O1027), "")</f>
        <v/>
      </c>
      <c r="T1025" s="5" t="str">
        <f t="shared" si="31"/>
        <v/>
      </c>
      <c r="U1025" s="10" t="str">
        <f>IF(Overall!$A1027&lt;&gt;"",IF(AND(MONTH($O1025) &lt;= 1, MONTH($P1025) &gt;= 1), IF($T1025 &lt;&gt; "", $H1025/$T1025, ""), ""),"")</f>
        <v/>
      </c>
      <c r="V1025" s="10" t="str">
        <f>IF(Overall!$A1027&lt;&gt;"",IF(AND(MONTH($O1025) &lt;= 2, MONTH($P1025) &gt;= 2), IF($T1025 &lt;&gt; "", $H1025/$T1025, ""), ""),"")</f>
        <v/>
      </c>
      <c r="W1025" s="10" t="str">
        <f>IF(Overall!$A1027&lt;&gt;"",IF(AND(MONTH($O1025) &lt;= 3, MONTH($P1025) &gt;= 3), IF($T1025 &lt;&gt; "", $H1025/$T1025, ""), ""),"")</f>
        <v/>
      </c>
      <c r="X1025" s="10" t="str">
        <f>IF(Overall!$A1027&lt;&gt;"",IF(AND(MONTH($O1025) &lt;= 4, MONTH($P1025) &gt;= 4), IF($T1025 &lt;&gt; "", $H1025/$T1025, ""), ""),"")</f>
        <v/>
      </c>
      <c r="Y1025" s="10" t="str">
        <f>IF(Overall!$A1027&lt;&gt;"",IF(AND(MONTH($O1025) &lt;= 5, MONTH($P1025) &gt;= 5), IF($T1025 &lt;&gt; "", $H1025/$T1025, ""), ""),"")</f>
        <v/>
      </c>
      <c r="Z1025" s="10" t="str">
        <f>IF(Overall!$A1027&lt;&gt;"",IF(AND(MONTH($O1025) &lt;= 6, MONTH($P1025) &gt;= 6), IF($T1025 &lt;&gt; "", $H1025/$T1025, ""), ""),"")</f>
        <v/>
      </c>
      <c r="AA1025" s="10" t="str">
        <f>IF(Overall!$A1027&lt;&gt;"",IF(AND(MONTH($O1025) &lt;= 7, MONTH($P1025) &gt;= 7 ), IF($T1025 &lt;&gt; "", $H1025/$T1025, ""), ""),"")</f>
        <v/>
      </c>
      <c r="AB1025" s="10" t="str">
        <f>IF(Overall!$A1027&lt;&gt;"",IF(AND(MONTH($O1025) &lt;= 8, MONTH($P1025) &gt;= 8), IF($T1025 &lt;&gt; "", $H1025/$T1025, ""), ""),"")</f>
        <v/>
      </c>
      <c r="AC1025" s="10" t="str">
        <f>IF(Overall!$A1027&lt;&gt;"",IF(AND(MONTH($O1025) &lt;= 9, MONTH($P1025) &gt;= 9), IF($T1025 &lt;&gt; "", $H1025/$T1025, ""), ""),"")</f>
        <v/>
      </c>
      <c r="AD1025" s="10" t="str">
        <f>IF(Overall!$A1027&lt;&gt;"",IF(AND(MONTH($O1025) &lt;= 10, MONTH($P1025) &gt;= 10), IF($T1025 &lt;&gt; "", $H1025/$T1025, ""), ""),"")</f>
        <v/>
      </c>
      <c r="AE1025" s="10" t="str">
        <f>IF(Overall!$A1027&lt;&gt;"",IF(AND(MONTH($O1025) &lt;= 11, MONTH($P1025) &gt;= 11), IF($T1025 &lt;&gt; "", $H1025/$T1025, ""), ""),"")</f>
        <v/>
      </c>
      <c r="AF1025" s="10" t="str">
        <f>IF(Overall!$A1027&lt;&gt;"",IF(AND(MONTH($O1025) &lt;= 12, MONTH($P1025) &gt;= 12), IF($T1025 &lt;&gt; "", $H1025/$T1025, ""), ""),"")</f>
        <v/>
      </c>
      <c r="AH1025" s="10" t="str">
        <f ca="1">IFERROR(IF(AND(NOW()&lt;= EOMONTH(DATE(YEAR($P1025),1, 1), 0), Overall!$A1027&lt;&gt;"", MONTH($O1025) &lt;= 1, MONTH($P1025) &gt;= 1), IF($T1025 &lt;&gt; "", $H1025/$T1025, ""), ""), "")</f>
        <v/>
      </c>
      <c r="AI1025" s="10" t="str">
        <f ca="1">IFERROR(IF(AND(NOW()&lt;= EOMONTH(DATE(YEAR($P1025),2, 1), 0), Overall!$A1027&lt;&gt;"", MONTH($O1025) &lt;= 2, MONTH($P1025) &gt;= 2), IF($T1025 &lt;&gt; "", $H1025/$T1025, ""), ""), "")</f>
        <v/>
      </c>
      <c r="AJ1025" s="10" t="str">
        <f ca="1">IFERROR(IF(AND(NOW()&lt;= EOMONTH(DATE(YEAR($P1025),3, 1), 0), Overall!$A1027&lt;&gt;"", MONTH($O1025) &lt;= 3, MONTH($P1025) &gt;= 3), IF($T1025 &lt;&gt; "", $H1025/$T1025, ""), ""), "")</f>
        <v/>
      </c>
      <c r="AK1025" s="10" t="str">
        <f ca="1">IFERROR(IF(AND(NOW()&lt;= EOMONTH(DATE(YEAR($P1025),4, 1), 0), Overall!$A1027&lt;&gt;"", MONTH($O1025) &lt;= 4, MONTH($P1025) &gt;= 4), IF($T1025 &lt;&gt; "", $H1025/$T1025, ""), ""), "")</f>
        <v/>
      </c>
      <c r="AL1025" s="10" t="str">
        <f ca="1">IFERROR(IF(AND(NOW()&lt;= EOMONTH(DATE(YEAR($P1025),5, 1), 0), Overall!$A1027&lt;&gt;"", MONTH($O1025) &lt;= 5, MONTH($P1025) &gt;= 5), IF($T1025 &lt;&gt; "", $H1025/$T1025, ""), ""), "")</f>
        <v/>
      </c>
      <c r="AM1025" s="10" t="str">
        <f ca="1">IFERROR(IF(AND(NOW()&lt;= EOMONTH(DATE(YEAR($P1025),6, 1), 0), Overall!$A1027&lt;&gt;"", MONTH($O1025) &lt;= 6, MONTH($P1025) &gt;= 6), IF($T1025 &lt;&gt; "", $H1025/$T1025, ""), ""), "")</f>
        <v/>
      </c>
      <c r="AN1025" s="10" t="str">
        <f ca="1">IFERROR(IF(AND(NOW()&lt;= EOMONTH(DATE(YEAR($P1025),7, 1), 0), Overall!$A1027&lt;&gt;"", MONTH($O1025) &lt;= 7, MONTH($P1025) &gt;= 7), IF($T1025 &lt;&gt; "", $H1025/$T1025, ""), ""), "")</f>
        <v/>
      </c>
      <c r="AO1025" s="10" t="str">
        <f ca="1">IFERROR(IF(AND(NOW()&lt;= EOMONTH(DATE(YEAR($P1025),8, 1), 0), Overall!$A1027&lt;&gt;"", MONTH($O1025) &lt;= 8, MONTH($P1025) &gt;= 8), IF($T1025 &lt;&gt; "", $H1025/$T1025, ""), ""), "")</f>
        <v/>
      </c>
      <c r="AP1025" s="10" t="str">
        <f ca="1">IFERROR(IF(AND(NOW()&lt;= EOMONTH(DATE(YEAR($P1025),9, 1), 0), Overall!$A1027&lt;&gt;"", MONTH($O1025) &lt;= 9, MONTH($P1025) &gt;= 9), IF($T1025 &lt;&gt; "", $H1025/$T1025, ""), ""), "")</f>
        <v/>
      </c>
      <c r="AQ1025" s="10" t="str">
        <f ca="1">IFERROR(IF(AND(NOW()&lt;= EOMONTH(DATE(YEAR($P1025),10, 1), 0), Overall!$A1027&lt;&gt;"", MONTH($O1025) &lt;= 10, MONTH($P1025) &gt;= 10), IF($T1025 &lt;&gt; "", $H1025/$T1025, ""), ""), "")</f>
        <v/>
      </c>
      <c r="AR1025" s="10" t="str">
        <f ca="1">IFERROR(IF(AND(NOW()&lt;= EOMONTH(DATE(YEAR($P1025),11, 1), 0), Overall!$A1027&lt;&gt;"", MONTH($O1025) &lt;=11, MONTH($P1025) &gt;= 11), IF($T1025 &lt;&gt; "", $H1025/$T1025, ""), ""), "")</f>
        <v/>
      </c>
      <c r="AS1025" s="10" t="str">
        <f ca="1">IFERROR(IF(AND(NOW()&lt;= EOMONTH(DATE(YEAR($P1025),12, 1), 0), Overall!$A1027&lt;&gt;"", MONTH($O1025) &lt;= 12, MONTH($P1025) &gt;= 12), IF($T1025 &lt;&gt; "", $H1025/$T1025, ""), ""), "")</f>
        <v/>
      </c>
      <c r="AT1025" s="16">
        <f t="shared" ca="1" si="32"/>
        <v>0</v>
      </c>
    </row>
    <row r="1026" spans="1:46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6" t="str">
        <f>IF(Overall!T1028&lt;&gt;"",VALUE(Overall!T1028),"")</f>
        <v/>
      </c>
      <c r="O1026" s="7" t="str">
        <f>IF(Overall!L1028&lt;&gt;"", DATEVALUE(Overall!L1028), "")</f>
        <v/>
      </c>
      <c r="P1026" s="7" t="str">
        <f>IF(Overall!M1028&lt;&gt;"", DATEVALUE(Overall!M1028), "")</f>
        <v/>
      </c>
      <c r="Q1026" s="7" t="str">
        <f>IF(Overall!S1028&lt;&gt;"",_xlfn.VALUETOTEXT(Overall!S1028),"")</f>
        <v/>
      </c>
      <c r="R1026" s="7" t="str">
        <f>IF(Overall!O1028&lt;&gt;"", DATEVALUE(Overall!O1028), "")</f>
        <v/>
      </c>
      <c r="S1026" s="7" t="str">
        <f>IF(Overall!O1028&lt;&gt;"", DATEVALUE(Overall!O1028), "")</f>
        <v/>
      </c>
      <c r="T1026" s="5" t="str">
        <f t="shared" ref="T1026:T1089" si="33">IF(AND(O1026&lt;&gt;"", P1026&lt;&gt;""), DATEDIF(O1026, P1026, "M") + 1, "")</f>
        <v/>
      </c>
      <c r="U1026" s="10" t="str">
        <f>IF(Overall!$A1028&lt;&gt;"",IF(AND(MONTH($O1026) &lt;= 1, MONTH($P1026) &gt;= 1), IF($T1026 &lt;&gt; "", $H1026/$T1026, ""), ""),"")</f>
        <v/>
      </c>
      <c r="V1026" s="10" t="str">
        <f>IF(Overall!$A1028&lt;&gt;"",IF(AND(MONTH($O1026) &lt;= 2, MONTH($P1026) &gt;= 2), IF($T1026 &lt;&gt; "", $H1026/$T1026, ""), ""),"")</f>
        <v/>
      </c>
      <c r="W1026" s="10" t="str">
        <f>IF(Overall!$A1028&lt;&gt;"",IF(AND(MONTH($O1026) &lt;= 3, MONTH($P1026) &gt;= 3), IF($T1026 &lt;&gt; "", $H1026/$T1026, ""), ""),"")</f>
        <v/>
      </c>
      <c r="X1026" s="10" t="str">
        <f>IF(Overall!$A1028&lt;&gt;"",IF(AND(MONTH($O1026) &lt;= 4, MONTH($P1026) &gt;= 4), IF($T1026 &lt;&gt; "", $H1026/$T1026, ""), ""),"")</f>
        <v/>
      </c>
      <c r="Y1026" s="10" t="str">
        <f>IF(Overall!$A1028&lt;&gt;"",IF(AND(MONTH($O1026) &lt;= 5, MONTH($P1026) &gt;= 5), IF($T1026 &lt;&gt; "", $H1026/$T1026, ""), ""),"")</f>
        <v/>
      </c>
      <c r="Z1026" s="10" t="str">
        <f>IF(Overall!$A1028&lt;&gt;"",IF(AND(MONTH($O1026) &lt;= 6, MONTH($P1026) &gt;= 6), IF($T1026 &lt;&gt; "", $H1026/$T1026, ""), ""),"")</f>
        <v/>
      </c>
      <c r="AA1026" s="10" t="str">
        <f>IF(Overall!$A1028&lt;&gt;"",IF(AND(MONTH($O1026) &lt;= 7, MONTH($P1026) &gt;= 7 ), IF($T1026 &lt;&gt; "", $H1026/$T1026, ""), ""),"")</f>
        <v/>
      </c>
      <c r="AB1026" s="10" t="str">
        <f>IF(Overall!$A1028&lt;&gt;"",IF(AND(MONTH($O1026) &lt;= 8, MONTH($P1026) &gt;= 8), IF($T1026 &lt;&gt; "", $H1026/$T1026, ""), ""),"")</f>
        <v/>
      </c>
      <c r="AC1026" s="10" t="str">
        <f>IF(Overall!$A1028&lt;&gt;"",IF(AND(MONTH($O1026) &lt;= 9, MONTH($P1026) &gt;= 9), IF($T1026 &lt;&gt; "", $H1026/$T1026, ""), ""),"")</f>
        <v/>
      </c>
      <c r="AD1026" s="10" t="str">
        <f>IF(Overall!$A1028&lt;&gt;"",IF(AND(MONTH($O1026) &lt;= 10, MONTH($P1026) &gt;= 10), IF($T1026 &lt;&gt; "", $H1026/$T1026, ""), ""),"")</f>
        <v/>
      </c>
      <c r="AE1026" s="10" t="str">
        <f>IF(Overall!$A1028&lt;&gt;"",IF(AND(MONTH($O1026) &lt;= 11, MONTH($P1026) &gt;= 11), IF($T1026 &lt;&gt; "", $H1026/$T1026, ""), ""),"")</f>
        <v/>
      </c>
      <c r="AF1026" s="10" t="str">
        <f>IF(Overall!$A1028&lt;&gt;"",IF(AND(MONTH($O1026) &lt;= 12, MONTH($P1026) &gt;= 12), IF($T1026 &lt;&gt; "", $H1026/$T1026, ""), ""),"")</f>
        <v/>
      </c>
      <c r="AH1026" s="10" t="str">
        <f ca="1">IFERROR(IF(AND(NOW()&lt;= EOMONTH(DATE(YEAR($P1026),1, 1), 0), Overall!$A1028&lt;&gt;"", MONTH($O1026) &lt;= 1, MONTH($P1026) &gt;= 1), IF($T1026 &lt;&gt; "", $H1026/$T1026, ""), ""), "")</f>
        <v/>
      </c>
      <c r="AI1026" s="10" t="str">
        <f ca="1">IFERROR(IF(AND(NOW()&lt;= EOMONTH(DATE(YEAR($P1026),2, 1), 0), Overall!$A1028&lt;&gt;"", MONTH($O1026) &lt;= 2, MONTH($P1026) &gt;= 2), IF($T1026 &lt;&gt; "", $H1026/$T1026, ""), ""), "")</f>
        <v/>
      </c>
      <c r="AJ1026" s="10" t="str">
        <f ca="1">IFERROR(IF(AND(NOW()&lt;= EOMONTH(DATE(YEAR($P1026),3, 1), 0), Overall!$A1028&lt;&gt;"", MONTH($O1026) &lt;= 3, MONTH($P1026) &gt;= 3), IF($T1026 &lt;&gt; "", $H1026/$T1026, ""), ""), "")</f>
        <v/>
      </c>
      <c r="AK1026" s="10" t="str">
        <f ca="1">IFERROR(IF(AND(NOW()&lt;= EOMONTH(DATE(YEAR($P1026),4, 1), 0), Overall!$A1028&lt;&gt;"", MONTH($O1026) &lt;= 4, MONTH($P1026) &gt;= 4), IF($T1026 &lt;&gt; "", $H1026/$T1026, ""), ""), "")</f>
        <v/>
      </c>
      <c r="AL1026" s="10" t="str">
        <f ca="1">IFERROR(IF(AND(NOW()&lt;= EOMONTH(DATE(YEAR($P1026),5, 1), 0), Overall!$A1028&lt;&gt;"", MONTH($O1026) &lt;= 5, MONTH($P1026) &gt;= 5), IF($T1026 &lt;&gt; "", $H1026/$T1026, ""), ""), "")</f>
        <v/>
      </c>
      <c r="AM1026" s="10" t="str">
        <f ca="1">IFERROR(IF(AND(NOW()&lt;= EOMONTH(DATE(YEAR($P1026),6, 1), 0), Overall!$A1028&lt;&gt;"", MONTH($O1026) &lt;= 6, MONTH($P1026) &gt;= 6), IF($T1026 &lt;&gt; "", $H1026/$T1026, ""), ""), "")</f>
        <v/>
      </c>
      <c r="AN1026" s="10" t="str">
        <f ca="1">IFERROR(IF(AND(NOW()&lt;= EOMONTH(DATE(YEAR($P1026),7, 1), 0), Overall!$A1028&lt;&gt;"", MONTH($O1026) &lt;= 7, MONTH($P1026) &gt;= 7), IF($T1026 &lt;&gt; "", $H1026/$T1026, ""), ""), "")</f>
        <v/>
      </c>
      <c r="AO1026" s="10" t="str">
        <f ca="1">IFERROR(IF(AND(NOW()&lt;= EOMONTH(DATE(YEAR($P1026),8, 1), 0), Overall!$A1028&lt;&gt;"", MONTH($O1026) &lt;= 8, MONTH($P1026) &gt;= 8), IF($T1026 &lt;&gt; "", $H1026/$T1026, ""), ""), "")</f>
        <v/>
      </c>
      <c r="AP1026" s="10" t="str">
        <f ca="1">IFERROR(IF(AND(NOW()&lt;= EOMONTH(DATE(YEAR($P1026),9, 1), 0), Overall!$A1028&lt;&gt;"", MONTH($O1026) &lt;= 9, MONTH($P1026) &gt;= 9), IF($T1026 &lt;&gt; "", $H1026/$T1026, ""), ""), "")</f>
        <v/>
      </c>
      <c r="AQ1026" s="10" t="str">
        <f ca="1">IFERROR(IF(AND(NOW()&lt;= EOMONTH(DATE(YEAR($P1026),10, 1), 0), Overall!$A1028&lt;&gt;"", MONTH($O1026) &lt;= 10, MONTH($P1026) &gt;= 10), IF($T1026 &lt;&gt; "", $H1026/$T1026, ""), ""), "")</f>
        <v/>
      </c>
      <c r="AR1026" s="10" t="str">
        <f ca="1">IFERROR(IF(AND(NOW()&lt;= EOMONTH(DATE(YEAR($P1026),11, 1), 0), Overall!$A1028&lt;&gt;"", MONTH($O1026) &lt;=11, MONTH($P1026) &gt;= 11), IF($T1026 &lt;&gt; "", $H1026/$T1026, ""), ""), "")</f>
        <v/>
      </c>
      <c r="AS1026" s="10" t="str">
        <f ca="1">IFERROR(IF(AND(NOW()&lt;= EOMONTH(DATE(YEAR($P1026),12, 1), 0), Overall!$A1028&lt;&gt;"", MONTH($O1026) &lt;= 12, MONTH($P1026) &gt;= 12), IF($T1026 &lt;&gt; "", $H1026/$T1026, ""), ""), "")</f>
        <v/>
      </c>
      <c r="AT1026" s="16">
        <f t="shared" ca="1" si="32"/>
        <v>0</v>
      </c>
    </row>
    <row r="1027" spans="1:46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6" t="str">
        <f>IF(Overall!T1029&lt;&gt;"",VALUE(Overall!T1029),"")</f>
        <v/>
      </c>
      <c r="O1027" s="7" t="str">
        <f>IF(Overall!L1029&lt;&gt;"", DATEVALUE(Overall!L1029), "")</f>
        <v/>
      </c>
      <c r="P1027" s="7" t="str">
        <f>IF(Overall!M1029&lt;&gt;"", DATEVALUE(Overall!M1029), "")</f>
        <v/>
      </c>
      <c r="Q1027" s="7" t="str">
        <f>IF(Overall!S1029&lt;&gt;"",_xlfn.VALUETOTEXT(Overall!S1029),"")</f>
        <v/>
      </c>
      <c r="R1027" s="7" t="str">
        <f>IF(Overall!O1029&lt;&gt;"", DATEVALUE(Overall!O1029), "")</f>
        <v/>
      </c>
      <c r="S1027" s="7" t="str">
        <f>IF(Overall!O1029&lt;&gt;"", DATEVALUE(Overall!O1029), "")</f>
        <v/>
      </c>
      <c r="T1027" s="5" t="str">
        <f t="shared" si="33"/>
        <v/>
      </c>
      <c r="U1027" s="10" t="str">
        <f>IF(Overall!$A1029&lt;&gt;"",IF(AND(MONTH($O1027) &lt;= 1, MONTH($P1027) &gt;= 1), IF($T1027 &lt;&gt; "", $H1027/$T1027, ""), ""),"")</f>
        <v/>
      </c>
      <c r="V1027" s="10" t="str">
        <f>IF(Overall!$A1029&lt;&gt;"",IF(AND(MONTH($O1027) &lt;= 2, MONTH($P1027) &gt;= 2), IF($T1027 &lt;&gt; "", $H1027/$T1027, ""), ""),"")</f>
        <v/>
      </c>
      <c r="W1027" s="10" t="str">
        <f>IF(Overall!$A1029&lt;&gt;"",IF(AND(MONTH($O1027) &lt;= 3, MONTH($P1027) &gt;= 3), IF($T1027 &lt;&gt; "", $H1027/$T1027, ""), ""),"")</f>
        <v/>
      </c>
      <c r="X1027" s="10" t="str">
        <f>IF(Overall!$A1029&lt;&gt;"",IF(AND(MONTH($O1027) &lt;= 4, MONTH($P1027) &gt;= 4), IF($T1027 &lt;&gt; "", $H1027/$T1027, ""), ""),"")</f>
        <v/>
      </c>
      <c r="Y1027" s="10" t="str">
        <f>IF(Overall!$A1029&lt;&gt;"",IF(AND(MONTH($O1027) &lt;= 5, MONTH($P1027) &gt;= 5), IF($T1027 &lt;&gt; "", $H1027/$T1027, ""), ""),"")</f>
        <v/>
      </c>
      <c r="Z1027" s="10" t="str">
        <f>IF(Overall!$A1029&lt;&gt;"",IF(AND(MONTH($O1027) &lt;= 6, MONTH($P1027) &gt;= 6), IF($T1027 &lt;&gt; "", $H1027/$T1027, ""), ""),"")</f>
        <v/>
      </c>
      <c r="AA1027" s="10" t="str">
        <f>IF(Overall!$A1029&lt;&gt;"",IF(AND(MONTH($O1027) &lt;= 7, MONTH($P1027) &gt;= 7 ), IF($T1027 &lt;&gt; "", $H1027/$T1027, ""), ""),"")</f>
        <v/>
      </c>
      <c r="AB1027" s="10" t="str">
        <f>IF(Overall!$A1029&lt;&gt;"",IF(AND(MONTH($O1027) &lt;= 8, MONTH($P1027) &gt;= 8), IF($T1027 &lt;&gt; "", $H1027/$T1027, ""), ""),"")</f>
        <v/>
      </c>
      <c r="AC1027" s="10" t="str">
        <f>IF(Overall!$A1029&lt;&gt;"",IF(AND(MONTH($O1027) &lt;= 9, MONTH($P1027) &gt;= 9), IF($T1027 &lt;&gt; "", $H1027/$T1027, ""), ""),"")</f>
        <v/>
      </c>
      <c r="AD1027" s="10" t="str">
        <f>IF(Overall!$A1029&lt;&gt;"",IF(AND(MONTH($O1027) &lt;= 10, MONTH($P1027) &gt;= 10), IF($T1027 &lt;&gt; "", $H1027/$T1027, ""), ""),"")</f>
        <v/>
      </c>
      <c r="AE1027" s="10" t="str">
        <f>IF(Overall!$A1029&lt;&gt;"",IF(AND(MONTH($O1027) &lt;= 11, MONTH($P1027) &gt;= 11), IF($T1027 &lt;&gt; "", $H1027/$T1027, ""), ""),"")</f>
        <v/>
      </c>
      <c r="AF1027" s="10" t="str">
        <f>IF(Overall!$A1029&lt;&gt;"",IF(AND(MONTH($O1027) &lt;= 12, MONTH($P1027) &gt;= 12), IF($T1027 &lt;&gt; "", $H1027/$T1027, ""), ""),"")</f>
        <v/>
      </c>
      <c r="AH1027" s="10" t="str">
        <f ca="1">IFERROR(IF(AND(NOW()&lt;= EOMONTH(DATE(YEAR($P1027),1, 1), 0), Overall!$A1029&lt;&gt;"", MONTH($O1027) &lt;= 1, MONTH($P1027) &gt;= 1), IF($T1027 &lt;&gt; "", $H1027/$T1027, ""), ""), "")</f>
        <v/>
      </c>
      <c r="AI1027" s="10" t="str">
        <f ca="1">IFERROR(IF(AND(NOW()&lt;= EOMONTH(DATE(YEAR($P1027),2, 1), 0), Overall!$A1029&lt;&gt;"", MONTH($O1027) &lt;= 2, MONTH($P1027) &gt;= 2), IF($T1027 &lt;&gt; "", $H1027/$T1027, ""), ""), "")</f>
        <v/>
      </c>
      <c r="AJ1027" s="10" t="str">
        <f ca="1">IFERROR(IF(AND(NOW()&lt;= EOMONTH(DATE(YEAR($P1027),3, 1), 0), Overall!$A1029&lt;&gt;"", MONTH($O1027) &lt;= 3, MONTH($P1027) &gt;= 3), IF($T1027 &lt;&gt; "", $H1027/$T1027, ""), ""), "")</f>
        <v/>
      </c>
      <c r="AK1027" s="10" t="str">
        <f ca="1">IFERROR(IF(AND(NOW()&lt;= EOMONTH(DATE(YEAR($P1027),4, 1), 0), Overall!$A1029&lt;&gt;"", MONTH($O1027) &lt;= 4, MONTH($P1027) &gt;= 4), IF($T1027 &lt;&gt; "", $H1027/$T1027, ""), ""), "")</f>
        <v/>
      </c>
      <c r="AL1027" s="10" t="str">
        <f ca="1">IFERROR(IF(AND(NOW()&lt;= EOMONTH(DATE(YEAR($P1027),5, 1), 0), Overall!$A1029&lt;&gt;"", MONTH($O1027) &lt;= 5, MONTH($P1027) &gt;= 5), IF($T1027 &lt;&gt; "", $H1027/$T1027, ""), ""), "")</f>
        <v/>
      </c>
      <c r="AM1027" s="10" t="str">
        <f ca="1">IFERROR(IF(AND(NOW()&lt;= EOMONTH(DATE(YEAR($P1027),6, 1), 0), Overall!$A1029&lt;&gt;"", MONTH($O1027) &lt;= 6, MONTH($P1027) &gt;= 6), IF($T1027 &lt;&gt; "", $H1027/$T1027, ""), ""), "")</f>
        <v/>
      </c>
      <c r="AN1027" s="10" t="str">
        <f ca="1">IFERROR(IF(AND(NOW()&lt;= EOMONTH(DATE(YEAR($P1027),7, 1), 0), Overall!$A1029&lt;&gt;"", MONTH($O1027) &lt;= 7, MONTH($P1027) &gt;= 7), IF($T1027 &lt;&gt; "", $H1027/$T1027, ""), ""), "")</f>
        <v/>
      </c>
      <c r="AO1027" s="10" t="str">
        <f ca="1">IFERROR(IF(AND(NOW()&lt;= EOMONTH(DATE(YEAR($P1027),8, 1), 0), Overall!$A1029&lt;&gt;"", MONTH($O1027) &lt;= 8, MONTH($P1027) &gt;= 8), IF($T1027 &lt;&gt; "", $H1027/$T1027, ""), ""), "")</f>
        <v/>
      </c>
      <c r="AP1027" s="10" t="str">
        <f ca="1">IFERROR(IF(AND(NOW()&lt;= EOMONTH(DATE(YEAR($P1027),9, 1), 0), Overall!$A1029&lt;&gt;"", MONTH($O1027) &lt;= 9, MONTH($P1027) &gt;= 9), IF($T1027 &lt;&gt; "", $H1027/$T1027, ""), ""), "")</f>
        <v/>
      </c>
      <c r="AQ1027" s="10" t="str">
        <f ca="1">IFERROR(IF(AND(NOW()&lt;= EOMONTH(DATE(YEAR($P1027),10, 1), 0), Overall!$A1029&lt;&gt;"", MONTH($O1027) &lt;= 10, MONTH($P1027) &gt;= 10), IF($T1027 &lt;&gt; "", $H1027/$T1027, ""), ""), "")</f>
        <v/>
      </c>
      <c r="AR1027" s="10" t="str">
        <f ca="1">IFERROR(IF(AND(NOW()&lt;= EOMONTH(DATE(YEAR($P1027),11, 1), 0), Overall!$A1029&lt;&gt;"", MONTH($O1027) &lt;=11, MONTH($P1027) &gt;= 11), IF($T1027 &lt;&gt; "", $H1027/$T1027, ""), ""), "")</f>
        <v/>
      </c>
      <c r="AS1027" s="10" t="str">
        <f ca="1">IFERROR(IF(AND(NOW()&lt;= EOMONTH(DATE(YEAR($P1027),12, 1), 0), Overall!$A1029&lt;&gt;"", MONTH($O1027) &lt;= 12, MONTH($P1027) &gt;= 12), IF($T1027 &lt;&gt; "", $H1027/$T1027, ""), ""), "")</f>
        <v/>
      </c>
      <c r="AT1027" s="16">
        <f t="shared" ca="1" si="32"/>
        <v>0</v>
      </c>
    </row>
    <row r="1028" spans="1:46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6" t="str">
        <f>IF(Overall!T1030&lt;&gt;"",VALUE(Overall!T1030),"")</f>
        <v/>
      </c>
      <c r="O1028" s="7" t="str">
        <f>IF(Overall!L1030&lt;&gt;"", DATEVALUE(Overall!L1030), "")</f>
        <v/>
      </c>
      <c r="P1028" s="7" t="str">
        <f>IF(Overall!M1030&lt;&gt;"", DATEVALUE(Overall!M1030), "")</f>
        <v/>
      </c>
      <c r="Q1028" s="7" t="str">
        <f>IF(Overall!S1030&lt;&gt;"",_xlfn.VALUETOTEXT(Overall!S1030),"")</f>
        <v/>
      </c>
      <c r="R1028" s="7" t="str">
        <f>IF(Overall!O1030&lt;&gt;"", DATEVALUE(Overall!O1030), "")</f>
        <v/>
      </c>
      <c r="S1028" s="7" t="str">
        <f>IF(Overall!O1030&lt;&gt;"", DATEVALUE(Overall!O1030), "")</f>
        <v/>
      </c>
      <c r="T1028" s="5" t="str">
        <f t="shared" si="33"/>
        <v/>
      </c>
      <c r="U1028" s="10" t="str">
        <f>IF(Overall!$A1030&lt;&gt;"",IF(AND(MONTH($O1028) &lt;= 1, MONTH($P1028) &gt;= 1), IF($T1028 &lt;&gt; "", $H1028/$T1028, ""), ""),"")</f>
        <v/>
      </c>
      <c r="V1028" s="10" t="str">
        <f>IF(Overall!$A1030&lt;&gt;"",IF(AND(MONTH($O1028) &lt;= 2, MONTH($P1028) &gt;= 2), IF($T1028 &lt;&gt; "", $H1028/$T1028, ""), ""),"")</f>
        <v/>
      </c>
      <c r="W1028" s="10" t="str">
        <f>IF(Overall!$A1030&lt;&gt;"",IF(AND(MONTH($O1028) &lt;= 3, MONTH($P1028) &gt;= 3), IF($T1028 &lt;&gt; "", $H1028/$T1028, ""), ""),"")</f>
        <v/>
      </c>
      <c r="X1028" s="10" t="str">
        <f>IF(Overall!$A1030&lt;&gt;"",IF(AND(MONTH($O1028) &lt;= 4, MONTH($P1028) &gt;= 4), IF($T1028 &lt;&gt; "", $H1028/$T1028, ""), ""),"")</f>
        <v/>
      </c>
      <c r="Y1028" s="10" t="str">
        <f>IF(Overall!$A1030&lt;&gt;"",IF(AND(MONTH($O1028) &lt;= 5, MONTH($P1028) &gt;= 5), IF($T1028 &lt;&gt; "", $H1028/$T1028, ""), ""),"")</f>
        <v/>
      </c>
      <c r="Z1028" s="10" t="str">
        <f>IF(Overall!$A1030&lt;&gt;"",IF(AND(MONTH($O1028) &lt;= 6, MONTH($P1028) &gt;= 6), IF($T1028 &lt;&gt; "", $H1028/$T1028, ""), ""),"")</f>
        <v/>
      </c>
      <c r="AA1028" s="10" t="str">
        <f>IF(Overall!$A1030&lt;&gt;"",IF(AND(MONTH($O1028) &lt;= 7, MONTH($P1028) &gt;= 7 ), IF($T1028 &lt;&gt; "", $H1028/$T1028, ""), ""),"")</f>
        <v/>
      </c>
      <c r="AB1028" s="10" t="str">
        <f>IF(Overall!$A1030&lt;&gt;"",IF(AND(MONTH($O1028) &lt;= 8, MONTH($P1028) &gt;= 8), IF($T1028 &lt;&gt; "", $H1028/$T1028, ""), ""),"")</f>
        <v/>
      </c>
      <c r="AC1028" s="10" t="str">
        <f>IF(Overall!$A1030&lt;&gt;"",IF(AND(MONTH($O1028) &lt;= 9, MONTH($P1028) &gt;= 9), IF($T1028 &lt;&gt; "", $H1028/$T1028, ""), ""),"")</f>
        <v/>
      </c>
      <c r="AD1028" s="10" t="str">
        <f>IF(Overall!$A1030&lt;&gt;"",IF(AND(MONTH($O1028) &lt;= 10, MONTH($P1028) &gt;= 10), IF($T1028 &lt;&gt; "", $H1028/$T1028, ""), ""),"")</f>
        <v/>
      </c>
      <c r="AE1028" s="10" t="str">
        <f>IF(Overall!$A1030&lt;&gt;"",IF(AND(MONTH($O1028) &lt;= 11, MONTH($P1028) &gt;= 11), IF($T1028 &lt;&gt; "", $H1028/$T1028, ""), ""),"")</f>
        <v/>
      </c>
      <c r="AF1028" s="10" t="str">
        <f>IF(Overall!$A1030&lt;&gt;"",IF(AND(MONTH($O1028) &lt;= 12, MONTH($P1028) &gt;= 12), IF($T1028 &lt;&gt; "", $H1028/$T1028, ""), ""),"")</f>
        <v/>
      </c>
      <c r="AH1028" s="10" t="str">
        <f ca="1">IFERROR(IF(AND(NOW()&lt;= EOMONTH(DATE(YEAR($P1028),1, 1), 0), Overall!$A1030&lt;&gt;"", MONTH($O1028) &lt;= 1, MONTH($P1028) &gt;= 1), IF($T1028 &lt;&gt; "", $H1028/$T1028, ""), ""), "")</f>
        <v/>
      </c>
      <c r="AI1028" s="10" t="str">
        <f ca="1">IFERROR(IF(AND(NOW()&lt;= EOMONTH(DATE(YEAR($P1028),2, 1), 0), Overall!$A1030&lt;&gt;"", MONTH($O1028) &lt;= 2, MONTH($P1028) &gt;= 2), IF($T1028 &lt;&gt; "", $H1028/$T1028, ""), ""), "")</f>
        <v/>
      </c>
      <c r="AJ1028" s="10" t="str">
        <f ca="1">IFERROR(IF(AND(NOW()&lt;= EOMONTH(DATE(YEAR($P1028),3, 1), 0), Overall!$A1030&lt;&gt;"", MONTH($O1028) &lt;= 3, MONTH($P1028) &gt;= 3), IF($T1028 &lt;&gt; "", $H1028/$T1028, ""), ""), "")</f>
        <v/>
      </c>
      <c r="AK1028" s="10" t="str">
        <f ca="1">IFERROR(IF(AND(NOW()&lt;= EOMONTH(DATE(YEAR($P1028),4, 1), 0), Overall!$A1030&lt;&gt;"", MONTH($O1028) &lt;= 4, MONTH($P1028) &gt;= 4), IF($T1028 &lt;&gt; "", $H1028/$T1028, ""), ""), "")</f>
        <v/>
      </c>
      <c r="AL1028" s="10" t="str">
        <f ca="1">IFERROR(IF(AND(NOW()&lt;= EOMONTH(DATE(YEAR($P1028),5, 1), 0), Overall!$A1030&lt;&gt;"", MONTH($O1028) &lt;= 5, MONTH($P1028) &gt;= 5), IF($T1028 &lt;&gt; "", $H1028/$T1028, ""), ""), "")</f>
        <v/>
      </c>
      <c r="AM1028" s="10" t="str">
        <f ca="1">IFERROR(IF(AND(NOW()&lt;= EOMONTH(DATE(YEAR($P1028),6, 1), 0), Overall!$A1030&lt;&gt;"", MONTH($O1028) &lt;= 6, MONTH($P1028) &gt;= 6), IF($T1028 &lt;&gt; "", $H1028/$T1028, ""), ""), "")</f>
        <v/>
      </c>
      <c r="AN1028" s="10" t="str">
        <f ca="1">IFERROR(IF(AND(NOW()&lt;= EOMONTH(DATE(YEAR($P1028),7, 1), 0), Overall!$A1030&lt;&gt;"", MONTH($O1028) &lt;= 7, MONTH($P1028) &gt;= 7), IF($T1028 &lt;&gt; "", $H1028/$T1028, ""), ""), "")</f>
        <v/>
      </c>
      <c r="AO1028" s="10" t="str">
        <f ca="1">IFERROR(IF(AND(NOW()&lt;= EOMONTH(DATE(YEAR($P1028),8, 1), 0), Overall!$A1030&lt;&gt;"", MONTH($O1028) &lt;= 8, MONTH($P1028) &gt;= 8), IF($T1028 &lt;&gt; "", $H1028/$T1028, ""), ""), "")</f>
        <v/>
      </c>
      <c r="AP1028" s="10" t="str">
        <f ca="1">IFERROR(IF(AND(NOW()&lt;= EOMONTH(DATE(YEAR($P1028),9, 1), 0), Overall!$A1030&lt;&gt;"", MONTH($O1028) &lt;= 9, MONTH($P1028) &gt;= 9), IF($T1028 &lt;&gt; "", $H1028/$T1028, ""), ""), "")</f>
        <v/>
      </c>
      <c r="AQ1028" s="10" t="str">
        <f ca="1">IFERROR(IF(AND(NOW()&lt;= EOMONTH(DATE(YEAR($P1028),10, 1), 0), Overall!$A1030&lt;&gt;"", MONTH($O1028) &lt;= 10, MONTH($P1028) &gt;= 10), IF($T1028 &lt;&gt; "", $H1028/$T1028, ""), ""), "")</f>
        <v/>
      </c>
      <c r="AR1028" s="10" t="str">
        <f ca="1">IFERROR(IF(AND(NOW()&lt;= EOMONTH(DATE(YEAR($P1028),11, 1), 0), Overall!$A1030&lt;&gt;"", MONTH($O1028) &lt;=11, MONTH($P1028) &gt;= 11), IF($T1028 &lt;&gt; "", $H1028/$T1028, ""), ""), "")</f>
        <v/>
      </c>
      <c r="AS1028" s="10" t="str">
        <f ca="1">IFERROR(IF(AND(NOW()&lt;= EOMONTH(DATE(YEAR($P1028),12, 1), 0), Overall!$A1030&lt;&gt;"", MONTH($O1028) &lt;= 12, MONTH($P1028) &gt;= 12), IF($T1028 &lt;&gt; "", $H1028/$T1028, ""), ""), "")</f>
        <v/>
      </c>
      <c r="AT1028" s="16">
        <f t="shared" ca="1" si="32"/>
        <v>0</v>
      </c>
    </row>
    <row r="1029" spans="1:46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6" t="str">
        <f>IF(Overall!T1031&lt;&gt;"",VALUE(Overall!T1031),"")</f>
        <v/>
      </c>
      <c r="O1029" s="7" t="str">
        <f>IF(Overall!L1031&lt;&gt;"", DATEVALUE(Overall!L1031), "")</f>
        <v/>
      </c>
      <c r="P1029" s="7" t="str">
        <f>IF(Overall!M1031&lt;&gt;"", DATEVALUE(Overall!M1031), "")</f>
        <v/>
      </c>
      <c r="Q1029" s="7" t="str">
        <f>IF(Overall!S1031&lt;&gt;"",_xlfn.VALUETOTEXT(Overall!S1031),"")</f>
        <v/>
      </c>
      <c r="R1029" s="7" t="str">
        <f>IF(Overall!O1031&lt;&gt;"", DATEVALUE(Overall!O1031), "")</f>
        <v/>
      </c>
      <c r="S1029" s="7" t="str">
        <f>IF(Overall!O1031&lt;&gt;"", DATEVALUE(Overall!O1031), "")</f>
        <v/>
      </c>
      <c r="T1029" s="5" t="str">
        <f t="shared" si="33"/>
        <v/>
      </c>
      <c r="U1029" s="10" t="str">
        <f>IF(Overall!$A1031&lt;&gt;"",IF(AND(MONTH($O1029) &lt;= 1, MONTH($P1029) &gt;= 1), IF($T1029 &lt;&gt; "", $H1029/$T1029, ""), ""),"")</f>
        <v/>
      </c>
      <c r="V1029" s="10" t="str">
        <f>IF(Overall!$A1031&lt;&gt;"",IF(AND(MONTH($O1029) &lt;= 2, MONTH($P1029) &gt;= 2), IF($T1029 &lt;&gt; "", $H1029/$T1029, ""), ""),"")</f>
        <v/>
      </c>
      <c r="W1029" s="10" t="str">
        <f>IF(Overall!$A1031&lt;&gt;"",IF(AND(MONTH($O1029) &lt;= 3, MONTH($P1029) &gt;= 3), IF($T1029 &lt;&gt; "", $H1029/$T1029, ""), ""),"")</f>
        <v/>
      </c>
      <c r="X1029" s="10" t="str">
        <f>IF(Overall!$A1031&lt;&gt;"",IF(AND(MONTH($O1029) &lt;= 4, MONTH($P1029) &gt;= 4), IF($T1029 &lt;&gt; "", $H1029/$T1029, ""), ""),"")</f>
        <v/>
      </c>
      <c r="Y1029" s="10" t="str">
        <f>IF(Overall!$A1031&lt;&gt;"",IF(AND(MONTH($O1029) &lt;= 5, MONTH($P1029) &gt;= 5), IF($T1029 &lt;&gt; "", $H1029/$T1029, ""), ""),"")</f>
        <v/>
      </c>
      <c r="Z1029" s="10" t="str">
        <f>IF(Overall!$A1031&lt;&gt;"",IF(AND(MONTH($O1029) &lt;= 6, MONTH($P1029) &gt;= 6), IF($T1029 &lt;&gt; "", $H1029/$T1029, ""), ""),"")</f>
        <v/>
      </c>
      <c r="AA1029" s="10" t="str">
        <f>IF(Overall!$A1031&lt;&gt;"",IF(AND(MONTH($O1029) &lt;= 7, MONTH($P1029) &gt;= 7 ), IF($T1029 &lt;&gt; "", $H1029/$T1029, ""), ""),"")</f>
        <v/>
      </c>
      <c r="AB1029" s="10" t="str">
        <f>IF(Overall!$A1031&lt;&gt;"",IF(AND(MONTH($O1029) &lt;= 8, MONTH($P1029) &gt;= 8), IF($T1029 &lt;&gt; "", $H1029/$T1029, ""), ""),"")</f>
        <v/>
      </c>
      <c r="AC1029" s="10" t="str">
        <f>IF(Overall!$A1031&lt;&gt;"",IF(AND(MONTH($O1029) &lt;= 9, MONTH($P1029) &gt;= 9), IF($T1029 &lt;&gt; "", $H1029/$T1029, ""), ""),"")</f>
        <v/>
      </c>
      <c r="AD1029" s="10" t="str">
        <f>IF(Overall!$A1031&lt;&gt;"",IF(AND(MONTH($O1029) &lt;= 10, MONTH($P1029) &gt;= 10), IF($T1029 &lt;&gt; "", $H1029/$T1029, ""), ""),"")</f>
        <v/>
      </c>
      <c r="AE1029" s="10" t="str">
        <f>IF(Overall!$A1031&lt;&gt;"",IF(AND(MONTH($O1029) &lt;= 11, MONTH($P1029) &gt;= 11), IF($T1029 &lt;&gt; "", $H1029/$T1029, ""), ""),"")</f>
        <v/>
      </c>
      <c r="AF1029" s="10" t="str">
        <f>IF(Overall!$A1031&lt;&gt;"",IF(AND(MONTH($O1029) &lt;= 12, MONTH($P1029) &gt;= 12), IF($T1029 &lt;&gt; "", $H1029/$T1029, ""), ""),"")</f>
        <v/>
      </c>
      <c r="AH1029" s="10" t="str">
        <f ca="1">IFERROR(IF(AND(NOW()&lt;= EOMONTH(DATE(YEAR($P1029),1, 1), 0), Overall!$A1031&lt;&gt;"", MONTH($O1029) &lt;= 1, MONTH($P1029) &gt;= 1), IF($T1029 &lt;&gt; "", $H1029/$T1029, ""), ""), "")</f>
        <v/>
      </c>
      <c r="AI1029" s="10" t="str">
        <f ca="1">IFERROR(IF(AND(NOW()&lt;= EOMONTH(DATE(YEAR($P1029),2, 1), 0), Overall!$A1031&lt;&gt;"", MONTH($O1029) &lt;= 2, MONTH($P1029) &gt;= 2), IF($T1029 &lt;&gt; "", $H1029/$T1029, ""), ""), "")</f>
        <v/>
      </c>
      <c r="AJ1029" s="10" t="str">
        <f ca="1">IFERROR(IF(AND(NOW()&lt;= EOMONTH(DATE(YEAR($P1029),3, 1), 0), Overall!$A1031&lt;&gt;"", MONTH($O1029) &lt;= 3, MONTH($P1029) &gt;= 3), IF($T1029 &lt;&gt; "", $H1029/$T1029, ""), ""), "")</f>
        <v/>
      </c>
      <c r="AK1029" s="10" t="str">
        <f ca="1">IFERROR(IF(AND(NOW()&lt;= EOMONTH(DATE(YEAR($P1029),4, 1), 0), Overall!$A1031&lt;&gt;"", MONTH($O1029) &lt;= 4, MONTH($P1029) &gt;= 4), IF($T1029 &lt;&gt; "", $H1029/$T1029, ""), ""), "")</f>
        <v/>
      </c>
      <c r="AL1029" s="10" t="str">
        <f ca="1">IFERROR(IF(AND(NOW()&lt;= EOMONTH(DATE(YEAR($P1029),5, 1), 0), Overall!$A1031&lt;&gt;"", MONTH($O1029) &lt;= 5, MONTH($P1029) &gt;= 5), IF($T1029 &lt;&gt; "", $H1029/$T1029, ""), ""), "")</f>
        <v/>
      </c>
      <c r="AM1029" s="10" t="str">
        <f ca="1">IFERROR(IF(AND(NOW()&lt;= EOMONTH(DATE(YEAR($P1029),6, 1), 0), Overall!$A1031&lt;&gt;"", MONTH($O1029) &lt;= 6, MONTH($P1029) &gt;= 6), IF($T1029 &lt;&gt; "", $H1029/$T1029, ""), ""), "")</f>
        <v/>
      </c>
      <c r="AN1029" s="10" t="str">
        <f ca="1">IFERROR(IF(AND(NOW()&lt;= EOMONTH(DATE(YEAR($P1029),7, 1), 0), Overall!$A1031&lt;&gt;"", MONTH($O1029) &lt;= 7, MONTH($P1029) &gt;= 7), IF($T1029 &lt;&gt; "", $H1029/$T1029, ""), ""), "")</f>
        <v/>
      </c>
      <c r="AO1029" s="10" t="str">
        <f ca="1">IFERROR(IF(AND(NOW()&lt;= EOMONTH(DATE(YEAR($P1029),8, 1), 0), Overall!$A1031&lt;&gt;"", MONTH($O1029) &lt;= 8, MONTH($P1029) &gt;= 8), IF($T1029 &lt;&gt; "", $H1029/$T1029, ""), ""), "")</f>
        <v/>
      </c>
      <c r="AP1029" s="10" t="str">
        <f ca="1">IFERROR(IF(AND(NOW()&lt;= EOMONTH(DATE(YEAR($P1029),9, 1), 0), Overall!$A1031&lt;&gt;"", MONTH($O1029) &lt;= 9, MONTH($P1029) &gt;= 9), IF($T1029 &lt;&gt; "", $H1029/$T1029, ""), ""), "")</f>
        <v/>
      </c>
      <c r="AQ1029" s="10" t="str">
        <f ca="1">IFERROR(IF(AND(NOW()&lt;= EOMONTH(DATE(YEAR($P1029),10, 1), 0), Overall!$A1031&lt;&gt;"", MONTH($O1029) &lt;= 10, MONTH($P1029) &gt;= 10), IF($T1029 &lt;&gt; "", $H1029/$T1029, ""), ""), "")</f>
        <v/>
      </c>
      <c r="AR1029" s="10" t="str">
        <f ca="1">IFERROR(IF(AND(NOW()&lt;= EOMONTH(DATE(YEAR($P1029),11, 1), 0), Overall!$A1031&lt;&gt;"", MONTH($O1029) &lt;=11, MONTH($P1029) &gt;= 11), IF($T1029 &lt;&gt; "", $H1029/$T1029, ""), ""), "")</f>
        <v/>
      </c>
      <c r="AS1029" s="10" t="str">
        <f ca="1">IFERROR(IF(AND(NOW()&lt;= EOMONTH(DATE(YEAR($P1029),12, 1), 0), Overall!$A1031&lt;&gt;"", MONTH($O1029) &lt;= 12, MONTH($P1029) &gt;= 12), IF($T1029 &lt;&gt; "", $H1029/$T1029, ""), ""), "")</f>
        <v/>
      </c>
      <c r="AT1029" s="16">
        <f t="shared" ca="1" si="32"/>
        <v>0</v>
      </c>
    </row>
    <row r="1030" spans="1:46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6" t="str">
        <f>IF(Overall!T1032&lt;&gt;"",VALUE(Overall!T1032),"")</f>
        <v/>
      </c>
      <c r="O1030" s="7" t="str">
        <f>IF(Overall!L1032&lt;&gt;"", DATEVALUE(Overall!L1032), "")</f>
        <v/>
      </c>
      <c r="P1030" s="7" t="str">
        <f>IF(Overall!M1032&lt;&gt;"", DATEVALUE(Overall!M1032), "")</f>
        <v/>
      </c>
      <c r="Q1030" s="7" t="str">
        <f>IF(Overall!S1032&lt;&gt;"",_xlfn.VALUETOTEXT(Overall!S1032),"")</f>
        <v/>
      </c>
      <c r="R1030" s="7" t="str">
        <f>IF(Overall!O1032&lt;&gt;"", DATEVALUE(Overall!O1032), "")</f>
        <v/>
      </c>
      <c r="S1030" s="7" t="str">
        <f>IF(Overall!O1032&lt;&gt;"", DATEVALUE(Overall!O1032), "")</f>
        <v/>
      </c>
      <c r="T1030" s="5" t="str">
        <f t="shared" si="33"/>
        <v/>
      </c>
      <c r="U1030" s="10" t="str">
        <f>IF(Overall!$A1032&lt;&gt;"",IF(AND(MONTH($O1030) &lt;= 1, MONTH($P1030) &gt;= 1), IF($T1030 &lt;&gt; "", $H1030/$T1030, ""), ""),"")</f>
        <v/>
      </c>
      <c r="V1030" s="10" t="str">
        <f>IF(Overall!$A1032&lt;&gt;"",IF(AND(MONTH($O1030) &lt;= 2, MONTH($P1030) &gt;= 2), IF($T1030 &lt;&gt; "", $H1030/$T1030, ""), ""),"")</f>
        <v/>
      </c>
      <c r="W1030" s="10" t="str">
        <f>IF(Overall!$A1032&lt;&gt;"",IF(AND(MONTH($O1030) &lt;= 3, MONTH($P1030) &gt;= 3), IF($T1030 &lt;&gt; "", $H1030/$T1030, ""), ""),"")</f>
        <v/>
      </c>
      <c r="X1030" s="10" t="str">
        <f>IF(Overall!$A1032&lt;&gt;"",IF(AND(MONTH($O1030) &lt;= 4, MONTH($P1030) &gt;= 4), IF($T1030 &lt;&gt; "", $H1030/$T1030, ""), ""),"")</f>
        <v/>
      </c>
      <c r="Y1030" s="10" t="str">
        <f>IF(Overall!$A1032&lt;&gt;"",IF(AND(MONTH($O1030) &lt;= 5, MONTH($P1030) &gt;= 5), IF($T1030 &lt;&gt; "", $H1030/$T1030, ""), ""),"")</f>
        <v/>
      </c>
      <c r="Z1030" s="10" t="str">
        <f>IF(Overall!$A1032&lt;&gt;"",IF(AND(MONTH($O1030) &lt;= 6, MONTH($P1030) &gt;= 6), IF($T1030 &lt;&gt; "", $H1030/$T1030, ""), ""),"")</f>
        <v/>
      </c>
      <c r="AA1030" s="10" t="str">
        <f>IF(Overall!$A1032&lt;&gt;"",IF(AND(MONTH($O1030) &lt;= 7, MONTH($P1030) &gt;= 7 ), IF($T1030 &lt;&gt; "", $H1030/$T1030, ""), ""),"")</f>
        <v/>
      </c>
      <c r="AB1030" s="10" t="str">
        <f>IF(Overall!$A1032&lt;&gt;"",IF(AND(MONTH($O1030) &lt;= 8, MONTH($P1030) &gt;= 8), IF($T1030 &lt;&gt; "", $H1030/$T1030, ""), ""),"")</f>
        <v/>
      </c>
      <c r="AC1030" s="10" t="str">
        <f>IF(Overall!$A1032&lt;&gt;"",IF(AND(MONTH($O1030) &lt;= 9, MONTH($P1030) &gt;= 9), IF($T1030 &lt;&gt; "", $H1030/$T1030, ""), ""),"")</f>
        <v/>
      </c>
      <c r="AD1030" s="10" t="str">
        <f>IF(Overall!$A1032&lt;&gt;"",IF(AND(MONTH($O1030) &lt;= 10, MONTH($P1030) &gt;= 10), IF($T1030 &lt;&gt; "", $H1030/$T1030, ""), ""),"")</f>
        <v/>
      </c>
      <c r="AE1030" s="10" t="str">
        <f>IF(Overall!$A1032&lt;&gt;"",IF(AND(MONTH($O1030) &lt;= 11, MONTH($P1030) &gt;= 11), IF($T1030 &lt;&gt; "", $H1030/$T1030, ""), ""),"")</f>
        <v/>
      </c>
      <c r="AF1030" s="10" t="str">
        <f>IF(Overall!$A1032&lt;&gt;"",IF(AND(MONTH($O1030) &lt;= 12, MONTH($P1030) &gt;= 12), IF($T1030 &lt;&gt; "", $H1030/$T1030, ""), ""),"")</f>
        <v/>
      </c>
      <c r="AH1030" s="10" t="str">
        <f ca="1">IFERROR(IF(AND(NOW()&lt;= EOMONTH(DATE(YEAR($P1030),1, 1), 0), Overall!$A1032&lt;&gt;"", MONTH($O1030) &lt;= 1, MONTH($P1030) &gt;= 1), IF($T1030 &lt;&gt; "", $H1030/$T1030, ""), ""), "")</f>
        <v/>
      </c>
      <c r="AI1030" s="10" t="str">
        <f ca="1">IFERROR(IF(AND(NOW()&lt;= EOMONTH(DATE(YEAR($P1030),2, 1), 0), Overall!$A1032&lt;&gt;"", MONTH($O1030) &lt;= 2, MONTH($P1030) &gt;= 2), IF($T1030 &lt;&gt; "", $H1030/$T1030, ""), ""), "")</f>
        <v/>
      </c>
      <c r="AJ1030" s="10" t="str">
        <f ca="1">IFERROR(IF(AND(NOW()&lt;= EOMONTH(DATE(YEAR($P1030),3, 1), 0), Overall!$A1032&lt;&gt;"", MONTH($O1030) &lt;= 3, MONTH($P1030) &gt;= 3), IF($T1030 &lt;&gt; "", $H1030/$T1030, ""), ""), "")</f>
        <v/>
      </c>
      <c r="AK1030" s="10" t="str">
        <f ca="1">IFERROR(IF(AND(NOW()&lt;= EOMONTH(DATE(YEAR($P1030),4, 1), 0), Overall!$A1032&lt;&gt;"", MONTH($O1030) &lt;= 4, MONTH($P1030) &gt;= 4), IF($T1030 &lt;&gt; "", $H1030/$T1030, ""), ""), "")</f>
        <v/>
      </c>
      <c r="AL1030" s="10" t="str">
        <f ca="1">IFERROR(IF(AND(NOW()&lt;= EOMONTH(DATE(YEAR($P1030),5, 1), 0), Overall!$A1032&lt;&gt;"", MONTH($O1030) &lt;= 5, MONTH($P1030) &gt;= 5), IF($T1030 &lt;&gt; "", $H1030/$T1030, ""), ""), "")</f>
        <v/>
      </c>
      <c r="AM1030" s="10" t="str">
        <f ca="1">IFERROR(IF(AND(NOW()&lt;= EOMONTH(DATE(YEAR($P1030),6, 1), 0), Overall!$A1032&lt;&gt;"", MONTH($O1030) &lt;= 6, MONTH($P1030) &gt;= 6), IF($T1030 &lt;&gt; "", $H1030/$T1030, ""), ""), "")</f>
        <v/>
      </c>
      <c r="AN1030" s="10" t="str">
        <f ca="1">IFERROR(IF(AND(NOW()&lt;= EOMONTH(DATE(YEAR($P1030),7, 1), 0), Overall!$A1032&lt;&gt;"", MONTH($O1030) &lt;= 7, MONTH($P1030) &gt;= 7), IF($T1030 &lt;&gt; "", $H1030/$T1030, ""), ""), "")</f>
        <v/>
      </c>
      <c r="AO1030" s="10" t="str">
        <f ca="1">IFERROR(IF(AND(NOW()&lt;= EOMONTH(DATE(YEAR($P1030),8, 1), 0), Overall!$A1032&lt;&gt;"", MONTH($O1030) &lt;= 8, MONTH($P1030) &gt;= 8), IF($T1030 &lt;&gt; "", $H1030/$T1030, ""), ""), "")</f>
        <v/>
      </c>
      <c r="AP1030" s="10" t="str">
        <f ca="1">IFERROR(IF(AND(NOW()&lt;= EOMONTH(DATE(YEAR($P1030),9, 1), 0), Overall!$A1032&lt;&gt;"", MONTH($O1030) &lt;= 9, MONTH($P1030) &gt;= 9), IF($T1030 &lt;&gt; "", $H1030/$T1030, ""), ""), "")</f>
        <v/>
      </c>
      <c r="AQ1030" s="10" t="str">
        <f ca="1">IFERROR(IF(AND(NOW()&lt;= EOMONTH(DATE(YEAR($P1030),10, 1), 0), Overall!$A1032&lt;&gt;"", MONTH($O1030) &lt;= 10, MONTH($P1030) &gt;= 10), IF($T1030 &lt;&gt; "", $H1030/$T1030, ""), ""), "")</f>
        <v/>
      </c>
      <c r="AR1030" s="10" t="str">
        <f ca="1">IFERROR(IF(AND(NOW()&lt;= EOMONTH(DATE(YEAR($P1030),11, 1), 0), Overall!$A1032&lt;&gt;"", MONTH($O1030) &lt;=11, MONTH($P1030) &gt;= 11), IF($T1030 &lt;&gt; "", $H1030/$T1030, ""), ""), "")</f>
        <v/>
      </c>
      <c r="AS1030" s="10" t="str">
        <f ca="1">IFERROR(IF(AND(NOW()&lt;= EOMONTH(DATE(YEAR($P1030),12, 1), 0), Overall!$A1032&lt;&gt;"", MONTH($O1030) &lt;= 12, MONTH($P1030) &gt;= 12), IF($T1030 &lt;&gt; "", $H1030/$T1030, ""), ""), "")</f>
        <v/>
      </c>
      <c r="AT1030" s="16">
        <f t="shared" ca="1" si="32"/>
        <v>0</v>
      </c>
    </row>
    <row r="1031" spans="1:46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6" t="str">
        <f>IF(Overall!T1033&lt;&gt;"",VALUE(Overall!T1033),"")</f>
        <v/>
      </c>
      <c r="O1031" s="7" t="str">
        <f>IF(Overall!L1033&lt;&gt;"", DATEVALUE(Overall!L1033), "")</f>
        <v/>
      </c>
      <c r="P1031" s="7" t="str">
        <f>IF(Overall!M1033&lt;&gt;"", DATEVALUE(Overall!M1033), "")</f>
        <v/>
      </c>
      <c r="Q1031" s="7" t="str">
        <f>IF(Overall!S1033&lt;&gt;"",_xlfn.VALUETOTEXT(Overall!S1033),"")</f>
        <v/>
      </c>
      <c r="R1031" s="7" t="str">
        <f>IF(Overall!O1033&lt;&gt;"", DATEVALUE(Overall!O1033), "")</f>
        <v/>
      </c>
      <c r="S1031" s="7" t="str">
        <f>IF(Overall!O1033&lt;&gt;"", DATEVALUE(Overall!O1033), "")</f>
        <v/>
      </c>
      <c r="T1031" s="5" t="str">
        <f t="shared" si="33"/>
        <v/>
      </c>
      <c r="U1031" s="10" t="str">
        <f>IF(Overall!$A1033&lt;&gt;"",IF(AND(MONTH($O1031) &lt;= 1, MONTH($P1031) &gt;= 1), IF($T1031 &lt;&gt; "", $H1031/$T1031, ""), ""),"")</f>
        <v/>
      </c>
      <c r="V1031" s="10" t="str">
        <f>IF(Overall!$A1033&lt;&gt;"",IF(AND(MONTH($O1031) &lt;= 2, MONTH($P1031) &gt;= 2), IF($T1031 &lt;&gt; "", $H1031/$T1031, ""), ""),"")</f>
        <v/>
      </c>
      <c r="W1031" s="10" t="str">
        <f>IF(Overall!$A1033&lt;&gt;"",IF(AND(MONTH($O1031) &lt;= 3, MONTH($P1031) &gt;= 3), IF($T1031 &lt;&gt; "", $H1031/$T1031, ""), ""),"")</f>
        <v/>
      </c>
      <c r="X1031" s="10" t="str">
        <f>IF(Overall!$A1033&lt;&gt;"",IF(AND(MONTH($O1031) &lt;= 4, MONTH($P1031) &gt;= 4), IF($T1031 &lt;&gt; "", $H1031/$T1031, ""), ""),"")</f>
        <v/>
      </c>
      <c r="Y1031" s="10" t="str">
        <f>IF(Overall!$A1033&lt;&gt;"",IF(AND(MONTH($O1031) &lt;= 5, MONTH($P1031) &gt;= 5), IF($T1031 &lt;&gt; "", $H1031/$T1031, ""), ""),"")</f>
        <v/>
      </c>
      <c r="Z1031" s="10" t="str">
        <f>IF(Overall!$A1033&lt;&gt;"",IF(AND(MONTH($O1031) &lt;= 6, MONTH($P1031) &gt;= 6), IF($T1031 &lt;&gt; "", $H1031/$T1031, ""), ""),"")</f>
        <v/>
      </c>
      <c r="AA1031" s="10" t="str">
        <f>IF(Overall!$A1033&lt;&gt;"",IF(AND(MONTH($O1031) &lt;= 7, MONTH($P1031) &gt;= 7 ), IF($T1031 &lt;&gt; "", $H1031/$T1031, ""), ""),"")</f>
        <v/>
      </c>
      <c r="AB1031" s="10" t="str">
        <f>IF(Overall!$A1033&lt;&gt;"",IF(AND(MONTH($O1031) &lt;= 8, MONTH($P1031) &gt;= 8), IF($T1031 &lt;&gt; "", $H1031/$T1031, ""), ""),"")</f>
        <v/>
      </c>
      <c r="AC1031" s="10" t="str">
        <f>IF(Overall!$A1033&lt;&gt;"",IF(AND(MONTH($O1031) &lt;= 9, MONTH($P1031) &gt;= 9), IF($T1031 &lt;&gt; "", $H1031/$T1031, ""), ""),"")</f>
        <v/>
      </c>
      <c r="AD1031" s="10" t="str">
        <f>IF(Overall!$A1033&lt;&gt;"",IF(AND(MONTH($O1031) &lt;= 10, MONTH($P1031) &gt;= 10), IF($T1031 &lt;&gt; "", $H1031/$T1031, ""), ""),"")</f>
        <v/>
      </c>
      <c r="AE1031" s="10" t="str">
        <f>IF(Overall!$A1033&lt;&gt;"",IF(AND(MONTH($O1031) &lt;= 11, MONTH($P1031) &gt;= 11), IF($T1031 &lt;&gt; "", $H1031/$T1031, ""), ""),"")</f>
        <v/>
      </c>
      <c r="AF1031" s="10" t="str">
        <f>IF(Overall!$A1033&lt;&gt;"",IF(AND(MONTH($O1031) &lt;= 12, MONTH($P1031) &gt;= 12), IF($T1031 &lt;&gt; "", $H1031/$T1031, ""), ""),"")</f>
        <v/>
      </c>
      <c r="AH1031" s="10" t="str">
        <f ca="1">IFERROR(IF(AND(NOW()&lt;= EOMONTH(DATE(YEAR($P1031),1, 1), 0), Overall!$A1033&lt;&gt;"", MONTH($O1031) &lt;= 1, MONTH($P1031) &gt;= 1), IF($T1031 &lt;&gt; "", $H1031/$T1031, ""), ""), "")</f>
        <v/>
      </c>
      <c r="AI1031" s="10" t="str">
        <f ca="1">IFERROR(IF(AND(NOW()&lt;= EOMONTH(DATE(YEAR($P1031),2, 1), 0), Overall!$A1033&lt;&gt;"", MONTH($O1031) &lt;= 2, MONTH($P1031) &gt;= 2), IF($T1031 &lt;&gt; "", $H1031/$T1031, ""), ""), "")</f>
        <v/>
      </c>
      <c r="AJ1031" s="10" t="str">
        <f ca="1">IFERROR(IF(AND(NOW()&lt;= EOMONTH(DATE(YEAR($P1031),3, 1), 0), Overall!$A1033&lt;&gt;"", MONTH($O1031) &lt;= 3, MONTH($P1031) &gt;= 3), IF($T1031 &lt;&gt; "", $H1031/$T1031, ""), ""), "")</f>
        <v/>
      </c>
      <c r="AK1031" s="10" t="str">
        <f ca="1">IFERROR(IF(AND(NOW()&lt;= EOMONTH(DATE(YEAR($P1031),4, 1), 0), Overall!$A1033&lt;&gt;"", MONTH($O1031) &lt;= 4, MONTH($P1031) &gt;= 4), IF($T1031 &lt;&gt; "", $H1031/$T1031, ""), ""), "")</f>
        <v/>
      </c>
      <c r="AL1031" s="10" t="str">
        <f ca="1">IFERROR(IF(AND(NOW()&lt;= EOMONTH(DATE(YEAR($P1031),5, 1), 0), Overall!$A1033&lt;&gt;"", MONTH($O1031) &lt;= 5, MONTH($P1031) &gt;= 5), IF($T1031 &lt;&gt; "", $H1031/$T1031, ""), ""), "")</f>
        <v/>
      </c>
      <c r="AM1031" s="10" t="str">
        <f ca="1">IFERROR(IF(AND(NOW()&lt;= EOMONTH(DATE(YEAR($P1031),6, 1), 0), Overall!$A1033&lt;&gt;"", MONTH($O1031) &lt;= 6, MONTH($P1031) &gt;= 6), IF($T1031 &lt;&gt; "", $H1031/$T1031, ""), ""), "")</f>
        <v/>
      </c>
      <c r="AN1031" s="10" t="str">
        <f ca="1">IFERROR(IF(AND(NOW()&lt;= EOMONTH(DATE(YEAR($P1031),7, 1), 0), Overall!$A1033&lt;&gt;"", MONTH($O1031) &lt;= 7, MONTH($P1031) &gt;= 7), IF($T1031 &lt;&gt; "", $H1031/$T1031, ""), ""), "")</f>
        <v/>
      </c>
      <c r="AO1031" s="10" t="str">
        <f ca="1">IFERROR(IF(AND(NOW()&lt;= EOMONTH(DATE(YEAR($P1031),8, 1), 0), Overall!$A1033&lt;&gt;"", MONTH($O1031) &lt;= 8, MONTH($P1031) &gt;= 8), IF($T1031 &lt;&gt; "", $H1031/$T1031, ""), ""), "")</f>
        <v/>
      </c>
      <c r="AP1031" s="10" t="str">
        <f ca="1">IFERROR(IF(AND(NOW()&lt;= EOMONTH(DATE(YEAR($P1031),9, 1), 0), Overall!$A1033&lt;&gt;"", MONTH($O1031) &lt;= 9, MONTH($P1031) &gt;= 9), IF($T1031 &lt;&gt; "", $H1031/$T1031, ""), ""), "")</f>
        <v/>
      </c>
      <c r="AQ1031" s="10" t="str">
        <f ca="1">IFERROR(IF(AND(NOW()&lt;= EOMONTH(DATE(YEAR($P1031),10, 1), 0), Overall!$A1033&lt;&gt;"", MONTH($O1031) &lt;= 10, MONTH($P1031) &gt;= 10), IF($T1031 &lt;&gt; "", $H1031/$T1031, ""), ""), "")</f>
        <v/>
      </c>
      <c r="AR1031" s="10" t="str">
        <f ca="1">IFERROR(IF(AND(NOW()&lt;= EOMONTH(DATE(YEAR($P1031),11, 1), 0), Overall!$A1033&lt;&gt;"", MONTH($O1031) &lt;=11, MONTH($P1031) &gt;= 11), IF($T1031 &lt;&gt; "", $H1031/$T1031, ""), ""), "")</f>
        <v/>
      </c>
      <c r="AS1031" s="10" t="str">
        <f ca="1">IFERROR(IF(AND(NOW()&lt;= EOMONTH(DATE(YEAR($P1031),12, 1), 0), Overall!$A1033&lt;&gt;"", MONTH($O1031) &lt;= 12, MONTH($P1031) &gt;= 12), IF($T1031 &lt;&gt; "", $H1031/$T1031, ""), ""), "")</f>
        <v/>
      </c>
      <c r="AT1031" s="16">
        <f t="shared" ca="1" si="32"/>
        <v>0</v>
      </c>
    </row>
    <row r="1032" spans="1:46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6" t="str">
        <f>IF(Overall!T1034&lt;&gt;"",VALUE(Overall!T1034),"")</f>
        <v/>
      </c>
      <c r="O1032" s="7" t="str">
        <f>IF(Overall!L1034&lt;&gt;"", DATEVALUE(Overall!L1034), "")</f>
        <v/>
      </c>
      <c r="P1032" s="7" t="str">
        <f>IF(Overall!M1034&lt;&gt;"", DATEVALUE(Overall!M1034), "")</f>
        <v/>
      </c>
      <c r="Q1032" s="7" t="str">
        <f>IF(Overall!S1034&lt;&gt;"",_xlfn.VALUETOTEXT(Overall!S1034),"")</f>
        <v/>
      </c>
      <c r="R1032" s="7" t="str">
        <f>IF(Overall!O1034&lt;&gt;"", DATEVALUE(Overall!O1034), "")</f>
        <v/>
      </c>
      <c r="S1032" s="7" t="str">
        <f>IF(Overall!O1034&lt;&gt;"", DATEVALUE(Overall!O1034), "")</f>
        <v/>
      </c>
      <c r="T1032" s="5" t="str">
        <f t="shared" si="33"/>
        <v/>
      </c>
      <c r="U1032" s="10" t="str">
        <f>IF(Overall!$A1034&lt;&gt;"",IF(AND(MONTH($O1032) &lt;= 1, MONTH($P1032) &gt;= 1), IF($T1032 &lt;&gt; "", $H1032/$T1032, ""), ""),"")</f>
        <v/>
      </c>
      <c r="V1032" s="10" t="str">
        <f>IF(Overall!$A1034&lt;&gt;"",IF(AND(MONTH($O1032) &lt;= 2, MONTH($P1032) &gt;= 2), IF($T1032 &lt;&gt; "", $H1032/$T1032, ""), ""),"")</f>
        <v/>
      </c>
      <c r="W1032" s="10" t="str">
        <f>IF(Overall!$A1034&lt;&gt;"",IF(AND(MONTH($O1032) &lt;= 3, MONTH($P1032) &gt;= 3), IF($T1032 &lt;&gt; "", $H1032/$T1032, ""), ""),"")</f>
        <v/>
      </c>
      <c r="X1032" s="10" t="str">
        <f>IF(Overall!$A1034&lt;&gt;"",IF(AND(MONTH($O1032) &lt;= 4, MONTH($P1032) &gt;= 4), IF($T1032 &lt;&gt; "", $H1032/$T1032, ""), ""),"")</f>
        <v/>
      </c>
      <c r="Y1032" s="10" t="str">
        <f>IF(Overall!$A1034&lt;&gt;"",IF(AND(MONTH($O1032) &lt;= 5, MONTH($P1032) &gt;= 5), IF($T1032 &lt;&gt; "", $H1032/$T1032, ""), ""),"")</f>
        <v/>
      </c>
      <c r="Z1032" s="10" t="str">
        <f>IF(Overall!$A1034&lt;&gt;"",IF(AND(MONTH($O1032) &lt;= 6, MONTH($P1032) &gt;= 6), IF($T1032 &lt;&gt; "", $H1032/$T1032, ""), ""),"")</f>
        <v/>
      </c>
      <c r="AA1032" s="10" t="str">
        <f>IF(Overall!$A1034&lt;&gt;"",IF(AND(MONTH($O1032) &lt;= 7, MONTH($P1032) &gt;= 7 ), IF($T1032 &lt;&gt; "", $H1032/$T1032, ""), ""),"")</f>
        <v/>
      </c>
      <c r="AB1032" s="10" t="str">
        <f>IF(Overall!$A1034&lt;&gt;"",IF(AND(MONTH($O1032) &lt;= 8, MONTH($P1032) &gt;= 8), IF($T1032 &lt;&gt; "", $H1032/$T1032, ""), ""),"")</f>
        <v/>
      </c>
      <c r="AC1032" s="10" t="str">
        <f>IF(Overall!$A1034&lt;&gt;"",IF(AND(MONTH($O1032) &lt;= 9, MONTH($P1032) &gt;= 9), IF($T1032 &lt;&gt; "", $H1032/$T1032, ""), ""),"")</f>
        <v/>
      </c>
      <c r="AD1032" s="10" t="str">
        <f>IF(Overall!$A1034&lt;&gt;"",IF(AND(MONTH($O1032) &lt;= 10, MONTH($P1032) &gt;= 10), IF($T1032 &lt;&gt; "", $H1032/$T1032, ""), ""),"")</f>
        <v/>
      </c>
      <c r="AE1032" s="10" t="str">
        <f>IF(Overall!$A1034&lt;&gt;"",IF(AND(MONTH($O1032) &lt;= 11, MONTH($P1032) &gt;= 11), IF($T1032 &lt;&gt; "", $H1032/$T1032, ""), ""),"")</f>
        <v/>
      </c>
      <c r="AF1032" s="10" t="str">
        <f>IF(Overall!$A1034&lt;&gt;"",IF(AND(MONTH($O1032) &lt;= 12, MONTH($P1032) &gt;= 12), IF($T1032 &lt;&gt; "", $H1032/$T1032, ""), ""),"")</f>
        <v/>
      </c>
      <c r="AH1032" s="10" t="str">
        <f ca="1">IFERROR(IF(AND(NOW()&lt;= EOMONTH(DATE(YEAR($P1032),1, 1), 0), Overall!$A1034&lt;&gt;"", MONTH($O1032) &lt;= 1, MONTH($P1032) &gt;= 1), IF($T1032 &lt;&gt; "", $H1032/$T1032, ""), ""), "")</f>
        <v/>
      </c>
      <c r="AI1032" s="10" t="str">
        <f ca="1">IFERROR(IF(AND(NOW()&lt;= EOMONTH(DATE(YEAR($P1032),2, 1), 0), Overall!$A1034&lt;&gt;"", MONTH($O1032) &lt;= 2, MONTH($P1032) &gt;= 2), IF($T1032 &lt;&gt; "", $H1032/$T1032, ""), ""), "")</f>
        <v/>
      </c>
      <c r="AJ1032" s="10" t="str">
        <f ca="1">IFERROR(IF(AND(NOW()&lt;= EOMONTH(DATE(YEAR($P1032),3, 1), 0), Overall!$A1034&lt;&gt;"", MONTH($O1032) &lt;= 3, MONTH($P1032) &gt;= 3), IF($T1032 &lt;&gt; "", $H1032/$T1032, ""), ""), "")</f>
        <v/>
      </c>
      <c r="AK1032" s="10" t="str">
        <f ca="1">IFERROR(IF(AND(NOW()&lt;= EOMONTH(DATE(YEAR($P1032),4, 1), 0), Overall!$A1034&lt;&gt;"", MONTH($O1032) &lt;= 4, MONTH($P1032) &gt;= 4), IF($T1032 &lt;&gt; "", $H1032/$T1032, ""), ""), "")</f>
        <v/>
      </c>
      <c r="AL1032" s="10" t="str">
        <f ca="1">IFERROR(IF(AND(NOW()&lt;= EOMONTH(DATE(YEAR($P1032),5, 1), 0), Overall!$A1034&lt;&gt;"", MONTH($O1032) &lt;= 5, MONTH($P1032) &gt;= 5), IF($T1032 &lt;&gt; "", $H1032/$T1032, ""), ""), "")</f>
        <v/>
      </c>
      <c r="AM1032" s="10" t="str">
        <f ca="1">IFERROR(IF(AND(NOW()&lt;= EOMONTH(DATE(YEAR($P1032),6, 1), 0), Overall!$A1034&lt;&gt;"", MONTH($O1032) &lt;= 6, MONTH($P1032) &gt;= 6), IF($T1032 &lt;&gt; "", $H1032/$T1032, ""), ""), "")</f>
        <v/>
      </c>
      <c r="AN1032" s="10" t="str">
        <f ca="1">IFERROR(IF(AND(NOW()&lt;= EOMONTH(DATE(YEAR($P1032),7, 1), 0), Overall!$A1034&lt;&gt;"", MONTH($O1032) &lt;= 7, MONTH($P1032) &gt;= 7), IF($T1032 &lt;&gt; "", $H1032/$T1032, ""), ""), "")</f>
        <v/>
      </c>
      <c r="AO1032" s="10" t="str">
        <f ca="1">IFERROR(IF(AND(NOW()&lt;= EOMONTH(DATE(YEAR($P1032),8, 1), 0), Overall!$A1034&lt;&gt;"", MONTH($O1032) &lt;= 8, MONTH($P1032) &gt;= 8), IF($T1032 &lt;&gt; "", $H1032/$T1032, ""), ""), "")</f>
        <v/>
      </c>
      <c r="AP1032" s="10" t="str">
        <f ca="1">IFERROR(IF(AND(NOW()&lt;= EOMONTH(DATE(YEAR($P1032),9, 1), 0), Overall!$A1034&lt;&gt;"", MONTH($O1032) &lt;= 9, MONTH($P1032) &gt;= 9), IF($T1032 &lt;&gt; "", $H1032/$T1032, ""), ""), "")</f>
        <v/>
      </c>
      <c r="AQ1032" s="10" t="str">
        <f ca="1">IFERROR(IF(AND(NOW()&lt;= EOMONTH(DATE(YEAR($P1032),10, 1), 0), Overall!$A1034&lt;&gt;"", MONTH($O1032) &lt;= 10, MONTH($P1032) &gt;= 10), IF($T1032 &lt;&gt; "", $H1032/$T1032, ""), ""), "")</f>
        <v/>
      </c>
      <c r="AR1032" s="10" t="str">
        <f ca="1">IFERROR(IF(AND(NOW()&lt;= EOMONTH(DATE(YEAR($P1032),11, 1), 0), Overall!$A1034&lt;&gt;"", MONTH($O1032) &lt;=11, MONTH($P1032) &gt;= 11), IF($T1032 &lt;&gt; "", $H1032/$T1032, ""), ""), "")</f>
        <v/>
      </c>
      <c r="AS1032" s="10" t="str">
        <f ca="1">IFERROR(IF(AND(NOW()&lt;= EOMONTH(DATE(YEAR($P1032),12, 1), 0), Overall!$A1034&lt;&gt;"", MONTH($O1032) &lt;= 12, MONTH($P1032) &gt;= 12), IF($T1032 &lt;&gt; "", $H1032/$T1032, ""), ""), "")</f>
        <v/>
      </c>
      <c r="AT1032" s="16">
        <f t="shared" ca="1" si="32"/>
        <v>0</v>
      </c>
    </row>
    <row r="1033" spans="1:46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6" t="str">
        <f>IF(Overall!T1035&lt;&gt;"",VALUE(Overall!T1035),"")</f>
        <v/>
      </c>
      <c r="O1033" s="7" t="str">
        <f>IF(Overall!L1035&lt;&gt;"", DATEVALUE(Overall!L1035), "")</f>
        <v/>
      </c>
      <c r="P1033" s="7" t="str">
        <f>IF(Overall!M1035&lt;&gt;"", DATEVALUE(Overall!M1035), "")</f>
        <v/>
      </c>
      <c r="Q1033" s="7" t="str">
        <f>IF(Overall!S1035&lt;&gt;"",_xlfn.VALUETOTEXT(Overall!S1035),"")</f>
        <v/>
      </c>
      <c r="R1033" s="7" t="str">
        <f>IF(Overall!O1035&lt;&gt;"", DATEVALUE(Overall!O1035), "")</f>
        <v/>
      </c>
      <c r="S1033" s="7" t="str">
        <f>IF(Overall!O1035&lt;&gt;"", DATEVALUE(Overall!O1035), "")</f>
        <v/>
      </c>
      <c r="T1033" s="5" t="str">
        <f t="shared" si="33"/>
        <v/>
      </c>
      <c r="U1033" s="10" t="str">
        <f>IF(Overall!$A1035&lt;&gt;"",IF(AND(MONTH($O1033) &lt;= 1, MONTH($P1033) &gt;= 1), IF($T1033 &lt;&gt; "", $H1033/$T1033, ""), ""),"")</f>
        <v/>
      </c>
      <c r="V1033" s="10" t="str">
        <f>IF(Overall!$A1035&lt;&gt;"",IF(AND(MONTH($O1033) &lt;= 2, MONTH($P1033) &gt;= 2), IF($T1033 &lt;&gt; "", $H1033/$T1033, ""), ""),"")</f>
        <v/>
      </c>
      <c r="W1033" s="10" t="str">
        <f>IF(Overall!$A1035&lt;&gt;"",IF(AND(MONTH($O1033) &lt;= 3, MONTH($P1033) &gt;= 3), IF($T1033 &lt;&gt; "", $H1033/$T1033, ""), ""),"")</f>
        <v/>
      </c>
      <c r="X1033" s="10" t="str">
        <f>IF(Overall!$A1035&lt;&gt;"",IF(AND(MONTH($O1033) &lt;= 4, MONTH($P1033) &gt;= 4), IF($T1033 &lt;&gt; "", $H1033/$T1033, ""), ""),"")</f>
        <v/>
      </c>
      <c r="Y1033" s="10" t="str">
        <f>IF(Overall!$A1035&lt;&gt;"",IF(AND(MONTH($O1033) &lt;= 5, MONTH($P1033) &gt;= 5), IF($T1033 &lt;&gt; "", $H1033/$T1033, ""), ""),"")</f>
        <v/>
      </c>
      <c r="Z1033" s="10" t="str">
        <f>IF(Overall!$A1035&lt;&gt;"",IF(AND(MONTH($O1033) &lt;= 6, MONTH($P1033) &gt;= 6), IF($T1033 &lt;&gt; "", $H1033/$T1033, ""), ""),"")</f>
        <v/>
      </c>
      <c r="AA1033" s="10" t="str">
        <f>IF(Overall!$A1035&lt;&gt;"",IF(AND(MONTH($O1033) &lt;= 7, MONTH($P1033) &gt;= 7 ), IF($T1033 &lt;&gt; "", $H1033/$T1033, ""), ""),"")</f>
        <v/>
      </c>
      <c r="AB1033" s="10" t="str">
        <f>IF(Overall!$A1035&lt;&gt;"",IF(AND(MONTH($O1033) &lt;= 8, MONTH($P1033) &gt;= 8), IF($T1033 &lt;&gt; "", $H1033/$T1033, ""), ""),"")</f>
        <v/>
      </c>
      <c r="AC1033" s="10" t="str">
        <f>IF(Overall!$A1035&lt;&gt;"",IF(AND(MONTH($O1033) &lt;= 9, MONTH($P1033) &gt;= 9), IF($T1033 &lt;&gt; "", $H1033/$T1033, ""), ""),"")</f>
        <v/>
      </c>
      <c r="AD1033" s="10" t="str">
        <f>IF(Overall!$A1035&lt;&gt;"",IF(AND(MONTH($O1033) &lt;= 10, MONTH($P1033) &gt;= 10), IF($T1033 &lt;&gt; "", $H1033/$T1033, ""), ""),"")</f>
        <v/>
      </c>
      <c r="AE1033" s="10" t="str">
        <f>IF(Overall!$A1035&lt;&gt;"",IF(AND(MONTH($O1033) &lt;= 11, MONTH($P1033) &gt;= 11), IF($T1033 &lt;&gt; "", $H1033/$T1033, ""), ""),"")</f>
        <v/>
      </c>
      <c r="AF1033" s="10" t="str">
        <f>IF(Overall!$A1035&lt;&gt;"",IF(AND(MONTH($O1033) &lt;= 12, MONTH($P1033) &gt;= 12), IF($T1033 &lt;&gt; "", $H1033/$T1033, ""), ""),"")</f>
        <v/>
      </c>
      <c r="AH1033" s="10" t="str">
        <f ca="1">IFERROR(IF(AND(NOW()&lt;= EOMONTH(DATE(YEAR($P1033),1, 1), 0), Overall!$A1035&lt;&gt;"", MONTH($O1033) &lt;= 1, MONTH($P1033) &gt;= 1), IF($T1033 &lt;&gt; "", $H1033/$T1033, ""), ""), "")</f>
        <v/>
      </c>
      <c r="AI1033" s="10" t="str">
        <f ca="1">IFERROR(IF(AND(NOW()&lt;= EOMONTH(DATE(YEAR($P1033),2, 1), 0), Overall!$A1035&lt;&gt;"", MONTH($O1033) &lt;= 2, MONTH($P1033) &gt;= 2), IF($T1033 &lt;&gt; "", $H1033/$T1033, ""), ""), "")</f>
        <v/>
      </c>
      <c r="AJ1033" s="10" t="str">
        <f ca="1">IFERROR(IF(AND(NOW()&lt;= EOMONTH(DATE(YEAR($P1033),3, 1), 0), Overall!$A1035&lt;&gt;"", MONTH($O1033) &lt;= 3, MONTH($P1033) &gt;= 3), IF($T1033 &lt;&gt; "", $H1033/$T1033, ""), ""), "")</f>
        <v/>
      </c>
      <c r="AK1033" s="10" t="str">
        <f ca="1">IFERROR(IF(AND(NOW()&lt;= EOMONTH(DATE(YEAR($P1033),4, 1), 0), Overall!$A1035&lt;&gt;"", MONTH($O1033) &lt;= 4, MONTH($P1033) &gt;= 4), IF($T1033 &lt;&gt; "", $H1033/$T1033, ""), ""), "")</f>
        <v/>
      </c>
      <c r="AL1033" s="10" t="str">
        <f ca="1">IFERROR(IF(AND(NOW()&lt;= EOMONTH(DATE(YEAR($P1033),5, 1), 0), Overall!$A1035&lt;&gt;"", MONTH($O1033) &lt;= 5, MONTH($P1033) &gt;= 5), IF($T1033 &lt;&gt; "", $H1033/$T1033, ""), ""), "")</f>
        <v/>
      </c>
      <c r="AM1033" s="10" t="str">
        <f ca="1">IFERROR(IF(AND(NOW()&lt;= EOMONTH(DATE(YEAR($P1033),6, 1), 0), Overall!$A1035&lt;&gt;"", MONTH($O1033) &lt;= 6, MONTH($P1033) &gt;= 6), IF($T1033 &lt;&gt; "", $H1033/$T1033, ""), ""), "")</f>
        <v/>
      </c>
      <c r="AN1033" s="10" t="str">
        <f ca="1">IFERROR(IF(AND(NOW()&lt;= EOMONTH(DATE(YEAR($P1033),7, 1), 0), Overall!$A1035&lt;&gt;"", MONTH($O1033) &lt;= 7, MONTH($P1033) &gt;= 7), IF($T1033 &lt;&gt; "", $H1033/$T1033, ""), ""), "")</f>
        <v/>
      </c>
      <c r="AO1033" s="10" t="str">
        <f ca="1">IFERROR(IF(AND(NOW()&lt;= EOMONTH(DATE(YEAR($P1033),8, 1), 0), Overall!$A1035&lt;&gt;"", MONTH($O1033) &lt;= 8, MONTH($P1033) &gt;= 8), IF($T1033 &lt;&gt; "", $H1033/$T1033, ""), ""), "")</f>
        <v/>
      </c>
      <c r="AP1033" s="10" t="str">
        <f ca="1">IFERROR(IF(AND(NOW()&lt;= EOMONTH(DATE(YEAR($P1033),9, 1), 0), Overall!$A1035&lt;&gt;"", MONTH($O1033) &lt;= 9, MONTH($P1033) &gt;= 9), IF($T1033 &lt;&gt; "", $H1033/$T1033, ""), ""), "")</f>
        <v/>
      </c>
      <c r="AQ1033" s="10" t="str">
        <f ca="1">IFERROR(IF(AND(NOW()&lt;= EOMONTH(DATE(YEAR($P1033),10, 1), 0), Overall!$A1035&lt;&gt;"", MONTH($O1033) &lt;= 10, MONTH($P1033) &gt;= 10), IF($T1033 &lt;&gt; "", $H1033/$T1033, ""), ""), "")</f>
        <v/>
      </c>
      <c r="AR1033" s="10" t="str">
        <f ca="1">IFERROR(IF(AND(NOW()&lt;= EOMONTH(DATE(YEAR($P1033),11, 1), 0), Overall!$A1035&lt;&gt;"", MONTH($O1033) &lt;=11, MONTH($P1033) &gt;= 11), IF($T1033 &lt;&gt; "", $H1033/$T1033, ""), ""), "")</f>
        <v/>
      </c>
      <c r="AS1033" s="10" t="str">
        <f ca="1">IFERROR(IF(AND(NOW()&lt;= EOMONTH(DATE(YEAR($P1033),12, 1), 0), Overall!$A1035&lt;&gt;"", MONTH($O1033) &lt;= 12, MONTH($P1033) &gt;= 12), IF($T1033 &lt;&gt; "", $H1033/$T1033, ""), ""), "")</f>
        <v/>
      </c>
      <c r="AT1033" s="16">
        <f t="shared" ca="1" si="32"/>
        <v>0</v>
      </c>
    </row>
    <row r="1034" spans="1:46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6" t="str">
        <f>IF(Overall!T1036&lt;&gt;"",VALUE(Overall!T1036),"")</f>
        <v/>
      </c>
      <c r="O1034" s="7" t="str">
        <f>IF(Overall!L1036&lt;&gt;"", DATEVALUE(Overall!L1036), "")</f>
        <v/>
      </c>
      <c r="P1034" s="7" t="str">
        <f>IF(Overall!M1036&lt;&gt;"", DATEVALUE(Overall!M1036), "")</f>
        <v/>
      </c>
      <c r="Q1034" s="7" t="str">
        <f>IF(Overall!S1036&lt;&gt;"",_xlfn.VALUETOTEXT(Overall!S1036),"")</f>
        <v/>
      </c>
      <c r="R1034" s="7" t="str">
        <f>IF(Overall!O1036&lt;&gt;"", DATEVALUE(Overall!O1036), "")</f>
        <v/>
      </c>
      <c r="S1034" s="7" t="str">
        <f>IF(Overall!O1036&lt;&gt;"", DATEVALUE(Overall!O1036), "")</f>
        <v/>
      </c>
      <c r="T1034" s="5" t="str">
        <f t="shared" si="33"/>
        <v/>
      </c>
      <c r="U1034" s="10" t="str">
        <f>IF(Overall!$A1036&lt;&gt;"",IF(AND(MONTH($O1034) &lt;= 1, MONTH($P1034) &gt;= 1), IF($T1034 &lt;&gt; "", $H1034/$T1034, ""), ""),"")</f>
        <v/>
      </c>
      <c r="V1034" s="10" t="str">
        <f>IF(Overall!$A1036&lt;&gt;"",IF(AND(MONTH($O1034) &lt;= 2, MONTH($P1034) &gt;= 2), IF($T1034 &lt;&gt; "", $H1034/$T1034, ""), ""),"")</f>
        <v/>
      </c>
      <c r="W1034" s="10" t="str">
        <f>IF(Overall!$A1036&lt;&gt;"",IF(AND(MONTH($O1034) &lt;= 3, MONTH($P1034) &gt;= 3), IF($T1034 &lt;&gt; "", $H1034/$T1034, ""), ""),"")</f>
        <v/>
      </c>
      <c r="X1034" s="10" t="str">
        <f>IF(Overall!$A1036&lt;&gt;"",IF(AND(MONTH($O1034) &lt;= 4, MONTH($P1034) &gt;= 4), IF($T1034 &lt;&gt; "", $H1034/$T1034, ""), ""),"")</f>
        <v/>
      </c>
      <c r="Y1034" s="10" t="str">
        <f>IF(Overall!$A1036&lt;&gt;"",IF(AND(MONTH($O1034) &lt;= 5, MONTH($P1034) &gt;= 5), IF($T1034 &lt;&gt; "", $H1034/$T1034, ""), ""),"")</f>
        <v/>
      </c>
      <c r="Z1034" s="10" t="str">
        <f>IF(Overall!$A1036&lt;&gt;"",IF(AND(MONTH($O1034) &lt;= 6, MONTH($P1034) &gt;= 6), IF($T1034 &lt;&gt; "", $H1034/$T1034, ""), ""),"")</f>
        <v/>
      </c>
      <c r="AA1034" s="10" t="str">
        <f>IF(Overall!$A1036&lt;&gt;"",IF(AND(MONTH($O1034) &lt;= 7, MONTH($P1034) &gt;= 7 ), IF($T1034 &lt;&gt; "", $H1034/$T1034, ""), ""),"")</f>
        <v/>
      </c>
      <c r="AB1034" s="10" t="str">
        <f>IF(Overall!$A1036&lt;&gt;"",IF(AND(MONTH($O1034) &lt;= 8, MONTH($P1034) &gt;= 8), IF($T1034 &lt;&gt; "", $H1034/$T1034, ""), ""),"")</f>
        <v/>
      </c>
      <c r="AC1034" s="10" t="str">
        <f>IF(Overall!$A1036&lt;&gt;"",IF(AND(MONTH($O1034) &lt;= 9, MONTH($P1034) &gt;= 9), IF($T1034 &lt;&gt; "", $H1034/$T1034, ""), ""),"")</f>
        <v/>
      </c>
      <c r="AD1034" s="10" t="str">
        <f>IF(Overall!$A1036&lt;&gt;"",IF(AND(MONTH($O1034) &lt;= 10, MONTH($P1034) &gt;= 10), IF($T1034 &lt;&gt; "", $H1034/$T1034, ""), ""),"")</f>
        <v/>
      </c>
      <c r="AE1034" s="10" t="str">
        <f>IF(Overall!$A1036&lt;&gt;"",IF(AND(MONTH($O1034) &lt;= 11, MONTH($P1034) &gt;= 11), IF($T1034 &lt;&gt; "", $H1034/$T1034, ""), ""),"")</f>
        <v/>
      </c>
      <c r="AF1034" s="10" t="str">
        <f>IF(Overall!$A1036&lt;&gt;"",IF(AND(MONTH($O1034) &lt;= 12, MONTH($P1034) &gt;= 12), IF($T1034 &lt;&gt; "", $H1034/$T1034, ""), ""),"")</f>
        <v/>
      </c>
      <c r="AH1034" s="10" t="str">
        <f ca="1">IFERROR(IF(AND(NOW()&lt;= EOMONTH(DATE(YEAR($P1034),1, 1), 0), Overall!$A1036&lt;&gt;"", MONTH($O1034) &lt;= 1, MONTH($P1034) &gt;= 1), IF($T1034 &lt;&gt; "", $H1034/$T1034, ""), ""), "")</f>
        <v/>
      </c>
      <c r="AI1034" s="10" t="str">
        <f ca="1">IFERROR(IF(AND(NOW()&lt;= EOMONTH(DATE(YEAR($P1034),2, 1), 0), Overall!$A1036&lt;&gt;"", MONTH($O1034) &lt;= 2, MONTH($P1034) &gt;= 2), IF($T1034 &lt;&gt; "", $H1034/$T1034, ""), ""), "")</f>
        <v/>
      </c>
      <c r="AJ1034" s="10" t="str">
        <f ca="1">IFERROR(IF(AND(NOW()&lt;= EOMONTH(DATE(YEAR($P1034),3, 1), 0), Overall!$A1036&lt;&gt;"", MONTH($O1034) &lt;= 3, MONTH($P1034) &gt;= 3), IF($T1034 &lt;&gt; "", $H1034/$T1034, ""), ""), "")</f>
        <v/>
      </c>
      <c r="AK1034" s="10" t="str">
        <f ca="1">IFERROR(IF(AND(NOW()&lt;= EOMONTH(DATE(YEAR($P1034),4, 1), 0), Overall!$A1036&lt;&gt;"", MONTH($O1034) &lt;= 4, MONTH($P1034) &gt;= 4), IF($T1034 &lt;&gt; "", $H1034/$T1034, ""), ""), "")</f>
        <v/>
      </c>
      <c r="AL1034" s="10" t="str">
        <f ca="1">IFERROR(IF(AND(NOW()&lt;= EOMONTH(DATE(YEAR($P1034),5, 1), 0), Overall!$A1036&lt;&gt;"", MONTH($O1034) &lt;= 5, MONTH($P1034) &gt;= 5), IF($T1034 &lt;&gt; "", $H1034/$T1034, ""), ""), "")</f>
        <v/>
      </c>
      <c r="AM1034" s="10" t="str">
        <f ca="1">IFERROR(IF(AND(NOW()&lt;= EOMONTH(DATE(YEAR($P1034),6, 1), 0), Overall!$A1036&lt;&gt;"", MONTH($O1034) &lt;= 6, MONTH($P1034) &gt;= 6), IF($T1034 &lt;&gt; "", $H1034/$T1034, ""), ""), "")</f>
        <v/>
      </c>
      <c r="AN1034" s="10" t="str">
        <f ca="1">IFERROR(IF(AND(NOW()&lt;= EOMONTH(DATE(YEAR($P1034),7, 1), 0), Overall!$A1036&lt;&gt;"", MONTH($O1034) &lt;= 7, MONTH($P1034) &gt;= 7), IF($T1034 &lt;&gt; "", $H1034/$T1034, ""), ""), "")</f>
        <v/>
      </c>
      <c r="AO1034" s="10" t="str">
        <f ca="1">IFERROR(IF(AND(NOW()&lt;= EOMONTH(DATE(YEAR($P1034),8, 1), 0), Overall!$A1036&lt;&gt;"", MONTH($O1034) &lt;= 8, MONTH($P1034) &gt;= 8), IF($T1034 &lt;&gt; "", $H1034/$T1034, ""), ""), "")</f>
        <v/>
      </c>
      <c r="AP1034" s="10" t="str">
        <f ca="1">IFERROR(IF(AND(NOW()&lt;= EOMONTH(DATE(YEAR($P1034),9, 1), 0), Overall!$A1036&lt;&gt;"", MONTH($O1034) &lt;= 9, MONTH($P1034) &gt;= 9), IF($T1034 &lt;&gt; "", $H1034/$T1034, ""), ""), "")</f>
        <v/>
      </c>
      <c r="AQ1034" s="10" t="str">
        <f ca="1">IFERROR(IF(AND(NOW()&lt;= EOMONTH(DATE(YEAR($P1034),10, 1), 0), Overall!$A1036&lt;&gt;"", MONTH($O1034) &lt;= 10, MONTH($P1034) &gt;= 10), IF($T1034 &lt;&gt; "", $H1034/$T1034, ""), ""), "")</f>
        <v/>
      </c>
      <c r="AR1034" s="10" t="str">
        <f ca="1">IFERROR(IF(AND(NOW()&lt;= EOMONTH(DATE(YEAR($P1034),11, 1), 0), Overall!$A1036&lt;&gt;"", MONTH($O1034) &lt;=11, MONTH($P1034) &gt;= 11), IF($T1034 &lt;&gt; "", $H1034/$T1034, ""), ""), "")</f>
        <v/>
      </c>
      <c r="AS1034" s="10" t="str">
        <f ca="1">IFERROR(IF(AND(NOW()&lt;= EOMONTH(DATE(YEAR($P1034),12, 1), 0), Overall!$A1036&lt;&gt;"", MONTH($O1034) &lt;= 12, MONTH($P1034) &gt;= 12), IF($T1034 &lt;&gt; "", $H1034/$T1034, ""), ""), "")</f>
        <v/>
      </c>
      <c r="AT1034" s="16">
        <f t="shared" ca="1" si="32"/>
        <v>0</v>
      </c>
    </row>
    <row r="1035" spans="1:46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6" t="str">
        <f>IF(Overall!T1037&lt;&gt;"",VALUE(Overall!T1037),"")</f>
        <v/>
      </c>
      <c r="O1035" s="7" t="str">
        <f>IF(Overall!L1037&lt;&gt;"", DATEVALUE(Overall!L1037), "")</f>
        <v/>
      </c>
      <c r="P1035" s="7" t="str">
        <f>IF(Overall!M1037&lt;&gt;"", DATEVALUE(Overall!M1037), "")</f>
        <v/>
      </c>
      <c r="Q1035" s="7" t="str">
        <f>IF(Overall!S1037&lt;&gt;"",_xlfn.VALUETOTEXT(Overall!S1037),"")</f>
        <v/>
      </c>
      <c r="R1035" s="7" t="str">
        <f>IF(Overall!O1037&lt;&gt;"", DATEVALUE(Overall!O1037), "")</f>
        <v/>
      </c>
      <c r="S1035" s="7" t="str">
        <f>IF(Overall!O1037&lt;&gt;"", DATEVALUE(Overall!O1037), "")</f>
        <v/>
      </c>
      <c r="T1035" s="5" t="str">
        <f t="shared" si="33"/>
        <v/>
      </c>
      <c r="U1035" s="10" t="str">
        <f>IF(Overall!$A1037&lt;&gt;"",IF(AND(MONTH($O1035) &lt;= 1, MONTH($P1035) &gt;= 1), IF($T1035 &lt;&gt; "", $H1035/$T1035, ""), ""),"")</f>
        <v/>
      </c>
      <c r="V1035" s="10" t="str">
        <f>IF(Overall!$A1037&lt;&gt;"",IF(AND(MONTH($O1035) &lt;= 2, MONTH($P1035) &gt;= 2), IF($T1035 &lt;&gt; "", $H1035/$T1035, ""), ""),"")</f>
        <v/>
      </c>
      <c r="W1035" s="10" t="str">
        <f>IF(Overall!$A1037&lt;&gt;"",IF(AND(MONTH($O1035) &lt;= 3, MONTH($P1035) &gt;= 3), IF($T1035 &lt;&gt; "", $H1035/$T1035, ""), ""),"")</f>
        <v/>
      </c>
      <c r="X1035" s="10" t="str">
        <f>IF(Overall!$A1037&lt;&gt;"",IF(AND(MONTH($O1035) &lt;= 4, MONTH($P1035) &gt;= 4), IF($T1035 &lt;&gt; "", $H1035/$T1035, ""), ""),"")</f>
        <v/>
      </c>
      <c r="Y1035" s="10" t="str">
        <f>IF(Overall!$A1037&lt;&gt;"",IF(AND(MONTH($O1035) &lt;= 5, MONTH($P1035) &gt;= 5), IF($T1035 &lt;&gt; "", $H1035/$T1035, ""), ""),"")</f>
        <v/>
      </c>
      <c r="Z1035" s="10" t="str">
        <f>IF(Overall!$A1037&lt;&gt;"",IF(AND(MONTH($O1035) &lt;= 6, MONTH($P1035) &gt;= 6), IF($T1035 &lt;&gt; "", $H1035/$T1035, ""), ""),"")</f>
        <v/>
      </c>
      <c r="AA1035" s="10" t="str">
        <f>IF(Overall!$A1037&lt;&gt;"",IF(AND(MONTH($O1035) &lt;= 7, MONTH($P1035) &gt;= 7 ), IF($T1035 &lt;&gt; "", $H1035/$T1035, ""), ""),"")</f>
        <v/>
      </c>
      <c r="AB1035" s="10" t="str">
        <f>IF(Overall!$A1037&lt;&gt;"",IF(AND(MONTH($O1035) &lt;= 8, MONTH($P1035) &gt;= 8), IF($T1035 &lt;&gt; "", $H1035/$T1035, ""), ""),"")</f>
        <v/>
      </c>
      <c r="AC1035" s="10" t="str">
        <f>IF(Overall!$A1037&lt;&gt;"",IF(AND(MONTH($O1035) &lt;= 9, MONTH($P1035) &gt;= 9), IF($T1035 &lt;&gt; "", $H1035/$T1035, ""), ""),"")</f>
        <v/>
      </c>
      <c r="AD1035" s="10" t="str">
        <f>IF(Overall!$A1037&lt;&gt;"",IF(AND(MONTH($O1035) &lt;= 10, MONTH($P1035) &gt;= 10), IF($T1035 &lt;&gt; "", $H1035/$T1035, ""), ""),"")</f>
        <v/>
      </c>
      <c r="AE1035" s="10" t="str">
        <f>IF(Overall!$A1037&lt;&gt;"",IF(AND(MONTH($O1035) &lt;= 11, MONTH($P1035) &gt;= 11), IF($T1035 &lt;&gt; "", $H1035/$T1035, ""), ""),"")</f>
        <v/>
      </c>
      <c r="AF1035" s="10" t="str">
        <f>IF(Overall!$A1037&lt;&gt;"",IF(AND(MONTH($O1035) &lt;= 12, MONTH($P1035) &gt;= 12), IF($T1035 &lt;&gt; "", $H1035/$T1035, ""), ""),"")</f>
        <v/>
      </c>
      <c r="AH1035" s="10" t="str">
        <f ca="1">IFERROR(IF(AND(NOW()&lt;= EOMONTH(DATE(YEAR($P1035),1, 1), 0), Overall!$A1037&lt;&gt;"", MONTH($O1035) &lt;= 1, MONTH($P1035) &gt;= 1), IF($T1035 &lt;&gt; "", $H1035/$T1035, ""), ""), "")</f>
        <v/>
      </c>
      <c r="AI1035" s="10" t="str">
        <f ca="1">IFERROR(IF(AND(NOW()&lt;= EOMONTH(DATE(YEAR($P1035),2, 1), 0), Overall!$A1037&lt;&gt;"", MONTH($O1035) &lt;= 2, MONTH($P1035) &gt;= 2), IF($T1035 &lt;&gt; "", $H1035/$T1035, ""), ""), "")</f>
        <v/>
      </c>
      <c r="AJ1035" s="10" t="str">
        <f ca="1">IFERROR(IF(AND(NOW()&lt;= EOMONTH(DATE(YEAR($P1035),3, 1), 0), Overall!$A1037&lt;&gt;"", MONTH($O1035) &lt;= 3, MONTH($P1035) &gt;= 3), IF($T1035 &lt;&gt; "", $H1035/$T1035, ""), ""), "")</f>
        <v/>
      </c>
      <c r="AK1035" s="10" t="str">
        <f ca="1">IFERROR(IF(AND(NOW()&lt;= EOMONTH(DATE(YEAR($P1035),4, 1), 0), Overall!$A1037&lt;&gt;"", MONTH($O1035) &lt;= 4, MONTH($P1035) &gt;= 4), IF($T1035 &lt;&gt; "", $H1035/$T1035, ""), ""), "")</f>
        <v/>
      </c>
      <c r="AL1035" s="10" t="str">
        <f ca="1">IFERROR(IF(AND(NOW()&lt;= EOMONTH(DATE(YEAR($P1035),5, 1), 0), Overall!$A1037&lt;&gt;"", MONTH($O1035) &lt;= 5, MONTH($P1035) &gt;= 5), IF($T1035 &lt;&gt; "", $H1035/$T1035, ""), ""), "")</f>
        <v/>
      </c>
      <c r="AM1035" s="10" t="str">
        <f ca="1">IFERROR(IF(AND(NOW()&lt;= EOMONTH(DATE(YEAR($P1035),6, 1), 0), Overall!$A1037&lt;&gt;"", MONTH($O1035) &lt;= 6, MONTH($P1035) &gt;= 6), IF($T1035 &lt;&gt; "", $H1035/$T1035, ""), ""), "")</f>
        <v/>
      </c>
      <c r="AN1035" s="10" t="str">
        <f ca="1">IFERROR(IF(AND(NOW()&lt;= EOMONTH(DATE(YEAR($P1035),7, 1), 0), Overall!$A1037&lt;&gt;"", MONTH($O1035) &lt;= 7, MONTH($P1035) &gt;= 7), IF($T1035 &lt;&gt; "", $H1035/$T1035, ""), ""), "")</f>
        <v/>
      </c>
      <c r="AO1035" s="10" t="str">
        <f ca="1">IFERROR(IF(AND(NOW()&lt;= EOMONTH(DATE(YEAR($P1035),8, 1), 0), Overall!$A1037&lt;&gt;"", MONTH($O1035) &lt;= 8, MONTH($P1035) &gt;= 8), IF($T1035 &lt;&gt; "", $H1035/$T1035, ""), ""), "")</f>
        <v/>
      </c>
      <c r="AP1035" s="10" t="str">
        <f ca="1">IFERROR(IF(AND(NOW()&lt;= EOMONTH(DATE(YEAR($P1035),9, 1), 0), Overall!$A1037&lt;&gt;"", MONTH($O1035) &lt;= 9, MONTH($P1035) &gt;= 9), IF($T1035 &lt;&gt; "", $H1035/$T1035, ""), ""), "")</f>
        <v/>
      </c>
      <c r="AQ1035" s="10" t="str">
        <f ca="1">IFERROR(IF(AND(NOW()&lt;= EOMONTH(DATE(YEAR($P1035),10, 1), 0), Overall!$A1037&lt;&gt;"", MONTH($O1035) &lt;= 10, MONTH($P1035) &gt;= 10), IF($T1035 &lt;&gt; "", $H1035/$T1035, ""), ""), "")</f>
        <v/>
      </c>
      <c r="AR1035" s="10" t="str">
        <f ca="1">IFERROR(IF(AND(NOW()&lt;= EOMONTH(DATE(YEAR($P1035),11, 1), 0), Overall!$A1037&lt;&gt;"", MONTH($O1035) &lt;=11, MONTH($P1035) &gt;= 11), IF($T1035 &lt;&gt; "", $H1035/$T1035, ""), ""), "")</f>
        <v/>
      </c>
      <c r="AS1035" s="10" t="str">
        <f ca="1">IFERROR(IF(AND(NOW()&lt;= EOMONTH(DATE(YEAR($P1035),12, 1), 0), Overall!$A1037&lt;&gt;"", MONTH($O1035) &lt;= 12, MONTH($P1035) &gt;= 12), IF($T1035 &lt;&gt; "", $H1035/$T1035, ""), ""), "")</f>
        <v/>
      </c>
      <c r="AT1035" s="16">
        <f t="shared" ca="1" si="32"/>
        <v>0</v>
      </c>
    </row>
    <row r="1036" spans="1:46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6" t="str">
        <f>IF(Overall!T1038&lt;&gt;"",VALUE(Overall!T1038),"")</f>
        <v/>
      </c>
      <c r="O1036" s="7" t="str">
        <f>IF(Overall!L1038&lt;&gt;"", DATEVALUE(Overall!L1038), "")</f>
        <v/>
      </c>
      <c r="P1036" s="7" t="str">
        <f>IF(Overall!M1038&lt;&gt;"", DATEVALUE(Overall!M1038), "")</f>
        <v/>
      </c>
      <c r="Q1036" s="7" t="str">
        <f>IF(Overall!S1038&lt;&gt;"",_xlfn.VALUETOTEXT(Overall!S1038),"")</f>
        <v/>
      </c>
      <c r="R1036" s="7" t="str">
        <f>IF(Overall!O1038&lt;&gt;"", DATEVALUE(Overall!O1038), "")</f>
        <v/>
      </c>
      <c r="S1036" s="7" t="str">
        <f>IF(Overall!O1038&lt;&gt;"", DATEVALUE(Overall!O1038), "")</f>
        <v/>
      </c>
      <c r="T1036" s="5" t="str">
        <f t="shared" si="33"/>
        <v/>
      </c>
      <c r="U1036" s="10" t="str">
        <f>IF(Overall!$A1038&lt;&gt;"",IF(AND(MONTH($O1036) &lt;= 1, MONTH($P1036) &gt;= 1), IF($T1036 &lt;&gt; "", $H1036/$T1036, ""), ""),"")</f>
        <v/>
      </c>
      <c r="V1036" s="10" t="str">
        <f>IF(Overall!$A1038&lt;&gt;"",IF(AND(MONTH($O1036) &lt;= 2, MONTH($P1036) &gt;= 2), IF($T1036 &lt;&gt; "", $H1036/$T1036, ""), ""),"")</f>
        <v/>
      </c>
      <c r="W1036" s="10" t="str">
        <f>IF(Overall!$A1038&lt;&gt;"",IF(AND(MONTH($O1036) &lt;= 3, MONTH($P1036) &gt;= 3), IF($T1036 &lt;&gt; "", $H1036/$T1036, ""), ""),"")</f>
        <v/>
      </c>
      <c r="X1036" s="10" t="str">
        <f>IF(Overall!$A1038&lt;&gt;"",IF(AND(MONTH($O1036) &lt;= 4, MONTH($P1036) &gt;= 4), IF($T1036 &lt;&gt; "", $H1036/$T1036, ""), ""),"")</f>
        <v/>
      </c>
      <c r="Y1036" s="10" t="str">
        <f>IF(Overall!$A1038&lt;&gt;"",IF(AND(MONTH($O1036) &lt;= 5, MONTH($P1036) &gt;= 5), IF($T1036 &lt;&gt; "", $H1036/$T1036, ""), ""),"")</f>
        <v/>
      </c>
      <c r="Z1036" s="10" t="str">
        <f>IF(Overall!$A1038&lt;&gt;"",IF(AND(MONTH($O1036) &lt;= 6, MONTH($P1036) &gt;= 6), IF($T1036 &lt;&gt; "", $H1036/$T1036, ""), ""),"")</f>
        <v/>
      </c>
      <c r="AA1036" s="10" t="str">
        <f>IF(Overall!$A1038&lt;&gt;"",IF(AND(MONTH($O1036) &lt;= 7, MONTH($P1036) &gt;= 7 ), IF($T1036 &lt;&gt; "", $H1036/$T1036, ""), ""),"")</f>
        <v/>
      </c>
      <c r="AB1036" s="10" t="str">
        <f>IF(Overall!$A1038&lt;&gt;"",IF(AND(MONTH($O1036) &lt;= 8, MONTH($P1036) &gt;= 8), IF($T1036 &lt;&gt; "", $H1036/$T1036, ""), ""),"")</f>
        <v/>
      </c>
      <c r="AC1036" s="10" t="str">
        <f>IF(Overall!$A1038&lt;&gt;"",IF(AND(MONTH($O1036) &lt;= 9, MONTH($P1036) &gt;= 9), IF($T1036 &lt;&gt; "", $H1036/$T1036, ""), ""),"")</f>
        <v/>
      </c>
      <c r="AD1036" s="10" t="str">
        <f>IF(Overall!$A1038&lt;&gt;"",IF(AND(MONTH($O1036) &lt;= 10, MONTH($P1036) &gt;= 10), IF($T1036 &lt;&gt; "", $H1036/$T1036, ""), ""),"")</f>
        <v/>
      </c>
      <c r="AE1036" s="10" t="str">
        <f>IF(Overall!$A1038&lt;&gt;"",IF(AND(MONTH($O1036) &lt;= 11, MONTH($P1036) &gt;= 11), IF($T1036 &lt;&gt; "", $H1036/$T1036, ""), ""),"")</f>
        <v/>
      </c>
      <c r="AF1036" s="10" t="str">
        <f>IF(Overall!$A1038&lt;&gt;"",IF(AND(MONTH($O1036) &lt;= 12, MONTH($P1036) &gt;= 12), IF($T1036 &lt;&gt; "", $H1036/$T1036, ""), ""),"")</f>
        <v/>
      </c>
      <c r="AH1036" s="10" t="str">
        <f ca="1">IFERROR(IF(AND(NOW()&lt;= EOMONTH(DATE(YEAR($P1036),1, 1), 0), Overall!$A1038&lt;&gt;"", MONTH($O1036) &lt;= 1, MONTH($P1036) &gt;= 1), IF($T1036 &lt;&gt; "", $H1036/$T1036, ""), ""), "")</f>
        <v/>
      </c>
      <c r="AI1036" s="10" t="str">
        <f ca="1">IFERROR(IF(AND(NOW()&lt;= EOMONTH(DATE(YEAR($P1036),2, 1), 0), Overall!$A1038&lt;&gt;"", MONTH($O1036) &lt;= 2, MONTH($P1036) &gt;= 2), IF($T1036 &lt;&gt; "", $H1036/$T1036, ""), ""), "")</f>
        <v/>
      </c>
      <c r="AJ1036" s="10" t="str">
        <f ca="1">IFERROR(IF(AND(NOW()&lt;= EOMONTH(DATE(YEAR($P1036),3, 1), 0), Overall!$A1038&lt;&gt;"", MONTH($O1036) &lt;= 3, MONTH($P1036) &gt;= 3), IF($T1036 &lt;&gt; "", $H1036/$T1036, ""), ""), "")</f>
        <v/>
      </c>
      <c r="AK1036" s="10" t="str">
        <f ca="1">IFERROR(IF(AND(NOW()&lt;= EOMONTH(DATE(YEAR($P1036),4, 1), 0), Overall!$A1038&lt;&gt;"", MONTH($O1036) &lt;= 4, MONTH($P1036) &gt;= 4), IF($T1036 &lt;&gt; "", $H1036/$T1036, ""), ""), "")</f>
        <v/>
      </c>
      <c r="AL1036" s="10" t="str">
        <f ca="1">IFERROR(IF(AND(NOW()&lt;= EOMONTH(DATE(YEAR($P1036),5, 1), 0), Overall!$A1038&lt;&gt;"", MONTH($O1036) &lt;= 5, MONTH($P1036) &gt;= 5), IF($T1036 &lt;&gt; "", $H1036/$T1036, ""), ""), "")</f>
        <v/>
      </c>
      <c r="AM1036" s="10" t="str">
        <f ca="1">IFERROR(IF(AND(NOW()&lt;= EOMONTH(DATE(YEAR($P1036),6, 1), 0), Overall!$A1038&lt;&gt;"", MONTH($O1036) &lt;= 6, MONTH($P1036) &gt;= 6), IF($T1036 &lt;&gt; "", $H1036/$T1036, ""), ""), "")</f>
        <v/>
      </c>
      <c r="AN1036" s="10" t="str">
        <f ca="1">IFERROR(IF(AND(NOW()&lt;= EOMONTH(DATE(YEAR($P1036),7, 1), 0), Overall!$A1038&lt;&gt;"", MONTH($O1036) &lt;= 7, MONTH($P1036) &gt;= 7), IF($T1036 &lt;&gt; "", $H1036/$T1036, ""), ""), "")</f>
        <v/>
      </c>
      <c r="AO1036" s="10" t="str">
        <f ca="1">IFERROR(IF(AND(NOW()&lt;= EOMONTH(DATE(YEAR($P1036),8, 1), 0), Overall!$A1038&lt;&gt;"", MONTH($O1036) &lt;= 8, MONTH($P1036) &gt;= 8), IF($T1036 &lt;&gt; "", $H1036/$T1036, ""), ""), "")</f>
        <v/>
      </c>
      <c r="AP1036" s="10" t="str">
        <f ca="1">IFERROR(IF(AND(NOW()&lt;= EOMONTH(DATE(YEAR($P1036),9, 1), 0), Overall!$A1038&lt;&gt;"", MONTH($O1036) &lt;= 9, MONTH($P1036) &gt;= 9), IF($T1036 &lt;&gt; "", $H1036/$T1036, ""), ""), "")</f>
        <v/>
      </c>
      <c r="AQ1036" s="10" t="str">
        <f ca="1">IFERROR(IF(AND(NOW()&lt;= EOMONTH(DATE(YEAR($P1036),10, 1), 0), Overall!$A1038&lt;&gt;"", MONTH($O1036) &lt;= 10, MONTH($P1036) &gt;= 10), IF($T1036 &lt;&gt; "", $H1036/$T1036, ""), ""), "")</f>
        <v/>
      </c>
      <c r="AR1036" s="10" t="str">
        <f ca="1">IFERROR(IF(AND(NOW()&lt;= EOMONTH(DATE(YEAR($P1036),11, 1), 0), Overall!$A1038&lt;&gt;"", MONTH($O1036) &lt;=11, MONTH($P1036) &gt;= 11), IF($T1036 &lt;&gt; "", $H1036/$T1036, ""), ""), "")</f>
        <v/>
      </c>
      <c r="AS1036" s="10" t="str">
        <f ca="1">IFERROR(IF(AND(NOW()&lt;= EOMONTH(DATE(YEAR($P1036),12, 1), 0), Overall!$A1038&lt;&gt;"", MONTH($O1036) &lt;= 12, MONTH($P1036) &gt;= 12), IF($T1036 &lt;&gt; "", $H1036/$T1036, ""), ""), "")</f>
        <v/>
      </c>
      <c r="AT1036" s="16">
        <f t="shared" ca="1" si="32"/>
        <v>0</v>
      </c>
    </row>
    <row r="1037" spans="1:46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6" t="str">
        <f>IF(Overall!T1039&lt;&gt;"",VALUE(Overall!T1039),"")</f>
        <v/>
      </c>
      <c r="O1037" s="7" t="str">
        <f>IF(Overall!L1039&lt;&gt;"", DATEVALUE(Overall!L1039), "")</f>
        <v/>
      </c>
      <c r="P1037" s="7" t="str">
        <f>IF(Overall!M1039&lt;&gt;"", DATEVALUE(Overall!M1039), "")</f>
        <v/>
      </c>
      <c r="Q1037" s="7" t="str">
        <f>IF(Overall!S1039&lt;&gt;"",_xlfn.VALUETOTEXT(Overall!S1039),"")</f>
        <v/>
      </c>
      <c r="R1037" s="7" t="str">
        <f>IF(Overall!O1039&lt;&gt;"", DATEVALUE(Overall!O1039), "")</f>
        <v/>
      </c>
      <c r="S1037" s="7" t="str">
        <f>IF(Overall!O1039&lt;&gt;"", DATEVALUE(Overall!O1039), "")</f>
        <v/>
      </c>
      <c r="T1037" s="5" t="str">
        <f t="shared" si="33"/>
        <v/>
      </c>
      <c r="U1037" s="10" t="str">
        <f>IF(Overall!$A1039&lt;&gt;"",IF(AND(MONTH($O1037) &lt;= 1, MONTH($P1037) &gt;= 1), IF($T1037 &lt;&gt; "", $H1037/$T1037, ""), ""),"")</f>
        <v/>
      </c>
      <c r="V1037" s="10" t="str">
        <f>IF(Overall!$A1039&lt;&gt;"",IF(AND(MONTH($O1037) &lt;= 2, MONTH($P1037) &gt;= 2), IF($T1037 &lt;&gt; "", $H1037/$T1037, ""), ""),"")</f>
        <v/>
      </c>
      <c r="W1037" s="10" t="str">
        <f>IF(Overall!$A1039&lt;&gt;"",IF(AND(MONTH($O1037) &lt;= 3, MONTH($P1037) &gt;= 3), IF($T1037 &lt;&gt; "", $H1037/$T1037, ""), ""),"")</f>
        <v/>
      </c>
      <c r="X1037" s="10" t="str">
        <f>IF(Overall!$A1039&lt;&gt;"",IF(AND(MONTH($O1037) &lt;= 4, MONTH($P1037) &gt;= 4), IF($T1037 &lt;&gt; "", $H1037/$T1037, ""), ""),"")</f>
        <v/>
      </c>
      <c r="Y1037" s="10" t="str">
        <f>IF(Overall!$A1039&lt;&gt;"",IF(AND(MONTH($O1037) &lt;= 5, MONTH($P1037) &gt;= 5), IF($T1037 &lt;&gt; "", $H1037/$T1037, ""), ""),"")</f>
        <v/>
      </c>
      <c r="Z1037" s="10" t="str">
        <f>IF(Overall!$A1039&lt;&gt;"",IF(AND(MONTH($O1037) &lt;= 6, MONTH($P1037) &gt;= 6), IF($T1037 &lt;&gt; "", $H1037/$T1037, ""), ""),"")</f>
        <v/>
      </c>
      <c r="AA1037" s="10" t="str">
        <f>IF(Overall!$A1039&lt;&gt;"",IF(AND(MONTH($O1037) &lt;= 7, MONTH($P1037) &gt;= 7 ), IF($T1037 &lt;&gt; "", $H1037/$T1037, ""), ""),"")</f>
        <v/>
      </c>
      <c r="AB1037" s="10" t="str">
        <f>IF(Overall!$A1039&lt;&gt;"",IF(AND(MONTH($O1037) &lt;= 8, MONTH($P1037) &gt;= 8), IF($T1037 &lt;&gt; "", $H1037/$T1037, ""), ""),"")</f>
        <v/>
      </c>
      <c r="AC1037" s="10" t="str">
        <f>IF(Overall!$A1039&lt;&gt;"",IF(AND(MONTH($O1037) &lt;= 9, MONTH($P1037) &gt;= 9), IF($T1037 &lt;&gt; "", $H1037/$T1037, ""), ""),"")</f>
        <v/>
      </c>
      <c r="AD1037" s="10" t="str">
        <f>IF(Overall!$A1039&lt;&gt;"",IF(AND(MONTH($O1037) &lt;= 10, MONTH($P1037) &gt;= 10), IF($T1037 &lt;&gt; "", $H1037/$T1037, ""), ""),"")</f>
        <v/>
      </c>
      <c r="AE1037" s="10" t="str">
        <f>IF(Overall!$A1039&lt;&gt;"",IF(AND(MONTH($O1037) &lt;= 11, MONTH($P1037) &gt;= 11), IF($T1037 &lt;&gt; "", $H1037/$T1037, ""), ""),"")</f>
        <v/>
      </c>
      <c r="AF1037" s="10" t="str">
        <f>IF(Overall!$A1039&lt;&gt;"",IF(AND(MONTH($O1037) &lt;= 12, MONTH($P1037) &gt;= 12), IF($T1037 &lt;&gt; "", $H1037/$T1037, ""), ""),"")</f>
        <v/>
      </c>
      <c r="AH1037" s="10" t="str">
        <f ca="1">IFERROR(IF(AND(NOW()&lt;= EOMONTH(DATE(YEAR($P1037),1, 1), 0), Overall!$A1039&lt;&gt;"", MONTH($O1037) &lt;= 1, MONTH($P1037) &gt;= 1), IF($T1037 &lt;&gt; "", $H1037/$T1037, ""), ""), "")</f>
        <v/>
      </c>
      <c r="AI1037" s="10" t="str">
        <f ca="1">IFERROR(IF(AND(NOW()&lt;= EOMONTH(DATE(YEAR($P1037),2, 1), 0), Overall!$A1039&lt;&gt;"", MONTH($O1037) &lt;= 2, MONTH($P1037) &gt;= 2), IF($T1037 &lt;&gt; "", $H1037/$T1037, ""), ""), "")</f>
        <v/>
      </c>
      <c r="AJ1037" s="10" t="str">
        <f ca="1">IFERROR(IF(AND(NOW()&lt;= EOMONTH(DATE(YEAR($P1037),3, 1), 0), Overall!$A1039&lt;&gt;"", MONTH($O1037) &lt;= 3, MONTH($P1037) &gt;= 3), IF($T1037 &lt;&gt; "", $H1037/$T1037, ""), ""), "")</f>
        <v/>
      </c>
      <c r="AK1037" s="10" t="str">
        <f ca="1">IFERROR(IF(AND(NOW()&lt;= EOMONTH(DATE(YEAR($P1037),4, 1), 0), Overall!$A1039&lt;&gt;"", MONTH($O1037) &lt;= 4, MONTH($P1037) &gt;= 4), IF($T1037 &lt;&gt; "", $H1037/$T1037, ""), ""), "")</f>
        <v/>
      </c>
      <c r="AL1037" s="10" t="str">
        <f ca="1">IFERROR(IF(AND(NOW()&lt;= EOMONTH(DATE(YEAR($P1037),5, 1), 0), Overall!$A1039&lt;&gt;"", MONTH($O1037) &lt;= 5, MONTH($P1037) &gt;= 5), IF($T1037 &lt;&gt; "", $H1037/$T1037, ""), ""), "")</f>
        <v/>
      </c>
      <c r="AM1037" s="10" t="str">
        <f ca="1">IFERROR(IF(AND(NOW()&lt;= EOMONTH(DATE(YEAR($P1037),6, 1), 0), Overall!$A1039&lt;&gt;"", MONTH($O1037) &lt;= 6, MONTH($P1037) &gt;= 6), IF($T1037 &lt;&gt; "", $H1037/$T1037, ""), ""), "")</f>
        <v/>
      </c>
      <c r="AN1037" s="10" t="str">
        <f ca="1">IFERROR(IF(AND(NOW()&lt;= EOMONTH(DATE(YEAR($P1037),7, 1), 0), Overall!$A1039&lt;&gt;"", MONTH($O1037) &lt;= 7, MONTH($P1037) &gt;= 7), IF($T1037 &lt;&gt; "", $H1037/$T1037, ""), ""), "")</f>
        <v/>
      </c>
      <c r="AO1037" s="10" t="str">
        <f ca="1">IFERROR(IF(AND(NOW()&lt;= EOMONTH(DATE(YEAR($P1037),8, 1), 0), Overall!$A1039&lt;&gt;"", MONTH($O1037) &lt;= 8, MONTH($P1037) &gt;= 8), IF($T1037 &lt;&gt; "", $H1037/$T1037, ""), ""), "")</f>
        <v/>
      </c>
      <c r="AP1037" s="10" t="str">
        <f ca="1">IFERROR(IF(AND(NOW()&lt;= EOMONTH(DATE(YEAR($P1037),9, 1), 0), Overall!$A1039&lt;&gt;"", MONTH($O1037) &lt;= 9, MONTH($P1037) &gt;= 9), IF($T1037 &lt;&gt; "", $H1037/$T1037, ""), ""), "")</f>
        <v/>
      </c>
      <c r="AQ1037" s="10" t="str">
        <f ca="1">IFERROR(IF(AND(NOW()&lt;= EOMONTH(DATE(YEAR($P1037),10, 1), 0), Overall!$A1039&lt;&gt;"", MONTH($O1037) &lt;= 10, MONTH($P1037) &gt;= 10), IF($T1037 &lt;&gt; "", $H1037/$T1037, ""), ""), "")</f>
        <v/>
      </c>
      <c r="AR1037" s="10" t="str">
        <f ca="1">IFERROR(IF(AND(NOW()&lt;= EOMONTH(DATE(YEAR($P1037),11, 1), 0), Overall!$A1039&lt;&gt;"", MONTH($O1037) &lt;=11, MONTH($P1037) &gt;= 11), IF($T1037 &lt;&gt; "", $H1037/$T1037, ""), ""), "")</f>
        <v/>
      </c>
      <c r="AS1037" s="10" t="str">
        <f ca="1">IFERROR(IF(AND(NOW()&lt;= EOMONTH(DATE(YEAR($P1037),12, 1), 0), Overall!$A1039&lt;&gt;"", MONTH($O1037) &lt;= 12, MONTH($P1037) &gt;= 12), IF($T1037 &lt;&gt; "", $H1037/$T1037, ""), ""), "")</f>
        <v/>
      </c>
      <c r="AT1037" s="16">
        <f t="shared" ca="1" si="32"/>
        <v>0</v>
      </c>
    </row>
    <row r="1038" spans="1:46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6" t="str">
        <f>IF(Overall!T1040&lt;&gt;"",VALUE(Overall!T1040),"")</f>
        <v/>
      </c>
      <c r="O1038" s="7" t="str">
        <f>IF(Overall!L1040&lt;&gt;"", DATEVALUE(Overall!L1040), "")</f>
        <v/>
      </c>
      <c r="P1038" s="7" t="str">
        <f>IF(Overall!M1040&lt;&gt;"", DATEVALUE(Overall!M1040), "")</f>
        <v/>
      </c>
      <c r="Q1038" s="7" t="str">
        <f>IF(Overall!S1040&lt;&gt;"",_xlfn.VALUETOTEXT(Overall!S1040),"")</f>
        <v/>
      </c>
      <c r="R1038" s="7" t="str">
        <f>IF(Overall!O1040&lt;&gt;"", DATEVALUE(Overall!O1040), "")</f>
        <v/>
      </c>
      <c r="S1038" s="7" t="str">
        <f>IF(Overall!O1040&lt;&gt;"", DATEVALUE(Overall!O1040), "")</f>
        <v/>
      </c>
      <c r="T1038" s="5" t="str">
        <f t="shared" si="33"/>
        <v/>
      </c>
      <c r="U1038" s="10" t="str">
        <f>IF(Overall!$A1040&lt;&gt;"",IF(AND(MONTH($O1038) &lt;= 1, MONTH($P1038) &gt;= 1), IF($T1038 &lt;&gt; "", $H1038/$T1038, ""), ""),"")</f>
        <v/>
      </c>
      <c r="V1038" s="10" t="str">
        <f>IF(Overall!$A1040&lt;&gt;"",IF(AND(MONTH($O1038) &lt;= 2, MONTH($P1038) &gt;= 2), IF($T1038 &lt;&gt; "", $H1038/$T1038, ""), ""),"")</f>
        <v/>
      </c>
      <c r="W1038" s="10" t="str">
        <f>IF(Overall!$A1040&lt;&gt;"",IF(AND(MONTH($O1038) &lt;= 3, MONTH($P1038) &gt;= 3), IF($T1038 &lt;&gt; "", $H1038/$T1038, ""), ""),"")</f>
        <v/>
      </c>
      <c r="X1038" s="10" t="str">
        <f>IF(Overall!$A1040&lt;&gt;"",IF(AND(MONTH($O1038) &lt;= 4, MONTH($P1038) &gt;= 4), IF($T1038 &lt;&gt; "", $H1038/$T1038, ""), ""),"")</f>
        <v/>
      </c>
      <c r="Y1038" s="10" t="str">
        <f>IF(Overall!$A1040&lt;&gt;"",IF(AND(MONTH($O1038) &lt;= 5, MONTH($P1038) &gt;= 5), IF($T1038 &lt;&gt; "", $H1038/$T1038, ""), ""),"")</f>
        <v/>
      </c>
      <c r="Z1038" s="10" t="str">
        <f>IF(Overall!$A1040&lt;&gt;"",IF(AND(MONTH($O1038) &lt;= 6, MONTH($P1038) &gt;= 6), IF($T1038 &lt;&gt; "", $H1038/$T1038, ""), ""),"")</f>
        <v/>
      </c>
      <c r="AA1038" s="10" t="str">
        <f>IF(Overall!$A1040&lt;&gt;"",IF(AND(MONTH($O1038) &lt;= 7, MONTH($P1038) &gt;= 7 ), IF($T1038 &lt;&gt; "", $H1038/$T1038, ""), ""),"")</f>
        <v/>
      </c>
      <c r="AB1038" s="10" t="str">
        <f>IF(Overall!$A1040&lt;&gt;"",IF(AND(MONTH($O1038) &lt;= 8, MONTH($P1038) &gt;= 8), IF($T1038 &lt;&gt; "", $H1038/$T1038, ""), ""),"")</f>
        <v/>
      </c>
      <c r="AC1038" s="10" t="str">
        <f>IF(Overall!$A1040&lt;&gt;"",IF(AND(MONTH($O1038) &lt;= 9, MONTH($P1038) &gt;= 9), IF($T1038 &lt;&gt; "", $H1038/$T1038, ""), ""),"")</f>
        <v/>
      </c>
      <c r="AD1038" s="10" t="str">
        <f>IF(Overall!$A1040&lt;&gt;"",IF(AND(MONTH($O1038) &lt;= 10, MONTH($P1038) &gt;= 10), IF($T1038 &lt;&gt; "", $H1038/$T1038, ""), ""),"")</f>
        <v/>
      </c>
      <c r="AE1038" s="10" t="str">
        <f>IF(Overall!$A1040&lt;&gt;"",IF(AND(MONTH($O1038) &lt;= 11, MONTH($P1038) &gt;= 11), IF($T1038 &lt;&gt; "", $H1038/$T1038, ""), ""),"")</f>
        <v/>
      </c>
      <c r="AF1038" s="10" t="str">
        <f>IF(Overall!$A1040&lt;&gt;"",IF(AND(MONTH($O1038) &lt;= 12, MONTH($P1038) &gt;= 12), IF($T1038 &lt;&gt; "", $H1038/$T1038, ""), ""),"")</f>
        <v/>
      </c>
      <c r="AH1038" s="10" t="str">
        <f ca="1">IFERROR(IF(AND(NOW()&lt;= EOMONTH(DATE(YEAR($P1038),1, 1), 0), Overall!$A1040&lt;&gt;"", MONTH($O1038) &lt;= 1, MONTH($P1038) &gt;= 1), IF($T1038 &lt;&gt; "", $H1038/$T1038, ""), ""), "")</f>
        <v/>
      </c>
      <c r="AI1038" s="10" t="str">
        <f ca="1">IFERROR(IF(AND(NOW()&lt;= EOMONTH(DATE(YEAR($P1038),2, 1), 0), Overall!$A1040&lt;&gt;"", MONTH($O1038) &lt;= 2, MONTH($P1038) &gt;= 2), IF($T1038 &lt;&gt; "", $H1038/$T1038, ""), ""), "")</f>
        <v/>
      </c>
      <c r="AJ1038" s="10" t="str">
        <f ca="1">IFERROR(IF(AND(NOW()&lt;= EOMONTH(DATE(YEAR($P1038),3, 1), 0), Overall!$A1040&lt;&gt;"", MONTH($O1038) &lt;= 3, MONTH($P1038) &gt;= 3), IF($T1038 &lt;&gt; "", $H1038/$T1038, ""), ""), "")</f>
        <v/>
      </c>
      <c r="AK1038" s="10" t="str">
        <f ca="1">IFERROR(IF(AND(NOW()&lt;= EOMONTH(DATE(YEAR($P1038),4, 1), 0), Overall!$A1040&lt;&gt;"", MONTH($O1038) &lt;= 4, MONTH($P1038) &gt;= 4), IF($T1038 &lt;&gt; "", $H1038/$T1038, ""), ""), "")</f>
        <v/>
      </c>
      <c r="AL1038" s="10" t="str">
        <f ca="1">IFERROR(IF(AND(NOW()&lt;= EOMONTH(DATE(YEAR($P1038),5, 1), 0), Overall!$A1040&lt;&gt;"", MONTH($O1038) &lt;= 5, MONTH($P1038) &gt;= 5), IF($T1038 &lt;&gt; "", $H1038/$T1038, ""), ""), "")</f>
        <v/>
      </c>
      <c r="AM1038" s="10" t="str">
        <f ca="1">IFERROR(IF(AND(NOW()&lt;= EOMONTH(DATE(YEAR($P1038),6, 1), 0), Overall!$A1040&lt;&gt;"", MONTH($O1038) &lt;= 6, MONTH($P1038) &gt;= 6), IF($T1038 &lt;&gt; "", $H1038/$T1038, ""), ""), "")</f>
        <v/>
      </c>
      <c r="AN1038" s="10" t="str">
        <f ca="1">IFERROR(IF(AND(NOW()&lt;= EOMONTH(DATE(YEAR($P1038),7, 1), 0), Overall!$A1040&lt;&gt;"", MONTH($O1038) &lt;= 7, MONTH($P1038) &gt;= 7), IF($T1038 &lt;&gt; "", $H1038/$T1038, ""), ""), "")</f>
        <v/>
      </c>
      <c r="AO1038" s="10" t="str">
        <f ca="1">IFERROR(IF(AND(NOW()&lt;= EOMONTH(DATE(YEAR($P1038),8, 1), 0), Overall!$A1040&lt;&gt;"", MONTH($O1038) &lt;= 8, MONTH($P1038) &gt;= 8), IF($T1038 &lt;&gt; "", $H1038/$T1038, ""), ""), "")</f>
        <v/>
      </c>
      <c r="AP1038" s="10" t="str">
        <f ca="1">IFERROR(IF(AND(NOW()&lt;= EOMONTH(DATE(YEAR($P1038),9, 1), 0), Overall!$A1040&lt;&gt;"", MONTH($O1038) &lt;= 9, MONTH($P1038) &gt;= 9), IF($T1038 &lt;&gt; "", $H1038/$T1038, ""), ""), "")</f>
        <v/>
      </c>
      <c r="AQ1038" s="10" t="str">
        <f ca="1">IFERROR(IF(AND(NOW()&lt;= EOMONTH(DATE(YEAR($P1038),10, 1), 0), Overall!$A1040&lt;&gt;"", MONTH($O1038) &lt;= 10, MONTH($P1038) &gt;= 10), IF($T1038 &lt;&gt; "", $H1038/$T1038, ""), ""), "")</f>
        <v/>
      </c>
      <c r="AR1038" s="10" t="str">
        <f ca="1">IFERROR(IF(AND(NOW()&lt;= EOMONTH(DATE(YEAR($P1038),11, 1), 0), Overall!$A1040&lt;&gt;"", MONTH($O1038) &lt;=11, MONTH($P1038) &gt;= 11), IF($T1038 &lt;&gt; "", $H1038/$T1038, ""), ""), "")</f>
        <v/>
      </c>
      <c r="AS1038" s="10" t="str">
        <f ca="1">IFERROR(IF(AND(NOW()&lt;= EOMONTH(DATE(YEAR($P1038),12, 1), 0), Overall!$A1040&lt;&gt;"", MONTH($O1038) &lt;= 12, MONTH($P1038) &gt;= 12), IF($T1038 &lt;&gt; "", $H1038/$T1038, ""), ""), "")</f>
        <v/>
      </c>
      <c r="AT1038" s="16">
        <f t="shared" ca="1" si="32"/>
        <v>0</v>
      </c>
    </row>
    <row r="1039" spans="1:46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6" t="str">
        <f>IF(Overall!T1041&lt;&gt;"",VALUE(Overall!T1041),"")</f>
        <v/>
      </c>
      <c r="O1039" s="7" t="str">
        <f>IF(Overall!L1041&lt;&gt;"", DATEVALUE(Overall!L1041), "")</f>
        <v/>
      </c>
      <c r="P1039" s="7" t="str">
        <f>IF(Overall!M1041&lt;&gt;"", DATEVALUE(Overall!M1041), "")</f>
        <v/>
      </c>
      <c r="Q1039" s="7" t="str">
        <f>IF(Overall!S1041&lt;&gt;"",_xlfn.VALUETOTEXT(Overall!S1041),"")</f>
        <v/>
      </c>
      <c r="R1039" s="7" t="str">
        <f>IF(Overall!O1041&lt;&gt;"", DATEVALUE(Overall!O1041), "")</f>
        <v/>
      </c>
      <c r="S1039" s="7" t="str">
        <f>IF(Overall!O1041&lt;&gt;"", DATEVALUE(Overall!O1041), "")</f>
        <v/>
      </c>
      <c r="T1039" s="5" t="str">
        <f t="shared" si="33"/>
        <v/>
      </c>
      <c r="U1039" s="10" t="str">
        <f>IF(Overall!$A1041&lt;&gt;"",IF(AND(MONTH($O1039) &lt;= 1, MONTH($P1039) &gt;= 1), IF($T1039 &lt;&gt; "", $H1039/$T1039, ""), ""),"")</f>
        <v/>
      </c>
      <c r="V1039" s="10" t="str">
        <f>IF(Overall!$A1041&lt;&gt;"",IF(AND(MONTH($O1039) &lt;= 2, MONTH($P1039) &gt;= 2), IF($T1039 &lt;&gt; "", $H1039/$T1039, ""), ""),"")</f>
        <v/>
      </c>
      <c r="W1039" s="10" t="str">
        <f>IF(Overall!$A1041&lt;&gt;"",IF(AND(MONTH($O1039) &lt;= 3, MONTH($P1039) &gt;= 3), IF($T1039 &lt;&gt; "", $H1039/$T1039, ""), ""),"")</f>
        <v/>
      </c>
      <c r="X1039" s="10" t="str">
        <f>IF(Overall!$A1041&lt;&gt;"",IF(AND(MONTH($O1039) &lt;= 4, MONTH($P1039) &gt;= 4), IF($T1039 &lt;&gt; "", $H1039/$T1039, ""), ""),"")</f>
        <v/>
      </c>
      <c r="Y1039" s="10" t="str">
        <f>IF(Overall!$A1041&lt;&gt;"",IF(AND(MONTH($O1039) &lt;= 5, MONTH($P1039) &gt;= 5), IF($T1039 &lt;&gt; "", $H1039/$T1039, ""), ""),"")</f>
        <v/>
      </c>
      <c r="Z1039" s="10" t="str">
        <f>IF(Overall!$A1041&lt;&gt;"",IF(AND(MONTH($O1039) &lt;= 6, MONTH($P1039) &gt;= 6), IF($T1039 &lt;&gt; "", $H1039/$T1039, ""), ""),"")</f>
        <v/>
      </c>
      <c r="AA1039" s="10" t="str">
        <f>IF(Overall!$A1041&lt;&gt;"",IF(AND(MONTH($O1039) &lt;= 7, MONTH($P1039) &gt;= 7 ), IF($T1039 &lt;&gt; "", $H1039/$T1039, ""), ""),"")</f>
        <v/>
      </c>
      <c r="AB1039" s="10" t="str">
        <f>IF(Overall!$A1041&lt;&gt;"",IF(AND(MONTH($O1039) &lt;= 8, MONTH($P1039) &gt;= 8), IF($T1039 &lt;&gt; "", $H1039/$T1039, ""), ""),"")</f>
        <v/>
      </c>
      <c r="AC1039" s="10" t="str">
        <f>IF(Overall!$A1041&lt;&gt;"",IF(AND(MONTH($O1039) &lt;= 9, MONTH($P1039) &gt;= 9), IF($T1039 &lt;&gt; "", $H1039/$T1039, ""), ""),"")</f>
        <v/>
      </c>
      <c r="AD1039" s="10" t="str">
        <f>IF(Overall!$A1041&lt;&gt;"",IF(AND(MONTH($O1039) &lt;= 10, MONTH($P1039) &gt;= 10), IF($T1039 &lt;&gt; "", $H1039/$T1039, ""), ""),"")</f>
        <v/>
      </c>
      <c r="AE1039" s="10" t="str">
        <f>IF(Overall!$A1041&lt;&gt;"",IF(AND(MONTH($O1039) &lt;= 11, MONTH($P1039) &gt;= 11), IF($T1039 &lt;&gt; "", $H1039/$T1039, ""), ""),"")</f>
        <v/>
      </c>
      <c r="AF1039" s="10" t="str">
        <f>IF(Overall!$A1041&lt;&gt;"",IF(AND(MONTH($O1039) &lt;= 12, MONTH($P1039) &gt;= 12), IF($T1039 &lt;&gt; "", $H1039/$T1039, ""), ""),"")</f>
        <v/>
      </c>
      <c r="AH1039" s="10" t="str">
        <f ca="1">IFERROR(IF(AND(NOW()&lt;= EOMONTH(DATE(YEAR($P1039),1, 1), 0), Overall!$A1041&lt;&gt;"", MONTH($O1039) &lt;= 1, MONTH($P1039) &gt;= 1), IF($T1039 &lt;&gt; "", $H1039/$T1039, ""), ""), "")</f>
        <v/>
      </c>
      <c r="AI1039" s="10" t="str">
        <f ca="1">IFERROR(IF(AND(NOW()&lt;= EOMONTH(DATE(YEAR($P1039),2, 1), 0), Overall!$A1041&lt;&gt;"", MONTH($O1039) &lt;= 2, MONTH($P1039) &gt;= 2), IF($T1039 &lt;&gt; "", $H1039/$T1039, ""), ""), "")</f>
        <v/>
      </c>
      <c r="AJ1039" s="10" t="str">
        <f ca="1">IFERROR(IF(AND(NOW()&lt;= EOMONTH(DATE(YEAR($P1039),3, 1), 0), Overall!$A1041&lt;&gt;"", MONTH($O1039) &lt;= 3, MONTH($P1039) &gt;= 3), IF($T1039 &lt;&gt; "", $H1039/$T1039, ""), ""), "")</f>
        <v/>
      </c>
      <c r="AK1039" s="10" t="str">
        <f ca="1">IFERROR(IF(AND(NOW()&lt;= EOMONTH(DATE(YEAR($P1039),4, 1), 0), Overall!$A1041&lt;&gt;"", MONTH($O1039) &lt;= 4, MONTH($P1039) &gt;= 4), IF($T1039 &lt;&gt; "", $H1039/$T1039, ""), ""), "")</f>
        <v/>
      </c>
      <c r="AL1039" s="10" t="str">
        <f ca="1">IFERROR(IF(AND(NOW()&lt;= EOMONTH(DATE(YEAR($P1039),5, 1), 0), Overall!$A1041&lt;&gt;"", MONTH($O1039) &lt;= 5, MONTH($P1039) &gt;= 5), IF($T1039 &lt;&gt; "", $H1039/$T1039, ""), ""), "")</f>
        <v/>
      </c>
      <c r="AM1039" s="10" t="str">
        <f ca="1">IFERROR(IF(AND(NOW()&lt;= EOMONTH(DATE(YEAR($P1039),6, 1), 0), Overall!$A1041&lt;&gt;"", MONTH($O1039) &lt;= 6, MONTH($P1039) &gt;= 6), IF($T1039 &lt;&gt; "", $H1039/$T1039, ""), ""), "")</f>
        <v/>
      </c>
      <c r="AN1039" s="10" t="str">
        <f ca="1">IFERROR(IF(AND(NOW()&lt;= EOMONTH(DATE(YEAR($P1039),7, 1), 0), Overall!$A1041&lt;&gt;"", MONTH($O1039) &lt;= 7, MONTH($P1039) &gt;= 7), IF($T1039 &lt;&gt; "", $H1039/$T1039, ""), ""), "")</f>
        <v/>
      </c>
      <c r="AO1039" s="10" t="str">
        <f ca="1">IFERROR(IF(AND(NOW()&lt;= EOMONTH(DATE(YEAR($P1039),8, 1), 0), Overall!$A1041&lt;&gt;"", MONTH($O1039) &lt;= 8, MONTH($P1039) &gt;= 8), IF($T1039 &lt;&gt; "", $H1039/$T1039, ""), ""), "")</f>
        <v/>
      </c>
      <c r="AP1039" s="10" t="str">
        <f ca="1">IFERROR(IF(AND(NOW()&lt;= EOMONTH(DATE(YEAR($P1039),9, 1), 0), Overall!$A1041&lt;&gt;"", MONTH($O1039) &lt;= 9, MONTH($P1039) &gt;= 9), IF($T1039 &lt;&gt; "", $H1039/$T1039, ""), ""), "")</f>
        <v/>
      </c>
      <c r="AQ1039" s="10" t="str">
        <f ca="1">IFERROR(IF(AND(NOW()&lt;= EOMONTH(DATE(YEAR($P1039),10, 1), 0), Overall!$A1041&lt;&gt;"", MONTH($O1039) &lt;= 10, MONTH($P1039) &gt;= 10), IF($T1039 &lt;&gt; "", $H1039/$T1039, ""), ""), "")</f>
        <v/>
      </c>
      <c r="AR1039" s="10" t="str">
        <f ca="1">IFERROR(IF(AND(NOW()&lt;= EOMONTH(DATE(YEAR($P1039),11, 1), 0), Overall!$A1041&lt;&gt;"", MONTH($O1039) &lt;=11, MONTH($P1039) &gt;= 11), IF($T1039 &lt;&gt; "", $H1039/$T1039, ""), ""), "")</f>
        <v/>
      </c>
      <c r="AS1039" s="10" t="str">
        <f ca="1">IFERROR(IF(AND(NOW()&lt;= EOMONTH(DATE(YEAR($P1039),12, 1), 0), Overall!$A1041&lt;&gt;"", MONTH($O1039) &lt;= 12, MONTH($P1039) &gt;= 12), IF($T1039 &lt;&gt; "", $H1039/$T1039, ""), ""), "")</f>
        <v/>
      </c>
      <c r="AT1039" s="16">
        <f t="shared" ca="1" si="32"/>
        <v>0</v>
      </c>
    </row>
    <row r="1040" spans="1:46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6" t="str">
        <f>IF(Overall!T1042&lt;&gt;"",VALUE(Overall!T1042),"")</f>
        <v/>
      </c>
      <c r="O1040" s="7" t="str">
        <f>IF(Overall!L1042&lt;&gt;"", DATEVALUE(Overall!L1042), "")</f>
        <v/>
      </c>
      <c r="P1040" s="7" t="str">
        <f>IF(Overall!M1042&lt;&gt;"", DATEVALUE(Overall!M1042), "")</f>
        <v/>
      </c>
      <c r="Q1040" s="7" t="str">
        <f>IF(Overall!S1042&lt;&gt;"",_xlfn.VALUETOTEXT(Overall!S1042),"")</f>
        <v/>
      </c>
      <c r="R1040" s="7" t="str">
        <f>IF(Overall!O1042&lt;&gt;"", DATEVALUE(Overall!O1042), "")</f>
        <v/>
      </c>
      <c r="S1040" s="7" t="str">
        <f>IF(Overall!O1042&lt;&gt;"", DATEVALUE(Overall!O1042), "")</f>
        <v/>
      </c>
      <c r="T1040" s="5" t="str">
        <f t="shared" si="33"/>
        <v/>
      </c>
      <c r="U1040" s="10" t="str">
        <f>IF(Overall!$A1042&lt;&gt;"",IF(AND(MONTH($O1040) &lt;= 1, MONTH($P1040) &gt;= 1), IF($T1040 &lt;&gt; "", $H1040/$T1040, ""), ""),"")</f>
        <v/>
      </c>
      <c r="V1040" s="10" t="str">
        <f>IF(Overall!$A1042&lt;&gt;"",IF(AND(MONTH($O1040) &lt;= 2, MONTH($P1040) &gt;= 2), IF($T1040 &lt;&gt; "", $H1040/$T1040, ""), ""),"")</f>
        <v/>
      </c>
      <c r="W1040" s="10" t="str">
        <f>IF(Overall!$A1042&lt;&gt;"",IF(AND(MONTH($O1040) &lt;= 3, MONTH($P1040) &gt;= 3), IF($T1040 &lt;&gt; "", $H1040/$T1040, ""), ""),"")</f>
        <v/>
      </c>
      <c r="X1040" s="10" t="str">
        <f>IF(Overall!$A1042&lt;&gt;"",IF(AND(MONTH($O1040) &lt;= 4, MONTH($P1040) &gt;= 4), IF($T1040 &lt;&gt; "", $H1040/$T1040, ""), ""),"")</f>
        <v/>
      </c>
      <c r="Y1040" s="10" t="str">
        <f>IF(Overall!$A1042&lt;&gt;"",IF(AND(MONTH($O1040) &lt;= 5, MONTH($P1040) &gt;= 5), IF($T1040 &lt;&gt; "", $H1040/$T1040, ""), ""),"")</f>
        <v/>
      </c>
      <c r="Z1040" s="10" t="str">
        <f>IF(Overall!$A1042&lt;&gt;"",IF(AND(MONTH($O1040) &lt;= 6, MONTH($P1040) &gt;= 6), IF($T1040 &lt;&gt; "", $H1040/$T1040, ""), ""),"")</f>
        <v/>
      </c>
      <c r="AA1040" s="10" t="str">
        <f>IF(Overall!$A1042&lt;&gt;"",IF(AND(MONTH($O1040) &lt;= 7, MONTH($P1040) &gt;= 7 ), IF($T1040 &lt;&gt; "", $H1040/$T1040, ""), ""),"")</f>
        <v/>
      </c>
      <c r="AB1040" s="10" t="str">
        <f>IF(Overall!$A1042&lt;&gt;"",IF(AND(MONTH($O1040) &lt;= 8, MONTH($P1040) &gt;= 8), IF($T1040 &lt;&gt; "", $H1040/$T1040, ""), ""),"")</f>
        <v/>
      </c>
      <c r="AC1040" s="10" t="str">
        <f>IF(Overall!$A1042&lt;&gt;"",IF(AND(MONTH($O1040) &lt;= 9, MONTH($P1040) &gt;= 9), IF($T1040 &lt;&gt; "", $H1040/$T1040, ""), ""),"")</f>
        <v/>
      </c>
      <c r="AD1040" s="10" t="str">
        <f>IF(Overall!$A1042&lt;&gt;"",IF(AND(MONTH($O1040) &lt;= 10, MONTH($P1040) &gt;= 10), IF($T1040 &lt;&gt; "", $H1040/$T1040, ""), ""),"")</f>
        <v/>
      </c>
      <c r="AE1040" s="10" t="str">
        <f>IF(Overall!$A1042&lt;&gt;"",IF(AND(MONTH($O1040) &lt;= 11, MONTH($P1040) &gt;= 11), IF($T1040 &lt;&gt; "", $H1040/$T1040, ""), ""),"")</f>
        <v/>
      </c>
      <c r="AF1040" s="10" t="str">
        <f>IF(Overall!$A1042&lt;&gt;"",IF(AND(MONTH($O1040) &lt;= 12, MONTH($P1040) &gt;= 12), IF($T1040 &lt;&gt; "", $H1040/$T1040, ""), ""),"")</f>
        <v/>
      </c>
      <c r="AH1040" s="10" t="str">
        <f ca="1">IFERROR(IF(AND(NOW()&lt;= EOMONTH(DATE(YEAR($P1040),1, 1), 0), Overall!$A1042&lt;&gt;"", MONTH($O1040) &lt;= 1, MONTH($P1040) &gt;= 1), IF($T1040 &lt;&gt; "", $H1040/$T1040, ""), ""), "")</f>
        <v/>
      </c>
      <c r="AI1040" s="10" t="str">
        <f ca="1">IFERROR(IF(AND(NOW()&lt;= EOMONTH(DATE(YEAR($P1040),2, 1), 0), Overall!$A1042&lt;&gt;"", MONTH($O1040) &lt;= 2, MONTH($P1040) &gt;= 2), IF($T1040 &lt;&gt; "", $H1040/$T1040, ""), ""), "")</f>
        <v/>
      </c>
      <c r="AJ1040" s="10" t="str">
        <f ca="1">IFERROR(IF(AND(NOW()&lt;= EOMONTH(DATE(YEAR($P1040),3, 1), 0), Overall!$A1042&lt;&gt;"", MONTH($O1040) &lt;= 3, MONTH($P1040) &gt;= 3), IF($T1040 &lt;&gt; "", $H1040/$T1040, ""), ""), "")</f>
        <v/>
      </c>
      <c r="AK1040" s="10" t="str">
        <f ca="1">IFERROR(IF(AND(NOW()&lt;= EOMONTH(DATE(YEAR($P1040),4, 1), 0), Overall!$A1042&lt;&gt;"", MONTH($O1040) &lt;= 4, MONTH($P1040) &gt;= 4), IF($T1040 &lt;&gt; "", $H1040/$T1040, ""), ""), "")</f>
        <v/>
      </c>
      <c r="AL1040" s="10" t="str">
        <f ca="1">IFERROR(IF(AND(NOW()&lt;= EOMONTH(DATE(YEAR($P1040),5, 1), 0), Overall!$A1042&lt;&gt;"", MONTH($O1040) &lt;= 5, MONTH($P1040) &gt;= 5), IF($T1040 &lt;&gt; "", $H1040/$T1040, ""), ""), "")</f>
        <v/>
      </c>
      <c r="AM1040" s="10" t="str">
        <f ca="1">IFERROR(IF(AND(NOW()&lt;= EOMONTH(DATE(YEAR($P1040),6, 1), 0), Overall!$A1042&lt;&gt;"", MONTH($O1040) &lt;= 6, MONTH($P1040) &gt;= 6), IF($T1040 &lt;&gt; "", $H1040/$T1040, ""), ""), "")</f>
        <v/>
      </c>
      <c r="AN1040" s="10" t="str">
        <f ca="1">IFERROR(IF(AND(NOW()&lt;= EOMONTH(DATE(YEAR($P1040),7, 1), 0), Overall!$A1042&lt;&gt;"", MONTH($O1040) &lt;= 7, MONTH($P1040) &gt;= 7), IF($T1040 &lt;&gt; "", $H1040/$T1040, ""), ""), "")</f>
        <v/>
      </c>
      <c r="AO1040" s="10" t="str">
        <f ca="1">IFERROR(IF(AND(NOW()&lt;= EOMONTH(DATE(YEAR($P1040),8, 1), 0), Overall!$A1042&lt;&gt;"", MONTH($O1040) &lt;= 8, MONTH($P1040) &gt;= 8), IF($T1040 &lt;&gt; "", $H1040/$T1040, ""), ""), "")</f>
        <v/>
      </c>
      <c r="AP1040" s="10" t="str">
        <f ca="1">IFERROR(IF(AND(NOW()&lt;= EOMONTH(DATE(YEAR($P1040),9, 1), 0), Overall!$A1042&lt;&gt;"", MONTH($O1040) &lt;= 9, MONTH($P1040) &gt;= 9), IF($T1040 &lt;&gt; "", $H1040/$T1040, ""), ""), "")</f>
        <v/>
      </c>
      <c r="AQ1040" s="10" t="str">
        <f ca="1">IFERROR(IF(AND(NOW()&lt;= EOMONTH(DATE(YEAR($P1040),10, 1), 0), Overall!$A1042&lt;&gt;"", MONTH($O1040) &lt;= 10, MONTH($P1040) &gt;= 10), IF($T1040 &lt;&gt; "", $H1040/$T1040, ""), ""), "")</f>
        <v/>
      </c>
      <c r="AR1040" s="10" t="str">
        <f ca="1">IFERROR(IF(AND(NOW()&lt;= EOMONTH(DATE(YEAR($P1040),11, 1), 0), Overall!$A1042&lt;&gt;"", MONTH($O1040) &lt;=11, MONTH($P1040) &gt;= 11), IF($T1040 &lt;&gt; "", $H1040/$T1040, ""), ""), "")</f>
        <v/>
      </c>
      <c r="AS1040" s="10" t="str">
        <f ca="1">IFERROR(IF(AND(NOW()&lt;= EOMONTH(DATE(YEAR($P1040),12, 1), 0), Overall!$A1042&lt;&gt;"", MONTH($O1040) &lt;= 12, MONTH($P1040) &gt;= 12), IF($T1040 &lt;&gt; "", $H1040/$T1040, ""), ""), "")</f>
        <v/>
      </c>
      <c r="AT1040" s="16">
        <f t="shared" ca="1" si="32"/>
        <v>0</v>
      </c>
    </row>
    <row r="1041" spans="1:46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6" t="str">
        <f>IF(Overall!T1043&lt;&gt;"",VALUE(Overall!T1043),"")</f>
        <v/>
      </c>
      <c r="O1041" s="7" t="str">
        <f>IF(Overall!L1043&lt;&gt;"", DATEVALUE(Overall!L1043), "")</f>
        <v/>
      </c>
      <c r="P1041" s="7" t="str">
        <f>IF(Overall!M1043&lt;&gt;"", DATEVALUE(Overall!M1043), "")</f>
        <v/>
      </c>
      <c r="Q1041" s="7" t="str">
        <f>IF(Overall!S1043&lt;&gt;"",_xlfn.VALUETOTEXT(Overall!S1043),"")</f>
        <v/>
      </c>
      <c r="R1041" s="7" t="str">
        <f>IF(Overall!O1043&lt;&gt;"", DATEVALUE(Overall!O1043), "")</f>
        <v/>
      </c>
      <c r="S1041" s="7" t="str">
        <f>IF(Overall!O1043&lt;&gt;"", DATEVALUE(Overall!O1043), "")</f>
        <v/>
      </c>
      <c r="T1041" s="5" t="str">
        <f t="shared" si="33"/>
        <v/>
      </c>
      <c r="U1041" s="10" t="str">
        <f>IF(Overall!$A1043&lt;&gt;"",IF(AND(MONTH($O1041) &lt;= 1, MONTH($P1041) &gt;= 1), IF($T1041 &lt;&gt; "", $H1041/$T1041, ""), ""),"")</f>
        <v/>
      </c>
      <c r="V1041" s="10" t="str">
        <f>IF(Overall!$A1043&lt;&gt;"",IF(AND(MONTH($O1041) &lt;= 2, MONTH($P1041) &gt;= 2), IF($T1041 &lt;&gt; "", $H1041/$T1041, ""), ""),"")</f>
        <v/>
      </c>
      <c r="W1041" s="10" t="str">
        <f>IF(Overall!$A1043&lt;&gt;"",IF(AND(MONTH($O1041) &lt;= 3, MONTH($P1041) &gt;= 3), IF($T1041 &lt;&gt; "", $H1041/$T1041, ""), ""),"")</f>
        <v/>
      </c>
      <c r="X1041" s="10" t="str">
        <f>IF(Overall!$A1043&lt;&gt;"",IF(AND(MONTH($O1041) &lt;= 4, MONTH($P1041) &gt;= 4), IF($T1041 &lt;&gt; "", $H1041/$T1041, ""), ""),"")</f>
        <v/>
      </c>
      <c r="Y1041" s="10" t="str">
        <f>IF(Overall!$A1043&lt;&gt;"",IF(AND(MONTH($O1041) &lt;= 5, MONTH($P1041) &gt;= 5), IF($T1041 &lt;&gt; "", $H1041/$T1041, ""), ""),"")</f>
        <v/>
      </c>
      <c r="Z1041" s="10" t="str">
        <f>IF(Overall!$A1043&lt;&gt;"",IF(AND(MONTH($O1041) &lt;= 6, MONTH($P1041) &gt;= 6), IF($T1041 &lt;&gt; "", $H1041/$T1041, ""), ""),"")</f>
        <v/>
      </c>
      <c r="AA1041" s="10" t="str">
        <f>IF(Overall!$A1043&lt;&gt;"",IF(AND(MONTH($O1041) &lt;= 7, MONTH($P1041) &gt;= 7 ), IF($T1041 &lt;&gt; "", $H1041/$T1041, ""), ""),"")</f>
        <v/>
      </c>
      <c r="AB1041" s="10" t="str">
        <f>IF(Overall!$A1043&lt;&gt;"",IF(AND(MONTH($O1041) &lt;= 8, MONTH($P1041) &gt;= 8), IF($T1041 &lt;&gt; "", $H1041/$T1041, ""), ""),"")</f>
        <v/>
      </c>
      <c r="AC1041" s="10" t="str">
        <f>IF(Overall!$A1043&lt;&gt;"",IF(AND(MONTH($O1041) &lt;= 9, MONTH($P1041) &gt;= 9), IF($T1041 &lt;&gt; "", $H1041/$T1041, ""), ""),"")</f>
        <v/>
      </c>
      <c r="AD1041" s="10" t="str">
        <f>IF(Overall!$A1043&lt;&gt;"",IF(AND(MONTH($O1041) &lt;= 10, MONTH($P1041) &gt;= 10), IF($T1041 &lt;&gt; "", $H1041/$T1041, ""), ""),"")</f>
        <v/>
      </c>
      <c r="AE1041" s="10" t="str">
        <f>IF(Overall!$A1043&lt;&gt;"",IF(AND(MONTH($O1041) &lt;= 11, MONTH($P1041) &gt;= 11), IF($T1041 &lt;&gt; "", $H1041/$T1041, ""), ""),"")</f>
        <v/>
      </c>
      <c r="AF1041" s="10" t="str">
        <f>IF(Overall!$A1043&lt;&gt;"",IF(AND(MONTH($O1041) &lt;= 12, MONTH($P1041) &gt;= 12), IF($T1041 &lt;&gt; "", $H1041/$T1041, ""), ""),"")</f>
        <v/>
      </c>
      <c r="AH1041" s="10" t="str">
        <f ca="1">IFERROR(IF(AND(NOW()&lt;= EOMONTH(DATE(YEAR($P1041),1, 1), 0), Overall!$A1043&lt;&gt;"", MONTH($O1041) &lt;= 1, MONTH($P1041) &gt;= 1), IF($T1041 &lt;&gt; "", $H1041/$T1041, ""), ""), "")</f>
        <v/>
      </c>
      <c r="AI1041" s="10" t="str">
        <f ca="1">IFERROR(IF(AND(NOW()&lt;= EOMONTH(DATE(YEAR($P1041),2, 1), 0), Overall!$A1043&lt;&gt;"", MONTH($O1041) &lt;= 2, MONTH($P1041) &gt;= 2), IF($T1041 &lt;&gt; "", $H1041/$T1041, ""), ""), "")</f>
        <v/>
      </c>
      <c r="AJ1041" s="10" t="str">
        <f ca="1">IFERROR(IF(AND(NOW()&lt;= EOMONTH(DATE(YEAR($P1041),3, 1), 0), Overall!$A1043&lt;&gt;"", MONTH($O1041) &lt;= 3, MONTH($P1041) &gt;= 3), IF($T1041 &lt;&gt; "", $H1041/$T1041, ""), ""), "")</f>
        <v/>
      </c>
      <c r="AK1041" s="10" t="str">
        <f ca="1">IFERROR(IF(AND(NOW()&lt;= EOMONTH(DATE(YEAR($P1041),4, 1), 0), Overall!$A1043&lt;&gt;"", MONTH($O1041) &lt;= 4, MONTH($P1041) &gt;= 4), IF($T1041 &lt;&gt; "", $H1041/$T1041, ""), ""), "")</f>
        <v/>
      </c>
      <c r="AL1041" s="10" t="str">
        <f ca="1">IFERROR(IF(AND(NOW()&lt;= EOMONTH(DATE(YEAR($P1041),5, 1), 0), Overall!$A1043&lt;&gt;"", MONTH($O1041) &lt;= 5, MONTH($P1041) &gt;= 5), IF($T1041 &lt;&gt; "", $H1041/$T1041, ""), ""), "")</f>
        <v/>
      </c>
      <c r="AM1041" s="10" t="str">
        <f ca="1">IFERROR(IF(AND(NOW()&lt;= EOMONTH(DATE(YEAR($P1041),6, 1), 0), Overall!$A1043&lt;&gt;"", MONTH($O1041) &lt;= 6, MONTH($P1041) &gt;= 6), IF($T1041 &lt;&gt; "", $H1041/$T1041, ""), ""), "")</f>
        <v/>
      </c>
      <c r="AN1041" s="10" t="str">
        <f ca="1">IFERROR(IF(AND(NOW()&lt;= EOMONTH(DATE(YEAR($P1041),7, 1), 0), Overall!$A1043&lt;&gt;"", MONTH($O1041) &lt;= 7, MONTH($P1041) &gt;= 7), IF($T1041 &lt;&gt; "", $H1041/$T1041, ""), ""), "")</f>
        <v/>
      </c>
      <c r="AO1041" s="10" t="str">
        <f ca="1">IFERROR(IF(AND(NOW()&lt;= EOMONTH(DATE(YEAR($P1041),8, 1), 0), Overall!$A1043&lt;&gt;"", MONTH($O1041) &lt;= 8, MONTH($P1041) &gt;= 8), IF($T1041 &lt;&gt; "", $H1041/$T1041, ""), ""), "")</f>
        <v/>
      </c>
      <c r="AP1041" s="10" t="str">
        <f ca="1">IFERROR(IF(AND(NOW()&lt;= EOMONTH(DATE(YEAR($P1041),9, 1), 0), Overall!$A1043&lt;&gt;"", MONTH($O1041) &lt;= 9, MONTH($P1041) &gt;= 9), IF($T1041 &lt;&gt; "", $H1041/$T1041, ""), ""), "")</f>
        <v/>
      </c>
      <c r="AQ1041" s="10" t="str">
        <f ca="1">IFERROR(IF(AND(NOW()&lt;= EOMONTH(DATE(YEAR($P1041),10, 1), 0), Overall!$A1043&lt;&gt;"", MONTH($O1041) &lt;= 10, MONTH($P1041) &gt;= 10), IF($T1041 &lt;&gt; "", $H1041/$T1041, ""), ""), "")</f>
        <v/>
      </c>
      <c r="AR1041" s="10" t="str">
        <f ca="1">IFERROR(IF(AND(NOW()&lt;= EOMONTH(DATE(YEAR($P1041),11, 1), 0), Overall!$A1043&lt;&gt;"", MONTH($O1041) &lt;=11, MONTH($P1041) &gt;= 11), IF($T1041 &lt;&gt; "", $H1041/$T1041, ""), ""), "")</f>
        <v/>
      </c>
      <c r="AS1041" s="10" t="str">
        <f ca="1">IFERROR(IF(AND(NOW()&lt;= EOMONTH(DATE(YEAR($P1041),12, 1), 0), Overall!$A1043&lt;&gt;"", MONTH($O1041) &lt;= 12, MONTH($P1041) &gt;= 12), IF($T1041 &lt;&gt; "", $H1041/$T1041, ""), ""), "")</f>
        <v/>
      </c>
      <c r="AT1041" s="16">
        <f t="shared" ca="1" si="32"/>
        <v>0</v>
      </c>
    </row>
    <row r="1042" spans="1:46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6" t="str">
        <f>IF(Overall!T1044&lt;&gt;"",VALUE(Overall!T1044),"")</f>
        <v/>
      </c>
      <c r="O1042" s="7" t="str">
        <f>IF(Overall!L1044&lt;&gt;"", DATEVALUE(Overall!L1044), "")</f>
        <v/>
      </c>
      <c r="P1042" s="7" t="str">
        <f>IF(Overall!M1044&lt;&gt;"", DATEVALUE(Overall!M1044), "")</f>
        <v/>
      </c>
      <c r="Q1042" s="7" t="str">
        <f>IF(Overall!S1044&lt;&gt;"",_xlfn.VALUETOTEXT(Overall!S1044),"")</f>
        <v/>
      </c>
      <c r="R1042" s="7" t="str">
        <f>IF(Overall!O1044&lt;&gt;"", DATEVALUE(Overall!O1044), "")</f>
        <v/>
      </c>
      <c r="S1042" s="7" t="str">
        <f>IF(Overall!O1044&lt;&gt;"", DATEVALUE(Overall!O1044), "")</f>
        <v/>
      </c>
      <c r="T1042" s="5" t="str">
        <f t="shared" si="33"/>
        <v/>
      </c>
      <c r="U1042" s="10" t="str">
        <f>IF(Overall!$A1044&lt;&gt;"",IF(AND(MONTH($O1042) &lt;= 1, MONTH($P1042) &gt;= 1), IF($T1042 &lt;&gt; "", $H1042/$T1042, ""), ""),"")</f>
        <v/>
      </c>
      <c r="V1042" s="10" t="str">
        <f>IF(Overall!$A1044&lt;&gt;"",IF(AND(MONTH($O1042) &lt;= 2, MONTH($P1042) &gt;= 2), IF($T1042 &lt;&gt; "", $H1042/$T1042, ""), ""),"")</f>
        <v/>
      </c>
      <c r="W1042" s="10" t="str">
        <f>IF(Overall!$A1044&lt;&gt;"",IF(AND(MONTH($O1042) &lt;= 3, MONTH($P1042) &gt;= 3), IF($T1042 &lt;&gt; "", $H1042/$T1042, ""), ""),"")</f>
        <v/>
      </c>
      <c r="X1042" s="10" t="str">
        <f>IF(Overall!$A1044&lt;&gt;"",IF(AND(MONTH($O1042) &lt;= 4, MONTH($P1042) &gt;= 4), IF($T1042 &lt;&gt; "", $H1042/$T1042, ""), ""),"")</f>
        <v/>
      </c>
      <c r="Y1042" s="10" t="str">
        <f>IF(Overall!$A1044&lt;&gt;"",IF(AND(MONTH($O1042) &lt;= 5, MONTH($P1042) &gt;= 5), IF($T1042 &lt;&gt; "", $H1042/$T1042, ""), ""),"")</f>
        <v/>
      </c>
      <c r="Z1042" s="10" t="str">
        <f>IF(Overall!$A1044&lt;&gt;"",IF(AND(MONTH($O1042) &lt;= 6, MONTH($P1042) &gt;= 6), IF($T1042 &lt;&gt; "", $H1042/$T1042, ""), ""),"")</f>
        <v/>
      </c>
      <c r="AA1042" s="10" t="str">
        <f>IF(Overall!$A1044&lt;&gt;"",IF(AND(MONTH($O1042) &lt;= 7, MONTH($P1042) &gt;= 7 ), IF($T1042 &lt;&gt; "", $H1042/$T1042, ""), ""),"")</f>
        <v/>
      </c>
      <c r="AB1042" s="10" t="str">
        <f>IF(Overall!$A1044&lt;&gt;"",IF(AND(MONTH($O1042) &lt;= 8, MONTH($P1042) &gt;= 8), IF($T1042 &lt;&gt; "", $H1042/$T1042, ""), ""),"")</f>
        <v/>
      </c>
      <c r="AC1042" s="10" t="str">
        <f>IF(Overall!$A1044&lt;&gt;"",IF(AND(MONTH($O1042) &lt;= 9, MONTH($P1042) &gt;= 9), IF($T1042 &lt;&gt; "", $H1042/$T1042, ""), ""),"")</f>
        <v/>
      </c>
      <c r="AD1042" s="10" t="str">
        <f>IF(Overall!$A1044&lt;&gt;"",IF(AND(MONTH($O1042) &lt;= 10, MONTH($P1042) &gt;= 10), IF($T1042 &lt;&gt; "", $H1042/$T1042, ""), ""),"")</f>
        <v/>
      </c>
      <c r="AE1042" s="10" t="str">
        <f>IF(Overall!$A1044&lt;&gt;"",IF(AND(MONTH($O1042) &lt;= 11, MONTH($P1042) &gt;= 11), IF($T1042 &lt;&gt; "", $H1042/$T1042, ""), ""),"")</f>
        <v/>
      </c>
      <c r="AF1042" s="10" t="str">
        <f>IF(Overall!$A1044&lt;&gt;"",IF(AND(MONTH($O1042) &lt;= 12, MONTH($P1042) &gt;= 12), IF($T1042 &lt;&gt; "", $H1042/$T1042, ""), ""),"")</f>
        <v/>
      </c>
      <c r="AH1042" s="10" t="str">
        <f ca="1">IFERROR(IF(AND(NOW()&lt;= EOMONTH(DATE(YEAR($P1042),1, 1), 0), Overall!$A1044&lt;&gt;"", MONTH($O1042) &lt;= 1, MONTH($P1042) &gt;= 1), IF($T1042 &lt;&gt; "", $H1042/$T1042, ""), ""), "")</f>
        <v/>
      </c>
      <c r="AI1042" s="10" t="str">
        <f ca="1">IFERROR(IF(AND(NOW()&lt;= EOMONTH(DATE(YEAR($P1042),2, 1), 0), Overall!$A1044&lt;&gt;"", MONTH($O1042) &lt;= 2, MONTH($P1042) &gt;= 2), IF($T1042 &lt;&gt; "", $H1042/$T1042, ""), ""), "")</f>
        <v/>
      </c>
      <c r="AJ1042" s="10" t="str">
        <f ca="1">IFERROR(IF(AND(NOW()&lt;= EOMONTH(DATE(YEAR($P1042),3, 1), 0), Overall!$A1044&lt;&gt;"", MONTH($O1042) &lt;= 3, MONTH($P1042) &gt;= 3), IF($T1042 &lt;&gt; "", $H1042/$T1042, ""), ""), "")</f>
        <v/>
      </c>
      <c r="AK1042" s="10" t="str">
        <f ca="1">IFERROR(IF(AND(NOW()&lt;= EOMONTH(DATE(YEAR($P1042),4, 1), 0), Overall!$A1044&lt;&gt;"", MONTH($O1042) &lt;= 4, MONTH($P1042) &gt;= 4), IF($T1042 &lt;&gt; "", $H1042/$T1042, ""), ""), "")</f>
        <v/>
      </c>
      <c r="AL1042" s="10" t="str">
        <f ca="1">IFERROR(IF(AND(NOW()&lt;= EOMONTH(DATE(YEAR($P1042),5, 1), 0), Overall!$A1044&lt;&gt;"", MONTH($O1042) &lt;= 5, MONTH($P1042) &gt;= 5), IF($T1042 &lt;&gt; "", $H1042/$T1042, ""), ""), "")</f>
        <v/>
      </c>
      <c r="AM1042" s="10" t="str">
        <f ca="1">IFERROR(IF(AND(NOW()&lt;= EOMONTH(DATE(YEAR($P1042),6, 1), 0), Overall!$A1044&lt;&gt;"", MONTH($O1042) &lt;= 6, MONTH($P1042) &gt;= 6), IF($T1042 &lt;&gt; "", $H1042/$T1042, ""), ""), "")</f>
        <v/>
      </c>
      <c r="AN1042" s="10" t="str">
        <f ca="1">IFERROR(IF(AND(NOW()&lt;= EOMONTH(DATE(YEAR($P1042),7, 1), 0), Overall!$A1044&lt;&gt;"", MONTH($O1042) &lt;= 7, MONTH($P1042) &gt;= 7), IF($T1042 &lt;&gt; "", $H1042/$T1042, ""), ""), "")</f>
        <v/>
      </c>
      <c r="AO1042" s="10" t="str">
        <f ca="1">IFERROR(IF(AND(NOW()&lt;= EOMONTH(DATE(YEAR($P1042),8, 1), 0), Overall!$A1044&lt;&gt;"", MONTH($O1042) &lt;= 8, MONTH($P1042) &gt;= 8), IF($T1042 &lt;&gt; "", $H1042/$T1042, ""), ""), "")</f>
        <v/>
      </c>
      <c r="AP1042" s="10" t="str">
        <f ca="1">IFERROR(IF(AND(NOW()&lt;= EOMONTH(DATE(YEAR($P1042),9, 1), 0), Overall!$A1044&lt;&gt;"", MONTH($O1042) &lt;= 9, MONTH($P1042) &gt;= 9), IF($T1042 &lt;&gt; "", $H1042/$T1042, ""), ""), "")</f>
        <v/>
      </c>
      <c r="AQ1042" s="10" t="str">
        <f ca="1">IFERROR(IF(AND(NOW()&lt;= EOMONTH(DATE(YEAR($P1042),10, 1), 0), Overall!$A1044&lt;&gt;"", MONTH($O1042) &lt;= 10, MONTH($P1042) &gt;= 10), IF($T1042 &lt;&gt; "", $H1042/$T1042, ""), ""), "")</f>
        <v/>
      </c>
      <c r="AR1042" s="10" t="str">
        <f ca="1">IFERROR(IF(AND(NOW()&lt;= EOMONTH(DATE(YEAR($P1042),11, 1), 0), Overall!$A1044&lt;&gt;"", MONTH($O1042) &lt;=11, MONTH($P1042) &gt;= 11), IF($T1042 &lt;&gt; "", $H1042/$T1042, ""), ""), "")</f>
        <v/>
      </c>
      <c r="AS1042" s="10" t="str">
        <f ca="1">IFERROR(IF(AND(NOW()&lt;= EOMONTH(DATE(YEAR($P1042),12, 1), 0), Overall!$A1044&lt;&gt;"", MONTH($O1042) &lt;= 12, MONTH($P1042) &gt;= 12), IF($T1042 &lt;&gt; "", $H1042/$T1042, ""), ""), "")</f>
        <v/>
      </c>
      <c r="AT1042" s="16">
        <f t="shared" ca="1" si="32"/>
        <v>0</v>
      </c>
    </row>
    <row r="1043" spans="1:46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6" t="str">
        <f>IF(Overall!T1045&lt;&gt;"",VALUE(Overall!T1045),"")</f>
        <v/>
      </c>
      <c r="O1043" s="7" t="str">
        <f>IF(Overall!L1045&lt;&gt;"", DATEVALUE(Overall!L1045), "")</f>
        <v/>
      </c>
      <c r="P1043" s="7" t="str">
        <f>IF(Overall!M1045&lt;&gt;"", DATEVALUE(Overall!M1045), "")</f>
        <v/>
      </c>
      <c r="Q1043" s="7" t="str">
        <f>IF(Overall!S1045&lt;&gt;"",_xlfn.VALUETOTEXT(Overall!S1045),"")</f>
        <v/>
      </c>
      <c r="R1043" s="7" t="str">
        <f>IF(Overall!O1045&lt;&gt;"", DATEVALUE(Overall!O1045), "")</f>
        <v/>
      </c>
      <c r="S1043" s="7" t="str">
        <f>IF(Overall!O1045&lt;&gt;"", DATEVALUE(Overall!O1045), "")</f>
        <v/>
      </c>
      <c r="T1043" s="5" t="str">
        <f t="shared" si="33"/>
        <v/>
      </c>
      <c r="U1043" s="10" t="str">
        <f>IF(Overall!$A1045&lt;&gt;"",IF(AND(MONTH($O1043) &lt;= 1, MONTH($P1043) &gt;= 1), IF($T1043 &lt;&gt; "", $H1043/$T1043, ""), ""),"")</f>
        <v/>
      </c>
      <c r="V1043" s="10" t="str">
        <f>IF(Overall!$A1045&lt;&gt;"",IF(AND(MONTH($O1043) &lt;= 2, MONTH($P1043) &gt;= 2), IF($T1043 &lt;&gt; "", $H1043/$T1043, ""), ""),"")</f>
        <v/>
      </c>
      <c r="W1043" s="10" t="str">
        <f>IF(Overall!$A1045&lt;&gt;"",IF(AND(MONTH($O1043) &lt;= 3, MONTH($P1043) &gt;= 3), IF($T1043 &lt;&gt; "", $H1043/$T1043, ""), ""),"")</f>
        <v/>
      </c>
      <c r="X1043" s="10" t="str">
        <f>IF(Overall!$A1045&lt;&gt;"",IF(AND(MONTH($O1043) &lt;= 4, MONTH($P1043) &gt;= 4), IF($T1043 &lt;&gt; "", $H1043/$T1043, ""), ""),"")</f>
        <v/>
      </c>
      <c r="Y1043" s="10" t="str">
        <f>IF(Overall!$A1045&lt;&gt;"",IF(AND(MONTH($O1043) &lt;= 5, MONTH($P1043) &gt;= 5), IF($T1043 &lt;&gt; "", $H1043/$T1043, ""), ""),"")</f>
        <v/>
      </c>
      <c r="Z1043" s="10" t="str">
        <f>IF(Overall!$A1045&lt;&gt;"",IF(AND(MONTH($O1043) &lt;= 6, MONTH($P1043) &gt;= 6), IF($T1043 &lt;&gt; "", $H1043/$T1043, ""), ""),"")</f>
        <v/>
      </c>
      <c r="AA1043" s="10" t="str">
        <f>IF(Overall!$A1045&lt;&gt;"",IF(AND(MONTH($O1043) &lt;= 7, MONTH($P1043) &gt;= 7 ), IF($T1043 &lt;&gt; "", $H1043/$T1043, ""), ""),"")</f>
        <v/>
      </c>
      <c r="AB1043" s="10" t="str">
        <f>IF(Overall!$A1045&lt;&gt;"",IF(AND(MONTH($O1043) &lt;= 8, MONTH($P1043) &gt;= 8), IF($T1043 &lt;&gt; "", $H1043/$T1043, ""), ""),"")</f>
        <v/>
      </c>
      <c r="AC1043" s="10" t="str">
        <f>IF(Overall!$A1045&lt;&gt;"",IF(AND(MONTH($O1043) &lt;= 9, MONTH($P1043) &gt;= 9), IF($T1043 &lt;&gt; "", $H1043/$T1043, ""), ""),"")</f>
        <v/>
      </c>
      <c r="AD1043" s="10" t="str">
        <f>IF(Overall!$A1045&lt;&gt;"",IF(AND(MONTH($O1043) &lt;= 10, MONTH($P1043) &gt;= 10), IF($T1043 &lt;&gt; "", $H1043/$T1043, ""), ""),"")</f>
        <v/>
      </c>
      <c r="AE1043" s="10" t="str">
        <f>IF(Overall!$A1045&lt;&gt;"",IF(AND(MONTH($O1043) &lt;= 11, MONTH($P1043) &gt;= 11), IF($T1043 &lt;&gt; "", $H1043/$T1043, ""), ""),"")</f>
        <v/>
      </c>
      <c r="AF1043" s="10" t="str">
        <f>IF(Overall!$A1045&lt;&gt;"",IF(AND(MONTH($O1043) &lt;= 12, MONTH($P1043) &gt;= 12), IF($T1043 &lt;&gt; "", $H1043/$T1043, ""), ""),"")</f>
        <v/>
      </c>
      <c r="AH1043" s="10" t="str">
        <f ca="1">IFERROR(IF(AND(NOW()&lt;= EOMONTH(DATE(YEAR($P1043),1, 1), 0), Overall!$A1045&lt;&gt;"", MONTH($O1043) &lt;= 1, MONTH($P1043) &gt;= 1), IF($T1043 &lt;&gt; "", $H1043/$T1043, ""), ""), "")</f>
        <v/>
      </c>
      <c r="AI1043" s="10" t="str">
        <f ca="1">IFERROR(IF(AND(NOW()&lt;= EOMONTH(DATE(YEAR($P1043),2, 1), 0), Overall!$A1045&lt;&gt;"", MONTH($O1043) &lt;= 2, MONTH($P1043) &gt;= 2), IF($T1043 &lt;&gt; "", $H1043/$T1043, ""), ""), "")</f>
        <v/>
      </c>
      <c r="AJ1043" s="10" t="str">
        <f ca="1">IFERROR(IF(AND(NOW()&lt;= EOMONTH(DATE(YEAR($P1043),3, 1), 0), Overall!$A1045&lt;&gt;"", MONTH($O1043) &lt;= 3, MONTH($P1043) &gt;= 3), IF($T1043 &lt;&gt; "", $H1043/$T1043, ""), ""), "")</f>
        <v/>
      </c>
      <c r="AK1043" s="10" t="str">
        <f ca="1">IFERROR(IF(AND(NOW()&lt;= EOMONTH(DATE(YEAR($P1043),4, 1), 0), Overall!$A1045&lt;&gt;"", MONTH($O1043) &lt;= 4, MONTH($P1043) &gt;= 4), IF($T1043 &lt;&gt; "", $H1043/$T1043, ""), ""), "")</f>
        <v/>
      </c>
      <c r="AL1043" s="10" t="str">
        <f ca="1">IFERROR(IF(AND(NOW()&lt;= EOMONTH(DATE(YEAR($P1043),5, 1), 0), Overall!$A1045&lt;&gt;"", MONTH($O1043) &lt;= 5, MONTH($P1043) &gt;= 5), IF($T1043 &lt;&gt; "", $H1043/$T1043, ""), ""), "")</f>
        <v/>
      </c>
      <c r="AM1043" s="10" t="str">
        <f ca="1">IFERROR(IF(AND(NOW()&lt;= EOMONTH(DATE(YEAR($P1043),6, 1), 0), Overall!$A1045&lt;&gt;"", MONTH($O1043) &lt;= 6, MONTH($P1043) &gt;= 6), IF($T1043 &lt;&gt; "", $H1043/$T1043, ""), ""), "")</f>
        <v/>
      </c>
      <c r="AN1043" s="10" t="str">
        <f ca="1">IFERROR(IF(AND(NOW()&lt;= EOMONTH(DATE(YEAR($P1043),7, 1), 0), Overall!$A1045&lt;&gt;"", MONTH($O1043) &lt;= 7, MONTH($P1043) &gt;= 7), IF($T1043 &lt;&gt; "", $H1043/$T1043, ""), ""), "")</f>
        <v/>
      </c>
      <c r="AO1043" s="10" t="str">
        <f ca="1">IFERROR(IF(AND(NOW()&lt;= EOMONTH(DATE(YEAR($P1043),8, 1), 0), Overall!$A1045&lt;&gt;"", MONTH($O1043) &lt;= 8, MONTH($P1043) &gt;= 8), IF($T1043 &lt;&gt; "", $H1043/$T1043, ""), ""), "")</f>
        <v/>
      </c>
      <c r="AP1043" s="10" t="str">
        <f ca="1">IFERROR(IF(AND(NOW()&lt;= EOMONTH(DATE(YEAR($P1043),9, 1), 0), Overall!$A1045&lt;&gt;"", MONTH($O1043) &lt;= 9, MONTH($P1043) &gt;= 9), IF($T1043 &lt;&gt; "", $H1043/$T1043, ""), ""), "")</f>
        <v/>
      </c>
      <c r="AQ1043" s="10" t="str">
        <f ca="1">IFERROR(IF(AND(NOW()&lt;= EOMONTH(DATE(YEAR($P1043),10, 1), 0), Overall!$A1045&lt;&gt;"", MONTH($O1043) &lt;= 10, MONTH($P1043) &gt;= 10), IF($T1043 &lt;&gt; "", $H1043/$T1043, ""), ""), "")</f>
        <v/>
      </c>
      <c r="AR1043" s="10" t="str">
        <f ca="1">IFERROR(IF(AND(NOW()&lt;= EOMONTH(DATE(YEAR($P1043),11, 1), 0), Overall!$A1045&lt;&gt;"", MONTH($O1043) &lt;=11, MONTH($P1043) &gt;= 11), IF($T1043 &lt;&gt; "", $H1043/$T1043, ""), ""), "")</f>
        <v/>
      </c>
      <c r="AS1043" s="10" t="str">
        <f ca="1">IFERROR(IF(AND(NOW()&lt;= EOMONTH(DATE(YEAR($P1043),12, 1), 0), Overall!$A1045&lt;&gt;"", MONTH($O1043) &lt;= 12, MONTH($P1043) &gt;= 12), IF($T1043 &lt;&gt; "", $H1043/$T1043, ""), ""), "")</f>
        <v/>
      </c>
      <c r="AT1043" s="16">
        <f t="shared" ca="1" si="32"/>
        <v>0</v>
      </c>
    </row>
    <row r="1044" spans="1:46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6" t="str">
        <f>IF(Overall!T1046&lt;&gt;"",VALUE(Overall!T1046),"")</f>
        <v/>
      </c>
      <c r="O1044" s="7" t="str">
        <f>IF(Overall!L1046&lt;&gt;"", DATEVALUE(Overall!L1046), "")</f>
        <v/>
      </c>
      <c r="P1044" s="7" t="str">
        <f>IF(Overall!M1046&lt;&gt;"", DATEVALUE(Overall!M1046), "")</f>
        <v/>
      </c>
      <c r="Q1044" s="7" t="str">
        <f>IF(Overall!S1046&lt;&gt;"",_xlfn.VALUETOTEXT(Overall!S1046),"")</f>
        <v/>
      </c>
      <c r="R1044" s="7" t="str">
        <f>IF(Overall!O1046&lt;&gt;"", DATEVALUE(Overall!O1046), "")</f>
        <v/>
      </c>
      <c r="S1044" s="7" t="str">
        <f>IF(Overall!O1046&lt;&gt;"", DATEVALUE(Overall!O1046), "")</f>
        <v/>
      </c>
      <c r="T1044" s="5" t="str">
        <f t="shared" si="33"/>
        <v/>
      </c>
      <c r="U1044" s="10" t="str">
        <f>IF(Overall!$A1046&lt;&gt;"",IF(AND(MONTH($O1044) &lt;= 1, MONTH($P1044) &gt;= 1), IF($T1044 &lt;&gt; "", $H1044/$T1044, ""), ""),"")</f>
        <v/>
      </c>
      <c r="V1044" s="10" t="str">
        <f>IF(Overall!$A1046&lt;&gt;"",IF(AND(MONTH($O1044) &lt;= 2, MONTH($P1044) &gt;= 2), IF($T1044 &lt;&gt; "", $H1044/$T1044, ""), ""),"")</f>
        <v/>
      </c>
      <c r="W1044" s="10" t="str">
        <f>IF(Overall!$A1046&lt;&gt;"",IF(AND(MONTH($O1044) &lt;= 3, MONTH($P1044) &gt;= 3), IF($T1044 &lt;&gt; "", $H1044/$T1044, ""), ""),"")</f>
        <v/>
      </c>
      <c r="X1044" s="10" t="str">
        <f>IF(Overall!$A1046&lt;&gt;"",IF(AND(MONTH($O1044) &lt;= 4, MONTH($P1044) &gt;= 4), IF($T1044 &lt;&gt; "", $H1044/$T1044, ""), ""),"")</f>
        <v/>
      </c>
      <c r="Y1044" s="10" t="str">
        <f>IF(Overall!$A1046&lt;&gt;"",IF(AND(MONTH($O1044) &lt;= 5, MONTH($P1044) &gt;= 5), IF($T1044 &lt;&gt; "", $H1044/$T1044, ""), ""),"")</f>
        <v/>
      </c>
      <c r="Z1044" s="10" t="str">
        <f>IF(Overall!$A1046&lt;&gt;"",IF(AND(MONTH($O1044) &lt;= 6, MONTH($P1044) &gt;= 6), IF($T1044 &lt;&gt; "", $H1044/$T1044, ""), ""),"")</f>
        <v/>
      </c>
      <c r="AA1044" s="10" t="str">
        <f>IF(Overall!$A1046&lt;&gt;"",IF(AND(MONTH($O1044) &lt;= 7, MONTH($P1044) &gt;= 7 ), IF($T1044 &lt;&gt; "", $H1044/$T1044, ""), ""),"")</f>
        <v/>
      </c>
      <c r="AB1044" s="10" t="str">
        <f>IF(Overall!$A1046&lt;&gt;"",IF(AND(MONTH($O1044) &lt;= 8, MONTH($P1044) &gt;= 8), IF($T1044 &lt;&gt; "", $H1044/$T1044, ""), ""),"")</f>
        <v/>
      </c>
      <c r="AC1044" s="10" t="str">
        <f>IF(Overall!$A1046&lt;&gt;"",IF(AND(MONTH($O1044) &lt;= 9, MONTH($P1044) &gt;= 9), IF($T1044 &lt;&gt; "", $H1044/$T1044, ""), ""),"")</f>
        <v/>
      </c>
      <c r="AD1044" s="10" t="str">
        <f>IF(Overall!$A1046&lt;&gt;"",IF(AND(MONTH($O1044) &lt;= 10, MONTH($P1044) &gt;= 10), IF($T1044 &lt;&gt; "", $H1044/$T1044, ""), ""),"")</f>
        <v/>
      </c>
      <c r="AE1044" s="10" t="str">
        <f>IF(Overall!$A1046&lt;&gt;"",IF(AND(MONTH($O1044) &lt;= 11, MONTH($P1044) &gt;= 11), IF($T1044 &lt;&gt; "", $H1044/$T1044, ""), ""),"")</f>
        <v/>
      </c>
      <c r="AF1044" s="10" t="str">
        <f>IF(Overall!$A1046&lt;&gt;"",IF(AND(MONTH($O1044) &lt;= 12, MONTH($P1044) &gt;= 12), IF($T1044 &lt;&gt; "", $H1044/$T1044, ""), ""),"")</f>
        <v/>
      </c>
      <c r="AH1044" s="10" t="str">
        <f ca="1">IFERROR(IF(AND(NOW()&lt;= EOMONTH(DATE(YEAR($P1044),1, 1), 0), Overall!$A1046&lt;&gt;"", MONTH($O1044) &lt;= 1, MONTH($P1044) &gt;= 1), IF($T1044 &lt;&gt; "", $H1044/$T1044, ""), ""), "")</f>
        <v/>
      </c>
      <c r="AI1044" s="10" t="str">
        <f ca="1">IFERROR(IF(AND(NOW()&lt;= EOMONTH(DATE(YEAR($P1044),2, 1), 0), Overall!$A1046&lt;&gt;"", MONTH($O1044) &lt;= 2, MONTH($P1044) &gt;= 2), IF($T1044 &lt;&gt; "", $H1044/$T1044, ""), ""), "")</f>
        <v/>
      </c>
      <c r="AJ1044" s="10" t="str">
        <f ca="1">IFERROR(IF(AND(NOW()&lt;= EOMONTH(DATE(YEAR($P1044),3, 1), 0), Overall!$A1046&lt;&gt;"", MONTH($O1044) &lt;= 3, MONTH($P1044) &gt;= 3), IF($T1044 &lt;&gt; "", $H1044/$T1044, ""), ""), "")</f>
        <v/>
      </c>
      <c r="AK1044" s="10" t="str">
        <f ca="1">IFERROR(IF(AND(NOW()&lt;= EOMONTH(DATE(YEAR($P1044),4, 1), 0), Overall!$A1046&lt;&gt;"", MONTH($O1044) &lt;= 4, MONTH($P1044) &gt;= 4), IF($T1044 &lt;&gt; "", $H1044/$T1044, ""), ""), "")</f>
        <v/>
      </c>
      <c r="AL1044" s="10" t="str">
        <f ca="1">IFERROR(IF(AND(NOW()&lt;= EOMONTH(DATE(YEAR($P1044),5, 1), 0), Overall!$A1046&lt;&gt;"", MONTH($O1044) &lt;= 5, MONTH($P1044) &gt;= 5), IF($T1044 &lt;&gt; "", $H1044/$T1044, ""), ""), "")</f>
        <v/>
      </c>
      <c r="AM1044" s="10" t="str">
        <f ca="1">IFERROR(IF(AND(NOW()&lt;= EOMONTH(DATE(YEAR($P1044),6, 1), 0), Overall!$A1046&lt;&gt;"", MONTH($O1044) &lt;= 6, MONTH($P1044) &gt;= 6), IF($T1044 &lt;&gt; "", $H1044/$T1044, ""), ""), "")</f>
        <v/>
      </c>
      <c r="AN1044" s="10" t="str">
        <f ca="1">IFERROR(IF(AND(NOW()&lt;= EOMONTH(DATE(YEAR($P1044),7, 1), 0), Overall!$A1046&lt;&gt;"", MONTH($O1044) &lt;= 7, MONTH($P1044) &gt;= 7), IF($T1044 &lt;&gt; "", $H1044/$T1044, ""), ""), "")</f>
        <v/>
      </c>
      <c r="AO1044" s="10" t="str">
        <f ca="1">IFERROR(IF(AND(NOW()&lt;= EOMONTH(DATE(YEAR($P1044),8, 1), 0), Overall!$A1046&lt;&gt;"", MONTH($O1044) &lt;= 8, MONTH($P1044) &gt;= 8), IF($T1044 &lt;&gt; "", $H1044/$T1044, ""), ""), "")</f>
        <v/>
      </c>
      <c r="AP1044" s="10" t="str">
        <f ca="1">IFERROR(IF(AND(NOW()&lt;= EOMONTH(DATE(YEAR($P1044),9, 1), 0), Overall!$A1046&lt;&gt;"", MONTH($O1044) &lt;= 9, MONTH($P1044) &gt;= 9), IF($T1044 &lt;&gt; "", $H1044/$T1044, ""), ""), "")</f>
        <v/>
      </c>
      <c r="AQ1044" s="10" t="str">
        <f ca="1">IFERROR(IF(AND(NOW()&lt;= EOMONTH(DATE(YEAR($P1044),10, 1), 0), Overall!$A1046&lt;&gt;"", MONTH($O1044) &lt;= 10, MONTH($P1044) &gt;= 10), IF($T1044 &lt;&gt; "", $H1044/$T1044, ""), ""), "")</f>
        <v/>
      </c>
      <c r="AR1044" s="10" t="str">
        <f ca="1">IFERROR(IF(AND(NOW()&lt;= EOMONTH(DATE(YEAR($P1044),11, 1), 0), Overall!$A1046&lt;&gt;"", MONTH($O1044) &lt;=11, MONTH($P1044) &gt;= 11), IF($T1044 &lt;&gt; "", $H1044/$T1044, ""), ""), "")</f>
        <v/>
      </c>
      <c r="AS1044" s="10" t="str">
        <f ca="1">IFERROR(IF(AND(NOW()&lt;= EOMONTH(DATE(YEAR($P1044),12, 1), 0), Overall!$A1046&lt;&gt;"", MONTH($O1044) &lt;= 12, MONTH($P1044) &gt;= 12), IF($T1044 &lt;&gt; "", $H1044/$T1044, ""), ""), "")</f>
        <v/>
      </c>
      <c r="AT1044" s="16">
        <f t="shared" ca="1" si="32"/>
        <v>0</v>
      </c>
    </row>
    <row r="1045" spans="1:46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6" t="str">
        <f>IF(Overall!T1047&lt;&gt;"",VALUE(Overall!T1047),"")</f>
        <v/>
      </c>
      <c r="O1045" s="7" t="str">
        <f>IF(Overall!L1047&lt;&gt;"", DATEVALUE(Overall!L1047), "")</f>
        <v/>
      </c>
      <c r="P1045" s="7" t="str">
        <f>IF(Overall!M1047&lt;&gt;"", DATEVALUE(Overall!M1047), "")</f>
        <v/>
      </c>
      <c r="Q1045" s="7" t="str">
        <f>IF(Overall!S1047&lt;&gt;"",_xlfn.VALUETOTEXT(Overall!S1047),"")</f>
        <v/>
      </c>
      <c r="R1045" s="7" t="str">
        <f>IF(Overall!O1047&lt;&gt;"", DATEVALUE(Overall!O1047), "")</f>
        <v/>
      </c>
      <c r="S1045" s="7" t="str">
        <f>IF(Overall!O1047&lt;&gt;"", DATEVALUE(Overall!O1047), "")</f>
        <v/>
      </c>
      <c r="T1045" s="5" t="str">
        <f t="shared" si="33"/>
        <v/>
      </c>
      <c r="U1045" s="10" t="str">
        <f>IF(Overall!$A1047&lt;&gt;"",IF(AND(MONTH($O1045) &lt;= 1, MONTH($P1045) &gt;= 1), IF($T1045 &lt;&gt; "", $H1045/$T1045, ""), ""),"")</f>
        <v/>
      </c>
      <c r="V1045" s="10" t="str">
        <f>IF(Overall!$A1047&lt;&gt;"",IF(AND(MONTH($O1045) &lt;= 2, MONTH($P1045) &gt;= 2), IF($T1045 &lt;&gt; "", $H1045/$T1045, ""), ""),"")</f>
        <v/>
      </c>
      <c r="W1045" s="10" t="str">
        <f>IF(Overall!$A1047&lt;&gt;"",IF(AND(MONTH($O1045) &lt;= 3, MONTH($P1045) &gt;= 3), IF($T1045 &lt;&gt; "", $H1045/$T1045, ""), ""),"")</f>
        <v/>
      </c>
      <c r="X1045" s="10" t="str">
        <f>IF(Overall!$A1047&lt;&gt;"",IF(AND(MONTH($O1045) &lt;= 4, MONTH($P1045) &gt;= 4), IF($T1045 &lt;&gt; "", $H1045/$T1045, ""), ""),"")</f>
        <v/>
      </c>
      <c r="Y1045" s="10" t="str">
        <f>IF(Overall!$A1047&lt;&gt;"",IF(AND(MONTH($O1045) &lt;= 5, MONTH($P1045) &gt;= 5), IF($T1045 &lt;&gt; "", $H1045/$T1045, ""), ""),"")</f>
        <v/>
      </c>
      <c r="Z1045" s="10" t="str">
        <f>IF(Overall!$A1047&lt;&gt;"",IF(AND(MONTH($O1045) &lt;= 6, MONTH($P1045) &gt;= 6), IF($T1045 &lt;&gt; "", $H1045/$T1045, ""), ""),"")</f>
        <v/>
      </c>
      <c r="AA1045" s="10" t="str">
        <f>IF(Overall!$A1047&lt;&gt;"",IF(AND(MONTH($O1045) &lt;= 7, MONTH($P1045) &gt;= 7 ), IF($T1045 &lt;&gt; "", $H1045/$T1045, ""), ""),"")</f>
        <v/>
      </c>
      <c r="AB1045" s="10" t="str">
        <f>IF(Overall!$A1047&lt;&gt;"",IF(AND(MONTH($O1045) &lt;= 8, MONTH($P1045) &gt;= 8), IF($T1045 &lt;&gt; "", $H1045/$T1045, ""), ""),"")</f>
        <v/>
      </c>
      <c r="AC1045" s="10" t="str">
        <f>IF(Overall!$A1047&lt;&gt;"",IF(AND(MONTH($O1045) &lt;= 9, MONTH($P1045) &gt;= 9), IF($T1045 &lt;&gt; "", $H1045/$T1045, ""), ""),"")</f>
        <v/>
      </c>
      <c r="AD1045" s="10" t="str">
        <f>IF(Overall!$A1047&lt;&gt;"",IF(AND(MONTH($O1045) &lt;= 10, MONTH($P1045) &gt;= 10), IF($T1045 &lt;&gt; "", $H1045/$T1045, ""), ""),"")</f>
        <v/>
      </c>
      <c r="AE1045" s="10" t="str">
        <f>IF(Overall!$A1047&lt;&gt;"",IF(AND(MONTH($O1045) &lt;= 11, MONTH($P1045) &gt;= 11), IF($T1045 &lt;&gt; "", $H1045/$T1045, ""), ""),"")</f>
        <v/>
      </c>
      <c r="AF1045" s="10" t="str">
        <f>IF(Overall!$A1047&lt;&gt;"",IF(AND(MONTH($O1045) &lt;= 12, MONTH($P1045) &gt;= 12), IF($T1045 &lt;&gt; "", $H1045/$T1045, ""), ""),"")</f>
        <v/>
      </c>
      <c r="AH1045" s="10" t="str">
        <f ca="1">IFERROR(IF(AND(NOW()&lt;= EOMONTH(DATE(YEAR($P1045),1, 1), 0), Overall!$A1047&lt;&gt;"", MONTH($O1045) &lt;= 1, MONTH($P1045) &gt;= 1), IF($T1045 &lt;&gt; "", $H1045/$T1045, ""), ""), "")</f>
        <v/>
      </c>
      <c r="AI1045" s="10" t="str">
        <f ca="1">IFERROR(IF(AND(NOW()&lt;= EOMONTH(DATE(YEAR($P1045),2, 1), 0), Overall!$A1047&lt;&gt;"", MONTH($O1045) &lt;= 2, MONTH($P1045) &gt;= 2), IF($T1045 &lt;&gt; "", $H1045/$T1045, ""), ""), "")</f>
        <v/>
      </c>
      <c r="AJ1045" s="10" t="str">
        <f ca="1">IFERROR(IF(AND(NOW()&lt;= EOMONTH(DATE(YEAR($P1045),3, 1), 0), Overall!$A1047&lt;&gt;"", MONTH($O1045) &lt;= 3, MONTH($P1045) &gt;= 3), IF($T1045 &lt;&gt; "", $H1045/$T1045, ""), ""), "")</f>
        <v/>
      </c>
      <c r="AK1045" s="10" t="str">
        <f ca="1">IFERROR(IF(AND(NOW()&lt;= EOMONTH(DATE(YEAR($P1045),4, 1), 0), Overall!$A1047&lt;&gt;"", MONTH($O1045) &lt;= 4, MONTH($P1045) &gt;= 4), IF($T1045 &lt;&gt; "", $H1045/$T1045, ""), ""), "")</f>
        <v/>
      </c>
      <c r="AL1045" s="10" t="str">
        <f ca="1">IFERROR(IF(AND(NOW()&lt;= EOMONTH(DATE(YEAR($P1045),5, 1), 0), Overall!$A1047&lt;&gt;"", MONTH($O1045) &lt;= 5, MONTH($P1045) &gt;= 5), IF($T1045 &lt;&gt; "", $H1045/$T1045, ""), ""), "")</f>
        <v/>
      </c>
      <c r="AM1045" s="10" t="str">
        <f ca="1">IFERROR(IF(AND(NOW()&lt;= EOMONTH(DATE(YEAR($P1045),6, 1), 0), Overall!$A1047&lt;&gt;"", MONTH($O1045) &lt;= 6, MONTH($P1045) &gt;= 6), IF($T1045 &lt;&gt; "", $H1045/$T1045, ""), ""), "")</f>
        <v/>
      </c>
      <c r="AN1045" s="10" t="str">
        <f ca="1">IFERROR(IF(AND(NOW()&lt;= EOMONTH(DATE(YEAR($P1045),7, 1), 0), Overall!$A1047&lt;&gt;"", MONTH($O1045) &lt;= 7, MONTH($P1045) &gt;= 7), IF($T1045 &lt;&gt; "", $H1045/$T1045, ""), ""), "")</f>
        <v/>
      </c>
      <c r="AO1045" s="10" t="str">
        <f ca="1">IFERROR(IF(AND(NOW()&lt;= EOMONTH(DATE(YEAR($P1045),8, 1), 0), Overall!$A1047&lt;&gt;"", MONTH($O1045) &lt;= 8, MONTH($P1045) &gt;= 8), IF($T1045 &lt;&gt; "", $H1045/$T1045, ""), ""), "")</f>
        <v/>
      </c>
      <c r="AP1045" s="10" t="str">
        <f ca="1">IFERROR(IF(AND(NOW()&lt;= EOMONTH(DATE(YEAR($P1045),9, 1), 0), Overall!$A1047&lt;&gt;"", MONTH($O1045) &lt;= 9, MONTH($P1045) &gt;= 9), IF($T1045 &lt;&gt; "", $H1045/$T1045, ""), ""), "")</f>
        <v/>
      </c>
      <c r="AQ1045" s="10" t="str">
        <f ca="1">IFERROR(IF(AND(NOW()&lt;= EOMONTH(DATE(YEAR($P1045),10, 1), 0), Overall!$A1047&lt;&gt;"", MONTH($O1045) &lt;= 10, MONTH($P1045) &gt;= 10), IF($T1045 &lt;&gt; "", $H1045/$T1045, ""), ""), "")</f>
        <v/>
      </c>
      <c r="AR1045" s="10" t="str">
        <f ca="1">IFERROR(IF(AND(NOW()&lt;= EOMONTH(DATE(YEAR($P1045),11, 1), 0), Overall!$A1047&lt;&gt;"", MONTH($O1045) &lt;=11, MONTH($P1045) &gt;= 11), IF($T1045 &lt;&gt; "", $H1045/$T1045, ""), ""), "")</f>
        <v/>
      </c>
      <c r="AS1045" s="10" t="str">
        <f ca="1">IFERROR(IF(AND(NOW()&lt;= EOMONTH(DATE(YEAR($P1045),12, 1), 0), Overall!$A1047&lt;&gt;"", MONTH($O1045) &lt;= 12, MONTH($P1045) &gt;= 12), IF($T1045 &lt;&gt; "", $H1045/$T1045, ""), ""), "")</f>
        <v/>
      </c>
      <c r="AT1045" s="16">
        <f t="shared" ca="1" si="32"/>
        <v>0</v>
      </c>
    </row>
    <row r="1046" spans="1:46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6" t="str">
        <f>IF(Overall!T1048&lt;&gt;"",VALUE(Overall!T1048),"")</f>
        <v/>
      </c>
      <c r="O1046" s="7" t="str">
        <f>IF(Overall!L1048&lt;&gt;"", DATEVALUE(Overall!L1048), "")</f>
        <v/>
      </c>
      <c r="P1046" s="7" t="str">
        <f>IF(Overall!M1048&lt;&gt;"", DATEVALUE(Overall!M1048), "")</f>
        <v/>
      </c>
      <c r="Q1046" s="7" t="str">
        <f>IF(Overall!S1048&lt;&gt;"",_xlfn.VALUETOTEXT(Overall!S1048),"")</f>
        <v/>
      </c>
      <c r="R1046" s="7" t="str">
        <f>IF(Overall!O1048&lt;&gt;"", DATEVALUE(Overall!O1048), "")</f>
        <v/>
      </c>
      <c r="S1046" s="7" t="str">
        <f>IF(Overall!O1048&lt;&gt;"", DATEVALUE(Overall!O1048), "")</f>
        <v/>
      </c>
      <c r="T1046" s="5" t="str">
        <f t="shared" si="33"/>
        <v/>
      </c>
      <c r="U1046" s="10" t="str">
        <f>IF(Overall!$A1048&lt;&gt;"",IF(AND(MONTH($O1046) &lt;= 1, MONTH($P1046) &gt;= 1), IF($T1046 &lt;&gt; "", $H1046/$T1046, ""), ""),"")</f>
        <v/>
      </c>
      <c r="V1046" s="10" t="str">
        <f>IF(Overall!$A1048&lt;&gt;"",IF(AND(MONTH($O1046) &lt;= 2, MONTH($P1046) &gt;= 2), IF($T1046 &lt;&gt; "", $H1046/$T1046, ""), ""),"")</f>
        <v/>
      </c>
      <c r="W1046" s="10" t="str">
        <f>IF(Overall!$A1048&lt;&gt;"",IF(AND(MONTH($O1046) &lt;= 3, MONTH($P1046) &gt;= 3), IF($T1046 &lt;&gt; "", $H1046/$T1046, ""), ""),"")</f>
        <v/>
      </c>
      <c r="X1046" s="10" t="str">
        <f>IF(Overall!$A1048&lt;&gt;"",IF(AND(MONTH($O1046) &lt;= 4, MONTH($P1046) &gt;= 4), IF($T1046 &lt;&gt; "", $H1046/$T1046, ""), ""),"")</f>
        <v/>
      </c>
      <c r="Y1046" s="10" t="str">
        <f>IF(Overall!$A1048&lt;&gt;"",IF(AND(MONTH($O1046) &lt;= 5, MONTH($P1046) &gt;= 5), IF($T1046 &lt;&gt; "", $H1046/$T1046, ""), ""),"")</f>
        <v/>
      </c>
      <c r="Z1046" s="10" t="str">
        <f>IF(Overall!$A1048&lt;&gt;"",IF(AND(MONTH($O1046) &lt;= 6, MONTH($P1046) &gt;= 6), IF($T1046 &lt;&gt; "", $H1046/$T1046, ""), ""),"")</f>
        <v/>
      </c>
      <c r="AA1046" s="10" t="str">
        <f>IF(Overall!$A1048&lt;&gt;"",IF(AND(MONTH($O1046) &lt;= 7, MONTH($P1046) &gt;= 7 ), IF($T1046 &lt;&gt; "", $H1046/$T1046, ""), ""),"")</f>
        <v/>
      </c>
      <c r="AB1046" s="10" t="str">
        <f>IF(Overall!$A1048&lt;&gt;"",IF(AND(MONTH($O1046) &lt;= 8, MONTH($P1046) &gt;= 8), IF($T1046 &lt;&gt; "", $H1046/$T1046, ""), ""),"")</f>
        <v/>
      </c>
      <c r="AC1046" s="10" t="str">
        <f>IF(Overall!$A1048&lt;&gt;"",IF(AND(MONTH($O1046) &lt;= 9, MONTH($P1046) &gt;= 9), IF($T1046 &lt;&gt; "", $H1046/$T1046, ""), ""),"")</f>
        <v/>
      </c>
      <c r="AD1046" s="10" t="str">
        <f>IF(Overall!$A1048&lt;&gt;"",IF(AND(MONTH($O1046) &lt;= 10, MONTH($P1046) &gt;= 10), IF($T1046 &lt;&gt; "", $H1046/$T1046, ""), ""),"")</f>
        <v/>
      </c>
      <c r="AE1046" s="10" t="str">
        <f>IF(Overall!$A1048&lt;&gt;"",IF(AND(MONTH($O1046) &lt;= 11, MONTH($P1046) &gt;= 11), IF($T1046 &lt;&gt; "", $H1046/$T1046, ""), ""),"")</f>
        <v/>
      </c>
      <c r="AF1046" s="10" t="str">
        <f>IF(Overall!$A1048&lt;&gt;"",IF(AND(MONTH($O1046) &lt;= 12, MONTH($P1046) &gt;= 12), IF($T1046 &lt;&gt; "", $H1046/$T1046, ""), ""),"")</f>
        <v/>
      </c>
      <c r="AH1046" s="10" t="str">
        <f ca="1">IFERROR(IF(AND(NOW()&lt;= EOMONTH(DATE(YEAR($P1046),1, 1), 0), Overall!$A1048&lt;&gt;"", MONTH($O1046) &lt;= 1, MONTH($P1046) &gt;= 1), IF($T1046 &lt;&gt; "", $H1046/$T1046, ""), ""), "")</f>
        <v/>
      </c>
      <c r="AI1046" s="10" t="str">
        <f ca="1">IFERROR(IF(AND(NOW()&lt;= EOMONTH(DATE(YEAR($P1046),2, 1), 0), Overall!$A1048&lt;&gt;"", MONTH($O1046) &lt;= 2, MONTH($P1046) &gt;= 2), IF($T1046 &lt;&gt; "", $H1046/$T1046, ""), ""), "")</f>
        <v/>
      </c>
      <c r="AJ1046" s="10" t="str">
        <f ca="1">IFERROR(IF(AND(NOW()&lt;= EOMONTH(DATE(YEAR($P1046),3, 1), 0), Overall!$A1048&lt;&gt;"", MONTH($O1046) &lt;= 3, MONTH($P1046) &gt;= 3), IF($T1046 &lt;&gt; "", $H1046/$T1046, ""), ""), "")</f>
        <v/>
      </c>
      <c r="AK1046" s="10" t="str">
        <f ca="1">IFERROR(IF(AND(NOW()&lt;= EOMONTH(DATE(YEAR($P1046),4, 1), 0), Overall!$A1048&lt;&gt;"", MONTH($O1046) &lt;= 4, MONTH($P1046) &gt;= 4), IF($T1046 &lt;&gt; "", $H1046/$T1046, ""), ""), "")</f>
        <v/>
      </c>
      <c r="AL1046" s="10" t="str">
        <f ca="1">IFERROR(IF(AND(NOW()&lt;= EOMONTH(DATE(YEAR($P1046),5, 1), 0), Overall!$A1048&lt;&gt;"", MONTH($O1046) &lt;= 5, MONTH($P1046) &gt;= 5), IF($T1046 &lt;&gt; "", $H1046/$T1046, ""), ""), "")</f>
        <v/>
      </c>
      <c r="AM1046" s="10" t="str">
        <f ca="1">IFERROR(IF(AND(NOW()&lt;= EOMONTH(DATE(YEAR($P1046),6, 1), 0), Overall!$A1048&lt;&gt;"", MONTH($O1046) &lt;= 6, MONTH($P1046) &gt;= 6), IF($T1046 &lt;&gt; "", $H1046/$T1046, ""), ""), "")</f>
        <v/>
      </c>
      <c r="AN1046" s="10" t="str">
        <f ca="1">IFERROR(IF(AND(NOW()&lt;= EOMONTH(DATE(YEAR($P1046),7, 1), 0), Overall!$A1048&lt;&gt;"", MONTH($O1046) &lt;= 7, MONTH($P1046) &gt;= 7), IF($T1046 &lt;&gt; "", $H1046/$T1046, ""), ""), "")</f>
        <v/>
      </c>
      <c r="AO1046" s="10" t="str">
        <f ca="1">IFERROR(IF(AND(NOW()&lt;= EOMONTH(DATE(YEAR($P1046),8, 1), 0), Overall!$A1048&lt;&gt;"", MONTH($O1046) &lt;= 8, MONTH($P1046) &gt;= 8), IF($T1046 &lt;&gt; "", $H1046/$T1046, ""), ""), "")</f>
        <v/>
      </c>
      <c r="AP1046" s="10" t="str">
        <f ca="1">IFERROR(IF(AND(NOW()&lt;= EOMONTH(DATE(YEAR($P1046),9, 1), 0), Overall!$A1048&lt;&gt;"", MONTH($O1046) &lt;= 9, MONTH($P1046) &gt;= 9), IF($T1046 &lt;&gt; "", $H1046/$T1046, ""), ""), "")</f>
        <v/>
      </c>
      <c r="AQ1046" s="10" t="str">
        <f ca="1">IFERROR(IF(AND(NOW()&lt;= EOMONTH(DATE(YEAR($P1046),10, 1), 0), Overall!$A1048&lt;&gt;"", MONTH($O1046) &lt;= 10, MONTH($P1046) &gt;= 10), IF($T1046 &lt;&gt; "", $H1046/$T1046, ""), ""), "")</f>
        <v/>
      </c>
      <c r="AR1046" s="10" t="str">
        <f ca="1">IFERROR(IF(AND(NOW()&lt;= EOMONTH(DATE(YEAR($P1046),11, 1), 0), Overall!$A1048&lt;&gt;"", MONTH($O1046) &lt;=11, MONTH($P1046) &gt;= 11), IF($T1046 &lt;&gt; "", $H1046/$T1046, ""), ""), "")</f>
        <v/>
      </c>
      <c r="AS1046" s="10" t="str">
        <f ca="1">IFERROR(IF(AND(NOW()&lt;= EOMONTH(DATE(YEAR($P1046),12, 1), 0), Overall!$A1048&lt;&gt;"", MONTH($O1046) &lt;= 12, MONTH($P1046) &gt;= 12), IF($T1046 &lt;&gt; "", $H1046/$T1046, ""), ""), "")</f>
        <v/>
      </c>
      <c r="AT1046" s="16">
        <f t="shared" ca="1" si="32"/>
        <v>0</v>
      </c>
    </row>
    <row r="1047" spans="1:46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6" t="str">
        <f>IF(Overall!T1049&lt;&gt;"",VALUE(Overall!T1049),"")</f>
        <v/>
      </c>
      <c r="O1047" s="7" t="str">
        <f>IF(Overall!L1049&lt;&gt;"", DATEVALUE(Overall!L1049), "")</f>
        <v/>
      </c>
      <c r="P1047" s="7" t="str">
        <f>IF(Overall!M1049&lt;&gt;"", DATEVALUE(Overall!M1049), "")</f>
        <v/>
      </c>
      <c r="Q1047" s="7" t="str">
        <f>IF(Overall!S1049&lt;&gt;"",_xlfn.VALUETOTEXT(Overall!S1049),"")</f>
        <v/>
      </c>
      <c r="R1047" s="7" t="str">
        <f>IF(Overall!O1049&lt;&gt;"", DATEVALUE(Overall!O1049), "")</f>
        <v/>
      </c>
      <c r="S1047" s="7" t="str">
        <f>IF(Overall!O1049&lt;&gt;"", DATEVALUE(Overall!O1049), "")</f>
        <v/>
      </c>
      <c r="T1047" s="5" t="str">
        <f t="shared" si="33"/>
        <v/>
      </c>
      <c r="U1047" s="10" t="str">
        <f>IF(Overall!$A1049&lt;&gt;"",IF(AND(MONTH($O1047) &lt;= 1, MONTH($P1047) &gt;= 1), IF($T1047 &lt;&gt; "", $H1047/$T1047, ""), ""),"")</f>
        <v/>
      </c>
      <c r="V1047" s="10" t="str">
        <f>IF(Overall!$A1049&lt;&gt;"",IF(AND(MONTH($O1047) &lt;= 2, MONTH($P1047) &gt;= 2), IF($T1047 &lt;&gt; "", $H1047/$T1047, ""), ""),"")</f>
        <v/>
      </c>
      <c r="W1047" s="10" t="str">
        <f>IF(Overall!$A1049&lt;&gt;"",IF(AND(MONTH($O1047) &lt;= 3, MONTH($P1047) &gt;= 3), IF($T1047 &lt;&gt; "", $H1047/$T1047, ""), ""),"")</f>
        <v/>
      </c>
      <c r="X1047" s="10" t="str">
        <f>IF(Overall!$A1049&lt;&gt;"",IF(AND(MONTH($O1047) &lt;= 4, MONTH($P1047) &gt;= 4), IF($T1047 &lt;&gt; "", $H1047/$T1047, ""), ""),"")</f>
        <v/>
      </c>
      <c r="Y1047" s="10" t="str">
        <f>IF(Overall!$A1049&lt;&gt;"",IF(AND(MONTH($O1047) &lt;= 5, MONTH($P1047) &gt;= 5), IF($T1047 &lt;&gt; "", $H1047/$T1047, ""), ""),"")</f>
        <v/>
      </c>
      <c r="Z1047" s="10" t="str">
        <f>IF(Overall!$A1049&lt;&gt;"",IF(AND(MONTH($O1047) &lt;= 6, MONTH($P1047) &gt;= 6), IF($T1047 &lt;&gt; "", $H1047/$T1047, ""), ""),"")</f>
        <v/>
      </c>
      <c r="AA1047" s="10" t="str">
        <f>IF(Overall!$A1049&lt;&gt;"",IF(AND(MONTH($O1047) &lt;= 7, MONTH($P1047) &gt;= 7 ), IF($T1047 &lt;&gt; "", $H1047/$T1047, ""), ""),"")</f>
        <v/>
      </c>
      <c r="AB1047" s="10" t="str">
        <f>IF(Overall!$A1049&lt;&gt;"",IF(AND(MONTH($O1047) &lt;= 8, MONTH($P1047) &gt;= 8), IF($T1047 &lt;&gt; "", $H1047/$T1047, ""), ""),"")</f>
        <v/>
      </c>
      <c r="AC1047" s="10" t="str">
        <f>IF(Overall!$A1049&lt;&gt;"",IF(AND(MONTH($O1047) &lt;= 9, MONTH($P1047) &gt;= 9), IF($T1047 &lt;&gt; "", $H1047/$T1047, ""), ""),"")</f>
        <v/>
      </c>
      <c r="AD1047" s="10" t="str">
        <f>IF(Overall!$A1049&lt;&gt;"",IF(AND(MONTH($O1047) &lt;= 10, MONTH($P1047) &gt;= 10), IF($T1047 &lt;&gt; "", $H1047/$T1047, ""), ""),"")</f>
        <v/>
      </c>
      <c r="AE1047" s="10" t="str">
        <f>IF(Overall!$A1049&lt;&gt;"",IF(AND(MONTH($O1047) &lt;= 11, MONTH($P1047) &gt;= 11), IF($T1047 &lt;&gt; "", $H1047/$T1047, ""), ""),"")</f>
        <v/>
      </c>
      <c r="AF1047" s="10" t="str">
        <f>IF(Overall!$A1049&lt;&gt;"",IF(AND(MONTH($O1047) &lt;= 12, MONTH($P1047) &gt;= 12), IF($T1047 &lt;&gt; "", $H1047/$T1047, ""), ""),"")</f>
        <v/>
      </c>
      <c r="AH1047" s="10" t="str">
        <f ca="1">IFERROR(IF(AND(NOW()&lt;= EOMONTH(DATE(YEAR($P1047),1, 1), 0), Overall!$A1049&lt;&gt;"", MONTH($O1047) &lt;= 1, MONTH($P1047) &gt;= 1), IF($T1047 &lt;&gt; "", $H1047/$T1047, ""), ""), "")</f>
        <v/>
      </c>
      <c r="AI1047" s="10" t="str">
        <f ca="1">IFERROR(IF(AND(NOW()&lt;= EOMONTH(DATE(YEAR($P1047),2, 1), 0), Overall!$A1049&lt;&gt;"", MONTH($O1047) &lt;= 2, MONTH($P1047) &gt;= 2), IF($T1047 &lt;&gt; "", $H1047/$T1047, ""), ""), "")</f>
        <v/>
      </c>
      <c r="AJ1047" s="10" t="str">
        <f ca="1">IFERROR(IF(AND(NOW()&lt;= EOMONTH(DATE(YEAR($P1047),3, 1), 0), Overall!$A1049&lt;&gt;"", MONTH($O1047) &lt;= 3, MONTH($P1047) &gt;= 3), IF($T1047 &lt;&gt; "", $H1047/$T1047, ""), ""), "")</f>
        <v/>
      </c>
      <c r="AK1047" s="10" t="str">
        <f ca="1">IFERROR(IF(AND(NOW()&lt;= EOMONTH(DATE(YEAR($P1047),4, 1), 0), Overall!$A1049&lt;&gt;"", MONTH($O1047) &lt;= 4, MONTH($P1047) &gt;= 4), IF($T1047 &lt;&gt; "", $H1047/$T1047, ""), ""), "")</f>
        <v/>
      </c>
      <c r="AL1047" s="10" t="str">
        <f ca="1">IFERROR(IF(AND(NOW()&lt;= EOMONTH(DATE(YEAR($P1047),5, 1), 0), Overall!$A1049&lt;&gt;"", MONTH($O1047) &lt;= 5, MONTH($P1047) &gt;= 5), IF($T1047 &lt;&gt; "", $H1047/$T1047, ""), ""), "")</f>
        <v/>
      </c>
      <c r="AM1047" s="10" t="str">
        <f ca="1">IFERROR(IF(AND(NOW()&lt;= EOMONTH(DATE(YEAR($P1047),6, 1), 0), Overall!$A1049&lt;&gt;"", MONTH($O1047) &lt;= 6, MONTH($P1047) &gt;= 6), IF($T1047 &lt;&gt; "", $H1047/$T1047, ""), ""), "")</f>
        <v/>
      </c>
      <c r="AN1047" s="10" t="str">
        <f ca="1">IFERROR(IF(AND(NOW()&lt;= EOMONTH(DATE(YEAR($P1047),7, 1), 0), Overall!$A1049&lt;&gt;"", MONTH($O1047) &lt;= 7, MONTH($P1047) &gt;= 7), IF($T1047 &lt;&gt; "", $H1047/$T1047, ""), ""), "")</f>
        <v/>
      </c>
      <c r="AO1047" s="10" t="str">
        <f ca="1">IFERROR(IF(AND(NOW()&lt;= EOMONTH(DATE(YEAR($P1047),8, 1), 0), Overall!$A1049&lt;&gt;"", MONTH($O1047) &lt;= 8, MONTH($P1047) &gt;= 8), IF($T1047 &lt;&gt; "", $H1047/$T1047, ""), ""), "")</f>
        <v/>
      </c>
      <c r="AP1047" s="10" t="str">
        <f ca="1">IFERROR(IF(AND(NOW()&lt;= EOMONTH(DATE(YEAR($P1047),9, 1), 0), Overall!$A1049&lt;&gt;"", MONTH($O1047) &lt;= 9, MONTH($P1047) &gt;= 9), IF($T1047 &lt;&gt; "", $H1047/$T1047, ""), ""), "")</f>
        <v/>
      </c>
      <c r="AQ1047" s="10" t="str">
        <f ca="1">IFERROR(IF(AND(NOW()&lt;= EOMONTH(DATE(YEAR($P1047),10, 1), 0), Overall!$A1049&lt;&gt;"", MONTH($O1047) &lt;= 10, MONTH($P1047) &gt;= 10), IF($T1047 &lt;&gt; "", $H1047/$T1047, ""), ""), "")</f>
        <v/>
      </c>
      <c r="AR1047" s="10" t="str">
        <f ca="1">IFERROR(IF(AND(NOW()&lt;= EOMONTH(DATE(YEAR($P1047),11, 1), 0), Overall!$A1049&lt;&gt;"", MONTH($O1047) &lt;=11, MONTH($P1047) &gt;= 11), IF($T1047 &lt;&gt; "", $H1047/$T1047, ""), ""), "")</f>
        <v/>
      </c>
      <c r="AS1047" s="10" t="str">
        <f ca="1">IFERROR(IF(AND(NOW()&lt;= EOMONTH(DATE(YEAR($P1047),12, 1), 0), Overall!$A1049&lt;&gt;"", MONTH($O1047) &lt;= 12, MONTH($P1047) &gt;= 12), IF($T1047 &lt;&gt; "", $H1047/$T1047, ""), ""), "")</f>
        <v/>
      </c>
      <c r="AT1047" s="16">
        <f t="shared" ca="1" si="32"/>
        <v>0</v>
      </c>
    </row>
    <row r="1048" spans="1:46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6" t="str">
        <f>IF(Overall!T1050&lt;&gt;"",VALUE(Overall!T1050),"")</f>
        <v/>
      </c>
      <c r="O1048" s="7" t="str">
        <f>IF(Overall!L1050&lt;&gt;"", DATEVALUE(Overall!L1050), "")</f>
        <v/>
      </c>
      <c r="P1048" s="7" t="str">
        <f>IF(Overall!M1050&lt;&gt;"", DATEVALUE(Overall!M1050), "")</f>
        <v/>
      </c>
      <c r="Q1048" s="7" t="str">
        <f>IF(Overall!S1050&lt;&gt;"",_xlfn.VALUETOTEXT(Overall!S1050),"")</f>
        <v/>
      </c>
      <c r="R1048" s="7" t="str">
        <f>IF(Overall!O1050&lt;&gt;"", DATEVALUE(Overall!O1050), "")</f>
        <v/>
      </c>
      <c r="S1048" s="7" t="str">
        <f>IF(Overall!O1050&lt;&gt;"", DATEVALUE(Overall!O1050), "")</f>
        <v/>
      </c>
      <c r="T1048" s="5" t="str">
        <f t="shared" si="33"/>
        <v/>
      </c>
      <c r="U1048" s="10" t="str">
        <f>IF(Overall!$A1050&lt;&gt;"",IF(AND(MONTH($O1048) &lt;= 1, MONTH($P1048) &gt;= 1), IF($T1048 &lt;&gt; "", $H1048/$T1048, ""), ""),"")</f>
        <v/>
      </c>
      <c r="V1048" s="10" t="str">
        <f>IF(Overall!$A1050&lt;&gt;"",IF(AND(MONTH($O1048) &lt;= 2, MONTH($P1048) &gt;= 2), IF($T1048 &lt;&gt; "", $H1048/$T1048, ""), ""),"")</f>
        <v/>
      </c>
      <c r="W1048" s="10" t="str">
        <f>IF(Overall!$A1050&lt;&gt;"",IF(AND(MONTH($O1048) &lt;= 3, MONTH($P1048) &gt;= 3), IF($T1048 &lt;&gt; "", $H1048/$T1048, ""), ""),"")</f>
        <v/>
      </c>
      <c r="X1048" s="10" t="str">
        <f>IF(Overall!$A1050&lt;&gt;"",IF(AND(MONTH($O1048) &lt;= 4, MONTH($P1048) &gt;= 4), IF($T1048 &lt;&gt; "", $H1048/$T1048, ""), ""),"")</f>
        <v/>
      </c>
      <c r="Y1048" s="10" t="str">
        <f>IF(Overall!$A1050&lt;&gt;"",IF(AND(MONTH($O1048) &lt;= 5, MONTH($P1048) &gt;= 5), IF($T1048 &lt;&gt; "", $H1048/$T1048, ""), ""),"")</f>
        <v/>
      </c>
      <c r="Z1048" s="10" t="str">
        <f>IF(Overall!$A1050&lt;&gt;"",IF(AND(MONTH($O1048) &lt;= 6, MONTH($P1048) &gt;= 6), IF($T1048 &lt;&gt; "", $H1048/$T1048, ""), ""),"")</f>
        <v/>
      </c>
      <c r="AA1048" s="10" t="str">
        <f>IF(Overall!$A1050&lt;&gt;"",IF(AND(MONTH($O1048) &lt;= 7, MONTH($P1048) &gt;= 7 ), IF($T1048 &lt;&gt; "", $H1048/$T1048, ""), ""),"")</f>
        <v/>
      </c>
      <c r="AB1048" s="10" t="str">
        <f>IF(Overall!$A1050&lt;&gt;"",IF(AND(MONTH($O1048) &lt;= 8, MONTH($P1048) &gt;= 8), IF($T1048 &lt;&gt; "", $H1048/$T1048, ""), ""),"")</f>
        <v/>
      </c>
      <c r="AC1048" s="10" t="str">
        <f>IF(Overall!$A1050&lt;&gt;"",IF(AND(MONTH($O1048) &lt;= 9, MONTH($P1048) &gt;= 9), IF($T1048 &lt;&gt; "", $H1048/$T1048, ""), ""),"")</f>
        <v/>
      </c>
      <c r="AD1048" s="10" t="str">
        <f>IF(Overall!$A1050&lt;&gt;"",IF(AND(MONTH($O1048) &lt;= 10, MONTH($P1048) &gt;= 10), IF($T1048 &lt;&gt; "", $H1048/$T1048, ""), ""),"")</f>
        <v/>
      </c>
      <c r="AE1048" s="10" t="str">
        <f>IF(Overall!$A1050&lt;&gt;"",IF(AND(MONTH($O1048) &lt;= 11, MONTH($P1048) &gt;= 11), IF($T1048 &lt;&gt; "", $H1048/$T1048, ""), ""),"")</f>
        <v/>
      </c>
      <c r="AF1048" s="10" t="str">
        <f>IF(Overall!$A1050&lt;&gt;"",IF(AND(MONTH($O1048) &lt;= 12, MONTH($P1048) &gt;= 12), IF($T1048 &lt;&gt; "", $H1048/$T1048, ""), ""),"")</f>
        <v/>
      </c>
      <c r="AH1048" s="10" t="str">
        <f ca="1">IFERROR(IF(AND(NOW()&lt;= EOMONTH(DATE(YEAR($P1048),1, 1), 0), Overall!$A1050&lt;&gt;"", MONTH($O1048) &lt;= 1, MONTH($P1048) &gt;= 1), IF($T1048 &lt;&gt; "", $H1048/$T1048, ""), ""), "")</f>
        <v/>
      </c>
      <c r="AI1048" s="10" t="str">
        <f ca="1">IFERROR(IF(AND(NOW()&lt;= EOMONTH(DATE(YEAR($P1048),2, 1), 0), Overall!$A1050&lt;&gt;"", MONTH($O1048) &lt;= 2, MONTH($P1048) &gt;= 2), IF($T1048 &lt;&gt; "", $H1048/$T1048, ""), ""), "")</f>
        <v/>
      </c>
      <c r="AJ1048" s="10" t="str">
        <f ca="1">IFERROR(IF(AND(NOW()&lt;= EOMONTH(DATE(YEAR($P1048),3, 1), 0), Overall!$A1050&lt;&gt;"", MONTH($O1048) &lt;= 3, MONTH($P1048) &gt;= 3), IF($T1048 &lt;&gt; "", $H1048/$T1048, ""), ""), "")</f>
        <v/>
      </c>
      <c r="AK1048" s="10" t="str">
        <f ca="1">IFERROR(IF(AND(NOW()&lt;= EOMONTH(DATE(YEAR($P1048),4, 1), 0), Overall!$A1050&lt;&gt;"", MONTH($O1048) &lt;= 4, MONTH($P1048) &gt;= 4), IF($T1048 &lt;&gt; "", $H1048/$T1048, ""), ""), "")</f>
        <v/>
      </c>
      <c r="AL1048" s="10" t="str">
        <f ca="1">IFERROR(IF(AND(NOW()&lt;= EOMONTH(DATE(YEAR($P1048),5, 1), 0), Overall!$A1050&lt;&gt;"", MONTH($O1048) &lt;= 5, MONTH($P1048) &gt;= 5), IF($T1048 &lt;&gt; "", $H1048/$T1048, ""), ""), "")</f>
        <v/>
      </c>
      <c r="AM1048" s="10" t="str">
        <f ca="1">IFERROR(IF(AND(NOW()&lt;= EOMONTH(DATE(YEAR($P1048),6, 1), 0), Overall!$A1050&lt;&gt;"", MONTH($O1048) &lt;= 6, MONTH($P1048) &gt;= 6), IF($T1048 &lt;&gt; "", $H1048/$T1048, ""), ""), "")</f>
        <v/>
      </c>
      <c r="AN1048" s="10" t="str">
        <f ca="1">IFERROR(IF(AND(NOW()&lt;= EOMONTH(DATE(YEAR($P1048),7, 1), 0), Overall!$A1050&lt;&gt;"", MONTH($O1048) &lt;= 7, MONTH($P1048) &gt;= 7), IF($T1048 &lt;&gt; "", $H1048/$T1048, ""), ""), "")</f>
        <v/>
      </c>
      <c r="AO1048" s="10" t="str">
        <f ca="1">IFERROR(IF(AND(NOW()&lt;= EOMONTH(DATE(YEAR($P1048),8, 1), 0), Overall!$A1050&lt;&gt;"", MONTH($O1048) &lt;= 8, MONTH($P1048) &gt;= 8), IF($T1048 &lt;&gt; "", $H1048/$T1048, ""), ""), "")</f>
        <v/>
      </c>
      <c r="AP1048" s="10" t="str">
        <f ca="1">IFERROR(IF(AND(NOW()&lt;= EOMONTH(DATE(YEAR($P1048),9, 1), 0), Overall!$A1050&lt;&gt;"", MONTH($O1048) &lt;= 9, MONTH($P1048) &gt;= 9), IF($T1048 &lt;&gt; "", $H1048/$T1048, ""), ""), "")</f>
        <v/>
      </c>
      <c r="AQ1048" s="10" t="str">
        <f ca="1">IFERROR(IF(AND(NOW()&lt;= EOMONTH(DATE(YEAR($P1048),10, 1), 0), Overall!$A1050&lt;&gt;"", MONTH($O1048) &lt;= 10, MONTH($P1048) &gt;= 10), IF($T1048 &lt;&gt; "", $H1048/$T1048, ""), ""), "")</f>
        <v/>
      </c>
      <c r="AR1048" s="10" t="str">
        <f ca="1">IFERROR(IF(AND(NOW()&lt;= EOMONTH(DATE(YEAR($P1048),11, 1), 0), Overall!$A1050&lt;&gt;"", MONTH($O1048) &lt;=11, MONTH($P1048) &gt;= 11), IF($T1048 &lt;&gt; "", $H1048/$T1048, ""), ""), "")</f>
        <v/>
      </c>
      <c r="AS1048" s="10" t="str">
        <f ca="1">IFERROR(IF(AND(NOW()&lt;= EOMONTH(DATE(YEAR($P1048),12, 1), 0), Overall!$A1050&lt;&gt;"", MONTH($O1048) &lt;= 12, MONTH($P1048) &gt;= 12), IF($T1048 &lt;&gt; "", $H1048/$T1048, ""), ""), "")</f>
        <v/>
      </c>
      <c r="AT1048" s="16">
        <f t="shared" ca="1" si="32"/>
        <v>0</v>
      </c>
    </row>
    <row r="1049" spans="1:46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6" t="str">
        <f>IF(Overall!T1051&lt;&gt;"",VALUE(Overall!T1051),"")</f>
        <v/>
      </c>
      <c r="O1049" s="7" t="str">
        <f>IF(Overall!L1051&lt;&gt;"", DATEVALUE(Overall!L1051), "")</f>
        <v/>
      </c>
      <c r="P1049" s="7" t="str">
        <f>IF(Overall!M1051&lt;&gt;"", DATEVALUE(Overall!M1051), "")</f>
        <v/>
      </c>
      <c r="Q1049" s="7" t="str">
        <f>IF(Overall!S1051&lt;&gt;"",_xlfn.VALUETOTEXT(Overall!S1051),"")</f>
        <v/>
      </c>
      <c r="R1049" s="7" t="str">
        <f>IF(Overall!O1051&lt;&gt;"", DATEVALUE(Overall!O1051), "")</f>
        <v/>
      </c>
      <c r="S1049" s="7" t="str">
        <f>IF(Overall!O1051&lt;&gt;"", DATEVALUE(Overall!O1051), "")</f>
        <v/>
      </c>
      <c r="T1049" s="5" t="str">
        <f t="shared" si="33"/>
        <v/>
      </c>
      <c r="U1049" s="10" t="str">
        <f>IF(Overall!$A1051&lt;&gt;"",IF(AND(MONTH($O1049) &lt;= 1, MONTH($P1049) &gt;= 1), IF($T1049 &lt;&gt; "", $H1049/$T1049, ""), ""),"")</f>
        <v/>
      </c>
      <c r="V1049" s="10" t="str">
        <f>IF(Overall!$A1051&lt;&gt;"",IF(AND(MONTH($O1049) &lt;= 2, MONTH($P1049) &gt;= 2), IF($T1049 &lt;&gt; "", $H1049/$T1049, ""), ""),"")</f>
        <v/>
      </c>
      <c r="W1049" s="10" t="str">
        <f>IF(Overall!$A1051&lt;&gt;"",IF(AND(MONTH($O1049) &lt;= 3, MONTH($P1049) &gt;= 3), IF($T1049 &lt;&gt; "", $H1049/$T1049, ""), ""),"")</f>
        <v/>
      </c>
      <c r="X1049" s="10" t="str">
        <f>IF(Overall!$A1051&lt;&gt;"",IF(AND(MONTH($O1049) &lt;= 4, MONTH($P1049) &gt;= 4), IF($T1049 &lt;&gt; "", $H1049/$T1049, ""), ""),"")</f>
        <v/>
      </c>
      <c r="Y1049" s="10" t="str">
        <f>IF(Overall!$A1051&lt;&gt;"",IF(AND(MONTH($O1049) &lt;= 5, MONTH($P1049) &gt;= 5), IF($T1049 &lt;&gt; "", $H1049/$T1049, ""), ""),"")</f>
        <v/>
      </c>
      <c r="Z1049" s="10" t="str">
        <f>IF(Overall!$A1051&lt;&gt;"",IF(AND(MONTH($O1049) &lt;= 6, MONTH($P1049) &gt;= 6), IF($T1049 &lt;&gt; "", $H1049/$T1049, ""), ""),"")</f>
        <v/>
      </c>
      <c r="AA1049" s="10" t="str">
        <f>IF(Overall!$A1051&lt;&gt;"",IF(AND(MONTH($O1049) &lt;= 7, MONTH($P1049) &gt;= 7 ), IF($T1049 &lt;&gt; "", $H1049/$T1049, ""), ""),"")</f>
        <v/>
      </c>
      <c r="AB1049" s="10" t="str">
        <f>IF(Overall!$A1051&lt;&gt;"",IF(AND(MONTH($O1049) &lt;= 8, MONTH($P1049) &gt;= 8), IF($T1049 &lt;&gt; "", $H1049/$T1049, ""), ""),"")</f>
        <v/>
      </c>
      <c r="AC1049" s="10" t="str">
        <f>IF(Overall!$A1051&lt;&gt;"",IF(AND(MONTH($O1049) &lt;= 9, MONTH($P1049) &gt;= 9), IF($T1049 &lt;&gt; "", $H1049/$T1049, ""), ""),"")</f>
        <v/>
      </c>
      <c r="AD1049" s="10" t="str">
        <f>IF(Overall!$A1051&lt;&gt;"",IF(AND(MONTH($O1049) &lt;= 10, MONTH($P1049) &gt;= 10), IF($T1049 &lt;&gt; "", $H1049/$T1049, ""), ""),"")</f>
        <v/>
      </c>
      <c r="AE1049" s="10" t="str">
        <f>IF(Overall!$A1051&lt;&gt;"",IF(AND(MONTH($O1049) &lt;= 11, MONTH($P1049) &gt;= 11), IF($T1049 &lt;&gt; "", $H1049/$T1049, ""), ""),"")</f>
        <v/>
      </c>
      <c r="AF1049" s="10" t="str">
        <f>IF(Overall!$A1051&lt;&gt;"",IF(AND(MONTH($O1049) &lt;= 12, MONTH($P1049) &gt;= 12), IF($T1049 &lt;&gt; "", $H1049/$T1049, ""), ""),"")</f>
        <v/>
      </c>
      <c r="AH1049" s="10" t="str">
        <f ca="1">IFERROR(IF(AND(NOW()&lt;= EOMONTH(DATE(YEAR($P1049),1, 1), 0), Overall!$A1051&lt;&gt;"", MONTH($O1049) &lt;= 1, MONTH($P1049) &gt;= 1), IF($T1049 &lt;&gt; "", $H1049/$T1049, ""), ""), "")</f>
        <v/>
      </c>
      <c r="AI1049" s="10" t="str">
        <f ca="1">IFERROR(IF(AND(NOW()&lt;= EOMONTH(DATE(YEAR($P1049),2, 1), 0), Overall!$A1051&lt;&gt;"", MONTH($O1049) &lt;= 2, MONTH($P1049) &gt;= 2), IF($T1049 &lt;&gt; "", $H1049/$T1049, ""), ""), "")</f>
        <v/>
      </c>
      <c r="AJ1049" s="10" t="str">
        <f ca="1">IFERROR(IF(AND(NOW()&lt;= EOMONTH(DATE(YEAR($P1049),3, 1), 0), Overall!$A1051&lt;&gt;"", MONTH($O1049) &lt;= 3, MONTH($P1049) &gt;= 3), IF($T1049 &lt;&gt; "", $H1049/$T1049, ""), ""), "")</f>
        <v/>
      </c>
      <c r="AK1049" s="10" t="str">
        <f ca="1">IFERROR(IF(AND(NOW()&lt;= EOMONTH(DATE(YEAR($P1049),4, 1), 0), Overall!$A1051&lt;&gt;"", MONTH($O1049) &lt;= 4, MONTH($P1049) &gt;= 4), IF($T1049 &lt;&gt; "", $H1049/$T1049, ""), ""), "")</f>
        <v/>
      </c>
      <c r="AL1049" s="10" t="str">
        <f ca="1">IFERROR(IF(AND(NOW()&lt;= EOMONTH(DATE(YEAR($P1049),5, 1), 0), Overall!$A1051&lt;&gt;"", MONTH($O1049) &lt;= 5, MONTH($P1049) &gt;= 5), IF($T1049 &lt;&gt; "", $H1049/$T1049, ""), ""), "")</f>
        <v/>
      </c>
      <c r="AM1049" s="10" t="str">
        <f ca="1">IFERROR(IF(AND(NOW()&lt;= EOMONTH(DATE(YEAR($P1049),6, 1), 0), Overall!$A1051&lt;&gt;"", MONTH($O1049) &lt;= 6, MONTH($P1049) &gt;= 6), IF($T1049 &lt;&gt; "", $H1049/$T1049, ""), ""), "")</f>
        <v/>
      </c>
      <c r="AN1049" s="10" t="str">
        <f ca="1">IFERROR(IF(AND(NOW()&lt;= EOMONTH(DATE(YEAR($P1049),7, 1), 0), Overall!$A1051&lt;&gt;"", MONTH($O1049) &lt;= 7, MONTH($P1049) &gt;= 7), IF($T1049 &lt;&gt; "", $H1049/$T1049, ""), ""), "")</f>
        <v/>
      </c>
      <c r="AO1049" s="10" t="str">
        <f ca="1">IFERROR(IF(AND(NOW()&lt;= EOMONTH(DATE(YEAR($P1049),8, 1), 0), Overall!$A1051&lt;&gt;"", MONTH($O1049) &lt;= 8, MONTH($P1049) &gt;= 8), IF($T1049 &lt;&gt; "", $H1049/$T1049, ""), ""), "")</f>
        <v/>
      </c>
      <c r="AP1049" s="10" t="str">
        <f ca="1">IFERROR(IF(AND(NOW()&lt;= EOMONTH(DATE(YEAR($P1049),9, 1), 0), Overall!$A1051&lt;&gt;"", MONTH($O1049) &lt;= 9, MONTH($P1049) &gt;= 9), IF($T1049 &lt;&gt; "", $H1049/$T1049, ""), ""), "")</f>
        <v/>
      </c>
      <c r="AQ1049" s="10" t="str">
        <f ca="1">IFERROR(IF(AND(NOW()&lt;= EOMONTH(DATE(YEAR($P1049),10, 1), 0), Overall!$A1051&lt;&gt;"", MONTH($O1049) &lt;= 10, MONTH($P1049) &gt;= 10), IF($T1049 &lt;&gt; "", $H1049/$T1049, ""), ""), "")</f>
        <v/>
      </c>
      <c r="AR1049" s="10" t="str">
        <f ca="1">IFERROR(IF(AND(NOW()&lt;= EOMONTH(DATE(YEAR($P1049),11, 1), 0), Overall!$A1051&lt;&gt;"", MONTH($O1049) &lt;=11, MONTH($P1049) &gt;= 11), IF($T1049 &lt;&gt; "", $H1049/$T1049, ""), ""), "")</f>
        <v/>
      </c>
      <c r="AS1049" s="10" t="str">
        <f ca="1">IFERROR(IF(AND(NOW()&lt;= EOMONTH(DATE(YEAR($P1049),12, 1), 0), Overall!$A1051&lt;&gt;"", MONTH($O1049) &lt;= 12, MONTH($P1049) &gt;= 12), IF($T1049 &lt;&gt; "", $H1049/$T1049, ""), ""), "")</f>
        <v/>
      </c>
      <c r="AT1049" s="16">
        <f t="shared" ca="1" si="32"/>
        <v>0</v>
      </c>
    </row>
    <row r="1050" spans="1:46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6" t="str">
        <f>IF(Overall!T1052&lt;&gt;"",VALUE(Overall!T1052),"")</f>
        <v/>
      </c>
      <c r="O1050" s="7" t="str">
        <f>IF(Overall!L1052&lt;&gt;"", DATEVALUE(Overall!L1052), "")</f>
        <v/>
      </c>
      <c r="P1050" s="7" t="str">
        <f>IF(Overall!M1052&lt;&gt;"", DATEVALUE(Overall!M1052), "")</f>
        <v/>
      </c>
      <c r="Q1050" s="7" t="str">
        <f>IF(Overall!S1052&lt;&gt;"",_xlfn.VALUETOTEXT(Overall!S1052),"")</f>
        <v/>
      </c>
      <c r="R1050" s="7" t="str">
        <f>IF(Overall!O1052&lt;&gt;"", DATEVALUE(Overall!O1052), "")</f>
        <v/>
      </c>
      <c r="S1050" s="7" t="str">
        <f>IF(Overall!O1052&lt;&gt;"", DATEVALUE(Overall!O1052), "")</f>
        <v/>
      </c>
      <c r="T1050" s="5" t="str">
        <f t="shared" si="33"/>
        <v/>
      </c>
      <c r="U1050" s="10" t="str">
        <f>IF(Overall!$A1052&lt;&gt;"",IF(AND(MONTH($O1050) &lt;= 1, MONTH($P1050) &gt;= 1), IF($T1050 &lt;&gt; "", $H1050/$T1050, ""), ""),"")</f>
        <v/>
      </c>
      <c r="V1050" s="10" t="str">
        <f>IF(Overall!$A1052&lt;&gt;"",IF(AND(MONTH($O1050) &lt;= 2, MONTH($P1050) &gt;= 2), IF($T1050 &lt;&gt; "", $H1050/$T1050, ""), ""),"")</f>
        <v/>
      </c>
      <c r="W1050" s="10" t="str">
        <f>IF(Overall!$A1052&lt;&gt;"",IF(AND(MONTH($O1050) &lt;= 3, MONTH($P1050) &gt;= 3), IF($T1050 &lt;&gt; "", $H1050/$T1050, ""), ""),"")</f>
        <v/>
      </c>
      <c r="X1050" s="10" t="str">
        <f>IF(Overall!$A1052&lt;&gt;"",IF(AND(MONTH($O1050) &lt;= 4, MONTH($P1050) &gt;= 4), IF($T1050 &lt;&gt; "", $H1050/$T1050, ""), ""),"")</f>
        <v/>
      </c>
      <c r="Y1050" s="10" t="str">
        <f>IF(Overall!$A1052&lt;&gt;"",IF(AND(MONTH($O1050) &lt;= 5, MONTH($P1050) &gt;= 5), IF($T1050 &lt;&gt; "", $H1050/$T1050, ""), ""),"")</f>
        <v/>
      </c>
      <c r="Z1050" s="10" t="str">
        <f>IF(Overall!$A1052&lt;&gt;"",IF(AND(MONTH($O1050) &lt;= 6, MONTH($P1050) &gt;= 6), IF($T1050 &lt;&gt; "", $H1050/$T1050, ""), ""),"")</f>
        <v/>
      </c>
      <c r="AA1050" s="10" t="str">
        <f>IF(Overall!$A1052&lt;&gt;"",IF(AND(MONTH($O1050) &lt;= 7, MONTH($P1050) &gt;= 7 ), IF($T1050 &lt;&gt; "", $H1050/$T1050, ""), ""),"")</f>
        <v/>
      </c>
      <c r="AB1050" s="10" t="str">
        <f>IF(Overall!$A1052&lt;&gt;"",IF(AND(MONTH($O1050) &lt;= 8, MONTH($P1050) &gt;= 8), IF($T1050 &lt;&gt; "", $H1050/$T1050, ""), ""),"")</f>
        <v/>
      </c>
      <c r="AC1050" s="10" t="str">
        <f>IF(Overall!$A1052&lt;&gt;"",IF(AND(MONTH($O1050) &lt;= 9, MONTH($P1050) &gt;= 9), IF($T1050 &lt;&gt; "", $H1050/$T1050, ""), ""),"")</f>
        <v/>
      </c>
      <c r="AD1050" s="10" t="str">
        <f>IF(Overall!$A1052&lt;&gt;"",IF(AND(MONTH($O1050) &lt;= 10, MONTH($P1050) &gt;= 10), IF($T1050 &lt;&gt; "", $H1050/$T1050, ""), ""),"")</f>
        <v/>
      </c>
      <c r="AE1050" s="10" t="str">
        <f>IF(Overall!$A1052&lt;&gt;"",IF(AND(MONTH($O1050) &lt;= 11, MONTH($P1050) &gt;= 11), IF($T1050 &lt;&gt; "", $H1050/$T1050, ""), ""),"")</f>
        <v/>
      </c>
      <c r="AF1050" s="10" t="str">
        <f>IF(Overall!$A1052&lt;&gt;"",IF(AND(MONTH($O1050) &lt;= 12, MONTH($P1050) &gt;= 12), IF($T1050 &lt;&gt; "", $H1050/$T1050, ""), ""),"")</f>
        <v/>
      </c>
      <c r="AH1050" s="10" t="str">
        <f ca="1">IFERROR(IF(AND(NOW()&lt;= EOMONTH(DATE(YEAR($P1050),1, 1), 0), Overall!$A1052&lt;&gt;"", MONTH($O1050) &lt;= 1, MONTH($P1050) &gt;= 1), IF($T1050 &lt;&gt; "", $H1050/$T1050, ""), ""), "")</f>
        <v/>
      </c>
      <c r="AI1050" s="10" t="str">
        <f ca="1">IFERROR(IF(AND(NOW()&lt;= EOMONTH(DATE(YEAR($P1050),2, 1), 0), Overall!$A1052&lt;&gt;"", MONTH($O1050) &lt;= 2, MONTH($P1050) &gt;= 2), IF($T1050 &lt;&gt; "", $H1050/$T1050, ""), ""), "")</f>
        <v/>
      </c>
      <c r="AJ1050" s="10" t="str">
        <f ca="1">IFERROR(IF(AND(NOW()&lt;= EOMONTH(DATE(YEAR($P1050),3, 1), 0), Overall!$A1052&lt;&gt;"", MONTH($O1050) &lt;= 3, MONTH($P1050) &gt;= 3), IF($T1050 &lt;&gt; "", $H1050/$T1050, ""), ""), "")</f>
        <v/>
      </c>
      <c r="AK1050" s="10" t="str">
        <f ca="1">IFERROR(IF(AND(NOW()&lt;= EOMONTH(DATE(YEAR($P1050),4, 1), 0), Overall!$A1052&lt;&gt;"", MONTH($O1050) &lt;= 4, MONTH($P1050) &gt;= 4), IF($T1050 &lt;&gt; "", $H1050/$T1050, ""), ""), "")</f>
        <v/>
      </c>
      <c r="AL1050" s="10" t="str">
        <f ca="1">IFERROR(IF(AND(NOW()&lt;= EOMONTH(DATE(YEAR($P1050),5, 1), 0), Overall!$A1052&lt;&gt;"", MONTH($O1050) &lt;= 5, MONTH($P1050) &gt;= 5), IF($T1050 &lt;&gt; "", $H1050/$T1050, ""), ""), "")</f>
        <v/>
      </c>
      <c r="AM1050" s="10" t="str">
        <f ca="1">IFERROR(IF(AND(NOW()&lt;= EOMONTH(DATE(YEAR($P1050),6, 1), 0), Overall!$A1052&lt;&gt;"", MONTH($O1050) &lt;= 6, MONTH($P1050) &gt;= 6), IF($T1050 &lt;&gt; "", $H1050/$T1050, ""), ""), "")</f>
        <v/>
      </c>
      <c r="AN1050" s="10" t="str">
        <f ca="1">IFERROR(IF(AND(NOW()&lt;= EOMONTH(DATE(YEAR($P1050),7, 1), 0), Overall!$A1052&lt;&gt;"", MONTH($O1050) &lt;= 7, MONTH($P1050) &gt;= 7), IF($T1050 &lt;&gt; "", $H1050/$T1050, ""), ""), "")</f>
        <v/>
      </c>
      <c r="AO1050" s="10" t="str">
        <f ca="1">IFERROR(IF(AND(NOW()&lt;= EOMONTH(DATE(YEAR($P1050),8, 1), 0), Overall!$A1052&lt;&gt;"", MONTH($O1050) &lt;= 8, MONTH($P1050) &gt;= 8), IF($T1050 &lt;&gt; "", $H1050/$T1050, ""), ""), "")</f>
        <v/>
      </c>
      <c r="AP1050" s="10" t="str">
        <f ca="1">IFERROR(IF(AND(NOW()&lt;= EOMONTH(DATE(YEAR($P1050),9, 1), 0), Overall!$A1052&lt;&gt;"", MONTH($O1050) &lt;= 9, MONTH($P1050) &gt;= 9), IF($T1050 &lt;&gt; "", $H1050/$T1050, ""), ""), "")</f>
        <v/>
      </c>
      <c r="AQ1050" s="10" t="str">
        <f ca="1">IFERROR(IF(AND(NOW()&lt;= EOMONTH(DATE(YEAR($P1050),10, 1), 0), Overall!$A1052&lt;&gt;"", MONTH($O1050) &lt;= 10, MONTH($P1050) &gt;= 10), IF($T1050 &lt;&gt; "", $H1050/$T1050, ""), ""), "")</f>
        <v/>
      </c>
      <c r="AR1050" s="10" t="str">
        <f ca="1">IFERROR(IF(AND(NOW()&lt;= EOMONTH(DATE(YEAR($P1050),11, 1), 0), Overall!$A1052&lt;&gt;"", MONTH($O1050) &lt;=11, MONTH($P1050) &gt;= 11), IF($T1050 &lt;&gt; "", $H1050/$T1050, ""), ""), "")</f>
        <v/>
      </c>
      <c r="AS1050" s="10" t="str">
        <f ca="1">IFERROR(IF(AND(NOW()&lt;= EOMONTH(DATE(YEAR($P1050),12, 1), 0), Overall!$A1052&lt;&gt;"", MONTH($O1050) &lt;= 12, MONTH($P1050) &gt;= 12), IF($T1050 &lt;&gt; "", $H1050/$T1050, ""), ""), "")</f>
        <v/>
      </c>
      <c r="AT1050" s="16">
        <f t="shared" ca="1" si="32"/>
        <v>0</v>
      </c>
    </row>
    <row r="1051" spans="1:46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6" t="str">
        <f>IF(Overall!T1053&lt;&gt;"",VALUE(Overall!T1053),"")</f>
        <v/>
      </c>
      <c r="O1051" s="7" t="str">
        <f>IF(Overall!L1053&lt;&gt;"", DATEVALUE(Overall!L1053), "")</f>
        <v/>
      </c>
      <c r="P1051" s="7" t="str">
        <f>IF(Overall!M1053&lt;&gt;"", DATEVALUE(Overall!M1053), "")</f>
        <v/>
      </c>
      <c r="Q1051" s="7" t="str">
        <f>IF(Overall!S1053&lt;&gt;"",_xlfn.VALUETOTEXT(Overall!S1053),"")</f>
        <v/>
      </c>
      <c r="R1051" s="7" t="str">
        <f>IF(Overall!O1053&lt;&gt;"", DATEVALUE(Overall!O1053), "")</f>
        <v/>
      </c>
      <c r="S1051" s="7" t="str">
        <f>IF(Overall!O1053&lt;&gt;"", DATEVALUE(Overall!O1053), "")</f>
        <v/>
      </c>
      <c r="T1051" s="5" t="str">
        <f t="shared" si="33"/>
        <v/>
      </c>
      <c r="U1051" s="10" t="str">
        <f>IF(Overall!$A1053&lt;&gt;"",IF(AND(MONTH($O1051) &lt;= 1, MONTH($P1051) &gt;= 1), IF($T1051 &lt;&gt; "", $H1051/$T1051, ""), ""),"")</f>
        <v/>
      </c>
      <c r="V1051" s="10" t="str">
        <f>IF(Overall!$A1053&lt;&gt;"",IF(AND(MONTH($O1051) &lt;= 2, MONTH($P1051) &gt;= 2), IF($T1051 &lt;&gt; "", $H1051/$T1051, ""), ""),"")</f>
        <v/>
      </c>
      <c r="W1051" s="10" t="str">
        <f>IF(Overall!$A1053&lt;&gt;"",IF(AND(MONTH($O1051) &lt;= 3, MONTH($P1051) &gt;= 3), IF($T1051 &lt;&gt; "", $H1051/$T1051, ""), ""),"")</f>
        <v/>
      </c>
      <c r="X1051" s="10" t="str">
        <f>IF(Overall!$A1053&lt;&gt;"",IF(AND(MONTH($O1051) &lt;= 4, MONTH($P1051) &gt;= 4), IF($T1051 &lt;&gt; "", $H1051/$T1051, ""), ""),"")</f>
        <v/>
      </c>
      <c r="Y1051" s="10" t="str">
        <f>IF(Overall!$A1053&lt;&gt;"",IF(AND(MONTH($O1051) &lt;= 5, MONTH($P1051) &gt;= 5), IF($T1051 &lt;&gt; "", $H1051/$T1051, ""), ""),"")</f>
        <v/>
      </c>
      <c r="Z1051" s="10" t="str">
        <f>IF(Overall!$A1053&lt;&gt;"",IF(AND(MONTH($O1051) &lt;= 6, MONTH($P1051) &gt;= 6), IF($T1051 &lt;&gt; "", $H1051/$T1051, ""), ""),"")</f>
        <v/>
      </c>
      <c r="AA1051" s="10" t="str">
        <f>IF(Overall!$A1053&lt;&gt;"",IF(AND(MONTH($O1051) &lt;= 7, MONTH($P1051) &gt;= 7 ), IF($T1051 &lt;&gt; "", $H1051/$T1051, ""), ""),"")</f>
        <v/>
      </c>
      <c r="AB1051" s="10" t="str">
        <f>IF(Overall!$A1053&lt;&gt;"",IF(AND(MONTH($O1051) &lt;= 8, MONTH($P1051) &gt;= 8), IF($T1051 &lt;&gt; "", $H1051/$T1051, ""), ""),"")</f>
        <v/>
      </c>
      <c r="AC1051" s="10" t="str">
        <f>IF(Overall!$A1053&lt;&gt;"",IF(AND(MONTH($O1051) &lt;= 9, MONTH($P1051) &gt;= 9), IF($T1051 &lt;&gt; "", $H1051/$T1051, ""), ""),"")</f>
        <v/>
      </c>
      <c r="AD1051" s="10" t="str">
        <f>IF(Overall!$A1053&lt;&gt;"",IF(AND(MONTH($O1051) &lt;= 10, MONTH($P1051) &gt;= 10), IF($T1051 &lt;&gt; "", $H1051/$T1051, ""), ""),"")</f>
        <v/>
      </c>
      <c r="AE1051" s="10" t="str">
        <f>IF(Overall!$A1053&lt;&gt;"",IF(AND(MONTH($O1051) &lt;= 11, MONTH($P1051) &gt;= 11), IF($T1051 &lt;&gt; "", $H1051/$T1051, ""), ""),"")</f>
        <v/>
      </c>
      <c r="AF1051" s="10" t="str">
        <f>IF(Overall!$A1053&lt;&gt;"",IF(AND(MONTH($O1051) &lt;= 12, MONTH($P1051) &gt;= 12), IF($T1051 &lt;&gt; "", $H1051/$T1051, ""), ""),"")</f>
        <v/>
      </c>
      <c r="AH1051" s="10" t="str">
        <f ca="1">IFERROR(IF(AND(NOW()&lt;= EOMONTH(DATE(YEAR($P1051),1, 1), 0), Overall!$A1053&lt;&gt;"", MONTH($O1051) &lt;= 1, MONTH($P1051) &gt;= 1), IF($T1051 &lt;&gt; "", $H1051/$T1051, ""), ""), "")</f>
        <v/>
      </c>
      <c r="AI1051" s="10" t="str">
        <f ca="1">IFERROR(IF(AND(NOW()&lt;= EOMONTH(DATE(YEAR($P1051),2, 1), 0), Overall!$A1053&lt;&gt;"", MONTH($O1051) &lt;= 2, MONTH($P1051) &gt;= 2), IF($T1051 &lt;&gt; "", $H1051/$T1051, ""), ""), "")</f>
        <v/>
      </c>
      <c r="AJ1051" s="10" t="str">
        <f ca="1">IFERROR(IF(AND(NOW()&lt;= EOMONTH(DATE(YEAR($P1051),3, 1), 0), Overall!$A1053&lt;&gt;"", MONTH($O1051) &lt;= 3, MONTH($P1051) &gt;= 3), IF($T1051 &lt;&gt; "", $H1051/$T1051, ""), ""), "")</f>
        <v/>
      </c>
      <c r="AK1051" s="10" t="str">
        <f ca="1">IFERROR(IF(AND(NOW()&lt;= EOMONTH(DATE(YEAR($P1051),4, 1), 0), Overall!$A1053&lt;&gt;"", MONTH($O1051) &lt;= 4, MONTH($P1051) &gt;= 4), IF($T1051 &lt;&gt; "", $H1051/$T1051, ""), ""), "")</f>
        <v/>
      </c>
      <c r="AL1051" s="10" t="str">
        <f ca="1">IFERROR(IF(AND(NOW()&lt;= EOMONTH(DATE(YEAR($P1051),5, 1), 0), Overall!$A1053&lt;&gt;"", MONTH($O1051) &lt;= 5, MONTH($P1051) &gt;= 5), IF($T1051 &lt;&gt; "", $H1051/$T1051, ""), ""), "")</f>
        <v/>
      </c>
      <c r="AM1051" s="10" t="str">
        <f ca="1">IFERROR(IF(AND(NOW()&lt;= EOMONTH(DATE(YEAR($P1051),6, 1), 0), Overall!$A1053&lt;&gt;"", MONTH($O1051) &lt;= 6, MONTH($P1051) &gt;= 6), IF($T1051 &lt;&gt; "", $H1051/$T1051, ""), ""), "")</f>
        <v/>
      </c>
      <c r="AN1051" s="10" t="str">
        <f ca="1">IFERROR(IF(AND(NOW()&lt;= EOMONTH(DATE(YEAR($P1051),7, 1), 0), Overall!$A1053&lt;&gt;"", MONTH($O1051) &lt;= 7, MONTH($P1051) &gt;= 7), IF($T1051 &lt;&gt; "", $H1051/$T1051, ""), ""), "")</f>
        <v/>
      </c>
      <c r="AO1051" s="10" t="str">
        <f ca="1">IFERROR(IF(AND(NOW()&lt;= EOMONTH(DATE(YEAR($P1051),8, 1), 0), Overall!$A1053&lt;&gt;"", MONTH($O1051) &lt;= 8, MONTH($P1051) &gt;= 8), IF($T1051 &lt;&gt; "", $H1051/$T1051, ""), ""), "")</f>
        <v/>
      </c>
      <c r="AP1051" s="10" t="str">
        <f ca="1">IFERROR(IF(AND(NOW()&lt;= EOMONTH(DATE(YEAR($P1051),9, 1), 0), Overall!$A1053&lt;&gt;"", MONTH($O1051) &lt;= 9, MONTH($P1051) &gt;= 9), IF($T1051 &lt;&gt; "", $H1051/$T1051, ""), ""), "")</f>
        <v/>
      </c>
      <c r="AQ1051" s="10" t="str">
        <f ca="1">IFERROR(IF(AND(NOW()&lt;= EOMONTH(DATE(YEAR($P1051),10, 1), 0), Overall!$A1053&lt;&gt;"", MONTH($O1051) &lt;= 10, MONTH($P1051) &gt;= 10), IF($T1051 &lt;&gt; "", $H1051/$T1051, ""), ""), "")</f>
        <v/>
      </c>
      <c r="AR1051" s="10" t="str">
        <f ca="1">IFERROR(IF(AND(NOW()&lt;= EOMONTH(DATE(YEAR($P1051),11, 1), 0), Overall!$A1053&lt;&gt;"", MONTH($O1051) &lt;=11, MONTH($P1051) &gt;= 11), IF($T1051 &lt;&gt; "", $H1051/$T1051, ""), ""), "")</f>
        <v/>
      </c>
      <c r="AS1051" s="10" t="str">
        <f ca="1">IFERROR(IF(AND(NOW()&lt;= EOMONTH(DATE(YEAR($P1051),12, 1), 0), Overall!$A1053&lt;&gt;"", MONTH($O1051) &lt;= 12, MONTH($P1051) &gt;= 12), IF($T1051 &lt;&gt; "", $H1051/$T1051, ""), ""), "")</f>
        <v/>
      </c>
      <c r="AT1051" s="16">
        <f t="shared" ca="1" si="32"/>
        <v>0</v>
      </c>
    </row>
    <row r="1052" spans="1:46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6" t="str">
        <f>IF(Overall!T1054&lt;&gt;"",VALUE(Overall!T1054),"")</f>
        <v/>
      </c>
      <c r="O1052" s="7" t="str">
        <f>IF(Overall!L1054&lt;&gt;"", DATEVALUE(Overall!L1054), "")</f>
        <v/>
      </c>
      <c r="P1052" s="7" t="str">
        <f>IF(Overall!M1054&lt;&gt;"", DATEVALUE(Overall!M1054), "")</f>
        <v/>
      </c>
      <c r="Q1052" s="7" t="str">
        <f>IF(Overall!S1054&lt;&gt;"",_xlfn.VALUETOTEXT(Overall!S1054),"")</f>
        <v/>
      </c>
      <c r="R1052" s="7" t="str">
        <f>IF(Overall!O1054&lt;&gt;"", DATEVALUE(Overall!O1054), "")</f>
        <v/>
      </c>
      <c r="S1052" s="7" t="str">
        <f>IF(Overall!O1054&lt;&gt;"", DATEVALUE(Overall!O1054), "")</f>
        <v/>
      </c>
      <c r="T1052" s="5" t="str">
        <f t="shared" si="33"/>
        <v/>
      </c>
      <c r="U1052" s="10" t="str">
        <f>IF(Overall!$A1054&lt;&gt;"",IF(AND(MONTH($O1052) &lt;= 1, MONTH($P1052) &gt;= 1), IF($T1052 &lt;&gt; "", $H1052/$T1052, ""), ""),"")</f>
        <v/>
      </c>
      <c r="V1052" s="10" t="str">
        <f>IF(Overall!$A1054&lt;&gt;"",IF(AND(MONTH($O1052) &lt;= 2, MONTH($P1052) &gt;= 2), IF($T1052 &lt;&gt; "", $H1052/$T1052, ""), ""),"")</f>
        <v/>
      </c>
      <c r="W1052" s="10" t="str">
        <f>IF(Overall!$A1054&lt;&gt;"",IF(AND(MONTH($O1052) &lt;= 3, MONTH($P1052) &gt;= 3), IF($T1052 &lt;&gt; "", $H1052/$T1052, ""), ""),"")</f>
        <v/>
      </c>
      <c r="X1052" s="10" t="str">
        <f>IF(Overall!$A1054&lt;&gt;"",IF(AND(MONTH($O1052) &lt;= 4, MONTH($P1052) &gt;= 4), IF($T1052 &lt;&gt; "", $H1052/$T1052, ""), ""),"")</f>
        <v/>
      </c>
      <c r="Y1052" s="10" t="str">
        <f>IF(Overall!$A1054&lt;&gt;"",IF(AND(MONTH($O1052) &lt;= 5, MONTH($P1052) &gt;= 5), IF($T1052 &lt;&gt; "", $H1052/$T1052, ""), ""),"")</f>
        <v/>
      </c>
      <c r="Z1052" s="10" t="str">
        <f>IF(Overall!$A1054&lt;&gt;"",IF(AND(MONTH($O1052) &lt;= 6, MONTH($P1052) &gt;= 6), IF($T1052 &lt;&gt; "", $H1052/$T1052, ""), ""),"")</f>
        <v/>
      </c>
      <c r="AA1052" s="10" t="str">
        <f>IF(Overall!$A1054&lt;&gt;"",IF(AND(MONTH($O1052) &lt;= 7, MONTH($P1052) &gt;= 7 ), IF($T1052 &lt;&gt; "", $H1052/$T1052, ""), ""),"")</f>
        <v/>
      </c>
      <c r="AB1052" s="10" t="str">
        <f>IF(Overall!$A1054&lt;&gt;"",IF(AND(MONTH($O1052) &lt;= 8, MONTH($P1052) &gt;= 8), IF($T1052 &lt;&gt; "", $H1052/$T1052, ""), ""),"")</f>
        <v/>
      </c>
      <c r="AC1052" s="10" t="str">
        <f>IF(Overall!$A1054&lt;&gt;"",IF(AND(MONTH($O1052) &lt;= 9, MONTH($P1052) &gt;= 9), IF($T1052 &lt;&gt; "", $H1052/$T1052, ""), ""),"")</f>
        <v/>
      </c>
      <c r="AD1052" s="10" t="str">
        <f>IF(Overall!$A1054&lt;&gt;"",IF(AND(MONTH($O1052) &lt;= 10, MONTH($P1052) &gt;= 10), IF($T1052 &lt;&gt; "", $H1052/$T1052, ""), ""),"")</f>
        <v/>
      </c>
      <c r="AE1052" s="10" t="str">
        <f>IF(Overall!$A1054&lt;&gt;"",IF(AND(MONTH($O1052) &lt;= 11, MONTH($P1052) &gt;= 11), IF($T1052 &lt;&gt; "", $H1052/$T1052, ""), ""),"")</f>
        <v/>
      </c>
      <c r="AF1052" s="10" t="str">
        <f>IF(Overall!$A1054&lt;&gt;"",IF(AND(MONTH($O1052) &lt;= 12, MONTH($P1052) &gt;= 12), IF($T1052 &lt;&gt; "", $H1052/$T1052, ""), ""),"")</f>
        <v/>
      </c>
      <c r="AH1052" s="10" t="str">
        <f ca="1">IFERROR(IF(AND(NOW()&lt;= EOMONTH(DATE(YEAR($P1052),1, 1), 0), Overall!$A1054&lt;&gt;"", MONTH($O1052) &lt;= 1, MONTH($P1052) &gt;= 1), IF($T1052 &lt;&gt; "", $H1052/$T1052, ""), ""), "")</f>
        <v/>
      </c>
      <c r="AI1052" s="10" t="str">
        <f ca="1">IFERROR(IF(AND(NOW()&lt;= EOMONTH(DATE(YEAR($P1052),2, 1), 0), Overall!$A1054&lt;&gt;"", MONTH($O1052) &lt;= 2, MONTH($P1052) &gt;= 2), IF($T1052 &lt;&gt; "", $H1052/$T1052, ""), ""), "")</f>
        <v/>
      </c>
      <c r="AJ1052" s="10" t="str">
        <f ca="1">IFERROR(IF(AND(NOW()&lt;= EOMONTH(DATE(YEAR($P1052),3, 1), 0), Overall!$A1054&lt;&gt;"", MONTH($O1052) &lt;= 3, MONTH($P1052) &gt;= 3), IF($T1052 &lt;&gt; "", $H1052/$T1052, ""), ""), "")</f>
        <v/>
      </c>
      <c r="AK1052" s="10" t="str">
        <f ca="1">IFERROR(IF(AND(NOW()&lt;= EOMONTH(DATE(YEAR($P1052),4, 1), 0), Overall!$A1054&lt;&gt;"", MONTH($O1052) &lt;= 4, MONTH($P1052) &gt;= 4), IF($T1052 &lt;&gt; "", $H1052/$T1052, ""), ""), "")</f>
        <v/>
      </c>
      <c r="AL1052" s="10" t="str">
        <f ca="1">IFERROR(IF(AND(NOW()&lt;= EOMONTH(DATE(YEAR($P1052),5, 1), 0), Overall!$A1054&lt;&gt;"", MONTH($O1052) &lt;= 5, MONTH($P1052) &gt;= 5), IF($T1052 &lt;&gt; "", $H1052/$T1052, ""), ""), "")</f>
        <v/>
      </c>
      <c r="AM1052" s="10" t="str">
        <f ca="1">IFERROR(IF(AND(NOW()&lt;= EOMONTH(DATE(YEAR($P1052),6, 1), 0), Overall!$A1054&lt;&gt;"", MONTH($O1052) &lt;= 6, MONTH($P1052) &gt;= 6), IF($T1052 &lt;&gt; "", $H1052/$T1052, ""), ""), "")</f>
        <v/>
      </c>
      <c r="AN1052" s="10" t="str">
        <f ca="1">IFERROR(IF(AND(NOW()&lt;= EOMONTH(DATE(YEAR($P1052),7, 1), 0), Overall!$A1054&lt;&gt;"", MONTH($O1052) &lt;= 7, MONTH($P1052) &gt;= 7), IF($T1052 &lt;&gt; "", $H1052/$T1052, ""), ""), "")</f>
        <v/>
      </c>
      <c r="AO1052" s="10" t="str">
        <f ca="1">IFERROR(IF(AND(NOW()&lt;= EOMONTH(DATE(YEAR($P1052),8, 1), 0), Overall!$A1054&lt;&gt;"", MONTH($O1052) &lt;= 8, MONTH($P1052) &gt;= 8), IF($T1052 &lt;&gt; "", $H1052/$T1052, ""), ""), "")</f>
        <v/>
      </c>
      <c r="AP1052" s="10" t="str">
        <f ca="1">IFERROR(IF(AND(NOW()&lt;= EOMONTH(DATE(YEAR($P1052),9, 1), 0), Overall!$A1054&lt;&gt;"", MONTH($O1052) &lt;= 9, MONTH($P1052) &gt;= 9), IF($T1052 &lt;&gt; "", $H1052/$T1052, ""), ""), "")</f>
        <v/>
      </c>
      <c r="AQ1052" s="10" t="str">
        <f ca="1">IFERROR(IF(AND(NOW()&lt;= EOMONTH(DATE(YEAR($P1052),10, 1), 0), Overall!$A1054&lt;&gt;"", MONTH($O1052) &lt;= 10, MONTH($P1052) &gt;= 10), IF($T1052 &lt;&gt; "", $H1052/$T1052, ""), ""), "")</f>
        <v/>
      </c>
      <c r="AR1052" s="10" t="str">
        <f ca="1">IFERROR(IF(AND(NOW()&lt;= EOMONTH(DATE(YEAR($P1052),11, 1), 0), Overall!$A1054&lt;&gt;"", MONTH($O1052) &lt;=11, MONTH($P1052) &gt;= 11), IF($T1052 &lt;&gt; "", $H1052/$T1052, ""), ""), "")</f>
        <v/>
      </c>
      <c r="AS1052" s="10" t="str">
        <f ca="1">IFERROR(IF(AND(NOW()&lt;= EOMONTH(DATE(YEAR($P1052),12, 1), 0), Overall!$A1054&lt;&gt;"", MONTH($O1052) &lt;= 12, MONTH($P1052) &gt;= 12), IF($T1052 &lt;&gt; "", $H1052/$T1052, ""), ""), "")</f>
        <v/>
      </c>
      <c r="AT1052" s="16">
        <f t="shared" ca="1" si="32"/>
        <v>0</v>
      </c>
    </row>
    <row r="1053" spans="1:46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6" t="str">
        <f>IF(Overall!T1055&lt;&gt;"",VALUE(Overall!T1055),"")</f>
        <v/>
      </c>
      <c r="O1053" s="7" t="str">
        <f>IF(Overall!L1055&lt;&gt;"", DATEVALUE(Overall!L1055), "")</f>
        <v/>
      </c>
      <c r="P1053" s="7" t="str">
        <f>IF(Overall!M1055&lt;&gt;"", DATEVALUE(Overall!M1055), "")</f>
        <v/>
      </c>
      <c r="Q1053" s="7" t="str">
        <f>IF(Overall!S1055&lt;&gt;"",_xlfn.VALUETOTEXT(Overall!S1055),"")</f>
        <v/>
      </c>
      <c r="R1053" s="7" t="str">
        <f>IF(Overall!O1055&lt;&gt;"", DATEVALUE(Overall!O1055), "")</f>
        <v/>
      </c>
      <c r="S1053" s="7" t="str">
        <f>IF(Overall!O1055&lt;&gt;"", DATEVALUE(Overall!O1055), "")</f>
        <v/>
      </c>
      <c r="T1053" s="5" t="str">
        <f t="shared" si="33"/>
        <v/>
      </c>
      <c r="U1053" s="10" t="str">
        <f>IF(Overall!$A1055&lt;&gt;"",IF(AND(MONTH($O1053) &lt;= 1, MONTH($P1053) &gt;= 1), IF($T1053 &lt;&gt; "", $H1053/$T1053, ""), ""),"")</f>
        <v/>
      </c>
      <c r="V1053" s="10" t="str">
        <f>IF(Overall!$A1055&lt;&gt;"",IF(AND(MONTH($O1053) &lt;= 2, MONTH($P1053) &gt;= 2), IF($T1053 &lt;&gt; "", $H1053/$T1053, ""), ""),"")</f>
        <v/>
      </c>
      <c r="W1053" s="10" t="str">
        <f>IF(Overall!$A1055&lt;&gt;"",IF(AND(MONTH($O1053) &lt;= 3, MONTH($P1053) &gt;= 3), IF($T1053 &lt;&gt; "", $H1053/$T1053, ""), ""),"")</f>
        <v/>
      </c>
      <c r="X1053" s="10" t="str">
        <f>IF(Overall!$A1055&lt;&gt;"",IF(AND(MONTH($O1053) &lt;= 4, MONTH($P1053) &gt;= 4), IF($T1053 &lt;&gt; "", $H1053/$T1053, ""), ""),"")</f>
        <v/>
      </c>
      <c r="Y1053" s="10" t="str">
        <f>IF(Overall!$A1055&lt;&gt;"",IF(AND(MONTH($O1053) &lt;= 5, MONTH($P1053) &gt;= 5), IF($T1053 &lt;&gt; "", $H1053/$T1053, ""), ""),"")</f>
        <v/>
      </c>
      <c r="Z1053" s="10" t="str">
        <f>IF(Overall!$A1055&lt;&gt;"",IF(AND(MONTH($O1053) &lt;= 6, MONTH($P1053) &gt;= 6), IF($T1053 &lt;&gt; "", $H1053/$T1053, ""), ""),"")</f>
        <v/>
      </c>
      <c r="AA1053" s="10" t="str">
        <f>IF(Overall!$A1055&lt;&gt;"",IF(AND(MONTH($O1053) &lt;= 7, MONTH($P1053) &gt;= 7 ), IF($T1053 &lt;&gt; "", $H1053/$T1053, ""), ""),"")</f>
        <v/>
      </c>
      <c r="AB1053" s="10" t="str">
        <f>IF(Overall!$A1055&lt;&gt;"",IF(AND(MONTH($O1053) &lt;= 8, MONTH($P1053) &gt;= 8), IF($T1053 &lt;&gt; "", $H1053/$T1053, ""), ""),"")</f>
        <v/>
      </c>
      <c r="AC1053" s="10" t="str">
        <f>IF(Overall!$A1055&lt;&gt;"",IF(AND(MONTH($O1053) &lt;= 9, MONTH($P1053) &gt;= 9), IF($T1053 &lt;&gt; "", $H1053/$T1053, ""), ""),"")</f>
        <v/>
      </c>
      <c r="AD1053" s="10" t="str">
        <f>IF(Overall!$A1055&lt;&gt;"",IF(AND(MONTH($O1053) &lt;= 10, MONTH($P1053) &gt;= 10), IF($T1053 &lt;&gt; "", $H1053/$T1053, ""), ""),"")</f>
        <v/>
      </c>
      <c r="AE1053" s="10" t="str">
        <f>IF(Overall!$A1055&lt;&gt;"",IF(AND(MONTH($O1053) &lt;= 11, MONTH($P1053) &gt;= 11), IF($T1053 &lt;&gt; "", $H1053/$T1053, ""), ""),"")</f>
        <v/>
      </c>
      <c r="AF1053" s="10" t="str">
        <f>IF(Overall!$A1055&lt;&gt;"",IF(AND(MONTH($O1053) &lt;= 12, MONTH($P1053) &gt;= 12), IF($T1053 &lt;&gt; "", $H1053/$T1053, ""), ""),"")</f>
        <v/>
      </c>
      <c r="AH1053" s="10" t="str">
        <f ca="1">IFERROR(IF(AND(NOW()&lt;= EOMONTH(DATE(YEAR($P1053),1, 1), 0), Overall!$A1055&lt;&gt;"", MONTH($O1053) &lt;= 1, MONTH($P1053) &gt;= 1), IF($T1053 &lt;&gt; "", $H1053/$T1053, ""), ""), "")</f>
        <v/>
      </c>
      <c r="AI1053" s="10" t="str">
        <f ca="1">IFERROR(IF(AND(NOW()&lt;= EOMONTH(DATE(YEAR($P1053),2, 1), 0), Overall!$A1055&lt;&gt;"", MONTH($O1053) &lt;= 2, MONTH($P1053) &gt;= 2), IF($T1053 &lt;&gt; "", $H1053/$T1053, ""), ""), "")</f>
        <v/>
      </c>
      <c r="AJ1053" s="10" t="str">
        <f ca="1">IFERROR(IF(AND(NOW()&lt;= EOMONTH(DATE(YEAR($P1053),3, 1), 0), Overall!$A1055&lt;&gt;"", MONTH($O1053) &lt;= 3, MONTH($P1053) &gt;= 3), IF($T1053 &lt;&gt; "", $H1053/$T1053, ""), ""), "")</f>
        <v/>
      </c>
      <c r="AK1053" s="10" t="str">
        <f ca="1">IFERROR(IF(AND(NOW()&lt;= EOMONTH(DATE(YEAR($P1053),4, 1), 0), Overall!$A1055&lt;&gt;"", MONTH($O1053) &lt;= 4, MONTH($P1053) &gt;= 4), IF($T1053 &lt;&gt; "", $H1053/$T1053, ""), ""), "")</f>
        <v/>
      </c>
      <c r="AL1053" s="10" t="str">
        <f ca="1">IFERROR(IF(AND(NOW()&lt;= EOMONTH(DATE(YEAR($P1053),5, 1), 0), Overall!$A1055&lt;&gt;"", MONTH($O1053) &lt;= 5, MONTH($P1053) &gt;= 5), IF($T1053 &lt;&gt; "", $H1053/$T1053, ""), ""), "")</f>
        <v/>
      </c>
      <c r="AM1053" s="10" t="str">
        <f ca="1">IFERROR(IF(AND(NOW()&lt;= EOMONTH(DATE(YEAR($P1053),6, 1), 0), Overall!$A1055&lt;&gt;"", MONTH($O1053) &lt;= 6, MONTH($P1053) &gt;= 6), IF($T1053 &lt;&gt; "", $H1053/$T1053, ""), ""), "")</f>
        <v/>
      </c>
      <c r="AN1053" s="10" t="str">
        <f ca="1">IFERROR(IF(AND(NOW()&lt;= EOMONTH(DATE(YEAR($P1053),7, 1), 0), Overall!$A1055&lt;&gt;"", MONTH($O1053) &lt;= 7, MONTH($P1053) &gt;= 7), IF($T1053 &lt;&gt; "", $H1053/$T1053, ""), ""), "")</f>
        <v/>
      </c>
      <c r="AO1053" s="10" t="str">
        <f ca="1">IFERROR(IF(AND(NOW()&lt;= EOMONTH(DATE(YEAR($P1053),8, 1), 0), Overall!$A1055&lt;&gt;"", MONTH($O1053) &lt;= 8, MONTH($P1053) &gt;= 8), IF($T1053 &lt;&gt; "", $H1053/$T1053, ""), ""), "")</f>
        <v/>
      </c>
      <c r="AP1053" s="10" t="str">
        <f ca="1">IFERROR(IF(AND(NOW()&lt;= EOMONTH(DATE(YEAR($P1053),9, 1), 0), Overall!$A1055&lt;&gt;"", MONTH($O1053) &lt;= 9, MONTH($P1053) &gt;= 9), IF($T1053 &lt;&gt; "", $H1053/$T1053, ""), ""), "")</f>
        <v/>
      </c>
      <c r="AQ1053" s="10" t="str">
        <f ca="1">IFERROR(IF(AND(NOW()&lt;= EOMONTH(DATE(YEAR($P1053),10, 1), 0), Overall!$A1055&lt;&gt;"", MONTH($O1053) &lt;= 10, MONTH($P1053) &gt;= 10), IF($T1053 &lt;&gt; "", $H1053/$T1053, ""), ""), "")</f>
        <v/>
      </c>
      <c r="AR1053" s="10" t="str">
        <f ca="1">IFERROR(IF(AND(NOW()&lt;= EOMONTH(DATE(YEAR($P1053),11, 1), 0), Overall!$A1055&lt;&gt;"", MONTH($O1053) &lt;=11, MONTH($P1053) &gt;= 11), IF($T1053 &lt;&gt; "", $H1053/$T1053, ""), ""), "")</f>
        <v/>
      </c>
      <c r="AS1053" s="10" t="str">
        <f ca="1">IFERROR(IF(AND(NOW()&lt;= EOMONTH(DATE(YEAR($P1053),12, 1), 0), Overall!$A1055&lt;&gt;"", MONTH($O1053) &lt;= 12, MONTH($P1053) &gt;= 12), IF($T1053 &lt;&gt; "", $H1053/$T1053, ""), ""), "")</f>
        <v/>
      </c>
      <c r="AT1053" s="16">
        <f t="shared" ca="1" si="32"/>
        <v>0</v>
      </c>
    </row>
    <row r="1054" spans="1:46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6" t="str">
        <f>IF(Overall!T1056&lt;&gt;"",VALUE(Overall!T1056),"")</f>
        <v/>
      </c>
      <c r="O1054" s="7" t="str">
        <f>IF(Overall!L1056&lt;&gt;"", DATEVALUE(Overall!L1056), "")</f>
        <v/>
      </c>
      <c r="P1054" s="7" t="str">
        <f>IF(Overall!M1056&lt;&gt;"", DATEVALUE(Overall!M1056), "")</f>
        <v/>
      </c>
      <c r="Q1054" s="7" t="str">
        <f>IF(Overall!S1056&lt;&gt;"",_xlfn.VALUETOTEXT(Overall!S1056),"")</f>
        <v/>
      </c>
      <c r="R1054" s="7" t="str">
        <f>IF(Overall!O1056&lt;&gt;"", DATEVALUE(Overall!O1056), "")</f>
        <v/>
      </c>
      <c r="S1054" s="7" t="str">
        <f>IF(Overall!O1056&lt;&gt;"", DATEVALUE(Overall!O1056), "")</f>
        <v/>
      </c>
      <c r="T1054" s="5" t="str">
        <f t="shared" si="33"/>
        <v/>
      </c>
      <c r="U1054" s="10" t="str">
        <f>IF(Overall!$A1056&lt;&gt;"",IF(AND(MONTH($O1054) &lt;= 1, MONTH($P1054) &gt;= 1), IF($T1054 &lt;&gt; "", $H1054/$T1054, ""), ""),"")</f>
        <v/>
      </c>
      <c r="V1054" s="10" t="str">
        <f>IF(Overall!$A1056&lt;&gt;"",IF(AND(MONTH($O1054) &lt;= 2, MONTH($P1054) &gt;= 2), IF($T1054 &lt;&gt; "", $H1054/$T1054, ""), ""),"")</f>
        <v/>
      </c>
      <c r="W1054" s="10" t="str">
        <f>IF(Overall!$A1056&lt;&gt;"",IF(AND(MONTH($O1054) &lt;= 3, MONTH($P1054) &gt;= 3), IF($T1054 &lt;&gt; "", $H1054/$T1054, ""), ""),"")</f>
        <v/>
      </c>
      <c r="X1054" s="10" t="str">
        <f>IF(Overall!$A1056&lt;&gt;"",IF(AND(MONTH($O1054) &lt;= 4, MONTH($P1054) &gt;= 4), IF($T1054 &lt;&gt; "", $H1054/$T1054, ""), ""),"")</f>
        <v/>
      </c>
      <c r="Y1054" s="10" t="str">
        <f>IF(Overall!$A1056&lt;&gt;"",IF(AND(MONTH($O1054) &lt;= 5, MONTH($P1054) &gt;= 5), IF($T1054 &lt;&gt; "", $H1054/$T1054, ""), ""),"")</f>
        <v/>
      </c>
      <c r="Z1054" s="10" t="str">
        <f>IF(Overall!$A1056&lt;&gt;"",IF(AND(MONTH($O1054) &lt;= 6, MONTH($P1054) &gt;= 6), IF($T1054 &lt;&gt; "", $H1054/$T1054, ""), ""),"")</f>
        <v/>
      </c>
      <c r="AA1054" s="10" t="str">
        <f>IF(Overall!$A1056&lt;&gt;"",IF(AND(MONTH($O1054) &lt;= 7, MONTH($P1054) &gt;= 7 ), IF($T1054 &lt;&gt; "", $H1054/$T1054, ""), ""),"")</f>
        <v/>
      </c>
      <c r="AB1054" s="10" t="str">
        <f>IF(Overall!$A1056&lt;&gt;"",IF(AND(MONTH($O1054) &lt;= 8, MONTH($P1054) &gt;= 8), IF($T1054 &lt;&gt; "", $H1054/$T1054, ""), ""),"")</f>
        <v/>
      </c>
      <c r="AC1054" s="10" t="str">
        <f>IF(Overall!$A1056&lt;&gt;"",IF(AND(MONTH($O1054) &lt;= 9, MONTH($P1054) &gt;= 9), IF($T1054 &lt;&gt; "", $H1054/$T1054, ""), ""),"")</f>
        <v/>
      </c>
      <c r="AD1054" s="10" t="str">
        <f>IF(Overall!$A1056&lt;&gt;"",IF(AND(MONTH($O1054) &lt;= 10, MONTH($P1054) &gt;= 10), IF($T1054 &lt;&gt; "", $H1054/$T1054, ""), ""),"")</f>
        <v/>
      </c>
      <c r="AE1054" s="10" t="str">
        <f>IF(Overall!$A1056&lt;&gt;"",IF(AND(MONTH($O1054) &lt;= 11, MONTH($P1054) &gt;= 11), IF($T1054 &lt;&gt; "", $H1054/$T1054, ""), ""),"")</f>
        <v/>
      </c>
      <c r="AF1054" s="10" t="str">
        <f>IF(Overall!$A1056&lt;&gt;"",IF(AND(MONTH($O1054) &lt;= 12, MONTH($P1054) &gt;= 12), IF($T1054 &lt;&gt; "", $H1054/$T1054, ""), ""),"")</f>
        <v/>
      </c>
      <c r="AH1054" s="10" t="str">
        <f ca="1">IFERROR(IF(AND(NOW()&lt;= EOMONTH(DATE(YEAR($P1054),1, 1), 0), Overall!$A1056&lt;&gt;"", MONTH($O1054) &lt;= 1, MONTH($P1054) &gt;= 1), IF($T1054 &lt;&gt; "", $H1054/$T1054, ""), ""), "")</f>
        <v/>
      </c>
      <c r="AI1054" s="10" t="str">
        <f ca="1">IFERROR(IF(AND(NOW()&lt;= EOMONTH(DATE(YEAR($P1054),2, 1), 0), Overall!$A1056&lt;&gt;"", MONTH($O1054) &lt;= 2, MONTH($P1054) &gt;= 2), IF($T1054 &lt;&gt; "", $H1054/$T1054, ""), ""), "")</f>
        <v/>
      </c>
      <c r="AJ1054" s="10" t="str">
        <f ca="1">IFERROR(IF(AND(NOW()&lt;= EOMONTH(DATE(YEAR($P1054),3, 1), 0), Overall!$A1056&lt;&gt;"", MONTH($O1054) &lt;= 3, MONTH($P1054) &gt;= 3), IF($T1054 &lt;&gt; "", $H1054/$T1054, ""), ""), "")</f>
        <v/>
      </c>
      <c r="AK1054" s="10" t="str">
        <f ca="1">IFERROR(IF(AND(NOW()&lt;= EOMONTH(DATE(YEAR($P1054),4, 1), 0), Overall!$A1056&lt;&gt;"", MONTH($O1054) &lt;= 4, MONTH($P1054) &gt;= 4), IF($T1054 &lt;&gt; "", $H1054/$T1054, ""), ""), "")</f>
        <v/>
      </c>
      <c r="AL1054" s="10" t="str">
        <f ca="1">IFERROR(IF(AND(NOW()&lt;= EOMONTH(DATE(YEAR($P1054),5, 1), 0), Overall!$A1056&lt;&gt;"", MONTH($O1054) &lt;= 5, MONTH($P1054) &gt;= 5), IF($T1054 &lt;&gt; "", $H1054/$T1054, ""), ""), "")</f>
        <v/>
      </c>
      <c r="AM1054" s="10" t="str">
        <f ca="1">IFERROR(IF(AND(NOW()&lt;= EOMONTH(DATE(YEAR($P1054),6, 1), 0), Overall!$A1056&lt;&gt;"", MONTH($O1054) &lt;= 6, MONTH($P1054) &gt;= 6), IF($T1054 &lt;&gt; "", $H1054/$T1054, ""), ""), "")</f>
        <v/>
      </c>
      <c r="AN1054" s="10" t="str">
        <f ca="1">IFERROR(IF(AND(NOW()&lt;= EOMONTH(DATE(YEAR($P1054),7, 1), 0), Overall!$A1056&lt;&gt;"", MONTH($O1054) &lt;= 7, MONTH($P1054) &gt;= 7), IF($T1054 &lt;&gt; "", $H1054/$T1054, ""), ""), "")</f>
        <v/>
      </c>
      <c r="AO1054" s="10" t="str">
        <f ca="1">IFERROR(IF(AND(NOW()&lt;= EOMONTH(DATE(YEAR($P1054),8, 1), 0), Overall!$A1056&lt;&gt;"", MONTH($O1054) &lt;= 8, MONTH($P1054) &gt;= 8), IF($T1054 &lt;&gt; "", $H1054/$T1054, ""), ""), "")</f>
        <v/>
      </c>
      <c r="AP1054" s="10" t="str">
        <f ca="1">IFERROR(IF(AND(NOW()&lt;= EOMONTH(DATE(YEAR($P1054),9, 1), 0), Overall!$A1056&lt;&gt;"", MONTH($O1054) &lt;= 9, MONTH($P1054) &gt;= 9), IF($T1054 &lt;&gt; "", $H1054/$T1054, ""), ""), "")</f>
        <v/>
      </c>
      <c r="AQ1054" s="10" t="str">
        <f ca="1">IFERROR(IF(AND(NOW()&lt;= EOMONTH(DATE(YEAR($P1054),10, 1), 0), Overall!$A1056&lt;&gt;"", MONTH($O1054) &lt;= 10, MONTH($P1054) &gt;= 10), IF($T1054 &lt;&gt; "", $H1054/$T1054, ""), ""), "")</f>
        <v/>
      </c>
      <c r="AR1054" s="10" t="str">
        <f ca="1">IFERROR(IF(AND(NOW()&lt;= EOMONTH(DATE(YEAR($P1054),11, 1), 0), Overall!$A1056&lt;&gt;"", MONTH($O1054) &lt;=11, MONTH($P1054) &gt;= 11), IF($T1054 &lt;&gt; "", $H1054/$T1054, ""), ""), "")</f>
        <v/>
      </c>
      <c r="AS1054" s="10" t="str">
        <f ca="1">IFERROR(IF(AND(NOW()&lt;= EOMONTH(DATE(YEAR($P1054),12, 1), 0), Overall!$A1056&lt;&gt;"", MONTH($O1054) &lt;= 12, MONTH($P1054) &gt;= 12), IF($T1054 &lt;&gt; "", $H1054/$T1054, ""), ""), "")</f>
        <v/>
      </c>
      <c r="AT1054" s="16">
        <f t="shared" ca="1" si="32"/>
        <v>0</v>
      </c>
    </row>
    <row r="1055" spans="1:46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6" t="str">
        <f>IF(Overall!T1057&lt;&gt;"",VALUE(Overall!T1057),"")</f>
        <v/>
      </c>
      <c r="O1055" s="7" t="str">
        <f>IF(Overall!L1057&lt;&gt;"", DATEVALUE(Overall!L1057), "")</f>
        <v/>
      </c>
      <c r="P1055" s="7" t="str">
        <f>IF(Overall!M1057&lt;&gt;"", DATEVALUE(Overall!M1057), "")</f>
        <v/>
      </c>
      <c r="Q1055" s="7" t="str">
        <f>IF(Overall!S1057&lt;&gt;"",_xlfn.VALUETOTEXT(Overall!S1057),"")</f>
        <v/>
      </c>
      <c r="R1055" s="7" t="str">
        <f>IF(Overall!O1057&lt;&gt;"", DATEVALUE(Overall!O1057), "")</f>
        <v/>
      </c>
      <c r="S1055" s="7" t="str">
        <f>IF(Overall!O1057&lt;&gt;"", DATEVALUE(Overall!O1057), "")</f>
        <v/>
      </c>
      <c r="T1055" s="5" t="str">
        <f t="shared" si="33"/>
        <v/>
      </c>
      <c r="U1055" s="10" t="str">
        <f>IF(Overall!$A1057&lt;&gt;"",IF(AND(MONTH($O1055) &lt;= 1, MONTH($P1055) &gt;= 1), IF($T1055 &lt;&gt; "", $H1055/$T1055, ""), ""),"")</f>
        <v/>
      </c>
      <c r="V1055" s="10" t="str">
        <f>IF(Overall!$A1057&lt;&gt;"",IF(AND(MONTH($O1055) &lt;= 2, MONTH($P1055) &gt;= 2), IF($T1055 &lt;&gt; "", $H1055/$T1055, ""), ""),"")</f>
        <v/>
      </c>
      <c r="W1055" s="10" t="str">
        <f>IF(Overall!$A1057&lt;&gt;"",IF(AND(MONTH($O1055) &lt;= 3, MONTH($P1055) &gt;= 3), IF($T1055 &lt;&gt; "", $H1055/$T1055, ""), ""),"")</f>
        <v/>
      </c>
      <c r="X1055" s="10" t="str">
        <f>IF(Overall!$A1057&lt;&gt;"",IF(AND(MONTH($O1055) &lt;= 4, MONTH($P1055) &gt;= 4), IF($T1055 &lt;&gt; "", $H1055/$T1055, ""), ""),"")</f>
        <v/>
      </c>
      <c r="Y1055" s="10" t="str">
        <f>IF(Overall!$A1057&lt;&gt;"",IF(AND(MONTH($O1055) &lt;= 5, MONTH($P1055) &gt;= 5), IF($T1055 &lt;&gt; "", $H1055/$T1055, ""), ""),"")</f>
        <v/>
      </c>
      <c r="Z1055" s="10" t="str">
        <f>IF(Overall!$A1057&lt;&gt;"",IF(AND(MONTH($O1055) &lt;= 6, MONTH($P1055) &gt;= 6), IF($T1055 &lt;&gt; "", $H1055/$T1055, ""), ""),"")</f>
        <v/>
      </c>
      <c r="AA1055" s="10" t="str">
        <f>IF(Overall!$A1057&lt;&gt;"",IF(AND(MONTH($O1055) &lt;= 7, MONTH($P1055) &gt;= 7 ), IF($T1055 &lt;&gt; "", $H1055/$T1055, ""), ""),"")</f>
        <v/>
      </c>
      <c r="AB1055" s="10" t="str">
        <f>IF(Overall!$A1057&lt;&gt;"",IF(AND(MONTH($O1055) &lt;= 8, MONTH($P1055) &gt;= 8), IF($T1055 &lt;&gt; "", $H1055/$T1055, ""), ""),"")</f>
        <v/>
      </c>
      <c r="AC1055" s="10" t="str">
        <f>IF(Overall!$A1057&lt;&gt;"",IF(AND(MONTH($O1055) &lt;= 9, MONTH($P1055) &gt;= 9), IF($T1055 &lt;&gt; "", $H1055/$T1055, ""), ""),"")</f>
        <v/>
      </c>
      <c r="AD1055" s="10" t="str">
        <f>IF(Overall!$A1057&lt;&gt;"",IF(AND(MONTH($O1055) &lt;= 10, MONTH($P1055) &gt;= 10), IF($T1055 &lt;&gt; "", $H1055/$T1055, ""), ""),"")</f>
        <v/>
      </c>
      <c r="AE1055" s="10" t="str">
        <f>IF(Overall!$A1057&lt;&gt;"",IF(AND(MONTH($O1055) &lt;= 11, MONTH($P1055) &gt;= 11), IF($T1055 &lt;&gt; "", $H1055/$T1055, ""), ""),"")</f>
        <v/>
      </c>
      <c r="AF1055" s="10" t="str">
        <f>IF(Overall!$A1057&lt;&gt;"",IF(AND(MONTH($O1055) &lt;= 12, MONTH($P1055) &gt;= 12), IF($T1055 &lt;&gt; "", $H1055/$T1055, ""), ""),"")</f>
        <v/>
      </c>
      <c r="AH1055" s="10" t="str">
        <f ca="1">IFERROR(IF(AND(NOW()&lt;= EOMONTH(DATE(YEAR($P1055),1, 1), 0), Overall!$A1057&lt;&gt;"", MONTH($O1055) &lt;= 1, MONTH($P1055) &gt;= 1), IF($T1055 &lt;&gt; "", $H1055/$T1055, ""), ""), "")</f>
        <v/>
      </c>
      <c r="AI1055" s="10" t="str">
        <f ca="1">IFERROR(IF(AND(NOW()&lt;= EOMONTH(DATE(YEAR($P1055),2, 1), 0), Overall!$A1057&lt;&gt;"", MONTH($O1055) &lt;= 2, MONTH($P1055) &gt;= 2), IF($T1055 &lt;&gt; "", $H1055/$T1055, ""), ""), "")</f>
        <v/>
      </c>
      <c r="AJ1055" s="10" t="str">
        <f ca="1">IFERROR(IF(AND(NOW()&lt;= EOMONTH(DATE(YEAR($P1055),3, 1), 0), Overall!$A1057&lt;&gt;"", MONTH($O1055) &lt;= 3, MONTH($P1055) &gt;= 3), IF($T1055 &lt;&gt; "", $H1055/$T1055, ""), ""), "")</f>
        <v/>
      </c>
      <c r="AK1055" s="10" t="str">
        <f ca="1">IFERROR(IF(AND(NOW()&lt;= EOMONTH(DATE(YEAR($P1055),4, 1), 0), Overall!$A1057&lt;&gt;"", MONTH($O1055) &lt;= 4, MONTH($P1055) &gt;= 4), IF($T1055 &lt;&gt; "", $H1055/$T1055, ""), ""), "")</f>
        <v/>
      </c>
      <c r="AL1055" s="10" t="str">
        <f ca="1">IFERROR(IF(AND(NOW()&lt;= EOMONTH(DATE(YEAR($P1055),5, 1), 0), Overall!$A1057&lt;&gt;"", MONTH($O1055) &lt;= 5, MONTH($P1055) &gt;= 5), IF($T1055 &lt;&gt; "", $H1055/$T1055, ""), ""), "")</f>
        <v/>
      </c>
      <c r="AM1055" s="10" t="str">
        <f ca="1">IFERROR(IF(AND(NOW()&lt;= EOMONTH(DATE(YEAR($P1055),6, 1), 0), Overall!$A1057&lt;&gt;"", MONTH($O1055) &lt;= 6, MONTH($P1055) &gt;= 6), IF($T1055 &lt;&gt; "", $H1055/$T1055, ""), ""), "")</f>
        <v/>
      </c>
      <c r="AN1055" s="10" t="str">
        <f ca="1">IFERROR(IF(AND(NOW()&lt;= EOMONTH(DATE(YEAR($P1055),7, 1), 0), Overall!$A1057&lt;&gt;"", MONTH($O1055) &lt;= 7, MONTH($P1055) &gt;= 7), IF($T1055 &lt;&gt; "", $H1055/$T1055, ""), ""), "")</f>
        <v/>
      </c>
      <c r="AO1055" s="10" t="str">
        <f ca="1">IFERROR(IF(AND(NOW()&lt;= EOMONTH(DATE(YEAR($P1055),8, 1), 0), Overall!$A1057&lt;&gt;"", MONTH($O1055) &lt;= 8, MONTH($P1055) &gt;= 8), IF($T1055 &lt;&gt; "", $H1055/$T1055, ""), ""), "")</f>
        <v/>
      </c>
      <c r="AP1055" s="10" t="str">
        <f ca="1">IFERROR(IF(AND(NOW()&lt;= EOMONTH(DATE(YEAR($P1055),9, 1), 0), Overall!$A1057&lt;&gt;"", MONTH($O1055) &lt;= 9, MONTH($P1055) &gt;= 9), IF($T1055 &lt;&gt; "", $H1055/$T1055, ""), ""), "")</f>
        <v/>
      </c>
      <c r="AQ1055" s="10" t="str">
        <f ca="1">IFERROR(IF(AND(NOW()&lt;= EOMONTH(DATE(YEAR($P1055),10, 1), 0), Overall!$A1057&lt;&gt;"", MONTH($O1055) &lt;= 10, MONTH($P1055) &gt;= 10), IF($T1055 &lt;&gt; "", $H1055/$T1055, ""), ""), "")</f>
        <v/>
      </c>
      <c r="AR1055" s="10" t="str">
        <f ca="1">IFERROR(IF(AND(NOW()&lt;= EOMONTH(DATE(YEAR($P1055),11, 1), 0), Overall!$A1057&lt;&gt;"", MONTH($O1055) &lt;=11, MONTH($P1055) &gt;= 11), IF($T1055 &lt;&gt; "", $H1055/$T1055, ""), ""), "")</f>
        <v/>
      </c>
      <c r="AS1055" s="10" t="str">
        <f ca="1">IFERROR(IF(AND(NOW()&lt;= EOMONTH(DATE(YEAR($P1055),12, 1), 0), Overall!$A1057&lt;&gt;"", MONTH($O1055) &lt;= 12, MONTH($P1055) &gt;= 12), IF($T1055 &lt;&gt; "", $H1055/$T1055, ""), ""), "")</f>
        <v/>
      </c>
      <c r="AT1055" s="16">
        <f t="shared" ca="1" si="32"/>
        <v>0</v>
      </c>
    </row>
    <row r="1056" spans="1:46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6" t="str">
        <f>IF(Overall!T1058&lt;&gt;"",VALUE(Overall!T1058),"")</f>
        <v/>
      </c>
      <c r="O1056" s="7" t="str">
        <f>IF(Overall!L1058&lt;&gt;"", DATEVALUE(Overall!L1058), "")</f>
        <v/>
      </c>
      <c r="P1056" s="7" t="str">
        <f>IF(Overall!M1058&lt;&gt;"", DATEVALUE(Overall!M1058), "")</f>
        <v/>
      </c>
      <c r="Q1056" s="7" t="str">
        <f>IF(Overall!S1058&lt;&gt;"",_xlfn.VALUETOTEXT(Overall!S1058),"")</f>
        <v/>
      </c>
      <c r="R1056" s="7" t="str">
        <f>IF(Overall!O1058&lt;&gt;"", DATEVALUE(Overall!O1058), "")</f>
        <v/>
      </c>
      <c r="S1056" s="7" t="str">
        <f>IF(Overall!O1058&lt;&gt;"", DATEVALUE(Overall!O1058), "")</f>
        <v/>
      </c>
      <c r="T1056" s="5" t="str">
        <f t="shared" si="33"/>
        <v/>
      </c>
      <c r="U1056" s="10" t="str">
        <f>IF(Overall!$A1058&lt;&gt;"",IF(AND(MONTH($O1056) &lt;= 1, MONTH($P1056) &gt;= 1), IF($T1056 &lt;&gt; "", $H1056/$T1056, ""), ""),"")</f>
        <v/>
      </c>
      <c r="V1056" s="10" t="str">
        <f>IF(Overall!$A1058&lt;&gt;"",IF(AND(MONTH($O1056) &lt;= 2, MONTH($P1056) &gt;= 2), IF($T1056 &lt;&gt; "", $H1056/$T1056, ""), ""),"")</f>
        <v/>
      </c>
      <c r="W1056" s="10" t="str">
        <f>IF(Overall!$A1058&lt;&gt;"",IF(AND(MONTH($O1056) &lt;= 3, MONTH($P1056) &gt;= 3), IF($T1056 &lt;&gt; "", $H1056/$T1056, ""), ""),"")</f>
        <v/>
      </c>
      <c r="X1056" s="10" t="str">
        <f>IF(Overall!$A1058&lt;&gt;"",IF(AND(MONTH($O1056) &lt;= 4, MONTH($P1056) &gt;= 4), IF($T1056 &lt;&gt; "", $H1056/$T1056, ""), ""),"")</f>
        <v/>
      </c>
      <c r="Y1056" s="10" t="str">
        <f>IF(Overall!$A1058&lt;&gt;"",IF(AND(MONTH($O1056) &lt;= 5, MONTH($P1056) &gt;= 5), IF($T1056 &lt;&gt; "", $H1056/$T1056, ""), ""),"")</f>
        <v/>
      </c>
      <c r="Z1056" s="10" t="str">
        <f>IF(Overall!$A1058&lt;&gt;"",IF(AND(MONTH($O1056) &lt;= 6, MONTH($P1056) &gt;= 6), IF($T1056 &lt;&gt; "", $H1056/$T1056, ""), ""),"")</f>
        <v/>
      </c>
      <c r="AA1056" s="10" t="str">
        <f>IF(Overall!$A1058&lt;&gt;"",IF(AND(MONTH($O1056) &lt;= 7, MONTH($P1056) &gt;= 7 ), IF($T1056 &lt;&gt; "", $H1056/$T1056, ""), ""),"")</f>
        <v/>
      </c>
      <c r="AB1056" s="10" t="str">
        <f>IF(Overall!$A1058&lt;&gt;"",IF(AND(MONTH($O1056) &lt;= 8, MONTH($P1056) &gt;= 8), IF($T1056 &lt;&gt; "", $H1056/$T1056, ""), ""),"")</f>
        <v/>
      </c>
      <c r="AC1056" s="10" t="str">
        <f>IF(Overall!$A1058&lt;&gt;"",IF(AND(MONTH($O1056) &lt;= 9, MONTH($P1056) &gt;= 9), IF($T1056 &lt;&gt; "", $H1056/$T1056, ""), ""),"")</f>
        <v/>
      </c>
      <c r="AD1056" s="10" t="str">
        <f>IF(Overall!$A1058&lt;&gt;"",IF(AND(MONTH($O1056) &lt;= 10, MONTH($P1056) &gt;= 10), IF($T1056 &lt;&gt; "", $H1056/$T1056, ""), ""),"")</f>
        <v/>
      </c>
      <c r="AE1056" s="10" t="str">
        <f>IF(Overall!$A1058&lt;&gt;"",IF(AND(MONTH($O1056) &lt;= 11, MONTH($P1056) &gt;= 11), IF($T1056 &lt;&gt; "", $H1056/$T1056, ""), ""),"")</f>
        <v/>
      </c>
      <c r="AF1056" s="10" t="str">
        <f>IF(Overall!$A1058&lt;&gt;"",IF(AND(MONTH($O1056) &lt;= 12, MONTH($P1056) &gt;= 12), IF($T1056 &lt;&gt; "", $H1056/$T1056, ""), ""),"")</f>
        <v/>
      </c>
      <c r="AH1056" s="10" t="str">
        <f ca="1">IFERROR(IF(AND(NOW()&lt;= EOMONTH(DATE(YEAR($P1056),1, 1), 0), Overall!$A1058&lt;&gt;"", MONTH($O1056) &lt;= 1, MONTH($P1056) &gt;= 1), IF($T1056 &lt;&gt; "", $H1056/$T1056, ""), ""), "")</f>
        <v/>
      </c>
      <c r="AI1056" s="10" t="str">
        <f ca="1">IFERROR(IF(AND(NOW()&lt;= EOMONTH(DATE(YEAR($P1056),2, 1), 0), Overall!$A1058&lt;&gt;"", MONTH($O1056) &lt;= 2, MONTH($P1056) &gt;= 2), IF($T1056 &lt;&gt; "", $H1056/$T1056, ""), ""), "")</f>
        <v/>
      </c>
      <c r="AJ1056" s="10" t="str">
        <f ca="1">IFERROR(IF(AND(NOW()&lt;= EOMONTH(DATE(YEAR($P1056),3, 1), 0), Overall!$A1058&lt;&gt;"", MONTH($O1056) &lt;= 3, MONTH($P1056) &gt;= 3), IF($T1056 &lt;&gt; "", $H1056/$T1056, ""), ""), "")</f>
        <v/>
      </c>
      <c r="AK1056" s="10" t="str">
        <f ca="1">IFERROR(IF(AND(NOW()&lt;= EOMONTH(DATE(YEAR($P1056),4, 1), 0), Overall!$A1058&lt;&gt;"", MONTH($O1056) &lt;= 4, MONTH($P1056) &gt;= 4), IF($T1056 &lt;&gt; "", $H1056/$T1056, ""), ""), "")</f>
        <v/>
      </c>
      <c r="AL1056" s="10" t="str">
        <f ca="1">IFERROR(IF(AND(NOW()&lt;= EOMONTH(DATE(YEAR($P1056),5, 1), 0), Overall!$A1058&lt;&gt;"", MONTH($O1056) &lt;= 5, MONTH($P1056) &gt;= 5), IF($T1056 &lt;&gt; "", $H1056/$T1056, ""), ""), "")</f>
        <v/>
      </c>
      <c r="AM1056" s="10" t="str">
        <f ca="1">IFERROR(IF(AND(NOW()&lt;= EOMONTH(DATE(YEAR($P1056),6, 1), 0), Overall!$A1058&lt;&gt;"", MONTH($O1056) &lt;= 6, MONTH($P1056) &gt;= 6), IF($T1056 &lt;&gt; "", $H1056/$T1056, ""), ""), "")</f>
        <v/>
      </c>
      <c r="AN1056" s="10" t="str">
        <f ca="1">IFERROR(IF(AND(NOW()&lt;= EOMONTH(DATE(YEAR($P1056),7, 1), 0), Overall!$A1058&lt;&gt;"", MONTH($O1056) &lt;= 7, MONTH($P1056) &gt;= 7), IF($T1056 &lt;&gt; "", $H1056/$T1056, ""), ""), "")</f>
        <v/>
      </c>
      <c r="AO1056" s="10" t="str">
        <f ca="1">IFERROR(IF(AND(NOW()&lt;= EOMONTH(DATE(YEAR($P1056),8, 1), 0), Overall!$A1058&lt;&gt;"", MONTH($O1056) &lt;= 8, MONTH($P1056) &gt;= 8), IF($T1056 &lt;&gt; "", $H1056/$T1056, ""), ""), "")</f>
        <v/>
      </c>
      <c r="AP1056" s="10" t="str">
        <f ca="1">IFERROR(IF(AND(NOW()&lt;= EOMONTH(DATE(YEAR($P1056),9, 1), 0), Overall!$A1058&lt;&gt;"", MONTH($O1056) &lt;= 9, MONTH($P1056) &gt;= 9), IF($T1056 &lt;&gt; "", $H1056/$T1056, ""), ""), "")</f>
        <v/>
      </c>
      <c r="AQ1056" s="10" t="str">
        <f ca="1">IFERROR(IF(AND(NOW()&lt;= EOMONTH(DATE(YEAR($P1056),10, 1), 0), Overall!$A1058&lt;&gt;"", MONTH($O1056) &lt;= 10, MONTH($P1056) &gt;= 10), IF($T1056 &lt;&gt; "", $H1056/$T1056, ""), ""), "")</f>
        <v/>
      </c>
      <c r="AR1056" s="10" t="str">
        <f ca="1">IFERROR(IF(AND(NOW()&lt;= EOMONTH(DATE(YEAR($P1056),11, 1), 0), Overall!$A1058&lt;&gt;"", MONTH($O1056) &lt;=11, MONTH($P1056) &gt;= 11), IF($T1056 &lt;&gt; "", $H1056/$T1056, ""), ""), "")</f>
        <v/>
      </c>
      <c r="AS1056" s="10" t="str">
        <f ca="1">IFERROR(IF(AND(NOW()&lt;= EOMONTH(DATE(YEAR($P1056),12, 1), 0), Overall!$A1058&lt;&gt;"", MONTH($O1056) &lt;= 12, MONTH($P1056) &gt;= 12), IF($T1056 &lt;&gt; "", $H1056/$T1056, ""), ""), "")</f>
        <v/>
      </c>
      <c r="AT1056" s="16">
        <f t="shared" ca="1" si="32"/>
        <v>0</v>
      </c>
    </row>
    <row r="1057" spans="1:46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6" t="str">
        <f>IF(Overall!T1059&lt;&gt;"",VALUE(Overall!T1059),"")</f>
        <v/>
      </c>
      <c r="O1057" s="7" t="str">
        <f>IF(Overall!L1059&lt;&gt;"", DATEVALUE(Overall!L1059), "")</f>
        <v/>
      </c>
      <c r="P1057" s="7" t="str">
        <f>IF(Overall!M1059&lt;&gt;"", DATEVALUE(Overall!M1059), "")</f>
        <v/>
      </c>
      <c r="Q1057" s="7" t="str">
        <f>IF(Overall!S1059&lt;&gt;"",_xlfn.VALUETOTEXT(Overall!S1059),"")</f>
        <v/>
      </c>
      <c r="R1057" s="7" t="str">
        <f>IF(Overall!O1059&lt;&gt;"", DATEVALUE(Overall!O1059), "")</f>
        <v/>
      </c>
      <c r="S1057" s="7" t="str">
        <f>IF(Overall!O1059&lt;&gt;"", DATEVALUE(Overall!O1059), "")</f>
        <v/>
      </c>
      <c r="T1057" s="5" t="str">
        <f t="shared" si="33"/>
        <v/>
      </c>
      <c r="U1057" s="10" t="str">
        <f>IF(Overall!$A1059&lt;&gt;"",IF(AND(MONTH($O1057) &lt;= 1, MONTH($P1057) &gt;= 1), IF($T1057 &lt;&gt; "", $H1057/$T1057, ""), ""),"")</f>
        <v/>
      </c>
      <c r="V1057" s="10" t="str">
        <f>IF(Overall!$A1059&lt;&gt;"",IF(AND(MONTH($O1057) &lt;= 2, MONTH($P1057) &gt;= 2), IF($T1057 &lt;&gt; "", $H1057/$T1057, ""), ""),"")</f>
        <v/>
      </c>
      <c r="W1057" s="10" t="str">
        <f>IF(Overall!$A1059&lt;&gt;"",IF(AND(MONTH($O1057) &lt;= 3, MONTH($P1057) &gt;= 3), IF($T1057 &lt;&gt; "", $H1057/$T1057, ""), ""),"")</f>
        <v/>
      </c>
      <c r="X1057" s="10" t="str">
        <f>IF(Overall!$A1059&lt;&gt;"",IF(AND(MONTH($O1057) &lt;= 4, MONTH($P1057) &gt;= 4), IF($T1057 &lt;&gt; "", $H1057/$T1057, ""), ""),"")</f>
        <v/>
      </c>
      <c r="Y1057" s="10" t="str">
        <f>IF(Overall!$A1059&lt;&gt;"",IF(AND(MONTH($O1057) &lt;= 5, MONTH($P1057) &gt;= 5), IF($T1057 &lt;&gt; "", $H1057/$T1057, ""), ""),"")</f>
        <v/>
      </c>
      <c r="Z1057" s="10" t="str">
        <f>IF(Overall!$A1059&lt;&gt;"",IF(AND(MONTH($O1057) &lt;= 6, MONTH($P1057) &gt;= 6), IF($T1057 &lt;&gt; "", $H1057/$T1057, ""), ""),"")</f>
        <v/>
      </c>
      <c r="AA1057" s="10" t="str">
        <f>IF(Overall!$A1059&lt;&gt;"",IF(AND(MONTH($O1057) &lt;= 7, MONTH($P1057) &gt;= 7 ), IF($T1057 &lt;&gt; "", $H1057/$T1057, ""), ""),"")</f>
        <v/>
      </c>
      <c r="AB1057" s="10" t="str">
        <f>IF(Overall!$A1059&lt;&gt;"",IF(AND(MONTH($O1057) &lt;= 8, MONTH($P1057) &gt;= 8), IF($T1057 &lt;&gt; "", $H1057/$T1057, ""), ""),"")</f>
        <v/>
      </c>
      <c r="AC1057" s="10" t="str">
        <f>IF(Overall!$A1059&lt;&gt;"",IF(AND(MONTH($O1057) &lt;= 9, MONTH($P1057) &gt;= 9), IF($T1057 &lt;&gt; "", $H1057/$T1057, ""), ""),"")</f>
        <v/>
      </c>
      <c r="AD1057" s="10" t="str">
        <f>IF(Overall!$A1059&lt;&gt;"",IF(AND(MONTH($O1057) &lt;= 10, MONTH($P1057) &gt;= 10), IF($T1057 &lt;&gt; "", $H1057/$T1057, ""), ""),"")</f>
        <v/>
      </c>
      <c r="AE1057" s="10" t="str">
        <f>IF(Overall!$A1059&lt;&gt;"",IF(AND(MONTH($O1057) &lt;= 11, MONTH($P1057) &gt;= 11), IF($T1057 &lt;&gt; "", $H1057/$T1057, ""), ""),"")</f>
        <v/>
      </c>
      <c r="AF1057" s="10" t="str">
        <f>IF(Overall!$A1059&lt;&gt;"",IF(AND(MONTH($O1057) &lt;= 12, MONTH($P1057) &gt;= 12), IF($T1057 &lt;&gt; "", $H1057/$T1057, ""), ""),"")</f>
        <v/>
      </c>
      <c r="AH1057" s="10" t="str">
        <f ca="1">IFERROR(IF(AND(NOW()&lt;= EOMONTH(DATE(YEAR($P1057),1, 1), 0), Overall!$A1059&lt;&gt;"", MONTH($O1057) &lt;= 1, MONTH($P1057) &gt;= 1), IF($T1057 &lt;&gt; "", $H1057/$T1057, ""), ""), "")</f>
        <v/>
      </c>
      <c r="AI1057" s="10" t="str">
        <f ca="1">IFERROR(IF(AND(NOW()&lt;= EOMONTH(DATE(YEAR($P1057),2, 1), 0), Overall!$A1059&lt;&gt;"", MONTH($O1057) &lt;= 2, MONTH($P1057) &gt;= 2), IF($T1057 &lt;&gt; "", $H1057/$T1057, ""), ""), "")</f>
        <v/>
      </c>
      <c r="AJ1057" s="10" t="str">
        <f ca="1">IFERROR(IF(AND(NOW()&lt;= EOMONTH(DATE(YEAR($P1057),3, 1), 0), Overall!$A1059&lt;&gt;"", MONTH($O1057) &lt;= 3, MONTH($P1057) &gt;= 3), IF($T1057 &lt;&gt; "", $H1057/$T1057, ""), ""), "")</f>
        <v/>
      </c>
      <c r="AK1057" s="10" t="str">
        <f ca="1">IFERROR(IF(AND(NOW()&lt;= EOMONTH(DATE(YEAR($P1057),4, 1), 0), Overall!$A1059&lt;&gt;"", MONTH($O1057) &lt;= 4, MONTH($P1057) &gt;= 4), IF($T1057 &lt;&gt; "", $H1057/$T1057, ""), ""), "")</f>
        <v/>
      </c>
      <c r="AL1057" s="10" t="str">
        <f ca="1">IFERROR(IF(AND(NOW()&lt;= EOMONTH(DATE(YEAR($P1057),5, 1), 0), Overall!$A1059&lt;&gt;"", MONTH($O1057) &lt;= 5, MONTH($P1057) &gt;= 5), IF($T1057 &lt;&gt; "", $H1057/$T1057, ""), ""), "")</f>
        <v/>
      </c>
      <c r="AM1057" s="10" t="str">
        <f ca="1">IFERROR(IF(AND(NOW()&lt;= EOMONTH(DATE(YEAR($P1057),6, 1), 0), Overall!$A1059&lt;&gt;"", MONTH($O1057) &lt;= 6, MONTH($P1057) &gt;= 6), IF($T1057 &lt;&gt; "", $H1057/$T1057, ""), ""), "")</f>
        <v/>
      </c>
      <c r="AN1057" s="10" t="str">
        <f ca="1">IFERROR(IF(AND(NOW()&lt;= EOMONTH(DATE(YEAR($P1057),7, 1), 0), Overall!$A1059&lt;&gt;"", MONTH($O1057) &lt;= 7, MONTH($P1057) &gt;= 7), IF($T1057 &lt;&gt; "", $H1057/$T1057, ""), ""), "")</f>
        <v/>
      </c>
      <c r="AO1057" s="10" t="str">
        <f ca="1">IFERROR(IF(AND(NOW()&lt;= EOMONTH(DATE(YEAR($P1057),8, 1), 0), Overall!$A1059&lt;&gt;"", MONTH($O1057) &lt;= 8, MONTH($P1057) &gt;= 8), IF($T1057 &lt;&gt; "", $H1057/$T1057, ""), ""), "")</f>
        <v/>
      </c>
      <c r="AP1057" s="10" t="str">
        <f ca="1">IFERROR(IF(AND(NOW()&lt;= EOMONTH(DATE(YEAR($P1057),9, 1), 0), Overall!$A1059&lt;&gt;"", MONTH($O1057) &lt;= 9, MONTH($P1057) &gt;= 9), IF($T1057 &lt;&gt; "", $H1057/$T1057, ""), ""), "")</f>
        <v/>
      </c>
      <c r="AQ1057" s="10" t="str">
        <f ca="1">IFERROR(IF(AND(NOW()&lt;= EOMONTH(DATE(YEAR($P1057),10, 1), 0), Overall!$A1059&lt;&gt;"", MONTH($O1057) &lt;= 10, MONTH($P1057) &gt;= 10), IF($T1057 &lt;&gt; "", $H1057/$T1057, ""), ""), "")</f>
        <v/>
      </c>
      <c r="AR1057" s="10" t="str">
        <f ca="1">IFERROR(IF(AND(NOW()&lt;= EOMONTH(DATE(YEAR($P1057),11, 1), 0), Overall!$A1059&lt;&gt;"", MONTH($O1057) &lt;=11, MONTH($P1057) &gt;= 11), IF($T1057 &lt;&gt; "", $H1057/$T1057, ""), ""), "")</f>
        <v/>
      </c>
      <c r="AS1057" s="10" t="str">
        <f ca="1">IFERROR(IF(AND(NOW()&lt;= EOMONTH(DATE(YEAR($P1057),12, 1), 0), Overall!$A1059&lt;&gt;"", MONTH($O1057) &lt;= 12, MONTH($P1057) &gt;= 12), IF($T1057 &lt;&gt; "", $H1057/$T1057, ""), ""), "")</f>
        <v/>
      </c>
      <c r="AT1057" s="16">
        <f t="shared" ca="1" si="32"/>
        <v>0</v>
      </c>
    </row>
    <row r="1058" spans="1:46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6" t="str">
        <f>IF(Overall!T1060&lt;&gt;"",VALUE(Overall!T1060),"")</f>
        <v/>
      </c>
      <c r="O1058" s="7" t="str">
        <f>IF(Overall!L1060&lt;&gt;"", DATEVALUE(Overall!L1060), "")</f>
        <v/>
      </c>
      <c r="P1058" s="7" t="str">
        <f>IF(Overall!M1060&lt;&gt;"", DATEVALUE(Overall!M1060), "")</f>
        <v/>
      </c>
      <c r="Q1058" s="7" t="str">
        <f>IF(Overall!S1060&lt;&gt;"",_xlfn.VALUETOTEXT(Overall!S1060),"")</f>
        <v/>
      </c>
      <c r="R1058" s="7" t="str">
        <f>IF(Overall!O1060&lt;&gt;"", DATEVALUE(Overall!O1060), "")</f>
        <v/>
      </c>
      <c r="S1058" s="7" t="str">
        <f>IF(Overall!O1060&lt;&gt;"", DATEVALUE(Overall!O1060), "")</f>
        <v/>
      </c>
      <c r="T1058" s="5" t="str">
        <f t="shared" si="33"/>
        <v/>
      </c>
      <c r="U1058" s="10" t="str">
        <f>IF(Overall!$A1060&lt;&gt;"",IF(AND(MONTH($O1058) &lt;= 1, MONTH($P1058) &gt;= 1), IF($T1058 &lt;&gt; "", $H1058/$T1058, ""), ""),"")</f>
        <v/>
      </c>
      <c r="V1058" s="10" t="str">
        <f>IF(Overall!$A1060&lt;&gt;"",IF(AND(MONTH($O1058) &lt;= 2, MONTH($P1058) &gt;= 2), IF($T1058 &lt;&gt; "", $H1058/$T1058, ""), ""),"")</f>
        <v/>
      </c>
      <c r="W1058" s="10" t="str">
        <f>IF(Overall!$A1060&lt;&gt;"",IF(AND(MONTH($O1058) &lt;= 3, MONTH($P1058) &gt;= 3), IF($T1058 &lt;&gt; "", $H1058/$T1058, ""), ""),"")</f>
        <v/>
      </c>
      <c r="X1058" s="10" t="str">
        <f>IF(Overall!$A1060&lt;&gt;"",IF(AND(MONTH($O1058) &lt;= 4, MONTH($P1058) &gt;= 4), IF($T1058 &lt;&gt; "", $H1058/$T1058, ""), ""),"")</f>
        <v/>
      </c>
      <c r="Y1058" s="10" t="str">
        <f>IF(Overall!$A1060&lt;&gt;"",IF(AND(MONTH($O1058) &lt;= 5, MONTH($P1058) &gt;= 5), IF($T1058 &lt;&gt; "", $H1058/$T1058, ""), ""),"")</f>
        <v/>
      </c>
      <c r="Z1058" s="10" t="str">
        <f>IF(Overall!$A1060&lt;&gt;"",IF(AND(MONTH($O1058) &lt;= 6, MONTH($P1058) &gt;= 6), IF($T1058 &lt;&gt; "", $H1058/$T1058, ""), ""),"")</f>
        <v/>
      </c>
      <c r="AA1058" s="10" t="str">
        <f>IF(Overall!$A1060&lt;&gt;"",IF(AND(MONTH($O1058) &lt;= 7, MONTH($P1058) &gt;= 7 ), IF($T1058 &lt;&gt; "", $H1058/$T1058, ""), ""),"")</f>
        <v/>
      </c>
      <c r="AB1058" s="10" t="str">
        <f>IF(Overall!$A1060&lt;&gt;"",IF(AND(MONTH($O1058) &lt;= 8, MONTH($P1058) &gt;= 8), IF($T1058 &lt;&gt; "", $H1058/$T1058, ""), ""),"")</f>
        <v/>
      </c>
      <c r="AC1058" s="10" t="str">
        <f>IF(Overall!$A1060&lt;&gt;"",IF(AND(MONTH($O1058) &lt;= 9, MONTH($P1058) &gt;= 9), IF($T1058 &lt;&gt; "", $H1058/$T1058, ""), ""),"")</f>
        <v/>
      </c>
      <c r="AD1058" s="10" t="str">
        <f>IF(Overall!$A1060&lt;&gt;"",IF(AND(MONTH($O1058) &lt;= 10, MONTH($P1058) &gt;= 10), IF($T1058 &lt;&gt; "", $H1058/$T1058, ""), ""),"")</f>
        <v/>
      </c>
      <c r="AE1058" s="10" t="str">
        <f>IF(Overall!$A1060&lt;&gt;"",IF(AND(MONTH($O1058) &lt;= 11, MONTH($P1058) &gt;= 11), IF($T1058 &lt;&gt; "", $H1058/$T1058, ""), ""),"")</f>
        <v/>
      </c>
      <c r="AF1058" s="10" t="str">
        <f>IF(Overall!$A1060&lt;&gt;"",IF(AND(MONTH($O1058) &lt;= 12, MONTH($P1058) &gt;= 12), IF($T1058 &lt;&gt; "", $H1058/$T1058, ""), ""),"")</f>
        <v/>
      </c>
      <c r="AH1058" s="10" t="str">
        <f ca="1">IFERROR(IF(AND(NOW()&lt;= EOMONTH(DATE(YEAR($P1058),1, 1), 0), Overall!$A1060&lt;&gt;"", MONTH($O1058) &lt;= 1, MONTH($P1058) &gt;= 1), IF($T1058 &lt;&gt; "", $H1058/$T1058, ""), ""), "")</f>
        <v/>
      </c>
      <c r="AI1058" s="10" t="str">
        <f ca="1">IFERROR(IF(AND(NOW()&lt;= EOMONTH(DATE(YEAR($P1058),2, 1), 0), Overall!$A1060&lt;&gt;"", MONTH($O1058) &lt;= 2, MONTH($P1058) &gt;= 2), IF($T1058 &lt;&gt; "", $H1058/$T1058, ""), ""), "")</f>
        <v/>
      </c>
      <c r="AJ1058" s="10" t="str">
        <f ca="1">IFERROR(IF(AND(NOW()&lt;= EOMONTH(DATE(YEAR($P1058),3, 1), 0), Overall!$A1060&lt;&gt;"", MONTH($O1058) &lt;= 3, MONTH($P1058) &gt;= 3), IF($T1058 &lt;&gt; "", $H1058/$T1058, ""), ""), "")</f>
        <v/>
      </c>
      <c r="AK1058" s="10" t="str">
        <f ca="1">IFERROR(IF(AND(NOW()&lt;= EOMONTH(DATE(YEAR($P1058),4, 1), 0), Overall!$A1060&lt;&gt;"", MONTH($O1058) &lt;= 4, MONTH($P1058) &gt;= 4), IF($T1058 &lt;&gt; "", $H1058/$T1058, ""), ""), "")</f>
        <v/>
      </c>
      <c r="AL1058" s="10" t="str">
        <f ca="1">IFERROR(IF(AND(NOW()&lt;= EOMONTH(DATE(YEAR($P1058),5, 1), 0), Overall!$A1060&lt;&gt;"", MONTH($O1058) &lt;= 5, MONTH($P1058) &gt;= 5), IF($T1058 &lt;&gt; "", $H1058/$T1058, ""), ""), "")</f>
        <v/>
      </c>
      <c r="AM1058" s="10" t="str">
        <f ca="1">IFERROR(IF(AND(NOW()&lt;= EOMONTH(DATE(YEAR($P1058),6, 1), 0), Overall!$A1060&lt;&gt;"", MONTH($O1058) &lt;= 6, MONTH($P1058) &gt;= 6), IF($T1058 &lt;&gt; "", $H1058/$T1058, ""), ""), "")</f>
        <v/>
      </c>
      <c r="AN1058" s="10" t="str">
        <f ca="1">IFERROR(IF(AND(NOW()&lt;= EOMONTH(DATE(YEAR($P1058),7, 1), 0), Overall!$A1060&lt;&gt;"", MONTH($O1058) &lt;= 7, MONTH($P1058) &gt;= 7), IF($T1058 &lt;&gt; "", $H1058/$T1058, ""), ""), "")</f>
        <v/>
      </c>
      <c r="AO1058" s="10" t="str">
        <f ca="1">IFERROR(IF(AND(NOW()&lt;= EOMONTH(DATE(YEAR($P1058),8, 1), 0), Overall!$A1060&lt;&gt;"", MONTH($O1058) &lt;= 8, MONTH($P1058) &gt;= 8), IF($T1058 &lt;&gt; "", $H1058/$T1058, ""), ""), "")</f>
        <v/>
      </c>
      <c r="AP1058" s="10" t="str">
        <f ca="1">IFERROR(IF(AND(NOW()&lt;= EOMONTH(DATE(YEAR($P1058),9, 1), 0), Overall!$A1060&lt;&gt;"", MONTH($O1058) &lt;= 9, MONTH($P1058) &gt;= 9), IF($T1058 &lt;&gt; "", $H1058/$T1058, ""), ""), "")</f>
        <v/>
      </c>
      <c r="AQ1058" s="10" t="str">
        <f ca="1">IFERROR(IF(AND(NOW()&lt;= EOMONTH(DATE(YEAR($P1058),10, 1), 0), Overall!$A1060&lt;&gt;"", MONTH($O1058) &lt;= 10, MONTH($P1058) &gt;= 10), IF($T1058 &lt;&gt; "", $H1058/$T1058, ""), ""), "")</f>
        <v/>
      </c>
      <c r="AR1058" s="10" t="str">
        <f ca="1">IFERROR(IF(AND(NOW()&lt;= EOMONTH(DATE(YEAR($P1058),11, 1), 0), Overall!$A1060&lt;&gt;"", MONTH($O1058) &lt;=11, MONTH($P1058) &gt;= 11), IF($T1058 &lt;&gt; "", $H1058/$T1058, ""), ""), "")</f>
        <v/>
      </c>
      <c r="AS1058" s="10" t="str">
        <f ca="1">IFERROR(IF(AND(NOW()&lt;= EOMONTH(DATE(YEAR($P1058),12, 1), 0), Overall!$A1060&lt;&gt;"", MONTH($O1058) &lt;= 12, MONTH($P1058) &gt;= 12), IF($T1058 &lt;&gt; "", $H1058/$T1058, ""), ""), "")</f>
        <v/>
      </c>
      <c r="AT1058" s="16">
        <f t="shared" ca="1" si="32"/>
        <v>0</v>
      </c>
    </row>
    <row r="1059" spans="1:46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6" t="str">
        <f>IF(Overall!T1061&lt;&gt;"",VALUE(Overall!T1061),"")</f>
        <v/>
      </c>
      <c r="O1059" s="7" t="str">
        <f>IF(Overall!L1061&lt;&gt;"", DATEVALUE(Overall!L1061), "")</f>
        <v/>
      </c>
      <c r="P1059" s="7" t="str">
        <f>IF(Overall!M1061&lt;&gt;"", DATEVALUE(Overall!M1061), "")</f>
        <v/>
      </c>
      <c r="Q1059" s="7" t="str">
        <f>IF(Overall!S1061&lt;&gt;"",_xlfn.VALUETOTEXT(Overall!S1061),"")</f>
        <v/>
      </c>
      <c r="R1059" s="7" t="str">
        <f>IF(Overall!O1061&lt;&gt;"", DATEVALUE(Overall!O1061), "")</f>
        <v/>
      </c>
      <c r="S1059" s="7" t="str">
        <f>IF(Overall!O1061&lt;&gt;"", DATEVALUE(Overall!O1061), "")</f>
        <v/>
      </c>
      <c r="T1059" s="5" t="str">
        <f t="shared" si="33"/>
        <v/>
      </c>
      <c r="U1059" s="10" t="str">
        <f>IF(Overall!$A1061&lt;&gt;"",IF(AND(MONTH($O1059) &lt;= 1, MONTH($P1059) &gt;= 1), IF($T1059 &lt;&gt; "", $H1059/$T1059, ""), ""),"")</f>
        <v/>
      </c>
      <c r="V1059" s="10" t="str">
        <f>IF(Overall!$A1061&lt;&gt;"",IF(AND(MONTH($O1059) &lt;= 2, MONTH($P1059) &gt;= 2), IF($T1059 &lt;&gt; "", $H1059/$T1059, ""), ""),"")</f>
        <v/>
      </c>
      <c r="W1059" s="10" t="str">
        <f>IF(Overall!$A1061&lt;&gt;"",IF(AND(MONTH($O1059) &lt;= 3, MONTH($P1059) &gt;= 3), IF($T1059 &lt;&gt; "", $H1059/$T1059, ""), ""),"")</f>
        <v/>
      </c>
      <c r="X1059" s="10" t="str">
        <f>IF(Overall!$A1061&lt;&gt;"",IF(AND(MONTH($O1059) &lt;= 4, MONTH($P1059) &gt;= 4), IF($T1059 &lt;&gt; "", $H1059/$T1059, ""), ""),"")</f>
        <v/>
      </c>
      <c r="Y1059" s="10" t="str">
        <f>IF(Overall!$A1061&lt;&gt;"",IF(AND(MONTH($O1059) &lt;= 5, MONTH($P1059) &gt;= 5), IF($T1059 &lt;&gt; "", $H1059/$T1059, ""), ""),"")</f>
        <v/>
      </c>
      <c r="Z1059" s="10" t="str">
        <f>IF(Overall!$A1061&lt;&gt;"",IF(AND(MONTH($O1059) &lt;= 6, MONTH($P1059) &gt;= 6), IF($T1059 &lt;&gt; "", $H1059/$T1059, ""), ""),"")</f>
        <v/>
      </c>
      <c r="AA1059" s="10" t="str">
        <f>IF(Overall!$A1061&lt;&gt;"",IF(AND(MONTH($O1059) &lt;= 7, MONTH($P1059) &gt;= 7 ), IF($T1059 &lt;&gt; "", $H1059/$T1059, ""), ""),"")</f>
        <v/>
      </c>
      <c r="AB1059" s="10" t="str">
        <f>IF(Overall!$A1061&lt;&gt;"",IF(AND(MONTH($O1059) &lt;= 8, MONTH($P1059) &gt;= 8), IF($T1059 &lt;&gt; "", $H1059/$T1059, ""), ""),"")</f>
        <v/>
      </c>
      <c r="AC1059" s="10" t="str">
        <f>IF(Overall!$A1061&lt;&gt;"",IF(AND(MONTH($O1059) &lt;= 9, MONTH($P1059) &gt;= 9), IF($T1059 &lt;&gt; "", $H1059/$T1059, ""), ""),"")</f>
        <v/>
      </c>
      <c r="AD1059" s="10" t="str">
        <f>IF(Overall!$A1061&lt;&gt;"",IF(AND(MONTH($O1059) &lt;= 10, MONTH($P1059) &gt;= 10), IF($T1059 &lt;&gt; "", $H1059/$T1059, ""), ""),"")</f>
        <v/>
      </c>
      <c r="AE1059" s="10" t="str">
        <f>IF(Overall!$A1061&lt;&gt;"",IF(AND(MONTH($O1059) &lt;= 11, MONTH($P1059) &gt;= 11), IF($T1059 &lt;&gt; "", $H1059/$T1059, ""), ""),"")</f>
        <v/>
      </c>
      <c r="AF1059" s="10" t="str">
        <f>IF(Overall!$A1061&lt;&gt;"",IF(AND(MONTH($O1059) &lt;= 12, MONTH($P1059) &gt;= 12), IF($T1059 &lt;&gt; "", $H1059/$T1059, ""), ""),"")</f>
        <v/>
      </c>
      <c r="AH1059" s="10" t="str">
        <f ca="1">IFERROR(IF(AND(NOW()&lt;= EOMONTH(DATE(YEAR($P1059),1, 1), 0), Overall!$A1061&lt;&gt;"", MONTH($O1059) &lt;= 1, MONTH($P1059) &gt;= 1), IF($T1059 &lt;&gt; "", $H1059/$T1059, ""), ""), "")</f>
        <v/>
      </c>
      <c r="AI1059" s="10" t="str">
        <f ca="1">IFERROR(IF(AND(NOW()&lt;= EOMONTH(DATE(YEAR($P1059),2, 1), 0), Overall!$A1061&lt;&gt;"", MONTH($O1059) &lt;= 2, MONTH($P1059) &gt;= 2), IF($T1059 &lt;&gt; "", $H1059/$T1059, ""), ""), "")</f>
        <v/>
      </c>
      <c r="AJ1059" s="10" t="str">
        <f ca="1">IFERROR(IF(AND(NOW()&lt;= EOMONTH(DATE(YEAR($P1059),3, 1), 0), Overall!$A1061&lt;&gt;"", MONTH($O1059) &lt;= 3, MONTH($P1059) &gt;= 3), IF($T1059 &lt;&gt; "", $H1059/$T1059, ""), ""), "")</f>
        <v/>
      </c>
      <c r="AK1059" s="10" t="str">
        <f ca="1">IFERROR(IF(AND(NOW()&lt;= EOMONTH(DATE(YEAR($P1059),4, 1), 0), Overall!$A1061&lt;&gt;"", MONTH($O1059) &lt;= 4, MONTH($P1059) &gt;= 4), IF($T1059 &lt;&gt; "", $H1059/$T1059, ""), ""), "")</f>
        <v/>
      </c>
      <c r="AL1059" s="10" t="str">
        <f ca="1">IFERROR(IF(AND(NOW()&lt;= EOMONTH(DATE(YEAR($P1059),5, 1), 0), Overall!$A1061&lt;&gt;"", MONTH($O1059) &lt;= 5, MONTH($P1059) &gt;= 5), IF($T1059 &lt;&gt; "", $H1059/$T1059, ""), ""), "")</f>
        <v/>
      </c>
      <c r="AM1059" s="10" t="str">
        <f ca="1">IFERROR(IF(AND(NOW()&lt;= EOMONTH(DATE(YEAR($P1059),6, 1), 0), Overall!$A1061&lt;&gt;"", MONTH($O1059) &lt;= 6, MONTH($P1059) &gt;= 6), IF($T1059 &lt;&gt; "", $H1059/$T1059, ""), ""), "")</f>
        <v/>
      </c>
      <c r="AN1059" s="10" t="str">
        <f ca="1">IFERROR(IF(AND(NOW()&lt;= EOMONTH(DATE(YEAR($P1059),7, 1), 0), Overall!$A1061&lt;&gt;"", MONTH($O1059) &lt;= 7, MONTH($P1059) &gt;= 7), IF($T1059 &lt;&gt; "", $H1059/$T1059, ""), ""), "")</f>
        <v/>
      </c>
      <c r="AO1059" s="10" t="str">
        <f ca="1">IFERROR(IF(AND(NOW()&lt;= EOMONTH(DATE(YEAR($P1059),8, 1), 0), Overall!$A1061&lt;&gt;"", MONTH($O1059) &lt;= 8, MONTH($P1059) &gt;= 8), IF($T1059 &lt;&gt; "", $H1059/$T1059, ""), ""), "")</f>
        <v/>
      </c>
      <c r="AP1059" s="10" t="str">
        <f ca="1">IFERROR(IF(AND(NOW()&lt;= EOMONTH(DATE(YEAR($P1059),9, 1), 0), Overall!$A1061&lt;&gt;"", MONTH($O1059) &lt;= 9, MONTH($P1059) &gt;= 9), IF($T1059 &lt;&gt; "", $H1059/$T1059, ""), ""), "")</f>
        <v/>
      </c>
      <c r="AQ1059" s="10" t="str">
        <f ca="1">IFERROR(IF(AND(NOW()&lt;= EOMONTH(DATE(YEAR($P1059),10, 1), 0), Overall!$A1061&lt;&gt;"", MONTH($O1059) &lt;= 10, MONTH($P1059) &gt;= 10), IF($T1059 &lt;&gt; "", $H1059/$T1059, ""), ""), "")</f>
        <v/>
      </c>
      <c r="AR1059" s="10" t="str">
        <f ca="1">IFERROR(IF(AND(NOW()&lt;= EOMONTH(DATE(YEAR($P1059),11, 1), 0), Overall!$A1061&lt;&gt;"", MONTH($O1059) &lt;=11, MONTH($P1059) &gt;= 11), IF($T1059 &lt;&gt; "", $H1059/$T1059, ""), ""), "")</f>
        <v/>
      </c>
      <c r="AS1059" s="10" t="str">
        <f ca="1">IFERROR(IF(AND(NOW()&lt;= EOMONTH(DATE(YEAR($P1059),12, 1), 0), Overall!$A1061&lt;&gt;"", MONTH($O1059) &lt;= 12, MONTH($P1059) &gt;= 12), IF($T1059 &lt;&gt; "", $H1059/$T1059, ""), ""), "")</f>
        <v/>
      </c>
      <c r="AT1059" s="16">
        <f t="shared" ca="1" si="32"/>
        <v>0</v>
      </c>
    </row>
    <row r="1060" spans="1:46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6" t="str">
        <f>IF(Overall!T1062&lt;&gt;"",VALUE(Overall!T1062),"")</f>
        <v/>
      </c>
      <c r="O1060" s="7" t="str">
        <f>IF(Overall!L1062&lt;&gt;"", DATEVALUE(Overall!L1062), "")</f>
        <v/>
      </c>
      <c r="P1060" s="7" t="str">
        <f>IF(Overall!M1062&lt;&gt;"", DATEVALUE(Overall!M1062), "")</f>
        <v/>
      </c>
      <c r="Q1060" s="7" t="str">
        <f>IF(Overall!S1062&lt;&gt;"",_xlfn.VALUETOTEXT(Overall!S1062),"")</f>
        <v/>
      </c>
      <c r="R1060" s="7" t="str">
        <f>IF(Overall!O1062&lt;&gt;"", DATEVALUE(Overall!O1062), "")</f>
        <v/>
      </c>
      <c r="S1060" s="7" t="str">
        <f>IF(Overall!O1062&lt;&gt;"", DATEVALUE(Overall!O1062), "")</f>
        <v/>
      </c>
      <c r="T1060" s="5" t="str">
        <f t="shared" si="33"/>
        <v/>
      </c>
      <c r="U1060" s="10" t="str">
        <f>IF(Overall!$A1062&lt;&gt;"",IF(AND(MONTH($O1060) &lt;= 1, MONTH($P1060) &gt;= 1), IF($T1060 &lt;&gt; "", $H1060/$T1060, ""), ""),"")</f>
        <v/>
      </c>
      <c r="V1060" s="10" t="str">
        <f>IF(Overall!$A1062&lt;&gt;"",IF(AND(MONTH($O1060) &lt;= 2, MONTH($P1060) &gt;= 2), IF($T1060 &lt;&gt; "", $H1060/$T1060, ""), ""),"")</f>
        <v/>
      </c>
      <c r="W1060" s="10" t="str">
        <f>IF(Overall!$A1062&lt;&gt;"",IF(AND(MONTH($O1060) &lt;= 3, MONTH($P1060) &gt;= 3), IF($T1060 &lt;&gt; "", $H1060/$T1060, ""), ""),"")</f>
        <v/>
      </c>
      <c r="X1060" s="10" t="str">
        <f>IF(Overall!$A1062&lt;&gt;"",IF(AND(MONTH($O1060) &lt;= 4, MONTH($P1060) &gt;= 4), IF($T1060 &lt;&gt; "", $H1060/$T1060, ""), ""),"")</f>
        <v/>
      </c>
      <c r="Y1060" s="10" t="str">
        <f>IF(Overall!$A1062&lt;&gt;"",IF(AND(MONTH($O1060) &lt;= 5, MONTH($P1060) &gt;= 5), IF($T1060 &lt;&gt; "", $H1060/$T1060, ""), ""),"")</f>
        <v/>
      </c>
      <c r="Z1060" s="10" t="str">
        <f>IF(Overall!$A1062&lt;&gt;"",IF(AND(MONTH($O1060) &lt;= 6, MONTH($P1060) &gt;= 6), IF($T1060 &lt;&gt; "", $H1060/$T1060, ""), ""),"")</f>
        <v/>
      </c>
      <c r="AA1060" s="10" t="str">
        <f>IF(Overall!$A1062&lt;&gt;"",IF(AND(MONTH($O1060) &lt;= 7, MONTH($P1060) &gt;= 7 ), IF($T1060 &lt;&gt; "", $H1060/$T1060, ""), ""),"")</f>
        <v/>
      </c>
      <c r="AB1060" s="10" t="str">
        <f>IF(Overall!$A1062&lt;&gt;"",IF(AND(MONTH($O1060) &lt;= 8, MONTH($P1060) &gt;= 8), IF($T1060 &lt;&gt; "", $H1060/$T1060, ""), ""),"")</f>
        <v/>
      </c>
      <c r="AC1060" s="10" t="str">
        <f>IF(Overall!$A1062&lt;&gt;"",IF(AND(MONTH($O1060) &lt;= 9, MONTH($P1060) &gt;= 9), IF($T1060 &lt;&gt; "", $H1060/$T1060, ""), ""),"")</f>
        <v/>
      </c>
      <c r="AD1060" s="10" t="str">
        <f>IF(Overall!$A1062&lt;&gt;"",IF(AND(MONTH($O1060) &lt;= 10, MONTH($P1060) &gt;= 10), IF($T1060 &lt;&gt; "", $H1060/$T1060, ""), ""),"")</f>
        <v/>
      </c>
      <c r="AE1060" s="10" t="str">
        <f>IF(Overall!$A1062&lt;&gt;"",IF(AND(MONTH($O1060) &lt;= 11, MONTH($P1060) &gt;= 11), IF($T1060 &lt;&gt; "", $H1060/$T1060, ""), ""),"")</f>
        <v/>
      </c>
      <c r="AF1060" s="10" t="str">
        <f>IF(Overall!$A1062&lt;&gt;"",IF(AND(MONTH($O1060) &lt;= 12, MONTH($P1060) &gt;= 12), IF($T1060 &lt;&gt; "", $H1060/$T1060, ""), ""),"")</f>
        <v/>
      </c>
      <c r="AH1060" s="10" t="str">
        <f ca="1">IFERROR(IF(AND(NOW()&lt;= EOMONTH(DATE(YEAR($P1060),1, 1), 0), Overall!$A1062&lt;&gt;"", MONTH($O1060) &lt;= 1, MONTH($P1060) &gt;= 1), IF($T1060 &lt;&gt; "", $H1060/$T1060, ""), ""), "")</f>
        <v/>
      </c>
      <c r="AI1060" s="10" t="str">
        <f ca="1">IFERROR(IF(AND(NOW()&lt;= EOMONTH(DATE(YEAR($P1060),2, 1), 0), Overall!$A1062&lt;&gt;"", MONTH($O1060) &lt;= 2, MONTH($P1060) &gt;= 2), IF($T1060 &lt;&gt; "", $H1060/$T1060, ""), ""), "")</f>
        <v/>
      </c>
      <c r="AJ1060" s="10" t="str">
        <f ca="1">IFERROR(IF(AND(NOW()&lt;= EOMONTH(DATE(YEAR($P1060),3, 1), 0), Overall!$A1062&lt;&gt;"", MONTH($O1060) &lt;= 3, MONTH($P1060) &gt;= 3), IF($T1060 &lt;&gt; "", $H1060/$T1060, ""), ""), "")</f>
        <v/>
      </c>
      <c r="AK1060" s="10" t="str">
        <f ca="1">IFERROR(IF(AND(NOW()&lt;= EOMONTH(DATE(YEAR($P1060),4, 1), 0), Overall!$A1062&lt;&gt;"", MONTH($O1060) &lt;= 4, MONTH($P1060) &gt;= 4), IF($T1060 &lt;&gt; "", $H1060/$T1060, ""), ""), "")</f>
        <v/>
      </c>
      <c r="AL1060" s="10" t="str">
        <f ca="1">IFERROR(IF(AND(NOW()&lt;= EOMONTH(DATE(YEAR($P1060),5, 1), 0), Overall!$A1062&lt;&gt;"", MONTH($O1060) &lt;= 5, MONTH($P1060) &gt;= 5), IF($T1060 &lt;&gt; "", $H1060/$T1060, ""), ""), "")</f>
        <v/>
      </c>
      <c r="AM1060" s="10" t="str">
        <f ca="1">IFERROR(IF(AND(NOW()&lt;= EOMONTH(DATE(YEAR($P1060),6, 1), 0), Overall!$A1062&lt;&gt;"", MONTH($O1060) &lt;= 6, MONTH($P1060) &gt;= 6), IF($T1060 &lt;&gt; "", $H1060/$T1060, ""), ""), "")</f>
        <v/>
      </c>
      <c r="AN1060" s="10" t="str">
        <f ca="1">IFERROR(IF(AND(NOW()&lt;= EOMONTH(DATE(YEAR($P1060),7, 1), 0), Overall!$A1062&lt;&gt;"", MONTH($O1060) &lt;= 7, MONTH($P1060) &gt;= 7), IF($T1060 &lt;&gt; "", $H1060/$T1060, ""), ""), "")</f>
        <v/>
      </c>
      <c r="AO1060" s="10" t="str">
        <f ca="1">IFERROR(IF(AND(NOW()&lt;= EOMONTH(DATE(YEAR($P1060),8, 1), 0), Overall!$A1062&lt;&gt;"", MONTH($O1060) &lt;= 8, MONTH($P1060) &gt;= 8), IF($T1060 &lt;&gt; "", $H1060/$T1060, ""), ""), "")</f>
        <v/>
      </c>
      <c r="AP1060" s="10" t="str">
        <f ca="1">IFERROR(IF(AND(NOW()&lt;= EOMONTH(DATE(YEAR($P1060),9, 1), 0), Overall!$A1062&lt;&gt;"", MONTH($O1060) &lt;= 9, MONTH($P1060) &gt;= 9), IF($T1060 &lt;&gt; "", $H1060/$T1060, ""), ""), "")</f>
        <v/>
      </c>
      <c r="AQ1060" s="10" t="str">
        <f ca="1">IFERROR(IF(AND(NOW()&lt;= EOMONTH(DATE(YEAR($P1060),10, 1), 0), Overall!$A1062&lt;&gt;"", MONTH($O1060) &lt;= 10, MONTH($P1060) &gt;= 10), IF($T1060 &lt;&gt; "", $H1060/$T1060, ""), ""), "")</f>
        <v/>
      </c>
      <c r="AR1060" s="10" t="str">
        <f ca="1">IFERROR(IF(AND(NOW()&lt;= EOMONTH(DATE(YEAR($P1060),11, 1), 0), Overall!$A1062&lt;&gt;"", MONTH($O1060) &lt;=11, MONTH($P1060) &gt;= 11), IF($T1060 &lt;&gt; "", $H1060/$T1060, ""), ""), "")</f>
        <v/>
      </c>
      <c r="AS1060" s="10" t="str">
        <f ca="1">IFERROR(IF(AND(NOW()&lt;= EOMONTH(DATE(YEAR($P1060),12, 1), 0), Overall!$A1062&lt;&gt;"", MONTH($O1060) &lt;= 12, MONTH($P1060) &gt;= 12), IF($T1060 &lt;&gt; "", $H1060/$T1060, ""), ""), "")</f>
        <v/>
      </c>
      <c r="AT1060" s="16">
        <f t="shared" ca="1" si="32"/>
        <v>0</v>
      </c>
    </row>
    <row r="1061" spans="1:46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6" t="str">
        <f>IF(Overall!T1063&lt;&gt;"",VALUE(Overall!T1063),"")</f>
        <v/>
      </c>
      <c r="O1061" s="7" t="str">
        <f>IF(Overall!L1063&lt;&gt;"", DATEVALUE(Overall!L1063), "")</f>
        <v/>
      </c>
      <c r="P1061" s="7" t="str">
        <f>IF(Overall!M1063&lt;&gt;"", DATEVALUE(Overall!M1063), "")</f>
        <v/>
      </c>
      <c r="Q1061" s="7" t="str">
        <f>IF(Overall!S1063&lt;&gt;"",_xlfn.VALUETOTEXT(Overall!S1063),"")</f>
        <v/>
      </c>
      <c r="R1061" s="7" t="str">
        <f>IF(Overall!O1063&lt;&gt;"", DATEVALUE(Overall!O1063), "")</f>
        <v/>
      </c>
      <c r="S1061" s="7" t="str">
        <f>IF(Overall!O1063&lt;&gt;"", DATEVALUE(Overall!O1063), "")</f>
        <v/>
      </c>
      <c r="T1061" s="5" t="str">
        <f t="shared" si="33"/>
        <v/>
      </c>
      <c r="U1061" s="10" t="str">
        <f>IF(Overall!$A1063&lt;&gt;"",IF(AND(MONTH($O1061) &lt;= 1, MONTH($P1061) &gt;= 1), IF($T1061 &lt;&gt; "", $H1061/$T1061, ""), ""),"")</f>
        <v/>
      </c>
      <c r="V1061" s="10" t="str">
        <f>IF(Overall!$A1063&lt;&gt;"",IF(AND(MONTH($O1061) &lt;= 2, MONTH($P1061) &gt;= 2), IF($T1061 &lt;&gt; "", $H1061/$T1061, ""), ""),"")</f>
        <v/>
      </c>
      <c r="W1061" s="10" t="str">
        <f>IF(Overall!$A1063&lt;&gt;"",IF(AND(MONTH($O1061) &lt;= 3, MONTH($P1061) &gt;= 3), IF($T1061 &lt;&gt; "", $H1061/$T1061, ""), ""),"")</f>
        <v/>
      </c>
      <c r="X1061" s="10" t="str">
        <f>IF(Overall!$A1063&lt;&gt;"",IF(AND(MONTH($O1061) &lt;= 4, MONTH($P1061) &gt;= 4), IF($T1061 &lt;&gt; "", $H1061/$T1061, ""), ""),"")</f>
        <v/>
      </c>
      <c r="Y1061" s="10" t="str">
        <f>IF(Overall!$A1063&lt;&gt;"",IF(AND(MONTH($O1061) &lt;= 5, MONTH($P1061) &gt;= 5), IF($T1061 &lt;&gt; "", $H1061/$T1061, ""), ""),"")</f>
        <v/>
      </c>
      <c r="Z1061" s="10" t="str">
        <f>IF(Overall!$A1063&lt;&gt;"",IF(AND(MONTH($O1061) &lt;= 6, MONTH($P1061) &gt;= 6), IF($T1061 &lt;&gt; "", $H1061/$T1061, ""), ""),"")</f>
        <v/>
      </c>
      <c r="AA1061" s="10" t="str">
        <f>IF(Overall!$A1063&lt;&gt;"",IF(AND(MONTH($O1061) &lt;= 7, MONTH($P1061) &gt;= 7 ), IF($T1061 &lt;&gt; "", $H1061/$T1061, ""), ""),"")</f>
        <v/>
      </c>
      <c r="AB1061" s="10" t="str">
        <f>IF(Overall!$A1063&lt;&gt;"",IF(AND(MONTH($O1061) &lt;= 8, MONTH($P1061) &gt;= 8), IF($T1061 &lt;&gt; "", $H1061/$T1061, ""), ""),"")</f>
        <v/>
      </c>
      <c r="AC1061" s="10" t="str">
        <f>IF(Overall!$A1063&lt;&gt;"",IF(AND(MONTH($O1061) &lt;= 9, MONTH($P1061) &gt;= 9), IF($T1061 &lt;&gt; "", $H1061/$T1061, ""), ""),"")</f>
        <v/>
      </c>
      <c r="AD1061" s="10" t="str">
        <f>IF(Overall!$A1063&lt;&gt;"",IF(AND(MONTH($O1061) &lt;= 10, MONTH($P1061) &gt;= 10), IF($T1061 &lt;&gt; "", $H1061/$T1061, ""), ""),"")</f>
        <v/>
      </c>
      <c r="AE1061" s="10" t="str">
        <f>IF(Overall!$A1063&lt;&gt;"",IF(AND(MONTH($O1061) &lt;= 11, MONTH($P1061) &gt;= 11), IF($T1061 &lt;&gt; "", $H1061/$T1061, ""), ""),"")</f>
        <v/>
      </c>
      <c r="AF1061" s="10" t="str">
        <f>IF(Overall!$A1063&lt;&gt;"",IF(AND(MONTH($O1061) &lt;= 12, MONTH($P1061) &gt;= 12), IF($T1061 &lt;&gt; "", $H1061/$T1061, ""), ""),"")</f>
        <v/>
      </c>
      <c r="AH1061" s="10" t="str">
        <f ca="1">IFERROR(IF(AND(NOW()&lt;= EOMONTH(DATE(YEAR($P1061),1, 1), 0), Overall!$A1063&lt;&gt;"", MONTH($O1061) &lt;= 1, MONTH($P1061) &gt;= 1), IF($T1061 &lt;&gt; "", $H1061/$T1061, ""), ""), "")</f>
        <v/>
      </c>
      <c r="AI1061" s="10" t="str">
        <f ca="1">IFERROR(IF(AND(NOW()&lt;= EOMONTH(DATE(YEAR($P1061),2, 1), 0), Overall!$A1063&lt;&gt;"", MONTH($O1061) &lt;= 2, MONTH($P1061) &gt;= 2), IF($T1061 &lt;&gt; "", $H1061/$T1061, ""), ""), "")</f>
        <v/>
      </c>
      <c r="AJ1061" s="10" t="str">
        <f ca="1">IFERROR(IF(AND(NOW()&lt;= EOMONTH(DATE(YEAR($P1061),3, 1), 0), Overall!$A1063&lt;&gt;"", MONTH($O1061) &lt;= 3, MONTH($P1061) &gt;= 3), IF($T1061 &lt;&gt; "", $H1061/$T1061, ""), ""), "")</f>
        <v/>
      </c>
      <c r="AK1061" s="10" t="str">
        <f ca="1">IFERROR(IF(AND(NOW()&lt;= EOMONTH(DATE(YEAR($P1061),4, 1), 0), Overall!$A1063&lt;&gt;"", MONTH($O1061) &lt;= 4, MONTH($P1061) &gt;= 4), IF($T1061 &lt;&gt; "", $H1061/$T1061, ""), ""), "")</f>
        <v/>
      </c>
      <c r="AL1061" s="10" t="str">
        <f ca="1">IFERROR(IF(AND(NOW()&lt;= EOMONTH(DATE(YEAR($P1061),5, 1), 0), Overall!$A1063&lt;&gt;"", MONTH($O1061) &lt;= 5, MONTH($P1061) &gt;= 5), IF($T1061 &lt;&gt; "", $H1061/$T1061, ""), ""), "")</f>
        <v/>
      </c>
      <c r="AM1061" s="10" t="str">
        <f ca="1">IFERROR(IF(AND(NOW()&lt;= EOMONTH(DATE(YEAR($P1061),6, 1), 0), Overall!$A1063&lt;&gt;"", MONTH($O1061) &lt;= 6, MONTH($P1061) &gt;= 6), IF($T1061 &lt;&gt; "", $H1061/$T1061, ""), ""), "")</f>
        <v/>
      </c>
      <c r="AN1061" s="10" t="str">
        <f ca="1">IFERROR(IF(AND(NOW()&lt;= EOMONTH(DATE(YEAR($P1061),7, 1), 0), Overall!$A1063&lt;&gt;"", MONTH($O1061) &lt;= 7, MONTH($P1061) &gt;= 7), IF($T1061 &lt;&gt; "", $H1061/$T1061, ""), ""), "")</f>
        <v/>
      </c>
      <c r="AO1061" s="10" t="str">
        <f ca="1">IFERROR(IF(AND(NOW()&lt;= EOMONTH(DATE(YEAR($P1061),8, 1), 0), Overall!$A1063&lt;&gt;"", MONTH($O1061) &lt;= 8, MONTH($P1061) &gt;= 8), IF($T1061 &lt;&gt; "", $H1061/$T1061, ""), ""), "")</f>
        <v/>
      </c>
      <c r="AP1061" s="10" t="str">
        <f ca="1">IFERROR(IF(AND(NOW()&lt;= EOMONTH(DATE(YEAR($P1061),9, 1), 0), Overall!$A1063&lt;&gt;"", MONTH($O1061) &lt;= 9, MONTH($P1061) &gt;= 9), IF($T1061 &lt;&gt; "", $H1061/$T1061, ""), ""), "")</f>
        <v/>
      </c>
      <c r="AQ1061" s="10" t="str">
        <f ca="1">IFERROR(IF(AND(NOW()&lt;= EOMONTH(DATE(YEAR($P1061),10, 1), 0), Overall!$A1063&lt;&gt;"", MONTH($O1061) &lt;= 10, MONTH($P1061) &gt;= 10), IF($T1061 &lt;&gt; "", $H1061/$T1061, ""), ""), "")</f>
        <v/>
      </c>
      <c r="AR1061" s="10" t="str">
        <f ca="1">IFERROR(IF(AND(NOW()&lt;= EOMONTH(DATE(YEAR($P1061),11, 1), 0), Overall!$A1063&lt;&gt;"", MONTH($O1061) &lt;=11, MONTH($P1061) &gt;= 11), IF($T1061 &lt;&gt; "", $H1061/$T1061, ""), ""), "")</f>
        <v/>
      </c>
      <c r="AS1061" s="10" t="str">
        <f ca="1">IFERROR(IF(AND(NOW()&lt;= EOMONTH(DATE(YEAR($P1061),12, 1), 0), Overall!$A1063&lt;&gt;"", MONTH($O1061) &lt;= 12, MONTH($P1061) &gt;= 12), IF($T1061 &lt;&gt; "", $H1061/$T1061, ""), ""), "")</f>
        <v/>
      </c>
      <c r="AT1061" s="16">
        <f t="shared" ca="1" si="32"/>
        <v>0</v>
      </c>
    </row>
    <row r="1062" spans="1:46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6" t="str">
        <f>IF(Overall!T1064&lt;&gt;"",VALUE(Overall!T1064),"")</f>
        <v/>
      </c>
      <c r="O1062" s="7" t="str">
        <f>IF(Overall!L1064&lt;&gt;"", DATEVALUE(Overall!L1064), "")</f>
        <v/>
      </c>
      <c r="P1062" s="7" t="str">
        <f>IF(Overall!M1064&lt;&gt;"", DATEVALUE(Overall!M1064), "")</f>
        <v/>
      </c>
      <c r="Q1062" s="7" t="str">
        <f>IF(Overall!S1064&lt;&gt;"",_xlfn.VALUETOTEXT(Overall!S1064),"")</f>
        <v/>
      </c>
      <c r="R1062" s="7" t="str">
        <f>IF(Overall!O1064&lt;&gt;"", DATEVALUE(Overall!O1064), "")</f>
        <v/>
      </c>
      <c r="S1062" s="7" t="str">
        <f>IF(Overall!O1064&lt;&gt;"", DATEVALUE(Overall!O1064), "")</f>
        <v/>
      </c>
      <c r="T1062" s="5" t="str">
        <f t="shared" si="33"/>
        <v/>
      </c>
      <c r="U1062" s="10" t="str">
        <f>IF(Overall!$A1064&lt;&gt;"",IF(AND(MONTH($O1062) &lt;= 1, MONTH($P1062) &gt;= 1), IF($T1062 &lt;&gt; "", $H1062/$T1062, ""), ""),"")</f>
        <v/>
      </c>
      <c r="V1062" s="10" t="str">
        <f>IF(Overall!$A1064&lt;&gt;"",IF(AND(MONTH($O1062) &lt;= 2, MONTH($P1062) &gt;= 2), IF($T1062 &lt;&gt; "", $H1062/$T1062, ""), ""),"")</f>
        <v/>
      </c>
      <c r="W1062" s="10" t="str">
        <f>IF(Overall!$A1064&lt;&gt;"",IF(AND(MONTH($O1062) &lt;= 3, MONTH($P1062) &gt;= 3), IF($T1062 &lt;&gt; "", $H1062/$T1062, ""), ""),"")</f>
        <v/>
      </c>
      <c r="X1062" s="10" t="str">
        <f>IF(Overall!$A1064&lt;&gt;"",IF(AND(MONTH($O1062) &lt;= 4, MONTH($P1062) &gt;= 4), IF($T1062 &lt;&gt; "", $H1062/$T1062, ""), ""),"")</f>
        <v/>
      </c>
      <c r="Y1062" s="10" t="str">
        <f>IF(Overall!$A1064&lt;&gt;"",IF(AND(MONTH($O1062) &lt;= 5, MONTH($P1062) &gt;= 5), IF($T1062 &lt;&gt; "", $H1062/$T1062, ""), ""),"")</f>
        <v/>
      </c>
      <c r="Z1062" s="10" t="str">
        <f>IF(Overall!$A1064&lt;&gt;"",IF(AND(MONTH($O1062) &lt;= 6, MONTH($P1062) &gt;= 6), IF($T1062 &lt;&gt; "", $H1062/$T1062, ""), ""),"")</f>
        <v/>
      </c>
      <c r="AA1062" s="10" t="str">
        <f>IF(Overall!$A1064&lt;&gt;"",IF(AND(MONTH($O1062) &lt;= 7, MONTH($P1062) &gt;= 7 ), IF($T1062 &lt;&gt; "", $H1062/$T1062, ""), ""),"")</f>
        <v/>
      </c>
      <c r="AB1062" s="10" t="str">
        <f>IF(Overall!$A1064&lt;&gt;"",IF(AND(MONTH($O1062) &lt;= 8, MONTH($P1062) &gt;= 8), IF($T1062 &lt;&gt; "", $H1062/$T1062, ""), ""),"")</f>
        <v/>
      </c>
      <c r="AC1062" s="10" t="str">
        <f>IF(Overall!$A1064&lt;&gt;"",IF(AND(MONTH($O1062) &lt;= 9, MONTH($P1062) &gt;= 9), IF($T1062 &lt;&gt; "", $H1062/$T1062, ""), ""),"")</f>
        <v/>
      </c>
      <c r="AD1062" s="10" t="str">
        <f>IF(Overall!$A1064&lt;&gt;"",IF(AND(MONTH($O1062) &lt;= 10, MONTH($P1062) &gt;= 10), IF($T1062 &lt;&gt; "", $H1062/$T1062, ""), ""),"")</f>
        <v/>
      </c>
      <c r="AE1062" s="10" t="str">
        <f>IF(Overall!$A1064&lt;&gt;"",IF(AND(MONTH($O1062) &lt;= 11, MONTH($P1062) &gt;= 11), IF($T1062 &lt;&gt; "", $H1062/$T1062, ""), ""),"")</f>
        <v/>
      </c>
      <c r="AF1062" s="10" t="str">
        <f>IF(Overall!$A1064&lt;&gt;"",IF(AND(MONTH($O1062) &lt;= 12, MONTH($P1062) &gt;= 12), IF($T1062 &lt;&gt; "", $H1062/$T1062, ""), ""),"")</f>
        <v/>
      </c>
      <c r="AH1062" s="10" t="str">
        <f ca="1">IFERROR(IF(AND(NOW()&lt;= EOMONTH(DATE(YEAR($P1062),1, 1), 0), Overall!$A1064&lt;&gt;"", MONTH($O1062) &lt;= 1, MONTH($P1062) &gt;= 1), IF($T1062 &lt;&gt; "", $H1062/$T1062, ""), ""), "")</f>
        <v/>
      </c>
      <c r="AI1062" s="10" t="str">
        <f ca="1">IFERROR(IF(AND(NOW()&lt;= EOMONTH(DATE(YEAR($P1062),2, 1), 0), Overall!$A1064&lt;&gt;"", MONTH($O1062) &lt;= 2, MONTH($P1062) &gt;= 2), IF($T1062 &lt;&gt; "", $H1062/$T1062, ""), ""), "")</f>
        <v/>
      </c>
      <c r="AJ1062" s="10" t="str">
        <f ca="1">IFERROR(IF(AND(NOW()&lt;= EOMONTH(DATE(YEAR($P1062),3, 1), 0), Overall!$A1064&lt;&gt;"", MONTH($O1062) &lt;= 3, MONTH($P1062) &gt;= 3), IF($T1062 &lt;&gt; "", $H1062/$T1062, ""), ""), "")</f>
        <v/>
      </c>
      <c r="AK1062" s="10" t="str">
        <f ca="1">IFERROR(IF(AND(NOW()&lt;= EOMONTH(DATE(YEAR($P1062),4, 1), 0), Overall!$A1064&lt;&gt;"", MONTH($O1062) &lt;= 4, MONTH($P1062) &gt;= 4), IF($T1062 &lt;&gt; "", $H1062/$T1062, ""), ""), "")</f>
        <v/>
      </c>
      <c r="AL1062" s="10" t="str">
        <f ca="1">IFERROR(IF(AND(NOW()&lt;= EOMONTH(DATE(YEAR($P1062),5, 1), 0), Overall!$A1064&lt;&gt;"", MONTH($O1062) &lt;= 5, MONTH($P1062) &gt;= 5), IF($T1062 &lt;&gt; "", $H1062/$T1062, ""), ""), "")</f>
        <v/>
      </c>
      <c r="AM1062" s="10" t="str">
        <f ca="1">IFERROR(IF(AND(NOW()&lt;= EOMONTH(DATE(YEAR($P1062),6, 1), 0), Overall!$A1064&lt;&gt;"", MONTH($O1062) &lt;= 6, MONTH($P1062) &gt;= 6), IF($T1062 &lt;&gt; "", $H1062/$T1062, ""), ""), "")</f>
        <v/>
      </c>
      <c r="AN1062" s="10" t="str">
        <f ca="1">IFERROR(IF(AND(NOW()&lt;= EOMONTH(DATE(YEAR($P1062),7, 1), 0), Overall!$A1064&lt;&gt;"", MONTH($O1062) &lt;= 7, MONTH($P1062) &gt;= 7), IF($T1062 &lt;&gt; "", $H1062/$T1062, ""), ""), "")</f>
        <v/>
      </c>
      <c r="AO1062" s="10" t="str">
        <f ca="1">IFERROR(IF(AND(NOW()&lt;= EOMONTH(DATE(YEAR($P1062),8, 1), 0), Overall!$A1064&lt;&gt;"", MONTH($O1062) &lt;= 8, MONTH($P1062) &gt;= 8), IF($T1062 &lt;&gt; "", $H1062/$T1062, ""), ""), "")</f>
        <v/>
      </c>
      <c r="AP1062" s="10" t="str">
        <f ca="1">IFERROR(IF(AND(NOW()&lt;= EOMONTH(DATE(YEAR($P1062),9, 1), 0), Overall!$A1064&lt;&gt;"", MONTH($O1062) &lt;= 9, MONTH($P1062) &gt;= 9), IF($T1062 &lt;&gt; "", $H1062/$T1062, ""), ""), "")</f>
        <v/>
      </c>
      <c r="AQ1062" s="10" t="str">
        <f ca="1">IFERROR(IF(AND(NOW()&lt;= EOMONTH(DATE(YEAR($P1062),10, 1), 0), Overall!$A1064&lt;&gt;"", MONTH($O1062) &lt;= 10, MONTH($P1062) &gt;= 10), IF($T1062 &lt;&gt; "", $H1062/$T1062, ""), ""), "")</f>
        <v/>
      </c>
      <c r="AR1062" s="10" t="str">
        <f ca="1">IFERROR(IF(AND(NOW()&lt;= EOMONTH(DATE(YEAR($P1062),11, 1), 0), Overall!$A1064&lt;&gt;"", MONTH($O1062) &lt;=11, MONTH($P1062) &gt;= 11), IF($T1062 &lt;&gt; "", $H1062/$T1062, ""), ""), "")</f>
        <v/>
      </c>
      <c r="AS1062" s="10" t="str">
        <f ca="1">IFERROR(IF(AND(NOW()&lt;= EOMONTH(DATE(YEAR($P1062),12, 1), 0), Overall!$A1064&lt;&gt;"", MONTH($O1062) &lt;= 12, MONTH($P1062) &gt;= 12), IF($T1062 &lt;&gt; "", $H1062/$T1062, ""), ""), "")</f>
        <v/>
      </c>
      <c r="AT1062" s="16">
        <f t="shared" ref="AT1062:AT1125" ca="1" si="34">SUM(AH1062:AS1062)</f>
        <v>0</v>
      </c>
    </row>
    <row r="1063" spans="1:46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6" t="str">
        <f>IF(Overall!T1065&lt;&gt;"",VALUE(Overall!T1065),"")</f>
        <v/>
      </c>
      <c r="O1063" s="7" t="str">
        <f>IF(Overall!L1065&lt;&gt;"", DATEVALUE(Overall!L1065), "")</f>
        <v/>
      </c>
      <c r="P1063" s="7" t="str">
        <f>IF(Overall!M1065&lt;&gt;"", DATEVALUE(Overall!M1065), "")</f>
        <v/>
      </c>
      <c r="Q1063" s="7" t="str">
        <f>IF(Overall!S1065&lt;&gt;"",_xlfn.VALUETOTEXT(Overall!S1065),"")</f>
        <v/>
      </c>
      <c r="R1063" s="7" t="str">
        <f>IF(Overall!O1065&lt;&gt;"", DATEVALUE(Overall!O1065), "")</f>
        <v/>
      </c>
      <c r="S1063" s="7" t="str">
        <f>IF(Overall!O1065&lt;&gt;"", DATEVALUE(Overall!O1065), "")</f>
        <v/>
      </c>
      <c r="T1063" s="5" t="str">
        <f t="shared" si="33"/>
        <v/>
      </c>
      <c r="U1063" s="10" t="str">
        <f>IF(Overall!$A1065&lt;&gt;"",IF(AND(MONTH($O1063) &lt;= 1, MONTH($P1063) &gt;= 1), IF($T1063 &lt;&gt; "", $H1063/$T1063, ""), ""),"")</f>
        <v/>
      </c>
      <c r="V1063" s="10" t="str">
        <f>IF(Overall!$A1065&lt;&gt;"",IF(AND(MONTH($O1063) &lt;= 2, MONTH($P1063) &gt;= 2), IF($T1063 &lt;&gt; "", $H1063/$T1063, ""), ""),"")</f>
        <v/>
      </c>
      <c r="W1063" s="10" t="str">
        <f>IF(Overall!$A1065&lt;&gt;"",IF(AND(MONTH($O1063) &lt;= 3, MONTH($P1063) &gt;= 3), IF($T1063 &lt;&gt; "", $H1063/$T1063, ""), ""),"")</f>
        <v/>
      </c>
      <c r="X1063" s="10" t="str">
        <f>IF(Overall!$A1065&lt;&gt;"",IF(AND(MONTH($O1063) &lt;= 4, MONTH($P1063) &gt;= 4), IF($T1063 &lt;&gt; "", $H1063/$T1063, ""), ""),"")</f>
        <v/>
      </c>
      <c r="Y1063" s="10" t="str">
        <f>IF(Overall!$A1065&lt;&gt;"",IF(AND(MONTH($O1063) &lt;= 5, MONTH($P1063) &gt;= 5), IF($T1063 &lt;&gt; "", $H1063/$T1063, ""), ""),"")</f>
        <v/>
      </c>
      <c r="Z1063" s="10" t="str">
        <f>IF(Overall!$A1065&lt;&gt;"",IF(AND(MONTH($O1063) &lt;= 6, MONTH($P1063) &gt;= 6), IF($T1063 &lt;&gt; "", $H1063/$T1063, ""), ""),"")</f>
        <v/>
      </c>
      <c r="AA1063" s="10" t="str">
        <f>IF(Overall!$A1065&lt;&gt;"",IF(AND(MONTH($O1063) &lt;= 7, MONTH($P1063) &gt;= 7 ), IF($T1063 &lt;&gt; "", $H1063/$T1063, ""), ""),"")</f>
        <v/>
      </c>
      <c r="AB1063" s="10" t="str">
        <f>IF(Overall!$A1065&lt;&gt;"",IF(AND(MONTH($O1063) &lt;= 8, MONTH($P1063) &gt;= 8), IF($T1063 &lt;&gt; "", $H1063/$T1063, ""), ""),"")</f>
        <v/>
      </c>
      <c r="AC1063" s="10" t="str">
        <f>IF(Overall!$A1065&lt;&gt;"",IF(AND(MONTH($O1063) &lt;= 9, MONTH($P1063) &gt;= 9), IF($T1063 &lt;&gt; "", $H1063/$T1063, ""), ""),"")</f>
        <v/>
      </c>
      <c r="AD1063" s="10" t="str">
        <f>IF(Overall!$A1065&lt;&gt;"",IF(AND(MONTH($O1063) &lt;= 10, MONTH($P1063) &gt;= 10), IF($T1063 &lt;&gt; "", $H1063/$T1063, ""), ""),"")</f>
        <v/>
      </c>
      <c r="AE1063" s="10" t="str">
        <f>IF(Overall!$A1065&lt;&gt;"",IF(AND(MONTH($O1063) &lt;= 11, MONTH($P1063) &gt;= 11), IF($T1063 &lt;&gt; "", $H1063/$T1063, ""), ""),"")</f>
        <v/>
      </c>
      <c r="AF1063" s="10" t="str">
        <f>IF(Overall!$A1065&lt;&gt;"",IF(AND(MONTH($O1063) &lt;= 12, MONTH($P1063) &gt;= 12), IF($T1063 &lt;&gt; "", $H1063/$T1063, ""), ""),"")</f>
        <v/>
      </c>
      <c r="AH1063" s="10" t="str">
        <f ca="1">IFERROR(IF(AND(NOW()&lt;= EOMONTH(DATE(YEAR($P1063),1, 1), 0), Overall!$A1065&lt;&gt;"", MONTH($O1063) &lt;= 1, MONTH($P1063) &gt;= 1), IF($T1063 &lt;&gt; "", $H1063/$T1063, ""), ""), "")</f>
        <v/>
      </c>
      <c r="AI1063" s="10" t="str">
        <f ca="1">IFERROR(IF(AND(NOW()&lt;= EOMONTH(DATE(YEAR($P1063),2, 1), 0), Overall!$A1065&lt;&gt;"", MONTH($O1063) &lt;= 2, MONTH($P1063) &gt;= 2), IF($T1063 &lt;&gt; "", $H1063/$T1063, ""), ""), "")</f>
        <v/>
      </c>
      <c r="AJ1063" s="10" t="str">
        <f ca="1">IFERROR(IF(AND(NOW()&lt;= EOMONTH(DATE(YEAR($P1063),3, 1), 0), Overall!$A1065&lt;&gt;"", MONTH($O1063) &lt;= 3, MONTH($P1063) &gt;= 3), IF($T1063 &lt;&gt; "", $H1063/$T1063, ""), ""), "")</f>
        <v/>
      </c>
      <c r="AK1063" s="10" t="str">
        <f ca="1">IFERROR(IF(AND(NOW()&lt;= EOMONTH(DATE(YEAR($P1063),4, 1), 0), Overall!$A1065&lt;&gt;"", MONTH($O1063) &lt;= 4, MONTH($P1063) &gt;= 4), IF($T1063 &lt;&gt; "", $H1063/$T1063, ""), ""), "")</f>
        <v/>
      </c>
      <c r="AL1063" s="10" t="str">
        <f ca="1">IFERROR(IF(AND(NOW()&lt;= EOMONTH(DATE(YEAR($P1063),5, 1), 0), Overall!$A1065&lt;&gt;"", MONTH($O1063) &lt;= 5, MONTH($P1063) &gt;= 5), IF($T1063 &lt;&gt; "", $H1063/$T1063, ""), ""), "")</f>
        <v/>
      </c>
      <c r="AM1063" s="10" t="str">
        <f ca="1">IFERROR(IF(AND(NOW()&lt;= EOMONTH(DATE(YEAR($P1063),6, 1), 0), Overall!$A1065&lt;&gt;"", MONTH($O1063) &lt;= 6, MONTH($P1063) &gt;= 6), IF($T1063 &lt;&gt; "", $H1063/$T1063, ""), ""), "")</f>
        <v/>
      </c>
      <c r="AN1063" s="10" t="str">
        <f ca="1">IFERROR(IF(AND(NOW()&lt;= EOMONTH(DATE(YEAR($P1063),7, 1), 0), Overall!$A1065&lt;&gt;"", MONTH($O1063) &lt;= 7, MONTH($P1063) &gt;= 7), IF($T1063 &lt;&gt; "", $H1063/$T1063, ""), ""), "")</f>
        <v/>
      </c>
      <c r="AO1063" s="10" t="str">
        <f ca="1">IFERROR(IF(AND(NOW()&lt;= EOMONTH(DATE(YEAR($P1063),8, 1), 0), Overall!$A1065&lt;&gt;"", MONTH($O1063) &lt;= 8, MONTH($P1063) &gt;= 8), IF($T1063 &lt;&gt; "", $H1063/$T1063, ""), ""), "")</f>
        <v/>
      </c>
      <c r="AP1063" s="10" t="str">
        <f ca="1">IFERROR(IF(AND(NOW()&lt;= EOMONTH(DATE(YEAR($P1063),9, 1), 0), Overall!$A1065&lt;&gt;"", MONTH($O1063) &lt;= 9, MONTH($P1063) &gt;= 9), IF($T1063 &lt;&gt; "", $H1063/$T1063, ""), ""), "")</f>
        <v/>
      </c>
      <c r="AQ1063" s="10" t="str">
        <f ca="1">IFERROR(IF(AND(NOW()&lt;= EOMONTH(DATE(YEAR($P1063),10, 1), 0), Overall!$A1065&lt;&gt;"", MONTH($O1063) &lt;= 10, MONTH($P1063) &gt;= 10), IF($T1063 &lt;&gt; "", $H1063/$T1063, ""), ""), "")</f>
        <v/>
      </c>
      <c r="AR1063" s="10" t="str">
        <f ca="1">IFERROR(IF(AND(NOW()&lt;= EOMONTH(DATE(YEAR($P1063),11, 1), 0), Overall!$A1065&lt;&gt;"", MONTH($O1063) &lt;=11, MONTH($P1063) &gt;= 11), IF($T1063 &lt;&gt; "", $H1063/$T1063, ""), ""), "")</f>
        <v/>
      </c>
      <c r="AS1063" s="10" t="str">
        <f ca="1">IFERROR(IF(AND(NOW()&lt;= EOMONTH(DATE(YEAR($P1063),12, 1), 0), Overall!$A1065&lt;&gt;"", MONTH($O1063) &lt;= 12, MONTH($P1063) &gt;= 12), IF($T1063 &lt;&gt; "", $H1063/$T1063, ""), ""), "")</f>
        <v/>
      </c>
      <c r="AT1063" s="16">
        <f t="shared" ca="1" si="34"/>
        <v>0</v>
      </c>
    </row>
    <row r="1064" spans="1:46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6" t="str">
        <f>IF(Overall!T1066&lt;&gt;"",VALUE(Overall!T1066),"")</f>
        <v/>
      </c>
      <c r="O1064" s="7" t="str">
        <f>IF(Overall!L1066&lt;&gt;"", DATEVALUE(Overall!L1066), "")</f>
        <v/>
      </c>
      <c r="P1064" s="7" t="str">
        <f>IF(Overall!M1066&lt;&gt;"", DATEVALUE(Overall!M1066), "")</f>
        <v/>
      </c>
      <c r="Q1064" s="7" t="str">
        <f>IF(Overall!S1066&lt;&gt;"",_xlfn.VALUETOTEXT(Overall!S1066),"")</f>
        <v/>
      </c>
      <c r="R1064" s="7" t="str">
        <f>IF(Overall!O1066&lt;&gt;"", DATEVALUE(Overall!O1066), "")</f>
        <v/>
      </c>
      <c r="S1064" s="7" t="str">
        <f>IF(Overall!O1066&lt;&gt;"", DATEVALUE(Overall!O1066), "")</f>
        <v/>
      </c>
      <c r="T1064" s="5" t="str">
        <f t="shared" si="33"/>
        <v/>
      </c>
      <c r="U1064" s="10" t="str">
        <f>IF(Overall!$A1066&lt;&gt;"",IF(AND(MONTH($O1064) &lt;= 1, MONTH($P1064) &gt;= 1), IF($T1064 &lt;&gt; "", $H1064/$T1064, ""), ""),"")</f>
        <v/>
      </c>
      <c r="V1064" s="10" t="str">
        <f>IF(Overall!$A1066&lt;&gt;"",IF(AND(MONTH($O1064) &lt;= 2, MONTH($P1064) &gt;= 2), IF($T1064 &lt;&gt; "", $H1064/$T1064, ""), ""),"")</f>
        <v/>
      </c>
      <c r="W1064" s="10" t="str">
        <f>IF(Overall!$A1066&lt;&gt;"",IF(AND(MONTH($O1064) &lt;= 3, MONTH($P1064) &gt;= 3), IF($T1064 &lt;&gt; "", $H1064/$T1064, ""), ""),"")</f>
        <v/>
      </c>
      <c r="X1064" s="10" t="str">
        <f>IF(Overall!$A1066&lt;&gt;"",IF(AND(MONTH($O1064) &lt;= 4, MONTH($P1064) &gt;= 4), IF($T1064 &lt;&gt; "", $H1064/$T1064, ""), ""),"")</f>
        <v/>
      </c>
      <c r="Y1064" s="10" t="str">
        <f>IF(Overall!$A1066&lt;&gt;"",IF(AND(MONTH($O1064) &lt;= 5, MONTH($P1064) &gt;= 5), IF($T1064 &lt;&gt; "", $H1064/$T1064, ""), ""),"")</f>
        <v/>
      </c>
      <c r="Z1064" s="10" t="str">
        <f>IF(Overall!$A1066&lt;&gt;"",IF(AND(MONTH($O1064) &lt;= 6, MONTH($P1064) &gt;= 6), IF($T1064 &lt;&gt; "", $H1064/$T1064, ""), ""),"")</f>
        <v/>
      </c>
      <c r="AA1064" s="10" t="str">
        <f>IF(Overall!$A1066&lt;&gt;"",IF(AND(MONTH($O1064) &lt;= 7, MONTH($P1064) &gt;= 7 ), IF($T1064 &lt;&gt; "", $H1064/$T1064, ""), ""),"")</f>
        <v/>
      </c>
      <c r="AB1064" s="10" t="str">
        <f>IF(Overall!$A1066&lt;&gt;"",IF(AND(MONTH($O1064) &lt;= 8, MONTH($P1064) &gt;= 8), IF($T1064 &lt;&gt; "", $H1064/$T1064, ""), ""),"")</f>
        <v/>
      </c>
      <c r="AC1064" s="10" t="str">
        <f>IF(Overall!$A1066&lt;&gt;"",IF(AND(MONTH($O1064) &lt;= 9, MONTH($P1064) &gt;= 9), IF($T1064 &lt;&gt; "", $H1064/$T1064, ""), ""),"")</f>
        <v/>
      </c>
      <c r="AD1064" s="10" t="str">
        <f>IF(Overall!$A1066&lt;&gt;"",IF(AND(MONTH($O1064) &lt;= 10, MONTH($P1064) &gt;= 10), IF($T1064 &lt;&gt; "", $H1064/$T1064, ""), ""),"")</f>
        <v/>
      </c>
      <c r="AE1064" s="10" t="str">
        <f>IF(Overall!$A1066&lt;&gt;"",IF(AND(MONTH($O1064) &lt;= 11, MONTH($P1064) &gt;= 11), IF($T1064 &lt;&gt; "", $H1064/$T1064, ""), ""),"")</f>
        <v/>
      </c>
      <c r="AF1064" s="10" t="str">
        <f>IF(Overall!$A1066&lt;&gt;"",IF(AND(MONTH($O1064) &lt;= 12, MONTH($P1064) &gt;= 12), IF($T1064 &lt;&gt; "", $H1064/$T1064, ""), ""),"")</f>
        <v/>
      </c>
      <c r="AH1064" s="10" t="str">
        <f ca="1">IFERROR(IF(AND(NOW()&lt;= EOMONTH(DATE(YEAR($P1064),1, 1), 0), Overall!$A1066&lt;&gt;"", MONTH($O1064) &lt;= 1, MONTH($P1064) &gt;= 1), IF($T1064 &lt;&gt; "", $H1064/$T1064, ""), ""), "")</f>
        <v/>
      </c>
      <c r="AI1064" s="10" t="str">
        <f ca="1">IFERROR(IF(AND(NOW()&lt;= EOMONTH(DATE(YEAR($P1064),2, 1), 0), Overall!$A1066&lt;&gt;"", MONTH($O1064) &lt;= 2, MONTH($P1064) &gt;= 2), IF($T1064 &lt;&gt; "", $H1064/$T1064, ""), ""), "")</f>
        <v/>
      </c>
      <c r="AJ1064" s="10" t="str">
        <f ca="1">IFERROR(IF(AND(NOW()&lt;= EOMONTH(DATE(YEAR($P1064),3, 1), 0), Overall!$A1066&lt;&gt;"", MONTH($O1064) &lt;= 3, MONTH($P1064) &gt;= 3), IF($T1064 &lt;&gt; "", $H1064/$T1064, ""), ""), "")</f>
        <v/>
      </c>
      <c r="AK1064" s="10" t="str">
        <f ca="1">IFERROR(IF(AND(NOW()&lt;= EOMONTH(DATE(YEAR($P1064),4, 1), 0), Overall!$A1066&lt;&gt;"", MONTH($O1064) &lt;= 4, MONTH($P1064) &gt;= 4), IF($T1064 &lt;&gt; "", $H1064/$T1064, ""), ""), "")</f>
        <v/>
      </c>
      <c r="AL1064" s="10" t="str">
        <f ca="1">IFERROR(IF(AND(NOW()&lt;= EOMONTH(DATE(YEAR($P1064),5, 1), 0), Overall!$A1066&lt;&gt;"", MONTH($O1064) &lt;= 5, MONTH($P1064) &gt;= 5), IF($T1064 &lt;&gt; "", $H1064/$T1064, ""), ""), "")</f>
        <v/>
      </c>
      <c r="AM1064" s="10" t="str">
        <f ca="1">IFERROR(IF(AND(NOW()&lt;= EOMONTH(DATE(YEAR($P1064),6, 1), 0), Overall!$A1066&lt;&gt;"", MONTH($O1064) &lt;= 6, MONTH($P1064) &gt;= 6), IF($T1064 &lt;&gt; "", $H1064/$T1064, ""), ""), "")</f>
        <v/>
      </c>
      <c r="AN1064" s="10" t="str">
        <f ca="1">IFERROR(IF(AND(NOW()&lt;= EOMONTH(DATE(YEAR($P1064),7, 1), 0), Overall!$A1066&lt;&gt;"", MONTH($O1064) &lt;= 7, MONTH($P1064) &gt;= 7), IF($T1064 &lt;&gt; "", $H1064/$T1064, ""), ""), "")</f>
        <v/>
      </c>
      <c r="AO1064" s="10" t="str">
        <f ca="1">IFERROR(IF(AND(NOW()&lt;= EOMONTH(DATE(YEAR($P1064),8, 1), 0), Overall!$A1066&lt;&gt;"", MONTH($O1064) &lt;= 8, MONTH($P1064) &gt;= 8), IF($T1064 &lt;&gt; "", $H1064/$T1064, ""), ""), "")</f>
        <v/>
      </c>
      <c r="AP1064" s="10" t="str">
        <f ca="1">IFERROR(IF(AND(NOW()&lt;= EOMONTH(DATE(YEAR($P1064),9, 1), 0), Overall!$A1066&lt;&gt;"", MONTH($O1064) &lt;= 9, MONTH($P1064) &gt;= 9), IF($T1064 &lt;&gt; "", $H1064/$T1064, ""), ""), "")</f>
        <v/>
      </c>
      <c r="AQ1064" s="10" t="str">
        <f ca="1">IFERROR(IF(AND(NOW()&lt;= EOMONTH(DATE(YEAR($P1064),10, 1), 0), Overall!$A1066&lt;&gt;"", MONTH($O1064) &lt;= 10, MONTH($P1064) &gt;= 10), IF($T1064 &lt;&gt; "", $H1064/$T1064, ""), ""), "")</f>
        <v/>
      </c>
      <c r="AR1064" s="10" t="str">
        <f ca="1">IFERROR(IF(AND(NOW()&lt;= EOMONTH(DATE(YEAR($P1064),11, 1), 0), Overall!$A1066&lt;&gt;"", MONTH($O1064) &lt;=11, MONTH($P1064) &gt;= 11), IF($T1064 &lt;&gt; "", $H1064/$T1064, ""), ""), "")</f>
        <v/>
      </c>
      <c r="AS1064" s="10" t="str">
        <f ca="1">IFERROR(IF(AND(NOW()&lt;= EOMONTH(DATE(YEAR($P1064),12, 1), 0), Overall!$A1066&lt;&gt;"", MONTH($O1064) &lt;= 12, MONTH($P1064) &gt;= 12), IF($T1064 &lt;&gt; "", $H1064/$T1064, ""), ""), "")</f>
        <v/>
      </c>
      <c r="AT1064" s="16">
        <f t="shared" ca="1" si="34"/>
        <v>0</v>
      </c>
    </row>
    <row r="1065" spans="1:46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6" t="str">
        <f>IF(Overall!T1067&lt;&gt;"",VALUE(Overall!T1067),"")</f>
        <v/>
      </c>
      <c r="O1065" s="7" t="str">
        <f>IF(Overall!L1067&lt;&gt;"", DATEVALUE(Overall!L1067), "")</f>
        <v/>
      </c>
      <c r="P1065" s="7" t="str">
        <f>IF(Overall!M1067&lt;&gt;"", DATEVALUE(Overall!M1067), "")</f>
        <v/>
      </c>
      <c r="Q1065" s="7" t="str">
        <f>IF(Overall!S1067&lt;&gt;"",_xlfn.VALUETOTEXT(Overall!S1067),"")</f>
        <v/>
      </c>
      <c r="R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S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T1065" s="5" t="str">
        <f t="shared" si="33"/>
        <v/>
      </c>
      <c r="U1065" s="10" t="str">
        <f>IF(Overall!$A1067&lt;&gt;"",IF(AND(MONTH($O1065) &lt;= 1, MONTH($P1065) &gt;= 1), IF($T1065 &lt;&gt; "", $H1065/$T1065, ""), ""),"")</f>
        <v/>
      </c>
      <c r="V1065" s="10" t="str">
        <f>IF(Overall!$A1067&lt;&gt;"",IF(AND(MONTH($O1065) &lt;= 2, MONTH($P1065) &gt;= 2), IF($T1065 &lt;&gt; "", $H1065/$T1065, ""), ""),"")</f>
        <v/>
      </c>
      <c r="W1065" s="10" t="str">
        <f>IF(Overall!$A1067&lt;&gt;"",IF(AND(MONTH($O1065) &lt;= 3, MONTH($P1065) &gt;= 3), IF($T1065 &lt;&gt; "", $H1065/$T1065, ""), ""),"")</f>
        <v/>
      </c>
      <c r="X1065" s="10" t="str">
        <f>IF(Overall!$A1067&lt;&gt;"",IF(AND(MONTH($O1065) &lt;= 4, MONTH($P1065) &gt;= 4), IF($T1065 &lt;&gt; "", $H1065/$T1065, ""), ""),"")</f>
        <v/>
      </c>
      <c r="Y1065" s="10" t="str">
        <f>IF(Overall!$A1067&lt;&gt;"",IF(AND(MONTH($O1065) &lt;= 5, MONTH($P1065) &gt;= 5), IF($T1065 &lt;&gt; "", $H1065/$T1065, ""), ""),"")</f>
        <v/>
      </c>
      <c r="Z1065" s="10" t="str">
        <f>IF(Overall!$A1067&lt;&gt;"",IF(AND(MONTH($O1065) &lt;= 6, MONTH($P1065) &gt;= 6), IF($T1065 &lt;&gt; "", $H1065/$T1065, ""), ""),"")</f>
        <v/>
      </c>
      <c r="AA1065" s="10" t="str">
        <f>IF(Overall!$A1067&lt;&gt;"",IF(AND(MONTH($O1065) &lt;= 7, MONTH($P1065) &gt;= 7 ), IF($T1065 &lt;&gt; "", $H1065/$T1065, ""), ""),"")</f>
        <v/>
      </c>
      <c r="AB1065" s="10" t="str">
        <f>IF(Overall!$A1067&lt;&gt;"",IF(AND(MONTH($O1065) &lt;= 8, MONTH($P1065) &gt;= 8), IF($T1065 &lt;&gt; "", $H1065/$T1065, ""), ""),"")</f>
        <v/>
      </c>
      <c r="AC1065" s="10" t="str">
        <f>IF(Overall!$A1067&lt;&gt;"",IF(AND(MONTH($O1065) &lt;= 9, MONTH($P1065) &gt;= 9), IF($T1065 &lt;&gt; "", $H1065/$T1065, ""), ""),"")</f>
        <v/>
      </c>
      <c r="AD1065" s="10" t="str">
        <f>IF(Overall!$A1067&lt;&gt;"",IF(AND(MONTH($O1065) &lt;= 10, MONTH($P1065) &gt;= 10), IF($T1065 &lt;&gt; "", $H1065/$T1065, ""), ""),"")</f>
        <v/>
      </c>
      <c r="AE1065" s="10" t="str">
        <f>IF(Overall!$A1067&lt;&gt;"",IF(AND(MONTH($O1065) &lt;= 11, MONTH($P1065) &gt;= 11), IF($T1065 &lt;&gt; "", $H1065/$T1065, ""), ""),"")</f>
        <v/>
      </c>
      <c r="AF1065" s="10" t="str">
        <f>IF(Overall!$A1067&lt;&gt;"",IF(AND(MONTH($O1065) &lt;= 12, MONTH($P1065) &gt;= 12), IF($T1065 &lt;&gt; "", $H1065/$T1065, ""), ""),"")</f>
        <v/>
      </c>
      <c r="AH1065" s="10" t="str">
        <f ca="1">IFERROR(IF(AND(NOW()&lt;= EOMONTH(DATE(YEAR($P1065),1, 1), 0), Overall!$A1067&lt;&gt;"", MONTH($O1065) &lt;= 1, MONTH($P1065) &gt;= 1), IF($T1065 &lt;&gt; "", $H1065/$T1065, ""), ""), "")</f>
        <v/>
      </c>
      <c r="AI1065" s="10" t="str">
        <f ca="1">IFERROR(IF(AND(NOW()&lt;= EOMONTH(DATE(YEAR($P1065),2, 1), 0), Overall!$A1067&lt;&gt;"", MONTH($O1065) &lt;= 2, MONTH($P1065) &gt;= 2), IF($T1065 &lt;&gt; "", $H1065/$T1065, ""), ""), "")</f>
        <v/>
      </c>
      <c r="AJ1065" s="10" t="str">
        <f ca="1">IFERROR(IF(AND(NOW()&lt;= EOMONTH(DATE(YEAR($P1065),3, 1), 0), Overall!$A1067&lt;&gt;"", MONTH($O1065) &lt;= 3, MONTH($P1065) &gt;= 3), IF($T1065 &lt;&gt; "", $H1065/$T1065, ""), ""), "")</f>
        <v/>
      </c>
      <c r="AK1065" s="10" t="str">
        <f ca="1">IFERROR(IF(AND(NOW()&lt;= EOMONTH(DATE(YEAR($P1065),4, 1), 0), Overall!$A1067&lt;&gt;"", MONTH($O1065) &lt;= 4, MONTH($P1065) &gt;= 4), IF($T1065 &lt;&gt; "", $H1065/$T1065, ""), ""), "")</f>
        <v/>
      </c>
      <c r="AL1065" s="10" t="str">
        <f ca="1">IFERROR(IF(AND(NOW()&lt;= EOMONTH(DATE(YEAR($P1065),5, 1), 0), Overall!$A1067&lt;&gt;"", MONTH($O1065) &lt;= 5, MONTH($P1065) &gt;= 5), IF($T1065 &lt;&gt; "", $H1065/$T1065, ""), ""), "")</f>
        <v/>
      </c>
      <c r="AM1065" s="10" t="str">
        <f ca="1">IFERROR(IF(AND(NOW()&lt;= EOMONTH(DATE(YEAR($P1065),6, 1), 0), Overall!$A1067&lt;&gt;"", MONTH($O1065) &lt;= 6, MONTH($P1065) &gt;= 6), IF($T1065 &lt;&gt; "", $H1065/$T1065, ""), ""), "")</f>
        <v/>
      </c>
      <c r="AN1065" s="10" t="str">
        <f ca="1">IFERROR(IF(AND(NOW()&lt;= EOMONTH(DATE(YEAR($P1065),7, 1), 0), Overall!$A1067&lt;&gt;"", MONTH($O1065) &lt;= 7, MONTH($P1065) &gt;= 7), IF($T1065 &lt;&gt; "", $H1065/$T1065, ""), ""), "")</f>
        <v/>
      </c>
      <c r="AO1065" s="10" t="str">
        <f ca="1">IFERROR(IF(AND(NOW()&lt;= EOMONTH(DATE(YEAR($P1065),8, 1), 0), Overall!$A1067&lt;&gt;"", MONTH($O1065) &lt;= 8, MONTH($P1065) &gt;= 8), IF($T1065 &lt;&gt; "", $H1065/$T1065, ""), ""), "")</f>
        <v/>
      </c>
      <c r="AP1065" s="10" t="str">
        <f ca="1">IFERROR(IF(AND(NOW()&lt;= EOMONTH(DATE(YEAR($P1065),9, 1), 0), Overall!$A1067&lt;&gt;"", MONTH($O1065) &lt;= 9, MONTH($P1065) &gt;= 9), IF($T1065 &lt;&gt; "", $H1065/$T1065, ""), ""), "")</f>
        <v/>
      </c>
      <c r="AQ1065" s="10" t="str">
        <f ca="1">IFERROR(IF(AND(NOW()&lt;= EOMONTH(DATE(YEAR($P1065),10, 1), 0), Overall!$A1067&lt;&gt;"", MONTH($O1065) &lt;= 10, MONTH($P1065) &gt;= 10), IF($T1065 &lt;&gt; "", $H1065/$T1065, ""), ""), "")</f>
        <v/>
      </c>
      <c r="AR1065" s="10" t="str">
        <f ca="1">IFERROR(IF(AND(NOW()&lt;= EOMONTH(DATE(YEAR($P1065),11, 1), 0), Overall!$A1067&lt;&gt;"", MONTH($O1065) &lt;=11, MONTH($P1065) &gt;= 11), IF($T1065 &lt;&gt; "", $H1065/$T1065, ""), ""), "")</f>
        <v/>
      </c>
      <c r="AS1065" s="10" t="str">
        <f ca="1">IFERROR(IF(AND(NOW()&lt;= EOMONTH(DATE(YEAR($P1065),12, 1), 0), Overall!$A1067&lt;&gt;"", MONTH($O1065) &lt;= 12, MONTH($P1065) &gt;= 12), IF($T1065 &lt;&gt; "", $H1065/$T1065, ""), ""), "")</f>
        <v/>
      </c>
      <c r="AT1065" s="16">
        <f t="shared" ca="1" si="34"/>
        <v>0</v>
      </c>
    </row>
    <row r="1066" spans="1:46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6" t="str">
        <f>IF(Overall!T1068&lt;&gt;"",VALUE(Overall!T1068),"")</f>
        <v/>
      </c>
      <c r="O1066" s="7" t="str">
        <f>IF(Overall!L1068&lt;&gt;"", DATEVALUE(Overall!L1068), "")</f>
        <v/>
      </c>
      <c r="P1066" s="7" t="str">
        <f>IF(Overall!M1068&lt;&gt;"", DATEVALUE(Overall!M1068), "")</f>
        <v/>
      </c>
      <c r="Q1066" s="7" t="str">
        <f>IF(Overall!S1068&lt;&gt;"",_xlfn.VALUETOTEXT(Overall!S1068),"")</f>
        <v/>
      </c>
      <c r="R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S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T1066" s="5" t="str">
        <f t="shared" si="33"/>
        <v/>
      </c>
      <c r="U1066" s="10" t="str">
        <f>IF(Overall!$A1068&lt;&gt;"",IF(AND(MONTH($O1066) &lt;= 1, MONTH($P1066) &gt;= 1), IF($T1066 &lt;&gt; "", $H1066/$T1066, ""), ""),"")</f>
        <v/>
      </c>
      <c r="V1066" s="10" t="str">
        <f>IF(Overall!$A1068&lt;&gt;"",IF(AND(MONTH($O1066) &lt;= 2, MONTH($P1066) &gt;= 2), IF($T1066 &lt;&gt; "", $H1066/$T1066, ""), ""),"")</f>
        <v/>
      </c>
      <c r="W1066" s="10" t="str">
        <f>IF(Overall!$A1068&lt;&gt;"",IF(AND(MONTH($O1066) &lt;= 3, MONTH($P1066) &gt;= 3), IF($T1066 &lt;&gt; "", $H1066/$T1066, ""), ""),"")</f>
        <v/>
      </c>
      <c r="X1066" s="10" t="str">
        <f>IF(Overall!$A1068&lt;&gt;"",IF(AND(MONTH($O1066) &lt;= 4, MONTH($P1066) &gt;= 4), IF($T1066 &lt;&gt; "", $H1066/$T1066, ""), ""),"")</f>
        <v/>
      </c>
      <c r="Y1066" s="10" t="str">
        <f>IF(Overall!$A1068&lt;&gt;"",IF(AND(MONTH($O1066) &lt;= 5, MONTH($P1066) &gt;= 5), IF($T1066 &lt;&gt; "", $H1066/$T1066, ""), ""),"")</f>
        <v/>
      </c>
      <c r="Z1066" s="10" t="str">
        <f>IF(Overall!$A1068&lt;&gt;"",IF(AND(MONTH($O1066) &lt;= 6, MONTH($P1066) &gt;= 6), IF($T1066 &lt;&gt; "", $H1066/$T1066, ""), ""),"")</f>
        <v/>
      </c>
      <c r="AA1066" s="10" t="str">
        <f>IF(Overall!$A1068&lt;&gt;"",IF(AND(MONTH($O1066) &lt;= 7, MONTH($P1066) &gt;= 7 ), IF($T1066 &lt;&gt; "", $H1066/$T1066, ""), ""),"")</f>
        <v/>
      </c>
      <c r="AB1066" s="10" t="str">
        <f>IF(Overall!$A1068&lt;&gt;"",IF(AND(MONTH($O1066) &lt;= 8, MONTH($P1066) &gt;= 8), IF($T1066 &lt;&gt; "", $H1066/$T1066, ""), ""),"")</f>
        <v/>
      </c>
      <c r="AC1066" s="10" t="str">
        <f>IF(Overall!$A1068&lt;&gt;"",IF(AND(MONTH($O1066) &lt;= 9, MONTH($P1066) &gt;= 9), IF($T1066 &lt;&gt; "", $H1066/$T1066, ""), ""),"")</f>
        <v/>
      </c>
      <c r="AD1066" s="10" t="str">
        <f>IF(Overall!$A1068&lt;&gt;"",IF(AND(MONTH($O1066) &lt;= 10, MONTH($P1066) &gt;= 10), IF($T1066 &lt;&gt; "", $H1066/$T1066, ""), ""),"")</f>
        <v/>
      </c>
      <c r="AE1066" s="10" t="str">
        <f>IF(Overall!$A1068&lt;&gt;"",IF(AND(MONTH($O1066) &lt;= 11, MONTH($P1066) &gt;= 11), IF($T1066 &lt;&gt; "", $H1066/$T1066, ""), ""),"")</f>
        <v/>
      </c>
      <c r="AF1066" s="10" t="str">
        <f>IF(Overall!$A1068&lt;&gt;"",IF(AND(MONTH($O1066) &lt;= 12, MONTH($P1066) &gt;= 12), IF($T1066 &lt;&gt; "", $H1066/$T1066, ""), ""),"")</f>
        <v/>
      </c>
      <c r="AH1066" s="10" t="str">
        <f ca="1">IFERROR(IF(AND(NOW()&lt;= EOMONTH(DATE(YEAR($P1066),1, 1), 0), Overall!$A1068&lt;&gt;"", MONTH($O1066) &lt;= 1, MONTH($P1066) &gt;= 1), IF($T1066 &lt;&gt; "", $H1066/$T1066, ""), ""), "")</f>
        <v/>
      </c>
      <c r="AI1066" s="10" t="str">
        <f ca="1">IFERROR(IF(AND(NOW()&lt;= EOMONTH(DATE(YEAR($P1066),2, 1), 0), Overall!$A1068&lt;&gt;"", MONTH($O1066) &lt;= 2, MONTH($P1066) &gt;= 2), IF($T1066 &lt;&gt; "", $H1066/$T1066, ""), ""), "")</f>
        <v/>
      </c>
      <c r="AJ1066" s="10" t="str">
        <f ca="1">IFERROR(IF(AND(NOW()&lt;= EOMONTH(DATE(YEAR($P1066),3, 1), 0), Overall!$A1068&lt;&gt;"", MONTH($O1066) &lt;= 3, MONTH($P1066) &gt;= 3), IF($T1066 &lt;&gt; "", $H1066/$T1066, ""), ""), "")</f>
        <v/>
      </c>
      <c r="AK1066" s="10" t="str">
        <f ca="1">IFERROR(IF(AND(NOW()&lt;= EOMONTH(DATE(YEAR($P1066),4, 1), 0), Overall!$A1068&lt;&gt;"", MONTH($O1066) &lt;= 4, MONTH($P1066) &gt;= 4), IF($T1066 &lt;&gt; "", $H1066/$T1066, ""), ""), "")</f>
        <v/>
      </c>
      <c r="AL1066" s="10" t="str">
        <f ca="1">IFERROR(IF(AND(NOW()&lt;= EOMONTH(DATE(YEAR($P1066),5, 1), 0), Overall!$A1068&lt;&gt;"", MONTH($O1066) &lt;= 5, MONTH($P1066) &gt;= 5), IF($T1066 &lt;&gt; "", $H1066/$T1066, ""), ""), "")</f>
        <v/>
      </c>
      <c r="AM1066" s="10" t="str">
        <f ca="1">IFERROR(IF(AND(NOW()&lt;= EOMONTH(DATE(YEAR($P1066),6, 1), 0), Overall!$A1068&lt;&gt;"", MONTH($O1066) &lt;= 6, MONTH($P1066) &gt;= 6), IF($T1066 &lt;&gt; "", $H1066/$T1066, ""), ""), "")</f>
        <v/>
      </c>
      <c r="AN1066" s="10" t="str">
        <f ca="1">IFERROR(IF(AND(NOW()&lt;= EOMONTH(DATE(YEAR($P1066),7, 1), 0), Overall!$A1068&lt;&gt;"", MONTH($O1066) &lt;= 7, MONTH($P1066) &gt;= 7), IF($T1066 &lt;&gt; "", $H1066/$T1066, ""), ""), "")</f>
        <v/>
      </c>
      <c r="AO1066" s="10" t="str">
        <f ca="1">IFERROR(IF(AND(NOW()&lt;= EOMONTH(DATE(YEAR($P1066),8, 1), 0), Overall!$A1068&lt;&gt;"", MONTH($O1066) &lt;= 8, MONTH($P1066) &gt;= 8), IF($T1066 &lt;&gt; "", $H1066/$T1066, ""), ""), "")</f>
        <v/>
      </c>
      <c r="AP1066" s="10" t="str">
        <f ca="1">IFERROR(IF(AND(NOW()&lt;= EOMONTH(DATE(YEAR($P1066),9, 1), 0), Overall!$A1068&lt;&gt;"", MONTH($O1066) &lt;= 9, MONTH($P1066) &gt;= 9), IF($T1066 &lt;&gt; "", $H1066/$T1066, ""), ""), "")</f>
        <v/>
      </c>
      <c r="AQ1066" s="10" t="str">
        <f ca="1">IFERROR(IF(AND(NOW()&lt;= EOMONTH(DATE(YEAR($P1066),10, 1), 0), Overall!$A1068&lt;&gt;"", MONTH($O1066) &lt;= 10, MONTH($P1066) &gt;= 10), IF($T1066 &lt;&gt; "", $H1066/$T1066, ""), ""), "")</f>
        <v/>
      </c>
      <c r="AR1066" s="10" t="str">
        <f ca="1">IFERROR(IF(AND(NOW()&lt;= EOMONTH(DATE(YEAR($P1066),11, 1), 0), Overall!$A1068&lt;&gt;"", MONTH($O1066) &lt;=11, MONTH($P1066) &gt;= 11), IF($T1066 &lt;&gt; "", $H1066/$T1066, ""), ""), "")</f>
        <v/>
      </c>
      <c r="AS1066" s="10" t="str">
        <f ca="1">IFERROR(IF(AND(NOW()&lt;= EOMONTH(DATE(YEAR($P1066),12, 1), 0), Overall!$A1068&lt;&gt;"", MONTH($O1066) &lt;= 12, MONTH($P1066) &gt;= 12), IF($T1066 &lt;&gt; "", $H1066/$T1066, ""), ""), "")</f>
        <v/>
      </c>
      <c r="AT1066" s="16">
        <f t="shared" ca="1" si="34"/>
        <v>0</v>
      </c>
    </row>
    <row r="1067" spans="1:46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6" t="str">
        <f>IF(Overall!T1069&lt;&gt;"",VALUE(Overall!T1069),"")</f>
        <v/>
      </c>
      <c r="O1067" s="7" t="str">
        <f>IF(Overall!L1069&lt;&gt;"", DATEVALUE(Overall!L1069), "")</f>
        <v/>
      </c>
      <c r="P1067" s="7" t="str">
        <f>IF(Overall!M1069&lt;&gt;"", DATEVALUE(Overall!M1069), "")</f>
        <v/>
      </c>
      <c r="Q1067" s="7" t="str">
        <f>IF(Overall!S1069&lt;&gt;"",_xlfn.VALUETOTEXT(Overall!S1069),"")</f>
        <v/>
      </c>
      <c r="R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S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T1067" s="5" t="str">
        <f t="shared" si="33"/>
        <v/>
      </c>
      <c r="U1067" s="10" t="str">
        <f>IF(Overall!$A1069&lt;&gt;"",IF(AND(MONTH($O1067) &lt;= 1, MONTH($P1067) &gt;= 1), IF($T1067 &lt;&gt; "", $H1067/$T1067, ""), ""),"")</f>
        <v/>
      </c>
      <c r="V1067" s="10" t="str">
        <f>IF(Overall!$A1069&lt;&gt;"",IF(AND(MONTH($O1067) &lt;= 2, MONTH($P1067) &gt;= 2), IF($T1067 &lt;&gt; "", $H1067/$T1067, ""), ""),"")</f>
        <v/>
      </c>
      <c r="W1067" s="10" t="str">
        <f>IF(Overall!$A1069&lt;&gt;"",IF(AND(MONTH($O1067) &lt;= 3, MONTH($P1067) &gt;= 3), IF($T1067 &lt;&gt; "", $H1067/$T1067, ""), ""),"")</f>
        <v/>
      </c>
      <c r="X1067" s="10" t="str">
        <f>IF(Overall!$A1069&lt;&gt;"",IF(AND(MONTH($O1067) &lt;= 4, MONTH($P1067) &gt;= 4), IF($T1067 &lt;&gt; "", $H1067/$T1067, ""), ""),"")</f>
        <v/>
      </c>
      <c r="Y1067" s="10" t="str">
        <f>IF(Overall!$A1069&lt;&gt;"",IF(AND(MONTH($O1067) &lt;= 5, MONTH($P1067) &gt;= 5), IF($T1067 &lt;&gt; "", $H1067/$T1067, ""), ""),"")</f>
        <v/>
      </c>
      <c r="Z1067" s="10" t="str">
        <f>IF(Overall!$A1069&lt;&gt;"",IF(AND(MONTH($O1067) &lt;= 6, MONTH($P1067) &gt;= 6), IF($T1067 &lt;&gt; "", $H1067/$T1067, ""), ""),"")</f>
        <v/>
      </c>
      <c r="AA1067" s="10" t="str">
        <f>IF(Overall!$A1069&lt;&gt;"",IF(AND(MONTH($O1067) &lt;= 7, MONTH($P1067) &gt;= 7 ), IF($T1067 &lt;&gt; "", $H1067/$T1067, ""), ""),"")</f>
        <v/>
      </c>
      <c r="AB1067" s="10" t="str">
        <f>IF(Overall!$A1069&lt;&gt;"",IF(AND(MONTH($O1067) &lt;= 8, MONTH($P1067) &gt;= 8), IF($T1067 &lt;&gt; "", $H1067/$T1067, ""), ""),"")</f>
        <v/>
      </c>
      <c r="AC1067" s="10" t="str">
        <f>IF(Overall!$A1069&lt;&gt;"",IF(AND(MONTH($O1067) &lt;= 9, MONTH($P1067) &gt;= 9), IF($T1067 &lt;&gt; "", $H1067/$T1067, ""), ""),"")</f>
        <v/>
      </c>
      <c r="AD1067" s="10" t="str">
        <f>IF(Overall!$A1069&lt;&gt;"",IF(AND(MONTH($O1067) &lt;= 10, MONTH($P1067) &gt;= 10), IF($T1067 &lt;&gt; "", $H1067/$T1067, ""), ""),"")</f>
        <v/>
      </c>
      <c r="AE1067" s="10" t="str">
        <f>IF(Overall!$A1069&lt;&gt;"",IF(AND(MONTH($O1067) &lt;= 11, MONTH($P1067) &gt;= 11), IF($T1067 &lt;&gt; "", $H1067/$T1067, ""), ""),"")</f>
        <v/>
      </c>
      <c r="AF1067" s="10" t="str">
        <f>IF(Overall!$A1069&lt;&gt;"",IF(AND(MONTH($O1067) &lt;= 12, MONTH($P1067) &gt;= 12), IF($T1067 &lt;&gt; "", $H1067/$T1067, ""), ""),"")</f>
        <v/>
      </c>
      <c r="AH1067" s="10" t="str">
        <f ca="1">IFERROR(IF(AND(NOW()&lt;= EOMONTH(DATE(YEAR($P1067),1, 1), 0), Overall!$A1069&lt;&gt;"", MONTH($O1067) &lt;= 1, MONTH($P1067) &gt;= 1), IF($T1067 &lt;&gt; "", $H1067/$T1067, ""), ""), "")</f>
        <v/>
      </c>
      <c r="AI1067" s="10" t="str">
        <f ca="1">IFERROR(IF(AND(NOW()&lt;= EOMONTH(DATE(YEAR($P1067),2, 1), 0), Overall!$A1069&lt;&gt;"", MONTH($O1067) &lt;= 2, MONTH($P1067) &gt;= 2), IF($T1067 &lt;&gt; "", $H1067/$T1067, ""), ""), "")</f>
        <v/>
      </c>
      <c r="AJ1067" s="10" t="str">
        <f ca="1">IFERROR(IF(AND(NOW()&lt;= EOMONTH(DATE(YEAR($P1067),3, 1), 0), Overall!$A1069&lt;&gt;"", MONTH($O1067) &lt;= 3, MONTH($P1067) &gt;= 3), IF($T1067 &lt;&gt; "", $H1067/$T1067, ""), ""), "")</f>
        <v/>
      </c>
      <c r="AK1067" s="10" t="str">
        <f ca="1">IFERROR(IF(AND(NOW()&lt;= EOMONTH(DATE(YEAR($P1067),4, 1), 0), Overall!$A1069&lt;&gt;"", MONTH($O1067) &lt;= 4, MONTH($P1067) &gt;= 4), IF($T1067 &lt;&gt; "", $H1067/$T1067, ""), ""), "")</f>
        <v/>
      </c>
      <c r="AL1067" s="10" t="str">
        <f ca="1">IFERROR(IF(AND(NOW()&lt;= EOMONTH(DATE(YEAR($P1067),5, 1), 0), Overall!$A1069&lt;&gt;"", MONTH($O1067) &lt;= 5, MONTH($P1067) &gt;= 5), IF($T1067 &lt;&gt; "", $H1067/$T1067, ""), ""), "")</f>
        <v/>
      </c>
      <c r="AM1067" s="10" t="str">
        <f ca="1">IFERROR(IF(AND(NOW()&lt;= EOMONTH(DATE(YEAR($P1067),6, 1), 0), Overall!$A1069&lt;&gt;"", MONTH($O1067) &lt;= 6, MONTH($P1067) &gt;= 6), IF($T1067 &lt;&gt; "", $H1067/$T1067, ""), ""), "")</f>
        <v/>
      </c>
      <c r="AN1067" s="10" t="str">
        <f ca="1">IFERROR(IF(AND(NOW()&lt;= EOMONTH(DATE(YEAR($P1067),7, 1), 0), Overall!$A1069&lt;&gt;"", MONTH($O1067) &lt;= 7, MONTH($P1067) &gt;= 7), IF($T1067 &lt;&gt; "", $H1067/$T1067, ""), ""), "")</f>
        <v/>
      </c>
      <c r="AO1067" s="10" t="str">
        <f ca="1">IFERROR(IF(AND(NOW()&lt;= EOMONTH(DATE(YEAR($P1067),8, 1), 0), Overall!$A1069&lt;&gt;"", MONTH($O1067) &lt;= 8, MONTH($P1067) &gt;= 8), IF($T1067 &lt;&gt; "", $H1067/$T1067, ""), ""), "")</f>
        <v/>
      </c>
      <c r="AP1067" s="10" t="str">
        <f ca="1">IFERROR(IF(AND(NOW()&lt;= EOMONTH(DATE(YEAR($P1067),9, 1), 0), Overall!$A1069&lt;&gt;"", MONTH($O1067) &lt;= 9, MONTH($P1067) &gt;= 9), IF($T1067 &lt;&gt; "", $H1067/$T1067, ""), ""), "")</f>
        <v/>
      </c>
      <c r="AQ1067" s="10" t="str">
        <f ca="1">IFERROR(IF(AND(NOW()&lt;= EOMONTH(DATE(YEAR($P1067),10, 1), 0), Overall!$A1069&lt;&gt;"", MONTH($O1067) &lt;= 10, MONTH($P1067) &gt;= 10), IF($T1067 &lt;&gt; "", $H1067/$T1067, ""), ""), "")</f>
        <v/>
      </c>
      <c r="AR1067" s="10" t="str">
        <f ca="1">IFERROR(IF(AND(NOW()&lt;= EOMONTH(DATE(YEAR($P1067),11, 1), 0), Overall!$A1069&lt;&gt;"", MONTH($O1067) &lt;=11, MONTH($P1067) &gt;= 11), IF($T1067 &lt;&gt; "", $H1067/$T1067, ""), ""), "")</f>
        <v/>
      </c>
      <c r="AS1067" s="10" t="str">
        <f ca="1">IFERROR(IF(AND(NOW()&lt;= EOMONTH(DATE(YEAR($P1067),12, 1), 0), Overall!$A1069&lt;&gt;"", MONTH($O1067) &lt;= 12, MONTH($P1067) &gt;= 12), IF($T1067 &lt;&gt; "", $H1067/$T1067, ""), ""), "")</f>
        <v/>
      </c>
      <c r="AT1067" s="16">
        <f t="shared" ca="1" si="34"/>
        <v>0</v>
      </c>
    </row>
    <row r="1068" spans="1:46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6" t="str">
        <f>IF(Overall!T1070&lt;&gt;"",VALUE(Overall!T1070),"")</f>
        <v/>
      </c>
      <c r="O1068" s="7" t="str">
        <f>IF(Overall!L1070&lt;&gt;"", DATEVALUE(Overall!L1070), "")</f>
        <v/>
      </c>
      <c r="P1068" s="7" t="str">
        <f>IF(Overall!M1070&lt;&gt;"", DATEVALUE(Overall!M1070), "")</f>
        <v/>
      </c>
      <c r="Q1068" s="7" t="str">
        <f>IF(Overall!S1070&lt;&gt;"",_xlfn.VALUETOTEXT(Overall!S1070),"")</f>
        <v/>
      </c>
      <c r="R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S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T1068" s="5" t="str">
        <f t="shared" si="33"/>
        <v/>
      </c>
      <c r="U1068" s="10" t="str">
        <f>IF(Overall!$A1070&lt;&gt;"",IF(AND(MONTH($O1068) &lt;= 1, MONTH($P1068) &gt;= 1), IF($T1068 &lt;&gt; "", $H1068/$T1068, ""), ""),"")</f>
        <v/>
      </c>
      <c r="V1068" s="10" t="str">
        <f>IF(Overall!$A1070&lt;&gt;"",IF(AND(MONTH($O1068) &lt;= 2, MONTH($P1068) &gt;= 2), IF($T1068 &lt;&gt; "", $H1068/$T1068, ""), ""),"")</f>
        <v/>
      </c>
      <c r="W1068" s="10" t="str">
        <f>IF(Overall!$A1070&lt;&gt;"",IF(AND(MONTH($O1068) &lt;= 3, MONTH($P1068) &gt;= 3), IF($T1068 &lt;&gt; "", $H1068/$T1068, ""), ""),"")</f>
        <v/>
      </c>
      <c r="X1068" s="10" t="str">
        <f>IF(Overall!$A1070&lt;&gt;"",IF(AND(MONTH($O1068) &lt;= 4, MONTH($P1068) &gt;= 4), IF($T1068 &lt;&gt; "", $H1068/$T1068, ""), ""),"")</f>
        <v/>
      </c>
      <c r="Y1068" s="10" t="str">
        <f>IF(Overall!$A1070&lt;&gt;"",IF(AND(MONTH($O1068) &lt;= 5, MONTH($P1068) &gt;= 5), IF($T1068 &lt;&gt; "", $H1068/$T1068, ""), ""),"")</f>
        <v/>
      </c>
      <c r="Z1068" s="10" t="str">
        <f>IF(Overall!$A1070&lt;&gt;"",IF(AND(MONTH($O1068) &lt;= 6, MONTH($P1068) &gt;= 6), IF($T1068 &lt;&gt; "", $H1068/$T1068, ""), ""),"")</f>
        <v/>
      </c>
      <c r="AA1068" s="10" t="str">
        <f>IF(Overall!$A1070&lt;&gt;"",IF(AND(MONTH($O1068) &lt;= 7, MONTH($P1068) &gt;= 7 ), IF($T1068 &lt;&gt; "", $H1068/$T1068, ""), ""),"")</f>
        <v/>
      </c>
      <c r="AB1068" s="10" t="str">
        <f>IF(Overall!$A1070&lt;&gt;"",IF(AND(MONTH($O1068) &lt;= 8, MONTH($P1068) &gt;= 8), IF($T1068 &lt;&gt; "", $H1068/$T1068, ""), ""),"")</f>
        <v/>
      </c>
      <c r="AC1068" s="10" t="str">
        <f>IF(Overall!$A1070&lt;&gt;"",IF(AND(MONTH($O1068) &lt;= 9, MONTH($P1068) &gt;= 9), IF($T1068 &lt;&gt; "", $H1068/$T1068, ""), ""),"")</f>
        <v/>
      </c>
      <c r="AD1068" s="10" t="str">
        <f>IF(Overall!$A1070&lt;&gt;"",IF(AND(MONTH($O1068) &lt;= 10, MONTH($P1068) &gt;= 10), IF($T1068 &lt;&gt; "", $H1068/$T1068, ""), ""),"")</f>
        <v/>
      </c>
      <c r="AE1068" s="10" t="str">
        <f>IF(Overall!$A1070&lt;&gt;"",IF(AND(MONTH($O1068) &lt;= 11, MONTH($P1068) &gt;= 11), IF($T1068 &lt;&gt; "", $H1068/$T1068, ""), ""),"")</f>
        <v/>
      </c>
      <c r="AF1068" s="10" t="str">
        <f>IF(Overall!$A1070&lt;&gt;"",IF(AND(MONTH($O1068) &lt;= 12, MONTH($P1068) &gt;= 12), IF($T1068 &lt;&gt; "", $H1068/$T1068, ""), ""),"")</f>
        <v/>
      </c>
      <c r="AH1068" s="10" t="str">
        <f ca="1">IFERROR(IF(AND(NOW()&lt;= EOMONTH(DATE(YEAR($P1068),1, 1), 0), Overall!$A1070&lt;&gt;"", MONTH($O1068) &lt;= 1, MONTH($P1068) &gt;= 1), IF($T1068 &lt;&gt; "", $H1068/$T1068, ""), ""), "")</f>
        <v/>
      </c>
      <c r="AI1068" s="10" t="str">
        <f ca="1">IFERROR(IF(AND(NOW()&lt;= EOMONTH(DATE(YEAR($P1068),2, 1), 0), Overall!$A1070&lt;&gt;"", MONTH($O1068) &lt;= 2, MONTH($P1068) &gt;= 2), IF($T1068 &lt;&gt; "", $H1068/$T1068, ""), ""), "")</f>
        <v/>
      </c>
      <c r="AJ1068" s="10" t="str">
        <f ca="1">IFERROR(IF(AND(NOW()&lt;= EOMONTH(DATE(YEAR($P1068),3, 1), 0), Overall!$A1070&lt;&gt;"", MONTH($O1068) &lt;= 3, MONTH($P1068) &gt;= 3), IF($T1068 &lt;&gt; "", $H1068/$T1068, ""), ""), "")</f>
        <v/>
      </c>
      <c r="AK1068" s="10" t="str">
        <f ca="1">IFERROR(IF(AND(NOW()&lt;= EOMONTH(DATE(YEAR($P1068),4, 1), 0), Overall!$A1070&lt;&gt;"", MONTH($O1068) &lt;= 4, MONTH($P1068) &gt;= 4), IF($T1068 &lt;&gt; "", $H1068/$T1068, ""), ""), "")</f>
        <v/>
      </c>
      <c r="AL1068" s="10" t="str">
        <f ca="1">IFERROR(IF(AND(NOW()&lt;= EOMONTH(DATE(YEAR($P1068),5, 1), 0), Overall!$A1070&lt;&gt;"", MONTH($O1068) &lt;= 5, MONTH($P1068) &gt;= 5), IF($T1068 &lt;&gt; "", $H1068/$T1068, ""), ""), "")</f>
        <v/>
      </c>
      <c r="AM1068" s="10" t="str">
        <f ca="1">IFERROR(IF(AND(NOW()&lt;= EOMONTH(DATE(YEAR($P1068),6, 1), 0), Overall!$A1070&lt;&gt;"", MONTH($O1068) &lt;= 6, MONTH($P1068) &gt;= 6), IF($T1068 &lt;&gt; "", $H1068/$T1068, ""), ""), "")</f>
        <v/>
      </c>
      <c r="AN1068" s="10" t="str">
        <f ca="1">IFERROR(IF(AND(NOW()&lt;= EOMONTH(DATE(YEAR($P1068),7, 1), 0), Overall!$A1070&lt;&gt;"", MONTH($O1068) &lt;= 7, MONTH($P1068) &gt;= 7), IF($T1068 &lt;&gt; "", $H1068/$T1068, ""), ""), "")</f>
        <v/>
      </c>
      <c r="AO1068" s="10" t="str">
        <f ca="1">IFERROR(IF(AND(NOW()&lt;= EOMONTH(DATE(YEAR($P1068),8, 1), 0), Overall!$A1070&lt;&gt;"", MONTH($O1068) &lt;= 8, MONTH($P1068) &gt;= 8), IF($T1068 &lt;&gt; "", $H1068/$T1068, ""), ""), "")</f>
        <v/>
      </c>
      <c r="AP1068" s="10" t="str">
        <f ca="1">IFERROR(IF(AND(NOW()&lt;= EOMONTH(DATE(YEAR($P1068),9, 1), 0), Overall!$A1070&lt;&gt;"", MONTH($O1068) &lt;= 9, MONTH($P1068) &gt;= 9), IF($T1068 &lt;&gt; "", $H1068/$T1068, ""), ""), "")</f>
        <v/>
      </c>
      <c r="AQ1068" s="10" t="str">
        <f ca="1">IFERROR(IF(AND(NOW()&lt;= EOMONTH(DATE(YEAR($P1068),10, 1), 0), Overall!$A1070&lt;&gt;"", MONTH($O1068) &lt;= 10, MONTH($P1068) &gt;= 10), IF($T1068 &lt;&gt; "", $H1068/$T1068, ""), ""), "")</f>
        <v/>
      </c>
      <c r="AR1068" s="10" t="str">
        <f ca="1">IFERROR(IF(AND(NOW()&lt;= EOMONTH(DATE(YEAR($P1068),11, 1), 0), Overall!$A1070&lt;&gt;"", MONTH($O1068) &lt;=11, MONTH($P1068) &gt;= 11), IF($T1068 &lt;&gt; "", $H1068/$T1068, ""), ""), "")</f>
        <v/>
      </c>
      <c r="AS1068" s="10" t="str">
        <f ca="1">IFERROR(IF(AND(NOW()&lt;= EOMONTH(DATE(YEAR($P1068),12, 1), 0), Overall!$A1070&lt;&gt;"", MONTH($O1068) &lt;= 12, MONTH($P1068) &gt;= 12), IF($T1068 &lt;&gt; "", $H1068/$T1068, ""), ""), "")</f>
        <v/>
      </c>
      <c r="AT1068" s="16">
        <f t="shared" ca="1" si="34"/>
        <v>0</v>
      </c>
    </row>
    <row r="1069" spans="1:46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6" t="str">
        <f>IF(Overall!T1071&lt;&gt;"",VALUE(Overall!T1071),"")</f>
        <v/>
      </c>
      <c r="O1069" s="7" t="str">
        <f>IF(Overall!L1071&lt;&gt;"", DATEVALUE(Overall!L1071), "")</f>
        <v/>
      </c>
      <c r="P1069" s="7" t="str">
        <f>IF(Overall!M1071&lt;&gt;"", DATEVALUE(Overall!M1071), "")</f>
        <v/>
      </c>
      <c r="Q1069" s="7" t="str">
        <f>IF(Overall!S1071&lt;&gt;"",_xlfn.VALUETOTEXT(Overall!S1071),"")</f>
        <v/>
      </c>
      <c r="R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S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T1069" s="5" t="str">
        <f t="shared" si="33"/>
        <v/>
      </c>
      <c r="U1069" s="10" t="str">
        <f>IF(Overall!$A1071&lt;&gt;"",IF(AND(MONTH($O1069) &lt;= 1, MONTH($P1069) &gt;= 1), IF($T1069 &lt;&gt; "", $H1069/$T1069, ""), ""),"")</f>
        <v/>
      </c>
      <c r="V1069" s="10" t="str">
        <f>IF(Overall!$A1071&lt;&gt;"",IF(AND(MONTH($O1069) &lt;= 2, MONTH($P1069) &gt;= 2), IF($T1069 &lt;&gt; "", $H1069/$T1069, ""), ""),"")</f>
        <v/>
      </c>
      <c r="W1069" s="10" t="str">
        <f>IF(Overall!$A1071&lt;&gt;"",IF(AND(MONTH($O1069) &lt;= 3, MONTH($P1069) &gt;= 3), IF($T1069 &lt;&gt; "", $H1069/$T1069, ""), ""),"")</f>
        <v/>
      </c>
      <c r="X1069" s="10" t="str">
        <f>IF(Overall!$A1071&lt;&gt;"",IF(AND(MONTH($O1069) &lt;= 4, MONTH($P1069) &gt;= 4), IF($T1069 &lt;&gt; "", $H1069/$T1069, ""), ""),"")</f>
        <v/>
      </c>
      <c r="Y1069" s="10" t="str">
        <f>IF(Overall!$A1071&lt;&gt;"",IF(AND(MONTH($O1069) &lt;= 5, MONTH($P1069) &gt;= 5), IF($T1069 &lt;&gt; "", $H1069/$T1069, ""), ""),"")</f>
        <v/>
      </c>
      <c r="Z1069" s="10" t="str">
        <f>IF(Overall!$A1071&lt;&gt;"",IF(AND(MONTH($O1069) &lt;= 6, MONTH($P1069) &gt;= 6), IF($T1069 &lt;&gt; "", $H1069/$T1069, ""), ""),"")</f>
        <v/>
      </c>
      <c r="AA1069" s="10" t="str">
        <f>IF(Overall!$A1071&lt;&gt;"",IF(AND(MONTH($O1069) &lt;= 7, MONTH($P1069) &gt;= 7 ), IF($T1069 &lt;&gt; "", $H1069/$T1069, ""), ""),"")</f>
        <v/>
      </c>
      <c r="AB1069" s="10" t="str">
        <f>IF(Overall!$A1071&lt;&gt;"",IF(AND(MONTH($O1069) &lt;= 8, MONTH($P1069) &gt;= 8), IF($T1069 &lt;&gt; "", $H1069/$T1069, ""), ""),"")</f>
        <v/>
      </c>
      <c r="AC1069" s="10" t="str">
        <f>IF(Overall!$A1071&lt;&gt;"",IF(AND(MONTH($O1069) &lt;= 9, MONTH($P1069) &gt;= 9), IF($T1069 &lt;&gt; "", $H1069/$T1069, ""), ""),"")</f>
        <v/>
      </c>
      <c r="AD1069" s="10" t="str">
        <f>IF(Overall!$A1071&lt;&gt;"",IF(AND(MONTH($O1069) &lt;= 10, MONTH($P1069) &gt;= 10), IF($T1069 &lt;&gt; "", $H1069/$T1069, ""), ""),"")</f>
        <v/>
      </c>
      <c r="AE1069" s="10" t="str">
        <f>IF(Overall!$A1071&lt;&gt;"",IF(AND(MONTH($O1069) &lt;= 11, MONTH($P1069) &gt;= 11), IF($T1069 &lt;&gt; "", $H1069/$T1069, ""), ""),"")</f>
        <v/>
      </c>
      <c r="AF1069" s="10" t="str">
        <f>IF(Overall!$A1071&lt;&gt;"",IF(AND(MONTH($O1069) &lt;= 12, MONTH($P1069) &gt;= 12), IF($T1069 &lt;&gt; "", $H1069/$T1069, ""), ""),"")</f>
        <v/>
      </c>
      <c r="AH1069" s="10" t="str">
        <f ca="1">IFERROR(IF(AND(NOW()&lt;= EOMONTH(DATE(YEAR($P1069),1, 1), 0), Overall!$A1071&lt;&gt;"", MONTH($O1069) &lt;= 1, MONTH($P1069) &gt;= 1), IF($T1069 &lt;&gt; "", $H1069/$T1069, ""), ""), "")</f>
        <v/>
      </c>
      <c r="AI1069" s="10" t="str">
        <f ca="1">IFERROR(IF(AND(NOW()&lt;= EOMONTH(DATE(YEAR($P1069),2, 1), 0), Overall!$A1071&lt;&gt;"", MONTH($O1069) &lt;= 2, MONTH($P1069) &gt;= 2), IF($T1069 &lt;&gt; "", $H1069/$T1069, ""), ""), "")</f>
        <v/>
      </c>
      <c r="AJ1069" s="10" t="str">
        <f ca="1">IFERROR(IF(AND(NOW()&lt;= EOMONTH(DATE(YEAR($P1069),3, 1), 0), Overall!$A1071&lt;&gt;"", MONTH($O1069) &lt;= 3, MONTH($P1069) &gt;= 3), IF($T1069 &lt;&gt; "", $H1069/$T1069, ""), ""), "")</f>
        <v/>
      </c>
      <c r="AK1069" s="10" t="str">
        <f ca="1">IFERROR(IF(AND(NOW()&lt;= EOMONTH(DATE(YEAR($P1069),4, 1), 0), Overall!$A1071&lt;&gt;"", MONTH($O1069) &lt;= 4, MONTH($P1069) &gt;= 4), IF($T1069 &lt;&gt; "", $H1069/$T1069, ""), ""), "")</f>
        <v/>
      </c>
      <c r="AL1069" s="10" t="str">
        <f ca="1">IFERROR(IF(AND(NOW()&lt;= EOMONTH(DATE(YEAR($P1069),5, 1), 0), Overall!$A1071&lt;&gt;"", MONTH($O1069) &lt;= 5, MONTH($P1069) &gt;= 5), IF($T1069 &lt;&gt; "", $H1069/$T1069, ""), ""), "")</f>
        <v/>
      </c>
      <c r="AM1069" s="10" t="str">
        <f ca="1">IFERROR(IF(AND(NOW()&lt;= EOMONTH(DATE(YEAR($P1069),6, 1), 0), Overall!$A1071&lt;&gt;"", MONTH($O1069) &lt;= 6, MONTH($P1069) &gt;= 6), IF($T1069 &lt;&gt; "", $H1069/$T1069, ""), ""), "")</f>
        <v/>
      </c>
      <c r="AN1069" s="10" t="str">
        <f ca="1">IFERROR(IF(AND(NOW()&lt;= EOMONTH(DATE(YEAR($P1069),7, 1), 0), Overall!$A1071&lt;&gt;"", MONTH($O1069) &lt;= 7, MONTH($P1069) &gt;= 7), IF($T1069 &lt;&gt; "", $H1069/$T1069, ""), ""), "")</f>
        <v/>
      </c>
      <c r="AO1069" s="10" t="str">
        <f ca="1">IFERROR(IF(AND(NOW()&lt;= EOMONTH(DATE(YEAR($P1069),8, 1), 0), Overall!$A1071&lt;&gt;"", MONTH($O1069) &lt;= 8, MONTH($P1069) &gt;= 8), IF($T1069 &lt;&gt; "", $H1069/$T1069, ""), ""), "")</f>
        <v/>
      </c>
      <c r="AP1069" s="10" t="str">
        <f ca="1">IFERROR(IF(AND(NOW()&lt;= EOMONTH(DATE(YEAR($P1069),9, 1), 0), Overall!$A1071&lt;&gt;"", MONTH($O1069) &lt;= 9, MONTH($P1069) &gt;= 9), IF($T1069 &lt;&gt; "", $H1069/$T1069, ""), ""), "")</f>
        <v/>
      </c>
      <c r="AQ1069" s="10" t="str">
        <f ca="1">IFERROR(IF(AND(NOW()&lt;= EOMONTH(DATE(YEAR($P1069),10, 1), 0), Overall!$A1071&lt;&gt;"", MONTH($O1069) &lt;= 10, MONTH($P1069) &gt;= 10), IF($T1069 &lt;&gt; "", $H1069/$T1069, ""), ""), "")</f>
        <v/>
      </c>
      <c r="AR1069" s="10" t="str">
        <f ca="1">IFERROR(IF(AND(NOW()&lt;= EOMONTH(DATE(YEAR($P1069),11, 1), 0), Overall!$A1071&lt;&gt;"", MONTH($O1069) &lt;=11, MONTH($P1069) &gt;= 11), IF($T1069 &lt;&gt; "", $H1069/$T1069, ""), ""), "")</f>
        <v/>
      </c>
      <c r="AS1069" s="10" t="str">
        <f ca="1">IFERROR(IF(AND(NOW()&lt;= EOMONTH(DATE(YEAR($P1069),12, 1), 0), Overall!$A1071&lt;&gt;"", MONTH($O1069) &lt;= 12, MONTH($P1069) &gt;= 12), IF($T1069 &lt;&gt; "", $H1069/$T1069, ""), ""), "")</f>
        <v/>
      </c>
      <c r="AT1069" s="16">
        <f t="shared" ca="1" si="34"/>
        <v>0</v>
      </c>
    </row>
    <row r="1070" spans="1:46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6" t="str">
        <f>IF(Overall!T1072&lt;&gt;"",VALUE(Overall!T1072),"")</f>
        <v/>
      </c>
      <c r="O1070" s="7" t="str">
        <f>IF(Overall!L1072&lt;&gt;"", DATEVALUE(Overall!L1072), "")</f>
        <v/>
      </c>
      <c r="P1070" s="7" t="str">
        <f>IF(Overall!M1072&lt;&gt;"", DATEVALUE(Overall!M1072), "")</f>
        <v/>
      </c>
      <c r="Q1070" s="7" t="str">
        <f>IF(Overall!S1072&lt;&gt;"",_xlfn.VALUETOTEXT(Overall!S1072),"")</f>
        <v/>
      </c>
      <c r="R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S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T1070" s="5" t="str">
        <f t="shared" si="33"/>
        <v/>
      </c>
      <c r="U1070" s="10" t="str">
        <f>IF(Overall!$A1072&lt;&gt;"",IF(AND(MONTH($O1070) &lt;= 1, MONTH($P1070) &gt;= 1), IF($T1070 &lt;&gt; "", $H1070/$T1070, ""), ""),"")</f>
        <v/>
      </c>
      <c r="V1070" s="10" t="str">
        <f>IF(Overall!$A1072&lt;&gt;"",IF(AND(MONTH($O1070) &lt;= 2, MONTH($P1070) &gt;= 2), IF($T1070 &lt;&gt; "", $H1070/$T1070, ""), ""),"")</f>
        <v/>
      </c>
      <c r="W1070" s="10" t="str">
        <f>IF(Overall!$A1072&lt;&gt;"",IF(AND(MONTH($O1070) &lt;= 3, MONTH($P1070) &gt;= 3), IF($T1070 &lt;&gt; "", $H1070/$T1070, ""), ""),"")</f>
        <v/>
      </c>
      <c r="X1070" s="10" t="str">
        <f>IF(Overall!$A1072&lt;&gt;"",IF(AND(MONTH($O1070) &lt;= 4, MONTH($P1070) &gt;= 4), IF($T1070 &lt;&gt; "", $H1070/$T1070, ""), ""),"")</f>
        <v/>
      </c>
      <c r="Y1070" s="10" t="str">
        <f>IF(Overall!$A1072&lt;&gt;"",IF(AND(MONTH($O1070) &lt;= 5, MONTH($P1070) &gt;= 5), IF($T1070 &lt;&gt; "", $H1070/$T1070, ""), ""),"")</f>
        <v/>
      </c>
      <c r="Z1070" s="10" t="str">
        <f>IF(Overall!$A1072&lt;&gt;"",IF(AND(MONTH($O1070) &lt;= 6, MONTH($P1070) &gt;= 6), IF($T1070 &lt;&gt; "", $H1070/$T1070, ""), ""),"")</f>
        <v/>
      </c>
      <c r="AA1070" s="10" t="str">
        <f>IF(Overall!$A1072&lt;&gt;"",IF(AND(MONTH($O1070) &lt;= 7, MONTH($P1070) &gt;= 7 ), IF($T1070 &lt;&gt; "", $H1070/$T1070, ""), ""),"")</f>
        <v/>
      </c>
      <c r="AB1070" s="10" t="str">
        <f>IF(Overall!$A1072&lt;&gt;"",IF(AND(MONTH($O1070) &lt;= 8, MONTH($P1070) &gt;= 8), IF($T1070 &lt;&gt; "", $H1070/$T1070, ""), ""),"")</f>
        <v/>
      </c>
      <c r="AC1070" s="10" t="str">
        <f>IF(Overall!$A1072&lt;&gt;"",IF(AND(MONTH($O1070) &lt;= 9, MONTH($P1070) &gt;= 9), IF($T1070 &lt;&gt; "", $H1070/$T1070, ""), ""),"")</f>
        <v/>
      </c>
      <c r="AD1070" s="10" t="str">
        <f>IF(Overall!$A1072&lt;&gt;"",IF(AND(MONTH($O1070) &lt;= 10, MONTH($P1070) &gt;= 10), IF($T1070 &lt;&gt; "", $H1070/$T1070, ""), ""),"")</f>
        <v/>
      </c>
      <c r="AE1070" s="10" t="str">
        <f>IF(Overall!$A1072&lt;&gt;"",IF(AND(MONTH($O1070) &lt;= 11, MONTH($P1070) &gt;= 11), IF($T1070 &lt;&gt; "", $H1070/$T1070, ""), ""),"")</f>
        <v/>
      </c>
      <c r="AF1070" s="10" t="str">
        <f>IF(Overall!$A1072&lt;&gt;"",IF(AND(MONTH($O1070) &lt;= 12, MONTH($P1070) &gt;= 12), IF($T1070 &lt;&gt; "", $H1070/$T1070, ""), ""),"")</f>
        <v/>
      </c>
      <c r="AH1070" s="10" t="str">
        <f ca="1">IFERROR(IF(AND(NOW()&lt;= EOMONTH(DATE(YEAR($P1070),1, 1), 0), Overall!$A1072&lt;&gt;"", MONTH($O1070) &lt;= 1, MONTH($P1070) &gt;= 1), IF($T1070 &lt;&gt; "", $H1070/$T1070, ""), ""), "")</f>
        <v/>
      </c>
      <c r="AI1070" s="10" t="str">
        <f ca="1">IFERROR(IF(AND(NOW()&lt;= EOMONTH(DATE(YEAR($P1070),2, 1), 0), Overall!$A1072&lt;&gt;"", MONTH($O1070) &lt;= 2, MONTH($P1070) &gt;= 2), IF($T1070 &lt;&gt; "", $H1070/$T1070, ""), ""), "")</f>
        <v/>
      </c>
      <c r="AJ1070" s="10" t="str">
        <f ca="1">IFERROR(IF(AND(NOW()&lt;= EOMONTH(DATE(YEAR($P1070),3, 1), 0), Overall!$A1072&lt;&gt;"", MONTH($O1070) &lt;= 3, MONTH($P1070) &gt;= 3), IF($T1070 &lt;&gt; "", $H1070/$T1070, ""), ""), "")</f>
        <v/>
      </c>
      <c r="AK1070" s="10" t="str">
        <f ca="1">IFERROR(IF(AND(NOW()&lt;= EOMONTH(DATE(YEAR($P1070),4, 1), 0), Overall!$A1072&lt;&gt;"", MONTH($O1070) &lt;= 4, MONTH($P1070) &gt;= 4), IF($T1070 &lt;&gt; "", $H1070/$T1070, ""), ""), "")</f>
        <v/>
      </c>
      <c r="AL1070" s="10" t="str">
        <f ca="1">IFERROR(IF(AND(NOW()&lt;= EOMONTH(DATE(YEAR($P1070),5, 1), 0), Overall!$A1072&lt;&gt;"", MONTH($O1070) &lt;= 5, MONTH($P1070) &gt;= 5), IF($T1070 &lt;&gt; "", $H1070/$T1070, ""), ""), "")</f>
        <v/>
      </c>
      <c r="AM1070" s="10" t="str">
        <f ca="1">IFERROR(IF(AND(NOW()&lt;= EOMONTH(DATE(YEAR($P1070),6, 1), 0), Overall!$A1072&lt;&gt;"", MONTH($O1070) &lt;= 6, MONTH($P1070) &gt;= 6), IF($T1070 &lt;&gt; "", $H1070/$T1070, ""), ""), "")</f>
        <v/>
      </c>
      <c r="AN1070" s="10" t="str">
        <f ca="1">IFERROR(IF(AND(NOW()&lt;= EOMONTH(DATE(YEAR($P1070),7, 1), 0), Overall!$A1072&lt;&gt;"", MONTH($O1070) &lt;= 7, MONTH($P1070) &gt;= 7), IF($T1070 &lt;&gt; "", $H1070/$T1070, ""), ""), "")</f>
        <v/>
      </c>
      <c r="AO1070" s="10" t="str">
        <f ca="1">IFERROR(IF(AND(NOW()&lt;= EOMONTH(DATE(YEAR($P1070),8, 1), 0), Overall!$A1072&lt;&gt;"", MONTH($O1070) &lt;= 8, MONTH($P1070) &gt;= 8), IF($T1070 &lt;&gt; "", $H1070/$T1070, ""), ""), "")</f>
        <v/>
      </c>
      <c r="AP1070" s="10" t="str">
        <f ca="1">IFERROR(IF(AND(NOW()&lt;= EOMONTH(DATE(YEAR($P1070),9, 1), 0), Overall!$A1072&lt;&gt;"", MONTH($O1070) &lt;= 9, MONTH($P1070) &gt;= 9), IF($T1070 &lt;&gt; "", $H1070/$T1070, ""), ""), "")</f>
        <v/>
      </c>
      <c r="AQ1070" s="10" t="str">
        <f ca="1">IFERROR(IF(AND(NOW()&lt;= EOMONTH(DATE(YEAR($P1070),10, 1), 0), Overall!$A1072&lt;&gt;"", MONTH($O1070) &lt;= 10, MONTH($P1070) &gt;= 10), IF($T1070 &lt;&gt; "", $H1070/$T1070, ""), ""), "")</f>
        <v/>
      </c>
      <c r="AR1070" s="10" t="str">
        <f ca="1">IFERROR(IF(AND(NOW()&lt;= EOMONTH(DATE(YEAR($P1070),11, 1), 0), Overall!$A1072&lt;&gt;"", MONTH($O1070) &lt;=11, MONTH($P1070) &gt;= 11), IF($T1070 &lt;&gt; "", $H1070/$T1070, ""), ""), "")</f>
        <v/>
      </c>
      <c r="AS1070" s="10" t="str">
        <f ca="1">IFERROR(IF(AND(NOW()&lt;= EOMONTH(DATE(YEAR($P1070),12, 1), 0), Overall!$A1072&lt;&gt;"", MONTH($O1070) &lt;= 12, MONTH($P1070) &gt;= 12), IF($T1070 &lt;&gt; "", $H1070/$T1070, ""), ""), "")</f>
        <v/>
      </c>
      <c r="AT1070" s="16">
        <f t="shared" ca="1" si="34"/>
        <v>0</v>
      </c>
    </row>
    <row r="1071" spans="1:46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6" t="str">
        <f>IF(Overall!T1073&lt;&gt;"",VALUE(Overall!T1073),"")</f>
        <v/>
      </c>
      <c r="O1071" s="7" t="str">
        <f>IF(Overall!L1073&lt;&gt;"", DATEVALUE(Overall!L1073), "")</f>
        <v/>
      </c>
      <c r="P1071" s="7" t="str">
        <f>IF(Overall!M1073&lt;&gt;"", DATEVALUE(Overall!M1073), "")</f>
        <v/>
      </c>
      <c r="Q1071" s="7" t="str">
        <f>IF(Overall!S1073&lt;&gt;"",_xlfn.VALUETOTEXT(Overall!S1073),"")</f>
        <v/>
      </c>
      <c r="R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S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T1071" s="5" t="str">
        <f t="shared" si="33"/>
        <v/>
      </c>
      <c r="U1071" s="10" t="str">
        <f>IF(Overall!$A1073&lt;&gt;"",IF(AND(MONTH($O1071) &lt;= 1, MONTH($P1071) &gt;= 1), IF($T1071 &lt;&gt; "", $H1071/$T1071, ""), ""),"")</f>
        <v/>
      </c>
      <c r="V1071" s="10" t="str">
        <f>IF(Overall!$A1073&lt;&gt;"",IF(AND(MONTH($O1071) &lt;= 2, MONTH($P1071) &gt;= 2), IF($T1071 &lt;&gt; "", $H1071/$T1071, ""), ""),"")</f>
        <v/>
      </c>
      <c r="W1071" s="10" t="str">
        <f>IF(Overall!$A1073&lt;&gt;"",IF(AND(MONTH($O1071) &lt;= 3, MONTH($P1071) &gt;= 3), IF($T1071 &lt;&gt; "", $H1071/$T1071, ""), ""),"")</f>
        <v/>
      </c>
      <c r="X1071" s="10" t="str">
        <f>IF(Overall!$A1073&lt;&gt;"",IF(AND(MONTH($O1071) &lt;= 4, MONTH($P1071) &gt;= 4), IF($T1071 &lt;&gt; "", $H1071/$T1071, ""), ""),"")</f>
        <v/>
      </c>
      <c r="Y1071" s="10" t="str">
        <f>IF(Overall!$A1073&lt;&gt;"",IF(AND(MONTH($O1071) &lt;= 5, MONTH($P1071) &gt;= 5), IF($T1071 &lt;&gt; "", $H1071/$T1071, ""), ""),"")</f>
        <v/>
      </c>
      <c r="Z1071" s="10" t="str">
        <f>IF(Overall!$A1073&lt;&gt;"",IF(AND(MONTH($O1071) &lt;= 6, MONTH($P1071) &gt;= 6), IF($T1071 &lt;&gt; "", $H1071/$T1071, ""), ""),"")</f>
        <v/>
      </c>
      <c r="AA1071" s="10" t="str">
        <f>IF(Overall!$A1073&lt;&gt;"",IF(AND(MONTH($O1071) &lt;= 7, MONTH($P1071) &gt;= 7 ), IF($T1071 &lt;&gt; "", $H1071/$T1071, ""), ""),"")</f>
        <v/>
      </c>
      <c r="AB1071" s="10" t="str">
        <f>IF(Overall!$A1073&lt;&gt;"",IF(AND(MONTH($O1071) &lt;= 8, MONTH($P1071) &gt;= 8), IF($T1071 &lt;&gt; "", $H1071/$T1071, ""), ""),"")</f>
        <v/>
      </c>
      <c r="AC1071" s="10" t="str">
        <f>IF(Overall!$A1073&lt;&gt;"",IF(AND(MONTH($O1071) &lt;= 9, MONTH($P1071) &gt;= 9), IF($T1071 &lt;&gt; "", $H1071/$T1071, ""), ""),"")</f>
        <v/>
      </c>
      <c r="AD1071" s="10" t="str">
        <f>IF(Overall!$A1073&lt;&gt;"",IF(AND(MONTH($O1071) &lt;= 10, MONTH($P1071) &gt;= 10), IF($T1071 &lt;&gt; "", $H1071/$T1071, ""), ""),"")</f>
        <v/>
      </c>
      <c r="AE1071" s="10" t="str">
        <f>IF(Overall!$A1073&lt;&gt;"",IF(AND(MONTH($O1071) &lt;= 11, MONTH($P1071) &gt;= 11), IF($T1071 &lt;&gt; "", $H1071/$T1071, ""), ""),"")</f>
        <v/>
      </c>
      <c r="AF1071" s="10" t="str">
        <f>IF(Overall!$A1073&lt;&gt;"",IF(AND(MONTH($O1071) &lt;= 12, MONTH($P1071) &gt;= 12), IF($T1071 &lt;&gt; "", $H1071/$T1071, ""), ""),"")</f>
        <v/>
      </c>
      <c r="AH1071" s="10" t="str">
        <f ca="1">IFERROR(IF(AND(NOW()&lt;= EOMONTH(DATE(YEAR($P1071),1, 1), 0), Overall!$A1073&lt;&gt;"", MONTH($O1071) &lt;= 1, MONTH($P1071) &gt;= 1), IF($T1071 &lt;&gt; "", $H1071/$T1071, ""), ""), "")</f>
        <v/>
      </c>
      <c r="AI1071" s="10" t="str">
        <f ca="1">IFERROR(IF(AND(NOW()&lt;= EOMONTH(DATE(YEAR($P1071),2, 1), 0), Overall!$A1073&lt;&gt;"", MONTH($O1071) &lt;= 2, MONTH($P1071) &gt;= 2), IF($T1071 &lt;&gt; "", $H1071/$T1071, ""), ""), "")</f>
        <v/>
      </c>
      <c r="AJ1071" s="10" t="str">
        <f ca="1">IFERROR(IF(AND(NOW()&lt;= EOMONTH(DATE(YEAR($P1071),3, 1), 0), Overall!$A1073&lt;&gt;"", MONTH($O1071) &lt;= 3, MONTH($P1071) &gt;= 3), IF($T1071 &lt;&gt; "", $H1071/$T1071, ""), ""), "")</f>
        <v/>
      </c>
      <c r="AK1071" s="10" t="str">
        <f ca="1">IFERROR(IF(AND(NOW()&lt;= EOMONTH(DATE(YEAR($P1071),4, 1), 0), Overall!$A1073&lt;&gt;"", MONTH($O1071) &lt;= 4, MONTH($P1071) &gt;= 4), IF($T1071 &lt;&gt; "", $H1071/$T1071, ""), ""), "")</f>
        <v/>
      </c>
      <c r="AL1071" s="10" t="str">
        <f ca="1">IFERROR(IF(AND(NOW()&lt;= EOMONTH(DATE(YEAR($P1071),5, 1), 0), Overall!$A1073&lt;&gt;"", MONTH($O1071) &lt;= 5, MONTH($P1071) &gt;= 5), IF($T1071 &lt;&gt; "", $H1071/$T1071, ""), ""), "")</f>
        <v/>
      </c>
      <c r="AM1071" s="10" t="str">
        <f ca="1">IFERROR(IF(AND(NOW()&lt;= EOMONTH(DATE(YEAR($P1071),6, 1), 0), Overall!$A1073&lt;&gt;"", MONTH($O1071) &lt;= 6, MONTH($P1071) &gt;= 6), IF($T1071 &lt;&gt; "", $H1071/$T1071, ""), ""), "")</f>
        <v/>
      </c>
      <c r="AN1071" s="10" t="str">
        <f ca="1">IFERROR(IF(AND(NOW()&lt;= EOMONTH(DATE(YEAR($P1071),7, 1), 0), Overall!$A1073&lt;&gt;"", MONTH($O1071) &lt;= 7, MONTH($P1071) &gt;= 7), IF($T1071 &lt;&gt; "", $H1071/$T1071, ""), ""), "")</f>
        <v/>
      </c>
      <c r="AO1071" s="10" t="str">
        <f ca="1">IFERROR(IF(AND(NOW()&lt;= EOMONTH(DATE(YEAR($P1071),8, 1), 0), Overall!$A1073&lt;&gt;"", MONTH($O1071) &lt;= 8, MONTH($P1071) &gt;= 8), IF($T1071 &lt;&gt; "", $H1071/$T1071, ""), ""), "")</f>
        <v/>
      </c>
      <c r="AP1071" s="10" t="str">
        <f ca="1">IFERROR(IF(AND(NOW()&lt;= EOMONTH(DATE(YEAR($P1071),9, 1), 0), Overall!$A1073&lt;&gt;"", MONTH($O1071) &lt;= 9, MONTH($P1071) &gt;= 9), IF($T1071 &lt;&gt; "", $H1071/$T1071, ""), ""), "")</f>
        <v/>
      </c>
      <c r="AQ1071" s="10" t="str">
        <f ca="1">IFERROR(IF(AND(NOW()&lt;= EOMONTH(DATE(YEAR($P1071),10, 1), 0), Overall!$A1073&lt;&gt;"", MONTH($O1071) &lt;= 10, MONTH($P1071) &gt;= 10), IF($T1071 &lt;&gt; "", $H1071/$T1071, ""), ""), "")</f>
        <v/>
      </c>
      <c r="AR1071" s="10" t="str">
        <f ca="1">IFERROR(IF(AND(NOW()&lt;= EOMONTH(DATE(YEAR($P1071),11, 1), 0), Overall!$A1073&lt;&gt;"", MONTH($O1071) &lt;=11, MONTH($P1071) &gt;= 11), IF($T1071 &lt;&gt; "", $H1071/$T1071, ""), ""), "")</f>
        <v/>
      </c>
      <c r="AS1071" s="10" t="str">
        <f ca="1">IFERROR(IF(AND(NOW()&lt;= EOMONTH(DATE(YEAR($P1071),12, 1), 0), Overall!$A1073&lt;&gt;"", MONTH($O1071) &lt;= 12, MONTH($P1071) &gt;= 12), IF($T1071 &lt;&gt; "", $H1071/$T1071, ""), ""), "")</f>
        <v/>
      </c>
      <c r="AT1071" s="16">
        <f t="shared" ca="1" si="34"/>
        <v>0</v>
      </c>
    </row>
    <row r="1072" spans="1:46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6" t="str">
        <f>IF(Overall!T1074&lt;&gt;"",VALUE(Overall!T1074),"")</f>
        <v/>
      </c>
      <c r="O1072" s="7" t="str">
        <f>IF(Overall!L1074&lt;&gt;"", DATEVALUE(Overall!L1074), "")</f>
        <v/>
      </c>
      <c r="P1072" s="7" t="str">
        <f>IF(Overall!M1074&lt;&gt;"", DATEVALUE(Overall!M1074), "")</f>
        <v/>
      </c>
      <c r="Q1072" s="7" t="str">
        <f>IF(Overall!S1074&lt;&gt;"",_xlfn.VALUETOTEXT(Overall!S1074),"")</f>
        <v/>
      </c>
      <c r="R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S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T1072" s="5" t="str">
        <f t="shared" si="33"/>
        <v/>
      </c>
      <c r="U1072" s="10" t="str">
        <f>IF(Overall!$A1074&lt;&gt;"",IF(AND(MONTH($O1072) &lt;= 1, MONTH($P1072) &gt;= 1), IF($T1072 &lt;&gt; "", $H1072/$T1072, ""), ""),"")</f>
        <v/>
      </c>
      <c r="V1072" s="10" t="str">
        <f>IF(Overall!$A1074&lt;&gt;"",IF(AND(MONTH($O1072) &lt;= 2, MONTH($P1072) &gt;= 2), IF($T1072 &lt;&gt; "", $H1072/$T1072, ""), ""),"")</f>
        <v/>
      </c>
      <c r="W1072" s="10" t="str">
        <f>IF(Overall!$A1074&lt;&gt;"",IF(AND(MONTH($O1072) &lt;= 3, MONTH($P1072) &gt;= 3), IF($T1072 &lt;&gt; "", $H1072/$T1072, ""), ""),"")</f>
        <v/>
      </c>
      <c r="X1072" s="10" t="str">
        <f>IF(Overall!$A1074&lt;&gt;"",IF(AND(MONTH($O1072) &lt;= 4, MONTH($P1072) &gt;= 4), IF($T1072 &lt;&gt; "", $H1072/$T1072, ""), ""),"")</f>
        <v/>
      </c>
      <c r="Y1072" s="10" t="str">
        <f>IF(Overall!$A1074&lt;&gt;"",IF(AND(MONTH($O1072) &lt;= 5, MONTH($P1072) &gt;= 5), IF($T1072 &lt;&gt; "", $H1072/$T1072, ""), ""),"")</f>
        <v/>
      </c>
      <c r="Z1072" s="10" t="str">
        <f>IF(Overall!$A1074&lt;&gt;"",IF(AND(MONTH($O1072) &lt;= 6, MONTH($P1072) &gt;= 6), IF($T1072 &lt;&gt; "", $H1072/$T1072, ""), ""),"")</f>
        <v/>
      </c>
      <c r="AA1072" s="10" t="str">
        <f>IF(Overall!$A1074&lt;&gt;"",IF(AND(MONTH($O1072) &lt;= 7, MONTH($P1072) &gt;= 7 ), IF($T1072 &lt;&gt; "", $H1072/$T1072, ""), ""),"")</f>
        <v/>
      </c>
      <c r="AB1072" s="10" t="str">
        <f>IF(Overall!$A1074&lt;&gt;"",IF(AND(MONTH($O1072) &lt;= 8, MONTH($P1072) &gt;= 8), IF($T1072 &lt;&gt; "", $H1072/$T1072, ""), ""),"")</f>
        <v/>
      </c>
      <c r="AC1072" s="10" t="str">
        <f>IF(Overall!$A1074&lt;&gt;"",IF(AND(MONTH($O1072) &lt;= 9, MONTH($P1072) &gt;= 9), IF($T1072 &lt;&gt; "", $H1072/$T1072, ""), ""),"")</f>
        <v/>
      </c>
      <c r="AD1072" s="10" t="str">
        <f>IF(Overall!$A1074&lt;&gt;"",IF(AND(MONTH($O1072) &lt;= 10, MONTH($P1072) &gt;= 10), IF($T1072 &lt;&gt; "", $H1072/$T1072, ""), ""),"")</f>
        <v/>
      </c>
      <c r="AE1072" s="10" t="str">
        <f>IF(Overall!$A1074&lt;&gt;"",IF(AND(MONTH($O1072) &lt;= 11, MONTH($P1072) &gt;= 11), IF($T1072 &lt;&gt; "", $H1072/$T1072, ""), ""),"")</f>
        <v/>
      </c>
      <c r="AF1072" s="10" t="str">
        <f>IF(Overall!$A1074&lt;&gt;"",IF(AND(MONTH($O1072) &lt;= 12, MONTH($P1072) &gt;= 12), IF($T1072 &lt;&gt; "", $H1072/$T1072, ""), ""),"")</f>
        <v/>
      </c>
      <c r="AH1072" s="10" t="str">
        <f ca="1">IFERROR(IF(AND(NOW()&lt;= EOMONTH(DATE(YEAR($P1072),1, 1), 0), Overall!$A1074&lt;&gt;"", MONTH($O1072) &lt;= 1, MONTH($P1072) &gt;= 1), IF($T1072 &lt;&gt; "", $H1072/$T1072, ""), ""), "")</f>
        <v/>
      </c>
      <c r="AI1072" s="10" t="str">
        <f ca="1">IFERROR(IF(AND(NOW()&lt;= EOMONTH(DATE(YEAR($P1072),2, 1), 0), Overall!$A1074&lt;&gt;"", MONTH($O1072) &lt;= 2, MONTH($P1072) &gt;= 2), IF($T1072 &lt;&gt; "", $H1072/$T1072, ""), ""), "")</f>
        <v/>
      </c>
      <c r="AJ1072" s="10" t="str">
        <f ca="1">IFERROR(IF(AND(NOW()&lt;= EOMONTH(DATE(YEAR($P1072),3, 1), 0), Overall!$A1074&lt;&gt;"", MONTH($O1072) &lt;= 3, MONTH($P1072) &gt;= 3), IF($T1072 &lt;&gt; "", $H1072/$T1072, ""), ""), "")</f>
        <v/>
      </c>
      <c r="AK1072" s="10" t="str">
        <f ca="1">IFERROR(IF(AND(NOW()&lt;= EOMONTH(DATE(YEAR($P1072),4, 1), 0), Overall!$A1074&lt;&gt;"", MONTH($O1072) &lt;= 4, MONTH($P1072) &gt;= 4), IF($T1072 &lt;&gt; "", $H1072/$T1072, ""), ""), "")</f>
        <v/>
      </c>
      <c r="AL1072" s="10" t="str">
        <f ca="1">IFERROR(IF(AND(NOW()&lt;= EOMONTH(DATE(YEAR($P1072),5, 1), 0), Overall!$A1074&lt;&gt;"", MONTH($O1072) &lt;= 5, MONTH($P1072) &gt;= 5), IF($T1072 &lt;&gt; "", $H1072/$T1072, ""), ""), "")</f>
        <v/>
      </c>
      <c r="AM1072" s="10" t="str">
        <f ca="1">IFERROR(IF(AND(NOW()&lt;= EOMONTH(DATE(YEAR($P1072),6, 1), 0), Overall!$A1074&lt;&gt;"", MONTH($O1072) &lt;= 6, MONTH($P1072) &gt;= 6), IF($T1072 &lt;&gt; "", $H1072/$T1072, ""), ""), "")</f>
        <v/>
      </c>
      <c r="AN1072" s="10" t="str">
        <f ca="1">IFERROR(IF(AND(NOW()&lt;= EOMONTH(DATE(YEAR($P1072),7, 1), 0), Overall!$A1074&lt;&gt;"", MONTH($O1072) &lt;= 7, MONTH($P1072) &gt;= 7), IF($T1072 &lt;&gt; "", $H1072/$T1072, ""), ""), "")</f>
        <v/>
      </c>
      <c r="AO1072" s="10" t="str">
        <f ca="1">IFERROR(IF(AND(NOW()&lt;= EOMONTH(DATE(YEAR($P1072),8, 1), 0), Overall!$A1074&lt;&gt;"", MONTH($O1072) &lt;= 8, MONTH($P1072) &gt;= 8), IF($T1072 &lt;&gt; "", $H1072/$T1072, ""), ""), "")</f>
        <v/>
      </c>
      <c r="AP1072" s="10" t="str">
        <f ca="1">IFERROR(IF(AND(NOW()&lt;= EOMONTH(DATE(YEAR($P1072),9, 1), 0), Overall!$A1074&lt;&gt;"", MONTH($O1072) &lt;= 9, MONTH($P1072) &gt;= 9), IF($T1072 &lt;&gt; "", $H1072/$T1072, ""), ""), "")</f>
        <v/>
      </c>
      <c r="AQ1072" s="10" t="str">
        <f ca="1">IFERROR(IF(AND(NOW()&lt;= EOMONTH(DATE(YEAR($P1072),10, 1), 0), Overall!$A1074&lt;&gt;"", MONTH($O1072) &lt;= 10, MONTH($P1072) &gt;= 10), IF($T1072 &lt;&gt; "", $H1072/$T1072, ""), ""), "")</f>
        <v/>
      </c>
      <c r="AR1072" s="10" t="str">
        <f ca="1">IFERROR(IF(AND(NOW()&lt;= EOMONTH(DATE(YEAR($P1072),11, 1), 0), Overall!$A1074&lt;&gt;"", MONTH($O1072) &lt;=11, MONTH($P1072) &gt;= 11), IF($T1072 &lt;&gt; "", $H1072/$T1072, ""), ""), "")</f>
        <v/>
      </c>
      <c r="AS1072" s="10" t="str">
        <f ca="1">IFERROR(IF(AND(NOW()&lt;= EOMONTH(DATE(YEAR($P1072),12, 1), 0), Overall!$A1074&lt;&gt;"", MONTH($O1072) &lt;= 12, MONTH($P1072) &gt;= 12), IF($T1072 &lt;&gt; "", $H1072/$T1072, ""), ""), "")</f>
        <v/>
      </c>
      <c r="AT1072" s="16">
        <f t="shared" ca="1" si="34"/>
        <v>0</v>
      </c>
    </row>
    <row r="1073" spans="1:46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6" t="str">
        <f>IF(Overall!T1075&lt;&gt;"",VALUE(Overall!T1075),"")</f>
        <v/>
      </c>
      <c r="O1073" s="7" t="str">
        <f>IF(Overall!L1075&lt;&gt;"", DATEVALUE(Overall!L1075), "")</f>
        <v/>
      </c>
      <c r="P1073" s="7" t="str">
        <f>IF(Overall!M1075&lt;&gt;"", DATEVALUE(Overall!M1075), "")</f>
        <v/>
      </c>
      <c r="Q1073" s="7" t="str">
        <f>IF(Overall!S1075&lt;&gt;"",_xlfn.VALUETOTEXT(Overall!S1075),"")</f>
        <v/>
      </c>
      <c r="R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S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T1073" s="5" t="str">
        <f t="shared" si="33"/>
        <v/>
      </c>
      <c r="U1073" s="10" t="str">
        <f>IF(Overall!$A1075&lt;&gt;"",IF(AND(MONTH($O1073) &lt;= 1, MONTH($P1073) &gt;= 1), IF($T1073 &lt;&gt; "", $H1073/$T1073, ""), ""),"")</f>
        <v/>
      </c>
      <c r="V1073" s="10" t="str">
        <f>IF(Overall!$A1075&lt;&gt;"",IF(AND(MONTH($O1073) &lt;= 2, MONTH($P1073) &gt;= 2), IF($T1073 &lt;&gt; "", $H1073/$T1073, ""), ""),"")</f>
        <v/>
      </c>
      <c r="W1073" s="10" t="str">
        <f>IF(Overall!$A1075&lt;&gt;"",IF(AND(MONTH($O1073) &lt;= 3, MONTH($P1073) &gt;= 3), IF($T1073 &lt;&gt; "", $H1073/$T1073, ""), ""),"")</f>
        <v/>
      </c>
      <c r="X1073" s="10" t="str">
        <f>IF(Overall!$A1075&lt;&gt;"",IF(AND(MONTH($O1073) &lt;= 4, MONTH($P1073) &gt;= 4), IF($T1073 &lt;&gt; "", $H1073/$T1073, ""), ""),"")</f>
        <v/>
      </c>
      <c r="Y1073" s="10" t="str">
        <f>IF(Overall!$A1075&lt;&gt;"",IF(AND(MONTH($O1073) &lt;= 5, MONTH($P1073) &gt;= 5), IF($T1073 &lt;&gt; "", $H1073/$T1073, ""), ""),"")</f>
        <v/>
      </c>
      <c r="Z1073" s="10" t="str">
        <f>IF(Overall!$A1075&lt;&gt;"",IF(AND(MONTH($O1073) &lt;= 6, MONTH($P1073) &gt;= 6), IF($T1073 &lt;&gt; "", $H1073/$T1073, ""), ""),"")</f>
        <v/>
      </c>
      <c r="AA1073" s="10" t="str">
        <f>IF(Overall!$A1075&lt;&gt;"",IF(AND(MONTH($O1073) &lt;= 7, MONTH($P1073) &gt;= 7 ), IF($T1073 &lt;&gt; "", $H1073/$T1073, ""), ""),"")</f>
        <v/>
      </c>
      <c r="AB1073" s="10" t="str">
        <f>IF(Overall!$A1075&lt;&gt;"",IF(AND(MONTH($O1073) &lt;= 8, MONTH($P1073) &gt;= 8), IF($T1073 &lt;&gt; "", $H1073/$T1073, ""), ""),"")</f>
        <v/>
      </c>
      <c r="AC1073" s="10" t="str">
        <f>IF(Overall!$A1075&lt;&gt;"",IF(AND(MONTH($O1073) &lt;= 9, MONTH($P1073) &gt;= 9), IF($T1073 &lt;&gt; "", $H1073/$T1073, ""), ""),"")</f>
        <v/>
      </c>
      <c r="AD1073" s="10" t="str">
        <f>IF(Overall!$A1075&lt;&gt;"",IF(AND(MONTH($O1073) &lt;= 10, MONTH($P1073) &gt;= 10), IF($T1073 &lt;&gt; "", $H1073/$T1073, ""), ""),"")</f>
        <v/>
      </c>
      <c r="AE1073" s="10" t="str">
        <f>IF(Overall!$A1075&lt;&gt;"",IF(AND(MONTH($O1073) &lt;= 11, MONTH($P1073) &gt;= 11), IF($T1073 &lt;&gt; "", $H1073/$T1073, ""), ""),"")</f>
        <v/>
      </c>
      <c r="AF1073" s="10" t="str">
        <f>IF(Overall!$A1075&lt;&gt;"",IF(AND(MONTH($O1073) &lt;= 12, MONTH($P1073) &gt;= 12), IF($T1073 &lt;&gt; "", $H1073/$T1073, ""), ""),"")</f>
        <v/>
      </c>
      <c r="AH1073" s="10" t="str">
        <f ca="1">IFERROR(IF(AND(NOW()&lt;= EOMONTH(DATE(YEAR($P1073),1, 1), 0), Overall!$A1075&lt;&gt;"", MONTH($O1073) &lt;= 1, MONTH($P1073) &gt;= 1), IF($T1073 &lt;&gt; "", $H1073/$T1073, ""), ""), "")</f>
        <v/>
      </c>
      <c r="AI1073" s="10" t="str">
        <f ca="1">IFERROR(IF(AND(NOW()&lt;= EOMONTH(DATE(YEAR($P1073),2, 1), 0), Overall!$A1075&lt;&gt;"", MONTH($O1073) &lt;= 2, MONTH($P1073) &gt;= 2), IF($T1073 &lt;&gt; "", $H1073/$T1073, ""), ""), "")</f>
        <v/>
      </c>
      <c r="AJ1073" s="10" t="str">
        <f ca="1">IFERROR(IF(AND(NOW()&lt;= EOMONTH(DATE(YEAR($P1073),3, 1), 0), Overall!$A1075&lt;&gt;"", MONTH($O1073) &lt;= 3, MONTH($P1073) &gt;= 3), IF($T1073 &lt;&gt; "", $H1073/$T1073, ""), ""), "")</f>
        <v/>
      </c>
      <c r="AK1073" s="10" t="str">
        <f ca="1">IFERROR(IF(AND(NOW()&lt;= EOMONTH(DATE(YEAR($P1073),4, 1), 0), Overall!$A1075&lt;&gt;"", MONTH($O1073) &lt;= 4, MONTH($P1073) &gt;= 4), IF($T1073 &lt;&gt; "", $H1073/$T1073, ""), ""), "")</f>
        <v/>
      </c>
      <c r="AL1073" s="10" t="str">
        <f ca="1">IFERROR(IF(AND(NOW()&lt;= EOMONTH(DATE(YEAR($P1073),5, 1), 0), Overall!$A1075&lt;&gt;"", MONTH($O1073) &lt;= 5, MONTH($P1073) &gt;= 5), IF($T1073 &lt;&gt; "", $H1073/$T1073, ""), ""), "")</f>
        <v/>
      </c>
      <c r="AM1073" s="10" t="str">
        <f ca="1">IFERROR(IF(AND(NOW()&lt;= EOMONTH(DATE(YEAR($P1073),6, 1), 0), Overall!$A1075&lt;&gt;"", MONTH($O1073) &lt;= 6, MONTH($P1073) &gt;= 6), IF($T1073 &lt;&gt; "", $H1073/$T1073, ""), ""), "")</f>
        <v/>
      </c>
      <c r="AN1073" s="10" t="str">
        <f ca="1">IFERROR(IF(AND(NOW()&lt;= EOMONTH(DATE(YEAR($P1073),7, 1), 0), Overall!$A1075&lt;&gt;"", MONTH($O1073) &lt;= 7, MONTH($P1073) &gt;= 7), IF($T1073 &lt;&gt; "", $H1073/$T1073, ""), ""), "")</f>
        <v/>
      </c>
      <c r="AO1073" s="10" t="str">
        <f ca="1">IFERROR(IF(AND(NOW()&lt;= EOMONTH(DATE(YEAR($P1073),8, 1), 0), Overall!$A1075&lt;&gt;"", MONTH($O1073) &lt;= 8, MONTH($P1073) &gt;= 8), IF($T1073 &lt;&gt; "", $H1073/$T1073, ""), ""), "")</f>
        <v/>
      </c>
      <c r="AP1073" s="10" t="str">
        <f ca="1">IFERROR(IF(AND(NOW()&lt;= EOMONTH(DATE(YEAR($P1073),9, 1), 0), Overall!$A1075&lt;&gt;"", MONTH($O1073) &lt;= 9, MONTH($P1073) &gt;= 9), IF($T1073 &lt;&gt; "", $H1073/$T1073, ""), ""), "")</f>
        <v/>
      </c>
      <c r="AQ1073" s="10" t="str">
        <f ca="1">IFERROR(IF(AND(NOW()&lt;= EOMONTH(DATE(YEAR($P1073),10, 1), 0), Overall!$A1075&lt;&gt;"", MONTH($O1073) &lt;= 10, MONTH($P1073) &gt;= 10), IF($T1073 &lt;&gt; "", $H1073/$T1073, ""), ""), "")</f>
        <v/>
      </c>
      <c r="AR1073" s="10" t="str">
        <f ca="1">IFERROR(IF(AND(NOW()&lt;= EOMONTH(DATE(YEAR($P1073),11, 1), 0), Overall!$A1075&lt;&gt;"", MONTH($O1073) &lt;=11, MONTH($P1073) &gt;= 11), IF($T1073 &lt;&gt; "", $H1073/$T1073, ""), ""), "")</f>
        <v/>
      </c>
      <c r="AS1073" s="10" t="str">
        <f ca="1">IFERROR(IF(AND(NOW()&lt;= EOMONTH(DATE(YEAR($P1073),12, 1), 0), Overall!$A1075&lt;&gt;"", MONTH($O1073) &lt;= 12, MONTH($P1073) &gt;= 12), IF($T1073 &lt;&gt; "", $H1073/$T1073, ""), ""), "")</f>
        <v/>
      </c>
      <c r="AT1073" s="16">
        <f t="shared" ca="1" si="34"/>
        <v>0</v>
      </c>
    </row>
    <row r="1074" spans="1:46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6" t="str">
        <f>IF(Overall!T1076&lt;&gt;"",VALUE(Overall!T1076),"")</f>
        <v/>
      </c>
      <c r="O1074" s="7" t="str">
        <f>IF(Overall!L1076&lt;&gt;"", DATEVALUE(Overall!L1076), "")</f>
        <v/>
      </c>
      <c r="P1074" s="7" t="str">
        <f>IF(Overall!M1076&lt;&gt;"", DATEVALUE(Overall!M1076), "")</f>
        <v/>
      </c>
      <c r="Q1074" s="7" t="str">
        <f>IF(Overall!S1076&lt;&gt;"",_xlfn.VALUETOTEXT(Overall!S1076),"")</f>
        <v/>
      </c>
      <c r="R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S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T1074" s="5" t="str">
        <f t="shared" si="33"/>
        <v/>
      </c>
      <c r="U1074" s="10" t="str">
        <f>IF(Overall!$A1076&lt;&gt;"",IF(AND(MONTH($O1074) &lt;= 1, MONTH($P1074) &gt;= 1), IF($T1074 &lt;&gt; "", $H1074/$T1074, ""), ""),"")</f>
        <v/>
      </c>
      <c r="V1074" s="10" t="str">
        <f>IF(Overall!$A1076&lt;&gt;"",IF(AND(MONTH($O1074) &lt;= 2, MONTH($P1074) &gt;= 2), IF($T1074 &lt;&gt; "", $H1074/$T1074, ""), ""),"")</f>
        <v/>
      </c>
      <c r="W1074" s="10" t="str">
        <f>IF(Overall!$A1076&lt;&gt;"",IF(AND(MONTH($O1074) &lt;= 3, MONTH($P1074) &gt;= 3), IF($T1074 &lt;&gt; "", $H1074/$T1074, ""), ""),"")</f>
        <v/>
      </c>
      <c r="X1074" s="10" t="str">
        <f>IF(Overall!$A1076&lt;&gt;"",IF(AND(MONTH($O1074) &lt;= 4, MONTH($P1074) &gt;= 4), IF($T1074 &lt;&gt; "", $H1074/$T1074, ""), ""),"")</f>
        <v/>
      </c>
      <c r="Y1074" s="10" t="str">
        <f>IF(Overall!$A1076&lt;&gt;"",IF(AND(MONTH($O1074) &lt;= 5, MONTH($P1074) &gt;= 5), IF($T1074 &lt;&gt; "", $H1074/$T1074, ""), ""),"")</f>
        <v/>
      </c>
      <c r="Z1074" s="10" t="str">
        <f>IF(Overall!$A1076&lt;&gt;"",IF(AND(MONTH($O1074) &lt;= 6, MONTH($P1074) &gt;= 6), IF($T1074 &lt;&gt; "", $H1074/$T1074, ""), ""),"")</f>
        <v/>
      </c>
      <c r="AA1074" s="10" t="str">
        <f>IF(Overall!$A1076&lt;&gt;"",IF(AND(MONTH($O1074) &lt;= 7, MONTH($P1074) &gt;= 7 ), IF($T1074 &lt;&gt; "", $H1074/$T1074, ""), ""),"")</f>
        <v/>
      </c>
      <c r="AB1074" s="10" t="str">
        <f>IF(Overall!$A1076&lt;&gt;"",IF(AND(MONTH($O1074) &lt;= 8, MONTH($P1074) &gt;= 8), IF($T1074 &lt;&gt; "", $H1074/$T1074, ""), ""),"")</f>
        <v/>
      </c>
      <c r="AC1074" s="10" t="str">
        <f>IF(Overall!$A1076&lt;&gt;"",IF(AND(MONTH($O1074) &lt;= 9, MONTH($P1074) &gt;= 9), IF($T1074 &lt;&gt; "", $H1074/$T1074, ""), ""),"")</f>
        <v/>
      </c>
      <c r="AD1074" s="10" t="str">
        <f>IF(Overall!$A1076&lt;&gt;"",IF(AND(MONTH($O1074) &lt;= 10, MONTH($P1074) &gt;= 10), IF($T1074 &lt;&gt; "", $H1074/$T1074, ""), ""),"")</f>
        <v/>
      </c>
      <c r="AE1074" s="10" t="str">
        <f>IF(Overall!$A1076&lt;&gt;"",IF(AND(MONTH($O1074) &lt;= 11, MONTH($P1074) &gt;= 11), IF($T1074 &lt;&gt; "", $H1074/$T1074, ""), ""),"")</f>
        <v/>
      </c>
      <c r="AF1074" s="10" t="str">
        <f>IF(Overall!$A1076&lt;&gt;"",IF(AND(MONTH($O1074) &lt;= 12, MONTH($P1074) &gt;= 12), IF($T1074 &lt;&gt; "", $H1074/$T1074, ""), ""),"")</f>
        <v/>
      </c>
      <c r="AH1074" s="10" t="str">
        <f ca="1">IFERROR(IF(AND(NOW()&lt;= EOMONTH(DATE(YEAR($P1074),1, 1), 0), Overall!$A1076&lt;&gt;"", MONTH($O1074) &lt;= 1, MONTH($P1074) &gt;= 1), IF($T1074 &lt;&gt; "", $H1074/$T1074, ""), ""), "")</f>
        <v/>
      </c>
      <c r="AI1074" s="10" t="str">
        <f ca="1">IFERROR(IF(AND(NOW()&lt;= EOMONTH(DATE(YEAR($P1074),2, 1), 0), Overall!$A1076&lt;&gt;"", MONTH($O1074) &lt;= 2, MONTH($P1074) &gt;= 2), IF($T1074 &lt;&gt; "", $H1074/$T1074, ""), ""), "")</f>
        <v/>
      </c>
      <c r="AJ1074" s="10" t="str">
        <f ca="1">IFERROR(IF(AND(NOW()&lt;= EOMONTH(DATE(YEAR($P1074),3, 1), 0), Overall!$A1076&lt;&gt;"", MONTH($O1074) &lt;= 3, MONTH($P1074) &gt;= 3), IF($T1074 &lt;&gt; "", $H1074/$T1074, ""), ""), "")</f>
        <v/>
      </c>
      <c r="AK1074" s="10" t="str">
        <f ca="1">IFERROR(IF(AND(NOW()&lt;= EOMONTH(DATE(YEAR($P1074),4, 1), 0), Overall!$A1076&lt;&gt;"", MONTH($O1074) &lt;= 4, MONTH($P1074) &gt;= 4), IF($T1074 &lt;&gt; "", $H1074/$T1074, ""), ""), "")</f>
        <v/>
      </c>
      <c r="AL1074" s="10" t="str">
        <f ca="1">IFERROR(IF(AND(NOW()&lt;= EOMONTH(DATE(YEAR($P1074),5, 1), 0), Overall!$A1076&lt;&gt;"", MONTH($O1074) &lt;= 5, MONTH($P1074) &gt;= 5), IF($T1074 &lt;&gt; "", $H1074/$T1074, ""), ""), "")</f>
        <v/>
      </c>
      <c r="AM1074" s="10" t="str">
        <f ca="1">IFERROR(IF(AND(NOW()&lt;= EOMONTH(DATE(YEAR($P1074),6, 1), 0), Overall!$A1076&lt;&gt;"", MONTH($O1074) &lt;= 6, MONTH($P1074) &gt;= 6), IF($T1074 &lt;&gt; "", $H1074/$T1074, ""), ""), "")</f>
        <v/>
      </c>
      <c r="AN1074" s="10" t="str">
        <f ca="1">IFERROR(IF(AND(NOW()&lt;= EOMONTH(DATE(YEAR($P1074),7, 1), 0), Overall!$A1076&lt;&gt;"", MONTH($O1074) &lt;= 7, MONTH($P1074) &gt;= 7), IF($T1074 &lt;&gt; "", $H1074/$T1074, ""), ""), "")</f>
        <v/>
      </c>
      <c r="AO1074" s="10" t="str">
        <f ca="1">IFERROR(IF(AND(NOW()&lt;= EOMONTH(DATE(YEAR($P1074),8, 1), 0), Overall!$A1076&lt;&gt;"", MONTH($O1074) &lt;= 8, MONTH($P1074) &gt;= 8), IF($T1074 &lt;&gt; "", $H1074/$T1074, ""), ""), "")</f>
        <v/>
      </c>
      <c r="AP1074" s="10" t="str">
        <f ca="1">IFERROR(IF(AND(NOW()&lt;= EOMONTH(DATE(YEAR($P1074),9, 1), 0), Overall!$A1076&lt;&gt;"", MONTH($O1074) &lt;= 9, MONTH($P1074) &gt;= 9), IF($T1074 &lt;&gt; "", $H1074/$T1074, ""), ""), "")</f>
        <v/>
      </c>
      <c r="AQ1074" s="10" t="str">
        <f ca="1">IFERROR(IF(AND(NOW()&lt;= EOMONTH(DATE(YEAR($P1074),10, 1), 0), Overall!$A1076&lt;&gt;"", MONTH($O1074) &lt;= 10, MONTH($P1074) &gt;= 10), IF($T1074 &lt;&gt; "", $H1074/$T1074, ""), ""), "")</f>
        <v/>
      </c>
      <c r="AR1074" s="10" t="str">
        <f ca="1">IFERROR(IF(AND(NOW()&lt;= EOMONTH(DATE(YEAR($P1074),11, 1), 0), Overall!$A1076&lt;&gt;"", MONTH($O1074) &lt;=11, MONTH($P1074) &gt;= 11), IF($T1074 &lt;&gt; "", $H1074/$T1074, ""), ""), "")</f>
        <v/>
      </c>
      <c r="AS1074" s="10" t="str">
        <f ca="1">IFERROR(IF(AND(NOW()&lt;= EOMONTH(DATE(YEAR($P1074),12, 1), 0), Overall!$A1076&lt;&gt;"", MONTH($O1074) &lt;= 12, MONTH($P1074) &gt;= 12), IF($T1074 &lt;&gt; "", $H1074/$T1074, ""), ""), "")</f>
        <v/>
      </c>
      <c r="AT1074" s="16">
        <f t="shared" ca="1" si="34"/>
        <v>0</v>
      </c>
    </row>
    <row r="1075" spans="1:46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6" t="str">
        <f>IF(Overall!T1077&lt;&gt;"",VALUE(Overall!T1077),"")</f>
        <v/>
      </c>
      <c r="O1075" s="7" t="str">
        <f>IF(Overall!L1077&lt;&gt;"", DATEVALUE(Overall!L1077), "")</f>
        <v/>
      </c>
      <c r="P1075" s="7" t="str">
        <f>IF(Overall!M1077&lt;&gt;"", DATEVALUE(Overall!M1077), "")</f>
        <v/>
      </c>
      <c r="Q1075" s="7" t="str">
        <f>IF(Overall!S1077&lt;&gt;"",_xlfn.VALUETOTEXT(Overall!S1077),"")</f>
        <v/>
      </c>
      <c r="R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S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T1075" s="5" t="str">
        <f t="shared" si="33"/>
        <v/>
      </c>
      <c r="U1075" s="10" t="str">
        <f>IF(Overall!$A1077&lt;&gt;"",IF(AND(MONTH($O1075) &lt;= 1, MONTH($P1075) &gt;= 1), IF($T1075 &lt;&gt; "", $H1075/$T1075, ""), ""),"")</f>
        <v/>
      </c>
      <c r="V1075" s="10" t="str">
        <f>IF(Overall!$A1077&lt;&gt;"",IF(AND(MONTH($O1075) &lt;= 2, MONTH($P1075) &gt;= 2), IF($T1075 &lt;&gt; "", $H1075/$T1075, ""), ""),"")</f>
        <v/>
      </c>
      <c r="W1075" s="10" t="str">
        <f>IF(Overall!$A1077&lt;&gt;"",IF(AND(MONTH($O1075) &lt;= 3, MONTH($P1075) &gt;= 3), IF($T1075 &lt;&gt; "", $H1075/$T1075, ""), ""),"")</f>
        <v/>
      </c>
      <c r="X1075" s="10" t="str">
        <f>IF(Overall!$A1077&lt;&gt;"",IF(AND(MONTH($O1075) &lt;= 4, MONTH($P1075) &gt;= 4), IF($T1075 &lt;&gt; "", $H1075/$T1075, ""), ""),"")</f>
        <v/>
      </c>
      <c r="Y1075" s="10" t="str">
        <f>IF(Overall!$A1077&lt;&gt;"",IF(AND(MONTH($O1075) &lt;= 5, MONTH($P1075) &gt;= 5), IF($T1075 &lt;&gt; "", $H1075/$T1075, ""), ""),"")</f>
        <v/>
      </c>
      <c r="Z1075" s="10" t="str">
        <f>IF(Overall!$A1077&lt;&gt;"",IF(AND(MONTH($O1075) &lt;= 6, MONTH($P1075) &gt;= 6), IF($T1075 &lt;&gt; "", $H1075/$T1075, ""), ""),"")</f>
        <v/>
      </c>
      <c r="AA1075" s="10" t="str">
        <f>IF(Overall!$A1077&lt;&gt;"",IF(AND(MONTH($O1075) &lt;= 7, MONTH($P1075) &gt;= 7 ), IF($T1075 &lt;&gt; "", $H1075/$T1075, ""), ""),"")</f>
        <v/>
      </c>
      <c r="AB1075" s="10" t="str">
        <f>IF(Overall!$A1077&lt;&gt;"",IF(AND(MONTH($O1075) &lt;= 8, MONTH($P1075) &gt;= 8), IF($T1075 &lt;&gt; "", $H1075/$T1075, ""), ""),"")</f>
        <v/>
      </c>
      <c r="AC1075" s="10" t="str">
        <f>IF(Overall!$A1077&lt;&gt;"",IF(AND(MONTH($O1075) &lt;= 9, MONTH($P1075) &gt;= 9), IF($T1075 &lt;&gt; "", $H1075/$T1075, ""), ""),"")</f>
        <v/>
      </c>
      <c r="AD1075" s="10" t="str">
        <f>IF(Overall!$A1077&lt;&gt;"",IF(AND(MONTH($O1075) &lt;= 10, MONTH($P1075) &gt;= 10), IF($T1075 &lt;&gt; "", $H1075/$T1075, ""), ""),"")</f>
        <v/>
      </c>
      <c r="AE1075" s="10" t="str">
        <f>IF(Overall!$A1077&lt;&gt;"",IF(AND(MONTH($O1075) &lt;= 11, MONTH($P1075) &gt;= 11), IF($T1075 &lt;&gt; "", $H1075/$T1075, ""), ""),"")</f>
        <v/>
      </c>
      <c r="AF1075" s="10" t="str">
        <f>IF(Overall!$A1077&lt;&gt;"",IF(AND(MONTH($O1075) &lt;= 12, MONTH($P1075) &gt;= 12), IF($T1075 &lt;&gt; "", $H1075/$T1075, ""), ""),"")</f>
        <v/>
      </c>
      <c r="AH1075" s="10" t="str">
        <f ca="1">IFERROR(IF(AND(NOW()&lt;= EOMONTH(DATE(YEAR($P1075),1, 1), 0), Overall!$A1077&lt;&gt;"", MONTH($O1075) &lt;= 1, MONTH($P1075) &gt;= 1), IF($T1075 &lt;&gt; "", $H1075/$T1075, ""), ""), "")</f>
        <v/>
      </c>
      <c r="AI1075" s="10" t="str">
        <f ca="1">IFERROR(IF(AND(NOW()&lt;= EOMONTH(DATE(YEAR($P1075),2, 1), 0), Overall!$A1077&lt;&gt;"", MONTH($O1075) &lt;= 2, MONTH($P1075) &gt;= 2), IF($T1075 &lt;&gt; "", $H1075/$T1075, ""), ""), "")</f>
        <v/>
      </c>
      <c r="AJ1075" s="10" t="str">
        <f ca="1">IFERROR(IF(AND(NOW()&lt;= EOMONTH(DATE(YEAR($P1075),3, 1), 0), Overall!$A1077&lt;&gt;"", MONTH($O1075) &lt;= 3, MONTH($P1075) &gt;= 3), IF($T1075 &lt;&gt; "", $H1075/$T1075, ""), ""), "")</f>
        <v/>
      </c>
      <c r="AK1075" s="10" t="str">
        <f ca="1">IFERROR(IF(AND(NOW()&lt;= EOMONTH(DATE(YEAR($P1075),4, 1), 0), Overall!$A1077&lt;&gt;"", MONTH($O1075) &lt;= 4, MONTH($P1075) &gt;= 4), IF($T1075 &lt;&gt; "", $H1075/$T1075, ""), ""), "")</f>
        <v/>
      </c>
      <c r="AL1075" s="10" t="str">
        <f ca="1">IFERROR(IF(AND(NOW()&lt;= EOMONTH(DATE(YEAR($P1075),5, 1), 0), Overall!$A1077&lt;&gt;"", MONTH($O1075) &lt;= 5, MONTH($P1075) &gt;= 5), IF($T1075 &lt;&gt; "", $H1075/$T1075, ""), ""), "")</f>
        <v/>
      </c>
      <c r="AM1075" s="10" t="str">
        <f ca="1">IFERROR(IF(AND(NOW()&lt;= EOMONTH(DATE(YEAR($P1075),6, 1), 0), Overall!$A1077&lt;&gt;"", MONTH($O1075) &lt;= 6, MONTH($P1075) &gt;= 6), IF($T1075 &lt;&gt; "", $H1075/$T1075, ""), ""), "")</f>
        <v/>
      </c>
      <c r="AN1075" s="10" t="str">
        <f ca="1">IFERROR(IF(AND(NOW()&lt;= EOMONTH(DATE(YEAR($P1075),7, 1), 0), Overall!$A1077&lt;&gt;"", MONTH($O1075) &lt;= 7, MONTH($P1075) &gt;= 7), IF($T1075 &lt;&gt; "", $H1075/$T1075, ""), ""), "")</f>
        <v/>
      </c>
      <c r="AO1075" s="10" t="str">
        <f ca="1">IFERROR(IF(AND(NOW()&lt;= EOMONTH(DATE(YEAR($P1075),8, 1), 0), Overall!$A1077&lt;&gt;"", MONTH($O1075) &lt;= 8, MONTH($P1075) &gt;= 8), IF($T1075 &lt;&gt; "", $H1075/$T1075, ""), ""), "")</f>
        <v/>
      </c>
      <c r="AP1075" s="10" t="str">
        <f ca="1">IFERROR(IF(AND(NOW()&lt;= EOMONTH(DATE(YEAR($P1075),9, 1), 0), Overall!$A1077&lt;&gt;"", MONTH($O1075) &lt;= 9, MONTH($P1075) &gt;= 9), IF($T1075 &lt;&gt; "", $H1075/$T1075, ""), ""), "")</f>
        <v/>
      </c>
      <c r="AQ1075" s="10" t="str">
        <f ca="1">IFERROR(IF(AND(NOW()&lt;= EOMONTH(DATE(YEAR($P1075),10, 1), 0), Overall!$A1077&lt;&gt;"", MONTH($O1075) &lt;= 10, MONTH($P1075) &gt;= 10), IF($T1075 &lt;&gt; "", $H1075/$T1075, ""), ""), "")</f>
        <v/>
      </c>
      <c r="AR1075" s="10" t="str">
        <f ca="1">IFERROR(IF(AND(NOW()&lt;= EOMONTH(DATE(YEAR($P1075),11, 1), 0), Overall!$A1077&lt;&gt;"", MONTH($O1075) &lt;=11, MONTH($P1075) &gt;= 11), IF($T1075 &lt;&gt; "", $H1075/$T1075, ""), ""), "")</f>
        <v/>
      </c>
      <c r="AS1075" s="10" t="str">
        <f ca="1">IFERROR(IF(AND(NOW()&lt;= EOMONTH(DATE(YEAR($P1075),12, 1), 0), Overall!$A1077&lt;&gt;"", MONTH($O1075) &lt;= 12, MONTH($P1075) &gt;= 12), IF($T1075 &lt;&gt; "", $H1075/$T1075, ""), ""), "")</f>
        <v/>
      </c>
      <c r="AT1075" s="16">
        <f t="shared" ca="1" si="34"/>
        <v>0</v>
      </c>
    </row>
    <row r="1076" spans="1:46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6" t="str">
        <f>IF(Overall!T1078&lt;&gt;"",VALUE(Overall!T1078),"")</f>
        <v/>
      </c>
      <c r="O1076" s="7" t="str">
        <f>IF(Overall!L1078&lt;&gt;"", DATEVALUE(Overall!L1078), "")</f>
        <v/>
      </c>
      <c r="P1076" s="7" t="str">
        <f>IF(Overall!M1078&lt;&gt;"", DATEVALUE(Overall!M1078), "")</f>
        <v/>
      </c>
      <c r="Q1076" s="7" t="str">
        <f>IF(Overall!S1078&lt;&gt;"",_xlfn.VALUETOTEXT(Overall!S1078),"")</f>
        <v/>
      </c>
      <c r="R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S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T1076" s="5" t="str">
        <f t="shared" si="33"/>
        <v/>
      </c>
      <c r="U1076" s="10" t="str">
        <f>IF(Overall!$A1078&lt;&gt;"",IF(AND(MONTH($O1076) &lt;= 1, MONTH($P1076) &gt;= 1), IF($T1076 &lt;&gt; "", $H1076/$T1076, ""), ""),"")</f>
        <v/>
      </c>
      <c r="V1076" s="10" t="str">
        <f>IF(Overall!$A1078&lt;&gt;"",IF(AND(MONTH($O1076) &lt;= 2, MONTH($P1076) &gt;= 2), IF($T1076 &lt;&gt; "", $H1076/$T1076, ""), ""),"")</f>
        <v/>
      </c>
      <c r="W1076" s="10" t="str">
        <f>IF(Overall!$A1078&lt;&gt;"",IF(AND(MONTH($O1076) &lt;= 3, MONTH($P1076) &gt;= 3), IF($T1076 &lt;&gt; "", $H1076/$T1076, ""), ""),"")</f>
        <v/>
      </c>
      <c r="X1076" s="10" t="str">
        <f>IF(Overall!$A1078&lt;&gt;"",IF(AND(MONTH($O1076) &lt;= 4, MONTH($P1076) &gt;= 4), IF($T1076 &lt;&gt; "", $H1076/$T1076, ""), ""),"")</f>
        <v/>
      </c>
      <c r="Y1076" s="10" t="str">
        <f>IF(Overall!$A1078&lt;&gt;"",IF(AND(MONTH($O1076) &lt;= 5, MONTH($P1076) &gt;= 5), IF($T1076 &lt;&gt; "", $H1076/$T1076, ""), ""),"")</f>
        <v/>
      </c>
      <c r="Z1076" s="10" t="str">
        <f>IF(Overall!$A1078&lt;&gt;"",IF(AND(MONTH($O1076) &lt;= 6, MONTH($P1076) &gt;= 6), IF($T1076 &lt;&gt; "", $H1076/$T1076, ""), ""),"")</f>
        <v/>
      </c>
      <c r="AA1076" s="10" t="str">
        <f>IF(Overall!$A1078&lt;&gt;"",IF(AND(MONTH($O1076) &lt;= 7, MONTH($P1076) &gt;= 7 ), IF($T1076 &lt;&gt; "", $H1076/$T1076, ""), ""),"")</f>
        <v/>
      </c>
      <c r="AB1076" s="10" t="str">
        <f>IF(Overall!$A1078&lt;&gt;"",IF(AND(MONTH($O1076) &lt;= 8, MONTH($P1076) &gt;= 8), IF($T1076 &lt;&gt; "", $H1076/$T1076, ""), ""),"")</f>
        <v/>
      </c>
      <c r="AC1076" s="10" t="str">
        <f>IF(Overall!$A1078&lt;&gt;"",IF(AND(MONTH($O1076) &lt;= 9, MONTH($P1076) &gt;= 9), IF($T1076 &lt;&gt; "", $H1076/$T1076, ""), ""),"")</f>
        <v/>
      </c>
      <c r="AD1076" s="10" t="str">
        <f>IF(Overall!$A1078&lt;&gt;"",IF(AND(MONTH($O1076) &lt;= 10, MONTH($P1076) &gt;= 10), IF($T1076 &lt;&gt; "", $H1076/$T1076, ""), ""),"")</f>
        <v/>
      </c>
      <c r="AE1076" s="10" t="str">
        <f>IF(Overall!$A1078&lt;&gt;"",IF(AND(MONTH($O1076) &lt;= 11, MONTH($P1076) &gt;= 11), IF($T1076 &lt;&gt; "", $H1076/$T1076, ""), ""),"")</f>
        <v/>
      </c>
      <c r="AF1076" s="10" t="str">
        <f>IF(Overall!$A1078&lt;&gt;"",IF(AND(MONTH($O1076) &lt;= 12, MONTH($P1076) &gt;= 12), IF($T1076 &lt;&gt; "", $H1076/$T1076, ""), ""),"")</f>
        <v/>
      </c>
      <c r="AH1076" s="10" t="str">
        <f ca="1">IFERROR(IF(AND(NOW()&lt;= EOMONTH(DATE(YEAR($P1076),1, 1), 0), Overall!$A1078&lt;&gt;"", MONTH($O1076) &lt;= 1, MONTH($P1076) &gt;= 1), IF($T1076 &lt;&gt; "", $H1076/$T1076, ""), ""), "")</f>
        <v/>
      </c>
      <c r="AI1076" s="10" t="str">
        <f ca="1">IFERROR(IF(AND(NOW()&lt;= EOMONTH(DATE(YEAR($P1076),2, 1), 0), Overall!$A1078&lt;&gt;"", MONTH($O1076) &lt;= 2, MONTH($P1076) &gt;= 2), IF($T1076 &lt;&gt; "", $H1076/$T1076, ""), ""), "")</f>
        <v/>
      </c>
      <c r="AJ1076" s="10" t="str">
        <f ca="1">IFERROR(IF(AND(NOW()&lt;= EOMONTH(DATE(YEAR($P1076),3, 1), 0), Overall!$A1078&lt;&gt;"", MONTH($O1076) &lt;= 3, MONTH($P1076) &gt;= 3), IF($T1076 &lt;&gt; "", $H1076/$T1076, ""), ""), "")</f>
        <v/>
      </c>
      <c r="AK1076" s="10" t="str">
        <f ca="1">IFERROR(IF(AND(NOW()&lt;= EOMONTH(DATE(YEAR($P1076),4, 1), 0), Overall!$A1078&lt;&gt;"", MONTH($O1076) &lt;= 4, MONTH($P1076) &gt;= 4), IF($T1076 &lt;&gt; "", $H1076/$T1076, ""), ""), "")</f>
        <v/>
      </c>
      <c r="AL1076" s="10" t="str">
        <f ca="1">IFERROR(IF(AND(NOW()&lt;= EOMONTH(DATE(YEAR($P1076),5, 1), 0), Overall!$A1078&lt;&gt;"", MONTH($O1076) &lt;= 5, MONTH($P1076) &gt;= 5), IF($T1076 &lt;&gt; "", $H1076/$T1076, ""), ""), "")</f>
        <v/>
      </c>
      <c r="AM1076" s="10" t="str">
        <f ca="1">IFERROR(IF(AND(NOW()&lt;= EOMONTH(DATE(YEAR($P1076),6, 1), 0), Overall!$A1078&lt;&gt;"", MONTH($O1076) &lt;= 6, MONTH($P1076) &gt;= 6), IF($T1076 &lt;&gt; "", $H1076/$T1076, ""), ""), "")</f>
        <v/>
      </c>
      <c r="AN1076" s="10" t="str">
        <f ca="1">IFERROR(IF(AND(NOW()&lt;= EOMONTH(DATE(YEAR($P1076),7, 1), 0), Overall!$A1078&lt;&gt;"", MONTH($O1076) &lt;= 7, MONTH($P1076) &gt;= 7), IF($T1076 &lt;&gt; "", $H1076/$T1076, ""), ""), "")</f>
        <v/>
      </c>
      <c r="AO1076" s="10" t="str">
        <f ca="1">IFERROR(IF(AND(NOW()&lt;= EOMONTH(DATE(YEAR($P1076),8, 1), 0), Overall!$A1078&lt;&gt;"", MONTH($O1076) &lt;= 8, MONTH($P1076) &gt;= 8), IF($T1076 &lt;&gt; "", $H1076/$T1076, ""), ""), "")</f>
        <v/>
      </c>
      <c r="AP1076" s="10" t="str">
        <f ca="1">IFERROR(IF(AND(NOW()&lt;= EOMONTH(DATE(YEAR($P1076),9, 1), 0), Overall!$A1078&lt;&gt;"", MONTH($O1076) &lt;= 9, MONTH($P1076) &gt;= 9), IF($T1076 &lt;&gt; "", $H1076/$T1076, ""), ""), "")</f>
        <v/>
      </c>
      <c r="AQ1076" s="10" t="str">
        <f ca="1">IFERROR(IF(AND(NOW()&lt;= EOMONTH(DATE(YEAR($P1076),10, 1), 0), Overall!$A1078&lt;&gt;"", MONTH($O1076) &lt;= 10, MONTH($P1076) &gt;= 10), IF($T1076 &lt;&gt; "", $H1076/$T1076, ""), ""), "")</f>
        <v/>
      </c>
      <c r="AR1076" s="10" t="str">
        <f ca="1">IFERROR(IF(AND(NOW()&lt;= EOMONTH(DATE(YEAR($P1076),11, 1), 0), Overall!$A1078&lt;&gt;"", MONTH($O1076) &lt;=11, MONTH($P1076) &gt;= 11), IF($T1076 &lt;&gt; "", $H1076/$T1076, ""), ""), "")</f>
        <v/>
      </c>
      <c r="AS1076" s="10" t="str">
        <f ca="1">IFERROR(IF(AND(NOW()&lt;= EOMONTH(DATE(YEAR($P1076),12, 1), 0), Overall!$A1078&lt;&gt;"", MONTH($O1076) &lt;= 12, MONTH($P1076) &gt;= 12), IF($T1076 &lt;&gt; "", $H1076/$T1076, ""), ""), "")</f>
        <v/>
      </c>
      <c r="AT1076" s="16">
        <f t="shared" ca="1" si="34"/>
        <v>0</v>
      </c>
    </row>
    <row r="1077" spans="1:46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6" t="str">
        <f>IF(Overall!T1079&lt;&gt;"",VALUE(Overall!T1079),"")</f>
        <v/>
      </c>
      <c r="O1077" s="7" t="str">
        <f>IF(Overall!L1079&lt;&gt;"", DATEVALUE(Overall!L1079), "")</f>
        <v/>
      </c>
      <c r="P1077" s="7" t="str">
        <f>IF(Overall!M1079&lt;&gt;"", DATEVALUE(Overall!M1079), "")</f>
        <v/>
      </c>
      <c r="Q1077" s="7" t="str">
        <f>IF(Overall!S1079&lt;&gt;"",_xlfn.VALUETOTEXT(Overall!S1079),"")</f>
        <v/>
      </c>
      <c r="R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S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T1077" s="5" t="str">
        <f t="shared" si="33"/>
        <v/>
      </c>
      <c r="U1077" s="10" t="str">
        <f>IF(Overall!$A1079&lt;&gt;"",IF(AND(MONTH($O1077) &lt;= 1, MONTH($P1077) &gt;= 1), IF($T1077 &lt;&gt; "", $H1077/$T1077, ""), ""),"")</f>
        <v/>
      </c>
      <c r="V1077" s="10" t="str">
        <f>IF(Overall!$A1079&lt;&gt;"",IF(AND(MONTH($O1077) &lt;= 2, MONTH($P1077) &gt;= 2), IF($T1077 &lt;&gt; "", $H1077/$T1077, ""), ""),"")</f>
        <v/>
      </c>
      <c r="W1077" s="10" t="str">
        <f>IF(Overall!$A1079&lt;&gt;"",IF(AND(MONTH($O1077) &lt;= 3, MONTH($P1077) &gt;= 3), IF($T1077 &lt;&gt; "", $H1077/$T1077, ""), ""),"")</f>
        <v/>
      </c>
      <c r="X1077" s="10" t="str">
        <f>IF(Overall!$A1079&lt;&gt;"",IF(AND(MONTH($O1077) &lt;= 4, MONTH($P1077) &gt;= 4), IF($T1077 &lt;&gt; "", $H1077/$T1077, ""), ""),"")</f>
        <v/>
      </c>
      <c r="Y1077" s="10" t="str">
        <f>IF(Overall!$A1079&lt;&gt;"",IF(AND(MONTH($O1077) &lt;= 5, MONTH($P1077) &gt;= 5), IF($T1077 &lt;&gt; "", $H1077/$T1077, ""), ""),"")</f>
        <v/>
      </c>
      <c r="Z1077" s="10" t="str">
        <f>IF(Overall!$A1079&lt;&gt;"",IF(AND(MONTH($O1077) &lt;= 6, MONTH($P1077) &gt;= 6), IF($T1077 &lt;&gt; "", $H1077/$T1077, ""), ""),"")</f>
        <v/>
      </c>
      <c r="AA1077" s="10" t="str">
        <f>IF(Overall!$A1079&lt;&gt;"",IF(AND(MONTH($O1077) &lt;= 7, MONTH($P1077) &gt;= 7 ), IF($T1077 &lt;&gt; "", $H1077/$T1077, ""), ""),"")</f>
        <v/>
      </c>
      <c r="AB1077" s="10" t="str">
        <f>IF(Overall!$A1079&lt;&gt;"",IF(AND(MONTH($O1077) &lt;= 8, MONTH($P1077) &gt;= 8), IF($T1077 &lt;&gt; "", $H1077/$T1077, ""), ""),"")</f>
        <v/>
      </c>
      <c r="AC1077" s="10" t="str">
        <f>IF(Overall!$A1079&lt;&gt;"",IF(AND(MONTH($O1077) &lt;= 9, MONTH($P1077) &gt;= 9), IF($T1077 &lt;&gt; "", $H1077/$T1077, ""), ""),"")</f>
        <v/>
      </c>
      <c r="AD1077" s="10" t="str">
        <f>IF(Overall!$A1079&lt;&gt;"",IF(AND(MONTH($O1077) &lt;= 10, MONTH($P1077) &gt;= 10), IF($T1077 &lt;&gt; "", $H1077/$T1077, ""), ""),"")</f>
        <v/>
      </c>
      <c r="AE1077" s="10" t="str">
        <f>IF(Overall!$A1079&lt;&gt;"",IF(AND(MONTH($O1077) &lt;= 11, MONTH($P1077) &gt;= 11), IF($T1077 &lt;&gt; "", $H1077/$T1077, ""), ""),"")</f>
        <v/>
      </c>
      <c r="AF1077" s="10" t="str">
        <f>IF(Overall!$A1079&lt;&gt;"",IF(AND(MONTH($O1077) &lt;= 12, MONTH($P1077) &gt;= 12), IF($T1077 &lt;&gt; "", $H1077/$T1077, ""), ""),"")</f>
        <v/>
      </c>
      <c r="AH1077" s="10" t="str">
        <f ca="1">IFERROR(IF(AND(NOW()&lt;= EOMONTH(DATE(YEAR($P1077),1, 1), 0), Overall!$A1079&lt;&gt;"", MONTH($O1077) &lt;= 1, MONTH($P1077) &gt;= 1), IF($T1077 &lt;&gt; "", $H1077/$T1077, ""), ""), "")</f>
        <v/>
      </c>
      <c r="AI1077" s="10" t="str">
        <f ca="1">IFERROR(IF(AND(NOW()&lt;= EOMONTH(DATE(YEAR($P1077),2, 1), 0), Overall!$A1079&lt;&gt;"", MONTH($O1077) &lt;= 2, MONTH($P1077) &gt;= 2), IF($T1077 &lt;&gt; "", $H1077/$T1077, ""), ""), "")</f>
        <v/>
      </c>
      <c r="AJ1077" s="10" t="str">
        <f ca="1">IFERROR(IF(AND(NOW()&lt;= EOMONTH(DATE(YEAR($P1077),3, 1), 0), Overall!$A1079&lt;&gt;"", MONTH($O1077) &lt;= 3, MONTH($P1077) &gt;= 3), IF($T1077 &lt;&gt; "", $H1077/$T1077, ""), ""), "")</f>
        <v/>
      </c>
      <c r="AK1077" s="10" t="str">
        <f ca="1">IFERROR(IF(AND(NOW()&lt;= EOMONTH(DATE(YEAR($P1077),4, 1), 0), Overall!$A1079&lt;&gt;"", MONTH($O1077) &lt;= 4, MONTH($P1077) &gt;= 4), IF($T1077 &lt;&gt; "", $H1077/$T1077, ""), ""), "")</f>
        <v/>
      </c>
      <c r="AL1077" s="10" t="str">
        <f ca="1">IFERROR(IF(AND(NOW()&lt;= EOMONTH(DATE(YEAR($P1077),5, 1), 0), Overall!$A1079&lt;&gt;"", MONTH($O1077) &lt;= 5, MONTH($P1077) &gt;= 5), IF($T1077 &lt;&gt; "", $H1077/$T1077, ""), ""), "")</f>
        <v/>
      </c>
      <c r="AM1077" s="10" t="str">
        <f ca="1">IFERROR(IF(AND(NOW()&lt;= EOMONTH(DATE(YEAR($P1077),6, 1), 0), Overall!$A1079&lt;&gt;"", MONTH($O1077) &lt;= 6, MONTH($P1077) &gt;= 6), IF($T1077 &lt;&gt; "", $H1077/$T1077, ""), ""), "")</f>
        <v/>
      </c>
      <c r="AN1077" s="10" t="str">
        <f ca="1">IFERROR(IF(AND(NOW()&lt;= EOMONTH(DATE(YEAR($P1077),7, 1), 0), Overall!$A1079&lt;&gt;"", MONTH($O1077) &lt;= 7, MONTH($P1077) &gt;= 7), IF($T1077 &lt;&gt; "", $H1077/$T1077, ""), ""), "")</f>
        <v/>
      </c>
      <c r="AO1077" s="10" t="str">
        <f ca="1">IFERROR(IF(AND(NOW()&lt;= EOMONTH(DATE(YEAR($P1077),8, 1), 0), Overall!$A1079&lt;&gt;"", MONTH($O1077) &lt;= 8, MONTH($P1077) &gt;= 8), IF($T1077 &lt;&gt; "", $H1077/$T1077, ""), ""), "")</f>
        <v/>
      </c>
      <c r="AP1077" s="10" t="str">
        <f ca="1">IFERROR(IF(AND(NOW()&lt;= EOMONTH(DATE(YEAR($P1077),9, 1), 0), Overall!$A1079&lt;&gt;"", MONTH($O1077) &lt;= 9, MONTH($P1077) &gt;= 9), IF($T1077 &lt;&gt; "", $H1077/$T1077, ""), ""), "")</f>
        <v/>
      </c>
      <c r="AQ1077" s="10" t="str">
        <f ca="1">IFERROR(IF(AND(NOW()&lt;= EOMONTH(DATE(YEAR($P1077),10, 1), 0), Overall!$A1079&lt;&gt;"", MONTH($O1077) &lt;= 10, MONTH($P1077) &gt;= 10), IF($T1077 &lt;&gt; "", $H1077/$T1077, ""), ""), "")</f>
        <v/>
      </c>
      <c r="AR1077" s="10" t="str">
        <f ca="1">IFERROR(IF(AND(NOW()&lt;= EOMONTH(DATE(YEAR($P1077),11, 1), 0), Overall!$A1079&lt;&gt;"", MONTH($O1077) &lt;=11, MONTH($P1077) &gt;= 11), IF($T1077 &lt;&gt; "", $H1077/$T1077, ""), ""), "")</f>
        <v/>
      </c>
      <c r="AS1077" s="10" t="str">
        <f ca="1">IFERROR(IF(AND(NOW()&lt;= EOMONTH(DATE(YEAR($P1077),12, 1), 0), Overall!$A1079&lt;&gt;"", MONTH($O1077) &lt;= 12, MONTH($P1077) &gt;= 12), IF($T1077 &lt;&gt; "", $H1077/$T1077, ""), ""), "")</f>
        <v/>
      </c>
      <c r="AT1077" s="16">
        <f t="shared" ca="1" si="34"/>
        <v>0</v>
      </c>
    </row>
    <row r="1078" spans="1:46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6" t="str">
        <f>IF(Overall!T1080&lt;&gt;"",VALUE(Overall!T1080),"")</f>
        <v/>
      </c>
      <c r="O1078" s="7" t="str">
        <f>IF(Overall!L1080&lt;&gt;"", DATEVALUE(Overall!L1080), "")</f>
        <v/>
      </c>
      <c r="P1078" s="7" t="str">
        <f>IF(Overall!M1080&lt;&gt;"", DATEVALUE(Overall!M1080), "")</f>
        <v/>
      </c>
      <c r="Q1078" s="7" t="str">
        <f>IF(Overall!S1080&lt;&gt;"",_xlfn.VALUETOTEXT(Overall!S1080),"")</f>
        <v/>
      </c>
      <c r="R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S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T1078" s="5" t="str">
        <f t="shared" si="33"/>
        <v/>
      </c>
      <c r="U1078" s="10" t="str">
        <f>IF(Overall!$A1080&lt;&gt;"",IF(AND(MONTH($O1078) &lt;= 1, MONTH($P1078) &gt;= 1), IF($T1078 &lt;&gt; "", $H1078/$T1078, ""), ""),"")</f>
        <v/>
      </c>
      <c r="V1078" s="10" t="str">
        <f>IF(Overall!$A1080&lt;&gt;"",IF(AND(MONTH($O1078) &lt;= 2, MONTH($P1078) &gt;= 2), IF($T1078 &lt;&gt; "", $H1078/$T1078, ""), ""),"")</f>
        <v/>
      </c>
      <c r="W1078" s="10" t="str">
        <f>IF(Overall!$A1080&lt;&gt;"",IF(AND(MONTH($O1078) &lt;= 3, MONTH($P1078) &gt;= 3), IF($T1078 &lt;&gt; "", $H1078/$T1078, ""), ""),"")</f>
        <v/>
      </c>
      <c r="X1078" s="10" t="str">
        <f>IF(Overall!$A1080&lt;&gt;"",IF(AND(MONTH($O1078) &lt;= 4, MONTH($P1078) &gt;= 4), IF($T1078 &lt;&gt; "", $H1078/$T1078, ""), ""),"")</f>
        <v/>
      </c>
      <c r="Y1078" s="10" t="str">
        <f>IF(Overall!$A1080&lt;&gt;"",IF(AND(MONTH($O1078) &lt;= 5, MONTH($P1078) &gt;= 5), IF($T1078 &lt;&gt; "", $H1078/$T1078, ""), ""),"")</f>
        <v/>
      </c>
      <c r="Z1078" s="10" t="str">
        <f>IF(Overall!$A1080&lt;&gt;"",IF(AND(MONTH($O1078) &lt;= 6, MONTH($P1078) &gt;= 6), IF($T1078 &lt;&gt; "", $H1078/$T1078, ""), ""),"")</f>
        <v/>
      </c>
      <c r="AA1078" s="10" t="str">
        <f>IF(Overall!$A1080&lt;&gt;"",IF(AND(MONTH($O1078) &lt;= 7, MONTH($P1078) &gt;= 7 ), IF($T1078 &lt;&gt; "", $H1078/$T1078, ""), ""),"")</f>
        <v/>
      </c>
      <c r="AB1078" s="10" t="str">
        <f>IF(Overall!$A1080&lt;&gt;"",IF(AND(MONTH($O1078) &lt;= 8, MONTH($P1078) &gt;= 8), IF($T1078 &lt;&gt; "", $H1078/$T1078, ""), ""),"")</f>
        <v/>
      </c>
      <c r="AC1078" s="10" t="str">
        <f>IF(Overall!$A1080&lt;&gt;"",IF(AND(MONTH($O1078) &lt;= 9, MONTH($P1078) &gt;= 9), IF($T1078 &lt;&gt; "", $H1078/$T1078, ""), ""),"")</f>
        <v/>
      </c>
      <c r="AD1078" s="10" t="str">
        <f>IF(Overall!$A1080&lt;&gt;"",IF(AND(MONTH($O1078) &lt;= 10, MONTH($P1078) &gt;= 10), IF($T1078 &lt;&gt; "", $H1078/$T1078, ""), ""),"")</f>
        <v/>
      </c>
      <c r="AE1078" s="10" t="str">
        <f>IF(Overall!$A1080&lt;&gt;"",IF(AND(MONTH($O1078) &lt;= 11, MONTH($P1078) &gt;= 11), IF($T1078 &lt;&gt; "", $H1078/$T1078, ""), ""),"")</f>
        <v/>
      </c>
      <c r="AF1078" s="10" t="str">
        <f>IF(Overall!$A1080&lt;&gt;"",IF(AND(MONTH($O1078) &lt;= 12, MONTH($P1078) &gt;= 12), IF($T1078 &lt;&gt; "", $H1078/$T1078, ""), ""),"")</f>
        <v/>
      </c>
      <c r="AH1078" s="10" t="str">
        <f ca="1">IFERROR(IF(AND(NOW()&lt;= EOMONTH(DATE(YEAR($P1078),1, 1), 0), Overall!$A1080&lt;&gt;"", MONTH($O1078) &lt;= 1, MONTH($P1078) &gt;= 1), IF($T1078 &lt;&gt; "", $H1078/$T1078, ""), ""), "")</f>
        <v/>
      </c>
      <c r="AI1078" s="10" t="str">
        <f ca="1">IFERROR(IF(AND(NOW()&lt;= EOMONTH(DATE(YEAR($P1078),2, 1), 0), Overall!$A1080&lt;&gt;"", MONTH($O1078) &lt;= 2, MONTH($P1078) &gt;= 2), IF($T1078 &lt;&gt; "", $H1078/$T1078, ""), ""), "")</f>
        <v/>
      </c>
      <c r="AJ1078" s="10" t="str">
        <f ca="1">IFERROR(IF(AND(NOW()&lt;= EOMONTH(DATE(YEAR($P1078),3, 1), 0), Overall!$A1080&lt;&gt;"", MONTH($O1078) &lt;= 3, MONTH($P1078) &gt;= 3), IF($T1078 &lt;&gt; "", $H1078/$T1078, ""), ""), "")</f>
        <v/>
      </c>
      <c r="AK1078" s="10" t="str">
        <f ca="1">IFERROR(IF(AND(NOW()&lt;= EOMONTH(DATE(YEAR($P1078),4, 1), 0), Overall!$A1080&lt;&gt;"", MONTH($O1078) &lt;= 4, MONTH($P1078) &gt;= 4), IF($T1078 &lt;&gt; "", $H1078/$T1078, ""), ""), "")</f>
        <v/>
      </c>
      <c r="AL1078" s="10" t="str">
        <f ca="1">IFERROR(IF(AND(NOW()&lt;= EOMONTH(DATE(YEAR($P1078),5, 1), 0), Overall!$A1080&lt;&gt;"", MONTH($O1078) &lt;= 5, MONTH($P1078) &gt;= 5), IF($T1078 &lt;&gt; "", $H1078/$T1078, ""), ""), "")</f>
        <v/>
      </c>
      <c r="AM1078" s="10" t="str">
        <f ca="1">IFERROR(IF(AND(NOW()&lt;= EOMONTH(DATE(YEAR($P1078),6, 1), 0), Overall!$A1080&lt;&gt;"", MONTH($O1078) &lt;= 6, MONTH($P1078) &gt;= 6), IF($T1078 &lt;&gt; "", $H1078/$T1078, ""), ""), "")</f>
        <v/>
      </c>
      <c r="AN1078" s="10" t="str">
        <f ca="1">IFERROR(IF(AND(NOW()&lt;= EOMONTH(DATE(YEAR($P1078),7, 1), 0), Overall!$A1080&lt;&gt;"", MONTH($O1078) &lt;= 7, MONTH($P1078) &gt;= 7), IF($T1078 &lt;&gt; "", $H1078/$T1078, ""), ""), "")</f>
        <v/>
      </c>
      <c r="AO1078" s="10" t="str">
        <f ca="1">IFERROR(IF(AND(NOW()&lt;= EOMONTH(DATE(YEAR($P1078),8, 1), 0), Overall!$A1080&lt;&gt;"", MONTH($O1078) &lt;= 8, MONTH($P1078) &gt;= 8), IF($T1078 &lt;&gt; "", $H1078/$T1078, ""), ""), "")</f>
        <v/>
      </c>
      <c r="AP1078" s="10" t="str">
        <f ca="1">IFERROR(IF(AND(NOW()&lt;= EOMONTH(DATE(YEAR($P1078),9, 1), 0), Overall!$A1080&lt;&gt;"", MONTH($O1078) &lt;= 9, MONTH($P1078) &gt;= 9), IF($T1078 &lt;&gt; "", $H1078/$T1078, ""), ""), "")</f>
        <v/>
      </c>
      <c r="AQ1078" s="10" t="str">
        <f ca="1">IFERROR(IF(AND(NOW()&lt;= EOMONTH(DATE(YEAR($P1078),10, 1), 0), Overall!$A1080&lt;&gt;"", MONTH($O1078) &lt;= 10, MONTH($P1078) &gt;= 10), IF($T1078 &lt;&gt; "", $H1078/$T1078, ""), ""), "")</f>
        <v/>
      </c>
      <c r="AR1078" s="10" t="str">
        <f ca="1">IFERROR(IF(AND(NOW()&lt;= EOMONTH(DATE(YEAR($P1078),11, 1), 0), Overall!$A1080&lt;&gt;"", MONTH($O1078) &lt;=11, MONTH($P1078) &gt;= 11), IF($T1078 &lt;&gt; "", $H1078/$T1078, ""), ""), "")</f>
        <v/>
      </c>
      <c r="AS1078" s="10" t="str">
        <f ca="1">IFERROR(IF(AND(NOW()&lt;= EOMONTH(DATE(YEAR($P1078),12, 1), 0), Overall!$A1080&lt;&gt;"", MONTH($O1078) &lt;= 12, MONTH($P1078) &gt;= 12), IF($T1078 &lt;&gt; "", $H1078/$T1078, ""), ""), "")</f>
        <v/>
      </c>
      <c r="AT1078" s="16">
        <f t="shared" ca="1" si="34"/>
        <v>0</v>
      </c>
    </row>
    <row r="1079" spans="1:46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6" t="str">
        <f>IF(Overall!T1081&lt;&gt;"",VALUE(Overall!T1081),"")</f>
        <v/>
      </c>
      <c r="O1079" s="7" t="str">
        <f>IF(Overall!L1081&lt;&gt;"", DATEVALUE(Overall!L1081), "")</f>
        <v/>
      </c>
      <c r="P1079" s="7" t="str">
        <f>IF(Overall!M1081&lt;&gt;"", DATEVALUE(Overall!M1081), "")</f>
        <v/>
      </c>
      <c r="Q1079" s="7" t="str">
        <f>IF(Overall!S1081&lt;&gt;"",_xlfn.VALUETOTEXT(Overall!S1081),"")</f>
        <v/>
      </c>
      <c r="R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S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T1079" s="5" t="str">
        <f t="shared" si="33"/>
        <v/>
      </c>
      <c r="U1079" s="10" t="str">
        <f>IF(Overall!$A1081&lt;&gt;"",IF(AND(MONTH($O1079) &lt;= 1, MONTH($P1079) &gt;= 1), IF($T1079 &lt;&gt; "", $H1079/$T1079, ""), ""),"")</f>
        <v/>
      </c>
      <c r="V1079" s="10" t="str">
        <f>IF(Overall!$A1081&lt;&gt;"",IF(AND(MONTH($O1079) &lt;= 2, MONTH($P1079) &gt;= 2), IF($T1079 &lt;&gt; "", $H1079/$T1079, ""), ""),"")</f>
        <v/>
      </c>
      <c r="W1079" s="10" t="str">
        <f>IF(Overall!$A1081&lt;&gt;"",IF(AND(MONTH($O1079) &lt;= 3, MONTH($P1079) &gt;= 3), IF($T1079 &lt;&gt; "", $H1079/$T1079, ""), ""),"")</f>
        <v/>
      </c>
      <c r="X1079" s="10" t="str">
        <f>IF(Overall!$A1081&lt;&gt;"",IF(AND(MONTH($O1079) &lt;= 4, MONTH($P1079) &gt;= 4), IF($T1079 &lt;&gt; "", $H1079/$T1079, ""), ""),"")</f>
        <v/>
      </c>
      <c r="Y1079" s="10" t="str">
        <f>IF(Overall!$A1081&lt;&gt;"",IF(AND(MONTH($O1079) &lt;= 5, MONTH($P1079) &gt;= 5), IF($T1079 &lt;&gt; "", $H1079/$T1079, ""), ""),"")</f>
        <v/>
      </c>
      <c r="Z1079" s="10" t="str">
        <f>IF(Overall!$A1081&lt;&gt;"",IF(AND(MONTH($O1079) &lt;= 6, MONTH($P1079) &gt;= 6), IF($T1079 &lt;&gt; "", $H1079/$T1079, ""), ""),"")</f>
        <v/>
      </c>
      <c r="AA1079" s="10" t="str">
        <f>IF(Overall!$A1081&lt;&gt;"",IF(AND(MONTH($O1079) &lt;= 7, MONTH($P1079) &gt;= 7 ), IF($T1079 &lt;&gt; "", $H1079/$T1079, ""), ""),"")</f>
        <v/>
      </c>
      <c r="AB1079" s="10" t="str">
        <f>IF(Overall!$A1081&lt;&gt;"",IF(AND(MONTH($O1079) &lt;= 8, MONTH($P1079) &gt;= 8), IF($T1079 &lt;&gt; "", $H1079/$T1079, ""), ""),"")</f>
        <v/>
      </c>
      <c r="AC1079" s="10" t="str">
        <f>IF(Overall!$A1081&lt;&gt;"",IF(AND(MONTH($O1079) &lt;= 9, MONTH($P1079) &gt;= 9), IF($T1079 &lt;&gt; "", $H1079/$T1079, ""), ""),"")</f>
        <v/>
      </c>
      <c r="AD1079" s="10" t="str">
        <f>IF(Overall!$A1081&lt;&gt;"",IF(AND(MONTH($O1079) &lt;= 10, MONTH($P1079) &gt;= 10), IF($T1079 &lt;&gt; "", $H1079/$T1079, ""), ""),"")</f>
        <v/>
      </c>
      <c r="AE1079" s="10" t="str">
        <f>IF(Overall!$A1081&lt;&gt;"",IF(AND(MONTH($O1079) &lt;= 11, MONTH($P1079) &gt;= 11), IF($T1079 &lt;&gt; "", $H1079/$T1079, ""), ""),"")</f>
        <v/>
      </c>
      <c r="AF1079" s="10" t="str">
        <f>IF(Overall!$A1081&lt;&gt;"",IF(AND(MONTH($O1079) &lt;= 12, MONTH($P1079) &gt;= 12), IF($T1079 &lt;&gt; "", $H1079/$T1079, ""), ""),"")</f>
        <v/>
      </c>
      <c r="AH1079" s="10" t="str">
        <f ca="1">IFERROR(IF(AND(NOW()&lt;= EOMONTH(DATE(YEAR($P1079),1, 1), 0), Overall!$A1081&lt;&gt;"", MONTH($O1079) &lt;= 1, MONTH($P1079) &gt;= 1), IF($T1079 &lt;&gt; "", $H1079/$T1079, ""), ""), "")</f>
        <v/>
      </c>
      <c r="AI1079" s="10" t="str">
        <f ca="1">IFERROR(IF(AND(NOW()&lt;= EOMONTH(DATE(YEAR($P1079),2, 1), 0), Overall!$A1081&lt;&gt;"", MONTH($O1079) &lt;= 2, MONTH($P1079) &gt;= 2), IF($T1079 &lt;&gt; "", $H1079/$T1079, ""), ""), "")</f>
        <v/>
      </c>
      <c r="AJ1079" s="10" t="str">
        <f ca="1">IFERROR(IF(AND(NOW()&lt;= EOMONTH(DATE(YEAR($P1079),3, 1), 0), Overall!$A1081&lt;&gt;"", MONTH($O1079) &lt;= 3, MONTH($P1079) &gt;= 3), IF($T1079 &lt;&gt; "", $H1079/$T1079, ""), ""), "")</f>
        <v/>
      </c>
      <c r="AK1079" s="10" t="str">
        <f ca="1">IFERROR(IF(AND(NOW()&lt;= EOMONTH(DATE(YEAR($P1079),4, 1), 0), Overall!$A1081&lt;&gt;"", MONTH($O1079) &lt;= 4, MONTH($P1079) &gt;= 4), IF($T1079 &lt;&gt; "", $H1079/$T1079, ""), ""), "")</f>
        <v/>
      </c>
      <c r="AL1079" s="10" t="str">
        <f ca="1">IFERROR(IF(AND(NOW()&lt;= EOMONTH(DATE(YEAR($P1079),5, 1), 0), Overall!$A1081&lt;&gt;"", MONTH($O1079) &lt;= 5, MONTH($P1079) &gt;= 5), IF($T1079 &lt;&gt; "", $H1079/$T1079, ""), ""), "")</f>
        <v/>
      </c>
      <c r="AM1079" s="10" t="str">
        <f ca="1">IFERROR(IF(AND(NOW()&lt;= EOMONTH(DATE(YEAR($P1079),6, 1), 0), Overall!$A1081&lt;&gt;"", MONTH($O1079) &lt;= 6, MONTH($P1079) &gt;= 6), IF($T1079 &lt;&gt; "", $H1079/$T1079, ""), ""), "")</f>
        <v/>
      </c>
      <c r="AN1079" s="10" t="str">
        <f ca="1">IFERROR(IF(AND(NOW()&lt;= EOMONTH(DATE(YEAR($P1079),7, 1), 0), Overall!$A1081&lt;&gt;"", MONTH($O1079) &lt;= 7, MONTH($P1079) &gt;= 7), IF($T1079 &lt;&gt; "", $H1079/$T1079, ""), ""), "")</f>
        <v/>
      </c>
      <c r="AO1079" s="10" t="str">
        <f ca="1">IFERROR(IF(AND(NOW()&lt;= EOMONTH(DATE(YEAR($P1079),8, 1), 0), Overall!$A1081&lt;&gt;"", MONTH($O1079) &lt;= 8, MONTH($P1079) &gt;= 8), IF($T1079 &lt;&gt; "", $H1079/$T1079, ""), ""), "")</f>
        <v/>
      </c>
      <c r="AP1079" s="10" t="str">
        <f ca="1">IFERROR(IF(AND(NOW()&lt;= EOMONTH(DATE(YEAR($P1079),9, 1), 0), Overall!$A1081&lt;&gt;"", MONTH($O1079) &lt;= 9, MONTH($P1079) &gt;= 9), IF($T1079 &lt;&gt; "", $H1079/$T1079, ""), ""), "")</f>
        <v/>
      </c>
      <c r="AQ1079" s="10" t="str">
        <f ca="1">IFERROR(IF(AND(NOW()&lt;= EOMONTH(DATE(YEAR($P1079),10, 1), 0), Overall!$A1081&lt;&gt;"", MONTH($O1079) &lt;= 10, MONTH($P1079) &gt;= 10), IF($T1079 &lt;&gt; "", $H1079/$T1079, ""), ""), "")</f>
        <v/>
      </c>
      <c r="AR1079" s="10" t="str">
        <f ca="1">IFERROR(IF(AND(NOW()&lt;= EOMONTH(DATE(YEAR($P1079),11, 1), 0), Overall!$A1081&lt;&gt;"", MONTH($O1079) &lt;=11, MONTH($P1079) &gt;= 11), IF($T1079 &lt;&gt; "", $H1079/$T1079, ""), ""), "")</f>
        <v/>
      </c>
      <c r="AS1079" s="10" t="str">
        <f ca="1">IFERROR(IF(AND(NOW()&lt;= EOMONTH(DATE(YEAR($P1079),12, 1), 0), Overall!$A1081&lt;&gt;"", MONTH($O1079) &lt;= 12, MONTH($P1079) &gt;= 12), IF($T1079 &lt;&gt; "", $H1079/$T1079, ""), ""), "")</f>
        <v/>
      </c>
      <c r="AT1079" s="16">
        <f t="shared" ca="1" si="34"/>
        <v>0</v>
      </c>
    </row>
    <row r="1080" spans="1:46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6" t="str">
        <f>IF(Overall!T1082&lt;&gt;"",VALUE(Overall!T1082),"")</f>
        <v/>
      </c>
      <c r="O1080" s="7" t="str">
        <f>IF(Overall!L1082&lt;&gt;"", DATEVALUE(Overall!L1082), "")</f>
        <v/>
      </c>
      <c r="P1080" s="7" t="str">
        <f>IF(Overall!M1082&lt;&gt;"", DATEVALUE(Overall!M1082), "")</f>
        <v/>
      </c>
      <c r="Q1080" s="7" t="str">
        <f>IF(Overall!S1082&lt;&gt;"",_xlfn.VALUETOTEXT(Overall!S1082),"")</f>
        <v/>
      </c>
      <c r="R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S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T1080" s="5" t="str">
        <f t="shared" si="33"/>
        <v/>
      </c>
      <c r="U1080" s="10" t="str">
        <f>IF(Overall!$A1082&lt;&gt;"",IF(AND(MONTH($O1080) &lt;= 1, MONTH($P1080) &gt;= 1), IF($T1080 &lt;&gt; "", $H1080/$T1080, ""), ""),"")</f>
        <v/>
      </c>
      <c r="V1080" s="10" t="str">
        <f>IF(Overall!$A1082&lt;&gt;"",IF(AND(MONTH($O1080) &lt;= 2, MONTH($P1080) &gt;= 2), IF($T1080 &lt;&gt; "", $H1080/$T1080, ""), ""),"")</f>
        <v/>
      </c>
      <c r="W1080" s="10" t="str">
        <f>IF(Overall!$A1082&lt;&gt;"",IF(AND(MONTH($O1080) &lt;= 3, MONTH($P1080) &gt;= 3), IF($T1080 &lt;&gt; "", $H1080/$T1080, ""), ""),"")</f>
        <v/>
      </c>
      <c r="X1080" s="10" t="str">
        <f>IF(Overall!$A1082&lt;&gt;"",IF(AND(MONTH($O1080) &lt;= 4, MONTH($P1080) &gt;= 4), IF($T1080 &lt;&gt; "", $H1080/$T1080, ""), ""),"")</f>
        <v/>
      </c>
      <c r="Y1080" s="10" t="str">
        <f>IF(Overall!$A1082&lt;&gt;"",IF(AND(MONTH($O1080) &lt;= 5, MONTH($P1080) &gt;= 5), IF($T1080 &lt;&gt; "", $H1080/$T1080, ""), ""),"")</f>
        <v/>
      </c>
      <c r="Z1080" s="10" t="str">
        <f>IF(Overall!$A1082&lt;&gt;"",IF(AND(MONTH($O1080) &lt;= 6, MONTH($P1080) &gt;= 6), IF($T1080 &lt;&gt; "", $H1080/$T1080, ""), ""),"")</f>
        <v/>
      </c>
      <c r="AA1080" s="10" t="str">
        <f>IF(Overall!$A1082&lt;&gt;"",IF(AND(MONTH($O1080) &lt;= 7, MONTH($P1080) &gt;= 7 ), IF($T1080 &lt;&gt; "", $H1080/$T1080, ""), ""),"")</f>
        <v/>
      </c>
      <c r="AB1080" s="10" t="str">
        <f>IF(Overall!$A1082&lt;&gt;"",IF(AND(MONTH($O1080) &lt;= 8, MONTH($P1080) &gt;= 8), IF($T1080 &lt;&gt; "", $H1080/$T1080, ""), ""),"")</f>
        <v/>
      </c>
      <c r="AC1080" s="10" t="str">
        <f>IF(Overall!$A1082&lt;&gt;"",IF(AND(MONTH($O1080) &lt;= 9, MONTH($P1080) &gt;= 9), IF($T1080 &lt;&gt; "", $H1080/$T1080, ""), ""),"")</f>
        <v/>
      </c>
      <c r="AD1080" s="10" t="str">
        <f>IF(Overall!$A1082&lt;&gt;"",IF(AND(MONTH($O1080) &lt;= 10, MONTH($P1080) &gt;= 10), IF($T1080 &lt;&gt; "", $H1080/$T1080, ""), ""),"")</f>
        <v/>
      </c>
      <c r="AE1080" s="10" t="str">
        <f>IF(Overall!$A1082&lt;&gt;"",IF(AND(MONTH($O1080) &lt;= 11, MONTH($P1080) &gt;= 11), IF($T1080 &lt;&gt; "", $H1080/$T1080, ""), ""),"")</f>
        <v/>
      </c>
      <c r="AF1080" s="10" t="str">
        <f>IF(Overall!$A1082&lt;&gt;"",IF(AND(MONTH($O1080) &lt;= 12, MONTH($P1080) &gt;= 12), IF($T1080 &lt;&gt; "", $H1080/$T1080, ""), ""),"")</f>
        <v/>
      </c>
      <c r="AH1080" s="10" t="str">
        <f ca="1">IFERROR(IF(AND(NOW()&lt;= EOMONTH(DATE(YEAR($P1080),1, 1), 0), Overall!$A1082&lt;&gt;"", MONTH($O1080) &lt;= 1, MONTH($P1080) &gt;= 1), IF($T1080 &lt;&gt; "", $H1080/$T1080, ""), ""), "")</f>
        <v/>
      </c>
      <c r="AI1080" s="10" t="str">
        <f ca="1">IFERROR(IF(AND(NOW()&lt;= EOMONTH(DATE(YEAR($P1080),2, 1), 0), Overall!$A1082&lt;&gt;"", MONTH($O1080) &lt;= 2, MONTH($P1080) &gt;= 2), IF($T1080 &lt;&gt; "", $H1080/$T1080, ""), ""), "")</f>
        <v/>
      </c>
      <c r="AJ1080" s="10" t="str">
        <f ca="1">IFERROR(IF(AND(NOW()&lt;= EOMONTH(DATE(YEAR($P1080),3, 1), 0), Overall!$A1082&lt;&gt;"", MONTH($O1080) &lt;= 3, MONTH($P1080) &gt;= 3), IF($T1080 &lt;&gt; "", $H1080/$T1080, ""), ""), "")</f>
        <v/>
      </c>
      <c r="AK1080" s="10" t="str">
        <f ca="1">IFERROR(IF(AND(NOW()&lt;= EOMONTH(DATE(YEAR($P1080),4, 1), 0), Overall!$A1082&lt;&gt;"", MONTH($O1080) &lt;= 4, MONTH($P1080) &gt;= 4), IF($T1080 &lt;&gt; "", $H1080/$T1080, ""), ""), "")</f>
        <v/>
      </c>
      <c r="AL1080" s="10" t="str">
        <f ca="1">IFERROR(IF(AND(NOW()&lt;= EOMONTH(DATE(YEAR($P1080),5, 1), 0), Overall!$A1082&lt;&gt;"", MONTH($O1080) &lt;= 5, MONTH($P1080) &gt;= 5), IF($T1080 &lt;&gt; "", $H1080/$T1080, ""), ""), "")</f>
        <v/>
      </c>
      <c r="AM1080" s="10" t="str">
        <f ca="1">IFERROR(IF(AND(NOW()&lt;= EOMONTH(DATE(YEAR($P1080),6, 1), 0), Overall!$A1082&lt;&gt;"", MONTH($O1080) &lt;= 6, MONTH($P1080) &gt;= 6), IF($T1080 &lt;&gt; "", $H1080/$T1080, ""), ""), "")</f>
        <v/>
      </c>
      <c r="AN1080" s="10" t="str">
        <f ca="1">IFERROR(IF(AND(NOW()&lt;= EOMONTH(DATE(YEAR($P1080),7, 1), 0), Overall!$A1082&lt;&gt;"", MONTH($O1080) &lt;= 7, MONTH($P1080) &gt;= 7), IF($T1080 &lt;&gt; "", $H1080/$T1080, ""), ""), "")</f>
        <v/>
      </c>
      <c r="AO1080" s="10" t="str">
        <f ca="1">IFERROR(IF(AND(NOW()&lt;= EOMONTH(DATE(YEAR($P1080),8, 1), 0), Overall!$A1082&lt;&gt;"", MONTH($O1080) &lt;= 8, MONTH($P1080) &gt;= 8), IF($T1080 &lt;&gt; "", $H1080/$T1080, ""), ""), "")</f>
        <v/>
      </c>
      <c r="AP1080" s="10" t="str">
        <f ca="1">IFERROR(IF(AND(NOW()&lt;= EOMONTH(DATE(YEAR($P1080),9, 1), 0), Overall!$A1082&lt;&gt;"", MONTH($O1080) &lt;= 9, MONTH($P1080) &gt;= 9), IF($T1080 &lt;&gt; "", $H1080/$T1080, ""), ""), "")</f>
        <v/>
      </c>
      <c r="AQ1080" s="10" t="str">
        <f ca="1">IFERROR(IF(AND(NOW()&lt;= EOMONTH(DATE(YEAR($P1080),10, 1), 0), Overall!$A1082&lt;&gt;"", MONTH($O1080) &lt;= 10, MONTH($P1080) &gt;= 10), IF($T1080 &lt;&gt; "", $H1080/$T1080, ""), ""), "")</f>
        <v/>
      </c>
      <c r="AR1080" s="10" t="str">
        <f ca="1">IFERROR(IF(AND(NOW()&lt;= EOMONTH(DATE(YEAR($P1080),11, 1), 0), Overall!$A1082&lt;&gt;"", MONTH($O1080) &lt;=11, MONTH($P1080) &gt;= 11), IF($T1080 &lt;&gt; "", $H1080/$T1080, ""), ""), "")</f>
        <v/>
      </c>
      <c r="AS1080" s="10" t="str">
        <f ca="1">IFERROR(IF(AND(NOW()&lt;= EOMONTH(DATE(YEAR($P1080),12, 1), 0), Overall!$A1082&lt;&gt;"", MONTH($O1080) &lt;= 12, MONTH($P1080) &gt;= 12), IF($T1080 &lt;&gt; "", $H1080/$T1080, ""), ""), "")</f>
        <v/>
      </c>
      <c r="AT1080" s="16">
        <f t="shared" ca="1" si="34"/>
        <v>0</v>
      </c>
    </row>
    <row r="1081" spans="1:46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6" t="str">
        <f>IF(Overall!T1083&lt;&gt;"",VALUE(Overall!T1083),"")</f>
        <v/>
      </c>
      <c r="O1081" s="7" t="str">
        <f>IF(Overall!L1083&lt;&gt;"", DATEVALUE(Overall!L1083), "")</f>
        <v/>
      </c>
      <c r="P1081" s="7" t="str">
        <f>IF(Overall!M1083&lt;&gt;"", DATEVALUE(Overall!M1083), "")</f>
        <v/>
      </c>
      <c r="Q1081" s="7" t="str">
        <f>IF(Overall!S1083&lt;&gt;"",_xlfn.VALUETOTEXT(Overall!S1083),"")</f>
        <v/>
      </c>
      <c r="R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S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T1081" s="5" t="str">
        <f t="shared" si="33"/>
        <v/>
      </c>
      <c r="U1081" s="10" t="str">
        <f>IF(Overall!$A1083&lt;&gt;"",IF(AND(MONTH($O1081) &lt;= 1, MONTH($P1081) &gt;= 1), IF($T1081 &lt;&gt; "", $H1081/$T1081, ""), ""),"")</f>
        <v/>
      </c>
      <c r="V1081" s="10" t="str">
        <f>IF(Overall!$A1083&lt;&gt;"",IF(AND(MONTH($O1081) &lt;= 2, MONTH($P1081) &gt;= 2), IF($T1081 &lt;&gt; "", $H1081/$T1081, ""), ""),"")</f>
        <v/>
      </c>
      <c r="W1081" s="10" t="str">
        <f>IF(Overall!$A1083&lt;&gt;"",IF(AND(MONTH($O1081) &lt;= 3, MONTH($P1081) &gt;= 3), IF($T1081 &lt;&gt; "", $H1081/$T1081, ""), ""),"")</f>
        <v/>
      </c>
      <c r="X1081" s="10" t="str">
        <f>IF(Overall!$A1083&lt;&gt;"",IF(AND(MONTH($O1081) &lt;= 4, MONTH($P1081) &gt;= 4), IF($T1081 &lt;&gt; "", $H1081/$T1081, ""), ""),"")</f>
        <v/>
      </c>
      <c r="Y1081" s="10" t="str">
        <f>IF(Overall!$A1083&lt;&gt;"",IF(AND(MONTH($O1081) &lt;= 5, MONTH($P1081) &gt;= 5), IF($T1081 &lt;&gt; "", $H1081/$T1081, ""), ""),"")</f>
        <v/>
      </c>
      <c r="Z1081" s="10" t="str">
        <f>IF(Overall!$A1083&lt;&gt;"",IF(AND(MONTH($O1081) &lt;= 6, MONTH($P1081) &gt;= 6), IF($T1081 &lt;&gt; "", $H1081/$T1081, ""), ""),"")</f>
        <v/>
      </c>
      <c r="AA1081" s="10" t="str">
        <f>IF(Overall!$A1083&lt;&gt;"",IF(AND(MONTH($O1081) &lt;= 7, MONTH($P1081) &gt;= 7 ), IF($T1081 &lt;&gt; "", $H1081/$T1081, ""), ""),"")</f>
        <v/>
      </c>
      <c r="AB1081" s="10" t="str">
        <f>IF(Overall!$A1083&lt;&gt;"",IF(AND(MONTH($O1081) &lt;= 8, MONTH($P1081) &gt;= 8), IF($T1081 &lt;&gt; "", $H1081/$T1081, ""), ""),"")</f>
        <v/>
      </c>
      <c r="AC1081" s="10" t="str">
        <f>IF(Overall!$A1083&lt;&gt;"",IF(AND(MONTH($O1081) &lt;= 9, MONTH($P1081) &gt;= 9), IF($T1081 &lt;&gt; "", $H1081/$T1081, ""), ""),"")</f>
        <v/>
      </c>
      <c r="AD1081" s="10" t="str">
        <f>IF(Overall!$A1083&lt;&gt;"",IF(AND(MONTH($O1081) &lt;= 10, MONTH($P1081) &gt;= 10), IF($T1081 &lt;&gt; "", $H1081/$T1081, ""), ""),"")</f>
        <v/>
      </c>
      <c r="AE1081" s="10" t="str">
        <f>IF(Overall!$A1083&lt;&gt;"",IF(AND(MONTH($O1081) &lt;= 11, MONTH($P1081) &gt;= 11), IF($T1081 &lt;&gt; "", $H1081/$T1081, ""), ""),"")</f>
        <v/>
      </c>
      <c r="AF1081" s="10" t="str">
        <f>IF(Overall!$A1083&lt;&gt;"",IF(AND(MONTH($O1081) &lt;= 12, MONTH($P1081) &gt;= 12), IF($T1081 &lt;&gt; "", $H1081/$T1081, ""), ""),"")</f>
        <v/>
      </c>
      <c r="AH1081" s="10" t="str">
        <f ca="1">IFERROR(IF(AND(NOW()&lt;= EOMONTH(DATE(YEAR($P1081),1, 1), 0), Overall!$A1083&lt;&gt;"", MONTH($O1081) &lt;= 1, MONTH($P1081) &gt;= 1), IF($T1081 &lt;&gt; "", $H1081/$T1081, ""), ""), "")</f>
        <v/>
      </c>
      <c r="AI1081" s="10" t="str">
        <f ca="1">IFERROR(IF(AND(NOW()&lt;= EOMONTH(DATE(YEAR($P1081),2, 1), 0), Overall!$A1083&lt;&gt;"", MONTH($O1081) &lt;= 2, MONTH($P1081) &gt;= 2), IF($T1081 &lt;&gt; "", $H1081/$T1081, ""), ""), "")</f>
        <v/>
      </c>
      <c r="AJ1081" s="10" t="str">
        <f ca="1">IFERROR(IF(AND(NOW()&lt;= EOMONTH(DATE(YEAR($P1081),3, 1), 0), Overall!$A1083&lt;&gt;"", MONTH($O1081) &lt;= 3, MONTH($P1081) &gt;= 3), IF($T1081 &lt;&gt; "", $H1081/$T1081, ""), ""), "")</f>
        <v/>
      </c>
      <c r="AK1081" s="10" t="str">
        <f ca="1">IFERROR(IF(AND(NOW()&lt;= EOMONTH(DATE(YEAR($P1081),4, 1), 0), Overall!$A1083&lt;&gt;"", MONTH($O1081) &lt;= 4, MONTH($P1081) &gt;= 4), IF($T1081 &lt;&gt; "", $H1081/$T1081, ""), ""), "")</f>
        <v/>
      </c>
      <c r="AL1081" s="10" t="str">
        <f ca="1">IFERROR(IF(AND(NOW()&lt;= EOMONTH(DATE(YEAR($P1081),5, 1), 0), Overall!$A1083&lt;&gt;"", MONTH($O1081) &lt;= 5, MONTH($P1081) &gt;= 5), IF($T1081 &lt;&gt; "", $H1081/$T1081, ""), ""), "")</f>
        <v/>
      </c>
      <c r="AM1081" s="10" t="str">
        <f ca="1">IFERROR(IF(AND(NOW()&lt;= EOMONTH(DATE(YEAR($P1081),6, 1), 0), Overall!$A1083&lt;&gt;"", MONTH($O1081) &lt;= 6, MONTH($P1081) &gt;= 6), IF($T1081 &lt;&gt; "", $H1081/$T1081, ""), ""), "")</f>
        <v/>
      </c>
      <c r="AN1081" s="10" t="str">
        <f ca="1">IFERROR(IF(AND(NOW()&lt;= EOMONTH(DATE(YEAR($P1081),7, 1), 0), Overall!$A1083&lt;&gt;"", MONTH($O1081) &lt;= 7, MONTH($P1081) &gt;= 7), IF($T1081 &lt;&gt; "", $H1081/$T1081, ""), ""), "")</f>
        <v/>
      </c>
      <c r="AO1081" s="10" t="str">
        <f ca="1">IFERROR(IF(AND(NOW()&lt;= EOMONTH(DATE(YEAR($P1081),8, 1), 0), Overall!$A1083&lt;&gt;"", MONTH($O1081) &lt;= 8, MONTH($P1081) &gt;= 8), IF($T1081 &lt;&gt; "", $H1081/$T1081, ""), ""), "")</f>
        <v/>
      </c>
      <c r="AP1081" s="10" t="str">
        <f ca="1">IFERROR(IF(AND(NOW()&lt;= EOMONTH(DATE(YEAR($P1081),9, 1), 0), Overall!$A1083&lt;&gt;"", MONTH($O1081) &lt;= 9, MONTH($P1081) &gt;= 9), IF($T1081 &lt;&gt; "", $H1081/$T1081, ""), ""), "")</f>
        <v/>
      </c>
      <c r="AQ1081" s="10" t="str">
        <f ca="1">IFERROR(IF(AND(NOW()&lt;= EOMONTH(DATE(YEAR($P1081),10, 1), 0), Overall!$A1083&lt;&gt;"", MONTH($O1081) &lt;= 10, MONTH($P1081) &gt;= 10), IF($T1081 &lt;&gt; "", $H1081/$T1081, ""), ""), "")</f>
        <v/>
      </c>
      <c r="AR1081" s="10" t="str">
        <f ca="1">IFERROR(IF(AND(NOW()&lt;= EOMONTH(DATE(YEAR($P1081),11, 1), 0), Overall!$A1083&lt;&gt;"", MONTH($O1081) &lt;=11, MONTH($P1081) &gt;= 11), IF($T1081 &lt;&gt; "", $H1081/$T1081, ""), ""), "")</f>
        <v/>
      </c>
      <c r="AS1081" s="10" t="str">
        <f ca="1">IFERROR(IF(AND(NOW()&lt;= EOMONTH(DATE(YEAR($P1081),12, 1), 0), Overall!$A1083&lt;&gt;"", MONTH($O1081) &lt;= 12, MONTH($P1081) &gt;= 12), IF($T1081 &lt;&gt; "", $H1081/$T1081, ""), ""), "")</f>
        <v/>
      </c>
      <c r="AT1081" s="16">
        <f t="shared" ca="1" si="34"/>
        <v>0</v>
      </c>
    </row>
    <row r="1082" spans="1:46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6" t="str">
        <f>IF(Overall!T1084&lt;&gt;"",VALUE(Overall!T1084),"")</f>
        <v/>
      </c>
      <c r="O1082" s="7" t="str">
        <f>IF(Overall!L1084&lt;&gt;"", DATEVALUE(Overall!L1084), "")</f>
        <v/>
      </c>
      <c r="P1082" s="7" t="str">
        <f>IF(Overall!M1084&lt;&gt;"", DATEVALUE(Overall!M1084), "")</f>
        <v/>
      </c>
      <c r="Q1082" s="7" t="str">
        <f>IF(Overall!S1084&lt;&gt;"",_xlfn.VALUETOTEXT(Overall!S1084),"")</f>
        <v/>
      </c>
      <c r="R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S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T1082" s="5" t="str">
        <f t="shared" si="33"/>
        <v/>
      </c>
      <c r="U1082" s="10" t="str">
        <f>IF(Overall!$A1084&lt;&gt;"",IF(AND(MONTH($O1082) &lt;= 1, MONTH($P1082) &gt;= 1), IF($T1082 &lt;&gt; "", $H1082/$T1082, ""), ""),"")</f>
        <v/>
      </c>
      <c r="V1082" s="10" t="str">
        <f>IF(Overall!$A1084&lt;&gt;"",IF(AND(MONTH($O1082) &lt;= 2, MONTH($P1082) &gt;= 2), IF($T1082 &lt;&gt; "", $H1082/$T1082, ""), ""),"")</f>
        <v/>
      </c>
      <c r="W1082" s="10" t="str">
        <f>IF(Overall!$A1084&lt;&gt;"",IF(AND(MONTH($O1082) &lt;= 3, MONTH($P1082) &gt;= 3), IF($T1082 &lt;&gt; "", $H1082/$T1082, ""), ""),"")</f>
        <v/>
      </c>
      <c r="X1082" s="10" t="str">
        <f>IF(Overall!$A1084&lt;&gt;"",IF(AND(MONTH($O1082) &lt;= 4, MONTH($P1082) &gt;= 4), IF($T1082 &lt;&gt; "", $H1082/$T1082, ""), ""),"")</f>
        <v/>
      </c>
      <c r="Y1082" s="10" t="str">
        <f>IF(Overall!$A1084&lt;&gt;"",IF(AND(MONTH($O1082) &lt;= 5, MONTH($P1082) &gt;= 5), IF($T1082 &lt;&gt; "", $H1082/$T1082, ""), ""),"")</f>
        <v/>
      </c>
      <c r="Z1082" s="10" t="str">
        <f>IF(Overall!$A1084&lt;&gt;"",IF(AND(MONTH($O1082) &lt;= 6, MONTH($P1082) &gt;= 6), IF($T1082 &lt;&gt; "", $H1082/$T1082, ""), ""),"")</f>
        <v/>
      </c>
      <c r="AA1082" s="10" t="str">
        <f>IF(Overall!$A1084&lt;&gt;"",IF(AND(MONTH($O1082) &lt;= 7, MONTH($P1082) &gt;= 7 ), IF($T1082 &lt;&gt; "", $H1082/$T1082, ""), ""),"")</f>
        <v/>
      </c>
      <c r="AB1082" s="10" t="str">
        <f>IF(Overall!$A1084&lt;&gt;"",IF(AND(MONTH($O1082) &lt;= 8, MONTH($P1082) &gt;= 8), IF($T1082 &lt;&gt; "", $H1082/$T1082, ""), ""),"")</f>
        <v/>
      </c>
      <c r="AC1082" s="10" t="str">
        <f>IF(Overall!$A1084&lt;&gt;"",IF(AND(MONTH($O1082) &lt;= 9, MONTH($P1082) &gt;= 9), IF($T1082 &lt;&gt; "", $H1082/$T1082, ""), ""),"")</f>
        <v/>
      </c>
      <c r="AD1082" s="10" t="str">
        <f>IF(Overall!$A1084&lt;&gt;"",IF(AND(MONTH($O1082) &lt;= 10, MONTH($P1082) &gt;= 10), IF($T1082 &lt;&gt; "", $H1082/$T1082, ""), ""),"")</f>
        <v/>
      </c>
      <c r="AE1082" s="10" t="str">
        <f>IF(Overall!$A1084&lt;&gt;"",IF(AND(MONTH($O1082) &lt;= 11, MONTH($P1082) &gt;= 11), IF($T1082 &lt;&gt; "", $H1082/$T1082, ""), ""),"")</f>
        <v/>
      </c>
      <c r="AF1082" s="10" t="str">
        <f>IF(Overall!$A1084&lt;&gt;"",IF(AND(MONTH($O1082) &lt;= 12, MONTH($P1082) &gt;= 12), IF($T1082 &lt;&gt; "", $H1082/$T1082, ""), ""),"")</f>
        <v/>
      </c>
      <c r="AH1082" s="10" t="str">
        <f ca="1">IFERROR(IF(AND(NOW()&lt;= EOMONTH(DATE(YEAR($P1082),1, 1), 0), Overall!$A1084&lt;&gt;"", MONTH($O1082) &lt;= 1, MONTH($P1082) &gt;= 1), IF($T1082 &lt;&gt; "", $H1082/$T1082, ""), ""), "")</f>
        <v/>
      </c>
      <c r="AI1082" s="10" t="str">
        <f ca="1">IFERROR(IF(AND(NOW()&lt;= EOMONTH(DATE(YEAR($P1082),2, 1), 0), Overall!$A1084&lt;&gt;"", MONTH($O1082) &lt;= 2, MONTH($P1082) &gt;= 2), IF($T1082 &lt;&gt; "", $H1082/$T1082, ""), ""), "")</f>
        <v/>
      </c>
      <c r="AJ1082" s="10" t="str">
        <f ca="1">IFERROR(IF(AND(NOW()&lt;= EOMONTH(DATE(YEAR($P1082),3, 1), 0), Overall!$A1084&lt;&gt;"", MONTH($O1082) &lt;= 3, MONTH($P1082) &gt;= 3), IF($T1082 &lt;&gt; "", $H1082/$T1082, ""), ""), "")</f>
        <v/>
      </c>
      <c r="AK1082" s="10" t="str">
        <f ca="1">IFERROR(IF(AND(NOW()&lt;= EOMONTH(DATE(YEAR($P1082),4, 1), 0), Overall!$A1084&lt;&gt;"", MONTH($O1082) &lt;= 4, MONTH($P1082) &gt;= 4), IF($T1082 &lt;&gt; "", $H1082/$T1082, ""), ""), "")</f>
        <v/>
      </c>
      <c r="AL1082" s="10" t="str">
        <f ca="1">IFERROR(IF(AND(NOW()&lt;= EOMONTH(DATE(YEAR($P1082),5, 1), 0), Overall!$A1084&lt;&gt;"", MONTH($O1082) &lt;= 5, MONTH($P1082) &gt;= 5), IF($T1082 &lt;&gt; "", $H1082/$T1082, ""), ""), "")</f>
        <v/>
      </c>
      <c r="AM1082" s="10" t="str">
        <f ca="1">IFERROR(IF(AND(NOW()&lt;= EOMONTH(DATE(YEAR($P1082),6, 1), 0), Overall!$A1084&lt;&gt;"", MONTH($O1082) &lt;= 6, MONTH($P1082) &gt;= 6), IF($T1082 &lt;&gt; "", $H1082/$T1082, ""), ""), "")</f>
        <v/>
      </c>
      <c r="AN1082" s="10" t="str">
        <f ca="1">IFERROR(IF(AND(NOW()&lt;= EOMONTH(DATE(YEAR($P1082),7, 1), 0), Overall!$A1084&lt;&gt;"", MONTH($O1082) &lt;= 7, MONTH($P1082) &gt;= 7), IF($T1082 &lt;&gt; "", $H1082/$T1082, ""), ""), "")</f>
        <v/>
      </c>
      <c r="AO1082" s="10" t="str">
        <f ca="1">IFERROR(IF(AND(NOW()&lt;= EOMONTH(DATE(YEAR($P1082),8, 1), 0), Overall!$A1084&lt;&gt;"", MONTH($O1082) &lt;= 8, MONTH($P1082) &gt;= 8), IF($T1082 &lt;&gt; "", $H1082/$T1082, ""), ""), "")</f>
        <v/>
      </c>
      <c r="AP1082" s="10" t="str">
        <f ca="1">IFERROR(IF(AND(NOW()&lt;= EOMONTH(DATE(YEAR($P1082),9, 1), 0), Overall!$A1084&lt;&gt;"", MONTH($O1082) &lt;= 9, MONTH($P1082) &gt;= 9), IF($T1082 &lt;&gt; "", $H1082/$T1082, ""), ""), "")</f>
        <v/>
      </c>
      <c r="AQ1082" s="10" t="str">
        <f ca="1">IFERROR(IF(AND(NOW()&lt;= EOMONTH(DATE(YEAR($P1082),10, 1), 0), Overall!$A1084&lt;&gt;"", MONTH($O1082) &lt;= 10, MONTH($P1082) &gt;= 10), IF($T1082 &lt;&gt; "", $H1082/$T1082, ""), ""), "")</f>
        <v/>
      </c>
      <c r="AR1082" s="10" t="str">
        <f ca="1">IFERROR(IF(AND(NOW()&lt;= EOMONTH(DATE(YEAR($P1082),11, 1), 0), Overall!$A1084&lt;&gt;"", MONTH($O1082) &lt;=11, MONTH($P1082) &gt;= 11), IF($T1082 &lt;&gt; "", $H1082/$T1082, ""), ""), "")</f>
        <v/>
      </c>
      <c r="AS1082" s="10" t="str">
        <f ca="1">IFERROR(IF(AND(NOW()&lt;= EOMONTH(DATE(YEAR($P1082),12, 1), 0), Overall!$A1084&lt;&gt;"", MONTH($O1082) &lt;= 12, MONTH($P1082) &gt;= 12), IF($T1082 &lt;&gt; "", $H1082/$T1082, ""), ""), "")</f>
        <v/>
      </c>
      <c r="AT1082" s="16">
        <f t="shared" ca="1" si="34"/>
        <v>0</v>
      </c>
    </row>
    <row r="1083" spans="1:46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6" t="str">
        <f>IF(Overall!T1085&lt;&gt;"",VALUE(Overall!T1085),"")</f>
        <v/>
      </c>
      <c r="O1083" s="7" t="str">
        <f>IF(Overall!L1085&lt;&gt;"", DATEVALUE(Overall!L1085), "")</f>
        <v/>
      </c>
      <c r="P1083" s="7" t="str">
        <f>IF(Overall!M1085&lt;&gt;"", DATEVALUE(Overall!M1085), "")</f>
        <v/>
      </c>
      <c r="Q1083" s="7" t="str">
        <f>IF(Overall!S1085&lt;&gt;"",_xlfn.VALUETOTEXT(Overall!S1085),"")</f>
        <v/>
      </c>
      <c r="R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S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T1083" s="5" t="str">
        <f t="shared" si="33"/>
        <v/>
      </c>
      <c r="U1083" s="10" t="str">
        <f>IF(Overall!$A1085&lt;&gt;"",IF(AND(MONTH($O1083) &lt;= 1, MONTH($P1083) &gt;= 1), IF($T1083 &lt;&gt; "", $H1083/$T1083, ""), ""),"")</f>
        <v/>
      </c>
      <c r="V1083" s="10" t="str">
        <f>IF(Overall!$A1085&lt;&gt;"",IF(AND(MONTH($O1083) &lt;= 2, MONTH($P1083) &gt;= 2), IF($T1083 &lt;&gt; "", $H1083/$T1083, ""), ""),"")</f>
        <v/>
      </c>
      <c r="W1083" s="10" t="str">
        <f>IF(Overall!$A1085&lt;&gt;"",IF(AND(MONTH($O1083) &lt;= 3, MONTH($P1083) &gt;= 3), IF($T1083 &lt;&gt; "", $H1083/$T1083, ""), ""),"")</f>
        <v/>
      </c>
      <c r="X1083" s="10" t="str">
        <f>IF(Overall!$A1085&lt;&gt;"",IF(AND(MONTH($O1083) &lt;= 4, MONTH($P1083) &gt;= 4), IF($T1083 &lt;&gt; "", $H1083/$T1083, ""), ""),"")</f>
        <v/>
      </c>
      <c r="Y1083" s="10" t="str">
        <f>IF(Overall!$A1085&lt;&gt;"",IF(AND(MONTH($O1083) &lt;= 5, MONTH($P1083) &gt;= 5), IF($T1083 &lt;&gt; "", $H1083/$T1083, ""), ""),"")</f>
        <v/>
      </c>
      <c r="Z1083" s="10" t="str">
        <f>IF(Overall!$A1085&lt;&gt;"",IF(AND(MONTH($O1083) &lt;= 6, MONTH($P1083) &gt;= 6), IF($T1083 &lt;&gt; "", $H1083/$T1083, ""), ""),"")</f>
        <v/>
      </c>
      <c r="AA1083" s="10" t="str">
        <f>IF(Overall!$A1085&lt;&gt;"",IF(AND(MONTH($O1083) &lt;= 7, MONTH($P1083) &gt;= 7 ), IF($T1083 &lt;&gt; "", $H1083/$T1083, ""), ""),"")</f>
        <v/>
      </c>
      <c r="AB1083" s="10" t="str">
        <f>IF(Overall!$A1085&lt;&gt;"",IF(AND(MONTH($O1083) &lt;= 8, MONTH($P1083) &gt;= 8), IF($T1083 &lt;&gt; "", $H1083/$T1083, ""), ""),"")</f>
        <v/>
      </c>
      <c r="AC1083" s="10" t="str">
        <f>IF(Overall!$A1085&lt;&gt;"",IF(AND(MONTH($O1083) &lt;= 9, MONTH($P1083) &gt;= 9), IF($T1083 &lt;&gt; "", $H1083/$T1083, ""), ""),"")</f>
        <v/>
      </c>
      <c r="AD1083" s="10" t="str">
        <f>IF(Overall!$A1085&lt;&gt;"",IF(AND(MONTH($O1083) &lt;= 10, MONTH($P1083) &gt;= 10), IF($T1083 &lt;&gt; "", $H1083/$T1083, ""), ""),"")</f>
        <v/>
      </c>
      <c r="AE1083" s="10" t="str">
        <f>IF(Overall!$A1085&lt;&gt;"",IF(AND(MONTH($O1083) &lt;= 11, MONTH($P1083) &gt;= 11), IF($T1083 &lt;&gt; "", $H1083/$T1083, ""), ""),"")</f>
        <v/>
      </c>
      <c r="AF1083" s="10" t="str">
        <f>IF(Overall!$A1085&lt;&gt;"",IF(AND(MONTH($O1083) &lt;= 12, MONTH($P1083) &gt;= 12), IF($T1083 &lt;&gt; "", $H1083/$T1083, ""), ""),"")</f>
        <v/>
      </c>
      <c r="AH1083" s="10" t="str">
        <f ca="1">IFERROR(IF(AND(NOW()&lt;= EOMONTH(DATE(YEAR($P1083),1, 1), 0), Overall!$A1085&lt;&gt;"", MONTH($O1083) &lt;= 1, MONTH($P1083) &gt;= 1), IF($T1083 &lt;&gt; "", $H1083/$T1083, ""), ""), "")</f>
        <v/>
      </c>
      <c r="AI1083" s="10" t="str">
        <f ca="1">IFERROR(IF(AND(NOW()&lt;= EOMONTH(DATE(YEAR($P1083),2, 1), 0), Overall!$A1085&lt;&gt;"", MONTH($O1083) &lt;= 2, MONTH($P1083) &gt;= 2), IF($T1083 &lt;&gt; "", $H1083/$T1083, ""), ""), "")</f>
        <v/>
      </c>
      <c r="AJ1083" s="10" t="str">
        <f ca="1">IFERROR(IF(AND(NOW()&lt;= EOMONTH(DATE(YEAR($P1083),3, 1), 0), Overall!$A1085&lt;&gt;"", MONTH($O1083) &lt;= 3, MONTH($P1083) &gt;= 3), IF($T1083 &lt;&gt; "", $H1083/$T1083, ""), ""), "")</f>
        <v/>
      </c>
      <c r="AK1083" s="10" t="str">
        <f ca="1">IFERROR(IF(AND(NOW()&lt;= EOMONTH(DATE(YEAR($P1083),4, 1), 0), Overall!$A1085&lt;&gt;"", MONTH($O1083) &lt;= 4, MONTH($P1083) &gt;= 4), IF($T1083 &lt;&gt; "", $H1083/$T1083, ""), ""), "")</f>
        <v/>
      </c>
      <c r="AL1083" s="10" t="str">
        <f ca="1">IFERROR(IF(AND(NOW()&lt;= EOMONTH(DATE(YEAR($P1083),5, 1), 0), Overall!$A1085&lt;&gt;"", MONTH($O1083) &lt;= 5, MONTH($P1083) &gt;= 5), IF($T1083 &lt;&gt; "", $H1083/$T1083, ""), ""), "")</f>
        <v/>
      </c>
      <c r="AM1083" s="10" t="str">
        <f ca="1">IFERROR(IF(AND(NOW()&lt;= EOMONTH(DATE(YEAR($P1083),6, 1), 0), Overall!$A1085&lt;&gt;"", MONTH($O1083) &lt;= 6, MONTH($P1083) &gt;= 6), IF($T1083 &lt;&gt; "", $H1083/$T1083, ""), ""), "")</f>
        <v/>
      </c>
      <c r="AN1083" s="10" t="str">
        <f ca="1">IFERROR(IF(AND(NOW()&lt;= EOMONTH(DATE(YEAR($P1083),7, 1), 0), Overall!$A1085&lt;&gt;"", MONTH($O1083) &lt;= 7, MONTH($P1083) &gt;= 7), IF($T1083 &lt;&gt; "", $H1083/$T1083, ""), ""), "")</f>
        <v/>
      </c>
      <c r="AO1083" s="10" t="str">
        <f ca="1">IFERROR(IF(AND(NOW()&lt;= EOMONTH(DATE(YEAR($P1083),8, 1), 0), Overall!$A1085&lt;&gt;"", MONTH($O1083) &lt;= 8, MONTH($P1083) &gt;= 8), IF($T1083 &lt;&gt; "", $H1083/$T1083, ""), ""), "")</f>
        <v/>
      </c>
      <c r="AP1083" s="10" t="str">
        <f ca="1">IFERROR(IF(AND(NOW()&lt;= EOMONTH(DATE(YEAR($P1083),9, 1), 0), Overall!$A1085&lt;&gt;"", MONTH($O1083) &lt;= 9, MONTH($P1083) &gt;= 9), IF($T1083 &lt;&gt; "", $H1083/$T1083, ""), ""), "")</f>
        <v/>
      </c>
      <c r="AQ1083" s="10" t="str">
        <f ca="1">IFERROR(IF(AND(NOW()&lt;= EOMONTH(DATE(YEAR($P1083),10, 1), 0), Overall!$A1085&lt;&gt;"", MONTH($O1083) &lt;= 10, MONTH($P1083) &gt;= 10), IF($T1083 &lt;&gt; "", $H1083/$T1083, ""), ""), "")</f>
        <v/>
      </c>
      <c r="AR1083" s="10" t="str">
        <f ca="1">IFERROR(IF(AND(NOW()&lt;= EOMONTH(DATE(YEAR($P1083),11, 1), 0), Overall!$A1085&lt;&gt;"", MONTH($O1083) &lt;=11, MONTH($P1083) &gt;= 11), IF($T1083 &lt;&gt; "", $H1083/$T1083, ""), ""), "")</f>
        <v/>
      </c>
      <c r="AS1083" s="10" t="str">
        <f ca="1">IFERROR(IF(AND(NOW()&lt;= EOMONTH(DATE(YEAR($P1083),12, 1), 0), Overall!$A1085&lt;&gt;"", MONTH($O1083) &lt;= 12, MONTH($P1083) &gt;= 12), IF($T1083 &lt;&gt; "", $H1083/$T1083, ""), ""), "")</f>
        <v/>
      </c>
      <c r="AT1083" s="16">
        <f t="shared" ca="1" si="34"/>
        <v>0</v>
      </c>
    </row>
    <row r="1084" spans="1:46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6" t="str">
        <f>IF(Overall!T1086&lt;&gt;"",VALUE(Overall!T1086),"")</f>
        <v/>
      </c>
      <c r="O1084" s="7" t="str">
        <f>IF(Overall!L1086&lt;&gt;"", DATEVALUE(Overall!L1086), "")</f>
        <v/>
      </c>
      <c r="P1084" s="7" t="str">
        <f>IF(Overall!M1086&lt;&gt;"", DATEVALUE(Overall!M1086), "")</f>
        <v/>
      </c>
      <c r="Q1084" s="7" t="str">
        <f>IF(Overall!S1086&lt;&gt;"",_xlfn.VALUETOTEXT(Overall!S1086),"")</f>
        <v/>
      </c>
      <c r="R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S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T1084" s="5" t="str">
        <f t="shared" si="33"/>
        <v/>
      </c>
      <c r="U1084" s="10" t="str">
        <f>IF(Overall!$A1086&lt;&gt;"",IF(AND(MONTH($O1084) &lt;= 1, MONTH($P1084) &gt;= 1), IF($T1084 &lt;&gt; "", $H1084/$T1084, ""), ""),"")</f>
        <v/>
      </c>
      <c r="V1084" s="10" t="str">
        <f>IF(Overall!$A1086&lt;&gt;"",IF(AND(MONTH($O1084) &lt;= 2, MONTH($P1084) &gt;= 2), IF($T1084 &lt;&gt; "", $H1084/$T1084, ""), ""),"")</f>
        <v/>
      </c>
      <c r="W1084" s="10" t="str">
        <f>IF(Overall!$A1086&lt;&gt;"",IF(AND(MONTH($O1084) &lt;= 3, MONTH($P1084) &gt;= 3), IF($T1084 &lt;&gt; "", $H1084/$T1084, ""), ""),"")</f>
        <v/>
      </c>
      <c r="X1084" s="10" t="str">
        <f>IF(Overall!$A1086&lt;&gt;"",IF(AND(MONTH($O1084) &lt;= 4, MONTH($P1084) &gt;= 4), IF($T1084 &lt;&gt; "", $H1084/$T1084, ""), ""),"")</f>
        <v/>
      </c>
      <c r="Y1084" s="10" t="str">
        <f>IF(Overall!$A1086&lt;&gt;"",IF(AND(MONTH($O1084) &lt;= 5, MONTH($P1084) &gt;= 5), IF($T1084 &lt;&gt; "", $H1084/$T1084, ""), ""),"")</f>
        <v/>
      </c>
      <c r="Z1084" s="10" t="str">
        <f>IF(Overall!$A1086&lt;&gt;"",IF(AND(MONTH($O1084) &lt;= 6, MONTH($P1084) &gt;= 6), IF($T1084 &lt;&gt; "", $H1084/$T1084, ""), ""),"")</f>
        <v/>
      </c>
      <c r="AA1084" s="10" t="str">
        <f>IF(Overall!$A1086&lt;&gt;"",IF(AND(MONTH($O1084) &lt;= 7, MONTH($P1084) &gt;= 7 ), IF($T1084 &lt;&gt; "", $H1084/$T1084, ""), ""),"")</f>
        <v/>
      </c>
      <c r="AB1084" s="10" t="str">
        <f>IF(Overall!$A1086&lt;&gt;"",IF(AND(MONTH($O1084) &lt;= 8, MONTH($P1084) &gt;= 8), IF($T1084 &lt;&gt; "", $H1084/$T1084, ""), ""),"")</f>
        <v/>
      </c>
      <c r="AC1084" s="10" t="str">
        <f>IF(Overall!$A1086&lt;&gt;"",IF(AND(MONTH($O1084) &lt;= 9, MONTH($P1084) &gt;= 9), IF($T1084 &lt;&gt; "", $H1084/$T1084, ""), ""),"")</f>
        <v/>
      </c>
      <c r="AD1084" s="10" t="str">
        <f>IF(Overall!$A1086&lt;&gt;"",IF(AND(MONTH($O1084) &lt;= 10, MONTH($P1084) &gt;= 10), IF($T1084 &lt;&gt; "", $H1084/$T1084, ""), ""),"")</f>
        <v/>
      </c>
      <c r="AE1084" s="10" t="str">
        <f>IF(Overall!$A1086&lt;&gt;"",IF(AND(MONTH($O1084) &lt;= 11, MONTH($P1084) &gt;= 11), IF($T1084 &lt;&gt; "", $H1084/$T1084, ""), ""),"")</f>
        <v/>
      </c>
      <c r="AF1084" s="10" t="str">
        <f>IF(Overall!$A1086&lt;&gt;"",IF(AND(MONTH($O1084) &lt;= 12, MONTH($P1084) &gt;= 12), IF($T1084 &lt;&gt; "", $H1084/$T1084, ""), ""),"")</f>
        <v/>
      </c>
      <c r="AH1084" s="10" t="str">
        <f ca="1">IFERROR(IF(AND(NOW()&lt;= EOMONTH(DATE(YEAR($P1084),1, 1), 0), Overall!$A1086&lt;&gt;"", MONTH($O1084) &lt;= 1, MONTH($P1084) &gt;= 1), IF($T1084 &lt;&gt; "", $H1084/$T1084, ""), ""), "")</f>
        <v/>
      </c>
      <c r="AI1084" s="10" t="str">
        <f ca="1">IFERROR(IF(AND(NOW()&lt;= EOMONTH(DATE(YEAR($P1084),2, 1), 0), Overall!$A1086&lt;&gt;"", MONTH($O1084) &lt;= 2, MONTH($P1084) &gt;= 2), IF($T1084 &lt;&gt; "", $H1084/$T1084, ""), ""), "")</f>
        <v/>
      </c>
      <c r="AJ1084" s="10" t="str">
        <f ca="1">IFERROR(IF(AND(NOW()&lt;= EOMONTH(DATE(YEAR($P1084),3, 1), 0), Overall!$A1086&lt;&gt;"", MONTH($O1084) &lt;= 3, MONTH($P1084) &gt;= 3), IF($T1084 &lt;&gt; "", $H1084/$T1084, ""), ""), "")</f>
        <v/>
      </c>
      <c r="AK1084" s="10" t="str">
        <f ca="1">IFERROR(IF(AND(NOW()&lt;= EOMONTH(DATE(YEAR($P1084),4, 1), 0), Overall!$A1086&lt;&gt;"", MONTH($O1084) &lt;= 4, MONTH($P1084) &gt;= 4), IF($T1084 &lt;&gt; "", $H1084/$T1084, ""), ""), "")</f>
        <v/>
      </c>
      <c r="AL1084" s="10" t="str">
        <f ca="1">IFERROR(IF(AND(NOW()&lt;= EOMONTH(DATE(YEAR($P1084),5, 1), 0), Overall!$A1086&lt;&gt;"", MONTH($O1084) &lt;= 5, MONTH($P1084) &gt;= 5), IF($T1084 &lt;&gt; "", $H1084/$T1084, ""), ""), "")</f>
        <v/>
      </c>
      <c r="AM1084" s="10" t="str">
        <f ca="1">IFERROR(IF(AND(NOW()&lt;= EOMONTH(DATE(YEAR($P1084),6, 1), 0), Overall!$A1086&lt;&gt;"", MONTH($O1084) &lt;= 6, MONTH($P1084) &gt;= 6), IF($T1084 &lt;&gt; "", $H1084/$T1084, ""), ""), "")</f>
        <v/>
      </c>
      <c r="AN1084" s="10" t="str">
        <f ca="1">IFERROR(IF(AND(NOW()&lt;= EOMONTH(DATE(YEAR($P1084),7, 1), 0), Overall!$A1086&lt;&gt;"", MONTH($O1084) &lt;= 7, MONTH($P1084) &gt;= 7), IF($T1084 &lt;&gt; "", $H1084/$T1084, ""), ""), "")</f>
        <v/>
      </c>
      <c r="AO1084" s="10" t="str">
        <f ca="1">IFERROR(IF(AND(NOW()&lt;= EOMONTH(DATE(YEAR($P1084),8, 1), 0), Overall!$A1086&lt;&gt;"", MONTH($O1084) &lt;= 8, MONTH($P1084) &gt;= 8), IF($T1084 &lt;&gt; "", $H1084/$T1084, ""), ""), "")</f>
        <v/>
      </c>
      <c r="AP1084" s="10" t="str">
        <f ca="1">IFERROR(IF(AND(NOW()&lt;= EOMONTH(DATE(YEAR($P1084),9, 1), 0), Overall!$A1086&lt;&gt;"", MONTH($O1084) &lt;= 9, MONTH($P1084) &gt;= 9), IF($T1084 &lt;&gt; "", $H1084/$T1084, ""), ""), "")</f>
        <v/>
      </c>
      <c r="AQ1084" s="10" t="str">
        <f ca="1">IFERROR(IF(AND(NOW()&lt;= EOMONTH(DATE(YEAR($P1084),10, 1), 0), Overall!$A1086&lt;&gt;"", MONTH($O1084) &lt;= 10, MONTH($P1084) &gt;= 10), IF($T1084 &lt;&gt; "", $H1084/$T1084, ""), ""), "")</f>
        <v/>
      </c>
      <c r="AR1084" s="10" t="str">
        <f ca="1">IFERROR(IF(AND(NOW()&lt;= EOMONTH(DATE(YEAR($P1084),11, 1), 0), Overall!$A1086&lt;&gt;"", MONTH($O1084) &lt;=11, MONTH($P1084) &gt;= 11), IF($T1084 &lt;&gt; "", $H1084/$T1084, ""), ""), "")</f>
        <v/>
      </c>
      <c r="AS1084" s="10" t="str">
        <f ca="1">IFERROR(IF(AND(NOW()&lt;= EOMONTH(DATE(YEAR($P1084),12, 1), 0), Overall!$A1086&lt;&gt;"", MONTH($O1084) &lt;= 12, MONTH($P1084) &gt;= 12), IF($T1084 &lt;&gt; "", $H1084/$T1084, ""), ""), "")</f>
        <v/>
      </c>
      <c r="AT1084" s="16">
        <f t="shared" ca="1" si="34"/>
        <v>0</v>
      </c>
    </row>
    <row r="1085" spans="1:46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6" t="str">
        <f>IF(Overall!T1087&lt;&gt;"",VALUE(Overall!T1087),"")</f>
        <v/>
      </c>
      <c r="O1085" s="7" t="str">
        <f>IF(Overall!L1087&lt;&gt;"", DATEVALUE(Overall!L1087), "")</f>
        <v/>
      </c>
      <c r="P1085" s="7" t="str">
        <f>IF(Overall!M1087&lt;&gt;"", DATEVALUE(Overall!M1087), "")</f>
        <v/>
      </c>
      <c r="Q1085" s="7" t="str">
        <f>IF(Overall!S1087&lt;&gt;"",_xlfn.VALUETOTEXT(Overall!S1087),"")</f>
        <v/>
      </c>
      <c r="R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S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T1085" s="5" t="str">
        <f t="shared" si="33"/>
        <v/>
      </c>
      <c r="U1085" s="10" t="str">
        <f>IF(Overall!$A1087&lt;&gt;"",IF(AND(MONTH($O1085) &lt;= 1, MONTH($P1085) &gt;= 1), IF($T1085 &lt;&gt; "", $H1085/$T1085, ""), ""),"")</f>
        <v/>
      </c>
      <c r="V1085" s="10" t="str">
        <f>IF(Overall!$A1087&lt;&gt;"",IF(AND(MONTH($O1085) &lt;= 2, MONTH($P1085) &gt;= 2), IF($T1085 &lt;&gt; "", $H1085/$T1085, ""), ""),"")</f>
        <v/>
      </c>
      <c r="W1085" s="10" t="str">
        <f>IF(Overall!$A1087&lt;&gt;"",IF(AND(MONTH($O1085) &lt;= 3, MONTH($P1085) &gt;= 3), IF($T1085 &lt;&gt; "", $H1085/$T1085, ""), ""),"")</f>
        <v/>
      </c>
      <c r="X1085" s="10" t="str">
        <f>IF(Overall!$A1087&lt;&gt;"",IF(AND(MONTH($O1085) &lt;= 4, MONTH($P1085) &gt;= 4), IF($T1085 &lt;&gt; "", $H1085/$T1085, ""), ""),"")</f>
        <v/>
      </c>
      <c r="Y1085" s="10" t="str">
        <f>IF(Overall!$A1087&lt;&gt;"",IF(AND(MONTH($O1085) &lt;= 5, MONTH($P1085) &gt;= 5), IF($T1085 &lt;&gt; "", $H1085/$T1085, ""), ""),"")</f>
        <v/>
      </c>
      <c r="Z1085" s="10" t="str">
        <f>IF(Overall!$A1087&lt;&gt;"",IF(AND(MONTH($O1085) &lt;= 6, MONTH($P1085) &gt;= 6), IF($T1085 &lt;&gt; "", $H1085/$T1085, ""), ""),"")</f>
        <v/>
      </c>
      <c r="AA1085" s="10" t="str">
        <f>IF(Overall!$A1087&lt;&gt;"",IF(AND(MONTH($O1085) &lt;= 7, MONTH($P1085) &gt;= 7 ), IF($T1085 &lt;&gt; "", $H1085/$T1085, ""), ""),"")</f>
        <v/>
      </c>
      <c r="AB1085" s="10" t="str">
        <f>IF(Overall!$A1087&lt;&gt;"",IF(AND(MONTH($O1085) &lt;= 8, MONTH($P1085) &gt;= 8), IF($T1085 &lt;&gt; "", $H1085/$T1085, ""), ""),"")</f>
        <v/>
      </c>
      <c r="AC1085" s="10" t="str">
        <f>IF(Overall!$A1087&lt;&gt;"",IF(AND(MONTH($O1085) &lt;= 9, MONTH($P1085) &gt;= 9), IF($T1085 &lt;&gt; "", $H1085/$T1085, ""), ""),"")</f>
        <v/>
      </c>
      <c r="AD1085" s="10" t="str">
        <f>IF(Overall!$A1087&lt;&gt;"",IF(AND(MONTH($O1085) &lt;= 10, MONTH($P1085) &gt;= 10), IF($T1085 &lt;&gt; "", $H1085/$T1085, ""), ""),"")</f>
        <v/>
      </c>
      <c r="AE1085" s="10" t="str">
        <f>IF(Overall!$A1087&lt;&gt;"",IF(AND(MONTH($O1085) &lt;= 11, MONTH($P1085) &gt;= 11), IF($T1085 &lt;&gt; "", $H1085/$T1085, ""), ""),"")</f>
        <v/>
      </c>
      <c r="AF1085" s="10" t="str">
        <f>IF(Overall!$A1087&lt;&gt;"",IF(AND(MONTH($O1085) &lt;= 12, MONTH($P1085) &gt;= 12), IF($T1085 &lt;&gt; "", $H1085/$T1085, ""), ""),"")</f>
        <v/>
      </c>
      <c r="AH1085" s="10" t="str">
        <f ca="1">IFERROR(IF(AND(NOW()&lt;= EOMONTH(DATE(YEAR($P1085),1, 1), 0), Overall!$A1087&lt;&gt;"", MONTH($O1085) &lt;= 1, MONTH($P1085) &gt;= 1), IF($T1085 &lt;&gt; "", $H1085/$T1085, ""), ""), "")</f>
        <v/>
      </c>
      <c r="AI1085" s="10" t="str">
        <f ca="1">IFERROR(IF(AND(NOW()&lt;= EOMONTH(DATE(YEAR($P1085),2, 1), 0), Overall!$A1087&lt;&gt;"", MONTH($O1085) &lt;= 2, MONTH($P1085) &gt;= 2), IF($T1085 &lt;&gt; "", $H1085/$T1085, ""), ""), "")</f>
        <v/>
      </c>
      <c r="AJ1085" s="10" t="str">
        <f ca="1">IFERROR(IF(AND(NOW()&lt;= EOMONTH(DATE(YEAR($P1085),3, 1), 0), Overall!$A1087&lt;&gt;"", MONTH($O1085) &lt;= 3, MONTH($P1085) &gt;= 3), IF($T1085 &lt;&gt; "", $H1085/$T1085, ""), ""), "")</f>
        <v/>
      </c>
      <c r="AK1085" s="10" t="str">
        <f ca="1">IFERROR(IF(AND(NOW()&lt;= EOMONTH(DATE(YEAR($P1085),4, 1), 0), Overall!$A1087&lt;&gt;"", MONTH($O1085) &lt;= 4, MONTH($P1085) &gt;= 4), IF($T1085 &lt;&gt; "", $H1085/$T1085, ""), ""), "")</f>
        <v/>
      </c>
      <c r="AL1085" s="10" t="str">
        <f ca="1">IFERROR(IF(AND(NOW()&lt;= EOMONTH(DATE(YEAR($P1085),5, 1), 0), Overall!$A1087&lt;&gt;"", MONTH($O1085) &lt;= 5, MONTH($P1085) &gt;= 5), IF($T1085 &lt;&gt; "", $H1085/$T1085, ""), ""), "")</f>
        <v/>
      </c>
      <c r="AM1085" s="10" t="str">
        <f ca="1">IFERROR(IF(AND(NOW()&lt;= EOMONTH(DATE(YEAR($P1085),6, 1), 0), Overall!$A1087&lt;&gt;"", MONTH($O1085) &lt;= 6, MONTH($P1085) &gt;= 6), IF($T1085 &lt;&gt; "", $H1085/$T1085, ""), ""), "")</f>
        <v/>
      </c>
      <c r="AN1085" s="10" t="str">
        <f ca="1">IFERROR(IF(AND(NOW()&lt;= EOMONTH(DATE(YEAR($P1085),7, 1), 0), Overall!$A1087&lt;&gt;"", MONTH($O1085) &lt;= 7, MONTH($P1085) &gt;= 7), IF($T1085 &lt;&gt; "", $H1085/$T1085, ""), ""), "")</f>
        <v/>
      </c>
      <c r="AO1085" s="10" t="str">
        <f ca="1">IFERROR(IF(AND(NOW()&lt;= EOMONTH(DATE(YEAR($P1085),8, 1), 0), Overall!$A1087&lt;&gt;"", MONTH($O1085) &lt;= 8, MONTH($P1085) &gt;= 8), IF($T1085 &lt;&gt; "", $H1085/$T1085, ""), ""), "")</f>
        <v/>
      </c>
      <c r="AP1085" s="10" t="str">
        <f ca="1">IFERROR(IF(AND(NOW()&lt;= EOMONTH(DATE(YEAR($P1085),9, 1), 0), Overall!$A1087&lt;&gt;"", MONTH($O1085) &lt;= 9, MONTH($P1085) &gt;= 9), IF($T1085 &lt;&gt; "", $H1085/$T1085, ""), ""), "")</f>
        <v/>
      </c>
      <c r="AQ1085" s="10" t="str">
        <f ca="1">IFERROR(IF(AND(NOW()&lt;= EOMONTH(DATE(YEAR($P1085),10, 1), 0), Overall!$A1087&lt;&gt;"", MONTH($O1085) &lt;= 10, MONTH($P1085) &gt;= 10), IF($T1085 &lt;&gt; "", $H1085/$T1085, ""), ""), "")</f>
        <v/>
      </c>
      <c r="AR1085" s="10" t="str">
        <f ca="1">IFERROR(IF(AND(NOW()&lt;= EOMONTH(DATE(YEAR($P1085),11, 1), 0), Overall!$A1087&lt;&gt;"", MONTH($O1085) &lt;=11, MONTH($P1085) &gt;= 11), IF($T1085 &lt;&gt; "", $H1085/$T1085, ""), ""), "")</f>
        <v/>
      </c>
      <c r="AS1085" s="10" t="str">
        <f ca="1">IFERROR(IF(AND(NOW()&lt;= EOMONTH(DATE(YEAR($P1085),12, 1), 0), Overall!$A1087&lt;&gt;"", MONTH($O1085) &lt;= 12, MONTH($P1085) &gt;= 12), IF($T1085 &lt;&gt; "", $H1085/$T1085, ""), ""), "")</f>
        <v/>
      </c>
      <c r="AT1085" s="16">
        <f t="shared" ca="1" si="34"/>
        <v>0</v>
      </c>
    </row>
    <row r="1086" spans="1:46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6" t="str">
        <f>IF(Overall!T1088&lt;&gt;"",VALUE(Overall!T1088),"")</f>
        <v/>
      </c>
      <c r="O1086" s="7" t="str">
        <f>IF(Overall!L1088&lt;&gt;"", DATEVALUE(Overall!L1088), "")</f>
        <v/>
      </c>
      <c r="P1086" s="7" t="str">
        <f>IF(Overall!M1088&lt;&gt;"", DATEVALUE(Overall!M1088), "")</f>
        <v/>
      </c>
      <c r="Q1086" s="7" t="str">
        <f>IF(Overall!S1088&lt;&gt;"",_xlfn.VALUETOTEXT(Overall!S1088),"")</f>
        <v/>
      </c>
      <c r="R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S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T1086" s="5" t="str">
        <f t="shared" si="33"/>
        <v/>
      </c>
      <c r="U1086" s="10" t="str">
        <f>IF(Overall!$A1088&lt;&gt;"",IF(AND(MONTH($O1086) &lt;= 1, MONTH($P1086) &gt;= 1), IF($T1086 &lt;&gt; "", $H1086/$T1086, ""), ""),"")</f>
        <v/>
      </c>
      <c r="V1086" s="10" t="str">
        <f>IF(Overall!$A1088&lt;&gt;"",IF(AND(MONTH($O1086) &lt;= 2, MONTH($P1086) &gt;= 2), IF($T1086 &lt;&gt; "", $H1086/$T1086, ""), ""),"")</f>
        <v/>
      </c>
      <c r="W1086" s="10" t="str">
        <f>IF(Overall!$A1088&lt;&gt;"",IF(AND(MONTH($O1086) &lt;= 3, MONTH($P1086) &gt;= 3), IF($T1086 &lt;&gt; "", $H1086/$T1086, ""), ""),"")</f>
        <v/>
      </c>
      <c r="X1086" s="10" t="str">
        <f>IF(Overall!$A1088&lt;&gt;"",IF(AND(MONTH($O1086) &lt;= 4, MONTH($P1086) &gt;= 4), IF($T1086 &lt;&gt; "", $H1086/$T1086, ""), ""),"")</f>
        <v/>
      </c>
      <c r="Y1086" s="10" t="str">
        <f>IF(Overall!$A1088&lt;&gt;"",IF(AND(MONTH($O1086) &lt;= 5, MONTH($P1086) &gt;= 5), IF($T1086 &lt;&gt; "", $H1086/$T1086, ""), ""),"")</f>
        <v/>
      </c>
      <c r="Z1086" s="10" t="str">
        <f>IF(Overall!$A1088&lt;&gt;"",IF(AND(MONTH($O1086) &lt;= 6, MONTH($P1086) &gt;= 6), IF($T1086 &lt;&gt; "", $H1086/$T1086, ""), ""),"")</f>
        <v/>
      </c>
      <c r="AA1086" s="10" t="str">
        <f>IF(Overall!$A1088&lt;&gt;"",IF(AND(MONTH($O1086) &lt;= 7, MONTH($P1086) &gt;= 7 ), IF($T1086 &lt;&gt; "", $H1086/$T1086, ""), ""),"")</f>
        <v/>
      </c>
      <c r="AB1086" s="10" t="str">
        <f>IF(Overall!$A1088&lt;&gt;"",IF(AND(MONTH($O1086) &lt;= 8, MONTH($P1086) &gt;= 8), IF($T1086 &lt;&gt; "", $H1086/$T1086, ""), ""),"")</f>
        <v/>
      </c>
      <c r="AC1086" s="10" t="str">
        <f>IF(Overall!$A1088&lt;&gt;"",IF(AND(MONTH($O1086) &lt;= 9, MONTH($P1086) &gt;= 9), IF($T1086 &lt;&gt; "", $H1086/$T1086, ""), ""),"")</f>
        <v/>
      </c>
      <c r="AD1086" s="10" t="str">
        <f>IF(Overall!$A1088&lt;&gt;"",IF(AND(MONTH($O1086) &lt;= 10, MONTH($P1086) &gt;= 10), IF($T1086 &lt;&gt; "", $H1086/$T1086, ""), ""),"")</f>
        <v/>
      </c>
      <c r="AE1086" s="10" t="str">
        <f>IF(Overall!$A1088&lt;&gt;"",IF(AND(MONTH($O1086) &lt;= 11, MONTH($P1086) &gt;= 11), IF($T1086 &lt;&gt; "", $H1086/$T1086, ""), ""),"")</f>
        <v/>
      </c>
      <c r="AF1086" s="10" t="str">
        <f>IF(Overall!$A1088&lt;&gt;"",IF(AND(MONTH($O1086) &lt;= 12, MONTH($P1086) &gt;= 12), IF($T1086 &lt;&gt; "", $H1086/$T1086, ""), ""),"")</f>
        <v/>
      </c>
      <c r="AH1086" s="10" t="str">
        <f ca="1">IFERROR(IF(AND(NOW()&lt;= EOMONTH(DATE(YEAR($P1086),1, 1), 0), Overall!$A1088&lt;&gt;"", MONTH($O1086) &lt;= 1, MONTH($P1086) &gt;= 1), IF($T1086 &lt;&gt; "", $H1086/$T1086, ""), ""), "")</f>
        <v/>
      </c>
      <c r="AI1086" s="10" t="str">
        <f ca="1">IFERROR(IF(AND(NOW()&lt;= EOMONTH(DATE(YEAR($P1086),2, 1), 0), Overall!$A1088&lt;&gt;"", MONTH($O1086) &lt;= 2, MONTH($P1086) &gt;= 2), IF($T1086 &lt;&gt; "", $H1086/$T1086, ""), ""), "")</f>
        <v/>
      </c>
      <c r="AJ1086" s="10" t="str">
        <f ca="1">IFERROR(IF(AND(NOW()&lt;= EOMONTH(DATE(YEAR($P1086),3, 1), 0), Overall!$A1088&lt;&gt;"", MONTH($O1086) &lt;= 3, MONTH($P1086) &gt;= 3), IF($T1086 &lt;&gt; "", $H1086/$T1086, ""), ""), "")</f>
        <v/>
      </c>
      <c r="AK1086" s="10" t="str">
        <f ca="1">IFERROR(IF(AND(NOW()&lt;= EOMONTH(DATE(YEAR($P1086),4, 1), 0), Overall!$A1088&lt;&gt;"", MONTH($O1086) &lt;= 4, MONTH($P1086) &gt;= 4), IF($T1086 &lt;&gt; "", $H1086/$T1086, ""), ""), "")</f>
        <v/>
      </c>
      <c r="AL1086" s="10" t="str">
        <f ca="1">IFERROR(IF(AND(NOW()&lt;= EOMONTH(DATE(YEAR($P1086),5, 1), 0), Overall!$A1088&lt;&gt;"", MONTH($O1086) &lt;= 5, MONTH($P1086) &gt;= 5), IF($T1086 &lt;&gt; "", $H1086/$T1086, ""), ""), "")</f>
        <v/>
      </c>
      <c r="AM1086" s="10" t="str">
        <f ca="1">IFERROR(IF(AND(NOW()&lt;= EOMONTH(DATE(YEAR($P1086),6, 1), 0), Overall!$A1088&lt;&gt;"", MONTH($O1086) &lt;= 6, MONTH($P1086) &gt;= 6), IF($T1086 &lt;&gt; "", $H1086/$T1086, ""), ""), "")</f>
        <v/>
      </c>
      <c r="AN1086" s="10" t="str">
        <f ca="1">IFERROR(IF(AND(NOW()&lt;= EOMONTH(DATE(YEAR($P1086),7, 1), 0), Overall!$A1088&lt;&gt;"", MONTH($O1086) &lt;= 7, MONTH($P1086) &gt;= 7), IF($T1086 &lt;&gt; "", $H1086/$T1086, ""), ""), "")</f>
        <v/>
      </c>
      <c r="AO1086" s="10" t="str">
        <f ca="1">IFERROR(IF(AND(NOW()&lt;= EOMONTH(DATE(YEAR($P1086),8, 1), 0), Overall!$A1088&lt;&gt;"", MONTH($O1086) &lt;= 8, MONTH($P1086) &gt;= 8), IF($T1086 &lt;&gt; "", $H1086/$T1086, ""), ""), "")</f>
        <v/>
      </c>
      <c r="AP1086" s="10" t="str">
        <f ca="1">IFERROR(IF(AND(NOW()&lt;= EOMONTH(DATE(YEAR($P1086),9, 1), 0), Overall!$A1088&lt;&gt;"", MONTH($O1086) &lt;= 9, MONTH($P1086) &gt;= 9), IF($T1086 &lt;&gt; "", $H1086/$T1086, ""), ""), "")</f>
        <v/>
      </c>
      <c r="AQ1086" s="10" t="str">
        <f ca="1">IFERROR(IF(AND(NOW()&lt;= EOMONTH(DATE(YEAR($P1086),10, 1), 0), Overall!$A1088&lt;&gt;"", MONTH($O1086) &lt;= 10, MONTH($P1086) &gt;= 10), IF($T1086 &lt;&gt; "", $H1086/$T1086, ""), ""), "")</f>
        <v/>
      </c>
      <c r="AR1086" s="10" t="str">
        <f ca="1">IFERROR(IF(AND(NOW()&lt;= EOMONTH(DATE(YEAR($P1086),11, 1), 0), Overall!$A1088&lt;&gt;"", MONTH($O1086) &lt;=11, MONTH($P1086) &gt;= 11), IF($T1086 &lt;&gt; "", $H1086/$T1086, ""), ""), "")</f>
        <v/>
      </c>
      <c r="AS1086" s="10" t="str">
        <f ca="1">IFERROR(IF(AND(NOW()&lt;= EOMONTH(DATE(YEAR($P1086),12, 1), 0), Overall!$A1088&lt;&gt;"", MONTH($O1086) &lt;= 12, MONTH($P1086) &gt;= 12), IF($T1086 &lt;&gt; "", $H1086/$T1086, ""), ""), "")</f>
        <v/>
      </c>
      <c r="AT1086" s="16">
        <f t="shared" ca="1" si="34"/>
        <v>0</v>
      </c>
    </row>
    <row r="1087" spans="1:46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6" t="str">
        <f>IF(Overall!T1089&lt;&gt;"",VALUE(Overall!T1089),"")</f>
        <v/>
      </c>
      <c r="O1087" s="7" t="str">
        <f>IF(Overall!L1089&lt;&gt;"", DATEVALUE(Overall!L1089), "")</f>
        <v/>
      </c>
      <c r="P1087" s="7" t="str">
        <f>IF(Overall!M1089&lt;&gt;"", DATEVALUE(Overall!M1089), "")</f>
        <v/>
      </c>
      <c r="Q1087" s="7" t="str">
        <f>IF(Overall!S1089&lt;&gt;"",_xlfn.VALUETOTEXT(Overall!S1089),"")</f>
        <v/>
      </c>
      <c r="R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S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T1087" s="5" t="str">
        <f t="shared" si="33"/>
        <v/>
      </c>
      <c r="U1087" s="10" t="str">
        <f>IF(Overall!$A1089&lt;&gt;"",IF(AND(MONTH($O1087) &lt;= 1, MONTH($P1087) &gt;= 1), IF($T1087 &lt;&gt; "", $H1087/$T1087, ""), ""),"")</f>
        <v/>
      </c>
      <c r="V1087" s="10" t="str">
        <f>IF(Overall!$A1089&lt;&gt;"",IF(AND(MONTH($O1087) &lt;= 2, MONTH($P1087) &gt;= 2), IF($T1087 &lt;&gt; "", $H1087/$T1087, ""), ""),"")</f>
        <v/>
      </c>
      <c r="W1087" s="10" t="str">
        <f>IF(Overall!$A1089&lt;&gt;"",IF(AND(MONTH($O1087) &lt;= 3, MONTH($P1087) &gt;= 3), IF($T1087 &lt;&gt; "", $H1087/$T1087, ""), ""),"")</f>
        <v/>
      </c>
      <c r="X1087" s="10" t="str">
        <f>IF(Overall!$A1089&lt;&gt;"",IF(AND(MONTH($O1087) &lt;= 4, MONTH($P1087) &gt;= 4), IF($T1087 &lt;&gt; "", $H1087/$T1087, ""), ""),"")</f>
        <v/>
      </c>
      <c r="Y1087" s="10" t="str">
        <f>IF(Overall!$A1089&lt;&gt;"",IF(AND(MONTH($O1087) &lt;= 5, MONTH($P1087) &gt;= 5), IF($T1087 &lt;&gt; "", $H1087/$T1087, ""), ""),"")</f>
        <v/>
      </c>
      <c r="Z1087" s="10" t="str">
        <f>IF(Overall!$A1089&lt;&gt;"",IF(AND(MONTH($O1087) &lt;= 6, MONTH($P1087) &gt;= 6), IF($T1087 &lt;&gt; "", $H1087/$T1087, ""), ""),"")</f>
        <v/>
      </c>
      <c r="AA1087" s="10" t="str">
        <f>IF(Overall!$A1089&lt;&gt;"",IF(AND(MONTH($O1087) &lt;= 7, MONTH($P1087) &gt;= 7 ), IF($T1087 &lt;&gt; "", $H1087/$T1087, ""), ""),"")</f>
        <v/>
      </c>
      <c r="AB1087" s="10" t="str">
        <f>IF(Overall!$A1089&lt;&gt;"",IF(AND(MONTH($O1087) &lt;= 8, MONTH($P1087) &gt;= 8), IF($T1087 &lt;&gt; "", $H1087/$T1087, ""), ""),"")</f>
        <v/>
      </c>
      <c r="AC1087" s="10" t="str">
        <f>IF(Overall!$A1089&lt;&gt;"",IF(AND(MONTH($O1087) &lt;= 9, MONTH($P1087) &gt;= 9), IF($T1087 &lt;&gt; "", $H1087/$T1087, ""), ""),"")</f>
        <v/>
      </c>
      <c r="AD1087" s="10" t="str">
        <f>IF(Overall!$A1089&lt;&gt;"",IF(AND(MONTH($O1087) &lt;= 10, MONTH($P1087) &gt;= 10), IF($T1087 &lt;&gt; "", $H1087/$T1087, ""), ""),"")</f>
        <v/>
      </c>
      <c r="AE1087" s="10" t="str">
        <f>IF(Overall!$A1089&lt;&gt;"",IF(AND(MONTH($O1087) &lt;= 11, MONTH($P1087) &gt;= 11), IF($T1087 &lt;&gt; "", $H1087/$T1087, ""), ""),"")</f>
        <v/>
      </c>
      <c r="AF1087" s="10" t="str">
        <f>IF(Overall!$A1089&lt;&gt;"",IF(AND(MONTH($O1087) &lt;= 12, MONTH($P1087) &gt;= 12), IF($T1087 &lt;&gt; "", $H1087/$T1087, ""), ""),"")</f>
        <v/>
      </c>
      <c r="AH1087" s="10" t="str">
        <f ca="1">IFERROR(IF(AND(NOW()&lt;= EOMONTH(DATE(YEAR($P1087),1, 1), 0), Overall!$A1089&lt;&gt;"", MONTH($O1087) &lt;= 1, MONTH($P1087) &gt;= 1), IF($T1087 &lt;&gt; "", $H1087/$T1087, ""), ""), "")</f>
        <v/>
      </c>
      <c r="AI1087" s="10" t="str">
        <f ca="1">IFERROR(IF(AND(NOW()&lt;= EOMONTH(DATE(YEAR($P1087),2, 1), 0), Overall!$A1089&lt;&gt;"", MONTH($O1087) &lt;= 2, MONTH($P1087) &gt;= 2), IF($T1087 &lt;&gt; "", $H1087/$T1087, ""), ""), "")</f>
        <v/>
      </c>
      <c r="AJ1087" s="10" t="str">
        <f ca="1">IFERROR(IF(AND(NOW()&lt;= EOMONTH(DATE(YEAR($P1087),3, 1), 0), Overall!$A1089&lt;&gt;"", MONTH($O1087) &lt;= 3, MONTH($P1087) &gt;= 3), IF($T1087 &lt;&gt; "", $H1087/$T1087, ""), ""), "")</f>
        <v/>
      </c>
      <c r="AK1087" s="10" t="str">
        <f ca="1">IFERROR(IF(AND(NOW()&lt;= EOMONTH(DATE(YEAR($P1087),4, 1), 0), Overall!$A1089&lt;&gt;"", MONTH($O1087) &lt;= 4, MONTH($P1087) &gt;= 4), IF($T1087 &lt;&gt; "", $H1087/$T1087, ""), ""), "")</f>
        <v/>
      </c>
      <c r="AL1087" s="10" t="str">
        <f ca="1">IFERROR(IF(AND(NOW()&lt;= EOMONTH(DATE(YEAR($P1087),5, 1), 0), Overall!$A1089&lt;&gt;"", MONTH($O1087) &lt;= 5, MONTH($P1087) &gt;= 5), IF($T1087 &lt;&gt; "", $H1087/$T1087, ""), ""), "")</f>
        <v/>
      </c>
      <c r="AM1087" s="10" t="str">
        <f ca="1">IFERROR(IF(AND(NOW()&lt;= EOMONTH(DATE(YEAR($P1087),6, 1), 0), Overall!$A1089&lt;&gt;"", MONTH($O1087) &lt;= 6, MONTH($P1087) &gt;= 6), IF($T1087 &lt;&gt; "", $H1087/$T1087, ""), ""), "")</f>
        <v/>
      </c>
      <c r="AN1087" s="10" t="str">
        <f ca="1">IFERROR(IF(AND(NOW()&lt;= EOMONTH(DATE(YEAR($P1087),7, 1), 0), Overall!$A1089&lt;&gt;"", MONTH($O1087) &lt;= 7, MONTH($P1087) &gt;= 7), IF($T1087 &lt;&gt; "", $H1087/$T1087, ""), ""), "")</f>
        <v/>
      </c>
      <c r="AO1087" s="10" t="str">
        <f ca="1">IFERROR(IF(AND(NOW()&lt;= EOMONTH(DATE(YEAR($P1087),8, 1), 0), Overall!$A1089&lt;&gt;"", MONTH($O1087) &lt;= 8, MONTH($P1087) &gt;= 8), IF($T1087 &lt;&gt; "", $H1087/$T1087, ""), ""), "")</f>
        <v/>
      </c>
      <c r="AP1087" s="10" t="str">
        <f ca="1">IFERROR(IF(AND(NOW()&lt;= EOMONTH(DATE(YEAR($P1087),9, 1), 0), Overall!$A1089&lt;&gt;"", MONTH($O1087) &lt;= 9, MONTH($P1087) &gt;= 9), IF($T1087 &lt;&gt; "", $H1087/$T1087, ""), ""), "")</f>
        <v/>
      </c>
      <c r="AQ1087" s="10" t="str">
        <f ca="1">IFERROR(IF(AND(NOW()&lt;= EOMONTH(DATE(YEAR($P1087),10, 1), 0), Overall!$A1089&lt;&gt;"", MONTH($O1087) &lt;= 10, MONTH($P1087) &gt;= 10), IF($T1087 &lt;&gt; "", $H1087/$T1087, ""), ""), "")</f>
        <v/>
      </c>
      <c r="AR1087" s="10" t="str">
        <f ca="1">IFERROR(IF(AND(NOW()&lt;= EOMONTH(DATE(YEAR($P1087),11, 1), 0), Overall!$A1089&lt;&gt;"", MONTH($O1087) &lt;=11, MONTH($P1087) &gt;= 11), IF($T1087 &lt;&gt; "", $H1087/$T1087, ""), ""), "")</f>
        <v/>
      </c>
      <c r="AS1087" s="10" t="str">
        <f ca="1">IFERROR(IF(AND(NOW()&lt;= EOMONTH(DATE(YEAR($P1087),12, 1), 0), Overall!$A1089&lt;&gt;"", MONTH($O1087) &lt;= 12, MONTH($P1087) &gt;= 12), IF($T1087 &lt;&gt; "", $H1087/$T1087, ""), ""), "")</f>
        <v/>
      </c>
      <c r="AT1087" s="16">
        <f t="shared" ca="1" si="34"/>
        <v>0</v>
      </c>
    </row>
    <row r="1088" spans="1:46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6" t="str">
        <f>IF(Overall!T1090&lt;&gt;"",VALUE(Overall!T1090),"")</f>
        <v/>
      </c>
      <c r="O1088" s="7" t="str">
        <f>IF(Overall!L1090&lt;&gt;"", DATEVALUE(Overall!L1090), "")</f>
        <v/>
      </c>
      <c r="P1088" s="7" t="str">
        <f>IF(Overall!M1090&lt;&gt;"", DATEVALUE(Overall!M1090), "")</f>
        <v/>
      </c>
      <c r="Q1088" s="7" t="str">
        <f>IF(Overall!S1090&lt;&gt;"",_xlfn.VALUETOTEXT(Overall!S1090),"")</f>
        <v/>
      </c>
      <c r="R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S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T1088" s="5" t="str">
        <f t="shared" si="33"/>
        <v/>
      </c>
      <c r="U1088" s="10" t="str">
        <f>IF(Overall!$A1090&lt;&gt;"",IF(AND(MONTH($O1088) &lt;= 1, MONTH($P1088) &gt;= 1), IF($T1088 &lt;&gt; "", $H1088/$T1088, ""), ""),"")</f>
        <v/>
      </c>
      <c r="V1088" s="10" t="str">
        <f>IF(Overall!$A1090&lt;&gt;"",IF(AND(MONTH($O1088) &lt;= 2, MONTH($P1088) &gt;= 2), IF($T1088 &lt;&gt; "", $H1088/$T1088, ""), ""),"")</f>
        <v/>
      </c>
      <c r="W1088" s="10" t="str">
        <f>IF(Overall!$A1090&lt;&gt;"",IF(AND(MONTH($O1088) &lt;= 3, MONTH($P1088) &gt;= 3), IF($T1088 &lt;&gt; "", $H1088/$T1088, ""), ""),"")</f>
        <v/>
      </c>
      <c r="X1088" s="10" t="str">
        <f>IF(Overall!$A1090&lt;&gt;"",IF(AND(MONTH($O1088) &lt;= 4, MONTH($P1088) &gt;= 4), IF($T1088 &lt;&gt; "", $H1088/$T1088, ""), ""),"")</f>
        <v/>
      </c>
      <c r="Y1088" s="10" t="str">
        <f>IF(Overall!$A1090&lt;&gt;"",IF(AND(MONTH($O1088) &lt;= 5, MONTH($P1088) &gt;= 5), IF($T1088 &lt;&gt; "", $H1088/$T1088, ""), ""),"")</f>
        <v/>
      </c>
      <c r="Z1088" s="10" t="str">
        <f>IF(Overall!$A1090&lt;&gt;"",IF(AND(MONTH($O1088) &lt;= 6, MONTH($P1088) &gt;= 6), IF($T1088 &lt;&gt; "", $H1088/$T1088, ""), ""),"")</f>
        <v/>
      </c>
      <c r="AA1088" s="10" t="str">
        <f>IF(Overall!$A1090&lt;&gt;"",IF(AND(MONTH($O1088) &lt;= 7, MONTH($P1088) &gt;= 7 ), IF($T1088 &lt;&gt; "", $H1088/$T1088, ""), ""),"")</f>
        <v/>
      </c>
      <c r="AB1088" s="10" t="str">
        <f>IF(Overall!$A1090&lt;&gt;"",IF(AND(MONTH($O1088) &lt;= 8, MONTH($P1088) &gt;= 8), IF($T1088 &lt;&gt; "", $H1088/$T1088, ""), ""),"")</f>
        <v/>
      </c>
      <c r="AC1088" s="10" t="str">
        <f>IF(Overall!$A1090&lt;&gt;"",IF(AND(MONTH($O1088) &lt;= 9, MONTH($P1088) &gt;= 9), IF($T1088 &lt;&gt; "", $H1088/$T1088, ""), ""),"")</f>
        <v/>
      </c>
      <c r="AD1088" s="10" t="str">
        <f>IF(Overall!$A1090&lt;&gt;"",IF(AND(MONTH($O1088) &lt;= 10, MONTH($P1088) &gt;= 10), IF($T1088 &lt;&gt; "", $H1088/$T1088, ""), ""),"")</f>
        <v/>
      </c>
      <c r="AE1088" s="10" t="str">
        <f>IF(Overall!$A1090&lt;&gt;"",IF(AND(MONTH($O1088) &lt;= 11, MONTH($P1088) &gt;= 11), IF($T1088 &lt;&gt; "", $H1088/$T1088, ""), ""),"")</f>
        <v/>
      </c>
      <c r="AF1088" s="10" t="str">
        <f>IF(Overall!$A1090&lt;&gt;"",IF(AND(MONTH($O1088) &lt;= 12, MONTH($P1088) &gt;= 12), IF($T1088 &lt;&gt; "", $H1088/$T1088, ""), ""),"")</f>
        <v/>
      </c>
      <c r="AH1088" s="10" t="str">
        <f ca="1">IFERROR(IF(AND(NOW()&lt;= EOMONTH(DATE(YEAR($P1088),1, 1), 0), Overall!$A1090&lt;&gt;"", MONTH($O1088) &lt;= 1, MONTH($P1088) &gt;= 1), IF($T1088 &lt;&gt; "", $H1088/$T1088, ""), ""), "")</f>
        <v/>
      </c>
      <c r="AI1088" s="10" t="str">
        <f ca="1">IFERROR(IF(AND(NOW()&lt;= EOMONTH(DATE(YEAR($P1088),2, 1), 0), Overall!$A1090&lt;&gt;"", MONTH($O1088) &lt;= 2, MONTH($P1088) &gt;= 2), IF($T1088 &lt;&gt; "", $H1088/$T1088, ""), ""), "")</f>
        <v/>
      </c>
      <c r="AJ1088" s="10" t="str">
        <f ca="1">IFERROR(IF(AND(NOW()&lt;= EOMONTH(DATE(YEAR($P1088),3, 1), 0), Overall!$A1090&lt;&gt;"", MONTH($O1088) &lt;= 3, MONTH($P1088) &gt;= 3), IF($T1088 &lt;&gt; "", $H1088/$T1088, ""), ""), "")</f>
        <v/>
      </c>
      <c r="AK1088" s="10" t="str">
        <f ca="1">IFERROR(IF(AND(NOW()&lt;= EOMONTH(DATE(YEAR($P1088),4, 1), 0), Overall!$A1090&lt;&gt;"", MONTH($O1088) &lt;= 4, MONTH($P1088) &gt;= 4), IF($T1088 &lt;&gt; "", $H1088/$T1088, ""), ""), "")</f>
        <v/>
      </c>
      <c r="AL1088" s="10" t="str">
        <f ca="1">IFERROR(IF(AND(NOW()&lt;= EOMONTH(DATE(YEAR($P1088),5, 1), 0), Overall!$A1090&lt;&gt;"", MONTH($O1088) &lt;= 5, MONTH($P1088) &gt;= 5), IF($T1088 &lt;&gt; "", $H1088/$T1088, ""), ""), "")</f>
        <v/>
      </c>
      <c r="AM1088" s="10" t="str">
        <f ca="1">IFERROR(IF(AND(NOW()&lt;= EOMONTH(DATE(YEAR($P1088),6, 1), 0), Overall!$A1090&lt;&gt;"", MONTH($O1088) &lt;= 6, MONTH($P1088) &gt;= 6), IF($T1088 &lt;&gt; "", $H1088/$T1088, ""), ""), "")</f>
        <v/>
      </c>
      <c r="AN1088" s="10" t="str">
        <f ca="1">IFERROR(IF(AND(NOW()&lt;= EOMONTH(DATE(YEAR($P1088),7, 1), 0), Overall!$A1090&lt;&gt;"", MONTH($O1088) &lt;= 7, MONTH($P1088) &gt;= 7), IF($T1088 &lt;&gt; "", $H1088/$T1088, ""), ""), "")</f>
        <v/>
      </c>
      <c r="AO1088" s="10" t="str">
        <f ca="1">IFERROR(IF(AND(NOW()&lt;= EOMONTH(DATE(YEAR($P1088),8, 1), 0), Overall!$A1090&lt;&gt;"", MONTH($O1088) &lt;= 8, MONTH($P1088) &gt;= 8), IF($T1088 &lt;&gt; "", $H1088/$T1088, ""), ""), "")</f>
        <v/>
      </c>
      <c r="AP1088" s="10" t="str">
        <f ca="1">IFERROR(IF(AND(NOW()&lt;= EOMONTH(DATE(YEAR($P1088),9, 1), 0), Overall!$A1090&lt;&gt;"", MONTH($O1088) &lt;= 9, MONTH($P1088) &gt;= 9), IF($T1088 &lt;&gt; "", $H1088/$T1088, ""), ""), "")</f>
        <v/>
      </c>
      <c r="AQ1088" s="10" t="str">
        <f ca="1">IFERROR(IF(AND(NOW()&lt;= EOMONTH(DATE(YEAR($P1088),10, 1), 0), Overall!$A1090&lt;&gt;"", MONTH($O1088) &lt;= 10, MONTH($P1088) &gt;= 10), IF($T1088 &lt;&gt; "", $H1088/$T1088, ""), ""), "")</f>
        <v/>
      </c>
      <c r="AR1088" s="10" t="str">
        <f ca="1">IFERROR(IF(AND(NOW()&lt;= EOMONTH(DATE(YEAR($P1088),11, 1), 0), Overall!$A1090&lt;&gt;"", MONTH($O1088) &lt;=11, MONTH($P1088) &gt;= 11), IF($T1088 &lt;&gt; "", $H1088/$T1088, ""), ""), "")</f>
        <v/>
      </c>
      <c r="AS1088" s="10" t="str">
        <f ca="1">IFERROR(IF(AND(NOW()&lt;= EOMONTH(DATE(YEAR($P1088),12, 1), 0), Overall!$A1090&lt;&gt;"", MONTH($O1088) &lt;= 12, MONTH($P1088) &gt;= 12), IF($T1088 &lt;&gt; "", $H1088/$T1088, ""), ""), "")</f>
        <v/>
      </c>
      <c r="AT1088" s="16">
        <f t="shared" ca="1" si="34"/>
        <v>0</v>
      </c>
    </row>
    <row r="1089" spans="1:46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6" t="str">
        <f>IF(Overall!T1091&lt;&gt;"",VALUE(Overall!T1091),"")</f>
        <v/>
      </c>
      <c r="O1089" s="7" t="str">
        <f>IF(Overall!L1091&lt;&gt;"", DATEVALUE(Overall!L1091), "")</f>
        <v/>
      </c>
      <c r="P1089" s="7" t="str">
        <f>IF(Overall!M1091&lt;&gt;"", DATEVALUE(Overall!M1091), "")</f>
        <v/>
      </c>
      <c r="Q1089" s="7" t="str">
        <f>IF(Overall!S1091&lt;&gt;"",_xlfn.VALUETOTEXT(Overall!S1091),"")</f>
        <v/>
      </c>
      <c r="R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S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T1089" s="5" t="str">
        <f t="shared" si="33"/>
        <v/>
      </c>
      <c r="U1089" s="10" t="str">
        <f>IF(Overall!$A1091&lt;&gt;"",IF(AND(MONTH($O1089) &lt;= 1, MONTH($P1089) &gt;= 1), IF($T1089 &lt;&gt; "", $H1089/$T1089, ""), ""),"")</f>
        <v/>
      </c>
      <c r="V1089" s="10" t="str">
        <f>IF(Overall!$A1091&lt;&gt;"",IF(AND(MONTH($O1089) &lt;= 2, MONTH($P1089) &gt;= 2), IF($T1089 &lt;&gt; "", $H1089/$T1089, ""), ""),"")</f>
        <v/>
      </c>
      <c r="W1089" s="10" t="str">
        <f>IF(Overall!$A1091&lt;&gt;"",IF(AND(MONTH($O1089) &lt;= 3, MONTH($P1089) &gt;= 3), IF($T1089 &lt;&gt; "", $H1089/$T1089, ""), ""),"")</f>
        <v/>
      </c>
      <c r="X1089" s="10" t="str">
        <f>IF(Overall!$A1091&lt;&gt;"",IF(AND(MONTH($O1089) &lt;= 4, MONTH($P1089) &gt;= 4), IF($T1089 &lt;&gt; "", $H1089/$T1089, ""), ""),"")</f>
        <v/>
      </c>
      <c r="Y1089" s="10" t="str">
        <f>IF(Overall!$A1091&lt;&gt;"",IF(AND(MONTH($O1089) &lt;= 5, MONTH($P1089) &gt;= 5), IF($T1089 &lt;&gt; "", $H1089/$T1089, ""), ""),"")</f>
        <v/>
      </c>
      <c r="Z1089" s="10" t="str">
        <f>IF(Overall!$A1091&lt;&gt;"",IF(AND(MONTH($O1089) &lt;= 6, MONTH($P1089) &gt;= 6), IF($T1089 &lt;&gt; "", $H1089/$T1089, ""), ""),"")</f>
        <v/>
      </c>
      <c r="AA1089" s="10" t="str">
        <f>IF(Overall!$A1091&lt;&gt;"",IF(AND(MONTH($O1089) &lt;= 7, MONTH($P1089) &gt;= 7 ), IF($T1089 &lt;&gt; "", $H1089/$T1089, ""), ""),"")</f>
        <v/>
      </c>
      <c r="AB1089" s="10" t="str">
        <f>IF(Overall!$A1091&lt;&gt;"",IF(AND(MONTH($O1089) &lt;= 8, MONTH($P1089) &gt;= 8), IF($T1089 &lt;&gt; "", $H1089/$T1089, ""), ""),"")</f>
        <v/>
      </c>
      <c r="AC1089" s="10" t="str">
        <f>IF(Overall!$A1091&lt;&gt;"",IF(AND(MONTH($O1089) &lt;= 9, MONTH($P1089) &gt;= 9), IF($T1089 &lt;&gt; "", $H1089/$T1089, ""), ""),"")</f>
        <v/>
      </c>
      <c r="AD1089" s="10" t="str">
        <f>IF(Overall!$A1091&lt;&gt;"",IF(AND(MONTH($O1089) &lt;= 10, MONTH($P1089) &gt;= 10), IF($T1089 &lt;&gt; "", $H1089/$T1089, ""), ""),"")</f>
        <v/>
      </c>
      <c r="AE1089" s="10" t="str">
        <f>IF(Overall!$A1091&lt;&gt;"",IF(AND(MONTH($O1089) &lt;= 11, MONTH($P1089) &gt;= 11), IF($T1089 &lt;&gt; "", $H1089/$T1089, ""), ""),"")</f>
        <v/>
      </c>
      <c r="AF1089" s="10" t="str">
        <f>IF(Overall!$A1091&lt;&gt;"",IF(AND(MONTH($O1089) &lt;= 12, MONTH($P1089) &gt;= 12), IF($T1089 &lt;&gt; "", $H1089/$T1089, ""), ""),"")</f>
        <v/>
      </c>
      <c r="AH1089" s="10" t="str">
        <f ca="1">IFERROR(IF(AND(NOW()&lt;= EOMONTH(DATE(YEAR($P1089),1, 1), 0), Overall!$A1091&lt;&gt;"", MONTH($O1089) &lt;= 1, MONTH($P1089) &gt;= 1), IF($T1089 &lt;&gt; "", $H1089/$T1089, ""), ""), "")</f>
        <v/>
      </c>
      <c r="AI1089" s="10" t="str">
        <f ca="1">IFERROR(IF(AND(NOW()&lt;= EOMONTH(DATE(YEAR($P1089),2, 1), 0), Overall!$A1091&lt;&gt;"", MONTH($O1089) &lt;= 2, MONTH($P1089) &gt;= 2), IF($T1089 &lt;&gt; "", $H1089/$T1089, ""), ""), "")</f>
        <v/>
      </c>
      <c r="AJ1089" s="10" t="str">
        <f ca="1">IFERROR(IF(AND(NOW()&lt;= EOMONTH(DATE(YEAR($P1089),3, 1), 0), Overall!$A1091&lt;&gt;"", MONTH($O1089) &lt;= 3, MONTH($P1089) &gt;= 3), IF($T1089 &lt;&gt; "", $H1089/$T1089, ""), ""), "")</f>
        <v/>
      </c>
      <c r="AK1089" s="10" t="str">
        <f ca="1">IFERROR(IF(AND(NOW()&lt;= EOMONTH(DATE(YEAR($P1089),4, 1), 0), Overall!$A1091&lt;&gt;"", MONTH($O1089) &lt;= 4, MONTH($P1089) &gt;= 4), IF($T1089 &lt;&gt; "", $H1089/$T1089, ""), ""), "")</f>
        <v/>
      </c>
      <c r="AL1089" s="10" t="str">
        <f ca="1">IFERROR(IF(AND(NOW()&lt;= EOMONTH(DATE(YEAR($P1089),5, 1), 0), Overall!$A1091&lt;&gt;"", MONTH($O1089) &lt;= 5, MONTH($P1089) &gt;= 5), IF($T1089 &lt;&gt; "", $H1089/$T1089, ""), ""), "")</f>
        <v/>
      </c>
      <c r="AM1089" s="10" t="str">
        <f ca="1">IFERROR(IF(AND(NOW()&lt;= EOMONTH(DATE(YEAR($P1089),6, 1), 0), Overall!$A1091&lt;&gt;"", MONTH($O1089) &lt;= 6, MONTH($P1089) &gt;= 6), IF($T1089 &lt;&gt; "", $H1089/$T1089, ""), ""), "")</f>
        <v/>
      </c>
      <c r="AN1089" s="10" t="str">
        <f ca="1">IFERROR(IF(AND(NOW()&lt;= EOMONTH(DATE(YEAR($P1089),7, 1), 0), Overall!$A1091&lt;&gt;"", MONTH($O1089) &lt;= 7, MONTH($P1089) &gt;= 7), IF($T1089 &lt;&gt; "", $H1089/$T1089, ""), ""), "")</f>
        <v/>
      </c>
      <c r="AO1089" s="10" t="str">
        <f ca="1">IFERROR(IF(AND(NOW()&lt;= EOMONTH(DATE(YEAR($P1089),8, 1), 0), Overall!$A1091&lt;&gt;"", MONTH($O1089) &lt;= 8, MONTH($P1089) &gt;= 8), IF($T1089 &lt;&gt; "", $H1089/$T1089, ""), ""), "")</f>
        <v/>
      </c>
      <c r="AP1089" s="10" t="str">
        <f ca="1">IFERROR(IF(AND(NOW()&lt;= EOMONTH(DATE(YEAR($P1089),9, 1), 0), Overall!$A1091&lt;&gt;"", MONTH($O1089) &lt;= 9, MONTH($P1089) &gt;= 9), IF($T1089 &lt;&gt; "", $H1089/$T1089, ""), ""), "")</f>
        <v/>
      </c>
      <c r="AQ1089" s="10" t="str">
        <f ca="1">IFERROR(IF(AND(NOW()&lt;= EOMONTH(DATE(YEAR($P1089),10, 1), 0), Overall!$A1091&lt;&gt;"", MONTH($O1089) &lt;= 10, MONTH($P1089) &gt;= 10), IF($T1089 &lt;&gt; "", $H1089/$T1089, ""), ""), "")</f>
        <v/>
      </c>
      <c r="AR1089" s="10" t="str">
        <f ca="1">IFERROR(IF(AND(NOW()&lt;= EOMONTH(DATE(YEAR($P1089),11, 1), 0), Overall!$A1091&lt;&gt;"", MONTH($O1089) &lt;=11, MONTH($P1089) &gt;= 11), IF($T1089 &lt;&gt; "", $H1089/$T1089, ""), ""), "")</f>
        <v/>
      </c>
      <c r="AS1089" s="10" t="str">
        <f ca="1">IFERROR(IF(AND(NOW()&lt;= EOMONTH(DATE(YEAR($P1089),12, 1), 0), Overall!$A1091&lt;&gt;"", MONTH($O1089) &lt;= 12, MONTH($P1089) &gt;= 12), IF($T1089 &lt;&gt; "", $H1089/$T1089, ""), ""), "")</f>
        <v/>
      </c>
      <c r="AT1089" s="16">
        <f t="shared" ca="1" si="34"/>
        <v>0</v>
      </c>
    </row>
    <row r="1090" spans="1:46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6" t="str">
        <f>IF(Overall!T1092&lt;&gt;"",VALUE(Overall!T1092),"")</f>
        <v/>
      </c>
      <c r="O1090" s="7" t="str">
        <f>IF(Overall!L1092&lt;&gt;"", DATEVALUE(Overall!L1092), "")</f>
        <v/>
      </c>
      <c r="P1090" s="7" t="str">
        <f>IF(Overall!M1092&lt;&gt;"", DATEVALUE(Overall!M1092), "")</f>
        <v/>
      </c>
      <c r="Q1090" s="7" t="str">
        <f>IF(Overall!S1092&lt;&gt;"",_xlfn.VALUETOTEXT(Overall!S1092),"")</f>
        <v/>
      </c>
      <c r="R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S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T1090" s="5" t="str">
        <f t="shared" ref="T1090:T1153" si="35">IF(AND(O1090&lt;&gt;"", P1090&lt;&gt;""), DATEDIF(O1090, P1090, "M") + 1, "")</f>
        <v/>
      </c>
      <c r="U1090" s="10" t="str">
        <f>IF(Overall!$A1092&lt;&gt;"",IF(AND(MONTH($O1090) &lt;= 1, MONTH($P1090) &gt;= 1), IF($T1090 &lt;&gt; "", $H1090/$T1090, ""), ""),"")</f>
        <v/>
      </c>
      <c r="V1090" s="10" t="str">
        <f>IF(Overall!$A1092&lt;&gt;"",IF(AND(MONTH($O1090) &lt;= 2, MONTH($P1090) &gt;= 2), IF($T1090 &lt;&gt; "", $H1090/$T1090, ""), ""),"")</f>
        <v/>
      </c>
      <c r="W1090" s="10" t="str">
        <f>IF(Overall!$A1092&lt;&gt;"",IF(AND(MONTH($O1090) &lt;= 3, MONTH($P1090) &gt;= 3), IF($T1090 &lt;&gt; "", $H1090/$T1090, ""), ""),"")</f>
        <v/>
      </c>
      <c r="X1090" s="10" t="str">
        <f>IF(Overall!$A1092&lt;&gt;"",IF(AND(MONTH($O1090) &lt;= 4, MONTH($P1090) &gt;= 4), IF($T1090 &lt;&gt; "", $H1090/$T1090, ""), ""),"")</f>
        <v/>
      </c>
      <c r="Y1090" s="10" t="str">
        <f>IF(Overall!$A1092&lt;&gt;"",IF(AND(MONTH($O1090) &lt;= 5, MONTH($P1090) &gt;= 5), IF($T1090 &lt;&gt; "", $H1090/$T1090, ""), ""),"")</f>
        <v/>
      </c>
      <c r="Z1090" s="10" t="str">
        <f>IF(Overall!$A1092&lt;&gt;"",IF(AND(MONTH($O1090) &lt;= 6, MONTH($P1090) &gt;= 6), IF($T1090 &lt;&gt; "", $H1090/$T1090, ""), ""),"")</f>
        <v/>
      </c>
      <c r="AA1090" s="10" t="str">
        <f>IF(Overall!$A1092&lt;&gt;"",IF(AND(MONTH($O1090) &lt;= 7, MONTH($P1090) &gt;= 7 ), IF($T1090 &lt;&gt; "", $H1090/$T1090, ""), ""),"")</f>
        <v/>
      </c>
      <c r="AB1090" s="10" t="str">
        <f>IF(Overall!$A1092&lt;&gt;"",IF(AND(MONTH($O1090) &lt;= 8, MONTH($P1090) &gt;= 8), IF($T1090 &lt;&gt; "", $H1090/$T1090, ""), ""),"")</f>
        <v/>
      </c>
      <c r="AC1090" s="10" t="str">
        <f>IF(Overall!$A1092&lt;&gt;"",IF(AND(MONTH($O1090) &lt;= 9, MONTH($P1090) &gt;= 9), IF($T1090 &lt;&gt; "", $H1090/$T1090, ""), ""),"")</f>
        <v/>
      </c>
      <c r="AD1090" s="10" t="str">
        <f>IF(Overall!$A1092&lt;&gt;"",IF(AND(MONTH($O1090) &lt;= 10, MONTH($P1090) &gt;= 10), IF($T1090 &lt;&gt; "", $H1090/$T1090, ""), ""),"")</f>
        <v/>
      </c>
      <c r="AE1090" s="10" t="str">
        <f>IF(Overall!$A1092&lt;&gt;"",IF(AND(MONTH($O1090) &lt;= 11, MONTH($P1090) &gt;= 11), IF($T1090 &lt;&gt; "", $H1090/$T1090, ""), ""),"")</f>
        <v/>
      </c>
      <c r="AF1090" s="10" t="str">
        <f>IF(Overall!$A1092&lt;&gt;"",IF(AND(MONTH($O1090) &lt;= 12, MONTH($P1090) &gt;= 12), IF($T1090 &lt;&gt; "", $H1090/$T1090, ""), ""),"")</f>
        <v/>
      </c>
      <c r="AH1090" s="10" t="str">
        <f ca="1">IFERROR(IF(AND(NOW()&lt;= EOMONTH(DATE(YEAR($P1090),1, 1), 0), Overall!$A1092&lt;&gt;"", MONTH($O1090) &lt;= 1, MONTH($P1090) &gt;= 1), IF($T1090 &lt;&gt; "", $H1090/$T1090, ""), ""), "")</f>
        <v/>
      </c>
      <c r="AI1090" s="10" t="str">
        <f ca="1">IFERROR(IF(AND(NOW()&lt;= EOMONTH(DATE(YEAR($P1090),2, 1), 0), Overall!$A1092&lt;&gt;"", MONTH($O1090) &lt;= 2, MONTH($P1090) &gt;= 2), IF($T1090 &lt;&gt; "", $H1090/$T1090, ""), ""), "")</f>
        <v/>
      </c>
      <c r="AJ1090" s="10" t="str">
        <f ca="1">IFERROR(IF(AND(NOW()&lt;= EOMONTH(DATE(YEAR($P1090),3, 1), 0), Overall!$A1092&lt;&gt;"", MONTH($O1090) &lt;= 3, MONTH($P1090) &gt;= 3), IF($T1090 &lt;&gt; "", $H1090/$T1090, ""), ""), "")</f>
        <v/>
      </c>
      <c r="AK1090" s="10" t="str">
        <f ca="1">IFERROR(IF(AND(NOW()&lt;= EOMONTH(DATE(YEAR($P1090),4, 1), 0), Overall!$A1092&lt;&gt;"", MONTH($O1090) &lt;= 4, MONTH($P1090) &gt;= 4), IF($T1090 &lt;&gt; "", $H1090/$T1090, ""), ""), "")</f>
        <v/>
      </c>
      <c r="AL1090" s="10" t="str">
        <f ca="1">IFERROR(IF(AND(NOW()&lt;= EOMONTH(DATE(YEAR($P1090),5, 1), 0), Overall!$A1092&lt;&gt;"", MONTH($O1090) &lt;= 5, MONTH($P1090) &gt;= 5), IF($T1090 &lt;&gt; "", $H1090/$T1090, ""), ""), "")</f>
        <v/>
      </c>
      <c r="AM1090" s="10" t="str">
        <f ca="1">IFERROR(IF(AND(NOW()&lt;= EOMONTH(DATE(YEAR($P1090),6, 1), 0), Overall!$A1092&lt;&gt;"", MONTH($O1090) &lt;= 6, MONTH($P1090) &gt;= 6), IF($T1090 &lt;&gt; "", $H1090/$T1090, ""), ""), "")</f>
        <v/>
      </c>
      <c r="AN1090" s="10" t="str">
        <f ca="1">IFERROR(IF(AND(NOW()&lt;= EOMONTH(DATE(YEAR($P1090),7, 1), 0), Overall!$A1092&lt;&gt;"", MONTH($O1090) &lt;= 7, MONTH($P1090) &gt;= 7), IF($T1090 &lt;&gt; "", $H1090/$T1090, ""), ""), "")</f>
        <v/>
      </c>
      <c r="AO1090" s="10" t="str">
        <f ca="1">IFERROR(IF(AND(NOW()&lt;= EOMONTH(DATE(YEAR($P1090),8, 1), 0), Overall!$A1092&lt;&gt;"", MONTH($O1090) &lt;= 8, MONTH($P1090) &gt;= 8), IF($T1090 &lt;&gt; "", $H1090/$T1090, ""), ""), "")</f>
        <v/>
      </c>
      <c r="AP1090" s="10" t="str">
        <f ca="1">IFERROR(IF(AND(NOW()&lt;= EOMONTH(DATE(YEAR($P1090),9, 1), 0), Overall!$A1092&lt;&gt;"", MONTH($O1090) &lt;= 9, MONTH($P1090) &gt;= 9), IF($T1090 &lt;&gt; "", $H1090/$T1090, ""), ""), "")</f>
        <v/>
      </c>
      <c r="AQ1090" s="10" t="str">
        <f ca="1">IFERROR(IF(AND(NOW()&lt;= EOMONTH(DATE(YEAR($P1090),10, 1), 0), Overall!$A1092&lt;&gt;"", MONTH($O1090) &lt;= 10, MONTH($P1090) &gt;= 10), IF($T1090 &lt;&gt; "", $H1090/$T1090, ""), ""), "")</f>
        <v/>
      </c>
      <c r="AR1090" s="10" t="str">
        <f ca="1">IFERROR(IF(AND(NOW()&lt;= EOMONTH(DATE(YEAR($P1090),11, 1), 0), Overall!$A1092&lt;&gt;"", MONTH($O1090) &lt;=11, MONTH($P1090) &gt;= 11), IF($T1090 &lt;&gt; "", $H1090/$T1090, ""), ""), "")</f>
        <v/>
      </c>
      <c r="AS1090" s="10" t="str">
        <f ca="1">IFERROR(IF(AND(NOW()&lt;= EOMONTH(DATE(YEAR($P1090),12, 1), 0), Overall!$A1092&lt;&gt;"", MONTH($O1090) &lt;= 12, MONTH($P1090) &gt;= 12), IF($T1090 &lt;&gt; "", $H1090/$T1090, ""), ""), "")</f>
        <v/>
      </c>
      <c r="AT1090" s="16">
        <f t="shared" ca="1" si="34"/>
        <v>0</v>
      </c>
    </row>
    <row r="1091" spans="1:46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6" t="str">
        <f>IF(Overall!T1093&lt;&gt;"",VALUE(Overall!T1093),"")</f>
        <v/>
      </c>
      <c r="O1091" s="7" t="str">
        <f>IF(Overall!L1093&lt;&gt;"", DATEVALUE(Overall!L1093), "")</f>
        <v/>
      </c>
      <c r="P1091" s="7" t="str">
        <f>IF(Overall!M1093&lt;&gt;"", DATEVALUE(Overall!M1093), "")</f>
        <v/>
      </c>
      <c r="Q1091" s="7" t="str">
        <f>IF(Overall!S1093&lt;&gt;"",_xlfn.VALUETOTEXT(Overall!S1093),"")</f>
        <v/>
      </c>
      <c r="R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S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T1091" s="5" t="str">
        <f t="shared" si="35"/>
        <v/>
      </c>
      <c r="U1091" s="10" t="str">
        <f>IF(Overall!$A1093&lt;&gt;"",IF(AND(MONTH($O1091) &lt;= 1, MONTH($P1091) &gt;= 1), IF($T1091 &lt;&gt; "", $H1091/$T1091, ""), ""),"")</f>
        <v/>
      </c>
      <c r="V1091" s="10" t="str">
        <f>IF(Overall!$A1093&lt;&gt;"",IF(AND(MONTH($O1091) &lt;= 2, MONTH($P1091) &gt;= 2), IF($T1091 &lt;&gt; "", $H1091/$T1091, ""), ""),"")</f>
        <v/>
      </c>
      <c r="W1091" s="10" t="str">
        <f>IF(Overall!$A1093&lt;&gt;"",IF(AND(MONTH($O1091) &lt;= 3, MONTH($P1091) &gt;= 3), IF($T1091 &lt;&gt; "", $H1091/$T1091, ""), ""),"")</f>
        <v/>
      </c>
      <c r="X1091" s="10" t="str">
        <f>IF(Overall!$A1093&lt;&gt;"",IF(AND(MONTH($O1091) &lt;= 4, MONTH($P1091) &gt;= 4), IF($T1091 &lt;&gt; "", $H1091/$T1091, ""), ""),"")</f>
        <v/>
      </c>
      <c r="Y1091" s="10" t="str">
        <f>IF(Overall!$A1093&lt;&gt;"",IF(AND(MONTH($O1091) &lt;= 5, MONTH($P1091) &gt;= 5), IF($T1091 &lt;&gt; "", $H1091/$T1091, ""), ""),"")</f>
        <v/>
      </c>
      <c r="Z1091" s="10" t="str">
        <f>IF(Overall!$A1093&lt;&gt;"",IF(AND(MONTH($O1091) &lt;= 6, MONTH($P1091) &gt;= 6), IF($T1091 &lt;&gt; "", $H1091/$T1091, ""), ""),"")</f>
        <v/>
      </c>
      <c r="AA1091" s="10" t="str">
        <f>IF(Overall!$A1093&lt;&gt;"",IF(AND(MONTH($O1091) &lt;= 7, MONTH($P1091) &gt;= 7 ), IF($T1091 &lt;&gt; "", $H1091/$T1091, ""), ""),"")</f>
        <v/>
      </c>
      <c r="AB1091" s="10" t="str">
        <f>IF(Overall!$A1093&lt;&gt;"",IF(AND(MONTH($O1091) &lt;= 8, MONTH($P1091) &gt;= 8), IF($T1091 &lt;&gt; "", $H1091/$T1091, ""), ""),"")</f>
        <v/>
      </c>
      <c r="AC1091" s="10" t="str">
        <f>IF(Overall!$A1093&lt;&gt;"",IF(AND(MONTH($O1091) &lt;= 9, MONTH($P1091) &gt;= 9), IF($T1091 &lt;&gt; "", $H1091/$T1091, ""), ""),"")</f>
        <v/>
      </c>
      <c r="AD1091" s="10" t="str">
        <f>IF(Overall!$A1093&lt;&gt;"",IF(AND(MONTH($O1091) &lt;= 10, MONTH($P1091) &gt;= 10), IF($T1091 &lt;&gt; "", $H1091/$T1091, ""), ""),"")</f>
        <v/>
      </c>
      <c r="AE1091" s="10" t="str">
        <f>IF(Overall!$A1093&lt;&gt;"",IF(AND(MONTH($O1091) &lt;= 11, MONTH($P1091) &gt;= 11), IF($T1091 &lt;&gt; "", $H1091/$T1091, ""), ""),"")</f>
        <v/>
      </c>
      <c r="AF1091" s="10" t="str">
        <f>IF(Overall!$A1093&lt;&gt;"",IF(AND(MONTH($O1091) &lt;= 12, MONTH($P1091) &gt;= 12), IF($T1091 &lt;&gt; "", $H1091/$T1091, ""), ""),"")</f>
        <v/>
      </c>
      <c r="AH1091" s="10" t="str">
        <f ca="1">IFERROR(IF(AND(NOW()&lt;= EOMONTH(DATE(YEAR($P1091),1, 1), 0), Overall!$A1093&lt;&gt;"", MONTH($O1091) &lt;= 1, MONTH($P1091) &gt;= 1), IF($T1091 &lt;&gt; "", $H1091/$T1091, ""), ""), "")</f>
        <v/>
      </c>
      <c r="AI1091" s="10" t="str">
        <f ca="1">IFERROR(IF(AND(NOW()&lt;= EOMONTH(DATE(YEAR($P1091),2, 1), 0), Overall!$A1093&lt;&gt;"", MONTH($O1091) &lt;= 2, MONTH($P1091) &gt;= 2), IF($T1091 &lt;&gt; "", $H1091/$T1091, ""), ""), "")</f>
        <v/>
      </c>
      <c r="AJ1091" s="10" t="str">
        <f ca="1">IFERROR(IF(AND(NOW()&lt;= EOMONTH(DATE(YEAR($P1091),3, 1), 0), Overall!$A1093&lt;&gt;"", MONTH($O1091) &lt;= 3, MONTH($P1091) &gt;= 3), IF($T1091 &lt;&gt; "", $H1091/$T1091, ""), ""), "")</f>
        <v/>
      </c>
      <c r="AK1091" s="10" t="str">
        <f ca="1">IFERROR(IF(AND(NOW()&lt;= EOMONTH(DATE(YEAR($P1091),4, 1), 0), Overall!$A1093&lt;&gt;"", MONTH($O1091) &lt;= 4, MONTH($P1091) &gt;= 4), IF($T1091 &lt;&gt; "", $H1091/$T1091, ""), ""), "")</f>
        <v/>
      </c>
      <c r="AL1091" s="10" t="str">
        <f ca="1">IFERROR(IF(AND(NOW()&lt;= EOMONTH(DATE(YEAR($P1091),5, 1), 0), Overall!$A1093&lt;&gt;"", MONTH($O1091) &lt;= 5, MONTH($P1091) &gt;= 5), IF($T1091 &lt;&gt; "", $H1091/$T1091, ""), ""), "")</f>
        <v/>
      </c>
      <c r="AM1091" s="10" t="str">
        <f ca="1">IFERROR(IF(AND(NOW()&lt;= EOMONTH(DATE(YEAR($P1091),6, 1), 0), Overall!$A1093&lt;&gt;"", MONTH($O1091) &lt;= 6, MONTH($P1091) &gt;= 6), IF($T1091 &lt;&gt; "", $H1091/$T1091, ""), ""), "")</f>
        <v/>
      </c>
      <c r="AN1091" s="10" t="str">
        <f ca="1">IFERROR(IF(AND(NOW()&lt;= EOMONTH(DATE(YEAR($P1091),7, 1), 0), Overall!$A1093&lt;&gt;"", MONTH($O1091) &lt;= 7, MONTH($P1091) &gt;= 7), IF($T1091 &lt;&gt; "", $H1091/$T1091, ""), ""), "")</f>
        <v/>
      </c>
      <c r="AO1091" s="10" t="str">
        <f ca="1">IFERROR(IF(AND(NOW()&lt;= EOMONTH(DATE(YEAR($P1091),8, 1), 0), Overall!$A1093&lt;&gt;"", MONTH($O1091) &lt;= 8, MONTH($P1091) &gt;= 8), IF($T1091 &lt;&gt; "", $H1091/$T1091, ""), ""), "")</f>
        <v/>
      </c>
      <c r="AP1091" s="10" t="str">
        <f ca="1">IFERROR(IF(AND(NOW()&lt;= EOMONTH(DATE(YEAR($P1091),9, 1), 0), Overall!$A1093&lt;&gt;"", MONTH($O1091) &lt;= 9, MONTH($P1091) &gt;= 9), IF($T1091 &lt;&gt; "", $H1091/$T1091, ""), ""), "")</f>
        <v/>
      </c>
      <c r="AQ1091" s="10" t="str">
        <f ca="1">IFERROR(IF(AND(NOW()&lt;= EOMONTH(DATE(YEAR($P1091),10, 1), 0), Overall!$A1093&lt;&gt;"", MONTH($O1091) &lt;= 10, MONTH($P1091) &gt;= 10), IF($T1091 &lt;&gt; "", $H1091/$T1091, ""), ""), "")</f>
        <v/>
      </c>
      <c r="AR1091" s="10" t="str">
        <f ca="1">IFERROR(IF(AND(NOW()&lt;= EOMONTH(DATE(YEAR($P1091),11, 1), 0), Overall!$A1093&lt;&gt;"", MONTH($O1091) &lt;=11, MONTH($P1091) &gt;= 11), IF($T1091 &lt;&gt; "", $H1091/$T1091, ""), ""), "")</f>
        <v/>
      </c>
      <c r="AS1091" s="10" t="str">
        <f ca="1">IFERROR(IF(AND(NOW()&lt;= EOMONTH(DATE(YEAR($P1091),12, 1), 0), Overall!$A1093&lt;&gt;"", MONTH($O1091) &lt;= 12, MONTH($P1091) &gt;= 12), IF($T1091 &lt;&gt; "", $H1091/$T1091, ""), ""), "")</f>
        <v/>
      </c>
      <c r="AT1091" s="16">
        <f t="shared" ca="1" si="34"/>
        <v>0</v>
      </c>
    </row>
    <row r="1092" spans="1:46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6" t="str">
        <f>IF(Overall!T1094&lt;&gt;"",VALUE(Overall!T1094),"")</f>
        <v/>
      </c>
      <c r="O1092" s="7" t="str">
        <f>IF(Overall!L1094&lt;&gt;"", DATEVALUE(Overall!L1094), "")</f>
        <v/>
      </c>
      <c r="P1092" s="7" t="str">
        <f>IF(Overall!M1094&lt;&gt;"", DATEVALUE(Overall!M1094), "")</f>
        <v/>
      </c>
      <c r="Q1092" s="7" t="str">
        <f>IF(Overall!S1094&lt;&gt;"",_xlfn.VALUETOTEXT(Overall!S1094),"")</f>
        <v/>
      </c>
      <c r="R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S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T1092" s="5" t="str">
        <f t="shared" si="35"/>
        <v/>
      </c>
      <c r="U1092" s="10" t="str">
        <f>IF(Overall!$A1094&lt;&gt;"",IF(AND(MONTH($O1092) &lt;= 1, MONTH($P1092) &gt;= 1), IF($T1092 &lt;&gt; "", $H1092/$T1092, ""), ""),"")</f>
        <v/>
      </c>
      <c r="V1092" s="10" t="str">
        <f>IF(Overall!$A1094&lt;&gt;"",IF(AND(MONTH($O1092) &lt;= 2, MONTH($P1092) &gt;= 2), IF($T1092 &lt;&gt; "", $H1092/$T1092, ""), ""),"")</f>
        <v/>
      </c>
      <c r="W1092" s="10" t="str">
        <f>IF(Overall!$A1094&lt;&gt;"",IF(AND(MONTH($O1092) &lt;= 3, MONTH($P1092) &gt;= 3), IF($T1092 &lt;&gt; "", $H1092/$T1092, ""), ""),"")</f>
        <v/>
      </c>
      <c r="X1092" s="10" t="str">
        <f>IF(Overall!$A1094&lt;&gt;"",IF(AND(MONTH($O1092) &lt;= 4, MONTH($P1092) &gt;= 4), IF($T1092 &lt;&gt; "", $H1092/$T1092, ""), ""),"")</f>
        <v/>
      </c>
      <c r="Y1092" s="10" t="str">
        <f>IF(Overall!$A1094&lt;&gt;"",IF(AND(MONTH($O1092) &lt;= 5, MONTH($P1092) &gt;= 5), IF($T1092 &lt;&gt; "", $H1092/$T1092, ""), ""),"")</f>
        <v/>
      </c>
      <c r="Z1092" s="10" t="str">
        <f>IF(Overall!$A1094&lt;&gt;"",IF(AND(MONTH($O1092) &lt;= 6, MONTH($P1092) &gt;= 6), IF($T1092 &lt;&gt; "", $H1092/$T1092, ""), ""),"")</f>
        <v/>
      </c>
      <c r="AA1092" s="10" t="str">
        <f>IF(Overall!$A1094&lt;&gt;"",IF(AND(MONTH($O1092) &lt;= 7, MONTH($P1092) &gt;= 7 ), IF($T1092 &lt;&gt; "", $H1092/$T1092, ""), ""),"")</f>
        <v/>
      </c>
      <c r="AB1092" s="10" t="str">
        <f>IF(Overall!$A1094&lt;&gt;"",IF(AND(MONTH($O1092) &lt;= 8, MONTH($P1092) &gt;= 8), IF($T1092 &lt;&gt; "", $H1092/$T1092, ""), ""),"")</f>
        <v/>
      </c>
      <c r="AC1092" s="10" t="str">
        <f>IF(Overall!$A1094&lt;&gt;"",IF(AND(MONTH($O1092) &lt;= 9, MONTH($P1092) &gt;= 9), IF($T1092 &lt;&gt; "", $H1092/$T1092, ""), ""),"")</f>
        <v/>
      </c>
      <c r="AD1092" s="10" t="str">
        <f>IF(Overall!$A1094&lt;&gt;"",IF(AND(MONTH($O1092) &lt;= 10, MONTH($P1092) &gt;= 10), IF($T1092 &lt;&gt; "", $H1092/$T1092, ""), ""),"")</f>
        <v/>
      </c>
      <c r="AE1092" s="10" t="str">
        <f>IF(Overall!$A1094&lt;&gt;"",IF(AND(MONTH($O1092) &lt;= 11, MONTH($P1092) &gt;= 11), IF($T1092 &lt;&gt; "", $H1092/$T1092, ""), ""),"")</f>
        <v/>
      </c>
      <c r="AF1092" s="10" t="str">
        <f>IF(Overall!$A1094&lt;&gt;"",IF(AND(MONTH($O1092) &lt;= 12, MONTH($P1092) &gt;= 12), IF($T1092 &lt;&gt; "", $H1092/$T1092, ""), ""),"")</f>
        <v/>
      </c>
      <c r="AH1092" s="10" t="str">
        <f ca="1">IFERROR(IF(AND(NOW()&lt;= EOMONTH(DATE(YEAR($P1092),1, 1), 0), Overall!$A1094&lt;&gt;"", MONTH($O1092) &lt;= 1, MONTH($P1092) &gt;= 1), IF($T1092 &lt;&gt; "", $H1092/$T1092, ""), ""), "")</f>
        <v/>
      </c>
      <c r="AI1092" s="10" t="str">
        <f ca="1">IFERROR(IF(AND(NOW()&lt;= EOMONTH(DATE(YEAR($P1092),2, 1), 0), Overall!$A1094&lt;&gt;"", MONTH($O1092) &lt;= 2, MONTH($P1092) &gt;= 2), IF($T1092 &lt;&gt; "", $H1092/$T1092, ""), ""), "")</f>
        <v/>
      </c>
      <c r="AJ1092" s="10" t="str">
        <f ca="1">IFERROR(IF(AND(NOW()&lt;= EOMONTH(DATE(YEAR($P1092),3, 1), 0), Overall!$A1094&lt;&gt;"", MONTH($O1092) &lt;= 3, MONTH($P1092) &gt;= 3), IF($T1092 &lt;&gt; "", $H1092/$T1092, ""), ""), "")</f>
        <v/>
      </c>
      <c r="AK1092" s="10" t="str">
        <f ca="1">IFERROR(IF(AND(NOW()&lt;= EOMONTH(DATE(YEAR($P1092),4, 1), 0), Overall!$A1094&lt;&gt;"", MONTH($O1092) &lt;= 4, MONTH($P1092) &gt;= 4), IF($T1092 &lt;&gt; "", $H1092/$T1092, ""), ""), "")</f>
        <v/>
      </c>
      <c r="AL1092" s="10" t="str">
        <f ca="1">IFERROR(IF(AND(NOW()&lt;= EOMONTH(DATE(YEAR($P1092),5, 1), 0), Overall!$A1094&lt;&gt;"", MONTH($O1092) &lt;= 5, MONTH($P1092) &gt;= 5), IF($T1092 &lt;&gt; "", $H1092/$T1092, ""), ""), "")</f>
        <v/>
      </c>
      <c r="AM1092" s="10" t="str">
        <f ca="1">IFERROR(IF(AND(NOW()&lt;= EOMONTH(DATE(YEAR($P1092),6, 1), 0), Overall!$A1094&lt;&gt;"", MONTH($O1092) &lt;= 6, MONTH($P1092) &gt;= 6), IF($T1092 &lt;&gt; "", $H1092/$T1092, ""), ""), "")</f>
        <v/>
      </c>
      <c r="AN1092" s="10" t="str">
        <f ca="1">IFERROR(IF(AND(NOW()&lt;= EOMONTH(DATE(YEAR($P1092),7, 1), 0), Overall!$A1094&lt;&gt;"", MONTH($O1092) &lt;= 7, MONTH($P1092) &gt;= 7), IF($T1092 &lt;&gt; "", $H1092/$T1092, ""), ""), "")</f>
        <v/>
      </c>
      <c r="AO1092" s="10" t="str">
        <f ca="1">IFERROR(IF(AND(NOW()&lt;= EOMONTH(DATE(YEAR($P1092),8, 1), 0), Overall!$A1094&lt;&gt;"", MONTH($O1092) &lt;= 8, MONTH($P1092) &gt;= 8), IF($T1092 &lt;&gt; "", $H1092/$T1092, ""), ""), "")</f>
        <v/>
      </c>
      <c r="AP1092" s="10" t="str">
        <f ca="1">IFERROR(IF(AND(NOW()&lt;= EOMONTH(DATE(YEAR($P1092),9, 1), 0), Overall!$A1094&lt;&gt;"", MONTH($O1092) &lt;= 9, MONTH($P1092) &gt;= 9), IF($T1092 &lt;&gt; "", $H1092/$T1092, ""), ""), "")</f>
        <v/>
      </c>
      <c r="AQ1092" s="10" t="str">
        <f ca="1">IFERROR(IF(AND(NOW()&lt;= EOMONTH(DATE(YEAR($P1092),10, 1), 0), Overall!$A1094&lt;&gt;"", MONTH($O1092) &lt;= 10, MONTH($P1092) &gt;= 10), IF($T1092 &lt;&gt; "", $H1092/$T1092, ""), ""), "")</f>
        <v/>
      </c>
      <c r="AR1092" s="10" t="str">
        <f ca="1">IFERROR(IF(AND(NOW()&lt;= EOMONTH(DATE(YEAR($P1092),11, 1), 0), Overall!$A1094&lt;&gt;"", MONTH($O1092) &lt;=11, MONTH($P1092) &gt;= 11), IF($T1092 &lt;&gt; "", $H1092/$T1092, ""), ""), "")</f>
        <v/>
      </c>
      <c r="AS1092" s="10" t="str">
        <f ca="1">IFERROR(IF(AND(NOW()&lt;= EOMONTH(DATE(YEAR($P1092),12, 1), 0), Overall!$A1094&lt;&gt;"", MONTH($O1092) &lt;= 12, MONTH($P1092) &gt;= 12), IF($T1092 &lt;&gt; "", $H1092/$T1092, ""), ""), "")</f>
        <v/>
      </c>
      <c r="AT1092" s="16">
        <f t="shared" ca="1" si="34"/>
        <v>0</v>
      </c>
    </row>
    <row r="1093" spans="1:46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6" t="str">
        <f>IF(Overall!T1095&lt;&gt;"",VALUE(Overall!T1095),"")</f>
        <v/>
      </c>
      <c r="O1093" s="7" t="str">
        <f>IF(Overall!L1095&lt;&gt;"", DATEVALUE(Overall!L1095), "")</f>
        <v/>
      </c>
      <c r="P1093" s="7" t="str">
        <f>IF(Overall!M1095&lt;&gt;"", DATEVALUE(Overall!M1095), "")</f>
        <v/>
      </c>
      <c r="Q1093" s="7" t="str">
        <f>IF(Overall!S1095&lt;&gt;"",_xlfn.VALUETOTEXT(Overall!S1095),"")</f>
        <v/>
      </c>
      <c r="R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S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T1093" s="5" t="str">
        <f t="shared" si="35"/>
        <v/>
      </c>
      <c r="U1093" s="10" t="str">
        <f>IF(Overall!$A1095&lt;&gt;"",IF(AND(MONTH($O1093) &lt;= 1, MONTH($P1093) &gt;= 1), IF($T1093 &lt;&gt; "", $H1093/$T1093, ""), ""),"")</f>
        <v/>
      </c>
      <c r="V1093" s="10" t="str">
        <f>IF(Overall!$A1095&lt;&gt;"",IF(AND(MONTH($O1093) &lt;= 2, MONTH($P1093) &gt;= 2), IF($T1093 &lt;&gt; "", $H1093/$T1093, ""), ""),"")</f>
        <v/>
      </c>
      <c r="W1093" s="10" t="str">
        <f>IF(Overall!$A1095&lt;&gt;"",IF(AND(MONTH($O1093) &lt;= 3, MONTH($P1093) &gt;= 3), IF($T1093 &lt;&gt; "", $H1093/$T1093, ""), ""),"")</f>
        <v/>
      </c>
      <c r="X1093" s="10" t="str">
        <f>IF(Overall!$A1095&lt;&gt;"",IF(AND(MONTH($O1093) &lt;= 4, MONTH($P1093) &gt;= 4), IF($T1093 &lt;&gt; "", $H1093/$T1093, ""), ""),"")</f>
        <v/>
      </c>
      <c r="Y1093" s="10" t="str">
        <f>IF(Overall!$A1095&lt;&gt;"",IF(AND(MONTH($O1093) &lt;= 5, MONTH($P1093) &gt;= 5), IF($T1093 &lt;&gt; "", $H1093/$T1093, ""), ""),"")</f>
        <v/>
      </c>
      <c r="Z1093" s="10" t="str">
        <f>IF(Overall!$A1095&lt;&gt;"",IF(AND(MONTH($O1093) &lt;= 6, MONTH($P1093) &gt;= 6), IF($T1093 &lt;&gt; "", $H1093/$T1093, ""), ""),"")</f>
        <v/>
      </c>
      <c r="AA1093" s="10" t="str">
        <f>IF(Overall!$A1095&lt;&gt;"",IF(AND(MONTH($O1093) &lt;= 7, MONTH($P1093) &gt;= 7 ), IF($T1093 &lt;&gt; "", $H1093/$T1093, ""), ""),"")</f>
        <v/>
      </c>
      <c r="AB1093" s="10" t="str">
        <f>IF(Overall!$A1095&lt;&gt;"",IF(AND(MONTH($O1093) &lt;= 8, MONTH($P1093) &gt;= 8), IF($T1093 &lt;&gt; "", $H1093/$T1093, ""), ""),"")</f>
        <v/>
      </c>
      <c r="AC1093" s="10" t="str">
        <f>IF(Overall!$A1095&lt;&gt;"",IF(AND(MONTH($O1093) &lt;= 9, MONTH($P1093) &gt;= 9), IF($T1093 &lt;&gt; "", $H1093/$T1093, ""), ""),"")</f>
        <v/>
      </c>
      <c r="AD1093" s="10" t="str">
        <f>IF(Overall!$A1095&lt;&gt;"",IF(AND(MONTH($O1093) &lt;= 10, MONTH($P1093) &gt;= 10), IF($T1093 &lt;&gt; "", $H1093/$T1093, ""), ""),"")</f>
        <v/>
      </c>
      <c r="AE1093" s="10" t="str">
        <f>IF(Overall!$A1095&lt;&gt;"",IF(AND(MONTH($O1093) &lt;= 11, MONTH($P1093) &gt;= 11), IF($T1093 &lt;&gt; "", $H1093/$T1093, ""), ""),"")</f>
        <v/>
      </c>
      <c r="AF1093" s="10" t="str">
        <f>IF(Overall!$A1095&lt;&gt;"",IF(AND(MONTH($O1093) &lt;= 12, MONTH($P1093) &gt;= 12), IF($T1093 &lt;&gt; "", $H1093/$T1093, ""), ""),"")</f>
        <v/>
      </c>
      <c r="AH1093" s="10" t="str">
        <f ca="1">IFERROR(IF(AND(NOW()&lt;= EOMONTH(DATE(YEAR($P1093),1, 1), 0), Overall!$A1095&lt;&gt;"", MONTH($O1093) &lt;= 1, MONTH($P1093) &gt;= 1), IF($T1093 &lt;&gt; "", $H1093/$T1093, ""), ""), "")</f>
        <v/>
      </c>
      <c r="AI1093" s="10" t="str">
        <f ca="1">IFERROR(IF(AND(NOW()&lt;= EOMONTH(DATE(YEAR($P1093),2, 1), 0), Overall!$A1095&lt;&gt;"", MONTH($O1093) &lt;= 2, MONTH($P1093) &gt;= 2), IF($T1093 &lt;&gt; "", $H1093/$T1093, ""), ""), "")</f>
        <v/>
      </c>
      <c r="AJ1093" s="10" t="str">
        <f ca="1">IFERROR(IF(AND(NOW()&lt;= EOMONTH(DATE(YEAR($P1093),3, 1), 0), Overall!$A1095&lt;&gt;"", MONTH($O1093) &lt;= 3, MONTH($P1093) &gt;= 3), IF($T1093 &lt;&gt; "", $H1093/$T1093, ""), ""), "")</f>
        <v/>
      </c>
      <c r="AK1093" s="10" t="str">
        <f ca="1">IFERROR(IF(AND(NOW()&lt;= EOMONTH(DATE(YEAR($P1093),4, 1), 0), Overall!$A1095&lt;&gt;"", MONTH($O1093) &lt;= 4, MONTH($P1093) &gt;= 4), IF($T1093 &lt;&gt; "", $H1093/$T1093, ""), ""), "")</f>
        <v/>
      </c>
      <c r="AL1093" s="10" t="str">
        <f ca="1">IFERROR(IF(AND(NOW()&lt;= EOMONTH(DATE(YEAR($P1093),5, 1), 0), Overall!$A1095&lt;&gt;"", MONTH($O1093) &lt;= 5, MONTH($P1093) &gt;= 5), IF($T1093 &lt;&gt; "", $H1093/$T1093, ""), ""), "")</f>
        <v/>
      </c>
      <c r="AM1093" s="10" t="str">
        <f ca="1">IFERROR(IF(AND(NOW()&lt;= EOMONTH(DATE(YEAR($P1093),6, 1), 0), Overall!$A1095&lt;&gt;"", MONTH($O1093) &lt;= 6, MONTH($P1093) &gt;= 6), IF($T1093 &lt;&gt; "", $H1093/$T1093, ""), ""), "")</f>
        <v/>
      </c>
      <c r="AN1093" s="10" t="str">
        <f ca="1">IFERROR(IF(AND(NOW()&lt;= EOMONTH(DATE(YEAR($P1093),7, 1), 0), Overall!$A1095&lt;&gt;"", MONTH($O1093) &lt;= 7, MONTH($P1093) &gt;= 7), IF($T1093 &lt;&gt; "", $H1093/$T1093, ""), ""), "")</f>
        <v/>
      </c>
      <c r="AO1093" s="10" t="str">
        <f ca="1">IFERROR(IF(AND(NOW()&lt;= EOMONTH(DATE(YEAR($P1093),8, 1), 0), Overall!$A1095&lt;&gt;"", MONTH($O1093) &lt;= 8, MONTH($P1093) &gt;= 8), IF($T1093 &lt;&gt; "", $H1093/$T1093, ""), ""), "")</f>
        <v/>
      </c>
      <c r="AP1093" s="10" t="str">
        <f ca="1">IFERROR(IF(AND(NOW()&lt;= EOMONTH(DATE(YEAR($P1093),9, 1), 0), Overall!$A1095&lt;&gt;"", MONTH($O1093) &lt;= 9, MONTH($P1093) &gt;= 9), IF($T1093 &lt;&gt; "", $H1093/$T1093, ""), ""), "")</f>
        <v/>
      </c>
      <c r="AQ1093" s="10" t="str">
        <f ca="1">IFERROR(IF(AND(NOW()&lt;= EOMONTH(DATE(YEAR($P1093),10, 1), 0), Overall!$A1095&lt;&gt;"", MONTH($O1093) &lt;= 10, MONTH($P1093) &gt;= 10), IF($T1093 &lt;&gt; "", $H1093/$T1093, ""), ""), "")</f>
        <v/>
      </c>
      <c r="AR1093" s="10" t="str">
        <f ca="1">IFERROR(IF(AND(NOW()&lt;= EOMONTH(DATE(YEAR($P1093),11, 1), 0), Overall!$A1095&lt;&gt;"", MONTH($O1093) &lt;=11, MONTH($P1093) &gt;= 11), IF($T1093 &lt;&gt; "", $H1093/$T1093, ""), ""), "")</f>
        <v/>
      </c>
      <c r="AS1093" s="10" t="str">
        <f ca="1">IFERROR(IF(AND(NOW()&lt;= EOMONTH(DATE(YEAR($P1093),12, 1), 0), Overall!$A1095&lt;&gt;"", MONTH($O1093) &lt;= 12, MONTH($P1093) &gt;= 12), IF($T1093 &lt;&gt; "", $H1093/$T1093, ""), ""), "")</f>
        <v/>
      </c>
      <c r="AT1093" s="16">
        <f t="shared" ca="1" si="34"/>
        <v>0</v>
      </c>
    </row>
    <row r="1094" spans="1:46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6" t="str">
        <f>IF(Overall!T1096&lt;&gt;"",VALUE(Overall!T1096),"")</f>
        <v/>
      </c>
      <c r="O1094" s="7" t="str">
        <f>IF(Overall!L1096&lt;&gt;"", DATEVALUE(Overall!L1096), "")</f>
        <v/>
      </c>
      <c r="P1094" s="7" t="str">
        <f>IF(Overall!M1096&lt;&gt;"", DATEVALUE(Overall!M1096), "")</f>
        <v/>
      </c>
      <c r="Q1094" s="7" t="str">
        <f>IF(Overall!S1096&lt;&gt;"",_xlfn.VALUETOTEXT(Overall!S1096),"")</f>
        <v/>
      </c>
      <c r="R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S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T1094" s="5" t="str">
        <f t="shared" si="35"/>
        <v/>
      </c>
      <c r="U1094" s="10" t="str">
        <f>IF(Overall!$A1096&lt;&gt;"",IF(AND(MONTH($O1094) &lt;= 1, MONTH($P1094) &gt;= 1), IF($T1094 &lt;&gt; "", $H1094/$T1094, ""), ""),"")</f>
        <v/>
      </c>
      <c r="V1094" s="10" t="str">
        <f>IF(Overall!$A1096&lt;&gt;"",IF(AND(MONTH($O1094) &lt;= 2, MONTH($P1094) &gt;= 2), IF($T1094 &lt;&gt; "", $H1094/$T1094, ""), ""),"")</f>
        <v/>
      </c>
      <c r="W1094" s="10" t="str">
        <f>IF(Overall!$A1096&lt;&gt;"",IF(AND(MONTH($O1094) &lt;= 3, MONTH($P1094) &gt;= 3), IF($T1094 &lt;&gt; "", $H1094/$T1094, ""), ""),"")</f>
        <v/>
      </c>
      <c r="X1094" s="10" t="str">
        <f>IF(Overall!$A1096&lt;&gt;"",IF(AND(MONTH($O1094) &lt;= 4, MONTH($P1094) &gt;= 4), IF($T1094 &lt;&gt; "", $H1094/$T1094, ""), ""),"")</f>
        <v/>
      </c>
      <c r="Y1094" s="10" t="str">
        <f>IF(Overall!$A1096&lt;&gt;"",IF(AND(MONTH($O1094) &lt;= 5, MONTH($P1094) &gt;= 5), IF($T1094 &lt;&gt; "", $H1094/$T1094, ""), ""),"")</f>
        <v/>
      </c>
      <c r="Z1094" s="10" t="str">
        <f>IF(Overall!$A1096&lt;&gt;"",IF(AND(MONTH($O1094) &lt;= 6, MONTH($P1094) &gt;= 6), IF($T1094 &lt;&gt; "", $H1094/$T1094, ""), ""),"")</f>
        <v/>
      </c>
      <c r="AA1094" s="10" t="str">
        <f>IF(Overall!$A1096&lt;&gt;"",IF(AND(MONTH($O1094) &lt;= 7, MONTH($P1094) &gt;= 7 ), IF($T1094 &lt;&gt; "", $H1094/$T1094, ""), ""),"")</f>
        <v/>
      </c>
      <c r="AB1094" s="10" t="str">
        <f>IF(Overall!$A1096&lt;&gt;"",IF(AND(MONTH($O1094) &lt;= 8, MONTH($P1094) &gt;= 8), IF($T1094 &lt;&gt; "", $H1094/$T1094, ""), ""),"")</f>
        <v/>
      </c>
      <c r="AC1094" s="10" t="str">
        <f>IF(Overall!$A1096&lt;&gt;"",IF(AND(MONTH($O1094) &lt;= 9, MONTH($P1094) &gt;= 9), IF($T1094 &lt;&gt; "", $H1094/$T1094, ""), ""),"")</f>
        <v/>
      </c>
      <c r="AD1094" s="10" t="str">
        <f>IF(Overall!$A1096&lt;&gt;"",IF(AND(MONTH($O1094) &lt;= 10, MONTH($P1094) &gt;= 10), IF($T1094 &lt;&gt; "", $H1094/$T1094, ""), ""),"")</f>
        <v/>
      </c>
      <c r="AE1094" s="10" t="str">
        <f>IF(Overall!$A1096&lt;&gt;"",IF(AND(MONTH($O1094) &lt;= 11, MONTH($P1094) &gt;= 11), IF($T1094 &lt;&gt; "", $H1094/$T1094, ""), ""),"")</f>
        <v/>
      </c>
      <c r="AF1094" s="10" t="str">
        <f>IF(Overall!$A1096&lt;&gt;"",IF(AND(MONTH($O1094) &lt;= 12, MONTH($P1094) &gt;= 12), IF($T1094 &lt;&gt; "", $H1094/$T1094, ""), ""),"")</f>
        <v/>
      </c>
      <c r="AH1094" s="10" t="str">
        <f ca="1">IFERROR(IF(AND(NOW()&lt;= EOMONTH(DATE(YEAR($P1094),1, 1), 0), Overall!$A1096&lt;&gt;"", MONTH($O1094) &lt;= 1, MONTH($P1094) &gt;= 1), IF($T1094 &lt;&gt; "", $H1094/$T1094, ""), ""), "")</f>
        <v/>
      </c>
      <c r="AI1094" s="10" t="str">
        <f ca="1">IFERROR(IF(AND(NOW()&lt;= EOMONTH(DATE(YEAR($P1094),2, 1), 0), Overall!$A1096&lt;&gt;"", MONTH($O1094) &lt;= 2, MONTH($P1094) &gt;= 2), IF($T1094 &lt;&gt; "", $H1094/$T1094, ""), ""), "")</f>
        <v/>
      </c>
      <c r="AJ1094" s="10" t="str">
        <f ca="1">IFERROR(IF(AND(NOW()&lt;= EOMONTH(DATE(YEAR($P1094),3, 1), 0), Overall!$A1096&lt;&gt;"", MONTH($O1094) &lt;= 3, MONTH($P1094) &gt;= 3), IF($T1094 &lt;&gt; "", $H1094/$T1094, ""), ""), "")</f>
        <v/>
      </c>
      <c r="AK1094" s="10" t="str">
        <f ca="1">IFERROR(IF(AND(NOW()&lt;= EOMONTH(DATE(YEAR($P1094),4, 1), 0), Overall!$A1096&lt;&gt;"", MONTH($O1094) &lt;= 4, MONTH($P1094) &gt;= 4), IF($T1094 &lt;&gt; "", $H1094/$T1094, ""), ""), "")</f>
        <v/>
      </c>
      <c r="AL1094" s="10" t="str">
        <f ca="1">IFERROR(IF(AND(NOW()&lt;= EOMONTH(DATE(YEAR($P1094),5, 1), 0), Overall!$A1096&lt;&gt;"", MONTH($O1094) &lt;= 5, MONTH($P1094) &gt;= 5), IF($T1094 &lt;&gt; "", $H1094/$T1094, ""), ""), "")</f>
        <v/>
      </c>
      <c r="AM1094" s="10" t="str">
        <f ca="1">IFERROR(IF(AND(NOW()&lt;= EOMONTH(DATE(YEAR($P1094),6, 1), 0), Overall!$A1096&lt;&gt;"", MONTH($O1094) &lt;= 6, MONTH($P1094) &gt;= 6), IF($T1094 &lt;&gt; "", $H1094/$T1094, ""), ""), "")</f>
        <v/>
      </c>
      <c r="AN1094" s="10" t="str">
        <f ca="1">IFERROR(IF(AND(NOW()&lt;= EOMONTH(DATE(YEAR($P1094),7, 1), 0), Overall!$A1096&lt;&gt;"", MONTH($O1094) &lt;= 7, MONTH($P1094) &gt;= 7), IF($T1094 &lt;&gt; "", $H1094/$T1094, ""), ""), "")</f>
        <v/>
      </c>
      <c r="AO1094" s="10" t="str">
        <f ca="1">IFERROR(IF(AND(NOW()&lt;= EOMONTH(DATE(YEAR($P1094),8, 1), 0), Overall!$A1096&lt;&gt;"", MONTH($O1094) &lt;= 8, MONTH($P1094) &gt;= 8), IF($T1094 &lt;&gt; "", $H1094/$T1094, ""), ""), "")</f>
        <v/>
      </c>
      <c r="AP1094" s="10" t="str">
        <f ca="1">IFERROR(IF(AND(NOW()&lt;= EOMONTH(DATE(YEAR($P1094),9, 1), 0), Overall!$A1096&lt;&gt;"", MONTH($O1094) &lt;= 9, MONTH($P1094) &gt;= 9), IF($T1094 &lt;&gt; "", $H1094/$T1094, ""), ""), "")</f>
        <v/>
      </c>
      <c r="AQ1094" s="10" t="str">
        <f ca="1">IFERROR(IF(AND(NOW()&lt;= EOMONTH(DATE(YEAR($P1094),10, 1), 0), Overall!$A1096&lt;&gt;"", MONTH($O1094) &lt;= 10, MONTH($P1094) &gt;= 10), IF($T1094 &lt;&gt; "", $H1094/$T1094, ""), ""), "")</f>
        <v/>
      </c>
      <c r="AR1094" s="10" t="str">
        <f ca="1">IFERROR(IF(AND(NOW()&lt;= EOMONTH(DATE(YEAR($P1094),11, 1), 0), Overall!$A1096&lt;&gt;"", MONTH($O1094) &lt;=11, MONTH($P1094) &gt;= 11), IF($T1094 &lt;&gt; "", $H1094/$T1094, ""), ""), "")</f>
        <v/>
      </c>
      <c r="AS1094" s="10" t="str">
        <f ca="1">IFERROR(IF(AND(NOW()&lt;= EOMONTH(DATE(YEAR($P1094),12, 1), 0), Overall!$A1096&lt;&gt;"", MONTH($O1094) &lt;= 12, MONTH($P1094) &gt;= 12), IF($T1094 &lt;&gt; "", $H1094/$T1094, ""), ""), "")</f>
        <v/>
      </c>
      <c r="AT1094" s="16">
        <f t="shared" ca="1" si="34"/>
        <v>0</v>
      </c>
    </row>
    <row r="1095" spans="1:46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6" t="str">
        <f>IF(Overall!T1097&lt;&gt;"",VALUE(Overall!T1097),"")</f>
        <v/>
      </c>
      <c r="O1095" s="7" t="str">
        <f>IF(Overall!L1097&lt;&gt;"", DATEVALUE(Overall!L1097), "")</f>
        <v/>
      </c>
      <c r="P1095" s="7" t="str">
        <f>IF(Overall!M1097&lt;&gt;"", DATEVALUE(Overall!M1097), "")</f>
        <v/>
      </c>
      <c r="Q1095" s="7" t="str">
        <f>IF(Overall!S1097&lt;&gt;"",_xlfn.VALUETOTEXT(Overall!S1097),"")</f>
        <v/>
      </c>
      <c r="R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S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T1095" s="5" t="str">
        <f t="shared" si="35"/>
        <v/>
      </c>
      <c r="U1095" s="10" t="str">
        <f>IF(Overall!$A1097&lt;&gt;"",IF(AND(MONTH($O1095) &lt;= 1, MONTH($P1095) &gt;= 1), IF($T1095 &lt;&gt; "", $H1095/$T1095, ""), ""),"")</f>
        <v/>
      </c>
      <c r="V1095" s="10" t="str">
        <f>IF(Overall!$A1097&lt;&gt;"",IF(AND(MONTH($O1095) &lt;= 2, MONTH($P1095) &gt;= 2), IF($T1095 &lt;&gt; "", $H1095/$T1095, ""), ""),"")</f>
        <v/>
      </c>
      <c r="W1095" s="10" t="str">
        <f>IF(Overall!$A1097&lt;&gt;"",IF(AND(MONTH($O1095) &lt;= 3, MONTH($P1095) &gt;= 3), IF($T1095 &lt;&gt; "", $H1095/$T1095, ""), ""),"")</f>
        <v/>
      </c>
      <c r="X1095" s="10" t="str">
        <f>IF(Overall!$A1097&lt;&gt;"",IF(AND(MONTH($O1095) &lt;= 4, MONTH($P1095) &gt;= 4), IF($T1095 &lt;&gt; "", $H1095/$T1095, ""), ""),"")</f>
        <v/>
      </c>
      <c r="Y1095" s="10" t="str">
        <f>IF(Overall!$A1097&lt;&gt;"",IF(AND(MONTH($O1095) &lt;= 5, MONTH($P1095) &gt;= 5), IF($T1095 &lt;&gt; "", $H1095/$T1095, ""), ""),"")</f>
        <v/>
      </c>
      <c r="Z1095" s="10" t="str">
        <f>IF(Overall!$A1097&lt;&gt;"",IF(AND(MONTH($O1095) &lt;= 6, MONTH($P1095) &gt;= 6), IF($T1095 &lt;&gt; "", $H1095/$T1095, ""), ""),"")</f>
        <v/>
      </c>
      <c r="AA1095" s="10" t="str">
        <f>IF(Overall!$A1097&lt;&gt;"",IF(AND(MONTH($O1095) &lt;= 7, MONTH($P1095) &gt;= 7 ), IF($T1095 &lt;&gt; "", $H1095/$T1095, ""), ""),"")</f>
        <v/>
      </c>
      <c r="AB1095" s="10" t="str">
        <f>IF(Overall!$A1097&lt;&gt;"",IF(AND(MONTH($O1095) &lt;= 8, MONTH($P1095) &gt;= 8), IF($T1095 &lt;&gt; "", $H1095/$T1095, ""), ""),"")</f>
        <v/>
      </c>
      <c r="AC1095" s="10" t="str">
        <f>IF(Overall!$A1097&lt;&gt;"",IF(AND(MONTH($O1095) &lt;= 9, MONTH($P1095) &gt;= 9), IF($T1095 &lt;&gt; "", $H1095/$T1095, ""), ""),"")</f>
        <v/>
      </c>
      <c r="AD1095" s="10" t="str">
        <f>IF(Overall!$A1097&lt;&gt;"",IF(AND(MONTH($O1095) &lt;= 10, MONTH($P1095) &gt;= 10), IF($T1095 &lt;&gt; "", $H1095/$T1095, ""), ""),"")</f>
        <v/>
      </c>
      <c r="AE1095" s="10" t="str">
        <f>IF(Overall!$A1097&lt;&gt;"",IF(AND(MONTH($O1095) &lt;= 11, MONTH($P1095) &gt;= 11), IF($T1095 &lt;&gt; "", $H1095/$T1095, ""), ""),"")</f>
        <v/>
      </c>
      <c r="AF1095" s="10" t="str">
        <f>IF(Overall!$A1097&lt;&gt;"",IF(AND(MONTH($O1095) &lt;= 12, MONTH($P1095) &gt;= 12), IF($T1095 &lt;&gt; "", $H1095/$T1095, ""), ""),"")</f>
        <v/>
      </c>
      <c r="AH1095" s="10" t="str">
        <f ca="1">IFERROR(IF(AND(NOW()&lt;= EOMONTH(DATE(YEAR($P1095),1, 1), 0), Overall!$A1097&lt;&gt;"", MONTH($O1095) &lt;= 1, MONTH($P1095) &gt;= 1), IF($T1095 &lt;&gt; "", $H1095/$T1095, ""), ""), "")</f>
        <v/>
      </c>
      <c r="AI1095" s="10" t="str">
        <f ca="1">IFERROR(IF(AND(NOW()&lt;= EOMONTH(DATE(YEAR($P1095),2, 1), 0), Overall!$A1097&lt;&gt;"", MONTH($O1095) &lt;= 2, MONTH($P1095) &gt;= 2), IF($T1095 &lt;&gt; "", $H1095/$T1095, ""), ""), "")</f>
        <v/>
      </c>
      <c r="AJ1095" s="10" t="str">
        <f ca="1">IFERROR(IF(AND(NOW()&lt;= EOMONTH(DATE(YEAR($P1095),3, 1), 0), Overall!$A1097&lt;&gt;"", MONTH($O1095) &lt;= 3, MONTH($P1095) &gt;= 3), IF($T1095 &lt;&gt; "", $H1095/$T1095, ""), ""), "")</f>
        <v/>
      </c>
      <c r="AK1095" s="10" t="str">
        <f ca="1">IFERROR(IF(AND(NOW()&lt;= EOMONTH(DATE(YEAR($P1095),4, 1), 0), Overall!$A1097&lt;&gt;"", MONTH($O1095) &lt;= 4, MONTH($P1095) &gt;= 4), IF($T1095 &lt;&gt; "", $H1095/$T1095, ""), ""), "")</f>
        <v/>
      </c>
      <c r="AL1095" s="10" t="str">
        <f ca="1">IFERROR(IF(AND(NOW()&lt;= EOMONTH(DATE(YEAR($P1095),5, 1), 0), Overall!$A1097&lt;&gt;"", MONTH($O1095) &lt;= 5, MONTH($P1095) &gt;= 5), IF($T1095 &lt;&gt; "", $H1095/$T1095, ""), ""), "")</f>
        <v/>
      </c>
      <c r="AM1095" s="10" t="str">
        <f ca="1">IFERROR(IF(AND(NOW()&lt;= EOMONTH(DATE(YEAR($P1095),6, 1), 0), Overall!$A1097&lt;&gt;"", MONTH($O1095) &lt;= 6, MONTH($P1095) &gt;= 6), IF($T1095 &lt;&gt; "", $H1095/$T1095, ""), ""), "")</f>
        <v/>
      </c>
      <c r="AN1095" s="10" t="str">
        <f ca="1">IFERROR(IF(AND(NOW()&lt;= EOMONTH(DATE(YEAR($P1095),7, 1), 0), Overall!$A1097&lt;&gt;"", MONTH($O1095) &lt;= 7, MONTH($P1095) &gt;= 7), IF($T1095 &lt;&gt; "", $H1095/$T1095, ""), ""), "")</f>
        <v/>
      </c>
      <c r="AO1095" s="10" t="str">
        <f ca="1">IFERROR(IF(AND(NOW()&lt;= EOMONTH(DATE(YEAR($P1095),8, 1), 0), Overall!$A1097&lt;&gt;"", MONTH($O1095) &lt;= 8, MONTH($P1095) &gt;= 8), IF($T1095 &lt;&gt; "", $H1095/$T1095, ""), ""), "")</f>
        <v/>
      </c>
      <c r="AP1095" s="10" t="str">
        <f ca="1">IFERROR(IF(AND(NOW()&lt;= EOMONTH(DATE(YEAR($P1095),9, 1), 0), Overall!$A1097&lt;&gt;"", MONTH($O1095) &lt;= 9, MONTH($P1095) &gt;= 9), IF($T1095 &lt;&gt; "", $H1095/$T1095, ""), ""), "")</f>
        <v/>
      </c>
      <c r="AQ1095" s="10" t="str">
        <f ca="1">IFERROR(IF(AND(NOW()&lt;= EOMONTH(DATE(YEAR($P1095),10, 1), 0), Overall!$A1097&lt;&gt;"", MONTH($O1095) &lt;= 10, MONTH($P1095) &gt;= 10), IF($T1095 &lt;&gt; "", $H1095/$T1095, ""), ""), "")</f>
        <v/>
      </c>
      <c r="AR1095" s="10" t="str">
        <f ca="1">IFERROR(IF(AND(NOW()&lt;= EOMONTH(DATE(YEAR($P1095),11, 1), 0), Overall!$A1097&lt;&gt;"", MONTH($O1095) &lt;=11, MONTH($P1095) &gt;= 11), IF($T1095 &lt;&gt; "", $H1095/$T1095, ""), ""), "")</f>
        <v/>
      </c>
      <c r="AS1095" s="10" t="str">
        <f ca="1">IFERROR(IF(AND(NOW()&lt;= EOMONTH(DATE(YEAR($P1095),12, 1), 0), Overall!$A1097&lt;&gt;"", MONTH($O1095) &lt;= 12, MONTH($P1095) &gt;= 12), IF($T1095 &lt;&gt; "", $H1095/$T1095, ""), ""), "")</f>
        <v/>
      </c>
      <c r="AT1095" s="16">
        <f t="shared" ca="1" si="34"/>
        <v>0</v>
      </c>
    </row>
    <row r="1096" spans="1:46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6" t="str">
        <f>IF(Overall!T1098&lt;&gt;"",VALUE(Overall!T1098),"")</f>
        <v/>
      </c>
      <c r="O1096" s="7" t="str">
        <f>IF(Overall!L1098&lt;&gt;"", DATEVALUE(Overall!L1098), "")</f>
        <v/>
      </c>
      <c r="P1096" s="7" t="str">
        <f>IF(Overall!M1098&lt;&gt;"", DATEVALUE(Overall!M1098), "")</f>
        <v/>
      </c>
      <c r="Q1096" s="7" t="str">
        <f>IF(Overall!S1098&lt;&gt;"",_xlfn.VALUETOTEXT(Overall!S1098),"")</f>
        <v/>
      </c>
      <c r="R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S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T1096" s="5" t="str">
        <f t="shared" si="35"/>
        <v/>
      </c>
      <c r="U1096" s="10" t="str">
        <f>IF(Overall!$A1098&lt;&gt;"",IF(AND(MONTH($O1096) &lt;= 1, MONTH($P1096) &gt;= 1), IF($T1096 &lt;&gt; "", $H1096/$T1096, ""), ""),"")</f>
        <v/>
      </c>
      <c r="V1096" s="10" t="str">
        <f>IF(Overall!$A1098&lt;&gt;"",IF(AND(MONTH($O1096) &lt;= 2, MONTH($P1096) &gt;= 2), IF($T1096 &lt;&gt; "", $H1096/$T1096, ""), ""),"")</f>
        <v/>
      </c>
      <c r="W1096" s="10" t="str">
        <f>IF(Overall!$A1098&lt;&gt;"",IF(AND(MONTH($O1096) &lt;= 3, MONTH($P1096) &gt;= 3), IF($T1096 &lt;&gt; "", $H1096/$T1096, ""), ""),"")</f>
        <v/>
      </c>
      <c r="X1096" s="10" t="str">
        <f>IF(Overall!$A1098&lt;&gt;"",IF(AND(MONTH($O1096) &lt;= 4, MONTH($P1096) &gt;= 4), IF($T1096 &lt;&gt; "", $H1096/$T1096, ""), ""),"")</f>
        <v/>
      </c>
      <c r="Y1096" s="10" t="str">
        <f>IF(Overall!$A1098&lt;&gt;"",IF(AND(MONTH($O1096) &lt;= 5, MONTH($P1096) &gt;= 5), IF($T1096 &lt;&gt; "", $H1096/$T1096, ""), ""),"")</f>
        <v/>
      </c>
      <c r="Z1096" s="10" t="str">
        <f>IF(Overall!$A1098&lt;&gt;"",IF(AND(MONTH($O1096) &lt;= 6, MONTH($P1096) &gt;= 6), IF($T1096 &lt;&gt; "", $H1096/$T1096, ""), ""),"")</f>
        <v/>
      </c>
      <c r="AA1096" s="10" t="str">
        <f>IF(Overall!$A1098&lt;&gt;"",IF(AND(MONTH($O1096) &lt;= 7, MONTH($P1096) &gt;= 7 ), IF($T1096 &lt;&gt; "", $H1096/$T1096, ""), ""),"")</f>
        <v/>
      </c>
      <c r="AB1096" s="10" t="str">
        <f>IF(Overall!$A1098&lt;&gt;"",IF(AND(MONTH($O1096) &lt;= 8, MONTH($P1096) &gt;= 8), IF($T1096 &lt;&gt; "", $H1096/$T1096, ""), ""),"")</f>
        <v/>
      </c>
      <c r="AC1096" s="10" t="str">
        <f>IF(Overall!$A1098&lt;&gt;"",IF(AND(MONTH($O1096) &lt;= 9, MONTH($P1096) &gt;= 9), IF($T1096 &lt;&gt; "", $H1096/$T1096, ""), ""),"")</f>
        <v/>
      </c>
      <c r="AD1096" s="10" t="str">
        <f>IF(Overall!$A1098&lt;&gt;"",IF(AND(MONTH($O1096) &lt;= 10, MONTH($P1096) &gt;= 10), IF($T1096 &lt;&gt; "", $H1096/$T1096, ""), ""),"")</f>
        <v/>
      </c>
      <c r="AE1096" s="10" t="str">
        <f>IF(Overall!$A1098&lt;&gt;"",IF(AND(MONTH($O1096) &lt;= 11, MONTH($P1096) &gt;= 11), IF($T1096 &lt;&gt; "", $H1096/$T1096, ""), ""),"")</f>
        <v/>
      </c>
      <c r="AF1096" s="10" t="str">
        <f>IF(Overall!$A1098&lt;&gt;"",IF(AND(MONTH($O1096) &lt;= 12, MONTH($P1096) &gt;= 12), IF($T1096 &lt;&gt; "", $H1096/$T1096, ""), ""),"")</f>
        <v/>
      </c>
      <c r="AH1096" s="10" t="str">
        <f ca="1">IFERROR(IF(AND(NOW()&lt;= EOMONTH(DATE(YEAR($P1096),1, 1), 0), Overall!$A1098&lt;&gt;"", MONTH($O1096) &lt;= 1, MONTH($P1096) &gt;= 1), IF($T1096 &lt;&gt; "", $H1096/$T1096, ""), ""), "")</f>
        <v/>
      </c>
      <c r="AI1096" s="10" t="str">
        <f ca="1">IFERROR(IF(AND(NOW()&lt;= EOMONTH(DATE(YEAR($P1096),2, 1), 0), Overall!$A1098&lt;&gt;"", MONTH($O1096) &lt;= 2, MONTH($P1096) &gt;= 2), IF($T1096 &lt;&gt; "", $H1096/$T1096, ""), ""), "")</f>
        <v/>
      </c>
      <c r="AJ1096" s="10" t="str">
        <f ca="1">IFERROR(IF(AND(NOW()&lt;= EOMONTH(DATE(YEAR($P1096),3, 1), 0), Overall!$A1098&lt;&gt;"", MONTH($O1096) &lt;= 3, MONTH($P1096) &gt;= 3), IF($T1096 &lt;&gt; "", $H1096/$T1096, ""), ""), "")</f>
        <v/>
      </c>
      <c r="AK1096" s="10" t="str">
        <f ca="1">IFERROR(IF(AND(NOW()&lt;= EOMONTH(DATE(YEAR($P1096),4, 1), 0), Overall!$A1098&lt;&gt;"", MONTH($O1096) &lt;= 4, MONTH($P1096) &gt;= 4), IF($T1096 &lt;&gt; "", $H1096/$T1096, ""), ""), "")</f>
        <v/>
      </c>
      <c r="AL1096" s="10" t="str">
        <f ca="1">IFERROR(IF(AND(NOW()&lt;= EOMONTH(DATE(YEAR($P1096),5, 1), 0), Overall!$A1098&lt;&gt;"", MONTH($O1096) &lt;= 5, MONTH($P1096) &gt;= 5), IF($T1096 &lt;&gt; "", $H1096/$T1096, ""), ""), "")</f>
        <v/>
      </c>
      <c r="AM1096" s="10" t="str">
        <f ca="1">IFERROR(IF(AND(NOW()&lt;= EOMONTH(DATE(YEAR($P1096),6, 1), 0), Overall!$A1098&lt;&gt;"", MONTH($O1096) &lt;= 6, MONTH($P1096) &gt;= 6), IF($T1096 &lt;&gt; "", $H1096/$T1096, ""), ""), "")</f>
        <v/>
      </c>
      <c r="AN1096" s="10" t="str">
        <f ca="1">IFERROR(IF(AND(NOW()&lt;= EOMONTH(DATE(YEAR($P1096),7, 1), 0), Overall!$A1098&lt;&gt;"", MONTH($O1096) &lt;= 7, MONTH($P1096) &gt;= 7), IF($T1096 &lt;&gt; "", $H1096/$T1096, ""), ""), "")</f>
        <v/>
      </c>
      <c r="AO1096" s="10" t="str">
        <f ca="1">IFERROR(IF(AND(NOW()&lt;= EOMONTH(DATE(YEAR($P1096),8, 1), 0), Overall!$A1098&lt;&gt;"", MONTH($O1096) &lt;= 8, MONTH($P1096) &gt;= 8), IF($T1096 &lt;&gt; "", $H1096/$T1096, ""), ""), "")</f>
        <v/>
      </c>
      <c r="AP1096" s="10" t="str">
        <f ca="1">IFERROR(IF(AND(NOW()&lt;= EOMONTH(DATE(YEAR($P1096),9, 1), 0), Overall!$A1098&lt;&gt;"", MONTH($O1096) &lt;= 9, MONTH($P1096) &gt;= 9), IF($T1096 &lt;&gt; "", $H1096/$T1096, ""), ""), "")</f>
        <v/>
      </c>
      <c r="AQ1096" s="10" t="str">
        <f ca="1">IFERROR(IF(AND(NOW()&lt;= EOMONTH(DATE(YEAR($P1096),10, 1), 0), Overall!$A1098&lt;&gt;"", MONTH($O1096) &lt;= 10, MONTH($P1096) &gt;= 10), IF($T1096 &lt;&gt; "", $H1096/$T1096, ""), ""), "")</f>
        <v/>
      </c>
      <c r="AR1096" s="10" t="str">
        <f ca="1">IFERROR(IF(AND(NOW()&lt;= EOMONTH(DATE(YEAR($P1096),11, 1), 0), Overall!$A1098&lt;&gt;"", MONTH($O1096) &lt;=11, MONTH($P1096) &gt;= 11), IF($T1096 &lt;&gt; "", $H1096/$T1096, ""), ""), "")</f>
        <v/>
      </c>
      <c r="AS1096" s="10" t="str">
        <f ca="1">IFERROR(IF(AND(NOW()&lt;= EOMONTH(DATE(YEAR($P1096),12, 1), 0), Overall!$A1098&lt;&gt;"", MONTH($O1096) &lt;= 12, MONTH($P1096) &gt;= 12), IF($T1096 &lt;&gt; "", $H1096/$T1096, ""), ""), "")</f>
        <v/>
      </c>
      <c r="AT1096" s="16">
        <f t="shared" ca="1" si="34"/>
        <v>0</v>
      </c>
    </row>
    <row r="1097" spans="1:46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6" t="str">
        <f>IF(Overall!T1099&lt;&gt;"",VALUE(Overall!T1099),"")</f>
        <v/>
      </c>
      <c r="O1097" s="7" t="str">
        <f>IF(Overall!L1099&lt;&gt;"", DATEVALUE(Overall!L1099), "")</f>
        <v/>
      </c>
      <c r="P1097" s="7" t="str">
        <f>IF(Overall!M1099&lt;&gt;"", DATEVALUE(Overall!M1099), "")</f>
        <v/>
      </c>
      <c r="Q1097" s="7" t="str">
        <f>IF(Overall!S1099&lt;&gt;"",_xlfn.VALUETOTEXT(Overall!S1099),"")</f>
        <v/>
      </c>
      <c r="R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S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T1097" s="5" t="str">
        <f t="shared" si="35"/>
        <v/>
      </c>
      <c r="U1097" s="10" t="str">
        <f>IF(Overall!$A1099&lt;&gt;"",IF(AND(MONTH($O1097) &lt;= 1, MONTH($P1097) &gt;= 1), IF($T1097 &lt;&gt; "", $H1097/$T1097, ""), ""),"")</f>
        <v/>
      </c>
      <c r="V1097" s="10" t="str">
        <f>IF(Overall!$A1099&lt;&gt;"",IF(AND(MONTH($O1097) &lt;= 2, MONTH($P1097) &gt;= 2), IF($T1097 &lt;&gt; "", $H1097/$T1097, ""), ""),"")</f>
        <v/>
      </c>
      <c r="W1097" s="10" t="str">
        <f>IF(Overall!$A1099&lt;&gt;"",IF(AND(MONTH($O1097) &lt;= 3, MONTH($P1097) &gt;= 3), IF($T1097 &lt;&gt; "", $H1097/$T1097, ""), ""),"")</f>
        <v/>
      </c>
      <c r="X1097" s="10" t="str">
        <f>IF(Overall!$A1099&lt;&gt;"",IF(AND(MONTH($O1097) &lt;= 4, MONTH($P1097) &gt;= 4), IF($T1097 &lt;&gt; "", $H1097/$T1097, ""), ""),"")</f>
        <v/>
      </c>
      <c r="Y1097" s="10" t="str">
        <f>IF(Overall!$A1099&lt;&gt;"",IF(AND(MONTH($O1097) &lt;= 5, MONTH($P1097) &gt;= 5), IF($T1097 &lt;&gt; "", $H1097/$T1097, ""), ""),"")</f>
        <v/>
      </c>
      <c r="Z1097" s="10" t="str">
        <f>IF(Overall!$A1099&lt;&gt;"",IF(AND(MONTH($O1097) &lt;= 6, MONTH($P1097) &gt;= 6), IF($T1097 &lt;&gt; "", $H1097/$T1097, ""), ""),"")</f>
        <v/>
      </c>
      <c r="AA1097" s="10" t="str">
        <f>IF(Overall!$A1099&lt;&gt;"",IF(AND(MONTH($O1097) &lt;= 7, MONTH($P1097) &gt;= 7 ), IF($T1097 &lt;&gt; "", $H1097/$T1097, ""), ""),"")</f>
        <v/>
      </c>
      <c r="AB1097" s="10" t="str">
        <f>IF(Overall!$A1099&lt;&gt;"",IF(AND(MONTH($O1097) &lt;= 8, MONTH($P1097) &gt;= 8), IF($T1097 &lt;&gt; "", $H1097/$T1097, ""), ""),"")</f>
        <v/>
      </c>
      <c r="AC1097" s="10" t="str">
        <f>IF(Overall!$A1099&lt;&gt;"",IF(AND(MONTH($O1097) &lt;= 9, MONTH($P1097) &gt;= 9), IF($T1097 &lt;&gt; "", $H1097/$T1097, ""), ""),"")</f>
        <v/>
      </c>
      <c r="AD1097" s="10" t="str">
        <f>IF(Overall!$A1099&lt;&gt;"",IF(AND(MONTH($O1097) &lt;= 10, MONTH($P1097) &gt;= 10), IF($T1097 &lt;&gt; "", $H1097/$T1097, ""), ""),"")</f>
        <v/>
      </c>
      <c r="AE1097" s="10" t="str">
        <f>IF(Overall!$A1099&lt;&gt;"",IF(AND(MONTH($O1097) &lt;= 11, MONTH($P1097) &gt;= 11), IF($T1097 &lt;&gt; "", $H1097/$T1097, ""), ""),"")</f>
        <v/>
      </c>
      <c r="AF1097" s="10" t="str">
        <f>IF(Overall!$A1099&lt;&gt;"",IF(AND(MONTH($O1097) &lt;= 12, MONTH($P1097) &gt;= 12), IF($T1097 &lt;&gt; "", $H1097/$T1097, ""), ""),"")</f>
        <v/>
      </c>
      <c r="AH1097" s="10" t="str">
        <f ca="1">IFERROR(IF(AND(NOW()&lt;= EOMONTH(DATE(YEAR($P1097),1, 1), 0), Overall!$A1099&lt;&gt;"", MONTH($O1097) &lt;= 1, MONTH($P1097) &gt;= 1), IF($T1097 &lt;&gt; "", $H1097/$T1097, ""), ""), "")</f>
        <v/>
      </c>
      <c r="AI1097" s="10" t="str">
        <f ca="1">IFERROR(IF(AND(NOW()&lt;= EOMONTH(DATE(YEAR($P1097),2, 1), 0), Overall!$A1099&lt;&gt;"", MONTH($O1097) &lt;= 2, MONTH($P1097) &gt;= 2), IF($T1097 &lt;&gt; "", $H1097/$T1097, ""), ""), "")</f>
        <v/>
      </c>
      <c r="AJ1097" s="10" t="str">
        <f ca="1">IFERROR(IF(AND(NOW()&lt;= EOMONTH(DATE(YEAR($P1097),3, 1), 0), Overall!$A1099&lt;&gt;"", MONTH($O1097) &lt;= 3, MONTH($P1097) &gt;= 3), IF($T1097 &lt;&gt; "", $H1097/$T1097, ""), ""), "")</f>
        <v/>
      </c>
      <c r="AK1097" s="10" t="str">
        <f ca="1">IFERROR(IF(AND(NOW()&lt;= EOMONTH(DATE(YEAR($P1097),4, 1), 0), Overall!$A1099&lt;&gt;"", MONTH($O1097) &lt;= 4, MONTH($P1097) &gt;= 4), IF($T1097 &lt;&gt; "", $H1097/$T1097, ""), ""), "")</f>
        <v/>
      </c>
      <c r="AL1097" s="10" t="str">
        <f ca="1">IFERROR(IF(AND(NOW()&lt;= EOMONTH(DATE(YEAR($P1097),5, 1), 0), Overall!$A1099&lt;&gt;"", MONTH($O1097) &lt;= 5, MONTH($P1097) &gt;= 5), IF($T1097 &lt;&gt; "", $H1097/$T1097, ""), ""), "")</f>
        <v/>
      </c>
      <c r="AM1097" s="10" t="str">
        <f ca="1">IFERROR(IF(AND(NOW()&lt;= EOMONTH(DATE(YEAR($P1097),6, 1), 0), Overall!$A1099&lt;&gt;"", MONTH($O1097) &lt;= 6, MONTH($P1097) &gt;= 6), IF($T1097 &lt;&gt; "", $H1097/$T1097, ""), ""), "")</f>
        <v/>
      </c>
      <c r="AN1097" s="10" t="str">
        <f ca="1">IFERROR(IF(AND(NOW()&lt;= EOMONTH(DATE(YEAR($P1097),7, 1), 0), Overall!$A1099&lt;&gt;"", MONTH($O1097) &lt;= 7, MONTH($P1097) &gt;= 7), IF($T1097 &lt;&gt; "", $H1097/$T1097, ""), ""), "")</f>
        <v/>
      </c>
      <c r="AO1097" s="10" t="str">
        <f ca="1">IFERROR(IF(AND(NOW()&lt;= EOMONTH(DATE(YEAR($P1097),8, 1), 0), Overall!$A1099&lt;&gt;"", MONTH($O1097) &lt;= 8, MONTH($P1097) &gt;= 8), IF($T1097 &lt;&gt; "", $H1097/$T1097, ""), ""), "")</f>
        <v/>
      </c>
      <c r="AP1097" s="10" t="str">
        <f ca="1">IFERROR(IF(AND(NOW()&lt;= EOMONTH(DATE(YEAR($P1097),9, 1), 0), Overall!$A1099&lt;&gt;"", MONTH($O1097) &lt;= 9, MONTH($P1097) &gt;= 9), IF($T1097 &lt;&gt; "", $H1097/$T1097, ""), ""), "")</f>
        <v/>
      </c>
      <c r="AQ1097" s="10" t="str">
        <f ca="1">IFERROR(IF(AND(NOW()&lt;= EOMONTH(DATE(YEAR($P1097),10, 1), 0), Overall!$A1099&lt;&gt;"", MONTH($O1097) &lt;= 10, MONTH($P1097) &gt;= 10), IF($T1097 &lt;&gt; "", $H1097/$T1097, ""), ""), "")</f>
        <v/>
      </c>
      <c r="AR1097" s="10" t="str">
        <f ca="1">IFERROR(IF(AND(NOW()&lt;= EOMONTH(DATE(YEAR($P1097),11, 1), 0), Overall!$A1099&lt;&gt;"", MONTH($O1097) &lt;=11, MONTH($P1097) &gt;= 11), IF($T1097 &lt;&gt; "", $H1097/$T1097, ""), ""), "")</f>
        <v/>
      </c>
      <c r="AS1097" s="10" t="str">
        <f ca="1">IFERROR(IF(AND(NOW()&lt;= EOMONTH(DATE(YEAR($P1097),12, 1), 0), Overall!$A1099&lt;&gt;"", MONTH($O1097) &lt;= 12, MONTH($P1097) &gt;= 12), IF($T1097 &lt;&gt; "", $H1097/$T1097, ""), ""), "")</f>
        <v/>
      </c>
      <c r="AT1097" s="16">
        <f t="shared" ca="1" si="34"/>
        <v>0</v>
      </c>
    </row>
    <row r="1098" spans="1:46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6" t="str">
        <f>IF(Overall!T1100&lt;&gt;"",VALUE(Overall!T1100),"")</f>
        <v/>
      </c>
      <c r="O1098" s="7" t="str">
        <f>IF(Overall!L1100&lt;&gt;"", DATEVALUE(Overall!L1100), "")</f>
        <v/>
      </c>
      <c r="P1098" s="7" t="str">
        <f>IF(Overall!M1100&lt;&gt;"", DATEVALUE(Overall!M1100), "")</f>
        <v/>
      </c>
      <c r="Q1098" s="7" t="str">
        <f>IF(Overall!S1100&lt;&gt;"",_xlfn.VALUETOTEXT(Overall!S1100),"")</f>
        <v/>
      </c>
      <c r="R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S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T1098" s="5" t="str">
        <f t="shared" si="35"/>
        <v/>
      </c>
      <c r="U1098" s="10" t="str">
        <f>IF(Overall!$A1100&lt;&gt;"",IF(AND(MONTH($O1098) &lt;= 1, MONTH($P1098) &gt;= 1), IF($T1098 &lt;&gt; "", $H1098/$T1098, ""), ""),"")</f>
        <v/>
      </c>
      <c r="V1098" s="10" t="str">
        <f>IF(Overall!$A1100&lt;&gt;"",IF(AND(MONTH($O1098) &lt;= 2, MONTH($P1098) &gt;= 2), IF($T1098 &lt;&gt; "", $H1098/$T1098, ""), ""),"")</f>
        <v/>
      </c>
      <c r="W1098" s="10" t="str">
        <f>IF(Overall!$A1100&lt;&gt;"",IF(AND(MONTH($O1098) &lt;= 3, MONTH($P1098) &gt;= 3), IF($T1098 &lt;&gt; "", $H1098/$T1098, ""), ""),"")</f>
        <v/>
      </c>
      <c r="X1098" s="10" t="str">
        <f>IF(Overall!$A1100&lt;&gt;"",IF(AND(MONTH($O1098) &lt;= 4, MONTH($P1098) &gt;= 4), IF($T1098 &lt;&gt; "", $H1098/$T1098, ""), ""),"")</f>
        <v/>
      </c>
      <c r="Y1098" s="10" t="str">
        <f>IF(Overall!$A1100&lt;&gt;"",IF(AND(MONTH($O1098) &lt;= 5, MONTH($P1098) &gt;= 5), IF($T1098 &lt;&gt; "", $H1098/$T1098, ""), ""),"")</f>
        <v/>
      </c>
      <c r="Z1098" s="10" t="str">
        <f>IF(Overall!$A1100&lt;&gt;"",IF(AND(MONTH($O1098) &lt;= 6, MONTH($P1098) &gt;= 6), IF($T1098 &lt;&gt; "", $H1098/$T1098, ""), ""),"")</f>
        <v/>
      </c>
      <c r="AA1098" s="10" t="str">
        <f>IF(Overall!$A1100&lt;&gt;"",IF(AND(MONTH($O1098) &lt;= 7, MONTH($P1098) &gt;= 7 ), IF($T1098 &lt;&gt; "", $H1098/$T1098, ""), ""),"")</f>
        <v/>
      </c>
      <c r="AB1098" s="10" t="str">
        <f>IF(Overall!$A1100&lt;&gt;"",IF(AND(MONTH($O1098) &lt;= 8, MONTH($P1098) &gt;= 8), IF($T1098 &lt;&gt; "", $H1098/$T1098, ""), ""),"")</f>
        <v/>
      </c>
      <c r="AC1098" s="10" t="str">
        <f>IF(Overall!$A1100&lt;&gt;"",IF(AND(MONTH($O1098) &lt;= 9, MONTH($P1098) &gt;= 9), IF($T1098 &lt;&gt; "", $H1098/$T1098, ""), ""),"")</f>
        <v/>
      </c>
      <c r="AD1098" s="10" t="str">
        <f>IF(Overall!$A1100&lt;&gt;"",IF(AND(MONTH($O1098) &lt;= 10, MONTH($P1098) &gt;= 10), IF($T1098 &lt;&gt; "", $H1098/$T1098, ""), ""),"")</f>
        <v/>
      </c>
      <c r="AE1098" s="10" t="str">
        <f>IF(Overall!$A1100&lt;&gt;"",IF(AND(MONTH($O1098) &lt;= 11, MONTH($P1098) &gt;= 11), IF($T1098 &lt;&gt; "", $H1098/$T1098, ""), ""),"")</f>
        <v/>
      </c>
      <c r="AF1098" s="10" t="str">
        <f>IF(Overall!$A1100&lt;&gt;"",IF(AND(MONTH($O1098) &lt;= 12, MONTH($P1098) &gt;= 12), IF($T1098 &lt;&gt; "", $H1098/$T1098, ""), ""),"")</f>
        <v/>
      </c>
      <c r="AH1098" s="10" t="str">
        <f ca="1">IFERROR(IF(AND(NOW()&lt;= EOMONTH(DATE(YEAR($P1098),1, 1), 0), Overall!$A1100&lt;&gt;"", MONTH($O1098) &lt;= 1, MONTH($P1098) &gt;= 1), IF($T1098 &lt;&gt; "", $H1098/$T1098, ""), ""), "")</f>
        <v/>
      </c>
      <c r="AI1098" s="10" t="str">
        <f ca="1">IFERROR(IF(AND(NOW()&lt;= EOMONTH(DATE(YEAR($P1098),2, 1), 0), Overall!$A1100&lt;&gt;"", MONTH($O1098) &lt;= 2, MONTH($P1098) &gt;= 2), IF($T1098 &lt;&gt; "", $H1098/$T1098, ""), ""), "")</f>
        <v/>
      </c>
      <c r="AJ1098" s="10" t="str">
        <f ca="1">IFERROR(IF(AND(NOW()&lt;= EOMONTH(DATE(YEAR($P1098),3, 1), 0), Overall!$A1100&lt;&gt;"", MONTH($O1098) &lt;= 3, MONTH($P1098) &gt;= 3), IF($T1098 &lt;&gt; "", $H1098/$T1098, ""), ""), "")</f>
        <v/>
      </c>
      <c r="AK1098" s="10" t="str">
        <f ca="1">IFERROR(IF(AND(NOW()&lt;= EOMONTH(DATE(YEAR($P1098),4, 1), 0), Overall!$A1100&lt;&gt;"", MONTH($O1098) &lt;= 4, MONTH($P1098) &gt;= 4), IF($T1098 &lt;&gt; "", $H1098/$T1098, ""), ""), "")</f>
        <v/>
      </c>
      <c r="AL1098" s="10" t="str">
        <f ca="1">IFERROR(IF(AND(NOW()&lt;= EOMONTH(DATE(YEAR($P1098),5, 1), 0), Overall!$A1100&lt;&gt;"", MONTH($O1098) &lt;= 5, MONTH($P1098) &gt;= 5), IF($T1098 &lt;&gt; "", $H1098/$T1098, ""), ""), "")</f>
        <v/>
      </c>
      <c r="AM1098" s="10" t="str">
        <f ca="1">IFERROR(IF(AND(NOW()&lt;= EOMONTH(DATE(YEAR($P1098),6, 1), 0), Overall!$A1100&lt;&gt;"", MONTH($O1098) &lt;= 6, MONTH($P1098) &gt;= 6), IF($T1098 &lt;&gt; "", $H1098/$T1098, ""), ""), "")</f>
        <v/>
      </c>
      <c r="AN1098" s="10" t="str">
        <f ca="1">IFERROR(IF(AND(NOW()&lt;= EOMONTH(DATE(YEAR($P1098),7, 1), 0), Overall!$A1100&lt;&gt;"", MONTH($O1098) &lt;= 7, MONTH($P1098) &gt;= 7), IF($T1098 &lt;&gt; "", $H1098/$T1098, ""), ""), "")</f>
        <v/>
      </c>
      <c r="AO1098" s="10" t="str">
        <f ca="1">IFERROR(IF(AND(NOW()&lt;= EOMONTH(DATE(YEAR($P1098),8, 1), 0), Overall!$A1100&lt;&gt;"", MONTH($O1098) &lt;= 8, MONTH($P1098) &gt;= 8), IF($T1098 &lt;&gt; "", $H1098/$T1098, ""), ""), "")</f>
        <v/>
      </c>
      <c r="AP1098" s="10" t="str">
        <f ca="1">IFERROR(IF(AND(NOW()&lt;= EOMONTH(DATE(YEAR($P1098),9, 1), 0), Overall!$A1100&lt;&gt;"", MONTH($O1098) &lt;= 9, MONTH($P1098) &gt;= 9), IF($T1098 &lt;&gt; "", $H1098/$T1098, ""), ""), "")</f>
        <v/>
      </c>
      <c r="AQ1098" s="10" t="str">
        <f ca="1">IFERROR(IF(AND(NOW()&lt;= EOMONTH(DATE(YEAR($P1098),10, 1), 0), Overall!$A1100&lt;&gt;"", MONTH($O1098) &lt;= 10, MONTH($P1098) &gt;= 10), IF($T1098 &lt;&gt; "", $H1098/$T1098, ""), ""), "")</f>
        <v/>
      </c>
      <c r="AR1098" s="10" t="str">
        <f ca="1">IFERROR(IF(AND(NOW()&lt;= EOMONTH(DATE(YEAR($P1098),11, 1), 0), Overall!$A1100&lt;&gt;"", MONTH($O1098) &lt;=11, MONTH($P1098) &gt;= 11), IF($T1098 &lt;&gt; "", $H1098/$T1098, ""), ""), "")</f>
        <v/>
      </c>
      <c r="AS1098" s="10" t="str">
        <f ca="1">IFERROR(IF(AND(NOW()&lt;= EOMONTH(DATE(YEAR($P1098),12, 1), 0), Overall!$A1100&lt;&gt;"", MONTH($O1098) &lt;= 12, MONTH($P1098) &gt;= 12), IF($T1098 &lt;&gt; "", $H1098/$T1098, ""), ""), "")</f>
        <v/>
      </c>
      <c r="AT1098" s="16">
        <f t="shared" ca="1" si="34"/>
        <v>0</v>
      </c>
    </row>
    <row r="1099" spans="1:46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6" t="str">
        <f>IF(Overall!T1101&lt;&gt;"",VALUE(Overall!T1101),"")</f>
        <v/>
      </c>
      <c r="O1099" s="7" t="str">
        <f>IF(Overall!L1101&lt;&gt;"", DATEVALUE(Overall!L1101), "")</f>
        <v/>
      </c>
      <c r="P1099" s="7" t="str">
        <f>IF(Overall!M1101&lt;&gt;"", DATEVALUE(Overall!M1101), "")</f>
        <v/>
      </c>
      <c r="Q1099" s="7" t="str">
        <f>IF(Overall!S1101&lt;&gt;"",_xlfn.VALUETOTEXT(Overall!S1101),"")</f>
        <v/>
      </c>
      <c r="R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S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T1099" s="5" t="str">
        <f t="shared" si="35"/>
        <v/>
      </c>
      <c r="U1099" s="10" t="str">
        <f>IF(Overall!$A1101&lt;&gt;"",IF(AND(MONTH($O1099) &lt;= 1, MONTH($P1099) &gt;= 1), IF($T1099 &lt;&gt; "", $H1099/$T1099, ""), ""),"")</f>
        <v/>
      </c>
      <c r="V1099" s="10" t="str">
        <f>IF(Overall!$A1101&lt;&gt;"",IF(AND(MONTH($O1099) &lt;= 2, MONTH($P1099) &gt;= 2), IF($T1099 &lt;&gt; "", $H1099/$T1099, ""), ""),"")</f>
        <v/>
      </c>
      <c r="W1099" s="10" t="str">
        <f>IF(Overall!$A1101&lt;&gt;"",IF(AND(MONTH($O1099) &lt;= 3, MONTH($P1099) &gt;= 3), IF($T1099 &lt;&gt; "", $H1099/$T1099, ""), ""),"")</f>
        <v/>
      </c>
      <c r="X1099" s="10" t="str">
        <f>IF(Overall!$A1101&lt;&gt;"",IF(AND(MONTH($O1099) &lt;= 4, MONTH($P1099) &gt;= 4), IF($T1099 &lt;&gt; "", $H1099/$T1099, ""), ""),"")</f>
        <v/>
      </c>
      <c r="Y1099" s="10" t="str">
        <f>IF(Overall!$A1101&lt;&gt;"",IF(AND(MONTH($O1099) &lt;= 5, MONTH($P1099) &gt;= 5), IF($T1099 &lt;&gt; "", $H1099/$T1099, ""), ""),"")</f>
        <v/>
      </c>
      <c r="Z1099" s="10" t="str">
        <f>IF(Overall!$A1101&lt;&gt;"",IF(AND(MONTH($O1099) &lt;= 6, MONTH($P1099) &gt;= 6), IF($T1099 &lt;&gt; "", $H1099/$T1099, ""), ""),"")</f>
        <v/>
      </c>
      <c r="AA1099" s="10" t="str">
        <f>IF(Overall!$A1101&lt;&gt;"",IF(AND(MONTH($O1099) &lt;= 7, MONTH($P1099) &gt;= 7 ), IF($T1099 &lt;&gt; "", $H1099/$T1099, ""), ""),"")</f>
        <v/>
      </c>
      <c r="AB1099" s="10" t="str">
        <f>IF(Overall!$A1101&lt;&gt;"",IF(AND(MONTH($O1099) &lt;= 8, MONTH($P1099) &gt;= 8), IF($T1099 &lt;&gt; "", $H1099/$T1099, ""), ""),"")</f>
        <v/>
      </c>
      <c r="AC1099" s="10" t="str">
        <f>IF(Overall!$A1101&lt;&gt;"",IF(AND(MONTH($O1099) &lt;= 9, MONTH($P1099) &gt;= 9), IF($T1099 &lt;&gt; "", $H1099/$T1099, ""), ""),"")</f>
        <v/>
      </c>
      <c r="AD1099" s="10" t="str">
        <f>IF(Overall!$A1101&lt;&gt;"",IF(AND(MONTH($O1099) &lt;= 10, MONTH($P1099) &gt;= 10), IF($T1099 &lt;&gt; "", $H1099/$T1099, ""), ""),"")</f>
        <v/>
      </c>
      <c r="AE1099" s="10" t="str">
        <f>IF(Overall!$A1101&lt;&gt;"",IF(AND(MONTH($O1099) &lt;= 11, MONTH($P1099) &gt;= 11), IF($T1099 &lt;&gt; "", $H1099/$T1099, ""), ""),"")</f>
        <v/>
      </c>
      <c r="AF1099" s="10" t="str">
        <f>IF(Overall!$A1101&lt;&gt;"",IF(AND(MONTH($O1099) &lt;= 12, MONTH($P1099) &gt;= 12), IF($T1099 &lt;&gt; "", $H1099/$T1099, ""), ""),"")</f>
        <v/>
      </c>
      <c r="AH1099" s="10" t="str">
        <f ca="1">IFERROR(IF(AND(NOW()&lt;= EOMONTH(DATE(YEAR($P1099),1, 1), 0), Overall!$A1101&lt;&gt;"", MONTH($O1099) &lt;= 1, MONTH($P1099) &gt;= 1), IF($T1099 &lt;&gt; "", $H1099/$T1099, ""), ""), "")</f>
        <v/>
      </c>
      <c r="AI1099" s="10" t="str">
        <f ca="1">IFERROR(IF(AND(NOW()&lt;= EOMONTH(DATE(YEAR($P1099),2, 1), 0), Overall!$A1101&lt;&gt;"", MONTH($O1099) &lt;= 2, MONTH($P1099) &gt;= 2), IF($T1099 &lt;&gt; "", $H1099/$T1099, ""), ""), "")</f>
        <v/>
      </c>
      <c r="AJ1099" s="10" t="str">
        <f ca="1">IFERROR(IF(AND(NOW()&lt;= EOMONTH(DATE(YEAR($P1099),3, 1), 0), Overall!$A1101&lt;&gt;"", MONTH($O1099) &lt;= 3, MONTH($P1099) &gt;= 3), IF($T1099 &lt;&gt; "", $H1099/$T1099, ""), ""), "")</f>
        <v/>
      </c>
      <c r="AK1099" s="10" t="str">
        <f ca="1">IFERROR(IF(AND(NOW()&lt;= EOMONTH(DATE(YEAR($P1099),4, 1), 0), Overall!$A1101&lt;&gt;"", MONTH($O1099) &lt;= 4, MONTH($P1099) &gt;= 4), IF($T1099 &lt;&gt; "", $H1099/$T1099, ""), ""), "")</f>
        <v/>
      </c>
      <c r="AL1099" s="10" t="str">
        <f ca="1">IFERROR(IF(AND(NOW()&lt;= EOMONTH(DATE(YEAR($P1099),5, 1), 0), Overall!$A1101&lt;&gt;"", MONTH($O1099) &lt;= 5, MONTH($P1099) &gt;= 5), IF($T1099 &lt;&gt; "", $H1099/$T1099, ""), ""), "")</f>
        <v/>
      </c>
      <c r="AM1099" s="10" t="str">
        <f ca="1">IFERROR(IF(AND(NOW()&lt;= EOMONTH(DATE(YEAR($P1099),6, 1), 0), Overall!$A1101&lt;&gt;"", MONTH($O1099) &lt;= 6, MONTH($P1099) &gt;= 6), IF($T1099 &lt;&gt; "", $H1099/$T1099, ""), ""), "")</f>
        <v/>
      </c>
      <c r="AN1099" s="10" t="str">
        <f ca="1">IFERROR(IF(AND(NOW()&lt;= EOMONTH(DATE(YEAR($P1099),7, 1), 0), Overall!$A1101&lt;&gt;"", MONTH($O1099) &lt;= 7, MONTH($P1099) &gt;= 7), IF($T1099 &lt;&gt; "", $H1099/$T1099, ""), ""), "")</f>
        <v/>
      </c>
      <c r="AO1099" s="10" t="str">
        <f ca="1">IFERROR(IF(AND(NOW()&lt;= EOMONTH(DATE(YEAR($P1099),8, 1), 0), Overall!$A1101&lt;&gt;"", MONTH($O1099) &lt;= 8, MONTH($P1099) &gt;= 8), IF($T1099 &lt;&gt; "", $H1099/$T1099, ""), ""), "")</f>
        <v/>
      </c>
      <c r="AP1099" s="10" t="str">
        <f ca="1">IFERROR(IF(AND(NOW()&lt;= EOMONTH(DATE(YEAR($P1099),9, 1), 0), Overall!$A1101&lt;&gt;"", MONTH($O1099) &lt;= 9, MONTH($P1099) &gt;= 9), IF($T1099 &lt;&gt; "", $H1099/$T1099, ""), ""), "")</f>
        <v/>
      </c>
      <c r="AQ1099" s="10" t="str">
        <f ca="1">IFERROR(IF(AND(NOW()&lt;= EOMONTH(DATE(YEAR($P1099),10, 1), 0), Overall!$A1101&lt;&gt;"", MONTH($O1099) &lt;= 10, MONTH($P1099) &gt;= 10), IF($T1099 &lt;&gt; "", $H1099/$T1099, ""), ""), "")</f>
        <v/>
      </c>
      <c r="AR1099" s="10" t="str">
        <f ca="1">IFERROR(IF(AND(NOW()&lt;= EOMONTH(DATE(YEAR($P1099),11, 1), 0), Overall!$A1101&lt;&gt;"", MONTH($O1099) &lt;=11, MONTH($P1099) &gt;= 11), IF($T1099 &lt;&gt; "", $H1099/$T1099, ""), ""), "")</f>
        <v/>
      </c>
      <c r="AS1099" s="10" t="str">
        <f ca="1">IFERROR(IF(AND(NOW()&lt;= EOMONTH(DATE(YEAR($P1099),12, 1), 0), Overall!$A1101&lt;&gt;"", MONTH($O1099) &lt;= 12, MONTH($P1099) &gt;= 12), IF($T1099 &lt;&gt; "", $H1099/$T1099, ""), ""), "")</f>
        <v/>
      </c>
      <c r="AT1099" s="16">
        <f t="shared" ca="1" si="34"/>
        <v>0</v>
      </c>
    </row>
    <row r="1100" spans="1:46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6" t="str">
        <f>IF(Overall!T1102&lt;&gt;"",VALUE(Overall!T1102),"")</f>
        <v/>
      </c>
      <c r="O1100" s="7" t="str">
        <f>IF(Overall!L1102&lt;&gt;"", DATEVALUE(Overall!L1102), "")</f>
        <v/>
      </c>
      <c r="P1100" s="7" t="str">
        <f>IF(Overall!M1102&lt;&gt;"", DATEVALUE(Overall!M1102), "")</f>
        <v/>
      </c>
      <c r="Q1100" s="7" t="str">
        <f>IF(Overall!S1102&lt;&gt;"",_xlfn.VALUETOTEXT(Overall!S1102),"")</f>
        <v/>
      </c>
      <c r="R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S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T1100" s="5" t="str">
        <f t="shared" si="35"/>
        <v/>
      </c>
      <c r="U1100" s="10" t="str">
        <f>IF(Overall!$A1102&lt;&gt;"",IF(AND(MONTH($O1100) &lt;= 1, MONTH($P1100) &gt;= 1), IF($T1100 &lt;&gt; "", $H1100/$T1100, ""), ""),"")</f>
        <v/>
      </c>
      <c r="V1100" s="10" t="str">
        <f>IF(Overall!$A1102&lt;&gt;"",IF(AND(MONTH($O1100) &lt;= 2, MONTH($P1100) &gt;= 2), IF($T1100 &lt;&gt; "", $H1100/$T1100, ""), ""),"")</f>
        <v/>
      </c>
      <c r="W1100" s="10" t="str">
        <f>IF(Overall!$A1102&lt;&gt;"",IF(AND(MONTH($O1100) &lt;= 3, MONTH($P1100) &gt;= 3), IF($T1100 &lt;&gt; "", $H1100/$T1100, ""), ""),"")</f>
        <v/>
      </c>
      <c r="X1100" s="10" t="str">
        <f>IF(Overall!$A1102&lt;&gt;"",IF(AND(MONTH($O1100) &lt;= 4, MONTH($P1100) &gt;= 4), IF($T1100 &lt;&gt; "", $H1100/$T1100, ""), ""),"")</f>
        <v/>
      </c>
      <c r="Y1100" s="10" t="str">
        <f>IF(Overall!$A1102&lt;&gt;"",IF(AND(MONTH($O1100) &lt;= 5, MONTH($P1100) &gt;= 5), IF($T1100 &lt;&gt; "", $H1100/$T1100, ""), ""),"")</f>
        <v/>
      </c>
      <c r="Z1100" s="10" t="str">
        <f>IF(Overall!$A1102&lt;&gt;"",IF(AND(MONTH($O1100) &lt;= 6, MONTH($P1100) &gt;= 6), IF($T1100 &lt;&gt; "", $H1100/$T1100, ""), ""),"")</f>
        <v/>
      </c>
      <c r="AA1100" s="10" t="str">
        <f>IF(Overall!$A1102&lt;&gt;"",IF(AND(MONTH($O1100) &lt;= 7, MONTH($P1100) &gt;= 7 ), IF($T1100 &lt;&gt; "", $H1100/$T1100, ""), ""),"")</f>
        <v/>
      </c>
      <c r="AB1100" s="10" t="str">
        <f>IF(Overall!$A1102&lt;&gt;"",IF(AND(MONTH($O1100) &lt;= 8, MONTH($P1100) &gt;= 8), IF($T1100 &lt;&gt; "", $H1100/$T1100, ""), ""),"")</f>
        <v/>
      </c>
      <c r="AC1100" s="10" t="str">
        <f>IF(Overall!$A1102&lt;&gt;"",IF(AND(MONTH($O1100) &lt;= 9, MONTH($P1100) &gt;= 9), IF($T1100 &lt;&gt; "", $H1100/$T1100, ""), ""),"")</f>
        <v/>
      </c>
      <c r="AD1100" s="10" t="str">
        <f>IF(Overall!$A1102&lt;&gt;"",IF(AND(MONTH($O1100) &lt;= 10, MONTH($P1100) &gt;= 10), IF($T1100 &lt;&gt; "", $H1100/$T1100, ""), ""),"")</f>
        <v/>
      </c>
      <c r="AE1100" s="10" t="str">
        <f>IF(Overall!$A1102&lt;&gt;"",IF(AND(MONTH($O1100) &lt;= 11, MONTH($P1100) &gt;= 11), IF($T1100 &lt;&gt; "", $H1100/$T1100, ""), ""),"")</f>
        <v/>
      </c>
      <c r="AF1100" s="10" t="str">
        <f>IF(Overall!$A1102&lt;&gt;"",IF(AND(MONTH($O1100) &lt;= 12, MONTH($P1100) &gt;= 12), IF($T1100 &lt;&gt; "", $H1100/$T1100, ""), ""),"")</f>
        <v/>
      </c>
      <c r="AH1100" s="10" t="str">
        <f ca="1">IFERROR(IF(AND(NOW()&lt;= EOMONTH(DATE(YEAR($P1100),1, 1), 0), Overall!$A1102&lt;&gt;"", MONTH($O1100) &lt;= 1, MONTH($P1100) &gt;= 1), IF($T1100 &lt;&gt; "", $H1100/$T1100, ""), ""), "")</f>
        <v/>
      </c>
      <c r="AI1100" s="10" t="str">
        <f ca="1">IFERROR(IF(AND(NOW()&lt;= EOMONTH(DATE(YEAR($P1100),2, 1), 0), Overall!$A1102&lt;&gt;"", MONTH($O1100) &lt;= 2, MONTH($P1100) &gt;= 2), IF($T1100 &lt;&gt; "", $H1100/$T1100, ""), ""), "")</f>
        <v/>
      </c>
      <c r="AJ1100" s="10" t="str">
        <f ca="1">IFERROR(IF(AND(NOW()&lt;= EOMONTH(DATE(YEAR($P1100),3, 1), 0), Overall!$A1102&lt;&gt;"", MONTH($O1100) &lt;= 3, MONTH($P1100) &gt;= 3), IF($T1100 &lt;&gt; "", $H1100/$T1100, ""), ""), "")</f>
        <v/>
      </c>
      <c r="AK1100" s="10" t="str">
        <f ca="1">IFERROR(IF(AND(NOW()&lt;= EOMONTH(DATE(YEAR($P1100),4, 1), 0), Overall!$A1102&lt;&gt;"", MONTH($O1100) &lt;= 4, MONTH($P1100) &gt;= 4), IF($T1100 &lt;&gt; "", $H1100/$T1100, ""), ""), "")</f>
        <v/>
      </c>
      <c r="AL1100" s="10" t="str">
        <f ca="1">IFERROR(IF(AND(NOW()&lt;= EOMONTH(DATE(YEAR($P1100),5, 1), 0), Overall!$A1102&lt;&gt;"", MONTH($O1100) &lt;= 5, MONTH($P1100) &gt;= 5), IF($T1100 &lt;&gt; "", $H1100/$T1100, ""), ""), "")</f>
        <v/>
      </c>
      <c r="AM1100" s="10" t="str">
        <f ca="1">IFERROR(IF(AND(NOW()&lt;= EOMONTH(DATE(YEAR($P1100),6, 1), 0), Overall!$A1102&lt;&gt;"", MONTH($O1100) &lt;= 6, MONTH($P1100) &gt;= 6), IF($T1100 &lt;&gt; "", $H1100/$T1100, ""), ""), "")</f>
        <v/>
      </c>
      <c r="AN1100" s="10" t="str">
        <f ca="1">IFERROR(IF(AND(NOW()&lt;= EOMONTH(DATE(YEAR($P1100),7, 1), 0), Overall!$A1102&lt;&gt;"", MONTH($O1100) &lt;= 7, MONTH($P1100) &gt;= 7), IF($T1100 &lt;&gt; "", $H1100/$T1100, ""), ""), "")</f>
        <v/>
      </c>
      <c r="AO1100" s="10" t="str">
        <f ca="1">IFERROR(IF(AND(NOW()&lt;= EOMONTH(DATE(YEAR($P1100),8, 1), 0), Overall!$A1102&lt;&gt;"", MONTH($O1100) &lt;= 8, MONTH($P1100) &gt;= 8), IF($T1100 &lt;&gt; "", $H1100/$T1100, ""), ""), "")</f>
        <v/>
      </c>
      <c r="AP1100" s="10" t="str">
        <f ca="1">IFERROR(IF(AND(NOW()&lt;= EOMONTH(DATE(YEAR($P1100),9, 1), 0), Overall!$A1102&lt;&gt;"", MONTH($O1100) &lt;= 9, MONTH($P1100) &gt;= 9), IF($T1100 &lt;&gt; "", $H1100/$T1100, ""), ""), "")</f>
        <v/>
      </c>
      <c r="AQ1100" s="10" t="str">
        <f ca="1">IFERROR(IF(AND(NOW()&lt;= EOMONTH(DATE(YEAR($P1100),10, 1), 0), Overall!$A1102&lt;&gt;"", MONTH($O1100) &lt;= 10, MONTH($P1100) &gt;= 10), IF($T1100 &lt;&gt; "", $H1100/$T1100, ""), ""), "")</f>
        <v/>
      </c>
      <c r="AR1100" s="10" t="str">
        <f ca="1">IFERROR(IF(AND(NOW()&lt;= EOMONTH(DATE(YEAR($P1100),11, 1), 0), Overall!$A1102&lt;&gt;"", MONTH($O1100) &lt;=11, MONTH($P1100) &gt;= 11), IF($T1100 &lt;&gt; "", $H1100/$T1100, ""), ""), "")</f>
        <v/>
      </c>
      <c r="AS1100" s="10" t="str">
        <f ca="1">IFERROR(IF(AND(NOW()&lt;= EOMONTH(DATE(YEAR($P1100),12, 1), 0), Overall!$A1102&lt;&gt;"", MONTH($O1100) &lt;= 12, MONTH($P1100) &gt;= 12), IF($T1100 &lt;&gt; "", $H1100/$T1100, ""), ""), "")</f>
        <v/>
      </c>
      <c r="AT1100" s="16">
        <f t="shared" ca="1" si="34"/>
        <v>0</v>
      </c>
    </row>
    <row r="1101" spans="1:46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6" t="str">
        <f>IF(Overall!T1103&lt;&gt;"",VALUE(Overall!T1103),"")</f>
        <v/>
      </c>
      <c r="O1101" s="7" t="str">
        <f>IF(Overall!L1103&lt;&gt;"", DATEVALUE(Overall!L1103), "")</f>
        <v/>
      </c>
      <c r="P1101" s="7" t="str">
        <f>IF(Overall!M1103&lt;&gt;"", DATEVALUE(Overall!M1103), "")</f>
        <v/>
      </c>
      <c r="Q1101" s="7" t="str">
        <f>IF(Overall!S1103&lt;&gt;"",_xlfn.VALUETOTEXT(Overall!S1103),"")</f>
        <v/>
      </c>
      <c r="R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S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T1101" s="5" t="str">
        <f t="shared" si="35"/>
        <v/>
      </c>
      <c r="U1101" s="10" t="str">
        <f>IF(Overall!$A1103&lt;&gt;"",IF(AND(MONTH($O1101) &lt;= 1, MONTH($P1101) &gt;= 1), IF($T1101 &lt;&gt; "", $H1101/$T1101, ""), ""),"")</f>
        <v/>
      </c>
      <c r="V1101" s="10" t="str">
        <f>IF(Overall!$A1103&lt;&gt;"",IF(AND(MONTH($O1101) &lt;= 2, MONTH($P1101) &gt;= 2), IF($T1101 &lt;&gt; "", $H1101/$T1101, ""), ""),"")</f>
        <v/>
      </c>
      <c r="W1101" s="10" t="str">
        <f>IF(Overall!$A1103&lt;&gt;"",IF(AND(MONTH($O1101) &lt;= 3, MONTH($P1101) &gt;= 3), IF($T1101 &lt;&gt; "", $H1101/$T1101, ""), ""),"")</f>
        <v/>
      </c>
      <c r="X1101" s="10" t="str">
        <f>IF(Overall!$A1103&lt;&gt;"",IF(AND(MONTH($O1101) &lt;= 4, MONTH($P1101) &gt;= 4), IF($T1101 &lt;&gt; "", $H1101/$T1101, ""), ""),"")</f>
        <v/>
      </c>
      <c r="Y1101" s="10" t="str">
        <f>IF(Overall!$A1103&lt;&gt;"",IF(AND(MONTH($O1101) &lt;= 5, MONTH($P1101) &gt;= 5), IF($T1101 &lt;&gt; "", $H1101/$T1101, ""), ""),"")</f>
        <v/>
      </c>
      <c r="Z1101" s="10" t="str">
        <f>IF(Overall!$A1103&lt;&gt;"",IF(AND(MONTH($O1101) &lt;= 6, MONTH($P1101) &gt;= 6), IF($T1101 &lt;&gt; "", $H1101/$T1101, ""), ""),"")</f>
        <v/>
      </c>
      <c r="AA1101" s="10" t="str">
        <f>IF(Overall!$A1103&lt;&gt;"",IF(AND(MONTH($O1101) &lt;= 7, MONTH($P1101) &gt;= 7 ), IF($T1101 &lt;&gt; "", $H1101/$T1101, ""), ""),"")</f>
        <v/>
      </c>
      <c r="AB1101" s="10" t="str">
        <f>IF(Overall!$A1103&lt;&gt;"",IF(AND(MONTH($O1101) &lt;= 8, MONTH($P1101) &gt;= 8), IF($T1101 &lt;&gt; "", $H1101/$T1101, ""), ""),"")</f>
        <v/>
      </c>
      <c r="AC1101" s="10" t="str">
        <f>IF(Overall!$A1103&lt;&gt;"",IF(AND(MONTH($O1101) &lt;= 9, MONTH($P1101) &gt;= 9), IF($T1101 &lt;&gt; "", $H1101/$T1101, ""), ""),"")</f>
        <v/>
      </c>
      <c r="AD1101" s="10" t="str">
        <f>IF(Overall!$A1103&lt;&gt;"",IF(AND(MONTH($O1101) &lt;= 10, MONTH($P1101) &gt;= 10), IF($T1101 &lt;&gt; "", $H1101/$T1101, ""), ""),"")</f>
        <v/>
      </c>
      <c r="AE1101" s="10" t="str">
        <f>IF(Overall!$A1103&lt;&gt;"",IF(AND(MONTH($O1101) &lt;= 11, MONTH($P1101) &gt;= 11), IF($T1101 &lt;&gt; "", $H1101/$T1101, ""), ""),"")</f>
        <v/>
      </c>
      <c r="AF1101" s="10" t="str">
        <f>IF(Overall!$A1103&lt;&gt;"",IF(AND(MONTH($O1101) &lt;= 12, MONTH($P1101) &gt;= 12), IF($T1101 &lt;&gt; "", $H1101/$T1101, ""), ""),"")</f>
        <v/>
      </c>
      <c r="AH1101" s="10" t="str">
        <f ca="1">IFERROR(IF(AND(NOW()&lt;= EOMONTH(DATE(YEAR($P1101),1, 1), 0), Overall!$A1103&lt;&gt;"", MONTH($O1101) &lt;= 1, MONTH($P1101) &gt;= 1), IF($T1101 &lt;&gt; "", $H1101/$T1101, ""), ""), "")</f>
        <v/>
      </c>
      <c r="AI1101" s="10" t="str">
        <f ca="1">IFERROR(IF(AND(NOW()&lt;= EOMONTH(DATE(YEAR($P1101),2, 1), 0), Overall!$A1103&lt;&gt;"", MONTH($O1101) &lt;= 2, MONTH($P1101) &gt;= 2), IF($T1101 &lt;&gt; "", $H1101/$T1101, ""), ""), "")</f>
        <v/>
      </c>
      <c r="AJ1101" s="10" t="str">
        <f ca="1">IFERROR(IF(AND(NOW()&lt;= EOMONTH(DATE(YEAR($P1101),3, 1), 0), Overall!$A1103&lt;&gt;"", MONTH($O1101) &lt;= 3, MONTH($P1101) &gt;= 3), IF($T1101 &lt;&gt; "", $H1101/$T1101, ""), ""), "")</f>
        <v/>
      </c>
      <c r="AK1101" s="10" t="str">
        <f ca="1">IFERROR(IF(AND(NOW()&lt;= EOMONTH(DATE(YEAR($P1101),4, 1), 0), Overall!$A1103&lt;&gt;"", MONTH($O1101) &lt;= 4, MONTH($P1101) &gt;= 4), IF($T1101 &lt;&gt; "", $H1101/$T1101, ""), ""), "")</f>
        <v/>
      </c>
      <c r="AL1101" s="10" t="str">
        <f ca="1">IFERROR(IF(AND(NOW()&lt;= EOMONTH(DATE(YEAR($P1101),5, 1), 0), Overall!$A1103&lt;&gt;"", MONTH($O1101) &lt;= 5, MONTH($P1101) &gt;= 5), IF($T1101 &lt;&gt; "", $H1101/$T1101, ""), ""), "")</f>
        <v/>
      </c>
      <c r="AM1101" s="10" t="str">
        <f ca="1">IFERROR(IF(AND(NOW()&lt;= EOMONTH(DATE(YEAR($P1101),6, 1), 0), Overall!$A1103&lt;&gt;"", MONTH($O1101) &lt;= 6, MONTH($P1101) &gt;= 6), IF($T1101 &lt;&gt; "", $H1101/$T1101, ""), ""), "")</f>
        <v/>
      </c>
      <c r="AN1101" s="10" t="str">
        <f ca="1">IFERROR(IF(AND(NOW()&lt;= EOMONTH(DATE(YEAR($P1101),7, 1), 0), Overall!$A1103&lt;&gt;"", MONTH($O1101) &lt;= 7, MONTH($P1101) &gt;= 7), IF($T1101 &lt;&gt; "", $H1101/$T1101, ""), ""), "")</f>
        <v/>
      </c>
      <c r="AO1101" s="10" t="str">
        <f ca="1">IFERROR(IF(AND(NOW()&lt;= EOMONTH(DATE(YEAR($P1101),8, 1), 0), Overall!$A1103&lt;&gt;"", MONTH($O1101) &lt;= 8, MONTH($P1101) &gt;= 8), IF($T1101 &lt;&gt; "", $H1101/$T1101, ""), ""), "")</f>
        <v/>
      </c>
      <c r="AP1101" s="10" t="str">
        <f ca="1">IFERROR(IF(AND(NOW()&lt;= EOMONTH(DATE(YEAR($P1101),9, 1), 0), Overall!$A1103&lt;&gt;"", MONTH($O1101) &lt;= 9, MONTH($P1101) &gt;= 9), IF($T1101 &lt;&gt; "", $H1101/$T1101, ""), ""), "")</f>
        <v/>
      </c>
      <c r="AQ1101" s="10" t="str">
        <f ca="1">IFERROR(IF(AND(NOW()&lt;= EOMONTH(DATE(YEAR($P1101),10, 1), 0), Overall!$A1103&lt;&gt;"", MONTH($O1101) &lt;= 10, MONTH($P1101) &gt;= 10), IF($T1101 &lt;&gt; "", $H1101/$T1101, ""), ""), "")</f>
        <v/>
      </c>
      <c r="AR1101" s="10" t="str">
        <f ca="1">IFERROR(IF(AND(NOW()&lt;= EOMONTH(DATE(YEAR($P1101),11, 1), 0), Overall!$A1103&lt;&gt;"", MONTH($O1101) &lt;=11, MONTH($P1101) &gt;= 11), IF($T1101 &lt;&gt; "", $H1101/$T1101, ""), ""), "")</f>
        <v/>
      </c>
      <c r="AS1101" s="10" t="str">
        <f ca="1">IFERROR(IF(AND(NOW()&lt;= EOMONTH(DATE(YEAR($P1101),12, 1), 0), Overall!$A1103&lt;&gt;"", MONTH($O1101) &lt;= 12, MONTH($P1101) &gt;= 12), IF($T1101 &lt;&gt; "", $H1101/$T1101, ""), ""), "")</f>
        <v/>
      </c>
      <c r="AT1101" s="16">
        <f t="shared" ca="1" si="34"/>
        <v>0</v>
      </c>
    </row>
    <row r="1102" spans="1:46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6" t="str">
        <f>IF(Overall!T1104&lt;&gt;"",VALUE(Overall!T1104),"")</f>
        <v/>
      </c>
      <c r="O1102" s="7" t="str">
        <f>IF(Overall!L1104&lt;&gt;"", DATEVALUE(Overall!L1104), "")</f>
        <v/>
      </c>
      <c r="P1102" s="7" t="str">
        <f>IF(Overall!M1104&lt;&gt;"", DATEVALUE(Overall!M1104), "")</f>
        <v/>
      </c>
      <c r="Q1102" s="7" t="str">
        <f>IF(Overall!S1104&lt;&gt;"",_xlfn.VALUETOTEXT(Overall!S1104),"")</f>
        <v/>
      </c>
      <c r="R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S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T1102" s="5" t="str">
        <f t="shared" si="35"/>
        <v/>
      </c>
      <c r="U1102" s="10" t="str">
        <f>IF(Overall!$A1104&lt;&gt;"",IF(AND(MONTH($O1102) &lt;= 1, MONTH($P1102) &gt;= 1), IF($T1102 &lt;&gt; "", $H1102/$T1102, ""), ""),"")</f>
        <v/>
      </c>
      <c r="V1102" s="10" t="str">
        <f>IF(Overall!$A1104&lt;&gt;"",IF(AND(MONTH($O1102) &lt;= 2, MONTH($P1102) &gt;= 2), IF($T1102 &lt;&gt; "", $H1102/$T1102, ""), ""),"")</f>
        <v/>
      </c>
      <c r="W1102" s="10" t="str">
        <f>IF(Overall!$A1104&lt;&gt;"",IF(AND(MONTH($O1102) &lt;= 3, MONTH($P1102) &gt;= 3), IF($T1102 &lt;&gt; "", $H1102/$T1102, ""), ""),"")</f>
        <v/>
      </c>
      <c r="X1102" s="10" t="str">
        <f>IF(Overall!$A1104&lt;&gt;"",IF(AND(MONTH($O1102) &lt;= 4, MONTH($P1102) &gt;= 4), IF($T1102 &lt;&gt; "", $H1102/$T1102, ""), ""),"")</f>
        <v/>
      </c>
      <c r="Y1102" s="10" t="str">
        <f>IF(Overall!$A1104&lt;&gt;"",IF(AND(MONTH($O1102) &lt;= 5, MONTH($P1102) &gt;= 5), IF($T1102 &lt;&gt; "", $H1102/$T1102, ""), ""),"")</f>
        <v/>
      </c>
      <c r="Z1102" s="10" t="str">
        <f>IF(Overall!$A1104&lt;&gt;"",IF(AND(MONTH($O1102) &lt;= 6, MONTH($P1102) &gt;= 6), IF($T1102 &lt;&gt; "", $H1102/$T1102, ""), ""),"")</f>
        <v/>
      </c>
      <c r="AA1102" s="10" t="str">
        <f>IF(Overall!$A1104&lt;&gt;"",IF(AND(MONTH($O1102) &lt;= 7, MONTH($P1102) &gt;= 7 ), IF($T1102 &lt;&gt; "", $H1102/$T1102, ""), ""),"")</f>
        <v/>
      </c>
      <c r="AB1102" s="10" t="str">
        <f>IF(Overall!$A1104&lt;&gt;"",IF(AND(MONTH($O1102) &lt;= 8, MONTH($P1102) &gt;= 8), IF($T1102 &lt;&gt; "", $H1102/$T1102, ""), ""),"")</f>
        <v/>
      </c>
      <c r="AC1102" s="10" t="str">
        <f>IF(Overall!$A1104&lt;&gt;"",IF(AND(MONTH($O1102) &lt;= 9, MONTH($P1102) &gt;= 9), IF($T1102 &lt;&gt; "", $H1102/$T1102, ""), ""),"")</f>
        <v/>
      </c>
      <c r="AD1102" s="10" t="str">
        <f>IF(Overall!$A1104&lt;&gt;"",IF(AND(MONTH($O1102) &lt;= 10, MONTH($P1102) &gt;= 10), IF($T1102 &lt;&gt; "", $H1102/$T1102, ""), ""),"")</f>
        <v/>
      </c>
      <c r="AE1102" s="10" t="str">
        <f>IF(Overall!$A1104&lt;&gt;"",IF(AND(MONTH($O1102) &lt;= 11, MONTH($P1102) &gt;= 11), IF($T1102 &lt;&gt; "", $H1102/$T1102, ""), ""),"")</f>
        <v/>
      </c>
      <c r="AF1102" s="10" t="str">
        <f>IF(Overall!$A1104&lt;&gt;"",IF(AND(MONTH($O1102) &lt;= 12, MONTH($P1102) &gt;= 12), IF($T1102 &lt;&gt; "", $H1102/$T1102, ""), ""),"")</f>
        <v/>
      </c>
      <c r="AH1102" s="10" t="str">
        <f ca="1">IFERROR(IF(AND(NOW()&lt;= EOMONTH(DATE(YEAR($P1102),1, 1), 0), Overall!$A1104&lt;&gt;"", MONTH($O1102) &lt;= 1, MONTH($P1102) &gt;= 1), IF($T1102 &lt;&gt; "", $H1102/$T1102, ""), ""), "")</f>
        <v/>
      </c>
      <c r="AI1102" s="10" t="str">
        <f ca="1">IFERROR(IF(AND(NOW()&lt;= EOMONTH(DATE(YEAR($P1102),2, 1), 0), Overall!$A1104&lt;&gt;"", MONTH($O1102) &lt;= 2, MONTH($P1102) &gt;= 2), IF($T1102 &lt;&gt; "", $H1102/$T1102, ""), ""), "")</f>
        <v/>
      </c>
      <c r="AJ1102" s="10" t="str">
        <f ca="1">IFERROR(IF(AND(NOW()&lt;= EOMONTH(DATE(YEAR($P1102),3, 1), 0), Overall!$A1104&lt;&gt;"", MONTH($O1102) &lt;= 3, MONTH($P1102) &gt;= 3), IF($T1102 &lt;&gt; "", $H1102/$T1102, ""), ""), "")</f>
        <v/>
      </c>
      <c r="AK1102" s="10" t="str">
        <f ca="1">IFERROR(IF(AND(NOW()&lt;= EOMONTH(DATE(YEAR($P1102),4, 1), 0), Overall!$A1104&lt;&gt;"", MONTH($O1102) &lt;= 4, MONTH($P1102) &gt;= 4), IF($T1102 &lt;&gt; "", $H1102/$T1102, ""), ""), "")</f>
        <v/>
      </c>
      <c r="AL1102" s="10" t="str">
        <f ca="1">IFERROR(IF(AND(NOW()&lt;= EOMONTH(DATE(YEAR($P1102),5, 1), 0), Overall!$A1104&lt;&gt;"", MONTH($O1102) &lt;= 5, MONTH($P1102) &gt;= 5), IF($T1102 &lt;&gt; "", $H1102/$T1102, ""), ""), "")</f>
        <v/>
      </c>
      <c r="AM1102" s="10" t="str">
        <f ca="1">IFERROR(IF(AND(NOW()&lt;= EOMONTH(DATE(YEAR($P1102),6, 1), 0), Overall!$A1104&lt;&gt;"", MONTH($O1102) &lt;= 6, MONTH($P1102) &gt;= 6), IF($T1102 &lt;&gt; "", $H1102/$T1102, ""), ""), "")</f>
        <v/>
      </c>
      <c r="AN1102" s="10" t="str">
        <f ca="1">IFERROR(IF(AND(NOW()&lt;= EOMONTH(DATE(YEAR($P1102),7, 1), 0), Overall!$A1104&lt;&gt;"", MONTH($O1102) &lt;= 7, MONTH($P1102) &gt;= 7), IF($T1102 &lt;&gt; "", $H1102/$T1102, ""), ""), "")</f>
        <v/>
      </c>
      <c r="AO1102" s="10" t="str">
        <f ca="1">IFERROR(IF(AND(NOW()&lt;= EOMONTH(DATE(YEAR($P1102),8, 1), 0), Overall!$A1104&lt;&gt;"", MONTH($O1102) &lt;= 8, MONTH($P1102) &gt;= 8), IF($T1102 &lt;&gt; "", $H1102/$T1102, ""), ""), "")</f>
        <v/>
      </c>
      <c r="AP1102" s="10" t="str">
        <f ca="1">IFERROR(IF(AND(NOW()&lt;= EOMONTH(DATE(YEAR($P1102),9, 1), 0), Overall!$A1104&lt;&gt;"", MONTH($O1102) &lt;= 9, MONTH($P1102) &gt;= 9), IF($T1102 &lt;&gt; "", $H1102/$T1102, ""), ""), "")</f>
        <v/>
      </c>
      <c r="AQ1102" s="10" t="str">
        <f ca="1">IFERROR(IF(AND(NOW()&lt;= EOMONTH(DATE(YEAR($P1102),10, 1), 0), Overall!$A1104&lt;&gt;"", MONTH($O1102) &lt;= 10, MONTH($P1102) &gt;= 10), IF($T1102 &lt;&gt; "", $H1102/$T1102, ""), ""), "")</f>
        <v/>
      </c>
      <c r="AR1102" s="10" t="str">
        <f ca="1">IFERROR(IF(AND(NOW()&lt;= EOMONTH(DATE(YEAR($P1102),11, 1), 0), Overall!$A1104&lt;&gt;"", MONTH($O1102) &lt;=11, MONTH($P1102) &gt;= 11), IF($T1102 &lt;&gt; "", $H1102/$T1102, ""), ""), "")</f>
        <v/>
      </c>
      <c r="AS1102" s="10" t="str">
        <f ca="1">IFERROR(IF(AND(NOW()&lt;= EOMONTH(DATE(YEAR($P1102),12, 1), 0), Overall!$A1104&lt;&gt;"", MONTH($O1102) &lt;= 12, MONTH($P1102) &gt;= 12), IF($T1102 &lt;&gt; "", $H1102/$T1102, ""), ""), "")</f>
        <v/>
      </c>
      <c r="AT1102" s="16">
        <f t="shared" ca="1" si="34"/>
        <v>0</v>
      </c>
    </row>
    <row r="1103" spans="1:46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6" t="str">
        <f>IF(Overall!T1105&lt;&gt;"",VALUE(Overall!T1105),"")</f>
        <v/>
      </c>
      <c r="O1103" s="7" t="str">
        <f>IF(Overall!L1105&lt;&gt;"", DATEVALUE(Overall!L1105), "")</f>
        <v/>
      </c>
      <c r="P1103" s="7" t="str">
        <f>IF(Overall!M1105&lt;&gt;"", DATEVALUE(Overall!M1105), "")</f>
        <v/>
      </c>
      <c r="Q1103" s="7" t="str">
        <f>IF(Overall!S1105&lt;&gt;"",_xlfn.VALUETOTEXT(Overall!S1105),"")</f>
        <v/>
      </c>
      <c r="R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S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T1103" s="5" t="str">
        <f t="shared" si="35"/>
        <v/>
      </c>
      <c r="U1103" s="10" t="str">
        <f>IF(Overall!$A1105&lt;&gt;"",IF(AND(MONTH($O1103) &lt;= 1, MONTH($P1103) &gt;= 1), IF($T1103 &lt;&gt; "", $H1103/$T1103, ""), ""),"")</f>
        <v/>
      </c>
      <c r="V1103" s="10" t="str">
        <f>IF(Overall!$A1105&lt;&gt;"",IF(AND(MONTH($O1103) &lt;= 2, MONTH($P1103) &gt;= 2), IF($T1103 &lt;&gt; "", $H1103/$T1103, ""), ""),"")</f>
        <v/>
      </c>
      <c r="W1103" s="10" t="str">
        <f>IF(Overall!$A1105&lt;&gt;"",IF(AND(MONTH($O1103) &lt;= 3, MONTH($P1103) &gt;= 3), IF($T1103 &lt;&gt; "", $H1103/$T1103, ""), ""),"")</f>
        <v/>
      </c>
      <c r="X1103" s="10" t="str">
        <f>IF(Overall!$A1105&lt;&gt;"",IF(AND(MONTH($O1103) &lt;= 4, MONTH($P1103) &gt;= 4), IF($T1103 &lt;&gt; "", $H1103/$T1103, ""), ""),"")</f>
        <v/>
      </c>
      <c r="Y1103" s="10" t="str">
        <f>IF(Overall!$A1105&lt;&gt;"",IF(AND(MONTH($O1103) &lt;= 5, MONTH($P1103) &gt;= 5), IF($T1103 &lt;&gt; "", $H1103/$T1103, ""), ""),"")</f>
        <v/>
      </c>
      <c r="Z1103" s="10" t="str">
        <f>IF(Overall!$A1105&lt;&gt;"",IF(AND(MONTH($O1103) &lt;= 6, MONTH($P1103) &gt;= 6), IF($T1103 &lt;&gt; "", $H1103/$T1103, ""), ""),"")</f>
        <v/>
      </c>
      <c r="AA1103" s="10" t="str">
        <f>IF(Overall!$A1105&lt;&gt;"",IF(AND(MONTH($O1103) &lt;= 7, MONTH($P1103) &gt;= 7 ), IF($T1103 &lt;&gt; "", $H1103/$T1103, ""), ""),"")</f>
        <v/>
      </c>
      <c r="AB1103" s="10" t="str">
        <f>IF(Overall!$A1105&lt;&gt;"",IF(AND(MONTH($O1103) &lt;= 8, MONTH($P1103) &gt;= 8), IF($T1103 &lt;&gt; "", $H1103/$T1103, ""), ""),"")</f>
        <v/>
      </c>
      <c r="AC1103" s="10" t="str">
        <f>IF(Overall!$A1105&lt;&gt;"",IF(AND(MONTH($O1103) &lt;= 9, MONTH($P1103) &gt;= 9), IF($T1103 &lt;&gt; "", $H1103/$T1103, ""), ""),"")</f>
        <v/>
      </c>
      <c r="AD1103" s="10" t="str">
        <f>IF(Overall!$A1105&lt;&gt;"",IF(AND(MONTH($O1103) &lt;= 10, MONTH($P1103) &gt;= 10), IF($T1103 &lt;&gt; "", $H1103/$T1103, ""), ""),"")</f>
        <v/>
      </c>
      <c r="AE1103" s="10" t="str">
        <f>IF(Overall!$A1105&lt;&gt;"",IF(AND(MONTH($O1103) &lt;= 11, MONTH($P1103) &gt;= 11), IF($T1103 &lt;&gt; "", $H1103/$T1103, ""), ""),"")</f>
        <v/>
      </c>
      <c r="AF1103" s="10" t="str">
        <f>IF(Overall!$A1105&lt;&gt;"",IF(AND(MONTH($O1103) &lt;= 12, MONTH($P1103) &gt;= 12), IF($T1103 &lt;&gt; "", $H1103/$T1103, ""), ""),"")</f>
        <v/>
      </c>
      <c r="AH1103" s="10" t="str">
        <f ca="1">IFERROR(IF(AND(NOW()&lt;= EOMONTH(DATE(YEAR($P1103),1, 1), 0), Overall!$A1105&lt;&gt;"", MONTH($O1103) &lt;= 1, MONTH($P1103) &gt;= 1), IF($T1103 &lt;&gt; "", $H1103/$T1103, ""), ""), "")</f>
        <v/>
      </c>
      <c r="AI1103" s="10" t="str">
        <f ca="1">IFERROR(IF(AND(NOW()&lt;= EOMONTH(DATE(YEAR($P1103),2, 1), 0), Overall!$A1105&lt;&gt;"", MONTH($O1103) &lt;= 2, MONTH($P1103) &gt;= 2), IF($T1103 &lt;&gt; "", $H1103/$T1103, ""), ""), "")</f>
        <v/>
      </c>
      <c r="AJ1103" s="10" t="str">
        <f ca="1">IFERROR(IF(AND(NOW()&lt;= EOMONTH(DATE(YEAR($P1103),3, 1), 0), Overall!$A1105&lt;&gt;"", MONTH($O1103) &lt;= 3, MONTH($P1103) &gt;= 3), IF($T1103 &lt;&gt; "", $H1103/$T1103, ""), ""), "")</f>
        <v/>
      </c>
      <c r="AK1103" s="10" t="str">
        <f ca="1">IFERROR(IF(AND(NOW()&lt;= EOMONTH(DATE(YEAR($P1103),4, 1), 0), Overall!$A1105&lt;&gt;"", MONTH($O1103) &lt;= 4, MONTH($P1103) &gt;= 4), IF($T1103 &lt;&gt; "", $H1103/$T1103, ""), ""), "")</f>
        <v/>
      </c>
      <c r="AL1103" s="10" t="str">
        <f ca="1">IFERROR(IF(AND(NOW()&lt;= EOMONTH(DATE(YEAR($P1103),5, 1), 0), Overall!$A1105&lt;&gt;"", MONTH($O1103) &lt;= 5, MONTH($P1103) &gt;= 5), IF($T1103 &lt;&gt; "", $H1103/$T1103, ""), ""), "")</f>
        <v/>
      </c>
      <c r="AM1103" s="10" t="str">
        <f ca="1">IFERROR(IF(AND(NOW()&lt;= EOMONTH(DATE(YEAR($P1103),6, 1), 0), Overall!$A1105&lt;&gt;"", MONTH($O1103) &lt;= 6, MONTH($P1103) &gt;= 6), IF($T1103 &lt;&gt; "", $H1103/$T1103, ""), ""), "")</f>
        <v/>
      </c>
      <c r="AN1103" s="10" t="str">
        <f ca="1">IFERROR(IF(AND(NOW()&lt;= EOMONTH(DATE(YEAR($P1103),7, 1), 0), Overall!$A1105&lt;&gt;"", MONTH($O1103) &lt;= 7, MONTH($P1103) &gt;= 7), IF($T1103 &lt;&gt; "", $H1103/$T1103, ""), ""), "")</f>
        <v/>
      </c>
      <c r="AO1103" s="10" t="str">
        <f ca="1">IFERROR(IF(AND(NOW()&lt;= EOMONTH(DATE(YEAR($P1103),8, 1), 0), Overall!$A1105&lt;&gt;"", MONTH($O1103) &lt;= 8, MONTH($P1103) &gt;= 8), IF($T1103 &lt;&gt; "", $H1103/$T1103, ""), ""), "")</f>
        <v/>
      </c>
      <c r="AP1103" s="10" t="str">
        <f ca="1">IFERROR(IF(AND(NOW()&lt;= EOMONTH(DATE(YEAR($P1103),9, 1), 0), Overall!$A1105&lt;&gt;"", MONTH($O1103) &lt;= 9, MONTH($P1103) &gt;= 9), IF($T1103 &lt;&gt; "", $H1103/$T1103, ""), ""), "")</f>
        <v/>
      </c>
      <c r="AQ1103" s="10" t="str">
        <f ca="1">IFERROR(IF(AND(NOW()&lt;= EOMONTH(DATE(YEAR($P1103),10, 1), 0), Overall!$A1105&lt;&gt;"", MONTH($O1103) &lt;= 10, MONTH($P1103) &gt;= 10), IF($T1103 &lt;&gt; "", $H1103/$T1103, ""), ""), "")</f>
        <v/>
      </c>
      <c r="AR1103" s="10" t="str">
        <f ca="1">IFERROR(IF(AND(NOW()&lt;= EOMONTH(DATE(YEAR($P1103),11, 1), 0), Overall!$A1105&lt;&gt;"", MONTH($O1103) &lt;=11, MONTH($P1103) &gt;= 11), IF($T1103 &lt;&gt; "", $H1103/$T1103, ""), ""), "")</f>
        <v/>
      </c>
      <c r="AS1103" s="10" t="str">
        <f ca="1">IFERROR(IF(AND(NOW()&lt;= EOMONTH(DATE(YEAR($P1103),12, 1), 0), Overall!$A1105&lt;&gt;"", MONTH($O1103) &lt;= 12, MONTH($P1103) &gt;= 12), IF($T1103 &lt;&gt; "", $H1103/$T1103, ""), ""), "")</f>
        <v/>
      </c>
      <c r="AT1103" s="16">
        <f t="shared" ca="1" si="34"/>
        <v>0</v>
      </c>
    </row>
    <row r="1104" spans="1:46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6" t="str">
        <f>IF(Overall!T1106&lt;&gt;"",VALUE(Overall!T1106),"")</f>
        <v/>
      </c>
      <c r="O1104" s="7" t="str">
        <f>IF(Overall!L1106&lt;&gt;"", DATEVALUE(Overall!L1106), "")</f>
        <v/>
      </c>
      <c r="P1104" s="7" t="str">
        <f>IF(Overall!M1106&lt;&gt;"", DATEVALUE(Overall!M1106), "")</f>
        <v/>
      </c>
      <c r="Q1104" s="7" t="str">
        <f>IF(Overall!S1106&lt;&gt;"",_xlfn.VALUETOTEXT(Overall!S1106),"")</f>
        <v/>
      </c>
      <c r="R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S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T1104" s="5" t="str">
        <f t="shared" si="35"/>
        <v/>
      </c>
      <c r="U1104" s="10" t="str">
        <f>IF(Overall!$A1106&lt;&gt;"",IF(AND(MONTH($O1104) &lt;= 1, MONTH($P1104) &gt;= 1), IF($T1104 &lt;&gt; "", $H1104/$T1104, ""), ""),"")</f>
        <v/>
      </c>
      <c r="V1104" s="10" t="str">
        <f>IF(Overall!$A1106&lt;&gt;"",IF(AND(MONTH($O1104) &lt;= 2, MONTH($P1104) &gt;= 2), IF($T1104 &lt;&gt; "", $H1104/$T1104, ""), ""),"")</f>
        <v/>
      </c>
      <c r="W1104" s="10" t="str">
        <f>IF(Overall!$A1106&lt;&gt;"",IF(AND(MONTH($O1104) &lt;= 3, MONTH($P1104) &gt;= 3), IF($T1104 &lt;&gt; "", $H1104/$T1104, ""), ""),"")</f>
        <v/>
      </c>
      <c r="X1104" s="10" t="str">
        <f>IF(Overall!$A1106&lt;&gt;"",IF(AND(MONTH($O1104) &lt;= 4, MONTH($P1104) &gt;= 4), IF($T1104 &lt;&gt; "", $H1104/$T1104, ""), ""),"")</f>
        <v/>
      </c>
      <c r="Y1104" s="10" t="str">
        <f>IF(Overall!$A1106&lt;&gt;"",IF(AND(MONTH($O1104) &lt;= 5, MONTH($P1104) &gt;= 5), IF($T1104 &lt;&gt; "", $H1104/$T1104, ""), ""),"")</f>
        <v/>
      </c>
      <c r="Z1104" s="10" t="str">
        <f>IF(Overall!$A1106&lt;&gt;"",IF(AND(MONTH($O1104) &lt;= 6, MONTH($P1104) &gt;= 6), IF($T1104 &lt;&gt; "", $H1104/$T1104, ""), ""),"")</f>
        <v/>
      </c>
      <c r="AA1104" s="10" t="str">
        <f>IF(Overall!$A1106&lt;&gt;"",IF(AND(MONTH($O1104) &lt;= 7, MONTH($P1104) &gt;= 7 ), IF($T1104 &lt;&gt; "", $H1104/$T1104, ""), ""),"")</f>
        <v/>
      </c>
      <c r="AB1104" s="10" t="str">
        <f>IF(Overall!$A1106&lt;&gt;"",IF(AND(MONTH($O1104) &lt;= 8, MONTH($P1104) &gt;= 8), IF($T1104 &lt;&gt; "", $H1104/$T1104, ""), ""),"")</f>
        <v/>
      </c>
      <c r="AC1104" s="10" t="str">
        <f>IF(Overall!$A1106&lt;&gt;"",IF(AND(MONTH($O1104) &lt;= 9, MONTH($P1104) &gt;= 9), IF($T1104 &lt;&gt; "", $H1104/$T1104, ""), ""),"")</f>
        <v/>
      </c>
      <c r="AD1104" s="10" t="str">
        <f>IF(Overall!$A1106&lt;&gt;"",IF(AND(MONTH($O1104) &lt;= 10, MONTH($P1104) &gt;= 10), IF($T1104 &lt;&gt; "", $H1104/$T1104, ""), ""),"")</f>
        <v/>
      </c>
      <c r="AE1104" s="10" t="str">
        <f>IF(Overall!$A1106&lt;&gt;"",IF(AND(MONTH($O1104) &lt;= 11, MONTH($P1104) &gt;= 11), IF($T1104 &lt;&gt; "", $H1104/$T1104, ""), ""),"")</f>
        <v/>
      </c>
      <c r="AF1104" s="10" t="str">
        <f>IF(Overall!$A1106&lt;&gt;"",IF(AND(MONTH($O1104) &lt;= 12, MONTH($P1104) &gt;= 12), IF($T1104 &lt;&gt; "", $H1104/$T1104, ""), ""),"")</f>
        <v/>
      </c>
      <c r="AH1104" s="10" t="str">
        <f ca="1">IFERROR(IF(AND(NOW()&lt;= EOMONTH(DATE(YEAR($P1104),1, 1), 0), Overall!$A1106&lt;&gt;"", MONTH($O1104) &lt;= 1, MONTH($P1104) &gt;= 1), IF($T1104 &lt;&gt; "", $H1104/$T1104, ""), ""), "")</f>
        <v/>
      </c>
      <c r="AI1104" s="10" t="str">
        <f ca="1">IFERROR(IF(AND(NOW()&lt;= EOMONTH(DATE(YEAR($P1104),2, 1), 0), Overall!$A1106&lt;&gt;"", MONTH($O1104) &lt;= 2, MONTH($P1104) &gt;= 2), IF($T1104 &lt;&gt; "", $H1104/$T1104, ""), ""), "")</f>
        <v/>
      </c>
      <c r="AJ1104" s="10" t="str">
        <f ca="1">IFERROR(IF(AND(NOW()&lt;= EOMONTH(DATE(YEAR($P1104),3, 1), 0), Overall!$A1106&lt;&gt;"", MONTH($O1104) &lt;= 3, MONTH($P1104) &gt;= 3), IF($T1104 &lt;&gt; "", $H1104/$T1104, ""), ""), "")</f>
        <v/>
      </c>
      <c r="AK1104" s="10" t="str">
        <f ca="1">IFERROR(IF(AND(NOW()&lt;= EOMONTH(DATE(YEAR($P1104),4, 1), 0), Overall!$A1106&lt;&gt;"", MONTH($O1104) &lt;= 4, MONTH($P1104) &gt;= 4), IF($T1104 &lt;&gt; "", $H1104/$T1104, ""), ""), "")</f>
        <v/>
      </c>
      <c r="AL1104" s="10" t="str">
        <f ca="1">IFERROR(IF(AND(NOW()&lt;= EOMONTH(DATE(YEAR($P1104),5, 1), 0), Overall!$A1106&lt;&gt;"", MONTH($O1104) &lt;= 5, MONTH($P1104) &gt;= 5), IF($T1104 &lt;&gt; "", $H1104/$T1104, ""), ""), "")</f>
        <v/>
      </c>
      <c r="AM1104" s="10" t="str">
        <f ca="1">IFERROR(IF(AND(NOW()&lt;= EOMONTH(DATE(YEAR($P1104),6, 1), 0), Overall!$A1106&lt;&gt;"", MONTH($O1104) &lt;= 6, MONTH($P1104) &gt;= 6), IF($T1104 &lt;&gt; "", $H1104/$T1104, ""), ""), "")</f>
        <v/>
      </c>
      <c r="AN1104" s="10" t="str">
        <f ca="1">IFERROR(IF(AND(NOW()&lt;= EOMONTH(DATE(YEAR($P1104),7, 1), 0), Overall!$A1106&lt;&gt;"", MONTH($O1104) &lt;= 7, MONTH($P1104) &gt;= 7), IF($T1104 &lt;&gt; "", $H1104/$T1104, ""), ""), "")</f>
        <v/>
      </c>
      <c r="AO1104" s="10" t="str">
        <f ca="1">IFERROR(IF(AND(NOW()&lt;= EOMONTH(DATE(YEAR($P1104),8, 1), 0), Overall!$A1106&lt;&gt;"", MONTH($O1104) &lt;= 8, MONTH($P1104) &gt;= 8), IF($T1104 &lt;&gt; "", $H1104/$T1104, ""), ""), "")</f>
        <v/>
      </c>
      <c r="AP1104" s="10" t="str">
        <f ca="1">IFERROR(IF(AND(NOW()&lt;= EOMONTH(DATE(YEAR($P1104),9, 1), 0), Overall!$A1106&lt;&gt;"", MONTH($O1104) &lt;= 9, MONTH($P1104) &gt;= 9), IF($T1104 &lt;&gt; "", $H1104/$T1104, ""), ""), "")</f>
        <v/>
      </c>
      <c r="AQ1104" s="10" t="str">
        <f ca="1">IFERROR(IF(AND(NOW()&lt;= EOMONTH(DATE(YEAR($P1104),10, 1), 0), Overall!$A1106&lt;&gt;"", MONTH($O1104) &lt;= 10, MONTH($P1104) &gt;= 10), IF($T1104 &lt;&gt; "", $H1104/$T1104, ""), ""), "")</f>
        <v/>
      </c>
      <c r="AR1104" s="10" t="str">
        <f ca="1">IFERROR(IF(AND(NOW()&lt;= EOMONTH(DATE(YEAR($P1104),11, 1), 0), Overall!$A1106&lt;&gt;"", MONTH($O1104) &lt;=11, MONTH($P1104) &gt;= 11), IF($T1104 &lt;&gt; "", $H1104/$T1104, ""), ""), "")</f>
        <v/>
      </c>
      <c r="AS1104" s="10" t="str">
        <f ca="1">IFERROR(IF(AND(NOW()&lt;= EOMONTH(DATE(YEAR($P1104),12, 1), 0), Overall!$A1106&lt;&gt;"", MONTH($O1104) &lt;= 12, MONTH($P1104) &gt;= 12), IF($T1104 &lt;&gt; "", $H1104/$T1104, ""), ""), "")</f>
        <v/>
      </c>
      <c r="AT1104" s="16">
        <f t="shared" ca="1" si="34"/>
        <v>0</v>
      </c>
    </row>
    <row r="1105" spans="1:46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6" t="str">
        <f>IF(Overall!T1107&lt;&gt;"",VALUE(Overall!T1107),"")</f>
        <v/>
      </c>
      <c r="O1105" s="7" t="str">
        <f>IF(Overall!L1107&lt;&gt;"", DATEVALUE(Overall!L1107), "")</f>
        <v/>
      </c>
      <c r="P1105" s="7" t="str">
        <f>IF(Overall!M1107&lt;&gt;"", DATEVALUE(Overall!M1107), "")</f>
        <v/>
      </c>
      <c r="Q1105" s="7" t="str">
        <f>IF(Overall!S1107&lt;&gt;"",_xlfn.VALUETOTEXT(Overall!S1107),"")</f>
        <v/>
      </c>
      <c r="R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S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T1105" s="5" t="str">
        <f t="shared" si="35"/>
        <v/>
      </c>
      <c r="U1105" s="10" t="str">
        <f>IF(Overall!$A1107&lt;&gt;"",IF(AND(MONTH($O1105) &lt;= 1, MONTH($P1105) &gt;= 1), IF($T1105 &lt;&gt; "", $H1105/$T1105, ""), ""),"")</f>
        <v/>
      </c>
      <c r="V1105" s="10" t="str">
        <f>IF(Overall!$A1107&lt;&gt;"",IF(AND(MONTH($O1105) &lt;= 2, MONTH($P1105) &gt;= 2), IF($T1105 &lt;&gt; "", $H1105/$T1105, ""), ""),"")</f>
        <v/>
      </c>
      <c r="W1105" s="10" t="str">
        <f>IF(Overall!$A1107&lt;&gt;"",IF(AND(MONTH($O1105) &lt;= 3, MONTH($P1105) &gt;= 3), IF($T1105 &lt;&gt; "", $H1105/$T1105, ""), ""),"")</f>
        <v/>
      </c>
      <c r="X1105" s="10" t="str">
        <f>IF(Overall!$A1107&lt;&gt;"",IF(AND(MONTH($O1105) &lt;= 4, MONTH($P1105) &gt;= 4), IF($T1105 &lt;&gt; "", $H1105/$T1105, ""), ""),"")</f>
        <v/>
      </c>
      <c r="Y1105" s="10" t="str">
        <f>IF(Overall!$A1107&lt;&gt;"",IF(AND(MONTH($O1105) &lt;= 5, MONTH($P1105) &gt;= 5), IF($T1105 &lt;&gt; "", $H1105/$T1105, ""), ""),"")</f>
        <v/>
      </c>
      <c r="Z1105" s="10" t="str">
        <f>IF(Overall!$A1107&lt;&gt;"",IF(AND(MONTH($O1105) &lt;= 6, MONTH($P1105) &gt;= 6), IF($T1105 &lt;&gt; "", $H1105/$T1105, ""), ""),"")</f>
        <v/>
      </c>
      <c r="AA1105" s="10" t="str">
        <f>IF(Overall!$A1107&lt;&gt;"",IF(AND(MONTH($O1105) &lt;= 7, MONTH($P1105) &gt;= 7 ), IF($T1105 &lt;&gt; "", $H1105/$T1105, ""), ""),"")</f>
        <v/>
      </c>
      <c r="AB1105" s="10" t="str">
        <f>IF(Overall!$A1107&lt;&gt;"",IF(AND(MONTH($O1105) &lt;= 8, MONTH($P1105) &gt;= 8), IF($T1105 &lt;&gt; "", $H1105/$T1105, ""), ""),"")</f>
        <v/>
      </c>
      <c r="AC1105" s="10" t="str">
        <f>IF(Overall!$A1107&lt;&gt;"",IF(AND(MONTH($O1105) &lt;= 9, MONTH($P1105) &gt;= 9), IF($T1105 &lt;&gt; "", $H1105/$T1105, ""), ""),"")</f>
        <v/>
      </c>
      <c r="AD1105" s="10" t="str">
        <f>IF(Overall!$A1107&lt;&gt;"",IF(AND(MONTH($O1105) &lt;= 10, MONTH($P1105) &gt;= 10), IF($T1105 &lt;&gt; "", $H1105/$T1105, ""), ""),"")</f>
        <v/>
      </c>
      <c r="AE1105" s="10" t="str">
        <f>IF(Overall!$A1107&lt;&gt;"",IF(AND(MONTH($O1105) &lt;= 11, MONTH($P1105) &gt;= 11), IF($T1105 &lt;&gt; "", $H1105/$T1105, ""), ""),"")</f>
        <v/>
      </c>
      <c r="AF1105" s="10" t="str">
        <f>IF(Overall!$A1107&lt;&gt;"",IF(AND(MONTH($O1105) &lt;= 12, MONTH($P1105) &gt;= 12), IF($T1105 &lt;&gt; "", $H1105/$T1105, ""), ""),"")</f>
        <v/>
      </c>
      <c r="AH1105" s="10" t="str">
        <f ca="1">IFERROR(IF(AND(NOW()&lt;= EOMONTH(DATE(YEAR($P1105),1, 1), 0), Overall!$A1107&lt;&gt;"", MONTH($O1105) &lt;= 1, MONTH($P1105) &gt;= 1), IF($T1105 &lt;&gt; "", $H1105/$T1105, ""), ""), "")</f>
        <v/>
      </c>
      <c r="AI1105" s="10" t="str">
        <f ca="1">IFERROR(IF(AND(NOW()&lt;= EOMONTH(DATE(YEAR($P1105),2, 1), 0), Overall!$A1107&lt;&gt;"", MONTH($O1105) &lt;= 2, MONTH($P1105) &gt;= 2), IF($T1105 &lt;&gt; "", $H1105/$T1105, ""), ""), "")</f>
        <v/>
      </c>
      <c r="AJ1105" s="10" t="str">
        <f ca="1">IFERROR(IF(AND(NOW()&lt;= EOMONTH(DATE(YEAR($P1105),3, 1), 0), Overall!$A1107&lt;&gt;"", MONTH($O1105) &lt;= 3, MONTH($P1105) &gt;= 3), IF($T1105 &lt;&gt; "", $H1105/$T1105, ""), ""), "")</f>
        <v/>
      </c>
      <c r="AK1105" s="10" t="str">
        <f ca="1">IFERROR(IF(AND(NOW()&lt;= EOMONTH(DATE(YEAR($P1105),4, 1), 0), Overall!$A1107&lt;&gt;"", MONTH($O1105) &lt;= 4, MONTH($P1105) &gt;= 4), IF($T1105 &lt;&gt; "", $H1105/$T1105, ""), ""), "")</f>
        <v/>
      </c>
      <c r="AL1105" s="10" t="str">
        <f ca="1">IFERROR(IF(AND(NOW()&lt;= EOMONTH(DATE(YEAR($P1105),5, 1), 0), Overall!$A1107&lt;&gt;"", MONTH($O1105) &lt;= 5, MONTH($P1105) &gt;= 5), IF($T1105 &lt;&gt; "", $H1105/$T1105, ""), ""), "")</f>
        <v/>
      </c>
      <c r="AM1105" s="10" t="str">
        <f ca="1">IFERROR(IF(AND(NOW()&lt;= EOMONTH(DATE(YEAR($P1105),6, 1), 0), Overall!$A1107&lt;&gt;"", MONTH($O1105) &lt;= 6, MONTH($P1105) &gt;= 6), IF($T1105 &lt;&gt; "", $H1105/$T1105, ""), ""), "")</f>
        <v/>
      </c>
      <c r="AN1105" s="10" t="str">
        <f ca="1">IFERROR(IF(AND(NOW()&lt;= EOMONTH(DATE(YEAR($P1105),7, 1), 0), Overall!$A1107&lt;&gt;"", MONTH($O1105) &lt;= 7, MONTH($P1105) &gt;= 7), IF($T1105 &lt;&gt; "", $H1105/$T1105, ""), ""), "")</f>
        <v/>
      </c>
      <c r="AO1105" s="10" t="str">
        <f ca="1">IFERROR(IF(AND(NOW()&lt;= EOMONTH(DATE(YEAR($P1105),8, 1), 0), Overall!$A1107&lt;&gt;"", MONTH($O1105) &lt;= 8, MONTH($P1105) &gt;= 8), IF($T1105 &lt;&gt; "", $H1105/$T1105, ""), ""), "")</f>
        <v/>
      </c>
      <c r="AP1105" s="10" t="str">
        <f ca="1">IFERROR(IF(AND(NOW()&lt;= EOMONTH(DATE(YEAR($P1105),9, 1), 0), Overall!$A1107&lt;&gt;"", MONTH($O1105) &lt;= 9, MONTH($P1105) &gt;= 9), IF($T1105 &lt;&gt; "", $H1105/$T1105, ""), ""), "")</f>
        <v/>
      </c>
      <c r="AQ1105" s="10" t="str">
        <f ca="1">IFERROR(IF(AND(NOW()&lt;= EOMONTH(DATE(YEAR($P1105),10, 1), 0), Overall!$A1107&lt;&gt;"", MONTH($O1105) &lt;= 10, MONTH($P1105) &gt;= 10), IF($T1105 &lt;&gt; "", $H1105/$T1105, ""), ""), "")</f>
        <v/>
      </c>
      <c r="AR1105" s="10" t="str">
        <f ca="1">IFERROR(IF(AND(NOW()&lt;= EOMONTH(DATE(YEAR($P1105),11, 1), 0), Overall!$A1107&lt;&gt;"", MONTH($O1105) &lt;=11, MONTH($P1105) &gt;= 11), IF($T1105 &lt;&gt; "", $H1105/$T1105, ""), ""), "")</f>
        <v/>
      </c>
      <c r="AS1105" s="10" t="str">
        <f ca="1">IFERROR(IF(AND(NOW()&lt;= EOMONTH(DATE(YEAR($P1105),12, 1), 0), Overall!$A1107&lt;&gt;"", MONTH($O1105) &lt;= 12, MONTH($P1105) &gt;= 12), IF($T1105 &lt;&gt; "", $H1105/$T1105, ""), ""), "")</f>
        <v/>
      </c>
      <c r="AT1105" s="16">
        <f t="shared" ca="1" si="34"/>
        <v>0</v>
      </c>
    </row>
    <row r="1106" spans="1:46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6" t="str">
        <f>IF(Overall!T1108&lt;&gt;"",VALUE(Overall!T1108),"")</f>
        <v/>
      </c>
      <c r="O1106" s="7" t="str">
        <f>IF(Overall!L1108&lt;&gt;"", DATEVALUE(Overall!L1108), "")</f>
        <v/>
      </c>
      <c r="P1106" s="7" t="str">
        <f>IF(Overall!M1108&lt;&gt;"", DATEVALUE(Overall!M1108), "")</f>
        <v/>
      </c>
      <c r="Q1106" s="7" t="str">
        <f>IF(Overall!S1108&lt;&gt;"",_xlfn.VALUETOTEXT(Overall!S1108),"")</f>
        <v/>
      </c>
      <c r="R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S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T1106" s="5" t="str">
        <f t="shared" si="35"/>
        <v/>
      </c>
      <c r="U1106" s="10" t="str">
        <f>IF(Overall!$A1108&lt;&gt;"",IF(AND(MONTH($O1106) &lt;= 1, MONTH($P1106) &gt;= 1), IF($T1106 &lt;&gt; "", $H1106/$T1106, ""), ""),"")</f>
        <v/>
      </c>
      <c r="V1106" s="10" t="str">
        <f>IF(Overall!$A1108&lt;&gt;"",IF(AND(MONTH($O1106) &lt;= 2, MONTH($P1106) &gt;= 2), IF($T1106 &lt;&gt; "", $H1106/$T1106, ""), ""),"")</f>
        <v/>
      </c>
      <c r="W1106" s="10" t="str">
        <f>IF(Overall!$A1108&lt;&gt;"",IF(AND(MONTH($O1106) &lt;= 3, MONTH($P1106) &gt;= 3), IF($T1106 &lt;&gt; "", $H1106/$T1106, ""), ""),"")</f>
        <v/>
      </c>
      <c r="X1106" s="10" t="str">
        <f>IF(Overall!$A1108&lt;&gt;"",IF(AND(MONTH($O1106) &lt;= 4, MONTH($P1106) &gt;= 4), IF($T1106 &lt;&gt; "", $H1106/$T1106, ""), ""),"")</f>
        <v/>
      </c>
      <c r="Y1106" s="10" t="str">
        <f>IF(Overall!$A1108&lt;&gt;"",IF(AND(MONTH($O1106) &lt;= 5, MONTH($P1106) &gt;= 5), IF($T1106 &lt;&gt; "", $H1106/$T1106, ""), ""),"")</f>
        <v/>
      </c>
      <c r="Z1106" s="10" t="str">
        <f>IF(Overall!$A1108&lt;&gt;"",IF(AND(MONTH($O1106) &lt;= 6, MONTH($P1106) &gt;= 6), IF($T1106 &lt;&gt; "", $H1106/$T1106, ""), ""),"")</f>
        <v/>
      </c>
      <c r="AA1106" s="10" t="str">
        <f>IF(Overall!$A1108&lt;&gt;"",IF(AND(MONTH($O1106) &lt;= 7, MONTH($P1106) &gt;= 7 ), IF($T1106 &lt;&gt; "", $H1106/$T1106, ""), ""),"")</f>
        <v/>
      </c>
      <c r="AB1106" s="10" t="str">
        <f>IF(Overall!$A1108&lt;&gt;"",IF(AND(MONTH($O1106) &lt;= 8, MONTH($P1106) &gt;= 8), IF($T1106 &lt;&gt; "", $H1106/$T1106, ""), ""),"")</f>
        <v/>
      </c>
      <c r="AC1106" s="10" t="str">
        <f>IF(Overall!$A1108&lt;&gt;"",IF(AND(MONTH($O1106) &lt;= 9, MONTH($P1106) &gt;= 9), IF($T1106 &lt;&gt; "", $H1106/$T1106, ""), ""),"")</f>
        <v/>
      </c>
      <c r="AD1106" s="10" t="str">
        <f>IF(Overall!$A1108&lt;&gt;"",IF(AND(MONTH($O1106) &lt;= 10, MONTH($P1106) &gt;= 10), IF($T1106 &lt;&gt; "", $H1106/$T1106, ""), ""),"")</f>
        <v/>
      </c>
      <c r="AE1106" s="10" t="str">
        <f>IF(Overall!$A1108&lt;&gt;"",IF(AND(MONTH($O1106) &lt;= 11, MONTH($P1106) &gt;= 11), IF($T1106 &lt;&gt; "", $H1106/$T1106, ""), ""),"")</f>
        <v/>
      </c>
      <c r="AF1106" s="10" t="str">
        <f>IF(Overall!$A1108&lt;&gt;"",IF(AND(MONTH($O1106) &lt;= 12, MONTH($P1106) &gt;= 12), IF($T1106 &lt;&gt; "", $H1106/$T1106, ""), ""),"")</f>
        <v/>
      </c>
      <c r="AH1106" s="10" t="str">
        <f ca="1">IFERROR(IF(AND(NOW()&lt;= EOMONTH(DATE(YEAR($P1106),1, 1), 0), Overall!$A1108&lt;&gt;"", MONTH($O1106) &lt;= 1, MONTH($P1106) &gt;= 1), IF($T1106 &lt;&gt; "", $H1106/$T1106, ""), ""), "")</f>
        <v/>
      </c>
      <c r="AI1106" s="10" t="str">
        <f ca="1">IFERROR(IF(AND(NOW()&lt;= EOMONTH(DATE(YEAR($P1106),2, 1), 0), Overall!$A1108&lt;&gt;"", MONTH($O1106) &lt;= 2, MONTH($P1106) &gt;= 2), IF($T1106 &lt;&gt; "", $H1106/$T1106, ""), ""), "")</f>
        <v/>
      </c>
      <c r="AJ1106" s="10" t="str">
        <f ca="1">IFERROR(IF(AND(NOW()&lt;= EOMONTH(DATE(YEAR($P1106),3, 1), 0), Overall!$A1108&lt;&gt;"", MONTH($O1106) &lt;= 3, MONTH($P1106) &gt;= 3), IF($T1106 &lt;&gt; "", $H1106/$T1106, ""), ""), "")</f>
        <v/>
      </c>
      <c r="AK1106" s="10" t="str">
        <f ca="1">IFERROR(IF(AND(NOW()&lt;= EOMONTH(DATE(YEAR($P1106),4, 1), 0), Overall!$A1108&lt;&gt;"", MONTH($O1106) &lt;= 4, MONTH($P1106) &gt;= 4), IF($T1106 &lt;&gt; "", $H1106/$T1106, ""), ""), "")</f>
        <v/>
      </c>
      <c r="AL1106" s="10" t="str">
        <f ca="1">IFERROR(IF(AND(NOW()&lt;= EOMONTH(DATE(YEAR($P1106),5, 1), 0), Overall!$A1108&lt;&gt;"", MONTH($O1106) &lt;= 5, MONTH($P1106) &gt;= 5), IF($T1106 &lt;&gt; "", $H1106/$T1106, ""), ""), "")</f>
        <v/>
      </c>
      <c r="AM1106" s="10" t="str">
        <f ca="1">IFERROR(IF(AND(NOW()&lt;= EOMONTH(DATE(YEAR($P1106),6, 1), 0), Overall!$A1108&lt;&gt;"", MONTH($O1106) &lt;= 6, MONTH($P1106) &gt;= 6), IF($T1106 &lt;&gt; "", $H1106/$T1106, ""), ""), "")</f>
        <v/>
      </c>
      <c r="AN1106" s="10" t="str">
        <f ca="1">IFERROR(IF(AND(NOW()&lt;= EOMONTH(DATE(YEAR($P1106),7, 1), 0), Overall!$A1108&lt;&gt;"", MONTH($O1106) &lt;= 7, MONTH($P1106) &gt;= 7), IF($T1106 &lt;&gt; "", $H1106/$T1106, ""), ""), "")</f>
        <v/>
      </c>
      <c r="AO1106" s="10" t="str">
        <f ca="1">IFERROR(IF(AND(NOW()&lt;= EOMONTH(DATE(YEAR($P1106),8, 1), 0), Overall!$A1108&lt;&gt;"", MONTH($O1106) &lt;= 8, MONTH($P1106) &gt;= 8), IF($T1106 &lt;&gt; "", $H1106/$T1106, ""), ""), "")</f>
        <v/>
      </c>
      <c r="AP1106" s="10" t="str">
        <f ca="1">IFERROR(IF(AND(NOW()&lt;= EOMONTH(DATE(YEAR($P1106),9, 1), 0), Overall!$A1108&lt;&gt;"", MONTH($O1106) &lt;= 9, MONTH($P1106) &gt;= 9), IF($T1106 &lt;&gt; "", $H1106/$T1106, ""), ""), "")</f>
        <v/>
      </c>
      <c r="AQ1106" s="10" t="str">
        <f ca="1">IFERROR(IF(AND(NOW()&lt;= EOMONTH(DATE(YEAR($P1106),10, 1), 0), Overall!$A1108&lt;&gt;"", MONTH($O1106) &lt;= 10, MONTH($P1106) &gt;= 10), IF($T1106 &lt;&gt; "", $H1106/$T1106, ""), ""), "")</f>
        <v/>
      </c>
      <c r="AR1106" s="10" t="str">
        <f ca="1">IFERROR(IF(AND(NOW()&lt;= EOMONTH(DATE(YEAR($P1106),11, 1), 0), Overall!$A1108&lt;&gt;"", MONTH($O1106) &lt;=11, MONTH($P1106) &gt;= 11), IF($T1106 &lt;&gt; "", $H1106/$T1106, ""), ""), "")</f>
        <v/>
      </c>
      <c r="AS1106" s="10" t="str">
        <f ca="1">IFERROR(IF(AND(NOW()&lt;= EOMONTH(DATE(YEAR($P1106),12, 1), 0), Overall!$A1108&lt;&gt;"", MONTH($O1106) &lt;= 12, MONTH($P1106) &gt;= 12), IF($T1106 &lt;&gt; "", $H1106/$T1106, ""), ""), "")</f>
        <v/>
      </c>
      <c r="AT1106" s="16">
        <f t="shared" ca="1" si="34"/>
        <v>0</v>
      </c>
    </row>
    <row r="1107" spans="1:46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6" t="str">
        <f>IF(Overall!T1109&lt;&gt;"",VALUE(Overall!T1109),"")</f>
        <v/>
      </c>
      <c r="O1107" s="7" t="str">
        <f>IF(Overall!L1109&lt;&gt;"", DATEVALUE(Overall!L1109), "")</f>
        <v/>
      </c>
      <c r="P1107" s="7" t="str">
        <f>IF(Overall!M1109&lt;&gt;"", DATEVALUE(Overall!M1109), "")</f>
        <v/>
      </c>
      <c r="Q1107" s="7" t="str">
        <f>IF(Overall!S1109&lt;&gt;"",_xlfn.VALUETOTEXT(Overall!S1109),"")</f>
        <v/>
      </c>
      <c r="R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S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T1107" s="5" t="str">
        <f t="shared" si="35"/>
        <v/>
      </c>
      <c r="U1107" s="10" t="str">
        <f>IF(Overall!$A1109&lt;&gt;"",IF(AND(MONTH($O1107) &lt;= 1, MONTH($P1107) &gt;= 1), IF($T1107 &lt;&gt; "", $H1107/$T1107, ""), ""),"")</f>
        <v/>
      </c>
      <c r="V1107" s="10" t="str">
        <f>IF(Overall!$A1109&lt;&gt;"",IF(AND(MONTH($O1107) &lt;= 2, MONTH($P1107) &gt;= 2), IF($T1107 &lt;&gt; "", $H1107/$T1107, ""), ""),"")</f>
        <v/>
      </c>
      <c r="W1107" s="10" t="str">
        <f>IF(Overall!$A1109&lt;&gt;"",IF(AND(MONTH($O1107) &lt;= 3, MONTH($P1107) &gt;= 3), IF($T1107 &lt;&gt; "", $H1107/$T1107, ""), ""),"")</f>
        <v/>
      </c>
      <c r="X1107" s="10" t="str">
        <f>IF(Overall!$A1109&lt;&gt;"",IF(AND(MONTH($O1107) &lt;= 4, MONTH($P1107) &gt;= 4), IF($T1107 &lt;&gt; "", $H1107/$T1107, ""), ""),"")</f>
        <v/>
      </c>
      <c r="Y1107" s="10" t="str">
        <f>IF(Overall!$A1109&lt;&gt;"",IF(AND(MONTH($O1107) &lt;= 5, MONTH($P1107) &gt;= 5), IF($T1107 &lt;&gt; "", $H1107/$T1107, ""), ""),"")</f>
        <v/>
      </c>
      <c r="Z1107" s="10" t="str">
        <f>IF(Overall!$A1109&lt;&gt;"",IF(AND(MONTH($O1107) &lt;= 6, MONTH($P1107) &gt;= 6), IF($T1107 &lt;&gt; "", $H1107/$T1107, ""), ""),"")</f>
        <v/>
      </c>
      <c r="AA1107" s="10" t="str">
        <f>IF(Overall!$A1109&lt;&gt;"",IF(AND(MONTH($O1107) &lt;= 7, MONTH($P1107) &gt;= 7 ), IF($T1107 &lt;&gt; "", $H1107/$T1107, ""), ""),"")</f>
        <v/>
      </c>
      <c r="AB1107" s="10" t="str">
        <f>IF(Overall!$A1109&lt;&gt;"",IF(AND(MONTH($O1107) &lt;= 8, MONTH($P1107) &gt;= 8), IF($T1107 &lt;&gt; "", $H1107/$T1107, ""), ""),"")</f>
        <v/>
      </c>
      <c r="AC1107" s="10" t="str">
        <f>IF(Overall!$A1109&lt;&gt;"",IF(AND(MONTH($O1107) &lt;= 9, MONTH($P1107) &gt;= 9), IF($T1107 &lt;&gt; "", $H1107/$T1107, ""), ""),"")</f>
        <v/>
      </c>
      <c r="AD1107" s="10" t="str">
        <f>IF(Overall!$A1109&lt;&gt;"",IF(AND(MONTH($O1107) &lt;= 10, MONTH($P1107) &gt;= 10), IF($T1107 &lt;&gt; "", $H1107/$T1107, ""), ""),"")</f>
        <v/>
      </c>
      <c r="AE1107" s="10" t="str">
        <f>IF(Overall!$A1109&lt;&gt;"",IF(AND(MONTH($O1107) &lt;= 11, MONTH($P1107) &gt;= 11), IF($T1107 &lt;&gt; "", $H1107/$T1107, ""), ""),"")</f>
        <v/>
      </c>
      <c r="AF1107" s="10" t="str">
        <f>IF(Overall!$A1109&lt;&gt;"",IF(AND(MONTH($O1107) &lt;= 12, MONTH($P1107) &gt;= 12), IF($T1107 &lt;&gt; "", $H1107/$T1107, ""), ""),"")</f>
        <v/>
      </c>
      <c r="AH1107" s="10" t="str">
        <f ca="1">IFERROR(IF(AND(NOW()&lt;= EOMONTH(DATE(YEAR($P1107),1, 1), 0), Overall!$A1109&lt;&gt;"", MONTH($O1107) &lt;= 1, MONTH($P1107) &gt;= 1), IF($T1107 &lt;&gt; "", $H1107/$T1107, ""), ""), "")</f>
        <v/>
      </c>
      <c r="AI1107" s="10" t="str">
        <f ca="1">IFERROR(IF(AND(NOW()&lt;= EOMONTH(DATE(YEAR($P1107),2, 1), 0), Overall!$A1109&lt;&gt;"", MONTH($O1107) &lt;= 2, MONTH($P1107) &gt;= 2), IF($T1107 &lt;&gt; "", $H1107/$T1107, ""), ""), "")</f>
        <v/>
      </c>
      <c r="AJ1107" s="10" t="str">
        <f ca="1">IFERROR(IF(AND(NOW()&lt;= EOMONTH(DATE(YEAR($P1107),3, 1), 0), Overall!$A1109&lt;&gt;"", MONTH($O1107) &lt;= 3, MONTH($P1107) &gt;= 3), IF($T1107 &lt;&gt; "", $H1107/$T1107, ""), ""), "")</f>
        <v/>
      </c>
      <c r="AK1107" s="10" t="str">
        <f ca="1">IFERROR(IF(AND(NOW()&lt;= EOMONTH(DATE(YEAR($P1107),4, 1), 0), Overall!$A1109&lt;&gt;"", MONTH($O1107) &lt;= 4, MONTH($P1107) &gt;= 4), IF($T1107 &lt;&gt; "", $H1107/$T1107, ""), ""), "")</f>
        <v/>
      </c>
      <c r="AL1107" s="10" t="str">
        <f ca="1">IFERROR(IF(AND(NOW()&lt;= EOMONTH(DATE(YEAR($P1107),5, 1), 0), Overall!$A1109&lt;&gt;"", MONTH($O1107) &lt;= 5, MONTH($P1107) &gt;= 5), IF($T1107 &lt;&gt; "", $H1107/$T1107, ""), ""), "")</f>
        <v/>
      </c>
      <c r="AM1107" s="10" t="str">
        <f ca="1">IFERROR(IF(AND(NOW()&lt;= EOMONTH(DATE(YEAR($P1107),6, 1), 0), Overall!$A1109&lt;&gt;"", MONTH($O1107) &lt;= 6, MONTH($P1107) &gt;= 6), IF($T1107 &lt;&gt; "", $H1107/$T1107, ""), ""), "")</f>
        <v/>
      </c>
      <c r="AN1107" s="10" t="str">
        <f ca="1">IFERROR(IF(AND(NOW()&lt;= EOMONTH(DATE(YEAR($P1107),7, 1), 0), Overall!$A1109&lt;&gt;"", MONTH($O1107) &lt;= 7, MONTH($P1107) &gt;= 7), IF($T1107 &lt;&gt; "", $H1107/$T1107, ""), ""), "")</f>
        <v/>
      </c>
      <c r="AO1107" s="10" t="str">
        <f ca="1">IFERROR(IF(AND(NOW()&lt;= EOMONTH(DATE(YEAR($P1107),8, 1), 0), Overall!$A1109&lt;&gt;"", MONTH($O1107) &lt;= 8, MONTH($P1107) &gt;= 8), IF($T1107 &lt;&gt; "", $H1107/$T1107, ""), ""), "")</f>
        <v/>
      </c>
      <c r="AP1107" s="10" t="str">
        <f ca="1">IFERROR(IF(AND(NOW()&lt;= EOMONTH(DATE(YEAR($P1107),9, 1), 0), Overall!$A1109&lt;&gt;"", MONTH($O1107) &lt;= 9, MONTH($P1107) &gt;= 9), IF($T1107 &lt;&gt; "", $H1107/$T1107, ""), ""), "")</f>
        <v/>
      </c>
      <c r="AQ1107" s="10" t="str">
        <f ca="1">IFERROR(IF(AND(NOW()&lt;= EOMONTH(DATE(YEAR($P1107),10, 1), 0), Overall!$A1109&lt;&gt;"", MONTH($O1107) &lt;= 10, MONTH($P1107) &gt;= 10), IF($T1107 &lt;&gt; "", $H1107/$T1107, ""), ""), "")</f>
        <v/>
      </c>
      <c r="AR1107" s="10" t="str">
        <f ca="1">IFERROR(IF(AND(NOW()&lt;= EOMONTH(DATE(YEAR($P1107),11, 1), 0), Overall!$A1109&lt;&gt;"", MONTH($O1107) &lt;=11, MONTH($P1107) &gt;= 11), IF($T1107 &lt;&gt; "", $H1107/$T1107, ""), ""), "")</f>
        <v/>
      </c>
      <c r="AS1107" s="10" t="str">
        <f ca="1">IFERROR(IF(AND(NOW()&lt;= EOMONTH(DATE(YEAR($P1107),12, 1), 0), Overall!$A1109&lt;&gt;"", MONTH($O1107) &lt;= 12, MONTH($P1107) &gt;= 12), IF($T1107 &lt;&gt; "", $H1107/$T1107, ""), ""), "")</f>
        <v/>
      </c>
      <c r="AT1107" s="16">
        <f t="shared" ca="1" si="34"/>
        <v>0</v>
      </c>
    </row>
    <row r="1108" spans="1:46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6" t="str">
        <f>IF(Overall!T1110&lt;&gt;"",VALUE(Overall!T1110),"")</f>
        <v/>
      </c>
      <c r="O1108" s="7" t="str">
        <f>IF(Overall!L1110&lt;&gt;"", DATEVALUE(Overall!L1110), "")</f>
        <v/>
      </c>
      <c r="P1108" s="7" t="str">
        <f>IF(Overall!M1110&lt;&gt;"", DATEVALUE(Overall!M1110), "")</f>
        <v/>
      </c>
      <c r="Q1108" s="7" t="str">
        <f>IF(Overall!S1110&lt;&gt;"",_xlfn.VALUETOTEXT(Overall!S1110),"")</f>
        <v/>
      </c>
      <c r="R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S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T1108" s="5" t="str">
        <f t="shared" si="35"/>
        <v/>
      </c>
      <c r="U1108" s="10" t="str">
        <f>IF(Overall!$A1110&lt;&gt;"",IF(AND(MONTH($O1108) &lt;= 1, MONTH($P1108) &gt;= 1), IF($T1108 &lt;&gt; "", $H1108/$T1108, ""), ""),"")</f>
        <v/>
      </c>
      <c r="V1108" s="10" t="str">
        <f>IF(Overall!$A1110&lt;&gt;"",IF(AND(MONTH($O1108) &lt;= 2, MONTH($P1108) &gt;= 2), IF($T1108 &lt;&gt; "", $H1108/$T1108, ""), ""),"")</f>
        <v/>
      </c>
      <c r="W1108" s="10" t="str">
        <f>IF(Overall!$A1110&lt;&gt;"",IF(AND(MONTH($O1108) &lt;= 3, MONTH($P1108) &gt;= 3), IF($T1108 &lt;&gt; "", $H1108/$T1108, ""), ""),"")</f>
        <v/>
      </c>
      <c r="X1108" s="10" t="str">
        <f>IF(Overall!$A1110&lt;&gt;"",IF(AND(MONTH($O1108) &lt;= 4, MONTH($P1108) &gt;= 4), IF($T1108 &lt;&gt; "", $H1108/$T1108, ""), ""),"")</f>
        <v/>
      </c>
      <c r="Y1108" s="10" t="str">
        <f>IF(Overall!$A1110&lt;&gt;"",IF(AND(MONTH($O1108) &lt;= 5, MONTH($P1108) &gt;= 5), IF($T1108 &lt;&gt; "", $H1108/$T1108, ""), ""),"")</f>
        <v/>
      </c>
      <c r="Z1108" s="10" t="str">
        <f>IF(Overall!$A1110&lt;&gt;"",IF(AND(MONTH($O1108) &lt;= 6, MONTH($P1108) &gt;= 6), IF($T1108 &lt;&gt; "", $H1108/$T1108, ""), ""),"")</f>
        <v/>
      </c>
      <c r="AA1108" s="10" t="str">
        <f>IF(Overall!$A1110&lt;&gt;"",IF(AND(MONTH($O1108) &lt;= 7, MONTH($P1108) &gt;= 7 ), IF($T1108 &lt;&gt; "", $H1108/$T1108, ""), ""),"")</f>
        <v/>
      </c>
      <c r="AB1108" s="10" t="str">
        <f>IF(Overall!$A1110&lt;&gt;"",IF(AND(MONTH($O1108) &lt;= 8, MONTH($P1108) &gt;= 8), IF($T1108 &lt;&gt; "", $H1108/$T1108, ""), ""),"")</f>
        <v/>
      </c>
      <c r="AC1108" s="10" t="str">
        <f>IF(Overall!$A1110&lt;&gt;"",IF(AND(MONTH($O1108) &lt;= 9, MONTH($P1108) &gt;= 9), IF($T1108 &lt;&gt; "", $H1108/$T1108, ""), ""),"")</f>
        <v/>
      </c>
      <c r="AD1108" s="10" t="str">
        <f>IF(Overall!$A1110&lt;&gt;"",IF(AND(MONTH($O1108) &lt;= 10, MONTH($P1108) &gt;= 10), IF($T1108 &lt;&gt; "", $H1108/$T1108, ""), ""),"")</f>
        <v/>
      </c>
      <c r="AE1108" s="10" t="str">
        <f>IF(Overall!$A1110&lt;&gt;"",IF(AND(MONTH($O1108) &lt;= 11, MONTH($P1108) &gt;= 11), IF($T1108 &lt;&gt; "", $H1108/$T1108, ""), ""),"")</f>
        <v/>
      </c>
      <c r="AF1108" s="10" t="str">
        <f>IF(Overall!$A1110&lt;&gt;"",IF(AND(MONTH($O1108) &lt;= 12, MONTH($P1108) &gt;= 12), IF($T1108 &lt;&gt; "", $H1108/$T1108, ""), ""),"")</f>
        <v/>
      </c>
      <c r="AH1108" s="10" t="str">
        <f ca="1">IFERROR(IF(AND(NOW()&lt;= EOMONTH(DATE(YEAR($P1108),1, 1), 0), Overall!$A1110&lt;&gt;"", MONTH($O1108) &lt;= 1, MONTH($P1108) &gt;= 1), IF($T1108 &lt;&gt; "", $H1108/$T1108, ""), ""), "")</f>
        <v/>
      </c>
      <c r="AI1108" s="10" t="str">
        <f ca="1">IFERROR(IF(AND(NOW()&lt;= EOMONTH(DATE(YEAR($P1108),2, 1), 0), Overall!$A1110&lt;&gt;"", MONTH($O1108) &lt;= 2, MONTH($P1108) &gt;= 2), IF($T1108 &lt;&gt; "", $H1108/$T1108, ""), ""), "")</f>
        <v/>
      </c>
      <c r="AJ1108" s="10" t="str">
        <f ca="1">IFERROR(IF(AND(NOW()&lt;= EOMONTH(DATE(YEAR($P1108),3, 1), 0), Overall!$A1110&lt;&gt;"", MONTH($O1108) &lt;= 3, MONTH($P1108) &gt;= 3), IF($T1108 &lt;&gt; "", $H1108/$T1108, ""), ""), "")</f>
        <v/>
      </c>
      <c r="AK1108" s="10" t="str">
        <f ca="1">IFERROR(IF(AND(NOW()&lt;= EOMONTH(DATE(YEAR($P1108),4, 1), 0), Overall!$A1110&lt;&gt;"", MONTH($O1108) &lt;= 4, MONTH($P1108) &gt;= 4), IF($T1108 &lt;&gt; "", $H1108/$T1108, ""), ""), "")</f>
        <v/>
      </c>
      <c r="AL1108" s="10" t="str">
        <f ca="1">IFERROR(IF(AND(NOW()&lt;= EOMONTH(DATE(YEAR($P1108),5, 1), 0), Overall!$A1110&lt;&gt;"", MONTH($O1108) &lt;= 5, MONTH($P1108) &gt;= 5), IF($T1108 &lt;&gt; "", $H1108/$T1108, ""), ""), "")</f>
        <v/>
      </c>
      <c r="AM1108" s="10" t="str">
        <f ca="1">IFERROR(IF(AND(NOW()&lt;= EOMONTH(DATE(YEAR($P1108),6, 1), 0), Overall!$A1110&lt;&gt;"", MONTH($O1108) &lt;= 6, MONTH($P1108) &gt;= 6), IF($T1108 &lt;&gt; "", $H1108/$T1108, ""), ""), "")</f>
        <v/>
      </c>
      <c r="AN1108" s="10" t="str">
        <f ca="1">IFERROR(IF(AND(NOW()&lt;= EOMONTH(DATE(YEAR($P1108),7, 1), 0), Overall!$A1110&lt;&gt;"", MONTH($O1108) &lt;= 7, MONTH($P1108) &gt;= 7), IF($T1108 &lt;&gt; "", $H1108/$T1108, ""), ""), "")</f>
        <v/>
      </c>
      <c r="AO1108" s="10" t="str">
        <f ca="1">IFERROR(IF(AND(NOW()&lt;= EOMONTH(DATE(YEAR($P1108),8, 1), 0), Overall!$A1110&lt;&gt;"", MONTH($O1108) &lt;= 8, MONTH($P1108) &gt;= 8), IF($T1108 &lt;&gt; "", $H1108/$T1108, ""), ""), "")</f>
        <v/>
      </c>
      <c r="AP1108" s="10" t="str">
        <f ca="1">IFERROR(IF(AND(NOW()&lt;= EOMONTH(DATE(YEAR($P1108),9, 1), 0), Overall!$A1110&lt;&gt;"", MONTH($O1108) &lt;= 9, MONTH($P1108) &gt;= 9), IF($T1108 &lt;&gt; "", $H1108/$T1108, ""), ""), "")</f>
        <v/>
      </c>
      <c r="AQ1108" s="10" t="str">
        <f ca="1">IFERROR(IF(AND(NOW()&lt;= EOMONTH(DATE(YEAR($P1108),10, 1), 0), Overall!$A1110&lt;&gt;"", MONTH($O1108) &lt;= 10, MONTH($P1108) &gt;= 10), IF($T1108 &lt;&gt; "", $H1108/$T1108, ""), ""), "")</f>
        <v/>
      </c>
      <c r="AR1108" s="10" t="str">
        <f ca="1">IFERROR(IF(AND(NOW()&lt;= EOMONTH(DATE(YEAR($P1108),11, 1), 0), Overall!$A1110&lt;&gt;"", MONTH($O1108) &lt;=11, MONTH($P1108) &gt;= 11), IF($T1108 &lt;&gt; "", $H1108/$T1108, ""), ""), "")</f>
        <v/>
      </c>
      <c r="AS1108" s="10" t="str">
        <f ca="1">IFERROR(IF(AND(NOW()&lt;= EOMONTH(DATE(YEAR($P1108),12, 1), 0), Overall!$A1110&lt;&gt;"", MONTH($O1108) &lt;= 12, MONTH($P1108) &gt;= 12), IF($T1108 &lt;&gt; "", $H1108/$T1108, ""), ""), "")</f>
        <v/>
      </c>
      <c r="AT1108" s="16">
        <f t="shared" ca="1" si="34"/>
        <v>0</v>
      </c>
    </row>
    <row r="1109" spans="1:46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6" t="str">
        <f>IF(Overall!T1111&lt;&gt;"",VALUE(Overall!T1111),"")</f>
        <v/>
      </c>
      <c r="O1109" s="7" t="str">
        <f>IF(Overall!L1111&lt;&gt;"", DATEVALUE(Overall!L1111), "")</f>
        <v/>
      </c>
      <c r="P1109" s="7" t="str">
        <f>IF(Overall!M1111&lt;&gt;"", DATEVALUE(Overall!M1111), "")</f>
        <v/>
      </c>
      <c r="Q1109" s="7" t="str">
        <f>IF(Overall!S1111&lt;&gt;"",_xlfn.VALUETOTEXT(Overall!S1111),"")</f>
        <v/>
      </c>
      <c r="R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S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T1109" s="5" t="str">
        <f t="shared" si="35"/>
        <v/>
      </c>
      <c r="U1109" s="10" t="str">
        <f>IF(Overall!$A1111&lt;&gt;"",IF(AND(MONTH($O1109) &lt;= 1, MONTH($P1109) &gt;= 1), IF($T1109 &lt;&gt; "", $H1109/$T1109, ""), ""),"")</f>
        <v/>
      </c>
      <c r="V1109" s="10" t="str">
        <f>IF(Overall!$A1111&lt;&gt;"",IF(AND(MONTH($O1109) &lt;= 2, MONTH($P1109) &gt;= 2), IF($T1109 &lt;&gt; "", $H1109/$T1109, ""), ""),"")</f>
        <v/>
      </c>
      <c r="W1109" s="10" t="str">
        <f>IF(Overall!$A1111&lt;&gt;"",IF(AND(MONTH($O1109) &lt;= 3, MONTH($P1109) &gt;= 3), IF($T1109 &lt;&gt; "", $H1109/$T1109, ""), ""),"")</f>
        <v/>
      </c>
      <c r="X1109" s="10" t="str">
        <f>IF(Overall!$A1111&lt;&gt;"",IF(AND(MONTH($O1109) &lt;= 4, MONTH($P1109) &gt;= 4), IF($T1109 &lt;&gt; "", $H1109/$T1109, ""), ""),"")</f>
        <v/>
      </c>
      <c r="Y1109" s="10" t="str">
        <f>IF(Overall!$A1111&lt;&gt;"",IF(AND(MONTH($O1109) &lt;= 5, MONTH($P1109) &gt;= 5), IF($T1109 &lt;&gt; "", $H1109/$T1109, ""), ""),"")</f>
        <v/>
      </c>
      <c r="Z1109" s="10" t="str">
        <f>IF(Overall!$A1111&lt;&gt;"",IF(AND(MONTH($O1109) &lt;= 6, MONTH($P1109) &gt;= 6), IF($T1109 &lt;&gt; "", $H1109/$T1109, ""), ""),"")</f>
        <v/>
      </c>
      <c r="AA1109" s="10" t="str">
        <f>IF(Overall!$A1111&lt;&gt;"",IF(AND(MONTH($O1109) &lt;= 7, MONTH($P1109) &gt;= 7 ), IF($T1109 &lt;&gt; "", $H1109/$T1109, ""), ""),"")</f>
        <v/>
      </c>
      <c r="AB1109" s="10" t="str">
        <f>IF(Overall!$A1111&lt;&gt;"",IF(AND(MONTH($O1109) &lt;= 8, MONTH($P1109) &gt;= 8), IF($T1109 &lt;&gt; "", $H1109/$T1109, ""), ""),"")</f>
        <v/>
      </c>
      <c r="AC1109" s="10" t="str">
        <f>IF(Overall!$A1111&lt;&gt;"",IF(AND(MONTH($O1109) &lt;= 9, MONTH($P1109) &gt;= 9), IF($T1109 &lt;&gt; "", $H1109/$T1109, ""), ""),"")</f>
        <v/>
      </c>
      <c r="AD1109" s="10" t="str">
        <f>IF(Overall!$A1111&lt;&gt;"",IF(AND(MONTH($O1109) &lt;= 10, MONTH($P1109) &gt;= 10), IF($T1109 &lt;&gt; "", $H1109/$T1109, ""), ""),"")</f>
        <v/>
      </c>
      <c r="AE1109" s="10" t="str">
        <f>IF(Overall!$A1111&lt;&gt;"",IF(AND(MONTH($O1109) &lt;= 11, MONTH($P1109) &gt;= 11), IF($T1109 &lt;&gt; "", $H1109/$T1109, ""), ""),"")</f>
        <v/>
      </c>
      <c r="AF1109" s="10" t="str">
        <f>IF(Overall!$A1111&lt;&gt;"",IF(AND(MONTH($O1109) &lt;= 12, MONTH($P1109) &gt;= 12), IF($T1109 &lt;&gt; "", $H1109/$T1109, ""), ""),"")</f>
        <v/>
      </c>
      <c r="AH1109" s="10" t="str">
        <f ca="1">IFERROR(IF(AND(NOW()&lt;= EOMONTH(DATE(YEAR($P1109),1, 1), 0), Overall!$A1111&lt;&gt;"", MONTH($O1109) &lt;= 1, MONTH($P1109) &gt;= 1), IF($T1109 &lt;&gt; "", $H1109/$T1109, ""), ""), "")</f>
        <v/>
      </c>
      <c r="AI1109" s="10" t="str">
        <f ca="1">IFERROR(IF(AND(NOW()&lt;= EOMONTH(DATE(YEAR($P1109),2, 1), 0), Overall!$A1111&lt;&gt;"", MONTH($O1109) &lt;= 2, MONTH($P1109) &gt;= 2), IF($T1109 &lt;&gt; "", $H1109/$T1109, ""), ""), "")</f>
        <v/>
      </c>
      <c r="AJ1109" s="10" t="str">
        <f ca="1">IFERROR(IF(AND(NOW()&lt;= EOMONTH(DATE(YEAR($P1109),3, 1), 0), Overall!$A1111&lt;&gt;"", MONTH($O1109) &lt;= 3, MONTH($P1109) &gt;= 3), IF($T1109 &lt;&gt; "", $H1109/$T1109, ""), ""), "")</f>
        <v/>
      </c>
      <c r="AK1109" s="10" t="str">
        <f ca="1">IFERROR(IF(AND(NOW()&lt;= EOMONTH(DATE(YEAR($P1109),4, 1), 0), Overall!$A1111&lt;&gt;"", MONTH($O1109) &lt;= 4, MONTH($P1109) &gt;= 4), IF($T1109 &lt;&gt; "", $H1109/$T1109, ""), ""), "")</f>
        <v/>
      </c>
      <c r="AL1109" s="10" t="str">
        <f ca="1">IFERROR(IF(AND(NOW()&lt;= EOMONTH(DATE(YEAR($P1109),5, 1), 0), Overall!$A1111&lt;&gt;"", MONTH($O1109) &lt;= 5, MONTH($P1109) &gt;= 5), IF($T1109 &lt;&gt; "", $H1109/$T1109, ""), ""), "")</f>
        <v/>
      </c>
      <c r="AM1109" s="10" t="str">
        <f ca="1">IFERROR(IF(AND(NOW()&lt;= EOMONTH(DATE(YEAR($P1109),6, 1), 0), Overall!$A1111&lt;&gt;"", MONTH($O1109) &lt;= 6, MONTH($P1109) &gt;= 6), IF($T1109 &lt;&gt; "", $H1109/$T1109, ""), ""), "")</f>
        <v/>
      </c>
      <c r="AN1109" s="10" t="str">
        <f ca="1">IFERROR(IF(AND(NOW()&lt;= EOMONTH(DATE(YEAR($P1109),7, 1), 0), Overall!$A1111&lt;&gt;"", MONTH($O1109) &lt;= 7, MONTH($P1109) &gt;= 7), IF($T1109 &lt;&gt; "", $H1109/$T1109, ""), ""), "")</f>
        <v/>
      </c>
      <c r="AO1109" s="10" t="str">
        <f ca="1">IFERROR(IF(AND(NOW()&lt;= EOMONTH(DATE(YEAR($P1109),8, 1), 0), Overall!$A1111&lt;&gt;"", MONTH($O1109) &lt;= 8, MONTH($P1109) &gt;= 8), IF($T1109 &lt;&gt; "", $H1109/$T1109, ""), ""), "")</f>
        <v/>
      </c>
      <c r="AP1109" s="10" t="str">
        <f ca="1">IFERROR(IF(AND(NOW()&lt;= EOMONTH(DATE(YEAR($P1109),9, 1), 0), Overall!$A1111&lt;&gt;"", MONTH($O1109) &lt;= 9, MONTH($P1109) &gt;= 9), IF($T1109 &lt;&gt; "", $H1109/$T1109, ""), ""), "")</f>
        <v/>
      </c>
      <c r="AQ1109" s="10" t="str">
        <f ca="1">IFERROR(IF(AND(NOW()&lt;= EOMONTH(DATE(YEAR($P1109),10, 1), 0), Overall!$A1111&lt;&gt;"", MONTH($O1109) &lt;= 10, MONTH($P1109) &gt;= 10), IF($T1109 &lt;&gt; "", $H1109/$T1109, ""), ""), "")</f>
        <v/>
      </c>
      <c r="AR1109" s="10" t="str">
        <f ca="1">IFERROR(IF(AND(NOW()&lt;= EOMONTH(DATE(YEAR($P1109),11, 1), 0), Overall!$A1111&lt;&gt;"", MONTH($O1109) &lt;=11, MONTH($P1109) &gt;= 11), IF($T1109 &lt;&gt; "", $H1109/$T1109, ""), ""), "")</f>
        <v/>
      </c>
      <c r="AS1109" s="10" t="str">
        <f ca="1">IFERROR(IF(AND(NOW()&lt;= EOMONTH(DATE(YEAR($P1109),12, 1), 0), Overall!$A1111&lt;&gt;"", MONTH($O1109) &lt;= 12, MONTH($P1109) &gt;= 12), IF($T1109 &lt;&gt; "", $H1109/$T1109, ""), ""), "")</f>
        <v/>
      </c>
      <c r="AT1109" s="16">
        <f t="shared" ca="1" si="34"/>
        <v>0</v>
      </c>
    </row>
    <row r="1110" spans="1:46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6" t="str">
        <f>IF(Overall!T1112&lt;&gt;"",VALUE(Overall!T1112),"")</f>
        <v/>
      </c>
      <c r="O1110" s="7" t="str">
        <f>IF(Overall!L1112&lt;&gt;"", DATEVALUE(Overall!L1112), "")</f>
        <v/>
      </c>
      <c r="P1110" s="7" t="str">
        <f>IF(Overall!M1112&lt;&gt;"", DATEVALUE(Overall!M1112), "")</f>
        <v/>
      </c>
      <c r="Q1110" s="7" t="str">
        <f>IF(Overall!S1112&lt;&gt;"",_xlfn.VALUETOTEXT(Overall!S1112),"")</f>
        <v/>
      </c>
      <c r="R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S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T1110" s="5" t="str">
        <f t="shared" si="35"/>
        <v/>
      </c>
      <c r="U1110" s="10" t="str">
        <f>IF(Overall!$A1112&lt;&gt;"",IF(AND(MONTH($O1110) &lt;= 1, MONTH($P1110) &gt;= 1), IF($T1110 &lt;&gt; "", $H1110/$T1110, ""), ""),"")</f>
        <v/>
      </c>
      <c r="V1110" s="10" t="str">
        <f>IF(Overall!$A1112&lt;&gt;"",IF(AND(MONTH($O1110) &lt;= 2, MONTH($P1110) &gt;= 2), IF($T1110 &lt;&gt; "", $H1110/$T1110, ""), ""),"")</f>
        <v/>
      </c>
      <c r="W1110" s="10" t="str">
        <f>IF(Overall!$A1112&lt;&gt;"",IF(AND(MONTH($O1110) &lt;= 3, MONTH($P1110) &gt;= 3), IF($T1110 &lt;&gt; "", $H1110/$T1110, ""), ""),"")</f>
        <v/>
      </c>
      <c r="X1110" s="10" t="str">
        <f>IF(Overall!$A1112&lt;&gt;"",IF(AND(MONTH($O1110) &lt;= 4, MONTH($P1110) &gt;= 4), IF($T1110 &lt;&gt; "", $H1110/$T1110, ""), ""),"")</f>
        <v/>
      </c>
      <c r="Y1110" s="10" t="str">
        <f>IF(Overall!$A1112&lt;&gt;"",IF(AND(MONTH($O1110) &lt;= 5, MONTH($P1110) &gt;= 5), IF($T1110 &lt;&gt; "", $H1110/$T1110, ""), ""),"")</f>
        <v/>
      </c>
      <c r="Z1110" s="10" t="str">
        <f>IF(Overall!$A1112&lt;&gt;"",IF(AND(MONTH($O1110) &lt;= 6, MONTH($P1110) &gt;= 6), IF($T1110 &lt;&gt; "", $H1110/$T1110, ""), ""),"")</f>
        <v/>
      </c>
      <c r="AA1110" s="10" t="str">
        <f>IF(Overall!$A1112&lt;&gt;"",IF(AND(MONTH($O1110) &lt;= 7, MONTH($P1110) &gt;= 7 ), IF($T1110 &lt;&gt; "", $H1110/$T1110, ""), ""),"")</f>
        <v/>
      </c>
      <c r="AB1110" s="10" t="str">
        <f>IF(Overall!$A1112&lt;&gt;"",IF(AND(MONTH($O1110) &lt;= 8, MONTH($P1110) &gt;= 8), IF($T1110 &lt;&gt; "", $H1110/$T1110, ""), ""),"")</f>
        <v/>
      </c>
      <c r="AC1110" s="10" t="str">
        <f>IF(Overall!$A1112&lt;&gt;"",IF(AND(MONTH($O1110) &lt;= 9, MONTH($P1110) &gt;= 9), IF($T1110 &lt;&gt; "", $H1110/$T1110, ""), ""),"")</f>
        <v/>
      </c>
      <c r="AD1110" s="10" t="str">
        <f>IF(Overall!$A1112&lt;&gt;"",IF(AND(MONTH($O1110) &lt;= 10, MONTH($P1110) &gt;= 10), IF($T1110 &lt;&gt; "", $H1110/$T1110, ""), ""),"")</f>
        <v/>
      </c>
      <c r="AE1110" s="10" t="str">
        <f>IF(Overall!$A1112&lt;&gt;"",IF(AND(MONTH($O1110) &lt;= 11, MONTH($P1110) &gt;= 11), IF($T1110 &lt;&gt; "", $H1110/$T1110, ""), ""),"")</f>
        <v/>
      </c>
      <c r="AF1110" s="10" t="str">
        <f>IF(Overall!$A1112&lt;&gt;"",IF(AND(MONTH($O1110) &lt;= 12, MONTH($P1110) &gt;= 12), IF($T1110 &lt;&gt; "", $H1110/$T1110, ""), ""),"")</f>
        <v/>
      </c>
      <c r="AH1110" s="10" t="str">
        <f ca="1">IFERROR(IF(AND(NOW()&lt;= EOMONTH(DATE(YEAR($P1110),1, 1), 0), Overall!$A1112&lt;&gt;"", MONTH($O1110) &lt;= 1, MONTH($P1110) &gt;= 1), IF($T1110 &lt;&gt; "", $H1110/$T1110, ""), ""), "")</f>
        <v/>
      </c>
      <c r="AI1110" s="10" t="str">
        <f ca="1">IFERROR(IF(AND(NOW()&lt;= EOMONTH(DATE(YEAR($P1110),2, 1), 0), Overall!$A1112&lt;&gt;"", MONTH($O1110) &lt;= 2, MONTH($P1110) &gt;= 2), IF($T1110 &lt;&gt; "", $H1110/$T1110, ""), ""), "")</f>
        <v/>
      </c>
      <c r="AJ1110" s="10" t="str">
        <f ca="1">IFERROR(IF(AND(NOW()&lt;= EOMONTH(DATE(YEAR($P1110),3, 1), 0), Overall!$A1112&lt;&gt;"", MONTH($O1110) &lt;= 3, MONTH($P1110) &gt;= 3), IF($T1110 &lt;&gt; "", $H1110/$T1110, ""), ""), "")</f>
        <v/>
      </c>
      <c r="AK1110" s="10" t="str">
        <f ca="1">IFERROR(IF(AND(NOW()&lt;= EOMONTH(DATE(YEAR($P1110),4, 1), 0), Overall!$A1112&lt;&gt;"", MONTH($O1110) &lt;= 4, MONTH($P1110) &gt;= 4), IF($T1110 &lt;&gt; "", $H1110/$T1110, ""), ""), "")</f>
        <v/>
      </c>
      <c r="AL1110" s="10" t="str">
        <f ca="1">IFERROR(IF(AND(NOW()&lt;= EOMONTH(DATE(YEAR($P1110),5, 1), 0), Overall!$A1112&lt;&gt;"", MONTH($O1110) &lt;= 5, MONTH($P1110) &gt;= 5), IF($T1110 &lt;&gt; "", $H1110/$T1110, ""), ""), "")</f>
        <v/>
      </c>
      <c r="AM1110" s="10" t="str">
        <f ca="1">IFERROR(IF(AND(NOW()&lt;= EOMONTH(DATE(YEAR($P1110),6, 1), 0), Overall!$A1112&lt;&gt;"", MONTH($O1110) &lt;= 6, MONTH($P1110) &gt;= 6), IF($T1110 &lt;&gt; "", $H1110/$T1110, ""), ""), "")</f>
        <v/>
      </c>
      <c r="AN1110" s="10" t="str">
        <f ca="1">IFERROR(IF(AND(NOW()&lt;= EOMONTH(DATE(YEAR($P1110),7, 1), 0), Overall!$A1112&lt;&gt;"", MONTH($O1110) &lt;= 7, MONTH($P1110) &gt;= 7), IF($T1110 &lt;&gt; "", $H1110/$T1110, ""), ""), "")</f>
        <v/>
      </c>
      <c r="AO1110" s="10" t="str">
        <f ca="1">IFERROR(IF(AND(NOW()&lt;= EOMONTH(DATE(YEAR($P1110),8, 1), 0), Overall!$A1112&lt;&gt;"", MONTH($O1110) &lt;= 8, MONTH($P1110) &gt;= 8), IF($T1110 &lt;&gt; "", $H1110/$T1110, ""), ""), "")</f>
        <v/>
      </c>
      <c r="AP1110" s="10" t="str">
        <f ca="1">IFERROR(IF(AND(NOW()&lt;= EOMONTH(DATE(YEAR($P1110),9, 1), 0), Overall!$A1112&lt;&gt;"", MONTH($O1110) &lt;= 9, MONTH($P1110) &gt;= 9), IF($T1110 &lt;&gt; "", $H1110/$T1110, ""), ""), "")</f>
        <v/>
      </c>
      <c r="AQ1110" s="10" t="str">
        <f ca="1">IFERROR(IF(AND(NOW()&lt;= EOMONTH(DATE(YEAR($P1110),10, 1), 0), Overall!$A1112&lt;&gt;"", MONTH($O1110) &lt;= 10, MONTH($P1110) &gt;= 10), IF($T1110 &lt;&gt; "", $H1110/$T1110, ""), ""), "")</f>
        <v/>
      </c>
      <c r="AR1110" s="10" t="str">
        <f ca="1">IFERROR(IF(AND(NOW()&lt;= EOMONTH(DATE(YEAR($P1110),11, 1), 0), Overall!$A1112&lt;&gt;"", MONTH($O1110) &lt;=11, MONTH($P1110) &gt;= 11), IF($T1110 &lt;&gt; "", $H1110/$T1110, ""), ""), "")</f>
        <v/>
      </c>
      <c r="AS1110" s="10" t="str">
        <f ca="1">IFERROR(IF(AND(NOW()&lt;= EOMONTH(DATE(YEAR($P1110),12, 1), 0), Overall!$A1112&lt;&gt;"", MONTH($O1110) &lt;= 12, MONTH($P1110) &gt;= 12), IF($T1110 &lt;&gt; "", $H1110/$T1110, ""), ""), "")</f>
        <v/>
      </c>
      <c r="AT1110" s="16">
        <f t="shared" ca="1" si="34"/>
        <v>0</v>
      </c>
    </row>
    <row r="1111" spans="1:46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6" t="str">
        <f>IF(Overall!T1113&lt;&gt;"",VALUE(Overall!T1113),"")</f>
        <v/>
      </c>
      <c r="O1111" s="7" t="str">
        <f>IF(Overall!L1113&lt;&gt;"", DATEVALUE(Overall!L1113), "")</f>
        <v/>
      </c>
      <c r="P1111" s="7" t="str">
        <f>IF(Overall!M1113&lt;&gt;"", DATEVALUE(Overall!M1113), "")</f>
        <v/>
      </c>
      <c r="Q1111" s="7" t="str">
        <f>IF(Overall!S1113&lt;&gt;"",_xlfn.VALUETOTEXT(Overall!S1113),"")</f>
        <v/>
      </c>
      <c r="R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S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T1111" s="5" t="str">
        <f t="shared" si="35"/>
        <v/>
      </c>
      <c r="U1111" s="10" t="str">
        <f>IF(Overall!$A1113&lt;&gt;"",IF(AND(MONTH($O1111) &lt;= 1, MONTH($P1111) &gt;= 1), IF($T1111 &lt;&gt; "", $H1111/$T1111, ""), ""),"")</f>
        <v/>
      </c>
      <c r="V1111" s="10" t="str">
        <f>IF(Overall!$A1113&lt;&gt;"",IF(AND(MONTH($O1111) &lt;= 2, MONTH($P1111) &gt;= 2), IF($T1111 &lt;&gt; "", $H1111/$T1111, ""), ""),"")</f>
        <v/>
      </c>
      <c r="W1111" s="10" t="str">
        <f>IF(Overall!$A1113&lt;&gt;"",IF(AND(MONTH($O1111) &lt;= 3, MONTH($P1111) &gt;= 3), IF($T1111 &lt;&gt; "", $H1111/$T1111, ""), ""),"")</f>
        <v/>
      </c>
      <c r="X1111" s="10" t="str">
        <f>IF(Overall!$A1113&lt;&gt;"",IF(AND(MONTH($O1111) &lt;= 4, MONTH($P1111) &gt;= 4), IF($T1111 &lt;&gt; "", $H1111/$T1111, ""), ""),"")</f>
        <v/>
      </c>
      <c r="Y1111" s="10" t="str">
        <f>IF(Overall!$A1113&lt;&gt;"",IF(AND(MONTH($O1111) &lt;= 5, MONTH($P1111) &gt;= 5), IF($T1111 &lt;&gt; "", $H1111/$T1111, ""), ""),"")</f>
        <v/>
      </c>
      <c r="Z1111" s="10" t="str">
        <f>IF(Overall!$A1113&lt;&gt;"",IF(AND(MONTH($O1111) &lt;= 6, MONTH($P1111) &gt;= 6), IF($T1111 &lt;&gt; "", $H1111/$T1111, ""), ""),"")</f>
        <v/>
      </c>
      <c r="AA1111" s="10" t="str">
        <f>IF(Overall!$A1113&lt;&gt;"",IF(AND(MONTH($O1111) &lt;= 7, MONTH($P1111) &gt;= 7 ), IF($T1111 &lt;&gt; "", $H1111/$T1111, ""), ""),"")</f>
        <v/>
      </c>
      <c r="AB1111" s="10" t="str">
        <f>IF(Overall!$A1113&lt;&gt;"",IF(AND(MONTH($O1111) &lt;= 8, MONTH($P1111) &gt;= 8), IF($T1111 &lt;&gt; "", $H1111/$T1111, ""), ""),"")</f>
        <v/>
      </c>
      <c r="AC1111" s="10" t="str">
        <f>IF(Overall!$A1113&lt;&gt;"",IF(AND(MONTH($O1111) &lt;= 9, MONTH($P1111) &gt;= 9), IF($T1111 &lt;&gt; "", $H1111/$T1111, ""), ""),"")</f>
        <v/>
      </c>
      <c r="AD1111" s="10" t="str">
        <f>IF(Overall!$A1113&lt;&gt;"",IF(AND(MONTH($O1111) &lt;= 10, MONTH($P1111) &gt;= 10), IF($T1111 &lt;&gt; "", $H1111/$T1111, ""), ""),"")</f>
        <v/>
      </c>
      <c r="AE1111" s="10" t="str">
        <f>IF(Overall!$A1113&lt;&gt;"",IF(AND(MONTH($O1111) &lt;= 11, MONTH($P1111) &gt;= 11), IF($T1111 &lt;&gt; "", $H1111/$T1111, ""), ""),"")</f>
        <v/>
      </c>
      <c r="AF1111" s="10" t="str">
        <f>IF(Overall!$A1113&lt;&gt;"",IF(AND(MONTH($O1111) &lt;= 12, MONTH($P1111) &gt;= 12), IF($T1111 &lt;&gt; "", $H1111/$T1111, ""), ""),"")</f>
        <v/>
      </c>
      <c r="AH1111" s="10" t="str">
        <f ca="1">IFERROR(IF(AND(NOW()&lt;= EOMONTH(DATE(YEAR($P1111),1, 1), 0), Overall!$A1113&lt;&gt;"", MONTH($O1111) &lt;= 1, MONTH($P1111) &gt;= 1), IF($T1111 &lt;&gt; "", $H1111/$T1111, ""), ""), "")</f>
        <v/>
      </c>
      <c r="AI1111" s="10" t="str">
        <f ca="1">IFERROR(IF(AND(NOW()&lt;= EOMONTH(DATE(YEAR($P1111),2, 1), 0), Overall!$A1113&lt;&gt;"", MONTH($O1111) &lt;= 2, MONTH($P1111) &gt;= 2), IF($T1111 &lt;&gt; "", $H1111/$T1111, ""), ""), "")</f>
        <v/>
      </c>
      <c r="AJ1111" s="10" t="str">
        <f ca="1">IFERROR(IF(AND(NOW()&lt;= EOMONTH(DATE(YEAR($P1111),3, 1), 0), Overall!$A1113&lt;&gt;"", MONTH($O1111) &lt;= 3, MONTH($P1111) &gt;= 3), IF($T1111 &lt;&gt; "", $H1111/$T1111, ""), ""), "")</f>
        <v/>
      </c>
      <c r="AK1111" s="10" t="str">
        <f ca="1">IFERROR(IF(AND(NOW()&lt;= EOMONTH(DATE(YEAR($P1111),4, 1), 0), Overall!$A1113&lt;&gt;"", MONTH($O1111) &lt;= 4, MONTH($P1111) &gt;= 4), IF($T1111 &lt;&gt; "", $H1111/$T1111, ""), ""), "")</f>
        <v/>
      </c>
      <c r="AL1111" s="10" t="str">
        <f ca="1">IFERROR(IF(AND(NOW()&lt;= EOMONTH(DATE(YEAR($P1111),5, 1), 0), Overall!$A1113&lt;&gt;"", MONTH($O1111) &lt;= 5, MONTH($P1111) &gt;= 5), IF($T1111 &lt;&gt; "", $H1111/$T1111, ""), ""), "")</f>
        <v/>
      </c>
      <c r="AM1111" s="10" t="str">
        <f ca="1">IFERROR(IF(AND(NOW()&lt;= EOMONTH(DATE(YEAR($P1111),6, 1), 0), Overall!$A1113&lt;&gt;"", MONTH($O1111) &lt;= 6, MONTH($P1111) &gt;= 6), IF($T1111 &lt;&gt; "", $H1111/$T1111, ""), ""), "")</f>
        <v/>
      </c>
      <c r="AN1111" s="10" t="str">
        <f ca="1">IFERROR(IF(AND(NOW()&lt;= EOMONTH(DATE(YEAR($P1111),7, 1), 0), Overall!$A1113&lt;&gt;"", MONTH($O1111) &lt;= 7, MONTH($P1111) &gt;= 7), IF($T1111 &lt;&gt; "", $H1111/$T1111, ""), ""), "")</f>
        <v/>
      </c>
      <c r="AO1111" s="10" t="str">
        <f ca="1">IFERROR(IF(AND(NOW()&lt;= EOMONTH(DATE(YEAR($P1111),8, 1), 0), Overall!$A1113&lt;&gt;"", MONTH($O1111) &lt;= 8, MONTH($P1111) &gt;= 8), IF($T1111 &lt;&gt; "", $H1111/$T1111, ""), ""), "")</f>
        <v/>
      </c>
      <c r="AP1111" s="10" t="str">
        <f ca="1">IFERROR(IF(AND(NOW()&lt;= EOMONTH(DATE(YEAR($P1111),9, 1), 0), Overall!$A1113&lt;&gt;"", MONTH($O1111) &lt;= 9, MONTH($P1111) &gt;= 9), IF($T1111 &lt;&gt; "", $H1111/$T1111, ""), ""), "")</f>
        <v/>
      </c>
      <c r="AQ1111" s="10" t="str">
        <f ca="1">IFERROR(IF(AND(NOW()&lt;= EOMONTH(DATE(YEAR($P1111),10, 1), 0), Overall!$A1113&lt;&gt;"", MONTH($O1111) &lt;= 10, MONTH($P1111) &gt;= 10), IF($T1111 &lt;&gt; "", $H1111/$T1111, ""), ""), "")</f>
        <v/>
      </c>
      <c r="AR1111" s="10" t="str">
        <f ca="1">IFERROR(IF(AND(NOW()&lt;= EOMONTH(DATE(YEAR($P1111),11, 1), 0), Overall!$A1113&lt;&gt;"", MONTH($O1111) &lt;=11, MONTH($P1111) &gt;= 11), IF($T1111 &lt;&gt; "", $H1111/$T1111, ""), ""), "")</f>
        <v/>
      </c>
      <c r="AS1111" s="10" t="str">
        <f ca="1">IFERROR(IF(AND(NOW()&lt;= EOMONTH(DATE(YEAR($P1111),12, 1), 0), Overall!$A1113&lt;&gt;"", MONTH($O1111) &lt;= 12, MONTH($P1111) &gt;= 12), IF($T1111 &lt;&gt; "", $H1111/$T1111, ""), ""), "")</f>
        <v/>
      </c>
      <c r="AT1111" s="16">
        <f t="shared" ca="1" si="34"/>
        <v>0</v>
      </c>
    </row>
    <row r="1112" spans="1:46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6" t="str">
        <f>IF(Overall!T1114&lt;&gt;"",VALUE(Overall!T1114),"")</f>
        <v/>
      </c>
      <c r="O1112" s="7" t="str">
        <f>IF(Overall!L1114&lt;&gt;"", DATEVALUE(Overall!L1114), "")</f>
        <v/>
      </c>
      <c r="P1112" s="7" t="str">
        <f>IF(Overall!M1114&lt;&gt;"", DATEVALUE(Overall!M1114), "")</f>
        <v/>
      </c>
      <c r="Q1112" s="7" t="str">
        <f>IF(Overall!S1114&lt;&gt;"",_xlfn.VALUETOTEXT(Overall!S1114),"")</f>
        <v/>
      </c>
      <c r="R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S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T1112" s="5" t="str">
        <f t="shared" si="35"/>
        <v/>
      </c>
      <c r="U1112" s="10" t="str">
        <f>IF(Overall!$A1114&lt;&gt;"",IF(AND(MONTH($O1112) &lt;= 1, MONTH($P1112) &gt;= 1), IF($T1112 &lt;&gt; "", $H1112/$T1112, ""), ""),"")</f>
        <v/>
      </c>
      <c r="V1112" s="10" t="str">
        <f>IF(Overall!$A1114&lt;&gt;"",IF(AND(MONTH($O1112) &lt;= 2, MONTH($P1112) &gt;= 2), IF($T1112 &lt;&gt; "", $H1112/$T1112, ""), ""),"")</f>
        <v/>
      </c>
      <c r="W1112" s="10" t="str">
        <f>IF(Overall!$A1114&lt;&gt;"",IF(AND(MONTH($O1112) &lt;= 3, MONTH($P1112) &gt;= 3), IF($T1112 &lt;&gt; "", $H1112/$T1112, ""), ""),"")</f>
        <v/>
      </c>
      <c r="X1112" s="10" t="str">
        <f>IF(Overall!$A1114&lt;&gt;"",IF(AND(MONTH($O1112) &lt;= 4, MONTH($P1112) &gt;= 4), IF($T1112 &lt;&gt; "", $H1112/$T1112, ""), ""),"")</f>
        <v/>
      </c>
      <c r="Y1112" s="10" t="str">
        <f>IF(Overall!$A1114&lt;&gt;"",IF(AND(MONTH($O1112) &lt;= 5, MONTH($P1112) &gt;= 5), IF($T1112 &lt;&gt; "", $H1112/$T1112, ""), ""),"")</f>
        <v/>
      </c>
      <c r="Z1112" s="10" t="str">
        <f>IF(Overall!$A1114&lt;&gt;"",IF(AND(MONTH($O1112) &lt;= 6, MONTH($P1112) &gt;= 6), IF($T1112 &lt;&gt; "", $H1112/$T1112, ""), ""),"")</f>
        <v/>
      </c>
      <c r="AA1112" s="10" t="str">
        <f>IF(Overall!$A1114&lt;&gt;"",IF(AND(MONTH($O1112) &lt;= 7, MONTH($P1112) &gt;= 7 ), IF($T1112 &lt;&gt; "", $H1112/$T1112, ""), ""),"")</f>
        <v/>
      </c>
      <c r="AB1112" s="10" t="str">
        <f>IF(Overall!$A1114&lt;&gt;"",IF(AND(MONTH($O1112) &lt;= 8, MONTH($P1112) &gt;= 8), IF($T1112 &lt;&gt; "", $H1112/$T1112, ""), ""),"")</f>
        <v/>
      </c>
      <c r="AC1112" s="10" t="str">
        <f>IF(Overall!$A1114&lt;&gt;"",IF(AND(MONTH($O1112) &lt;= 9, MONTH($P1112) &gt;= 9), IF($T1112 &lt;&gt; "", $H1112/$T1112, ""), ""),"")</f>
        <v/>
      </c>
      <c r="AD1112" s="10" t="str">
        <f>IF(Overall!$A1114&lt;&gt;"",IF(AND(MONTH($O1112) &lt;= 10, MONTH($P1112) &gt;= 10), IF($T1112 &lt;&gt; "", $H1112/$T1112, ""), ""),"")</f>
        <v/>
      </c>
      <c r="AE1112" s="10" t="str">
        <f>IF(Overall!$A1114&lt;&gt;"",IF(AND(MONTH($O1112) &lt;= 11, MONTH($P1112) &gt;= 11), IF($T1112 &lt;&gt; "", $H1112/$T1112, ""), ""),"")</f>
        <v/>
      </c>
      <c r="AF1112" s="10" t="str">
        <f>IF(Overall!$A1114&lt;&gt;"",IF(AND(MONTH($O1112) &lt;= 12, MONTH($P1112) &gt;= 12), IF($T1112 &lt;&gt; "", $H1112/$T1112, ""), ""),"")</f>
        <v/>
      </c>
      <c r="AH1112" s="10" t="str">
        <f ca="1">IFERROR(IF(AND(NOW()&lt;= EOMONTH(DATE(YEAR($P1112),1, 1), 0), Overall!$A1114&lt;&gt;"", MONTH($O1112) &lt;= 1, MONTH($P1112) &gt;= 1), IF($T1112 &lt;&gt; "", $H1112/$T1112, ""), ""), "")</f>
        <v/>
      </c>
      <c r="AI1112" s="10" t="str">
        <f ca="1">IFERROR(IF(AND(NOW()&lt;= EOMONTH(DATE(YEAR($P1112),2, 1), 0), Overall!$A1114&lt;&gt;"", MONTH($O1112) &lt;= 2, MONTH($P1112) &gt;= 2), IF($T1112 &lt;&gt; "", $H1112/$T1112, ""), ""), "")</f>
        <v/>
      </c>
      <c r="AJ1112" s="10" t="str">
        <f ca="1">IFERROR(IF(AND(NOW()&lt;= EOMONTH(DATE(YEAR($P1112),3, 1), 0), Overall!$A1114&lt;&gt;"", MONTH($O1112) &lt;= 3, MONTH($P1112) &gt;= 3), IF($T1112 &lt;&gt; "", $H1112/$T1112, ""), ""), "")</f>
        <v/>
      </c>
      <c r="AK1112" s="10" t="str">
        <f ca="1">IFERROR(IF(AND(NOW()&lt;= EOMONTH(DATE(YEAR($P1112),4, 1), 0), Overall!$A1114&lt;&gt;"", MONTH($O1112) &lt;= 4, MONTH($P1112) &gt;= 4), IF($T1112 &lt;&gt; "", $H1112/$T1112, ""), ""), "")</f>
        <v/>
      </c>
      <c r="AL1112" s="10" t="str">
        <f ca="1">IFERROR(IF(AND(NOW()&lt;= EOMONTH(DATE(YEAR($P1112),5, 1), 0), Overall!$A1114&lt;&gt;"", MONTH($O1112) &lt;= 5, MONTH($P1112) &gt;= 5), IF($T1112 &lt;&gt; "", $H1112/$T1112, ""), ""), "")</f>
        <v/>
      </c>
      <c r="AM1112" s="10" t="str">
        <f ca="1">IFERROR(IF(AND(NOW()&lt;= EOMONTH(DATE(YEAR($P1112),6, 1), 0), Overall!$A1114&lt;&gt;"", MONTH($O1112) &lt;= 6, MONTH($P1112) &gt;= 6), IF($T1112 &lt;&gt; "", $H1112/$T1112, ""), ""), "")</f>
        <v/>
      </c>
      <c r="AN1112" s="10" t="str">
        <f ca="1">IFERROR(IF(AND(NOW()&lt;= EOMONTH(DATE(YEAR($P1112),7, 1), 0), Overall!$A1114&lt;&gt;"", MONTH($O1112) &lt;= 7, MONTH($P1112) &gt;= 7), IF($T1112 &lt;&gt; "", $H1112/$T1112, ""), ""), "")</f>
        <v/>
      </c>
      <c r="AO1112" s="10" t="str">
        <f ca="1">IFERROR(IF(AND(NOW()&lt;= EOMONTH(DATE(YEAR($P1112),8, 1), 0), Overall!$A1114&lt;&gt;"", MONTH($O1112) &lt;= 8, MONTH($P1112) &gt;= 8), IF($T1112 &lt;&gt; "", $H1112/$T1112, ""), ""), "")</f>
        <v/>
      </c>
      <c r="AP1112" s="10" t="str">
        <f ca="1">IFERROR(IF(AND(NOW()&lt;= EOMONTH(DATE(YEAR($P1112),9, 1), 0), Overall!$A1114&lt;&gt;"", MONTH($O1112) &lt;= 9, MONTH($P1112) &gt;= 9), IF($T1112 &lt;&gt; "", $H1112/$T1112, ""), ""), "")</f>
        <v/>
      </c>
      <c r="AQ1112" s="10" t="str">
        <f ca="1">IFERROR(IF(AND(NOW()&lt;= EOMONTH(DATE(YEAR($P1112),10, 1), 0), Overall!$A1114&lt;&gt;"", MONTH($O1112) &lt;= 10, MONTH($P1112) &gt;= 10), IF($T1112 &lt;&gt; "", $H1112/$T1112, ""), ""), "")</f>
        <v/>
      </c>
      <c r="AR1112" s="10" t="str">
        <f ca="1">IFERROR(IF(AND(NOW()&lt;= EOMONTH(DATE(YEAR($P1112),11, 1), 0), Overall!$A1114&lt;&gt;"", MONTH($O1112) &lt;=11, MONTH($P1112) &gt;= 11), IF($T1112 &lt;&gt; "", $H1112/$T1112, ""), ""), "")</f>
        <v/>
      </c>
      <c r="AS1112" s="10" t="str">
        <f ca="1">IFERROR(IF(AND(NOW()&lt;= EOMONTH(DATE(YEAR($P1112),12, 1), 0), Overall!$A1114&lt;&gt;"", MONTH($O1112) &lt;= 12, MONTH($P1112) &gt;= 12), IF($T1112 &lt;&gt; "", $H1112/$T1112, ""), ""), "")</f>
        <v/>
      </c>
      <c r="AT1112" s="16">
        <f t="shared" ca="1" si="34"/>
        <v>0</v>
      </c>
    </row>
    <row r="1113" spans="1:46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6" t="str">
        <f>IF(Overall!T1115&lt;&gt;"",VALUE(Overall!T1115),"")</f>
        <v/>
      </c>
      <c r="O1113" s="7" t="str">
        <f>IF(Overall!L1115&lt;&gt;"", DATEVALUE(Overall!L1115), "")</f>
        <v/>
      </c>
      <c r="P1113" s="7" t="str">
        <f>IF(Overall!M1115&lt;&gt;"", DATEVALUE(Overall!M1115), "")</f>
        <v/>
      </c>
      <c r="Q1113" s="7" t="str">
        <f>IF(Overall!S1115&lt;&gt;"",_xlfn.VALUETOTEXT(Overall!S1115),"")</f>
        <v/>
      </c>
      <c r="R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S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T1113" s="5" t="str">
        <f t="shared" si="35"/>
        <v/>
      </c>
      <c r="U1113" s="10" t="str">
        <f>IF(Overall!$A1115&lt;&gt;"",IF(AND(MONTH($O1113) &lt;= 1, MONTH($P1113) &gt;= 1), IF($T1113 &lt;&gt; "", $H1113/$T1113, ""), ""),"")</f>
        <v/>
      </c>
      <c r="V1113" s="10" t="str">
        <f>IF(Overall!$A1115&lt;&gt;"",IF(AND(MONTH($O1113) &lt;= 2, MONTH($P1113) &gt;= 2), IF($T1113 &lt;&gt; "", $H1113/$T1113, ""), ""),"")</f>
        <v/>
      </c>
      <c r="W1113" s="10" t="str">
        <f>IF(Overall!$A1115&lt;&gt;"",IF(AND(MONTH($O1113) &lt;= 3, MONTH($P1113) &gt;= 3), IF($T1113 &lt;&gt; "", $H1113/$T1113, ""), ""),"")</f>
        <v/>
      </c>
      <c r="X1113" s="10" t="str">
        <f>IF(Overall!$A1115&lt;&gt;"",IF(AND(MONTH($O1113) &lt;= 4, MONTH($P1113) &gt;= 4), IF($T1113 &lt;&gt; "", $H1113/$T1113, ""), ""),"")</f>
        <v/>
      </c>
      <c r="Y1113" s="10" t="str">
        <f>IF(Overall!$A1115&lt;&gt;"",IF(AND(MONTH($O1113) &lt;= 5, MONTH($P1113) &gt;= 5), IF($T1113 &lt;&gt; "", $H1113/$T1113, ""), ""),"")</f>
        <v/>
      </c>
      <c r="Z1113" s="10" t="str">
        <f>IF(Overall!$A1115&lt;&gt;"",IF(AND(MONTH($O1113) &lt;= 6, MONTH($P1113) &gt;= 6), IF($T1113 &lt;&gt; "", $H1113/$T1113, ""), ""),"")</f>
        <v/>
      </c>
      <c r="AA1113" s="10" t="str">
        <f>IF(Overall!$A1115&lt;&gt;"",IF(AND(MONTH($O1113) &lt;= 7, MONTH($P1113) &gt;= 7 ), IF($T1113 &lt;&gt; "", $H1113/$T1113, ""), ""),"")</f>
        <v/>
      </c>
      <c r="AB1113" s="10" t="str">
        <f>IF(Overall!$A1115&lt;&gt;"",IF(AND(MONTH($O1113) &lt;= 8, MONTH($P1113) &gt;= 8), IF($T1113 &lt;&gt; "", $H1113/$T1113, ""), ""),"")</f>
        <v/>
      </c>
      <c r="AC1113" s="10" t="str">
        <f>IF(Overall!$A1115&lt;&gt;"",IF(AND(MONTH($O1113) &lt;= 9, MONTH($P1113) &gt;= 9), IF($T1113 &lt;&gt; "", $H1113/$T1113, ""), ""),"")</f>
        <v/>
      </c>
      <c r="AD1113" s="10" t="str">
        <f>IF(Overall!$A1115&lt;&gt;"",IF(AND(MONTH($O1113) &lt;= 10, MONTH($P1113) &gt;= 10), IF($T1113 &lt;&gt; "", $H1113/$T1113, ""), ""),"")</f>
        <v/>
      </c>
      <c r="AE1113" s="10" t="str">
        <f>IF(Overall!$A1115&lt;&gt;"",IF(AND(MONTH($O1113) &lt;= 11, MONTH($P1113) &gt;= 11), IF($T1113 &lt;&gt; "", $H1113/$T1113, ""), ""),"")</f>
        <v/>
      </c>
      <c r="AF1113" s="10" t="str">
        <f>IF(Overall!$A1115&lt;&gt;"",IF(AND(MONTH($O1113) &lt;= 12, MONTH($P1113) &gt;= 12), IF($T1113 &lt;&gt; "", $H1113/$T1113, ""), ""),"")</f>
        <v/>
      </c>
      <c r="AH1113" s="10" t="str">
        <f ca="1">IFERROR(IF(AND(NOW()&lt;= EOMONTH(DATE(YEAR($P1113),1, 1), 0), Overall!$A1115&lt;&gt;"", MONTH($O1113) &lt;= 1, MONTH($P1113) &gt;= 1), IF($T1113 &lt;&gt; "", $H1113/$T1113, ""), ""), "")</f>
        <v/>
      </c>
      <c r="AI1113" s="10" t="str">
        <f ca="1">IFERROR(IF(AND(NOW()&lt;= EOMONTH(DATE(YEAR($P1113),2, 1), 0), Overall!$A1115&lt;&gt;"", MONTH($O1113) &lt;= 2, MONTH($P1113) &gt;= 2), IF($T1113 &lt;&gt; "", $H1113/$T1113, ""), ""), "")</f>
        <v/>
      </c>
      <c r="AJ1113" s="10" t="str">
        <f ca="1">IFERROR(IF(AND(NOW()&lt;= EOMONTH(DATE(YEAR($P1113),3, 1), 0), Overall!$A1115&lt;&gt;"", MONTH($O1113) &lt;= 3, MONTH($P1113) &gt;= 3), IF($T1113 &lt;&gt; "", $H1113/$T1113, ""), ""), "")</f>
        <v/>
      </c>
      <c r="AK1113" s="10" t="str">
        <f ca="1">IFERROR(IF(AND(NOW()&lt;= EOMONTH(DATE(YEAR($P1113),4, 1), 0), Overall!$A1115&lt;&gt;"", MONTH($O1113) &lt;= 4, MONTH($P1113) &gt;= 4), IF($T1113 &lt;&gt; "", $H1113/$T1113, ""), ""), "")</f>
        <v/>
      </c>
      <c r="AL1113" s="10" t="str">
        <f ca="1">IFERROR(IF(AND(NOW()&lt;= EOMONTH(DATE(YEAR($P1113),5, 1), 0), Overall!$A1115&lt;&gt;"", MONTH($O1113) &lt;= 5, MONTH($P1113) &gt;= 5), IF($T1113 &lt;&gt; "", $H1113/$T1113, ""), ""), "")</f>
        <v/>
      </c>
      <c r="AM1113" s="10" t="str">
        <f ca="1">IFERROR(IF(AND(NOW()&lt;= EOMONTH(DATE(YEAR($P1113),6, 1), 0), Overall!$A1115&lt;&gt;"", MONTH($O1113) &lt;= 6, MONTH($P1113) &gt;= 6), IF($T1113 &lt;&gt; "", $H1113/$T1113, ""), ""), "")</f>
        <v/>
      </c>
      <c r="AN1113" s="10" t="str">
        <f ca="1">IFERROR(IF(AND(NOW()&lt;= EOMONTH(DATE(YEAR($P1113),7, 1), 0), Overall!$A1115&lt;&gt;"", MONTH($O1113) &lt;= 7, MONTH($P1113) &gt;= 7), IF($T1113 &lt;&gt; "", $H1113/$T1113, ""), ""), "")</f>
        <v/>
      </c>
      <c r="AO1113" s="10" t="str">
        <f ca="1">IFERROR(IF(AND(NOW()&lt;= EOMONTH(DATE(YEAR($P1113),8, 1), 0), Overall!$A1115&lt;&gt;"", MONTH($O1113) &lt;= 8, MONTH($P1113) &gt;= 8), IF($T1113 &lt;&gt; "", $H1113/$T1113, ""), ""), "")</f>
        <v/>
      </c>
      <c r="AP1113" s="10" t="str">
        <f ca="1">IFERROR(IF(AND(NOW()&lt;= EOMONTH(DATE(YEAR($P1113),9, 1), 0), Overall!$A1115&lt;&gt;"", MONTH($O1113) &lt;= 9, MONTH($P1113) &gt;= 9), IF($T1113 &lt;&gt; "", $H1113/$T1113, ""), ""), "")</f>
        <v/>
      </c>
      <c r="AQ1113" s="10" t="str">
        <f ca="1">IFERROR(IF(AND(NOW()&lt;= EOMONTH(DATE(YEAR($P1113),10, 1), 0), Overall!$A1115&lt;&gt;"", MONTH($O1113) &lt;= 10, MONTH($P1113) &gt;= 10), IF($T1113 &lt;&gt; "", $H1113/$T1113, ""), ""), "")</f>
        <v/>
      </c>
      <c r="AR1113" s="10" t="str">
        <f ca="1">IFERROR(IF(AND(NOW()&lt;= EOMONTH(DATE(YEAR($P1113),11, 1), 0), Overall!$A1115&lt;&gt;"", MONTH($O1113) &lt;=11, MONTH($P1113) &gt;= 11), IF($T1113 &lt;&gt; "", $H1113/$T1113, ""), ""), "")</f>
        <v/>
      </c>
      <c r="AS1113" s="10" t="str">
        <f ca="1">IFERROR(IF(AND(NOW()&lt;= EOMONTH(DATE(YEAR($P1113),12, 1), 0), Overall!$A1115&lt;&gt;"", MONTH($O1113) &lt;= 12, MONTH($P1113) &gt;= 12), IF($T1113 &lt;&gt; "", $H1113/$T1113, ""), ""), "")</f>
        <v/>
      </c>
      <c r="AT1113" s="16">
        <f t="shared" ca="1" si="34"/>
        <v>0</v>
      </c>
    </row>
    <row r="1114" spans="1:46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6" t="str">
        <f>IF(Overall!T1116&lt;&gt;"",VALUE(Overall!T1116),"")</f>
        <v/>
      </c>
      <c r="O1114" s="7" t="str">
        <f>IF(Overall!L1116&lt;&gt;"", DATEVALUE(Overall!L1116), "")</f>
        <v/>
      </c>
      <c r="P1114" s="7" t="str">
        <f>IF(Overall!M1116&lt;&gt;"", DATEVALUE(Overall!M1116), "")</f>
        <v/>
      </c>
      <c r="Q1114" s="7" t="str">
        <f>IF(Overall!S1116&lt;&gt;"",_xlfn.VALUETOTEXT(Overall!S1116),"")</f>
        <v/>
      </c>
      <c r="R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S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T1114" s="5" t="str">
        <f t="shared" si="35"/>
        <v/>
      </c>
      <c r="U1114" s="10" t="str">
        <f>IF(Overall!$A1116&lt;&gt;"",IF(AND(MONTH($O1114) &lt;= 1, MONTH($P1114) &gt;= 1), IF($T1114 &lt;&gt; "", $H1114/$T1114, ""), ""),"")</f>
        <v/>
      </c>
      <c r="V1114" s="10" t="str">
        <f>IF(Overall!$A1116&lt;&gt;"",IF(AND(MONTH($O1114) &lt;= 2, MONTH($P1114) &gt;= 2), IF($T1114 &lt;&gt; "", $H1114/$T1114, ""), ""),"")</f>
        <v/>
      </c>
      <c r="W1114" s="10" t="str">
        <f>IF(Overall!$A1116&lt;&gt;"",IF(AND(MONTH($O1114) &lt;= 3, MONTH($P1114) &gt;= 3), IF($T1114 &lt;&gt; "", $H1114/$T1114, ""), ""),"")</f>
        <v/>
      </c>
      <c r="X1114" s="10" t="str">
        <f>IF(Overall!$A1116&lt;&gt;"",IF(AND(MONTH($O1114) &lt;= 4, MONTH($P1114) &gt;= 4), IF($T1114 &lt;&gt; "", $H1114/$T1114, ""), ""),"")</f>
        <v/>
      </c>
      <c r="Y1114" s="10" t="str">
        <f>IF(Overall!$A1116&lt;&gt;"",IF(AND(MONTH($O1114) &lt;= 5, MONTH($P1114) &gt;= 5), IF($T1114 &lt;&gt; "", $H1114/$T1114, ""), ""),"")</f>
        <v/>
      </c>
      <c r="Z1114" s="10" t="str">
        <f>IF(Overall!$A1116&lt;&gt;"",IF(AND(MONTH($O1114) &lt;= 6, MONTH($P1114) &gt;= 6), IF($T1114 &lt;&gt; "", $H1114/$T1114, ""), ""),"")</f>
        <v/>
      </c>
      <c r="AA1114" s="10" t="str">
        <f>IF(Overall!$A1116&lt;&gt;"",IF(AND(MONTH($O1114) &lt;= 7, MONTH($P1114) &gt;= 7 ), IF($T1114 &lt;&gt; "", $H1114/$T1114, ""), ""),"")</f>
        <v/>
      </c>
      <c r="AB1114" s="10" t="str">
        <f>IF(Overall!$A1116&lt;&gt;"",IF(AND(MONTH($O1114) &lt;= 8, MONTH($P1114) &gt;= 8), IF($T1114 &lt;&gt; "", $H1114/$T1114, ""), ""),"")</f>
        <v/>
      </c>
      <c r="AC1114" s="10" t="str">
        <f>IF(Overall!$A1116&lt;&gt;"",IF(AND(MONTH($O1114) &lt;= 9, MONTH($P1114) &gt;= 9), IF($T1114 &lt;&gt; "", $H1114/$T1114, ""), ""),"")</f>
        <v/>
      </c>
      <c r="AD1114" s="10" t="str">
        <f>IF(Overall!$A1116&lt;&gt;"",IF(AND(MONTH($O1114) &lt;= 10, MONTH($P1114) &gt;= 10), IF($T1114 &lt;&gt; "", $H1114/$T1114, ""), ""),"")</f>
        <v/>
      </c>
      <c r="AE1114" s="10" t="str">
        <f>IF(Overall!$A1116&lt;&gt;"",IF(AND(MONTH($O1114) &lt;= 11, MONTH($P1114) &gt;= 11), IF($T1114 &lt;&gt; "", $H1114/$T1114, ""), ""),"")</f>
        <v/>
      </c>
      <c r="AF1114" s="10" t="str">
        <f>IF(Overall!$A1116&lt;&gt;"",IF(AND(MONTH($O1114) &lt;= 12, MONTH($P1114) &gt;= 12), IF($T1114 &lt;&gt; "", $H1114/$T1114, ""), ""),"")</f>
        <v/>
      </c>
      <c r="AH1114" s="10" t="str">
        <f ca="1">IFERROR(IF(AND(NOW()&lt;= EOMONTH(DATE(YEAR($P1114),1, 1), 0), Overall!$A1116&lt;&gt;"", MONTH($O1114) &lt;= 1, MONTH($P1114) &gt;= 1), IF($T1114 &lt;&gt; "", $H1114/$T1114, ""), ""), "")</f>
        <v/>
      </c>
      <c r="AI1114" s="10" t="str">
        <f ca="1">IFERROR(IF(AND(NOW()&lt;= EOMONTH(DATE(YEAR($P1114),2, 1), 0), Overall!$A1116&lt;&gt;"", MONTH($O1114) &lt;= 2, MONTH($P1114) &gt;= 2), IF($T1114 &lt;&gt; "", $H1114/$T1114, ""), ""), "")</f>
        <v/>
      </c>
      <c r="AJ1114" s="10" t="str">
        <f ca="1">IFERROR(IF(AND(NOW()&lt;= EOMONTH(DATE(YEAR($P1114),3, 1), 0), Overall!$A1116&lt;&gt;"", MONTH($O1114) &lt;= 3, MONTH($P1114) &gt;= 3), IF($T1114 &lt;&gt; "", $H1114/$T1114, ""), ""), "")</f>
        <v/>
      </c>
      <c r="AK1114" s="10" t="str">
        <f ca="1">IFERROR(IF(AND(NOW()&lt;= EOMONTH(DATE(YEAR($P1114),4, 1), 0), Overall!$A1116&lt;&gt;"", MONTH($O1114) &lt;= 4, MONTH($P1114) &gt;= 4), IF($T1114 &lt;&gt; "", $H1114/$T1114, ""), ""), "")</f>
        <v/>
      </c>
      <c r="AL1114" s="10" t="str">
        <f ca="1">IFERROR(IF(AND(NOW()&lt;= EOMONTH(DATE(YEAR($P1114),5, 1), 0), Overall!$A1116&lt;&gt;"", MONTH($O1114) &lt;= 5, MONTH($P1114) &gt;= 5), IF($T1114 &lt;&gt; "", $H1114/$T1114, ""), ""), "")</f>
        <v/>
      </c>
      <c r="AM1114" s="10" t="str">
        <f ca="1">IFERROR(IF(AND(NOW()&lt;= EOMONTH(DATE(YEAR($P1114),6, 1), 0), Overall!$A1116&lt;&gt;"", MONTH($O1114) &lt;= 6, MONTH($P1114) &gt;= 6), IF($T1114 &lt;&gt; "", $H1114/$T1114, ""), ""), "")</f>
        <v/>
      </c>
      <c r="AN1114" s="10" t="str">
        <f ca="1">IFERROR(IF(AND(NOW()&lt;= EOMONTH(DATE(YEAR($P1114),7, 1), 0), Overall!$A1116&lt;&gt;"", MONTH($O1114) &lt;= 7, MONTH($P1114) &gt;= 7), IF($T1114 &lt;&gt; "", $H1114/$T1114, ""), ""), "")</f>
        <v/>
      </c>
      <c r="AO1114" s="10" t="str">
        <f ca="1">IFERROR(IF(AND(NOW()&lt;= EOMONTH(DATE(YEAR($P1114),8, 1), 0), Overall!$A1116&lt;&gt;"", MONTH($O1114) &lt;= 8, MONTH($P1114) &gt;= 8), IF($T1114 &lt;&gt; "", $H1114/$T1114, ""), ""), "")</f>
        <v/>
      </c>
      <c r="AP1114" s="10" t="str">
        <f ca="1">IFERROR(IF(AND(NOW()&lt;= EOMONTH(DATE(YEAR($P1114),9, 1), 0), Overall!$A1116&lt;&gt;"", MONTH($O1114) &lt;= 9, MONTH($P1114) &gt;= 9), IF($T1114 &lt;&gt; "", $H1114/$T1114, ""), ""), "")</f>
        <v/>
      </c>
      <c r="AQ1114" s="10" t="str">
        <f ca="1">IFERROR(IF(AND(NOW()&lt;= EOMONTH(DATE(YEAR($P1114),10, 1), 0), Overall!$A1116&lt;&gt;"", MONTH($O1114) &lt;= 10, MONTH($P1114) &gt;= 10), IF($T1114 &lt;&gt; "", $H1114/$T1114, ""), ""), "")</f>
        <v/>
      </c>
      <c r="AR1114" s="10" t="str">
        <f ca="1">IFERROR(IF(AND(NOW()&lt;= EOMONTH(DATE(YEAR($P1114),11, 1), 0), Overall!$A1116&lt;&gt;"", MONTH($O1114) &lt;=11, MONTH($P1114) &gt;= 11), IF($T1114 &lt;&gt; "", $H1114/$T1114, ""), ""), "")</f>
        <v/>
      </c>
      <c r="AS1114" s="10" t="str">
        <f ca="1">IFERROR(IF(AND(NOW()&lt;= EOMONTH(DATE(YEAR($P1114),12, 1), 0), Overall!$A1116&lt;&gt;"", MONTH($O1114) &lt;= 12, MONTH($P1114) &gt;= 12), IF($T1114 &lt;&gt; "", $H1114/$T1114, ""), ""), "")</f>
        <v/>
      </c>
      <c r="AT1114" s="16">
        <f t="shared" ca="1" si="34"/>
        <v>0</v>
      </c>
    </row>
    <row r="1115" spans="1:46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6" t="str">
        <f>IF(Overall!T1117&lt;&gt;"",VALUE(Overall!T1117),"")</f>
        <v/>
      </c>
      <c r="O1115" s="7" t="str">
        <f>IF(Overall!L1117&lt;&gt;"", DATEVALUE(Overall!L1117), "")</f>
        <v/>
      </c>
      <c r="P1115" s="7" t="str">
        <f>IF(Overall!M1117&lt;&gt;"", DATEVALUE(Overall!M1117), "")</f>
        <v/>
      </c>
      <c r="Q1115" s="7" t="str">
        <f>IF(Overall!S1117&lt;&gt;"",_xlfn.VALUETOTEXT(Overall!S1117),"")</f>
        <v/>
      </c>
      <c r="R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S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T1115" s="5" t="str">
        <f t="shared" si="35"/>
        <v/>
      </c>
      <c r="U1115" s="10" t="str">
        <f>IF(Overall!$A1117&lt;&gt;"",IF(AND(MONTH($O1115) &lt;= 1, MONTH($P1115) &gt;= 1), IF($T1115 &lt;&gt; "", $H1115/$T1115, ""), ""),"")</f>
        <v/>
      </c>
      <c r="V1115" s="10" t="str">
        <f>IF(Overall!$A1117&lt;&gt;"",IF(AND(MONTH($O1115) &lt;= 2, MONTH($P1115) &gt;= 2), IF($T1115 &lt;&gt; "", $H1115/$T1115, ""), ""),"")</f>
        <v/>
      </c>
      <c r="W1115" s="10" t="str">
        <f>IF(Overall!$A1117&lt;&gt;"",IF(AND(MONTH($O1115) &lt;= 3, MONTH($P1115) &gt;= 3), IF($T1115 &lt;&gt; "", $H1115/$T1115, ""), ""),"")</f>
        <v/>
      </c>
      <c r="X1115" s="10" t="str">
        <f>IF(Overall!$A1117&lt;&gt;"",IF(AND(MONTH($O1115) &lt;= 4, MONTH($P1115) &gt;= 4), IF($T1115 &lt;&gt; "", $H1115/$T1115, ""), ""),"")</f>
        <v/>
      </c>
      <c r="Y1115" s="10" t="str">
        <f>IF(Overall!$A1117&lt;&gt;"",IF(AND(MONTH($O1115) &lt;= 5, MONTH($P1115) &gt;= 5), IF($T1115 &lt;&gt; "", $H1115/$T1115, ""), ""),"")</f>
        <v/>
      </c>
      <c r="Z1115" s="10" t="str">
        <f>IF(Overall!$A1117&lt;&gt;"",IF(AND(MONTH($O1115) &lt;= 6, MONTH($P1115) &gt;= 6), IF($T1115 &lt;&gt; "", $H1115/$T1115, ""), ""),"")</f>
        <v/>
      </c>
      <c r="AA1115" s="10" t="str">
        <f>IF(Overall!$A1117&lt;&gt;"",IF(AND(MONTH($O1115) &lt;= 7, MONTH($P1115) &gt;= 7 ), IF($T1115 &lt;&gt; "", $H1115/$T1115, ""), ""),"")</f>
        <v/>
      </c>
      <c r="AB1115" s="10" t="str">
        <f>IF(Overall!$A1117&lt;&gt;"",IF(AND(MONTH($O1115) &lt;= 8, MONTH($P1115) &gt;= 8), IF($T1115 &lt;&gt; "", $H1115/$T1115, ""), ""),"")</f>
        <v/>
      </c>
      <c r="AC1115" s="10" t="str">
        <f>IF(Overall!$A1117&lt;&gt;"",IF(AND(MONTH($O1115) &lt;= 9, MONTH($P1115) &gt;= 9), IF($T1115 &lt;&gt; "", $H1115/$T1115, ""), ""),"")</f>
        <v/>
      </c>
      <c r="AD1115" s="10" t="str">
        <f>IF(Overall!$A1117&lt;&gt;"",IF(AND(MONTH($O1115) &lt;= 10, MONTH($P1115) &gt;= 10), IF($T1115 &lt;&gt; "", $H1115/$T1115, ""), ""),"")</f>
        <v/>
      </c>
      <c r="AE1115" s="10" t="str">
        <f>IF(Overall!$A1117&lt;&gt;"",IF(AND(MONTH($O1115) &lt;= 11, MONTH($P1115) &gt;= 11), IF($T1115 &lt;&gt; "", $H1115/$T1115, ""), ""),"")</f>
        <v/>
      </c>
      <c r="AF1115" s="10" t="str">
        <f>IF(Overall!$A1117&lt;&gt;"",IF(AND(MONTH($O1115) &lt;= 12, MONTH($P1115) &gt;= 12), IF($T1115 &lt;&gt; "", $H1115/$T1115, ""), ""),"")</f>
        <v/>
      </c>
      <c r="AH1115" s="10" t="str">
        <f ca="1">IFERROR(IF(AND(NOW()&lt;= EOMONTH(DATE(YEAR($P1115),1, 1), 0), Overall!$A1117&lt;&gt;"", MONTH($O1115) &lt;= 1, MONTH($P1115) &gt;= 1), IF($T1115 &lt;&gt; "", $H1115/$T1115, ""), ""), "")</f>
        <v/>
      </c>
      <c r="AI1115" s="10" t="str">
        <f ca="1">IFERROR(IF(AND(NOW()&lt;= EOMONTH(DATE(YEAR($P1115),2, 1), 0), Overall!$A1117&lt;&gt;"", MONTH($O1115) &lt;= 2, MONTH($P1115) &gt;= 2), IF($T1115 &lt;&gt; "", $H1115/$T1115, ""), ""), "")</f>
        <v/>
      </c>
      <c r="AJ1115" s="10" t="str">
        <f ca="1">IFERROR(IF(AND(NOW()&lt;= EOMONTH(DATE(YEAR($P1115),3, 1), 0), Overall!$A1117&lt;&gt;"", MONTH($O1115) &lt;= 3, MONTH($P1115) &gt;= 3), IF($T1115 &lt;&gt; "", $H1115/$T1115, ""), ""), "")</f>
        <v/>
      </c>
      <c r="AK1115" s="10" t="str">
        <f ca="1">IFERROR(IF(AND(NOW()&lt;= EOMONTH(DATE(YEAR($P1115),4, 1), 0), Overall!$A1117&lt;&gt;"", MONTH($O1115) &lt;= 4, MONTH($P1115) &gt;= 4), IF($T1115 &lt;&gt; "", $H1115/$T1115, ""), ""), "")</f>
        <v/>
      </c>
      <c r="AL1115" s="10" t="str">
        <f ca="1">IFERROR(IF(AND(NOW()&lt;= EOMONTH(DATE(YEAR($P1115),5, 1), 0), Overall!$A1117&lt;&gt;"", MONTH($O1115) &lt;= 5, MONTH($P1115) &gt;= 5), IF($T1115 &lt;&gt; "", $H1115/$T1115, ""), ""), "")</f>
        <v/>
      </c>
      <c r="AM1115" s="10" t="str">
        <f ca="1">IFERROR(IF(AND(NOW()&lt;= EOMONTH(DATE(YEAR($P1115),6, 1), 0), Overall!$A1117&lt;&gt;"", MONTH($O1115) &lt;= 6, MONTH($P1115) &gt;= 6), IF($T1115 &lt;&gt; "", $H1115/$T1115, ""), ""), "")</f>
        <v/>
      </c>
      <c r="AN1115" s="10" t="str">
        <f ca="1">IFERROR(IF(AND(NOW()&lt;= EOMONTH(DATE(YEAR($P1115),7, 1), 0), Overall!$A1117&lt;&gt;"", MONTH($O1115) &lt;= 7, MONTH($P1115) &gt;= 7), IF($T1115 &lt;&gt; "", $H1115/$T1115, ""), ""), "")</f>
        <v/>
      </c>
      <c r="AO1115" s="10" t="str">
        <f ca="1">IFERROR(IF(AND(NOW()&lt;= EOMONTH(DATE(YEAR($P1115),8, 1), 0), Overall!$A1117&lt;&gt;"", MONTH($O1115) &lt;= 8, MONTH($P1115) &gt;= 8), IF($T1115 &lt;&gt; "", $H1115/$T1115, ""), ""), "")</f>
        <v/>
      </c>
      <c r="AP1115" s="10" t="str">
        <f ca="1">IFERROR(IF(AND(NOW()&lt;= EOMONTH(DATE(YEAR($P1115),9, 1), 0), Overall!$A1117&lt;&gt;"", MONTH($O1115) &lt;= 9, MONTH($P1115) &gt;= 9), IF($T1115 &lt;&gt; "", $H1115/$T1115, ""), ""), "")</f>
        <v/>
      </c>
      <c r="AQ1115" s="10" t="str">
        <f ca="1">IFERROR(IF(AND(NOW()&lt;= EOMONTH(DATE(YEAR($P1115),10, 1), 0), Overall!$A1117&lt;&gt;"", MONTH($O1115) &lt;= 10, MONTH($P1115) &gt;= 10), IF($T1115 &lt;&gt; "", $H1115/$T1115, ""), ""), "")</f>
        <v/>
      </c>
      <c r="AR1115" s="10" t="str">
        <f ca="1">IFERROR(IF(AND(NOW()&lt;= EOMONTH(DATE(YEAR($P1115),11, 1), 0), Overall!$A1117&lt;&gt;"", MONTH($O1115) &lt;=11, MONTH($P1115) &gt;= 11), IF($T1115 &lt;&gt; "", $H1115/$T1115, ""), ""), "")</f>
        <v/>
      </c>
      <c r="AS1115" s="10" t="str">
        <f ca="1">IFERROR(IF(AND(NOW()&lt;= EOMONTH(DATE(YEAR($P1115),12, 1), 0), Overall!$A1117&lt;&gt;"", MONTH($O1115) &lt;= 12, MONTH($P1115) &gt;= 12), IF($T1115 &lt;&gt; "", $H1115/$T1115, ""), ""), "")</f>
        <v/>
      </c>
      <c r="AT1115" s="16">
        <f t="shared" ca="1" si="34"/>
        <v>0</v>
      </c>
    </row>
    <row r="1116" spans="1:46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6" t="str">
        <f>IF(Overall!T1118&lt;&gt;"",VALUE(Overall!T1118),"")</f>
        <v/>
      </c>
      <c r="O1116" s="7" t="str">
        <f>IF(Overall!L1118&lt;&gt;"", DATEVALUE(Overall!L1118), "")</f>
        <v/>
      </c>
      <c r="P1116" s="7" t="str">
        <f>IF(Overall!M1118&lt;&gt;"", DATEVALUE(Overall!M1118), "")</f>
        <v/>
      </c>
      <c r="Q1116" s="7" t="str">
        <f>IF(Overall!S1118&lt;&gt;"",_xlfn.VALUETOTEXT(Overall!S1118),"")</f>
        <v/>
      </c>
      <c r="R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S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T1116" s="5" t="str">
        <f t="shared" si="35"/>
        <v/>
      </c>
      <c r="U1116" s="10" t="str">
        <f>IF(Overall!$A1118&lt;&gt;"",IF(AND(MONTH($O1116) &lt;= 1, MONTH($P1116) &gt;= 1), IF($T1116 &lt;&gt; "", $H1116/$T1116, ""), ""),"")</f>
        <v/>
      </c>
      <c r="V1116" s="10" t="str">
        <f>IF(Overall!$A1118&lt;&gt;"",IF(AND(MONTH($O1116) &lt;= 2, MONTH($P1116) &gt;= 2), IF($T1116 &lt;&gt; "", $H1116/$T1116, ""), ""),"")</f>
        <v/>
      </c>
      <c r="W1116" s="10" t="str">
        <f>IF(Overall!$A1118&lt;&gt;"",IF(AND(MONTH($O1116) &lt;= 3, MONTH($P1116) &gt;= 3), IF($T1116 &lt;&gt; "", $H1116/$T1116, ""), ""),"")</f>
        <v/>
      </c>
      <c r="X1116" s="10" t="str">
        <f>IF(Overall!$A1118&lt;&gt;"",IF(AND(MONTH($O1116) &lt;= 4, MONTH($P1116) &gt;= 4), IF($T1116 &lt;&gt; "", $H1116/$T1116, ""), ""),"")</f>
        <v/>
      </c>
      <c r="Y1116" s="10" t="str">
        <f>IF(Overall!$A1118&lt;&gt;"",IF(AND(MONTH($O1116) &lt;= 5, MONTH($P1116) &gt;= 5), IF($T1116 &lt;&gt; "", $H1116/$T1116, ""), ""),"")</f>
        <v/>
      </c>
      <c r="Z1116" s="10" t="str">
        <f>IF(Overall!$A1118&lt;&gt;"",IF(AND(MONTH($O1116) &lt;= 6, MONTH($P1116) &gt;= 6), IF($T1116 &lt;&gt; "", $H1116/$T1116, ""), ""),"")</f>
        <v/>
      </c>
      <c r="AA1116" s="10" t="str">
        <f>IF(Overall!$A1118&lt;&gt;"",IF(AND(MONTH($O1116) &lt;= 7, MONTH($P1116) &gt;= 7 ), IF($T1116 &lt;&gt; "", $H1116/$T1116, ""), ""),"")</f>
        <v/>
      </c>
      <c r="AB1116" s="10" t="str">
        <f>IF(Overall!$A1118&lt;&gt;"",IF(AND(MONTH($O1116) &lt;= 8, MONTH($P1116) &gt;= 8), IF($T1116 &lt;&gt; "", $H1116/$T1116, ""), ""),"")</f>
        <v/>
      </c>
      <c r="AC1116" s="10" t="str">
        <f>IF(Overall!$A1118&lt;&gt;"",IF(AND(MONTH($O1116) &lt;= 9, MONTH($P1116) &gt;= 9), IF($T1116 &lt;&gt; "", $H1116/$T1116, ""), ""),"")</f>
        <v/>
      </c>
      <c r="AD1116" s="10" t="str">
        <f>IF(Overall!$A1118&lt;&gt;"",IF(AND(MONTH($O1116) &lt;= 10, MONTH($P1116) &gt;= 10), IF($T1116 &lt;&gt; "", $H1116/$T1116, ""), ""),"")</f>
        <v/>
      </c>
      <c r="AE1116" s="10" t="str">
        <f>IF(Overall!$A1118&lt;&gt;"",IF(AND(MONTH($O1116) &lt;= 11, MONTH($P1116) &gt;= 11), IF($T1116 &lt;&gt; "", $H1116/$T1116, ""), ""),"")</f>
        <v/>
      </c>
      <c r="AF1116" s="10" t="str">
        <f>IF(Overall!$A1118&lt;&gt;"",IF(AND(MONTH($O1116) &lt;= 12, MONTH($P1116) &gt;= 12), IF($T1116 &lt;&gt; "", $H1116/$T1116, ""), ""),"")</f>
        <v/>
      </c>
      <c r="AH1116" s="10" t="str">
        <f ca="1">IFERROR(IF(AND(NOW()&lt;= EOMONTH(DATE(YEAR($P1116),1, 1), 0), Overall!$A1118&lt;&gt;"", MONTH($O1116) &lt;= 1, MONTH($P1116) &gt;= 1), IF($T1116 &lt;&gt; "", $H1116/$T1116, ""), ""), "")</f>
        <v/>
      </c>
      <c r="AI1116" s="10" t="str">
        <f ca="1">IFERROR(IF(AND(NOW()&lt;= EOMONTH(DATE(YEAR($P1116),2, 1), 0), Overall!$A1118&lt;&gt;"", MONTH($O1116) &lt;= 2, MONTH($P1116) &gt;= 2), IF($T1116 &lt;&gt; "", $H1116/$T1116, ""), ""), "")</f>
        <v/>
      </c>
      <c r="AJ1116" s="10" t="str">
        <f ca="1">IFERROR(IF(AND(NOW()&lt;= EOMONTH(DATE(YEAR($P1116),3, 1), 0), Overall!$A1118&lt;&gt;"", MONTH($O1116) &lt;= 3, MONTH($P1116) &gt;= 3), IF($T1116 &lt;&gt; "", $H1116/$T1116, ""), ""), "")</f>
        <v/>
      </c>
      <c r="AK1116" s="10" t="str">
        <f ca="1">IFERROR(IF(AND(NOW()&lt;= EOMONTH(DATE(YEAR($P1116),4, 1), 0), Overall!$A1118&lt;&gt;"", MONTH($O1116) &lt;= 4, MONTH($P1116) &gt;= 4), IF($T1116 &lt;&gt; "", $H1116/$T1116, ""), ""), "")</f>
        <v/>
      </c>
      <c r="AL1116" s="10" t="str">
        <f ca="1">IFERROR(IF(AND(NOW()&lt;= EOMONTH(DATE(YEAR($P1116),5, 1), 0), Overall!$A1118&lt;&gt;"", MONTH($O1116) &lt;= 5, MONTH($P1116) &gt;= 5), IF($T1116 &lt;&gt; "", $H1116/$T1116, ""), ""), "")</f>
        <v/>
      </c>
      <c r="AM1116" s="10" t="str">
        <f ca="1">IFERROR(IF(AND(NOW()&lt;= EOMONTH(DATE(YEAR($P1116),6, 1), 0), Overall!$A1118&lt;&gt;"", MONTH($O1116) &lt;= 6, MONTH($P1116) &gt;= 6), IF($T1116 &lt;&gt; "", $H1116/$T1116, ""), ""), "")</f>
        <v/>
      </c>
      <c r="AN1116" s="10" t="str">
        <f ca="1">IFERROR(IF(AND(NOW()&lt;= EOMONTH(DATE(YEAR($P1116),7, 1), 0), Overall!$A1118&lt;&gt;"", MONTH($O1116) &lt;= 7, MONTH($P1116) &gt;= 7), IF($T1116 &lt;&gt; "", $H1116/$T1116, ""), ""), "")</f>
        <v/>
      </c>
      <c r="AO1116" s="10" t="str">
        <f ca="1">IFERROR(IF(AND(NOW()&lt;= EOMONTH(DATE(YEAR($P1116),8, 1), 0), Overall!$A1118&lt;&gt;"", MONTH($O1116) &lt;= 8, MONTH($P1116) &gt;= 8), IF($T1116 &lt;&gt; "", $H1116/$T1116, ""), ""), "")</f>
        <v/>
      </c>
      <c r="AP1116" s="10" t="str">
        <f ca="1">IFERROR(IF(AND(NOW()&lt;= EOMONTH(DATE(YEAR($P1116),9, 1), 0), Overall!$A1118&lt;&gt;"", MONTH($O1116) &lt;= 9, MONTH($P1116) &gt;= 9), IF($T1116 &lt;&gt; "", $H1116/$T1116, ""), ""), "")</f>
        <v/>
      </c>
      <c r="AQ1116" s="10" t="str">
        <f ca="1">IFERROR(IF(AND(NOW()&lt;= EOMONTH(DATE(YEAR($P1116),10, 1), 0), Overall!$A1118&lt;&gt;"", MONTH($O1116) &lt;= 10, MONTH($P1116) &gt;= 10), IF($T1116 &lt;&gt; "", $H1116/$T1116, ""), ""), "")</f>
        <v/>
      </c>
      <c r="AR1116" s="10" t="str">
        <f ca="1">IFERROR(IF(AND(NOW()&lt;= EOMONTH(DATE(YEAR($P1116),11, 1), 0), Overall!$A1118&lt;&gt;"", MONTH($O1116) &lt;=11, MONTH($P1116) &gt;= 11), IF($T1116 &lt;&gt; "", $H1116/$T1116, ""), ""), "")</f>
        <v/>
      </c>
      <c r="AS1116" s="10" t="str">
        <f ca="1">IFERROR(IF(AND(NOW()&lt;= EOMONTH(DATE(YEAR($P1116),12, 1), 0), Overall!$A1118&lt;&gt;"", MONTH($O1116) &lt;= 12, MONTH($P1116) &gt;= 12), IF($T1116 &lt;&gt; "", $H1116/$T1116, ""), ""), "")</f>
        <v/>
      </c>
      <c r="AT1116" s="16">
        <f t="shared" ca="1" si="34"/>
        <v>0</v>
      </c>
    </row>
    <row r="1117" spans="1:46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6" t="str">
        <f>IF(Overall!T1119&lt;&gt;"",VALUE(Overall!T1119),"")</f>
        <v/>
      </c>
      <c r="O1117" s="7" t="str">
        <f>IF(Overall!L1119&lt;&gt;"", DATEVALUE(Overall!L1119), "")</f>
        <v/>
      </c>
      <c r="P1117" s="7" t="str">
        <f>IF(Overall!M1119&lt;&gt;"", DATEVALUE(Overall!M1119), "")</f>
        <v/>
      </c>
      <c r="Q1117" s="7" t="str">
        <f>IF(Overall!S1119&lt;&gt;"",_xlfn.VALUETOTEXT(Overall!S1119),"")</f>
        <v/>
      </c>
      <c r="R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S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T1117" s="5" t="str">
        <f t="shared" si="35"/>
        <v/>
      </c>
      <c r="U1117" s="10" t="str">
        <f>IF(Overall!$A1119&lt;&gt;"",IF(AND(MONTH($O1117) &lt;= 1, MONTH($P1117) &gt;= 1), IF($T1117 &lt;&gt; "", $H1117/$T1117, ""), ""),"")</f>
        <v/>
      </c>
      <c r="V1117" s="10" t="str">
        <f>IF(Overall!$A1119&lt;&gt;"",IF(AND(MONTH($O1117) &lt;= 2, MONTH($P1117) &gt;= 2), IF($T1117 &lt;&gt; "", $H1117/$T1117, ""), ""),"")</f>
        <v/>
      </c>
      <c r="W1117" s="10" t="str">
        <f>IF(Overall!$A1119&lt;&gt;"",IF(AND(MONTH($O1117) &lt;= 3, MONTH($P1117) &gt;= 3), IF($T1117 &lt;&gt; "", $H1117/$T1117, ""), ""),"")</f>
        <v/>
      </c>
      <c r="X1117" s="10" t="str">
        <f>IF(Overall!$A1119&lt;&gt;"",IF(AND(MONTH($O1117) &lt;= 4, MONTH($P1117) &gt;= 4), IF($T1117 &lt;&gt; "", $H1117/$T1117, ""), ""),"")</f>
        <v/>
      </c>
      <c r="Y1117" s="10" t="str">
        <f>IF(Overall!$A1119&lt;&gt;"",IF(AND(MONTH($O1117) &lt;= 5, MONTH($P1117) &gt;= 5), IF($T1117 &lt;&gt; "", $H1117/$T1117, ""), ""),"")</f>
        <v/>
      </c>
      <c r="Z1117" s="10" t="str">
        <f>IF(Overall!$A1119&lt;&gt;"",IF(AND(MONTH($O1117) &lt;= 6, MONTH($P1117) &gt;= 6), IF($T1117 &lt;&gt; "", $H1117/$T1117, ""), ""),"")</f>
        <v/>
      </c>
      <c r="AA1117" s="10" t="str">
        <f>IF(Overall!$A1119&lt;&gt;"",IF(AND(MONTH($O1117) &lt;= 7, MONTH($P1117) &gt;= 7 ), IF($T1117 &lt;&gt; "", $H1117/$T1117, ""), ""),"")</f>
        <v/>
      </c>
      <c r="AB1117" s="10" t="str">
        <f>IF(Overall!$A1119&lt;&gt;"",IF(AND(MONTH($O1117) &lt;= 8, MONTH($P1117) &gt;= 8), IF($T1117 &lt;&gt; "", $H1117/$T1117, ""), ""),"")</f>
        <v/>
      </c>
      <c r="AC1117" s="10" t="str">
        <f>IF(Overall!$A1119&lt;&gt;"",IF(AND(MONTH($O1117) &lt;= 9, MONTH($P1117) &gt;= 9), IF($T1117 &lt;&gt; "", $H1117/$T1117, ""), ""),"")</f>
        <v/>
      </c>
      <c r="AD1117" s="10" t="str">
        <f>IF(Overall!$A1119&lt;&gt;"",IF(AND(MONTH($O1117) &lt;= 10, MONTH($P1117) &gt;= 10), IF($T1117 &lt;&gt; "", $H1117/$T1117, ""), ""),"")</f>
        <v/>
      </c>
      <c r="AE1117" s="10" t="str">
        <f>IF(Overall!$A1119&lt;&gt;"",IF(AND(MONTH($O1117) &lt;= 11, MONTH($P1117) &gt;= 11), IF($T1117 &lt;&gt; "", $H1117/$T1117, ""), ""),"")</f>
        <v/>
      </c>
      <c r="AF1117" s="10" t="str">
        <f>IF(Overall!$A1119&lt;&gt;"",IF(AND(MONTH($O1117) &lt;= 12, MONTH($P1117) &gt;= 12), IF($T1117 &lt;&gt; "", $H1117/$T1117, ""), ""),"")</f>
        <v/>
      </c>
      <c r="AH1117" s="10" t="str">
        <f ca="1">IFERROR(IF(AND(NOW()&lt;= EOMONTH(DATE(YEAR($P1117),1, 1), 0), Overall!$A1119&lt;&gt;"", MONTH($O1117) &lt;= 1, MONTH($P1117) &gt;= 1), IF($T1117 &lt;&gt; "", $H1117/$T1117, ""), ""), "")</f>
        <v/>
      </c>
      <c r="AI1117" s="10" t="str">
        <f ca="1">IFERROR(IF(AND(NOW()&lt;= EOMONTH(DATE(YEAR($P1117),2, 1), 0), Overall!$A1119&lt;&gt;"", MONTH($O1117) &lt;= 2, MONTH($P1117) &gt;= 2), IF($T1117 &lt;&gt; "", $H1117/$T1117, ""), ""), "")</f>
        <v/>
      </c>
      <c r="AJ1117" s="10" t="str">
        <f ca="1">IFERROR(IF(AND(NOW()&lt;= EOMONTH(DATE(YEAR($P1117),3, 1), 0), Overall!$A1119&lt;&gt;"", MONTH($O1117) &lt;= 3, MONTH($P1117) &gt;= 3), IF($T1117 &lt;&gt; "", $H1117/$T1117, ""), ""), "")</f>
        <v/>
      </c>
      <c r="AK1117" s="10" t="str">
        <f ca="1">IFERROR(IF(AND(NOW()&lt;= EOMONTH(DATE(YEAR($P1117),4, 1), 0), Overall!$A1119&lt;&gt;"", MONTH($O1117) &lt;= 4, MONTH($P1117) &gt;= 4), IF($T1117 &lt;&gt; "", $H1117/$T1117, ""), ""), "")</f>
        <v/>
      </c>
      <c r="AL1117" s="10" t="str">
        <f ca="1">IFERROR(IF(AND(NOW()&lt;= EOMONTH(DATE(YEAR($P1117),5, 1), 0), Overall!$A1119&lt;&gt;"", MONTH($O1117) &lt;= 5, MONTH($P1117) &gt;= 5), IF($T1117 &lt;&gt; "", $H1117/$T1117, ""), ""), "")</f>
        <v/>
      </c>
      <c r="AM1117" s="10" t="str">
        <f ca="1">IFERROR(IF(AND(NOW()&lt;= EOMONTH(DATE(YEAR($P1117),6, 1), 0), Overall!$A1119&lt;&gt;"", MONTH($O1117) &lt;= 6, MONTH($P1117) &gt;= 6), IF($T1117 &lt;&gt; "", $H1117/$T1117, ""), ""), "")</f>
        <v/>
      </c>
      <c r="AN1117" s="10" t="str">
        <f ca="1">IFERROR(IF(AND(NOW()&lt;= EOMONTH(DATE(YEAR($P1117),7, 1), 0), Overall!$A1119&lt;&gt;"", MONTH($O1117) &lt;= 7, MONTH($P1117) &gt;= 7), IF($T1117 &lt;&gt; "", $H1117/$T1117, ""), ""), "")</f>
        <v/>
      </c>
      <c r="AO1117" s="10" t="str">
        <f ca="1">IFERROR(IF(AND(NOW()&lt;= EOMONTH(DATE(YEAR($P1117),8, 1), 0), Overall!$A1119&lt;&gt;"", MONTH($O1117) &lt;= 8, MONTH($P1117) &gt;= 8), IF($T1117 &lt;&gt; "", $H1117/$T1117, ""), ""), "")</f>
        <v/>
      </c>
      <c r="AP1117" s="10" t="str">
        <f ca="1">IFERROR(IF(AND(NOW()&lt;= EOMONTH(DATE(YEAR($P1117),9, 1), 0), Overall!$A1119&lt;&gt;"", MONTH($O1117) &lt;= 9, MONTH($P1117) &gt;= 9), IF($T1117 &lt;&gt; "", $H1117/$T1117, ""), ""), "")</f>
        <v/>
      </c>
      <c r="AQ1117" s="10" t="str">
        <f ca="1">IFERROR(IF(AND(NOW()&lt;= EOMONTH(DATE(YEAR($P1117),10, 1), 0), Overall!$A1119&lt;&gt;"", MONTH($O1117) &lt;= 10, MONTH($P1117) &gt;= 10), IF($T1117 &lt;&gt; "", $H1117/$T1117, ""), ""), "")</f>
        <v/>
      </c>
      <c r="AR1117" s="10" t="str">
        <f ca="1">IFERROR(IF(AND(NOW()&lt;= EOMONTH(DATE(YEAR($P1117),11, 1), 0), Overall!$A1119&lt;&gt;"", MONTH($O1117) &lt;=11, MONTH($P1117) &gt;= 11), IF($T1117 &lt;&gt; "", $H1117/$T1117, ""), ""), "")</f>
        <v/>
      </c>
      <c r="AS1117" s="10" t="str">
        <f ca="1">IFERROR(IF(AND(NOW()&lt;= EOMONTH(DATE(YEAR($P1117),12, 1), 0), Overall!$A1119&lt;&gt;"", MONTH($O1117) &lt;= 12, MONTH($P1117) &gt;= 12), IF($T1117 &lt;&gt; "", $H1117/$T1117, ""), ""), "")</f>
        <v/>
      </c>
      <c r="AT1117" s="16">
        <f t="shared" ca="1" si="34"/>
        <v>0</v>
      </c>
    </row>
    <row r="1118" spans="1:46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6" t="str">
        <f>IF(Overall!T1120&lt;&gt;"",VALUE(Overall!T1120),"")</f>
        <v/>
      </c>
      <c r="O1118" s="7" t="str">
        <f>IF(Overall!L1120&lt;&gt;"", DATEVALUE(Overall!L1120), "")</f>
        <v/>
      </c>
      <c r="P1118" s="7" t="str">
        <f>IF(Overall!M1120&lt;&gt;"", DATEVALUE(Overall!M1120), "")</f>
        <v/>
      </c>
      <c r="Q1118" s="7" t="str">
        <f>IF(Overall!S1120&lt;&gt;"",_xlfn.VALUETOTEXT(Overall!S1120),"")</f>
        <v/>
      </c>
      <c r="R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S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T1118" s="5" t="str">
        <f t="shared" si="35"/>
        <v/>
      </c>
      <c r="U1118" s="10" t="str">
        <f>IF(Overall!$A1120&lt;&gt;"",IF(AND(MONTH($O1118) &lt;= 1, MONTH($P1118) &gt;= 1), IF($T1118 &lt;&gt; "", $H1118/$T1118, ""), ""),"")</f>
        <v/>
      </c>
      <c r="V1118" s="10" t="str">
        <f>IF(Overall!$A1120&lt;&gt;"",IF(AND(MONTH($O1118) &lt;= 2, MONTH($P1118) &gt;= 2), IF($T1118 &lt;&gt; "", $H1118/$T1118, ""), ""),"")</f>
        <v/>
      </c>
      <c r="W1118" s="10" t="str">
        <f>IF(Overall!$A1120&lt;&gt;"",IF(AND(MONTH($O1118) &lt;= 3, MONTH($P1118) &gt;= 3), IF($T1118 &lt;&gt; "", $H1118/$T1118, ""), ""),"")</f>
        <v/>
      </c>
      <c r="X1118" s="10" t="str">
        <f>IF(Overall!$A1120&lt;&gt;"",IF(AND(MONTH($O1118) &lt;= 4, MONTH($P1118) &gt;= 4), IF($T1118 &lt;&gt; "", $H1118/$T1118, ""), ""),"")</f>
        <v/>
      </c>
      <c r="Y1118" s="10" t="str">
        <f>IF(Overall!$A1120&lt;&gt;"",IF(AND(MONTH($O1118) &lt;= 5, MONTH($P1118) &gt;= 5), IF($T1118 &lt;&gt; "", $H1118/$T1118, ""), ""),"")</f>
        <v/>
      </c>
      <c r="Z1118" s="10" t="str">
        <f>IF(Overall!$A1120&lt;&gt;"",IF(AND(MONTH($O1118) &lt;= 6, MONTH($P1118) &gt;= 6), IF($T1118 &lt;&gt; "", $H1118/$T1118, ""), ""),"")</f>
        <v/>
      </c>
      <c r="AA1118" s="10" t="str">
        <f>IF(Overall!$A1120&lt;&gt;"",IF(AND(MONTH($O1118) &lt;= 7, MONTH($P1118) &gt;= 7 ), IF($T1118 &lt;&gt; "", $H1118/$T1118, ""), ""),"")</f>
        <v/>
      </c>
      <c r="AB1118" s="10" t="str">
        <f>IF(Overall!$A1120&lt;&gt;"",IF(AND(MONTH($O1118) &lt;= 8, MONTH($P1118) &gt;= 8), IF($T1118 &lt;&gt; "", $H1118/$T1118, ""), ""),"")</f>
        <v/>
      </c>
      <c r="AC1118" s="10" t="str">
        <f>IF(Overall!$A1120&lt;&gt;"",IF(AND(MONTH($O1118) &lt;= 9, MONTH($P1118) &gt;= 9), IF($T1118 &lt;&gt; "", $H1118/$T1118, ""), ""),"")</f>
        <v/>
      </c>
      <c r="AD1118" s="10" t="str">
        <f>IF(Overall!$A1120&lt;&gt;"",IF(AND(MONTH($O1118) &lt;= 10, MONTH($P1118) &gt;= 10), IF($T1118 &lt;&gt; "", $H1118/$T1118, ""), ""),"")</f>
        <v/>
      </c>
      <c r="AE1118" s="10" t="str">
        <f>IF(Overall!$A1120&lt;&gt;"",IF(AND(MONTH($O1118) &lt;= 11, MONTH($P1118) &gt;= 11), IF($T1118 &lt;&gt; "", $H1118/$T1118, ""), ""),"")</f>
        <v/>
      </c>
      <c r="AF1118" s="10" t="str">
        <f>IF(Overall!$A1120&lt;&gt;"",IF(AND(MONTH($O1118) &lt;= 12, MONTH($P1118) &gt;= 12), IF($T1118 &lt;&gt; "", $H1118/$T1118, ""), ""),"")</f>
        <v/>
      </c>
      <c r="AH1118" s="10" t="str">
        <f ca="1">IFERROR(IF(AND(NOW()&lt;= EOMONTH(DATE(YEAR($P1118),1, 1), 0), Overall!$A1120&lt;&gt;"", MONTH($O1118) &lt;= 1, MONTH($P1118) &gt;= 1), IF($T1118 &lt;&gt; "", $H1118/$T1118, ""), ""), "")</f>
        <v/>
      </c>
      <c r="AI1118" s="10" t="str">
        <f ca="1">IFERROR(IF(AND(NOW()&lt;= EOMONTH(DATE(YEAR($P1118),2, 1), 0), Overall!$A1120&lt;&gt;"", MONTH($O1118) &lt;= 2, MONTH($P1118) &gt;= 2), IF($T1118 &lt;&gt; "", $H1118/$T1118, ""), ""), "")</f>
        <v/>
      </c>
      <c r="AJ1118" s="10" t="str">
        <f ca="1">IFERROR(IF(AND(NOW()&lt;= EOMONTH(DATE(YEAR($P1118),3, 1), 0), Overall!$A1120&lt;&gt;"", MONTH($O1118) &lt;= 3, MONTH($P1118) &gt;= 3), IF($T1118 &lt;&gt; "", $H1118/$T1118, ""), ""), "")</f>
        <v/>
      </c>
      <c r="AK1118" s="10" t="str">
        <f ca="1">IFERROR(IF(AND(NOW()&lt;= EOMONTH(DATE(YEAR($P1118),4, 1), 0), Overall!$A1120&lt;&gt;"", MONTH($O1118) &lt;= 4, MONTH($P1118) &gt;= 4), IF($T1118 &lt;&gt; "", $H1118/$T1118, ""), ""), "")</f>
        <v/>
      </c>
      <c r="AL1118" s="10" t="str">
        <f ca="1">IFERROR(IF(AND(NOW()&lt;= EOMONTH(DATE(YEAR($P1118),5, 1), 0), Overall!$A1120&lt;&gt;"", MONTH($O1118) &lt;= 5, MONTH($P1118) &gt;= 5), IF($T1118 &lt;&gt; "", $H1118/$T1118, ""), ""), "")</f>
        <v/>
      </c>
      <c r="AM1118" s="10" t="str">
        <f ca="1">IFERROR(IF(AND(NOW()&lt;= EOMONTH(DATE(YEAR($P1118),6, 1), 0), Overall!$A1120&lt;&gt;"", MONTH($O1118) &lt;= 6, MONTH($P1118) &gt;= 6), IF($T1118 &lt;&gt; "", $H1118/$T1118, ""), ""), "")</f>
        <v/>
      </c>
      <c r="AN1118" s="10" t="str">
        <f ca="1">IFERROR(IF(AND(NOW()&lt;= EOMONTH(DATE(YEAR($P1118),7, 1), 0), Overall!$A1120&lt;&gt;"", MONTH($O1118) &lt;= 7, MONTH($P1118) &gt;= 7), IF($T1118 &lt;&gt; "", $H1118/$T1118, ""), ""), "")</f>
        <v/>
      </c>
      <c r="AO1118" s="10" t="str">
        <f ca="1">IFERROR(IF(AND(NOW()&lt;= EOMONTH(DATE(YEAR($P1118),8, 1), 0), Overall!$A1120&lt;&gt;"", MONTH($O1118) &lt;= 8, MONTH($P1118) &gt;= 8), IF($T1118 &lt;&gt; "", $H1118/$T1118, ""), ""), "")</f>
        <v/>
      </c>
      <c r="AP1118" s="10" t="str">
        <f ca="1">IFERROR(IF(AND(NOW()&lt;= EOMONTH(DATE(YEAR($P1118),9, 1), 0), Overall!$A1120&lt;&gt;"", MONTH($O1118) &lt;= 9, MONTH($P1118) &gt;= 9), IF($T1118 &lt;&gt; "", $H1118/$T1118, ""), ""), "")</f>
        <v/>
      </c>
      <c r="AQ1118" s="10" t="str">
        <f ca="1">IFERROR(IF(AND(NOW()&lt;= EOMONTH(DATE(YEAR($P1118),10, 1), 0), Overall!$A1120&lt;&gt;"", MONTH($O1118) &lt;= 10, MONTH($P1118) &gt;= 10), IF($T1118 &lt;&gt; "", $H1118/$T1118, ""), ""), "")</f>
        <v/>
      </c>
      <c r="AR1118" s="10" t="str">
        <f ca="1">IFERROR(IF(AND(NOW()&lt;= EOMONTH(DATE(YEAR($P1118),11, 1), 0), Overall!$A1120&lt;&gt;"", MONTH($O1118) &lt;=11, MONTH($P1118) &gt;= 11), IF($T1118 &lt;&gt; "", $H1118/$T1118, ""), ""), "")</f>
        <v/>
      </c>
      <c r="AS1118" s="10" t="str">
        <f ca="1">IFERROR(IF(AND(NOW()&lt;= EOMONTH(DATE(YEAR($P1118),12, 1), 0), Overall!$A1120&lt;&gt;"", MONTH($O1118) &lt;= 12, MONTH($P1118) &gt;= 12), IF($T1118 &lt;&gt; "", $H1118/$T1118, ""), ""), "")</f>
        <v/>
      </c>
      <c r="AT1118" s="16">
        <f t="shared" ca="1" si="34"/>
        <v>0</v>
      </c>
    </row>
    <row r="1119" spans="1:46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6" t="str">
        <f>IF(Overall!T1121&lt;&gt;"",VALUE(Overall!T1121),"")</f>
        <v/>
      </c>
      <c r="O1119" s="7" t="str">
        <f>IF(Overall!L1121&lt;&gt;"", DATEVALUE(Overall!L1121), "")</f>
        <v/>
      </c>
      <c r="P1119" s="7" t="str">
        <f>IF(Overall!M1121&lt;&gt;"", DATEVALUE(Overall!M1121), "")</f>
        <v/>
      </c>
      <c r="Q1119" s="7" t="str">
        <f>IF(Overall!S1121&lt;&gt;"",_xlfn.VALUETOTEXT(Overall!S1121),"")</f>
        <v/>
      </c>
      <c r="R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S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T1119" s="5" t="str">
        <f t="shared" si="35"/>
        <v/>
      </c>
      <c r="U1119" s="10" t="str">
        <f>IF(Overall!$A1121&lt;&gt;"",IF(AND(MONTH($O1119) &lt;= 1, MONTH($P1119) &gt;= 1), IF($T1119 &lt;&gt; "", $H1119/$T1119, ""), ""),"")</f>
        <v/>
      </c>
      <c r="V1119" s="10" t="str">
        <f>IF(Overall!$A1121&lt;&gt;"",IF(AND(MONTH($O1119) &lt;= 2, MONTH($P1119) &gt;= 2), IF($T1119 &lt;&gt; "", $H1119/$T1119, ""), ""),"")</f>
        <v/>
      </c>
      <c r="W1119" s="10" t="str">
        <f>IF(Overall!$A1121&lt;&gt;"",IF(AND(MONTH($O1119) &lt;= 3, MONTH($P1119) &gt;= 3), IF($T1119 &lt;&gt; "", $H1119/$T1119, ""), ""),"")</f>
        <v/>
      </c>
      <c r="X1119" s="10" t="str">
        <f>IF(Overall!$A1121&lt;&gt;"",IF(AND(MONTH($O1119) &lt;= 4, MONTH($P1119) &gt;= 4), IF($T1119 &lt;&gt; "", $H1119/$T1119, ""), ""),"")</f>
        <v/>
      </c>
      <c r="Y1119" s="10" t="str">
        <f>IF(Overall!$A1121&lt;&gt;"",IF(AND(MONTH($O1119) &lt;= 5, MONTH($P1119) &gt;= 5), IF($T1119 &lt;&gt; "", $H1119/$T1119, ""), ""),"")</f>
        <v/>
      </c>
      <c r="Z1119" s="10" t="str">
        <f>IF(Overall!$A1121&lt;&gt;"",IF(AND(MONTH($O1119) &lt;= 6, MONTH($P1119) &gt;= 6), IF($T1119 &lt;&gt; "", $H1119/$T1119, ""), ""),"")</f>
        <v/>
      </c>
      <c r="AA1119" s="10" t="str">
        <f>IF(Overall!$A1121&lt;&gt;"",IF(AND(MONTH($O1119) &lt;= 7, MONTH($P1119) &gt;= 7 ), IF($T1119 &lt;&gt; "", $H1119/$T1119, ""), ""),"")</f>
        <v/>
      </c>
      <c r="AB1119" s="10" t="str">
        <f>IF(Overall!$A1121&lt;&gt;"",IF(AND(MONTH($O1119) &lt;= 8, MONTH($P1119) &gt;= 8), IF($T1119 &lt;&gt; "", $H1119/$T1119, ""), ""),"")</f>
        <v/>
      </c>
      <c r="AC1119" s="10" t="str">
        <f>IF(Overall!$A1121&lt;&gt;"",IF(AND(MONTH($O1119) &lt;= 9, MONTH($P1119) &gt;= 9), IF($T1119 &lt;&gt; "", $H1119/$T1119, ""), ""),"")</f>
        <v/>
      </c>
      <c r="AD1119" s="10" t="str">
        <f>IF(Overall!$A1121&lt;&gt;"",IF(AND(MONTH($O1119) &lt;= 10, MONTH($P1119) &gt;= 10), IF($T1119 &lt;&gt; "", $H1119/$T1119, ""), ""),"")</f>
        <v/>
      </c>
      <c r="AE1119" s="10" t="str">
        <f>IF(Overall!$A1121&lt;&gt;"",IF(AND(MONTH($O1119) &lt;= 11, MONTH($P1119) &gt;= 11), IF($T1119 &lt;&gt; "", $H1119/$T1119, ""), ""),"")</f>
        <v/>
      </c>
      <c r="AF1119" s="10" t="str">
        <f>IF(Overall!$A1121&lt;&gt;"",IF(AND(MONTH($O1119) &lt;= 12, MONTH($P1119) &gt;= 12), IF($T1119 &lt;&gt; "", $H1119/$T1119, ""), ""),"")</f>
        <v/>
      </c>
      <c r="AH1119" s="10" t="str">
        <f ca="1">IFERROR(IF(AND(NOW()&lt;= EOMONTH(DATE(YEAR($P1119),1, 1), 0), Overall!$A1121&lt;&gt;"", MONTH($O1119) &lt;= 1, MONTH($P1119) &gt;= 1), IF($T1119 &lt;&gt; "", $H1119/$T1119, ""), ""), "")</f>
        <v/>
      </c>
      <c r="AI1119" s="10" t="str">
        <f ca="1">IFERROR(IF(AND(NOW()&lt;= EOMONTH(DATE(YEAR($P1119),2, 1), 0), Overall!$A1121&lt;&gt;"", MONTH($O1119) &lt;= 2, MONTH($P1119) &gt;= 2), IF($T1119 &lt;&gt; "", $H1119/$T1119, ""), ""), "")</f>
        <v/>
      </c>
      <c r="AJ1119" s="10" t="str">
        <f ca="1">IFERROR(IF(AND(NOW()&lt;= EOMONTH(DATE(YEAR($P1119),3, 1), 0), Overall!$A1121&lt;&gt;"", MONTH($O1119) &lt;= 3, MONTH($P1119) &gt;= 3), IF($T1119 &lt;&gt; "", $H1119/$T1119, ""), ""), "")</f>
        <v/>
      </c>
      <c r="AK1119" s="10" t="str">
        <f ca="1">IFERROR(IF(AND(NOW()&lt;= EOMONTH(DATE(YEAR($P1119),4, 1), 0), Overall!$A1121&lt;&gt;"", MONTH($O1119) &lt;= 4, MONTH($P1119) &gt;= 4), IF($T1119 &lt;&gt; "", $H1119/$T1119, ""), ""), "")</f>
        <v/>
      </c>
      <c r="AL1119" s="10" t="str">
        <f ca="1">IFERROR(IF(AND(NOW()&lt;= EOMONTH(DATE(YEAR($P1119),5, 1), 0), Overall!$A1121&lt;&gt;"", MONTH($O1119) &lt;= 5, MONTH($P1119) &gt;= 5), IF($T1119 &lt;&gt; "", $H1119/$T1119, ""), ""), "")</f>
        <v/>
      </c>
      <c r="AM1119" s="10" t="str">
        <f ca="1">IFERROR(IF(AND(NOW()&lt;= EOMONTH(DATE(YEAR($P1119),6, 1), 0), Overall!$A1121&lt;&gt;"", MONTH($O1119) &lt;= 6, MONTH($P1119) &gt;= 6), IF($T1119 &lt;&gt; "", $H1119/$T1119, ""), ""), "")</f>
        <v/>
      </c>
      <c r="AN1119" s="10" t="str">
        <f ca="1">IFERROR(IF(AND(NOW()&lt;= EOMONTH(DATE(YEAR($P1119),7, 1), 0), Overall!$A1121&lt;&gt;"", MONTH($O1119) &lt;= 7, MONTH($P1119) &gt;= 7), IF($T1119 &lt;&gt; "", $H1119/$T1119, ""), ""), "")</f>
        <v/>
      </c>
      <c r="AO1119" s="10" t="str">
        <f ca="1">IFERROR(IF(AND(NOW()&lt;= EOMONTH(DATE(YEAR($P1119),8, 1), 0), Overall!$A1121&lt;&gt;"", MONTH($O1119) &lt;= 8, MONTH($P1119) &gt;= 8), IF($T1119 &lt;&gt; "", $H1119/$T1119, ""), ""), "")</f>
        <v/>
      </c>
      <c r="AP1119" s="10" t="str">
        <f ca="1">IFERROR(IF(AND(NOW()&lt;= EOMONTH(DATE(YEAR($P1119),9, 1), 0), Overall!$A1121&lt;&gt;"", MONTH($O1119) &lt;= 9, MONTH($P1119) &gt;= 9), IF($T1119 &lt;&gt; "", $H1119/$T1119, ""), ""), "")</f>
        <v/>
      </c>
      <c r="AQ1119" s="10" t="str">
        <f ca="1">IFERROR(IF(AND(NOW()&lt;= EOMONTH(DATE(YEAR($P1119),10, 1), 0), Overall!$A1121&lt;&gt;"", MONTH($O1119) &lt;= 10, MONTH($P1119) &gt;= 10), IF($T1119 &lt;&gt; "", $H1119/$T1119, ""), ""), "")</f>
        <v/>
      </c>
      <c r="AR1119" s="10" t="str">
        <f ca="1">IFERROR(IF(AND(NOW()&lt;= EOMONTH(DATE(YEAR($P1119),11, 1), 0), Overall!$A1121&lt;&gt;"", MONTH($O1119) &lt;=11, MONTH($P1119) &gt;= 11), IF($T1119 &lt;&gt; "", $H1119/$T1119, ""), ""), "")</f>
        <v/>
      </c>
      <c r="AS1119" s="10" t="str">
        <f ca="1">IFERROR(IF(AND(NOW()&lt;= EOMONTH(DATE(YEAR($P1119),12, 1), 0), Overall!$A1121&lt;&gt;"", MONTH($O1119) &lt;= 12, MONTH($P1119) &gt;= 12), IF($T1119 &lt;&gt; "", $H1119/$T1119, ""), ""), "")</f>
        <v/>
      </c>
      <c r="AT1119" s="16">
        <f t="shared" ca="1" si="34"/>
        <v>0</v>
      </c>
    </row>
    <row r="1120" spans="1:46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6" t="str">
        <f>IF(Overall!T1122&lt;&gt;"",VALUE(Overall!T1122),"")</f>
        <v/>
      </c>
      <c r="O1120" s="7" t="str">
        <f>IF(Overall!L1122&lt;&gt;"", DATEVALUE(Overall!L1122), "")</f>
        <v/>
      </c>
      <c r="P1120" s="7" t="str">
        <f>IF(Overall!M1122&lt;&gt;"", DATEVALUE(Overall!M1122), "")</f>
        <v/>
      </c>
      <c r="Q1120" s="7" t="str">
        <f>IF(Overall!S1122&lt;&gt;"",_xlfn.VALUETOTEXT(Overall!S1122),"")</f>
        <v/>
      </c>
      <c r="R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S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T1120" s="5" t="str">
        <f t="shared" si="35"/>
        <v/>
      </c>
      <c r="U1120" s="10" t="str">
        <f>IF(Overall!$A1122&lt;&gt;"",IF(AND(MONTH($O1120) &lt;= 1, MONTH($P1120) &gt;= 1), IF($T1120 &lt;&gt; "", $H1120/$T1120, ""), ""),"")</f>
        <v/>
      </c>
      <c r="V1120" s="10" t="str">
        <f>IF(Overall!$A1122&lt;&gt;"",IF(AND(MONTH($O1120) &lt;= 2, MONTH($P1120) &gt;= 2), IF($T1120 &lt;&gt; "", $H1120/$T1120, ""), ""),"")</f>
        <v/>
      </c>
      <c r="W1120" s="10" t="str">
        <f>IF(Overall!$A1122&lt;&gt;"",IF(AND(MONTH($O1120) &lt;= 3, MONTH($P1120) &gt;= 3), IF($T1120 &lt;&gt; "", $H1120/$T1120, ""), ""),"")</f>
        <v/>
      </c>
      <c r="X1120" s="10" t="str">
        <f>IF(Overall!$A1122&lt;&gt;"",IF(AND(MONTH($O1120) &lt;= 4, MONTH($P1120) &gt;= 4), IF($T1120 &lt;&gt; "", $H1120/$T1120, ""), ""),"")</f>
        <v/>
      </c>
      <c r="Y1120" s="10" t="str">
        <f>IF(Overall!$A1122&lt;&gt;"",IF(AND(MONTH($O1120) &lt;= 5, MONTH($P1120) &gt;= 5), IF($T1120 &lt;&gt; "", $H1120/$T1120, ""), ""),"")</f>
        <v/>
      </c>
      <c r="Z1120" s="10" t="str">
        <f>IF(Overall!$A1122&lt;&gt;"",IF(AND(MONTH($O1120) &lt;= 6, MONTH($P1120) &gt;= 6), IF($T1120 &lt;&gt; "", $H1120/$T1120, ""), ""),"")</f>
        <v/>
      </c>
      <c r="AA1120" s="10" t="str">
        <f>IF(Overall!$A1122&lt;&gt;"",IF(AND(MONTH($O1120) &lt;= 7, MONTH($P1120) &gt;= 7 ), IF($T1120 &lt;&gt; "", $H1120/$T1120, ""), ""),"")</f>
        <v/>
      </c>
      <c r="AB1120" s="10" t="str">
        <f>IF(Overall!$A1122&lt;&gt;"",IF(AND(MONTH($O1120) &lt;= 8, MONTH($P1120) &gt;= 8), IF($T1120 &lt;&gt; "", $H1120/$T1120, ""), ""),"")</f>
        <v/>
      </c>
      <c r="AC1120" s="10" t="str">
        <f>IF(Overall!$A1122&lt;&gt;"",IF(AND(MONTH($O1120) &lt;= 9, MONTH($P1120) &gt;= 9), IF($T1120 &lt;&gt; "", $H1120/$T1120, ""), ""),"")</f>
        <v/>
      </c>
      <c r="AD1120" s="10" t="str">
        <f>IF(Overall!$A1122&lt;&gt;"",IF(AND(MONTH($O1120) &lt;= 10, MONTH($P1120) &gt;= 10), IF($T1120 &lt;&gt; "", $H1120/$T1120, ""), ""),"")</f>
        <v/>
      </c>
      <c r="AE1120" s="10" t="str">
        <f>IF(Overall!$A1122&lt;&gt;"",IF(AND(MONTH($O1120) &lt;= 11, MONTH($P1120) &gt;= 11), IF($T1120 &lt;&gt; "", $H1120/$T1120, ""), ""),"")</f>
        <v/>
      </c>
      <c r="AF1120" s="10" t="str">
        <f>IF(Overall!$A1122&lt;&gt;"",IF(AND(MONTH($O1120) &lt;= 12, MONTH($P1120) &gt;= 12), IF($T1120 &lt;&gt; "", $H1120/$T1120, ""), ""),"")</f>
        <v/>
      </c>
      <c r="AH1120" s="10" t="str">
        <f ca="1">IFERROR(IF(AND(NOW()&lt;= EOMONTH(DATE(YEAR($P1120),1, 1), 0), Overall!$A1122&lt;&gt;"", MONTH($O1120) &lt;= 1, MONTH($P1120) &gt;= 1), IF($T1120 &lt;&gt; "", $H1120/$T1120, ""), ""), "")</f>
        <v/>
      </c>
      <c r="AI1120" s="10" t="str">
        <f ca="1">IFERROR(IF(AND(NOW()&lt;= EOMONTH(DATE(YEAR($P1120),2, 1), 0), Overall!$A1122&lt;&gt;"", MONTH($O1120) &lt;= 2, MONTH($P1120) &gt;= 2), IF($T1120 &lt;&gt; "", $H1120/$T1120, ""), ""), "")</f>
        <v/>
      </c>
      <c r="AJ1120" s="10" t="str">
        <f ca="1">IFERROR(IF(AND(NOW()&lt;= EOMONTH(DATE(YEAR($P1120),3, 1), 0), Overall!$A1122&lt;&gt;"", MONTH($O1120) &lt;= 3, MONTH($P1120) &gt;= 3), IF($T1120 &lt;&gt; "", $H1120/$T1120, ""), ""), "")</f>
        <v/>
      </c>
      <c r="AK1120" s="10" t="str">
        <f ca="1">IFERROR(IF(AND(NOW()&lt;= EOMONTH(DATE(YEAR($P1120),4, 1), 0), Overall!$A1122&lt;&gt;"", MONTH($O1120) &lt;= 4, MONTH($P1120) &gt;= 4), IF($T1120 &lt;&gt; "", $H1120/$T1120, ""), ""), "")</f>
        <v/>
      </c>
      <c r="AL1120" s="10" t="str">
        <f ca="1">IFERROR(IF(AND(NOW()&lt;= EOMONTH(DATE(YEAR($P1120),5, 1), 0), Overall!$A1122&lt;&gt;"", MONTH($O1120) &lt;= 5, MONTH($P1120) &gt;= 5), IF($T1120 &lt;&gt; "", $H1120/$T1120, ""), ""), "")</f>
        <v/>
      </c>
      <c r="AM1120" s="10" t="str">
        <f ca="1">IFERROR(IF(AND(NOW()&lt;= EOMONTH(DATE(YEAR($P1120),6, 1), 0), Overall!$A1122&lt;&gt;"", MONTH($O1120) &lt;= 6, MONTH($P1120) &gt;= 6), IF($T1120 &lt;&gt; "", $H1120/$T1120, ""), ""), "")</f>
        <v/>
      </c>
      <c r="AN1120" s="10" t="str">
        <f ca="1">IFERROR(IF(AND(NOW()&lt;= EOMONTH(DATE(YEAR($P1120),7, 1), 0), Overall!$A1122&lt;&gt;"", MONTH($O1120) &lt;= 7, MONTH($P1120) &gt;= 7), IF($T1120 &lt;&gt; "", $H1120/$T1120, ""), ""), "")</f>
        <v/>
      </c>
      <c r="AO1120" s="10" t="str">
        <f ca="1">IFERROR(IF(AND(NOW()&lt;= EOMONTH(DATE(YEAR($P1120),8, 1), 0), Overall!$A1122&lt;&gt;"", MONTH($O1120) &lt;= 8, MONTH($P1120) &gt;= 8), IF($T1120 &lt;&gt; "", $H1120/$T1120, ""), ""), "")</f>
        <v/>
      </c>
      <c r="AP1120" s="10" t="str">
        <f ca="1">IFERROR(IF(AND(NOW()&lt;= EOMONTH(DATE(YEAR($P1120),9, 1), 0), Overall!$A1122&lt;&gt;"", MONTH($O1120) &lt;= 9, MONTH($P1120) &gt;= 9), IF($T1120 &lt;&gt; "", $H1120/$T1120, ""), ""), "")</f>
        <v/>
      </c>
      <c r="AQ1120" s="10" t="str">
        <f ca="1">IFERROR(IF(AND(NOW()&lt;= EOMONTH(DATE(YEAR($P1120),10, 1), 0), Overall!$A1122&lt;&gt;"", MONTH($O1120) &lt;= 10, MONTH($P1120) &gt;= 10), IF($T1120 &lt;&gt; "", $H1120/$T1120, ""), ""), "")</f>
        <v/>
      </c>
      <c r="AR1120" s="10" t="str">
        <f ca="1">IFERROR(IF(AND(NOW()&lt;= EOMONTH(DATE(YEAR($P1120),11, 1), 0), Overall!$A1122&lt;&gt;"", MONTH($O1120) &lt;=11, MONTH($P1120) &gt;= 11), IF($T1120 &lt;&gt; "", $H1120/$T1120, ""), ""), "")</f>
        <v/>
      </c>
      <c r="AS1120" s="10" t="str">
        <f ca="1">IFERROR(IF(AND(NOW()&lt;= EOMONTH(DATE(YEAR($P1120),12, 1), 0), Overall!$A1122&lt;&gt;"", MONTH($O1120) &lt;= 12, MONTH($P1120) &gt;= 12), IF($T1120 &lt;&gt; "", $H1120/$T1120, ""), ""), "")</f>
        <v/>
      </c>
      <c r="AT1120" s="16">
        <f t="shared" ca="1" si="34"/>
        <v>0</v>
      </c>
    </row>
    <row r="1121" spans="1:46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6" t="str">
        <f>IF(Overall!T1123&lt;&gt;"",VALUE(Overall!T1123),"")</f>
        <v/>
      </c>
      <c r="O1121" s="7" t="str">
        <f>IF(Overall!L1123&lt;&gt;"", DATEVALUE(Overall!L1123), "")</f>
        <v/>
      </c>
      <c r="P1121" s="7" t="str">
        <f>IF(Overall!M1123&lt;&gt;"", DATEVALUE(Overall!M1123), "")</f>
        <v/>
      </c>
      <c r="Q1121" s="7" t="str">
        <f>IF(Overall!S1123&lt;&gt;"",_xlfn.VALUETOTEXT(Overall!S1123),"")</f>
        <v/>
      </c>
      <c r="R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S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T1121" s="5" t="str">
        <f t="shared" si="35"/>
        <v/>
      </c>
      <c r="U1121" s="10" t="str">
        <f>IF(Overall!$A1123&lt;&gt;"",IF(AND(MONTH($O1121) &lt;= 1, MONTH($P1121) &gt;= 1), IF($T1121 &lt;&gt; "", $H1121/$T1121, ""), ""),"")</f>
        <v/>
      </c>
      <c r="V1121" s="10" t="str">
        <f>IF(Overall!$A1123&lt;&gt;"",IF(AND(MONTH($O1121) &lt;= 2, MONTH($P1121) &gt;= 2), IF($T1121 &lt;&gt; "", $H1121/$T1121, ""), ""),"")</f>
        <v/>
      </c>
      <c r="W1121" s="10" t="str">
        <f>IF(Overall!$A1123&lt;&gt;"",IF(AND(MONTH($O1121) &lt;= 3, MONTH($P1121) &gt;= 3), IF($T1121 &lt;&gt; "", $H1121/$T1121, ""), ""),"")</f>
        <v/>
      </c>
      <c r="X1121" s="10" t="str">
        <f>IF(Overall!$A1123&lt;&gt;"",IF(AND(MONTH($O1121) &lt;= 4, MONTH($P1121) &gt;= 4), IF($T1121 &lt;&gt; "", $H1121/$T1121, ""), ""),"")</f>
        <v/>
      </c>
      <c r="Y1121" s="10" t="str">
        <f>IF(Overall!$A1123&lt;&gt;"",IF(AND(MONTH($O1121) &lt;= 5, MONTH($P1121) &gt;= 5), IF($T1121 &lt;&gt; "", $H1121/$T1121, ""), ""),"")</f>
        <v/>
      </c>
      <c r="Z1121" s="10" t="str">
        <f>IF(Overall!$A1123&lt;&gt;"",IF(AND(MONTH($O1121) &lt;= 6, MONTH($P1121) &gt;= 6), IF($T1121 &lt;&gt; "", $H1121/$T1121, ""), ""),"")</f>
        <v/>
      </c>
      <c r="AA1121" s="10" t="str">
        <f>IF(Overall!$A1123&lt;&gt;"",IF(AND(MONTH($O1121) &lt;= 7, MONTH($P1121) &gt;= 7 ), IF($T1121 &lt;&gt; "", $H1121/$T1121, ""), ""),"")</f>
        <v/>
      </c>
      <c r="AB1121" s="10" t="str">
        <f>IF(Overall!$A1123&lt;&gt;"",IF(AND(MONTH($O1121) &lt;= 8, MONTH($P1121) &gt;= 8), IF($T1121 &lt;&gt; "", $H1121/$T1121, ""), ""),"")</f>
        <v/>
      </c>
      <c r="AC1121" s="10" t="str">
        <f>IF(Overall!$A1123&lt;&gt;"",IF(AND(MONTH($O1121) &lt;= 9, MONTH($P1121) &gt;= 9), IF($T1121 &lt;&gt; "", $H1121/$T1121, ""), ""),"")</f>
        <v/>
      </c>
      <c r="AD1121" s="10" t="str">
        <f>IF(Overall!$A1123&lt;&gt;"",IF(AND(MONTH($O1121) &lt;= 10, MONTH($P1121) &gt;= 10), IF($T1121 &lt;&gt; "", $H1121/$T1121, ""), ""),"")</f>
        <v/>
      </c>
      <c r="AE1121" s="10" t="str">
        <f>IF(Overall!$A1123&lt;&gt;"",IF(AND(MONTH($O1121) &lt;= 11, MONTH($P1121) &gt;= 11), IF($T1121 &lt;&gt; "", $H1121/$T1121, ""), ""),"")</f>
        <v/>
      </c>
      <c r="AF1121" s="10" t="str">
        <f>IF(Overall!$A1123&lt;&gt;"",IF(AND(MONTH($O1121) &lt;= 12, MONTH($P1121) &gt;= 12), IF($T1121 &lt;&gt; "", $H1121/$T1121, ""), ""),"")</f>
        <v/>
      </c>
      <c r="AH1121" s="10" t="str">
        <f ca="1">IFERROR(IF(AND(NOW()&lt;= EOMONTH(DATE(YEAR($P1121),1, 1), 0), Overall!$A1123&lt;&gt;"", MONTH($O1121) &lt;= 1, MONTH($P1121) &gt;= 1), IF($T1121 &lt;&gt; "", $H1121/$T1121, ""), ""), "")</f>
        <v/>
      </c>
      <c r="AI1121" s="10" t="str">
        <f ca="1">IFERROR(IF(AND(NOW()&lt;= EOMONTH(DATE(YEAR($P1121),2, 1), 0), Overall!$A1123&lt;&gt;"", MONTH($O1121) &lt;= 2, MONTH($P1121) &gt;= 2), IF($T1121 &lt;&gt; "", $H1121/$T1121, ""), ""), "")</f>
        <v/>
      </c>
      <c r="AJ1121" s="10" t="str">
        <f ca="1">IFERROR(IF(AND(NOW()&lt;= EOMONTH(DATE(YEAR($P1121),3, 1), 0), Overall!$A1123&lt;&gt;"", MONTH($O1121) &lt;= 3, MONTH($P1121) &gt;= 3), IF($T1121 &lt;&gt; "", $H1121/$T1121, ""), ""), "")</f>
        <v/>
      </c>
      <c r="AK1121" s="10" t="str">
        <f ca="1">IFERROR(IF(AND(NOW()&lt;= EOMONTH(DATE(YEAR($P1121),4, 1), 0), Overall!$A1123&lt;&gt;"", MONTH($O1121) &lt;= 4, MONTH($P1121) &gt;= 4), IF($T1121 &lt;&gt; "", $H1121/$T1121, ""), ""), "")</f>
        <v/>
      </c>
      <c r="AL1121" s="10" t="str">
        <f ca="1">IFERROR(IF(AND(NOW()&lt;= EOMONTH(DATE(YEAR($P1121),5, 1), 0), Overall!$A1123&lt;&gt;"", MONTH($O1121) &lt;= 5, MONTH($P1121) &gt;= 5), IF($T1121 &lt;&gt; "", $H1121/$T1121, ""), ""), "")</f>
        <v/>
      </c>
      <c r="AM1121" s="10" t="str">
        <f ca="1">IFERROR(IF(AND(NOW()&lt;= EOMONTH(DATE(YEAR($P1121),6, 1), 0), Overall!$A1123&lt;&gt;"", MONTH($O1121) &lt;= 6, MONTH($P1121) &gt;= 6), IF($T1121 &lt;&gt; "", $H1121/$T1121, ""), ""), "")</f>
        <v/>
      </c>
      <c r="AN1121" s="10" t="str">
        <f ca="1">IFERROR(IF(AND(NOW()&lt;= EOMONTH(DATE(YEAR($P1121),7, 1), 0), Overall!$A1123&lt;&gt;"", MONTH($O1121) &lt;= 7, MONTH($P1121) &gt;= 7), IF($T1121 &lt;&gt; "", $H1121/$T1121, ""), ""), "")</f>
        <v/>
      </c>
      <c r="AO1121" s="10" t="str">
        <f ca="1">IFERROR(IF(AND(NOW()&lt;= EOMONTH(DATE(YEAR($P1121),8, 1), 0), Overall!$A1123&lt;&gt;"", MONTH($O1121) &lt;= 8, MONTH($P1121) &gt;= 8), IF($T1121 &lt;&gt; "", $H1121/$T1121, ""), ""), "")</f>
        <v/>
      </c>
      <c r="AP1121" s="10" t="str">
        <f ca="1">IFERROR(IF(AND(NOW()&lt;= EOMONTH(DATE(YEAR($P1121),9, 1), 0), Overall!$A1123&lt;&gt;"", MONTH($O1121) &lt;= 9, MONTH($P1121) &gt;= 9), IF($T1121 &lt;&gt; "", $H1121/$T1121, ""), ""), "")</f>
        <v/>
      </c>
      <c r="AQ1121" s="10" t="str">
        <f ca="1">IFERROR(IF(AND(NOW()&lt;= EOMONTH(DATE(YEAR($P1121),10, 1), 0), Overall!$A1123&lt;&gt;"", MONTH($O1121) &lt;= 10, MONTH($P1121) &gt;= 10), IF($T1121 &lt;&gt; "", $H1121/$T1121, ""), ""), "")</f>
        <v/>
      </c>
      <c r="AR1121" s="10" t="str">
        <f ca="1">IFERROR(IF(AND(NOW()&lt;= EOMONTH(DATE(YEAR($P1121),11, 1), 0), Overall!$A1123&lt;&gt;"", MONTH($O1121) &lt;=11, MONTH($P1121) &gt;= 11), IF($T1121 &lt;&gt; "", $H1121/$T1121, ""), ""), "")</f>
        <v/>
      </c>
      <c r="AS1121" s="10" t="str">
        <f ca="1">IFERROR(IF(AND(NOW()&lt;= EOMONTH(DATE(YEAR($P1121),12, 1), 0), Overall!$A1123&lt;&gt;"", MONTH($O1121) &lt;= 12, MONTH($P1121) &gt;= 12), IF($T1121 &lt;&gt; "", $H1121/$T1121, ""), ""), "")</f>
        <v/>
      </c>
      <c r="AT1121" s="16">
        <f t="shared" ca="1" si="34"/>
        <v>0</v>
      </c>
    </row>
    <row r="1122" spans="1:46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6" t="str">
        <f>IF(Overall!T1124&lt;&gt;"",VALUE(Overall!T1124),"")</f>
        <v/>
      </c>
      <c r="O1122" s="7" t="str">
        <f>IF(Overall!L1124&lt;&gt;"", DATEVALUE(Overall!L1124), "")</f>
        <v/>
      </c>
      <c r="P1122" s="7" t="str">
        <f>IF(Overall!M1124&lt;&gt;"", DATEVALUE(Overall!M1124), "")</f>
        <v/>
      </c>
      <c r="Q1122" s="7" t="str">
        <f>IF(Overall!S1124&lt;&gt;"",_xlfn.VALUETOTEXT(Overall!S1124),"")</f>
        <v/>
      </c>
      <c r="R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S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T1122" s="5" t="str">
        <f t="shared" si="35"/>
        <v/>
      </c>
      <c r="U1122" s="10" t="str">
        <f>IF(Overall!$A1124&lt;&gt;"",IF(AND(MONTH($O1122) &lt;= 1, MONTH($P1122) &gt;= 1), IF($T1122 &lt;&gt; "", $H1122/$T1122, ""), ""),"")</f>
        <v/>
      </c>
      <c r="V1122" s="10" t="str">
        <f>IF(Overall!$A1124&lt;&gt;"",IF(AND(MONTH($O1122) &lt;= 2, MONTH($P1122) &gt;= 2), IF($T1122 &lt;&gt; "", $H1122/$T1122, ""), ""),"")</f>
        <v/>
      </c>
      <c r="W1122" s="10" t="str">
        <f>IF(Overall!$A1124&lt;&gt;"",IF(AND(MONTH($O1122) &lt;= 3, MONTH($P1122) &gt;= 3), IF($T1122 &lt;&gt; "", $H1122/$T1122, ""), ""),"")</f>
        <v/>
      </c>
      <c r="X1122" s="10" t="str">
        <f>IF(Overall!$A1124&lt;&gt;"",IF(AND(MONTH($O1122) &lt;= 4, MONTH($P1122) &gt;= 4), IF($T1122 &lt;&gt; "", $H1122/$T1122, ""), ""),"")</f>
        <v/>
      </c>
      <c r="Y1122" s="10" t="str">
        <f>IF(Overall!$A1124&lt;&gt;"",IF(AND(MONTH($O1122) &lt;= 5, MONTH($P1122) &gt;= 5), IF($T1122 &lt;&gt; "", $H1122/$T1122, ""), ""),"")</f>
        <v/>
      </c>
      <c r="Z1122" s="10" t="str">
        <f>IF(Overall!$A1124&lt;&gt;"",IF(AND(MONTH($O1122) &lt;= 6, MONTH($P1122) &gt;= 6), IF($T1122 &lt;&gt; "", $H1122/$T1122, ""), ""),"")</f>
        <v/>
      </c>
      <c r="AA1122" s="10" t="str">
        <f>IF(Overall!$A1124&lt;&gt;"",IF(AND(MONTH($O1122) &lt;= 7, MONTH($P1122) &gt;= 7 ), IF($T1122 &lt;&gt; "", $H1122/$T1122, ""), ""),"")</f>
        <v/>
      </c>
      <c r="AB1122" s="10" t="str">
        <f>IF(Overall!$A1124&lt;&gt;"",IF(AND(MONTH($O1122) &lt;= 8, MONTH($P1122) &gt;= 8), IF($T1122 &lt;&gt; "", $H1122/$T1122, ""), ""),"")</f>
        <v/>
      </c>
      <c r="AC1122" s="10" t="str">
        <f>IF(Overall!$A1124&lt;&gt;"",IF(AND(MONTH($O1122) &lt;= 9, MONTH($P1122) &gt;= 9), IF($T1122 &lt;&gt; "", $H1122/$T1122, ""), ""),"")</f>
        <v/>
      </c>
      <c r="AD1122" s="10" t="str">
        <f>IF(Overall!$A1124&lt;&gt;"",IF(AND(MONTH($O1122) &lt;= 10, MONTH($P1122) &gt;= 10), IF($T1122 &lt;&gt; "", $H1122/$T1122, ""), ""),"")</f>
        <v/>
      </c>
      <c r="AE1122" s="10" t="str">
        <f>IF(Overall!$A1124&lt;&gt;"",IF(AND(MONTH($O1122) &lt;= 11, MONTH($P1122) &gt;= 11), IF($T1122 &lt;&gt; "", $H1122/$T1122, ""), ""),"")</f>
        <v/>
      </c>
      <c r="AF1122" s="10" t="str">
        <f>IF(Overall!$A1124&lt;&gt;"",IF(AND(MONTH($O1122) &lt;= 12, MONTH($P1122) &gt;= 12), IF($T1122 &lt;&gt; "", $H1122/$T1122, ""), ""),"")</f>
        <v/>
      </c>
      <c r="AH1122" s="10" t="str">
        <f ca="1">IFERROR(IF(AND(NOW()&lt;= EOMONTH(DATE(YEAR($P1122),1, 1), 0), Overall!$A1124&lt;&gt;"", MONTH($O1122) &lt;= 1, MONTH($P1122) &gt;= 1), IF($T1122 &lt;&gt; "", $H1122/$T1122, ""), ""), "")</f>
        <v/>
      </c>
      <c r="AI1122" s="10" t="str">
        <f ca="1">IFERROR(IF(AND(NOW()&lt;= EOMONTH(DATE(YEAR($P1122),2, 1), 0), Overall!$A1124&lt;&gt;"", MONTH($O1122) &lt;= 2, MONTH($P1122) &gt;= 2), IF($T1122 &lt;&gt; "", $H1122/$T1122, ""), ""), "")</f>
        <v/>
      </c>
      <c r="AJ1122" s="10" t="str">
        <f ca="1">IFERROR(IF(AND(NOW()&lt;= EOMONTH(DATE(YEAR($P1122),3, 1), 0), Overall!$A1124&lt;&gt;"", MONTH($O1122) &lt;= 3, MONTH($P1122) &gt;= 3), IF($T1122 &lt;&gt; "", $H1122/$T1122, ""), ""), "")</f>
        <v/>
      </c>
      <c r="AK1122" s="10" t="str">
        <f ca="1">IFERROR(IF(AND(NOW()&lt;= EOMONTH(DATE(YEAR($P1122),4, 1), 0), Overall!$A1124&lt;&gt;"", MONTH($O1122) &lt;= 4, MONTH($P1122) &gt;= 4), IF($T1122 &lt;&gt; "", $H1122/$T1122, ""), ""), "")</f>
        <v/>
      </c>
      <c r="AL1122" s="10" t="str">
        <f ca="1">IFERROR(IF(AND(NOW()&lt;= EOMONTH(DATE(YEAR($P1122),5, 1), 0), Overall!$A1124&lt;&gt;"", MONTH($O1122) &lt;= 5, MONTH($P1122) &gt;= 5), IF($T1122 &lt;&gt; "", $H1122/$T1122, ""), ""), "")</f>
        <v/>
      </c>
      <c r="AM1122" s="10" t="str">
        <f ca="1">IFERROR(IF(AND(NOW()&lt;= EOMONTH(DATE(YEAR($P1122),6, 1), 0), Overall!$A1124&lt;&gt;"", MONTH($O1122) &lt;= 6, MONTH($P1122) &gt;= 6), IF($T1122 &lt;&gt; "", $H1122/$T1122, ""), ""), "")</f>
        <v/>
      </c>
      <c r="AN1122" s="10" t="str">
        <f ca="1">IFERROR(IF(AND(NOW()&lt;= EOMONTH(DATE(YEAR($P1122),7, 1), 0), Overall!$A1124&lt;&gt;"", MONTH($O1122) &lt;= 7, MONTH($P1122) &gt;= 7), IF($T1122 &lt;&gt; "", $H1122/$T1122, ""), ""), "")</f>
        <v/>
      </c>
      <c r="AO1122" s="10" t="str">
        <f ca="1">IFERROR(IF(AND(NOW()&lt;= EOMONTH(DATE(YEAR($P1122),8, 1), 0), Overall!$A1124&lt;&gt;"", MONTH($O1122) &lt;= 8, MONTH($P1122) &gt;= 8), IF($T1122 &lt;&gt; "", $H1122/$T1122, ""), ""), "")</f>
        <v/>
      </c>
      <c r="AP1122" s="10" t="str">
        <f ca="1">IFERROR(IF(AND(NOW()&lt;= EOMONTH(DATE(YEAR($P1122),9, 1), 0), Overall!$A1124&lt;&gt;"", MONTH($O1122) &lt;= 9, MONTH($P1122) &gt;= 9), IF($T1122 &lt;&gt; "", $H1122/$T1122, ""), ""), "")</f>
        <v/>
      </c>
      <c r="AQ1122" s="10" t="str">
        <f ca="1">IFERROR(IF(AND(NOW()&lt;= EOMONTH(DATE(YEAR($P1122),10, 1), 0), Overall!$A1124&lt;&gt;"", MONTH($O1122) &lt;= 10, MONTH($P1122) &gt;= 10), IF($T1122 &lt;&gt; "", $H1122/$T1122, ""), ""), "")</f>
        <v/>
      </c>
      <c r="AR1122" s="10" t="str">
        <f ca="1">IFERROR(IF(AND(NOW()&lt;= EOMONTH(DATE(YEAR($P1122),11, 1), 0), Overall!$A1124&lt;&gt;"", MONTH($O1122) &lt;=11, MONTH($P1122) &gt;= 11), IF($T1122 &lt;&gt; "", $H1122/$T1122, ""), ""), "")</f>
        <v/>
      </c>
      <c r="AS1122" s="10" t="str">
        <f ca="1">IFERROR(IF(AND(NOW()&lt;= EOMONTH(DATE(YEAR($P1122),12, 1), 0), Overall!$A1124&lt;&gt;"", MONTH($O1122) &lt;= 12, MONTH($P1122) &gt;= 12), IF($T1122 &lt;&gt; "", $H1122/$T1122, ""), ""), "")</f>
        <v/>
      </c>
      <c r="AT1122" s="16">
        <f t="shared" ca="1" si="34"/>
        <v>0</v>
      </c>
    </row>
    <row r="1123" spans="1:46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6" t="str">
        <f>IF(Overall!T1125&lt;&gt;"",VALUE(Overall!T1125),"")</f>
        <v/>
      </c>
      <c r="O1123" s="7" t="str">
        <f>IF(Overall!L1125&lt;&gt;"", DATEVALUE(Overall!L1125), "")</f>
        <v/>
      </c>
      <c r="P1123" s="7" t="str">
        <f>IF(Overall!M1125&lt;&gt;"", DATEVALUE(Overall!M1125), "")</f>
        <v/>
      </c>
      <c r="Q1123" s="7" t="str">
        <f>IF(Overall!S1125&lt;&gt;"",_xlfn.VALUETOTEXT(Overall!S1125),"")</f>
        <v/>
      </c>
      <c r="R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S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T1123" s="5" t="str">
        <f t="shared" si="35"/>
        <v/>
      </c>
      <c r="U1123" s="10" t="str">
        <f>IF(Overall!$A1125&lt;&gt;"",IF(AND(MONTH($O1123) &lt;= 1, MONTH($P1123) &gt;= 1), IF($T1123 &lt;&gt; "", $H1123/$T1123, ""), ""),"")</f>
        <v/>
      </c>
      <c r="V1123" s="10" t="str">
        <f>IF(Overall!$A1125&lt;&gt;"",IF(AND(MONTH($O1123) &lt;= 2, MONTH($P1123) &gt;= 2), IF($T1123 &lt;&gt; "", $H1123/$T1123, ""), ""),"")</f>
        <v/>
      </c>
      <c r="W1123" s="10" t="str">
        <f>IF(Overall!$A1125&lt;&gt;"",IF(AND(MONTH($O1123) &lt;= 3, MONTH($P1123) &gt;= 3), IF($T1123 &lt;&gt; "", $H1123/$T1123, ""), ""),"")</f>
        <v/>
      </c>
      <c r="X1123" s="10" t="str">
        <f>IF(Overall!$A1125&lt;&gt;"",IF(AND(MONTH($O1123) &lt;= 4, MONTH($P1123) &gt;= 4), IF($T1123 &lt;&gt; "", $H1123/$T1123, ""), ""),"")</f>
        <v/>
      </c>
      <c r="Y1123" s="10" t="str">
        <f>IF(Overall!$A1125&lt;&gt;"",IF(AND(MONTH($O1123) &lt;= 5, MONTH($P1123) &gt;= 5), IF($T1123 &lt;&gt; "", $H1123/$T1123, ""), ""),"")</f>
        <v/>
      </c>
      <c r="Z1123" s="10" t="str">
        <f>IF(Overall!$A1125&lt;&gt;"",IF(AND(MONTH($O1123) &lt;= 6, MONTH($P1123) &gt;= 6), IF($T1123 &lt;&gt; "", $H1123/$T1123, ""), ""),"")</f>
        <v/>
      </c>
      <c r="AA1123" s="10" t="str">
        <f>IF(Overall!$A1125&lt;&gt;"",IF(AND(MONTH($O1123) &lt;= 7, MONTH($P1123) &gt;= 7 ), IF($T1123 &lt;&gt; "", $H1123/$T1123, ""), ""),"")</f>
        <v/>
      </c>
      <c r="AB1123" s="10" t="str">
        <f>IF(Overall!$A1125&lt;&gt;"",IF(AND(MONTH($O1123) &lt;= 8, MONTH($P1123) &gt;= 8), IF($T1123 &lt;&gt; "", $H1123/$T1123, ""), ""),"")</f>
        <v/>
      </c>
      <c r="AC1123" s="10" t="str">
        <f>IF(Overall!$A1125&lt;&gt;"",IF(AND(MONTH($O1123) &lt;= 9, MONTH($P1123) &gt;= 9), IF($T1123 &lt;&gt; "", $H1123/$T1123, ""), ""),"")</f>
        <v/>
      </c>
      <c r="AD1123" s="10" t="str">
        <f>IF(Overall!$A1125&lt;&gt;"",IF(AND(MONTH($O1123) &lt;= 10, MONTH($P1123) &gt;= 10), IF($T1123 &lt;&gt; "", $H1123/$T1123, ""), ""),"")</f>
        <v/>
      </c>
      <c r="AE1123" s="10" t="str">
        <f>IF(Overall!$A1125&lt;&gt;"",IF(AND(MONTH($O1123) &lt;= 11, MONTH($P1123) &gt;= 11), IF($T1123 &lt;&gt; "", $H1123/$T1123, ""), ""),"")</f>
        <v/>
      </c>
      <c r="AF1123" s="10" t="str">
        <f>IF(Overall!$A1125&lt;&gt;"",IF(AND(MONTH($O1123) &lt;= 12, MONTH($P1123) &gt;= 12), IF($T1123 &lt;&gt; "", $H1123/$T1123, ""), ""),"")</f>
        <v/>
      </c>
      <c r="AH1123" s="10" t="str">
        <f ca="1">IFERROR(IF(AND(NOW()&lt;= EOMONTH(DATE(YEAR($P1123),1, 1), 0), Overall!$A1125&lt;&gt;"", MONTH($O1123) &lt;= 1, MONTH($P1123) &gt;= 1), IF($T1123 &lt;&gt; "", $H1123/$T1123, ""), ""), "")</f>
        <v/>
      </c>
      <c r="AI1123" s="10" t="str">
        <f ca="1">IFERROR(IF(AND(NOW()&lt;= EOMONTH(DATE(YEAR($P1123),2, 1), 0), Overall!$A1125&lt;&gt;"", MONTH($O1123) &lt;= 2, MONTH($P1123) &gt;= 2), IF($T1123 &lt;&gt; "", $H1123/$T1123, ""), ""), "")</f>
        <v/>
      </c>
      <c r="AJ1123" s="10" t="str">
        <f ca="1">IFERROR(IF(AND(NOW()&lt;= EOMONTH(DATE(YEAR($P1123),3, 1), 0), Overall!$A1125&lt;&gt;"", MONTH($O1123) &lt;= 3, MONTH($P1123) &gt;= 3), IF($T1123 &lt;&gt; "", $H1123/$T1123, ""), ""), "")</f>
        <v/>
      </c>
      <c r="AK1123" s="10" t="str">
        <f ca="1">IFERROR(IF(AND(NOW()&lt;= EOMONTH(DATE(YEAR($P1123),4, 1), 0), Overall!$A1125&lt;&gt;"", MONTH($O1123) &lt;= 4, MONTH($P1123) &gt;= 4), IF($T1123 &lt;&gt; "", $H1123/$T1123, ""), ""), "")</f>
        <v/>
      </c>
      <c r="AL1123" s="10" t="str">
        <f ca="1">IFERROR(IF(AND(NOW()&lt;= EOMONTH(DATE(YEAR($P1123),5, 1), 0), Overall!$A1125&lt;&gt;"", MONTH($O1123) &lt;= 5, MONTH($P1123) &gt;= 5), IF($T1123 &lt;&gt; "", $H1123/$T1123, ""), ""), "")</f>
        <v/>
      </c>
      <c r="AM1123" s="10" t="str">
        <f ca="1">IFERROR(IF(AND(NOW()&lt;= EOMONTH(DATE(YEAR($P1123),6, 1), 0), Overall!$A1125&lt;&gt;"", MONTH($O1123) &lt;= 6, MONTH($P1123) &gt;= 6), IF($T1123 &lt;&gt; "", $H1123/$T1123, ""), ""), "")</f>
        <v/>
      </c>
      <c r="AN1123" s="10" t="str">
        <f ca="1">IFERROR(IF(AND(NOW()&lt;= EOMONTH(DATE(YEAR($P1123),7, 1), 0), Overall!$A1125&lt;&gt;"", MONTH($O1123) &lt;= 7, MONTH($P1123) &gt;= 7), IF($T1123 &lt;&gt; "", $H1123/$T1123, ""), ""), "")</f>
        <v/>
      </c>
      <c r="AO1123" s="10" t="str">
        <f ca="1">IFERROR(IF(AND(NOW()&lt;= EOMONTH(DATE(YEAR($P1123),8, 1), 0), Overall!$A1125&lt;&gt;"", MONTH($O1123) &lt;= 8, MONTH($P1123) &gt;= 8), IF($T1123 &lt;&gt; "", $H1123/$T1123, ""), ""), "")</f>
        <v/>
      </c>
      <c r="AP1123" s="10" t="str">
        <f ca="1">IFERROR(IF(AND(NOW()&lt;= EOMONTH(DATE(YEAR($P1123),9, 1), 0), Overall!$A1125&lt;&gt;"", MONTH($O1123) &lt;= 9, MONTH($P1123) &gt;= 9), IF($T1123 &lt;&gt; "", $H1123/$T1123, ""), ""), "")</f>
        <v/>
      </c>
      <c r="AQ1123" s="10" t="str">
        <f ca="1">IFERROR(IF(AND(NOW()&lt;= EOMONTH(DATE(YEAR($P1123),10, 1), 0), Overall!$A1125&lt;&gt;"", MONTH($O1123) &lt;= 10, MONTH($P1123) &gt;= 10), IF($T1123 &lt;&gt; "", $H1123/$T1123, ""), ""), "")</f>
        <v/>
      </c>
      <c r="AR1123" s="10" t="str">
        <f ca="1">IFERROR(IF(AND(NOW()&lt;= EOMONTH(DATE(YEAR($P1123),11, 1), 0), Overall!$A1125&lt;&gt;"", MONTH($O1123) &lt;=11, MONTH($P1123) &gt;= 11), IF($T1123 &lt;&gt; "", $H1123/$T1123, ""), ""), "")</f>
        <v/>
      </c>
      <c r="AS1123" s="10" t="str">
        <f ca="1">IFERROR(IF(AND(NOW()&lt;= EOMONTH(DATE(YEAR($P1123),12, 1), 0), Overall!$A1125&lt;&gt;"", MONTH($O1123) &lt;= 12, MONTH($P1123) &gt;= 12), IF($T1123 &lt;&gt; "", $H1123/$T1123, ""), ""), "")</f>
        <v/>
      </c>
      <c r="AT1123" s="16">
        <f t="shared" ca="1" si="34"/>
        <v>0</v>
      </c>
    </row>
    <row r="1124" spans="1:46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6" t="str">
        <f>IF(Overall!T1126&lt;&gt;"",VALUE(Overall!T1126),"")</f>
        <v/>
      </c>
      <c r="O1124" s="7" t="str">
        <f>IF(Overall!L1126&lt;&gt;"", DATEVALUE(Overall!L1126), "")</f>
        <v/>
      </c>
      <c r="P1124" s="7" t="str">
        <f>IF(Overall!M1126&lt;&gt;"", DATEVALUE(Overall!M1126), "")</f>
        <v/>
      </c>
      <c r="Q1124" s="7" t="str">
        <f>IF(Overall!S1126&lt;&gt;"",_xlfn.VALUETOTEXT(Overall!S1126),"")</f>
        <v/>
      </c>
      <c r="R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S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T1124" s="5" t="str">
        <f t="shared" si="35"/>
        <v/>
      </c>
      <c r="U1124" s="10" t="str">
        <f>IF(Overall!$A1126&lt;&gt;"",IF(AND(MONTH($O1124) &lt;= 1, MONTH($P1124) &gt;= 1), IF($T1124 &lt;&gt; "", $H1124/$T1124, ""), ""),"")</f>
        <v/>
      </c>
      <c r="V1124" s="10" t="str">
        <f>IF(Overall!$A1126&lt;&gt;"",IF(AND(MONTH($O1124) &lt;= 2, MONTH($P1124) &gt;= 2), IF($T1124 &lt;&gt; "", $H1124/$T1124, ""), ""),"")</f>
        <v/>
      </c>
      <c r="W1124" s="10" t="str">
        <f>IF(Overall!$A1126&lt;&gt;"",IF(AND(MONTH($O1124) &lt;= 3, MONTH($P1124) &gt;= 3), IF($T1124 &lt;&gt; "", $H1124/$T1124, ""), ""),"")</f>
        <v/>
      </c>
      <c r="X1124" s="10" t="str">
        <f>IF(Overall!$A1126&lt;&gt;"",IF(AND(MONTH($O1124) &lt;= 4, MONTH($P1124) &gt;= 4), IF($T1124 &lt;&gt; "", $H1124/$T1124, ""), ""),"")</f>
        <v/>
      </c>
      <c r="Y1124" s="10" t="str">
        <f>IF(Overall!$A1126&lt;&gt;"",IF(AND(MONTH($O1124) &lt;= 5, MONTH($P1124) &gt;= 5), IF($T1124 &lt;&gt; "", $H1124/$T1124, ""), ""),"")</f>
        <v/>
      </c>
      <c r="Z1124" s="10" t="str">
        <f>IF(Overall!$A1126&lt;&gt;"",IF(AND(MONTH($O1124) &lt;= 6, MONTH($P1124) &gt;= 6), IF($T1124 &lt;&gt; "", $H1124/$T1124, ""), ""),"")</f>
        <v/>
      </c>
      <c r="AA1124" s="10" t="str">
        <f>IF(Overall!$A1126&lt;&gt;"",IF(AND(MONTH($O1124) &lt;= 7, MONTH($P1124) &gt;= 7 ), IF($T1124 &lt;&gt; "", $H1124/$T1124, ""), ""),"")</f>
        <v/>
      </c>
      <c r="AB1124" s="10" t="str">
        <f>IF(Overall!$A1126&lt;&gt;"",IF(AND(MONTH($O1124) &lt;= 8, MONTH($P1124) &gt;= 8), IF($T1124 &lt;&gt; "", $H1124/$T1124, ""), ""),"")</f>
        <v/>
      </c>
      <c r="AC1124" s="10" t="str">
        <f>IF(Overall!$A1126&lt;&gt;"",IF(AND(MONTH($O1124) &lt;= 9, MONTH($P1124) &gt;= 9), IF($T1124 &lt;&gt; "", $H1124/$T1124, ""), ""),"")</f>
        <v/>
      </c>
      <c r="AD1124" s="10" t="str">
        <f>IF(Overall!$A1126&lt;&gt;"",IF(AND(MONTH($O1124) &lt;= 10, MONTH($P1124) &gt;= 10), IF($T1124 &lt;&gt; "", $H1124/$T1124, ""), ""),"")</f>
        <v/>
      </c>
      <c r="AE1124" s="10" t="str">
        <f>IF(Overall!$A1126&lt;&gt;"",IF(AND(MONTH($O1124) &lt;= 11, MONTH($P1124) &gt;= 11), IF($T1124 &lt;&gt; "", $H1124/$T1124, ""), ""),"")</f>
        <v/>
      </c>
      <c r="AF1124" s="10" t="str">
        <f>IF(Overall!$A1126&lt;&gt;"",IF(AND(MONTH($O1124) &lt;= 12, MONTH($P1124) &gt;= 12), IF($T1124 &lt;&gt; "", $H1124/$T1124, ""), ""),"")</f>
        <v/>
      </c>
      <c r="AH1124" s="10" t="str">
        <f ca="1">IFERROR(IF(AND(NOW()&lt;= EOMONTH(DATE(YEAR($P1124),1, 1), 0), Overall!$A1126&lt;&gt;"", MONTH($O1124) &lt;= 1, MONTH($P1124) &gt;= 1), IF($T1124 &lt;&gt; "", $H1124/$T1124, ""), ""), "")</f>
        <v/>
      </c>
      <c r="AI1124" s="10" t="str">
        <f ca="1">IFERROR(IF(AND(NOW()&lt;= EOMONTH(DATE(YEAR($P1124),2, 1), 0), Overall!$A1126&lt;&gt;"", MONTH($O1124) &lt;= 2, MONTH($P1124) &gt;= 2), IF($T1124 &lt;&gt; "", $H1124/$T1124, ""), ""), "")</f>
        <v/>
      </c>
      <c r="AJ1124" s="10" t="str">
        <f ca="1">IFERROR(IF(AND(NOW()&lt;= EOMONTH(DATE(YEAR($P1124),3, 1), 0), Overall!$A1126&lt;&gt;"", MONTH($O1124) &lt;= 3, MONTH($P1124) &gt;= 3), IF($T1124 &lt;&gt; "", $H1124/$T1124, ""), ""), "")</f>
        <v/>
      </c>
      <c r="AK1124" s="10" t="str">
        <f ca="1">IFERROR(IF(AND(NOW()&lt;= EOMONTH(DATE(YEAR($P1124),4, 1), 0), Overall!$A1126&lt;&gt;"", MONTH($O1124) &lt;= 4, MONTH($P1124) &gt;= 4), IF($T1124 &lt;&gt; "", $H1124/$T1124, ""), ""), "")</f>
        <v/>
      </c>
      <c r="AL1124" s="10" t="str">
        <f ca="1">IFERROR(IF(AND(NOW()&lt;= EOMONTH(DATE(YEAR($P1124),5, 1), 0), Overall!$A1126&lt;&gt;"", MONTH($O1124) &lt;= 5, MONTH($P1124) &gt;= 5), IF($T1124 &lt;&gt; "", $H1124/$T1124, ""), ""), "")</f>
        <v/>
      </c>
      <c r="AM1124" s="10" t="str">
        <f ca="1">IFERROR(IF(AND(NOW()&lt;= EOMONTH(DATE(YEAR($P1124),6, 1), 0), Overall!$A1126&lt;&gt;"", MONTH($O1124) &lt;= 6, MONTH($P1124) &gt;= 6), IF($T1124 &lt;&gt; "", $H1124/$T1124, ""), ""), "")</f>
        <v/>
      </c>
      <c r="AN1124" s="10" t="str">
        <f ca="1">IFERROR(IF(AND(NOW()&lt;= EOMONTH(DATE(YEAR($P1124),7, 1), 0), Overall!$A1126&lt;&gt;"", MONTH($O1124) &lt;= 7, MONTH($P1124) &gt;= 7), IF($T1124 &lt;&gt; "", $H1124/$T1124, ""), ""), "")</f>
        <v/>
      </c>
      <c r="AO1124" s="10" t="str">
        <f ca="1">IFERROR(IF(AND(NOW()&lt;= EOMONTH(DATE(YEAR($P1124),8, 1), 0), Overall!$A1126&lt;&gt;"", MONTH($O1124) &lt;= 8, MONTH($P1124) &gt;= 8), IF($T1124 &lt;&gt; "", $H1124/$T1124, ""), ""), "")</f>
        <v/>
      </c>
      <c r="AP1124" s="10" t="str">
        <f ca="1">IFERROR(IF(AND(NOW()&lt;= EOMONTH(DATE(YEAR($P1124),9, 1), 0), Overall!$A1126&lt;&gt;"", MONTH($O1124) &lt;= 9, MONTH($P1124) &gt;= 9), IF($T1124 &lt;&gt; "", $H1124/$T1124, ""), ""), "")</f>
        <v/>
      </c>
      <c r="AQ1124" s="10" t="str">
        <f ca="1">IFERROR(IF(AND(NOW()&lt;= EOMONTH(DATE(YEAR($P1124),10, 1), 0), Overall!$A1126&lt;&gt;"", MONTH($O1124) &lt;= 10, MONTH($P1124) &gt;= 10), IF($T1124 &lt;&gt; "", $H1124/$T1124, ""), ""), "")</f>
        <v/>
      </c>
      <c r="AR1124" s="10" t="str">
        <f ca="1">IFERROR(IF(AND(NOW()&lt;= EOMONTH(DATE(YEAR($P1124),11, 1), 0), Overall!$A1126&lt;&gt;"", MONTH($O1124) &lt;=11, MONTH($P1124) &gt;= 11), IF($T1124 &lt;&gt; "", $H1124/$T1124, ""), ""), "")</f>
        <v/>
      </c>
      <c r="AS1124" s="10" t="str">
        <f ca="1">IFERROR(IF(AND(NOW()&lt;= EOMONTH(DATE(YEAR($P1124),12, 1), 0), Overall!$A1126&lt;&gt;"", MONTH($O1124) &lt;= 12, MONTH($P1124) &gt;= 12), IF($T1124 &lt;&gt; "", $H1124/$T1124, ""), ""), "")</f>
        <v/>
      </c>
      <c r="AT1124" s="16">
        <f t="shared" ca="1" si="34"/>
        <v>0</v>
      </c>
    </row>
    <row r="1125" spans="1:46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6" t="str">
        <f>IF(Overall!T1127&lt;&gt;"",VALUE(Overall!T1127),"")</f>
        <v/>
      </c>
      <c r="O1125" s="7" t="str">
        <f>IF(Overall!L1127&lt;&gt;"", DATEVALUE(Overall!L1127), "")</f>
        <v/>
      </c>
      <c r="P1125" s="7" t="str">
        <f>IF(Overall!M1127&lt;&gt;"", DATEVALUE(Overall!M1127), "")</f>
        <v/>
      </c>
      <c r="Q1125" s="7" t="str">
        <f>IF(Overall!S1127&lt;&gt;"",_xlfn.VALUETOTEXT(Overall!S1127),"")</f>
        <v/>
      </c>
      <c r="R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S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T1125" s="5" t="str">
        <f t="shared" si="35"/>
        <v/>
      </c>
      <c r="U1125" s="10" t="str">
        <f>IF(Overall!$A1127&lt;&gt;"",IF(AND(MONTH($O1125) &lt;= 1, MONTH($P1125) &gt;= 1), IF($T1125 &lt;&gt; "", $H1125/$T1125, ""), ""),"")</f>
        <v/>
      </c>
      <c r="V1125" s="10" t="str">
        <f>IF(Overall!$A1127&lt;&gt;"",IF(AND(MONTH($O1125) &lt;= 2, MONTH($P1125) &gt;= 2), IF($T1125 &lt;&gt; "", $H1125/$T1125, ""), ""),"")</f>
        <v/>
      </c>
      <c r="W1125" s="10" t="str">
        <f>IF(Overall!$A1127&lt;&gt;"",IF(AND(MONTH($O1125) &lt;= 3, MONTH($P1125) &gt;= 3), IF($T1125 &lt;&gt; "", $H1125/$T1125, ""), ""),"")</f>
        <v/>
      </c>
      <c r="X1125" s="10" t="str">
        <f>IF(Overall!$A1127&lt;&gt;"",IF(AND(MONTH($O1125) &lt;= 4, MONTH($P1125) &gt;= 4), IF($T1125 &lt;&gt; "", $H1125/$T1125, ""), ""),"")</f>
        <v/>
      </c>
      <c r="Y1125" s="10" t="str">
        <f>IF(Overall!$A1127&lt;&gt;"",IF(AND(MONTH($O1125) &lt;= 5, MONTH($P1125) &gt;= 5), IF($T1125 &lt;&gt; "", $H1125/$T1125, ""), ""),"")</f>
        <v/>
      </c>
      <c r="Z1125" s="10" t="str">
        <f>IF(Overall!$A1127&lt;&gt;"",IF(AND(MONTH($O1125) &lt;= 6, MONTH($P1125) &gt;= 6), IF($T1125 &lt;&gt; "", $H1125/$T1125, ""), ""),"")</f>
        <v/>
      </c>
      <c r="AA1125" s="10" t="str">
        <f>IF(Overall!$A1127&lt;&gt;"",IF(AND(MONTH($O1125) &lt;= 7, MONTH($P1125) &gt;= 7 ), IF($T1125 &lt;&gt; "", $H1125/$T1125, ""), ""),"")</f>
        <v/>
      </c>
      <c r="AB1125" s="10" t="str">
        <f>IF(Overall!$A1127&lt;&gt;"",IF(AND(MONTH($O1125) &lt;= 8, MONTH($P1125) &gt;= 8), IF($T1125 &lt;&gt; "", $H1125/$T1125, ""), ""),"")</f>
        <v/>
      </c>
      <c r="AC1125" s="10" t="str">
        <f>IF(Overall!$A1127&lt;&gt;"",IF(AND(MONTH($O1125) &lt;= 9, MONTH($P1125) &gt;= 9), IF($T1125 &lt;&gt; "", $H1125/$T1125, ""), ""),"")</f>
        <v/>
      </c>
      <c r="AD1125" s="10" t="str">
        <f>IF(Overall!$A1127&lt;&gt;"",IF(AND(MONTH($O1125) &lt;= 10, MONTH($P1125) &gt;= 10), IF($T1125 &lt;&gt; "", $H1125/$T1125, ""), ""),"")</f>
        <v/>
      </c>
      <c r="AE1125" s="10" t="str">
        <f>IF(Overall!$A1127&lt;&gt;"",IF(AND(MONTH($O1125) &lt;= 11, MONTH($P1125) &gt;= 11), IF($T1125 &lt;&gt; "", $H1125/$T1125, ""), ""),"")</f>
        <v/>
      </c>
      <c r="AF1125" s="10" t="str">
        <f>IF(Overall!$A1127&lt;&gt;"",IF(AND(MONTH($O1125) &lt;= 12, MONTH($P1125) &gt;= 12), IF($T1125 &lt;&gt; "", $H1125/$T1125, ""), ""),"")</f>
        <v/>
      </c>
      <c r="AH1125" s="10" t="str">
        <f ca="1">IFERROR(IF(AND(NOW()&lt;= EOMONTH(DATE(YEAR($P1125),1, 1), 0), Overall!$A1127&lt;&gt;"", MONTH($O1125) &lt;= 1, MONTH($P1125) &gt;= 1), IF($T1125 &lt;&gt; "", $H1125/$T1125, ""), ""), "")</f>
        <v/>
      </c>
      <c r="AI1125" s="10" t="str">
        <f ca="1">IFERROR(IF(AND(NOW()&lt;= EOMONTH(DATE(YEAR($P1125),2, 1), 0), Overall!$A1127&lt;&gt;"", MONTH($O1125) &lt;= 2, MONTH($P1125) &gt;= 2), IF($T1125 &lt;&gt; "", $H1125/$T1125, ""), ""), "")</f>
        <v/>
      </c>
      <c r="AJ1125" s="10" t="str">
        <f ca="1">IFERROR(IF(AND(NOW()&lt;= EOMONTH(DATE(YEAR($P1125),3, 1), 0), Overall!$A1127&lt;&gt;"", MONTH($O1125) &lt;= 3, MONTH($P1125) &gt;= 3), IF($T1125 &lt;&gt; "", $H1125/$T1125, ""), ""), "")</f>
        <v/>
      </c>
      <c r="AK1125" s="10" t="str">
        <f ca="1">IFERROR(IF(AND(NOW()&lt;= EOMONTH(DATE(YEAR($P1125),4, 1), 0), Overall!$A1127&lt;&gt;"", MONTH($O1125) &lt;= 4, MONTH($P1125) &gt;= 4), IF($T1125 &lt;&gt; "", $H1125/$T1125, ""), ""), "")</f>
        <v/>
      </c>
      <c r="AL1125" s="10" t="str">
        <f ca="1">IFERROR(IF(AND(NOW()&lt;= EOMONTH(DATE(YEAR($P1125),5, 1), 0), Overall!$A1127&lt;&gt;"", MONTH($O1125) &lt;= 5, MONTH($P1125) &gt;= 5), IF($T1125 &lt;&gt; "", $H1125/$T1125, ""), ""), "")</f>
        <v/>
      </c>
      <c r="AM1125" s="10" t="str">
        <f ca="1">IFERROR(IF(AND(NOW()&lt;= EOMONTH(DATE(YEAR($P1125),6, 1), 0), Overall!$A1127&lt;&gt;"", MONTH($O1125) &lt;= 6, MONTH($P1125) &gt;= 6), IF($T1125 &lt;&gt; "", $H1125/$T1125, ""), ""), "")</f>
        <v/>
      </c>
      <c r="AN1125" s="10" t="str">
        <f ca="1">IFERROR(IF(AND(NOW()&lt;= EOMONTH(DATE(YEAR($P1125),7, 1), 0), Overall!$A1127&lt;&gt;"", MONTH($O1125) &lt;= 7, MONTH($P1125) &gt;= 7), IF($T1125 &lt;&gt; "", $H1125/$T1125, ""), ""), "")</f>
        <v/>
      </c>
      <c r="AO1125" s="10" t="str">
        <f ca="1">IFERROR(IF(AND(NOW()&lt;= EOMONTH(DATE(YEAR($P1125),8, 1), 0), Overall!$A1127&lt;&gt;"", MONTH($O1125) &lt;= 8, MONTH($P1125) &gt;= 8), IF($T1125 &lt;&gt; "", $H1125/$T1125, ""), ""), "")</f>
        <v/>
      </c>
      <c r="AP1125" s="10" t="str">
        <f ca="1">IFERROR(IF(AND(NOW()&lt;= EOMONTH(DATE(YEAR($P1125),9, 1), 0), Overall!$A1127&lt;&gt;"", MONTH($O1125) &lt;= 9, MONTH($P1125) &gt;= 9), IF($T1125 &lt;&gt; "", $H1125/$T1125, ""), ""), "")</f>
        <v/>
      </c>
      <c r="AQ1125" s="10" t="str">
        <f ca="1">IFERROR(IF(AND(NOW()&lt;= EOMONTH(DATE(YEAR($P1125),10, 1), 0), Overall!$A1127&lt;&gt;"", MONTH($O1125) &lt;= 10, MONTH($P1125) &gt;= 10), IF($T1125 &lt;&gt; "", $H1125/$T1125, ""), ""), "")</f>
        <v/>
      </c>
      <c r="AR1125" s="10" t="str">
        <f ca="1">IFERROR(IF(AND(NOW()&lt;= EOMONTH(DATE(YEAR($P1125),11, 1), 0), Overall!$A1127&lt;&gt;"", MONTH($O1125) &lt;=11, MONTH($P1125) &gt;= 11), IF($T1125 &lt;&gt; "", $H1125/$T1125, ""), ""), "")</f>
        <v/>
      </c>
      <c r="AS1125" s="10" t="str">
        <f ca="1">IFERROR(IF(AND(NOW()&lt;= EOMONTH(DATE(YEAR($P1125),12, 1), 0), Overall!$A1127&lt;&gt;"", MONTH($O1125) &lt;= 12, MONTH($P1125) &gt;= 12), IF($T1125 &lt;&gt; "", $H1125/$T1125, ""), ""), "")</f>
        <v/>
      </c>
      <c r="AT1125" s="16">
        <f t="shared" ca="1" si="34"/>
        <v>0</v>
      </c>
    </row>
    <row r="1126" spans="1:46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6" t="str">
        <f>IF(Overall!T1128&lt;&gt;"",VALUE(Overall!T1128),"")</f>
        <v/>
      </c>
      <c r="O1126" s="7" t="str">
        <f>IF(Overall!L1128&lt;&gt;"", DATEVALUE(Overall!L1128), "")</f>
        <v/>
      </c>
      <c r="P1126" s="7" t="str">
        <f>IF(Overall!M1128&lt;&gt;"", DATEVALUE(Overall!M1128), "")</f>
        <v/>
      </c>
      <c r="Q1126" s="7" t="str">
        <f>IF(Overall!S1128&lt;&gt;"",_xlfn.VALUETOTEXT(Overall!S1128),"")</f>
        <v/>
      </c>
      <c r="R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S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T1126" s="5" t="str">
        <f t="shared" si="35"/>
        <v/>
      </c>
      <c r="U1126" s="10" t="str">
        <f>IF(Overall!$A1128&lt;&gt;"",IF(AND(MONTH($O1126) &lt;= 1, MONTH($P1126) &gt;= 1), IF($T1126 &lt;&gt; "", $H1126/$T1126, ""), ""),"")</f>
        <v/>
      </c>
      <c r="V1126" s="10" t="str">
        <f>IF(Overall!$A1128&lt;&gt;"",IF(AND(MONTH($O1126) &lt;= 2, MONTH($P1126) &gt;= 2), IF($T1126 &lt;&gt; "", $H1126/$T1126, ""), ""),"")</f>
        <v/>
      </c>
      <c r="W1126" s="10" t="str">
        <f>IF(Overall!$A1128&lt;&gt;"",IF(AND(MONTH($O1126) &lt;= 3, MONTH($P1126) &gt;= 3), IF($T1126 &lt;&gt; "", $H1126/$T1126, ""), ""),"")</f>
        <v/>
      </c>
      <c r="X1126" s="10" t="str">
        <f>IF(Overall!$A1128&lt;&gt;"",IF(AND(MONTH($O1126) &lt;= 4, MONTH($P1126) &gt;= 4), IF($T1126 &lt;&gt; "", $H1126/$T1126, ""), ""),"")</f>
        <v/>
      </c>
      <c r="Y1126" s="10" t="str">
        <f>IF(Overall!$A1128&lt;&gt;"",IF(AND(MONTH($O1126) &lt;= 5, MONTH($P1126) &gt;= 5), IF($T1126 &lt;&gt; "", $H1126/$T1126, ""), ""),"")</f>
        <v/>
      </c>
      <c r="Z1126" s="10" t="str">
        <f>IF(Overall!$A1128&lt;&gt;"",IF(AND(MONTH($O1126) &lt;= 6, MONTH($P1126) &gt;= 6), IF($T1126 &lt;&gt; "", $H1126/$T1126, ""), ""),"")</f>
        <v/>
      </c>
      <c r="AA1126" s="10" t="str">
        <f>IF(Overall!$A1128&lt;&gt;"",IF(AND(MONTH($O1126) &lt;= 7, MONTH($P1126) &gt;= 7 ), IF($T1126 &lt;&gt; "", $H1126/$T1126, ""), ""),"")</f>
        <v/>
      </c>
      <c r="AB1126" s="10" t="str">
        <f>IF(Overall!$A1128&lt;&gt;"",IF(AND(MONTH($O1126) &lt;= 8, MONTH($P1126) &gt;= 8), IF($T1126 &lt;&gt; "", $H1126/$T1126, ""), ""),"")</f>
        <v/>
      </c>
      <c r="AC1126" s="10" t="str">
        <f>IF(Overall!$A1128&lt;&gt;"",IF(AND(MONTH($O1126) &lt;= 9, MONTH($P1126) &gt;= 9), IF($T1126 &lt;&gt; "", $H1126/$T1126, ""), ""),"")</f>
        <v/>
      </c>
      <c r="AD1126" s="10" t="str">
        <f>IF(Overall!$A1128&lt;&gt;"",IF(AND(MONTH($O1126) &lt;= 10, MONTH($P1126) &gt;= 10), IF($T1126 &lt;&gt; "", $H1126/$T1126, ""), ""),"")</f>
        <v/>
      </c>
      <c r="AE1126" s="10" t="str">
        <f>IF(Overall!$A1128&lt;&gt;"",IF(AND(MONTH($O1126) &lt;= 11, MONTH($P1126) &gt;= 11), IF($T1126 &lt;&gt; "", $H1126/$T1126, ""), ""),"")</f>
        <v/>
      </c>
      <c r="AF1126" s="10" t="str">
        <f>IF(Overall!$A1128&lt;&gt;"",IF(AND(MONTH($O1126) &lt;= 12, MONTH($P1126) &gt;= 12), IF($T1126 &lt;&gt; "", $H1126/$T1126, ""), ""),"")</f>
        <v/>
      </c>
      <c r="AH1126" s="10" t="str">
        <f ca="1">IFERROR(IF(AND(NOW()&lt;= EOMONTH(DATE(YEAR($P1126),1, 1), 0), Overall!$A1128&lt;&gt;"", MONTH($O1126) &lt;= 1, MONTH($P1126) &gt;= 1), IF($T1126 &lt;&gt; "", $H1126/$T1126, ""), ""), "")</f>
        <v/>
      </c>
      <c r="AI1126" s="10" t="str">
        <f ca="1">IFERROR(IF(AND(NOW()&lt;= EOMONTH(DATE(YEAR($P1126),2, 1), 0), Overall!$A1128&lt;&gt;"", MONTH($O1126) &lt;= 2, MONTH($P1126) &gt;= 2), IF($T1126 &lt;&gt; "", $H1126/$T1126, ""), ""), "")</f>
        <v/>
      </c>
      <c r="AJ1126" s="10" t="str">
        <f ca="1">IFERROR(IF(AND(NOW()&lt;= EOMONTH(DATE(YEAR($P1126),3, 1), 0), Overall!$A1128&lt;&gt;"", MONTH($O1126) &lt;= 3, MONTH($P1126) &gt;= 3), IF($T1126 &lt;&gt; "", $H1126/$T1126, ""), ""), "")</f>
        <v/>
      </c>
      <c r="AK1126" s="10" t="str">
        <f ca="1">IFERROR(IF(AND(NOW()&lt;= EOMONTH(DATE(YEAR($P1126),4, 1), 0), Overall!$A1128&lt;&gt;"", MONTH($O1126) &lt;= 4, MONTH($P1126) &gt;= 4), IF($T1126 &lt;&gt; "", $H1126/$T1126, ""), ""), "")</f>
        <v/>
      </c>
      <c r="AL1126" s="10" t="str">
        <f ca="1">IFERROR(IF(AND(NOW()&lt;= EOMONTH(DATE(YEAR($P1126),5, 1), 0), Overall!$A1128&lt;&gt;"", MONTH($O1126) &lt;= 5, MONTH($P1126) &gt;= 5), IF($T1126 &lt;&gt; "", $H1126/$T1126, ""), ""), "")</f>
        <v/>
      </c>
      <c r="AM1126" s="10" t="str">
        <f ca="1">IFERROR(IF(AND(NOW()&lt;= EOMONTH(DATE(YEAR($P1126),6, 1), 0), Overall!$A1128&lt;&gt;"", MONTH($O1126) &lt;= 6, MONTH($P1126) &gt;= 6), IF($T1126 &lt;&gt; "", $H1126/$T1126, ""), ""), "")</f>
        <v/>
      </c>
      <c r="AN1126" s="10" t="str">
        <f ca="1">IFERROR(IF(AND(NOW()&lt;= EOMONTH(DATE(YEAR($P1126),7, 1), 0), Overall!$A1128&lt;&gt;"", MONTH($O1126) &lt;= 7, MONTH($P1126) &gt;= 7), IF($T1126 &lt;&gt; "", $H1126/$T1126, ""), ""), "")</f>
        <v/>
      </c>
      <c r="AO1126" s="10" t="str">
        <f ca="1">IFERROR(IF(AND(NOW()&lt;= EOMONTH(DATE(YEAR($P1126),8, 1), 0), Overall!$A1128&lt;&gt;"", MONTH($O1126) &lt;= 8, MONTH($P1126) &gt;= 8), IF($T1126 &lt;&gt; "", $H1126/$T1126, ""), ""), "")</f>
        <v/>
      </c>
      <c r="AP1126" s="10" t="str">
        <f ca="1">IFERROR(IF(AND(NOW()&lt;= EOMONTH(DATE(YEAR($P1126),9, 1), 0), Overall!$A1128&lt;&gt;"", MONTH($O1126) &lt;= 9, MONTH($P1126) &gt;= 9), IF($T1126 &lt;&gt; "", $H1126/$T1126, ""), ""), "")</f>
        <v/>
      </c>
      <c r="AQ1126" s="10" t="str">
        <f ca="1">IFERROR(IF(AND(NOW()&lt;= EOMONTH(DATE(YEAR($P1126),10, 1), 0), Overall!$A1128&lt;&gt;"", MONTH($O1126) &lt;= 10, MONTH($P1126) &gt;= 10), IF($T1126 &lt;&gt; "", $H1126/$T1126, ""), ""), "")</f>
        <v/>
      </c>
      <c r="AR1126" s="10" t="str">
        <f ca="1">IFERROR(IF(AND(NOW()&lt;= EOMONTH(DATE(YEAR($P1126),11, 1), 0), Overall!$A1128&lt;&gt;"", MONTH($O1126) &lt;=11, MONTH($P1126) &gt;= 11), IF($T1126 &lt;&gt; "", $H1126/$T1126, ""), ""), "")</f>
        <v/>
      </c>
      <c r="AS1126" s="10" t="str">
        <f ca="1">IFERROR(IF(AND(NOW()&lt;= EOMONTH(DATE(YEAR($P1126),12, 1), 0), Overall!$A1128&lt;&gt;"", MONTH($O1126) &lt;= 12, MONTH($P1126) &gt;= 12), IF($T1126 &lt;&gt; "", $H1126/$T1126, ""), ""), "")</f>
        <v/>
      </c>
      <c r="AT1126" s="16">
        <f t="shared" ref="AT1126:AT1189" ca="1" si="36">SUM(AH1126:AS1126)</f>
        <v>0</v>
      </c>
    </row>
    <row r="1127" spans="1:46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6" t="str">
        <f>IF(Overall!T1129&lt;&gt;"",VALUE(Overall!T1129),"")</f>
        <v/>
      </c>
      <c r="O1127" s="7" t="str">
        <f>IF(Overall!L1129&lt;&gt;"", DATEVALUE(Overall!L1129), "")</f>
        <v/>
      </c>
      <c r="P1127" s="7" t="str">
        <f>IF(Overall!M1129&lt;&gt;"", DATEVALUE(Overall!M1129), "")</f>
        <v/>
      </c>
      <c r="Q1127" s="7" t="str">
        <f>IF(Overall!S1129&lt;&gt;"",_xlfn.VALUETOTEXT(Overall!S1129),"")</f>
        <v/>
      </c>
      <c r="R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S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T1127" s="5" t="str">
        <f t="shared" si="35"/>
        <v/>
      </c>
      <c r="U1127" s="10" t="str">
        <f>IF(Overall!$A1129&lt;&gt;"",IF(AND(MONTH($O1127) &lt;= 1, MONTH($P1127) &gt;= 1), IF($T1127 &lt;&gt; "", $H1127/$T1127, ""), ""),"")</f>
        <v/>
      </c>
      <c r="V1127" s="10" t="str">
        <f>IF(Overall!$A1129&lt;&gt;"",IF(AND(MONTH($O1127) &lt;= 2, MONTH($P1127) &gt;= 2), IF($T1127 &lt;&gt; "", $H1127/$T1127, ""), ""),"")</f>
        <v/>
      </c>
      <c r="W1127" s="10" t="str">
        <f>IF(Overall!$A1129&lt;&gt;"",IF(AND(MONTH($O1127) &lt;= 3, MONTH($P1127) &gt;= 3), IF($T1127 &lt;&gt; "", $H1127/$T1127, ""), ""),"")</f>
        <v/>
      </c>
      <c r="X1127" s="10" t="str">
        <f>IF(Overall!$A1129&lt;&gt;"",IF(AND(MONTH($O1127) &lt;= 4, MONTH($P1127) &gt;= 4), IF($T1127 &lt;&gt; "", $H1127/$T1127, ""), ""),"")</f>
        <v/>
      </c>
      <c r="Y1127" s="10" t="str">
        <f>IF(Overall!$A1129&lt;&gt;"",IF(AND(MONTH($O1127) &lt;= 5, MONTH($P1127) &gt;= 5), IF($T1127 &lt;&gt; "", $H1127/$T1127, ""), ""),"")</f>
        <v/>
      </c>
      <c r="Z1127" s="10" t="str">
        <f>IF(Overall!$A1129&lt;&gt;"",IF(AND(MONTH($O1127) &lt;= 6, MONTH($P1127) &gt;= 6), IF($T1127 &lt;&gt; "", $H1127/$T1127, ""), ""),"")</f>
        <v/>
      </c>
      <c r="AA1127" s="10" t="str">
        <f>IF(Overall!$A1129&lt;&gt;"",IF(AND(MONTH($O1127) &lt;= 7, MONTH($P1127) &gt;= 7 ), IF($T1127 &lt;&gt; "", $H1127/$T1127, ""), ""),"")</f>
        <v/>
      </c>
      <c r="AB1127" s="10" t="str">
        <f>IF(Overall!$A1129&lt;&gt;"",IF(AND(MONTH($O1127) &lt;= 8, MONTH($P1127) &gt;= 8), IF($T1127 &lt;&gt; "", $H1127/$T1127, ""), ""),"")</f>
        <v/>
      </c>
      <c r="AC1127" s="10" t="str">
        <f>IF(Overall!$A1129&lt;&gt;"",IF(AND(MONTH($O1127) &lt;= 9, MONTH($P1127) &gt;= 9), IF($T1127 &lt;&gt; "", $H1127/$T1127, ""), ""),"")</f>
        <v/>
      </c>
      <c r="AD1127" s="10" t="str">
        <f>IF(Overall!$A1129&lt;&gt;"",IF(AND(MONTH($O1127) &lt;= 10, MONTH($P1127) &gt;= 10), IF($T1127 &lt;&gt; "", $H1127/$T1127, ""), ""),"")</f>
        <v/>
      </c>
      <c r="AE1127" s="10" t="str">
        <f>IF(Overall!$A1129&lt;&gt;"",IF(AND(MONTH($O1127) &lt;= 11, MONTH($P1127) &gt;= 11), IF($T1127 &lt;&gt; "", $H1127/$T1127, ""), ""),"")</f>
        <v/>
      </c>
      <c r="AF1127" s="10" t="str">
        <f>IF(Overall!$A1129&lt;&gt;"",IF(AND(MONTH($O1127) &lt;= 12, MONTH($P1127) &gt;= 12), IF($T1127 &lt;&gt; "", $H1127/$T1127, ""), ""),"")</f>
        <v/>
      </c>
      <c r="AH1127" s="10" t="str">
        <f ca="1">IFERROR(IF(AND(NOW()&lt;= EOMONTH(DATE(YEAR($P1127),1, 1), 0), Overall!$A1129&lt;&gt;"", MONTH($O1127) &lt;= 1, MONTH($P1127) &gt;= 1), IF($T1127 &lt;&gt; "", $H1127/$T1127, ""), ""), "")</f>
        <v/>
      </c>
      <c r="AI1127" s="10" t="str">
        <f ca="1">IFERROR(IF(AND(NOW()&lt;= EOMONTH(DATE(YEAR($P1127),2, 1), 0), Overall!$A1129&lt;&gt;"", MONTH($O1127) &lt;= 2, MONTH($P1127) &gt;= 2), IF($T1127 &lt;&gt; "", $H1127/$T1127, ""), ""), "")</f>
        <v/>
      </c>
      <c r="AJ1127" s="10" t="str">
        <f ca="1">IFERROR(IF(AND(NOW()&lt;= EOMONTH(DATE(YEAR($P1127),3, 1), 0), Overall!$A1129&lt;&gt;"", MONTH($O1127) &lt;= 3, MONTH($P1127) &gt;= 3), IF($T1127 &lt;&gt; "", $H1127/$T1127, ""), ""), "")</f>
        <v/>
      </c>
      <c r="AK1127" s="10" t="str">
        <f ca="1">IFERROR(IF(AND(NOW()&lt;= EOMONTH(DATE(YEAR($P1127),4, 1), 0), Overall!$A1129&lt;&gt;"", MONTH($O1127) &lt;= 4, MONTH($P1127) &gt;= 4), IF($T1127 &lt;&gt; "", $H1127/$T1127, ""), ""), "")</f>
        <v/>
      </c>
      <c r="AL1127" s="10" t="str">
        <f ca="1">IFERROR(IF(AND(NOW()&lt;= EOMONTH(DATE(YEAR($P1127),5, 1), 0), Overall!$A1129&lt;&gt;"", MONTH($O1127) &lt;= 5, MONTH($P1127) &gt;= 5), IF($T1127 &lt;&gt; "", $H1127/$T1127, ""), ""), "")</f>
        <v/>
      </c>
      <c r="AM1127" s="10" t="str">
        <f ca="1">IFERROR(IF(AND(NOW()&lt;= EOMONTH(DATE(YEAR($P1127),6, 1), 0), Overall!$A1129&lt;&gt;"", MONTH($O1127) &lt;= 6, MONTH($P1127) &gt;= 6), IF($T1127 &lt;&gt; "", $H1127/$T1127, ""), ""), "")</f>
        <v/>
      </c>
      <c r="AN1127" s="10" t="str">
        <f ca="1">IFERROR(IF(AND(NOW()&lt;= EOMONTH(DATE(YEAR($P1127),7, 1), 0), Overall!$A1129&lt;&gt;"", MONTH($O1127) &lt;= 7, MONTH($P1127) &gt;= 7), IF($T1127 &lt;&gt; "", $H1127/$T1127, ""), ""), "")</f>
        <v/>
      </c>
      <c r="AO1127" s="10" t="str">
        <f ca="1">IFERROR(IF(AND(NOW()&lt;= EOMONTH(DATE(YEAR($P1127),8, 1), 0), Overall!$A1129&lt;&gt;"", MONTH($O1127) &lt;= 8, MONTH($P1127) &gt;= 8), IF($T1127 &lt;&gt; "", $H1127/$T1127, ""), ""), "")</f>
        <v/>
      </c>
      <c r="AP1127" s="10" t="str">
        <f ca="1">IFERROR(IF(AND(NOW()&lt;= EOMONTH(DATE(YEAR($P1127),9, 1), 0), Overall!$A1129&lt;&gt;"", MONTH($O1127) &lt;= 9, MONTH($P1127) &gt;= 9), IF($T1127 &lt;&gt; "", $H1127/$T1127, ""), ""), "")</f>
        <v/>
      </c>
      <c r="AQ1127" s="10" t="str">
        <f ca="1">IFERROR(IF(AND(NOW()&lt;= EOMONTH(DATE(YEAR($P1127),10, 1), 0), Overall!$A1129&lt;&gt;"", MONTH($O1127) &lt;= 10, MONTH($P1127) &gt;= 10), IF($T1127 &lt;&gt; "", $H1127/$T1127, ""), ""), "")</f>
        <v/>
      </c>
      <c r="AR1127" s="10" t="str">
        <f ca="1">IFERROR(IF(AND(NOW()&lt;= EOMONTH(DATE(YEAR($P1127),11, 1), 0), Overall!$A1129&lt;&gt;"", MONTH($O1127) &lt;=11, MONTH($P1127) &gt;= 11), IF($T1127 &lt;&gt; "", $H1127/$T1127, ""), ""), "")</f>
        <v/>
      </c>
      <c r="AS1127" s="10" t="str">
        <f ca="1">IFERROR(IF(AND(NOW()&lt;= EOMONTH(DATE(YEAR($P1127),12, 1), 0), Overall!$A1129&lt;&gt;"", MONTH($O1127) &lt;= 12, MONTH($P1127) &gt;= 12), IF($T1127 &lt;&gt; "", $H1127/$T1127, ""), ""), "")</f>
        <v/>
      </c>
      <c r="AT1127" s="16">
        <f t="shared" ca="1" si="36"/>
        <v>0</v>
      </c>
    </row>
    <row r="1128" spans="1:46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6" t="str">
        <f>IF(Overall!T1130&lt;&gt;"",VALUE(Overall!T1130),"")</f>
        <v/>
      </c>
      <c r="O1128" s="7" t="str">
        <f>IF(Overall!L1130&lt;&gt;"", DATEVALUE(Overall!L1130), "")</f>
        <v/>
      </c>
      <c r="P1128" s="7" t="str">
        <f>IF(Overall!M1130&lt;&gt;"", DATEVALUE(Overall!M1130), "")</f>
        <v/>
      </c>
      <c r="Q1128" s="7" t="str">
        <f>IF(Overall!S1130&lt;&gt;"",_xlfn.VALUETOTEXT(Overall!S1130),"")</f>
        <v/>
      </c>
      <c r="R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S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T1128" s="5" t="str">
        <f t="shared" si="35"/>
        <v/>
      </c>
      <c r="U1128" s="10" t="str">
        <f>IF(Overall!$A1130&lt;&gt;"",IF(AND(MONTH($O1128) &lt;= 1, MONTH($P1128) &gt;= 1), IF($T1128 &lt;&gt; "", $H1128/$T1128, ""), ""),"")</f>
        <v/>
      </c>
      <c r="V1128" s="10" t="str">
        <f>IF(Overall!$A1130&lt;&gt;"",IF(AND(MONTH($O1128) &lt;= 2, MONTH($P1128) &gt;= 2), IF($T1128 &lt;&gt; "", $H1128/$T1128, ""), ""),"")</f>
        <v/>
      </c>
      <c r="W1128" s="10" t="str">
        <f>IF(Overall!$A1130&lt;&gt;"",IF(AND(MONTH($O1128) &lt;= 3, MONTH($P1128) &gt;= 3), IF($T1128 &lt;&gt; "", $H1128/$T1128, ""), ""),"")</f>
        <v/>
      </c>
      <c r="X1128" s="10" t="str">
        <f>IF(Overall!$A1130&lt;&gt;"",IF(AND(MONTH($O1128) &lt;= 4, MONTH($P1128) &gt;= 4), IF($T1128 &lt;&gt; "", $H1128/$T1128, ""), ""),"")</f>
        <v/>
      </c>
      <c r="Y1128" s="10" t="str">
        <f>IF(Overall!$A1130&lt;&gt;"",IF(AND(MONTH($O1128) &lt;= 5, MONTH($P1128) &gt;= 5), IF($T1128 &lt;&gt; "", $H1128/$T1128, ""), ""),"")</f>
        <v/>
      </c>
      <c r="Z1128" s="10" t="str">
        <f>IF(Overall!$A1130&lt;&gt;"",IF(AND(MONTH($O1128) &lt;= 6, MONTH($P1128) &gt;= 6), IF($T1128 &lt;&gt; "", $H1128/$T1128, ""), ""),"")</f>
        <v/>
      </c>
      <c r="AA1128" s="10" t="str">
        <f>IF(Overall!$A1130&lt;&gt;"",IF(AND(MONTH($O1128) &lt;= 7, MONTH($P1128) &gt;= 7 ), IF($T1128 &lt;&gt; "", $H1128/$T1128, ""), ""),"")</f>
        <v/>
      </c>
      <c r="AB1128" s="10" t="str">
        <f>IF(Overall!$A1130&lt;&gt;"",IF(AND(MONTH($O1128) &lt;= 8, MONTH($P1128) &gt;= 8), IF($T1128 &lt;&gt; "", $H1128/$T1128, ""), ""),"")</f>
        <v/>
      </c>
      <c r="AC1128" s="10" t="str">
        <f>IF(Overall!$A1130&lt;&gt;"",IF(AND(MONTH($O1128) &lt;= 9, MONTH($P1128) &gt;= 9), IF($T1128 &lt;&gt; "", $H1128/$T1128, ""), ""),"")</f>
        <v/>
      </c>
      <c r="AD1128" s="10" t="str">
        <f>IF(Overall!$A1130&lt;&gt;"",IF(AND(MONTH($O1128) &lt;= 10, MONTH($P1128) &gt;= 10), IF($T1128 &lt;&gt; "", $H1128/$T1128, ""), ""),"")</f>
        <v/>
      </c>
      <c r="AE1128" s="10" t="str">
        <f>IF(Overall!$A1130&lt;&gt;"",IF(AND(MONTH($O1128) &lt;= 11, MONTH($P1128) &gt;= 11), IF($T1128 &lt;&gt; "", $H1128/$T1128, ""), ""),"")</f>
        <v/>
      </c>
      <c r="AF1128" s="10" t="str">
        <f>IF(Overall!$A1130&lt;&gt;"",IF(AND(MONTH($O1128) &lt;= 12, MONTH($P1128) &gt;= 12), IF($T1128 &lt;&gt; "", $H1128/$T1128, ""), ""),"")</f>
        <v/>
      </c>
      <c r="AH1128" s="10" t="str">
        <f ca="1">IFERROR(IF(AND(NOW()&lt;= EOMONTH(DATE(YEAR($P1128),1, 1), 0), Overall!$A1130&lt;&gt;"", MONTH($O1128) &lt;= 1, MONTH($P1128) &gt;= 1), IF($T1128 &lt;&gt; "", $H1128/$T1128, ""), ""), "")</f>
        <v/>
      </c>
      <c r="AI1128" s="10" t="str">
        <f ca="1">IFERROR(IF(AND(NOW()&lt;= EOMONTH(DATE(YEAR($P1128),2, 1), 0), Overall!$A1130&lt;&gt;"", MONTH($O1128) &lt;= 2, MONTH($P1128) &gt;= 2), IF($T1128 &lt;&gt; "", $H1128/$T1128, ""), ""), "")</f>
        <v/>
      </c>
      <c r="AJ1128" s="10" t="str">
        <f ca="1">IFERROR(IF(AND(NOW()&lt;= EOMONTH(DATE(YEAR($P1128),3, 1), 0), Overall!$A1130&lt;&gt;"", MONTH($O1128) &lt;= 3, MONTH($P1128) &gt;= 3), IF($T1128 &lt;&gt; "", $H1128/$T1128, ""), ""), "")</f>
        <v/>
      </c>
      <c r="AK1128" s="10" t="str">
        <f ca="1">IFERROR(IF(AND(NOW()&lt;= EOMONTH(DATE(YEAR($P1128),4, 1), 0), Overall!$A1130&lt;&gt;"", MONTH($O1128) &lt;= 4, MONTH($P1128) &gt;= 4), IF($T1128 &lt;&gt; "", $H1128/$T1128, ""), ""), "")</f>
        <v/>
      </c>
      <c r="AL1128" s="10" t="str">
        <f ca="1">IFERROR(IF(AND(NOW()&lt;= EOMONTH(DATE(YEAR($P1128),5, 1), 0), Overall!$A1130&lt;&gt;"", MONTH($O1128) &lt;= 5, MONTH($P1128) &gt;= 5), IF($T1128 &lt;&gt; "", $H1128/$T1128, ""), ""), "")</f>
        <v/>
      </c>
      <c r="AM1128" s="10" t="str">
        <f ca="1">IFERROR(IF(AND(NOW()&lt;= EOMONTH(DATE(YEAR($P1128),6, 1), 0), Overall!$A1130&lt;&gt;"", MONTH($O1128) &lt;= 6, MONTH($P1128) &gt;= 6), IF($T1128 &lt;&gt; "", $H1128/$T1128, ""), ""), "")</f>
        <v/>
      </c>
      <c r="AN1128" s="10" t="str">
        <f ca="1">IFERROR(IF(AND(NOW()&lt;= EOMONTH(DATE(YEAR($P1128),7, 1), 0), Overall!$A1130&lt;&gt;"", MONTH($O1128) &lt;= 7, MONTH($P1128) &gt;= 7), IF($T1128 &lt;&gt; "", $H1128/$T1128, ""), ""), "")</f>
        <v/>
      </c>
      <c r="AO1128" s="10" t="str">
        <f ca="1">IFERROR(IF(AND(NOW()&lt;= EOMONTH(DATE(YEAR($P1128),8, 1), 0), Overall!$A1130&lt;&gt;"", MONTH($O1128) &lt;= 8, MONTH($P1128) &gt;= 8), IF($T1128 &lt;&gt; "", $H1128/$T1128, ""), ""), "")</f>
        <v/>
      </c>
      <c r="AP1128" s="10" t="str">
        <f ca="1">IFERROR(IF(AND(NOW()&lt;= EOMONTH(DATE(YEAR($P1128),9, 1), 0), Overall!$A1130&lt;&gt;"", MONTH($O1128) &lt;= 9, MONTH($P1128) &gt;= 9), IF($T1128 &lt;&gt; "", $H1128/$T1128, ""), ""), "")</f>
        <v/>
      </c>
      <c r="AQ1128" s="10" t="str">
        <f ca="1">IFERROR(IF(AND(NOW()&lt;= EOMONTH(DATE(YEAR($P1128),10, 1), 0), Overall!$A1130&lt;&gt;"", MONTH($O1128) &lt;= 10, MONTH($P1128) &gt;= 10), IF($T1128 &lt;&gt; "", $H1128/$T1128, ""), ""), "")</f>
        <v/>
      </c>
      <c r="AR1128" s="10" t="str">
        <f ca="1">IFERROR(IF(AND(NOW()&lt;= EOMONTH(DATE(YEAR($P1128),11, 1), 0), Overall!$A1130&lt;&gt;"", MONTH($O1128) &lt;=11, MONTH($P1128) &gt;= 11), IF($T1128 &lt;&gt; "", $H1128/$T1128, ""), ""), "")</f>
        <v/>
      </c>
      <c r="AS1128" s="10" t="str">
        <f ca="1">IFERROR(IF(AND(NOW()&lt;= EOMONTH(DATE(YEAR($P1128),12, 1), 0), Overall!$A1130&lt;&gt;"", MONTH($O1128) &lt;= 12, MONTH($P1128) &gt;= 12), IF($T1128 &lt;&gt; "", $H1128/$T1128, ""), ""), "")</f>
        <v/>
      </c>
      <c r="AT1128" s="16">
        <f t="shared" ca="1" si="36"/>
        <v>0</v>
      </c>
    </row>
    <row r="1129" spans="1:46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6" t="str">
        <f>IF(Overall!T1131&lt;&gt;"",VALUE(Overall!T1131),"")</f>
        <v/>
      </c>
      <c r="O1129" s="7" t="str">
        <f>IF(Overall!L1131&lt;&gt;"", DATEVALUE(Overall!L1131), "")</f>
        <v/>
      </c>
      <c r="P1129" s="7" t="str">
        <f>IF(Overall!M1131&lt;&gt;"", DATEVALUE(Overall!M1131), "")</f>
        <v/>
      </c>
      <c r="Q1129" s="7" t="str">
        <f>IF(Overall!S1131&lt;&gt;"",_xlfn.VALUETOTEXT(Overall!S1131),"")</f>
        <v/>
      </c>
      <c r="R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S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T1129" s="5" t="str">
        <f t="shared" si="35"/>
        <v/>
      </c>
      <c r="U1129" s="10" t="str">
        <f>IF(Overall!$A1131&lt;&gt;"",IF(AND(MONTH($O1129) &lt;= 1, MONTH($P1129) &gt;= 1), IF($T1129 &lt;&gt; "", $H1129/$T1129, ""), ""),"")</f>
        <v/>
      </c>
      <c r="V1129" s="10" t="str">
        <f>IF(Overall!$A1131&lt;&gt;"",IF(AND(MONTH($O1129) &lt;= 2, MONTH($P1129) &gt;= 2), IF($T1129 &lt;&gt; "", $H1129/$T1129, ""), ""),"")</f>
        <v/>
      </c>
      <c r="W1129" s="10" t="str">
        <f>IF(Overall!$A1131&lt;&gt;"",IF(AND(MONTH($O1129) &lt;= 3, MONTH($P1129) &gt;= 3), IF($T1129 &lt;&gt; "", $H1129/$T1129, ""), ""),"")</f>
        <v/>
      </c>
      <c r="X1129" s="10" t="str">
        <f>IF(Overall!$A1131&lt;&gt;"",IF(AND(MONTH($O1129) &lt;= 4, MONTH($P1129) &gt;= 4), IF($T1129 &lt;&gt; "", $H1129/$T1129, ""), ""),"")</f>
        <v/>
      </c>
      <c r="Y1129" s="10" t="str">
        <f>IF(Overall!$A1131&lt;&gt;"",IF(AND(MONTH($O1129) &lt;= 5, MONTH($P1129) &gt;= 5), IF($T1129 &lt;&gt; "", $H1129/$T1129, ""), ""),"")</f>
        <v/>
      </c>
      <c r="Z1129" s="10" t="str">
        <f>IF(Overall!$A1131&lt;&gt;"",IF(AND(MONTH($O1129) &lt;= 6, MONTH($P1129) &gt;= 6), IF($T1129 &lt;&gt; "", $H1129/$T1129, ""), ""),"")</f>
        <v/>
      </c>
      <c r="AA1129" s="10" t="str">
        <f>IF(Overall!$A1131&lt;&gt;"",IF(AND(MONTH($O1129) &lt;= 7, MONTH($P1129) &gt;= 7 ), IF($T1129 &lt;&gt; "", $H1129/$T1129, ""), ""),"")</f>
        <v/>
      </c>
      <c r="AB1129" s="10" t="str">
        <f>IF(Overall!$A1131&lt;&gt;"",IF(AND(MONTH($O1129) &lt;= 8, MONTH($P1129) &gt;= 8), IF($T1129 &lt;&gt; "", $H1129/$T1129, ""), ""),"")</f>
        <v/>
      </c>
      <c r="AC1129" s="10" t="str">
        <f>IF(Overall!$A1131&lt;&gt;"",IF(AND(MONTH($O1129) &lt;= 9, MONTH($P1129) &gt;= 9), IF($T1129 &lt;&gt; "", $H1129/$T1129, ""), ""),"")</f>
        <v/>
      </c>
      <c r="AD1129" s="10" t="str">
        <f>IF(Overall!$A1131&lt;&gt;"",IF(AND(MONTH($O1129) &lt;= 10, MONTH($P1129) &gt;= 10), IF($T1129 &lt;&gt; "", $H1129/$T1129, ""), ""),"")</f>
        <v/>
      </c>
      <c r="AE1129" s="10" t="str">
        <f>IF(Overall!$A1131&lt;&gt;"",IF(AND(MONTH($O1129) &lt;= 11, MONTH($P1129) &gt;= 11), IF($T1129 &lt;&gt; "", $H1129/$T1129, ""), ""),"")</f>
        <v/>
      </c>
      <c r="AF1129" s="10" t="str">
        <f>IF(Overall!$A1131&lt;&gt;"",IF(AND(MONTH($O1129) &lt;= 12, MONTH($P1129) &gt;= 12), IF($T1129 &lt;&gt; "", $H1129/$T1129, ""), ""),"")</f>
        <v/>
      </c>
      <c r="AH1129" s="10" t="str">
        <f ca="1">IFERROR(IF(AND(NOW()&lt;= EOMONTH(DATE(YEAR($P1129),1, 1), 0), Overall!$A1131&lt;&gt;"", MONTH($O1129) &lt;= 1, MONTH($P1129) &gt;= 1), IF($T1129 &lt;&gt; "", $H1129/$T1129, ""), ""), "")</f>
        <v/>
      </c>
      <c r="AI1129" s="10" t="str">
        <f ca="1">IFERROR(IF(AND(NOW()&lt;= EOMONTH(DATE(YEAR($P1129),2, 1), 0), Overall!$A1131&lt;&gt;"", MONTH($O1129) &lt;= 2, MONTH($P1129) &gt;= 2), IF($T1129 &lt;&gt; "", $H1129/$T1129, ""), ""), "")</f>
        <v/>
      </c>
      <c r="AJ1129" s="10" t="str">
        <f ca="1">IFERROR(IF(AND(NOW()&lt;= EOMONTH(DATE(YEAR($P1129),3, 1), 0), Overall!$A1131&lt;&gt;"", MONTH($O1129) &lt;= 3, MONTH($P1129) &gt;= 3), IF($T1129 &lt;&gt; "", $H1129/$T1129, ""), ""), "")</f>
        <v/>
      </c>
      <c r="AK1129" s="10" t="str">
        <f ca="1">IFERROR(IF(AND(NOW()&lt;= EOMONTH(DATE(YEAR($P1129),4, 1), 0), Overall!$A1131&lt;&gt;"", MONTH($O1129) &lt;= 4, MONTH($P1129) &gt;= 4), IF($T1129 &lt;&gt; "", $H1129/$T1129, ""), ""), "")</f>
        <v/>
      </c>
      <c r="AL1129" s="10" t="str">
        <f ca="1">IFERROR(IF(AND(NOW()&lt;= EOMONTH(DATE(YEAR($P1129),5, 1), 0), Overall!$A1131&lt;&gt;"", MONTH($O1129) &lt;= 5, MONTH($P1129) &gt;= 5), IF($T1129 &lt;&gt; "", $H1129/$T1129, ""), ""), "")</f>
        <v/>
      </c>
      <c r="AM1129" s="10" t="str">
        <f ca="1">IFERROR(IF(AND(NOW()&lt;= EOMONTH(DATE(YEAR($P1129),6, 1), 0), Overall!$A1131&lt;&gt;"", MONTH($O1129) &lt;= 6, MONTH($P1129) &gt;= 6), IF($T1129 &lt;&gt; "", $H1129/$T1129, ""), ""), "")</f>
        <v/>
      </c>
      <c r="AN1129" s="10" t="str">
        <f ca="1">IFERROR(IF(AND(NOW()&lt;= EOMONTH(DATE(YEAR($P1129),7, 1), 0), Overall!$A1131&lt;&gt;"", MONTH($O1129) &lt;= 7, MONTH($P1129) &gt;= 7), IF($T1129 &lt;&gt; "", $H1129/$T1129, ""), ""), "")</f>
        <v/>
      </c>
      <c r="AO1129" s="10" t="str">
        <f ca="1">IFERROR(IF(AND(NOW()&lt;= EOMONTH(DATE(YEAR($P1129),8, 1), 0), Overall!$A1131&lt;&gt;"", MONTH($O1129) &lt;= 8, MONTH($P1129) &gt;= 8), IF($T1129 &lt;&gt; "", $H1129/$T1129, ""), ""), "")</f>
        <v/>
      </c>
      <c r="AP1129" s="10" t="str">
        <f ca="1">IFERROR(IF(AND(NOW()&lt;= EOMONTH(DATE(YEAR($P1129),9, 1), 0), Overall!$A1131&lt;&gt;"", MONTH($O1129) &lt;= 9, MONTH($P1129) &gt;= 9), IF($T1129 &lt;&gt; "", $H1129/$T1129, ""), ""), "")</f>
        <v/>
      </c>
      <c r="AQ1129" s="10" t="str">
        <f ca="1">IFERROR(IF(AND(NOW()&lt;= EOMONTH(DATE(YEAR($P1129),10, 1), 0), Overall!$A1131&lt;&gt;"", MONTH($O1129) &lt;= 10, MONTH($P1129) &gt;= 10), IF($T1129 &lt;&gt; "", $H1129/$T1129, ""), ""), "")</f>
        <v/>
      </c>
      <c r="AR1129" s="10" t="str">
        <f ca="1">IFERROR(IF(AND(NOW()&lt;= EOMONTH(DATE(YEAR($P1129),11, 1), 0), Overall!$A1131&lt;&gt;"", MONTH($O1129) &lt;=11, MONTH($P1129) &gt;= 11), IF($T1129 &lt;&gt; "", $H1129/$T1129, ""), ""), "")</f>
        <v/>
      </c>
      <c r="AS1129" s="10" t="str">
        <f ca="1">IFERROR(IF(AND(NOW()&lt;= EOMONTH(DATE(YEAR($P1129),12, 1), 0), Overall!$A1131&lt;&gt;"", MONTH($O1129) &lt;= 12, MONTH($P1129) &gt;= 12), IF($T1129 &lt;&gt; "", $H1129/$T1129, ""), ""), "")</f>
        <v/>
      </c>
      <c r="AT1129" s="16">
        <f t="shared" ca="1" si="36"/>
        <v>0</v>
      </c>
    </row>
    <row r="1130" spans="1:46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6" t="str">
        <f>IF(Overall!T1132&lt;&gt;"",VALUE(Overall!T1132),"")</f>
        <v/>
      </c>
      <c r="O1130" s="7" t="str">
        <f>IF(Overall!L1132&lt;&gt;"", DATEVALUE(Overall!L1132), "")</f>
        <v/>
      </c>
      <c r="P1130" s="7" t="str">
        <f>IF(Overall!M1132&lt;&gt;"", DATEVALUE(Overall!M1132), "")</f>
        <v/>
      </c>
      <c r="Q1130" s="7" t="str">
        <f>IF(Overall!S1132&lt;&gt;"",_xlfn.VALUETOTEXT(Overall!S1132),"")</f>
        <v/>
      </c>
      <c r="R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S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T1130" s="5" t="str">
        <f t="shared" si="35"/>
        <v/>
      </c>
      <c r="U1130" s="10" t="str">
        <f>IF(Overall!$A1132&lt;&gt;"",IF(AND(MONTH($O1130) &lt;= 1, MONTH($P1130) &gt;= 1), IF($T1130 &lt;&gt; "", $H1130/$T1130, ""), ""),"")</f>
        <v/>
      </c>
      <c r="V1130" s="10" t="str">
        <f>IF(Overall!$A1132&lt;&gt;"",IF(AND(MONTH($O1130) &lt;= 2, MONTH($P1130) &gt;= 2), IF($T1130 &lt;&gt; "", $H1130/$T1130, ""), ""),"")</f>
        <v/>
      </c>
      <c r="W1130" s="10" t="str">
        <f>IF(Overall!$A1132&lt;&gt;"",IF(AND(MONTH($O1130) &lt;= 3, MONTH($P1130) &gt;= 3), IF($T1130 &lt;&gt; "", $H1130/$T1130, ""), ""),"")</f>
        <v/>
      </c>
      <c r="X1130" s="10" t="str">
        <f>IF(Overall!$A1132&lt;&gt;"",IF(AND(MONTH($O1130) &lt;= 4, MONTH($P1130) &gt;= 4), IF($T1130 &lt;&gt; "", $H1130/$T1130, ""), ""),"")</f>
        <v/>
      </c>
      <c r="Y1130" s="10" t="str">
        <f>IF(Overall!$A1132&lt;&gt;"",IF(AND(MONTH($O1130) &lt;= 5, MONTH($P1130) &gt;= 5), IF($T1130 &lt;&gt; "", $H1130/$T1130, ""), ""),"")</f>
        <v/>
      </c>
      <c r="Z1130" s="10" t="str">
        <f>IF(Overall!$A1132&lt;&gt;"",IF(AND(MONTH($O1130) &lt;= 6, MONTH($P1130) &gt;= 6), IF($T1130 &lt;&gt; "", $H1130/$T1130, ""), ""),"")</f>
        <v/>
      </c>
      <c r="AA1130" s="10" t="str">
        <f>IF(Overall!$A1132&lt;&gt;"",IF(AND(MONTH($O1130) &lt;= 7, MONTH($P1130) &gt;= 7 ), IF($T1130 &lt;&gt; "", $H1130/$T1130, ""), ""),"")</f>
        <v/>
      </c>
      <c r="AB1130" s="10" t="str">
        <f>IF(Overall!$A1132&lt;&gt;"",IF(AND(MONTH($O1130) &lt;= 8, MONTH($P1130) &gt;= 8), IF($T1130 &lt;&gt; "", $H1130/$T1130, ""), ""),"")</f>
        <v/>
      </c>
      <c r="AC1130" s="10" t="str">
        <f>IF(Overall!$A1132&lt;&gt;"",IF(AND(MONTH($O1130) &lt;= 9, MONTH($P1130) &gt;= 9), IF($T1130 &lt;&gt; "", $H1130/$T1130, ""), ""),"")</f>
        <v/>
      </c>
      <c r="AD1130" s="10" t="str">
        <f>IF(Overall!$A1132&lt;&gt;"",IF(AND(MONTH($O1130) &lt;= 10, MONTH($P1130) &gt;= 10), IF($T1130 &lt;&gt; "", $H1130/$T1130, ""), ""),"")</f>
        <v/>
      </c>
      <c r="AE1130" s="10" t="str">
        <f>IF(Overall!$A1132&lt;&gt;"",IF(AND(MONTH($O1130) &lt;= 11, MONTH($P1130) &gt;= 11), IF($T1130 &lt;&gt; "", $H1130/$T1130, ""), ""),"")</f>
        <v/>
      </c>
      <c r="AF1130" s="10" t="str">
        <f>IF(Overall!$A1132&lt;&gt;"",IF(AND(MONTH($O1130) &lt;= 12, MONTH($P1130) &gt;= 12), IF($T1130 &lt;&gt; "", $H1130/$T1130, ""), ""),"")</f>
        <v/>
      </c>
      <c r="AH1130" s="10" t="str">
        <f ca="1">IFERROR(IF(AND(NOW()&lt;= EOMONTH(DATE(YEAR($P1130),1, 1), 0), Overall!$A1132&lt;&gt;"", MONTH($O1130) &lt;= 1, MONTH($P1130) &gt;= 1), IF($T1130 &lt;&gt; "", $H1130/$T1130, ""), ""), "")</f>
        <v/>
      </c>
      <c r="AI1130" s="10" t="str">
        <f ca="1">IFERROR(IF(AND(NOW()&lt;= EOMONTH(DATE(YEAR($P1130),2, 1), 0), Overall!$A1132&lt;&gt;"", MONTH($O1130) &lt;= 2, MONTH($P1130) &gt;= 2), IF($T1130 &lt;&gt; "", $H1130/$T1130, ""), ""), "")</f>
        <v/>
      </c>
      <c r="AJ1130" s="10" t="str">
        <f ca="1">IFERROR(IF(AND(NOW()&lt;= EOMONTH(DATE(YEAR($P1130),3, 1), 0), Overall!$A1132&lt;&gt;"", MONTH($O1130) &lt;= 3, MONTH($P1130) &gt;= 3), IF($T1130 &lt;&gt; "", $H1130/$T1130, ""), ""), "")</f>
        <v/>
      </c>
      <c r="AK1130" s="10" t="str">
        <f ca="1">IFERROR(IF(AND(NOW()&lt;= EOMONTH(DATE(YEAR($P1130),4, 1), 0), Overall!$A1132&lt;&gt;"", MONTH($O1130) &lt;= 4, MONTH($P1130) &gt;= 4), IF($T1130 &lt;&gt; "", $H1130/$T1130, ""), ""), "")</f>
        <v/>
      </c>
      <c r="AL1130" s="10" t="str">
        <f ca="1">IFERROR(IF(AND(NOW()&lt;= EOMONTH(DATE(YEAR($P1130),5, 1), 0), Overall!$A1132&lt;&gt;"", MONTH($O1130) &lt;= 5, MONTH($P1130) &gt;= 5), IF($T1130 &lt;&gt; "", $H1130/$T1130, ""), ""), "")</f>
        <v/>
      </c>
      <c r="AM1130" s="10" t="str">
        <f ca="1">IFERROR(IF(AND(NOW()&lt;= EOMONTH(DATE(YEAR($P1130),6, 1), 0), Overall!$A1132&lt;&gt;"", MONTH($O1130) &lt;= 6, MONTH($P1130) &gt;= 6), IF($T1130 &lt;&gt; "", $H1130/$T1130, ""), ""), "")</f>
        <v/>
      </c>
      <c r="AN1130" s="10" t="str">
        <f ca="1">IFERROR(IF(AND(NOW()&lt;= EOMONTH(DATE(YEAR($P1130),7, 1), 0), Overall!$A1132&lt;&gt;"", MONTH($O1130) &lt;= 7, MONTH($P1130) &gt;= 7), IF($T1130 &lt;&gt; "", $H1130/$T1130, ""), ""), "")</f>
        <v/>
      </c>
      <c r="AO1130" s="10" t="str">
        <f ca="1">IFERROR(IF(AND(NOW()&lt;= EOMONTH(DATE(YEAR($P1130),8, 1), 0), Overall!$A1132&lt;&gt;"", MONTH($O1130) &lt;= 8, MONTH($P1130) &gt;= 8), IF($T1130 &lt;&gt; "", $H1130/$T1130, ""), ""), "")</f>
        <v/>
      </c>
      <c r="AP1130" s="10" t="str">
        <f ca="1">IFERROR(IF(AND(NOW()&lt;= EOMONTH(DATE(YEAR($P1130),9, 1), 0), Overall!$A1132&lt;&gt;"", MONTH($O1130) &lt;= 9, MONTH($P1130) &gt;= 9), IF($T1130 &lt;&gt; "", $H1130/$T1130, ""), ""), "")</f>
        <v/>
      </c>
      <c r="AQ1130" s="10" t="str">
        <f ca="1">IFERROR(IF(AND(NOW()&lt;= EOMONTH(DATE(YEAR($P1130),10, 1), 0), Overall!$A1132&lt;&gt;"", MONTH($O1130) &lt;= 10, MONTH($P1130) &gt;= 10), IF($T1130 &lt;&gt; "", $H1130/$T1130, ""), ""), "")</f>
        <v/>
      </c>
      <c r="AR1130" s="10" t="str">
        <f ca="1">IFERROR(IF(AND(NOW()&lt;= EOMONTH(DATE(YEAR($P1130),11, 1), 0), Overall!$A1132&lt;&gt;"", MONTH($O1130) &lt;=11, MONTH($P1130) &gt;= 11), IF($T1130 &lt;&gt; "", $H1130/$T1130, ""), ""), "")</f>
        <v/>
      </c>
      <c r="AS1130" s="10" t="str">
        <f ca="1">IFERROR(IF(AND(NOW()&lt;= EOMONTH(DATE(YEAR($P1130),12, 1), 0), Overall!$A1132&lt;&gt;"", MONTH($O1130) &lt;= 12, MONTH($P1130) &gt;= 12), IF($T1130 &lt;&gt; "", $H1130/$T1130, ""), ""), "")</f>
        <v/>
      </c>
      <c r="AT1130" s="16">
        <f t="shared" ca="1" si="36"/>
        <v>0</v>
      </c>
    </row>
    <row r="1131" spans="1:46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6" t="str">
        <f>IF(Overall!T1133&lt;&gt;"",VALUE(Overall!T1133),"")</f>
        <v/>
      </c>
      <c r="O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P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Q1131" s="7" t="str">
        <f>IF(Overall!S1133&lt;&gt;"",_xlfn.VALUETOTEXT(Overall!S1133),"")</f>
        <v/>
      </c>
      <c r="R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S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T1131" s="5" t="str">
        <f t="shared" si="35"/>
        <v/>
      </c>
      <c r="U1131" s="10" t="str">
        <f>IF(Overall!$A1133&lt;&gt;"",IF(AND(MONTH($O1131) &lt;= 1, MONTH($P1131) &gt;= 1), IF($T1131 &lt;&gt; "", $H1131/$T1131, ""), ""),"")</f>
        <v/>
      </c>
      <c r="V1131" s="10" t="str">
        <f>IF(Overall!$A1133&lt;&gt;"",IF(AND(MONTH($O1131) &lt;= 2, MONTH($P1131) &gt;= 2), IF($T1131 &lt;&gt; "", $H1131/$T1131, ""), ""),"")</f>
        <v/>
      </c>
      <c r="W1131" s="10" t="str">
        <f>IF(Overall!$A1133&lt;&gt;"",IF(AND(MONTH($O1131) &lt;= 3, MONTH($P1131) &gt;= 3), IF($T1131 &lt;&gt; "", $H1131/$T1131, ""), ""),"")</f>
        <v/>
      </c>
      <c r="X1131" s="10" t="str">
        <f>IF(Overall!$A1133&lt;&gt;"",IF(AND(MONTH($O1131) &lt;= 4, MONTH($P1131) &gt;= 4), IF($T1131 &lt;&gt; "", $H1131/$T1131, ""), ""),"")</f>
        <v/>
      </c>
      <c r="Y1131" s="10" t="str">
        <f>IF(Overall!$A1133&lt;&gt;"",IF(AND(MONTH($O1131) &lt;= 5, MONTH($P1131) &gt;= 5), IF($T1131 &lt;&gt; "", $H1131/$T1131, ""), ""),"")</f>
        <v/>
      </c>
      <c r="Z1131" s="10" t="str">
        <f>IF(Overall!$A1133&lt;&gt;"",IF(AND(MONTH($O1131) &lt;= 6, MONTH($P1131) &gt;= 6), IF($T1131 &lt;&gt; "", $H1131/$T1131, ""), ""),"")</f>
        <v/>
      </c>
      <c r="AA1131" s="10" t="str">
        <f>IF(Overall!$A1133&lt;&gt;"",IF(AND(MONTH($O1131) &lt;= 7, MONTH($P1131) &gt;= 7 ), IF($T1131 &lt;&gt; "", $H1131/$T1131, ""), ""),"")</f>
        <v/>
      </c>
      <c r="AB1131" s="10" t="str">
        <f>IF(Overall!$A1133&lt;&gt;"",IF(AND(MONTH($O1131) &lt;= 8, MONTH($P1131) &gt;= 8), IF($T1131 &lt;&gt; "", $H1131/$T1131, ""), ""),"")</f>
        <v/>
      </c>
      <c r="AC1131" s="10" t="str">
        <f>IF(Overall!$A1133&lt;&gt;"",IF(AND(MONTH($O1131) &lt;= 9, MONTH($P1131) &gt;= 9), IF($T1131 &lt;&gt; "", $H1131/$T1131, ""), ""),"")</f>
        <v/>
      </c>
      <c r="AD1131" s="10" t="str">
        <f>IF(Overall!$A1133&lt;&gt;"",IF(AND(MONTH($O1131) &lt;= 10, MONTH($P1131) &gt;= 10), IF($T1131 &lt;&gt; "", $H1131/$T1131, ""), ""),"")</f>
        <v/>
      </c>
      <c r="AE1131" s="10" t="str">
        <f>IF(Overall!$A1133&lt;&gt;"",IF(AND(MONTH($O1131) &lt;= 11, MONTH($P1131) &gt;= 11), IF($T1131 &lt;&gt; "", $H1131/$T1131, ""), ""),"")</f>
        <v/>
      </c>
      <c r="AF1131" s="10" t="str">
        <f>IF(Overall!$A1133&lt;&gt;"",IF(AND(MONTH($O1131) &lt;= 12, MONTH($P1131) &gt;= 12), IF($T1131 &lt;&gt; "", $H1131/$T1131, ""), ""),"")</f>
        <v/>
      </c>
      <c r="AH1131" s="10" t="str">
        <f ca="1">IFERROR(IF(AND(NOW()&lt;= EOMONTH(DATE(YEAR($P1131),1, 1), 0), Overall!$A1133&lt;&gt;"", MONTH($O1131) &lt;= 1, MONTH($P1131) &gt;= 1), IF($T1131 &lt;&gt; "", $H1131/$T1131, ""), ""), "")</f>
        <v/>
      </c>
      <c r="AI1131" s="10" t="str">
        <f ca="1">IFERROR(IF(AND(NOW()&lt;= EOMONTH(DATE(YEAR($P1131),2, 1), 0), Overall!$A1133&lt;&gt;"", MONTH($O1131) &lt;= 2, MONTH($P1131) &gt;= 2), IF($T1131 &lt;&gt; "", $H1131/$T1131, ""), ""), "")</f>
        <v/>
      </c>
      <c r="AJ1131" s="10" t="str">
        <f ca="1">IFERROR(IF(AND(NOW()&lt;= EOMONTH(DATE(YEAR($P1131),3, 1), 0), Overall!$A1133&lt;&gt;"", MONTH($O1131) &lt;= 3, MONTH($P1131) &gt;= 3), IF($T1131 &lt;&gt; "", $H1131/$T1131, ""), ""), "")</f>
        <v/>
      </c>
      <c r="AK1131" s="10" t="str">
        <f ca="1">IFERROR(IF(AND(NOW()&lt;= EOMONTH(DATE(YEAR($P1131),4, 1), 0), Overall!$A1133&lt;&gt;"", MONTH($O1131) &lt;= 4, MONTH($P1131) &gt;= 4), IF($T1131 &lt;&gt; "", $H1131/$T1131, ""), ""), "")</f>
        <v/>
      </c>
      <c r="AL1131" s="10" t="str">
        <f ca="1">IFERROR(IF(AND(NOW()&lt;= EOMONTH(DATE(YEAR($P1131),5, 1), 0), Overall!$A1133&lt;&gt;"", MONTH($O1131) &lt;= 5, MONTH($P1131) &gt;= 5), IF($T1131 &lt;&gt; "", $H1131/$T1131, ""), ""), "")</f>
        <v/>
      </c>
      <c r="AM1131" s="10" t="str">
        <f ca="1">IFERROR(IF(AND(NOW()&lt;= EOMONTH(DATE(YEAR($P1131),6, 1), 0), Overall!$A1133&lt;&gt;"", MONTH($O1131) &lt;= 6, MONTH($P1131) &gt;= 6), IF($T1131 &lt;&gt; "", $H1131/$T1131, ""), ""), "")</f>
        <v/>
      </c>
      <c r="AN1131" s="10" t="str">
        <f ca="1">IFERROR(IF(AND(NOW()&lt;= EOMONTH(DATE(YEAR($P1131),7, 1), 0), Overall!$A1133&lt;&gt;"", MONTH($O1131) &lt;= 7, MONTH($P1131) &gt;= 7), IF($T1131 &lt;&gt; "", $H1131/$T1131, ""), ""), "")</f>
        <v/>
      </c>
      <c r="AO1131" s="10" t="str">
        <f ca="1">IFERROR(IF(AND(NOW()&lt;= EOMONTH(DATE(YEAR($P1131),8, 1), 0), Overall!$A1133&lt;&gt;"", MONTH($O1131) &lt;= 8, MONTH($P1131) &gt;= 8), IF($T1131 &lt;&gt; "", $H1131/$T1131, ""), ""), "")</f>
        <v/>
      </c>
      <c r="AP1131" s="10" t="str">
        <f ca="1">IFERROR(IF(AND(NOW()&lt;= EOMONTH(DATE(YEAR($P1131),9, 1), 0), Overall!$A1133&lt;&gt;"", MONTH($O1131) &lt;= 9, MONTH($P1131) &gt;= 9), IF($T1131 &lt;&gt; "", $H1131/$T1131, ""), ""), "")</f>
        <v/>
      </c>
      <c r="AQ1131" s="10" t="str">
        <f ca="1">IFERROR(IF(AND(NOW()&lt;= EOMONTH(DATE(YEAR($P1131),10, 1), 0), Overall!$A1133&lt;&gt;"", MONTH($O1131) &lt;= 10, MONTH($P1131) &gt;= 10), IF($T1131 &lt;&gt; "", $H1131/$T1131, ""), ""), "")</f>
        <v/>
      </c>
      <c r="AR1131" s="10" t="str">
        <f ca="1">IFERROR(IF(AND(NOW()&lt;= EOMONTH(DATE(YEAR($P1131),11, 1), 0), Overall!$A1133&lt;&gt;"", MONTH($O1131) &lt;=11, MONTH($P1131) &gt;= 11), IF($T1131 &lt;&gt; "", $H1131/$T1131, ""), ""), "")</f>
        <v/>
      </c>
      <c r="AS1131" s="10" t="str">
        <f ca="1">IFERROR(IF(AND(NOW()&lt;= EOMONTH(DATE(YEAR($P1131),12, 1), 0), Overall!$A1133&lt;&gt;"", MONTH($O1131) &lt;= 12, MONTH($P1131) &gt;= 12), IF($T1131 &lt;&gt; "", $H1131/$T1131, ""), ""), "")</f>
        <v/>
      </c>
      <c r="AT1131" s="16">
        <f t="shared" ca="1" si="36"/>
        <v>0</v>
      </c>
    </row>
    <row r="1132" spans="1:46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6" t="str">
        <f>IF(Overall!T1134&lt;&gt;"",VALUE(Overall!T1134),"")</f>
        <v/>
      </c>
      <c r="O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P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Q1132" s="7" t="str">
        <f>IF(Overall!S1134&lt;&gt;"",_xlfn.VALUETOTEXT(Overall!S1134),"")</f>
        <v/>
      </c>
      <c r="R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S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T1132" s="5" t="str">
        <f t="shared" si="35"/>
        <v/>
      </c>
      <c r="U1132" s="10" t="str">
        <f>IF(Overall!$A1134&lt;&gt;"",IF(AND(MONTH($O1132) &lt;= 1, MONTH($P1132) &gt;= 1), IF($T1132 &lt;&gt; "", $H1132/$T1132, ""), ""),"")</f>
        <v/>
      </c>
      <c r="V1132" s="10" t="str">
        <f>IF(Overall!$A1134&lt;&gt;"",IF(AND(MONTH($O1132) &lt;= 2, MONTH($P1132) &gt;= 2), IF($T1132 &lt;&gt; "", $H1132/$T1132, ""), ""),"")</f>
        <v/>
      </c>
      <c r="W1132" s="10" t="str">
        <f>IF(Overall!$A1134&lt;&gt;"",IF(AND(MONTH($O1132) &lt;= 3, MONTH($P1132) &gt;= 3), IF($T1132 &lt;&gt; "", $H1132/$T1132, ""), ""),"")</f>
        <v/>
      </c>
      <c r="X1132" s="10" t="str">
        <f>IF(Overall!$A1134&lt;&gt;"",IF(AND(MONTH($O1132) &lt;= 4, MONTH($P1132) &gt;= 4), IF($T1132 &lt;&gt; "", $H1132/$T1132, ""), ""),"")</f>
        <v/>
      </c>
      <c r="Y1132" s="10" t="str">
        <f>IF(Overall!$A1134&lt;&gt;"",IF(AND(MONTH($O1132) &lt;= 5, MONTH($P1132) &gt;= 5), IF($T1132 &lt;&gt; "", $H1132/$T1132, ""), ""),"")</f>
        <v/>
      </c>
      <c r="Z1132" s="10" t="str">
        <f>IF(Overall!$A1134&lt;&gt;"",IF(AND(MONTH($O1132) &lt;= 6, MONTH($P1132) &gt;= 6), IF($T1132 &lt;&gt; "", $H1132/$T1132, ""), ""),"")</f>
        <v/>
      </c>
      <c r="AA1132" s="10" t="str">
        <f>IF(Overall!$A1134&lt;&gt;"",IF(AND(MONTH($O1132) &lt;= 7, MONTH($P1132) &gt;= 7 ), IF($T1132 &lt;&gt; "", $H1132/$T1132, ""), ""),"")</f>
        <v/>
      </c>
      <c r="AB1132" s="10" t="str">
        <f>IF(Overall!$A1134&lt;&gt;"",IF(AND(MONTH($O1132) &lt;= 8, MONTH($P1132) &gt;= 8), IF($T1132 &lt;&gt; "", $H1132/$T1132, ""), ""),"")</f>
        <v/>
      </c>
      <c r="AC1132" s="10" t="str">
        <f>IF(Overall!$A1134&lt;&gt;"",IF(AND(MONTH($O1132) &lt;= 9, MONTH($P1132) &gt;= 9), IF($T1132 &lt;&gt; "", $H1132/$T1132, ""), ""),"")</f>
        <v/>
      </c>
      <c r="AD1132" s="10" t="str">
        <f>IF(Overall!$A1134&lt;&gt;"",IF(AND(MONTH($O1132) &lt;= 10, MONTH($P1132) &gt;= 10), IF($T1132 &lt;&gt; "", $H1132/$T1132, ""), ""),"")</f>
        <v/>
      </c>
      <c r="AE1132" s="10" t="str">
        <f>IF(Overall!$A1134&lt;&gt;"",IF(AND(MONTH($O1132) &lt;= 11, MONTH($P1132) &gt;= 11), IF($T1132 &lt;&gt; "", $H1132/$T1132, ""), ""),"")</f>
        <v/>
      </c>
      <c r="AF1132" s="10" t="str">
        <f>IF(Overall!$A1134&lt;&gt;"",IF(AND(MONTH($O1132) &lt;= 12, MONTH($P1132) &gt;= 12), IF($T1132 &lt;&gt; "", $H1132/$T1132, ""), ""),"")</f>
        <v/>
      </c>
      <c r="AH1132" s="10" t="str">
        <f ca="1">IFERROR(IF(AND(NOW()&lt;= EOMONTH(DATE(YEAR($P1132),1, 1), 0), Overall!$A1134&lt;&gt;"", MONTH($O1132) &lt;= 1, MONTH($P1132) &gt;= 1), IF($T1132 &lt;&gt; "", $H1132/$T1132, ""), ""), "")</f>
        <v/>
      </c>
      <c r="AI1132" s="10" t="str">
        <f ca="1">IFERROR(IF(AND(NOW()&lt;= EOMONTH(DATE(YEAR($P1132),2, 1), 0), Overall!$A1134&lt;&gt;"", MONTH($O1132) &lt;= 2, MONTH($P1132) &gt;= 2), IF($T1132 &lt;&gt; "", $H1132/$T1132, ""), ""), "")</f>
        <v/>
      </c>
      <c r="AJ1132" s="10" t="str">
        <f ca="1">IFERROR(IF(AND(NOW()&lt;= EOMONTH(DATE(YEAR($P1132),3, 1), 0), Overall!$A1134&lt;&gt;"", MONTH($O1132) &lt;= 3, MONTH($P1132) &gt;= 3), IF($T1132 &lt;&gt; "", $H1132/$T1132, ""), ""), "")</f>
        <v/>
      </c>
      <c r="AK1132" s="10" t="str">
        <f ca="1">IFERROR(IF(AND(NOW()&lt;= EOMONTH(DATE(YEAR($P1132),4, 1), 0), Overall!$A1134&lt;&gt;"", MONTH($O1132) &lt;= 4, MONTH($P1132) &gt;= 4), IF($T1132 &lt;&gt; "", $H1132/$T1132, ""), ""), "")</f>
        <v/>
      </c>
      <c r="AL1132" s="10" t="str">
        <f ca="1">IFERROR(IF(AND(NOW()&lt;= EOMONTH(DATE(YEAR($P1132),5, 1), 0), Overall!$A1134&lt;&gt;"", MONTH($O1132) &lt;= 5, MONTH($P1132) &gt;= 5), IF($T1132 &lt;&gt; "", $H1132/$T1132, ""), ""), "")</f>
        <v/>
      </c>
      <c r="AM1132" s="10" t="str">
        <f ca="1">IFERROR(IF(AND(NOW()&lt;= EOMONTH(DATE(YEAR($P1132),6, 1), 0), Overall!$A1134&lt;&gt;"", MONTH($O1132) &lt;= 6, MONTH($P1132) &gt;= 6), IF($T1132 &lt;&gt; "", $H1132/$T1132, ""), ""), "")</f>
        <v/>
      </c>
      <c r="AN1132" s="10" t="str">
        <f ca="1">IFERROR(IF(AND(NOW()&lt;= EOMONTH(DATE(YEAR($P1132),7, 1), 0), Overall!$A1134&lt;&gt;"", MONTH($O1132) &lt;= 7, MONTH($P1132) &gt;= 7), IF($T1132 &lt;&gt; "", $H1132/$T1132, ""), ""), "")</f>
        <v/>
      </c>
      <c r="AO1132" s="10" t="str">
        <f ca="1">IFERROR(IF(AND(NOW()&lt;= EOMONTH(DATE(YEAR($P1132),8, 1), 0), Overall!$A1134&lt;&gt;"", MONTH($O1132) &lt;= 8, MONTH($P1132) &gt;= 8), IF($T1132 &lt;&gt; "", $H1132/$T1132, ""), ""), "")</f>
        <v/>
      </c>
      <c r="AP1132" s="10" t="str">
        <f ca="1">IFERROR(IF(AND(NOW()&lt;= EOMONTH(DATE(YEAR($P1132),9, 1), 0), Overall!$A1134&lt;&gt;"", MONTH($O1132) &lt;= 9, MONTH($P1132) &gt;= 9), IF($T1132 &lt;&gt; "", $H1132/$T1132, ""), ""), "")</f>
        <v/>
      </c>
      <c r="AQ1132" s="10" t="str">
        <f ca="1">IFERROR(IF(AND(NOW()&lt;= EOMONTH(DATE(YEAR($P1132),10, 1), 0), Overall!$A1134&lt;&gt;"", MONTH($O1132) &lt;= 10, MONTH($P1132) &gt;= 10), IF($T1132 &lt;&gt; "", $H1132/$T1132, ""), ""), "")</f>
        <v/>
      </c>
      <c r="AR1132" s="10" t="str">
        <f ca="1">IFERROR(IF(AND(NOW()&lt;= EOMONTH(DATE(YEAR($P1132),11, 1), 0), Overall!$A1134&lt;&gt;"", MONTH($O1132) &lt;=11, MONTH($P1132) &gt;= 11), IF($T1132 &lt;&gt; "", $H1132/$T1132, ""), ""), "")</f>
        <v/>
      </c>
      <c r="AS1132" s="10" t="str">
        <f ca="1">IFERROR(IF(AND(NOW()&lt;= EOMONTH(DATE(YEAR($P1132),12, 1), 0), Overall!$A1134&lt;&gt;"", MONTH($O1132) &lt;= 12, MONTH($P1132) &gt;= 12), IF($T1132 &lt;&gt; "", $H1132/$T1132, ""), ""), "")</f>
        <v/>
      </c>
      <c r="AT1132" s="16">
        <f t="shared" ca="1" si="36"/>
        <v>0</v>
      </c>
    </row>
    <row r="1133" spans="1:46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6" t="str">
        <f>IF(Overall!T1135&lt;&gt;"",VALUE(Overall!T1135),"")</f>
        <v/>
      </c>
      <c r="O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P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Q1133" s="7" t="str">
        <f>IF(Overall!S1135&lt;&gt;"",_xlfn.VALUETOTEXT(Overall!S1135),"")</f>
        <v/>
      </c>
      <c r="R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S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T1133" s="5" t="str">
        <f t="shared" si="35"/>
        <v/>
      </c>
      <c r="U1133" s="10" t="str">
        <f>IF(Overall!$A1135&lt;&gt;"",IF(AND(MONTH($O1133) &lt;= 1, MONTH($P1133) &gt;= 1), IF($T1133 &lt;&gt; "", $H1133/$T1133, ""), ""),"")</f>
        <v/>
      </c>
      <c r="V1133" s="10" t="str">
        <f>IF(Overall!$A1135&lt;&gt;"",IF(AND(MONTH($O1133) &lt;= 2, MONTH($P1133) &gt;= 2), IF($T1133 &lt;&gt; "", $H1133/$T1133, ""), ""),"")</f>
        <v/>
      </c>
      <c r="W1133" s="10" t="str">
        <f>IF(Overall!$A1135&lt;&gt;"",IF(AND(MONTH($O1133) &lt;= 3, MONTH($P1133) &gt;= 3), IF($T1133 &lt;&gt; "", $H1133/$T1133, ""), ""),"")</f>
        <v/>
      </c>
      <c r="X1133" s="10" t="str">
        <f>IF(Overall!$A1135&lt;&gt;"",IF(AND(MONTH($O1133) &lt;= 4, MONTH($P1133) &gt;= 4), IF($T1133 &lt;&gt; "", $H1133/$T1133, ""), ""),"")</f>
        <v/>
      </c>
      <c r="Y1133" s="10" t="str">
        <f>IF(Overall!$A1135&lt;&gt;"",IF(AND(MONTH($O1133) &lt;= 5, MONTH($P1133) &gt;= 5), IF($T1133 &lt;&gt; "", $H1133/$T1133, ""), ""),"")</f>
        <v/>
      </c>
      <c r="Z1133" s="10" t="str">
        <f>IF(Overall!$A1135&lt;&gt;"",IF(AND(MONTH($O1133) &lt;= 6, MONTH($P1133) &gt;= 6), IF($T1133 &lt;&gt; "", $H1133/$T1133, ""), ""),"")</f>
        <v/>
      </c>
      <c r="AA1133" s="10" t="str">
        <f>IF(Overall!$A1135&lt;&gt;"",IF(AND(MONTH($O1133) &lt;= 7, MONTH($P1133) &gt;= 7 ), IF($T1133 &lt;&gt; "", $H1133/$T1133, ""), ""),"")</f>
        <v/>
      </c>
      <c r="AB1133" s="10" t="str">
        <f>IF(Overall!$A1135&lt;&gt;"",IF(AND(MONTH($O1133) &lt;= 8, MONTH($P1133) &gt;= 8), IF($T1133 &lt;&gt; "", $H1133/$T1133, ""), ""),"")</f>
        <v/>
      </c>
      <c r="AC1133" s="10" t="str">
        <f>IF(Overall!$A1135&lt;&gt;"",IF(AND(MONTH($O1133) &lt;= 9, MONTH($P1133) &gt;= 9), IF($T1133 &lt;&gt; "", $H1133/$T1133, ""), ""),"")</f>
        <v/>
      </c>
      <c r="AD1133" s="10" t="str">
        <f>IF(Overall!$A1135&lt;&gt;"",IF(AND(MONTH($O1133) &lt;= 10, MONTH($P1133) &gt;= 10), IF($T1133 &lt;&gt; "", $H1133/$T1133, ""), ""),"")</f>
        <v/>
      </c>
      <c r="AE1133" s="10" t="str">
        <f>IF(Overall!$A1135&lt;&gt;"",IF(AND(MONTH($O1133) &lt;= 11, MONTH($P1133) &gt;= 11), IF($T1133 &lt;&gt; "", $H1133/$T1133, ""), ""),"")</f>
        <v/>
      </c>
      <c r="AF1133" s="10" t="str">
        <f>IF(Overall!$A1135&lt;&gt;"",IF(AND(MONTH($O1133) &lt;= 12, MONTH($P1133) &gt;= 12), IF($T1133 &lt;&gt; "", $H1133/$T1133, ""), ""),"")</f>
        <v/>
      </c>
      <c r="AH1133" s="10" t="str">
        <f ca="1">IFERROR(IF(AND(NOW()&lt;= EOMONTH(DATE(YEAR($P1133),1, 1), 0), Overall!$A1135&lt;&gt;"", MONTH($O1133) &lt;= 1, MONTH($P1133) &gt;= 1), IF($T1133 &lt;&gt; "", $H1133/$T1133, ""), ""), "")</f>
        <v/>
      </c>
      <c r="AI1133" s="10" t="str">
        <f ca="1">IFERROR(IF(AND(NOW()&lt;= EOMONTH(DATE(YEAR($P1133),2, 1), 0), Overall!$A1135&lt;&gt;"", MONTH($O1133) &lt;= 2, MONTH($P1133) &gt;= 2), IF($T1133 &lt;&gt; "", $H1133/$T1133, ""), ""), "")</f>
        <v/>
      </c>
      <c r="AJ1133" s="10" t="str">
        <f ca="1">IFERROR(IF(AND(NOW()&lt;= EOMONTH(DATE(YEAR($P1133),3, 1), 0), Overall!$A1135&lt;&gt;"", MONTH($O1133) &lt;= 3, MONTH($P1133) &gt;= 3), IF($T1133 &lt;&gt; "", $H1133/$T1133, ""), ""), "")</f>
        <v/>
      </c>
      <c r="AK1133" s="10" t="str">
        <f ca="1">IFERROR(IF(AND(NOW()&lt;= EOMONTH(DATE(YEAR($P1133),4, 1), 0), Overall!$A1135&lt;&gt;"", MONTH($O1133) &lt;= 4, MONTH($P1133) &gt;= 4), IF($T1133 &lt;&gt; "", $H1133/$T1133, ""), ""), "")</f>
        <v/>
      </c>
      <c r="AL1133" s="10" t="str">
        <f ca="1">IFERROR(IF(AND(NOW()&lt;= EOMONTH(DATE(YEAR($P1133),5, 1), 0), Overall!$A1135&lt;&gt;"", MONTH($O1133) &lt;= 5, MONTH($P1133) &gt;= 5), IF($T1133 &lt;&gt; "", $H1133/$T1133, ""), ""), "")</f>
        <v/>
      </c>
      <c r="AM1133" s="10" t="str">
        <f ca="1">IFERROR(IF(AND(NOW()&lt;= EOMONTH(DATE(YEAR($P1133),6, 1), 0), Overall!$A1135&lt;&gt;"", MONTH($O1133) &lt;= 6, MONTH($P1133) &gt;= 6), IF($T1133 &lt;&gt; "", $H1133/$T1133, ""), ""), "")</f>
        <v/>
      </c>
      <c r="AN1133" s="10" t="str">
        <f ca="1">IFERROR(IF(AND(NOW()&lt;= EOMONTH(DATE(YEAR($P1133),7, 1), 0), Overall!$A1135&lt;&gt;"", MONTH($O1133) &lt;= 7, MONTH($P1133) &gt;= 7), IF($T1133 &lt;&gt; "", $H1133/$T1133, ""), ""), "")</f>
        <v/>
      </c>
      <c r="AO1133" s="10" t="str">
        <f ca="1">IFERROR(IF(AND(NOW()&lt;= EOMONTH(DATE(YEAR($P1133),8, 1), 0), Overall!$A1135&lt;&gt;"", MONTH($O1133) &lt;= 8, MONTH($P1133) &gt;= 8), IF($T1133 &lt;&gt; "", $H1133/$T1133, ""), ""), "")</f>
        <v/>
      </c>
      <c r="AP1133" s="10" t="str">
        <f ca="1">IFERROR(IF(AND(NOW()&lt;= EOMONTH(DATE(YEAR($P1133),9, 1), 0), Overall!$A1135&lt;&gt;"", MONTH($O1133) &lt;= 9, MONTH($P1133) &gt;= 9), IF($T1133 &lt;&gt; "", $H1133/$T1133, ""), ""), "")</f>
        <v/>
      </c>
      <c r="AQ1133" s="10" t="str">
        <f ca="1">IFERROR(IF(AND(NOW()&lt;= EOMONTH(DATE(YEAR($P1133),10, 1), 0), Overall!$A1135&lt;&gt;"", MONTH($O1133) &lt;= 10, MONTH($P1133) &gt;= 10), IF($T1133 &lt;&gt; "", $H1133/$T1133, ""), ""), "")</f>
        <v/>
      </c>
      <c r="AR1133" s="10" t="str">
        <f ca="1">IFERROR(IF(AND(NOW()&lt;= EOMONTH(DATE(YEAR($P1133),11, 1), 0), Overall!$A1135&lt;&gt;"", MONTH($O1133) &lt;=11, MONTH($P1133) &gt;= 11), IF($T1133 &lt;&gt; "", $H1133/$T1133, ""), ""), "")</f>
        <v/>
      </c>
      <c r="AS1133" s="10" t="str">
        <f ca="1">IFERROR(IF(AND(NOW()&lt;= EOMONTH(DATE(YEAR($P1133),12, 1), 0), Overall!$A1135&lt;&gt;"", MONTH($O1133) &lt;= 12, MONTH($P1133) &gt;= 12), IF($T1133 &lt;&gt; "", $H1133/$T1133, ""), ""), "")</f>
        <v/>
      </c>
      <c r="AT1133" s="16">
        <f t="shared" ca="1" si="36"/>
        <v>0</v>
      </c>
    </row>
    <row r="1134" spans="1:46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6" t="str">
        <f>IF(Overall!T1136&lt;&gt;"",VALUE(Overall!T1136),"")</f>
        <v/>
      </c>
      <c r="O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P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Q1134" s="7" t="str">
        <f>IF(Overall!S1136&lt;&gt;"",_xlfn.VALUETOTEXT(Overall!S1136),"")</f>
        <v/>
      </c>
      <c r="R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S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T1134" s="5" t="str">
        <f t="shared" si="35"/>
        <v/>
      </c>
      <c r="U1134" s="10" t="str">
        <f>IF(Overall!$A1136&lt;&gt;"",IF(AND(MONTH($O1134) &lt;= 1, MONTH($P1134) &gt;= 1), IF($T1134 &lt;&gt; "", $H1134/$T1134, ""), ""),"")</f>
        <v/>
      </c>
      <c r="V1134" s="10" t="str">
        <f>IF(Overall!$A1136&lt;&gt;"",IF(AND(MONTH($O1134) &lt;= 2, MONTH($P1134) &gt;= 2), IF($T1134 &lt;&gt; "", $H1134/$T1134, ""), ""),"")</f>
        <v/>
      </c>
      <c r="W1134" s="10" t="str">
        <f>IF(Overall!$A1136&lt;&gt;"",IF(AND(MONTH($O1134) &lt;= 3, MONTH($P1134) &gt;= 3), IF($T1134 &lt;&gt; "", $H1134/$T1134, ""), ""),"")</f>
        <v/>
      </c>
      <c r="X1134" s="10" t="str">
        <f>IF(Overall!$A1136&lt;&gt;"",IF(AND(MONTH($O1134) &lt;= 4, MONTH($P1134) &gt;= 4), IF($T1134 &lt;&gt; "", $H1134/$T1134, ""), ""),"")</f>
        <v/>
      </c>
      <c r="Y1134" s="10" t="str">
        <f>IF(Overall!$A1136&lt;&gt;"",IF(AND(MONTH($O1134) &lt;= 5, MONTH($P1134) &gt;= 5), IF($T1134 &lt;&gt; "", $H1134/$T1134, ""), ""),"")</f>
        <v/>
      </c>
      <c r="Z1134" s="10" t="str">
        <f>IF(Overall!$A1136&lt;&gt;"",IF(AND(MONTH($O1134) &lt;= 6, MONTH($P1134) &gt;= 6), IF($T1134 &lt;&gt; "", $H1134/$T1134, ""), ""),"")</f>
        <v/>
      </c>
      <c r="AA1134" s="10" t="str">
        <f>IF(Overall!$A1136&lt;&gt;"",IF(AND(MONTH($O1134) &lt;= 7, MONTH($P1134) &gt;= 7 ), IF($T1134 &lt;&gt; "", $H1134/$T1134, ""), ""),"")</f>
        <v/>
      </c>
      <c r="AB1134" s="10" t="str">
        <f>IF(Overall!$A1136&lt;&gt;"",IF(AND(MONTH($O1134) &lt;= 8, MONTH($P1134) &gt;= 8), IF($T1134 &lt;&gt; "", $H1134/$T1134, ""), ""),"")</f>
        <v/>
      </c>
      <c r="AC1134" s="10" t="str">
        <f>IF(Overall!$A1136&lt;&gt;"",IF(AND(MONTH($O1134) &lt;= 9, MONTH($P1134) &gt;= 9), IF($T1134 &lt;&gt; "", $H1134/$T1134, ""), ""),"")</f>
        <v/>
      </c>
      <c r="AD1134" s="10" t="str">
        <f>IF(Overall!$A1136&lt;&gt;"",IF(AND(MONTH($O1134) &lt;= 10, MONTH($P1134) &gt;= 10), IF($T1134 &lt;&gt; "", $H1134/$T1134, ""), ""),"")</f>
        <v/>
      </c>
      <c r="AE1134" s="10" t="str">
        <f>IF(Overall!$A1136&lt;&gt;"",IF(AND(MONTH($O1134) &lt;= 11, MONTH($P1134) &gt;= 11), IF($T1134 &lt;&gt; "", $H1134/$T1134, ""), ""),"")</f>
        <v/>
      </c>
      <c r="AF1134" s="10" t="str">
        <f>IF(Overall!$A1136&lt;&gt;"",IF(AND(MONTH($O1134) &lt;= 12, MONTH($P1134) &gt;= 12), IF($T1134 &lt;&gt; "", $H1134/$T1134, ""), ""),"")</f>
        <v/>
      </c>
      <c r="AH1134" s="10" t="str">
        <f ca="1">IFERROR(IF(AND(NOW()&lt;= EOMONTH(DATE(YEAR($P1134),1, 1), 0), Overall!$A1136&lt;&gt;"", MONTH($O1134) &lt;= 1, MONTH($P1134) &gt;= 1), IF($T1134 &lt;&gt; "", $H1134/$T1134, ""), ""), "")</f>
        <v/>
      </c>
      <c r="AI1134" s="10" t="str">
        <f ca="1">IFERROR(IF(AND(NOW()&lt;= EOMONTH(DATE(YEAR($P1134),2, 1), 0), Overall!$A1136&lt;&gt;"", MONTH($O1134) &lt;= 2, MONTH($P1134) &gt;= 2), IF($T1134 &lt;&gt; "", $H1134/$T1134, ""), ""), "")</f>
        <v/>
      </c>
      <c r="AJ1134" s="10" t="str">
        <f ca="1">IFERROR(IF(AND(NOW()&lt;= EOMONTH(DATE(YEAR($P1134),3, 1), 0), Overall!$A1136&lt;&gt;"", MONTH($O1134) &lt;= 3, MONTH($P1134) &gt;= 3), IF($T1134 &lt;&gt; "", $H1134/$T1134, ""), ""), "")</f>
        <v/>
      </c>
      <c r="AK1134" s="10" t="str">
        <f ca="1">IFERROR(IF(AND(NOW()&lt;= EOMONTH(DATE(YEAR($P1134),4, 1), 0), Overall!$A1136&lt;&gt;"", MONTH($O1134) &lt;= 4, MONTH($P1134) &gt;= 4), IF($T1134 &lt;&gt; "", $H1134/$T1134, ""), ""), "")</f>
        <v/>
      </c>
      <c r="AL1134" s="10" t="str">
        <f ca="1">IFERROR(IF(AND(NOW()&lt;= EOMONTH(DATE(YEAR($P1134),5, 1), 0), Overall!$A1136&lt;&gt;"", MONTH($O1134) &lt;= 5, MONTH($P1134) &gt;= 5), IF($T1134 &lt;&gt; "", $H1134/$T1134, ""), ""), "")</f>
        <v/>
      </c>
      <c r="AM1134" s="10" t="str">
        <f ca="1">IFERROR(IF(AND(NOW()&lt;= EOMONTH(DATE(YEAR($P1134),6, 1), 0), Overall!$A1136&lt;&gt;"", MONTH($O1134) &lt;= 6, MONTH($P1134) &gt;= 6), IF($T1134 &lt;&gt; "", $H1134/$T1134, ""), ""), "")</f>
        <v/>
      </c>
      <c r="AN1134" s="10" t="str">
        <f ca="1">IFERROR(IF(AND(NOW()&lt;= EOMONTH(DATE(YEAR($P1134),7, 1), 0), Overall!$A1136&lt;&gt;"", MONTH($O1134) &lt;= 7, MONTH($P1134) &gt;= 7), IF($T1134 &lt;&gt; "", $H1134/$T1134, ""), ""), "")</f>
        <v/>
      </c>
      <c r="AO1134" s="10" t="str">
        <f ca="1">IFERROR(IF(AND(NOW()&lt;= EOMONTH(DATE(YEAR($P1134),8, 1), 0), Overall!$A1136&lt;&gt;"", MONTH($O1134) &lt;= 8, MONTH($P1134) &gt;= 8), IF($T1134 &lt;&gt; "", $H1134/$T1134, ""), ""), "")</f>
        <v/>
      </c>
      <c r="AP1134" s="10" t="str">
        <f ca="1">IFERROR(IF(AND(NOW()&lt;= EOMONTH(DATE(YEAR($P1134),9, 1), 0), Overall!$A1136&lt;&gt;"", MONTH($O1134) &lt;= 9, MONTH($P1134) &gt;= 9), IF($T1134 &lt;&gt; "", $H1134/$T1134, ""), ""), "")</f>
        <v/>
      </c>
      <c r="AQ1134" s="10" t="str">
        <f ca="1">IFERROR(IF(AND(NOW()&lt;= EOMONTH(DATE(YEAR($P1134),10, 1), 0), Overall!$A1136&lt;&gt;"", MONTH($O1134) &lt;= 10, MONTH($P1134) &gt;= 10), IF($T1134 &lt;&gt; "", $H1134/$T1134, ""), ""), "")</f>
        <v/>
      </c>
      <c r="AR1134" s="10" t="str">
        <f ca="1">IFERROR(IF(AND(NOW()&lt;= EOMONTH(DATE(YEAR($P1134),11, 1), 0), Overall!$A1136&lt;&gt;"", MONTH($O1134) &lt;=11, MONTH($P1134) &gt;= 11), IF($T1134 &lt;&gt; "", $H1134/$T1134, ""), ""), "")</f>
        <v/>
      </c>
      <c r="AS1134" s="10" t="str">
        <f ca="1">IFERROR(IF(AND(NOW()&lt;= EOMONTH(DATE(YEAR($P1134),12, 1), 0), Overall!$A1136&lt;&gt;"", MONTH($O1134) &lt;= 12, MONTH($P1134) &gt;= 12), IF($T1134 &lt;&gt; "", $H1134/$T1134, ""), ""), "")</f>
        <v/>
      </c>
      <c r="AT1134" s="16">
        <f t="shared" ca="1" si="36"/>
        <v>0</v>
      </c>
    </row>
    <row r="1135" spans="1:46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6" t="str">
        <f>IF(Overall!T1137&lt;&gt;"",VALUE(Overall!T1137),"")</f>
        <v/>
      </c>
      <c r="O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P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Q1135" s="7" t="str">
        <f>IF(Overall!S1137&lt;&gt;"",_xlfn.VALUETOTEXT(Overall!S1137),"")</f>
        <v/>
      </c>
      <c r="R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S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T1135" s="5" t="str">
        <f t="shared" si="35"/>
        <v/>
      </c>
      <c r="U1135" s="10" t="str">
        <f>IF(Overall!$A1137&lt;&gt;"",IF(AND(MONTH($O1135) &lt;= 1, MONTH($P1135) &gt;= 1), IF($T1135 &lt;&gt; "", $H1135/$T1135, ""), ""),"")</f>
        <v/>
      </c>
      <c r="V1135" s="10" t="str">
        <f>IF(Overall!$A1137&lt;&gt;"",IF(AND(MONTH($O1135) &lt;= 2, MONTH($P1135) &gt;= 2), IF($T1135 &lt;&gt; "", $H1135/$T1135, ""), ""),"")</f>
        <v/>
      </c>
      <c r="W1135" s="10" t="str">
        <f>IF(Overall!$A1137&lt;&gt;"",IF(AND(MONTH($O1135) &lt;= 3, MONTH($P1135) &gt;= 3), IF($T1135 &lt;&gt; "", $H1135/$T1135, ""), ""),"")</f>
        <v/>
      </c>
      <c r="X1135" s="10" t="str">
        <f>IF(Overall!$A1137&lt;&gt;"",IF(AND(MONTH($O1135) &lt;= 4, MONTH($P1135) &gt;= 4), IF($T1135 &lt;&gt; "", $H1135/$T1135, ""), ""),"")</f>
        <v/>
      </c>
      <c r="Y1135" s="10" t="str">
        <f>IF(Overall!$A1137&lt;&gt;"",IF(AND(MONTH($O1135) &lt;= 5, MONTH($P1135) &gt;= 5), IF($T1135 &lt;&gt; "", $H1135/$T1135, ""), ""),"")</f>
        <v/>
      </c>
      <c r="Z1135" s="10" t="str">
        <f>IF(Overall!$A1137&lt;&gt;"",IF(AND(MONTH($O1135) &lt;= 6, MONTH($P1135) &gt;= 6), IF($T1135 &lt;&gt; "", $H1135/$T1135, ""), ""),"")</f>
        <v/>
      </c>
      <c r="AA1135" s="10" t="str">
        <f>IF(Overall!$A1137&lt;&gt;"",IF(AND(MONTH($O1135) &lt;= 7, MONTH($P1135) &gt;= 7 ), IF($T1135 &lt;&gt; "", $H1135/$T1135, ""), ""),"")</f>
        <v/>
      </c>
      <c r="AB1135" s="10" t="str">
        <f>IF(Overall!$A1137&lt;&gt;"",IF(AND(MONTH($O1135) &lt;= 8, MONTH($P1135) &gt;= 8), IF($T1135 &lt;&gt; "", $H1135/$T1135, ""), ""),"")</f>
        <v/>
      </c>
      <c r="AC1135" s="10" t="str">
        <f>IF(Overall!$A1137&lt;&gt;"",IF(AND(MONTH($O1135) &lt;= 9, MONTH($P1135) &gt;= 9), IF($T1135 &lt;&gt; "", $H1135/$T1135, ""), ""),"")</f>
        <v/>
      </c>
      <c r="AD1135" s="10" t="str">
        <f>IF(Overall!$A1137&lt;&gt;"",IF(AND(MONTH($O1135) &lt;= 10, MONTH($P1135) &gt;= 10), IF($T1135 &lt;&gt; "", $H1135/$T1135, ""), ""),"")</f>
        <v/>
      </c>
      <c r="AE1135" s="10" t="str">
        <f>IF(Overall!$A1137&lt;&gt;"",IF(AND(MONTH($O1135) &lt;= 11, MONTH($P1135) &gt;= 11), IF($T1135 &lt;&gt; "", $H1135/$T1135, ""), ""),"")</f>
        <v/>
      </c>
      <c r="AF1135" s="10" t="str">
        <f>IF(Overall!$A1137&lt;&gt;"",IF(AND(MONTH($O1135) &lt;= 12, MONTH($P1135) &gt;= 12), IF($T1135 &lt;&gt; "", $H1135/$T1135, ""), ""),"")</f>
        <v/>
      </c>
      <c r="AH1135" s="10" t="str">
        <f ca="1">IFERROR(IF(AND(NOW()&lt;= EOMONTH(DATE(YEAR($P1135),1, 1), 0), Overall!$A1137&lt;&gt;"", MONTH($O1135) &lt;= 1, MONTH($P1135) &gt;= 1), IF($T1135 &lt;&gt; "", $H1135/$T1135, ""), ""), "")</f>
        <v/>
      </c>
      <c r="AI1135" s="10" t="str">
        <f ca="1">IFERROR(IF(AND(NOW()&lt;= EOMONTH(DATE(YEAR($P1135),2, 1), 0), Overall!$A1137&lt;&gt;"", MONTH($O1135) &lt;= 2, MONTH($P1135) &gt;= 2), IF($T1135 &lt;&gt; "", $H1135/$T1135, ""), ""), "")</f>
        <v/>
      </c>
      <c r="AJ1135" s="10" t="str">
        <f ca="1">IFERROR(IF(AND(NOW()&lt;= EOMONTH(DATE(YEAR($P1135),3, 1), 0), Overall!$A1137&lt;&gt;"", MONTH($O1135) &lt;= 3, MONTH($P1135) &gt;= 3), IF($T1135 &lt;&gt; "", $H1135/$T1135, ""), ""), "")</f>
        <v/>
      </c>
      <c r="AK1135" s="10" t="str">
        <f ca="1">IFERROR(IF(AND(NOW()&lt;= EOMONTH(DATE(YEAR($P1135),4, 1), 0), Overall!$A1137&lt;&gt;"", MONTH($O1135) &lt;= 4, MONTH($P1135) &gt;= 4), IF($T1135 &lt;&gt; "", $H1135/$T1135, ""), ""), "")</f>
        <v/>
      </c>
      <c r="AL1135" s="10" t="str">
        <f ca="1">IFERROR(IF(AND(NOW()&lt;= EOMONTH(DATE(YEAR($P1135),5, 1), 0), Overall!$A1137&lt;&gt;"", MONTH($O1135) &lt;= 5, MONTH($P1135) &gt;= 5), IF($T1135 &lt;&gt; "", $H1135/$T1135, ""), ""), "")</f>
        <v/>
      </c>
      <c r="AM1135" s="10" t="str">
        <f ca="1">IFERROR(IF(AND(NOW()&lt;= EOMONTH(DATE(YEAR($P1135),6, 1), 0), Overall!$A1137&lt;&gt;"", MONTH($O1135) &lt;= 6, MONTH($P1135) &gt;= 6), IF($T1135 &lt;&gt; "", $H1135/$T1135, ""), ""), "")</f>
        <v/>
      </c>
      <c r="AN1135" s="10" t="str">
        <f ca="1">IFERROR(IF(AND(NOW()&lt;= EOMONTH(DATE(YEAR($P1135),7, 1), 0), Overall!$A1137&lt;&gt;"", MONTH($O1135) &lt;= 7, MONTH($P1135) &gt;= 7), IF($T1135 &lt;&gt; "", $H1135/$T1135, ""), ""), "")</f>
        <v/>
      </c>
      <c r="AO1135" s="10" t="str">
        <f ca="1">IFERROR(IF(AND(NOW()&lt;= EOMONTH(DATE(YEAR($P1135),8, 1), 0), Overall!$A1137&lt;&gt;"", MONTH($O1135) &lt;= 8, MONTH($P1135) &gt;= 8), IF($T1135 &lt;&gt; "", $H1135/$T1135, ""), ""), "")</f>
        <v/>
      </c>
      <c r="AP1135" s="10" t="str">
        <f ca="1">IFERROR(IF(AND(NOW()&lt;= EOMONTH(DATE(YEAR($P1135),9, 1), 0), Overall!$A1137&lt;&gt;"", MONTH($O1135) &lt;= 9, MONTH($P1135) &gt;= 9), IF($T1135 &lt;&gt; "", $H1135/$T1135, ""), ""), "")</f>
        <v/>
      </c>
      <c r="AQ1135" s="10" t="str">
        <f ca="1">IFERROR(IF(AND(NOW()&lt;= EOMONTH(DATE(YEAR($P1135),10, 1), 0), Overall!$A1137&lt;&gt;"", MONTH($O1135) &lt;= 10, MONTH($P1135) &gt;= 10), IF($T1135 &lt;&gt; "", $H1135/$T1135, ""), ""), "")</f>
        <v/>
      </c>
      <c r="AR1135" s="10" t="str">
        <f ca="1">IFERROR(IF(AND(NOW()&lt;= EOMONTH(DATE(YEAR($P1135),11, 1), 0), Overall!$A1137&lt;&gt;"", MONTH($O1135) &lt;=11, MONTH($P1135) &gt;= 11), IF($T1135 &lt;&gt; "", $H1135/$T1135, ""), ""), "")</f>
        <v/>
      </c>
      <c r="AS1135" s="10" t="str">
        <f ca="1">IFERROR(IF(AND(NOW()&lt;= EOMONTH(DATE(YEAR($P1135),12, 1), 0), Overall!$A1137&lt;&gt;"", MONTH($O1135) &lt;= 12, MONTH($P1135) &gt;= 12), IF($T1135 &lt;&gt; "", $H1135/$T1135, ""), ""), "")</f>
        <v/>
      </c>
      <c r="AT1135" s="16">
        <f t="shared" ca="1" si="36"/>
        <v>0</v>
      </c>
    </row>
    <row r="1136" spans="1:46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6" t="str">
        <f>IF(Overall!T1138&lt;&gt;"",VALUE(Overall!T1138),"")</f>
        <v/>
      </c>
      <c r="O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P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Q1136" s="7" t="str">
        <f>IF(Overall!S1138&lt;&gt;"",_xlfn.VALUETOTEXT(Overall!S1138),"")</f>
        <v/>
      </c>
      <c r="R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S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T1136" s="5" t="str">
        <f t="shared" si="35"/>
        <v/>
      </c>
      <c r="U1136" s="10" t="str">
        <f>IF(Overall!$A1138&lt;&gt;"",IF(AND(MONTH($O1136) &lt;= 1, MONTH($P1136) &gt;= 1), IF($T1136 &lt;&gt; "", $H1136/$T1136, ""), ""),"")</f>
        <v/>
      </c>
      <c r="V1136" s="10" t="str">
        <f>IF(Overall!$A1138&lt;&gt;"",IF(AND(MONTH($O1136) &lt;= 2, MONTH($P1136) &gt;= 2), IF($T1136 &lt;&gt; "", $H1136/$T1136, ""), ""),"")</f>
        <v/>
      </c>
      <c r="W1136" s="10" t="str">
        <f>IF(Overall!$A1138&lt;&gt;"",IF(AND(MONTH($O1136) &lt;= 3, MONTH($P1136) &gt;= 3), IF($T1136 &lt;&gt; "", $H1136/$T1136, ""), ""),"")</f>
        <v/>
      </c>
      <c r="X1136" s="10" t="str">
        <f>IF(Overall!$A1138&lt;&gt;"",IF(AND(MONTH($O1136) &lt;= 4, MONTH($P1136) &gt;= 4), IF($T1136 &lt;&gt; "", $H1136/$T1136, ""), ""),"")</f>
        <v/>
      </c>
      <c r="Y1136" s="10" t="str">
        <f>IF(Overall!$A1138&lt;&gt;"",IF(AND(MONTH($O1136) &lt;= 5, MONTH($P1136) &gt;= 5), IF($T1136 &lt;&gt; "", $H1136/$T1136, ""), ""),"")</f>
        <v/>
      </c>
      <c r="Z1136" s="10" t="str">
        <f>IF(Overall!$A1138&lt;&gt;"",IF(AND(MONTH($O1136) &lt;= 6, MONTH($P1136) &gt;= 6), IF($T1136 &lt;&gt; "", $H1136/$T1136, ""), ""),"")</f>
        <v/>
      </c>
      <c r="AA1136" s="10" t="str">
        <f>IF(Overall!$A1138&lt;&gt;"",IF(AND(MONTH($O1136) &lt;= 7, MONTH($P1136) &gt;= 7 ), IF($T1136 &lt;&gt; "", $H1136/$T1136, ""), ""),"")</f>
        <v/>
      </c>
      <c r="AB1136" s="10" t="str">
        <f>IF(Overall!$A1138&lt;&gt;"",IF(AND(MONTH($O1136) &lt;= 8, MONTH($P1136) &gt;= 8), IF($T1136 &lt;&gt; "", $H1136/$T1136, ""), ""),"")</f>
        <v/>
      </c>
      <c r="AC1136" s="10" t="str">
        <f>IF(Overall!$A1138&lt;&gt;"",IF(AND(MONTH($O1136) &lt;= 9, MONTH($P1136) &gt;= 9), IF($T1136 &lt;&gt; "", $H1136/$T1136, ""), ""),"")</f>
        <v/>
      </c>
      <c r="AD1136" s="10" t="str">
        <f>IF(Overall!$A1138&lt;&gt;"",IF(AND(MONTH($O1136) &lt;= 10, MONTH($P1136) &gt;= 10), IF($T1136 &lt;&gt; "", $H1136/$T1136, ""), ""),"")</f>
        <v/>
      </c>
      <c r="AE1136" s="10" t="str">
        <f>IF(Overall!$A1138&lt;&gt;"",IF(AND(MONTH($O1136) &lt;= 11, MONTH($P1136) &gt;= 11), IF($T1136 &lt;&gt; "", $H1136/$T1136, ""), ""),"")</f>
        <v/>
      </c>
      <c r="AF1136" s="10" t="str">
        <f>IF(Overall!$A1138&lt;&gt;"",IF(AND(MONTH($O1136) &lt;= 12, MONTH($P1136) &gt;= 12), IF($T1136 &lt;&gt; "", $H1136/$T1136, ""), ""),"")</f>
        <v/>
      </c>
      <c r="AH1136" s="10" t="str">
        <f ca="1">IFERROR(IF(AND(NOW()&lt;= EOMONTH(DATE(YEAR($P1136),1, 1), 0), Overall!$A1138&lt;&gt;"", MONTH($O1136) &lt;= 1, MONTH($P1136) &gt;= 1), IF($T1136 &lt;&gt; "", $H1136/$T1136, ""), ""), "")</f>
        <v/>
      </c>
      <c r="AI1136" s="10" t="str">
        <f ca="1">IFERROR(IF(AND(NOW()&lt;= EOMONTH(DATE(YEAR($P1136),2, 1), 0), Overall!$A1138&lt;&gt;"", MONTH($O1136) &lt;= 2, MONTH($P1136) &gt;= 2), IF($T1136 &lt;&gt; "", $H1136/$T1136, ""), ""), "")</f>
        <v/>
      </c>
      <c r="AJ1136" s="10" t="str">
        <f ca="1">IFERROR(IF(AND(NOW()&lt;= EOMONTH(DATE(YEAR($P1136),3, 1), 0), Overall!$A1138&lt;&gt;"", MONTH($O1136) &lt;= 3, MONTH($P1136) &gt;= 3), IF($T1136 &lt;&gt; "", $H1136/$T1136, ""), ""), "")</f>
        <v/>
      </c>
      <c r="AK1136" s="10" t="str">
        <f ca="1">IFERROR(IF(AND(NOW()&lt;= EOMONTH(DATE(YEAR($P1136),4, 1), 0), Overall!$A1138&lt;&gt;"", MONTH($O1136) &lt;= 4, MONTH($P1136) &gt;= 4), IF($T1136 &lt;&gt; "", $H1136/$T1136, ""), ""), "")</f>
        <v/>
      </c>
      <c r="AL1136" s="10" t="str">
        <f ca="1">IFERROR(IF(AND(NOW()&lt;= EOMONTH(DATE(YEAR($P1136),5, 1), 0), Overall!$A1138&lt;&gt;"", MONTH($O1136) &lt;= 5, MONTH($P1136) &gt;= 5), IF($T1136 &lt;&gt; "", $H1136/$T1136, ""), ""), "")</f>
        <v/>
      </c>
      <c r="AM1136" s="10" t="str">
        <f ca="1">IFERROR(IF(AND(NOW()&lt;= EOMONTH(DATE(YEAR($P1136),6, 1), 0), Overall!$A1138&lt;&gt;"", MONTH($O1136) &lt;= 6, MONTH($P1136) &gt;= 6), IF($T1136 &lt;&gt; "", $H1136/$T1136, ""), ""), "")</f>
        <v/>
      </c>
      <c r="AN1136" s="10" t="str">
        <f ca="1">IFERROR(IF(AND(NOW()&lt;= EOMONTH(DATE(YEAR($P1136),7, 1), 0), Overall!$A1138&lt;&gt;"", MONTH($O1136) &lt;= 7, MONTH($P1136) &gt;= 7), IF($T1136 &lt;&gt; "", $H1136/$T1136, ""), ""), "")</f>
        <v/>
      </c>
      <c r="AO1136" s="10" t="str">
        <f ca="1">IFERROR(IF(AND(NOW()&lt;= EOMONTH(DATE(YEAR($P1136),8, 1), 0), Overall!$A1138&lt;&gt;"", MONTH($O1136) &lt;= 8, MONTH($P1136) &gt;= 8), IF($T1136 &lt;&gt; "", $H1136/$T1136, ""), ""), "")</f>
        <v/>
      </c>
      <c r="AP1136" s="10" t="str">
        <f ca="1">IFERROR(IF(AND(NOW()&lt;= EOMONTH(DATE(YEAR($P1136),9, 1), 0), Overall!$A1138&lt;&gt;"", MONTH($O1136) &lt;= 9, MONTH($P1136) &gt;= 9), IF($T1136 &lt;&gt; "", $H1136/$T1136, ""), ""), "")</f>
        <v/>
      </c>
      <c r="AQ1136" s="10" t="str">
        <f ca="1">IFERROR(IF(AND(NOW()&lt;= EOMONTH(DATE(YEAR($P1136),10, 1), 0), Overall!$A1138&lt;&gt;"", MONTH($O1136) &lt;= 10, MONTH($P1136) &gt;= 10), IF($T1136 &lt;&gt; "", $H1136/$T1136, ""), ""), "")</f>
        <v/>
      </c>
      <c r="AR1136" s="10" t="str">
        <f ca="1">IFERROR(IF(AND(NOW()&lt;= EOMONTH(DATE(YEAR($P1136),11, 1), 0), Overall!$A1138&lt;&gt;"", MONTH($O1136) &lt;=11, MONTH($P1136) &gt;= 11), IF($T1136 &lt;&gt; "", $H1136/$T1136, ""), ""), "")</f>
        <v/>
      </c>
      <c r="AS1136" s="10" t="str">
        <f ca="1">IFERROR(IF(AND(NOW()&lt;= EOMONTH(DATE(YEAR($P1136),12, 1), 0), Overall!$A1138&lt;&gt;"", MONTH($O1136) &lt;= 12, MONTH($P1136) &gt;= 12), IF($T1136 &lt;&gt; "", $H1136/$T1136, ""), ""), "")</f>
        <v/>
      </c>
      <c r="AT1136" s="16">
        <f t="shared" ca="1" si="36"/>
        <v>0</v>
      </c>
    </row>
    <row r="1137" spans="1:46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6" t="str">
        <f>IF(Overall!T1139&lt;&gt;"",VALUE(Overall!T1139),"")</f>
        <v/>
      </c>
      <c r="O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P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Q1137" s="7" t="str">
        <f>IF(Overall!S1139&lt;&gt;"",_xlfn.VALUETOTEXT(Overall!S1139),"")</f>
        <v/>
      </c>
      <c r="R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S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T1137" s="5" t="str">
        <f t="shared" si="35"/>
        <v/>
      </c>
      <c r="U1137" s="10" t="str">
        <f>IF(Overall!$A1139&lt;&gt;"",IF(AND(MONTH($O1137) &lt;= 1, MONTH($P1137) &gt;= 1), IF($T1137 &lt;&gt; "", $H1137/$T1137, ""), ""),"")</f>
        <v/>
      </c>
      <c r="V1137" s="10" t="str">
        <f>IF(Overall!$A1139&lt;&gt;"",IF(AND(MONTH($O1137) &lt;= 2, MONTH($P1137) &gt;= 2), IF($T1137 &lt;&gt; "", $H1137/$T1137, ""), ""),"")</f>
        <v/>
      </c>
      <c r="W1137" s="10" t="str">
        <f>IF(Overall!$A1139&lt;&gt;"",IF(AND(MONTH($O1137) &lt;= 3, MONTH($P1137) &gt;= 3), IF($T1137 &lt;&gt; "", $H1137/$T1137, ""), ""),"")</f>
        <v/>
      </c>
      <c r="X1137" s="10" t="str">
        <f>IF(Overall!$A1139&lt;&gt;"",IF(AND(MONTH($O1137) &lt;= 4, MONTH($P1137) &gt;= 4), IF($T1137 &lt;&gt; "", $H1137/$T1137, ""), ""),"")</f>
        <v/>
      </c>
      <c r="Y1137" s="10" t="str">
        <f>IF(Overall!$A1139&lt;&gt;"",IF(AND(MONTH($O1137) &lt;= 5, MONTH($P1137) &gt;= 5), IF($T1137 &lt;&gt; "", $H1137/$T1137, ""), ""),"")</f>
        <v/>
      </c>
      <c r="Z1137" s="10" t="str">
        <f>IF(Overall!$A1139&lt;&gt;"",IF(AND(MONTH($O1137) &lt;= 6, MONTH($P1137) &gt;= 6), IF($T1137 &lt;&gt; "", $H1137/$T1137, ""), ""),"")</f>
        <v/>
      </c>
      <c r="AA1137" s="10" t="str">
        <f>IF(Overall!$A1139&lt;&gt;"",IF(AND(MONTH($O1137) &lt;= 7, MONTH($P1137) &gt;= 7 ), IF($T1137 &lt;&gt; "", $H1137/$T1137, ""), ""),"")</f>
        <v/>
      </c>
      <c r="AB1137" s="10" t="str">
        <f>IF(Overall!$A1139&lt;&gt;"",IF(AND(MONTH($O1137) &lt;= 8, MONTH($P1137) &gt;= 8), IF($T1137 &lt;&gt; "", $H1137/$T1137, ""), ""),"")</f>
        <v/>
      </c>
      <c r="AC1137" s="10" t="str">
        <f>IF(Overall!$A1139&lt;&gt;"",IF(AND(MONTH($O1137) &lt;= 9, MONTH($P1137) &gt;= 9), IF($T1137 &lt;&gt; "", $H1137/$T1137, ""), ""),"")</f>
        <v/>
      </c>
      <c r="AD1137" s="10" t="str">
        <f>IF(Overall!$A1139&lt;&gt;"",IF(AND(MONTH($O1137) &lt;= 10, MONTH($P1137) &gt;= 10), IF($T1137 &lt;&gt; "", $H1137/$T1137, ""), ""),"")</f>
        <v/>
      </c>
      <c r="AE1137" s="10" t="str">
        <f>IF(Overall!$A1139&lt;&gt;"",IF(AND(MONTH($O1137) &lt;= 11, MONTH($P1137) &gt;= 11), IF($T1137 &lt;&gt; "", $H1137/$T1137, ""), ""),"")</f>
        <v/>
      </c>
      <c r="AF1137" s="10" t="str">
        <f>IF(Overall!$A1139&lt;&gt;"",IF(AND(MONTH($O1137) &lt;= 12, MONTH($P1137) &gt;= 12), IF($T1137 &lt;&gt; "", $H1137/$T1137, ""), ""),"")</f>
        <v/>
      </c>
      <c r="AH1137" s="10" t="str">
        <f ca="1">IFERROR(IF(AND(NOW()&lt;= EOMONTH(DATE(YEAR($P1137),1, 1), 0), Overall!$A1139&lt;&gt;"", MONTH($O1137) &lt;= 1, MONTH($P1137) &gt;= 1), IF($T1137 &lt;&gt; "", $H1137/$T1137, ""), ""), "")</f>
        <v/>
      </c>
      <c r="AI1137" s="10" t="str">
        <f ca="1">IFERROR(IF(AND(NOW()&lt;= EOMONTH(DATE(YEAR($P1137),2, 1), 0), Overall!$A1139&lt;&gt;"", MONTH($O1137) &lt;= 2, MONTH($P1137) &gt;= 2), IF($T1137 &lt;&gt; "", $H1137/$T1137, ""), ""), "")</f>
        <v/>
      </c>
      <c r="AJ1137" s="10" t="str">
        <f ca="1">IFERROR(IF(AND(NOW()&lt;= EOMONTH(DATE(YEAR($P1137),3, 1), 0), Overall!$A1139&lt;&gt;"", MONTH($O1137) &lt;= 3, MONTH($P1137) &gt;= 3), IF($T1137 &lt;&gt; "", $H1137/$T1137, ""), ""), "")</f>
        <v/>
      </c>
      <c r="AK1137" s="10" t="str">
        <f ca="1">IFERROR(IF(AND(NOW()&lt;= EOMONTH(DATE(YEAR($P1137),4, 1), 0), Overall!$A1139&lt;&gt;"", MONTH($O1137) &lt;= 4, MONTH($P1137) &gt;= 4), IF($T1137 &lt;&gt; "", $H1137/$T1137, ""), ""), "")</f>
        <v/>
      </c>
      <c r="AL1137" s="10" t="str">
        <f ca="1">IFERROR(IF(AND(NOW()&lt;= EOMONTH(DATE(YEAR($P1137),5, 1), 0), Overall!$A1139&lt;&gt;"", MONTH($O1137) &lt;= 5, MONTH($P1137) &gt;= 5), IF($T1137 &lt;&gt; "", $H1137/$T1137, ""), ""), "")</f>
        <v/>
      </c>
      <c r="AM1137" s="10" t="str">
        <f ca="1">IFERROR(IF(AND(NOW()&lt;= EOMONTH(DATE(YEAR($P1137),6, 1), 0), Overall!$A1139&lt;&gt;"", MONTH($O1137) &lt;= 6, MONTH($P1137) &gt;= 6), IF($T1137 &lt;&gt; "", $H1137/$T1137, ""), ""), "")</f>
        <v/>
      </c>
      <c r="AN1137" s="10" t="str">
        <f ca="1">IFERROR(IF(AND(NOW()&lt;= EOMONTH(DATE(YEAR($P1137),7, 1), 0), Overall!$A1139&lt;&gt;"", MONTH($O1137) &lt;= 7, MONTH($P1137) &gt;= 7), IF($T1137 &lt;&gt; "", $H1137/$T1137, ""), ""), "")</f>
        <v/>
      </c>
      <c r="AO1137" s="10" t="str">
        <f ca="1">IFERROR(IF(AND(NOW()&lt;= EOMONTH(DATE(YEAR($P1137),8, 1), 0), Overall!$A1139&lt;&gt;"", MONTH($O1137) &lt;= 8, MONTH($P1137) &gt;= 8), IF($T1137 &lt;&gt; "", $H1137/$T1137, ""), ""), "")</f>
        <v/>
      </c>
      <c r="AP1137" s="10" t="str">
        <f ca="1">IFERROR(IF(AND(NOW()&lt;= EOMONTH(DATE(YEAR($P1137),9, 1), 0), Overall!$A1139&lt;&gt;"", MONTH($O1137) &lt;= 9, MONTH($P1137) &gt;= 9), IF($T1137 &lt;&gt; "", $H1137/$T1137, ""), ""), "")</f>
        <v/>
      </c>
      <c r="AQ1137" s="10" t="str">
        <f ca="1">IFERROR(IF(AND(NOW()&lt;= EOMONTH(DATE(YEAR($P1137),10, 1), 0), Overall!$A1139&lt;&gt;"", MONTH($O1137) &lt;= 10, MONTH($P1137) &gt;= 10), IF($T1137 &lt;&gt; "", $H1137/$T1137, ""), ""), "")</f>
        <v/>
      </c>
      <c r="AR1137" s="10" t="str">
        <f ca="1">IFERROR(IF(AND(NOW()&lt;= EOMONTH(DATE(YEAR($P1137),11, 1), 0), Overall!$A1139&lt;&gt;"", MONTH($O1137) &lt;=11, MONTH($P1137) &gt;= 11), IF($T1137 &lt;&gt; "", $H1137/$T1137, ""), ""), "")</f>
        <v/>
      </c>
      <c r="AS1137" s="10" t="str">
        <f ca="1">IFERROR(IF(AND(NOW()&lt;= EOMONTH(DATE(YEAR($P1137),12, 1), 0), Overall!$A1139&lt;&gt;"", MONTH($O1137) &lt;= 12, MONTH($P1137) &gt;= 12), IF($T1137 &lt;&gt; "", $H1137/$T1137, ""), ""), "")</f>
        <v/>
      </c>
      <c r="AT1137" s="16">
        <f t="shared" ca="1" si="36"/>
        <v>0</v>
      </c>
    </row>
    <row r="1138" spans="1:46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6" t="str">
        <f>IF(Overall!T1140&lt;&gt;"",VALUE(Overall!T1140),"")</f>
        <v/>
      </c>
      <c r="O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P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Q1138" s="7" t="str">
        <f>IF(Overall!S1140&lt;&gt;"",_xlfn.VALUETOTEXT(Overall!S1140),"")</f>
        <v/>
      </c>
      <c r="R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S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T1138" s="5" t="str">
        <f t="shared" si="35"/>
        <v/>
      </c>
      <c r="U1138" s="10" t="str">
        <f>IF(Overall!$A1140&lt;&gt;"",IF(AND(MONTH($O1138) &lt;= 1, MONTH($P1138) &gt;= 1), IF($T1138 &lt;&gt; "", $H1138/$T1138, ""), ""),"")</f>
        <v/>
      </c>
      <c r="V1138" s="10" t="str">
        <f>IF(Overall!$A1140&lt;&gt;"",IF(AND(MONTH($O1138) &lt;= 2, MONTH($P1138) &gt;= 2), IF($T1138 &lt;&gt; "", $H1138/$T1138, ""), ""),"")</f>
        <v/>
      </c>
      <c r="W1138" s="10" t="str">
        <f>IF(Overall!$A1140&lt;&gt;"",IF(AND(MONTH($O1138) &lt;= 3, MONTH($P1138) &gt;= 3), IF($T1138 &lt;&gt; "", $H1138/$T1138, ""), ""),"")</f>
        <v/>
      </c>
      <c r="X1138" s="10" t="str">
        <f>IF(Overall!$A1140&lt;&gt;"",IF(AND(MONTH($O1138) &lt;= 4, MONTH($P1138) &gt;= 4), IF($T1138 &lt;&gt; "", $H1138/$T1138, ""), ""),"")</f>
        <v/>
      </c>
      <c r="Y1138" s="10" t="str">
        <f>IF(Overall!$A1140&lt;&gt;"",IF(AND(MONTH($O1138) &lt;= 5, MONTH($P1138) &gt;= 5), IF($T1138 &lt;&gt; "", $H1138/$T1138, ""), ""),"")</f>
        <v/>
      </c>
      <c r="Z1138" s="10" t="str">
        <f>IF(Overall!$A1140&lt;&gt;"",IF(AND(MONTH($O1138) &lt;= 6, MONTH($P1138) &gt;= 6), IF($T1138 &lt;&gt; "", $H1138/$T1138, ""), ""),"")</f>
        <v/>
      </c>
      <c r="AA1138" s="10" t="str">
        <f>IF(Overall!$A1140&lt;&gt;"",IF(AND(MONTH($O1138) &lt;= 7, MONTH($P1138) &gt;= 7 ), IF($T1138 &lt;&gt; "", $H1138/$T1138, ""), ""),"")</f>
        <v/>
      </c>
      <c r="AB1138" s="10" t="str">
        <f>IF(Overall!$A1140&lt;&gt;"",IF(AND(MONTH($O1138) &lt;= 8, MONTH($P1138) &gt;= 8), IF($T1138 &lt;&gt; "", $H1138/$T1138, ""), ""),"")</f>
        <v/>
      </c>
      <c r="AC1138" s="10" t="str">
        <f>IF(Overall!$A1140&lt;&gt;"",IF(AND(MONTH($O1138) &lt;= 9, MONTH($P1138) &gt;= 9), IF($T1138 &lt;&gt; "", $H1138/$T1138, ""), ""),"")</f>
        <v/>
      </c>
      <c r="AD1138" s="10" t="str">
        <f>IF(Overall!$A1140&lt;&gt;"",IF(AND(MONTH($O1138) &lt;= 10, MONTH($P1138) &gt;= 10), IF($T1138 &lt;&gt; "", $H1138/$T1138, ""), ""),"")</f>
        <v/>
      </c>
      <c r="AE1138" s="10" t="str">
        <f>IF(Overall!$A1140&lt;&gt;"",IF(AND(MONTH($O1138) &lt;= 11, MONTH($P1138) &gt;= 11), IF($T1138 &lt;&gt; "", $H1138/$T1138, ""), ""),"")</f>
        <v/>
      </c>
      <c r="AF1138" s="10" t="str">
        <f>IF(Overall!$A1140&lt;&gt;"",IF(AND(MONTH($O1138) &lt;= 12, MONTH($P1138) &gt;= 12), IF($T1138 &lt;&gt; "", $H1138/$T1138, ""), ""),"")</f>
        <v/>
      </c>
      <c r="AH1138" s="10" t="str">
        <f ca="1">IFERROR(IF(AND(NOW()&lt;= EOMONTH(DATE(YEAR($P1138),1, 1), 0), Overall!$A1140&lt;&gt;"", MONTH($O1138) &lt;= 1, MONTH($P1138) &gt;= 1), IF($T1138 &lt;&gt; "", $H1138/$T1138, ""), ""), "")</f>
        <v/>
      </c>
      <c r="AI1138" s="10" t="str">
        <f ca="1">IFERROR(IF(AND(NOW()&lt;= EOMONTH(DATE(YEAR($P1138),2, 1), 0), Overall!$A1140&lt;&gt;"", MONTH($O1138) &lt;= 2, MONTH($P1138) &gt;= 2), IF($T1138 &lt;&gt; "", $H1138/$T1138, ""), ""), "")</f>
        <v/>
      </c>
      <c r="AJ1138" s="10" t="str">
        <f ca="1">IFERROR(IF(AND(NOW()&lt;= EOMONTH(DATE(YEAR($P1138),3, 1), 0), Overall!$A1140&lt;&gt;"", MONTH($O1138) &lt;= 3, MONTH($P1138) &gt;= 3), IF($T1138 &lt;&gt; "", $H1138/$T1138, ""), ""), "")</f>
        <v/>
      </c>
      <c r="AK1138" s="10" t="str">
        <f ca="1">IFERROR(IF(AND(NOW()&lt;= EOMONTH(DATE(YEAR($P1138),4, 1), 0), Overall!$A1140&lt;&gt;"", MONTH($O1138) &lt;= 4, MONTH($P1138) &gt;= 4), IF($T1138 &lt;&gt; "", $H1138/$T1138, ""), ""), "")</f>
        <v/>
      </c>
      <c r="AL1138" s="10" t="str">
        <f ca="1">IFERROR(IF(AND(NOW()&lt;= EOMONTH(DATE(YEAR($P1138),5, 1), 0), Overall!$A1140&lt;&gt;"", MONTH($O1138) &lt;= 5, MONTH($P1138) &gt;= 5), IF($T1138 &lt;&gt; "", $H1138/$T1138, ""), ""), "")</f>
        <v/>
      </c>
      <c r="AM1138" s="10" t="str">
        <f ca="1">IFERROR(IF(AND(NOW()&lt;= EOMONTH(DATE(YEAR($P1138),6, 1), 0), Overall!$A1140&lt;&gt;"", MONTH($O1138) &lt;= 6, MONTH($P1138) &gt;= 6), IF($T1138 &lt;&gt; "", $H1138/$T1138, ""), ""), "")</f>
        <v/>
      </c>
      <c r="AN1138" s="10" t="str">
        <f ca="1">IFERROR(IF(AND(NOW()&lt;= EOMONTH(DATE(YEAR($P1138),7, 1), 0), Overall!$A1140&lt;&gt;"", MONTH($O1138) &lt;= 7, MONTH($P1138) &gt;= 7), IF($T1138 &lt;&gt; "", $H1138/$T1138, ""), ""), "")</f>
        <v/>
      </c>
      <c r="AO1138" s="10" t="str">
        <f ca="1">IFERROR(IF(AND(NOW()&lt;= EOMONTH(DATE(YEAR($P1138),8, 1), 0), Overall!$A1140&lt;&gt;"", MONTH($O1138) &lt;= 8, MONTH($P1138) &gt;= 8), IF($T1138 &lt;&gt; "", $H1138/$T1138, ""), ""), "")</f>
        <v/>
      </c>
      <c r="AP1138" s="10" t="str">
        <f ca="1">IFERROR(IF(AND(NOW()&lt;= EOMONTH(DATE(YEAR($P1138),9, 1), 0), Overall!$A1140&lt;&gt;"", MONTH($O1138) &lt;= 9, MONTH($P1138) &gt;= 9), IF($T1138 &lt;&gt; "", $H1138/$T1138, ""), ""), "")</f>
        <v/>
      </c>
      <c r="AQ1138" s="10" t="str">
        <f ca="1">IFERROR(IF(AND(NOW()&lt;= EOMONTH(DATE(YEAR($P1138),10, 1), 0), Overall!$A1140&lt;&gt;"", MONTH($O1138) &lt;= 10, MONTH($P1138) &gt;= 10), IF($T1138 &lt;&gt; "", $H1138/$T1138, ""), ""), "")</f>
        <v/>
      </c>
      <c r="AR1138" s="10" t="str">
        <f ca="1">IFERROR(IF(AND(NOW()&lt;= EOMONTH(DATE(YEAR($P1138),11, 1), 0), Overall!$A1140&lt;&gt;"", MONTH($O1138) &lt;=11, MONTH($P1138) &gt;= 11), IF($T1138 &lt;&gt; "", $H1138/$T1138, ""), ""), "")</f>
        <v/>
      </c>
      <c r="AS1138" s="10" t="str">
        <f ca="1">IFERROR(IF(AND(NOW()&lt;= EOMONTH(DATE(YEAR($P1138),12, 1), 0), Overall!$A1140&lt;&gt;"", MONTH($O1138) &lt;= 12, MONTH($P1138) &gt;= 12), IF($T1138 &lt;&gt; "", $H1138/$T1138, ""), ""), "")</f>
        <v/>
      </c>
      <c r="AT1138" s="16">
        <f t="shared" ca="1" si="36"/>
        <v>0</v>
      </c>
    </row>
    <row r="1139" spans="1:46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6" t="str">
        <f>IF(Overall!T1141&lt;&gt;"",VALUE(Overall!T1141),"")</f>
        <v/>
      </c>
      <c r="O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P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Q1139" s="7" t="str">
        <f>IF(Overall!S1141&lt;&gt;"",_xlfn.VALUETOTEXT(Overall!S1141),"")</f>
        <v/>
      </c>
      <c r="R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S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T1139" s="5" t="str">
        <f t="shared" si="35"/>
        <v/>
      </c>
      <c r="U1139" s="10" t="str">
        <f>IF(Overall!$A1141&lt;&gt;"",IF(AND(MONTH($O1139) &lt;= 1, MONTH($P1139) &gt;= 1), IF($T1139 &lt;&gt; "", $H1139/$T1139, ""), ""),"")</f>
        <v/>
      </c>
      <c r="V1139" s="10" t="str">
        <f>IF(Overall!$A1141&lt;&gt;"",IF(AND(MONTH($O1139) &lt;= 2, MONTH($P1139) &gt;= 2), IF($T1139 &lt;&gt; "", $H1139/$T1139, ""), ""),"")</f>
        <v/>
      </c>
      <c r="W1139" s="10" t="str">
        <f>IF(Overall!$A1141&lt;&gt;"",IF(AND(MONTH($O1139) &lt;= 3, MONTH($P1139) &gt;= 3), IF($T1139 &lt;&gt; "", $H1139/$T1139, ""), ""),"")</f>
        <v/>
      </c>
      <c r="X1139" s="10" t="str">
        <f>IF(Overall!$A1141&lt;&gt;"",IF(AND(MONTH($O1139) &lt;= 4, MONTH($P1139) &gt;= 4), IF($T1139 &lt;&gt; "", $H1139/$T1139, ""), ""),"")</f>
        <v/>
      </c>
      <c r="Y1139" s="10" t="str">
        <f>IF(Overall!$A1141&lt;&gt;"",IF(AND(MONTH($O1139) &lt;= 5, MONTH($P1139) &gt;= 5), IF($T1139 &lt;&gt; "", $H1139/$T1139, ""), ""),"")</f>
        <v/>
      </c>
      <c r="Z1139" s="10" t="str">
        <f>IF(Overall!$A1141&lt;&gt;"",IF(AND(MONTH($O1139) &lt;= 6, MONTH($P1139) &gt;= 6), IF($T1139 &lt;&gt; "", $H1139/$T1139, ""), ""),"")</f>
        <v/>
      </c>
      <c r="AA1139" s="10" t="str">
        <f>IF(Overall!$A1141&lt;&gt;"",IF(AND(MONTH($O1139) &lt;= 7, MONTH($P1139) &gt;= 7 ), IF($T1139 &lt;&gt; "", $H1139/$T1139, ""), ""),"")</f>
        <v/>
      </c>
      <c r="AB1139" s="10" t="str">
        <f>IF(Overall!$A1141&lt;&gt;"",IF(AND(MONTH($O1139) &lt;= 8, MONTH($P1139) &gt;= 8), IF($T1139 &lt;&gt; "", $H1139/$T1139, ""), ""),"")</f>
        <v/>
      </c>
      <c r="AC1139" s="10" t="str">
        <f>IF(Overall!$A1141&lt;&gt;"",IF(AND(MONTH($O1139) &lt;= 9, MONTH($P1139) &gt;= 9), IF($T1139 &lt;&gt; "", $H1139/$T1139, ""), ""),"")</f>
        <v/>
      </c>
      <c r="AD1139" s="10" t="str">
        <f>IF(Overall!$A1141&lt;&gt;"",IF(AND(MONTH($O1139) &lt;= 10, MONTH($P1139) &gt;= 10), IF($T1139 &lt;&gt; "", $H1139/$T1139, ""), ""),"")</f>
        <v/>
      </c>
      <c r="AE1139" s="10" t="str">
        <f>IF(Overall!$A1141&lt;&gt;"",IF(AND(MONTH($O1139) &lt;= 11, MONTH($P1139) &gt;= 11), IF($T1139 &lt;&gt; "", $H1139/$T1139, ""), ""),"")</f>
        <v/>
      </c>
      <c r="AF1139" s="10" t="str">
        <f>IF(Overall!$A1141&lt;&gt;"",IF(AND(MONTH($O1139) &lt;= 12, MONTH($P1139) &gt;= 12), IF($T1139 &lt;&gt; "", $H1139/$T1139, ""), ""),"")</f>
        <v/>
      </c>
      <c r="AH1139" s="10" t="str">
        <f ca="1">IFERROR(IF(AND(NOW()&lt;= EOMONTH(DATE(YEAR($P1139),1, 1), 0), Overall!$A1141&lt;&gt;"", MONTH($O1139) &lt;= 1, MONTH($P1139) &gt;= 1), IF($T1139 &lt;&gt; "", $H1139/$T1139, ""), ""), "")</f>
        <v/>
      </c>
      <c r="AI1139" s="10" t="str">
        <f ca="1">IFERROR(IF(AND(NOW()&lt;= EOMONTH(DATE(YEAR($P1139),2, 1), 0), Overall!$A1141&lt;&gt;"", MONTH($O1139) &lt;= 2, MONTH($P1139) &gt;= 2), IF($T1139 &lt;&gt; "", $H1139/$T1139, ""), ""), "")</f>
        <v/>
      </c>
      <c r="AJ1139" s="10" t="str">
        <f ca="1">IFERROR(IF(AND(NOW()&lt;= EOMONTH(DATE(YEAR($P1139),3, 1), 0), Overall!$A1141&lt;&gt;"", MONTH($O1139) &lt;= 3, MONTH($P1139) &gt;= 3), IF($T1139 &lt;&gt; "", $H1139/$T1139, ""), ""), "")</f>
        <v/>
      </c>
      <c r="AK1139" s="10" t="str">
        <f ca="1">IFERROR(IF(AND(NOW()&lt;= EOMONTH(DATE(YEAR($P1139),4, 1), 0), Overall!$A1141&lt;&gt;"", MONTH($O1139) &lt;= 4, MONTH($P1139) &gt;= 4), IF($T1139 &lt;&gt; "", $H1139/$T1139, ""), ""), "")</f>
        <v/>
      </c>
      <c r="AL1139" s="10" t="str">
        <f ca="1">IFERROR(IF(AND(NOW()&lt;= EOMONTH(DATE(YEAR($P1139),5, 1), 0), Overall!$A1141&lt;&gt;"", MONTH($O1139) &lt;= 5, MONTH($P1139) &gt;= 5), IF($T1139 &lt;&gt; "", $H1139/$T1139, ""), ""), "")</f>
        <v/>
      </c>
      <c r="AM1139" s="10" t="str">
        <f ca="1">IFERROR(IF(AND(NOW()&lt;= EOMONTH(DATE(YEAR($P1139),6, 1), 0), Overall!$A1141&lt;&gt;"", MONTH($O1139) &lt;= 6, MONTH($P1139) &gt;= 6), IF($T1139 &lt;&gt; "", $H1139/$T1139, ""), ""), "")</f>
        <v/>
      </c>
      <c r="AN1139" s="10" t="str">
        <f ca="1">IFERROR(IF(AND(NOW()&lt;= EOMONTH(DATE(YEAR($P1139),7, 1), 0), Overall!$A1141&lt;&gt;"", MONTH($O1139) &lt;= 7, MONTH($P1139) &gt;= 7), IF($T1139 &lt;&gt; "", $H1139/$T1139, ""), ""), "")</f>
        <v/>
      </c>
      <c r="AO1139" s="10" t="str">
        <f ca="1">IFERROR(IF(AND(NOW()&lt;= EOMONTH(DATE(YEAR($P1139),8, 1), 0), Overall!$A1141&lt;&gt;"", MONTH($O1139) &lt;= 8, MONTH($P1139) &gt;= 8), IF($T1139 &lt;&gt; "", $H1139/$T1139, ""), ""), "")</f>
        <v/>
      </c>
      <c r="AP1139" s="10" t="str">
        <f ca="1">IFERROR(IF(AND(NOW()&lt;= EOMONTH(DATE(YEAR($P1139),9, 1), 0), Overall!$A1141&lt;&gt;"", MONTH($O1139) &lt;= 9, MONTH($P1139) &gt;= 9), IF($T1139 &lt;&gt; "", $H1139/$T1139, ""), ""), "")</f>
        <v/>
      </c>
      <c r="AQ1139" s="10" t="str">
        <f ca="1">IFERROR(IF(AND(NOW()&lt;= EOMONTH(DATE(YEAR($P1139),10, 1), 0), Overall!$A1141&lt;&gt;"", MONTH($O1139) &lt;= 10, MONTH($P1139) &gt;= 10), IF($T1139 &lt;&gt; "", $H1139/$T1139, ""), ""), "")</f>
        <v/>
      </c>
      <c r="AR1139" s="10" t="str">
        <f ca="1">IFERROR(IF(AND(NOW()&lt;= EOMONTH(DATE(YEAR($P1139),11, 1), 0), Overall!$A1141&lt;&gt;"", MONTH($O1139) &lt;=11, MONTH($P1139) &gt;= 11), IF($T1139 &lt;&gt; "", $H1139/$T1139, ""), ""), "")</f>
        <v/>
      </c>
      <c r="AS1139" s="10" t="str">
        <f ca="1">IFERROR(IF(AND(NOW()&lt;= EOMONTH(DATE(YEAR($P1139),12, 1), 0), Overall!$A1141&lt;&gt;"", MONTH($O1139) &lt;= 12, MONTH($P1139) &gt;= 12), IF($T1139 &lt;&gt; "", $H1139/$T1139, ""), ""), "")</f>
        <v/>
      </c>
      <c r="AT1139" s="16">
        <f t="shared" ca="1" si="36"/>
        <v>0</v>
      </c>
    </row>
    <row r="1140" spans="1:46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6" t="str">
        <f>IF(Overall!T1142&lt;&gt;"",VALUE(Overall!T1142),"")</f>
        <v/>
      </c>
      <c r="O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P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Q1140" s="7" t="str">
        <f>IF(Overall!S1142&lt;&gt;"",_xlfn.VALUETOTEXT(Overall!S1142),"")</f>
        <v/>
      </c>
      <c r="R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S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T1140" s="5" t="str">
        <f t="shared" si="35"/>
        <v/>
      </c>
      <c r="U1140" s="10" t="str">
        <f>IF(Overall!$A1142&lt;&gt;"",IF(AND(MONTH($O1140) &lt;= 1, MONTH($P1140) &gt;= 1), IF($T1140 &lt;&gt; "", $H1140/$T1140, ""), ""),"")</f>
        <v/>
      </c>
      <c r="V1140" s="10" t="str">
        <f>IF(Overall!$A1142&lt;&gt;"",IF(AND(MONTH($O1140) &lt;= 2, MONTH($P1140) &gt;= 2), IF($T1140 &lt;&gt; "", $H1140/$T1140, ""), ""),"")</f>
        <v/>
      </c>
      <c r="W1140" s="10" t="str">
        <f>IF(Overall!$A1142&lt;&gt;"",IF(AND(MONTH($O1140) &lt;= 3, MONTH($P1140) &gt;= 3), IF($T1140 &lt;&gt; "", $H1140/$T1140, ""), ""),"")</f>
        <v/>
      </c>
      <c r="X1140" s="10" t="str">
        <f>IF(Overall!$A1142&lt;&gt;"",IF(AND(MONTH($O1140) &lt;= 4, MONTH($P1140) &gt;= 4), IF($T1140 &lt;&gt; "", $H1140/$T1140, ""), ""),"")</f>
        <v/>
      </c>
      <c r="Y1140" s="10" t="str">
        <f>IF(Overall!$A1142&lt;&gt;"",IF(AND(MONTH($O1140) &lt;= 5, MONTH($P1140) &gt;= 5), IF($T1140 &lt;&gt; "", $H1140/$T1140, ""), ""),"")</f>
        <v/>
      </c>
      <c r="Z1140" s="10" t="str">
        <f>IF(Overall!$A1142&lt;&gt;"",IF(AND(MONTH($O1140) &lt;= 6, MONTH($P1140) &gt;= 6), IF($T1140 &lt;&gt; "", $H1140/$T1140, ""), ""),"")</f>
        <v/>
      </c>
      <c r="AA1140" s="10" t="str">
        <f>IF(Overall!$A1142&lt;&gt;"",IF(AND(MONTH($O1140) &lt;= 7, MONTH($P1140) &gt;= 7 ), IF($T1140 &lt;&gt; "", $H1140/$T1140, ""), ""),"")</f>
        <v/>
      </c>
      <c r="AB1140" s="10" t="str">
        <f>IF(Overall!$A1142&lt;&gt;"",IF(AND(MONTH($O1140) &lt;= 8, MONTH($P1140) &gt;= 8), IF($T1140 &lt;&gt; "", $H1140/$T1140, ""), ""),"")</f>
        <v/>
      </c>
      <c r="AC1140" s="10" t="str">
        <f>IF(Overall!$A1142&lt;&gt;"",IF(AND(MONTH($O1140) &lt;= 9, MONTH($P1140) &gt;= 9), IF($T1140 &lt;&gt; "", $H1140/$T1140, ""), ""),"")</f>
        <v/>
      </c>
      <c r="AD1140" s="10" t="str">
        <f>IF(Overall!$A1142&lt;&gt;"",IF(AND(MONTH($O1140) &lt;= 10, MONTH($P1140) &gt;= 10), IF($T1140 &lt;&gt; "", $H1140/$T1140, ""), ""),"")</f>
        <v/>
      </c>
      <c r="AE1140" s="10" t="str">
        <f>IF(Overall!$A1142&lt;&gt;"",IF(AND(MONTH($O1140) &lt;= 11, MONTH($P1140) &gt;= 11), IF($T1140 &lt;&gt; "", $H1140/$T1140, ""), ""),"")</f>
        <v/>
      </c>
      <c r="AF1140" s="10" t="str">
        <f>IF(Overall!$A1142&lt;&gt;"",IF(AND(MONTH($O1140) &lt;= 12, MONTH($P1140) &gt;= 12), IF($T1140 &lt;&gt; "", $H1140/$T1140, ""), ""),"")</f>
        <v/>
      </c>
      <c r="AH1140" s="10" t="str">
        <f ca="1">IFERROR(IF(AND(NOW()&lt;= EOMONTH(DATE(YEAR($P1140),1, 1), 0), Overall!$A1142&lt;&gt;"", MONTH($O1140) &lt;= 1, MONTH($P1140) &gt;= 1), IF($T1140 &lt;&gt; "", $H1140/$T1140, ""), ""), "")</f>
        <v/>
      </c>
      <c r="AI1140" s="10" t="str">
        <f ca="1">IFERROR(IF(AND(NOW()&lt;= EOMONTH(DATE(YEAR($P1140),2, 1), 0), Overall!$A1142&lt;&gt;"", MONTH($O1140) &lt;= 2, MONTH($P1140) &gt;= 2), IF($T1140 &lt;&gt; "", $H1140/$T1140, ""), ""), "")</f>
        <v/>
      </c>
      <c r="AJ1140" s="10" t="str">
        <f ca="1">IFERROR(IF(AND(NOW()&lt;= EOMONTH(DATE(YEAR($P1140),3, 1), 0), Overall!$A1142&lt;&gt;"", MONTH($O1140) &lt;= 3, MONTH($P1140) &gt;= 3), IF($T1140 &lt;&gt; "", $H1140/$T1140, ""), ""), "")</f>
        <v/>
      </c>
      <c r="AK1140" s="10" t="str">
        <f ca="1">IFERROR(IF(AND(NOW()&lt;= EOMONTH(DATE(YEAR($P1140),4, 1), 0), Overall!$A1142&lt;&gt;"", MONTH($O1140) &lt;= 4, MONTH($P1140) &gt;= 4), IF($T1140 &lt;&gt; "", $H1140/$T1140, ""), ""), "")</f>
        <v/>
      </c>
      <c r="AL1140" s="10" t="str">
        <f ca="1">IFERROR(IF(AND(NOW()&lt;= EOMONTH(DATE(YEAR($P1140),5, 1), 0), Overall!$A1142&lt;&gt;"", MONTH($O1140) &lt;= 5, MONTH($P1140) &gt;= 5), IF($T1140 &lt;&gt; "", $H1140/$T1140, ""), ""), "")</f>
        <v/>
      </c>
      <c r="AM1140" s="10" t="str">
        <f ca="1">IFERROR(IF(AND(NOW()&lt;= EOMONTH(DATE(YEAR($P1140),6, 1), 0), Overall!$A1142&lt;&gt;"", MONTH($O1140) &lt;= 6, MONTH($P1140) &gt;= 6), IF($T1140 &lt;&gt; "", $H1140/$T1140, ""), ""), "")</f>
        <v/>
      </c>
      <c r="AN1140" s="10" t="str">
        <f ca="1">IFERROR(IF(AND(NOW()&lt;= EOMONTH(DATE(YEAR($P1140),7, 1), 0), Overall!$A1142&lt;&gt;"", MONTH($O1140) &lt;= 7, MONTH($P1140) &gt;= 7), IF($T1140 &lt;&gt; "", $H1140/$T1140, ""), ""), "")</f>
        <v/>
      </c>
      <c r="AO1140" s="10" t="str">
        <f ca="1">IFERROR(IF(AND(NOW()&lt;= EOMONTH(DATE(YEAR($P1140),8, 1), 0), Overall!$A1142&lt;&gt;"", MONTH($O1140) &lt;= 8, MONTH($P1140) &gt;= 8), IF($T1140 &lt;&gt; "", $H1140/$T1140, ""), ""), "")</f>
        <v/>
      </c>
      <c r="AP1140" s="10" t="str">
        <f ca="1">IFERROR(IF(AND(NOW()&lt;= EOMONTH(DATE(YEAR($P1140),9, 1), 0), Overall!$A1142&lt;&gt;"", MONTH($O1140) &lt;= 9, MONTH($P1140) &gt;= 9), IF($T1140 &lt;&gt; "", $H1140/$T1140, ""), ""), "")</f>
        <v/>
      </c>
      <c r="AQ1140" s="10" t="str">
        <f ca="1">IFERROR(IF(AND(NOW()&lt;= EOMONTH(DATE(YEAR($P1140),10, 1), 0), Overall!$A1142&lt;&gt;"", MONTH($O1140) &lt;= 10, MONTH($P1140) &gt;= 10), IF($T1140 &lt;&gt; "", $H1140/$T1140, ""), ""), "")</f>
        <v/>
      </c>
      <c r="AR1140" s="10" t="str">
        <f ca="1">IFERROR(IF(AND(NOW()&lt;= EOMONTH(DATE(YEAR($P1140),11, 1), 0), Overall!$A1142&lt;&gt;"", MONTH($O1140) &lt;=11, MONTH($P1140) &gt;= 11), IF($T1140 &lt;&gt; "", $H1140/$T1140, ""), ""), "")</f>
        <v/>
      </c>
      <c r="AS1140" s="10" t="str">
        <f ca="1">IFERROR(IF(AND(NOW()&lt;= EOMONTH(DATE(YEAR($P1140),12, 1), 0), Overall!$A1142&lt;&gt;"", MONTH($O1140) &lt;= 12, MONTH($P1140) &gt;= 12), IF($T1140 &lt;&gt; "", $H1140/$T1140, ""), ""), "")</f>
        <v/>
      </c>
      <c r="AT1140" s="16">
        <f t="shared" ca="1" si="36"/>
        <v>0</v>
      </c>
    </row>
    <row r="1141" spans="1:46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6" t="str">
        <f>IF(Overall!T1143&lt;&gt;"",VALUE(Overall!T1143),"")</f>
        <v/>
      </c>
      <c r="O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P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Q1141" s="7" t="str">
        <f>IF(Overall!S1143&lt;&gt;"",_xlfn.VALUETOTEXT(Overall!S1143),"")</f>
        <v/>
      </c>
      <c r="R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S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T1141" s="5" t="str">
        <f t="shared" si="35"/>
        <v/>
      </c>
      <c r="U1141" s="10" t="str">
        <f>IF(Overall!$A1143&lt;&gt;"",IF(AND(MONTH($O1141) &lt;= 1, MONTH($P1141) &gt;= 1), IF($T1141 &lt;&gt; "", $H1141/$T1141, ""), ""),"")</f>
        <v/>
      </c>
      <c r="V1141" s="10" t="str">
        <f>IF(Overall!$A1143&lt;&gt;"",IF(AND(MONTH($O1141) &lt;= 2, MONTH($P1141) &gt;= 2), IF($T1141 &lt;&gt; "", $H1141/$T1141, ""), ""),"")</f>
        <v/>
      </c>
      <c r="W1141" s="10" t="str">
        <f>IF(Overall!$A1143&lt;&gt;"",IF(AND(MONTH($O1141) &lt;= 3, MONTH($P1141) &gt;= 3), IF($T1141 &lt;&gt; "", $H1141/$T1141, ""), ""),"")</f>
        <v/>
      </c>
      <c r="X1141" s="10" t="str">
        <f>IF(Overall!$A1143&lt;&gt;"",IF(AND(MONTH($O1141) &lt;= 4, MONTH($P1141) &gt;= 4), IF($T1141 &lt;&gt; "", $H1141/$T1141, ""), ""),"")</f>
        <v/>
      </c>
      <c r="Y1141" s="10" t="str">
        <f>IF(Overall!$A1143&lt;&gt;"",IF(AND(MONTH($O1141) &lt;= 5, MONTH($P1141) &gt;= 5), IF($T1141 &lt;&gt; "", $H1141/$T1141, ""), ""),"")</f>
        <v/>
      </c>
      <c r="Z1141" s="10" t="str">
        <f>IF(Overall!$A1143&lt;&gt;"",IF(AND(MONTH($O1141) &lt;= 6, MONTH($P1141) &gt;= 6), IF($T1141 &lt;&gt; "", $H1141/$T1141, ""), ""),"")</f>
        <v/>
      </c>
      <c r="AA1141" s="10" t="str">
        <f>IF(Overall!$A1143&lt;&gt;"",IF(AND(MONTH($O1141) &lt;= 7, MONTH($P1141) &gt;= 7 ), IF($T1141 &lt;&gt; "", $H1141/$T1141, ""), ""),"")</f>
        <v/>
      </c>
      <c r="AB1141" s="10" t="str">
        <f>IF(Overall!$A1143&lt;&gt;"",IF(AND(MONTH($O1141) &lt;= 8, MONTH($P1141) &gt;= 8), IF($T1141 &lt;&gt; "", $H1141/$T1141, ""), ""),"")</f>
        <v/>
      </c>
      <c r="AC1141" s="10" t="str">
        <f>IF(Overall!$A1143&lt;&gt;"",IF(AND(MONTH($O1141) &lt;= 9, MONTH($P1141) &gt;= 9), IF($T1141 &lt;&gt; "", $H1141/$T1141, ""), ""),"")</f>
        <v/>
      </c>
      <c r="AD1141" s="10" t="str">
        <f>IF(Overall!$A1143&lt;&gt;"",IF(AND(MONTH($O1141) &lt;= 10, MONTH($P1141) &gt;= 10), IF($T1141 &lt;&gt; "", $H1141/$T1141, ""), ""),"")</f>
        <v/>
      </c>
      <c r="AE1141" s="10" t="str">
        <f>IF(Overall!$A1143&lt;&gt;"",IF(AND(MONTH($O1141) &lt;= 11, MONTH($P1141) &gt;= 11), IF($T1141 &lt;&gt; "", $H1141/$T1141, ""), ""),"")</f>
        <v/>
      </c>
      <c r="AF1141" s="10" t="str">
        <f>IF(Overall!$A1143&lt;&gt;"",IF(AND(MONTH($O1141) &lt;= 12, MONTH($P1141) &gt;= 12), IF($T1141 &lt;&gt; "", $H1141/$T1141, ""), ""),"")</f>
        <v/>
      </c>
      <c r="AH1141" s="10" t="str">
        <f ca="1">IFERROR(IF(AND(NOW()&lt;= EOMONTH(DATE(YEAR($P1141),1, 1), 0), Overall!$A1143&lt;&gt;"", MONTH($O1141) &lt;= 1, MONTH($P1141) &gt;= 1), IF($T1141 &lt;&gt; "", $H1141/$T1141, ""), ""), "")</f>
        <v/>
      </c>
      <c r="AI1141" s="10" t="str">
        <f ca="1">IFERROR(IF(AND(NOW()&lt;= EOMONTH(DATE(YEAR($P1141),2, 1), 0), Overall!$A1143&lt;&gt;"", MONTH($O1141) &lt;= 2, MONTH($P1141) &gt;= 2), IF($T1141 &lt;&gt; "", $H1141/$T1141, ""), ""), "")</f>
        <v/>
      </c>
      <c r="AJ1141" s="10" t="str">
        <f ca="1">IFERROR(IF(AND(NOW()&lt;= EOMONTH(DATE(YEAR($P1141),3, 1), 0), Overall!$A1143&lt;&gt;"", MONTH($O1141) &lt;= 3, MONTH($P1141) &gt;= 3), IF($T1141 &lt;&gt; "", $H1141/$T1141, ""), ""), "")</f>
        <v/>
      </c>
      <c r="AK1141" s="10" t="str">
        <f ca="1">IFERROR(IF(AND(NOW()&lt;= EOMONTH(DATE(YEAR($P1141),4, 1), 0), Overall!$A1143&lt;&gt;"", MONTH($O1141) &lt;= 4, MONTH($P1141) &gt;= 4), IF($T1141 &lt;&gt; "", $H1141/$T1141, ""), ""), "")</f>
        <v/>
      </c>
      <c r="AL1141" s="10" t="str">
        <f ca="1">IFERROR(IF(AND(NOW()&lt;= EOMONTH(DATE(YEAR($P1141),5, 1), 0), Overall!$A1143&lt;&gt;"", MONTH($O1141) &lt;= 5, MONTH($P1141) &gt;= 5), IF($T1141 &lt;&gt; "", $H1141/$T1141, ""), ""), "")</f>
        <v/>
      </c>
      <c r="AM1141" s="10" t="str">
        <f ca="1">IFERROR(IF(AND(NOW()&lt;= EOMONTH(DATE(YEAR($P1141),6, 1), 0), Overall!$A1143&lt;&gt;"", MONTH($O1141) &lt;= 6, MONTH($P1141) &gt;= 6), IF($T1141 &lt;&gt; "", $H1141/$T1141, ""), ""), "")</f>
        <v/>
      </c>
      <c r="AN1141" s="10" t="str">
        <f ca="1">IFERROR(IF(AND(NOW()&lt;= EOMONTH(DATE(YEAR($P1141),7, 1), 0), Overall!$A1143&lt;&gt;"", MONTH($O1141) &lt;= 7, MONTH($P1141) &gt;= 7), IF($T1141 &lt;&gt; "", $H1141/$T1141, ""), ""), "")</f>
        <v/>
      </c>
      <c r="AO1141" s="10" t="str">
        <f ca="1">IFERROR(IF(AND(NOW()&lt;= EOMONTH(DATE(YEAR($P1141),8, 1), 0), Overall!$A1143&lt;&gt;"", MONTH($O1141) &lt;= 8, MONTH($P1141) &gt;= 8), IF($T1141 &lt;&gt; "", $H1141/$T1141, ""), ""), "")</f>
        <v/>
      </c>
      <c r="AP1141" s="10" t="str">
        <f ca="1">IFERROR(IF(AND(NOW()&lt;= EOMONTH(DATE(YEAR($P1141),9, 1), 0), Overall!$A1143&lt;&gt;"", MONTH($O1141) &lt;= 9, MONTH($P1141) &gt;= 9), IF($T1141 &lt;&gt; "", $H1141/$T1141, ""), ""), "")</f>
        <v/>
      </c>
      <c r="AQ1141" s="10" t="str">
        <f ca="1">IFERROR(IF(AND(NOW()&lt;= EOMONTH(DATE(YEAR($P1141),10, 1), 0), Overall!$A1143&lt;&gt;"", MONTH($O1141) &lt;= 10, MONTH($P1141) &gt;= 10), IF($T1141 &lt;&gt; "", $H1141/$T1141, ""), ""), "")</f>
        <v/>
      </c>
      <c r="AR1141" s="10" t="str">
        <f ca="1">IFERROR(IF(AND(NOW()&lt;= EOMONTH(DATE(YEAR($P1141),11, 1), 0), Overall!$A1143&lt;&gt;"", MONTH($O1141) &lt;=11, MONTH($P1141) &gt;= 11), IF($T1141 &lt;&gt; "", $H1141/$T1141, ""), ""), "")</f>
        <v/>
      </c>
      <c r="AS1141" s="10" t="str">
        <f ca="1">IFERROR(IF(AND(NOW()&lt;= EOMONTH(DATE(YEAR($P1141),12, 1), 0), Overall!$A1143&lt;&gt;"", MONTH($O1141) &lt;= 12, MONTH($P1141) &gt;= 12), IF($T1141 &lt;&gt; "", $H1141/$T1141, ""), ""), "")</f>
        <v/>
      </c>
      <c r="AT1141" s="16">
        <f t="shared" ca="1" si="36"/>
        <v>0</v>
      </c>
    </row>
    <row r="1142" spans="1:46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6" t="str">
        <f>IF(Overall!T1144&lt;&gt;"",VALUE(Overall!T1144),"")</f>
        <v/>
      </c>
      <c r="O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P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Q1142" s="7" t="str">
        <f>IF(Overall!S1144&lt;&gt;"",_xlfn.VALUETOTEXT(Overall!S1144),"")</f>
        <v/>
      </c>
      <c r="R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S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T1142" s="5" t="str">
        <f t="shared" si="35"/>
        <v/>
      </c>
      <c r="U1142" s="10" t="str">
        <f>IF(Overall!$A1144&lt;&gt;"",IF(AND(MONTH($O1142) &lt;= 1, MONTH($P1142) &gt;= 1), IF($T1142 &lt;&gt; "", $H1142/$T1142, ""), ""),"")</f>
        <v/>
      </c>
      <c r="V1142" s="10" t="str">
        <f>IF(Overall!$A1144&lt;&gt;"",IF(AND(MONTH($O1142) &lt;= 2, MONTH($P1142) &gt;= 2), IF($T1142 &lt;&gt; "", $H1142/$T1142, ""), ""),"")</f>
        <v/>
      </c>
      <c r="W1142" s="10" t="str">
        <f>IF(Overall!$A1144&lt;&gt;"",IF(AND(MONTH($O1142) &lt;= 3, MONTH($P1142) &gt;= 3), IF($T1142 &lt;&gt; "", $H1142/$T1142, ""), ""),"")</f>
        <v/>
      </c>
      <c r="X1142" s="10" t="str">
        <f>IF(Overall!$A1144&lt;&gt;"",IF(AND(MONTH($O1142) &lt;= 4, MONTH($P1142) &gt;= 4), IF($T1142 &lt;&gt; "", $H1142/$T1142, ""), ""),"")</f>
        <v/>
      </c>
      <c r="Y1142" s="10" t="str">
        <f>IF(Overall!$A1144&lt;&gt;"",IF(AND(MONTH($O1142) &lt;= 5, MONTH($P1142) &gt;= 5), IF($T1142 &lt;&gt; "", $H1142/$T1142, ""), ""),"")</f>
        <v/>
      </c>
      <c r="Z1142" s="10" t="str">
        <f>IF(Overall!$A1144&lt;&gt;"",IF(AND(MONTH($O1142) &lt;= 6, MONTH($P1142) &gt;= 6), IF($T1142 &lt;&gt; "", $H1142/$T1142, ""), ""),"")</f>
        <v/>
      </c>
      <c r="AA1142" s="10" t="str">
        <f>IF(Overall!$A1144&lt;&gt;"",IF(AND(MONTH($O1142) &lt;= 7, MONTH($P1142) &gt;= 7 ), IF($T1142 &lt;&gt; "", $H1142/$T1142, ""), ""),"")</f>
        <v/>
      </c>
      <c r="AB1142" s="10" t="str">
        <f>IF(Overall!$A1144&lt;&gt;"",IF(AND(MONTH($O1142) &lt;= 8, MONTH($P1142) &gt;= 8), IF($T1142 &lt;&gt; "", $H1142/$T1142, ""), ""),"")</f>
        <v/>
      </c>
      <c r="AC1142" s="10" t="str">
        <f>IF(Overall!$A1144&lt;&gt;"",IF(AND(MONTH($O1142) &lt;= 9, MONTH($P1142) &gt;= 9), IF($T1142 &lt;&gt; "", $H1142/$T1142, ""), ""),"")</f>
        <v/>
      </c>
      <c r="AD1142" s="10" t="str">
        <f>IF(Overall!$A1144&lt;&gt;"",IF(AND(MONTH($O1142) &lt;= 10, MONTH($P1142) &gt;= 10), IF($T1142 &lt;&gt; "", $H1142/$T1142, ""), ""),"")</f>
        <v/>
      </c>
      <c r="AE1142" s="10" t="str">
        <f>IF(Overall!$A1144&lt;&gt;"",IF(AND(MONTH($O1142) &lt;= 11, MONTH($P1142) &gt;= 11), IF($T1142 &lt;&gt; "", $H1142/$T1142, ""), ""),"")</f>
        <v/>
      </c>
      <c r="AF1142" s="10" t="str">
        <f>IF(Overall!$A1144&lt;&gt;"",IF(AND(MONTH($O1142) &lt;= 12, MONTH($P1142) &gt;= 12), IF($T1142 &lt;&gt; "", $H1142/$T1142, ""), ""),"")</f>
        <v/>
      </c>
      <c r="AH1142" s="10" t="str">
        <f ca="1">IFERROR(IF(AND(NOW()&lt;= EOMONTH(DATE(YEAR($P1142),1, 1), 0), Overall!$A1144&lt;&gt;"", MONTH($O1142) &lt;= 1, MONTH($P1142) &gt;= 1), IF($T1142 &lt;&gt; "", $H1142/$T1142, ""), ""), "")</f>
        <v/>
      </c>
      <c r="AI1142" s="10" t="str">
        <f ca="1">IFERROR(IF(AND(NOW()&lt;= EOMONTH(DATE(YEAR($P1142),2, 1), 0), Overall!$A1144&lt;&gt;"", MONTH($O1142) &lt;= 2, MONTH($P1142) &gt;= 2), IF($T1142 &lt;&gt; "", $H1142/$T1142, ""), ""), "")</f>
        <v/>
      </c>
      <c r="AJ1142" s="10" t="str">
        <f ca="1">IFERROR(IF(AND(NOW()&lt;= EOMONTH(DATE(YEAR($P1142),3, 1), 0), Overall!$A1144&lt;&gt;"", MONTH($O1142) &lt;= 3, MONTH($P1142) &gt;= 3), IF($T1142 &lt;&gt; "", $H1142/$T1142, ""), ""), "")</f>
        <v/>
      </c>
      <c r="AK1142" s="10" t="str">
        <f ca="1">IFERROR(IF(AND(NOW()&lt;= EOMONTH(DATE(YEAR($P1142),4, 1), 0), Overall!$A1144&lt;&gt;"", MONTH($O1142) &lt;= 4, MONTH($P1142) &gt;= 4), IF($T1142 &lt;&gt; "", $H1142/$T1142, ""), ""), "")</f>
        <v/>
      </c>
      <c r="AL1142" s="10" t="str">
        <f ca="1">IFERROR(IF(AND(NOW()&lt;= EOMONTH(DATE(YEAR($P1142),5, 1), 0), Overall!$A1144&lt;&gt;"", MONTH($O1142) &lt;= 5, MONTH($P1142) &gt;= 5), IF($T1142 &lt;&gt; "", $H1142/$T1142, ""), ""), "")</f>
        <v/>
      </c>
      <c r="AM1142" s="10" t="str">
        <f ca="1">IFERROR(IF(AND(NOW()&lt;= EOMONTH(DATE(YEAR($P1142),6, 1), 0), Overall!$A1144&lt;&gt;"", MONTH($O1142) &lt;= 6, MONTH($P1142) &gt;= 6), IF($T1142 &lt;&gt; "", $H1142/$T1142, ""), ""), "")</f>
        <v/>
      </c>
      <c r="AN1142" s="10" t="str">
        <f ca="1">IFERROR(IF(AND(NOW()&lt;= EOMONTH(DATE(YEAR($P1142),7, 1), 0), Overall!$A1144&lt;&gt;"", MONTH($O1142) &lt;= 7, MONTH($P1142) &gt;= 7), IF($T1142 &lt;&gt; "", $H1142/$T1142, ""), ""), "")</f>
        <v/>
      </c>
      <c r="AO1142" s="10" t="str">
        <f ca="1">IFERROR(IF(AND(NOW()&lt;= EOMONTH(DATE(YEAR($P1142),8, 1), 0), Overall!$A1144&lt;&gt;"", MONTH($O1142) &lt;= 8, MONTH($P1142) &gt;= 8), IF($T1142 &lt;&gt; "", $H1142/$T1142, ""), ""), "")</f>
        <v/>
      </c>
      <c r="AP1142" s="10" t="str">
        <f ca="1">IFERROR(IF(AND(NOW()&lt;= EOMONTH(DATE(YEAR($P1142),9, 1), 0), Overall!$A1144&lt;&gt;"", MONTH($O1142) &lt;= 9, MONTH($P1142) &gt;= 9), IF($T1142 &lt;&gt; "", $H1142/$T1142, ""), ""), "")</f>
        <v/>
      </c>
      <c r="AQ1142" s="10" t="str">
        <f ca="1">IFERROR(IF(AND(NOW()&lt;= EOMONTH(DATE(YEAR($P1142),10, 1), 0), Overall!$A1144&lt;&gt;"", MONTH($O1142) &lt;= 10, MONTH($P1142) &gt;= 10), IF($T1142 &lt;&gt; "", $H1142/$T1142, ""), ""), "")</f>
        <v/>
      </c>
      <c r="AR1142" s="10" t="str">
        <f ca="1">IFERROR(IF(AND(NOW()&lt;= EOMONTH(DATE(YEAR($P1142),11, 1), 0), Overall!$A1144&lt;&gt;"", MONTH($O1142) &lt;=11, MONTH($P1142) &gt;= 11), IF($T1142 &lt;&gt; "", $H1142/$T1142, ""), ""), "")</f>
        <v/>
      </c>
      <c r="AS1142" s="10" t="str">
        <f ca="1">IFERROR(IF(AND(NOW()&lt;= EOMONTH(DATE(YEAR($P1142),12, 1), 0), Overall!$A1144&lt;&gt;"", MONTH($O1142) &lt;= 12, MONTH($P1142) &gt;= 12), IF($T1142 &lt;&gt; "", $H1142/$T1142, ""), ""), "")</f>
        <v/>
      </c>
      <c r="AT1142" s="16">
        <f t="shared" ca="1" si="36"/>
        <v>0</v>
      </c>
    </row>
    <row r="1143" spans="1:46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6" t="str">
        <f>IF(Overall!T1145&lt;&gt;"",VALUE(Overall!T1145),"")</f>
        <v/>
      </c>
      <c r="O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P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Q1143" s="7" t="str">
        <f>IF(Overall!S1145&lt;&gt;"",_xlfn.VALUETOTEXT(Overall!S1145),"")</f>
        <v/>
      </c>
      <c r="R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S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T1143" s="5" t="str">
        <f t="shared" si="35"/>
        <v/>
      </c>
      <c r="U1143" s="10" t="str">
        <f>IF(Overall!$A1145&lt;&gt;"",IF(AND(MONTH($O1143) &lt;= 1, MONTH($P1143) &gt;= 1), IF($T1143 &lt;&gt; "", $H1143/$T1143, ""), ""),"")</f>
        <v/>
      </c>
      <c r="V1143" s="10" t="str">
        <f>IF(Overall!$A1145&lt;&gt;"",IF(AND(MONTH($O1143) &lt;= 2, MONTH($P1143) &gt;= 2), IF($T1143 &lt;&gt; "", $H1143/$T1143, ""), ""),"")</f>
        <v/>
      </c>
      <c r="W1143" s="10" t="str">
        <f>IF(Overall!$A1145&lt;&gt;"",IF(AND(MONTH($O1143) &lt;= 3, MONTH($P1143) &gt;= 3), IF($T1143 &lt;&gt; "", $H1143/$T1143, ""), ""),"")</f>
        <v/>
      </c>
      <c r="X1143" s="10" t="str">
        <f>IF(Overall!$A1145&lt;&gt;"",IF(AND(MONTH($O1143) &lt;= 4, MONTH($P1143) &gt;= 4), IF($T1143 &lt;&gt; "", $H1143/$T1143, ""), ""),"")</f>
        <v/>
      </c>
      <c r="Y1143" s="10" t="str">
        <f>IF(Overall!$A1145&lt;&gt;"",IF(AND(MONTH($O1143) &lt;= 5, MONTH($P1143) &gt;= 5), IF($T1143 &lt;&gt; "", $H1143/$T1143, ""), ""),"")</f>
        <v/>
      </c>
      <c r="Z1143" s="10" t="str">
        <f>IF(Overall!$A1145&lt;&gt;"",IF(AND(MONTH($O1143) &lt;= 6, MONTH($P1143) &gt;= 6), IF($T1143 &lt;&gt; "", $H1143/$T1143, ""), ""),"")</f>
        <v/>
      </c>
      <c r="AA1143" s="10" t="str">
        <f>IF(Overall!$A1145&lt;&gt;"",IF(AND(MONTH($O1143) &lt;= 7, MONTH($P1143) &gt;= 7 ), IF($T1143 &lt;&gt; "", $H1143/$T1143, ""), ""),"")</f>
        <v/>
      </c>
      <c r="AB1143" s="10" t="str">
        <f>IF(Overall!$A1145&lt;&gt;"",IF(AND(MONTH($O1143) &lt;= 8, MONTH($P1143) &gt;= 8), IF($T1143 &lt;&gt; "", $H1143/$T1143, ""), ""),"")</f>
        <v/>
      </c>
      <c r="AC1143" s="10" t="str">
        <f>IF(Overall!$A1145&lt;&gt;"",IF(AND(MONTH($O1143) &lt;= 9, MONTH($P1143) &gt;= 9), IF($T1143 &lt;&gt; "", $H1143/$T1143, ""), ""),"")</f>
        <v/>
      </c>
      <c r="AD1143" s="10" t="str">
        <f>IF(Overall!$A1145&lt;&gt;"",IF(AND(MONTH($O1143) &lt;= 10, MONTH($P1143) &gt;= 10), IF($T1143 &lt;&gt; "", $H1143/$T1143, ""), ""),"")</f>
        <v/>
      </c>
      <c r="AE1143" s="10" t="str">
        <f>IF(Overall!$A1145&lt;&gt;"",IF(AND(MONTH($O1143) &lt;= 11, MONTH($P1143) &gt;= 11), IF($T1143 &lt;&gt; "", $H1143/$T1143, ""), ""),"")</f>
        <v/>
      </c>
      <c r="AF1143" s="10" t="str">
        <f>IF(Overall!$A1145&lt;&gt;"",IF(AND(MONTH($O1143) &lt;= 12, MONTH($P1143) &gt;= 12), IF($T1143 &lt;&gt; "", $H1143/$T1143, ""), ""),"")</f>
        <v/>
      </c>
      <c r="AH1143" s="10" t="str">
        <f ca="1">IFERROR(IF(AND(NOW()&lt;= EOMONTH(DATE(YEAR($P1143),1, 1), 0), Overall!$A1145&lt;&gt;"", MONTH($O1143) &lt;= 1, MONTH($P1143) &gt;= 1), IF($T1143 &lt;&gt; "", $H1143/$T1143, ""), ""), "")</f>
        <v/>
      </c>
      <c r="AI1143" s="10" t="str">
        <f ca="1">IFERROR(IF(AND(NOW()&lt;= EOMONTH(DATE(YEAR($P1143),2, 1), 0), Overall!$A1145&lt;&gt;"", MONTH($O1143) &lt;= 2, MONTH($P1143) &gt;= 2), IF($T1143 &lt;&gt; "", $H1143/$T1143, ""), ""), "")</f>
        <v/>
      </c>
      <c r="AJ1143" s="10" t="str">
        <f ca="1">IFERROR(IF(AND(NOW()&lt;= EOMONTH(DATE(YEAR($P1143),3, 1), 0), Overall!$A1145&lt;&gt;"", MONTH($O1143) &lt;= 3, MONTH($P1143) &gt;= 3), IF($T1143 &lt;&gt; "", $H1143/$T1143, ""), ""), "")</f>
        <v/>
      </c>
      <c r="AK1143" s="10" t="str">
        <f ca="1">IFERROR(IF(AND(NOW()&lt;= EOMONTH(DATE(YEAR($P1143),4, 1), 0), Overall!$A1145&lt;&gt;"", MONTH($O1143) &lt;= 4, MONTH($P1143) &gt;= 4), IF($T1143 &lt;&gt; "", $H1143/$T1143, ""), ""), "")</f>
        <v/>
      </c>
      <c r="AL1143" s="10" t="str">
        <f ca="1">IFERROR(IF(AND(NOW()&lt;= EOMONTH(DATE(YEAR($P1143),5, 1), 0), Overall!$A1145&lt;&gt;"", MONTH($O1143) &lt;= 5, MONTH($P1143) &gt;= 5), IF($T1143 &lt;&gt; "", $H1143/$T1143, ""), ""), "")</f>
        <v/>
      </c>
      <c r="AM1143" s="10" t="str">
        <f ca="1">IFERROR(IF(AND(NOW()&lt;= EOMONTH(DATE(YEAR($P1143),6, 1), 0), Overall!$A1145&lt;&gt;"", MONTH($O1143) &lt;= 6, MONTH($P1143) &gt;= 6), IF($T1143 &lt;&gt; "", $H1143/$T1143, ""), ""), "")</f>
        <v/>
      </c>
      <c r="AN1143" s="10" t="str">
        <f ca="1">IFERROR(IF(AND(NOW()&lt;= EOMONTH(DATE(YEAR($P1143),7, 1), 0), Overall!$A1145&lt;&gt;"", MONTH($O1143) &lt;= 7, MONTH($P1143) &gt;= 7), IF($T1143 &lt;&gt; "", $H1143/$T1143, ""), ""), "")</f>
        <v/>
      </c>
      <c r="AO1143" s="10" t="str">
        <f ca="1">IFERROR(IF(AND(NOW()&lt;= EOMONTH(DATE(YEAR($P1143),8, 1), 0), Overall!$A1145&lt;&gt;"", MONTH($O1143) &lt;= 8, MONTH($P1143) &gt;= 8), IF($T1143 &lt;&gt; "", $H1143/$T1143, ""), ""), "")</f>
        <v/>
      </c>
      <c r="AP1143" s="10" t="str">
        <f ca="1">IFERROR(IF(AND(NOW()&lt;= EOMONTH(DATE(YEAR($P1143),9, 1), 0), Overall!$A1145&lt;&gt;"", MONTH($O1143) &lt;= 9, MONTH($P1143) &gt;= 9), IF($T1143 &lt;&gt; "", $H1143/$T1143, ""), ""), "")</f>
        <v/>
      </c>
      <c r="AQ1143" s="10" t="str">
        <f ca="1">IFERROR(IF(AND(NOW()&lt;= EOMONTH(DATE(YEAR($P1143),10, 1), 0), Overall!$A1145&lt;&gt;"", MONTH($O1143) &lt;= 10, MONTH($P1143) &gt;= 10), IF($T1143 &lt;&gt; "", $H1143/$T1143, ""), ""), "")</f>
        <v/>
      </c>
      <c r="AR1143" s="10" t="str">
        <f ca="1">IFERROR(IF(AND(NOW()&lt;= EOMONTH(DATE(YEAR($P1143),11, 1), 0), Overall!$A1145&lt;&gt;"", MONTH($O1143) &lt;=11, MONTH($P1143) &gt;= 11), IF($T1143 &lt;&gt; "", $H1143/$T1143, ""), ""), "")</f>
        <v/>
      </c>
      <c r="AS1143" s="10" t="str">
        <f ca="1">IFERROR(IF(AND(NOW()&lt;= EOMONTH(DATE(YEAR($P1143),12, 1), 0), Overall!$A1145&lt;&gt;"", MONTH($O1143) &lt;= 12, MONTH($P1143) &gt;= 12), IF($T1143 &lt;&gt; "", $H1143/$T1143, ""), ""), "")</f>
        <v/>
      </c>
      <c r="AT1143" s="16">
        <f t="shared" ca="1" si="36"/>
        <v>0</v>
      </c>
    </row>
    <row r="1144" spans="1:46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6" t="str">
        <f>IF(Overall!T1146&lt;&gt;"",VALUE(Overall!T1146),"")</f>
        <v/>
      </c>
      <c r="O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P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Q1144" s="7" t="str">
        <f>IF(Overall!S1146&lt;&gt;"",_xlfn.VALUETOTEXT(Overall!S1146),"")</f>
        <v/>
      </c>
      <c r="R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S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T1144" s="5" t="str">
        <f t="shared" si="35"/>
        <v/>
      </c>
      <c r="U1144" s="10" t="str">
        <f>IF(Overall!$A1146&lt;&gt;"",IF(AND(MONTH($O1144) &lt;= 1, MONTH($P1144) &gt;= 1), IF($T1144 &lt;&gt; "", $H1144/$T1144, ""), ""),"")</f>
        <v/>
      </c>
      <c r="V1144" s="10" t="str">
        <f>IF(Overall!$A1146&lt;&gt;"",IF(AND(MONTH($O1144) &lt;= 2, MONTH($P1144) &gt;= 2), IF($T1144 &lt;&gt; "", $H1144/$T1144, ""), ""),"")</f>
        <v/>
      </c>
      <c r="W1144" s="10" t="str">
        <f>IF(Overall!$A1146&lt;&gt;"",IF(AND(MONTH($O1144) &lt;= 3, MONTH($P1144) &gt;= 3), IF($T1144 &lt;&gt; "", $H1144/$T1144, ""), ""),"")</f>
        <v/>
      </c>
      <c r="X1144" s="10" t="str">
        <f>IF(Overall!$A1146&lt;&gt;"",IF(AND(MONTH($O1144) &lt;= 4, MONTH($P1144) &gt;= 4), IF($T1144 &lt;&gt; "", $H1144/$T1144, ""), ""),"")</f>
        <v/>
      </c>
      <c r="Y1144" s="10" t="str">
        <f>IF(Overall!$A1146&lt;&gt;"",IF(AND(MONTH($O1144) &lt;= 5, MONTH($P1144) &gt;= 5), IF($T1144 &lt;&gt; "", $H1144/$T1144, ""), ""),"")</f>
        <v/>
      </c>
      <c r="Z1144" s="10" t="str">
        <f>IF(Overall!$A1146&lt;&gt;"",IF(AND(MONTH($O1144) &lt;= 6, MONTH($P1144) &gt;= 6), IF($T1144 &lt;&gt; "", $H1144/$T1144, ""), ""),"")</f>
        <v/>
      </c>
      <c r="AA1144" s="10" t="str">
        <f>IF(Overall!$A1146&lt;&gt;"",IF(AND(MONTH($O1144) &lt;= 7, MONTH($P1144) &gt;= 7 ), IF($T1144 &lt;&gt; "", $H1144/$T1144, ""), ""),"")</f>
        <v/>
      </c>
      <c r="AB1144" s="10" t="str">
        <f>IF(Overall!$A1146&lt;&gt;"",IF(AND(MONTH($O1144) &lt;= 8, MONTH($P1144) &gt;= 8), IF($T1144 &lt;&gt; "", $H1144/$T1144, ""), ""),"")</f>
        <v/>
      </c>
      <c r="AC1144" s="10" t="str">
        <f>IF(Overall!$A1146&lt;&gt;"",IF(AND(MONTH($O1144) &lt;= 9, MONTH($P1144) &gt;= 9), IF($T1144 &lt;&gt; "", $H1144/$T1144, ""), ""),"")</f>
        <v/>
      </c>
      <c r="AD1144" s="10" t="str">
        <f>IF(Overall!$A1146&lt;&gt;"",IF(AND(MONTH($O1144) &lt;= 10, MONTH($P1144) &gt;= 10), IF($T1144 &lt;&gt; "", $H1144/$T1144, ""), ""),"")</f>
        <v/>
      </c>
      <c r="AE1144" s="10" t="str">
        <f>IF(Overall!$A1146&lt;&gt;"",IF(AND(MONTH($O1144) &lt;= 11, MONTH($P1144) &gt;= 11), IF($T1144 &lt;&gt; "", $H1144/$T1144, ""), ""),"")</f>
        <v/>
      </c>
      <c r="AF1144" s="10" t="str">
        <f>IF(Overall!$A1146&lt;&gt;"",IF(AND(MONTH($O1144) &lt;= 12, MONTH($P1144) &gt;= 12), IF($T1144 &lt;&gt; "", $H1144/$T1144, ""), ""),"")</f>
        <v/>
      </c>
      <c r="AH1144" s="10" t="str">
        <f ca="1">IFERROR(IF(AND(NOW()&lt;= EOMONTH(DATE(YEAR($P1144),1, 1), 0), Overall!$A1146&lt;&gt;"", MONTH($O1144) &lt;= 1, MONTH($P1144) &gt;= 1), IF($T1144 &lt;&gt; "", $H1144/$T1144, ""), ""), "")</f>
        <v/>
      </c>
      <c r="AI1144" s="10" t="str">
        <f ca="1">IFERROR(IF(AND(NOW()&lt;= EOMONTH(DATE(YEAR($P1144),2, 1), 0), Overall!$A1146&lt;&gt;"", MONTH($O1144) &lt;= 2, MONTH($P1144) &gt;= 2), IF($T1144 &lt;&gt; "", $H1144/$T1144, ""), ""), "")</f>
        <v/>
      </c>
      <c r="AJ1144" s="10" t="str">
        <f ca="1">IFERROR(IF(AND(NOW()&lt;= EOMONTH(DATE(YEAR($P1144),3, 1), 0), Overall!$A1146&lt;&gt;"", MONTH($O1144) &lt;= 3, MONTH($P1144) &gt;= 3), IF($T1144 &lt;&gt; "", $H1144/$T1144, ""), ""), "")</f>
        <v/>
      </c>
      <c r="AK1144" s="10" t="str">
        <f ca="1">IFERROR(IF(AND(NOW()&lt;= EOMONTH(DATE(YEAR($P1144),4, 1), 0), Overall!$A1146&lt;&gt;"", MONTH($O1144) &lt;= 4, MONTH($P1144) &gt;= 4), IF($T1144 &lt;&gt; "", $H1144/$T1144, ""), ""), "")</f>
        <v/>
      </c>
      <c r="AL1144" s="10" t="str">
        <f ca="1">IFERROR(IF(AND(NOW()&lt;= EOMONTH(DATE(YEAR($P1144),5, 1), 0), Overall!$A1146&lt;&gt;"", MONTH($O1144) &lt;= 5, MONTH($P1144) &gt;= 5), IF($T1144 &lt;&gt; "", $H1144/$T1144, ""), ""), "")</f>
        <v/>
      </c>
      <c r="AM1144" s="10" t="str">
        <f ca="1">IFERROR(IF(AND(NOW()&lt;= EOMONTH(DATE(YEAR($P1144),6, 1), 0), Overall!$A1146&lt;&gt;"", MONTH($O1144) &lt;= 6, MONTH($P1144) &gt;= 6), IF($T1144 &lt;&gt; "", $H1144/$T1144, ""), ""), "")</f>
        <v/>
      </c>
      <c r="AN1144" s="10" t="str">
        <f ca="1">IFERROR(IF(AND(NOW()&lt;= EOMONTH(DATE(YEAR($P1144),7, 1), 0), Overall!$A1146&lt;&gt;"", MONTH($O1144) &lt;= 7, MONTH($P1144) &gt;= 7), IF($T1144 &lt;&gt; "", $H1144/$T1144, ""), ""), "")</f>
        <v/>
      </c>
      <c r="AO1144" s="10" t="str">
        <f ca="1">IFERROR(IF(AND(NOW()&lt;= EOMONTH(DATE(YEAR($P1144),8, 1), 0), Overall!$A1146&lt;&gt;"", MONTH($O1144) &lt;= 8, MONTH($P1144) &gt;= 8), IF($T1144 &lt;&gt; "", $H1144/$T1144, ""), ""), "")</f>
        <v/>
      </c>
      <c r="AP1144" s="10" t="str">
        <f ca="1">IFERROR(IF(AND(NOW()&lt;= EOMONTH(DATE(YEAR($P1144),9, 1), 0), Overall!$A1146&lt;&gt;"", MONTH($O1144) &lt;= 9, MONTH($P1144) &gt;= 9), IF($T1144 &lt;&gt; "", $H1144/$T1144, ""), ""), "")</f>
        <v/>
      </c>
      <c r="AQ1144" s="10" t="str">
        <f ca="1">IFERROR(IF(AND(NOW()&lt;= EOMONTH(DATE(YEAR($P1144),10, 1), 0), Overall!$A1146&lt;&gt;"", MONTH($O1144) &lt;= 10, MONTH($P1144) &gt;= 10), IF($T1144 &lt;&gt; "", $H1144/$T1144, ""), ""), "")</f>
        <v/>
      </c>
      <c r="AR1144" s="10" t="str">
        <f ca="1">IFERROR(IF(AND(NOW()&lt;= EOMONTH(DATE(YEAR($P1144),11, 1), 0), Overall!$A1146&lt;&gt;"", MONTH($O1144) &lt;=11, MONTH($P1144) &gt;= 11), IF($T1144 &lt;&gt; "", $H1144/$T1144, ""), ""), "")</f>
        <v/>
      </c>
      <c r="AS1144" s="10" t="str">
        <f ca="1">IFERROR(IF(AND(NOW()&lt;= EOMONTH(DATE(YEAR($P1144),12, 1), 0), Overall!$A1146&lt;&gt;"", MONTH($O1144) &lt;= 12, MONTH($P1144) &gt;= 12), IF($T1144 &lt;&gt; "", $H1144/$T1144, ""), ""), "")</f>
        <v/>
      </c>
      <c r="AT1144" s="16">
        <f t="shared" ca="1" si="36"/>
        <v>0</v>
      </c>
    </row>
    <row r="1145" spans="1:46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6" t="str">
        <f>IF(Overall!T1147&lt;&gt;"",VALUE(Overall!T1147),"")</f>
        <v/>
      </c>
      <c r="O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P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Q1145" s="7" t="str">
        <f>IF(Overall!S1147&lt;&gt;"",_xlfn.VALUETOTEXT(Overall!S1147),"")</f>
        <v/>
      </c>
      <c r="R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S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T1145" s="5" t="str">
        <f t="shared" si="35"/>
        <v/>
      </c>
      <c r="U1145" s="10" t="str">
        <f>IF(Overall!$A1147&lt;&gt;"",IF(AND(MONTH($O1145) &lt;= 1, MONTH($P1145) &gt;= 1), IF($T1145 &lt;&gt; "", $H1145/$T1145, ""), ""),"")</f>
        <v/>
      </c>
      <c r="V1145" s="10" t="str">
        <f>IF(Overall!$A1147&lt;&gt;"",IF(AND(MONTH($O1145) &lt;= 2, MONTH($P1145) &gt;= 2), IF($T1145 &lt;&gt; "", $H1145/$T1145, ""), ""),"")</f>
        <v/>
      </c>
      <c r="W1145" s="10" t="str">
        <f>IF(Overall!$A1147&lt;&gt;"",IF(AND(MONTH($O1145) &lt;= 3, MONTH($P1145) &gt;= 3), IF($T1145 &lt;&gt; "", $H1145/$T1145, ""), ""),"")</f>
        <v/>
      </c>
      <c r="X1145" s="10" t="str">
        <f>IF(Overall!$A1147&lt;&gt;"",IF(AND(MONTH($O1145) &lt;= 4, MONTH($P1145) &gt;= 4), IF($T1145 &lt;&gt; "", $H1145/$T1145, ""), ""),"")</f>
        <v/>
      </c>
      <c r="Y1145" s="10" t="str">
        <f>IF(Overall!$A1147&lt;&gt;"",IF(AND(MONTH($O1145) &lt;= 5, MONTH($P1145) &gt;= 5), IF($T1145 &lt;&gt; "", $H1145/$T1145, ""), ""),"")</f>
        <v/>
      </c>
      <c r="Z1145" s="10" t="str">
        <f>IF(Overall!$A1147&lt;&gt;"",IF(AND(MONTH($O1145) &lt;= 6, MONTH($P1145) &gt;= 6), IF($T1145 &lt;&gt; "", $H1145/$T1145, ""), ""),"")</f>
        <v/>
      </c>
      <c r="AA1145" s="10" t="str">
        <f>IF(Overall!$A1147&lt;&gt;"",IF(AND(MONTH($O1145) &lt;= 7, MONTH($P1145) &gt;= 7 ), IF($T1145 &lt;&gt; "", $H1145/$T1145, ""), ""),"")</f>
        <v/>
      </c>
      <c r="AB1145" s="10" t="str">
        <f>IF(Overall!$A1147&lt;&gt;"",IF(AND(MONTH($O1145) &lt;= 8, MONTH($P1145) &gt;= 8), IF($T1145 &lt;&gt; "", $H1145/$T1145, ""), ""),"")</f>
        <v/>
      </c>
      <c r="AC1145" s="10" t="str">
        <f>IF(Overall!$A1147&lt;&gt;"",IF(AND(MONTH($O1145) &lt;= 9, MONTH($P1145) &gt;= 9), IF($T1145 &lt;&gt; "", $H1145/$T1145, ""), ""),"")</f>
        <v/>
      </c>
      <c r="AD1145" s="10" t="str">
        <f>IF(Overall!$A1147&lt;&gt;"",IF(AND(MONTH($O1145) &lt;= 10, MONTH($P1145) &gt;= 10), IF($T1145 &lt;&gt; "", $H1145/$T1145, ""), ""),"")</f>
        <v/>
      </c>
      <c r="AE1145" s="10" t="str">
        <f>IF(Overall!$A1147&lt;&gt;"",IF(AND(MONTH($O1145) &lt;= 11, MONTH($P1145) &gt;= 11), IF($T1145 &lt;&gt; "", $H1145/$T1145, ""), ""),"")</f>
        <v/>
      </c>
      <c r="AF1145" s="10" t="str">
        <f>IF(Overall!$A1147&lt;&gt;"",IF(AND(MONTH($O1145) &lt;= 12, MONTH($P1145) &gt;= 12), IF($T1145 &lt;&gt; "", $H1145/$T1145, ""), ""),"")</f>
        <v/>
      </c>
      <c r="AH1145" s="10" t="str">
        <f ca="1">IFERROR(IF(AND(NOW()&lt;= EOMONTH(DATE(YEAR($P1145),1, 1), 0), Overall!$A1147&lt;&gt;"", MONTH($O1145) &lt;= 1, MONTH($P1145) &gt;= 1), IF($T1145 &lt;&gt; "", $H1145/$T1145, ""), ""), "")</f>
        <v/>
      </c>
      <c r="AI1145" s="10" t="str">
        <f ca="1">IFERROR(IF(AND(NOW()&lt;= EOMONTH(DATE(YEAR($P1145),2, 1), 0), Overall!$A1147&lt;&gt;"", MONTH($O1145) &lt;= 2, MONTH($P1145) &gt;= 2), IF($T1145 &lt;&gt; "", $H1145/$T1145, ""), ""), "")</f>
        <v/>
      </c>
      <c r="AJ1145" s="10" t="str">
        <f ca="1">IFERROR(IF(AND(NOW()&lt;= EOMONTH(DATE(YEAR($P1145),3, 1), 0), Overall!$A1147&lt;&gt;"", MONTH($O1145) &lt;= 3, MONTH($P1145) &gt;= 3), IF($T1145 &lt;&gt; "", $H1145/$T1145, ""), ""), "")</f>
        <v/>
      </c>
      <c r="AK1145" s="10" t="str">
        <f ca="1">IFERROR(IF(AND(NOW()&lt;= EOMONTH(DATE(YEAR($P1145),4, 1), 0), Overall!$A1147&lt;&gt;"", MONTH($O1145) &lt;= 4, MONTH($P1145) &gt;= 4), IF($T1145 &lt;&gt; "", $H1145/$T1145, ""), ""), "")</f>
        <v/>
      </c>
      <c r="AL1145" s="10" t="str">
        <f ca="1">IFERROR(IF(AND(NOW()&lt;= EOMONTH(DATE(YEAR($P1145),5, 1), 0), Overall!$A1147&lt;&gt;"", MONTH($O1145) &lt;= 5, MONTH($P1145) &gt;= 5), IF($T1145 &lt;&gt; "", $H1145/$T1145, ""), ""), "")</f>
        <v/>
      </c>
      <c r="AM1145" s="10" t="str">
        <f ca="1">IFERROR(IF(AND(NOW()&lt;= EOMONTH(DATE(YEAR($P1145),6, 1), 0), Overall!$A1147&lt;&gt;"", MONTH($O1145) &lt;= 6, MONTH($P1145) &gt;= 6), IF($T1145 &lt;&gt; "", $H1145/$T1145, ""), ""), "")</f>
        <v/>
      </c>
      <c r="AN1145" s="10" t="str">
        <f ca="1">IFERROR(IF(AND(NOW()&lt;= EOMONTH(DATE(YEAR($P1145),7, 1), 0), Overall!$A1147&lt;&gt;"", MONTH($O1145) &lt;= 7, MONTH($P1145) &gt;= 7), IF($T1145 &lt;&gt; "", $H1145/$T1145, ""), ""), "")</f>
        <v/>
      </c>
      <c r="AO1145" s="10" t="str">
        <f ca="1">IFERROR(IF(AND(NOW()&lt;= EOMONTH(DATE(YEAR($P1145),8, 1), 0), Overall!$A1147&lt;&gt;"", MONTH($O1145) &lt;= 8, MONTH($P1145) &gt;= 8), IF($T1145 &lt;&gt; "", $H1145/$T1145, ""), ""), "")</f>
        <v/>
      </c>
      <c r="AP1145" s="10" t="str">
        <f ca="1">IFERROR(IF(AND(NOW()&lt;= EOMONTH(DATE(YEAR($P1145),9, 1), 0), Overall!$A1147&lt;&gt;"", MONTH($O1145) &lt;= 9, MONTH($P1145) &gt;= 9), IF($T1145 &lt;&gt; "", $H1145/$T1145, ""), ""), "")</f>
        <v/>
      </c>
      <c r="AQ1145" s="10" t="str">
        <f ca="1">IFERROR(IF(AND(NOW()&lt;= EOMONTH(DATE(YEAR($P1145),10, 1), 0), Overall!$A1147&lt;&gt;"", MONTH($O1145) &lt;= 10, MONTH($P1145) &gt;= 10), IF($T1145 &lt;&gt; "", $H1145/$T1145, ""), ""), "")</f>
        <v/>
      </c>
      <c r="AR1145" s="10" t="str">
        <f ca="1">IFERROR(IF(AND(NOW()&lt;= EOMONTH(DATE(YEAR($P1145),11, 1), 0), Overall!$A1147&lt;&gt;"", MONTH($O1145) &lt;=11, MONTH($P1145) &gt;= 11), IF($T1145 &lt;&gt; "", $H1145/$T1145, ""), ""), "")</f>
        <v/>
      </c>
      <c r="AS1145" s="10" t="str">
        <f ca="1">IFERROR(IF(AND(NOW()&lt;= EOMONTH(DATE(YEAR($P1145),12, 1), 0), Overall!$A1147&lt;&gt;"", MONTH($O1145) &lt;= 12, MONTH($P1145) &gt;= 12), IF($T1145 &lt;&gt; "", $H1145/$T1145, ""), ""), "")</f>
        <v/>
      </c>
      <c r="AT1145" s="16">
        <f t="shared" ca="1" si="36"/>
        <v>0</v>
      </c>
    </row>
    <row r="1146" spans="1:46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6" t="str">
        <f>IF(Overall!T1148&lt;&gt;"",VALUE(Overall!T1148),"")</f>
        <v/>
      </c>
      <c r="O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P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Q1146" s="7" t="str">
        <f>IF(Overall!S1148&lt;&gt;"",_xlfn.VALUETOTEXT(Overall!S1148),"")</f>
        <v/>
      </c>
      <c r="R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S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T1146" s="5" t="str">
        <f t="shared" si="35"/>
        <v/>
      </c>
      <c r="U1146" s="10" t="str">
        <f>IF(Overall!$A1148&lt;&gt;"",IF(AND(MONTH($O1146) &lt;= 1, MONTH($P1146) &gt;= 1), IF($T1146 &lt;&gt; "", $H1146/$T1146, ""), ""),"")</f>
        <v/>
      </c>
      <c r="V1146" s="10" t="str">
        <f>IF(Overall!$A1148&lt;&gt;"",IF(AND(MONTH($O1146) &lt;= 2, MONTH($P1146) &gt;= 2), IF($T1146 &lt;&gt; "", $H1146/$T1146, ""), ""),"")</f>
        <v/>
      </c>
      <c r="W1146" s="10" t="str">
        <f>IF(Overall!$A1148&lt;&gt;"",IF(AND(MONTH($O1146) &lt;= 3, MONTH($P1146) &gt;= 3), IF($T1146 &lt;&gt; "", $H1146/$T1146, ""), ""),"")</f>
        <v/>
      </c>
      <c r="X1146" s="10" t="str">
        <f>IF(Overall!$A1148&lt;&gt;"",IF(AND(MONTH($O1146) &lt;= 4, MONTH($P1146) &gt;= 4), IF($T1146 &lt;&gt; "", $H1146/$T1146, ""), ""),"")</f>
        <v/>
      </c>
      <c r="Y1146" s="10" t="str">
        <f>IF(Overall!$A1148&lt;&gt;"",IF(AND(MONTH($O1146) &lt;= 5, MONTH($P1146) &gt;= 5), IF($T1146 &lt;&gt; "", $H1146/$T1146, ""), ""),"")</f>
        <v/>
      </c>
      <c r="Z1146" s="10" t="str">
        <f>IF(Overall!$A1148&lt;&gt;"",IF(AND(MONTH($O1146) &lt;= 6, MONTH($P1146) &gt;= 6), IF($T1146 &lt;&gt; "", $H1146/$T1146, ""), ""),"")</f>
        <v/>
      </c>
      <c r="AA1146" s="10" t="str">
        <f>IF(Overall!$A1148&lt;&gt;"",IF(AND(MONTH($O1146) &lt;= 7, MONTH($P1146) &gt;= 7 ), IF($T1146 &lt;&gt; "", $H1146/$T1146, ""), ""),"")</f>
        <v/>
      </c>
      <c r="AB1146" s="10" t="str">
        <f>IF(Overall!$A1148&lt;&gt;"",IF(AND(MONTH($O1146) &lt;= 8, MONTH($P1146) &gt;= 8), IF($T1146 &lt;&gt; "", $H1146/$T1146, ""), ""),"")</f>
        <v/>
      </c>
      <c r="AC1146" s="10" t="str">
        <f>IF(Overall!$A1148&lt;&gt;"",IF(AND(MONTH($O1146) &lt;= 9, MONTH($P1146) &gt;= 9), IF($T1146 &lt;&gt; "", $H1146/$T1146, ""), ""),"")</f>
        <v/>
      </c>
      <c r="AD1146" s="10" t="str">
        <f>IF(Overall!$A1148&lt;&gt;"",IF(AND(MONTH($O1146) &lt;= 10, MONTH($P1146) &gt;= 10), IF($T1146 &lt;&gt; "", $H1146/$T1146, ""), ""),"")</f>
        <v/>
      </c>
      <c r="AE1146" s="10" t="str">
        <f>IF(Overall!$A1148&lt;&gt;"",IF(AND(MONTH($O1146) &lt;= 11, MONTH($P1146) &gt;= 11), IF($T1146 &lt;&gt; "", $H1146/$T1146, ""), ""),"")</f>
        <v/>
      </c>
      <c r="AF1146" s="10" t="str">
        <f>IF(Overall!$A1148&lt;&gt;"",IF(AND(MONTH($O1146) &lt;= 12, MONTH($P1146) &gt;= 12), IF($T1146 &lt;&gt; "", $H1146/$T1146, ""), ""),"")</f>
        <v/>
      </c>
      <c r="AH1146" s="10" t="str">
        <f ca="1">IFERROR(IF(AND(NOW()&lt;= EOMONTH(DATE(YEAR($P1146),1, 1), 0), Overall!$A1148&lt;&gt;"", MONTH($O1146) &lt;= 1, MONTH($P1146) &gt;= 1), IF($T1146 &lt;&gt; "", $H1146/$T1146, ""), ""), "")</f>
        <v/>
      </c>
      <c r="AI1146" s="10" t="str">
        <f ca="1">IFERROR(IF(AND(NOW()&lt;= EOMONTH(DATE(YEAR($P1146),2, 1), 0), Overall!$A1148&lt;&gt;"", MONTH($O1146) &lt;= 2, MONTH($P1146) &gt;= 2), IF($T1146 &lt;&gt; "", $H1146/$T1146, ""), ""), "")</f>
        <v/>
      </c>
      <c r="AJ1146" s="10" t="str">
        <f ca="1">IFERROR(IF(AND(NOW()&lt;= EOMONTH(DATE(YEAR($P1146),3, 1), 0), Overall!$A1148&lt;&gt;"", MONTH($O1146) &lt;= 3, MONTH($P1146) &gt;= 3), IF($T1146 &lt;&gt; "", $H1146/$T1146, ""), ""), "")</f>
        <v/>
      </c>
      <c r="AK1146" s="10" t="str">
        <f ca="1">IFERROR(IF(AND(NOW()&lt;= EOMONTH(DATE(YEAR($P1146),4, 1), 0), Overall!$A1148&lt;&gt;"", MONTH($O1146) &lt;= 4, MONTH($P1146) &gt;= 4), IF($T1146 &lt;&gt; "", $H1146/$T1146, ""), ""), "")</f>
        <v/>
      </c>
      <c r="AL1146" s="10" t="str">
        <f ca="1">IFERROR(IF(AND(NOW()&lt;= EOMONTH(DATE(YEAR($P1146),5, 1), 0), Overall!$A1148&lt;&gt;"", MONTH($O1146) &lt;= 5, MONTH($P1146) &gt;= 5), IF($T1146 &lt;&gt; "", $H1146/$T1146, ""), ""), "")</f>
        <v/>
      </c>
      <c r="AM1146" s="10" t="str">
        <f ca="1">IFERROR(IF(AND(NOW()&lt;= EOMONTH(DATE(YEAR($P1146),6, 1), 0), Overall!$A1148&lt;&gt;"", MONTH($O1146) &lt;= 6, MONTH($P1146) &gt;= 6), IF($T1146 &lt;&gt; "", $H1146/$T1146, ""), ""), "")</f>
        <v/>
      </c>
      <c r="AN1146" s="10" t="str">
        <f ca="1">IFERROR(IF(AND(NOW()&lt;= EOMONTH(DATE(YEAR($P1146),7, 1), 0), Overall!$A1148&lt;&gt;"", MONTH($O1146) &lt;= 7, MONTH($P1146) &gt;= 7), IF($T1146 &lt;&gt; "", $H1146/$T1146, ""), ""), "")</f>
        <v/>
      </c>
      <c r="AO1146" s="10" t="str">
        <f ca="1">IFERROR(IF(AND(NOW()&lt;= EOMONTH(DATE(YEAR($P1146),8, 1), 0), Overall!$A1148&lt;&gt;"", MONTH($O1146) &lt;= 8, MONTH($P1146) &gt;= 8), IF($T1146 &lt;&gt; "", $H1146/$T1146, ""), ""), "")</f>
        <v/>
      </c>
      <c r="AP1146" s="10" t="str">
        <f ca="1">IFERROR(IF(AND(NOW()&lt;= EOMONTH(DATE(YEAR($P1146),9, 1), 0), Overall!$A1148&lt;&gt;"", MONTH($O1146) &lt;= 9, MONTH($P1146) &gt;= 9), IF($T1146 &lt;&gt; "", $H1146/$T1146, ""), ""), "")</f>
        <v/>
      </c>
      <c r="AQ1146" s="10" t="str">
        <f ca="1">IFERROR(IF(AND(NOW()&lt;= EOMONTH(DATE(YEAR($P1146),10, 1), 0), Overall!$A1148&lt;&gt;"", MONTH($O1146) &lt;= 10, MONTH($P1146) &gt;= 10), IF($T1146 &lt;&gt; "", $H1146/$T1146, ""), ""), "")</f>
        <v/>
      </c>
      <c r="AR1146" s="10" t="str">
        <f ca="1">IFERROR(IF(AND(NOW()&lt;= EOMONTH(DATE(YEAR($P1146),11, 1), 0), Overall!$A1148&lt;&gt;"", MONTH($O1146) &lt;=11, MONTH($P1146) &gt;= 11), IF($T1146 &lt;&gt; "", $H1146/$T1146, ""), ""), "")</f>
        <v/>
      </c>
      <c r="AS1146" s="10" t="str">
        <f ca="1">IFERROR(IF(AND(NOW()&lt;= EOMONTH(DATE(YEAR($P1146),12, 1), 0), Overall!$A1148&lt;&gt;"", MONTH($O1146) &lt;= 12, MONTH($P1146) &gt;= 12), IF($T1146 &lt;&gt; "", $H1146/$T1146, ""), ""), "")</f>
        <v/>
      </c>
      <c r="AT1146" s="16">
        <f t="shared" ca="1" si="36"/>
        <v>0</v>
      </c>
    </row>
    <row r="1147" spans="1:46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6" t="str">
        <f>IF(Overall!T1149&lt;&gt;"",VALUE(Overall!T1149),"")</f>
        <v/>
      </c>
      <c r="O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P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Q1147" s="7" t="str">
        <f>IF(Overall!S1149&lt;&gt;"",_xlfn.VALUETOTEXT(Overall!S1149),"")</f>
        <v/>
      </c>
      <c r="R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S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T1147" s="5" t="str">
        <f t="shared" si="35"/>
        <v/>
      </c>
      <c r="U1147" s="10" t="str">
        <f>IF(Overall!$A1149&lt;&gt;"",IF(AND(MONTH($O1147) &lt;= 1, MONTH($P1147) &gt;= 1), IF($T1147 &lt;&gt; "", $H1147/$T1147, ""), ""),"")</f>
        <v/>
      </c>
      <c r="V1147" s="10" t="str">
        <f>IF(Overall!$A1149&lt;&gt;"",IF(AND(MONTH($O1147) &lt;= 2, MONTH($P1147) &gt;= 2), IF($T1147 &lt;&gt; "", $H1147/$T1147, ""), ""),"")</f>
        <v/>
      </c>
      <c r="W1147" s="10" t="str">
        <f>IF(Overall!$A1149&lt;&gt;"",IF(AND(MONTH($O1147) &lt;= 3, MONTH($P1147) &gt;= 3), IF($T1147 &lt;&gt; "", $H1147/$T1147, ""), ""),"")</f>
        <v/>
      </c>
      <c r="X1147" s="10" t="str">
        <f>IF(Overall!$A1149&lt;&gt;"",IF(AND(MONTH($O1147) &lt;= 4, MONTH($P1147) &gt;= 4), IF($T1147 &lt;&gt; "", $H1147/$T1147, ""), ""),"")</f>
        <v/>
      </c>
      <c r="Y1147" s="10" t="str">
        <f>IF(Overall!$A1149&lt;&gt;"",IF(AND(MONTH($O1147) &lt;= 5, MONTH($P1147) &gt;= 5), IF($T1147 &lt;&gt; "", $H1147/$T1147, ""), ""),"")</f>
        <v/>
      </c>
      <c r="Z1147" s="10" t="str">
        <f>IF(Overall!$A1149&lt;&gt;"",IF(AND(MONTH($O1147) &lt;= 6, MONTH($P1147) &gt;= 6), IF($T1147 &lt;&gt; "", $H1147/$T1147, ""), ""),"")</f>
        <v/>
      </c>
      <c r="AA1147" s="10" t="str">
        <f>IF(Overall!$A1149&lt;&gt;"",IF(AND(MONTH($O1147) &lt;= 7, MONTH($P1147) &gt;= 7 ), IF($T1147 &lt;&gt; "", $H1147/$T1147, ""), ""),"")</f>
        <v/>
      </c>
      <c r="AB1147" s="10" t="str">
        <f>IF(Overall!$A1149&lt;&gt;"",IF(AND(MONTH($O1147) &lt;= 8, MONTH($P1147) &gt;= 8), IF($T1147 &lt;&gt; "", $H1147/$T1147, ""), ""),"")</f>
        <v/>
      </c>
      <c r="AC1147" s="10" t="str">
        <f>IF(Overall!$A1149&lt;&gt;"",IF(AND(MONTH($O1147) &lt;= 9, MONTH($P1147) &gt;= 9), IF($T1147 &lt;&gt; "", $H1147/$T1147, ""), ""),"")</f>
        <v/>
      </c>
      <c r="AD1147" s="10" t="str">
        <f>IF(Overall!$A1149&lt;&gt;"",IF(AND(MONTH($O1147) &lt;= 10, MONTH($P1147) &gt;= 10), IF($T1147 &lt;&gt; "", $H1147/$T1147, ""), ""),"")</f>
        <v/>
      </c>
      <c r="AE1147" s="10" t="str">
        <f>IF(Overall!$A1149&lt;&gt;"",IF(AND(MONTH($O1147) &lt;= 11, MONTH($P1147) &gt;= 11), IF($T1147 &lt;&gt; "", $H1147/$T1147, ""), ""),"")</f>
        <v/>
      </c>
      <c r="AF1147" s="10" t="str">
        <f>IF(Overall!$A1149&lt;&gt;"",IF(AND(MONTH($O1147) &lt;= 12, MONTH($P1147) &gt;= 12), IF($T1147 &lt;&gt; "", $H1147/$T1147, ""), ""),"")</f>
        <v/>
      </c>
      <c r="AH1147" s="10" t="str">
        <f ca="1">IFERROR(IF(AND(NOW()&lt;= EOMONTH(DATE(YEAR($P1147),1, 1), 0), Overall!$A1149&lt;&gt;"", MONTH($O1147) &lt;= 1, MONTH($P1147) &gt;= 1), IF($T1147 &lt;&gt; "", $H1147/$T1147, ""), ""), "")</f>
        <v/>
      </c>
      <c r="AI1147" s="10" t="str">
        <f ca="1">IFERROR(IF(AND(NOW()&lt;= EOMONTH(DATE(YEAR($P1147),2, 1), 0), Overall!$A1149&lt;&gt;"", MONTH($O1147) &lt;= 2, MONTH($P1147) &gt;= 2), IF($T1147 &lt;&gt; "", $H1147/$T1147, ""), ""), "")</f>
        <v/>
      </c>
      <c r="AJ1147" s="10" t="str">
        <f ca="1">IFERROR(IF(AND(NOW()&lt;= EOMONTH(DATE(YEAR($P1147),3, 1), 0), Overall!$A1149&lt;&gt;"", MONTH($O1147) &lt;= 3, MONTH($P1147) &gt;= 3), IF($T1147 &lt;&gt; "", $H1147/$T1147, ""), ""), "")</f>
        <v/>
      </c>
      <c r="AK1147" s="10" t="str">
        <f ca="1">IFERROR(IF(AND(NOW()&lt;= EOMONTH(DATE(YEAR($P1147),4, 1), 0), Overall!$A1149&lt;&gt;"", MONTH($O1147) &lt;= 4, MONTH($P1147) &gt;= 4), IF($T1147 &lt;&gt; "", $H1147/$T1147, ""), ""), "")</f>
        <v/>
      </c>
      <c r="AL1147" s="10" t="str">
        <f ca="1">IFERROR(IF(AND(NOW()&lt;= EOMONTH(DATE(YEAR($P1147),5, 1), 0), Overall!$A1149&lt;&gt;"", MONTH($O1147) &lt;= 5, MONTH($P1147) &gt;= 5), IF($T1147 &lt;&gt; "", $H1147/$T1147, ""), ""), "")</f>
        <v/>
      </c>
      <c r="AM1147" s="10" t="str">
        <f ca="1">IFERROR(IF(AND(NOW()&lt;= EOMONTH(DATE(YEAR($P1147),6, 1), 0), Overall!$A1149&lt;&gt;"", MONTH($O1147) &lt;= 6, MONTH($P1147) &gt;= 6), IF($T1147 &lt;&gt; "", $H1147/$T1147, ""), ""), "")</f>
        <v/>
      </c>
      <c r="AN1147" s="10" t="str">
        <f ca="1">IFERROR(IF(AND(NOW()&lt;= EOMONTH(DATE(YEAR($P1147),7, 1), 0), Overall!$A1149&lt;&gt;"", MONTH($O1147) &lt;= 7, MONTH($P1147) &gt;= 7), IF($T1147 &lt;&gt; "", $H1147/$T1147, ""), ""), "")</f>
        <v/>
      </c>
      <c r="AO1147" s="10" t="str">
        <f ca="1">IFERROR(IF(AND(NOW()&lt;= EOMONTH(DATE(YEAR($P1147),8, 1), 0), Overall!$A1149&lt;&gt;"", MONTH($O1147) &lt;= 8, MONTH($P1147) &gt;= 8), IF($T1147 &lt;&gt; "", $H1147/$T1147, ""), ""), "")</f>
        <v/>
      </c>
      <c r="AP1147" s="10" t="str">
        <f ca="1">IFERROR(IF(AND(NOW()&lt;= EOMONTH(DATE(YEAR($P1147),9, 1), 0), Overall!$A1149&lt;&gt;"", MONTH($O1147) &lt;= 9, MONTH($P1147) &gt;= 9), IF($T1147 &lt;&gt; "", $H1147/$T1147, ""), ""), "")</f>
        <v/>
      </c>
      <c r="AQ1147" s="10" t="str">
        <f ca="1">IFERROR(IF(AND(NOW()&lt;= EOMONTH(DATE(YEAR($P1147),10, 1), 0), Overall!$A1149&lt;&gt;"", MONTH($O1147) &lt;= 10, MONTH($P1147) &gt;= 10), IF($T1147 &lt;&gt; "", $H1147/$T1147, ""), ""), "")</f>
        <v/>
      </c>
      <c r="AR1147" s="10" t="str">
        <f ca="1">IFERROR(IF(AND(NOW()&lt;= EOMONTH(DATE(YEAR($P1147),11, 1), 0), Overall!$A1149&lt;&gt;"", MONTH($O1147) &lt;=11, MONTH($P1147) &gt;= 11), IF($T1147 &lt;&gt; "", $H1147/$T1147, ""), ""), "")</f>
        <v/>
      </c>
      <c r="AS1147" s="10" t="str">
        <f ca="1">IFERROR(IF(AND(NOW()&lt;= EOMONTH(DATE(YEAR($P1147),12, 1), 0), Overall!$A1149&lt;&gt;"", MONTH($O1147) &lt;= 12, MONTH($P1147) &gt;= 12), IF($T1147 &lt;&gt; "", $H1147/$T1147, ""), ""), "")</f>
        <v/>
      </c>
      <c r="AT1147" s="16">
        <f t="shared" ca="1" si="36"/>
        <v>0</v>
      </c>
    </row>
    <row r="1148" spans="1:46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6" t="str">
        <f>IF(Overall!T1150&lt;&gt;"",VALUE(Overall!T1150),"")</f>
        <v/>
      </c>
      <c r="O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P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Q1148" s="7" t="str">
        <f>IF(Overall!S1150&lt;&gt;"",_xlfn.VALUETOTEXT(Overall!S1150),"")</f>
        <v/>
      </c>
      <c r="R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S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T1148" s="5" t="str">
        <f t="shared" si="35"/>
        <v/>
      </c>
      <c r="U1148" s="10" t="str">
        <f>IF(Overall!$A1150&lt;&gt;"",IF(AND(MONTH($O1148) &lt;= 1, MONTH($P1148) &gt;= 1), IF($T1148 &lt;&gt; "", $H1148/$T1148, ""), ""),"")</f>
        <v/>
      </c>
      <c r="V1148" s="10" t="str">
        <f>IF(Overall!$A1150&lt;&gt;"",IF(AND(MONTH($O1148) &lt;= 2, MONTH($P1148) &gt;= 2), IF($T1148 &lt;&gt; "", $H1148/$T1148, ""), ""),"")</f>
        <v/>
      </c>
      <c r="W1148" s="10" t="str">
        <f>IF(Overall!$A1150&lt;&gt;"",IF(AND(MONTH($O1148) &lt;= 3, MONTH($P1148) &gt;= 3), IF($T1148 &lt;&gt; "", $H1148/$T1148, ""), ""),"")</f>
        <v/>
      </c>
      <c r="X1148" s="10" t="str">
        <f>IF(Overall!$A1150&lt;&gt;"",IF(AND(MONTH($O1148) &lt;= 4, MONTH($P1148) &gt;= 4), IF($T1148 &lt;&gt; "", $H1148/$T1148, ""), ""),"")</f>
        <v/>
      </c>
      <c r="Y1148" s="10" t="str">
        <f>IF(Overall!$A1150&lt;&gt;"",IF(AND(MONTH($O1148) &lt;= 5, MONTH($P1148) &gt;= 5), IF($T1148 &lt;&gt; "", $H1148/$T1148, ""), ""),"")</f>
        <v/>
      </c>
      <c r="Z1148" s="10" t="str">
        <f>IF(Overall!$A1150&lt;&gt;"",IF(AND(MONTH($O1148) &lt;= 6, MONTH($P1148) &gt;= 6), IF($T1148 &lt;&gt; "", $H1148/$T1148, ""), ""),"")</f>
        <v/>
      </c>
      <c r="AA1148" s="10" t="str">
        <f>IF(Overall!$A1150&lt;&gt;"",IF(AND(MONTH($O1148) &lt;= 7, MONTH($P1148) &gt;= 7 ), IF($T1148 &lt;&gt; "", $H1148/$T1148, ""), ""),"")</f>
        <v/>
      </c>
      <c r="AB1148" s="10" t="str">
        <f>IF(Overall!$A1150&lt;&gt;"",IF(AND(MONTH($O1148) &lt;= 8, MONTH($P1148) &gt;= 8), IF($T1148 &lt;&gt; "", $H1148/$T1148, ""), ""),"")</f>
        <v/>
      </c>
      <c r="AC1148" s="10" t="str">
        <f>IF(Overall!$A1150&lt;&gt;"",IF(AND(MONTH($O1148) &lt;= 9, MONTH($P1148) &gt;= 9), IF($T1148 &lt;&gt; "", $H1148/$T1148, ""), ""),"")</f>
        <v/>
      </c>
      <c r="AD1148" s="10" t="str">
        <f>IF(Overall!$A1150&lt;&gt;"",IF(AND(MONTH($O1148) &lt;= 10, MONTH($P1148) &gt;= 10), IF($T1148 &lt;&gt; "", $H1148/$T1148, ""), ""),"")</f>
        <v/>
      </c>
      <c r="AE1148" s="10" t="str">
        <f>IF(Overall!$A1150&lt;&gt;"",IF(AND(MONTH($O1148) &lt;= 11, MONTH($P1148) &gt;= 11), IF($T1148 &lt;&gt; "", $H1148/$T1148, ""), ""),"")</f>
        <v/>
      </c>
      <c r="AF1148" s="10" t="str">
        <f>IF(Overall!$A1150&lt;&gt;"",IF(AND(MONTH($O1148) &lt;= 12, MONTH($P1148) &gt;= 12), IF($T1148 &lt;&gt; "", $H1148/$T1148, ""), ""),"")</f>
        <v/>
      </c>
      <c r="AH1148" s="10" t="str">
        <f ca="1">IFERROR(IF(AND(NOW()&lt;= EOMONTH(DATE(YEAR($P1148),1, 1), 0), Overall!$A1150&lt;&gt;"", MONTH($O1148) &lt;= 1, MONTH($P1148) &gt;= 1), IF($T1148 &lt;&gt; "", $H1148/$T1148, ""), ""), "")</f>
        <v/>
      </c>
      <c r="AI1148" s="10" t="str">
        <f ca="1">IFERROR(IF(AND(NOW()&lt;= EOMONTH(DATE(YEAR($P1148),2, 1), 0), Overall!$A1150&lt;&gt;"", MONTH($O1148) &lt;= 2, MONTH($P1148) &gt;= 2), IF($T1148 &lt;&gt; "", $H1148/$T1148, ""), ""), "")</f>
        <v/>
      </c>
      <c r="AJ1148" s="10" t="str">
        <f ca="1">IFERROR(IF(AND(NOW()&lt;= EOMONTH(DATE(YEAR($P1148),3, 1), 0), Overall!$A1150&lt;&gt;"", MONTH($O1148) &lt;= 3, MONTH($P1148) &gt;= 3), IF($T1148 &lt;&gt; "", $H1148/$T1148, ""), ""), "")</f>
        <v/>
      </c>
      <c r="AK1148" s="10" t="str">
        <f ca="1">IFERROR(IF(AND(NOW()&lt;= EOMONTH(DATE(YEAR($P1148),4, 1), 0), Overall!$A1150&lt;&gt;"", MONTH($O1148) &lt;= 4, MONTH($P1148) &gt;= 4), IF($T1148 &lt;&gt; "", $H1148/$T1148, ""), ""), "")</f>
        <v/>
      </c>
      <c r="AL1148" s="10" t="str">
        <f ca="1">IFERROR(IF(AND(NOW()&lt;= EOMONTH(DATE(YEAR($P1148),5, 1), 0), Overall!$A1150&lt;&gt;"", MONTH($O1148) &lt;= 5, MONTH($P1148) &gt;= 5), IF($T1148 &lt;&gt; "", $H1148/$T1148, ""), ""), "")</f>
        <v/>
      </c>
      <c r="AM1148" s="10" t="str">
        <f ca="1">IFERROR(IF(AND(NOW()&lt;= EOMONTH(DATE(YEAR($P1148),6, 1), 0), Overall!$A1150&lt;&gt;"", MONTH($O1148) &lt;= 6, MONTH($P1148) &gt;= 6), IF($T1148 &lt;&gt; "", $H1148/$T1148, ""), ""), "")</f>
        <v/>
      </c>
      <c r="AN1148" s="10" t="str">
        <f ca="1">IFERROR(IF(AND(NOW()&lt;= EOMONTH(DATE(YEAR($P1148),7, 1), 0), Overall!$A1150&lt;&gt;"", MONTH($O1148) &lt;= 7, MONTH($P1148) &gt;= 7), IF($T1148 &lt;&gt; "", $H1148/$T1148, ""), ""), "")</f>
        <v/>
      </c>
      <c r="AO1148" s="10" t="str">
        <f ca="1">IFERROR(IF(AND(NOW()&lt;= EOMONTH(DATE(YEAR($P1148),8, 1), 0), Overall!$A1150&lt;&gt;"", MONTH($O1148) &lt;= 8, MONTH($P1148) &gt;= 8), IF($T1148 &lt;&gt; "", $H1148/$T1148, ""), ""), "")</f>
        <v/>
      </c>
      <c r="AP1148" s="10" t="str">
        <f ca="1">IFERROR(IF(AND(NOW()&lt;= EOMONTH(DATE(YEAR($P1148),9, 1), 0), Overall!$A1150&lt;&gt;"", MONTH($O1148) &lt;= 9, MONTH($P1148) &gt;= 9), IF($T1148 &lt;&gt; "", $H1148/$T1148, ""), ""), "")</f>
        <v/>
      </c>
      <c r="AQ1148" s="10" t="str">
        <f ca="1">IFERROR(IF(AND(NOW()&lt;= EOMONTH(DATE(YEAR($P1148),10, 1), 0), Overall!$A1150&lt;&gt;"", MONTH($O1148) &lt;= 10, MONTH($P1148) &gt;= 10), IF($T1148 &lt;&gt; "", $H1148/$T1148, ""), ""), "")</f>
        <v/>
      </c>
      <c r="AR1148" s="10" t="str">
        <f ca="1">IFERROR(IF(AND(NOW()&lt;= EOMONTH(DATE(YEAR($P1148),11, 1), 0), Overall!$A1150&lt;&gt;"", MONTH($O1148) &lt;=11, MONTH($P1148) &gt;= 11), IF($T1148 &lt;&gt; "", $H1148/$T1148, ""), ""), "")</f>
        <v/>
      </c>
      <c r="AS1148" s="10" t="str">
        <f ca="1">IFERROR(IF(AND(NOW()&lt;= EOMONTH(DATE(YEAR($P1148),12, 1), 0), Overall!$A1150&lt;&gt;"", MONTH($O1148) &lt;= 12, MONTH($P1148) &gt;= 12), IF($T1148 &lt;&gt; "", $H1148/$T1148, ""), ""), "")</f>
        <v/>
      </c>
      <c r="AT1148" s="16">
        <f t="shared" ca="1" si="36"/>
        <v>0</v>
      </c>
    </row>
    <row r="1149" spans="1:46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6" t="str">
        <f>IF(Overall!T1151&lt;&gt;"",VALUE(Overall!T1151),"")</f>
        <v/>
      </c>
      <c r="O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P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Q1149" s="7" t="str">
        <f>IF(Overall!S1151&lt;&gt;"",_xlfn.VALUETOTEXT(Overall!S1151),"")</f>
        <v/>
      </c>
      <c r="R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S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T1149" s="5" t="str">
        <f t="shared" si="35"/>
        <v/>
      </c>
      <c r="U1149" s="10" t="str">
        <f>IF(Overall!$A1151&lt;&gt;"",IF(AND(MONTH($O1149) &lt;= 1, MONTH($P1149) &gt;= 1), IF($T1149 &lt;&gt; "", $H1149/$T1149, ""), ""),"")</f>
        <v/>
      </c>
      <c r="V1149" s="10" t="str">
        <f>IF(Overall!$A1151&lt;&gt;"",IF(AND(MONTH($O1149) &lt;= 2, MONTH($P1149) &gt;= 2), IF($T1149 &lt;&gt; "", $H1149/$T1149, ""), ""),"")</f>
        <v/>
      </c>
      <c r="W1149" s="10" t="str">
        <f>IF(Overall!$A1151&lt;&gt;"",IF(AND(MONTH($O1149) &lt;= 3, MONTH($P1149) &gt;= 3), IF($T1149 &lt;&gt; "", $H1149/$T1149, ""), ""),"")</f>
        <v/>
      </c>
      <c r="X1149" s="10" t="str">
        <f>IF(Overall!$A1151&lt;&gt;"",IF(AND(MONTH($O1149) &lt;= 4, MONTH($P1149) &gt;= 4), IF($T1149 &lt;&gt; "", $H1149/$T1149, ""), ""),"")</f>
        <v/>
      </c>
      <c r="Y1149" s="10" t="str">
        <f>IF(Overall!$A1151&lt;&gt;"",IF(AND(MONTH($O1149) &lt;= 5, MONTH($P1149) &gt;= 5), IF($T1149 &lt;&gt; "", $H1149/$T1149, ""), ""),"")</f>
        <v/>
      </c>
      <c r="Z1149" s="10" t="str">
        <f>IF(Overall!$A1151&lt;&gt;"",IF(AND(MONTH($O1149) &lt;= 6, MONTH($P1149) &gt;= 6), IF($T1149 &lt;&gt; "", $H1149/$T1149, ""), ""),"")</f>
        <v/>
      </c>
      <c r="AA1149" s="10" t="str">
        <f>IF(Overall!$A1151&lt;&gt;"",IF(AND(MONTH($O1149) &lt;= 7, MONTH($P1149) &gt;= 7 ), IF($T1149 &lt;&gt; "", $H1149/$T1149, ""), ""),"")</f>
        <v/>
      </c>
      <c r="AB1149" s="10" t="str">
        <f>IF(Overall!$A1151&lt;&gt;"",IF(AND(MONTH($O1149) &lt;= 8, MONTH($P1149) &gt;= 8), IF($T1149 &lt;&gt; "", $H1149/$T1149, ""), ""),"")</f>
        <v/>
      </c>
      <c r="AC1149" s="10" t="str">
        <f>IF(Overall!$A1151&lt;&gt;"",IF(AND(MONTH($O1149) &lt;= 9, MONTH($P1149) &gt;= 9), IF($T1149 &lt;&gt; "", $H1149/$T1149, ""), ""),"")</f>
        <v/>
      </c>
      <c r="AD1149" s="10" t="str">
        <f>IF(Overall!$A1151&lt;&gt;"",IF(AND(MONTH($O1149) &lt;= 10, MONTH($P1149) &gt;= 10), IF($T1149 &lt;&gt; "", $H1149/$T1149, ""), ""),"")</f>
        <v/>
      </c>
      <c r="AE1149" s="10" t="str">
        <f>IF(Overall!$A1151&lt;&gt;"",IF(AND(MONTH($O1149) &lt;= 11, MONTH($P1149) &gt;= 11), IF($T1149 &lt;&gt; "", $H1149/$T1149, ""), ""),"")</f>
        <v/>
      </c>
      <c r="AF1149" s="10" t="str">
        <f>IF(Overall!$A1151&lt;&gt;"",IF(AND(MONTH($O1149) &lt;= 12, MONTH($P1149) &gt;= 12), IF($T1149 &lt;&gt; "", $H1149/$T1149, ""), ""),"")</f>
        <v/>
      </c>
      <c r="AH1149" s="10" t="str">
        <f ca="1">IFERROR(IF(AND(NOW()&lt;= EOMONTH(DATE(YEAR($P1149),1, 1), 0), Overall!$A1151&lt;&gt;"", MONTH($O1149) &lt;= 1, MONTH($P1149) &gt;= 1), IF($T1149 &lt;&gt; "", $H1149/$T1149, ""), ""), "")</f>
        <v/>
      </c>
      <c r="AI1149" s="10" t="str">
        <f ca="1">IFERROR(IF(AND(NOW()&lt;= EOMONTH(DATE(YEAR($P1149),2, 1), 0), Overall!$A1151&lt;&gt;"", MONTH($O1149) &lt;= 2, MONTH($P1149) &gt;= 2), IF($T1149 &lt;&gt; "", $H1149/$T1149, ""), ""), "")</f>
        <v/>
      </c>
      <c r="AJ1149" s="10" t="str">
        <f ca="1">IFERROR(IF(AND(NOW()&lt;= EOMONTH(DATE(YEAR($P1149),3, 1), 0), Overall!$A1151&lt;&gt;"", MONTH($O1149) &lt;= 3, MONTH($P1149) &gt;= 3), IF($T1149 &lt;&gt; "", $H1149/$T1149, ""), ""), "")</f>
        <v/>
      </c>
      <c r="AK1149" s="10" t="str">
        <f ca="1">IFERROR(IF(AND(NOW()&lt;= EOMONTH(DATE(YEAR($P1149),4, 1), 0), Overall!$A1151&lt;&gt;"", MONTH($O1149) &lt;= 4, MONTH($P1149) &gt;= 4), IF($T1149 &lt;&gt; "", $H1149/$T1149, ""), ""), "")</f>
        <v/>
      </c>
      <c r="AL1149" s="10" t="str">
        <f ca="1">IFERROR(IF(AND(NOW()&lt;= EOMONTH(DATE(YEAR($P1149),5, 1), 0), Overall!$A1151&lt;&gt;"", MONTH($O1149) &lt;= 5, MONTH($P1149) &gt;= 5), IF($T1149 &lt;&gt; "", $H1149/$T1149, ""), ""), "")</f>
        <v/>
      </c>
      <c r="AM1149" s="10" t="str">
        <f ca="1">IFERROR(IF(AND(NOW()&lt;= EOMONTH(DATE(YEAR($P1149),6, 1), 0), Overall!$A1151&lt;&gt;"", MONTH($O1149) &lt;= 6, MONTH($P1149) &gt;= 6), IF($T1149 &lt;&gt; "", $H1149/$T1149, ""), ""), "")</f>
        <v/>
      </c>
      <c r="AN1149" s="10" t="str">
        <f ca="1">IFERROR(IF(AND(NOW()&lt;= EOMONTH(DATE(YEAR($P1149),7, 1), 0), Overall!$A1151&lt;&gt;"", MONTH($O1149) &lt;= 7, MONTH($P1149) &gt;= 7), IF($T1149 &lt;&gt; "", $H1149/$T1149, ""), ""), "")</f>
        <v/>
      </c>
      <c r="AO1149" s="10" t="str">
        <f ca="1">IFERROR(IF(AND(NOW()&lt;= EOMONTH(DATE(YEAR($P1149),8, 1), 0), Overall!$A1151&lt;&gt;"", MONTH($O1149) &lt;= 8, MONTH($P1149) &gt;= 8), IF($T1149 &lt;&gt; "", $H1149/$T1149, ""), ""), "")</f>
        <v/>
      </c>
      <c r="AP1149" s="10" t="str">
        <f ca="1">IFERROR(IF(AND(NOW()&lt;= EOMONTH(DATE(YEAR($P1149),9, 1), 0), Overall!$A1151&lt;&gt;"", MONTH($O1149) &lt;= 9, MONTH($P1149) &gt;= 9), IF($T1149 &lt;&gt; "", $H1149/$T1149, ""), ""), "")</f>
        <v/>
      </c>
      <c r="AQ1149" s="10" t="str">
        <f ca="1">IFERROR(IF(AND(NOW()&lt;= EOMONTH(DATE(YEAR($P1149),10, 1), 0), Overall!$A1151&lt;&gt;"", MONTH($O1149) &lt;= 10, MONTH($P1149) &gt;= 10), IF($T1149 &lt;&gt; "", $H1149/$T1149, ""), ""), "")</f>
        <v/>
      </c>
      <c r="AR1149" s="10" t="str">
        <f ca="1">IFERROR(IF(AND(NOW()&lt;= EOMONTH(DATE(YEAR($P1149),11, 1), 0), Overall!$A1151&lt;&gt;"", MONTH($O1149) &lt;=11, MONTH($P1149) &gt;= 11), IF($T1149 &lt;&gt; "", $H1149/$T1149, ""), ""), "")</f>
        <v/>
      </c>
      <c r="AS1149" s="10" t="str">
        <f ca="1">IFERROR(IF(AND(NOW()&lt;= EOMONTH(DATE(YEAR($P1149),12, 1), 0), Overall!$A1151&lt;&gt;"", MONTH($O1149) &lt;= 12, MONTH($P1149) &gt;= 12), IF($T1149 &lt;&gt; "", $H1149/$T1149, ""), ""), "")</f>
        <v/>
      </c>
      <c r="AT1149" s="16">
        <f t="shared" ca="1" si="36"/>
        <v>0</v>
      </c>
    </row>
    <row r="1150" spans="1:46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6" t="str">
        <f>IF(Overall!T1152&lt;&gt;"",VALUE(Overall!T1152),"")</f>
        <v/>
      </c>
      <c r="O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P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Q1150" s="7" t="str">
        <f>IF(Overall!S1152&lt;&gt;"",_xlfn.VALUETOTEXT(Overall!S1152),"")</f>
        <v/>
      </c>
      <c r="R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S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T1150" s="5" t="str">
        <f t="shared" si="35"/>
        <v/>
      </c>
      <c r="U1150" s="10" t="str">
        <f>IF(Overall!$A1152&lt;&gt;"",IF(AND(MONTH($O1150) &lt;= 1, MONTH($P1150) &gt;= 1), IF($T1150 &lt;&gt; "", $H1150/$T1150, ""), ""),"")</f>
        <v/>
      </c>
      <c r="V1150" s="10" t="str">
        <f>IF(Overall!$A1152&lt;&gt;"",IF(AND(MONTH($O1150) &lt;= 2, MONTH($P1150) &gt;= 2), IF($T1150 &lt;&gt; "", $H1150/$T1150, ""), ""),"")</f>
        <v/>
      </c>
      <c r="W1150" s="10" t="str">
        <f>IF(Overall!$A1152&lt;&gt;"",IF(AND(MONTH($O1150) &lt;= 3, MONTH($P1150) &gt;= 3), IF($T1150 &lt;&gt; "", $H1150/$T1150, ""), ""),"")</f>
        <v/>
      </c>
      <c r="X1150" s="10" t="str">
        <f>IF(Overall!$A1152&lt;&gt;"",IF(AND(MONTH($O1150) &lt;= 4, MONTH($P1150) &gt;= 4), IF($T1150 &lt;&gt; "", $H1150/$T1150, ""), ""),"")</f>
        <v/>
      </c>
      <c r="Y1150" s="10" t="str">
        <f>IF(Overall!$A1152&lt;&gt;"",IF(AND(MONTH($O1150) &lt;= 5, MONTH($P1150) &gt;= 5), IF($T1150 &lt;&gt; "", $H1150/$T1150, ""), ""),"")</f>
        <v/>
      </c>
      <c r="Z1150" s="10" t="str">
        <f>IF(Overall!$A1152&lt;&gt;"",IF(AND(MONTH($O1150) &lt;= 6, MONTH($P1150) &gt;= 6), IF($T1150 &lt;&gt; "", $H1150/$T1150, ""), ""),"")</f>
        <v/>
      </c>
      <c r="AA1150" s="10" t="str">
        <f>IF(Overall!$A1152&lt;&gt;"",IF(AND(MONTH($O1150) &lt;= 7, MONTH($P1150) &gt;= 7 ), IF($T1150 &lt;&gt; "", $H1150/$T1150, ""), ""),"")</f>
        <v/>
      </c>
      <c r="AB1150" s="10" t="str">
        <f>IF(Overall!$A1152&lt;&gt;"",IF(AND(MONTH($O1150) &lt;= 8, MONTH($P1150) &gt;= 8), IF($T1150 &lt;&gt; "", $H1150/$T1150, ""), ""),"")</f>
        <v/>
      </c>
      <c r="AC1150" s="10" t="str">
        <f>IF(Overall!$A1152&lt;&gt;"",IF(AND(MONTH($O1150) &lt;= 9, MONTH($P1150) &gt;= 9), IF($T1150 &lt;&gt; "", $H1150/$T1150, ""), ""),"")</f>
        <v/>
      </c>
      <c r="AD1150" s="10" t="str">
        <f>IF(Overall!$A1152&lt;&gt;"",IF(AND(MONTH($O1150) &lt;= 10, MONTH($P1150) &gt;= 10), IF($T1150 &lt;&gt; "", $H1150/$T1150, ""), ""),"")</f>
        <v/>
      </c>
      <c r="AE1150" s="10" t="str">
        <f>IF(Overall!$A1152&lt;&gt;"",IF(AND(MONTH($O1150) &lt;= 11, MONTH($P1150) &gt;= 11), IF($T1150 &lt;&gt; "", $H1150/$T1150, ""), ""),"")</f>
        <v/>
      </c>
      <c r="AF1150" s="10" t="str">
        <f>IF(Overall!$A1152&lt;&gt;"",IF(AND(MONTH($O1150) &lt;= 12, MONTH($P1150) &gt;= 12), IF($T1150 &lt;&gt; "", $H1150/$T1150, ""), ""),"")</f>
        <v/>
      </c>
      <c r="AH1150" s="10" t="str">
        <f ca="1">IFERROR(IF(AND(NOW()&lt;= EOMONTH(DATE(YEAR($P1150),1, 1), 0), Overall!$A1152&lt;&gt;"", MONTH($O1150) &lt;= 1, MONTH($P1150) &gt;= 1), IF($T1150 &lt;&gt; "", $H1150/$T1150, ""), ""), "")</f>
        <v/>
      </c>
      <c r="AI1150" s="10" t="str">
        <f ca="1">IFERROR(IF(AND(NOW()&lt;= EOMONTH(DATE(YEAR($P1150),2, 1), 0), Overall!$A1152&lt;&gt;"", MONTH($O1150) &lt;= 2, MONTH($P1150) &gt;= 2), IF($T1150 &lt;&gt; "", $H1150/$T1150, ""), ""), "")</f>
        <v/>
      </c>
      <c r="AJ1150" s="10" t="str">
        <f ca="1">IFERROR(IF(AND(NOW()&lt;= EOMONTH(DATE(YEAR($P1150),3, 1), 0), Overall!$A1152&lt;&gt;"", MONTH($O1150) &lt;= 3, MONTH($P1150) &gt;= 3), IF($T1150 &lt;&gt; "", $H1150/$T1150, ""), ""), "")</f>
        <v/>
      </c>
      <c r="AK1150" s="10" t="str">
        <f ca="1">IFERROR(IF(AND(NOW()&lt;= EOMONTH(DATE(YEAR($P1150),4, 1), 0), Overall!$A1152&lt;&gt;"", MONTH($O1150) &lt;= 4, MONTH($P1150) &gt;= 4), IF($T1150 &lt;&gt; "", $H1150/$T1150, ""), ""), "")</f>
        <v/>
      </c>
      <c r="AL1150" s="10" t="str">
        <f ca="1">IFERROR(IF(AND(NOW()&lt;= EOMONTH(DATE(YEAR($P1150),5, 1), 0), Overall!$A1152&lt;&gt;"", MONTH($O1150) &lt;= 5, MONTH($P1150) &gt;= 5), IF($T1150 &lt;&gt; "", $H1150/$T1150, ""), ""), "")</f>
        <v/>
      </c>
      <c r="AM1150" s="10" t="str">
        <f ca="1">IFERROR(IF(AND(NOW()&lt;= EOMONTH(DATE(YEAR($P1150),6, 1), 0), Overall!$A1152&lt;&gt;"", MONTH($O1150) &lt;= 6, MONTH($P1150) &gt;= 6), IF($T1150 &lt;&gt; "", $H1150/$T1150, ""), ""), "")</f>
        <v/>
      </c>
      <c r="AN1150" s="10" t="str">
        <f ca="1">IFERROR(IF(AND(NOW()&lt;= EOMONTH(DATE(YEAR($P1150),7, 1), 0), Overall!$A1152&lt;&gt;"", MONTH($O1150) &lt;= 7, MONTH($P1150) &gt;= 7), IF($T1150 &lt;&gt; "", $H1150/$T1150, ""), ""), "")</f>
        <v/>
      </c>
      <c r="AO1150" s="10" t="str">
        <f ca="1">IFERROR(IF(AND(NOW()&lt;= EOMONTH(DATE(YEAR($P1150),8, 1), 0), Overall!$A1152&lt;&gt;"", MONTH($O1150) &lt;= 8, MONTH($P1150) &gt;= 8), IF($T1150 &lt;&gt; "", $H1150/$T1150, ""), ""), "")</f>
        <v/>
      </c>
      <c r="AP1150" s="10" t="str">
        <f ca="1">IFERROR(IF(AND(NOW()&lt;= EOMONTH(DATE(YEAR($P1150),9, 1), 0), Overall!$A1152&lt;&gt;"", MONTH($O1150) &lt;= 9, MONTH($P1150) &gt;= 9), IF($T1150 &lt;&gt; "", $H1150/$T1150, ""), ""), "")</f>
        <v/>
      </c>
      <c r="AQ1150" s="10" t="str">
        <f ca="1">IFERROR(IF(AND(NOW()&lt;= EOMONTH(DATE(YEAR($P1150),10, 1), 0), Overall!$A1152&lt;&gt;"", MONTH($O1150) &lt;= 10, MONTH($P1150) &gt;= 10), IF($T1150 &lt;&gt; "", $H1150/$T1150, ""), ""), "")</f>
        <v/>
      </c>
      <c r="AR1150" s="10" t="str">
        <f ca="1">IFERROR(IF(AND(NOW()&lt;= EOMONTH(DATE(YEAR($P1150),11, 1), 0), Overall!$A1152&lt;&gt;"", MONTH($O1150) &lt;=11, MONTH($P1150) &gt;= 11), IF($T1150 &lt;&gt; "", $H1150/$T1150, ""), ""), "")</f>
        <v/>
      </c>
      <c r="AS1150" s="10" t="str">
        <f ca="1">IFERROR(IF(AND(NOW()&lt;= EOMONTH(DATE(YEAR($P1150),12, 1), 0), Overall!$A1152&lt;&gt;"", MONTH($O1150) &lt;= 12, MONTH($P1150) &gt;= 12), IF($T1150 &lt;&gt; "", $H1150/$T1150, ""), ""), "")</f>
        <v/>
      </c>
      <c r="AT1150" s="16">
        <f t="shared" ca="1" si="36"/>
        <v>0</v>
      </c>
    </row>
    <row r="1151" spans="1:46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6" t="str">
        <f>IF(Overall!T1153&lt;&gt;"",VALUE(Overall!T1153),"")</f>
        <v/>
      </c>
      <c r="O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P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Q1151" s="7" t="str">
        <f>IF(Overall!S1153&lt;&gt;"",_xlfn.VALUETOTEXT(Overall!S1153),"")</f>
        <v/>
      </c>
      <c r="R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S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T1151" s="5" t="str">
        <f t="shared" si="35"/>
        <v/>
      </c>
      <c r="U1151" s="10" t="str">
        <f>IF(Overall!$A1153&lt;&gt;"",IF(AND(MONTH($O1151) &lt;= 1, MONTH($P1151) &gt;= 1), IF($T1151 &lt;&gt; "", $H1151/$T1151, ""), ""),"")</f>
        <v/>
      </c>
      <c r="V1151" s="10" t="str">
        <f>IF(Overall!$A1153&lt;&gt;"",IF(AND(MONTH($O1151) &lt;= 2, MONTH($P1151) &gt;= 2), IF($T1151 &lt;&gt; "", $H1151/$T1151, ""), ""),"")</f>
        <v/>
      </c>
      <c r="W1151" s="10" t="str">
        <f>IF(Overall!$A1153&lt;&gt;"",IF(AND(MONTH($O1151) &lt;= 3, MONTH($P1151) &gt;= 3), IF($T1151 &lt;&gt; "", $H1151/$T1151, ""), ""),"")</f>
        <v/>
      </c>
      <c r="X1151" s="10" t="str">
        <f>IF(Overall!$A1153&lt;&gt;"",IF(AND(MONTH($O1151) &lt;= 4, MONTH($P1151) &gt;= 4), IF($T1151 &lt;&gt; "", $H1151/$T1151, ""), ""),"")</f>
        <v/>
      </c>
      <c r="Y1151" s="10" t="str">
        <f>IF(Overall!$A1153&lt;&gt;"",IF(AND(MONTH($O1151) &lt;= 5, MONTH($P1151) &gt;= 5), IF($T1151 &lt;&gt; "", $H1151/$T1151, ""), ""),"")</f>
        <v/>
      </c>
      <c r="Z1151" s="10" t="str">
        <f>IF(Overall!$A1153&lt;&gt;"",IF(AND(MONTH($O1151) &lt;= 6, MONTH($P1151) &gt;= 6), IF($T1151 &lt;&gt; "", $H1151/$T1151, ""), ""),"")</f>
        <v/>
      </c>
      <c r="AA1151" s="10" t="str">
        <f>IF(Overall!$A1153&lt;&gt;"",IF(AND(MONTH($O1151) &lt;= 7, MONTH($P1151) &gt;= 7 ), IF($T1151 &lt;&gt; "", $H1151/$T1151, ""), ""),"")</f>
        <v/>
      </c>
      <c r="AB1151" s="10" t="str">
        <f>IF(Overall!$A1153&lt;&gt;"",IF(AND(MONTH($O1151) &lt;= 8, MONTH($P1151) &gt;= 8), IF($T1151 &lt;&gt; "", $H1151/$T1151, ""), ""),"")</f>
        <v/>
      </c>
      <c r="AC1151" s="10" t="str">
        <f>IF(Overall!$A1153&lt;&gt;"",IF(AND(MONTH($O1151) &lt;= 9, MONTH($P1151) &gt;= 9), IF($T1151 &lt;&gt; "", $H1151/$T1151, ""), ""),"")</f>
        <v/>
      </c>
      <c r="AD1151" s="10" t="str">
        <f>IF(Overall!$A1153&lt;&gt;"",IF(AND(MONTH($O1151) &lt;= 10, MONTH($P1151) &gt;= 10), IF($T1151 &lt;&gt; "", $H1151/$T1151, ""), ""),"")</f>
        <v/>
      </c>
      <c r="AE1151" s="10" t="str">
        <f>IF(Overall!$A1153&lt;&gt;"",IF(AND(MONTH($O1151) &lt;= 11, MONTH($P1151) &gt;= 11), IF($T1151 &lt;&gt; "", $H1151/$T1151, ""), ""),"")</f>
        <v/>
      </c>
      <c r="AF1151" s="10" t="str">
        <f>IF(Overall!$A1153&lt;&gt;"",IF(AND(MONTH($O1151) &lt;= 12, MONTH($P1151) &gt;= 12), IF($T1151 &lt;&gt; "", $H1151/$T1151, ""), ""),"")</f>
        <v/>
      </c>
      <c r="AH1151" s="10" t="str">
        <f ca="1">IFERROR(IF(AND(NOW()&lt;= EOMONTH(DATE(YEAR($P1151),1, 1), 0), Overall!$A1153&lt;&gt;"", MONTH($O1151) &lt;= 1, MONTH($P1151) &gt;= 1), IF($T1151 &lt;&gt; "", $H1151/$T1151, ""), ""), "")</f>
        <v/>
      </c>
      <c r="AI1151" s="10" t="str">
        <f ca="1">IFERROR(IF(AND(NOW()&lt;= EOMONTH(DATE(YEAR($P1151),2, 1), 0), Overall!$A1153&lt;&gt;"", MONTH($O1151) &lt;= 2, MONTH($P1151) &gt;= 2), IF($T1151 &lt;&gt; "", $H1151/$T1151, ""), ""), "")</f>
        <v/>
      </c>
      <c r="AJ1151" s="10" t="str">
        <f ca="1">IFERROR(IF(AND(NOW()&lt;= EOMONTH(DATE(YEAR($P1151),3, 1), 0), Overall!$A1153&lt;&gt;"", MONTH($O1151) &lt;= 3, MONTH($P1151) &gt;= 3), IF($T1151 &lt;&gt; "", $H1151/$T1151, ""), ""), "")</f>
        <v/>
      </c>
      <c r="AK1151" s="10" t="str">
        <f ca="1">IFERROR(IF(AND(NOW()&lt;= EOMONTH(DATE(YEAR($P1151),4, 1), 0), Overall!$A1153&lt;&gt;"", MONTH($O1151) &lt;= 4, MONTH($P1151) &gt;= 4), IF($T1151 &lt;&gt; "", $H1151/$T1151, ""), ""), "")</f>
        <v/>
      </c>
      <c r="AL1151" s="10" t="str">
        <f ca="1">IFERROR(IF(AND(NOW()&lt;= EOMONTH(DATE(YEAR($P1151),5, 1), 0), Overall!$A1153&lt;&gt;"", MONTH($O1151) &lt;= 5, MONTH($P1151) &gt;= 5), IF($T1151 &lt;&gt; "", $H1151/$T1151, ""), ""), "")</f>
        <v/>
      </c>
      <c r="AM1151" s="10" t="str">
        <f ca="1">IFERROR(IF(AND(NOW()&lt;= EOMONTH(DATE(YEAR($P1151),6, 1), 0), Overall!$A1153&lt;&gt;"", MONTH($O1151) &lt;= 6, MONTH($P1151) &gt;= 6), IF($T1151 &lt;&gt; "", $H1151/$T1151, ""), ""), "")</f>
        <v/>
      </c>
      <c r="AN1151" s="10" t="str">
        <f ca="1">IFERROR(IF(AND(NOW()&lt;= EOMONTH(DATE(YEAR($P1151),7, 1), 0), Overall!$A1153&lt;&gt;"", MONTH($O1151) &lt;= 7, MONTH($P1151) &gt;= 7), IF($T1151 &lt;&gt; "", $H1151/$T1151, ""), ""), "")</f>
        <v/>
      </c>
      <c r="AO1151" s="10" t="str">
        <f ca="1">IFERROR(IF(AND(NOW()&lt;= EOMONTH(DATE(YEAR($P1151),8, 1), 0), Overall!$A1153&lt;&gt;"", MONTH($O1151) &lt;= 8, MONTH($P1151) &gt;= 8), IF($T1151 &lt;&gt; "", $H1151/$T1151, ""), ""), "")</f>
        <v/>
      </c>
      <c r="AP1151" s="10" t="str">
        <f ca="1">IFERROR(IF(AND(NOW()&lt;= EOMONTH(DATE(YEAR($P1151),9, 1), 0), Overall!$A1153&lt;&gt;"", MONTH($O1151) &lt;= 9, MONTH($P1151) &gt;= 9), IF($T1151 &lt;&gt; "", $H1151/$T1151, ""), ""), "")</f>
        <v/>
      </c>
      <c r="AQ1151" s="10" t="str">
        <f ca="1">IFERROR(IF(AND(NOW()&lt;= EOMONTH(DATE(YEAR($P1151),10, 1), 0), Overall!$A1153&lt;&gt;"", MONTH($O1151) &lt;= 10, MONTH($P1151) &gt;= 10), IF($T1151 &lt;&gt; "", $H1151/$T1151, ""), ""), "")</f>
        <v/>
      </c>
      <c r="AR1151" s="10" t="str">
        <f ca="1">IFERROR(IF(AND(NOW()&lt;= EOMONTH(DATE(YEAR($P1151),11, 1), 0), Overall!$A1153&lt;&gt;"", MONTH($O1151) &lt;=11, MONTH($P1151) &gt;= 11), IF($T1151 &lt;&gt; "", $H1151/$T1151, ""), ""), "")</f>
        <v/>
      </c>
      <c r="AS1151" s="10" t="str">
        <f ca="1">IFERROR(IF(AND(NOW()&lt;= EOMONTH(DATE(YEAR($P1151),12, 1), 0), Overall!$A1153&lt;&gt;"", MONTH($O1151) &lt;= 12, MONTH($P1151) &gt;= 12), IF($T1151 &lt;&gt; "", $H1151/$T1151, ""), ""), "")</f>
        <v/>
      </c>
      <c r="AT1151" s="16">
        <f t="shared" ca="1" si="36"/>
        <v>0</v>
      </c>
    </row>
    <row r="1152" spans="1:46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6" t="str">
        <f>IF(Overall!T1154&lt;&gt;"",VALUE(Overall!T1154),"")</f>
        <v/>
      </c>
      <c r="O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P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Q1152" s="7" t="str">
        <f>IF(Overall!S1154&lt;&gt;"",_xlfn.VALUETOTEXT(Overall!S1154),"")</f>
        <v/>
      </c>
      <c r="R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S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T1152" s="5" t="str">
        <f t="shared" si="35"/>
        <v/>
      </c>
      <c r="U1152" s="10" t="str">
        <f>IF(Overall!$A1154&lt;&gt;"",IF(AND(MONTH($O1152) &lt;= 1, MONTH($P1152) &gt;= 1), IF($T1152 &lt;&gt; "", $H1152/$T1152, ""), ""),"")</f>
        <v/>
      </c>
      <c r="V1152" s="10" t="str">
        <f>IF(Overall!$A1154&lt;&gt;"",IF(AND(MONTH($O1152) &lt;= 2, MONTH($P1152) &gt;= 2), IF($T1152 &lt;&gt; "", $H1152/$T1152, ""), ""),"")</f>
        <v/>
      </c>
      <c r="W1152" s="10" t="str">
        <f>IF(Overall!$A1154&lt;&gt;"",IF(AND(MONTH($O1152) &lt;= 3, MONTH($P1152) &gt;= 3), IF($T1152 &lt;&gt; "", $H1152/$T1152, ""), ""),"")</f>
        <v/>
      </c>
      <c r="X1152" s="10" t="str">
        <f>IF(Overall!$A1154&lt;&gt;"",IF(AND(MONTH($O1152) &lt;= 4, MONTH($P1152) &gt;= 4), IF($T1152 &lt;&gt; "", $H1152/$T1152, ""), ""),"")</f>
        <v/>
      </c>
      <c r="Y1152" s="10" t="str">
        <f>IF(Overall!$A1154&lt;&gt;"",IF(AND(MONTH($O1152) &lt;= 5, MONTH($P1152) &gt;= 5), IF($T1152 &lt;&gt; "", $H1152/$T1152, ""), ""),"")</f>
        <v/>
      </c>
      <c r="Z1152" s="10" t="str">
        <f>IF(Overall!$A1154&lt;&gt;"",IF(AND(MONTH($O1152) &lt;= 6, MONTH($P1152) &gt;= 6), IF($T1152 &lt;&gt; "", $H1152/$T1152, ""), ""),"")</f>
        <v/>
      </c>
      <c r="AA1152" s="10" t="str">
        <f>IF(Overall!$A1154&lt;&gt;"",IF(AND(MONTH($O1152) &lt;= 7, MONTH($P1152) &gt;= 7 ), IF($T1152 &lt;&gt; "", $H1152/$T1152, ""), ""),"")</f>
        <v/>
      </c>
      <c r="AB1152" s="10" t="str">
        <f>IF(Overall!$A1154&lt;&gt;"",IF(AND(MONTH($O1152) &lt;= 8, MONTH($P1152) &gt;= 8), IF($T1152 &lt;&gt; "", $H1152/$T1152, ""), ""),"")</f>
        <v/>
      </c>
      <c r="AC1152" s="10" t="str">
        <f>IF(Overall!$A1154&lt;&gt;"",IF(AND(MONTH($O1152) &lt;= 9, MONTH($P1152) &gt;= 9), IF($T1152 &lt;&gt; "", $H1152/$T1152, ""), ""),"")</f>
        <v/>
      </c>
      <c r="AD1152" s="10" t="str">
        <f>IF(Overall!$A1154&lt;&gt;"",IF(AND(MONTH($O1152) &lt;= 10, MONTH($P1152) &gt;= 10), IF($T1152 &lt;&gt; "", $H1152/$T1152, ""), ""),"")</f>
        <v/>
      </c>
      <c r="AE1152" s="10" t="str">
        <f>IF(Overall!$A1154&lt;&gt;"",IF(AND(MONTH($O1152) &lt;= 11, MONTH($P1152) &gt;= 11), IF($T1152 &lt;&gt; "", $H1152/$T1152, ""), ""),"")</f>
        <v/>
      </c>
      <c r="AF1152" s="10" t="str">
        <f>IF(Overall!$A1154&lt;&gt;"",IF(AND(MONTH($O1152) &lt;= 12, MONTH($P1152) &gt;= 12), IF($T1152 &lt;&gt; "", $H1152/$T1152, ""), ""),"")</f>
        <v/>
      </c>
      <c r="AH1152" s="10" t="str">
        <f ca="1">IFERROR(IF(AND(NOW()&lt;= EOMONTH(DATE(YEAR($P1152),1, 1), 0), Overall!$A1154&lt;&gt;"", MONTH($O1152) &lt;= 1, MONTH($P1152) &gt;= 1), IF($T1152 &lt;&gt; "", $H1152/$T1152, ""), ""), "")</f>
        <v/>
      </c>
      <c r="AI1152" s="10" t="str">
        <f ca="1">IFERROR(IF(AND(NOW()&lt;= EOMONTH(DATE(YEAR($P1152),2, 1), 0), Overall!$A1154&lt;&gt;"", MONTH($O1152) &lt;= 2, MONTH($P1152) &gt;= 2), IF($T1152 &lt;&gt; "", $H1152/$T1152, ""), ""), "")</f>
        <v/>
      </c>
      <c r="AJ1152" s="10" t="str">
        <f ca="1">IFERROR(IF(AND(NOW()&lt;= EOMONTH(DATE(YEAR($P1152),3, 1), 0), Overall!$A1154&lt;&gt;"", MONTH($O1152) &lt;= 3, MONTH($P1152) &gt;= 3), IF($T1152 &lt;&gt; "", $H1152/$T1152, ""), ""), "")</f>
        <v/>
      </c>
      <c r="AK1152" s="10" t="str">
        <f ca="1">IFERROR(IF(AND(NOW()&lt;= EOMONTH(DATE(YEAR($P1152),4, 1), 0), Overall!$A1154&lt;&gt;"", MONTH($O1152) &lt;= 4, MONTH($P1152) &gt;= 4), IF($T1152 &lt;&gt; "", $H1152/$T1152, ""), ""), "")</f>
        <v/>
      </c>
      <c r="AL1152" s="10" t="str">
        <f ca="1">IFERROR(IF(AND(NOW()&lt;= EOMONTH(DATE(YEAR($P1152),5, 1), 0), Overall!$A1154&lt;&gt;"", MONTH($O1152) &lt;= 5, MONTH($P1152) &gt;= 5), IF($T1152 &lt;&gt; "", $H1152/$T1152, ""), ""), "")</f>
        <v/>
      </c>
      <c r="AM1152" s="10" t="str">
        <f ca="1">IFERROR(IF(AND(NOW()&lt;= EOMONTH(DATE(YEAR($P1152),6, 1), 0), Overall!$A1154&lt;&gt;"", MONTH($O1152) &lt;= 6, MONTH($P1152) &gt;= 6), IF($T1152 &lt;&gt; "", $H1152/$T1152, ""), ""), "")</f>
        <v/>
      </c>
      <c r="AN1152" s="10" t="str">
        <f ca="1">IFERROR(IF(AND(NOW()&lt;= EOMONTH(DATE(YEAR($P1152),7, 1), 0), Overall!$A1154&lt;&gt;"", MONTH($O1152) &lt;= 7, MONTH($P1152) &gt;= 7), IF($T1152 &lt;&gt; "", $H1152/$T1152, ""), ""), "")</f>
        <v/>
      </c>
      <c r="AO1152" s="10" t="str">
        <f ca="1">IFERROR(IF(AND(NOW()&lt;= EOMONTH(DATE(YEAR($P1152),8, 1), 0), Overall!$A1154&lt;&gt;"", MONTH($O1152) &lt;= 8, MONTH($P1152) &gt;= 8), IF($T1152 &lt;&gt; "", $H1152/$T1152, ""), ""), "")</f>
        <v/>
      </c>
      <c r="AP1152" s="10" t="str">
        <f ca="1">IFERROR(IF(AND(NOW()&lt;= EOMONTH(DATE(YEAR($P1152),9, 1), 0), Overall!$A1154&lt;&gt;"", MONTH($O1152) &lt;= 9, MONTH($P1152) &gt;= 9), IF($T1152 &lt;&gt; "", $H1152/$T1152, ""), ""), "")</f>
        <v/>
      </c>
      <c r="AQ1152" s="10" t="str">
        <f ca="1">IFERROR(IF(AND(NOW()&lt;= EOMONTH(DATE(YEAR($P1152),10, 1), 0), Overall!$A1154&lt;&gt;"", MONTH($O1152) &lt;= 10, MONTH($P1152) &gt;= 10), IF($T1152 &lt;&gt; "", $H1152/$T1152, ""), ""), "")</f>
        <v/>
      </c>
      <c r="AR1152" s="10" t="str">
        <f ca="1">IFERROR(IF(AND(NOW()&lt;= EOMONTH(DATE(YEAR($P1152),11, 1), 0), Overall!$A1154&lt;&gt;"", MONTH($O1152) &lt;=11, MONTH($P1152) &gt;= 11), IF($T1152 &lt;&gt; "", $H1152/$T1152, ""), ""), "")</f>
        <v/>
      </c>
      <c r="AS1152" s="10" t="str">
        <f ca="1">IFERROR(IF(AND(NOW()&lt;= EOMONTH(DATE(YEAR($P1152),12, 1), 0), Overall!$A1154&lt;&gt;"", MONTH($O1152) &lt;= 12, MONTH($P1152) &gt;= 12), IF($T1152 &lt;&gt; "", $H1152/$T1152, ""), ""), "")</f>
        <v/>
      </c>
      <c r="AT1152" s="16">
        <f t="shared" ca="1" si="36"/>
        <v>0</v>
      </c>
    </row>
    <row r="1153" spans="1:46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6" t="str">
        <f>IF(Overall!T1155&lt;&gt;"",VALUE(Overall!T1155),"")</f>
        <v/>
      </c>
      <c r="O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P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Q1153" s="7" t="str">
        <f>IF(Overall!S1155&lt;&gt;"",_xlfn.VALUETOTEXT(Overall!S1155),"")</f>
        <v/>
      </c>
      <c r="R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S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T1153" s="5" t="str">
        <f t="shared" si="35"/>
        <v/>
      </c>
      <c r="U1153" s="10" t="str">
        <f>IF(Overall!$A1155&lt;&gt;"",IF(AND(MONTH($O1153) &lt;= 1, MONTH($P1153) &gt;= 1), IF($T1153 &lt;&gt; "", $H1153/$T1153, ""), ""),"")</f>
        <v/>
      </c>
      <c r="V1153" s="10" t="str">
        <f>IF(Overall!$A1155&lt;&gt;"",IF(AND(MONTH($O1153) &lt;= 2, MONTH($P1153) &gt;= 2), IF($T1153 &lt;&gt; "", $H1153/$T1153, ""), ""),"")</f>
        <v/>
      </c>
      <c r="W1153" s="10" t="str">
        <f>IF(Overall!$A1155&lt;&gt;"",IF(AND(MONTH($O1153) &lt;= 3, MONTH($P1153) &gt;= 3), IF($T1153 &lt;&gt; "", $H1153/$T1153, ""), ""),"")</f>
        <v/>
      </c>
      <c r="X1153" s="10" t="str">
        <f>IF(Overall!$A1155&lt;&gt;"",IF(AND(MONTH($O1153) &lt;= 4, MONTH($P1153) &gt;= 4), IF($T1153 &lt;&gt; "", $H1153/$T1153, ""), ""),"")</f>
        <v/>
      </c>
      <c r="Y1153" s="10" t="str">
        <f>IF(Overall!$A1155&lt;&gt;"",IF(AND(MONTH($O1153) &lt;= 5, MONTH($P1153) &gt;= 5), IF($T1153 &lt;&gt; "", $H1153/$T1153, ""), ""),"")</f>
        <v/>
      </c>
      <c r="Z1153" s="10" t="str">
        <f>IF(Overall!$A1155&lt;&gt;"",IF(AND(MONTH($O1153) &lt;= 6, MONTH($P1153) &gt;= 6), IF($T1153 &lt;&gt; "", $H1153/$T1153, ""), ""),"")</f>
        <v/>
      </c>
      <c r="AA1153" s="10" t="str">
        <f>IF(Overall!$A1155&lt;&gt;"",IF(AND(MONTH($O1153) &lt;= 7, MONTH($P1153) &gt;= 7 ), IF($T1153 &lt;&gt; "", $H1153/$T1153, ""), ""),"")</f>
        <v/>
      </c>
      <c r="AB1153" s="10" t="str">
        <f>IF(Overall!$A1155&lt;&gt;"",IF(AND(MONTH($O1153) &lt;= 8, MONTH($P1153) &gt;= 8), IF($T1153 &lt;&gt; "", $H1153/$T1153, ""), ""),"")</f>
        <v/>
      </c>
      <c r="AC1153" s="10" t="str">
        <f>IF(Overall!$A1155&lt;&gt;"",IF(AND(MONTH($O1153) &lt;= 9, MONTH($P1153) &gt;= 9), IF($T1153 &lt;&gt; "", $H1153/$T1153, ""), ""),"")</f>
        <v/>
      </c>
      <c r="AD1153" s="10" t="str">
        <f>IF(Overall!$A1155&lt;&gt;"",IF(AND(MONTH($O1153) &lt;= 10, MONTH($P1153) &gt;= 10), IF($T1153 &lt;&gt; "", $H1153/$T1153, ""), ""),"")</f>
        <v/>
      </c>
      <c r="AE1153" s="10" t="str">
        <f>IF(Overall!$A1155&lt;&gt;"",IF(AND(MONTH($O1153) &lt;= 11, MONTH($P1153) &gt;= 11), IF($T1153 &lt;&gt; "", $H1153/$T1153, ""), ""),"")</f>
        <v/>
      </c>
      <c r="AF1153" s="10" t="str">
        <f>IF(Overall!$A1155&lt;&gt;"",IF(AND(MONTH($O1153) &lt;= 12, MONTH($P1153) &gt;= 12), IF($T1153 &lt;&gt; "", $H1153/$T1153, ""), ""),"")</f>
        <v/>
      </c>
      <c r="AH1153" s="10" t="str">
        <f ca="1">IFERROR(IF(AND(NOW()&lt;= EOMONTH(DATE(YEAR($P1153),1, 1), 0), Overall!$A1155&lt;&gt;"", MONTH($O1153) &lt;= 1, MONTH($P1153) &gt;= 1), IF($T1153 &lt;&gt; "", $H1153/$T1153, ""), ""), "")</f>
        <v/>
      </c>
      <c r="AI1153" s="10" t="str">
        <f ca="1">IFERROR(IF(AND(NOW()&lt;= EOMONTH(DATE(YEAR($P1153),2, 1), 0), Overall!$A1155&lt;&gt;"", MONTH($O1153) &lt;= 2, MONTH($P1153) &gt;= 2), IF($T1153 &lt;&gt; "", $H1153/$T1153, ""), ""), "")</f>
        <v/>
      </c>
      <c r="AJ1153" s="10" t="str">
        <f ca="1">IFERROR(IF(AND(NOW()&lt;= EOMONTH(DATE(YEAR($P1153),3, 1), 0), Overall!$A1155&lt;&gt;"", MONTH($O1153) &lt;= 3, MONTH($P1153) &gt;= 3), IF($T1153 &lt;&gt; "", $H1153/$T1153, ""), ""), "")</f>
        <v/>
      </c>
      <c r="AK1153" s="10" t="str">
        <f ca="1">IFERROR(IF(AND(NOW()&lt;= EOMONTH(DATE(YEAR($P1153),4, 1), 0), Overall!$A1155&lt;&gt;"", MONTH($O1153) &lt;= 4, MONTH($P1153) &gt;= 4), IF($T1153 &lt;&gt; "", $H1153/$T1153, ""), ""), "")</f>
        <v/>
      </c>
      <c r="AL1153" s="10" t="str">
        <f ca="1">IFERROR(IF(AND(NOW()&lt;= EOMONTH(DATE(YEAR($P1153),5, 1), 0), Overall!$A1155&lt;&gt;"", MONTH($O1153) &lt;= 5, MONTH($P1153) &gt;= 5), IF($T1153 &lt;&gt; "", $H1153/$T1153, ""), ""), "")</f>
        <v/>
      </c>
      <c r="AM1153" s="10" t="str">
        <f ca="1">IFERROR(IF(AND(NOW()&lt;= EOMONTH(DATE(YEAR($P1153),6, 1), 0), Overall!$A1155&lt;&gt;"", MONTH($O1153) &lt;= 6, MONTH($P1153) &gt;= 6), IF($T1153 &lt;&gt; "", $H1153/$T1153, ""), ""), "")</f>
        <v/>
      </c>
      <c r="AN1153" s="10" t="str">
        <f ca="1">IFERROR(IF(AND(NOW()&lt;= EOMONTH(DATE(YEAR($P1153),7, 1), 0), Overall!$A1155&lt;&gt;"", MONTH($O1153) &lt;= 7, MONTH($P1153) &gt;= 7), IF($T1153 &lt;&gt; "", $H1153/$T1153, ""), ""), "")</f>
        <v/>
      </c>
      <c r="AO1153" s="10" t="str">
        <f ca="1">IFERROR(IF(AND(NOW()&lt;= EOMONTH(DATE(YEAR($P1153),8, 1), 0), Overall!$A1155&lt;&gt;"", MONTH($O1153) &lt;= 8, MONTH($P1153) &gt;= 8), IF($T1153 &lt;&gt; "", $H1153/$T1153, ""), ""), "")</f>
        <v/>
      </c>
      <c r="AP1153" s="10" t="str">
        <f ca="1">IFERROR(IF(AND(NOW()&lt;= EOMONTH(DATE(YEAR($P1153),9, 1), 0), Overall!$A1155&lt;&gt;"", MONTH($O1153) &lt;= 9, MONTH($P1153) &gt;= 9), IF($T1153 &lt;&gt; "", $H1153/$T1153, ""), ""), "")</f>
        <v/>
      </c>
      <c r="AQ1153" s="10" t="str">
        <f ca="1">IFERROR(IF(AND(NOW()&lt;= EOMONTH(DATE(YEAR($P1153),10, 1), 0), Overall!$A1155&lt;&gt;"", MONTH($O1153) &lt;= 10, MONTH($P1153) &gt;= 10), IF($T1153 &lt;&gt; "", $H1153/$T1153, ""), ""), "")</f>
        <v/>
      </c>
      <c r="AR1153" s="10" t="str">
        <f ca="1">IFERROR(IF(AND(NOW()&lt;= EOMONTH(DATE(YEAR($P1153),11, 1), 0), Overall!$A1155&lt;&gt;"", MONTH($O1153) &lt;=11, MONTH($P1153) &gt;= 11), IF($T1153 &lt;&gt; "", $H1153/$T1153, ""), ""), "")</f>
        <v/>
      </c>
      <c r="AS1153" s="10" t="str">
        <f ca="1">IFERROR(IF(AND(NOW()&lt;= EOMONTH(DATE(YEAR($P1153),12, 1), 0), Overall!$A1155&lt;&gt;"", MONTH($O1153) &lt;= 12, MONTH($P1153) &gt;= 12), IF($T1153 &lt;&gt; "", $H1153/$T1153, ""), ""), "")</f>
        <v/>
      </c>
      <c r="AT1153" s="16">
        <f t="shared" ca="1" si="36"/>
        <v>0</v>
      </c>
    </row>
    <row r="1154" spans="1:46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6" t="str">
        <f>IF(Overall!T1156&lt;&gt;"",VALUE(Overall!T1156),"")</f>
        <v/>
      </c>
      <c r="O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P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Q1154" s="7" t="str">
        <f>IF(Overall!S1156&lt;&gt;"",_xlfn.VALUETOTEXT(Overall!S1156),"")</f>
        <v/>
      </c>
      <c r="R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S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T1154" s="5" t="str">
        <f t="shared" ref="T1154:T1208" si="37">IF(AND(O1154&lt;&gt;"", P1154&lt;&gt;""), DATEDIF(O1154, P1154, "M") + 1, "")</f>
        <v/>
      </c>
      <c r="U1154" s="10" t="str">
        <f>IF(Overall!$A1156&lt;&gt;"",IF(AND(MONTH($O1154) &lt;= 1, MONTH($P1154) &gt;= 1), IF($T1154 &lt;&gt; "", $H1154/$T1154, ""), ""),"")</f>
        <v/>
      </c>
      <c r="V1154" s="10" t="str">
        <f>IF(Overall!$A1156&lt;&gt;"",IF(AND(MONTH($O1154) &lt;= 2, MONTH($P1154) &gt;= 2), IF($T1154 &lt;&gt; "", $H1154/$T1154, ""), ""),"")</f>
        <v/>
      </c>
      <c r="W1154" s="10" t="str">
        <f>IF(Overall!$A1156&lt;&gt;"",IF(AND(MONTH($O1154) &lt;= 3, MONTH($P1154) &gt;= 3), IF($T1154 &lt;&gt; "", $H1154/$T1154, ""), ""),"")</f>
        <v/>
      </c>
      <c r="X1154" s="10" t="str">
        <f>IF(Overall!$A1156&lt;&gt;"",IF(AND(MONTH($O1154) &lt;= 4, MONTH($P1154) &gt;= 4), IF($T1154 &lt;&gt; "", $H1154/$T1154, ""), ""),"")</f>
        <v/>
      </c>
      <c r="Y1154" s="10" t="str">
        <f>IF(Overall!$A1156&lt;&gt;"",IF(AND(MONTH($O1154) &lt;= 5, MONTH($P1154) &gt;= 5), IF($T1154 &lt;&gt; "", $H1154/$T1154, ""), ""),"")</f>
        <v/>
      </c>
      <c r="Z1154" s="10" t="str">
        <f>IF(Overall!$A1156&lt;&gt;"",IF(AND(MONTH($O1154) &lt;= 6, MONTH($P1154) &gt;= 6), IF($T1154 &lt;&gt; "", $H1154/$T1154, ""), ""),"")</f>
        <v/>
      </c>
      <c r="AA1154" s="10" t="str">
        <f>IF(Overall!$A1156&lt;&gt;"",IF(AND(MONTH($O1154) &lt;= 7, MONTH($P1154) &gt;= 7 ), IF($T1154 &lt;&gt; "", $H1154/$T1154, ""), ""),"")</f>
        <v/>
      </c>
      <c r="AB1154" s="10" t="str">
        <f>IF(Overall!$A1156&lt;&gt;"",IF(AND(MONTH($O1154) &lt;= 8, MONTH($P1154) &gt;= 8), IF($T1154 &lt;&gt; "", $H1154/$T1154, ""), ""),"")</f>
        <v/>
      </c>
      <c r="AC1154" s="10" t="str">
        <f>IF(Overall!$A1156&lt;&gt;"",IF(AND(MONTH($O1154) &lt;= 9, MONTH($P1154) &gt;= 9), IF($T1154 &lt;&gt; "", $H1154/$T1154, ""), ""),"")</f>
        <v/>
      </c>
      <c r="AD1154" s="10" t="str">
        <f>IF(Overall!$A1156&lt;&gt;"",IF(AND(MONTH($O1154) &lt;= 10, MONTH($P1154) &gt;= 10), IF($T1154 &lt;&gt; "", $H1154/$T1154, ""), ""),"")</f>
        <v/>
      </c>
      <c r="AE1154" s="10" t="str">
        <f>IF(Overall!$A1156&lt;&gt;"",IF(AND(MONTH($O1154) &lt;= 11, MONTH($P1154) &gt;= 11), IF($T1154 &lt;&gt; "", $H1154/$T1154, ""), ""),"")</f>
        <v/>
      </c>
      <c r="AF1154" s="10" t="str">
        <f>IF(Overall!$A1156&lt;&gt;"",IF(AND(MONTH($O1154) &lt;= 12, MONTH($P1154) &gt;= 12), IF($T1154 &lt;&gt; "", $H1154/$T1154, ""), ""),"")</f>
        <v/>
      </c>
      <c r="AH1154" s="10" t="str">
        <f ca="1">IFERROR(IF(AND(NOW()&lt;= EOMONTH(DATE(YEAR($P1154),1, 1), 0), Overall!$A1156&lt;&gt;"", MONTH($O1154) &lt;= 1, MONTH($P1154) &gt;= 1), IF($T1154 &lt;&gt; "", $H1154/$T1154, ""), ""), "")</f>
        <v/>
      </c>
      <c r="AI1154" s="10" t="str">
        <f ca="1">IFERROR(IF(AND(NOW()&lt;= EOMONTH(DATE(YEAR($P1154),2, 1), 0), Overall!$A1156&lt;&gt;"", MONTH($O1154) &lt;= 2, MONTH($P1154) &gt;= 2), IF($T1154 &lt;&gt; "", $H1154/$T1154, ""), ""), "")</f>
        <v/>
      </c>
      <c r="AJ1154" s="10" t="str">
        <f ca="1">IFERROR(IF(AND(NOW()&lt;= EOMONTH(DATE(YEAR($P1154),3, 1), 0), Overall!$A1156&lt;&gt;"", MONTH($O1154) &lt;= 3, MONTH($P1154) &gt;= 3), IF($T1154 &lt;&gt; "", $H1154/$T1154, ""), ""), "")</f>
        <v/>
      </c>
      <c r="AK1154" s="10" t="str">
        <f ca="1">IFERROR(IF(AND(NOW()&lt;= EOMONTH(DATE(YEAR($P1154),4, 1), 0), Overall!$A1156&lt;&gt;"", MONTH($O1154) &lt;= 4, MONTH($P1154) &gt;= 4), IF($T1154 &lt;&gt; "", $H1154/$T1154, ""), ""), "")</f>
        <v/>
      </c>
      <c r="AL1154" s="10" t="str">
        <f ca="1">IFERROR(IF(AND(NOW()&lt;= EOMONTH(DATE(YEAR($P1154),5, 1), 0), Overall!$A1156&lt;&gt;"", MONTH($O1154) &lt;= 5, MONTH($P1154) &gt;= 5), IF($T1154 &lt;&gt; "", $H1154/$T1154, ""), ""), "")</f>
        <v/>
      </c>
      <c r="AM1154" s="10" t="str">
        <f ca="1">IFERROR(IF(AND(NOW()&lt;= EOMONTH(DATE(YEAR($P1154),6, 1), 0), Overall!$A1156&lt;&gt;"", MONTH($O1154) &lt;= 6, MONTH($P1154) &gt;= 6), IF($T1154 &lt;&gt; "", $H1154/$T1154, ""), ""), "")</f>
        <v/>
      </c>
      <c r="AN1154" s="10" t="str">
        <f ca="1">IFERROR(IF(AND(NOW()&lt;= EOMONTH(DATE(YEAR($P1154),7, 1), 0), Overall!$A1156&lt;&gt;"", MONTH($O1154) &lt;= 7, MONTH($P1154) &gt;= 7), IF($T1154 &lt;&gt; "", $H1154/$T1154, ""), ""), "")</f>
        <v/>
      </c>
      <c r="AO1154" s="10" t="str">
        <f ca="1">IFERROR(IF(AND(NOW()&lt;= EOMONTH(DATE(YEAR($P1154),8, 1), 0), Overall!$A1156&lt;&gt;"", MONTH($O1154) &lt;= 8, MONTH($P1154) &gt;= 8), IF($T1154 &lt;&gt; "", $H1154/$T1154, ""), ""), "")</f>
        <v/>
      </c>
      <c r="AP1154" s="10" t="str">
        <f ca="1">IFERROR(IF(AND(NOW()&lt;= EOMONTH(DATE(YEAR($P1154),9, 1), 0), Overall!$A1156&lt;&gt;"", MONTH($O1154) &lt;= 9, MONTH($P1154) &gt;= 9), IF($T1154 &lt;&gt; "", $H1154/$T1154, ""), ""), "")</f>
        <v/>
      </c>
      <c r="AQ1154" s="10" t="str">
        <f ca="1">IFERROR(IF(AND(NOW()&lt;= EOMONTH(DATE(YEAR($P1154),10, 1), 0), Overall!$A1156&lt;&gt;"", MONTH($O1154) &lt;= 10, MONTH($P1154) &gt;= 10), IF($T1154 &lt;&gt; "", $H1154/$T1154, ""), ""), "")</f>
        <v/>
      </c>
      <c r="AR1154" s="10" t="str">
        <f ca="1">IFERROR(IF(AND(NOW()&lt;= EOMONTH(DATE(YEAR($P1154),11, 1), 0), Overall!$A1156&lt;&gt;"", MONTH($O1154) &lt;=11, MONTH($P1154) &gt;= 11), IF($T1154 &lt;&gt; "", $H1154/$T1154, ""), ""), "")</f>
        <v/>
      </c>
      <c r="AS1154" s="10" t="str">
        <f ca="1">IFERROR(IF(AND(NOW()&lt;= EOMONTH(DATE(YEAR($P1154),12, 1), 0), Overall!$A1156&lt;&gt;"", MONTH($O1154) &lt;= 12, MONTH($P1154) &gt;= 12), IF($T1154 &lt;&gt; "", $H1154/$T1154, ""), ""), "")</f>
        <v/>
      </c>
      <c r="AT1154" s="16">
        <f t="shared" ca="1" si="36"/>
        <v>0</v>
      </c>
    </row>
    <row r="1155" spans="1:46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6" t="str">
        <f>IF(Overall!T1157&lt;&gt;"",VALUE(Overall!T1157),"")</f>
        <v/>
      </c>
      <c r="O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P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Q1155" s="7" t="str">
        <f>IF(Overall!S1157&lt;&gt;"",_xlfn.VALUETOTEXT(Overall!S1157),"")</f>
        <v/>
      </c>
      <c r="R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S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T1155" s="5" t="str">
        <f t="shared" si="37"/>
        <v/>
      </c>
      <c r="U1155" s="10" t="str">
        <f>IF(Overall!$A1157&lt;&gt;"",IF(AND(MONTH($O1155) &lt;= 1, MONTH($P1155) &gt;= 1), IF($T1155 &lt;&gt; "", $H1155/$T1155, ""), ""),"")</f>
        <v/>
      </c>
      <c r="V1155" s="10" t="str">
        <f>IF(Overall!$A1157&lt;&gt;"",IF(AND(MONTH($O1155) &lt;= 2, MONTH($P1155) &gt;= 2), IF($T1155 &lt;&gt; "", $H1155/$T1155, ""), ""),"")</f>
        <v/>
      </c>
      <c r="W1155" s="10" t="str">
        <f>IF(Overall!$A1157&lt;&gt;"",IF(AND(MONTH($O1155) &lt;= 3, MONTH($P1155) &gt;= 3), IF($T1155 &lt;&gt; "", $H1155/$T1155, ""), ""),"")</f>
        <v/>
      </c>
      <c r="X1155" s="10" t="str">
        <f>IF(Overall!$A1157&lt;&gt;"",IF(AND(MONTH($O1155) &lt;= 4, MONTH($P1155) &gt;= 4), IF($T1155 &lt;&gt; "", $H1155/$T1155, ""), ""),"")</f>
        <v/>
      </c>
      <c r="Y1155" s="10" t="str">
        <f>IF(Overall!$A1157&lt;&gt;"",IF(AND(MONTH($O1155) &lt;= 5, MONTH($P1155) &gt;= 5), IF($T1155 &lt;&gt; "", $H1155/$T1155, ""), ""),"")</f>
        <v/>
      </c>
      <c r="Z1155" s="10" t="str">
        <f>IF(Overall!$A1157&lt;&gt;"",IF(AND(MONTH($O1155) &lt;= 6, MONTH($P1155) &gt;= 6), IF($T1155 &lt;&gt; "", $H1155/$T1155, ""), ""),"")</f>
        <v/>
      </c>
      <c r="AA1155" s="10" t="str">
        <f>IF(Overall!$A1157&lt;&gt;"",IF(AND(MONTH($O1155) &lt;= 7, MONTH($P1155) &gt;= 7 ), IF($T1155 &lt;&gt; "", $H1155/$T1155, ""), ""),"")</f>
        <v/>
      </c>
      <c r="AB1155" s="10" t="str">
        <f>IF(Overall!$A1157&lt;&gt;"",IF(AND(MONTH($O1155) &lt;= 8, MONTH($P1155) &gt;= 8), IF($T1155 &lt;&gt; "", $H1155/$T1155, ""), ""),"")</f>
        <v/>
      </c>
      <c r="AC1155" s="10" t="str">
        <f>IF(Overall!$A1157&lt;&gt;"",IF(AND(MONTH($O1155) &lt;= 9, MONTH($P1155) &gt;= 9), IF($T1155 &lt;&gt; "", $H1155/$T1155, ""), ""),"")</f>
        <v/>
      </c>
      <c r="AD1155" s="10" t="str">
        <f>IF(Overall!$A1157&lt;&gt;"",IF(AND(MONTH($O1155) &lt;= 10, MONTH($P1155) &gt;= 10), IF($T1155 &lt;&gt; "", $H1155/$T1155, ""), ""),"")</f>
        <v/>
      </c>
      <c r="AE1155" s="10" t="str">
        <f>IF(Overall!$A1157&lt;&gt;"",IF(AND(MONTH($O1155) &lt;= 11, MONTH($P1155) &gt;= 11), IF($T1155 &lt;&gt; "", $H1155/$T1155, ""), ""),"")</f>
        <v/>
      </c>
      <c r="AF1155" s="10" t="str">
        <f>IF(Overall!$A1157&lt;&gt;"",IF(AND(MONTH($O1155) &lt;= 12, MONTH($P1155) &gt;= 12), IF($T1155 &lt;&gt; "", $H1155/$T1155, ""), ""),"")</f>
        <v/>
      </c>
      <c r="AH1155" s="10" t="str">
        <f ca="1">IFERROR(IF(AND(NOW()&lt;= EOMONTH(DATE(YEAR($P1155),1, 1), 0), Overall!$A1157&lt;&gt;"", MONTH($O1155) &lt;= 1, MONTH($P1155) &gt;= 1), IF($T1155 &lt;&gt; "", $H1155/$T1155, ""), ""), "")</f>
        <v/>
      </c>
      <c r="AI1155" s="10" t="str">
        <f ca="1">IFERROR(IF(AND(NOW()&lt;= EOMONTH(DATE(YEAR($P1155),2, 1), 0), Overall!$A1157&lt;&gt;"", MONTH($O1155) &lt;= 2, MONTH($P1155) &gt;= 2), IF($T1155 &lt;&gt; "", $H1155/$T1155, ""), ""), "")</f>
        <v/>
      </c>
      <c r="AJ1155" s="10" t="str">
        <f ca="1">IFERROR(IF(AND(NOW()&lt;= EOMONTH(DATE(YEAR($P1155),3, 1), 0), Overall!$A1157&lt;&gt;"", MONTH($O1155) &lt;= 3, MONTH($P1155) &gt;= 3), IF($T1155 &lt;&gt; "", $H1155/$T1155, ""), ""), "")</f>
        <v/>
      </c>
      <c r="AK1155" s="10" t="str">
        <f ca="1">IFERROR(IF(AND(NOW()&lt;= EOMONTH(DATE(YEAR($P1155),4, 1), 0), Overall!$A1157&lt;&gt;"", MONTH($O1155) &lt;= 4, MONTH($P1155) &gt;= 4), IF($T1155 &lt;&gt; "", $H1155/$T1155, ""), ""), "")</f>
        <v/>
      </c>
      <c r="AL1155" s="10" t="str">
        <f ca="1">IFERROR(IF(AND(NOW()&lt;= EOMONTH(DATE(YEAR($P1155),5, 1), 0), Overall!$A1157&lt;&gt;"", MONTH($O1155) &lt;= 5, MONTH($P1155) &gt;= 5), IF($T1155 &lt;&gt; "", $H1155/$T1155, ""), ""), "")</f>
        <v/>
      </c>
      <c r="AM1155" s="10" t="str">
        <f ca="1">IFERROR(IF(AND(NOW()&lt;= EOMONTH(DATE(YEAR($P1155),6, 1), 0), Overall!$A1157&lt;&gt;"", MONTH($O1155) &lt;= 6, MONTH($P1155) &gt;= 6), IF($T1155 &lt;&gt; "", $H1155/$T1155, ""), ""), "")</f>
        <v/>
      </c>
      <c r="AN1155" s="10" t="str">
        <f ca="1">IFERROR(IF(AND(NOW()&lt;= EOMONTH(DATE(YEAR($P1155),7, 1), 0), Overall!$A1157&lt;&gt;"", MONTH($O1155) &lt;= 7, MONTH($P1155) &gt;= 7), IF($T1155 &lt;&gt; "", $H1155/$T1155, ""), ""), "")</f>
        <v/>
      </c>
      <c r="AO1155" s="10" t="str">
        <f ca="1">IFERROR(IF(AND(NOW()&lt;= EOMONTH(DATE(YEAR($P1155),8, 1), 0), Overall!$A1157&lt;&gt;"", MONTH($O1155) &lt;= 8, MONTH($P1155) &gt;= 8), IF($T1155 &lt;&gt; "", $H1155/$T1155, ""), ""), "")</f>
        <v/>
      </c>
      <c r="AP1155" s="10" t="str">
        <f ca="1">IFERROR(IF(AND(NOW()&lt;= EOMONTH(DATE(YEAR($P1155),9, 1), 0), Overall!$A1157&lt;&gt;"", MONTH($O1155) &lt;= 9, MONTH($P1155) &gt;= 9), IF($T1155 &lt;&gt; "", $H1155/$T1155, ""), ""), "")</f>
        <v/>
      </c>
      <c r="AQ1155" s="10" t="str">
        <f ca="1">IFERROR(IF(AND(NOW()&lt;= EOMONTH(DATE(YEAR($P1155),10, 1), 0), Overall!$A1157&lt;&gt;"", MONTH($O1155) &lt;= 10, MONTH($P1155) &gt;= 10), IF($T1155 &lt;&gt; "", $H1155/$T1155, ""), ""), "")</f>
        <v/>
      </c>
      <c r="AR1155" s="10" t="str">
        <f ca="1">IFERROR(IF(AND(NOW()&lt;= EOMONTH(DATE(YEAR($P1155),11, 1), 0), Overall!$A1157&lt;&gt;"", MONTH($O1155) &lt;=11, MONTH($P1155) &gt;= 11), IF($T1155 &lt;&gt; "", $H1155/$T1155, ""), ""), "")</f>
        <v/>
      </c>
      <c r="AS1155" s="10" t="str">
        <f ca="1">IFERROR(IF(AND(NOW()&lt;= EOMONTH(DATE(YEAR($P1155),12, 1), 0), Overall!$A1157&lt;&gt;"", MONTH($O1155) &lt;= 12, MONTH($P1155) &gt;= 12), IF($T1155 &lt;&gt; "", $H1155/$T1155, ""), ""), "")</f>
        <v/>
      </c>
      <c r="AT1155" s="16">
        <f t="shared" ca="1" si="36"/>
        <v>0</v>
      </c>
    </row>
    <row r="1156" spans="1:46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6" t="str">
        <f>IF(Overall!T1158&lt;&gt;"",VALUE(Overall!T1158),"")</f>
        <v/>
      </c>
      <c r="O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P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Q1156" s="7" t="str">
        <f>IF(Overall!S1158&lt;&gt;"",_xlfn.VALUETOTEXT(Overall!S1158),"")</f>
        <v/>
      </c>
      <c r="R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S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T1156" s="5" t="str">
        <f t="shared" si="37"/>
        <v/>
      </c>
      <c r="U1156" s="10" t="str">
        <f>IF(Overall!$A1158&lt;&gt;"",IF(AND(MONTH($O1156) &lt;= 1, MONTH($P1156) &gt;= 1), IF($T1156 &lt;&gt; "", $H1156/$T1156, ""), ""),"")</f>
        <v/>
      </c>
      <c r="V1156" s="10" t="str">
        <f>IF(Overall!$A1158&lt;&gt;"",IF(AND(MONTH($O1156) &lt;= 2, MONTH($P1156) &gt;= 2), IF($T1156 &lt;&gt; "", $H1156/$T1156, ""), ""),"")</f>
        <v/>
      </c>
      <c r="W1156" s="10" t="str">
        <f>IF(Overall!$A1158&lt;&gt;"",IF(AND(MONTH($O1156) &lt;= 3, MONTH($P1156) &gt;= 3), IF($T1156 &lt;&gt; "", $H1156/$T1156, ""), ""),"")</f>
        <v/>
      </c>
      <c r="X1156" s="10" t="str">
        <f>IF(Overall!$A1158&lt;&gt;"",IF(AND(MONTH($O1156) &lt;= 4, MONTH($P1156) &gt;= 4), IF($T1156 &lt;&gt; "", $H1156/$T1156, ""), ""),"")</f>
        <v/>
      </c>
      <c r="Y1156" s="10" t="str">
        <f>IF(Overall!$A1158&lt;&gt;"",IF(AND(MONTH($O1156) &lt;= 5, MONTH($P1156) &gt;= 5), IF($T1156 &lt;&gt; "", $H1156/$T1156, ""), ""),"")</f>
        <v/>
      </c>
      <c r="Z1156" s="10" t="str">
        <f>IF(Overall!$A1158&lt;&gt;"",IF(AND(MONTH($O1156) &lt;= 6, MONTH($P1156) &gt;= 6), IF($T1156 &lt;&gt; "", $H1156/$T1156, ""), ""),"")</f>
        <v/>
      </c>
      <c r="AA1156" s="10" t="str">
        <f>IF(Overall!$A1158&lt;&gt;"",IF(AND(MONTH($O1156) &lt;= 7, MONTH($P1156) &gt;= 7 ), IF($T1156 &lt;&gt; "", $H1156/$T1156, ""), ""),"")</f>
        <v/>
      </c>
      <c r="AB1156" s="10" t="str">
        <f>IF(Overall!$A1158&lt;&gt;"",IF(AND(MONTH($O1156) &lt;= 8, MONTH($P1156) &gt;= 8), IF($T1156 &lt;&gt; "", $H1156/$T1156, ""), ""),"")</f>
        <v/>
      </c>
      <c r="AC1156" s="10" t="str">
        <f>IF(Overall!$A1158&lt;&gt;"",IF(AND(MONTH($O1156) &lt;= 9, MONTH($P1156) &gt;= 9), IF($T1156 &lt;&gt; "", $H1156/$T1156, ""), ""),"")</f>
        <v/>
      </c>
      <c r="AD1156" s="10" t="str">
        <f>IF(Overall!$A1158&lt;&gt;"",IF(AND(MONTH($O1156) &lt;= 10, MONTH($P1156) &gt;= 10), IF($T1156 &lt;&gt; "", $H1156/$T1156, ""), ""),"")</f>
        <v/>
      </c>
      <c r="AE1156" s="10" t="str">
        <f>IF(Overall!$A1158&lt;&gt;"",IF(AND(MONTH($O1156) &lt;= 11, MONTH($P1156) &gt;= 11), IF($T1156 &lt;&gt; "", $H1156/$T1156, ""), ""),"")</f>
        <v/>
      </c>
      <c r="AF1156" s="10" t="str">
        <f>IF(Overall!$A1158&lt;&gt;"",IF(AND(MONTH($O1156) &lt;= 12, MONTH($P1156) &gt;= 12), IF($T1156 &lt;&gt; "", $H1156/$T1156, ""), ""),"")</f>
        <v/>
      </c>
      <c r="AH1156" s="10" t="str">
        <f ca="1">IFERROR(IF(AND(NOW()&lt;= EOMONTH(DATE(YEAR($P1156),1, 1), 0), Overall!$A1158&lt;&gt;"", MONTH($O1156) &lt;= 1, MONTH($P1156) &gt;= 1), IF($T1156 &lt;&gt; "", $H1156/$T1156, ""), ""), "")</f>
        <v/>
      </c>
      <c r="AI1156" s="10" t="str">
        <f ca="1">IFERROR(IF(AND(NOW()&lt;= EOMONTH(DATE(YEAR($P1156),2, 1), 0), Overall!$A1158&lt;&gt;"", MONTH($O1156) &lt;= 2, MONTH($P1156) &gt;= 2), IF($T1156 &lt;&gt; "", $H1156/$T1156, ""), ""), "")</f>
        <v/>
      </c>
      <c r="AJ1156" s="10" t="str">
        <f ca="1">IFERROR(IF(AND(NOW()&lt;= EOMONTH(DATE(YEAR($P1156),3, 1), 0), Overall!$A1158&lt;&gt;"", MONTH($O1156) &lt;= 3, MONTH($P1156) &gt;= 3), IF($T1156 &lt;&gt; "", $H1156/$T1156, ""), ""), "")</f>
        <v/>
      </c>
      <c r="AK1156" s="10" t="str">
        <f ca="1">IFERROR(IF(AND(NOW()&lt;= EOMONTH(DATE(YEAR($P1156),4, 1), 0), Overall!$A1158&lt;&gt;"", MONTH($O1156) &lt;= 4, MONTH($P1156) &gt;= 4), IF($T1156 &lt;&gt; "", $H1156/$T1156, ""), ""), "")</f>
        <v/>
      </c>
      <c r="AL1156" s="10" t="str">
        <f ca="1">IFERROR(IF(AND(NOW()&lt;= EOMONTH(DATE(YEAR($P1156),5, 1), 0), Overall!$A1158&lt;&gt;"", MONTH($O1156) &lt;= 5, MONTH($P1156) &gt;= 5), IF($T1156 &lt;&gt; "", $H1156/$T1156, ""), ""), "")</f>
        <v/>
      </c>
      <c r="AM1156" s="10" t="str">
        <f ca="1">IFERROR(IF(AND(NOW()&lt;= EOMONTH(DATE(YEAR($P1156),6, 1), 0), Overall!$A1158&lt;&gt;"", MONTH($O1156) &lt;= 6, MONTH($P1156) &gt;= 6), IF($T1156 &lt;&gt; "", $H1156/$T1156, ""), ""), "")</f>
        <v/>
      </c>
      <c r="AN1156" s="10" t="str">
        <f ca="1">IFERROR(IF(AND(NOW()&lt;= EOMONTH(DATE(YEAR($P1156),7, 1), 0), Overall!$A1158&lt;&gt;"", MONTH($O1156) &lt;= 7, MONTH($P1156) &gt;= 7), IF($T1156 &lt;&gt; "", $H1156/$T1156, ""), ""), "")</f>
        <v/>
      </c>
      <c r="AO1156" s="10" t="str">
        <f ca="1">IFERROR(IF(AND(NOW()&lt;= EOMONTH(DATE(YEAR($P1156),8, 1), 0), Overall!$A1158&lt;&gt;"", MONTH($O1156) &lt;= 8, MONTH($P1156) &gt;= 8), IF($T1156 &lt;&gt; "", $H1156/$T1156, ""), ""), "")</f>
        <v/>
      </c>
      <c r="AP1156" s="10" t="str">
        <f ca="1">IFERROR(IF(AND(NOW()&lt;= EOMONTH(DATE(YEAR($P1156),9, 1), 0), Overall!$A1158&lt;&gt;"", MONTH($O1156) &lt;= 9, MONTH($P1156) &gt;= 9), IF($T1156 &lt;&gt; "", $H1156/$T1156, ""), ""), "")</f>
        <v/>
      </c>
      <c r="AQ1156" s="10" t="str">
        <f ca="1">IFERROR(IF(AND(NOW()&lt;= EOMONTH(DATE(YEAR($P1156),10, 1), 0), Overall!$A1158&lt;&gt;"", MONTH($O1156) &lt;= 10, MONTH($P1156) &gt;= 10), IF($T1156 &lt;&gt; "", $H1156/$T1156, ""), ""), "")</f>
        <v/>
      </c>
      <c r="AR1156" s="10" t="str">
        <f ca="1">IFERROR(IF(AND(NOW()&lt;= EOMONTH(DATE(YEAR($P1156),11, 1), 0), Overall!$A1158&lt;&gt;"", MONTH($O1156) &lt;=11, MONTH($P1156) &gt;= 11), IF($T1156 &lt;&gt; "", $H1156/$T1156, ""), ""), "")</f>
        <v/>
      </c>
      <c r="AS1156" s="10" t="str">
        <f ca="1">IFERROR(IF(AND(NOW()&lt;= EOMONTH(DATE(YEAR($P1156),12, 1), 0), Overall!$A1158&lt;&gt;"", MONTH($O1156) &lt;= 12, MONTH($P1156) &gt;= 12), IF($T1156 &lt;&gt; "", $H1156/$T1156, ""), ""), "")</f>
        <v/>
      </c>
      <c r="AT1156" s="16">
        <f t="shared" ca="1" si="36"/>
        <v>0</v>
      </c>
    </row>
    <row r="1157" spans="1:46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6" t="str">
        <f>IF(Overall!T1159&lt;&gt;"",VALUE(Overall!T1159),"")</f>
        <v/>
      </c>
      <c r="O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P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Q1157" s="7" t="str">
        <f>IF(Overall!S1159&lt;&gt;"",_xlfn.VALUETOTEXT(Overall!S1159),"")</f>
        <v/>
      </c>
      <c r="R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S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T1157" s="5" t="str">
        <f t="shared" si="37"/>
        <v/>
      </c>
      <c r="U1157" s="10" t="str">
        <f>IF(Overall!$A1159&lt;&gt;"",IF(AND(MONTH($O1157) &lt;= 1, MONTH($P1157) &gt;= 1), IF($T1157 &lt;&gt; "", $H1157/$T1157, ""), ""),"")</f>
        <v/>
      </c>
      <c r="V1157" s="10" t="str">
        <f>IF(Overall!$A1159&lt;&gt;"",IF(AND(MONTH($O1157) &lt;= 2, MONTH($P1157) &gt;= 2), IF($T1157 &lt;&gt; "", $H1157/$T1157, ""), ""),"")</f>
        <v/>
      </c>
      <c r="W1157" s="10" t="str">
        <f>IF(Overall!$A1159&lt;&gt;"",IF(AND(MONTH($O1157) &lt;= 3, MONTH($P1157) &gt;= 3), IF($T1157 &lt;&gt; "", $H1157/$T1157, ""), ""),"")</f>
        <v/>
      </c>
      <c r="X1157" s="10" t="str">
        <f>IF(Overall!$A1159&lt;&gt;"",IF(AND(MONTH($O1157) &lt;= 4, MONTH($P1157) &gt;= 4), IF($T1157 &lt;&gt; "", $H1157/$T1157, ""), ""),"")</f>
        <v/>
      </c>
      <c r="Y1157" s="10" t="str">
        <f>IF(Overall!$A1159&lt;&gt;"",IF(AND(MONTH($O1157) &lt;= 5, MONTH($P1157) &gt;= 5), IF($T1157 &lt;&gt; "", $H1157/$T1157, ""), ""),"")</f>
        <v/>
      </c>
      <c r="Z1157" s="10" t="str">
        <f>IF(Overall!$A1159&lt;&gt;"",IF(AND(MONTH($O1157) &lt;= 6, MONTH($P1157) &gt;= 6), IF($T1157 &lt;&gt; "", $H1157/$T1157, ""), ""),"")</f>
        <v/>
      </c>
      <c r="AA1157" s="10" t="str">
        <f>IF(Overall!$A1159&lt;&gt;"",IF(AND(MONTH($O1157) &lt;= 7, MONTH($P1157) &gt;= 7 ), IF($T1157 &lt;&gt; "", $H1157/$T1157, ""), ""),"")</f>
        <v/>
      </c>
      <c r="AB1157" s="10" t="str">
        <f>IF(Overall!$A1159&lt;&gt;"",IF(AND(MONTH($O1157) &lt;= 8, MONTH($P1157) &gt;= 8), IF($T1157 &lt;&gt; "", $H1157/$T1157, ""), ""),"")</f>
        <v/>
      </c>
      <c r="AC1157" s="10" t="str">
        <f>IF(Overall!$A1159&lt;&gt;"",IF(AND(MONTH($O1157) &lt;= 9, MONTH($P1157) &gt;= 9), IF($T1157 &lt;&gt; "", $H1157/$T1157, ""), ""),"")</f>
        <v/>
      </c>
      <c r="AD1157" s="10" t="str">
        <f>IF(Overall!$A1159&lt;&gt;"",IF(AND(MONTH($O1157) &lt;= 10, MONTH($P1157) &gt;= 10), IF($T1157 &lt;&gt; "", $H1157/$T1157, ""), ""),"")</f>
        <v/>
      </c>
      <c r="AE1157" s="10" t="str">
        <f>IF(Overall!$A1159&lt;&gt;"",IF(AND(MONTH($O1157) &lt;= 11, MONTH($P1157) &gt;= 11), IF($T1157 &lt;&gt; "", $H1157/$T1157, ""), ""),"")</f>
        <v/>
      </c>
      <c r="AF1157" s="10" t="str">
        <f>IF(Overall!$A1159&lt;&gt;"",IF(AND(MONTH($O1157) &lt;= 12, MONTH($P1157) &gt;= 12), IF($T1157 &lt;&gt; "", $H1157/$T1157, ""), ""),"")</f>
        <v/>
      </c>
      <c r="AH1157" s="10" t="str">
        <f ca="1">IFERROR(IF(AND(NOW()&lt;= EOMONTH(DATE(YEAR($P1157),1, 1), 0), Overall!$A1159&lt;&gt;"", MONTH($O1157) &lt;= 1, MONTH($P1157) &gt;= 1), IF($T1157 &lt;&gt; "", $H1157/$T1157, ""), ""), "")</f>
        <v/>
      </c>
      <c r="AI1157" s="10" t="str">
        <f ca="1">IFERROR(IF(AND(NOW()&lt;= EOMONTH(DATE(YEAR($P1157),2, 1), 0), Overall!$A1159&lt;&gt;"", MONTH($O1157) &lt;= 2, MONTH($P1157) &gt;= 2), IF($T1157 &lt;&gt; "", $H1157/$T1157, ""), ""), "")</f>
        <v/>
      </c>
      <c r="AJ1157" s="10" t="str">
        <f ca="1">IFERROR(IF(AND(NOW()&lt;= EOMONTH(DATE(YEAR($P1157),3, 1), 0), Overall!$A1159&lt;&gt;"", MONTH($O1157) &lt;= 3, MONTH($P1157) &gt;= 3), IF($T1157 &lt;&gt; "", $H1157/$T1157, ""), ""), "")</f>
        <v/>
      </c>
      <c r="AK1157" s="10" t="str">
        <f ca="1">IFERROR(IF(AND(NOW()&lt;= EOMONTH(DATE(YEAR($P1157),4, 1), 0), Overall!$A1159&lt;&gt;"", MONTH($O1157) &lt;= 4, MONTH($P1157) &gt;= 4), IF($T1157 &lt;&gt; "", $H1157/$T1157, ""), ""), "")</f>
        <v/>
      </c>
      <c r="AL1157" s="10" t="str">
        <f ca="1">IFERROR(IF(AND(NOW()&lt;= EOMONTH(DATE(YEAR($P1157),5, 1), 0), Overall!$A1159&lt;&gt;"", MONTH($O1157) &lt;= 5, MONTH($P1157) &gt;= 5), IF($T1157 &lt;&gt; "", $H1157/$T1157, ""), ""), "")</f>
        <v/>
      </c>
      <c r="AM1157" s="10" t="str">
        <f ca="1">IFERROR(IF(AND(NOW()&lt;= EOMONTH(DATE(YEAR($P1157),6, 1), 0), Overall!$A1159&lt;&gt;"", MONTH($O1157) &lt;= 6, MONTH($P1157) &gt;= 6), IF($T1157 &lt;&gt; "", $H1157/$T1157, ""), ""), "")</f>
        <v/>
      </c>
      <c r="AN1157" s="10" t="str">
        <f ca="1">IFERROR(IF(AND(NOW()&lt;= EOMONTH(DATE(YEAR($P1157),7, 1), 0), Overall!$A1159&lt;&gt;"", MONTH($O1157) &lt;= 7, MONTH($P1157) &gt;= 7), IF($T1157 &lt;&gt; "", $H1157/$T1157, ""), ""), "")</f>
        <v/>
      </c>
      <c r="AO1157" s="10" t="str">
        <f ca="1">IFERROR(IF(AND(NOW()&lt;= EOMONTH(DATE(YEAR($P1157),8, 1), 0), Overall!$A1159&lt;&gt;"", MONTH($O1157) &lt;= 8, MONTH($P1157) &gt;= 8), IF($T1157 &lt;&gt; "", $H1157/$T1157, ""), ""), "")</f>
        <v/>
      </c>
      <c r="AP1157" s="10" t="str">
        <f ca="1">IFERROR(IF(AND(NOW()&lt;= EOMONTH(DATE(YEAR($P1157),9, 1), 0), Overall!$A1159&lt;&gt;"", MONTH($O1157) &lt;= 9, MONTH($P1157) &gt;= 9), IF($T1157 &lt;&gt; "", $H1157/$T1157, ""), ""), "")</f>
        <v/>
      </c>
      <c r="AQ1157" s="10" t="str">
        <f ca="1">IFERROR(IF(AND(NOW()&lt;= EOMONTH(DATE(YEAR($P1157),10, 1), 0), Overall!$A1159&lt;&gt;"", MONTH($O1157) &lt;= 10, MONTH($P1157) &gt;= 10), IF($T1157 &lt;&gt; "", $H1157/$T1157, ""), ""), "")</f>
        <v/>
      </c>
      <c r="AR1157" s="10" t="str">
        <f ca="1">IFERROR(IF(AND(NOW()&lt;= EOMONTH(DATE(YEAR($P1157),11, 1), 0), Overall!$A1159&lt;&gt;"", MONTH($O1157) &lt;=11, MONTH($P1157) &gt;= 11), IF($T1157 &lt;&gt; "", $H1157/$T1157, ""), ""), "")</f>
        <v/>
      </c>
      <c r="AS1157" s="10" t="str">
        <f ca="1">IFERROR(IF(AND(NOW()&lt;= EOMONTH(DATE(YEAR($P1157),12, 1), 0), Overall!$A1159&lt;&gt;"", MONTH($O1157) &lt;= 12, MONTH($P1157) &gt;= 12), IF($T1157 &lt;&gt; "", $H1157/$T1157, ""), ""), "")</f>
        <v/>
      </c>
      <c r="AT1157" s="16">
        <f t="shared" ca="1" si="36"/>
        <v>0</v>
      </c>
    </row>
    <row r="1158" spans="1:46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6" t="str">
        <f>IF(Overall!T1160&lt;&gt;"",VALUE(Overall!T1160),"")</f>
        <v/>
      </c>
      <c r="O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P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Q1158" s="7" t="str">
        <f>IF(Overall!S1160&lt;&gt;"",_xlfn.VALUETOTEXT(Overall!S1160),"")</f>
        <v/>
      </c>
      <c r="R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S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T1158" s="5" t="str">
        <f t="shared" si="37"/>
        <v/>
      </c>
      <c r="U1158" s="10" t="str">
        <f>IF(Overall!$A1160&lt;&gt;"",IF(AND(MONTH($O1158) &lt;= 1, MONTH($P1158) &gt;= 1), IF($T1158 &lt;&gt; "", $H1158/$T1158, ""), ""),"")</f>
        <v/>
      </c>
      <c r="V1158" s="10" t="str">
        <f>IF(Overall!$A1160&lt;&gt;"",IF(AND(MONTH($O1158) &lt;= 2, MONTH($P1158) &gt;= 2), IF($T1158 &lt;&gt; "", $H1158/$T1158, ""), ""),"")</f>
        <v/>
      </c>
      <c r="W1158" s="10" t="str">
        <f>IF(Overall!$A1160&lt;&gt;"",IF(AND(MONTH($O1158) &lt;= 3, MONTH($P1158) &gt;= 3), IF($T1158 &lt;&gt; "", $H1158/$T1158, ""), ""),"")</f>
        <v/>
      </c>
      <c r="X1158" s="10" t="str">
        <f>IF(Overall!$A1160&lt;&gt;"",IF(AND(MONTH($O1158) &lt;= 4, MONTH($P1158) &gt;= 4), IF($T1158 &lt;&gt; "", $H1158/$T1158, ""), ""),"")</f>
        <v/>
      </c>
      <c r="Y1158" s="10" t="str">
        <f>IF(Overall!$A1160&lt;&gt;"",IF(AND(MONTH($O1158) &lt;= 5, MONTH($P1158) &gt;= 5), IF($T1158 &lt;&gt; "", $H1158/$T1158, ""), ""),"")</f>
        <v/>
      </c>
      <c r="Z1158" s="10" t="str">
        <f>IF(Overall!$A1160&lt;&gt;"",IF(AND(MONTH($O1158) &lt;= 6, MONTH($P1158) &gt;= 6), IF($T1158 &lt;&gt; "", $H1158/$T1158, ""), ""),"")</f>
        <v/>
      </c>
      <c r="AA1158" s="10" t="str">
        <f>IF(Overall!$A1160&lt;&gt;"",IF(AND(MONTH($O1158) &lt;= 7, MONTH($P1158) &gt;= 7 ), IF($T1158 &lt;&gt; "", $H1158/$T1158, ""), ""),"")</f>
        <v/>
      </c>
      <c r="AB1158" s="10" t="str">
        <f>IF(Overall!$A1160&lt;&gt;"",IF(AND(MONTH($O1158) &lt;= 8, MONTH($P1158) &gt;= 8), IF($T1158 &lt;&gt; "", $H1158/$T1158, ""), ""),"")</f>
        <v/>
      </c>
      <c r="AC1158" s="10" t="str">
        <f>IF(Overall!$A1160&lt;&gt;"",IF(AND(MONTH($O1158) &lt;= 9, MONTH($P1158) &gt;= 9), IF($T1158 &lt;&gt; "", $H1158/$T1158, ""), ""),"")</f>
        <v/>
      </c>
      <c r="AD1158" s="10" t="str">
        <f>IF(Overall!$A1160&lt;&gt;"",IF(AND(MONTH($O1158) &lt;= 10, MONTH($P1158) &gt;= 10), IF($T1158 &lt;&gt; "", $H1158/$T1158, ""), ""),"")</f>
        <v/>
      </c>
      <c r="AE1158" s="10" t="str">
        <f>IF(Overall!$A1160&lt;&gt;"",IF(AND(MONTH($O1158) &lt;= 11, MONTH($P1158) &gt;= 11), IF($T1158 &lt;&gt; "", $H1158/$T1158, ""), ""),"")</f>
        <v/>
      </c>
      <c r="AF1158" s="10" t="str">
        <f>IF(Overall!$A1160&lt;&gt;"",IF(AND(MONTH($O1158) &lt;= 12, MONTH($P1158) &gt;= 12), IF($T1158 &lt;&gt; "", $H1158/$T1158, ""), ""),"")</f>
        <v/>
      </c>
      <c r="AH1158" s="10" t="str">
        <f ca="1">IFERROR(IF(AND(NOW()&lt;= EOMONTH(DATE(YEAR($P1158),1, 1), 0), Overall!$A1160&lt;&gt;"", MONTH($O1158) &lt;= 1, MONTH($P1158) &gt;= 1), IF($T1158 &lt;&gt; "", $H1158/$T1158, ""), ""), "")</f>
        <v/>
      </c>
      <c r="AI1158" s="10" t="str">
        <f ca="1">IFERROR(IF(AND(NOW()&lt;= EOMONTH(DATE(YEAR($P1158),2, 1), 0), Overall!$A1160&lt;&gt;"", MONTH($O1158) &lt;= 2, MONTH($P1158) &gt;= 2), IF($T1158 &lt;&gt; "", $H1158/$T1158, ""), ""), "")</f>
        <v/>
      </c>
      <c r="AJ1158" s="10" t="str">
        <f ca="1">IFERROR(IF(AND(NOW()&lt;= EOMONTH(DATE(YEAR($P1158),3, 1), 0), Overall!$A1160&lt;&gt;"", MONTH($O1158) &lt;= 3, MONTH($P1158) &gt;= 3), IF($T1158 &lt;&gt; "", $H1158/$T1158, ""), ""), "")</f>
        <v/>
      </c>
      <c r="AK1158" s="10" t="str">
        <f ca="1">IFERROR(IF(AND(NOW()&lt;= EOMONTH(DATE(YEAR($P1158),4, 1), 0), Overall!$A1160&lt;&gt;"", MONTH($O1158) &lt;= 4, MONTH($P1158) &gt;= 4), IF($T1158 &lt;&gt; "", $H1158/$T1158, ""), ""), "")</f>
        <v/>
      </c>
      <c r="AL1158" s="10" t="str">
        <f ca="1">IFERROR(IF(AND(NOW()&lt;= EOMONTH(DATE(YEAR($P1158),5, 1), 0), Overall!$A1160&lt;&gt;"", MONTH($O1158) &lt;= 5, MONTH($P1158) &gt;= 5), IF($T1158 &lt;&gt; "", $H1158/$T1158, ""), ""), "")</f>
        <v/>
      </c>
      <c r="AM1158" s="10" t="str">
        <f ca="1">IFERROR(IF(AND(NOW()&lt;= EOMONTH(DATE(YEAR($P1158),6, 1), 0), Overall!$A1160&lt;&gt;"", MONTH($O1158) &lt;= 6, MONTH($P1158) &gt;= 6), IF($T1158 &lt;&gt; "", $H1158/$T1158, ""), ""), "")</f>
        <v/>
      </c>
      <c r="AN1158" s="10" t="str">
        <f ca="1">IFERROR(IF(AND(NOW()&lt;= EOMONTH(DATE(YEAR($P1158),7, 1), 0), Overall!$A1160&lt;&gt;"", MONTH($O1158) &lt;= 7, MONTH($P1158) &gt;= 7), IF($T1158 &lt;&gt; "", $H1158/$T1158, ""), ""), "")</f>
        <v/>
      </c>
      <c r="AO1158" s="10" t="str">
        <f ca="1">IFERROR(IF(AND(NOW()&lt;= EOMONTH(DATE(YEAR($P1158),8, 1), 0), Overall!$A1160&lt;&gt;"", MONTH($O1158) &lt;= 8, MONTH($P1158) &gt;= 8), IF($T1158 &lt;&gt; "", $H1158/$T1158, ""), ""), "")</f>
        <v/>
      </c>
      <c r="AP1158" s="10" t="str">
        <f ca="1">IFERROR(IF(AND(NOW()&lt;= EOMONTH(DATE(YEAR($P1158),9, 1), 0), Overall!$A1160&lt;&gt;"", MONTH($O1158) &lt;= 9, MONTH($P1158) &gt;= 9), IF($T1158 &lt;&gt; "", $H1158/$T1158, ""), ""), "")</f>
        <v/>
      </c>
      <c r="AQ1158" s="10" t="str">
        <f ca="1">IFERROR(IF(AND(NOW()&lt;= EOMONTH(DATE(YEAR($P1158),10, 1), 0), Overall!$A1160&lt;&gt;"", MONTH($O1158) &lt;= 10, MONTH($P1158) &gt;= 10), IF($T1158 &lt;&gt; "", $H1158/$T1158, ""), ""), "")</f>
        <v/>
      </c>
      <c r="AR1158" s="10" t="str">
        <f ca="1">IFERROR(IF(AND(NOW()&lt;= EOMONTH(DATE(YEAR($P1158),11, 1), 0), Overall!$A1160&lt;&gt;"", MONTH($O1158) &lt;=11, MONTH($P1158) &gt;= 11), IF($T1158 &lt;&gt; "", $H1158/$T1158, ""), ""), "")</f>
        <v/>
      </c>
      <c r="AS1158" s="10" t="str">
        <f ca="1">IFERROR(IF(AND(NOW()&lt;= EOMONTH(DATE(YEAR($P1158),12, 1), 0), Overall!$A1160&lt;&gt;"", MONTH($O1158) &lt;= 12, MONTH($P1158) &gt;= 12), IF($T1158 &lt;&gt; "", $H1158/$T1158, ""), ""), "")</f>
        <v/>
      </c>
      <c r="AT1158" s="16">
        <f t="shared" ca="1" si="36"/>
        <v>0</v>
      </c>
    </row>
    <row r="1159" spans="1:46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6" t="str">
        <f>IF(Overall!T1161&lt;&gt;"",VALUE(Overall!T1161),"")</f>
        <v/>
      </c>
      <c r="O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P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Q1159" s="7" t="str">
        <f>IF(Overall!S1161&lt;&gt;"",_xlfn.VALUETOTEXT(Overall!S1161),"")</f>
        <v/>
      </c>
      <c r="R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S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T1159" s="5" t="str">
        <f t="shared" si="37"/>
        <v/>
      </c>
      <c r="U1159" s="10" t="str">
        <f>IF(Overall!$A1161&lt;&gt;"",IF(AND(MONTH($O1159) &lt;= 1, MONTH($P1159) &gt;= 1), IF($T1159 &lt;&gt; "", $H1159/$T1159, ""), ""),"")</f>
        <v/>
      </c>
      <c r="V1159" s="10" t="str">
        <f>IF(Overall!$A1161&lt;&gt;"",IF(AND(MONTH($O1159) &lt;= 2, MONTH($P1159) &gt;= 2), IF($T1159 &lt;&gt; "", $H1159/$T1159, ""), ""),"")</f>
        <v/>
      </c>
      <c r="W1159" s="10" t="str">
        <f>IF(Overall!$A1161&lt;&gt;"",IF(AND(MONTH($O1159) &lt;= 3, MONTH($P1159) &gt;= 3), IF($T1159 &lt;&gt; "", $H1159/$T1159, ""), ""),"")</f>
        <v/>
      </c>
      <c r="X1159" s="10" t="str">
        <f>IF(Overall!$A1161&lt;&gt;"",IF(AND(MONTH($O1159) &lt;= 4, MONTH($P1159) &gt;= 4), IF($T1159 &lt;&gt; "", $H1159/$T1159, ""), ""),"")</f>
        <v/>
      </c>
      <c r="Y1159" s="10" t="str">
        <f>IF(Overall!$A1161&lt;&gt;"",IF(AND(MONTH($O1159) &lt;= 5, MONTH($P1159) &gt;= 5), IF($T1159 &lt;&gt; "", $H1159/$T1159, ""), ""),"")</f>
        <v/>
      </c>
      <c r="Z1159" s="10" t="str">
        <f>IF(Overall!$A1161&lt;&gt;"",IF(AND(MONTH($O1159) &lt;= 6, MONTH($P1159) &gt;= 6), IF($T1159 &lt;&gt; "", $H1159/$T1159, ""), ""),"")</f>
        <v/>
      </c>
      <c r="AA1159" s="10" t="str">
        <f>IF(Overall!$A1161&lt;&gt;"",IF(AND(MONTH($O1159) &lt;= 7, MONTH($P1159) &gt;= 7 ), IF($T1159 &lt;&gt; "", $H1159/$T1159, ""), ""),"")</f>
        <v/>
      </c>
      <c r="AB1159" s="10" t="str">
        <f>IF(Overall!$A1161&lt;&gt;"",IF(AND(MONTH($O1159) &lt;= 8, MONTH($P1159) &gt;= 8), IF($T1159 &lt;&gt; "", $H1159/$T1159, ""), ""),"")</f>
        <v/>
      </c>
      <c r="AC1159" s="10" t="str">
        <f>IF(Overall!$A1161&lt;&gt;"",IF(AND(MONTH($O1159) &lt;= 9, MONTH($P1159) &gt;= 9), IF($T1159 &lt;&gt; "", $H1159/$T1159, ""), ""),"")</f>
        <v/>
      </c>
      <c r="AD1159" s="10" t="str">
        <f>IF(Overall!$A1161&lt;&gt;"",IF(AND(MONTH($O1159) &lt;= 10, MONTH($P1159) &gt;= 10), IF($T1159 &lt;&gt; "", $H1159/$T1159, ""), ""),"")</f>
        <v/>
      </c>
      <c r="AE1159" s="10" t="str">
        <f>IF(Overall!$A1161&lt;&gt;"",IF(AND(MONTH($O1159) &lt;= 11, MONTH($P1159) &gt;= 11), IF($T1159 &lt;&gt; "", $H1159/$T1159, ""), ""),"")</f>
        <v/>
      </c>
      <c r="AF1159" s="10" t="str">
        <f>IF(Overall!$A1161&lt;&gt;"",IF(AND(MONTH($O1159) &lt;= 12, MONTH($P1159) &gt;= 12), IF($T1159 &lt;&gt; "", $H1159/$T1159, ""), ""),"")</f>
        <v/>
      </c>
      <c r="AH1159" s="10" t="str">
        <f ca="1">IFERROR(IF(AND(NOW()&lt;= EOMONTH(DATE(YEAR($P1159),1, 1), 0), Overall!$A1161&lt;&gt;"", MONTH($O1159) &lt;= 1, MONTH($P1159) &gt;= 1), IF($T1159 &lt;&gt; "", $H1159/$T1159, ""), ""), "")</f>
        <v/>
      </c>
      <c r="AI1159" s="10" t="str">
        <f ca="1">IFERROR(IF(AND(NOW()&lt;= EOMONTH(DATE(YEAR($P1159),2, 1), 0), Overall!$A1161&lt;&gt;"", MONTH($O1159) &lt;= 2, MONTH($P1159) &gt;= 2), IF($T1159 &lt;&gt; "", $H1159/$T1159, ""), ""), "")</f>
        <v/>
      </c>
      <c r="AJ1159" s="10" t="str">
        <f ca="1">IFERROR(IF(AND(NOW()&lt;= EOMONTH(DATE(YEAR($P1159),3, 1), 0), Overall!$A1161&lt;&gt;"", MONTH($O1159) &lt;= 3, MONTH($P1159) &gt;= 3), IF($T1159 &lt;&gt; "", $H1159/$T1159, ""), ""), "")</f>
        <v/>
      </c>
      <c r="AK1159" s="10" t="str">
        <f ca="1">IFERROR(IF(AND(NOW()&lt;= EOMONTH(DATE(YEAR($P1159),4, 1), 0), Overall!$A1161&lt;&gt;"", MONTH($O1159) &lt;= 4, MONTH($P1159) &gt;= 4), IF($T1159 &lt;&gt; "", $H1159/$T1159, ""), ""), "")</f>
        <v/>
      </c>
      <c r="AL1159" s="10" t="str">
        <f ca="1">IFERROR(IF(AND(NOW()&lt;= EOMONTH(DATE(YEAR($P1159),5, 1), 0), Overall!$A1161&lt;&gt;"", MONTH($O1159) &lt;= 5, MONTH($P1159) &gt;= 5), IF($T1159 &lt;&gt; "", $H1159/$T1159, ""), ""), "")</f>
        <v/>
      </c>
      <c r="AM1159" s="10" t="str">
        <f ca="1">IFERROR(IF(AND(NOW()&lt;= EOMONTH(DATE(YEAR($P1159),6, 1), 0), Overall!$A1161&lt;&gt;"", MONTH($O1159) &lt;= 6, MONTH($P1159) &gt;= 6), IF($T1159 &lt;&gt; "", $H1159/$T1159, ""), ""), "")</f>
        <v/>
      </c>
      <c r="AN1159" s="10" t="str">
        <f ca="1">IFERROR(IF(AND(NOW()&lt;= EOMONTH(DATE(YEAR($P1159),7, 1), 0), Overall!$A1161&lt;&gt;"", MONTH($O1159) &lt;= 7, MONTH($P1159) &gt;= 7), IF($T1159 &lt;&gt; "", $H1159/$T1159, ""), ""), "")</f>
        <v/>
      </c>
      <c r="AO1159" s="10" t="str">
        <f ca="1">IFERROR(IF(AND(NOW()&lt;= EOMONTH(DATE(YEAR($P1159),8, 1), 0), Overall!$A1161&lt;&gt;"", MONTH($O1159) &lt;= 8, MONTH($P1159) &gt;= 8), IF($T1159 &lt;&gt; "", $H1159/$T1159, ""), ""), "")</f>
        <v/>
      </c>
      <c r="AP1159" s="10" t="str">
        <f ca="1">IFERROR(IF(AND(NOW()&lt;= EOMONTH(DATE(YEAR($P1159),9, 1), 0), Overall!$A1161&lt;&gt;"", MONTH($O1159) &lt;= 9, MONTH($P1159) &gt;= 9), IF($T1159 &lt;&gt; "", $H1159/$T1159, ""), ""), "")</f>
        <v/>
      </c>
      <c r="AQ1159" s="10" t="str">
        <f ca="1">IFERROR(IF(AND(NOW()&lt;= EOMONTH(DATE(YEAR($P1159),10, 1), 0), Overall!$A1161&lt;&gt;"", MONTH($O1159) &lt;= 10, MONTH($P1159) &gt;= 10), IF($T1159 &lt;&gt; "", $H1159/$T1159, ""), ""), "")</f>
        <v/>
      </c>
      <c r="AR1159" s="10" t="str">
        <f ca="1">IFERROR(IF(AND(NOW()&lt;= EOMONTH(DATE(YEAR($P1159),11, 1), 0), Overall!$A1161&lt;&gt;"", MONTH($O1159) &lt;=11, MONTH($P1159) &gt;= 11), IF($T1159 &lt;&gt; "", $H1159/$T1159, ""), ""), "")</f>
        <v/>
      </c>
      <c r="AS1159" s="10" t="str">
        <f ca="1">IFERROR(IF(AND(NOW()&lt;= EOMONTH(DATE(YEAR($P1159),12, 1), 0), Overall!$A1161&lt;&gt;"", MONTH($O1159) &lt;= 12, MONTH($P1159) &gt;= 12), IF($T1159 &lt;&gt; "", $H1159/$T1159, ""), ""), "")</f>
        <v/>
      </c>
      <c r="AT1159" s="16">
        <f t="shared" ca="1" si="36"/>
        <v>0</v>
      </c>
    </row>
    <row r="1160" spans="1:46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6" t="str">
        <f>IF(Overall!T1162&lt;&gt;"",VALUE(Overall!T1162),"")</f>
        <v/>
      </c>
      <c r="O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P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Q1160" s="7" t="str">
        <f>IF(Overall!S1162&lt;&gt;"",_xlfn.VALUETOTEXT(Overall!S1162),"")</f>
        <v/>
      </c>
      <c r="R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S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T1160" s="5" t="str">
        <f t="shared" si="37"/>
        <v/>
      </c>
      <c r="U1160" s="10" t="str">
        <f>IF(Overall!$A1162&lt;&gt;"",IF(AND(MONTH($O1160) &lt;= 1, MONTH($P1160) &gt;= 1), IF($T1160 &lt;&gt; "", $H1160/$T1160, ""), ""),"")</f>
        <v/>
      </c>
      <c r="V1160" s="10" t="str">
        <f>IF(Overall!$A1162&lt;&gt;"",IF(AND(MONTH($O1160) &lt;= 2, MONTH($P1160) &gt;= 2), IF($T1160 &lt;&gt; "", $H1160/$T1160, ""), ""),"")</f>
        <v/>
      </c>
      <c r="W1160" s="10" t="str">
        <f>IF(Overall!$A1162&lt;&gt;"",IF(AND(MONTH($O1160) &lt;= 3, MONTH($P1160) &gt;= 3), IF($T1160 &lt;&gt; "", $H1160/$T1160, ""), ""),"")</f>
        <v/>
      </c>
      <c r="X1160" s="10" t="str">
        <f>IF(Overall!$A1162&lt;&gt;"",IF(AND(MONTH($O1160) &lt;= 4, MONTH($P1160) &gt;= 4), IF($T1160 &lt;&gt; "", $H1160/$T1160, ""), ""),"")</f>
        <v/>
      </c>
      <c r="Y1160" s="10" t="str">
        <f>IF(Overall!$A1162&lt;&gt;"",IF(AND(MONTH($O1160) &lt;= 5, MONTH($P1160) &gt;= 5), IF($T1160 &lt;&gt; "", $H1160/$T1160, ""), ""),"")</f>
        <v/>
      </c>
      <c r="Z1160" s="10" t="str">
        <f>IF(Overall!$A1162&lt;&gt;"",IF(AND(MONTH($O1160) &lt;= 6, MONTH($P1160) &gt;= 6), IF($T1160 &lt;&gt; "", $H1160/$T1160, ""), ""),"")</f>
        <v/>
      </c>
      <c r="AA1160" s="10" t="str">
        <f>IF(Overall!$A1162&lt;&gt;"",IF(AND(MONTH($O1160) &lt;= 7, MONTH($P1160) &gt;= 7 ), IF($T1160 &lt;&gt; "", $H1160/$T1160, ""), ""),"")</f>
        <v/>
      </c>
      <c r="AB1160" s="10" t="str">
        <f>IF(Overall!$A1162&lt;&gt;"",IF(AND(MONTH($O1160) &lt;= 8, MONTH($P1160) &gt;= 8), IF($T1160 &lt;&gt; "", $H1160/$T1160, ""), ""),"")</f>
        <v/>
      </c>
      <c r="AC1160" s="10" t="str">
        <f>IF(Overall!$A1162&lt;&gt;"",IF(AND(MONTH($O1160) &lt;= 9, MONTH($P1160) &gt;= 9), IF($T1160 &lt;&gt; "", $H1160/$T1160, ""), ""),"")</f>
        <v/>
      </c>
      <c r="AD1160" s="10" t="str">
        <f>IF(Overall!$A1162&lt;&gt;"",IF(AND(MONTH($O1160) &lt;= 10, MONTH($P1160) &gt;= 10), IF($T1160 &lt;&gt; "", $H1160/$T1160, ""), ""),"")</f>
        <v/>
      </c>
      <c r="AE1160" s="10" t="str">
        <f>IF(Overall!$A1162&lt;&gt;"",IF(AND(MONTH($O1160) &lt;= 11, MONTH($P1160) &gt;= 11), IF($T1160 &lt;&gt; "", $H1160/$T1160, ""), ""),"")</f>
        <v/>
      </c>
      <c r="AF1160" s="10" t="str">
        <f>IF(Overall!$A1162&lt;&gt;"",IF(AND(MONTH($O1160) &lt;= 12, MONTH($P1160) &gt;= 12), IF($T1160 &lt;&gt; "", $H1160/$T1160, ""), ""),"")</f>
        <v/>
      </c>
      <c r="AH1160" s="10" t="str">
        <f ca="1">IFERROR(IF(AND(NOW()&lt;= EOMONTH(DATE(YEAR($P1160),1, 1), 0), Overall!$A1162&lt;&gt;"", MONTH($O1160) &lt;= 1, MONTH($P1160) &gt;= 1), IF($T1160 &lt;&gt; "", $H1160/$T1160, ""), ""), "")</f>
        <v/>
      </c>
      <c r="AI1160" s="10" t="str">
        <f ca="1">IFERROR(IF(AND(NOW()&lt;= EOMONTH(DATE(YEAR($P1160),2, 1), 0), Overall!$A1162&lt;&gt;"", MONTH($O1160) &lt;= 2, MONTH($P1160) &gt;= 2), IF($T1160 &lt;&gt; "", $H1160/$T1160, ""), ""), "")</f>
        <v/>
      </c>
      <c r="AJ1160" s="10" t="str">
        <f ca="1">IFERROR(IF(AND(NOW()&lt;= EOMONTH(DATE(YEAR($P1160),3, 1), 0), Overall!$A1162&lt;&gt;"", MONTH($O1160) &lt;= 3, MONTH($P1160) &gt;= 3), IF($T1160 &lt;&gt; "", $H1160/$T1160, ""), ""), "")</f>
        <v/>
      </c>
      <c r="AK1160" s="10" t="str">
        <f ca="1">IFERROR(IF(AND(NOW()&lt;= EOMONTH(DATE(YEAR($P1160),4, 1), 0), Overall!$A1162&lt;&gt;"", MONTH($O1160) &lt;= 4, MONTH($P1160) &gt;= 4), IF($T1160 &lt;&gt; "", $H1160/$T1160, ""), ""), "")</f>
        <v/>
      </c>
      <c r="AL1160" s="10" t="str">
        <f ca="1">IFERROR(IF(AND(NOW()&lt;= EOMONTH(DATE(YEAR($P1160),5, 1), 0), Overall!$A1162&lt;&gt;"", MONTH($O1160) &lt;= 5, MONTH($P1160) &gt;= 5), IF($T1160 &lt;&gt; "", $H1160/$T1160, ""), ""), "")</f>
        <v/>
      </c>
      <c r="AM1160" s="10" t="str">
        <f ca="1">IFERROR(IF(AND(NOW()&lt;= EOMONTH(DATE(YEAR($P1160),6, 1), 0), Overall!$A1162&lt;&gt;"", MONTH($O1160) &lt;= 6, MONTH($P1160) &gt;= 6), IF($T1160 &lt;&gt; "", $H1160/$T1160, ""), ""), "")</f>
        <v/>
      </c>
      <c r="AN1160" s="10" t="str">
        <f ca="1">IFERROR(IF(AND(NOW()&lt;= EOMONTH(DATE(YEAR($P1160),7, 1), 0), Overall!$A1162&lt;&gt;"", MONTH($O1160) &lt;= 7, MONTH($P1160) &gt;= 7), IF($T1160 &lt;&gt; "", $H1160/$T1160, ""), ""), "")</f>
        <v/>
      </c>
      <c r="AO1160" s="10" t="str">
        <f ca="1">IFERROR(IF(AND(NOW()&lt;= EOMONTH(DATE(YEAR($P1160),8, 1), 0), Overall!$A1162&lt;&gt;"", MONTH($O1160) &lt;= 8, MONTH($P1160) &gt;= 8), IF($T1160 &lt;&gt; "", $H1160/$T1160, ""), ""), "")</f>
        <v/>
      </c>
      <c r="AP1160" s="10" t="str">
        <f ca="1">IFERROR(IF(AND(NOW()&lt;= EOMONTH(DATE(YEAR($P1160),9, 1), 0), Overall!$A1162&lt;&gt;"", MONTH($O1160) &lt;= 9, MONTH($P1160) &gt;= 9), IF($T1160 &lt;&gt; "", $H1160/$T1160, ""), ""), "")</f>
        <v/>
      </c>
      <c r="AQ1160" s="10" t="str">
        <f ca="1">IFERROR(IF(AND(NOW()&lt;= EOMONTH(DATE(YEAR($P1160),10, 1), 0), Overall!$A1162&lt;&gt;"", MONTH($O1160) &lt;= 10, MONTH($P1160) &gt;= 10), IF($T1160 &lt;&gt; "", $H1160/$T1160, ""), ""), "")</f>
        <v/>
      </c>
      <c r="AR1160" s="10" t="str">
        <f ca="1">IFERROR(IF(AND(NOW()&lt;= EOMONTH(DATE(YEAR($P1160),11, 1), 0), Overall!$A1162&lt;&gt;"", MONTH($O1160) &lt;=11, MONTH($P1160) &gt;= 11), IF($T1160 &lt;&gt; "", $H1160/$T1160, ""), ""), "")</f>
        <v/>
      </c>
      <c r="AS1160" s="10" t="str">
        <f ca="1">IFERROR(IF(AND(NOW()&lt;= EOMONTH(DATE(YEAR($P1160),12, 1), 0), Overall!$A1162&lt;&gt;"", MONTH($O1160) &lt;= 12, MONTH($P1160) &gt;= 12), IF($T1160 &lt;&gt; "", $H1160/$T1160, ""), ""), "")</f>
        <v/>
      </c>
      <c r="AT1160" s="16">
        <f t="shared" ca="1" si="36"/>
        <v>0</v>
      </c>
    </row>
    <row r="1161" spans="1:46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6" t="str">
        <f>IF(Overall!T1163&lt;&gt;"",VALUE(Overall!T1163),"")</f>
        <v/>
      </c>
      <c r="O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P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Q1161" s="7" t="str">
        <f>IF(Overall!S1163&lt;&gt;"",_xlfn.VALUETOTEXT(Overall!S1163),"")</f>
        <v/>
      </c>
      <c r="R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S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T1161" s="5" t="str">
        <f t="shared" si="37"/>
        <v/>
      </c>
      <c r="U1161" s="10" t="str">
        <f>IF(Overall!$A1163&lt;&gt;"",IF(AND(MONTH($O1161) &lt;= 1, MONTH($P1161) &gt;= 1), IF($T1161 &lt;&gt; "", $H1161/$T1161, ""), ""),"")</f>
        <v/>
      </c>
      <c r="V1161" s="10" t="str">
        <f>IF(Overall!$A1163&lt;&gt;"",IF(AND(MONTH($O1161) &lt;= 2, MONTH($P1161) &gt;= 2), IF($T1161 &lt;&gt; "", $H1161/$T1161, ""), ""),"")</f>
        <v/>
      </c>
      <c r="W1161" s="10" t="str">
        <f>IF(Overall!$A1163&lt;&gt;"",IF(AND(MONTH($O1161) &lt;= 3, MONTH($P1161) &gt;= 3), IF($T1161 &lt;&gt; "", $H1161/$T1161, ""), ""),"")</f>
        <v/>
      </c>
      <c r="X1161" s="10" t="str">
        <f>IF(Overall!$A1163&lt;&gt;"",IF(AND(MONTH($O1161) &lt;= 4, MONTH($P1161) &gt;= 4), IF($T1161 &lt;&gt; "", $H1161/$T1161, ""), ""),"")</f>
        <v/>
      </c>
      <c r="Y1161" s="10" t="str">
        <f>IF(Overall!$A1163&lt;&gt;"",IF(AND(MONTH($O1161) &lt;= 5, MONTH($P1161) &gt;= 5), IF($T1161 &lt;&gt; "", $H1161/$T1161, ""), ""),"")</f>
        <v/>
      </c>
      <c r="Z1161" s="10" t="str">
        <f>IF(Overall!$A1163&lt;&gt;"",IF(AND(MONTH($O1161) &lt;= 6, MONTH($P1161) &gt;= 6), IF($T1161 &lt;&gt; "", $H1161/$T1161, ""), ""),"")</f>
        <v/>
      </c>
      <c r="AA1161" s="10" t="str">
        <f>IF(Overall!$A1163&lt;&gt;"",IF(AND(MONTH($O1161) &lt;= 7, MONTH($P1161) &gt;= 7 ), IF($T1161 &lt;&gt; "", $H1161/$T1161, ""), ""),"")</f>
        <v/>
      </c>
      <c r="AB1161" s="10" t="str">
        <f>IF(Overall!$A1163&lt;&gt;"",IF(AND(MONTH($O1161) &lt;= 8, MONTH($P1161) &gt;= 8), IF($T1161 &lt;&gt; "", $H1161/$T1161, ""), ""),"")</f>
        <v/>
      </c>
      <c r="AC1161" s="10" t="str">
        <f>IF(Overall!$A1163&lt;&gt;"",IF(AND(MONTH($O1161) &lt;= 9, MONTH($P1161) &gt;= 9), IF($T1161 &lt;&gt; "", $H1161/$T1161, ""), ""),"")</f>
        <v/>
      </c>
      <c r="AD1161" s="10" t="str">
        <f>IF(Overall!$A1163&lt;&gt;"",IF(AND(MONTH($O1161) &lt;= 10, MONTH($P1161) &gt;= 10), IF($T1161 &lt;&gt; "", $H1161/$T1161, ""), ""),"")</f>
        <v/>
      </c>
      <c r="AE1161" s="10" t="str">
        <f>IF(Overall!$A1163&lt;&gt;"",IF(AND(MONTH($O1161) &lt;= 11, MONTH($P1161) &gt;= 11), IF($T1161 &lt;&gt; "", $H1161/$T1161, ""), ""),"")</f>
        <v/>
      </c>
      <c r="AF1161" s="10" t="str">
        <f>IF(Overall!$A1163&lt;&gt;"",IF(AND(MONTH($O1161) &lt;= 12, MONTH($P1161) &gt;= 12), IF($T1161 &lt;&gt; "", $H1161/$T1161, ""), ""),"")</f>
        <v/>
      </c>
      <c r="AH1161" s="10" t="str">
        <f ca="1">IFERROR(IF(AND(NOW()&lt;= EOMONTH(DATE(YEAR($P1161),1, 1), 0), Overall!$A1163&lt;&gt;"", MONTH($O1161) &lt;= 1, MONTH($P1161) &gt;= 1), IF($T1161 &lt;&gt; "", $H1161/$T1161, ""), ""), "")</f>
        <v/>
      </c>
      <c r="AI1161" s="10" t="str">
        <f ca="1">IFERROR(IF(AND(NOW()&lt;= EOMONTH(DATE(YEAR($P1161),2, 1), 0), Overall!$A1163&lt;&gt;"", MONTH($O1161) &lt;= 2, MONTH($P1161) &gt;= 2), IF($T1161 &lt;&gt; "", $H1161/$T1161, ""), ""), "")</f>
        <v/>
      </c>
      <c r="AJ1161" s="10" t="str">
        <f ca="1">IFERROR(IF(AND(NOW()&lt;= EOMONTH(DATE(YEAR($P1161),3, 1), 0), Overall!$A1163&lt;&gt;"", MONTH($O1161) &lt;= 3, MONTH($P1161) &gt;= 3), IF($T1161 &lt;&gt; "", $H1161/$T1161, ""), ""), "")</f>
        <v/>
      </c>
      <c r="AK1161" s="10" t="str">
        <f ca="1">IFERROR(IF(AND(NOW()&lt;= EOMONTH(DATE(YEAR($P1161),4, 1), 0), Overall!$A1163&lt;&gt;"", MONTH($O1161) &lt;= 4, MONTH($P1161) &gt;= 4), IF($T1161 &lt;&gt; "", $H1161/$T1161, ""), ""), "")</f>
        <v/>
      </c>
      <c r="AL1161" s="10" t="str">
        <f ca="1">IFERROR(IF(AND(NOW()&lt;= EOMONTH(DATE(YEAR($P1161),5, 1), 0), Overall!$A1163&lt;&gt;"", MONTH($O1161) &lt;= 5, MONTH($P1161) &gt;= 5), IF($T1161 &lt;&gt; "", $H1161/$T1161, ""), ""), "")</f>
        <v/>
      </c>
      <c r="AM1161" s="10" t="str">
        <f ca="1">IFERROR(IF(AND(NOW()&lt;= EOMONTH(DATE(YEAR($P1161),6, 1), 0), Overall!$A1163&lt;&gt;"", MONTH($O1161) &lt;= 6, MONTH($P1161) &gt;= 6), IF($T1161 &lt;&gt; "", $H1161/$T1161, ""), ""), "")</f>
        <v/>
      </c>
      <c r="AN1161" s="10" t="str">
        <f ca="1">IFERROR(IF(AND(NOW()&lt;= EOMONTH(DATE(YEAR($P1161),7, 1), 0), Overall!$A1163&lt;&gt;"", MONTH($O1161) &lt;= 7, MONTH($P1161) &gt;= 7), IF($T1161 &lt;&gt; "", $H1161/$T1161, ""), ""), "")</f>
        <v/>
      </c>
      <c r="AO1161" s="10" t="str">
        <f ca="1">IFERROR(IF(AND(NOW()&lt;= EOMONTH(DATE(YEAR($P1161),8, 1), 0), Overall!$A1163&lt;&gt;"", MONTH($O1161) &lt;= 8, MONTH($P1161) &gt;= 8), IF($T1161 &lt;&gt; "", $H1161/$T1161, ""), ""), "")</f>
        <v/>
      </c>
      <c r="AP1161" s="10" t="str">
        <f ca="1">IFERROR(IF(AND(NOW()&lt;= EOMONTH(DATE(YEAR($P1161),9, 1), 0), Overall!$A1163&lt;&gt;"", MONTH($O1161) &lt;= 9, MONTH($P1161) &gt;= 9), IF($T1161 &lt;&gt; "", $H1161/$T1161, ""), ""), "")</f>
        <v/>
      </c>
      <c r="AQ1161" s="10" t="str">
        <f ca="1">IFERROR(IF(AND(NOW()&lt;= EOMONTH(DATE(YEAR($P1161),10, 1), 0), Overall!$A1163&lt;&gt;"", MONTH($O1161) &lt;= 10, MONTH($P1161) &gt;= 10), IF($T1161 &lt;&gt; "", $H1161/$T1161, ""), ""), "")</f>
        <v/>
      </c>
      <c r="AR1161" s="10" t="str">
        <f ca="1">IFERROR(IF(AND(NOW()&lt;= EOMONTH(DATE(YEAR($P1161),11, 1), 0), Overall!$A1163&lt;&gt;"", MONTH($O1161) &lt;=11, MONTH($P1161) &gt;= 11), IF($T1161 &lt;&gt; "", $H1161/$T1161, ""), ""), "")</f>
        <v/>
      </c>
      <c r="AS1161" s="10" t="str">
        <f ca="1">IFERROR(IF(AND(NOW()&lt;= EOMONTH(DATE(YEAR($P1161),12, 1), 0), Overall!$A1163&lt;&gt;"", MONTH($O1161) &lt;= 12, MONTH($P1161) &gt;= 12), IF($T1161 &lt;&gt; "", $H1161/$T1161, ""), ""), "")</f>
        <v/>
      </c>
      <c r="AT1161" s="16">
        <f t="shared" ca="1" si="36"/>
        <v>0</v>
      </c>
    </row>
    <row r="1162" spans="1:46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6" t="str">
        <f>IF(Overall!T1164&lt;&gt;"",VALUE(Overall!T1164),"")</f>
        <v/>
      </c>
      <c r="O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P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Q1162" s="7" t="str">
        <f>IF(Overall!S1164&lt;&gt;"",_xlfn.VALUETOTEXT(Overall!S1164),"")</f>
        <v/>
      </c>
      <c r="R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S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T1162" s="5" t="str">
        <f t="shared" si="37"/>
        <v/>
      </c>
      <c r="U1162" s="10" t="str">
        <f>IF(Overall!$A1164&lt;&gt;"",IF(AND(MONTH($O1162) &lt;= 1, MONTH($P1162) &gt;= 1), IF($T1162 &lt;&gt; "", $H1162/$T1162, ""), ""),"")</f>
        <v/>
      </c>
      <c r="V1162" s="10" t="str">
        <f>IF(Overall!$A1164&lt;&gt;"",IF(AND(MONTH($O1162) &lt;= 2, MONTH($P1162) &gt;= 2), IF($T1162 &lt;&gt; "", $H1162/$T1162, ""), ""),"")</f>
        <v/>
      </c>
      <c r="W1162" s="10" t="str">
        <f>IF(Overall!$A1164&lt;&gt;"",IF(AND(MONTH($O1162) &lt;= 3, MONTH($P1162) &gt;= 3), IF($T1162 &lt;&gt; "", $H1162/$T1162, ""), ""),"")</f>
        <v/>
      </c>
      <c r="X1162" s="10" t="str">
        <f>IF(Overall!$A1164&lt;&gt;"",IF(AND(MONTH($O1162) &lt;= 4, MONTH($P1162) &gt;= 4), IF($T1162 &lt;&gt; "", $H1162/$T1162, ""), ""),"")</f>
        <v/>
      </c>
      <c r="Y1162" s="10" t="str">
        <f>IF(Overall!$A1164&lt;&gt;"",IF(AND(MONTH($O1162) &lt;= 5, MONTH($P1162) &gt;= 5), IF($T1162 &lt;&gt; "", $H1162/$T1162, ""), ""),"")</f>
        <v/>
      </c>
      <c r="Z1162" s="10" t="str">
        <f>IF(Overall!$A1164&lt;&gt;"",IF(AND(MONTH($O1162) &lt;= 6, MONTH($P1162) &gt;= 6), IF($T1162 &lt;&gt; "", $H1162/$T1162, ""), ""),"")</f>
        <v/>
      </c>
      <c r="AA1162" s="10" t="str">
        <f>IF(Overall!$A1164&lt;&gt;"",IF(AND(MONTH($O1162) &lt;= 7, MONTH($P1162) &gt;= 7 ), IF($T1162 &lt;&gt; "", $H1162/$T1162, ""), ""),"")</f>
        <v/>
      </c>
      <c r="AB1162" s="10" t="str">
        <f>IF(Overall!$A1164&lt;&gt;"",IF(AND(MONTH($O1162) &lt;= 8, MONTH($P1162) &gt;= 8), IF($T1162 &lt;&gt; "", $H1162/$T1162, ""), ""),"")</f>
        <v/>
      </c>
      <c r="AC1162" s="10" t="str">
        <f>IF(Overall!$A1164&lt;&gt;"",IF(AND(MONTH($O1162) &lt;= 9, MONTH($P1162) &gt;= 9), IF($T1162 &lt;&gt; "", $H1162/$T1162, ""), ""),"")</f>
        <v/>
      </c>
      <c r="AD1162" s="10" t="str">
        <f>IF(Overall!$A1164&lt;&gt;"",IF(AND(MONTH($O1162) &lt;= 10, MONTH($P1162) &gt;= 10), IF($T1162 &lt;&gt; "", $H1162/$T1162, ""), ""),"")</f>
        <v/>
      </c>
      <c r="AE1162" s="10" t="str">
        <f>IF(Overall!$A1164&lt;&gt;"",IF(AND(MONTH($O1162) &lt;= 11, MONTH($P1162) &gt;= 11), IF($T1162 &lt;&gt; "", $H1162/$T1162, ""), ""),"")</f>
        <v/>
      </c>
      <c r="AF1162" s="10" t="str">
        <f>IF(Overall!$A1164&lt;&gt;"",IF(AND(MONTH($O1162) &lt;= 12, MONTH($P1162) &gt;= 12), IF($T1162 &lt;&gt; "", $H1162/$T1162, ""), ""),"")</f>
        <v/>
      </c>
      <c r="AH1162" s="10" t="str">
        <f ca="1">IFERROR(IF(AND(NOW()&lt;= EOMONTH(DATE(YEAR($P1162),1, 1), 0), Overall!$A1164&lt;&gt;"", MONTH($O1162) &lt;= 1, MONTH($P1162) &gt;= 1), IF($T1162 &lt;&gt; "", $H1162/$T1162, ""), ""), "")</f>
        <v/>
      </c>
      <c r="AI1162" s="10" t="str">
        <f ca="1">IFERROR(IF(AND(NOW()&lt;= EOMONTH(DATE(YEAR($P1162),2, 1), 0), Overall!$A1164&lt;&gt;"", MONTH($O1162) &lt;= 2, MONTH($P1162) &gt;= 2), IF($T1162 &lt;&gt; "", $H1162/$T1162, ""), ""), "")</f>
        <v/>
      </c>
      <c r="AJ1162" s="10" t="str">
        <f ca="1">IFERROR(IF(AND(NOW()&lt;= EOMONTH(DATE(YEAR($P1162),3, 1), 0), Overall!$A1164&lt;&gt;"", MONTH($O1162) &lt;= 3, MONTH($P1162) &gt;= 3), IF($T1162 &lt;&gt; "", $H1162/$T1162, ""), ""), "")</f>
        <v/>
      </c>
      <c r="AK1162" s="10" t="str">
        <f ca="1">IFERROR(IF(AND(NOW()&lt;= EOMONTH(DATE(YEAR($P1162),4, 1), 0), Overall!$A1164&lt;&gt;"", MONTH($O1162) &lt;= 4, MONTH($P1162) &gt;= 4), IF($T1162 &lt;&gt; "", $H1162/$T1162, ""), ""), "")</f>
        <v/>
      </c>
      <c r="AL1162" s="10" t="str">
        <f ca="1">IFERROR(IF(AND(NOW()&lt;= EOMONTH(DATE(YEAR($P1162),5, 1), 0), Overall!$A1164&lt;&gt;"", MONTH($O1162) &lt;= 5, MONTH($P1162) &gt;= 5), IF($T1162 &lt;&gt; "", $H1162/$T1162, ""), ""), "")</f>
        <v/>
      </c>
      <c r="AM1162" s="10" t="str">
        <f ca="1">IFERROR(IF(AND(NOW()&lt;= EOMONTH(DATE(YEAR($P1162),6, 1), 0), Overall!$A1164&lt;&gt;"", MONTH($O1162) &lt;= 6, MONTH($P1162) &gt;= 6), IF($T1162 &lt;&gt; "", $H1162/$T1162, ""), ""), "")</f>
        <v/>
      </c>
      <c r="AN1162" s="10" t="str">
        <f ca="1">IFERROR(IF(AND(NOW()&lt;= EOMONTH(DATE(YEAR($P1162),7, 1), 0), Overall!$A1164&lt;&gt;"", MONTH($O1162) &lt;= 7, MONTH($P1162) &gt;= 7), IF($T1162 &lt;&gt; "", $H1162/$T1162, ""), ""), "")</f>
        <v/>
      </c>
      <c r="AO1162" s="10" t="str">
        <f ca="1">IFERROR(IF(AND(NOW()&lt;= EOMONTH(DATE(YEAR($P1162),8, 1), 0), Overall!$A1164&lt;&gt;"", MONTH($O1162) &lt;= 8, MONTH($P1162) &gt;= 8), IF($T1162 &lt;&gt; "", $H1162/$T1162, ""), ""), "")</f>
        <v/>
      </c>
      <c r="AP1162" s="10" t="str">
        <f ca="1">IFERROR(IF(AND(NOW()&lt;= EOMONTH(DATE(YEAR($P1162),9, 1), 0), Overall!$A1164&lt;&gt;"", MONTH($O1162) &lt;= 9, MONTH($P1162) &gt;= 9), IF($T1162 &lt;&gt; "", $H1162/$T1162, ""), ""), "")</f>
        <v/>
      </c>
      <c r="AQ1162" s="10" t="str">
        <f ca="1">IFERROR(IF(AND(NOW()&lt;= EOMONTH(DATE(YEAR($P1162),10, 1), 0), Overall!$A1164&lt;&gt;"", MONTH($O1162) &lt;= 10, MONTH($P1162) &gt;= 10), IF($T1162 &lt;&gt; "", $H1162/$T1162, ""), ""), "")</f>
        <v/>
      </c>
      <c r="AR1162" s="10" t="str">
        <f ca="1">IFERROR(IF(AND(NOW()&lt;= EOMONTH(DATE(YEAR($P1162),11, 1), 0), Overall!$A1164&lt;&gt;"", MONTH($O1162) &lt;=11, MONTH($P1162) &gt;= 11), IF($T1162 &lt;&gt; "", $H1162/$T1162, ""), ""), "")</f>
        <v/>
      </c>
      <c r="AS1162" s="10" t="str">
        <f ca="1">IFERROR(IF(AND(NOW()&lt;= EOMONTH(DATE(YEAR($P1162),12, 1), 0), Overall!$A1164&lt;&gt;"", MONTH($O1162) &lt;= 12, MONTH($P1162) &gt;= 12), IF($T1162 &lt;&gt; "", $H1162/$T1162, ""), ""), "")</f>
        <v/>
      </c>
      <c r="AT1162" s="16">
        <f t="shared" ca="1" si="36"/>
        <v>0</v>
      </c>
    </row>
    <row r="1163" spans="1:46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6" t="str">
        <f>IF(Overall!T1165&lt;&gt;"",VALUE(Overall!T1165),"")</f>
        <v/>
      </c>
      <c r="O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P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Q1163" s="7" t="str">
        <f>IF(Overall!S1165&lt;&gt;"",_xlfn.VALUETOTEXT(Overall!S1165),"")</f>
        <v/>
      </c>
      <c r="R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S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T1163" s="5" t="str">
        <f t="shared" si="37"/>
        <v/>
      </c>
      <c r="U1163" s="10" t="str">
        <f>IF(Overall!$A1165&lt;&gt;"",IF(AND(MONTH($O1163) &lt;= 1, MONTH($P1163) &gt;= 1), IF($T1163 &lt;&gt; "", $H1163/$T1163, ""), ""),"")</f>
        <v/>
      </c>
      <c r="V1163" s="10" t="str">
        <f>IF(Overall!$A1165&lt;&gt;"",IF(AND(MONTH($O1163) &lt;= 2, MONTH($P1163) &gt;= 2), IF($T1163 &lt;&gt; "", $H1163/$T1163, ""), ""),"")</f>
        <v/>
      </c>
      <c r="W1163" s="10" t="str">
        <f>IF(Overall!$A1165&lt;&gt;"",IF(AND(MONTH($O1163) &lt;= 3, MONTH($P1163) &gt;= 3), IF($T1163 &lt;&gt; "", $H1163/$T1163, ""), ""),"")</f>
        <v/>
      </c>
      <c r="X1163" s="10" t="str">
        <f>IF(Overall!$A1165&lt;&gt;"",IF(AND(MONTH($O1163) &lt;= 4, MONTH($P1163) &gt;= 4), IF($T1163 &lt;&gt; "", $H1163/$T1163, ""), ""),"")</f>
        <v/>
      </c>
      <c r="Y1163" s="10" t="str">
        <f>IF(Overall!$A1165&lt;&gt;"",IF(AND(MONTH($O1163) &lt;= 5, MONTH($P1163) &gt;= 5), IF($T1163 &lt;&gt; "", $H1163/$T1163, ""), ""),"")</f>
        <v/>
      </c>
      <c r="Z1163" s="10" t="str">
        <f>IF(Overall!$A1165&lt;&gt;"",IF(AND(MONTH($O1163) &lt;= 6, MONTH($P1163) &gt;= 6), IF($T1163 &lt;&gt; "", $H1163/$T1163, ""), ""),"")</f>
        <v/>
      </c>
      <c r="AA1163" s="10" t="str">
        <f>IF(Overall!$A1165&lt;&gt;"",IF(AND(MONTH($O1163) &lt;= 7, MONTH($P1163) &gt;= 7 ), IF($T1163 &lt;&gt; "", $H1163/$T1163, ""), ""),"")</f>
        <v/>
      </c>
      <c r="AB1163" s="10" t="str">
        <f>IF(Overall!$A1165&lt;&gt;"",IF(AND(MONTH($O1163) &lt;= 8, MONTH($P1163) &gt;= 8), IF($T1163 &lt;&gt; "", $H1163/$T1163, ""), ""),"")</f>
        <v/>
      </c>
      <c r="AC1163" s="10" t="str">
        <f>IF(Overall!$A1165&lt;&gt;"",IF(AND(MONTH($O1163) &lt;= 9, MONTH($P1163) &gt;= 9), IF($T1163 &lt;&gt; "", $H1163/$T1163, ""), ""),"")</f>
        <v/>
      </c>
      <c r="AD1163" s="10" t="str">
        <f>IF(Overall!$A1165&lt;&gt;"",IF(AND(MONTH($O1163) &lt;= 10, MONTH($P1163) &gt;= 10), IF($T1163 &lt;&gt; "", $H1163/$T1163, ""), ""),"")</f>
        <v/>
      </c>
      <c r="AE1163" s="10" t="str">
        <f>IF(Overall!$A1165&lt;&gt;"",IF(AND(MONTH($O1163) &lt;= 11, MONTH($P1163) &gt;= 11), IF($T1163 &lt;&gt; "", $H1163/$T1163, ""), ""),"")</f>
        <v/>
      </c>
      <c r="AF1163" s="10" t="str">
        <f>IF(Overall!$A1165&lt;&gt;"",IF(AND(MONTH($O1163) &lt;= 12, MONTH($P1163) &gt;= 12), IF($T1163 &lt;&gt; "", $H1163/$T1163, ""), ""),"")</f>
        <v/>
      </c>
      <c r="AH1163" s="10" t="str">
        <f ca="1">IFERROR(IF(AND(NOW()&lt;= EOMONTH(DATE(YEAR($P1163),1, 1), 0), Overall!$A1165&lt;&gt;"", MONTH($O1163) &lt;= 1, MONTH($P1163) &gt;= 1), IF($T1163 &lt;&gt; "", $H1163/$T1163, ""), ""), "")</f>
        <v/>
      </c>
      <c r="AI1163" s="10" t="str">
        <f ca="1">IFERROR(IF(AND(NOW()&lt;= EOMONTH(DATE(YEAR($P1163),2, 1), 0), Overall!$A1165&lt;&gt;"", MONTH($O1163) &lt;= 2, MONTH($P1163) &gt;= 2), IF($T1163 &lt;&gt; "", $H1163/$T1163, ""), ""), "")</f>
        <v/>
      </c>
      <c r="AJ1163" s="10" t="str">
        <f ca="1">IFERROR(IF(AND(NOW()&lt;= EOMONTH(DATE(YEAR($P1163),3, 1), 0), Overall!$A1165&lt;&gt;"", MONTH($O1163) &lt;= 3, MONTH($P1163) &gt;= 3), IF($T1163 &lt;&gt; "", $H1163/$T1163, ""), ""), "")</f>
        <v/>
      </c>
      <c r="AK1163" s="10" t="str">
        <f ca="1">IFERROR(IF(AND(NOW()&lt;= EOMONTH(DATE(YEAR($P1163),4, 1), 0), Overall!$A1165&lt;&gt;"", MONTH($O1163) &lt;= 4, MONTH($P1163) &gt;= 4), IF($T1163 &lt;&gt; "", $H1163/$T1163, ""), ""), "")</f>
        <v/>
      </c>
      <c r="AL1163" s="10" t="str">
        <f ca="1">IFERROR(IF(AND(NOW()&lt;= EOMONTH(DATE(YEAR($P1163),5, 1), 0), Overall!$A1165&lt;&gt;"", MONTH($O1163) &lt;= 5, MONTH($P1163) &gt;= 5), IF($T1163 &lt;&gt; "", $H1163/$T1163, ""), ""), "")</f>
        <v/>
      </c>
      <c r="AM1163" s="10" t="str">
        <f ca="1">IFERROR(IF(AND(NOW()&lt;= EOMONTH(DATE(YEAR($P1163),6, 1), 0), Overall!$A1165&lt;&gt;"", MONTH($O1163) &lt;= 6, MONTH($P1163) &gt;= 6), IF($T1163 &lt;&gt; "", $H1163/$T1163, ""), ""), "")</f>
        <v/>
      </c>
      <c r="AN1163" s="10" t="str">
        <f ca="1">IFERROR(IF(AND(NOW()&lt;= EOMONTH(DATE(YEAR($P1163),7, 1), 0), Overall!$A1165&lt;&gt;"", MONTH($O1163) &lt;= 7, MONTH($P1163) &gt;= 7), IF($T1163 &lt;&gt; "", $H1163/$T1163, ""), ""), "")</f>
        <v/>
      </c>
      <c r="AO1163" s="10" t="str">
        <f ca="1">IFERROR(IF(AND(NOW()&lt;= EOMONTH(DATE(YEAR($P1163),8, 1), 0), Overall!$A1165&lt;&gt;"", MONTH($O1163) &lt;= 8, MONTH($P1163) &gt;= 8), IF($T1163 &lt;&gt; "", $H1163/$T1163, ""), ""), "")</f>
        <v/>
      </c>
      <c r="AP1163" s="10" t="str">
        <f ca="1">IFERROR(IF(AND(NOW()&lt;= EOMONTH(DATE(YEAR($P1163),9, 1), 0), Overall!$A1165&lt;&gt;"", MONTH($O1163) &lt;= 9, MONTH($P1163) &gt;= 9), IF($T1163 &lt;&gt; "", $H1163/$T1163, ""), ""), "")</f>
        <v/>
      </c>
      <c r="AQ1163" s="10" t="str">
        <f ca="1">IFERROR(IF(AND(NOW()&lt;= EOMONTH(DATE(YEAR($P1163),10, 1), 0), Overall!$A1165&lt;&gt;"", MONTH($O1163) &lt;= 10, MONTH($P1163) &gt;= 10), IF($T1163 &lt;&gt; "", $H1163/$T1163, ""), ""), "")</f>
        <v/>
      </c>
      <c r="AR1163" s="10" t="str">
        <f ca="1">IFERROR(IF(AND(NOW()&lt;= EOMONTH(DATE(YEAR($P1163),11, 1), 0), Overall!$A1165&lt;&gt;"", MONTH($O1163) &lt;=11, MONTH($P1163) &gt;= 11), IF($T1163 &lt;&gt; "", $H1163/$T1163, ""), ""), "")</f>
        <v/>
      </c>
      <c r="AS1163" s="10" t="str">
        <f ca="1">IFERROR(IF(AND(NOW()&lt;= EOMONTH(DATE(YEAR($P1163),12, 1), 0), Overall!$A1165&lt;&gt;"", MONTH($O1163) &lt;= 12, MONTH($P1163) &gt;= 12), IF($T1163 &lt;&gt; "", $H1163/$T1163, ""), ""), "")</f>
        <v/>
      </c>
      <c r="AT1163" s="16">
        <f t="shared" ca="1" si="36"/>
        <v>0</v>
      </c>
    </row>
    <row r="1164" spans="1:46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6" t="str">
        <f>IF(Overall!T1166&lt;&gt;"",VALUE(Overall!T1166),"")</f>
        <v/>
      </c>
      <c r="O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P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Q1164" s="7" t="str">
        <f>IF(Overall!S1166&lt;&gt;"",_xlfn.VALUETOTEXT(Overall!S1166),"")</f>
        <v/>
      </c>
      <c r="R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S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T1164" s="5" t="str">
        <f t="shared" si="37"/>
        <v/>
      </c>
      <c r="U1164" s="10" t="str">
        <f>IF(Overall!$A1166&lt;&gt;"",IF(AND(MONTH($O1164) &lt;= 1, MONTH($P1164) &gt;= 1), IF($T1164 &lt;&gt; "", $H1164/$T1164, ""), ""),"")</f>
        <v/>
      </c>
      <c r="V1164" s="10" t="str">
        <f>IF(Overall!$A1166&lt;&gt;"",IF(AND(MONTH($O1164) &lt;= 2, MONTH($P1164) &gt;= 2), IF($T1164 &lt;&gt; "", $H1164/$T1164, ""), ""),"")</f>
        <v/>
      </c>
      <c r="W1164" s="10" t="str">
        <f>IF(Overall!$A1166&lt;&gt;"",IF(AND(MONTH($O1164) &lt;= 3, MONTH($P1164) &gt;= 3), IF($T1164 &lt;&gt; "", $H1164/$T1164, ""), ""),"")</f>
        <v/>
      </c>
      <c r="X1164" s="10" t="str">
        <f>IF(Overall!$A1166&lt;&gt;"",IF(AND(MONTH($O1164) &lt;= 4, MONTH($P1164) &gt;= 4), IF($T1164 &lt;&gt; "", $H1164/$T1164, ""), ""),"")</f>
        <v/>
      </c>
      <c r="Y1164" s="10" t="str">
        <f>IF(Overall!$A1166&lt;&gt;"",IF(AND(MONTH($O1164) &lt;= 5, MONTH($P1164) &gt;= 5), IF($T1164 &lt;&gt; "", $H1164/$T1164, ""), ""),"")</f>
        <v/>
      </c>
      <c r="Z1164" s="10" t="str">
        <f>IF(Overall!$A1166&lt;&gt;"",IF(AND(MONTH($O1164) &lt;= 6, MONTH($P1164) &gt;= 6), IF($T1164 &lt;&gt; "", $H1164/$T1164, ""), ""),"")</f>
        <v/>
      </c>
      <c r="AA1164" s="10" t="str">
        <f>IF(Overall!$A1166&lt;&gt;"",IF(AND(MONTH($O1164) &lt;= 7, MONTH($P1164) &gt;= 7 ), IF($T1164 &lt;&gt; "", $H1164/$T1164, ""), ""),"")</f>
        <v/>
      </c>
      <c r="AB1164" s="10" t="str">
        <f>IF(Overall!$A1166&lt;&gt;"",IF(AND(MONTH($O1164) &lt;= 8, MONTH($P1164) &gt;= 8), IF($T1164 &lt;&gt; "", $H1164/$T1164, ""), ""),"")</f>
        <v/>
      </c>
      <c r="AC1164" s="10" t="str">
        <f>IF(Overall!$A1166&lt;&gt;"",IF(AND(MONTH($O1164) &lt;= 9, MONTH($P1164) &gt;= 9), IF($T1164 &lt;&gt; "", $H1164/$T1164, ""), ""),"")</f>
        <v/>
      </c>
      <c r="AD1164" s="10" t="str">
        <f>IF(Overall!$A1166&lt;&gt;"",IF(AND(MONTH($O1164) &lt;= 10, MONTH($P1164) &gt;= 10), IF($T1164 &lt;&gt; "", $H1164/$T1164, ""), ""),"")</f>
        <v/>
      </c>
      <c r="AE1164" s="10" t="str">
        <f>IF(Overall!$A1166&lt;&gt;"",IF(AND(MONTH($O1164) &lt;= 11, MONTH($P1164) &gt;= 11), IF($T1164 &lt;&gt; "", $H1164/$T1164, ""), ""),"")</f>
        <v/>
      </c>
      <c r="AF1164" s="10" t="str">
        <f>IF(Overall!$A1166&lt;&gt;"",IF(AND(MONTH($O1164) &lt;= 12, MONTH($P1164) &gt;= 12), IF($T1164 &lt;&gt; "", $H1164/$T1164, ""), ""),"")</f>
        <v/>
      </c>
      <c r="AH1164" s="10" t="str">
        <f ca="1">IFERROR(IF(AND(NOW()&lt;= EOMONTH(DATE(YEAR($P1164),1, 1), 0), Overall!$A1166&lt;&gt;"", MONTH($O1164) &lt;= 1, MONTH($P1164) &gt;= 1), IF($T1164 &lt;&gt; "", $H1164/$T1164, ""), ""), "")</f>
        <v/>
      </c>
      <c r="AI1164" s="10" t="str">
        <f ca="1">IFERROR(IF(AND(NOW()&lt;= EOMONTH(DATE(YEAR($P1164),2, 1), 0), Overall!$A1166&lt;&gt;"", MONTH($O1164) &lt;= 2, MONTH($P1164) &gt;= 2), IF($T1164 &lt;&gt; "", $H1164/$T1164, ""), ""), "")</f>
        <v/>
      </c>
      <c r="AJ1164" s="10" t="str">
        <f ca="1">IFERROR(IF(AND(NOW()&lt;= EOMONTH(DATE(YEAR($P1164),3, 1), 0), Overall!$A1166&lt;&gt;"", MONTH($O1164) &lt;= 3, MONTH($P1164) &gt;= 3), IF($T1164 &lt;&gt; "", $H1164/$T1164, ""), ""), "")</f>
        <v/>
      </c>
      <c r="AK1164" s="10" t="str">
        <f ca="1">IFERROR(IF(AND(NOW()&lt;= EOMONTH(DATE(YEAR($P1164),4, 1), 0), Overall!$A1166&lt;&gt;"", MONTH($O1164) &lt;= 4, MONTH($P1164) &gt;= 4), IF($T1164 &lt;&gt; "", $H1164/$T1164, ""), ""), "")</f>
        <v/>
      </c>
      <c r="AL1164" s="10" t="str">
        <f ca="1">IFERROR(IF(AND(NOW()&lt;= EOMONTH(DATE(YEAR($P1164),5, 1), 0), Overall!$A1166&lt;&gt;"", MONTH($O1164) &lt;= 5, MONTH($P1164) &gt;= 5), IF($T1164 &lt;&gt; "", $H1164/$T1164, ""), ""), "")</f>
        <v/>
      </c>
      <c r="AM1164" s="10" t="str">
        <f ca="1">IFERROR(IF(AND(NOW()&lt;= EOMONTH(DATE(YEAR($P1164),6, 1), 0), Overall!$A1166&lt;&gt;"", MONTH($O1164) &lt;= 6, MONTH($P1164) &gt;= 6), IF($T1164 &lt;&gt; "", $H1164/$T1164, ""), ""), "")</f>
        <v/>
      </c>
      <c r="AN1164" s="10" t="str">
        <f ca="1">IFERROR(IF(AND(NOW()&lt;= EOMONTH(DATE(YEAR($P1164),7, 1), 0), Overall!$A1166&lt;&gt;"", MONTH($O1164) &lt;= 7, MONTH($P1164) &gt;= 7), IF($T1164 &lt;&gt; "", $H1164/$T1164, ""), ""), "")</f>
        <v/>
      </c>
      <c r="AO1164" s="10" t="str">
        <f ca="1">IFERROR(IF(AND(NOW()&lt;= EOMONTH(DATE(YEAR($P1164),8, 1), 0), Overall!$A1166&lt;&gt;"", MONTH($O1164) &lt;= 8, MONTH($P1164) &gt;= 8), IF($T1164 &lt;&gt; "", $H1164/$T1164, ""), ""), "")</f>
        <v/>
      </c>
      <c r="AP1164" s="10" t="str">
        <f ca="1">IFERROR(IF(AND(NOW()&lt;= EOMONTH(DATE(YEAR($P1164),9, 1), 0), Overall!$A1166&lt;&gt;"", MONTH($O1164) &lt;= 9, MONTH($P1164) &gt;= 9), IF($T1164 &lt;&gt; "", $H1164/$T1164, ""), ""), "")</f>
        <v/>
      </c>
      <c r="AQ1164" s="10" t="str">
        <f ca="1">IFERROR(IF(AND(NOW()&lt;= EOMONTH(DATE(YEAR($P1164),10, 1), 0), Overall!$A1166&lt;&gt;"", MONTH($O1164) &lt;= 10, MONTH($P1164) &gt;= 10), IF($T1164 &lt;&gt; "", $H1164/$T1164, ""), ""), "")</f>
        <v/>
      </c>
      <c r="AR1164" s="10" t="str">
        <f ca="1">IFERROR(IF(AND(NOW()&lt;= EOMONTH(DATE(YEAR($P1164),11, 1), 0), Overall!$A1166&lt;&gt;"", MONTH($O1164) &lt;=11, MONTH($P1164) &gt;= 11), IF($T1164 &lt;&gt; "", $H1164/$T1164, ""), ""), "")</f>
        <v/>
      </c>
      <c r="AS1164" s="10" t="str">
        <f ca="1">IFERROR(IF(AND(NOW()&lt;= EOMONTH(DATE(YEAR($P1164),12, 1), 0), Overall!$A1166&lt;&gt;"", MONTH($O1164) &lt;= 12, MONTH($P1164) &gt;= 12), IF($T1164 &lt;&gt; "", $H1164/$T1164, ""), ""), "")</f>
        <v/>
      </c>
      <c r="AT1164" s="16">
        <f t="shared" ca="1" si="36"/>
        <v>0</v>
      </c>
    </row>
    <row r="1165" spans="1:46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6" t="str">
        <f>IF(Overall!T1167&lt;&gt;"",VALUE(Overall!T1167),"")</f>
        <v/>
      </c>
      <c r="O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P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Q1165" s="7" t="str">
        <f>IF(Overall!S1167&lt;&gt;"",_xlfn.VALUETOTEXT(Overall!S1167),"")</f>
        <v/>
      </c>
      <c r="R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S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T1165" s="5" t="str">
        <f t="shared" si="37"/>
        <v/>
      </c>
      <c r="U1165" s="10" t="str">
        <f>IF(Overall!$A1167&lt;&gt;"",IF(AND(MONTH($O1165) &lt;= 1, MONTH($P1165) &gt;= 1), IF($T1165 &lt;&gt; "", $H1165/$T1165, ""), ""),"")</f>
        <v/>
      </c>
      <c r="V1165" s="10" t="str">
        <f>IF(Overall!$A1167&lt;&gt;"",IF(AND(MONTH($O1165) &lt;= 2, MONTH($P1165) &gt;= 2), IF($T1165 &lt;&gt; "", $H1165/$T1165, ""), ""),"")</f>
        <v/>
      </c>
      <c r="W1165" s="10" t="str">
        <f>IF(Overall!$A1167&lt;&gt;"",IF(AND(MONTH($O1165) &lt;= 3, MONTH($P1165) &gt;= 3), IF($T1165 &lt;&gt; "", $H1165/$T1165, ""), ""),"")</f>
        <v/>
      </c>
      <c r="X1165" s="10" t="str">
        <f>IF(Overall!$A1167&lt;&gt;"",IF(AND(MONTH($O1165) &lt;= 4, MONTH($P1165) &gt;= 4), IF($T1165 &lt;&gt; "", $H1165/$T1165, ""), ""),"")</f>
        <v/>
      </c>
      <c r="Y1165" s="10" t="str">
        <f>IF(Overall!$A1167&lt;&gt;"",IF(AND(MONTH($O1165) &lt;= 5, MONTH($P1165) &gt;= 5), IF($T1165 &lt;&gt; "", $H1165/$T1165, ""), ""),"")</f>
        <v/>
      </c>
      <c r="Z1165" s="10" t="str">
        <f>IF(Overall!$A1167&lt;&gt;"",IF(AND(MONTH($O1165) &lt;= 6, MONTH($P1165) &gt;= 6), IF($T1165 &lt;&gt; "", $H1165/$T1165, ""), ""),"")</f>
        <v/>
      </c>
      <c r="AA1165" s="10" t="str">
        <f>IF(Overall!$A1167&lt;&gt;"",IF(AND(MONTH($O1165) &lt;= 7, MONTH($P1165) &gt;= 7 ), IF($T1165 &lt;&gt; "", $H1165/$T1165, ""), ""),"")</f>
        <v/>
      </c>
      <c r="AB1165" s="10" t="str">
        <f>IF(Overall!$A1167&lt;&gt;"",IF(AND(MONTH($O1165) &lt;= 8, MONTH($P1165) &gt;= 8), IF($T1165 &lt;&gt; "", $H1165/$T1165, ""), ""),"")</f>
        <v/>
      </c>
      <c r="AC1165" s="10" t="str">
        <f>IF(Overall!$A1167&lt;&gt;"",IF(AND(MONTH($O1165) &lt;= 9, MONTH($P1165) &gt;= 9), IF($T1165 &lt;&gt; "", $H1165/$T1165, ""), ""),"")</f>
        <v/>
      </c>
      <c r="AD1165" s="10" t="str">
        <f>IF(Overall!$A1167&lt;&gt;"",IF(AND(MONTH($O1165) &lt;= 10, MONTH($P1165) &gt;= 10), IF($T1165 &lt;&gt; "", $H1165/$T1165, ""), ""),"")</f>
        <v/>
      </c>
      <c r="AE1165" s="10" t="str">
        <f>IF(Overall!$A1167&lt;&gt;"",IF(AND(MONTH($O1165) &lt;= 11, MONTH($P1165) &gt;= 11), IF($T1165 &lt;&gt; "", $H1165/$T1165, ""), ""),"")</f>
        <v/>
      </c>
      <c r="AF1165" s="10" t="str">
        <f>IF(Overall!$A1167&lt;&gt;"",IF(AND(MONTH($O1165) &lt;= 12, MONTH($P1165) &gt;= 12), IF($T1165 &lt;&gt; "", $H1165/$T1165, ""), ""),"")</f>
        <v/>
      </c>
      <c r="AH1165" s="10" t="str">
        <f ca="1">IFERROR(IF(AND(NOW()&lt;= EOMONTH(DATE(YEAR($P1165),1, 1), 0), Overall!$A1167&lt;&gt;"", MONTH($O1165) &lt;= 1, MONTH($P1165) &gt;= 1), IF($T1165 &lt;&gt; "", $H1165/$T1165, ""), ""), "")</f>
        <v/>
      </c>
      <c r="AI1165" s="10" t="str">
        <f ca="1">IFERROR(IF(AND(NOW()&lt;= EOMONTH(DATE(YEAR($P1165),2, 1), 0), Overall!$A1167&lt;&gt;"", MONTH($O1165) &lt;= 2, MONTH($P1165) &gt;= 2), IF($T1165 &lt;&gt; "", $H1165/$T1165, ""), ""), "")</f>
        <v/>
      </c>
      <c r="AJ1165" s="10" t="str">
        <f ca="1">IFERROR(IF(AND(NOW()&lt;= EOMONTH(DATE(YEAR($P1165),3, 1), 0), Overall!$A1167&lt;&gt;"", MONTH($O1165) &lt;= 3, MONTH($P1165) &gt;= 3), IF($T1165 &lt;&gt; "", $H1165/$T1165, ""), ""), "")</f>
        <v/>
      </c>
      <c r="AK1165" s="10" t="str">
        <f ca="1">IFERROR(IF(AND(NOW()&lt;= EOMONTH(DATE(YEAR($P1165),4, 1), 0), Overall!$A1167&lt;&gt;"", MONTH($O1165) &lt;= 4, MONTH($P1165) &gt;= 4), IF($T1165 &lt;&gt; "", $H1165/$T1165, ""), ""), "")</f>
        <v/>
      </c>
      <c r="AL1165" s="10" t="str">
        <f ca="1">IFERROR(IF(AND(NOW()&lt;= EOMONTH(DATE(YEAR($P1165),5, 1), 0), Overall!$A1167&lt;&gt;"", MONTH($O1165) &lt;= 5, MONTH($P1165) &gt;= 5), IF($T1165 &lt;&gt; "", $H1165/$T1165, ""), ""), "")</f>
        <v/>
      </c>
      <c r="AM1165" s="10" t="str">
        <f ca="1">IFERROR(IF(AND(NOW()&lt;= EOMONTH(DATE(YEAR($P1165),6, 1), 0), Overall!$A1167&lt;&gt;"", MONTH($O1165) &lt;= 6, MONTH($P1165) &gt;= 6), IF($T1165 &lt;&gt; "", $H1165/$T1165, ""), ""), "")</f>
        <v/>
      </c>
      <c r="AN1165" s="10" t="str">
        <f ca="1">IFERROR(IF(AND(NOW()&lt;= EOMONTH(DATE(YEAR($P1165),7, 1), 0), Overall!$A1167&lt;&gt;"", MONTH($O1165) &lt;= 7, MONTH($P1165) &gt;= 7), IF($T1165 &lt;&gt; "", $H1165/$T1165, ""), ""), "")</f>
        <v/>
      </c>
      <c r="AO1165" s="10" t="str">
        <f ca="1">IFERROR(IF(AND(NOW()&lt;= EOMONTH(DATE(YEAR($P1165),8, 1), 0), Overall!$A1167&lt;&gt;"", MONTH($O1165) &lt;= 8, MONTH($P1165) &gt;= 8), IF($T1165 &lt;&gt; "", $H1165/$T1165, ""), ""), "")</f>
        <v/>
      </c>
      <c r="AP1165" s="10" t="str">
        <f ca="1">IFERROR(IF(AND(NOW()&lt;= EOMONTH(DATE(YEAR($P1165),9, 1), 0), Overall!$A1167&lt;&gt;"", MONTH($O1165) &lt;= 9, MONTH($P1165) &gt;= 9), IF($T1165 &lt;&gt; "", $H1165/$T1165, ""), ""), "")</f>
        <v/>
      </c>
      <c r="AQ1165" s="10" t="str">
        <f ca="1">IFERROR(IF(AND(NOW()&lt;= EOMONTH(DATE(YEAR($P1165),10, 1), 0), Overall!$A1167&lt;&gt;"", MONTH($O1165) &lt;= 10, MONTH($P1165) &gt;= 10), IF($T1165 &lt;&gt; "", $H1165/$T1165, ""), ""), "")</f>
        <v/>
      </c>
      <c r="AR1165" s="10" t="str">
        <f ca="1">IFERROR(IF(AND(NOW()&lt;= EOMONTH(DATE(YEAR($P1165),11, 1), 0), Overall!$A1167&lt;&gt;"", MONTH($O1165) &lt;=11, MONTH($P1165) &gt;= 11), IF($T1165 &lt;&gt; "", $H1165/$T1165, ""), ""), "")</f>
        <v/>
      </c>
      <c r="AS1165" s="10" t="str">
        <f ca="1">IFERROR(IF(AND(NOW()&lt;= EOMONTH(DATE(YEAR($P1165),12, 1), 0), Overall!$A1167&lt;&gt;"", MONTH($O1165) &lt;= 12, MONTH($P1165) &gt;= 12), IF($T1165 &lt;&gt; "", $H1165/$T1165, ""), ""), "")</f>
        <v/>
      </c>
      <c r="AT1165" s="16">
        <f t="shared" ca="1" si="36"/>
        <v>0</v>
      </c>
    </row>
    <row r="1166" spans="1:46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6" t="str">
        <f>IF(Overall!T1168&lt;&gt;"",VALUE(Overall!T1168),"")</f>
        <v/>
      </c>
      <c r="O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P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Q1166" s="7" t="str">
        <f>IF(Overall!S1168&lt;&gt;"",_xlfn.VALUETOTEXT(Overall!S1168),"")</f>
        <v/>
      </c>
      <c r="R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S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T1166" s="5" t="str">
        <f t="shared" si="37"/>
        <v/>
      </c>
      <c r="U1166" s="10" t="str">
        <f>IF(Overall!$A1168&lt;&gt;"",IF(AND(MONTH($O1166) &lt;= 1, MONTH($P1166) &gt;= 1), IF($T1166 &lt;&gt; "", $H1166/$T1166, ""), ""),"")</f>
        <v/>
      </c>
      <c r="V1166" s="10" t="str">
        <f>IF(Overall!$A1168&lt;&gt;"",IF(AND(MONTH($O1166) &lt;= 2, MONTH($P1166) &gt;= 2), IF($T1166 &lt;&gt; "", $H1166/$T1166, ""), ""),"")</f>
        <v/>
      </c>
      <c r="W1166" s="10" t="str">
        <f>IF(Overall!$A1168&lt;&gt;"",IF(AND(MONTH($O1166) &lt;= 3, MONTH($P1166) &gt;= 3), IF($T1166 &lt;&gt; "", $H1166/$T1166, ""), ""),"")</f>
        <v/>
      </c>
      <c r="X1166" s="10" t="str">
        <f>IF(Overall!$A1168&lt;&gt;"",IF(AND(MONTH($O1166) &lt;= 4, MONTH($P1166) &gt;= 4), IF($T1166 &lt;&gt; "", $H1166/$T1166, ""), ""),"")</f>
        <v/>
      </c>
      <c r="Y1166" s="10" t="str">
        <f>IF(Overall!$A1168&lt;&gt;"",IF(AND(MONTH($O1166) &lt;= 5, MONTH($P1166) &gt;= 5), IF($T1166 &lt;&gt; "", $H1166/$T1166, ""), ""),"")</f>
        <v/>
      </c>
      <c r="Z1166" s="10" t="str">
        <f>IF(Overall!$A1168&lt;&gt;"",IF(AND(MONTH($O1166) &lt;= 6, MONTH($P1166) &gt;= 6), IF($T1166 &lt;&gt; "", $H1166/$T1166, ""), ""),"")</f>
        <v/>
      </c>
      <c r="AA1166" s="10" t="str">
        <f>IF(Overall!$A1168&lt;&gt;"",IF(AND(MONTH($O1166) &lt;= 7, MONTH($P1166) &gt;= 7 ), IF($T1166 &lt;&gt; "", $H1166/$T1166, ""), ""),"")</f>
        <v/>
      </c>
      <c r="AB1166" s="10" t="str">
        <f>IF(Overall!$A1168&lt;&gt;"",IF(AND(MONTH($O1166) &lt;= 8, MONTH($P1166) &gt;= 8), IF($T1166 &lt;&gt; "", $H1166/$T1166, ""), ""),"")</f>
        <v/>
      </c>
      <c r="AC1166" s="10" t="str">
        <f>IF(Overall!$A1168&lt;&gt;"",IF(AND(MONTH($O1166) &lt;= 9, MONTH($P1166) &gt;= 9), IF($T1166 &lt;&gt; "", $H1166/$T1166, ""), ""),"")</f>
        <v/>
      </c>
      <c r="AD1166" s="10" t="str">
        <f>IF(Overall!$A1168&lt;&gt;"",IF(AND(MONTH($O1166) &lt;= 10, MONTH($P1166) &gt;= 10), IF($T1166 &lt;&gt; "", $H1166/$T1166, ""), ""),"")</f>
        <v/>
      </c>
      <c r="AE1166" s="10" t="str">
        <f>IF(Overall!$A1168&lt;&gt;"",IF(AND(MONTH($O1166) &lt;= 11, MONTH($P1166) &gt;= 11), IF($T1166 &lt;&gt; "", $H1166/$T1166, ""), ""),"")</f>
        <v/>
      </c>
      <c r="AF1166" s="10" t="str">
        <f>IF(Overall!$A1168&lt;&gt;"",IF(AND(MONTH($O1166) &lt;= 12, MONTH($P1166) &gt;= 12), IF($T1166 &lt;&gt; "", $H1166/$T1166, ""), ""),"")</f>
        <v/>
      </c>
      <c r="AH1166" s="10" t="str">
        <f ca="1">IFERROR(IF(AND(NOW()&lt;= EOMONTH(DATE(YEAR($P1166),1, 1), 0), Overall!$A1168&lt;&gt;"", MONTH($O1166) &lt;= 1, MONTH($P1166) &gt;= 1), IF($T1166 &lt;&gt; "", $H1166/$T1166, ""), ""), "")</f>
        <v/>
      </c>
      <c r="AI1166" s="10" t="str">
        <f ca="1">IFERROR(IF(AND(NOW()&lt;= EOMONTH(DATE(YEAR($P1166),2, 1), 0), Overall!$A1168&lt;&gt;"", MONTH($O1166) &lt;= 2, MONTH($P1166) &gt;= 2), IF($T1166 &lt;&gt; "", $H1166/$T1166, ""), ""), "")</f>
        <v/>
      </c>
      <c r="AJ1166" s="10" t="str">
        <f ca="1">IFERROR(IF(AND(NOW()&lt;= EOMONTH(DATE(YEAR($P1166),3, 1), 0), Overall!$A1168&lt;&gt;"", MONTH($O1166) &lt;= 3, MONTH($P1166) &gt;= 3), IF($T1166 &lt;&gt; "", $H1166/$T1166, ""), ""), "")</f>
        <v/>
      </c>
      <c r="AK1166" s="10" t="str">
        <f ca="1">IFERROR(IF(AND(NOW()&lt;= EOMONTH(DATE(YEAR($P1166),4, 1), 0), Overall!$A1168&lt;&gt;"", MONTH($O1166) &lt;= 4, MONTH($P1166) &gt;= 4), IF($T1166 &lt;&gt; "", $H1166/$T1166, ""), ""), "")</f>
        <v/>
      </c>
      <c r="AL1166" s="10" t="str">
        <f ca="1">IFERROR(IF(AND(NOW()&lt;= EOMONTH(DATE(YEAR($P1166),5, 1), 0), Overall!$A1168&lt;&gt;"", MONTH($O1166) &lt;= 5, MONTH($P1166) &gt;= 5), IF($T1166 &lt;&gt; "", $H1166/$T1166, ""), ""), "")</f>
        <v/>
      </c>
      <c r="AM1166" s="10" t="str">
        <f ca="1">IFERROR(IF(AND(NOW()&lt;= EOMONTH(DATE(YEAR($P1166),6, 1), 0), Overall!$A1168&lt;&gt;"", MONTH($O1166) &lt;= 6, MONTH($P1166) &gt;= 6), IF($T1166 &lt;&gt; "", $H1166/$T1166, ""), ""), "")</f>
        <v/>
      </c>
      <c r="AN1166" s="10" t="str">
        <f ca="1">IFERROR(IF(AND(NOW()&lt;= EOMONTH(DATE(YEAR($P1166),7, 1), 0), Overall!$A1168&lt;&gt;"", MONTH($O1166) &lt;= 7, MONTH($P1166) &gt;= 7), IF($T1166 &lt;&gt; "", $H1166/$T1166, ""), ""), "")</f>
        <v/>
      </c>
      <c r="AO1166" s="10" t="str">
        <f ca="1">IFERROR(IF(AND(NOW()&lt;= EOMONTH(DATE(YEAR($P1166),8, 1), 0), Overall!$A1168&lt;&gt;"", MONTH($O1166) &lt;= 8, MONTH($P1166) &gt;= 8), IF($T1166 &lt;&gt; "", $H1166/$T1166, ""), ""), "")</f>
        <v/>
      </c>
      <c r="AP1166" s="10" t="str">
        <f ca="1">IFERROR(IF(AND(NOW()&lt;= EOMONTH(DATE(YEAR($P1166),9, 1), 0), Overall!$A1168&lt;&gt;"", MONTH($O1166) &lt;= 9, MONTH($P1166) &gt;= 9), IF($T1166 &lt;&gt; "", $H1166/$T1166, ""), ""), "")</f>
        <v/>
      </c>
      <c r="AQ1166" s="10" t="str">
        <f ca="1">IFERROR(IF(AND(NOW()&lt;= EOMONTH(DATE(YEAR($P1166),10, 1), 0), Overall!$A1168&lt;&gt;"", MONTH($O1166) &lt;= 10, MONTH($P1166) &gt;= 10), IF($T1166 &lt;&gt; "", $H1166/$T1166, ""), ""), "")</f>
        <v/>
      </c>
      <c r="AR1166" s="10" t="str">
        <f ca="1">IFERROR(IF(AND(NOW()&lt;= EOMONTH(DATE(YEAR($P1166),11, 1), 0), Overall!$A1168&lt;&gt;"", MONTH($O1166) &lt;=11, MONTH($P1166) &gt;= 11), IF($T1166 &lt;&gt; "", $H1166/$T1166, ""), ""), "")</f>
        <v/>
      </c>
      <c r="AS1166" s="10" t="str">
        <f ca="1">IFERROR(IF(AND(NOW()&lt;= EOMONTH(DATE(YEAR($P1166),12, 1), 0), Overall!$A1168&lt;&gt;"", MONTH($O1166) &lt;= 12, MONTH($P1166) &gt;= 12), IF($T1166 &lt;&gt; "", $H1166/$T1166, ""), ""), "")</f>
        <v/>
      </c>
      <c r="AT1166" s="16">
        <f t="shared" ca="1" si="36"/>
        <v>0</v>
      </c>
    </row>
    <row r="1167" spans="1:46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6" t="str">
        <f>IF(Overall!T1169&lt;&gt;"",VALUE(Overall!T1169),"")</f>
        <v/>
      </c>
      <c r="O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P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Q1167" s="7" t="str">
        <f>IF(Overall!S1169&lt;&gt;"",_xlfn.VALUETOTEXT(Overall!S1169),"")</f>
        <v/>
      </c>
      <c r="R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S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T1167" s="5" t="str">
        <f t="shared" si="37"/>
        <v/>
      </c>
      <c r="U1167" s="10" t="str">
        <f>IF(Overall!$A1169&lt;&gt;"",IF(AND(MONTH($O1167) &lt;= 1, MONTH($P1167) &gt;= 1), IF($T1167 &lt;&gt; "", $H1167/$T1167, ""), ""),"")</f>
        <v/>
      </c>
      <c r="V1167" s="10" t="str">
        <f>IF(Overall!$A1169&lt;&gt;"",IF(AND(MONTH($O1167) &lt;= 2, MONTH($P1167) &gt;= 2), IF($T1167 &lt;&gt; "", $H1167/$T1167, ""), ""),"")</f>
        <v/>
      </c>
      <c r="W1167" s="10" t="str">
        <f>IF(Overall!$A1169&lt;&gt;"",IF(AND(MONTH($O1167) &lt;= 3, MONTH($P1167) &gt;= 3), IF($T1167 &lt;&gt; "", $H1167/$T1167, ""), ""),"")</f>
        <v/>
      </c>
      <c r="X1167" s="10" t="str">
        <f>IF(Overall!$A1169&lt;&gt;"",IF(AND(MONTH($O1167) &lt;= 4, MONTH($P1167) &gt;= 4), IF($T1167 &lt;&gt; "", $H1167/$T1167, ""), ""),"")</f>
        <v/>
      </c>
      <c r="Y1167" s="10" t="str">
        <f>IF(Overall!$A1169&lt;&gt;"",IF(AND(MONTH($O1167) &lt;= 5, MONTH($P1167) &gt;= 5), IF($T1167 &lt;&gt; "", $H1167/$T1167, ""), ""),"")</f>
        <v/>
      </c>
      <c r="Z1167" s="10" t="str">
        <f>IF(Overall!$A1169&lt;&gt;"",IF(AND(MONTH($O1167) &lt;= 6, MONTH($P1167) &gt;= 6), IF($T1167 &lt;&gt; "", $H1167/$T1167, ""), ""),"")</f>
        <v/>
      </c>
      <c r="AA1167" s="10" t="str">
        <f>IF(Overall!$A1169&lt;&gt;"",IF(AND(MONTH($O1167) &lt;= 7, MONTH($P1167) &gt;= 7 ), IF($T1167 &lt;&gt; "", $H1167/$T1167, ""), ""),"")</f>
        <v/>
      </c>
      <c r="AB1167" s="10" t="str">
        <f>IF(Overall!$A1169&lt;&gt;"",IF(AND(MONTH($O1167) &lt;= 8, MONTH($P1167) &gt;= 8), IF($T1167 &lt;&gt; "", $H1167/$T1167, ""), ""),"")</f>
        <v/>
      </c>
      <c r="AC1167" s="10" t="str">
        <f>IF(Overall!$A1169&lt;&gt;"",IF(AND(MONTH($O1167) &lt;= 9, MONTH($P1167) &gt;= 9), IF($T1167 &lt;&gt; "", $H1167/$T1167, ""), ""),"")</f>
        <v/>
      </c>
      <c r="AD1167" s="10" t="str">
        <f>IF(Overall!$A1169&lt;&gt;"",IF(AND(MONTH($O1167) &lt;= 10, MONTH($P1167) &gt;= 10), IF($T1167 &lt;&gt; "", $H1167/$T1167, ""), ""),"")</f>
        <v/>
      </c>
      <c r="AE1167" s="10" t="str">
        <f>IF(Overall!$A1169&lt;&gt;"",IF(AND(MONTH($O1167) &lt;= 11, MONTH($P1167) &gt;= 11), IF($T1167 &lt;&gt; "", $H1167/$T1167, ""), ""),"")</f>
        <v/>
      </c>
      <c r="AF1167" s="10" t="str">
        <f>IF(Overall!$A1169&lt;&gt;"",IF(AND(MONTH($O1167) &lt;= 12, MONTH($P1167) &gt;= 12), IF($T1167 &lt;&gt; "", $H1167/$T1167, ""), ""),"")</f>
        <v/>
      </c>
      <c r="AH1167" s="10" t="str">
        <f ca="1">IFERROR(IF(AND(NOW()&lt;= EOMONTH(DATE(YEAR($P1167),1, 1), 0), Overall!$A1169&lt;&gt;"", MONTH($O1167) &lt;= 1, MONTH($P1167) &gt;= 1), IF($T1167 &lt;&gt; "", $H1167/$T1167, ""), ""), "")</f>
        <v/>
      </c>
      <c r="AI1167" s="10" t="str">
        <f ca="1">IFERROR(IF(AND(NOW()&lt;= EOMONTH(DATE(YEAR($P1167),2, 1), 0), Overall!$A1169&lt;&gt;"", MONTH($O1167) &lt;= 2, MONTH($P1167) &gt;= 2), IF($T1167 &lt;&gt; "", $H1167/$T1167, ""), ""), "")</f>
        <v/>
      </c>
      <c r="AJ1167" s="10" t="str">
        <f ca="1">IFERROR(IF(AND(NOW()&lt;= EOMONTH(DATE(YEAR($P1167),3, 1), 0), Overall!$A1169&lt;&gt;"", MONTH($O1167) &lt;= 3, MONTH($P1167) &gt;= 3), IF($T1167 &lt;&gt; "", $H1167/$T1167, ""), ""), "")</f>
        <v/>
      </c>
      <c r="AK1167" s="10" t="str">
        <f ca="1">IFERROR(IF(AND(NOW()&lt;= EOMONTH(DATE(YEAR($P1167),4, 1), 0), Overall!$A1169&lt;&gt;"", MONTH($O1167) &lt;= 4, MONTH($P1167) &gt;= 4), IF($T1167 &lt;&gt; "", $H1167/$T1167, ""), ""), "")</f>
        <v/>
      </c>
      <c r="AL1167" s="10" t="str">
        <f ca="1">IFERROR(IF(AND(NOW()&lt;= EOMONTH(DATE(YEAR($P1167),5, 1), 0), Overall!$A1169&lt;&gt;"", MONTH($O1167) &lt;= 5, MONTH($P1167) &gt;= 5), IF($T1167 &lt;&gt; "", $H1167/$T1167, ""), ""), "")</f>
        <v/>
      </c>
      <c r="AM1167" s="10" t="str">
        <f ca="1">IFERROR(IF(AND(NOW()&lt;= EOMONTH(DATE(YEAR($P1167),6, 1), 0), Overall!$A1169&lt;&gt;"", MONTH($O1167) &lt;= 6, MONTH($P1167) &gt;= 6), IF($T1167 &lt;&gt; "", $H1167/$T1167, ""), ""), "")</f>
        <v/>
      </c>
      <c r="AN1167" s="10" t="str">
        <f ca="1">IFERROR(IF(AND(NOW()&lt;= EOMONTH(DATE(YEAR($P1167),7, 1), 0), Overall!$A1169&lt;&gt;"", MONTH($O1167) &lt;= 7, MONTH($P1167) &gt;= 7), IF($T1167 &lt;&gt; "", $H1167/$T1167, ""), ""), "")</f>
        <v/>
      </c>
      <c r="AO1167" s="10" t="str">
        <f ca="1">IFERROR(IF(AND(NOW()&lt;= EOMONTH(DATE(YEAR($P1167),8, 1), 0), Overall!$A1169&lt;&gt;"", MONTH($O1167) &lt;= 8, MONTH($P1167) &gt;= 8), IF($T1167 &lt;&gt; "", $H1167/$T1167, ""), ""), "")</f>
        <v/>
      </c>
      <c r="AP1167" s="10" t="str">
        <f ca="1">IFERROR(IF(AND(NOW()&lt;= EOMONTH(DATE(YEAR($P1167),9, 1), 0), Overall!$A1169&lt;&gt;"", MONTH($O1167) &lt;= 9, MONTH($P1167) &gt;= 9), IF($T1167 &lt;&gt; "", $H1167/$T1167, ""), ""), "")</f>
        <v/>
      </c>
      <c r="AQ1167" s="10" t="str">
        <f ca="1">IFERROR(IF(AND(NOW()&lt;= EOMONTH(DATE(YEAR($P1167),10, 1), 0), Overall!$A1169&lt;&gt;"", MONTH($O1167) &lt;= 10, MONTH($P1167) &gt;= 10), IF($T1167 &lt;&gt; "", $H1167/$T1167, ""), ""), "")</f>
        <v/>
      </c>
      <c r="AR1167" s="10" t="str">
        <f ca="1">IFERROR(IF(AND(NOW()&lt;= EOMONTH(DATE(YEAR($P1167),11, 1), 0), Overall!$A1169&lt;&gt;"", MONTH($O1167) &lt;=11, MONTH($P1167) &gt;= 11), IF($T1167 &lt;&gt; "", $H1167/$T1167, ""), ""), "")</f>
        <v/>
      </c>
      <c r="AS1167" s="10" t="str">
        <f ca="1">IFERROR(IF(AND(NOW()&lt;= EOMONTH(DATE(YEAR($P1167),12, 1), 0), Overall!$A1169&lt;&gt;"", MONTH($O1167) &lt;= 12, MONTH($P1167) &gt;= 12), IF($T1167 &lt;&gt; "", $H1167/$T1167, ""), ""), "")</f>
        <v/>
      </c>
      <c r="AT1167" s="16">
        <f t="shared" ca="1" si="36"/>
        <v>0</v>
      </c>
    </row>
    <row r="1168" spans="1:46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6" t="str">
        <f>IF(Overall!T1170&lt;&gt;"",VALUE(Overall!T1170),"")</f>
        <v/>
      </c>
      <c r="O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P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Q1168" s="7" t="str">
        <f>IF(Overall!S1170&lt;&gt;"",_xlfn.VALUETOTEXT(Overall!S1170),"")</f>
        <v/>
      </c>
      <c r="R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S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T1168" s="5" t="str">
        <f t="shared" si="37"/>
        <v/>
      </c>
      <c r="U1168" s="10" t="str">
        <f>IF(Overall!$A1170&lt;&gt;"",IF(AND(MONTH($O1168) &lt;= 1, MONTH($P1168) &gt;= 1), IF($T1168 &lt;&gt; "", $H1168/$T1168, ""), ""),"")</f>
        <v/>
      </c>
      <c r="V1168" s="10" t="str">
        <f>IF(Overall!$A1170&lt;&gt;"",IF(AND(MONTH($O1168) &lt;= 2, MONTH($P1168) &gt;= 2), IF($T1168 &lt;&gt; "", $H1168/$T1168, ""), ""),"")</f>
        <v/>
      </c>
      <c r="W1168" s="10" t="str">
        <f>IF(Overall!$A1170&lt;&gt;"",IF(AND(MONTH($O1168) &lt;= 3, MONTH($P1168) &gt;= 3), IF($T1168 &lt;&gt; "", $H1168/$T1168, ""), ""),"")</f>
        <v/>
      </c>
      <c r="X1168" s="10" t="str">
        <f>IF(Overall!$A1170&lt;&gt;"",IF(AND(MONTH($O1168) &lt;= 4, MONTH($P1168) &gt;= 4), IF($T1168 &lt;&gt; "", $H1168/$T1168, ""), ""),"")</f>
        <v/>
      </c>
      <c r="Y1168" s="10" t="str">
        <f>IF(Overall!$A1170&lt;&gt;"",IF(AND(MONTH($O1168) &lt;= 5, MONTH($P1168) &gt;= 5), IF($T1168 &lt;&gt; "", $H1168/$T1168, ""), ""),"")</f>
        <v/>
      </c>
      <c r="Z1168" s="10" t="str">
        <f>IF(Overall!$A1170&lt;&gt;"",IF(AND(MONTH($O1168) &lt;= 6, MONTH($P1168) &gt;= 6), IF($T1168 &lt;&gt; "", $H1168/$T1168, ""), ""),"")</f>
        <v/>
      </c>
      <c r="AA1168" s="10" t="str">
        <f>IF(Overall!$A1170&lt;&gt;"",IF(AND(MONTH($O1168) &lt;= 7, MONTH($P1168) &gt;= 7 ), IF($T1168 &lt;&gt; "", $H1168/$T1168, ""), ""),"")</f>
        <v/>
      </c>
      <c r="AB1168" s="10" t="str">
        <f>IF(Overall!$A1170&lt;&gt;"",IF(AND(MONTH($O1168) &lt;= 8, MONTH($P1168) &gt;= 8), IF($T1168 &lt;&gt; "", $H1168/$T1168, ""), ""),"")</f>
        <v/>
      </c>
      <c r="AC1168" s="10" t="str">
        <f>IF(Overall!$A1170&lt;&gt;"",IF(AND(MONTH($O1168) &lt;= 9, MONTH($P1168) &gt;= 9), IF($T1168 &lt;&gt; "", $H1168/$T1168, ""), ""),"")</f>
        <v/>
      </c>
      <c r="AD1168" s="10" t="str">
        <f>IF(Overall!$A1170&lt;&gt;"",IF(AND(MONTH($O1168) &lt;= 10, MONTH($P1168) &gt;= 10), IF($T1168 &lt;&gt; "", $H1168/$T1168, ""), ""),"")</f>
        <v/>
      </c>
      <c r="AE1168" s="10" t="str">
        <f>IF(Overall!$A1170&lt;&gt;"",IF(AND(MONTH($O1168) &lt;= 11, MONTH($P1168) &gt;= 11), IF($T1168 &lt;&gt; "", $H1168/$T1168, ""), ""),"")</f>
        <v/>
      </c>
      <c r="AF1168" s="10" t="str">
        <f>IF(Overall!$A1170&lt;&gt;"",IF(AND(MONTH($O1168) &lt;= 12, MONTH($P1168) &gt;= 12), IF($T1168 &lt;&gt; "", $H1168/$T1168, ""), ""),"")</f>
        <v/>
      </c>
      <c r="AH1168" s="10" t="str">
        <f ca="1">IFERROR(IF(AND(NOW()&lt;= EOMONTH(DATE(YEAR($P1168),1, 1), 0), Overall!$A1170&lt;&gt;"", MONTH($O1168) &lt;= 1, MONTH($P1168) &gt;= 1), IF($T1168 &lt;&gt; "", $H1168/$T1168, ""), ""), "")</f>
        <v/>
      </c>
      <c r="AI1168" s="10" t="str">
        <f ca="1">IFERROR(IF(AND(NOW()&lt;= EOMONTH(DATE(YEAR($P1168),2, 1), 0), Overall!$A1170&lt;&gt;"", MONTH($O1168) &lt;= 2, MONTH($P1168) &gt;= 2), IF($T1168 &lt;&gt; "", $H1168/$T1168, ""), ""), "")</f>
        <v/>
      </c>
      <c r="AJ1168" s="10" t="str">
        <f ca="1">IFERROR(IF(AND(NOW()&lt;= EOMONTH(DATE(YEAR($P1168),3, 1), 0), Overall!$A1170&lt;&gt;"", MONTH($O1168) &lt;= 3, MONTH($P1168) &gt;= 3), IF($T1168 &lt;&gt; "", $H1168/$T1168, ""), ""), "")</f>
        <v/>
      </c>
      <c r="AK1168" s="10" t="str">
        <f ca="1">IFERROR(IF(AND(NOW()&lt;= EOMONTH(DATE(YEAR($P1168),4, 1), 0), Overall!$A1170&lt;&gt;"", MONTH($O1168) &lt;= 4, MONTH($P1168) &gt;= 4), IF($T1168 &lt;&gt; "", $H1168/$T1168, ""), ""), "")</f>
        <v/>
      </c>
      <c r="AL1168" s="10" t="str">
        <f ca="1">IFERROR(IF(AND(NOW()&lt;= EOMONTH(DATE(YEAR($P1168),5, 1), 0), Overall!$A1170&lt;&gt;"", MONTH($O1168) &lt;= 5, MONTH($P1168) &gt;= 5), IF($T1168 &lt;&gt; "", $H1168/$T1168, ""), ""), "")</f>
        <v/>
      </c>
      <c r="AM1168" s="10" t="str">
        <f ca="1">IFERROR(IF(AND(NOW()&lt;= EOMONTH(DATE(YEAR($P1168),6, 1), 0), Overall!$A1170&lt;&gt;"", MONTH($O1168) &lt;= 6, MONTH($P1168) &gt;= 6), IF($T1168 &lt;&gt; "", $H1168/$T1168, ""), ""), "")</f>
        <v/>
      </c>
      <c r="AN1168" s="10" t="str">
        <f ca="1">IFERROR(IF(AND(NOW()&lt;= EOMONTH(DATE(YEAR($P1168),7, 1), 0), Overall!$A1170&lt;&gt;"", MONTH($O1168) &lt;= 7, MONTH($P1168) &gt;= 7), IF($T1168 &lt;&gt; "", $H1168/$T1168, ""), ""), "")</f>
        <v/>
      </c>
      <c r="AO1168" s="10" t="str">
        <f ca="1">IFERROR(IF(AND(NOW()&lt;= EOMONTH(DATE(YEAR($P1168),8, 1), 0), Overall!$A1170&lt;&gt;"", MONTH($O1168) &lt;= 8, MONTH($P1168) &gt;= 8), IF($T1168 &lt;&gt; "", $H1168/$T1168, ""), ""), "")</f>
        <v/>
      </c>
      <c r="AP1168" s="10" t="str">
        <f ca="1">IFERROR(IF(AND(NOW()&lt;= EOMONTH(DATE(YEAR($P1168),9, 1), 0), Overall!$A1170&lt;&gt;"", MONTH($O1168) &lt;= 9, MONTH($P1168) &gt;= 9), IF($T1168 &lt;&gt; "", $H1168/$T1168, ""), ""), "")</f>
        <v/>
      </c>
      <c r="AQ1168" s="10" t="str">
        <f ca="1">IFERROR(IF(AND(NOW()&lt;= EOMONTH(DATE(YEAR($P1168),10, 1), 0), Overall!$A1170&lt;&gt;"", MONTH($O1168) &lt;= 10, MONTH($P1168) &gt;= 10), IF($T1168 &lt;&gt; "", $H1168/$T1168, ""), ""), "")</f>
        <v/>
      </c>
      <c r="AR1168" s="10" t="str">
        <f ca="1">IFERROR(IF(AND(NOW()&lt;= EOMONTH(DATE(YEAR($P1168),11, 1), 0), Overall!$A1170&lt;&gt;"", MONTH($O1168) &lt;=11, MONTH($P1168) &gt;= 11), IF($T1168 &lt;&gt; "", $H1168/$T1168, ""), ""), "")</f>
        <v/>
      </c>
      <c r="AS1168" s="10" t="str">
        <f ca="1">IFERROR(IF(AND(NOW()&lt;= EOMONTH(DATE(YEAR($P1168),12, 1), 0), Overall!$A1170&lt;&gt;"", MONTH($O1168) &lt;= 12, MONTH($P1168) &gt;= 12), IF($T1168 &lt;&gt; "", $H1168/$T1168, ""), ""), "")</f>
        <v/>
      </c>
      <c r="AT1168" s="16">
        <f t="shared" ca="1" si="36"/>
        <v>0</v>
      </c>
    </row>
    <row r="1169" spans="1:46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6" t="str">
        <f>IF(Overall!T1171&lt;&gt;"",VALUE(Overall!T1171),"")</f>
        <v/>
      </c>
      <c r="O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P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Q1169" s="7" t="str">
        <f>IF(Overall!S1171&lt;&gt;"",_xlfn.VALUETOTEXT(Overall!S1171),"")</f>
        <v/>
      </c>
      <c r="R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S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T1169" s="5" t="str">
        <f t="shared" si="37"/>
        <v/>
      </c>
      <c r="U1169" s="10" t="str">
        <f>IF(Overall!$A1171&lt;&gt;"",IF(AND(MONTH($O1169) &lt;= 1, MONTH($P1169) &gt;= 1), IF($T1169 &lt;&gt; "", $H1169/$T1169, ""), ""),"")</f>
        <v/>
      </c>
      <c r="V1169" s="10" t="str">
        <f>IF(Overall!$A1171&lt;&gt;"",IF(AND(MONTH($O1169) &lt;= 2, MONTH($P1169) &gt;= 2), IF($T1169 &lt;&gt; "", $H1169/$T1169, ""), ""),"")</f>
        <v/>
      </c>
      <c r="W1169" s="10" t="str">
        <f>IF(Overall!$A1171&lt;&gt;"",IF(AND(MONTH($O1169) &lt;= 3, MONTH($P1169) &gt;= 3), IF($T1169 &lt;&gt; "", $H1169/$T1169, ""), ""),"")</f>
        <v/>
      </c>
      <c r="X1169" s="10" t="str">
        <f>IF(Overall!$A1171&lt;&gt;"",IF(AND(MONTH($O1169) &lt;= 4, MONTH($P1169) &gt;= 4), IF($T1169 &lt;&gt; "", $H1169/$T1169, ""), ""),"")</f>
        <v/>
      </c>
      <c r="Y1169" s="10" t="str">
        <f>IF(Overall!$A1171&lt;&gt;"",IF(AND(MONTH($O1169) &lt;= 5, MONTH($P1169) &gt;= 5), IF($T1169 &lt;&gt; "", $H1169/$T1169, ""), ""),"")</f>
        <v/>
      </c>
      <c r="Z1169" s="10" t="str">
        <f>IF(Overall!$A1171&lt;&gt;"",IF(AND(MONTH($O1169) &lt;= 6, MONTH($P1169) &gt;= 6), IF($T1169 &lt;&gt; "", $H1169/$T1169, ""), ""),"")</f>
        <v/>
      </c>
      <c r="AA1169" s="10" t="str">
        <f>IF(Overall!$A1171&lt;&gt;"",IF(AND(MONTH($O1169) &lt;= 7, MONTH($P1169) &gt;= 7 ), IF($T1169 &lt;&gt; "", $H1169/$T1169, ""), ""),"")</f>
        <v/>
      </c>
      <c r="AB1169" s="10" t="str">
        <f>IF(Overall!$A1171&lt;&gt;"",IF(AND(MONTH($O1169) &lt;= 8, MONTH($P1169) &gt;= 8), IF($T1169 &lt;&gt; "", $H1169/$T1169, ""), ""),"")</f>
        <v/>
      </c>
      <c r="AC1169" s="10" t="str">
        <f>IF(Overall!$A1171&lt;&gt;"",IF(AND(MONTH($O1169) &lt;= 9, MONTH($P1169) &gt;= 9), IF($T1169 &lt;&gt; "", $H1169/$T1169, ""), ""),"")</f>
        <v/>
      </c>
      <c r="AD1169" s="10" t="str">
        <f>IF(Overall!$A1171&lt;&gt;"",IF(AND(MONTH($O1169) &lt;= 10, MONTH($P1169) &gt;= 10), IF($T1169 &lt;&gt; "", $H1169/$T1169, ""), ""),"")</f>
        <v/>
      </c>
      <c r="AE1169" s="10" t="str">
        <f>IF(Overall!$A1171&lt;&gt;"",IF(AND(MONTH($O1169) &lt;= 11, MONTH($P1169) &gt;= 11), IF($T1169 &lt;&gt; "", $H1169/$T1169, ""), ""),"")</f>
        <v/>
      </c>
      <c r="AF1169" s="10" t="str">
        <f>IF(Overall!$A1171&lt;&gt;"",IF(AND(MONTH($O1169) &lt;= 12, MONTH($P1169) &gt;= 12), IF($T1169 &lt;&gt; "", $H1169/$T1169, ""), ""),"")</f>
        <v/>
      </c>
      <c r="AH1169" s="10" t="str">
        <f ca="1">IFERROR(IF(AND(NOW()&lt;= EOMONTH(DATE(YEAR($P1169),1, 1), 0), Overall!$A1171&lt;&gt;"", MONTH($O1169) &lt;= 1, MONTH($P1169) &gt;= 1), IF($T1169 &lt;&gt; "", $H1169/$T1169, ""), ""), "")</f>
        <v/>
      </c>
      <c r="AI1169" s="10" t="str">
        <f ca="1">IFERROR(IF(AND(NOW()&lt;= EOMONTH(DATE(YEAR($P1169),2, 1), 0), Overall!$A1171&lt;&gt;"", MONTH($O1169) &lt;= 2, MONTH($P1169) &gt;= 2), IF($T1169 &lt;&gt; "", $H1169/$T1169, ""), ""), "")</f>
        <v/>
      </c>
      <c r="AJ1169" s="10" t="str">
        <f ca="1">IFERROR(IF(AND(NOW()&lt;= EOMONTH(DATE(YEAR($P1169),3, 1), 0), Overall!$A1171&lt;&gt;"", MONTH($O1169) &lt;= 3, MONTH($P1169) &gt;= 3), IF($T1169 &lt;&gt; "", $H1169/$T1169, ""), ""), "")</f>
        <v/>
      </c>
      <c r="AK1169" s="10" t="str">
        <f ca="1">IFERROR(IF(AND(NOW()&lt;= EOMONTH(DATE(YEAR($P1169),4, 1), 0), Overall!$A1171&lt;&gt;"", MONTH($O1169) &lt;= 4, MONTH($P1169) &gt;= 4), IF($T1169 &lt;&gt; "", $H1169/$T1169, ""), ""), "")</f>
        <v/>
      </c>
      <c r="AL1169" s="10" t="str">
        <f ca="1">IFERROR(IF(AND(NOW()&lt;= EOMONTH(DATE(YEAR($P1169),5, 1), 0), Overall!$A1171&lt;&gt;"", MONTH($O1169) &lt;= 5, MONTH($P1169) &gt;= 5), IF($T1169 &lt;&gt; "", $H1169/$T1169, ""), ""), "")</f>
        <v/>
      </c>
      <c r="AM1169" s="10" t="str">
        <f ca="1">IFERROR(IF(AND(NOW()&lt;= EOMONTH(DATE(YEAR($P1169),6, 1), 0), Overall!$A1171&lt;&gt;"", MONTH($O1169) &lt;= 6, MONTH($P1169) &gt;= 6), IF($T1169 &lt;&gt; "", $H1169/$T1169, ""), ""), "")</f>
        <v/>
      </c>
      <c r="AN1169" s="10" t="str">
        <f ca="1">IFERROR(IF(AND(NOW()&lt;= EOMONTH(DATE(YEAR($P1169),7, 1), 0), Overall!$A1171&lt;&gt;"", MONTH($O1169) &lt;= 7, MONTH($P1169) &gt;= 7), IF($T1169 &lt;&gt; "", $H1169/$T1169, ""), ""), "")</f>
        <v/>
      </c>
      <c r="AO1169" s="10" t="str">
        <f ca="1">IFERROR(IF(AND(NOW()&lt;= EOMONTH(DATE(YEAR($P1169),8, 1), 0), Overall!$A1171&lt;&gt;"", MONTH($O1169) &lt;= 8, MONTH($P1169) &gt;= 8), IF($T1169 &lt;&gt; "", $H1169/$T1169, ""), ""), "")</f>
        <v/>
      </c>
      <c r="AP1169" s="10" t="str">
        <f ca="1">IFERROR(IF(AND(NOW()&lt;= EOMONTH(DATE(YEAR($P1169),9, 1), 0), Overall!$A1171&lt;&gt;"", MONTH($O1169) &lt;= 9, MONTH($P1169) &gt;= 9), IF($T1169 &lt;&gt; "", $H1169/$T1169, ""), ""), "")</f>
        <v/>
      </c>
      <c r="AQ1169" s="10" t="str">
        <f ca="1">IFERROR(IF(AND(NOW()&lt;= EOMONTH(DATE(YEAR($P1169),10, 1), 0), Overall!$A1171&lt;&gt;"", MONTH($O1169) &lt;= 10, MONTH($P1169) &gt;= 10), IF($T1169 &lt;&gt; "", $H1169/$T1169, ""), ""), "")</f>
        <v/>
      </c>
      <c r="AR1169" s="10" t="str">
        <f ca="1">IFERROR(IF(AND(NOW()&lt;= EOMONTH(DATE(YEAR($P1169),11, 1), 0), Overall!$A1171&lt;&gt;"", MONTH($O1169) &lt;=11, MONTH($P1169) &gt;= 11), IF($T1169 &lt;&gt; "", $H1169/$T1169, ""), ""), "")</f>
        <v/>
      </c>
      <c r="AS1169" s="10" t="str">
        <f ca="1">IFERROR(IF(AND(NOW()&lt;= EOMONTH(DATE(YEAR($P1169),12, 1), 0), Overall!$A1171&lt;&gt;"", MONTH($O1169) &lt;= 12, MONTH($P1169) &gt;= 12), IF($T1169 &lt;&gt; "", $H1169/$T1169, ""), ""), "")</f>
        <v/>
      </c>
      <c r="AT1169" s="16">
        <f t="shared" ca="1" si="36"/>
        <v>0</v>
      </c>
    </row>
    <row r="1170" spans="1:46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6" t="str">
        <f>IF(Overall!T1172&lt;&gt;"",VALUE(Overall!T1172),"")</f>
        <v/>
      </c>
      <c r="O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P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Q1170" s="7" t="str">
        <f>IF(Overall!S1172&lt;&gt;"",_xlfn.VALUETOTEXT(Overall!S1172),"")</f>
        <v/>
      </c>
      <c r="R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S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T1170" s="5" t="str">
        <f t="shared" si="37"/>
        <v/>
      </c>
      <c r="U1170" s="10" t="str">
        <f>IF(Overall!$A1172&lt;&gt;"",IF(AND(MONTH($O1170) &lt;= 1, MONTH($P1170) &gt;= 1), IF($T1170 &lt;&gt; "", $H1170/$T1170, ""), ""),"")</f>
        <v/>
      </c>
      <c r="V1170" s="10" t="str">
        <f>IF(Overall!$A1172&lt;&gt;"",IF(AND(MONTH($O1170) &lt;= 2, MONTH($P1170) &gt;= 2), IF($T1170 &lt;&gt; "", $H1170/$T1170, ""), ""),"")</f>
        <v/>
      </c>
      <c r="W1170" s="10" t="str">
        <f>IF(Overall!$A1172&lt;&gt;"",IF(AND(MONTH($O1170) &lt;= 3, MONTH($P1170) &gt;= 3), IF($T1170 &lt;&gt; "", $H1170/$T1170, ""), ""),"")</f>
        <v/>
      </c>
      <c r="X1170" s="10" t="str">
        <f>IF(Overall!$A1172&lt;&gt;"",IF(AND(MONTH($O1170) &lt;= 4, MONTH($P1170) &gt;= 4), IF($T1170 &lt;&gt; "", $H1170/$T1170, ""), ""),"")</f>
        <v/>
      </c>
      <c r="Y1170" s="10" t="str">
        <f>IF(Overall!$A1172&lt;&gt;"",IF(AND(MONTH($O1170) &lt;= 5, MONTH($P1170) &gt;= 5), IF($T1170 &lt;&gt; "", $H1170/$T1170, ""), ""),"")</f>
        <v/>
      </c>
      <c r="Z1170" s="10" t="str">
        <f>IF(Overall!$A1172&lt;&gt;"",IF(AND(MONTH($O1170) &lt;= 6, MONTH($P1170) &gt;= 6), IF($T1170 &lt;&gt; "", $H1170/$T1170, ""), ""),"")</f>
        <v/>
      </c>
      <c r="AA1170" s="10" t="str">
        <f>IF(Overall!$A1172&lt;&gt;"",IF(AND(MONTH($O1170) &lt;= 7, MONTH($P1170) &gt;= 7 ), IF($T1170 &lt;&gt; "", $H1170/$T1170, ""), ""),"")</f>
        <v/>
      </c>
      <c r="AB1170" s="10" t="str">
        <f>IF(Overall!$A1172&lt;&gt;"",IF(AND(MONTH($O1170) &lt;= 8, MONTH($P1170) &gt;= 8), IF($T1170 &lt;&gt; "", $H1170/$T1170, ""), ""),"")</f>
        <v/>
      </c>
      <c r="AC1170" s="10" t="str">
        <f>IF(Overall!$A1172&lt;&gt;"",IF(AND(MONTH($O1170) &lt;= 9, MONTH($P1170) &gt;= 9), IF($T1170 &lt;&gt; "", $H1170/$T1170, ""), ""),"")</f>
        <v/>
      </c>
      <c r="AD1170" s="10" t="str">
        <f>IF(Overall!$A1172&lt;&gt;"",IF(AND(MONTH($O1170) &lt;= 10, MONTH($P1170) &gt;= 10), IF($T1170 &lt;&gt; "", $H1170/$T1170, ""), ""),"")</f>
        <v/>
      </c>
      <c r="AE1170" s="10" t="str">
        <f>IF(Overall!$A1172&lt;&gt;"",IF(AND(MONTH($O1170) &lt;= 11, MONTH($P1170) &gt;= 11), IF($T1170 &lt;&gt; "", $H1170/$T1170, ""), ""),"")</f>
        <v/>
      </c>
      <c r="AF1170" s="10" t="str">
        <f>IF(Overall!$A1172&lt;&gt;"",IF(AND(MONTH($O1170) &lt;= 12, MONTH($P1170) &gt;= 12), IF($T1170 &lt;&gt; "", $H1170/$T1170, ""), ""),"")</f>
        <v/>
      </c>
      <c r="AH1170" s="10" t="str">
        <f ca="1">IFERROR(IF(AND(NOW()&lt;= EOMONTH(DATE(YEAR($P1170),1, 1), 0), Overall!$A1172&lt;&gt;"", MONTH($O1170) &lt;= 1, MONTH($P1170) &gt;= 1), IF($T1170 &lt;&gt; "", $H1170/$T1170, ""), ""), "")</f>
        <v/>
      </c>
      <c r="AI1170" s="10" t="str">
        <f ca="1">IFERROR(IF(AND(NOW()&lt;= EOMONTH(DATE(YEAR($P1170),2, 1), 0), Overall!$A1172&lt;&gt;"", MONTH($O1170) &lt;= 2, MONTH($P1170) &gt;= 2), IF($T1170 &lt;&gt; "", $H1170/$T1170, ""), ""), "")</f>
        <v/>
      </c>
      <c r="AJ1170" s="10" t="str">
        <f ca="1">IFERROR(IF(AND(NOW()&lt;= EOMONTH(DATE(YEAR($P1170),3, 1), 0), Overall!$A1172&lt;&gt;"", MONTH($O1170) &lt;= 3, MONTH($P1170) &gt;= 3), IF($T1170 &lt;&gt; "", $H1170/$T1170, ""), ""), "")</f>
        <v/>
      </c>
      <c r="AK1170" s="10" t="str">
        <f ca="1">IFERROR(IF(AND(NOW()&lt;= EOMONTH(DATE(YEAR($P1170),4, 1), 0), Overall!$A1172&lt;&gt;"", MONTH($O1170) &lt;= 4, MONTH($P1170) &gt;= 4), IF($T1170 &lt;&gt; "", $H1170/$T1170, ""), ""), "")</f>
        <v/>
      </c>
      <c r="AL1170" s="10" t="str">
        <f ca="1">IFERROR(IF(AND(NOW()&lt;= EOMONTH(DATE(YEAR($P1170),5, 1), 0), Overall!$A1172&lt;&gt;"", MONTH($O1170) &lt;= 5, MONTH($P1170) &gt;= 5), IF($T1170 &lt;&gt; "", $H1170/$T1170, ""), ""), "")</f>
        <v/>
      </c>
      <c r="AM1170" s="10" t="str">
        <f ca="1">IFERROR(IF(AND(NOW()&lt;= EOMONTH(DATE(YEAR($P1170),6, 1), 0), Overall!$A1172&lt;&gt;"", MONTH($O1170) &lt;= 6, MONTH($P1170) &gt;= 6), IF($T1170 &lt;&gt; "", $H1170/$T1170, ""), ""), "")</f>
        <v/>
      </c>
      <c r="AN1170" s="10" t="str">
        <f ca="1">IFERROR(IF(AND(NOW()&lt;= EOMONTH(DATE(YEAR($P1170),7, 1), 0), Overall!$A1172&lt;&gt;"", MONTH($O1170) &lt;= 7, MONTH($P1170) &gt;= 7), IF($T1170 &lt;&gt; "", $H1170/$T1170, ""), ""), "")</f>
        <v/>
      </c>
      <c r="AO1170" s="10" t="str">
        <f ca="1">IFERROR(IF(AND(NOW()&lt;= EOMONTH(DATE(YEAR($P1170),8, 1), 0), Overall!$A1172&lt;&gt;"", MONTH($O1170) &lt;= 8, MONTH($P1170) &gt;= 8), IF($T1170 &lt;&gt; "", $H1170/$T1170, ""), ""), "")</f>
        <v/>
      </c>
      <c r="AP1170" s="10" t="str">
        <f ca="1">IFERROR(IF(AND(NOW()&lt;= EOMONTH(DATE(YEAR($P1170),9, 1), 0), Overall!$A1172&lt;&gt;"", MONTH($O1170) &lt;= 9, MONTH($P1170) &gt;= 9), IF($T1170 &lt;&gt; "", $H1170/$T1170, ""), ""), "")</f>
        <v/>
      </c>
      <c r="AQ1170" s="10" t="str">
        <f ca="1">IFERROR(IF(AND(NOW()&lt;= EOMONTH(DATE(YEAR($P1170),10, 1), 0), Overall!$A1172&lt;&gt;"", MONTH($O1170) &lt;= 10, MONTH($P1170) &gt;= 10), IF($T1170 &lt;&gt; "", $H1170/$T1170, ""), ""), "")</f>
        <v/>
      </c>
      <c r="AR1170" s="10" t="str">
        <f ca="1">IFERROR(IF(AND(NOW()&lt;= EOMONTH(DATE(YEAR($P1170),11, 1), 0), Overall!$A1172&lt;&gt;"", MONTH($O1170) &lt;=11, MONTH($P1170) &gt;= 11), IF($T1170 &lt;&gt; "", $H1170/$T1170, ""), ""), "")</f>
        <v/>
      </c>
      <c r="AS1170" s="10" t="str">
        <f ca="1">IFERROR(IF(AND(NOW()&lt;= EOMONTH(DATE(YEAR($P1170),12, 1), 0), Overall!$A1172&lt;&gt;"", MONTH($O1170) &lt;= 12, MONTH($P1170) &gt;= 12), IF($T1170 &lt;&gt; "", $H1170/$T1170, ""), ""), "")</f>
        <v/>
      </c>
      <c r="AT1170" s="16">
        <f t="shared" ca="1" si="36"/>
        <v>0</v>
      </c>
    </row>
    <row r="1171" spans="1:46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6" t="str">
        <f>IF(Overall!T1173&lt;&gt;"",VALUE(Overall!T1173),"")</f>
        <v/>
      </c>
      <c r="O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P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Q1171" s="7" t="str">
        <f>IF(Overall!S1173&lt;&gt;"",_xlfn.VALUETOTEXT(Overall!S1173),"")</f>
        <v/>
      </c>
      <c r="R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S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T1171" s="5" t="str">
        <f t="shared" si="37"/>
        <v/>
      </c>
      <c r="U1171" s="10" t="str">
        <f>IF(Overall!$A1173&lt;&gt;"",IF(AND(MONTH($O1171) &lt;= 1, MONTH($P1171) &gt;= 1), IF($T1171 &lt;&gt; "", $H1171/$T1171, ""), ""),"")</f>
        <v/>
      </c>
      <c r="V1171" s="10" t="str">
        <f>IF(Overall!$A1173&lt;&gt;"",IF(AND(MONTH($O1171) &lt;= 2, MONTH($P1171) &gt;= 2), IF($T1171 &lt;&gt; "", $H1171/$T1171, ""), ""),"")</f>
        <v/>
      </c>
      <c r="W1171" s="10" t="str">
        <f>IF(Overall!$A1173&lt;&gt;"",IF(AND(MONTH($O1171) &lt;= 3, MONTH($P1171) &gt;= 3), IF($T1171 &lt;&gt; "", $H1171/$T1171, ""), ""),"")</f>
        <v/>
      </c>
      <c r="X1171" s="10" t="str">
        <f>IF(Overall!$A1173&lt;&gt;"",IF(AND(MONTH($O1171) &lt;= 4, MONTH($P1171) &gt;= 4), IF($T1171 &lt;&gt; "", $H1171/$T1171, ""), ""),"")</f>
        <v/>
      </c>
      <c r="Y1171" s="10" t="str">
        <f>IF(Overall!$A1173&lt;&gt;"",IF(AND(MONTH($O1171) &lt;= 5, MONTH($P1171) &gt;= 5), IF($T1171 &lt;&gt; "", $H1171/$T1171, ""), ""),"")</f>
        <v/>
      </c>
      <c r="Z1171" s="10" t="str">
        <f>IF(Overall!$A1173&lt;&gt;"",IF(AND(MONTH($O1171) &lt;= 6, MONTH($P1171) &gt;= 6), IF($T1171 &lt;&gt; "", $H1171/$T1171, ""), ""),"")</f>
        <v/>
      </c>
      <c r="AA1171" s="10" t="str">
        <f>IF(Overall!$A1173&lt;&gt;"",IF(AND(MONTH($O1171) &lt;= 7, MONTH($P1171) &gt;= 7 ), IF($T1171 &lt;&gt; "", $H1171/$T1171, ""), ""),"")</f>
        <v/>
      </c>
      <c r="AB1171" s="10" t="str">
        <f>IF(Overall!$A1173&lt;&gt;"",IF(AND(MONTH($O1171) &lt;= 8, MONTH($P1171) &gt;= 8), IF($T1171 &lt;&gt; "", $H1171/$T1171, ""), ""),"")</f>
        <v/>
      </c>
      <c r="AC1171" s="10" t="str">
        <f>IF(Overall!$A1173&lt;&gt;"",IF(AND(MONTH($O1171) &lt;= 9, MONTH($P1171) &gt;= 9), IF($T1171 &lt;&gt; "", $H1171/$T1171, ""), ""),"")</f>
        <v/>
      </c>
      <c r="AD1171" s="10" t="str">
        <f>IF(Overall!$A1173&lt;&gt;"",IF(AND(MONTH($O1171) &lt;= 10, MONTH($P1171) &gt;= 10), IF($T1171 &lt;&gt; "", $H1171/$T1171, ""), ""),"")</f>
        <v/>
      </c>
      <c r="AE1171" s="10" t="str">
        <f>IF(Overall!$A1173&lt;&gt;"",IF(AND(MONTH($O1171) &lt;= 11, MONTH($P1171) &gt;= 11), IF($T1171 &lt;&gt; "", $H1171/$T1171, ""), ""),"")</f>
        <v/>
      </c>
      <c r="AF1171" s="10" t="str">
        <f>IF(Overall!$A1173&lt;&gt;"",IF(AND(MONTH($O1171) &lt;= 12, MONTH($P1171) &gt;= 12), IF($T1171 &lt;&gt; "", $H1171/$T1171, ""), ""),"")</f>
        <v/>
      </c>
      <c r="AH1171" s="10" t="str">
        <f ca="1">IFERROR(IF(AND(NOW()&lt;= EOMONTH(DATE(YEAR($P1171),1, 1), 0), Overall!$A1173&lt;&gt;"", MONTH($O1171) &lt;= 1, MONTH($P1171) &gt;= 1), IF($T1171 &lt;&gt; "", $H1171/$T1171, ""), ""), "")</f>
        <v/>
      </c>
      <c r="AI1171" s="10" t="str">
        <f ca="1">IFERROR(IF(AND(NOW()&lt;= EOMONTH(DATE(YEAR($P1171),2, 1), 0), Overall!$A1173&lt;&gt;"", MONTH($O1171) &lt;= 2, MONTH($P1171) &gt;= 2), IF($T1171 &lt;&gt; "", $H1171/$T1171, ""), ""), "")</f>
        <v/>
      </c>
      <c r="AJ1171" s="10" t="str">
        <f ca="1">IFERROR(IF(AND(NOW()&lt;= EOMONTH(DATE(YEAR($P1171),3, 1), 0), Overall!$A1173&lt;&gt;"", MONTH($O1171) &lt;= 3, MONTH($P1171) &gt;= 3), IF($T1171 &lt;&gt; "", $H1171/$T1171, ""), ""), "")</f>
        <v/>
      </c>
      <c r="AK1171" s="10" t="str">
        <f ca="1">IFERROR(IF(AND(NOW()&lt;= EOMONTH(DATE(YEAR($P1171),4, 1), 0), Overall!$A1173&lt;&gt;"", MONTH($O1171) &lt;= 4, MONTH($P1171) &gt;= 4), IF($T1171 &lt;&gt; "", $H1171/$T1171, ""), ""), "")</f>
        <v/>
      </c>
      <c r="AL1171" s="10" t="str">
        <f ca="1">IFERROR(IF(AND(NOW()&lt;= EOMONTH(DATE(YEAR($P1171),5, 1), 0), Overall!$A1173&lt;&gt;"", MONTH($O1171) &lt;= 5, MONTH($P1171) &gt;= 5), IF($T1171 &lt;&gt; "", $H1171/$T1171, ""), ""), "")</f>
        <v/>
      </c>
      <c r="AM1171" s="10" t="str">
        <f ca="1">IFERROR(IF(AND(NOW()&lt;= EOMONTH(DATE(YEAR($P1171),6, 1), 0), Overall!$A1173&lt;&gt;"", MONTH($O1171) &lt;= 6, MONTH($P1171) &gt;= 6), IF($T1171 &lt;&gt; "", $H1171/$T1171, ""), ""), "")</f>
        <v/>
      </c>
      <c r="AN1171" s="10" t="str">
        <f ca="1">IFERROR(IF(AND(NOW()&lt;= EOMONTH(DATE(YEAR($P1171),7, 1), 0), Overall!$A1173&lt;&gt;"", MONTH($O1171) &lt;= 7, MONTH($P1171) &gt;= 7), IF($T1171 &lt;&gt; "", $H1171/$T1171, ""), ""), "")</f>
        <v/>
      </c>
      <c r="AO1171" s="10" t="str">
        <f ca="1">IFERROR(IF(AND(NOW()&lt;= EOMONTH(DATE(YEAR($P1171),8, 1), 0), Overall!$A1173&lt;&gt;"", MONTH($O1171) &lt;= 8, MONTH($P1171) &gt;= 8), IF($T1171 &lt;&gt; "", $H1171/$T1171, ""), ""), "")</f>
        <v/>
      </c>
      <c r="AP1171" s="10" t="str">
        <f ca="1">IFERROR(IF(AND(NOW()&lt;= EOMONTH(DATE(YEAR($P1171),9, 1), 0), Overall!$A1173&lt;&gt;"", MONTH($O1171) &lt;= 9, MONTH($P1171) &gt;= 9), IF($T1171 &lt;&gt; "", $H1171/$T1171, ""), ""), "")</f>
        <v/>
      </c>
      <c r="AQ1171" s="10" t="str">
        <f ca="1">IFERROR(IF(AND(NOW()&lt;= EOMONTH(DATE(YEAR($P1171),10, 1), 0), Overall!$A1173&lt;&gt;"", MONTH($O1171) &lt;= 10, MONTH($P1171) &gt;= 10), IF($T1171 &lt;&gt; "", $H1171/$T1171, ""), ""), "")</f>
        <v/>
      </c>
      <c r="AR1171" s="10" t="str">
        <f ca="1">IFERROR(IF(AND(NOW()&lt;= EOMONTH(DATE(YEAR($P1171),11, 1), 0), Overall!$A1173&lt;&gt;"", MONTH($O1171) &lt;=11, MONTH($P1171) &gt;= 11), IF($T1171 &lt;&gt; "", $H1171/$T1171, ""), ""), "")</f>
        <v/>
      </c>
      <c r="AS1171" s="10" t="str">
        <f ca="1">IFERROR(IF(AND(NOW()&lt;= EOMONTH(DATE(YEAR($P1171),12, 1), 0), Overall!$A1173&lt;&gt;"", MONTH($O1171) &lt;= 12, MONTH($P1171) &gt;= 12), IF($T1171 &lt;&gt; "", $H1171/$T1171, ""), ""), "")</f>
        <v/>
      </c>
      <c r="AT1171" s="16">
        <f t="shared" ca="1" si="36"/>
        <v>0</v>
      </c>
    </row>
    <row r="1172" spans="1:46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6" t="str">
        <f>IF(Overall!T1174&lt;&gt;"",VALUE(Overall!T1174),"")</f>
        <v/>
      </c>
      <c r="O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P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Q1172" s="7" t="str">
        <f>IF(Overall!S1174&lt;&gt;"",_xlfn.VALUETOTEXT(Overall!S1174),"")</f>
        <v/>
      </c>
      <c r="R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S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T1172" s="5" t="str">
        <f t="shared" si="37"/>
        <v/>
      </c>
      <c r="U1172" s="10" t="str">
        <f>IF(Overall!$A1174&lt;&gt;"",IF(AND(MONTH($O1172) &lt;= 1, MONTH($P1172) &gt;= 1), IF($T1172 &lt;&gt; "", $H1172/$T1172, ""), ""),"")</f>
        <v/>
      </c>
      <c r="V1172" s="10" t="str">
        <f>IF(Overall!$A1174&lt;&gt;"",IF(AND(MONTH($O1172) &lt;= 2, MONTH($P1172) &gt;= 2), IF($T1172 &lt;&gt; "", $H1172/$T1172, ""), ""),"")</f>
        <v/>
      </c>
      <c r="W1172" s="10" t="str">
        <f>IF(Overall!$A1174&lt;&gt;"",IF(AND(MONTH($O1172) &lt;= 3, MONTH($P1172) &gt;= 3), IF($T1172 &lt;&gt; "", $H1172/$T1172, ""), ""),"")</f>
        <v/>
      </c>
      <c r="X1172" s="10" t="str">
        <f>IF(Overall!$A1174&lt;&gt;"",IF(AND(MONTH($O1172) &lt;= 4, MONTH($P1172) &gt;= 4), IF($T1172 &lt;&gt; "", $H1172/$T1172, ""), ""),"")</f>
        <v/>
      </c>
      <c r="Y1172" s="10" t="str">
        <f>IF(Overall!$A1174&lt;&gt;"",IF(AND(MONTH($O1172) &lt;= 5, MONTH($P1172) &gt;= 5), IF($T1172 &lt;&gt; "", $H1172/$T1172, ""), ""),"")</f>
        <v/>
      </c>
      <c r="Z1172" s="10" t="str">
        <f>IF(Overall!$A1174&lt;&gt;"",IF(AND(MONTH($O1172) &lt;= 6, MONTH($P1172) &gt;= 6), IF($T1172 &lt;&gt; "", $H1172/$T1172, ""), ""),"")</f>
        <v/>
      </c>
      <c r="AA1172" s="10" t="str">
        <f>IF(Overall!$A1174&lt;&gt;"",IF(AND(MONTH($O1172) &lt;= 7, MONTH($P1172) &gt;= 7 ), IF($T1172 &lt;&gt; "", $H1172/$T1172, ""), ""),"")</f>
        <v/>
      </c>
      <c r="AB1172" s="10" t="str">
        <f>IF(Overall!$A1174&lt;&gt;"",IF(AND(MONTH($O1172) &lt;= 8, MONTH($P1172) &gt;= 8), IF($T1172 &lt;&gt; "", $H1172/$T1172, ""), ""),"")</f>
        <v/>
      </c>
      <c r="AC1172" s="10" t="str">
        <f>IF(Overall!$A1174&lt;&gt;"",IF(AND(MONTH($O1172) &lt;= 9, MONTH($P1172) &gt;= 9), IF($T1172 &lt;&gt; "", $H1172/$T1172, ""), ""),"")</f>
        <v/>
      </c>
      <c r="AD1172" s="10" t="str">
        <f>IF(Overall!$A1174&lt;&gt;"",IF(AND(MONTH($O1172) &lt;= 10, MONTH($P1172) &gt;= 10), IF($T1172 &lt;&gt; "", $H1172/$T1172, ""), ""),"")</f>
        <v/>
      </c>
      <c r="AE1172" s="10" t="str">
        <f>IF(Overall!$A1174&lt;&gt;"",IF(AND(MONTH($O1172) &lt;= 11, MONTH($P1172) &gt;= 11), IF($T1172 &lt;&gt; "", $H1172/$T1172, ""), ""),"")</f>
        <v/>
      </c>
      <c r="AF1172" s="10" t="str">
        <f>IF(Overall!$A1174&lt;&gt;"",IF(AND(MONTH($O1172) &lt;= 12, MONTH($P1172) &gt;= 12), IF($T1172 &lt;&gt; "", $H1172/$T1172, ""), ""),"")</f>
        <v/>
      </c>
      <c r="AH1172" s="10" t="str">
        <f ca="1">IFERROR(IF(AND(NOW()&lt;= EOMONTH(DATE(YEAR($P1172),1, 1), 0), Overall!$A1174&lt;&gt;"", MONTH($O1172) &lt;= 1, MONTH($P1172) &gt;= 1), IF($T1172 &lt;&gt; "", $H1172/$T1172, ""), ""), "")</f>
        <v/>
      </c>
      <c r="AI1172" s="10" t="str">
        <f ca="1">IFERROR(IF(AND(NOW()&lt;= EOMONTH(DATE(YEAR($P1172),2, 1), 0), Overall!$A1174&lt;&gt;"", MONTH($O1172) &lt;= 2, MONTH($P1172) &gt;= 2), IF($T1172 &lt;&gt; "", $H1172/$T1172, ""), ""), "")</f>
        <v/>
      </c>
      <c r="AJ1172" s="10" t="str">
        <f ca="1">IFERROR(IF(AND(NOW()&lt;= EOMONTH(DATE(YEAR($P1172),3, 1), 0), Overall!$A1174&lt;&gt;"", MONTH($O1172) &lt;= 3, MONTH($P1172) &gt;= 3), IF($T1172 &lt;&gt; "", $H1172/$T1172, ""), ""), "")</f>
        <v/>
      </c>
      <c r="AK1172" s="10" t="str">
        <f ca="1">IFERROR(IF(AND(NOW()&lt;= EOMONTH(DATE(YEAR($P1172),4, 1), 0), Overall!$A1174&lt;&gt;"", MONTH($O1172) &lt;= 4, MONTH($P1172) &gt;= 4), IF($T1172 &lt;&gt; "", $H1172/$T1172, ""), ""), "")</f>
        <v/>
      </c>
      <c r="AL1172" s="10" t="str">
        <f ca="1">IFERROR(IF(AND(NOW()&lt;= EOMONTH(DATE(YEAR($P1172),5, 1), 0), Overall!$A1174&lt;&gt;"", MONTH($O1172) &lt;= 5, MONTH($P1172) &gt;= 5), IF($T1172 &lt;&gt; "", $H1172/$T1172, ""), ""), "")</f>
        <v/>
      </c>
      <c r="AM1172" s="10" t="str">
        <f ca="1">IFERROR(IF(AND(NOW()&lt;= EOMONTH(DATE(YEAR($P1172),6, 1), 0), Overall!$A1174&lt;&gt;"", MONTH($O1172) &lt;= 6, MONTH($P1172) &gt;= 6), IF($T1172 &lt;&gt; "", $H1172/$T1172, ""), ""), "")</f>
        <v/>
      </c>
      <c r="AN1172" s="10" t="str">
        <f ca="1">IFERROR(IF(AND(NOW()&lt;= EOMONTH(DATE(YEAR($P1172),7, 1), 0), Overall!$A1174&lt;&gt;"", MONTH($O1172) &lt;= 7, MONTH($P1172) &gt;= 7), IF($T1172 &lt;&gt; "", $H1172/$T1172, ""), ""), "")</f>
        <v/>
      </c>
      <c r="AO1172" s="10" t="str">
        <f ca="1">IFERROR(IF(AND(NOW()&lt;= EOMONTH(DATE(YEAR($P1172),8, 1), 0), Overall!$A1174&lt;&gt;"", MONTH($O1172) &lt;= 8, MONTH($P1172) &gt;= 8), IF($T1172 &lt;&gt; "", $H1172/$T1172, ""), ""), "")</f>
        <v/>
      </c>
      <c r="AP1172" s="10" t="str">
        <f ca="1">IFERROR(IF(AND(NOW()&lt;= EOMONTH(DATE(YEAR($P1172),9, 1), 0), Overall!$A1174&lt;&gt;"", MONTH($O1172) &lt;= 9, MONTH($P1172) &gt;= 9), IF($T1172 &lt;&gt; "", $H1172/$T1172, ""), ""), "")</f>
        <v/>
      </c>
      <c r="AQ1172" s="10" t="str">
        <f ca="1">IFERROR(IF(AND(NOW()&lt;= EOMONTH(DATE(YEAR($P1172),10, 1), 0), Overall!$A1174&lt;&gt;"", MONTH($O1172) &lt;= 10, MONTH($P1172) &gt;= 10), IF($T1172 &lt;&gt; "", $H1172/$T1172, ""), ""), "")</f>
        <v/>
      </c>
      <c r="AR1172" s="10" t="str">
        <f ca="1">IFERROR(IF(AND(NOW()&lt;= EOMONTH(DATE(YEAR($P1172),11, 1), 0), Overall!$A1174&lt;&gt;"", MONTH($O1172) &lt;=11, MONTH($P1172) &gt;= 11), IF($T1172 &lt;&gt; "", $H1172/$T1172, ""), ""), "")</f>
        <v/>
      </c>
      <c r="AS1172" s="10" t="str">
        <f ca="1">IFERROR(IF(AND(NOW()&lt;= EOMONTH(DATE(YEAR($P1172),12, 1), 0), Overall!$A1174&lt;&gt;"", MONTH($O1172) &lt;= 12, MONTH($P1172) &gt;= 12), IF($T1172 &lt;&gt; "", $H1172/$T1172, ""), ""), "")</f>
        <v/>
      </c>
      <c r="AT1172" s="16">
        <f t="shared" ca="1" si="36"/>
        <v>0</v>
      </c>
    </row>
    <row r="1173" spans="1:46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6" t="str">
        <f>IF(Overall!T1175&lt;&gt;"",VALUE(Overall!T1175),"")</f>
        <v/>
      </c>
      <c r="O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P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Q1173" s="7" t="str">
        <f>IF(Overall!S1175&lt;&gt;"",_xlfn.VALUETOTEXT(Overall!S1175),"")</f>
        <v/>
      </c>
      <c r="R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S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T1173" s="5" t="str">
        <f t="shared" si="37"/>
        <v/>
      </c>
      <c r="U1173" s="10" t="str">
        <f>IF(Overall!$A1175&lt;&gt;"",IF(AND(MONTH($O1173) &lt;= 1, MONTH($P1173) &gt;= 1), IF($T1173 &lt;&gt; "", $H1173/$T1173, ""), ""),"")</f>
        <v/>
      </c>
      <c r="V1173" s="10" t="str">
        <f>IF(Overall!$A1175&lt;&gt;"",IF(AND(MONTH($O1173) &lt;= 2, MONTH($P1173) &gt;= 2), IF($T1173 &lt;&gt; "", $H1173/$T1173, ""), ""),"")</f>
        <v/>
      </c>
      <c r="W1173" s="10" t="str">
        <f>IF(Overall!$A1175&lt;&gt;"",IF(AND(MONTH($O1173) &lt;= 3, MONTH($P1173) &gt;= 3), IF($T1173 &lt;&gt; "", $H1173/$T1173, ""), ""),"")</f>
        <v/>
      </c>
      <c r="X1173" s="10" t="str">
        <f>IF(Overall!$A1175&lt;&gt;"",IF(AND(MONTH($O1173) &lt;= 4, MONTH($P1173) &gt;= 4), IF($T1173 &lt;&gt; "", $H1173/$T1173, ""), ""),"")</f>
        <v/>
      </c>
      <c r="Y1173" s="10" t="str">
        <f>IF(Overall!$A1175&lt;&gt;"",IF(AND(MONTH($O1173) &lt;= 5, MONTH($P1173) &gt;= 5), IF($T1173 &lt;&gt; "", $H1173/$T1173, ""), ""),"")</f>
        <v/>
      </c>
      <c r="Z1173" s="10" t="str">
        <f>IF(Overall!$A1175&lt;&gt;"",IF(AND(MONTH($O1173) &lt;= 6, MONTH($P1173) &gt;= 6), IF($T1173 &lt;&gt; "", $H1173/$T1173, ""), ""),"")</f>
        <v/>
      </c>
      <c r="AA1173" s="10" t="str">
        <f>IF(Overall!$A1175&lt;&gt;"",IF(AND(MONTH($O1173) &lt;= 7, MONTH($P1173) &gt;= 7 ), IF($T1173 &lt;&gt; "", $H1173/$T1173, ""), ""),"")</f>
        <v/>
      </c>
      <c r="AB1173" s="10" t="str">
        <f>IF(Overall!$A1175&lt;&gt;"",IF(AND(MONTH($O1173) &lt;= 8, MONTH($P1173) &gt;= 8), IF($T1173 &lt;&gt; "", $H1173/$T1173, ""), ""),"")</f>
        <v/>
      </c>
      <c r="AC1173" s="10" t="str">
        <f>IF(Overall!$A1175&lt;&gt;"",IF(AND(MONTH($O1173) &lt;= 9, MONTH($P1173) &gt;= 9), IF($T1173 &lt;&gt; "", $H1173/$T1173, ""), ""),"")</f>
        <v/>
      </c>
      <c r="AD1173" s="10" t="str">
        <f>IF(Overall!$A1175&lt;&gt;"",IF(AND(MONTH($O1173) &lt;= 10, MONTH($P1173) &gt;= 10), IF($T1173 &lt;&gt; "", $H1173/$T1173, ""), ""),"")</f>
        <v/>
      </c>
      <c r="AE1173" s="10" t="str">
        <f>IF(Overall!$A1175&lt;&gt;"",IF(AND(MONTH($O1173) &lt;= 11, MONTH($P1173) &gt;= 11), IF($T1173 &lt;&gt; "", $H1173/$T1173, ""), ""),"")</f>
        <v/>
      </c>
      <c r="AF1173" s="10" t="str">
        <f>IF(Overall!$A1175&lt;&gt;"",IF(AND(MONTH($O1173) &lt;= 12, MONTH($P1173) &gt;= 12), IF($T1173 &lt;&gt; "", $H1173/$T1173, ""), ""),"")</f>
        <v/>
      </c>
      <c r="AH1173" s="10" t="str">
        <f ca="1">IFERROR(IF(AND(NOW()&lt;= EOMONTH(DATE(YEAR($P1173),1, 1), 0), Overall!$A1175&lt;&gt;"", MONTH($O1173) &lt;= 1, MONTH($P1173) &gt;= 1), IF($T1173 &lt;&gt; "", $H1173/$T1173, ""), ""), "")</f>
        <v/>
      </c>
      <c r="AI1173" s="10" t="str">
        <f ca="1">IFERROR(IF(AND(NOW()&lt;= EOMONTH(DATE(YEAR($P1173),2, 1), 0), Overall!$A1175&lt;&gt;"", MONTH($O1173) &lt;= 2, MONTH($P1173) &gt;= 2), IF($T1173 &lt;&gt; "", $H1173/$T1173, ""), ""), "")</f>
        <v/>
      </c>
      <c r="AJ1173" s="10" t="str">
        <f ca="1">IFERROR(IF(AND(NOW()&lt;= EOMONTH(DATE(YEAR($P1173),3, 1), 0), Overall!$A1175&lt;&gt;"", MONTH($O1173) &lt;= 3, MONTH($P1173) &gt;= 3), IF($T1173 &lt;&gt; "", $H1173/$T1173, ""), ""), "")</f>
        <v/>
      </c>
      <c r="AK1173" s="10" t="str">
        <f ca="1">IFERROR(IF(AND(NOW()&lt;= EOMONTH(DATE(YEAR($P1173),4, 1), 0), Overall!$A1175&lt;&gt;"", MONTH($O1173) &lt;= 4, MONTH($P1173) &gt;= 4), IF($T1173 &lt;&gt; "", $H1173/$T1173, ""), ""), "")</f>
        <v/>
      </c>
      <c r="AL1173" s="10" t="str">
        <f ca="1">IFERROR(IF(AND(NOW()&lt;= EOMONTH(DATE(YEAR($P1173),5, 1), 0), Overall!$A1175&lt;&gt;"", MONTH($O1173) &lt;= 5, MONTH($P1173) &gt;= 5), IF($T1173 &lt;&gt; "", $H1173/$T1173, ""), ""), "")</f>
        <v/>
      </c>
      <c r="AM1173" s="10" t="str">
        <f ca="1">IFERROR(IF(AND(NOW()&lt;= EOMONTH(DATE(YEAR($P1173),6, 1), 0), Overall!$A1175&lt;&gt;"", MONTH($O1173) &lt;= 6, MONTH($P1173) &gt;= 6), IF($T1173 &lt;&gt; "", $H1173/$T1173, ""), ""), "")</f>
        <v/>
      </c>
      <c r="AN1173" s="10" t="str">
        <f ca="1">IFERROR(IF(AND(NOW()&lt;= EOMONTH(DATE(YEAR($P1173),7, 1), 0), Overall!$A1175&lt;&gt;"", MONTH($O1173) &lt;= 7, MONTH($P1173) &gt;= 7), IF($T1173 &lt;&gt; "", $H1173/$T1173, ""), ""), "")</f>
        <v/>
      </c>
      <c r="AO1173" s="10" t="str">
        <f ca="1">IFERROR(IF(AND(NOW()&lt;= EOMONTH(DATE(YEAR($P1173),8, 1), 0), Overall!$A1175&lt;&gt;"", MONTH($O1173) &lt;= 8, MONTH($P1173) &gt;= 8), IF($T1173 &lt;&gt; "", $H1173/$T1173, ""), ""), "")</f>
        <v/>
      </c>
      <c r="AP1173" s="10" t="str">
        <f ca="1">IFERROR(IF(AND(NOW()&lt;= EOMONTH(DATE(YEAR($P1173),9, 1), 0), Overall!$A1175&lt;&gt;"", MONTH($O1173) &lt;= 9, MONTH($P1173) &gt;= 9), IF($T1173 &lt;&gt; "", $H1173/$T1173, ""), ""), "")</f>
        <v/>
      </c>
      <c r="AQ1173" s="10" t="str">
        <f ca="1">IFERROR(IF(AND(NOW()&lt;= EOMONTH(DATE(YEAR($P1173),10, 1), 0), Overall!$A1175&lt;&gt;"", MONTH($O1173) &lt;= 10, MONTH($P1173) &gt;= 10), IF($T1173 &lt;&gt; "", $H1173/$T1173, ""), ""), "")</f>
        <v/>
      </c>
      <c r="AR1173" s="10" t="str">
        <f ca="1">IFERROR(IF(AND(NOW()&lt;= EOMONTH(DATE(YEAR($P1173),11, 1), 0), Overall!$A1175&lt;&gt;"", MONTH($O1173) &lt;=11, MONTH($P1173) &gt;= 11), IF($T1173 &lt;&gt; "", $H1173/$T1173, ""), ""), "")</f>
        <v/>
      </c>
      <c r="AS1173" s="10" t="str">
        <f ca="1">IFERROR(IF(AND(NOW()&lt;= EOMONTH(DATE(YEAR($P1173),12, 1), 0), Overall!$A1175&lt;&gt;"", MONTH($O1173) &lt;= 12, MONTH($P1173) &gt;= 12), IF($T1173 &lt;&gt; "", $H1173/$T1173, ""), ""), "")</f>
        <v/>
      </c>
      <c r="AT1173" s="16">
        <f t="shared" ca="1" si="36"/>
        <v>0</v>
      </c>
    </row>
    <row r="1174" spans="1:46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6" t="str">
        <f>IF(Overall!T1176&lt;&gt;"",VALUE(Overall!T1176),"")</f>
        <v/>
      </c>
      <c r="O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P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Q1174" s="7" t="str">
        <f>IF(Overall!S1176&lt;&gt;"",_xlfn.VALUETOTEXT(Overall!S1176),"")</f>
        <v/>
      </c>
      <c r="R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S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T1174" s="5" t="str">
        <f t="shared" si="37"/>
        <v/>
      </c>
      <c r="U1174" s="10" t="str">
        <f>IF(Overall!$A1176&lt;&gt;"",IF(AND(MONTH($O1174) &lt;= 1, MONTH($P1174) &gt;= 1), IF($T1174 &lt;&gt; "", $H1174/$T1174, ""), ""),"")</f>
        <v/>
      </c>
      <c r="V1174" s="10" t="str">
        <f>IF(Overall!$A1176&lt;&gt;"",IF(AND(MONTH($O1174) &lt;= 2, MONTH($P1174) &gt;= 2), IF($T1174 &lt;&gt; "", $H1174/$T1174, ""), ""),"")</f>
        <v/>
      </c>
      <c r="W1174" s="10" t="str">
        <f>IF(Overall!$A1176&lt;&gt;"",IF(AND(MONTH($O1174) &lt;= 3, MONTH($P1174) &gt;= 3), IF($T1174 &lt;&gt; "", $H1174/$T1174, ""), ""),"")</f>
        <v/>
      </c>
      <c r="X1174" s="10" t="str">
        <f>IF(Overall!$A1176&lt;&gt;"",IF(AND(MONTH($O1174) &lt;= 4, MONTH($P1174) &gt;= 4), IF($T1174 &lt;&gt; "", $H1174/$T1174, ""), ""),"")</f>
        <v/>
      </c>
      <c r="Y1174" s="10" t="str">
        <f>IF(Overall!$A1176&lt;&gt;"",IF(AND(MONTH($O1174) &lt;= 5, MONTH($P1174) &gt;= 5), IF($T1174 &lt;&gt; "", $H1174/$T1174, ""), ""),"")</f>
        <v/>
      </c>
      <c r="Z1174" s="10" t="str">
        <f>IF(Overall!$A1176&lt;&gt;"",IF(AND(MONTH($O1174) &lt;= 6, MONTH($P1174) &gt;= 6), IF($T1174 &lt;&gt; "", $H1174/$T1174, ""), ""),"")</f>
        <v/>
      </c>
      <c r="AA1174" s="10" t="str">
        <f>IF(Overall!$A1176&lt;&gt;"",IF(AND(MONTH($O1174) &lt;= 7, MONTH($P1174) &gt;= 7 ), IF($T1174 &lt;&gt; "", $H1174/$T1174, ""), ""),"")</f>
        <v/>
      </c>
      <c r="AB1174" s="10" t="str">
        <f>IF(Overall!$A1176&lt;&gt;"",IF(AND(MONTH($O1174) &lt;= 8, MONTH($P1174) &gt;= 8), IF($T1174 &lt;&gt; "", $H1174/$T1174, ""), ""),"")</f>
        <v/>
      </c>
      <c r="AC1174" s="10" t="str">
        <f>IF(Overall!$A1176&lt;&gt;"",IF(AND(MONTH($O1174) &lt;= 9, MONTH($P1174) &gt;= 9), IF($T1174 &lt;&gt; "", $H1174/$T1174, ""), ""),"")</f>
        <v/>
      </c>
      <c r="AD1174" s="10" t="str">
        <f>IF(Overall!$A1176&lt;&gt;"",IF(AND(MONTH($O1174) &lt;= 10, MONTH($P1174) &gt;= 10), IF($T1174 &lt;&gt; "", $H1174/$T1174, ""), ""),"")</f>
        <v/>
      </c>
      <c r="AE1174" s="10" t="str">
        <f>IF(Overall!$A1176&lt;&gt;"",IF(AND(MONTH($O1174) &lt;= 11, MONTH($P1174) &gt;= 11), IF($T1174 &lt;&gt; "", $H1174/$T1174, ""), ""),"")</f>
        <v/>
      </c>
      <c r="AF1174" s="10" t="str">
        <f>IF(Overall!$A1176&lt;&gt;"",IF(AND(MONTH($O1174) &lt;= 12, MONTH($P1174) &gt;= 12), IF($T1174 &lt;&gt; "", $H1174/$T1174, ""), ""),"")</f>
        <v/>
      </c>
      <c r="AH1174" s="10" t="str">
        <f ca="1">IFERROR(IF(AND(NOW()&lt;= EOMONTH(DATE(YEAR($P1174),1, 1), 0), Overall!$A1176&lt;&gt;"", MONTH($O1174) &lt;= 1, MONTH($P1174) &gt;= 1), IF($T1174 &lt;&gt; "", $H1174/$T1174, ""), ""), "")</f>
        <v/>
      </c>
      <c r="AI1174" s="10" t="str">
        <f ca="1">IFERROR(IF(AND(NOW()&lt;= EOMONTH(DATE(YEAR($P1174),2, 1), 0), Overall!$A1176&lt;&gt;"", MONTH($O1174) &lt;= 2, MONTH($P1174) &gt;= 2), IF($T1174 &lt;&gt; "", $H1174/$T1174, ""), ""), "")</f>
        <v/>
      </c>
      <c r="AJ1174" s="10" t="str">
        <f ca="1">IFERROR(IF(AND(NOW()&lt;= EOMONTH(DATE(YEAR($P1174),3, 1), 0), Overall!$A1176&lt;&gt;"", MONTH($O1174) &lt;= 3, MONTH($P1174) &gt;= 3), IF($T1174 &lt;&gt; "", $H1174/$T1174, ""), ""), "")</f>
        <v/>
      </c>
      <c r="AK1174" s="10" t="str">
        <f ca="1">IFERROR(IF(AND(NOW()&lt;= EOMONTH(DATE(YEAR($P1174),4, 1), 0), Overall!$A1176&lt;&gt;"", MONTH($O1174) &lt;= 4, MONTH($P1174) &gt;= 4), IF($T1174 &lt;&gt; "", $H1174/$T1174, ""), ""), "")</f>
        <v/>
      </c>
      <c r="AL1174" s="10" t="str">
        <f ca="1">IFERROR(IF(AND(NOW()&lt;= EOMONTH(DATE(YEAR($P1174),5, 1), 0), Overall!$A1176&lt;&gt;"", MONTH($O1174) &lt;= 5, MONTH($P1174) &gt;= 5), IF($T1174 &lt;&gt; "", $H1174/$T1174, ""), ""), "")</f>
        <v/>
      </c>
      <c r="AM1174" s="10" t="str">
        <f ca="1">IFERROR(IF(AND(NOW()&lt;= EOMONTH(DATE(YEAR($P1174),6, 1), 0), Overall!$A1176&lt;&gt;"", MONTH($O1174) &lt;= 6, MONTH($P1174) &gt;= 6), IF($T1174 &lt;&gt; "", $H1174/$T1174, ""), ""), "")</f>
        <v/>
      </c>
      <c r="AN1174" s="10" t="str">
        <f ca="1">IFERROR(IF(AND(NOW()&lt;= EOMONTH(DATE(YEAR($P1174),7, 1), 0), Overall!$A1176&lt;&gt;"", MONTH($O1174) &lt;= 7, MONTH($P1174) &gt;= 7), IF($T1174 &lt;&gt; "", $H1174/$T1174, ""), ""), "")</f>
        <v/>
      </c>
      <c r="AO1174" s="10" t="str">
        <f ca="1">IFERROR(IF(AND(NOW()&lt;= EOMONTH(DATE(YEAR($P1174),8, 1), 0), Overall!$A1176&lt;&gt;"", MONTH($O1174) &lt;= 8, MONTH($P1174) &gt;= 8), IF($T1174 &lt;&gt; "", $H1174/$T1174, ""), ""), "")</f>
        <v/>
      </c>
      <c r="AP1174" s="10" t="str">
        <f ca="1">IFERROR(IF(AND(NOW()&lt;= EOMONTH(DATE(YEAR($P1174),9, 1), 0), Overall!$A1176&lt;&gt;"", MONTH($O1174) &lt;= 9, MONTH($P1174) &gt;= 9), IF($T1174 &lt;&gt; "", $H1174/$T1174, ""), ""), "")</f>
        <v/>
      </c>
      <c r="AQ1174" s="10" t="str">
        <f ca="1">IFERROR(IF(AND(NOW()&lt;= EOMONTH(DATE(YEAR($P1174),10, 1), 0), Overall!$A1176&lt;&gt;"", MONTH($O1174) &lt;= 10, MONTH($P1174) &gt;= 10), IF($T1174 &lt;&gt; "", $H1174/$T1174, ""), ""), "")</f>
        <v/>
      </c>
      <c r="AR1174" s="10" t="str">
        <f ca="1">IFERROR(IF(AND(NOW()&lt;= EOMONTH(DATE(YEAR($P1174),11, 1), 0), Overall!$A1176&lt;&gt;"", MONTH($O1174) &lt;=11, MONTH($P1174) &gt;= 11), IF($T1174 &lt;&gt; "", $H1174/$T1174, ""), ""), "")</f>
        <v/>
      </c>
      <c r="AS1174" s="10" t="str">
        <f ca="1">IFERROR(IF(AND(NOW()&lt;= EOMONTH(DATE(YEAR($P1174),12, 1), 0), Overall!$A1176&lt;&gt;"", MONTH($O1174) &lt;= 12, MONTH($P1174) &gt;= 12), IF($T1174 &lt;&gt; "", $H1174/$T1174, ""), ""), "")</f>
        <v/>
      </c>
      <c r="AT1174" s="16">
        <f t="shared" ca="1" si="36"/>
        <v>0</v>
      </c>
    </row>
    <row r="1175" spans="1:46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6" t="str">
        <f>IF(Overall!T1177&lt;&gt;"",VALUE(Overall!T1177),"")</f>
        <v/>
      </c>
      <c r="O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P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Q1175" s="7" t="str">
        <f>IF(Overall!S1177&lt;&gt;"",_xlfn.VALUETOTEXT(Overall!S1177),"")</f>
        <v/>
      </c>
      <c r="R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S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T1175" s="5" t="str">
        <f t="shared" si="37"/>
        <v/>
      </c>
      <c r="U1175" s="10" t="str">
        <f>IF(Overall!$A1177&lt;&gt;"",IF(AND(MONTH($O1175) &lt;= 1, MONTH($P1175) &gt;= 1), IF($T1175 &lt;&gt; "", $H1175/$T1175, ""), ""),"")</f>
        <v/>
      </c>
      <c r="V1175" s="10" t="str">
        <f>IF(Overall!$A1177&lt;&gt;"",IF(AND(MONTH($O1175) &lt;= 2, MONTH($P1175) &gt;= 2), IF($T1175 &lt;&gt; "", $H1175/$T1175, ""), ""),"")</f>
        <v/>
      </c>
      <c r="W1175" s="10" t="str">
        <f>IF(Overall!$A1177&lt;&gt;"",IF(AND(MONTH($O1175) &lt;= 3, MONTH($P1175) &gt;= 3), IF($T1175 &lt;&gt; "", $H1175/$T1175, ""), ""),"")</f>
        <v/>
      </c>
      <c r="X1175" s="10" t="str">
        <f>IF(Overall!$A1177&lt;&gt;"",IF(AND(MONTH($O1175) &lt;= 4, MONTH($P1175) &gt;= 4), IF($T1175 &lt;&gt; "", $H1175/$T1175, ""), ""),"")</f>
        <v/>
      </c>
      <c r="Y1175" s="10" t="str">
        <f>IF(Overall!$A1177&lt;&gt;"",IF(AND(MONTH($O1175) &lt;= 5, MONTH($P1175) &gt;= 5), IF($T1175 &lt;&gt; "", $H1175/$T1175, ""), ""),"")</f>
        <v/>
      </c>
      <c r="Z1175" s="10" t="str">
        <f>IF(Overall!$A1177&lt;&gt;"",IF(AND(MONTH($O1175) &lt;= 6, MONTH($P1175) &gt;= 6), IF($T1175 &lt;&gt; "", $H1175/$T1175, ""), ""),"")</f>
        <v/>
      </c>
      <c r="AA1175" s="10" t="str">
        <f>IF(Overall!$A1177&lt;&gt;"",IF(AND(MONTH($O1175) &lt;= 7, MONTH($P1175) &gt;= 7 ), IF($T1175 &lt;&gt; "", $H1175/$T1175, ""), ""),"")</f>
        <v/>
      </c>
      <c r="AB1175" s="10" t="str">
        <f>IF(Overall!$A1177&lt;&gt;"",IF(AND(MONTH($O1175) &lt;= 8, MONTH($P1175) &gt;= 8), IF($T1175 &lt;&gt; "", $H1175/$T1175, ""), ""),"")</f>
        <v/>
      </c>
      <c r="AC1175" s="10" t="str">
        <f>IF(Overall!$A1177&lt;&gt;"",IF(AND(MONTH($O1175) &lt;= 9, MONTH($P1175) &gt;= 9), IF($T1175 &lt;&gt; "", $H1175/$T1175, ""), ""),"")</f>
        <v/>
      </c>
      <c r="AD1175" s="10" t="str">
        <f>IF(Overall!$A1177&lt;&gt;"",IF(AND(MONTH($O1175) &lt;= 10, MONTH($P1175) &gt;= 10), IF($T1175 &lt;&gt; "", $H1175/$T1175, ""), ""),"")</f>
        <v/>
      </c>
      <c r="AE1175" s="10" t="str">
        <f>IF(Overall!$A1177&lt;&gt;"",IF(AND(MONTH($O1175) &lt;= 11, MONTH($P1175) &gt;= 11), IF($T1175 &lt;&gt; "", $H1175/$T1175, ""), ""),"")</f>
        <v/>
      </c>
      <c r="AF1175" s="10" t="str">
        <f>IF(Overall!$A1177&lt;&gt;"",IF(AND(MONTH($O1175) &lt;= 12, MONTH($P1175) &gt;= 12), IF($T1175 &lt;&gt; "", $H1175/$T1175, ""), ""),"")</f>
        <v/>
      </c>
      <c r="AH1175" s="10" t="str">
        <f ca="1">IFERROR(IF(AND(NOW()&lt;= EOMONTH(DATE(YEAR($P1175),1, 1), 0), Overall!$A1177&lt;&gt;"", MONTH($O1175) &lt;= 1, MONTH($P1175) &gt;= 1), IF($T1175 &lt;&gt; "", $H1175/$T1175, ""), ""), "")</f>
        <v/>
      </c>
      <c r="AI1175" s="10" t="str">
        <f ca="1">IFERROR(IF(AND(NOW()&lt;= EOMONTH(DATE(YEAR($P1175),2, 1), 0), Overall!$A1177&lt;&gt;"", MONTH($O1175) &lt;= 2, MONTH($P1175) &gt;= 2), IF($T1175 &lt;&gt; "", $H1175/$T1175, ""), ""), "")</f>
        <v/>
      </c>
      <c r="AJ1175" s="10" t="str">
        <f ca="1">IFERROR(IF(AND(NOW()&lt;= EOMONTH(DATE(YEAR($P1175),3, 1), 0), Overall!$A1177&lt;&gt;"", MONTH($O1175) &lt;= 3, MONTH($P1175) &gt;= 3), IF($T1175 &lt;&gt; "", $H1175/$T1175, ""), ""), "")</f>
        <v/>
      </c>
      <c r="AK1175" s="10" t="str">
        <f ca="1">IFERROR(IF(AND(NOW()&lt;= EOMONTH(DATE(YEAR($P1175),4, 1), 0), Overall!$A1177&lt;&gt;"", MONTH($O1175) &lt;= 4, MONTH($P1175) &gt;= 4), IF($T1175 &lt;&gt; "", $H1175/$T1175, ""), ""), "")</f>
        <v/>
      </c>
      <c r="AL1175" s="10" t="str">
        <f ca="1">IFERROR(IF(AND(NOW()&lt;= EOMONTH(DATE(YEAR($P1175),5, 1), 0), Overall!$A1177&lt;&gt;"", MONTH($O1175) &lt;= 5, MONTH($P1175) &gt;= 5), IF($T1175 &lt;&gt; "", $H1175/$T1175, ""), ""), "")</f>
        <v/>
      </c>
      <c r="AM1175" s="10" t="str">
        <f ca="1">IFERROR(IF(AND(NOW()&lt;= EOMONTH(DATE(YEAR($P1175),6, 1), 0), Overall!$A1177&lt;&gt;"", MONTH($O1175) &lt;= 6, MONTH($P1175) &gt;= 6), IF($T1175 &lt;&gt; "", $H1175/$T1175, ""), ""), "")</f>
        <v/>
      </c>
      <c r="AN1175" s="10" t="str">
        <f ca="1">IFERROR(IF(AND(NOW()&lt;= EOMONTH(DATE(YEAR($P1175),7, 1), 0), Overall!$A1177&lt;&gt;"", MONTH($O1175) &lt;= 7, MONTH($P1175) &gt;= 7), IF($T1175 &lt;&gt; "", $H1175/$T1175, ""), ""), "")</f>
        <v/>
      </c>
      <c r="AO1175" s="10" t="str">
        <f ca="1">IFERROR(IF(AND(NOW()&lt;= EOMONTH(DATE(YEAR($P1175),8, 1), 0), Overall!$A1177&lt;&gt;"", MONTH($O1175) &lt;= 8, MONTH($P1175) &gt;= 8), IF($T1175 &lt;&gt; "", $H1175/$T1175, ""), ""), "")</f>
        <v/>
      </c>
      <c r="AP1175" s="10" t="str">
        <f ca="1">IFERROR(IF(AND(NOW()&lt;= EOMONTH(DATE(YEAR($P1175),9, 1), 0), Overall!$A1177&lt;&gt;"", MONTH($O1175) &lt;= 9, MONTH($P1175) &gt;= 9), IF($T1175 &lt;&gt; "", $H1175/$T1175, ""), ""), "")</f>
        <v/>
      </c>
      <c r="AQ1175" s="10" t="str">
        <f ca="1">IFERROR(IF(AND(NOW()&lt;= EOMONTH(DATE(YEAR($P1175),10, 1), 0), Overall!$A1177&lt;&gt;"", MONTH($O1175) &lt;= 10, MONTH($P1175) &gt;= 10), IF($T1175 &lt;&gt; "", $H1175/$T1175, ""), ""), "")</f>
        <v/>
      </c>
      <c r="AR1175" s="10" t="str">
        <f ca="1">IFERROR(IF(AND(NOW()&lt;= EOMONTH(DATE(YEAR($P1175),11, 1), 0), Overall!$A1177&lt;&gt;"", MONTH($O1175) &lt;=11, MONTH($P1175) &gt;= 11), IF($T1175 &lt;&gt; "", $H1175/$T1175, ""), ""), "")</f>
        <v/>
      </c>
      <c r="AS1175" s="10" t="str">
        <f ca="1">IFERROR(IF(AND(NOW()&lt;= EOMONTH(DATE(YEAR($P1175),12, 1), 0), Overall!$A1177&lt;&gt;"", MONTH($O1175) &lt;= 12, MONTH($P1175) &gt;= 12), IF($T1175 &lt;&gt; "", $H1175/$T1175, ""), ""), "")</f>
        <v/>
      </c>
      <c r="AT1175" s="16">
        <f t="shared" ca="1" si="36"/>
        <v>0</v>
      </c>
    </row>
    <row r="1176" spans="1:46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6" t="str">
        <f>IF(Overall!T1178&lt;&gt;"",VALUE(Overall!T1178),"")</f>
        <v/>
      </c>
      <c r="O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P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Q1176" s="7" t="str">
        <f>IF(Overall!S1178&lt;&gt;"",_xlfn.VALUETOTEXT(Overall!S1178),"")</f>
        <v/>
      </c>
      <c r="R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S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T1176" s="5" t="str">
        <f t="shared" si="37"/>
        <v/>
      </c>
      <c r="U1176" s="10" t="str">
        <f>IF(Overall!$A1178&lt;&gt;"",IF(AND(MONTH($O1176) &lt;= 1, MONTH($P1176) &gt;= 1), IF($T1176 &lt;&gt; "", $H1176/$T1176, ""), ""),"")</f>
        <v/>
      </c>
      <c r="V1176" s="10" t="str">
        <f>IF(Overall!$A1178&lt;&gt;"",IF(AND(MONTH($O1176) &lt;= 2, MONTH($P1176) &gt;= 2), IF($T1176 &lt;&gt; "", $H1176/$T1176, ""), ""),"")</f>
        <v/>
      </c>
      <c r="W1176" s="10" t="str">
        <f>IF(Overall!$A1178&lt;&gt;"",IF(AND(MONTH($O1176) &lt;= 3, MONTH($P1176) &gt;= 3), IF($T1176 &lt;&gt; "", $H1176/$T1176, ""), ""),"")</f>
        <v/>
      </c>
      <c r="X1176" s="10" t="str">
        <f>IF(Overall!$A1178&lt;&gt;"",IF(AND(MONTH($O1176) &lt;= 4, MONTH($P1176) &gt;= 4), IF($T1176 &lt;&gt; "", $H1176/$T1176, ""), ""),"")</f>
        <v/>
      </c>
      <c r="Y1176" s="10" t="str">
        <f>IF(Overall!$A1178&lt;&gt;"",IF(AND(MONTH($O1176) &lt;= 5, MONTH($P1176) &gt;= 5), IF($T1176 &lt;&gt; "", $H1176/$T1176, ""), ""),"")</f>
        <v/>
      </c>
      <c r="Z1176" s="10" t="str">
        <f>IF(Overall!$A1178&lt;&gt;"",IF(AND(MONTH($O1176) &lt;= 6, MONTH($P1176) &gt;= 6), IF($T1176 &lt;&gt; "", $H1176/$T1176, ""), ""),"")</f>
        <v/>
      </c>
      <c r="AA1176" s="10" t="str">
        <f>IF(Overall!$A1178&lt;&gt;"",IF(AND(MONTH($O1176) &lt;= 7, MONTH($P1176) &gt;= 7 ), IF($T1176 &lt;&gt; "", $H1176/$T1176, ""), ""),"")</f>
        <v/>
      </c>
      <c r="AB1176" s="10" t="str">
        <f>IF(Overall!$A1178&lt;&gt;"",IF(AND(MONTH($O1176) &lt;= 8, MONTH($P1176) &gt;= 8), IF($T1176 &lt;&gt; "", $H1176/$T1176, ""), ""),"")</f>
        <v/>
      </c>
      <c r="AC1176" s="10" t="str">
        <f>IF(Overall!$A1178&lt;&gt;"",IF(AND(MONTH($O1176) &lt;= 9, MONTH($P1176) &gt;= 9), IF($T1176 &lt;&gt; "", $H1176/$T1176, ""), ""),"")</f>
        <v/>
      </c>
      <c r="AD1176" s="10" t="str">
        <f>IF(Overall!$A1178&lt;&gt;"",IF(AND(MONTH($O1176) &lt;= 10, MONTH($P1176) &gt;= 10), IF($T1176 &lt;&gt; "", $H1176/$T1176, ""), ""),"")</f>
        <v/>
      </c>
      <c r="AE1176" s="10" t="str">
        <f>IF(Overall!$A1178&lt;&gt;"",IF(AND(MONTH($O1176) &lt;= 11, MONTH($P1176) &gt;= 11), IF($T1176 &lt;&gt; "", $H1176/$T1176, ""), ""),"")</f>
        <v/>
      </c>
      <c r="AF1176" s="10" t="str">
        <f>IF(Overall!$A1178&lt;&gt;"",IF(AND(MONTH($O1176) &lt;= 12, MONTH($P1176) &gt;= 12), IF($T1176 &lt;&gt; "", $H1176/$T1176, ""), ""),"")</f>
        <v/>
      </c>
      <c r="AH1176" s="10" t="str">
        <f ca="1">IFERROR(IF(AND(NOW()&lt;= EOMONTH(DATE(YEAR($P1176),1, 1), 0), Overall!$A1178&lt;&gt;"", MONTH($O1176) &lt;= 1, MONTH($P1176) &gt;= 1), IF($T1176 &lt;&gt; "", $H1176/$T1176, ""), ""), "")</f>
        <v/>
      </c>
      <c r="AI1176" s="10" t="str">
        <f ca="1">IFERROR(IF(AND(NOW()&lt;= EOMONTH(DATE(YEAR($P1176),2, 1), 0), Overall!$A1178&lt;&gt;"", MONTH($O1176) &lt;= 2, MONTH($P1176) &gt;= 2), IF($T1176 &lt;&gt; "", $H1176/$T1176, ""), ""), "")</f>
        <v/>
      </c>
      <c r="AJ1176" s="10" t="str">
        <f ca="1">IFERROR(IF(AND(NOW()&lt;= EOMONTH(DATE(YEAR($P1176),3, 1), 0), Overall!$A1178&lt;&gt;"", MONTH($O1176) &lt;= 3, MONTH($P1176) &gt;= 3), IF($T1176 &lt;&gt; "", $H1176/$T1176, ""), ""), "")</f>
        <v/>
      </c>
      <c r="AK1176" s="10" t="str">
        <f ca="1">IFERROR(IF(AND(NOW()&lt;= EOMONTH(DATE(YEAR($P1176),4, 1), 0), Overall!$A1178&lt;&gt;"", MONTH($O1176) &lt;= 4, MONTH($P1176) &gt;= 4), IF($T1176 &lt;&gt; "", $H1176/$T1176, ""), ""), "")</f>
        <v/>
      </c>
      <c r="AL1176" s="10" t="str">
        <f ca="1">IFERROR(IF(AND(NOW()&lt;= EOMONTH(DATE(YEAR($P1176),5, 1), 0), Overall!$A1178&lt;&gt;"", MONTH($O1176) &lt;= 5, MONTH($P1176) &gt;= 5), IF($T1176 &lt;&gt; "", $H1176/$T1176, ""), ""), "")</f>
        <v/>
      </c>
      <c r="AM1176" s="10" t="str">
        <f ca="1">IFERROR(IF(AND(NOW()&lt;= EOMONTH(DATE(YEAR($P1176),6, 1), 0), Overall!$A1178&lt;&gt;"", MONTH($O1176) &lt;= 6, MONTH($P1176) &gt;= 6), IF($T1176 &lt;&gt; "", $H1176/$T1176, ""), ""), "")</f>
        <v/>
      </c>
      <c r="AN1176" s="10" t="str">
        <f ca="1">IFERROR(IF(AND(NOW()&lt;= EOMONTH(DATE(YEAR($P1176),7, 1), 0), Overall!$A1178&lt;&gt;"", MONTH($O1176) &lt;= 7, MONTH($P1176) &gt;= 7), IF($T1176 &lt;&gt; "", $H1176/$T1176, ""), ""), "")</f>
        <v/>
      </c>
      <c r="AO1176" s="10" t="str">
        <f ca="1">IFERROR(IF(AND(NOW()&lt;= EOMONTH(DATE(YEAR($P1176),8, 1), 0), Overall!$A1178&lt;&gt;"", MONTH($O1176) &lt;= 8, MONTH($P1176) &gt;= 8), IF($T1176 &lt;&gt; "", $H1176/$T1176, ""), ""), "")</f>
        <v/>
      </c>
      <c r="AP1176" s="10" t="str">
        <f ca="1">IFERROR(IF(AND(NOW()&lt;= EOMONTH(DATE(YEAR($P1176),9, 1), 0), Overall!$A1178&lt;&gt;"", MONTH($O1176) &lt;= 9, MONTH($P1176) &gt;= 9), IF($T1176 &lt;&gt; "", $H1176/$T1176, ""), ""), "")</f>
        <v/>
      </c>
      <c r="AQ1176" s="10" t="str">
        <f ca="1">IFERROR(IF(AND(NOW()&lt;= EOMONTH(DATE(YEAR($P1176),10, 1), 0), Overall!$A1178&lt;&gt;"", MONTH($O1176) &lt;= 10, MONTH($P1176) &gt;= 10), IF($T1176 &lt;&gt; "", $H1176/$T1176, ""), ""), "")</f>
        <v/>
      </c>
      <c r="AR1176" s="10" t="str">
        <f ca="1">IFERROR(IF(AND(NOW()&lt;= EOMONTH(DATE(YEAR($P1176),11, 1), 0), Overall!$A1178&lt;&gt;"", MONTH($O1176) &lt;=11, MONTH($P1176) &gt;= 11), IF($T1176 &lt;&gt; "", $H1176/$T1176, ""), ""), "")</f>
        <v/>
      </c>
      <c r="AS1176" s="10" t="str">
        <f ca="1">IFERROR(IF(AND(NOW()&lt;= EOMONTH(DATE(YEAR($P1176),12, 1), 0), Overall!$A1178&lt;&gt;"", MONTH($O1176) &lt;= 12, MONTH($P1176) &gt;= 12), IF($T1176 &lt;&gt; "", $H1176/$T1176, ""), ""), "")</f>
        <v/>
      </c>
      <c r="AT1176" s="16">
        <f t="shared" ca="1" si="36"/>
        <v>0</v>
      </c>
    </row>
    <row r="1177" spans="1:46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6" t="str">
        <f>IF(Overall!T1179&lt;&gt;"",VALUE(Overall!T1179),"")</f>
        <v/>
      </c>
      <c r="O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P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Q1177" s="7" t="str">
        <f>IF(Overall!S1179&lt;&gt;"",_xlfn.VALUETOTEXT(Overall!S1179),"")</f>
        <v/>
      </c>
      <c r="R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S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T1177" s="5" t="str">
        <f t="shared" si="37"/>
        <v/>
      </c>
      <c r="U1177" s="10" t="str">
        <f>IF(Overall!$A1179&lt;&gt;"",IF(AND(MONTH($O1177) &lt;= 1, MONTH($P1177) &gt;= 1), IF($T1177 &lt;&gt; "", $H1177/$T1177, ""), ""),"")</f>
        <v/>
      </c>
      <c r="V1177" s="10" t="str">
        <f>IF(Overall!$A1179&lt;&gt;"",IF(AND(MONTH($O1177) &lt;= 2, MONTH($P1177) &gt;= 2), IF($T1177 &lt;&gt; "", $H1177/$T1177, ""), ""),"")</f>
        <v/>
      </c>
      <c r="W1177" s="10" t="str">
        <f>IF(Overall!$A1179&lt;&gt;"",IF(AND(MONTH($O1177) &lt;= 3, MONTH($P1177) &gt;= 3), IF($T1177 &lt;&gt; "", $H1177/$T1177, ""), ""),"")</f>
        <v/>
      </c>
      <c r="X1177" s="10" t="str">
        <f>IF(Overall!$A1179&lt;&gt;"",IF(AND(MONTH($O1177) &lt;= 4, MONTH($P1177) &gt;= 4), IF($T1177 &lt;&gt; "", $H1177/$T1177, ""), ""),"")</f>
        <v/>
      </c>
      <c r="Y1177" s="10" t="str">
        <f>IF(Overall!$A1179&lt;&gt;"",IF(AND(MONTH($O1177) &lt;= 5, MONTH($P1177) &gt;= 5), IF($T1177 &lt;&gt; "", $H1177/$T1177, ""), ""),"")</f>
        <v/>
      </c>
      <c r="Z1177" s="10" t="str">
        <f>IF(Overall!$A1179&lt;&gt;"",IF(AND(MONTH($O1177) &lt;= 6, MONTH($P1177) &gt;= 6), IF($T1177 &lt;&gt; "", $H1177/$T1177, ""), ""),"")</f>
        <v/>
      </c>
      <c r="AA1177" s="10" t="str">
        <f>IF(Overall!$A1179&lt;&gt;"",IF(AND(MONTH($O1177) &lt;= 7, MONTH($P1177) &gt;= 7 ), IF($T1177 &lt;&gt; "", $H1177/$T1177, ""), ""),"")</f>
        <v/>
      </c>
      <c r="AB1177" s="10" t="str">
        <f>IF(Overall!$A1179&lt;&gt;"",IF(AND(MONTH($O1177) &lt;= 8, MONTH($P1177) &gt;= 8), IF($T1177 &lt;&gt; "", $H1177/$T1177, ""), ""),"")</f>
        <v/>
      </c>
      <c r="AC1177" s="10" t="str">
        <f>IF(Overall!$A1179&lt;&gt;"",IF(AND(MONTH($O1177) &lt;= 9, MONTH($P1177) &gt;= 9), IF($T1177 &lt;&gt; "", $H1177/$T1177, ""), ""),"")</f>
        <v/>
      </c>
      <c r="AD1177" s="10" t="str">
        <f>IF(Overall!$A1179&lt;&gt;"",IF(AND(MONTH($O1177) &lt;= 10, MONTH($P1177) &gt;= 10), IF($T1177 &lt;&gt; "", $H1177/$T1177, ""), ""),"")</f>
        <v/>
      </c>
      <c r="AE1177" s="10" t="str">
        <f>IF(Overall!$A1179&lt;&gt;"",IF(AND(MONTH($O1177) &lt;= 11, MONTH($P1177) &gt;= 11), IF($T1177 &lt;&gt; "", $H1177/$T1177, ""), ""),"")</f>
        <v/>
      </c>
      <c r="AF1177" s="10" t="str">
        <f>IF(Overall!$A1179&lt;&gt;"",IF(AND(MONTH($O1177) &lt;= 12, MONTH($P1177) &gt;= 12), IF($T1177 &lt;&gt; "", $H1177/$T1177, ""), ""),"")</f>
        <v/>
      </c>
      <c r="AH1177" s="10" t="str">
        <f ca="1">IFERROR(IF(AND(NOW()&lt;= EOMONTH(DATE(YEAR($P1177),1, 1), 0), Overall!$A1179&lt;&gt;"", MONTH($O1177) &lt;= 1, MONTH($P1177) &gt;= 1), IF($T1177 &lt;&gt; "", $H1177/$T1177, ""), ""), "")</f>
        <v/>
      </c>
      <c r="AI1177" s="10" t="str">
        <f ca="1">IFERROR(IF(AND(NOW()&lt;= EOMONTH(DATE(YEAR($P1177),2, 1), 0), Overall!$A1179&lt;&gt;"", MONTH($O1177) &lt;= 2, MONTH($P1177) &gt;= 2), IF($T1177 &lt;&gt; "", $H1177/$T1177, ""), ""), "")</f>
        <v/>
      </c>
      <c r="AJ1177" s="10" t="str">
        <f ca="1">IFERROR(IF(AND(NOW()&lt;= EOMONTH(DATE(YEAR($P1177),3, 1), 0), Overall!$A1179&lt;&gt;"", MONTH($O1177) &lt;= 3, MONTH($P1177) &gt;= 3), IF($T1177 &lt;&gt; "", $H1177/$T1177, ""), ""), "")</f>
        <v/>
      </c>
      <c r="AK1177" s="10" t="str">
        <f ca="1">IFERROR(IF(AND(NOW()&lt;= EOMONTH(DATE(YEAR($P1177),4, 1), 0), Overall!$A1179&lt;&gt;"", MONTH($O1177) &lt;= 4, MONTH($P1177) &gt;= 4), IF($T1177 &lt;&gt; "", $H1177/$T1177, ""), ""), "")</f>
        <v/>
      </c>
      <c r="AL1177" s="10" t="str">
        <f ca="1">IFERROR(IF(AND(NOW()&lt;= EOMONTH(DATE(YEAR($P1177),5, 1), 0), Overall!$A1179&lt;&gt;"", MONTH($O1177) &lt;= 5, MONTH($P1177) &gt;= 5), IF($T1177 &lt;&gt; "", $H1177/$T1177, ""), ""), "")</f>
        <v/>
      </c>
      <c r="AM1177" s="10" t="str">
        <f ca="1">IFERROR(IF(AND(NOW()&lt;= EOMONTH(DATE(YEAR($P1177),6, 1), 0), Overall!$A1179&lt;&gt;"", MONTH($O1177) &lt;= 6, MONTH($P1177) &gt;= 6), IF($T1177 &lt;&gt; "", $H1177/$T1177, ""), ""), "")</f>
        <v/>
      </c>
      <c r="AN1177" s="10" t="str">
        <f ca="1">IFERROR(IF(AND(NOW()&lt;= EOMONTH(DATE(YEAR($P1177),7, 1), 0), Overall!$A1179&lt;&gt;"", MONTH($O1177) &lt;= 7, MONTH($P1177) &gt;= 7), IF($T1177 &lt;&gt; "", $H1177/$T1177, ""), ""), "")</f>
        <v/>
      </c>
      <c r="AO1177" s="10" t="str">
        <f ca="1">IFERROR(IF(AND(NOW()&lt;= EOMONTH(DATE(YEAR($P1177),8, 1), 0), Overall!$A1179&lt;&gt;"", MONTH($O1177) &lt;= 8, MONTH($P1177) &gt;= 8), IF($T1177 &lt;&gt; "", $H1177/$T1177, ""), ""), "")</f>
        <v/>
      </c>
      <c r="AP1177" s="10" t="str">
        <f ca="1">IFERROR(IF(AND(NOW()&lt;= EOMONTH(DATE(YEAR($P1177),9, 1), 0), Overall!$A1179&lt;&gt;"", MONTH($O1177) &lt;= 9, MONTH($P1177) &gt;= 9), IF($T1177 &lt;&gt; "", $H1177/$T1177, ""), ""), "")</f>
        <v/>
      </c>
      <c r="AQ1177" s="10" t="str">
        <f ca="1">IFERROR(IF(AND(NOW()&lt;= EOMONTH(DATE(YEAR($P1177),10, 1), 0), Overall!$A1179&lt;&gt;"", MONTH($O1177) &lt;= 10, MONTH($P1177) &gt;= 10), IF($T1177 &lt;&gt; "", $H1177/$T1177, ""), ""), "")</f>
        <v/>
      </c>
      <c r="AR1177" s="10" t="str">
        <f ca="1">IFERROR(IF(AND(NOW()&lt;= EOMONTH(DATE(YEAR($P1177),11, 1), 0), Overall!$A1179&lt;&gt;"", MONTH($O1177) &lt;=11, MONTH($P1177) &gt;= 11), IF($T1177 &lt;&gt; "", $H1177/$T1177, ""), ""), "")</f>
        <v/>
      </c>
      <c r="AS1177" s="10" t="str">
        <f ca="1">IFERROR(IF(AND(NOW()&lt;= EOMONTH(DATE(YEAR($P1177),12, 1), 0), Overall!$A1179&lt;&gt;"", MONTH($O1177) &lt;= 12, MONTH($P1177) &gt;= 12), IF($T1177 &lt;&gt; "", $H1177/$T1177, ""), ""), "")</f>
        <v/>
      </c>
      <c r="AT1177" s="16">
        <f t="shared" ca="1" si="36"/>
        <v>0</v>
      </c>
    </row>
    <row r="1178" spans="1:46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6" t="str">
        <f>IF(Overall!T1180&lt;&gt;"",VALUE(Overall!T1180),"")</f>
        <v/>
      </c>
      <c r="O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P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Q1178" s="7" t="str">
        <f>IF(Overall!S1180&lt;&gt;"",_xlfn.VALUETOTEXT(Overall!S1180),"")</f>
        <v/>
      </c>
      <c r="R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S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T1178" s="5" t="str">
        <f t="shared" si="37"/>
        <v/>
      </c>
      <c r="U1178" s="10" t="str">
        <f>IF(Overall!$A1180&lt;&gt;"",IF(AND(MONTH($O1178) &lt;= 1, MONTH($P1178) &gt;= 1), IF($T1178 &lt;&gt; "", $H1178/$T1178, ""), ""),"")</f>
        <v/>
      </c>
      <c r="V1178" s="10" t="str">
        <f>IF(Overall!$A1180&lt;&gt;"",IF(AND(MONTH($O1178) &lt;= 2, MONTH($P1178) &gt;= 2), IF($T1178 &lt;&gt; "", $H1178/$T1178, ""), ""),"")</f>
        <v/>
      </c>
      <c r="W1178" s="10" t="str">
        <f>IF(Overall!$A1180&lt;&gt;"",IF(AND(MONTH($O1178) &lt;= 3, MONTH($P1178) &gt;= 3), IF($T1178 &lt;&gt; "", $H1178/$T1178, ""), ""),"")</f>
        <v/>
      </c>
      <c r="X1178" s="10" t="str">
        <f>IF(Overall!$A1180&lt;&gt;"",IF(AND(MONTH($O1178) &lt;= 4, MONTH($P1178) &gt;= 4), IF($T1178 &lt;&gt; "", $H1178/$T1178, ""), ""),"")</f>
        <v/>
      </c>
      <c r="Y1178" s="10" t="str">
        <f>IF(Overall!$A1180&lt;&gt;"",IF(AND(MONTH($O1178) &lt;= 5, MONTH($P1178) &gt;= 5), IF($T1178 &lt;&gt; "", $H1178/$T1178, ""), ""),"")</f>
        <v/>
      </c>
      <c r="Z1178" s="10" t="str">
        <f>IF(Overall!$A1180&lt;&gt;"",IF(AND(MONTH($O1178) &lt;= 6, MONTH($P1178) &gt;= 6), IF($T1178 &lt;&gt; "", $H1178/$T1178, ""), ""),"")</f>
        <v/>
      </c>
      <c r="AA1178" s="10" t="str">
        <f>IF(Overall!$A1180&lt;&gt;"",IF(AND(MONTH($O1178) &lt;= 7, MONTH($P1178) &gt;= 7 ), IF($T1178 &lt;&gt; "", $H1178/$T1178, ""), ""),"")</f>
        <v/>
      </c>
      <c r="AB1178" s="10" t="str">
        <f>IF(Overall!$A1180&lt;&gt;"",IF(AND(MONTH($O1178) &lt;= 8, MONTH($P1178) &gt;= 8), IF($T1178 &lt;&gt; "", $H1178/$T1178, ""), ""),"")</f>
        <v/>
      </c>
      <c r="AC1178" s="10" t="str">
        <f>IF(Overall!$A1180&lt;&gt;"",IF(AND(MONTH($O1178) &lt;= 9, MONTH($P1178) &gt;= 9), IF($T1178 &lt;&gt; "", $H1178/$T1178, ""), ""),"")</f>
        <v/>
      </c>
      <c r="AD1178" s="10" t="str">
        <f>IF(Overall!$A1180&lt;&gt;"",IF(AND(MONTH($O1178) &lt;= 10, MONTH($P1178) &gt;= 10), IF($T1178 &lt;&gt; "", $H1178/$T1178, ""), ""),"")</f>
        <v/>
      </c>
      <c r="AE1178" s="10" t="str">
        <f>IF(Overall!$A1180&lt;&gt;"",IF(AND(MONTH($O1178) &lt;= 11, MONTH($P1178) &gt;= 11), IF($T1178 &lt;&gt; "", $H1178/$T1178, ""), ""),"")</f>
        <v/>
      </c>
      <c r="AF1178" s="10" t="str">
        <f>IF(Overall!$A1180&lt;&gt;"",IF(AND(MONTH($O1178) &lt;= 12, MONTH($P1178) &gt;= 12), IF($T1178 &lt;&gt; "", $H1178/$T1178, ""), ""),"")</f>
        <v/>
      </c>
      <c r="AH1178" s="10" t="str">
        <f ca="1">IFERROR(IF(AND(NOW()&lt;= EOMONTH(DATE(YEAR($P1178),1, 1), 0), Overall!$A1180&lt;&gt;"", MONTH($O1178) &lt;= 1, MONTH($P1178) &gt;= 1), IF($T1178 &lt;&gt; "", $H1178/$T1178, ""), ""), "")</f>
        <v/>
      </c>
      <c r="AI1178" s="10" t="str">
        <f ca="1">IFERROR(IF(AND(NOW()&lt;= EOMONTH(DATE(YEAR($P1178),2, 1), 0), Overall!$A1180&lt;&gt;"", MONTH($O1178) &lt;= 2, MONTH($P1178) &gt;= 2), IF($T1178 &lt;&gt; "", $H1178/$T1178, ""), ""), "")</f>
        <v/>
      </c>
      <c r="AJ1178" s="10" t="str">
        <f ca="1">IFERROR(IF(AND(NOW()&lt;= EOMONTH(DATE(YEAR($P1178),3, 1), 0), Overall!$A1180&lt;&gt;"", MONTH($O1178) &lt;= 3, MONTH($P1178) &gt;= 3), IF($T1178 &lt;&gt; "", $H1178/$T1178, ""), ""), "")</f>
        <v/>
      </c>
      <c r="AK1178" s="10" t="str">
        <f ca="1">IFERROR(IF(AND(NOW()&lt;= EOMONTH(DATE(YEAR($P1178),4, 1), 0), Overall!$A1180&lt;&gt;"", MONTH($O1178) &lt;= 4, MONTH($P1178) &gt;= 4), IF($T1178 &lt;&gt; "", $H1178/$T1178, ""), ""), "")</f>
        <v/>
      </c>
      <c r="AL1178" s="10" t="str">
        <f ca="1">IFERROR(IF(AND(NOW()&lt;= EOMONTH(DATE(YEAR($P1178),5, 1), 0), Overall!$A1180&lt;&gt;"", MONTH($O1178) &lt;= 5, MONTH($P1178) &gt;= 5), IF($T1178 &lt;&gt; "", $H1178/$T1178, ""), ""), "")</f>
        <v/>
      </c>
      <c r="AM1178" s="10" t="str">
        <f ca="1">IFERROR(IF(AND(NOW()&lt;= EOMONTH(DATE(YEAR($P1178),6, 1), 0), Overall!$A1180&lt;&gt;"", MONTH($O1178) &lt;= 6, MONTH($P1178) &gt;= 6), IF($T1178 &lt;&gt; "", $H1178/$T1178, ""), ""), "")</f>
        <v/>
      </c>
      <c r="AN1178" s="10" t="str">
        <f ca="1">IFERROR(IF(AND(NOW()&lt;= EOMONTH(DATE(YEAR($P1178),7, 1), 0), Overall!$A1180&lt;&gt;"", MONTH($O1178) &lt;= 7, MONTH($P1178) &gt;= 7), IF($T1178 &lt;&gt; "", $H1178/$T1178, ""), ""), "")</f>
        <v/>
      </c>
      <c r="AO1178" s="10" t="str">
        <f ca="1">IFERROR(IF(AND(NOW()&lt;= EOMONTH(DATE(YEAR($P1178),8, 1), 0), Overall!$A1180&lt;&gt;"", MONTH($O1178) &lt;= 8, MONTH($P1178) &gt;= 8), IF($T1178 &lt;&gt; "", $H1178/$T1178, ""), ""), "")</f>
        <v/>
      </c>
      <c r="AP1178" s="10" t="str">
        <f ca="1">IFERROR(IF(AND(NOW()&lt;= EOMONTH(DATE(YEAR($P1178),9, 1), 0), Overall!$A1180&lt;&gt;"", MONTH($O1178) &lt;= 9, MONTH($P1178) &gt;= 9), IF($T1178 &lt;&gt; "", $H1178/$T1178, ""), ""), "")</f>
        <v/>
      </c>
      <c r="AQ1178" s="10" t="str">
        <f ca="1">IFERROR(IF(AND(NOW()&lt;= EOMONTH(DATE(YEAR($P1178),10, 1), 0), Overall!$A1180&lt;&gt;"", MONTH($O1178) &lt;= 10, MONTH($P1178) &gt;= 10), IF($T1178 &lt;&gt; "", $H1178/$T1178, ""), ""), "")</f>
        <v/>
      </c>
      <c r="AR1178" s="10" t="str">
        <f ca="1">IFERROR(IF(AND(NOW()&lt;= EOMONTH(DATE(YEAR($P1178),11, 1), 0), Overall!$A1180&lt;&gt;"", MONTH($O1178) &lt;=11, MONTH($P1178) &gt;= 11), IF($T1178 &lt;&gt; "", $H1178/$T1178, ""), ""), "")</f>
        <v/>
      </c>
      <c r="AS1178" s="10" t="str">
        <f ca="1">IFERROR(IF(AND(NOW()&lt;= EOMONTH(DATE(YEAR($P1178),12, 1), 0), Overall!$A1180&lt;&gt;"", MONTH($O1178) &lt;= 12, MONTH($P1178) &gt;= 12), IF($T1178 &lt;&gt; "", $H1178/$T1178, ""), ""), "")</f>
        <v/>
      </c>
      <c r="AT1178" s="16">
        <f t="shared" ca="1" si="36"/>
        <v>0</v>
      </c>
    </row>
    <row r="1179" spans="1:46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6" t="str">
        <f>IF(Overall!T1181&lt;&gt;"",VALUE(Overall!T1181),"")</f>
        <v/>
      </c>
      <c r="O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P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Q1179" s="7" t="str">
        <f>IF(Overall!S1181&lt;&gt;"",_xlfn.VALUETOTEXT(Overall!S1181),"")</f>
        <v/>
      </c>
      <c r="R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S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T1179" s="5" t="str">
        <f t="shared" si="37"/>
        <v/>
      </c>
      <c r="U1179" s="10" t="str">
        <f>IF(Overall!$A1181&lt;&gt;"",IF(AND(MONTH($O1179) &lt;= 1, MONTH($P1179) &gt;= 1), IF($T1179 &lt;&gt; "", $H1179/$T1179, ""), ""),"")</f>
        <v/>
      </c>
      <c r="V1179" s="10" t="str">
        <f>IF(Overall!$A1181&lt;&gt;"",IF(AND(MONTH($O1179) &lt;= 2, MONTH($P1179) &gt;= 2), IF($T1179 &lt;&gt; "", $H1179/$T1179, ""), ""),"")</f>
        <v/>
      </c>
      <c r="W1179" s="10" t="str">
        <f>IF(Overall!$A1181&lt;&gt;"",IF(AND(MONTH($O1179) &lt;= 3, MONTH($P1179) &gt;= 3), IF($T1179 &lt;&gt; "", $H1179/$T1179, ""), ""),"")</f>
        <v/>
      </c>
      <c r="X1179" s="10" t="str">
        <f>IF(Overall!$A1181&lt;&gt;"",IF(AND(MONTH($O1179) &lt;= 4, MONTH($P1179) &gt;= 4), IF($T1179 &lt;&gt; "", $H1179/$T1179, ""), ""),"")</f>
        <v/>
      </c>
      <c r="Y1179" s="10" t="str">
        <f>IF(Overall!$A1181&lt;&gt;"",IF(AND(MONTH($O1179) &lt;= 5, MONTH($P1179) &gt;= 5), IF($T1179 &lt;&gt; "", $H1179/$T1179, ""), ""),"")</f>
        <v/>
      </c>
      <c r="Z1179" s="10" t="str">
        <f>IF(Overall!$A1181&lt;&gt;"",IF(AND(MONTH($O1179) &lt;= 6, MONTH($P1179) &gt;= 6), IF($T1179 &lt;&gt; "", $H1179/$T1179, ""), ""),"")</f>
        <v/>
      </c>
      <c r="AA1179" s="10" t="str">
        <f>IF(Overall!$A1181&lt;&gt;"",IF(AND(MONTH($O1179) &lt;= 7, MONTH($P1179) &gt;= 7 ), IF($T1179 &lt;&gt; "", $H1179/$T1179, ""), ""),"")</f>
        <v/>
      </c>
      <c r="AB1179" s="10" t="str">
        <f>IF(Overall!$A1181&lt;&gt;"",IF(AND(MONTH($O1179) &lt;= 8, MONTH($P1179) &gt;= 8), IF($T1179 &lt;&gt; "", $H1179/$T1179, ""), ""),"")</f>
        <v/>
      </c>
      <c r="AC1179" s="10" t="str">
        <f>IF(Overall!$A1181&lt;&gt;"",IF(AND(MONTH($O1179) &lt;= 9, MONTH($P1179) &gt;= 9), IF($T1179 &lt;&gt; "", $H1179/$T1179, ""), ""),"")</f>
        <v/>
      </c>
      <c r="AD1179" s="10" t="str">
        <f>IF(Overall!$A1181&lt;&gt;"",IF(AND(MONTH($O1179) &lt;= 10, MONTH($P1179) &gt;= 10), IF($T1179 &lt;&gt; "", $H1179/$T1179, ""), ""),"")</f>
        <v/>
      </c>
      <c r="AE1179" s="10" t="str">
        <f>IF(Overall!$A1181&lt;&gt;"",IF(AND(MONTH($O1179) &lt;= 11, MONTH($P1179) &gt;= 11), IF($T1179 &lt;&gt; "", $H1179/$T1179, ""), ""),"")</f>
        <v/>
      </c>
      <c r="AF1179" s="10" t="str">
        <f>IF(Overall!$A1181&lt;&gt;"",IF(AND(MONTH($O1179) &lt;= 12, MONTH($P1179) &gt;= 12), IF($T1179 &lt;&gt; "", $H1179/$T1179, ""), ""),"")</f>
        <v/>
      </c>
      <c r="AH1179" s="10" t="str">
        <f ca="1">IFERROR(IF(AND(NOW()&lt;= EOMONTH(DATE(YEAR($P1179),1, 1), 0), Overall!$A1181&lt;&gt;"", MONTH($O1179) &lt;= 1, MONTH($P1179) &gt;= 1), IF($T1179 &lt;&gt; "", $H1179/$T1179, ""), ""), "")</f>
        <v/>
      </c>
      <c r="AI1179" s="10" t="str">
        <f ca="1">IFERROR(IF(AND(NOW()&lt;= EOMONTH(DATE(YEAR($P1179),2, 1), 0), Overall!$A1181&lt;&gt;"", MONTH($O1179) &lt;= 2, MONTH($P1179) &gt;= 2), IF($T1179 &lt;&gt; "", $H1179/$T1179, ""), ""), "")</f>
        <v/>
      </c>
      <c r="AJ1179" s="10" t="str">
        <f ca="1">IFERROR(IF(AND(NOW()&lt;= EOMONTH(DATE(YEAR($P1179),3, 1), 0), Overall!$A1181&lt;&gt;"", MONTH($O1179) &lt;= 3, MONTH($P1179) &gt;= 3), IF($T1179 &lt;&gt; "", $H1179/$T1179, ""), ""), "")</f>
        <v/>
      </c>
      <c r="AK1179" s="10" t="str">
        <f ca="1">IFERROR(IF(AND(NOW()&lt;= EOMONTH(DATE(YEAR($P1179),4, 1), 0), Overall!$A1181&lt;&gt;"", MONTH($O1179) &lt;= 4, MONTH($P1179) &gt;= 4), IF($T1179 &lt;&gt; "", $H1179/$T1179, ""), ""), "")</f>
        <v/>
      </c>
      <c r="AL1179" s="10" t="str">
        <f ca="1">IFERROR(IF(AND(NOW()&lt;= EOMONTH(DATE(YEAR($P1179),5, 1), 0), Overall!$A1181&lt;&gt;"", MONTH($O1179) &lt;= 5, MONTH($P1179) &gt;= 5), IF($T1179 &lt;&gt; "", $H1179/$T1179, ""), ""), "")</f>
        <v/>
      </c>
      <c r="AM1179" s="10" t="str">
        <f ca="1">IFERROR(IF(AND(NOW()&lt;= EOMONTH(DATE(YEAR($P1179),6, 1), 0), Overall!$A1181&lt;&gt;"", MONTH($O1179) &lt;= 6, MONTH($P1179) &gt;= 6), IF($T1179 &lt;&gt; "", $H1179/$T1179, ""), ""), "")</f>
        <v/>
      </c>
      <c r="AN1179" s="10" t="str">
        <f ca="1">IFERROR(IF(AND(NOW()&lt;= EOMONTH(DATE(YEAR($P1179),7, 1), 0), Overall!$A1181&lt;&gt;"", MONTH($O1179) &lt;= 7, MONTH($P1179) &gt;= 7), IF($T1179 &lt;&gt; "", $H1179/$T1179, ""), ""), "")</f>
        <v/>
      </c>
      <c r="AO1179" s="10" t="str">
        <f ca="1">IFERROR(IF(AND(NOW()&lt;= EOMONTH(DATE(YEAR($P1179),8, 1), 0), Overall!$A1181&lt;&gt;"", MONTH($O1179) &lt;= 8, MONTH($P1179) &gt;= 8), IF($T1179 &lt;&gt; "", $H1179/$T1179, ""), ""), "")</f>
        <v/>
      </c>
      <c r="AP1179" s="10" t="str">
        <f ca="1">IFERROR(IF(AND(NOW()&lt;= EOMONTH(DATE(YEAR($P1179),9, 1), 0), Overall!$A1181&lt;&gt;"", MONTH($O1179) &lt;= 9, MONTH($P1179) &gt;= 9), IF($T1179 &lt;&gt; "", $H1179/$T1179, ""), ""), "")</f>
        <v/>
      </c>
      <c r="AQ1179" s="10" t="str">
        <f ca="1">IFERROR(IF(AND(NOW()&lt;= EOMONTH(DATE(YEAR($P1179),10, 1), 0), Overall!$A1181&lt;&gt;"", MONTH($O1179) &lt;= 10, MONTH($P1179) &gt;= 10), IF($T1179 &lt;&gt; "", $H1179/$T1179, ""), ""), "")</f>
        <v/>
      </c>
      <c r="AR1179" s="10" t="str">
        <f ca="1">IFERROR(IF(AND(NOW()&lt;= EOMONTH(DATE(YEAR($P1179),11, 1), 0), Overall!$A1181&lt;&gt;"", MONTH($O1179) &lt;=11, MONTH($P1179) &gt;= 11), IF($T1179 &lt;&gt; "", $H1179/$T1179, ""), ""), "")</f>
        <v/>
      </c>
      <c r="AS1179" s="10" t="str">
        <f ca="1">IFERROR(IF(AND(NOW()&lt;= EOMONTH(DATE(YEAR($P1179),12, 1), 0), Overall!$A1181&lt;&gt;"", MONTH($O1179) &lt;= 12, MONTH($P1179) &gt;= 12), IF($T1179 &lt;&gt; "", $H1179/$T1179, ""), ""), "")</f>
        <v/>
      </c>
      <c r="AT1179" s="16">
        <f t="shared" ca="1" si="36"/>
        <v>0</v>
      </c>
    </row>
    <row r="1180" spans="1:46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6" t="str">
        <f>IF(Overall!T1182&lt;&gt;"",VALUE(Overall!T1182),"")</f>
        <v/>
      </c>
      <c r="O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P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Q1180" s="7" t="str">
        <f>IF(Overall!S1182&lt;&gt;"",_xlfn.VALUETOTEXT(Overall!S1182),"")</f>
        <v/>
      </c>
      <c r="R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S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T1180" s="5" t="str">
        <f t="shared" si="37"/>
        <v/>
      </c>
      <c r="U1180" s="10" t="str">
        <f>IF(Overall!$A1182&lt;&gt;"",IF(AND(MONTH($O1180) &lt;= 1, MONTH($P1180) &gt;= 1), IF($T1180 &lt;&gt; "", $H1180/$T1180, ""), ""),"")</f>
        <v/>
      </c>
      <c r="V1180" s="10" t="str">
        <f>IF(Overall!$A1182&lt;&gt;"",IF(AND(MONTH($O1180) &lt;= 2, MONTH($P1180) &gt;= 2), IF($T1180 &lt;&gt; "", $H1180/$T1180, ""), ""),"")</f>
        <v/>
      </c>
      <c r="W1180" s="10" t="str">
        <f>IF(Overall!$A1182&lt;&gt;"",IF(AND(MONTH($O1180) &lt;= 3, MONTH($P1180) &gt;= 3), IF($T1180 &lt;&gt; "", $H1180/$T1180, ""), ""),"")</f>
        <v/>
      </c>
      <c r="X1180" s="10" t="str">
        <f>IF(Overall!$A1182&lt;&gt;"",IF(AND(MONTH($O1180) &lt;= 4, MONTH($P1180) &gt;= 4), IF($T1180 &lt;&gt; "", $H1180/$T1180, ""), ""),"")</f>
        <v/>
      </c>
      <c r="Y1180" s="10" t="str">
        <f>IF(Overall!$A1182&lt;&gt;"",IF(AND(MONTH($O1180) &lt;= 5, MONTH($P1180) &gt;= 5), IF($T1180 &lt;&gt; "", $H1180/$T1180, ""), ""),"")</f>
        <v/>
      </c>
      <c r="Z1180" s="10" t="str">
        <f>IF(Overall!$A1182&lt;&gt;"",IF(AND(MONTH($O1180) &lt;= 6, MONTH($P1180) &gt;= 6), IF($T1180 &lt;&gt; "", $H1180/$T1180, ""), ""),"")</f>
        <v/>
      </c>
      <c r="AA1180" s="10" t="str">
        <f>IF(Overall!$A1182&lt;&gt;"",IF(AND(MONTH($O1180) &lt;= 7, MONTH($P1180) &gt;= 7 ), IF($T1180 &lt;&gt; "", $H1180/$T1180, ""), ""),"")</f>
        <v/>
      </c>
      <c r="AB1180" s="10" t="str">
        <f>IF(Overall!$A1182&lt;&gt;"",IF(AND(MONTH($O1180) &lt;= 8, MONTH($P1180) &gt;= 8), IF($T1180 &lt;&gt; "", $H1180/$T1180, ""), ""),"")</f>
        <v/>
      </c>
      <c r="AC1180" s="10" t="str">
        <f>IF(Overall!$A1182&lt;&gt;"",IF(AND(MONTH($O1180) &lt;= 9, MONTH($P1180) &gt;= 9), IF($T1180 &lt;&gt; "", $H1180/$T1180, ""), ""),"")</f>
        <v/>
      </c>
      <c r="AD1180" s="10" t="str">
        <f>IF(Overall!$A1182&lt;&gt;"",IF(AND(MONTH($O1180) &lt;= 10, MONTH($P1180) &gt;= 10), IF($T1180 &lt;&gt; "", $H1180/$T1180, ""), ""),"")</f>
        <v/>
      </c>
      <c r="AE1180" s="10" t="str">
        <f>IF(Overall!$A1182&lt;&gt;"",IF(AND(MONTH($O1180) &lt;= 11, MONTH($P1180) &gt;= 11), IF($T1180 &lt;&gt; "", $H1180/$T1180, ""), ""),"")</f>
        <v/>
      </c>
      <c r="AF1180" s="10" t="str">
        <f>IF(Overall!$A1182&lt;&gt;"",IF(AND(MONTH($O1180) &lt;= 12, MONTH($P1180) &gt;= 12), IF($T1180 &lt;&gt; "", $H1180/$T1180, ""), ""),"")</f>
        <v/>
      </c>
      <c r="AH1180" s="10" t="str">
        <f ca="1">IFERROR(IF(AND(NOW()&lt;= EOMONTH(DATE(YEAR($P1180),1, 1), 0), Overall!$A1182&lt;&gt;"", MONTH($O1180) &lt;= 1, MONTH($P1180) &gt;= 1), IF($T1180 &lt;&gt; "", $H1180/$T1180, ""), ""), "")</f>
        <v/>
      </c>
      <c r="AI1180" s="10" t="str">
        <f ca="1">IFERROR(IF(AND(NOW()&lt;= EOMONTH(DATE(YEAR($P1180),2, 1), 0), Overall!$A1182&lt;&gt;"", MONTH($O1180) &lt;= 2, MONTH($P1180) &gt;= 2), IF($T1180 &lt;&gt; "", $H1180/$T1180, ""), ""), "")</f>
        <v/>
      </c>
      <c r="AJ1180" s="10" t="str">
        <f ca="1">IFERROR(IF(AND(NOW()&lt;= EOMONTH(DATE(YEAR($P1180),3, 1), 0), Overall!$A1182&lt;&gt;"", MONTH($O1180) &lt;= 3, MONTH($P1180) &gt;= 3), IF($T1180 &lt;&gt; "", $H1180/$T1180, ""), ""), "")</f>
        <v/>
      </c>
      <c r="AK1180" s="10" t="str">
        <f ca="1">IFERROR(IF(AND(NOW()&lt;= EOMONTH(DATE(YEAR($P1180),4, 1), 0), Overall!$A1182&lt;&gt;"", MONTH($O1180) &lt;= 4, MONTH($P1180) &gt;= 4), IF($T1180 &lt;&gt; "", $H1180/$T1180, ""), ""), "")</f>
        <v/>
      </c>
      <c r="AL1180" s="10" t="str">
        <f ca="1">IFERROR(IF(AND(NOW()&lt;= EOMONTH(DATE(YEAR($P1180),5, 1), 0), Overall!$A1182&lt;&gt;"", MONTH($O1180) &lt;= 5, MONTH($P1180) &gt;= 5), IF($T1180 &lt;&gt; "", $H1180/$T1180, ""), ""), "")</f>
        <v/>
      </c>
      <c r="AM1180" s="10" t="str">
        <f ca="1">IFERROR(IF(AND(NOW()&lt;= EOMONTH(DATE(YEAR($P1180),6, 1), 0), Overall!$A1182&lt;&gt;"", MONTH($O1180) &lt;= 6, MONTH($P1180) &gt;= 6), IF($T1180 &lt;&gt; "", $H1180/$T1180, ""), ""), "")</f>
        <v/>
      </c>
      <c r="AN1180" s="10" t="str">
        <f ca="1">IFERROR(IF(AND(NOW()&lt;= EOMONTH(DATE(YEAR($P1180),7, 1), 0), Overall!$A1182&lt;&gt;"", MONTH($O1180) &lt;= 7, MONTH($P1180) &gt;= 7), IF($T1180 &lt;&gt; "", $H1180/$T1180, ""), ""), "")</f>
        <v/>
      </c>
      <c r="AO1180" s="10" t="str">
        <f ca="1">IFERROR(IF(AND(NOW()&lt;= EOMONTH(DATE(YEAR($P1180),8, 1), 0), Overall!$A1182&lt;&gt;"", MONTH($O1180) &lt;= 8, MONTH($P1180) &gt;= 8), IF($T1180 &lt;&gt; "", $H1180/$T1180, ""), ""), "")</f>
        <v/>
      </c>
      <c r="AP1180" s="10" t="str">
        <f ca="1">IFERROR(IF(AND(NOW()&lt;= EOMONTH(DATE(YEAR($P1180),9, 1), 0), Overall!$A1182&lt;&gt;"", MONTH($O1180) &lt;= 9, MONTH($P1180) &gt;= 9), IF($T1180 &lt;&gt; "", $H1180/$T1180, ""), ""), "")</f>
        <v/>
      </c>
      <c r="AQ1180" s="10" t="str">
        <f ca="1">IFERROR(IF(AND(NOW()&lt;= EOMONTH(DATE(YEAR($P1180),10, 1), 0), Overall!$A1182&lt;&gt;"", MONTH($O1180) &lt;= 10, MONTH($P1180) &gt;= 10), IF($T1180 &lt;&gt; "", $H1180/$T1180, ""), ""), "")</f>
        <v/>
      </c>
      <c r="AR1180" s="10" t="str">
        <f ca="1">IFERROR(IF(AND(NOW()&lt;= EOMONTH(DATE(YEAR($P1180),11, 1), 0), Overall!$A1182&lt;&gt;"", MONTH($O1180) &lt;=11, MONTH($P1180) &gt;= 11), IF($T1180 &lt;&gt; "", $H1180/$T1180, ""), ""), "")</f>
        <v/>
      </c>
      <c r="AS1180" s="10" t="str">
        <f ca="1">IFERROR(IF(AND(NOW()&lt;= EOMONTH(DATE(YEAR($P1180),12, 1), 0), Overall!$A1182&lt;&gt;"", MONTH($O1180) &lt;= 12, MONTH($P1180) &gt;= 12), IF($T1180 &lt;&gt; "", $H1180/$T1180, ""), ""), "")</f>
        <v/>
      </c>
      <c r="AT1180" s="16">
        <f t="shared" ca="1" si="36"/>
        <v>0</v>
      </c>
    </row>
    <row r="1181" spans="1:46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6" t="str">
        <f>IF(Overall!T1183&lt;&gt;"",VALUE(Overall!T1183),"")</f>
        <v/>
      </c>
      <c r="O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P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Q1181" s="7" t="str">
        <f>IF(Overall!S1183&lt;&gt;"",_xlfn.VALUETOTEXT(Overall!S1183),"")</f>
        <v/>
      </c>
      <c r="R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S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T1181" s="5" t="str">
        <f t="shared" si="37"/>
        <v/>
      </c>
      <c r="U1181" s="10" t="str">
        <f>IF(Overall!$A1183&lt;&gt;"",IF(AND(MONTH($O1181) &lt;= 1, MONTH($P1181) &gt;= 1), IF($T1181 &lt;&gt; "", $H1181/$T1181, ""), ""),"")</f>
        <v/>
      </c>
      <c r="V1181" s="10" t="str">
        <f>IF(Overall!$A1183&lt;&gt;"",IF(AND(MONTH($O1181) &lt;= 2, MONTH($P1181) &gt;= 2), IF($T1181 &lt;&gt; "", $H1181/$T1181, ""), ""),"")</f>
        <v/>
      </c>
      <c r="W1181" s="10" t="str">
        <f>IF(Overall!$A1183&lt;&gt;"",IF(AND(MONTH($O1181) &lt;= 3, MONTH($P1181) &gt;= 3), IF($T1181 &lt;&gt; "", $H1181/$T1181, ""), ""),"")</f>
        <v/>
      </c>
      <c r="X1181" s="10" t="str">
        <f>IF(Overall!$A1183&lt;&gt;"",IF(AND(MONTH($O1181) &lt;= 4, MONTH($P1181) &gt;= 4), IF($T1181 &lt;&gt; "", $H1181/$T1181, ""), ""),"")</f>
        <v/>
      </c>
      <c r="Y1181" s="10" t="str">
        <f>IF(Overall!$A1183&lt;&gt;"",IF(AND(MONTH($O1181) &lt;= 5, MONTH($P1181) &gt;= 5), IF($T1181 &lt;&gt; "", $H1181/$T1181, ""), ""),"")</f>
        <v/>
      </c>
      <c r="Z1181" s="10" t="str">
        <f>IF(Overall!$A1183&lt;&gt;"",IF(AND(MONTH($O1181) &lt;= 6, MONTH($P1181) &gt;= 6), IF($T1181 &lt;&gt; "", $H1181/$T1181, ""), ""),"")</f>
        <v/>
      </c>
      <c r="AA1181" s="10" t="str">
        <f>IF(Overall!$A1183&lt;&gt;"",IF(AND(MONTH($O1181) &lt;= 7, MONTH($P1181) &gt;= 7 ), IF($T1181 &lt;&gt; "", $H1181/$T1181, ""), ""),"")</f>
        <v/>
      </c>
      <c r="AB1181" s="10" t="str">
        <f>IF(Overall!$A1183&lt;&gt;"",IF(AND(MONTH($O1181) &lt;= 8, MONTH($P1181) &gt;= 8), IF($T1181 &lt;&gt; "", $H1181/$T1181, ""), ""),"")</f>
        <v/>
      </c>
      <c r="AC1181" s="10" t="str">
        <f>IF(Overall!$A1183&lt;&gt;"",IF(AND(MONTH($O1181) &lt;= 9, MONTH($P1181) &gt;= 9), IF($T1181 &lt;&gt; "", $H1181/$T1181, ""), ""),"")</f>
        <v/>
      </c>
      <c r="AD1181" s="10" t="str">
        <f>IF(Overall!$A1183&lt;&gt;"",IF(AND(MONTH($O1181) &lt;= 10, MONTH($P1181) &gt;= 10), IF($T1181 &lt;&gt; "", $H1181/$T1181, ""), ""),"")</f>
        <v/>
      </c>
      <c r="AE1181" s="10" t="str">
        <f>IF(Overall!$A1183&lt;&gt;"",IF(AND(MONTH($O1181) &lt;= 11, MONTH($P1181) &gt;= 11), IF($T1181 &lt;&gt; "", $H1181/$T1181, ""), ""),"")</f>
        <v/>
      </c>
      <c r="AF1181" s="10" t="str">
        <f>IF(Overall!$A1183&lt;&gt;"",IF(AND(MONTH($O1181) &lt;= 12, MONTH($P1181) &gt;= 12), IF($T1181 &lt;&gt; "", $H1181/$T1181, ""), ""),"")</f>
        <v/>
      </c>
      <c r="AH1181" s="10" t="str">
        <f ca="1">IFERROR(IF(AND(NOW()&lt;= EOMONTH(DATE(YEAR($P1181),1, 1), 0), Overall!$A1183&lt;&gt;"", MONTH($O1181) &lt;= 1, MONTH($P1181) &gt;= 1), IF($T1181 &lt;&gt; "", $H1181/$T1181, ""), ""), "")</f>
        <v/>
      </c>
      <c r="AI1181" s="10" t="str">
        <f ca="1">IFERROR(IF(AND(NOW()&lt;= EOMONTH(DATE(YEAR($P1181),2, 1), 0), Overall!$A1183&lt;&gt;"", MONTH($O1181) &lt;= 2, MONTH($P1181) &gt;= 2), IF($T1181 &lt;&gt; "", $H1181/$T1181, ""), ""), "")</f>
        <v/>
      </c>
      <c r="AJ1181" s="10" t="str">
        <f ca="1">IFERROR(IF(AND(NOW()&lt;= EOMONTH(DATE(YEAR($P1181),3, 1), 0), Overall!$A1183&lt;&gt;"", MONTH($O1181) &lt;= 3, MONTH($P1181) &gt;= 3), IF($T1181 &lt;&gt; "", $H1181/$T1181, ""), ""), "")</f>
        <v/>
      </c>
      <c r="AK1181" s="10" t="str">
        <f ca="1">IFERROR(IF(AND(NOW()&lt;= EOMONTH(DATE(YEAR($P1181),4, 1), 0), Overall!$A1183&lt;&gt;"", MONTH($O1181) &lt;= 4, MONTH($P1181) &gt;= 4), IF($T1181 &lt;&gt; "", $H1181/$T1181, ""), ""), "")</f>
        <v/>
      </c>
      <c r="AL1181" s="10" t="str">
        <f ca="1">IFERROR(IF(AND(NOW()&lt;= EOMONTH(DATE(YEAR($P1181),5, 1), 0), Overall!$A1183&lt;&gt;"", MONTH($O1181) &lt;= 5, MONTH($P1181) &gt;= 5), IF($T1181 &lt;&gt; "", $H1181/$T1181, ""), ""), "")</f>
        <v/>
      </c>
      <c r="AM1181" s="10" t="str">
        <f ca="1">IFERROR(IF(AND(NOW()&lt;= EOMONTH(DATE(YEAR($P1181),6, 1), 0), Overall!$A1183&lt;&gt;"", MONTH($O1181) &lt;= 6, MONTH($P1181) &gt;= 6), IF($T1181 &lt;&gt; "", $H1181/$T1181, ""), ""), "")</f>
        <v/>
      </c>
      <c r="AN1181" s="10" t="str">
        <f ca="1">IFERROR(IF(AND(NOW()&lt;= EOMONTH(DATE(YEAR($P1181),7, 1), 0), Overall!$A1183&lt;&gt;"", MONTH($O1181) &lt;= 7, MONTH($P1181) &gt;= 7), IF($T1181 &lt;&gt; "", $H1181/$T1181, ""), ""), "")</f>
        <v/>
      </c>
      <c r="AO1181" s="10" t="str">
        <f ca="1">IFERROR(IF(AND(NOW()&lt;= EOMONTH(DATE(YEAR($P1181),8, 1), 0), Overall!$A1183&lt;&gt;"", MONTH($O1181) &lt;= 8, MONTH($P1181) &gt;= 8), IF($T1181 &lt;&gt; "", $H1181/$T1181, ""), ""), "")</f>
        <v/>
      </c>
      <c r="AP1181" s="10" t="str">
        <f ca="1">IFERROR(IF(AND(NOW()&lt;= EOMONTH(DATE(YEAR($P1181),9, 1), 0), Overall!$A1183&lt;&gt;"", MONTH($O1181) &lt;= 9, MONTH($P1181) &gt;= 9), IF($T1181 &lt;&gt; "", $H1181/$T1181, ""), ""), "")</f>
        <v/>
      </c>
      <c r="AQ1181" s="10" t="str">
        <f ca="1">IFERROR(IF(AND(NOW()&lt;= EOMONTH(DATE(YEAR($P1181),10, 1), 0), Overall!$A1183&lt;&gt;"", MONTH($O1181) &lt;= 10, MONTH($P1181) &gt;= 10), IF($T1181 &lt;&gt; "", $H1181/$T1181, ""), ""), "")</f>
        <v/>
      </c>
      <c r="AR1181" s="10" t="str">
        <f ca="1">IFERROR(IF(AND(NOW()&lt;= EOMONTH(DATE(YEAR($P1181),11, 1), 0), Overall!$A1183&lt;&gt;"", MONTH($O1181) &lt;=11, MONTH($P1181) &gt;= 11), IF($T1181 &lt;&gt; "", $H1181/$T1181, ""), ""), "")</f>
        <v/>
      </c>
      <c r="AS1181" s="10" t="str">
        <f ca="1">IFERROR(IF(AND(NOW()&lt;= EOMONTH(DATE(YEAR($P1181),12, 1), 0), Overall!$A1183&lt;&gt;"", MONTH($O1181) &lt;= 12, MONTH($P1181) &gt;= 12), IF($T1181 &lt;&gt; "", $H1181/$T1181, ""), ""), "")</f>
        <v/>
      </c>
      <c r="AT1181" s="16">
        <f t="shared" ca="1" si="36"/>
        <v>0</v>
      </c>
    </row>
    <row r="1182" spans="1:46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6" t="str">
        <f>IF(Overall!T1184&lt;&gt;"",VALUE(Overall!T1184),"")</f>
        <v/>
      </c>
      <c r="O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P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Q1182" s="7" t="str">
        <f>IF(Overall!S1184&lt;&gt;"",_xlfn.VALUETOTEXT(Overall!S1184),"")</f>
        <v/>
      </c>
      <c r="R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S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T1182" s="5" t="str">
        <f t="shared" si="37"/>
        <v/>
      </c>
      <c r="U1182" s="10" t="str">
        <f>IF(Overall!$A1184&lt;&gt;"",IF(AND(MONTH($O1182) &lt;= 1, MONTH($P1182) &gt;= 1), IF($T1182 &lt;&gt; "", $H1182/$T1182, ""), ""),"")</f>
        <v/>
      </c>
      <c r="V1182" s="10" t="str">
        <f>IF(Overall!$A1184&lt;&gt;"",IF(AND(MONTH($O1182) &lt;= 2, MONTH($P1182) &gt;= 2), IF($T1182 &lt;&gt; "", $H1182/$T1182, ""), ""),"")</f>
        <v/>
      </c>
      <c r="W1182" s="10" t="str">
        <f>IF(Overall!$A1184&lt;&gt;"",IF(AND(MONTH($O1182) &lt;= 3, MONTH($P1182) &gt;= 3), IF($T1182 &lt;&gt; "", $H1182/$T1182, ""), ""),"")</f>
        <v/>
      </c>
      <c r="X1182" s="10" t="str">
        <f>IF(Overall!$A1184&lt;&gt;"",IF(AND(MONTH($O1182) &lt;= 4, MONTH($P1182) &gt;= 4), IF($T1182 &lt;&gt; "", $H1182/$T1182, ""), ""),"")</f>
        <v/>
      </c>
      <c r="Y1182" s="10" t="str">
        <f>IF(Overall!$A1184&lt;&gt;"",IF(AND(MONTH($O1182) &lt;= 5, MONTH($P1182) &gt;= 5), IF($T1182 &lt;&gt; "", $H1182/$T1182, ""), ""),"")</f>
        <v/>
      </c>
      <c r="Z1182" s="10" t="str">
        <f>IF(Overall!$A1184&lt;&gt;"",IF(AND(MONTH($O1182) &lt;= 6, MONTH($P1182) &gt;= 6), IF($T1182 &lt;&gt; "", $H1182/$T1182, ""), ""),"")</f>
        <v/>
      </c>
      <c r="AA1182" s="10" t="str">
        <f>IF(Overall!$A1184&lt;&gt;"",IF(AND(MONTH($O1182) &lt;= 7, MONTH($P1182) &gt;= 7 ), IF($T1182 &lt;&gt; "", $H1182/$T1182, ""), ""),"")</f>
        <v/>
      </c>
      <c r="AB1182" s="10" t="str">
        <f>IF(Overall!$A1184&lt;&gt;"",IF(AND(MONTH($O1182) &lt;= 8, MONTH($P1182) &gt;= 8), IF($T1182 &lt;&gt; "", $H1182/$T1182, ""), ""),"")</f>
        <v/>
      </c>
      <c r="AC1182" s="10" t="str">
        <f>IF(Overall!$A1184&lt;&gt;"",IF(AND(MONTH($O1182) &lt;= 9, MONTH($P1182) &gt;= 9), IF($T1182 &lt;&gt; "", $H1182/$T1182, ""), ""),"")</f>
        <v/>
      </c>
      <c r="AD1182" s="10" t="str">
        <f>IF(Overall!$A1184&lt;&gt;"",IF(AND(MONTH($O1182) &lt;= 10, MONTH($P1182) &gt;= 10), IF($T1182 &lt;&gt; "", $H1182/$T1182, ""), ""),"")</f>
        <v/>
      </c>
      <c r="AE1182" s="10" t="str">
        <f>IF(Overall!$A1184&lt;&gt;"",IF(AND(MONTH($O1182) &lt;= 11, MONTH($P1182) &gt;= 11), IF($T1182 &lt;&gt; "", $H1182/$T1182, ""), ""),"")</f>
        <v/>
      </c>
      <c r="AF1182" s="10" t="str">
        <f>IF(Overall!$A1184&lt;&gt;"",IF(AND(MONTH($O1182) &lt;= 12, MONTH($P1182) &gt;= 12), IF($T1182 &lt;&gt; "", $H1182/$T1182, ""), ""),"")</f>
        <v/>
      </c>
      <c r="AH1182" s="10" t="str">
        <f ca="1">IFERROR(IF(AND(NOW()&lt;= EOMONTH(DATE(YEAR($P1182),1, 1), 0), Overall!$A1184&lt;&gt;"", MONTH($O1182) &lt;= 1, MONTH($P1182) &gt;= 1), IF($T1182 &lt;&gt; "", $H1182/$T1182, ""), ""), "")</f>
        <v/>
      </c>
      <c r="AI1182" s="10" t="str">
        <f ca="1">IFERROR(IF(AND(NOW()&lt;= EOMONTH(DATE(YEAR($P1182),2, 1), 0), Overall!$A1184&lt;&gt;"", MONTH($O1182) &lt;= 2, MONTH($P1182) &gt;= 2), IF($T1182 &lt;&gt; "", $H1182/$T1182, ""), ""), "")</f>
        <v/>
      </c>
      <c r="AJ1182" s="10" t="str">
        <f ca="1">IFERROR(IF(AND(NOW()&lt;= EOMONTH(DATE(YEAR($P1182),3, 1), 0), Overall!$A1184&lt;&gt;"", MONTH($O1182) &lt;= 3, MONTH($P1182) &gt;= 3), IF($T1182 &lt;&gt; "", $H1182/$T1182, ""), ""), "")</f>
        <v/>
      </c>
      <c r="AK1182" s="10" t="str">
        <f ca="1">IFERROR(IF(AND(NOW()&lt;= EOMONTH(DATE(YEAR($P1182),4, 1), 0), Overall!$A1184&lt;&gt;"", MONTH($O1182) &lt;= 4, MONTH($P1182) &gt;= 4), IF($T1182 &lt;&gt; "", $H1182/$T1182, ""), ""), "")</f>
        <v/>
      </c>
      <c r="AL1182" s="10" t="str">
        <f ca="1">IFERROR(IF(AND(NOW()&lt;= EOMONTH(DATE(YEAR($P1182),5, 1), 0), Overall!$A1184&lt;&gt;"", MONTH($O1182) &lt;= 5, MONTH($P1182) &gt;= 5), IF($T1182 &lt;&gt; "", $H1182/$T1182, ""), ""), "")</f>
        <v/>
      </c>
      <c r="AM1182" s="10" t="str">
        <f ca="1">IFERROR(IF(AND(NOW()&lt;= EOMONTH(DATE(YEAR($P1182),6, 1), 0), Overall!$A1184&lt;&gt;"", MONTH($O1182) &lt;= 6, MONTH($P1182) &gt;= 6), IF($T1182 &lt;&gt; "", $H1182/$T1182, ""), ""), "")</f>
        <v/>
      </c>
      <c r="AN1182" s="10" t="str">
        <f ca="1">IFERROR(IF(AND(NOW()&lt;= EOMONTH(DATE(YEAR($P1182),7, 1), 0), Overall!$A1184&lt;&gt;"", MONTH($O1182) &lt;= 7, MONTH($P1182) &gt;= 7), IF($T1182 &lt;&gt; "", $H1182/$T1182, ""), ""), "")</f>
        <v/>
      </c>
      <c r="AO1182" s="10" t="str">
        <f ca="1">IFERROR(IF(AND(NOW()&lt;= EOMONTH(DATE(YEAR($P1182),8, 1), 0), Overall!$A1184&lt;&gt;"", MONTH($O1182) &lt;= 8, MONTH($P1182) &gt;= 8), IF($T1182 &lt;&gt; "", $H1182/$T1182, ""), ""), "")</f>
        <v/>
      </c>
      <c r="AP1182" s="10" t="str">
        <f ca="1">IFERROR(IF(AND(NOW()&lt;= EOMONTH(DATE(YEAR($P1182),9, 1), 0), Overall!$A1184&lt;&gt;"", MONTH($O1182) &lt;= 9, MONTH($P1182) &gt;= 9), IF($T1182 &lt;&gt; "", $H1182/$T1182, ""), ""), "")</f>
        <v/>
      </c>
      <c r="AQ1182" s="10" t="str">
        <f ca="1">IFERROR(IF(AND(NOW()&lt;= EOMONTH(DATE(YEAR($P1182),10, 1), 0), Overall!$A1184&lt;&gt;"", MONTH($O1182) &lt;= 10, MONTH($P1182) &gt;= 10), IF($T1182 &lt;&gt; "", $H1182/$T1182, ""), ""), "")</f>
        <v/>
      </c>
      <c r="AR1182" s="10" t="str">
        <f ca="1">IFERROR(IF(AND(NOW()&lt;= EOMONTH(DATE(YEAR($P1182),11, 1), 0), Overall!$A1184&lt;&gt;"", MONTH($O1182) &lt;=11, MONTH($P1182) &gt;= 11), IF($T1182 &lt;&gt; "", $H1182/$T1182, ""), ""), "")</f>
        <v/>
      </c>
      <c r="AS1182" s="10" t="str">
        <f ca="1">IFERROR(IF(AND(NOW()&lt;= EOMONTH(DATE(YEAR($P1182),12, 1), 0), Overall!$A1184&lt;&gt;"", MONTH($O1182) &lt;= 12, MONTH($P1182) &gt;= 12), IF($T1182 &lt;&gt; "", $H1182/$T1182, ""), ""), "")</f>
        <v/>
      </c>
      <c r="AT1182" s="16">
        <f t="shared" ca="1" si="36"/>
        <v>0</v>
      </c>
    </row>
    <row r="1183" spans="1:46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6" t="str">
        <f>IF(Overall!T1185&lt;&gt;"",VALUE(Overall!T1185),"")</f>
        <v/>
      </c>
      <c r="O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P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Q1183" s="7" t="str">
        <f>IF(Overall!S1185&lt;&gt;"",_xlfn.VALUETOTEXT(Overall!S1185),"")</f>
        <v/>
      </c>
      <c r="R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S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T1183" s="5" t="str">
        <f t="shared" si="37"/>
        <v/>
      </c>
      <c r="U1183" s="10" t="str">
        <f>IF(Overall!$A1185&lt;&gt;"",IF(AND(MONTH($O1183) &lt;= 1, MONTH($P1183) &gt;= 1), IF($T1183 &lt;&gt; "", $H1183/$T1183, ""), ""),"")</f>
        <v/>
      </c>
      <c r="V1183" s="10" t="str">
        <f>IF(Overall!$A1185&lt;&gt;"",IF(AND(MONTH($O1183) &lt;= 2, MONTH($P1183) &gt;= 2), IF($T1183 &lt;&gt; "", $H1183/$T1183, ""), ""),"")</f>
        <v/>
      </c>
      <c r="W1183" s="10" t="str">
        <f>IF(Overall!$A1185&lt;&gt;"",IF(AND(MONTH($O1183) &lt;= 3, MONTH($P1183) &gt;= 3), IF($T1183 &lt;&gt; "", $H1183/$T1183, ""), ""),"")</f>
        <v/>
      </c>
      <c r="X1183" s="10" t="str">
        <f>IF(Overall!$A1185&lt;&gt;"",IF(AND(MONTH($O1183) &lt;= 4, MONTH($P1183) &gt;= 4), IF($T1183 &lt;&gt; "", $H1183/$T1183, ""), ""),"")</f>
        <v/>
      </c>
      <c r="Y1183" s="10" t="str">
        <f>IF(Overall!$A1185&lt;&gt;"",IF(AND(MONTH($O1183) &lt;= 5, MONTH($P1183) &gt;= 5), IF($T1183 &lt;&gt; "", $H1183/$T1183, ""), ""),"")</f>
        <v/>
      </c>
      <c r="Z1183" s="10" t="str">
        <f>IF(Overall!$A1185&lt;&gt;"",IF(AND(MONTH($O1183) &lt;= 6, MONTH($P1183) &gt;= 6), IF($T1183 &lt;&gt; "", $H1183/$T1183, ""), ""),"")</f>
        <v/>
      </c>
      <c r="AA1183" s="10" t="str">
        <f>IF(Overall!$A1185&lt;&gt;"",IF(AND(MONTH($O1183) &lt;= 7, MONTH($P1183) &gt;= 7 ), IF($T1183 &lt;&gt; "", $H1183/$T1183, ""), ""),"")</f>
        <v/>
      </c>
      <c r="AB1183" s="10" t="str">
        <f>IF(Overall!$A1185&lt;&gt;"",IF(AND(MONTH($O1183) &lt;= 8, MONTH($P1183) &gt;= 8), IF($T1183 &lt;&gt; "", $H1183/$T1183, ""), ""),"")</f>
        <v/>
      </c>
      <c r="AC1183" s="10" t="str">
        <f>IF(Overall!$A1185&lt;&gt;"",IF(AND(MONTH($O1183) &lt;= 9, MONTH($P1183) &gt;= 9), IF($T1183 &lt;&gt; "", $H1183/$T1183, ""), ""),"")</f>
        <v/>
      </c>
      <c r="AD1183" s="10" t="str">
        <f>IF(Overall!$A1185&lt;&gt;"",IF(AND(MONTH($O1183) &lt;= 10, MONTH($P1183) &gt;= 10), IF($T1183 &lt;&gt; "", $H1183/$T1183, ""), ""),"")</f>
        <v/>
      </c>
      <c r="AE1183" s="10" t="str">
        <f>IF(Overall!$A1185&lt;&gt;"",IF(AND(MONTH($O1183) &lt;= 11, MONTH($P1183) &gt;= 11), IF($T1183 &lt;&gt; "", $H1183/$T1183, ""), ""),"")</f>
        <v/>
      </c>
      <c r="AF1183" s="10" t="str">
        <f>IF(Overall!$A1185&lt;&gt;"",IF(AND(MONTH($O1183) &lt;= 12, MONTH($P1183) &gt;= 12), IF($T1183 &lt;&gt; "", $H1183/$T1183, ""), ""),"")</f>
        <v/>
      </c>
      <c r="AH1183" s="10" t="str">
        <f ca="1">IFERROR(IF(AND(NOW()&lt;= EOMONTH(DATE(YEAR($P1183),1, 1), 0), Overall!$A1185&lt;&gt;"", MONTH($O1183) &lt;= 1, MONTH($P1183) &gt;= 1), IF($T1183 &lt;&gt; "", $H1183/$T1183, ""), ""), "")</f>
        <v/>
      </c>
      <c r="AI1183" s="10" t="str">
        <f ca="1">IFERROR(IF(AND(NOW()&lt;= EOMONTH(DATE(YEAR($P1183),2, 1), 0), Overall!$A1185&lt;&gt;"", MONTH($O1183) &lt;= 2, MONTH($P1183) &gt;= 2), IF($T1183 &lt;&gt; "", $H1183/$T1183, ""), ""), "")</f>
        <v/>
      </c>
      <c r="AJ1183" s="10" t="str">
        <f ca="1">IFERROR(IF(AND(NOW()&lt;= EOMONTH(DATE(YEAR($P1183),3, 1), 0), Overall!$A1185&lt;&gt;"", MONTH($O1183) &lt;= 3, MONTH($P1183) &gt;= 3), IF($T1183 &lt;&gt; "", $H1183/$T1183, ""), ""), "")</f>
        <v/>
      </c>
      <c r="AK1183" s="10" t="str">
        <f ca="1">IFERROR(IF(AND(NOW()&lt;= EOMONTH(DATE(YEAR($P1183),4, 1), 0), Overall!$A1185&lt;&gt;"", MONTH($O1183) &lt;= 4, MONTH($P1183) &gt;= 4), IF($T1183 &lt;&gt; "", $H1183/$T1183, ""), ""), "")</f>
        <v/>
      </c>
      <c r="AL1183" s="10" t="str">
        <f ca="1">IFERROR(IF(AND(NOW()&lt;= EOMONTH(DATE(YEAR($P1183),5, 1), 0), Overall!$A1185&lt;&gt;"", MONTH($O1183) &lt;= 5, MONTH($P1183) &gt;= 5), IF($T1183 &lt;&gt; "", $H1183/$T1183, ""), ""), "")</f>
        <v/>
      </c>
      <c r="AM1183" s="10" t="str">
        <f ca="1">IFERROR(IF(AND(NOW()&lt;= EOMONTH(DATE(YEAR($P1183),6, 1), 0), Overall!$A1185&lt;&gt;"", MONTH($O1183) &lt;= 6, MONTH($P1183) &gt;= 6), IF($T1183 &lt;&gt; "", $H1183/$T1183, ""), ""), "")</f>
        <v/>
      </c>
      <c r="AN1183" s="10" t="str">
        <f ca="1">IFERROR(IF(AND(NOW()&lt;= EOMONTH(DATE(YEAR($P1183),7, 1), 0), Overall!$A1185&lt;&gt;"", MONTH($O1183) &lt;= 7, MONTH($P1183) &gt;= 7), IF($T1183 &lt;&gt; "", $H1183/$T1183, ""), ""), "")</f>
        <v/>
      </c>
      <c r="AO1183" s="10" t="str">
        <f ca="1">IFERROR(IF(AND(NOW()&lt;= EOMONTH(DATE(YEAR($P1183),8, 1), 0), Overall!$A1185&lt;&gt;"", MONTH($O1183) &lt;= 8, MONTH($P1183) &gt;= 8), IF($T1183 &lt;&gt; "", $H1183/$T1183, ""), ""), "")</f>
        <v/>
      </c>
      <c r="AP1183" s="10" t="str">
        <f ca="1">IFERROR(IF(AND(NOW()&lt;= EOMONTH(DATE(YEAR($P1183),9, 1), 0), Overall!$A1185&lt;&gt;"", MONTH($O1183) &lt;= 9, MONTH($P1183) &gt;= 9), IF($T1183 &lt;&gt; "", $H1183/$T1183, ""), ""), "")</f>
        <v/>
      </c>
      <c r="AQ1183" s="10" t="str">
        <f ca="1">IFERROR(IF(AND(NOW()&lt;= EOMONTH(DATE(YEAR($P1183),10, 1), 0), Overall!$A1185&lt;&gt;"", MONTH($O1183) &lt;= 10, MONTH($P1183) &gt;= 10), IF($T1183 &lt;&gt; "", $H1183/$T1183, ""), ""), "")</f>
        <v/>
      </c>
      <c r="AR1183" s="10" t="str">
        <f ca="1">IFERROR(IF(AND(NOW()&lt;= EOMONTH(DATE(YEAR($P1183),11, 1), 0), Overall!$A1185&lt;&gt;"", MONTH($O1183) &lt;=11, MONTH($P1183) &gt;= 11), IF($T1183 &lt;&gt; "", $H1183/$T1183, ""), ""), "")</f>
        <v/>
      </c>
      <c r="AS1183" s="10" t="str">
        <f ca="1">IFERROR(IF(AND(NOW()&lt;= EOMONTH(DATE(YEAR($P1183),12, 1), 0), Overall!$A1185&lt;&gt;"", MONTH($O1183) &lt;= 12, MONTH($P1183) &gt;= 12), IF($T1183 &lt;&gt; "", $H1183/$T1183, ""), ""), "")</f>
        <v/>
      </c>
      <c r="AT1183" s="16">
        <f t="shared" ca="1" si="36"/>
        <v>0</v>
      </c>
    </row>
    <row r="1184" spans="1:46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6" t="str">
        <f>IF(Overall!T1186&lt;&gt;"",VALUE(Overall!T1186),"")</f>
        <v/>
      </c>
      <c r="O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P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Q1184" s="7" t="str">
        <f>IF(Overall!S1186&lt;&gt;"",_xlfn.VALUETOTEXT(Overall!S1186),"")</f>
        <v/>
      </c>
      <c r="R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S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T1184" s="5" t="str">
        <f t="shared" si="37"/>
        <v/>
      </c>
      <c r="U1184" s="10" t="str">
        <f>IF(Overall!$A1186&lt;&gt;"",IF(AND(MONTH($O1184) &lt;= 1, MONTH($P1184) &gt;= 1), IF($T1184 &lt;&gt; "", $H1184/$T1184, ""), ""),"")</f>
        <v/>
      </c>
      <c r="V1184" s="10" t="str">
        <f>IF(Overall!$A1186&lt;&gt;"",IF(AND(MONTH($O1184) &lt;= 2, MONTH($P1184) &gt;= 2), IF($T1184 &lt;&gt; "", $H1184/$T1184, ""), ""),"")</f>
        <v/>
      </c>
      <c r="W1184" s="10" t="str">
        <f>IF(Overall!$A1186&lt;&gt;"",IF(AND(MONTH($O1184) &lt;= 3, MONTH($P1184) &gt;= 3), IF($T1184 &lt;&gt; "", $H1184/$T1184, ""), ""),"")</f>
        <v/>
      </c>
      <c r="X1184" s="10" t="str">
        <f>IF(Overall!$A1186&lt;&gt;"",IF(AND(MONTH($O1184) &lt;= 4, MONTH($P1184) &gt;= 4), IF($T1184 &lt;&gt; "", $H1184/$T1184, ""), ""),"")</f>
        <v/>
      </c>
      <c r="Y1184" s="10" t="str">
        <f>IF(Overall!$A1186&lt;&gt;"",IF(AND(MONTH($O1184) &lt;= 5, MONTH($P1184) &gt;= 5), IF($T1184 &lt;&gt; "", $H1184/$T1184, ""), ""),"")</f>
        <v/>
      </c>
      <c r="Z1184" s="10" t="str">
        <f>IF(Overall!$A1186&lt;&gt;"",IF(AND(MONTH($O1184) &lt;= 6, MONTH($P1184) &gt;= 6), IF($T1184 &lt;&gt; "", $H1184/$T1184, ""), ""),"")</f>
        <v/>
      </c>
      <c r="AA1184" s="10" t="str">
        <f>IF(Overall!$A1186&lt;&gt;"",IF(AND(MONTH($O1184) &lt;= 7, MONTH($P1184) &gt;= 7 ), IF($T1184 &lt;&gt; "", $H1184/$T1184, ""), ""),"")</f>
        <v/>
      </c>
      <c r="AB1184" s="10" t="str">
        <f>IF(Overall!$A1186&lt;&gt;"",IF(AND(MONTH($O1184) &lt;= 8, MONTH($P1184) &gt;= 8), IF($T1184 &lt;&gt; "", $H1184/$T1184, ""), ""),"")</f>
        <v/>
      </c>
      <c r="AC1184" s="10" t="str">
        <f>IF(Overall!$A1186&lt;&gt;"",IF(AND(MONTH($O1184) &lt;= 9, MONTH($P1184) &gt;= 9), IF($T1184 &lt;&gt; "", $H1184/$T1184, ""), ""),"")</f>
        <v/>
      </c>
      <c r="AD1184" s="10" t="str">
        <f>IF(Overall!$A1186&lt;&gt;"",IF(AND(MONTH($O1184) &lt;= 10, MONTH($P1184) &gt;= 10), IF($T1184 &lt;&gt; "", $H1184/$T1184, ""), ""),"")</f>
        <v/>
      </c>
      <c r="AE1184" s="10" t="str">
        <f>IF(Overall!$A1186&lt;&gt;"",IF(AND(MONTH($O1184) &lt;= 11, MONTH($P1184) &gt;= 11), IF($T1184 &lt;&gt; "", $H1184/$T1184, ""), ""),"")</f>
        <v/>
      </c>
      <c r="AF1184" s="10" t="str">
        <f>IF(Overall!$A1186&lt;&gt;"",IF(AND(MONTH($O1184) &lt;= 12, MONTH($P1184) &gt;= 12), IF($T1184 &lt;&gt; "", $H1184/$T1184, ""), ""),"")</f>
        <v/>
      </c>
      <c r="AH1184" s="10" t="str">
        <f ca="1">IFERROR(IF(AND(NOW()&lt;= EOMONTH(DATE(YEAR($P1184),1, 1), 0), Overall!$A1186&lt;&gt;"", MONTH($O1184) &lt;= 1, MONTH($P1184) &gt;= 1), IF($T1184 &lt;&gt; "", $H1184/$T1184, ""), ""), "")</f>
        <v/>
      </c>
      <c r="AI1184" s="10" t="str">
        <f ca="1">IFERROR(IF(AND(NOW()&lt;= EOMONTH(DATE(YEAR($P1184),2, 1), 0), Overall!$A1186&lt;&gt;"", MONTH($O1184) &lt;= 2, MONTH($P1184) &gt;= 2), IF($T1184 &lt;&gt; "", $H1184/$T1184, ""), ""), "")</f>
        <v/>
      </c>
      <c r="AJ1184" s="10" t="str">
        <f ca="1">IFERROR(IF(AND(NOW()&lt;= EOMONTH(DATE(YEAR($P1184),3, 1), 0), Overall!$A1186&lt;&gt;"", MONTH($O1184) &lt;= 3, MONTH($P1184) &gt;= 3), IF($T1184 &lt;&gt; "", $H1184/$T1184, ""), ""), "")</f>
        <v/>
      </c>
      <c r="AK1184" s="10" t="str">
        <f ca="1">IFERROR(IF(AND(NOW()&lt;= EOMONTH(DATE(YEAR($P1184),4, 1), 0), Overall!$A1186&lt;&gt;"", MONTH($O1184) &lt;= 4, MONTH($P1184) &gt;= 4), IF($T1184 &lt;&gt; "", $H1184/$T1184, ""), ""), "")</f>
        <v/>
      </c>
      <c r="AL1184" s="10" t="str">
        <f ca="1">IFERROR(IF(AND(NOW()&lt;= EOMONTH(DATE(YEAR($P1184),5, 1), 0), Overall!$A1186&lt;&gt;"", MONTH($O1184) &lt;= 5, MONTH($P1184) &gt;= 5), IF($T1184 &lt;&gt; "", $H1184/$T1184, ""), ""), "")</f>
        <v/>
      </c>
      <c r="AM1184" s="10" t="str">
        <f ca="1">IFERROR(IF(AND(NOW()&lt;= EOMONTH(DATE(YEAR($P1184),6, 1), 0), Overall!$A1186&lt;&gt;"", MONTH($O1184) &lt;= 6, MONTH($P1184) &gt;= 6), IF($T1184 &lt;&gt; "", $H1184/$T1184, ""), ""), "")</f>
        <v/>
      </c>
      <c r="AN1184" s="10" t="str">
        <f ca="1">IFERROR(IF(AND(NOW()&lt;= EOMONTH(DATE(YEAR($P1184),7, 1), 0), Overall!$A1186&lt;&gt;"", MONTH($O1184) &lt;= 7, MONTH($P1184) &gt;= 7), IF($T1184 &lt;&gt; "", $H1184/$T1184, ""), ""), "")</f>
        <v/>
      </c>
      <c r="AO1184" s="10" t="str">
        <f ca="1">IFERROR(IF(AND(NOW()&lt;= EOMONTH(DATE(YEAR($P1184),8, 1), 0), Overall!$A1186&lt;&gt;"", MONTH($O1184) &lt;= 8, MONTH($P1184) &gt;= 8), IF($T1184 &lt;&gt; "", $H1184/$T1184, ""), ""), "")</f>
        <v/>
      </c>
      <c r="AP1184" s="10" t="str">
        <f ca="1">IFERROR(IF(AND(NOW()&lt;= EOMONTH(DATE(YEAR($P1184),9, 1), 0), Overall!$A1186&lt;&gt;"", MONTH($O1184) &lt;= 9, MONTH($P1184) &gt;= 9), IF($T1184 &lt;&gt; "", $H1184/$T1184, ""), ""), "")</f>
        <v/>
      </c>
      <c r="AQ1184" s="10" t="str">
        <f ca="1">IFERROR(IF(AND(NOW()&lt;= EOMONTH(DATE(YEAR($P1184),10, 1), 0), Overall!$A1186&lt;&gt;"", MONTH($O1184) &lt;= 10, MONTH($P1184) &gt;= 10), IF($T1184 &lt;&gt; "", $H1184/$T1184, ""), ""), "")</f>
        <v/>
      </c>
      <c r="AR1184" s="10" t="str">
        <f ca="1">IFERROR(IF(AND(NOW()&lt;= EOMONTH(DATE(YEAR($P1184),11, 1), 0), Overall!$A1186&lt;&gt;"", MONTH($O1184) &lt;=11, MONTH($P1184) &gt;= 11), IF($T1184 &lt;&gt; "", $H1184/$T1184, ""), ""), "")</f>
        <v/>
      </c>
      <c r="AS1184" s="10" t="str">
        <f ca="1">IFERROR(IF(AND(NOW()&lt;= EOMONTH(DATE(YEAR($P1184),12, 1), 0), Overall!$A1186&lt;&gt;"", MONTH($O1184) &lt;= 12, MONTH($P1184) &gt;= 12), IF($T1184 &lt;&gt; "", $H1184/$T1184, ""), ""), "")</f>
        <v/>
      </c>
      <c r="AT1184" s="16">
        <f t="shared" ca="1" si="36"/>
        <v>0</v>
      </c>
    </row>
    <row r="1185" spans="1:46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6" t="str">
        <f>IF(Overall!T1187&lt;&gt;"",VALUE(Overall!T1187),"")</f>
        <v/>
      </c>
      <c r="O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P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Q1185" s="7" t="str">
        <f>IF(Overall!S1187&lt;&gt;"",_xlfn.VALUETOTEXT(Overall!S1187),"")</f>
        <v/>
      </c>
      <c r="R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S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T1185" s="5" t="str">
        <f t="shared" si="37"/>
        <v/>
      </c>
      <c r="U1185" s="10" t="str">
        <f>IF(Overall!$A1187&lt;&gt;"",IF(AND(MONTH($O1185) &lt;= 1, MONTH($P1185) &gt;= 1), IF($T1185 &lt;&gt; "", $H1185/$T1185, ""), ""),"")</f>
        <v/>
      </c>
      <c r="V1185" s="10" t="str">
        <f>IF(Overall!$A1187&lt;&gt;"",IF(AND(MONTH($O1185) &lt;= 2, MONTH($P1185) &gt;= 2), IF($T1185 &lt;&gt; "", $H1185/$T1185, ""), ""),"")</f>
        <v/>
      </c>
      <c r="W1185" s="10" t="str">
        <f>IF(Overall!$A1187&lt;&gt;"",IF(AND(MONTH($O1185) &lt;= 3, MONTH($P1185) &gt;= 3), IF($T1185 &lt;&gt; "", $H1185/$T1185, ""), ""),"")</f>
        <v/>
      </c>
      <c r="X1185" s="10" t="str">
        <f>IF(Overall!$A1187&lt;&gt;"",IF(AND(MONTH($O1185) &lt;= 4, MONTH($P1185) &gt;= 4), IF($T1185 &lt;&gt; "", $H1185/$T1185, ""), ""),"")</f>
        <v/>
      </c>
      <c r="Y1185" s="10" t="str">
        <f>IF(Overall!$A1187&lt;&gt;"",IF(AND(MONTH($O1185) &lt;= 5, MONTH($P1185) &gt;= 5), IF($T1185 &lt;&gt; "", $H1185/$T1185, ""), ""),"")</f>
        <v/>
      </c>
      <c r="Z1185" s="10" t="str">
        <f>IF(Overall!$A1187&lt;&gt;"",IF(AND(MONTH($O1185) &lt;= 6, MONTH($P1185) &gt;= 6), IF($T1185 &lt;&gt; "", $H1185/$T1185, ""), ""),"")</f>
        <v/>
      </c>
      <c r="AA1185" s="10" t="str">
        <f>IF(Overall!$A1187&lt;&gt;"",IF(AND(MONTH($O1185) &lt;= 7, MONTH($P1185) &gt;= 7 ), IF($T1185 &lt;&gt; "", $H1185/$T1185, ""), ""),"")</f>
        <v/>
      </c>
      <c r="AB1185" s="10" t="str">
        <f>IF(Overall!$A1187&lt;&gt;"",IF(AND(MONTH($O1185) &lt;= 8, MONTH($P1185) &gt;= 8), IF($T1185 &lt;&gt; "", $H1185/$T1185, ""), ""),"")</f>
        <v/>
      </c>
      <c r="AC1185" s="10" t="str">
        <f>IF(Overall!$A1187&lt;&gt;"",IF(AND(MONTH($O1185) &lt;= 9, MONTH($P1185) &gt;= 9), IF($T1185 &lt;&gt; "", $H1185/$T1185, ""), ""),"")</f>
        <v/>
      </c>
      <c r="AD1185" s="10" t="str">
        <f>IF(Overall!$A1187&lt;&gt;"",IF(AND(MONTH($O1185) &lt;= 10, MONTH($P1185) &gt;= 10), IF($T1185 &lt;&gt; "", $H1185/$T1185, ""), ""),"")</f>
        <v/>
      </c>
      <c r="AE1185" s="10" t="str">
        <f>IF(Overall!$A1187&lt;&gt;"",IF(AND(MONTH($O1185) &lt;= 11, MONTH($P1185) &gt;= 11), IF($T1185 &lt;&gt; "", $H1185/$T1185, ""), ""),"")</f>
        <v/>
      </c>
      <c r="AF1185" s="10" t="str">
        <f>IF(Overall!$A1187&lt;&gt;"",IF(AND(MONTH($O1185) &lt;= 12, MONTH($P1185) &gt;= 12), IF($T1185 &lt;&gt; "", $H1185/$T1185, ""), ""),"")</f>
        <v/>
      </c>
      <c r="AH1185" s="10" t="str">
        <f ca="1">IFERROR(IF(AND(NOW()&lt;= EOMONTH(DATE(YEAR($P1185),1, 1), 0), Overall!$A1187&lt;&gt;"", MONTH($O1185) &lt;= 1, MONTH($P1185) &gt;= 1), IF($T1185 &lt;&gt; "", $H1185/$T1185, ""), ""), "")</f>
        <v/>
      </c>
      <c r="AI1185" s="10" t="str">
        <f ca="1">IFERROR(IF(AND(NOW()&lt;= EOMONTH(DATE(YEAR($P1185),2, 1), 0), Overall!$A1187&lt;&gt;"", MONTH($O1185) &lt;= 2, MONTH($P1185) &gt;= 2), IF($T1185 &lt;&gt; "", $H1185/$T1185, ""), ""), "")</f>
        <v/>
      </c>
      <c r="AJ1185" s="10" t="str">
        <f ca="1">IFERROR(IF(AND(NOW()&lt;= EOMONTH(DATE(YEAR($P1185),3, 1), 0), Overall!$A1187&lt;&gt;"", MONTH($O1185) &lt;= 3, MONTH($P1185) &gt;= 3), IF($T1185 &lt;&gt; "", $H1185/$T1185, ""), ""), "")</f>
        <v/>
      </c>
      <c r="AK1185" s="10" t="str">
        <f ca="1">IFERROR(IF(AND(NOW()&lt;= EOMONTH(DATE(YEAR($P1185),4, 1), 0), Overall!$A1187&lt;&gt;"", MONTH($O1185) &lt;= 4, MONTH($P1185) &gt;= 4), IF($T1185 &lt;&gt; "", $H1185/$T1185, ""), ""), "")</f>
        <v/>
      </c>
      <c r="AL1185" s="10" t="str">
        <f ca="1">IFERROR(IF(AND(NOW()&lt;= EOMONTH(DATE(YEAR($P1185),5, 1), 0), Overall!$A1187&lt;&gt;"", MONTH($O1185) &lt;= 5, MONTH($P1185) &gt;= 5), IF($T1185 &lt;&gt; "", $H1185/$T1185, ""), ""), "")</f>
        <v/>
      </c>
      <c r="AM1185" s="10" t="str">
        <f ca="1">IFERROR(IF(AND(NOW()&lt;= EOMONTH(DATE(YEAR($P1185),6, 1), 0), Overall!$A1187&lt;&gt;"", MONTH($O1185) &lt;= 6, MONTH($P1185) &gt;= 6), IF($T1185 &lt;&gt; "", $H1185/$T1185, ""), ""), "")</f>
        <v/>
      </c>
      <c r="AN1185" s="10" t="str">
        <f ca="1">IFERROR(IF(AND(NOW()&lt;= EOMONTH(DATE(YEAR($P1185),7, 1), 0), Overall!$A1187&lt;&gt;"", MONTH($O1185) &lt;= 7, MONTH($P1185) &gt;= 7), IF($T1185 &lt;&gt; "", $H1185/$T1185, ""), ""), "")</f>
        <v/>
      </c>
      <c r="AO1185" s="10" t="str">
        <f ca="1">IFERROR(IF(AND(NOW()&lt;= EOMONTH(DATE(YEAR($P1185),8, 1), 0), Overall!$A1187&lt;&gt;"", MONTH($O1185) &lt;= 8, MONTH($P1185) &gt;= 8), IF($T1185 &lt;&gt; "", $H1185/$T1185, ""), ""), "")</f>
        <v/>
      </c>
      <c r="AP1185" s="10" t="str">
        <f ca="1">IFERROR(IF(AND(NOW()&lt;= EOMONTH(DATE(YEAR($P1185),9, 1), 0), Overall!$A1187&lt;&gt;"", MONTH($O1185) &lt;= 9, MONTH($P1185) &gt;= 9), IF($T1185 &lt;&gt; "", $H1185/$T1185, ""), ""), "")</f>
        <v/>
      </c>
      <c r="AQ1185" s="10" t="str">
        <f ca="1">IFERROR(IF(AND(NOW()&lt;= EOMONTH(DATE(YEAR($P1185),10, 1), 0), Overall!$A1187&lt;&gt;"", MONTH($O1185) &lt;= 10, MONTH($P1185) &gt;= 10), IF($T1185 &lt;&gt; "", $H1185/$T1185, ""), ""), "")</f>
        <v/>
      </c>
      <c r="AR1185" s="10" t="str">
        <f ca="1">IFERROR(IF(AND(NOW()&lt;= EOMONTH(DATE(YEAR($P1185),11, 1), 0), Overall!$A1187&lt;&gt;"", MONTH($O1185) &lt;=11, MONTH($P1185) &gt;= 11), IF($T1185 &lt;&gt; "", $H1185/$T1185, ""), ""), "")</f>
        <v/>
      </c>
      <c r="AS1185" s="10" t="str">
        <f ca="1">IFERROR(IF(AND(NOW()&lt;= EOMONTH(DATE(YEAR($P1185),12, 1), 0), Overall!$A1187&lt;&gt;"", MONTH($O1185) &lt;= 12, MONTH($P1185) &gt;= 12), IF($T1185 &lt;&gt; "", $H1185/$T1185, ""), ""), "")</f>
        <v/>
      </c>
      <c r="AT1185" s="16">
        <f t="shared" ca="1" si="36"/>
        <v>0</v>
      </c>
    </row>
    <row r="1186" spans="1:46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6" t="str">
        <f>IF(Overall!T1188&lt;&gt;"",VALUE(Overall!T1188),"")</f>
        <v/>
      </c>
      <c r="O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P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Q1186" s="7" t="str">
        <f>IF(Overall!S1188&lt;&gt;"",_xlfn.VALUETOTEXT(Overall!S1188),"")</f>
        <v/>
      </c>
      <c r="R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S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T1186" s="5" t="str">
        <f t="shared" si="37"/>
        <v/>
      </c>
      <c r="U1186" s="10" t="str">
        <f>IF(Overall!$A1188&lt;&gt;"",IF(AND(MONTH($O1186) &lt;= 1, MONTH($P1186) &gt;= 1), IF($T1186 &lt;&gt; "", $H1186/$T1186, ""), ""),"")</f>
        <v/>
      </c>
      <c r="V1186" s="10" t="str">
        <f>IF(Overall!$A1188&lt;&gt;"",IF(AND(MONTH($O1186) &lt;= 2, MONTH($P1186) &gt;= 2), IF($T1186 &lt;&gt; "", $H1186/$T1186, ""), ""),"")</f>
        <v/>
      </c>
      <c r="W1186" s="10" t="str">
        <f>IF(Overall!$A1188&lt;&gt;"",IF(AND(MONTH($O1186) &lt;= 3, MONTH($P1186) &gt;= 3), IF($T1186 &lt;&gt; "", $H1186/$T1186, ""), ""),"")</f>
        <v/>
      </c>
      <c r="X1186" s="10" t="str">
        <f>IF(Overall!$A1188&lt;&gt;"",IF(AND(MONTH($O1186) &lt;= 4, MONTH($P1186) &gt;= 4), IF($T1186 &lt;&gt; "", $H1186/$T1186, ""), ""),"")</f>
        <v/>
      </c>
      <c r="Y1186" s="10" t="str">
        <f>IF(Overall!$A1188&lt;&gt;"",IF(AND(MONTH($O1186) &lt;= 5, MONTH($P1186) &gt;= 5), IF($T1186 &lt;&gt; "", $H1186/$T1186, ""), ""),"")</f>
        <v/>
      </c>
      <c r="Z1186" s="10" t="str">
        <f>IF(Overall!$A1188&lt;&gt;"",IF(AND(MONTH($O1186) &lt;= 6, MONTH($P1186) &gt;= 6), IF($T1186 &lt;&gt; "", $H1186/$T1186, ""), ""),"")</f>
        <v/>
      </c>
      <c r="AA1186" s="10" t="str">
        <f>IF(Overall!$A1188&lt;&gt;"",IF(AND(MONTH($O1186) &lt;= 7, MONTH($P1186) &gt;= 7 ), IF($T1186 &lt;&gt; "", $H1186/$T1186, ""), ""),"")</f>
        <v/>
      </c>
      <c r="AB1186" s="10" t="str">
        <f>IF(Overall!$A1188&lt;&gt;"",IF(AND(MONTH($O1186) &lt;= 8, MONTH($P1186) &gt;= 8), IF($T1186 &lt;&gt; "", $H1186/$T1186, ""), ""),"")</f>
        <v/>
      </c>
      <c r="AC1186" s="10" t="str">
        <f>IF(Overall!$A1188&lt;&gt;"",IF(AND(MONTH($O1186) &lt;= 9, MONTH($P1186) &gt;= 9), IF($T1186 &lt;&gt; "", $H1186/$T1186, ""), ""),"")</f>
        <v/>
      </c>
      <c r="AD1186" s="10" t="str">
        <f>IF(Overall!$A1188&lt;&gt;"",IF(AND(MONTH($O1186) &lt;= 10, MONTH($P1186) &gt;= 10), IF($T1186 &lt;&gt; "", $H1186/$T1186, ""), ""),"")</f>
        <v/>
      </c>
      <c r="AE1186" s="10" t="str">
        <f>IF(Overall!$A1188&lt;&gt;"",IF(AND(MONTH($O1186) &lt;= 11, MONTH($P1186) &gt;= 11), IF($T1186 &lt;&gt; "", $H1186/$T1186, ""), ""),"")</f>
        <v/>
      </c>
      <c r="AF1186" s="10" t="str">
        <f>IF(Overall!$A1188&lt;&gt;"",IF(AND(MONTH($O1186) &lt;= 12, MONTH($P1186) &gt;= 12), IF($T1186 &lt;&gt; "", $H1186/$T1186, ""), ""),"")</f>
        <v/>
      </c>
      <c r="AH1186" s="10" t="str">
        <f ca="1">IFERROR(IF(AND(NOW()&lt;= EOMONTH(DATE(YEAR($P1186),1, 1), 0), Overall!$A1188&lt;&gt;"", MONTH($O1186) &lt;= 1, MONTH($P1186) &gt;= 1), IF($T1186 &lt;&gt; "", $H1186/$T1186, ""), ""), "")</f>
        <v/>
      </c>
      <c r="AI1186" s="10" t="str">
        <f ca="1">IFERROR(IF(AND(NOW()&lt;= EOMONTH(DATE(YEAR($P1186),2, 1), 0), Overall!$A1188&lt;&gt;"", MONTH($O1186) &lt;= 2, MONTH($P1186) &gt;= 2), IF($T1186 &lt;&gt; "", $H1186/$T1186, ""), ""), "")</f>
        <v/>
      </c>
      <c r="AJ1186" s="10" t="str">
        <f ca="1">IFERROR(IF(AND(NOW()&lt;= EOMONTH(DATE(YEAR($P1186),3, 1), 0), Overall!$A1188&lt;&gt;"", MONTH($O1186) &lt;= 3, MONTH($P1186) &gt;= 3), IF($T1186 &lt;&gt; "", $H1186/$T1186, ""), ""), "")</f>
        <v/>
      </c>
      <c r="AK1186" s="10" t="str">
        <f ca="1">IFERROR(IF(AND(NOW()&lt;= EOMONTH(DATE(YEAR($P1186),4, 1), 0), Overall!$A1188&lt;&gt;"", MONTH($O1186) &lt;= 4, MONTH($P1186) &gt;= 4), IF($T1186 &lt;&gt; "", $H1186/$T1186, ""), ""), "")</f>
        <v/>
      </c>
      <c r="AL1186" s="10" t="str">
        <f ca="1">IFERROR(IF(AND(NOW()&lt;= EOMONTH(DATE(YEAR($P1186),5, 1), 0), Overall!$A1188&lt;&gt;"", MONTH($O1186) &lt;= 5, MONTH($P1186) &gt;= 5), IF($T1186 &lt;&gt; "", $H1186/$T1186, ""), ""), "")</f>
        <v/>
      </c>
      <c r="AM1186" s="10" t="str">
        <f ca="1">IFERROR(IF(AND(NOW()&lt;= EOMONTH(DATE(YEAR($P1186),6, 1), 0), Overall!$A1188&lt;&gt;"", MONTH($O1186) &lt;= 6, MONTH($P1186) &gt;= 6), IF($T1186 &lt;&gt; "", $H1186/$T1186, ""), ""), "")</f>
        <v/>
      </c>
      <c r="AN1186" s="10" t="str">
        <f ca="1">IFERROR(IF(AND(NOW()&lt;= EOMONTH(DATE(YEAR($P1186),7, 1), 0), Overall!$A1188&lt;&gt;"", MONTH($O1186) &lt;= 7, MONTH($P1186) &gt;= 7), IF($T1186 &lt;&gt; "", $H1186/$T1186, ""), ""), "")</f>
        <v/>
      </c>
      <c r="AO1186" s="10" t="str">
        <f ca="1">IFERROR(IF(AND(NOW()&lt;= EOMONTH(DATE(YEAR($P1186),8, 1), 0), Overall!$A1188&lt;&gt;"", MONTH($O1186) &lt;= 8, MONTH($P1186) &gt;= 8), IF($T1186 &lt;&gt; "", $H1186/$T1186, ""), ""), "")</f>
        <v/>
      </c>
      <c r="AP1186" s="10" t="str">
        <f ca="1">IFERROR(IF(AND(NOW()&lt;= EOMONTH(DATE(YEAR($P1186),9, 1), 0), Overall!$A1188&lt;&gt;"", MONTH($O1186) &lt;= 9, MONTH($P1186) &gt;= 9), IF($T1186 &lt;&gt; "", $H1186/$T1186, ""), ""), "")</f>
        <v/>
      </c>
      <c r="AQ1186" s="10" t="str">
        <f ca="1">IFERROR(IF(AND(NOW()&lt;= EOMONTH(DATE(YEAR($P1186),10, 1), 0), Overall!$A1188&lt;&gt;"", MONTH($O1186) &lt;= 10, MONTH($P1186) &gt;= 10), IF($T1186 &lt;&gt; "", $H1186/$T1186, ""), ""), "")</f>
        <v/>
      </c>
      <c r="AR1186" s="10" t="str">
        <f ca="1">IFERROR(IF(AND(NOW()&lt;= EOMONTH(DATE(YEAR($P1186),11, 1), 0), Overall!$A1188&lt;&gt;"", MONTH($O1186) &lt;=11, MONTH($P1186) &gt;= 11), IF($T1186 &lt;&gt; "", $H1186/$T1186, ""), ""), "")</f>
        <v/>
      </c>
      <c r="AS1186" s="10" t="str">
        <f ca="1">IFERROR(IF(AND(NOW()&lt;= EOMONTH(DATE(YEAR($P1186),12, 1), 0), Overall!$A1188&lt;&gt;"", MONTH($O1186) &lt;= 12, MONTH($P1186) &gt;= 12), IF($T1186 &lt;&gt; "", $H1186/$T1186, ""), ""), "")</f>
        <v/>
      </c>
      <c r="AT1186" s="16">
        <f t="shared" ca="1" si="36"/>
        <v>0</v>
      </c>
    </row>
    <row r="1187" spans="1:46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6" t="str">
        <f>IF(Overall!T1189&lt;&gt;"",VALUE(Overall!T1189),"")</f>
        <v/>
      </c>
      <c r="O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P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Q1187" s="7" t="str">
        <f>IF(Overall!S1189&lt;&gt;"",_xlfn.VALUETOTEXT(Overall!S1189),"")</f>
        <v/>
      </c>
      <c r="R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S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T1187" s="5" t="str">
        <f t="shared" si="37"/>
        <v/>
      </c>
      <c r="U1187" s="10" t="str">
        <f>IF(Overall!$A1189&lt;&gt;"",IF(AND(MONTH($O1187) &lt;= 1, MONTH($P1187) &gt;= 1), IF($T1187 &lt;&gt; "", $H1187/$T1187, ""), ""),"")</f>
        <v/>
      </c>
      <c r="V1187" s="10" t="str">
        <f>IF(Overall!$A1189&lt;&gt;"",IF(AND(MONTH($O1187) &lt;= 2, MONTH($P1187) &gt;= 2), IF($T1187 &lt;&gt; "", $H1187/$T1187, ""), ""),"")</f>
        <v/>
      </c>
      <c r="W1187" s="10" t="str">
        <f>IF(Overall!$A1189&lt;&gt;"",IF(AND(MONTH($O1187) &lt;= 3, MONTH($P1187) &gt;= 3), IF($T1187 &lt;&gt; "", $H1187/$T1187, ""), ""),"")</f>
        <v/>
      </c>
      <c r="X1187" s="10" t="str">
        <f>IF(Overall!$A1189&lt;&gt;"",IF(AND(MONTH($O1187) &lt;= 4, MONTH($P1187) &gt;= 4), IF($T1187 &lt;&gt; "", $H1187/$T1187, ""), ""),"")</f>
        <v/>
      </c>
      <c r="Y1187" s="10" t="str">
        <f>IF(Overall!$A1189&lt;&gt;"",IF(AND(MONTH($O1187) &lt;= 5, MONTH($P1187) &gt;= 5), IF($T1187 &lt;&gt; "", $H1187/$T1187, ""), ""),"")</f>
        <v/>
      </c>
      <c r="Z1187" s="10" t="str">
        <f>IF(Overall!$A1189&lt;&gt;"",IF(AND(MONTH($O1187) &lt;= 6, MONTH($P1187) &gt;= 6), IF($T1187 &lt;&gt; "", $H1187/$T1187, ""), ""),"")</f>
        <v/>
      </c>
      <c r="AA1187" s="10" t="str">
        <f>IF(Overall!$A1189&lt;&gt;"",IF(AND(MONTH($O1187) &lt;= 7, MONTH($P1187) &gt;= 7 ), IF($T1187 &lt;&gt; "", $H1187/$T1187, ""), ""),"")</f>
        <v/>
      </c>
      <c r="AB1187" s="10" t="str">
        <f>IF(Overall!$A1189&lt;&gt;"",IF(AND(MONTH($O1187) &lt;= 8, MONTH($P1187) &gt;= 8), IF($T1187 &lt;&gt; "", $H1187/$T1187, ""), ""),"")</f>
        <v/>
      </c>
      <c r="AC1187" s="10" t="str">
        <f>IF(Overall!$A1189&lt;&gt;"",IF(AND(MONTH($O1187) &lt;= 9, MONTH($P1187) &gt;= 9), IF($T1187 &lt;&gt; "", $H1187/$T1187, ""), ""),"")</f>
        <v/>
      </c>
      <c r="AD1187" s="10" t="str">
        <f>IF(Overall!$A1189&lt;&gt;"",IF(AND(MONTH($O1187) &lt;= 10, MONTH($P1187) &gt;= 10), IF($T1187 &lt;&gt; "", $H1187/$T1187, ""), ""),"")</f>
        <v/>
      </c>
      <c r="AE1187" s="10" t="str">
        <f>IF(Overall!$A1189&lt;&gt;"",IF(AND(MONTH($O1187) &lt;= 11, MONTH($P1187) &gt;= 11), IF($T1187 &lt;&gt; "", $H1187/$T1187, ""), ""),"")</f>
        <v/>
      </c>
      <c r="AF1187" s="10" t="str">
        <f>IF(Overall!$A1189&lt;&gt;"",IF(AND(MONTH($O1187) &lt;= 12, MONTH($P1187) &gt;= 12), IF($T1187 &lt;&gt; "", $H1187/$T1187, ""), ""),"")</f>
        <v/>
      </c>
      <c r="AH1187" s="10" t="str">
        <f ca="1">IFERROR(IF(AND(NOW()&lt;= EOMONTH(DATE(YEAR($P1187),1, 1), 0), Overall!$A1189&lt;&gt;"", MONTH($O1187) &lt;= 1, MONTH($P1187) &gt;= 1), IF($T1187 &lt;&gt; "", $H1187/$T1187, ""), ""), "")</f>
        <v/>
      </c>
      <c r="AI1187" s="10" t="str">
        <f ca="1">IFERROR(IF(AND(NOW()&lt;= EOMONTH(DATE(YEAR($P1187),2, 1), 0), Overall!$A1189&lt;&gt;"", MONTH($O1187) &lt;= 2, MONTH($P1187) &gt;= 2), IF($T1187 &lt;&gt; "", $H1187/$T1187, ""), ""), "")</f>
        <v/>
      </c>
      <c r="AJ1187" s="10" t="str">
        <f ca="1">IFERROR(IF(AND(NOW()&lt;= EOMONTH(DATE(YEAR($P1187),3, 1), 0), Overall!$A1189&lt;&gt;"", MONTH($O1187) &lt;= 3, MONTH($P1187) &gt;= 3), IF($T1187 &lt;&gt; "", $H1187/$T1187, ""), ""), "")</f>
        <v/>
      </c>
      <c r="AK1187" s="10" t="str">
        <f ca="1">IFERROR(IF(AND(NOW()&lt;= EOMONTH(DATE(YEAR($P1187),4, 1), 0), Overall!$A1189&lt;&gt;"", MONTH($O1187) &lt;= 4, MONTH($P1187) &gt;= 4), IF($T1187 &lt;&gt; "", $H1187/$T1187, ""), ""), "")</f>
        <v/>
      </c>
      <c r="AL1187" s="10" t="str">
        <f ca="1">IFERROR(IF(AND(NOW()&lt;= EOMONTH(DATE(YEAR($P1187),5, 1), 0), Overall!$A1189&lt;&gt;"", MONTH($O1187) &lt;= 5, MONTH($P1187) &gt;= 5), IF($T1187 &lt;&gt; "", $H1187/$T1187, ""), ""), "")</f>
        <v/>
      </c>
      <c r="AM1187" s="10" t="str">
        <f ca="1">IFERROR(IF(AND(NOW()&lt;= EOMONTH(DATE(YEAR($P1187),6, 1), 0), Overall!$A1189&lt;&gt;"", MONTH($O1187) &lt;= 6, MONTH($P1187) &gt;= 6), IF($T1187 &lt;&gt; "", $H1187/$T1187, ""), ""), "")</f>
        <v/>
      </c>
      <c r="AN1187" s="10" t="str">
        <f ca="1">IFERROR(IF(AND(NOW()&lt;= EOMONTH(DATE(YEAR($P1187),7, 1), 0), Overall!$A1189&lt;&gt;"", MONTH($O1187) &lt;= 7, MONTH($P1187) &gt;= 7), IF($T1187 &lt;&gt; "", $H1187/$T1187, ""), ""), "")</f>
        <v/>
      </c>
      <c r="AO1187" s="10" t="str">
        <f ca="1">IFERROR(IF(AND(NOW()&lt;= EOMONTH(DATE(YEAR($P1187),8, 1), 0), Overall!$A1189&lt;&gt;"", MONTH($O1187) &lt;= 8, MONTH($P1187) &gt;= 8), IF($T1187 &lt;&gt; "", $H1187/$T1187, ""), ""), "")</f>
        <v/>
      </c>
      <c r="AP1187" s="10" t="str">
        <f ca="1">IFERROR(IF(AND(NOW()&lt;= EOMONTH(DATE(YEAR($P1187),9, 1), 0), Overall!$A1189&lt;&gt;"", MONTH($O1187) &lt;= 9, MONTH($P1187) &gt;= 9), IF($T1187 &lt;&gt; "", $H1187/$T1187, ""), ""), "")</f>
        <v/>
      </c>
      <c r="AQ1187" s="10" t="str">
        <f ca="1">IFERROR(IF(AND(NOW()&lt;= EOMONTH(DATE(YEAR($P1187),10, 1), 0), Overall!$A1189&lt;&gt;"", MONTH($O1187) &lt;= 10, MONTH($P1187) &gt;= 10), IF($T1187 &lt;&gt; "", $H1187/$T1187, ""), ""), "")</f>
        <v/>
      </c>
      <c r="AR1187" s="10" t="str">
        <f ca="1">IFERROR(IF(AND(NOW()&lt;= EOMONTH(DATE(YEAR($P1187),11, 1), 0), Overall!$A1189&lt;&gt;"", MONTH($O1187) &lt;=11, MONTH($P1187) &gt;= 11), IF($T1187 &lt;&gt; "", $H1187/$T1187, ""), ""), "")</f>
        <v/>
      </c>
      <c r="AS1187" s="10" t="str">
        <f ca="1">IFERROR(IF(AND(NOW()&lt;= EOMONTH(DATE(YEAR($P1187),12, 1), 0), Overall!$A1189&lt;&gt;"", MONTH($O1187) &lt;= 12, MONTH($P1187) &gt;= 12), IF($T1187 &lt;&gt; "", $H1187/$T1187, ""), ""), "")</f>
        <v/>
      </c>
      <c r="AT1187" s="16">
        <f t="shared" ca="1" si="36"/>
        <v>0</v>
      </c>
    </row>
    <row r="1188" spans="1:46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6" t="str">
        <f>IF(Overall!T1190&lt;&gt;"",VALUE(Overall!T1190),"")</f>
        <v/>
      </c>
      <c r="O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P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Q1188" s="7" t="str">
        <f>IF(Overall!S1190&lt;&gt;"",_xlfn.VALUETOTEXT(Overall!S1190),"")</f>
        <v/>
      </c>
      <c r="R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S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T1188" s="5" t="str">
        <f t="shared" si="37"/>
        <v/>
      </c>
      <c r="U1188" s="10" t="str">
        <f>IF(Overall!$A1190&lt;&gt;"",IF(AND(MONTH($O1188) &lt;= 1, MONTH($P1188) &gt;= 1), IF($T1188 &lt;&gt; "", $H1188/$T1188, ""), ""),"")</f>
        <v/>
      </c>
      <c r="V1188" s="10" t="str">
        <f>IF(Overall!$A1190&lt;&gt;"",IF(AND(MONTH($O1188) &lt;= 2, MONTH($P1188) &gt;= 2), IF($T1188 &lt;&gt; "", $H1188/$T1188, ""), ""),"")</f>
        <v/>
      </c>
      <c r="W1188" s="10" t="str">
        <f>IF(Overall!$A1190&lt;&gt;"",IF(AND(MONTH($O1188) &lt;= 3, MONTH($P1188) &gt;= 3), IF($T1188 &lt;&gt; "", $H1188/$T1188, ""), ""),"")</f>
        <v/>
      </c>
      <c r="X1188" s="10" t="str">
        <f>IF(Overall!$A1190&lt;&gt;"",IF(AND(MONTH($O1188) &lt;= 4, MONTH($P1188) &gt;= 4), IF($T1188 &lt;&gt; "", $H1188/$T1188, ""), ""),"")</f>
        <v/>
      </c>
      <c r="Y1188" s="10" t="str">
        <f>IF(Overall!$A1190&lt;&gt;"",IF(AND(MONTH($O1188) &lt;= 5, MONTH($P1188) &gt;= 5), IF($T1188 &lt;&gt; "", $H1188/$T1188, ""), ""),"")</f>
        <v/>
      </c>
      <c r="Z1188" s="10" t="str">
        <f>IF(Overall!$A1190&lt;&gt;"",IF(AND(MONTH($O1188) &lt;= 6, MONTH($P1188) &gt;= 6), IF($T1188 &lt;&gt; "", $H1188/$T1188, ""), ""),"")</f>
        <v/>
      </c>
      <c r="AA1188" s="10" t="str">
        <f>IF(Overall!$A1190&lt;&gt;"",IF(AND(MONTH($O1188) &lt;= 7, MONTH($P1188) &gt;= 7 ), IF($T1188 &lt;&gt; "", $H1188/$T1188, ""), ""),"")</f>
        <v/>
      </c>
      <c r="AB1188" s="10" t="str">
        <f>IF(Overall!$A1190&lt;&gt;"",IF(AND(MONTH($O1188) &lt;= 8, MONTH($P1188) &gt;= 8), IF($T1188 &lt;&gt; "", $H1188/$T1188, ""), ""),"")</f>
        <v/>
      </c>
      <c r="AC1188" s="10" t="str">
        <f>IF(Overall!$A1190&lt;&gt;"",IF(AND(MONTH($O1188) &lt;= 9, MONTH($P1188) &gt;= 9), IF($T1188 &lt;&gt; "", $H1188/$T1188, ""), ""),"")</f>
        <v/>
      </c>
      <c r="AD1188" s="10" t="str">
        <f>IF(Overall!$A1190&lt;&gt;"",IF(AND(MONTH($O1188) &lt;= 10, MONTH($P1188) &gt;= 10), IF($T1188 &lt;&gt; "", $H1188/$T1188, ""), ""),"")</f>
        <v/>
      </c>
      <c r="AE1188" s="10" t="str">
        <f>IF(Overall!$A1190&lt;&gt;"",IF(AND(MONTH($O1188) &lt;= 11, MONTH($P1188) &gt;= 11), IF($T1188 &lt;&gt; "", $H1188/$T1188, ""), ""),"")</f>
        <v/>
      </c>
      <c r="AF1188" s="10" t="str">
        <f>IF(Overall!$A1190&lt;&gt;"",IF(AND(MONTH($O1188) &lt;= 12, MONTH($P1188) &gt;= 12), IF($T1188 &lt;&gt; "", $H1188/$T1188, ""), ""),"")</f>
        <v/>
      </c>
      <c r="AH1188" s="10" t="str">
        <f ca="1">IFERROR(IF(AND(NOW()&lt;= EOMONTH(DATE(YEAR($P1188),1, 1), 0), Overall!$A1190&lt;&gt;"", MONTH($O1188) &lt;= 1, MONTH($P1188) &gt;= 1), IF($T1188 &lt;&gt; "", $H1188/$T1188, ""), ""), "")</f>
        <v/>
      </c>
      <c r="AI1188" s="10" t="str">
        <f ca="1">IFERROR(IF(AND(NOW()&lt;= EOMONTH(DATE(YEAR($P1188),2, 1), 0), Overall!$A1190&lt;&gt;"", MONTH($O1188) &lt;= 2, MONTH($P1188) &gt;= 2), IF($T1188 &lt;&gt; "", $H1188/$T1188, ""), ""), "")</f>
        <v/>
      </c>
      <c r="AJ1188" s="10" t="str">
        <f ca="1">IFERROR(IF(AND(NOW()&lt;= EOMONTH(DATE(YEAR($P1188),3, 1), 0), Overall!$A1190&lt;&gt;"", MONTH($O1188) &lt;= 3, MONTH($P1188) &gt;= 3), IF($T1188 &lt;&gt; "", $H1188/$T1188, ""), ""), "")</f>
        <v/>
      </c>
      <c r="AK1188" s="10" t="str">
        <f ca="1">IFERROR(IF(AND(NOW()&lt;= EOMONTH(DATE(YEAR($P1188),4, 1), 0), Overall!$A1190&lt;&gt;"", MONTH($O1188) &lt;= 4, MONTH($P1188) &gt;= 4), IF($T1188 &lt;&gt; "", $H1188/$T1188, ""), ""), "")</f>
        <v/>
      </c>
      <c r="AL1188" s="10" t="str">
        <f ca="1">IFERROR(IF(AND(NOW()&lt;= EOMONTH(DATE(YEAR($P1188),5, 1), 0), Overall!$A1190&lt;&gt;"", MONTH($O1188) &lt;= 5, MONTH($P1188) &gt;= 5), IF($T1188 &lt;&gt; "", $H1188/$T1188, ""), ""), "")</f>
        <v/>
      </c>
      <c r="AM1188" s="10" t="str">
        <f ca="1">IFERROR(IF(AND(NOW()&lt;= EOMONTH(DATE(YEAR($P1188),6, 1), 0), Overall!$A1190&lt;&gt;"", MONTH($O1188) &lt;= 6, MONTH($P1188) &gt;= 6), IF($T1188 &lt;&gt; "", $H1188/$T1188, ""), ""), "")</f>
        <v/>
      </c>
      <c r="AN1188" s="10" t="str">
        <f ca="1">IFERROR(IF(AND(NOW()&lt;= EOMONTH(DATE(YEAR($P1188),7, 1), 0), Overall!$A1190&lt;&gt;"", MONTH($O1188) &lt;= 7, MONTH($P1188) &gt;= 7), IF($T1188 &lt;&gt; "", $H1188/$T1188, ""), ""), "")</f>
        <v/>
      </c>
      <c r="AO1188" s="10" t="str">
        <f ca="1">IFERROR(IF(AND(NOW()&lt;= EOMONTH(DATE(YEAR($P1188),8, 1), 0), Overall!$A1190&lt;&gt;"", MONTH($O1188) &lt;= 8, MONTH($P1188) &gt;= 8), IF($T1188 &lt;&gt; "", $H1188/$T1188, ""), ""), "")</f>
        <v/>
      </c>
      <c r="AP1188" s="10" t="str">
        <f ca="1">IFERROR(IF(AND(NOW()&lt;= EOMONTH(DATE(YEAR($P1188),9, 1), 0), Overall!$A1190&lt;&gt;"", MONTH($O1188) &lt;= 9, MONTH($P1188) &gt;= 9), IF($T1188 &lt;&gt; "", $H1188/$T1188, ""), ""), "")</f>
        <v/>
      </c>
      <c r="AQ1188" s="10" t="str">
        <f ca="1">IFERROR(IF(AND(NOW()&lt;= EOMONTH(DATE(YEAR($P1188),10, 1), 0), Overall!$A1190&lt;&gt;"", MONTH($O1188) &lt;= 10, MONTH($P1188) &gt;= 10), IF($T1188 &lt;&gt; "", $H1188/$T1188, ""), ""), "")</f>
        <v/>
      </c>
      <c r="AR1188" s="10" t="str">
        <f ca="1">IFERROR(IF(AND(NOW()&lt;= EOMONTH(DATE(YEAR($P1188),11, 1), 0), Overall!$A1190&lt;&gt;"", MONTH($O1188) &lt;=11, MONTH($P1188) &gt;= 11), IF($T1188 &lt;&gt; "", $H1188/$T1188, ""), ""), "")</f>
        <v/>
      </c>
      <c r="AS1188" s="10" t="str">
        <f ca="1">IFERROR(IF(AND(NOW()&lt;= EOMONTH(DATE(YEAR($P1188),12, 1), 0), Overall!$A1190&lt;&gt;"", MONTH($O1188) &lt;= 12, MONTH($P1188) &gt;= 12), IF($T1188 &lt;&gt; "", $H1188/$T1188, ""), ""), "")</f>
        <v/>
      </c>
      <c r="AT1188" s="16">
        <f t="shared" ca="1" si="36"/>
        <v>0</v>
      </c>
    </row>
    <row r="1189" spans="1:46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6" t="str">
        <f>IF(Overall!T1191&lt;&gt;"",VALUE(Overall!T1191),"")</f>
        <v/>
      </c>
      <c r="O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P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Q1189" s="7" t="str">
        <f>IF(Overall!S1191&lt;&gt;"",_xlfn.VALUETOTEXT(Overall!S1191),"")</f>
        <v/>
      </c>
      <c r="R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S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T1189" s="5" t="str">
        <f t="shared" si="37"/>
        <v/>
      </c>
      <c r="U1189" s="10" t="str">
        <f>IF(Overall!$A1191&lt;&gt;"",IF(AND(MONTH($O1189) &lt;= 1, MONTH($P1189) &gt;= 1), IF($T1189 &lt;&gt; "", $H1189/$T1189, ""), ""),"")</f>
        <v/>
      </c>
      <c r="V1189" s="10" t="str">
        <f>IF(Overall!$A1191&lt;&gt;"",IF(AND(MONTH($O1189) &lt;= 2, MONTH($P1189) &gt;= 2), IF($T1189 &lt;&gt; "", $H1189/$T1189, ""), ""),"")</f>
        <v/>
      </c>
      <c r="W1189" s="10" t="str">
        <f>IF(Overall!$A1191&lt;&gt;"",IF(AND(MONTH($O1189) &lt;= 3, MONTH($P1189) &gt;= 3), IF($T1189 &lt;&gt; "", $H1189/$T1189, ""), ""),"")</f>
        <v/>
      </c>
      <c r="X1189" s="10" t="str">
        <f>IF(Overall!$A1191&lt;&gt;"",IF(AND(MONTH($O1189) &lt;= 4, MONTH($P1189) &gt;= 4), IF($T1189 &lt;&gt; "", $H1189/$T1189, ""), ""),"")</f>
        <v/>
      </c>
      <c r="Y1189" s="10" t="str">
        <f>IF(Overall!$A1191&lt;&gt;"",IF(AND(MONTH($O1189) &lt;= 5, MONTH($P1189) &gt;= 5), IF($T1189 &lt;&gt; "", $H1189/$T1189, ""), ""),"")</f>
        <v/>
      </c>
      <c r="Z1189" s="10" t="str">
        <f>IF(Overall!$A1191&lt;&gt;"",IF(AND(MONTH($O1189) &lt;= 6, MONTH($P1189) &gt;= 6), IF($T1189 &lt;&gt; "", $H1189/$T1189, ""), ""),"")</f>
        <v/>
      </c>
      <c r="AA1189" s="10" t="str">
        <f>IF(Overall!$A1191&lt;&gt;"",IF(AND(MONTH($O1189) &lt;= 7, MONTH($P1189) &gt;= 7 ), IF($T1189 &lt;&gt; "", $H1189/$T1189, ""), ""),"")</f>
        <v/>
      </c>
      <c r="AB1189" s="10" t="str">
        <f>IF(Overall!$A1191&lt;&gt;"",IF(AND(MONTH($O1189) &lt;= 8, MONTH($P1189) &gt;= 8), IF($T1189 &lt;&gt; "", $H1189/$T1189, ""), ""),"")</f>
        <v/>
      </c>
      <c r="AC1189" s="10" t="str">
        <f>IF(Overall!$A1191&lt;&gt;"",IF(AND(MONTH($O1189) &lt;= 9, MONTH($P1189) &gt;= 9), IF($T1189 &lt;&gt; "", $H1189/$T1189, ""), ""),"")</f>
        <v/>
      </c>
      <c r="AD1189" s="10" t="str">
        <f>IF(Overall!$A1191&lt;&gt;"",IF(AND(MONTH($O1189) &lt;= 10, MONTH($P1189) &gt;= 10), IF($T1189 &lt;&gt; "", $H1189/$T1189, ""), ""),"")</f>
        <v/>
      </c>
      <c r="AE1189" s="10" t="str">
        <f>IF(Overall!$A1191&lt;&gt;"",IF(AND(MONTH($O1189) &lt;= 11, MONTH($P1189) &gt;= 11), IF($T1189 &lt;&gt; "", $H1189/$T1189, ""), ""),"")</f>
        <v/>
      </c>
      <c r="AF1189" s="10" t="str">
        <f>IF(Overall!$A1191&lt;&gt;"",IF(AND(MONTH($O1189) &lt;= 12, MONTH($P1189) &gt;= 12), IF($T1189 &lt;&gt; "", $H1189/$T1189, ""), ""),"")</f>
        <v/>
      </c>
      <c r="AH1189" s="10" t="str">
        <f ca="1">IFERROR(IF(AND(NOW()&lt;= EOMONTH(DATE(YEAR($P1189),1, 1), 0), Overall!$A1191&lt;&gt;"", MONTH($O1189) &lt;= 1, MONTH($P1189) &gt;= 1), IF($T1189 &lt;&gt; "", $H1189/$T1189, ""), ""), "")</f>
        <v/>
      </c>
      <c r="AI1189" s="10" t="str">
        <f ca="1">IFERROR(IF(AND(NOW()&lt;= EOMONTH(DATE(YEAR($P1189),2, 1), 0), Overall!$A1191&lt;&gt;"", MONTH($O1189) &lt;= 2, MONTH($P1189) &gt;= 2), IF($T1189 &lt;&gt; "", $H1189/$T1189, ""), ""), "")</f>
        <v/>
      </c>
      <c r="AJ1189" s="10" t="str">
        <f ca="1">IFERROR(IF(AND(NOW()&lt;= EOMONTH(DATE(YEAR($P1189),3, 1), 0), Overall!$A1191&lt;&gt;"", MONTH($O1189) &lt;= 3, MONTH($P1189) &gt;= 3), IF($T1189 &lt;&gt; "", $H1189/$T1189, ""), ""), "")</f>
        <v/>
      </c>
      <c r="AK1189" s="10" t="str">
        <f ca="1">IFERROR(IF(AND(NOW()&lt;= EOMONTH(DATE(YEAR($P1189),4, 1), 0), Overall!$A1191&lt;&gt;"", MONTH($O1189) &lt;= 4, MONTH($P1189) &gt;= 4), IF($T1189 &lt;&gt; "", $H1189/$T1189, ""), ""), "")</f>
        <v/>
      </c>
      <c r="AL1189" s="10" t="str">
        <f ca="1">IFERROR(IF(AND(NOW()&lt;= EOMONTH(DATE(YEAR($P1189),5, 1), 0), Overall!$A1191&lt;&gt;"", MONTH($O1189) &lt;= 5, MONTH($P1189) &gt;= 5), IF($T1189 &lt;&gt; "", $H1189/$T1189, ""), ""), "")</f>
        <v/>
      </c>
      <c r="AM1189" s="10" t="str">
        <f ca="1">IFERROR(IF(AND(NOW()&lt;= EOMONTH(DATE(YEAR($P1189),6, 1), 0), Overall!$A1191&lt;&gt;"", MONTH($O1189) &lt;= 6, MONTH($P1189) &gt;= 6), IF($T1189 &lt;&gt; "", $H1189/$T1189, ""), ""), "")</f>
        <v/>
      </c>
      <c r="AN1189" s="10" t="str">
        <f ca="1">IFERROR(IF(AND(NOW()&lt;= EOMONTH(DATE(YEAR($P1189),7, 1), 0), Overall!$A1191&lt;&gt;"", MONTH($O1189) &lt;= 7, MONTH($P1189) &gt;= 7), IF($T1189 &lt;&gt; "", $H1189/$T1189, ""), ""), "")</f>
        <v/>
      </c>
      <c r="AO1189" s="10" t="str">
        <f ca="1">IFERROR(IF(AND(NOW()&lt;= EOMONTH(DATE(YEAR($P1189),8, 1), 0), Overall!$A1191&lt;&gt;"", MONTH($O1189) &lt;= 8, MONTH($P1189) &gt;= 8), IF($T1189 &lt;&gt; "", $H1189/$T1189, ""), ""), "")</f>
        <v/>
      </c>
      <c r="AP1189" s="10" t="str">
        <f ca="1">IFERROR(IF(AND(NOW()&lt;= EOMONTH(DATE(YEAR($P1189),9, 1), 0), Overall!$A1191&lt;&gt;"", MONTH($O1189) &lt;= 9, MONTH($P1189) &gt;= 9), IF($T1189 &lt;&gt; "", $H1189/$T1189, ""), ""), "")</f>
        <v/>
      </c>
      <c r="AQ1189" s="10" t="str">
        <f ca="1">IFERROR(IF(AND(NOW()&lt;= EOMONTH(DATE(YEAR($P1189),10, 1), 0), Overall!$A1191&lt;&gt;"", MONTH($O1189) &lt;= 10, MONTH($P1189) &gt;= 10), IF($T1189 &lt;&gt; "", $H1189/$T1189, ""), ""), "")</f>
        <v/>
      </c>
      <c r="AR1189" s="10" t="str">
        <f ca="1">IFERROR(IF(AND(NOW()&lt;= EOMONTH(DATE(YEAR($P1189),11, 1), 0), Overall!$A1191&lt;&gt;"", MONTH($O1189) &lt;=11, MONTH($P1189) &gt;= 11), IF($T1189 &lt;&gt; "", $H1189/$T1189, ""), ""), "")</f>
        <v/>
      </c>
      <c r="AS1189" s="10" t="str">
        <f ca="1">IFERROR(IF(AND(NOW()&lt;= EOMONTH(DATE(YEAR($P1189),12, 1), 0), Overall!$A1191&lt;&gt;"", MONTH($O1189) &lt;= 12, MONTH($P1189) &gt;= 12), IF($T1189 &lt;&gt; "", $H1189/$T1189, ""), ""), "")</f>
        <v/>
      </c>
      <c r="AT1189" s="16">
        <f t="shared" ca="1" si="36"/>
        <v>0</v>
      </c>
    </row>
    <row r="1190" spans="1:46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6" t="str">
        <f>IF(Overall!T1192&lt;&gt;"",VALUE(Overall!T1192),"")</f>
        <v/>
      </c>
      <c r="O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P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Q1190" s="7" t="str">
        <f>IF(Overall!S1192&lt;&gt;"",_xlfn.VALUETOTEXT(Overall!S1192),"")</f>
        <v/>
      </c>
      <c r="R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S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T1190" s="5" t="str">
        <f t="shared" si="37"/>
        <v/>
      </c>
      <c r="U1190" s="10" t="str">
        <f>IF(Overall!$A1192&lt;&gt;"",IF(AND(MONTH($O1190) &lt;= 1, MONTH($P1190) &gt;= 1), IF($T1190 &lt;&gt; "", $H1190/$T1190, ""), ""),"")</f>
        <v/>
      </c>
      <c r="V1190" s="10" t="str">
        <f>IF(Overall!$A1192&lt;&gt;"",IF(AND(MONTH($O1190) &lt;= 2, MONTH($P1190) &gt;= 2), IF($T1190 &lt;&gt; "", $H1190/$T1190, ""), ""),"")</f>
        <v/>
      </c>
      <c r="W1190" s="10" t="str">
        <f>IF(Overall!$A1192&lt;&gt;"",IF(AND(MONTH($O1190) &lt;= 3, MONTH($P1190) &gt;= 3), IF($T1190 &lt;&gt; "", $H1190/$T1190, ""), ""),"")</f>
        <v/>
      </c>
      <c r="X1190" s="10" t="str">
        <f>IF(Overall!$A1192&lt;&gt;"",IF(AND(MONTH($O1190) &lt;= 4, MONTH($P1190) &gt;= 4), IF($T1190 &lt;&gt; "", $H1190/$T1190, ""), ""),"")</f>
        <v/>
      </c>
      <c r="Y1190" s="10" t="str">
        <f>IF(Overall!$A1192&lt;&gt;"",IF(AND(MONTH($O1190) &lt;= 5, MONTH($P1190) &gt;= 5), IF($T1190 &lt;&gt; "", $H1190/$T1190, ""), ""),"")</f>
        <v/>
      </c>
      <c r="Z1190" s="10" t="str">
        <f>IF(Overall!$A1192&lt;&gt;"",IF(AND(MONTH($O1190) &lt;= 6, MONTH($P1190) &gt;= 6), IF($T1190 &lt;&gt; "", $H1190/$T1190, ""), ""),"")</f>
        <v/>
      </c>
      <c r="AA1190" s="10" t="str">
        <f>IF(Overall!$A1192&lt;&gt;"",IF(AND(MONTH($O1190) &lt;= 7, MONTH($P1190) &gt;= 7 ), IF($T1190 &lt;&gt; "", $H1190/$T1190, ""), ""),"")</f>
        <v/>
      </c>
      <c r="AB1190" s="10" t="str">
        <f>IF(Overall!$A1192&lt;&gt;"",IF(AND(MONTH($O1190) &lt;= 8, MONTH($P1190) &gt;= 8), IF($T1190 &lt;&gt; "", $H1190/$T1190, ""), ""),"")</f>
        <v/>
      </c>
      <c r="AC1190" s="10" t="str">
        <f>IF(Overall!$A1192&lt;&gt;"",IF(AND(MONTH($O1190) &lt;= 9, MONTH($P1190) &gt;= 9), IF($T1190 &lt;&gt; "", $H1190/$T1190, ""), ""),"")</f>
        <v/>
      </c>
      <c r="AD1190" s="10" t="str">
        <f>IF(Overall!$A1192&lt;&gt;"",IF(AND(MONTH($O1190) &lt;= 10, MONTH($P1190) &gt;= 10), IF($T1190 &lt;&gt; "", $H1190/$T1190, ""), ""),"")</f>
        <v/>
      </c>
      <c r="AE1190" s="10" t="str">
        <f>IF(Overall!$A1192&lt;&gt;"",IF(AND(MONTH($O1190) &lt;= 11, MONTH($P1190) &gt;= 11), IF($T1190 &lt;&gt; "", $H1190/$T1190, ""), ""),"")</f>
        <v/>
      </c>
      <c r="AF1190" s="10" t="str">
        <f>IF(Overall!$A1192&lt;&gt;"",IF(AND(MONTH($O1190) &lt;= 12, MONTH($P1190) &gt;= 12), IF($T1190 &lt;&gt; "", $H1190/$T1190, ""), ""),"")</f>
        <v/>
      </c>
      <c r="AH1190" s="10" t="str">
        <f ca="1">IFERROR(IF(AND(NOW()&lt;= EOMONTH(DATE(YEAR($P1190),1, 1), 0), Overall!$A1192&lt;&gt;"", MONTH($O1190) &lt;= 1, MONTH($P1190) &gt;= 1), IF($T1190 &lt;&gt; "", $H1190/$T1190, ""), ""), "")</f>
        <v/>
      </c>
      <c r="AI1190" s="10" t="str">
        <f ca="1">IFERROR(IF(AND(NOW()&lt;= EOMONTH(DATE(YEAR($P1190),2, 1), 0), Overall!$A1192&lt;&gt;"", MONTH($O1190) &lt;= 2, MONTH($P1190) &gt;= 2), IF($T1190 &lt;&gt; "", $H1190/$T1190, ""), ""), "")</f>
        <v/>
      </c>
      <c r="AJ1190" s="10" t="str">
        <f ca="1">IFERROR(IF(AND(NOW()&lt;= EOMONTH(DATE(YEAR($P1190),3, 1), 0), Overall!$A1192&lt;&gt;"", MONTH($O1190) &lt;= 3, MONTH($P1190) &gt;= 3), IF($T1190 &lt;&gt; "", $H1190/$T1190, ""), ""), "")</f>
        <v/>
      </c>
      <c r="AK1190" s="10" t="str">
        <f ca="1">IFERROR(IF(AND(NOW()&lt;= EOMONTH(DATE(YEAR($P1190),4, 1), 0), Overall!$A1192&lt;&gt;"", MONTH($O1190) &lt;= 4, MONTH($P1190) &gt;= 4), IF($T1190 &lt;&gt; "", $H1190/$T1190, ""), ""), "")</f>
        <v/>
      </c>
      <c r="AL1190" s="10" t="str">
        <f ca="1">IFERROR(IF(AND(NOW()&lt;= EOMONTH(DATE(YEAR($P1190),5, 1), 0), Overall!$A1192&lt;&gt;"", MONTH($O1190) &lt;= 5, MONTH($P1190) &gt;= 5), IF($T1190 &lt;&gt; "", $H1190/$T1190, ""), ""), "")</f>
        <v/>
      </c>
      <c r="AM1190" s="10" t="str">
        <f ca="1">IFERROR(IF(AND(NOW()&lt;= EOMONTH(DATE(YEAR($P1190),6, 1), 0), Overall!$A1192&lt;&gt;"", MONTH($O1190) &lt;= 6, MONTH($P1190) &gt;= 6), IF($T1190 &lt;&gt; "", $H1190/$T1190, ""), ""), "")</f>
        <v/>
      </c>
      <c r="AN1190" s="10" t="str">
        <f ca="1">IFERROR(IF(AND(NOW()&lt;= EOMONTH(DATE(YEAR($P1190),7, 1), 0), Overall!$A1192&lt;&gt;"", MONTH($O1190) &lt;= 7, MONTH($P1190) &gt;= 7), IF($T1190 &lt;&gt; "", $H1190/$T1190, ""), ""), "")</f>
        <v/>
      </c>
      <c r="AO1190" s="10" t="str">
        <f ca="1">IFERROR(IF(AND(NOW()&lt;= EOMONTH(DATE(YEAR($P1190),8, 1), 0), Overall!$A1192&lt;&gt;"", MONTH($O1190) &lt;= 8, MONTH($P1190) &gt;= 8), IF($T1190 &lt;&gt; "", $H1190/$T1190, ""), ""), "")</f>
        <v/>
      </c>
      <c r="AP1190" s="10" t="str">
        <f ca="1">IFERROR(IF(AND(NOW()&lt;= EOMONTH(DATE(YEAR($P1190),9, 1), 0), Overall!$A1192&lt;&gt;"", MONTH($O1190) &lt;= 9, MONTH($P1190) &gt;= 9), IF($T1190 &lt;&gt; "", $H1190/$T1190, ""), ""), "")</f>
        <v/>
      </c>
      <c r="AQ1190" s="10" t="str">
        <f ca="1">IFERROR(IF(AND(NOW()&lt;= EOMONTH(DATE(YEAR($P1190),10, 1), 0), Overall!$A1192&lt;&gt;"", MONTH($O1190) &lt;= 10, MONTH($P1190) &gt;= 10), IF($T1190 &lt;&gt; "", $H1190/$T1190, ""), ""), "")</f>
        <v/>
      </c>
      <c r="AR1190" s="10" t="str">
        <f ca="1">IFERROR(IF(AND(NOW()&lt;= EOMONTH(DATE(YEAR($P1190),11, 1), 0), Overall!$A1192&lt;&gt;"", MONTH($O1190) &lt;=11, MONTH($P1190) &gt;= 11), IF($T1190 &lt;&gt; "", $H1190/$T1190, ""), ""), "")</f>
        <v/>
      </c>
      <c r="AS1190" s="10" t="str">
        <f ca="1">IFERROR(IF(AND(NOW()&lt;= EOMONTH(DATE(YEAR($P1190),12, 1), 0), Overall!$A1192&lt;&gt;"", MONTH($O1190) &lt;= 12, MONTH($P1190) &gt;= 12), IF($T1190 &lt;&gt; "", $H1190/$T1190, ""), ""), "")</f>
        <v/>
      </c>
      <c r="AT1190" s="16">
        <f t="shared" ref="AT1190:AT1208" ca="1" si="38">SUM(AH1190:AS1190)</f>
        <v>0</v>
      </c>
    </row>
    <row r="1191" spans="1:46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6" t="str">
        <f>IF(Overall!T1193&lt;&gt;"",VALUE(Overall!T1193),"")</f>
        <v/>
      </c>
      <c r="O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P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Q1191" s="7" t="str">
        <f>IF(Overall!S1193&lt;&gt;"",_xlfn.VALUETOTEXT(Overall!S1193),"")</f>
        <v/>
      </c>
      <c r="R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S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T1191" s="5" t="str">
        <f t="shared" si="37"/>
        <v/>
      </c>
      <c r="U1191" s="10" t="str">
        <f>IF(Overall!$A1193&lt;&gt;"",IF(AND(MONTH($O1191) &lt;= 1, MONTH($P1191) &gt;= 1), IF($T1191 &lt;&gt; "", $H1191/$T1191, ""), ""),"")</f>
        <v/>
      </c>
      <c r="V1191" s="10" t="str">
        <f>IF(Overall!$A1193&lt;&gt;"",IF(AND(MONTH($O1191) &lt;= 2, MONTH($P1191) &gt;= 2), IF($T1191 &lt;&gt; "", $H1191/$T1191, ""), ""),"")</f>
        <v/>
      </c>
      <c r="W1191" s="10" t="str">
        <f>IF(Overall!$A1193&lt;&gt;"",IF(AND(MONTH($O1191) &lt;= 3, MONTH($P1191) &gt;= 3), IF($T1191 &lt;&gt; "", $H1191/$T1191, ""), ""),"")</f>
        <v/>
      </c>
      <c r="X1191" s="10" t="str">
        <f>IF(Overall!$A1193&lt;&gt;"",IF(AND(MONTH($O1191) &lt;= 4, MONTH($P1191) &gt;= 4), IF($T1191 &lt;&gt; "", $H1191/$T1191, ""), ""),"")</f>
        <v/>
      </c>
      <c r="Y1191" s="10" t="str">
        <f>IF(Overall!$A1193&lt;&gt;"",IF(AND(MONTH($O1191) &lt;= 5, MONTH($P1191) &gt;= 5), IF($T1191 &lt;&gt; "", $H1191/$T1191, ""), ""),"")</f>
        <v/>
      </c>
      <c r="Z1191" s="10" t="str">
        <f>IF(Overall!$A1193&lt;&gt;"",IF(AND(MONTH($O1191) &lt;= 6, MONTH($P1191) &gt;= 6), IF($T1191 &lt;&gt; "", $H1191/$T1191, ""), ""),"")</f>
        <v/>
      </c>
      <c r="AA1191" s="10" t="str">
        <f>IF(Overall!$A1193&lt;&gt;"",IF(AND(MONTH($O1191) &lt;= 7, MONTH($P1191) &gt;= 7 ), IF($T1191 &lt;&gt; "", $H1191/$T1191, ""), ""),"")</f>
        <v/>
      </c>
      <c r="AB1191" s="10" t="str">
        <f>IF(Overall!$A1193&lt;&gt;"",IF(AND(MONTH($O1191) &lt;= 8, MONTH($P1191) &gt;= 8), IF($T1191 &lt;&gt; "", $H1191/$T1191, ""), ""),"")</f>
        <v/>
      </c>
      <c r="AC1191" s="10" t="str">
        <f>IF(Overall!$A1193&lt;&gt;"",IF(AND(MONTH($O1191) &lt;= 9, MONTH($P1191) &gt;= 9), IF($T1191 &lt;&gt; "", $H1191/$T1191, ""), ""),"")</f>
        <v/>
      </c>
      <c r="AD1191" s="10" t="str">
        <f>IF(Overall!$A1193&lt;&gt;"",IF(AND(MONTH($O1191) &lt;= 10, MONTH($P1191) &gt;= 10), IF($T1191 &lt;&gt; "", $H1191/$T1191, ""), ""),"")</f>
        <v/>
      </c>
      <c r="AE1191" s="10" t="str">
        <f>IF(Overall!$A1193&lt;&gt;"",IF(AND(MONTH($O1191) &lt;= 11, MONTH($P1191) &gt;= 11), IF($T1191 &lt;&gt; "", $H1191/$T1191, ""), ""),"")</f>
        <v/>
      </c>
      <c r="AF1191" s="10" t="str">
        <f>IF(Overall!$A1193&lt;&gt;"",IF(AND(MONTH($O1191) &lt;= 12, MONTH($P1191) &gt;= 12), IF($T1191 &lt;&gt; "", $H1191/$T1191, ""), ""),"")</f>
        <v/>
      </c>
      <c r="AH1191" s="10" t="str">
        <f ca="1">IFERROR(IF(AND(NOW()&lt;= EOMONTH(DATE(YEAR($P1191),1, 1), 0), Overall!$A1193&lt;&gt;"", MONTH($O1191) &lt;= 1, MONTH($P1191) &gt;= 1), IF($T1191 &lt;&gt; "", $H1191/$T1191, ""), ""), "")</f>
        <v/>
      </c>
      <c r="AI1191" s="10" t="str">
        <f ca="1">IFERROR(IF(AND(NOW()&lt;= EOMONTH(DATE(YEAR($P1191),2, 1), 0), Overall!$A1193&lt;&gt;"", MONTH($O1191) &lt;= 2, MONTH($P1191) &gt;= 2), IF($T1191 &lt;&gt; "", $H1191/$T1191, ""), ""), "")</f>
        <v/>
      </c>
      <c r="AJ1191" s="10" t="str">
        <f ca="1">IFERROR(IF(AND(NOW()&lt;= EOMONTH(DATE(YEAR($P1191),3, 1), 0), Overall!$A1193&lt;&gt;"", MONTH($O1191) &lt;= 3, MONTH($P1191) &gt;= 3), IF($T1191 &lt;&gt; "", $H1191/$T1191, ""), ""), "")</f>
        <v/>
      </c>
      <c r="AK1191" s="10" t="str">
        <f ca="1">IFERROR(IF(AND(NOW()&lt;= EOMONTH(DATE(YEAR($P1191),4, 1), 0), Overall!$A1193&lt;&gt;"", MONTH($O1191) &lt;= 4, MONTH($P1191) &gt;= 4), IF($T1191 &lt;&gt; "", $H1191/$T1191, ""), ""), "")</f>
        <v/>
      </c>
      <c r="AL1191" s="10" t="str">
        <f ca="1">IFERROR(IF(AND(NOW()&lt;= EOMONTH(DATE(YEAR($P1191),5, 1), 0), Overall!$A1193&lt;&gt;"", MONTH($O1191) &lt;= 5, MONTH($P1191) &gt;= 5), IF($T1191 &lt;&gt; "", $H1191/$T1191, ""), ""), "")</f>
        <v/>
      </c>
      <c r="AM1191" s="10" t="str">
        <f ca="1">IFERROR(IF(AND(NOW()&lt;= EOMONTH(DATE(YEAR($P1191),6, 1), 0), Overall!$A1193&lt;&gt;"", MONTH($O1191) &lt;= 6, MONTH($P1191) &gt;= 6), IF($T1191 &lt;&gt; "", $H1191/$T1191, ""), ""), "")</f>
        <v/>
      </c>
      <c r="AN1191" s="10" t="str">
        <f ca="1">IFERROR(IF(AND(NOW()&lt;= EOMONTH(DATE(YEAR($P1191),7, 1), 0), Overall!$A1193&lt;&gt;"", MONTH($O1191) &lt;= 7, MONTH($P1191) &gt;= 7), IF($T1191 &lt;&gt; "", $H1191/$T1191, ""), ""), "")</f>
        <v/>
      </c>
      <c r="AO1191" s="10" t="str">
        <f ca="1">IFERROR(IF(AND(NOW()&lt;= EOMONTH(DATE(YEAR($P1191),8, 1), 0), Overall!$A1193&lt;&gt;"", MONTH($O1191) &lt;= 8, MONTH($P1191) &gt;= 8), IF($T1191 &lt;&gt; "", $H1191/$T1191, ""), ""), "")</f>
        <v/>
      </c>
      <c r="AP1191" s="10" t="str">
        <f ca="1">IFERROR(IF(AND(NOW()&lt;= EOMONTH(DATE(YEAR($P1191),9, 1), 0), Overall!$A1193&lt;&gt;"", MONTH($O1191) &lt;= 9, MONTH($P1191) &gt;= 9), IF($T1191 &lt;&gt; "", $H1191/$T1191, ""), ""), "")</f>
        <v/>
      </c>
      <c r="AQ1191" s="10" t="str">
        <f ca="1">IFERROR(IF(AND(NOW()&lt;= EOMONTH(DATE(YEAR($P1191),10, 1), 0), Overall!$A1193&lt;&gt;"", MONTH($O1191) &lt;= 10, MONTH($P1191) &gt;= 10), IF($T1191 &lt;&gt; "", $H1191/$T1191, ""), ""), "")</f>
        <v/>
      </c>
      <c r="AR1191" s="10" t="str">
        <f ca="1">IFERROR(IF(AND(NOW()&lt;= EOMONTH(DATE(YEAR($P1191),11, 1), 0), Overall!$A1193&lt;&gt;"", MONTH($O1191) &lt;=11, MONTH($P1191) &gt;= 11), IF($T1191 &lt;&gt; "", $H1191/$T1191, ""), ""), "")</f>
        <v/>
      </c>
      <c r="AS1191" s="10" t="str">
        <f ca="1">IFERROR(IF(AND(NOW()&lt;= EOMONTH(DATE(YEAR($P1191),12, 1), 0), Overall!$A1193&lt;&gt;"", MONTH($O1191) &lt;= 12, MONTH($P1191) &gt;= 12), IF($T1191 &lt;&gt; "", $H1191/$T1191, ""), ""), "")</f>
        <v/>
      </c>
      <c r="AT1191" s="16">
        <f t="shared" ca="1" si="38"/>
        <v>0</v>
      </c>
    </row>
    <row r="1192" spans="1:46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6" t="str">
        <f>IF(Overall!T1194&lt;&gt;"",VALUE(Overall!T1194),"")</f>
        <v/>
      </c>
      <c r="O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P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Q1192" s="7" t="str">
        <f>IF(Overall!S1194&lt;&gt;"",_xlfn.VALUETOTEXT(Overall!S1194),"")</f>
        <v/>
      </c>
      <c r="R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S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T1192" s="5" t="str">
        <f t="shared" si="37"/>
        <v/>
      </c>
      <c r="U1192" s="10" t="str">
        <f>IF(Overall!$A1194&lt;&gt;"",IF(AND(MONTH($O1192) &lt;= 1, MONTH($P1192) &gt;= 1), IF($T1192 &lt;&gt; "", $H1192/$T1192, ""), ""),"")</f>
        <v/>
      </c>
      <c r="V1192" s="10" t="str">
        <f>IF(Overall!$A1194&lt;&gt;"",IF(AND(MONTH($O1192) &lt;= 2, MONTH($P1192) &gt;= 2), IF($T1192 &lt;&gt; "", $H1192/$T1192, ""), ""),"")</f>
        <v/>
      </c>
      <c r="W1192" s="10" t="str">
        <f>IF(Overall!$A1194&lt;&gt;"",IF(AND(MONTH($O1192) &lt;= 3, MONTH($P1192) &gt;= 3), IF($T1192 &lt;&gt; "", $H1192/$T1192, ""), ""),"")</f>
        <v/>
      </c>
      <c r="X1192" s="10" t="str">
        <f>IF(Overall!$A1194&lt;&gt;"",IF(AND(MONTH($O1192) &lt;= 4, MONTH($P1192) &gt;= 4), IF($T1192 &lt;&gt; "", $H1192/$T1192, ""), ""),"")</f>
        <v/>
      </c>
      <c r="Y1192" s="10" t="str">
        <f>IF(Overall!$A1194&lt;&gt;"",IF(AND(MONTH($O1192) &lt;= 5, MONTH($P1192) &gt;= 5), IF($T1192 &lt;&gt; "", $H1192/$T1192, ""), ""),"")</f>
        <v/>
      </c>
      <c r="Z1192" s="10" t="str">
        <f>IF(Overall!$A1194&lt;&gt;"",IF(AND(MONTH($O1192) &lt;= 6, MONTH($P1192) &gt;= 6), IF($T1192 &lt;&gt; "", $H1192/$T1192, ""), ""),"")</f>
        <v/>
      </c>
      <c r="AA1192" s="10" t="str">
        <f>IF(Overall!$A1194&lt;&gt;"",IF(AND(MONTH($O1192) &lt;= 7, MONTH($P1192) &gt;= 7 ), IF($T1192 &lt;&gt; "", $H1192/$T1192, ""), ""),"")</f>
        <v/>
      </c>
      <c r="AB1192" s="10" t="str">
        <f>IF(Overall!$A1194&lt;&gt;"",IF(AND(MONTH($O1192) &lt;= 8, MONTH($P1192) &gt;= 8), IF($T1192 &lt;&gt; "", $H1192/$T1192, ""), ""),"")</f>
        <v/>
      </c>
      <c r="AC1192" s="10" t="str">
        <f>IF(Overall!$A1194&lt;&gt;"",IF(AND(MONTH($O1192) &lt;= 9, MONTH($P1192) &gt;= 9), IF($T1192 &lt;&gt; "", $H1192/$T1192, ""), ""),"")</f>
        <v/>
      </c>
      <c r="AD1192" s="10" t="str">
        <f>IF(Overall!$A1194&lt;&gt;"",IF(AND(MONTH($O1192) &lt;= 10, MONTH($P1192) &gt;= 10), IF($T1192 &lt;&gt; "", $H1192/$T1192, ""), ""),"")</f>
        <v/>
      </c>
      <c r="AE1192" s="10" t="str">
        <f>IF(Overall!$A1194&lt;&gt;"",IF(AND(MONTH($O1192) &lt;= 11, MONTH($P1192) &gt;= 11), IF($T1192 &lt;&gt; "", $H1192/$T1192, ""), ""),"")</f>
        <v/>
      </c>
      <c r="AF1192" s="10" t="str">
        <f>IF(Overall!$A1194&lt;&gt;"",IF(AND(MONTH($O1192) &lt;= 12, MONTH($P1192) &gt;= 12), IF($T1192 &lt;&gt; "", $H1192/$T1192, ""), ""),"")</f>
        <v/>
      </c>
      <c r="AH1192" s="10" t="str">
        <f ca="1">IFERROR(IF(AND(NOW()&lt;= EOMONTH(DATE(YEAR($P1192),1, 1), 0), Overall!$A1194&lt;&gt;"", MONTH($O1192) &lt;= 1, MONTH($P1192) &gt;= 1), IF($T1192 &lt;&gt; "", $H1192/$T1192, ""), ""), "")</f>
        <v/>
      </c>
      <c r="AI1192" s="10" t="str">
        <f ca="1">IFERROR(IF(AND(NOW()&lt;= EOMONTH(DATE(YEAR($P1192),2, 1), 0), Overall!$A1194&lt;&gt;"", MONTH($O1192) &lt;= 2, MONTH($P1192) &gt;= 2), IF($T1192 &lt;&gt; "", $H1192/$T1192, ""), ""), "")</f>
        <v/>
      </c>
      <c r="AJ1192" s="10" t="str">
        <f ca="1">IFERROR(IF(AND(NOW()&lt;= EOMONTH(DATE(YEAR($P1192),3, 1), 0), Overall!$A1194&lt;&gt;"", MONTH($O1192) &lt;= 3, MONTH($P1192) &gt;= 3), IF($T1192 &lt;&gt; "", $H1192/$T1192, ""), ""), "")</f>
        <v/>
      </c>
      <c r="AK1192" s="10" t="str">
        <f ca="1">IFERROR(IF(AND(NOW()&lt;= EOMONTH(DATE(YEAR($P1192),4, 1), 0), Overall!$A1194&lt;&gt;"", MONTH($O1192) &lt;= 4, MONTH($P1192) &gt;= 4), IF($T1192 &lt;&gt; "", $H1192/$T1192, ""), ""), "")</f>
        <v/>
      </c>
      <c r="AL1192" s="10" t="str">
        <f ca="1">IFERROR(IF(AND(NOW()&lt;= EOMONTH(DATE(YEAR($P1192),5, 1), 0), Overall!$A1194&lt;&gt;"", MONTH($O1192) &lt;= 5, MONTH($P1192) &gt;= 5), IF($T1192 &lt;&gt; "", $H1192/$T1192, ""), ""), "")</f>
        <v/>
      </c>
      <c r="AM1192" s="10" t="str">
        <f ca="1">IFERROR(IF(AND(NOW()&lt;= EOMONTH(DATE(YEAR($P1192),6, 1), 0), Overall!$A1194&lt;&gt;"", MONTH($O1192) &lt;= 6, MONTH($P1192) &gt;= 6), IF($T1192 &lt;&gt; "", $H1192/$T1192, ""), ""), "")</f>
        <v/>
      </c>
      <c r="AN1192" s="10" t="str">
        <f ca="1">IFERROR(IF(AND(NOW()&lt;= EOMONTH(DATE(YEAR($P1192),7, 1), 0), Overall!$A1194&lt;&gt;"", MONTH($O1192) &lt;= 7, MONTH($P1192) &gt;= 7), IF($T1192 &lt;&gt; "", $H1192/$T1192, ""), ""), "")</f>
        <v/>
      </c>
      <c r="AO1192" s="10" t="str">
        <f ca="1">IFERROR(IF(AND(NOW()&lt;= EOMONTH(DATE(YEAR($P1192),8, 1), 0), Overall!$A1194&lt;&gt;"", MONTH($O1192) &lt;= 8, MONTH($P1192) &gt;= 8), IF($T1192 &lt;&gt; "", $H1192/$T1192, ""), ""), "")</f>
        <v/>
      </c>
      <c r="AP1192" s="10" t="str">
        <f ca="1">IFERROR(IF(AND(NOW()&lt;= EOMONTH(DATE(YEAR($P1192),9, 1), 0), Overall!$A1194&lt;&gt;"", MONTH($O1192) &lt;= 9, MONTH($P1192) &gt;= 9), IF($T1192 &lt;&gt; "", $H1192/$T1192, ""), ""), "")</f>
        <v/>
      </c>
      <c r="AQ1192" s="10" t="str">
        <f ca="1">IFERROR(IF(AND(NOW()&lt;= EOMONTH(DATE(YEAR($P1192),10, 1), 0), Overall!$A1194&lt;&gt;"", MONTH($O1192) &lt;= 10, MONTH($P1192) &gt;= 10), IF($T1192 &lt;&gt; "", $H1192/$T1192, ""), ""), "")</f>
        <v/>
      </c>
      <c r="AR1192" s="10" t="str">
        <f ca="1">IFERROR(IF(AND(NOW()&lt;= EOMONTH(DATE(YEAR($P1192),11, 1), 0), Overall!$A1194&lt;&gt;"", MONTH($O1192) &lt;=11, MONTH($P1192) &gt;= 11), IF($T1192 &lt;&gt; "", $H1192/$T1192, ""), ""), "")</f>
        <v/>
      </c>
      <c r="AS1192" s="10" t="str">
        <f ca="1">IFERROR(IF(AND(NOW()&lt;= EOMONTH(DATE(YEAR($P1192),12, 1), 0), Overall!$A1194&lt;&gt;"", MONTH($O1192) &lt;= 12, MONTH($P1192) &gt;= 12), IF($T1192 &lt;&gt; "", $H1192/$T1192, ""), ""), "")</f>
        <v/>
      </c>
      <c r="AT1192" s="16">
        <f t="shared" ca="1" si="38"/>
        <v>0</v>
      </c>
    </row>
    <row r="1193" spans="1:46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6" t="str">
        <f>IF(Overall!T1195&lt;&gt;"",VALUE(Overall!T1195),"")</f>
        <v/>
      </c>
      <c r="O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P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Q1193" s="7" t="str">
        <f>IF(Overall!S1195&lt;&gt;"",_xlfn.VALUETOTEXT(Overall!S1195),"")</f>
        <v/>
      </c>
      <c r="R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S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T1193" s="5" t="str">
        <f t="shared" si="37"/>
        <v/>
      </c>
      <c r="U1193" s="10" t="str">
        <f>IF(Overall!$A1195&lt;&gt;"",IF(AND(MONTH($O1193) &lt;= 1, MONTH($P1193) &gt;= 1), IF($T1193 &lt;&gt; "", $H1193/$T1193, ""), ""),"")</f>
        <v/>
      </c>
      <c r="V1193" s="10" t="str">
        <f>IF(Overall!$A1195&lt;&gt;"",IF(AND(MONTH($O1193) &lt;= 2, MONTH($P1193) &gt;= 2), IF($T1193 &lt;&gt; "", $H1193/$T1193, ""), ""),"")</f>
        <v/>
      </c>
      <c r="W1193" s="10" t="str">
        <f>IF(Overall!$A1195&lt;&gt;"",IF(AND(MONTH($O1193) &lt;= 3, MONTH($P1193) &gt;= 3), IF($T1193 &lt;&gt; "", $H1193/$T1193, ""), ""),"")</f>
        <v/>
      </c>
      <c r="X1193" s="10" t="str">
        <f>IF(Overall!$A1195&lt;&gt;"",IF(AND(MONTH($O1193) &lt;= 4, MONTH($P1193) &gt;= 4), IF($T1193 &lt;&gt; "", $H1193/$T1193, ""), ""),"")</f>
        <v/>
      </c>
      <c r="Y1193" s="10" t="str">
        <f>IF(Overall!$A1195&lt;&gt;"",IF(AND(MONTH($O1193) &lt;= 5, MONTH($P1193) &gt;= 5), IF($T1193 &lt;&gt; "", $H1193/$T1193, ""), ""),"")</f>
        <v/>
      </c>
      <c r="Z1193" s="10" t="str">
        <f>IF(Overall!$A1195&lt;&gt;"",IF(AND(MONTH($O1193) &lt;= 6, MONTH($P1193) &gt;= 6), IF($T1193 &lt;&gt; "", $H1193/$T1193, ""), ""),"")</f>
        <v/>
      </c>
      <c r="AA1193" s="10" t="str">
        <f>IF(Overall!$A1195&lt;&gt;"",IF(AND(MONTH($O1193) &lt;= 7, MONTH($P1193) &gt;= 7 ), IF($T1193 &lt;&gt; "", $H1193/$T1193, ""), ""),"")</f>
        <v/>
      </c>
      <c r="AB1193" s="10" t="str">
        <f>IF(Overall!$A1195&lt;&gt;"",IF(AND(MONTH($O1193) &lt;= 8, MONTH($P1193) &gt;= 8), IF($T1193 &lt;&gt; "", $H1193/$T1193, ""), ""),"")</f>
        <v/>
      </c>
      <c r="AC1193" s="10" t="str">
        <f>IF(Overall!$A1195&lt;&gt;"",IF(AND(MONTH($O1193) &lt;= 9, MONTH($P1193) &gt;= 9), IF($T1193 &lt;&gt; "", $H1193/$T1193, ""), ""),"")</f>
        <v/>
      </c>
      <c r="AD1193" s="10" t="str">
        <f>IF(Overall!$A1195&lt;&gt;"",IF(AND(MONTH($O1193) &lt;= 10, MONTH($P1193) &gt;= 10), IF($T1193 &lt;&gt; "", $H1193/$T1193, ""), ""),"")</f>
        <v/>
      </c>
      <c r="AE1193" s="10" t="str">
        <f>IF(Overall!$A1195&lt;&gt;"",IF(AND(MONTH($O1193) &lt;= 11, MONTH($P1193) &gt;= 11), IF($T1193 &lt;&gt; "", $H1193/$T1193, ""), ""),"")</f>
        <v/>
      </c>
      <c r="AF1193" s="10" t="str">
        <f>IF(Overall!$A1195&lt;&gt;"",IF(AND(MONTH($O1193) &lt;= 12, MONTH($P1193) &gt;= 12), IF($T1193 &lt;&gt; "", $H1193/$T1193, ""), ""),"")</f>
        <v/>
      </c>
      <c r="AH1193" s="10" t="str">
        <f ca="1">IFERROR(IF(AND(NOW()&lt;= EOMONTH(DATE(YEAR($P1193),1, 1), 0), Overall!$A1195&lt;&gt;"", MONTH($O1193) &lt;= 1, MONTH($P1193) &gt;= 1), IF($T1193 &lt;&gt; "", $H1193/$T1193, ""), ""), "")</f>
        <v/>
      </c>
      <c r="AI1193" s="10" t="str">
        <f ca="1">IFERROR(IF(AND(NOW()&lt;= EOMONTH(DATE(YEAR($P1193),2, 1), 0), Overall!$A1195&lt;&gt;"", MONTH($O1193) &lt;= 2, MONTH($P1193) &gt;= 2), IF($T1193 &lt;&gt; "", $H1193/$T1193, ""), ""), "")</f>
        <v/>
      </c>
      <c r="AJ1193" s="10" t="str">
        <f ca="1">IFERROR(IF(AND(NOW()&lt;= EOMONTH(DATE(YEAR($P1193),3, 1), 0), Overall!$A1195&lt;&gt;"", MONTH($O1193) &lt;= 3, MONTH($P1193) &gt;= 3), IF($T1193 &lt;&gt; "", $H1193/$T1193, ""), ""), "")</f>
        <v/>
      </c>
      <c r="AK1193" s="10" t="str">
        <f ca="1">IFERROR(IF(AND(NOW()&lt;= EOMONTH(DATE(YEAR($P1193),4, 1), 0), Overall!$A1195&lt;&gt;"", MONTH($O1193) &lt;= 4, MONTH($P1193) &gt;= 4), IF($T1193 &lt;&gt; "", $H1193/$T1193, ""), ""), "")</f>
        <v/>
      </c>
      <c r="AL1193" s="10" t="str">
        <f ca="1">IFERROR(IF(AND(NOW()&lt;= EOMONTH(DATE(YEAR($P1193),5, 1), 0), Overall!$A1195&lt;&gt;"", MONTH($O1193) &lt;= 5, MONTH($P1193) &gt;= 5), IF($T1193 &lt;&gt; "", $H1193/$T1193, ""), ""), "")</f>
        <v/>
      </c>
      <c r="AM1193" s="10" t="str">
        <f ca="1">IFERROR(IF(AND(NOW()&lt;= EOMONTH(DATE(YEAR($P1193),6, 1), 0), Overall!$A1195&lt;&gt;"", MONTH($O1193) &lt;= 6, MONTH($P1193) &gt;= 6), IF($T1193 &lt;&gt; "", $H1193/$T1193, ""), ""), "")</f>
        <v/>
      </c>
      <c r="AN1193" s="10" t="str">
        <f ca="1">IFERROR(IF(AND(NOW()&lt;= EOMONTH(DATE(YEAR($P1193),7, 1), 0), Overall!$A1195&lt;&gt;"", MONTH($O1193) &lt;= 7, MONTH($P1193) &gt;= 7), IF($T1193 &lt;&gt; "", $H1193/$T1193, ""), ""), "")</f>
        <v/>
      </c>
      <c r="AO1193" s="10" t="str">
        <f ca="1">IFERROR(IF(AND(NOW()&lt;= EOMONTH(DATE(YEAR($P1193),8, 1), 0), Overall!$A1195&lt;&gt;"", MONTH($O1193) &lt;= 8, MONTH($P1193) &gt;= 8), IF($T1193 &lt;&gt; "", $H1193/$T1193, ""), ""), "")</f>
        <v/>
      </c>
      <c r="AP1193" s="10" t="str">
        <f ca="1">IFERROR(IF(AND(NOW()&lt;= EOMONTH(DATE(YEAR($P1193),9, 1), 0), Overall!$A1195&lt;&gt;"", MONTH($O1193) &lt;= 9, MONTH($P1193) &gt;= 9), IF($T1193 &lt;&gt; "", $H1193/$T1193, ""), ""), "")</f>
        <v/>
      </c>
      <c r="AQ1193" s="10" t="str">
        <f ca="1">IFERROR(IF(AND(NOW()&lt;= EOMONTH(DATE(YEAR($P1193),10, 1), 0), Overall!$A1195&lt;&gt;"", MONTH($O1193) &lt;= 10, MONTH($P1193) &gt;= 10), IF($T1193 &lt;&gt; "", $H1193/$T1193, ""), ""), "")</f>
        <v/>
      </c>
      <c r="AR1193" s="10" t="str">
        <f ca="1">IFERROR(IF(AND(NOW()&lt;= EOMONTH(DATE(YEAR($P1193),11, 1), 0), Overall!$A1195&lt;&gt;"", MONTH($O1193) &lt;=11, MONTH($P1193) &gt;= 11), IF($T1193 &lt;&gt; "", $H1193/$T1193, ""), ""), "")</f>
        <v/>
      </c>
      <c r="AS1193" s="10" t="str">
        <f ca="1">IFERROR(IF(AND(NOW()&lt;= EOMONTH(DATE(YEAR($P1193),12, 1), 0), Overall!$A1195&lt;&gt;"", MONTH($O1193) &lt;= 12, MONTH($P1193) &gt;= 12), IF($T1193 &lt;&gt; "", $H1193/$T1193, ""), ""), "")</f>
        <v/>
      </c>
      <c r="AT1193" s="16">
        <f t="shared" ca="1" si="38"/>
        <v>0</v>
      </c>
    </row>
    <row r="1194" spans="1:46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6" t="str">
        <f>IF(Overall!T1196&lt;&gt;"",VALUE(Overall!T1196),"")</f>
        <v/>
      </c>
      <c r="O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P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Q1194" s="7" t="str">
        <f>IF(Overall!S1196&lt;&gt;"",_xlfn.VALUETOTEXT(Overall!S1196),"")</f>
        <v/>
      </c>
      <c r="R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S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T1194" s="5" t="str">
        <f t="shared" si="37"/>
        <v/>
      </c>
      <c r="U1194" s="10" t="str">
        <f>IF(Overall!$A1196&lt;&gt;"",IF(AND(MONTH($O1194) &lt;= 1, MONTH($P1194) &gt;= 1), IF($T1194 &lt;&gt; "", $H1194/$T1194, ""), ""),"")</f>
        <v/>
      </c>
      <c r="V1194" s="10" t="str">
        <f>IF(Overall!$A1196&lt;&gt;"",IF(AND(MONTH($O1194) &lt;= 2, MONTH($P1194) &gt;= 2), IF($T1194 &lt;&gt; "", $H1194/$T1194, ""), ""),"")</f>
        <v/>
      </c>
      <c r="W1194" s="10" t="str">
        <f>IF(Overall!$A1196&lt;&gt;"",IF(AND(MONTH($O1194) &lt;= 3, MONTH($P1194) &gt;= 3), IF($T1194 &lt;&gt; "", $H1194/$T1194, ""), ""),"")</f>
        <v/>
      </c>
      <c r="X1194" s="10" t="str">
        <f>IF(Overall!$A1196&lt;&gt;"",IF(AND(MONTH($O1194) &lt;= 4, MONTH($P1194) &gt;= 4), IF($T1194 &lt;&gt; "", $H1194/$T1194, ""), ""),"")</f>
        <v/>
      </c>
      <c r="Y1194" s="10" t="str">
        <f>IF(Overall!$A1196&lt;&gt;"",IF(AND(MONTH($O1194) &lt;= 5, MONTH($P1194) &gt;= 5), IF($T1194 &lt;&gt; "", $H1194/$T1194, ""), ""),"")</f>
        <v/>
      </c>
      <c r="Z1194" s="10" t="str">
        <f>IF(Overall!$A1196&lt;&gt;"",IF(AND(MONTH($O1194) &lt;= 6, MONTH($P1194) &gt;= 6), IF($T1194 &lt;&gt; "", $H1194/$T1194, ""), ""),"")</f>
        <v/>
      </c>
      <c r="AA1194" s="10" t="str">
        <f>IF(Overall!$A1196&lt;&gt;"",IF(AND(MONTH($O1194) &lt;= 7, MONTH($P1194) &gt;= 7 ), IF($T1194 &lt;&gt; "", $H1194/$T1194, ""), ""),"")</f>
        <v/>
      </c>
      <c r="AB1194" s="10" t="str">
        <f>IF(Overall!$A1196&lt;&gt;"",IF(AND(MONTH($O1194) &lt;= 8, MONTH($P1194) &gt;= 8), IF($T1194 &lt;&gt; "", $H1194/$T1194, ""), ""),"")</f>
        <v/>
      </c>
      <c r="AC1194" s="10" t="str">
        <f>IF(Overall!$A1196&lt;&gt;"",IF(AND(MONTH($O1194) &lt;= 9, MONTH($P1194) &gt;= 9), IF($T1194 &lt;&gt; "", $H1194/$T1194, ""), ""),"")</f>
        <v/>
      </c>
      <c r="AD1194" s="10" t="str">
        <f>IF(Overall!$A1196&lt;&gt;"",IF(AND(MONTH($O1194) &lt;= 10, MONTH($P1194) &gt;= 10), IF($T1194 &lt;&gt; "", $H1194/$T1194, ""), ""),"")</f>
        <v/>
      </c>
      <c r="AE1194" s="10" t="str">
        <f>IF(Overall!$A1196&lt;&gt;"",IF(AND(MONTH($O1194) &lt;= 11, MONTH($P1194) &gt;= 11), IF($T1194 &lt;&gt; "", $H1194/$T1194, ""), ""),"")</f>
        <v/>
      </c>
      <c r="AF1194" s="10" t="str">
        <f>IF(Overall!$A1196&lt;&gt;"",IF(AND(MONTH($O1194) &lt;= 12, MONTH($P1194) &gt;= 12), IF($T1194 &lt;&gt; "", $H1194/$T1194, ""), ""),"")</f>
        <v/>
      </c>
      <c r="AH1194" s="10" t="str">
        <f ca="1">IFERROR(IF(AND(NOW()&lt;= EOMONTH(DATE(YEAR($P1194),1, 1), 0), Overall!$A1196&lt;&gt;"", MONTH($O1194) &lt;= 1, MONTH($P1194) &gt;= 1), IF($T1194 &lt;&gt; "", $H1194/$T1194, ""), ""), "")</f>
        <v/>
      </c>
      <c r="AI1194" s="10" t="str">
        <f ca="1">IFERROR(IF(AND(NOW()&lt;= EOMONTH(DATE(YEAR($P1194),2, 1), 0), Overall!$A1196&lt;&gt;"", MONTH($O1194) &lt;= 2, MONTH($P1194) &gt;= 2), IF($T1194 &lt;&gt; "", $H1194/$T1194, ""), ""), "")</f>
        <v/>
      </c>
      <c r="AJ1194" s="10" t="str">
        <f ca="1">IFERROR(IF(AND(NOW()&lt;= EOMONTH(DATE(YEAR($P1194),3, 1), 0), Overall!$A1196&lt;&gt;"", MONTH($O1194) &lt;= 3, MONTH($P1194) &gt;= 3), IF($T1194 &lt;&gt; "", $H1194/$T1194, ""), ""), "")</f>
        <v/>
      </c>
      <c r="AK1194" s="10" t="str">
        <f ca="1">IFERROR(IF(AND(NOW()&lt;= EOMONTH(DATE(YEAR($P1194),4, 1), 0), Overall!$A1196&lt;&gt;"", MONTH($O1194) &lt;= 4, MONTH($P1194) &gt;= 4), IF($T1194 &lt;&gt; "", $H1194/$T1194, ""), ""), "")</f>
        <v/>
      </c>
      <c r="AL1194" s="10" t="str">
        <f ca="1">IFERROR(IF(AND(NOW()&lt;= EOMONTH(DATE(YEAR($P1194),5, 1), 0), Overall!$A1196&lt;&gt;"", MONTH($O1194) &lt;= 5, MONTH($P1194) &gt;= 5), IF($T1194 &lt;&gt; "", $H1194/$T1194, ""), ""), "")</f>
        <v/>
      </c>
      <c r="AM1194" s="10" t="str">
        <f ca="1">IFERROR(IF(AND(NOW()&lt;= EOMONTH(DATE(YEAR($P1194),6, 1), 0), Overall!$A1196&lt;&gt;"", MONTH($O1194) &lt;= 6, MONTH($P1194) &gt;= 6), IF($T1194 &lt;&gt; "", $H1194/$T1194, ""), ""), "")</f>
        <v/>
      </c>
      <c r="AN1194" s="10" t="str">
        <f ca="1">IFERROR(IF(AND(NOW()&lt;= EOMONTH(DATE(YEAR($P1194),7, 1), 0), Overall!$A1196&lt;&gt;"", MONTH($O1194) &lt;= 7, MONTH($P1194) &gt;= 7), IF($T1194 &lt;&gt; "", $H1194/$T1194, ""), ""), "")</f>
        <v/>
      </c>
      <c r="AO1194" s="10" t="str">
        <f ca="1">IFERROR(IF(AND(NOW()&lt;= EOMONTH(DATE(YEAR($P1194),8, 1), 0), Overall!$A1196&lt;&gt;"", MONTH($O1194) &lt;= 8, MONTH($P1194) &gt;= 8), IF($T1194 &lt;&gt; "", $H1194/$T1194, ""), ""), "")</f>
        <v/>
      </c>
      <c r="AP1194" s="10" t="str">
        <f ca="1">IFERROR(IF(AND(NOW()&lt;= EOMONTH(DATE(YEAR($P1194),9, 1), 0), Overall!$A1196&lt;&gt;"", MONTH($O1194) &lt;= 9, MONTH($P1194) &gt;= 9), IF($T1194 &lt;&gt; "", $H1194/$T1194, ""), ""), "")</f>
        <v/>
      </c>
      <c r="AQ1194" s="10" t="str">
        <f ca="1">IFERROR(IF(AND(NOW()&lt;= EOMONTH(DATE(YEAR($P1194),10, 1), 0), Overall!$A1196&lt;&gt;"", MONTH($O1194) &lt;= 10, MONTH($P1194) &gt;= 10), IF($T1194 &lt;&gt; "", $H1194/$T1194, ""), ""), "")</f>
        <v/>
      </c>
      <c r="AR1194" s="10" t="str">
        <f ca="1">IFERROR(IF(AND(NOW()&lt;= EOMONTH(DATE(YEAR($P1194),11, 1), 0), Overall!$A1196&lt;&gt;"", MONTH($O1194) &lt;=11, MONTH($P1194) &gt;= 11), IF($T1194 &lt;&gt; "", $H1194/$T1194, ""), ""), "")</f>
        <v/>
      </c>
      <c r="AS1194" s="10" t="str">
        <f ca="1">IFERROR(IF(AND(NOW()&lt;= EOMONTH(DATE(YEAR($P1194),12, 1), 0), Overall!$A1196&lt;&gt;"", MONTH($O1194) &lt;= 12, MONTH($P1194) &gt;= 12), IF($T1194 &lt;&gt; "", $H1194/$T1194, ""), ""), "")</f>
        <v/>
      </c>
      <c r="AT1194" s="16">
        <f t="shared" ca="1" si="38"/>
        <v>0</v>
      </c>
    </row>
    <row r="1195" spans="1:46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6" t="str">
        <f>IF(Overall!T1197&lt;&gt;"",VALUE(Overall!T1197),"")</f>
        <v/>
      </c>
      <c r="O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P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Q1195" s="7" t="str">
        <f>IF(Overall!S1197&lt;&gt;"",_xlfn.VALUETOTEXT(Overall!S1197),"")</f>
        <v/>
      </c>
      <c r="R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S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T1195" s="5" t="str">
        <f t="shared" si="37"/>
        <v/>
      </c>
      <c r="U1195" s="10" t="str">
        <f>IF(Overall!$A1197&lt;&gt;"",IF(AND(MONTH($O1195) &lt;= 1, MONTH($P1195) &gt;= 1), IF($T1195 &lt;&gt; "", $H1195/$T1195, ""), ""),"")</f>
        <v/>
      </c>
      <c r="V1195" s="10" t="str">
        <f>IF(Overall!$A1197&lt;&gt;"",IF(AND(MONTH($O1195) &lt;= 2, MONTH($P1195) &gt;= 2), IF($T1195 &lt;&gt; "", $H1195/$T1195, ""), ""),"")</f>
        <v/>
      </c>
      <c r="W1195" s="10" t="str">
        <f>IF(Overall!$A1197&lt;&gt;"",IF(AND(MONTH($O1195) &lt;= 3, MONTH($P1195) &gt;= 3), IF($T1195 &lt;&gt; "", $H1195/$T1195, ""), ""),"")</f>
        <v/>
      </c>
      <c r="X1195" s="10" t="str">
        <f>IF(Overall!$A1197&lt;&gt;"",IF(AND(MONTH($O1195) &lt;= 4, MONTH($P1195) &gt;= 4), IF($T1195 &lt;&gt; "", $H1195/$T1195, ""), ""),"")</f>
        <v/>
      </c>
      <c r="Y1195" s="10" t="str">
        <f>IF(Overall!$A1197&lt;&gt;"",IF(AND(MONTH($O1195) &lt;= 5, MONTH($P1195) &gt;= 5), IF($T1195 &lt;&gt; "", $H1195/$T1195, ""), ""),"")</f>
        <v/>
      </c>
      <c r="Z1195" s="10" t="str">
        <f>IF(Overall!$A1197&lt;&gt;"",IF(AND(MONTH($O1195) &lt;= 6, MONTH($P1195) &gt;= 6), IF($T1195 &lt;&gt; "", $H1195/$T1195, ""), ""),"")</f>
        <v/>
      </c>
      <c r="AA1195" s="10" t="str">
        <f>IF(Overall!$A1197&lt;&gt;"",IF(AND(MONTH($O1195) &lt;= 7, MONTH($P1195) &gt;= 7 ), IF($T1195 &lt;&gt; "", $H1195/$T1195, ""), ""),"")</f>
        <v/>
      </c>
      <c r="AB1195" s="10" t="str">
        <f>IF(Overall!$A1197&lt;&gt;"",IF(AND(MONTH($O1195) &lt;= 8, MONTH($P1195) &gt;= 8), IF($T1195 &lt;&gt; "", $H1195/$T1195, ""), ""),"")</f>
        <v/>
      </c>
      <c r="AC1195" s="10" t="str">
        <f>IF(Overall!$A1197&lt;&gt;"",IF(AND(MONTH($O1195) &lt;= 9, MONTH($P1195) &gt;= 9), IF($T1195 &lt;&gt; "", $H1195/$T1195, ""), ""),"")</f>
        <v/>
      </c>
      <c r="AD1195" s="10" t="str">
        <f>IF(Overall!$A1197&lt;&gt;"",IF(AND(MONTH($O1195) &lt;= 10, MONTH($P1195) &gt;= 10), IF($T1195 &lt;&gt; "", $H1195/$T1195, ""), ""),"")</f>
        <v/>
      </c>
      <c r="AE1195" s="10" t="str">
        <f>IF(Overall!$A1197&lt;&gt;"",IF(AND(MONTH($O1195) &lt;= 11, MONTH($P1195) &gt;= 11), IF($T1195 &lt;&gt; "", $H1195/$T1195, ""), ""),"")</f>
        <v/>
      </c>
      <c r="AF1195" s="10" t="str">
        <f>IF(Overall!$A1197&lt;&gt;"",IF(AND(MONTH($O1195) &lt;= 12, MONTH($P1195) &gt;= 12), IF($T1195 &lt;&gt; "", $H1195/$T1195, ""), ""),"")</f>
        <v/>
      </c>
      <c r="AH1195" s="10" t="str">
        <f ca="1">IFERROR(IF(AND(NOW()&lt;= EOMONTH(DATE(YEAR($P1195),1, 1), 0), Overall!$A1197&lt;&gt;"", MONTH($O1195) &lt;= 1, MONTH($P1195) &gt;= 1), IF($T1195 &lt;&gt; "", $H1195/$T1195, ""), ""), "")</f>
        <v/>
      </c>
      <c r="AI1195" s="10" t="str">
        <f ca="1">IFERROR(IF(AND(NOW()&lt;= EOMONTH(DATE(YEAR($P1195),2, 1), 0), Overall!$A1197&lt;&gt;"", MONTH($O1195) &lt;= 2, MONTH($P1195) &gt;= 2), IF($T1195 &lt;&gt; "", $H1195/$T1195, ""), ""), "")</f>
        <v/>
      </c>
      <c r="AJ1195" s="10" t="str">
        <f ca="1">IFERROR(IF(AND(NOW()&lt;= EOMONTH(DATE(YEAR($P1195),3, 1), 0), Overall!$A1197&lt;&gt;"", MONTH($O1195) &lt;= 3, MONTH($P1195) &gt;= 3), IF($T1195 &lt;&gt; "", $H1195/$T1195, ""), ""), "")</f>
        <v/>
      </c>
      <c r="AK1195" s="10" t="str">
        <f ca="1">IFERROR(IF(AND(NOW()&lt;= EOMONTH(DATE(YEAR($P1195),4, 1), 0), Overall!$A1197&lt;&gt;"", MONTH($O1195) &lt;= 4, MONTH($P1195) &gt;= 4), IF($T1195 &lt;&gt; "", $H1195/$T1195, ""), ""), "")</f>
        <v/>
      </c>
      <c r="AL1195" s="10" t="str">
        <f ca="1">IFERROR(IF(AND(NOW()&lt;= EOMONTH(DATE(YEAR($P1195),5, 1), 0), Overall!$A1197&lt;&gt;"", MONTH($O1195) &lt;= 5, MONTH($P1195) &gt;= 5), IF($T1195 &lt;&gt; "", $H1195/$T1195, ""), ""), "")</f>
        <v/>
      </c>
      <c r="AM1195" s="10" t="str">
        <f ca="1">IFERROR(IF(AND(NOW()&lt;= EOMONTH(DATE(YEAR($P1195),6, 1), 0), Overall!$A1197&lt;&gt;"", MONTH($O1195) &lt;= 6, MONTH($P1195) &gt;= 6), IF($T1195 &lt;&gt; "", $H1195/$T1195, ""), ""), "")</f>
        <v/>
      </c>
      <c r="AN1195" s="10" t="str">
        <f ca="1">IFERROR(IF(AND(NOW()&lt;= EOMONTH(DATE(YEAR($P1195),7, 1), 0), Overall!$A1197&lt;&gt;"", MONTH($O1195) &lt;= 7, MONTH($P1195) &gt;= 7), IF($T1195 &lt;&gt; "", $H1195/$T1195, ""), ""), "")</f>
        <v/>
      </c>
      <c r="AO1195" s="10" t="str">
        <f ca="1">IFERROR(IF(AND(NOW()&lt;= EOMONTH(DATE(YEAR($P1195),8, 1), 0), Overall!$A1197&lt;&gt;"", MONTH($O1195) &lt;= 8, MONTH($P1195) &gt;= 8), IF($T1195 &lt;&gt; "", $H1195/$T1195, ""), ""), "")</f>
        <v/>
      </c>
      <c r="AP1195" s="10" t="str">
        <f ca="1">IFERROR(IF(AND(NOW()&lt;= EOMONTH(DATE(YEAR($P1195),9, 1), 0), Overall!$A1197&lt;&gt;"", MONTH($O1195) &lt;= 9, MONTH($P1195) &gt;= 9), IF($T1195 &lt;&gt; "", $H1195/$T1195, ""), ""), "")</f>
        <v/>
      </c>
      <c r="AQ1195" s="10" t="str">
        <f ca="1">IFERROR(IF(AND(NOW()&lt;= EOMONTH(DATE(YEAR($P1195),10, 1), 0), Overall!$A1197&lt;&gt;"", MONTH($O1195) &lt;= 10, MONTH($P1195) &gt;= 10), IF($T1195 &lt;&gt; "", $H1195/$T1195, ""), ""), "")</f>
        <v/>
      </c>
      <c r="AR1195" s="10" t="str">
        <f ca="1">IFERROR(IF(AND(NOW()&lt;= EOMONTH(DATE(YEAR($P1195),11, 1), 0), Overall!$A1197&lt;&gt;"", MONTH($O1195) &lt;=11, MONTH($P1195) &gt;= 11), IF($T1195 &lt;&gt; "", $H1195/$T1195, ""), ""), "")</f>
        <v/>
      </c>
      <c r="AS1195" s="10" t="str">
        <f ca="1">IFERROR(IF(AND(NOW()&lt;= EOMONTH(DATE(YEAR($P1195),12, 1), 0), Overall!$A1197&lt;&gt;"", MONTH($O1195) &lt;= 12, MONTH($P1195) &gt;= 12), IF($T1195 &lt;&gt; "", $H1195/$T1195, ""), ""), "")</f>
        <v/>
      </c>
      <c r="AT1195" s="16">
        <f t="shared" ca="1" si="38"/>
        <v>0</v>
      </c>
    </row>
    <row r="1196" spans="1:46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6" t="str">
        <f>IF(Overall!T1198&lt;&gt;"",VALUE(Overall!T1198),"")</f>
        <v/>
      </c>
      <c r="O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P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Q1196" s="7" t="str">
        <f>IF(Overall!S1198&lt;&gt;"",_xlfn.VALUETOTEXT(Overall!S1198),"")</f>
        <v/>
      </c>
      <c r="R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S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T1196" s="5" t="str">
        <f t="shared" si="37"/>
        <v/>
      </c>
      <c r="U1196" s="10" t="str">
        <f>IF(Overall!$A1198&lt;&gt;"",IF(AND(MONTH($O1196) &lt;= 1, MONTH($P1196) &gt;= 1), IF($T1196 &lt;&gt; "", $H1196/$T1196, ""), ""),"")</f>
        <v/>
      </c>
      <c r="V1196" s="10" t="str">
        <f>IF(Overall!$A1198&lt;&gt;"",IF(AND(MONTH($O1196) &lt;= 2, MONTH($P1196) &gt;= 2), IF($T1196 &lt;&gt; "", $H1196/$T1196, ""), ""),"")</f>
        <v/>
      </c>
      <c r="W1196" s="10" t="str">
        <f>IF(Overall!$A1198&lt;&gt;"",IF(AND(MONTH($O1196) &lt;= 3, MONTH($P1196) &gt;= 3), IF($T1196 &lt;&gt; "", $H1196/$T1196, ""), ""),"")</f>
        <v/>
      </c>
      <c r="X1196" s="10" t="str">
        <f>IF(Overall!$A1198&lt;&gt;"",IF(AND(MONTH($O1196) &lt;= 4, MONTH($P1196) &gt;= 4), IF($T1196 &lt;&gt; "", $H1196/$T1196, ""), ""),"")</f>
        <v/>
      </c>
      <c r="Y1196" s="10" t="str">
        <f>IF(Overall!$A1198&lt;&gt;"",IF(AND(MONTH($O1196) &lt;= 5, MONTH($P1196) &gt;= 5), IF($T1196 &lt;&gt; "", $H1196/$T1196, ""), ""),"")</f>
        <v/>
      </c>
      <c r="Z1196" s="10" t="str">
        <f>IF(Overall!$A1198&lt;&gt;"",IF(AND(MONTH($O1196) &lt;= 6, MONTH($P1196) &gt;= 6), IF($T1196 &lt;&gt; "", $H1196/$T1196, ""), ""),"")</f>
        <v/>
      </c>
      <c r="AA1196" s="10" t="str">
        <f>IF(Overall!$A1198&lt;&gt;"",IF(AND(MONTH($O1196) &lt;= 7, MONTH($P1196) &gt;= 7 ), IF($T1196 &lt;&gt; "", $H1196/$T1196, ""), ""),"")</f>
        <v/>
      </c>
      <c r="AB1196" s="10" t="str">
        <f>IF(Overall!$A1198&lt;&gt;"",IF(AND(MONTH($O1196) &lt;= 8, MONTH($P1196) &gt;= 8), IF($T1196 &lt;&gt; "", $H1196/$T1196, ""), ""),"")</f>
        <v/>
      </c>
      <c r="AC1196" s="10" t="str">
        <f>IF(Overall!$A1198&lt;&gt;"",IF(AND(MONTH($O1196) &lt;= 9, MONTH($P1196) &gt;= 9), IF($T1196 &lt;&gt; "", $H1196/$T1196, ""), ""),"")</f>
        <v/>
      </c>
      <c r="AD1196" s="10" t="str">
        <f>IF(Overall!$A1198&lt;&gt;"",IF(AND(MONTH($O1196) &lt;= 10, MONTH($P1196) &gt;= 10), IF($T1196 &lt;&gt; "", $H1196/$T1196, ""), ""),"")</f>
        <v/>
      </c>
      <c r="AE1196" s="10" t="str">
        <f>IF(Overall!$A1198&lt;&gt;"",IF(AND(MONTH($O1196) &lt;= 11, MONTH($P1196) &gt;= 11), IF($T1196 &lt;&gt; "", $H1196/$T1196, ""), ""),"")</f>
        <v/>
      </c>
      <c r="AF1196" s="10" t="str">
        <f>IF(Overall!$A1198&lt;&gt;"",IF(AND(MONTH($O1196) &lt;= 12, MONTH($P1196) &gt;= 12), IF($T1196 &lt;&gt; "", $H1196/$T1196, ""), ""),"")</f>
        <v/>
      </c>
      <c r="AH1196" s="10" t="str">
        <f ca="1">IFERROR(IF(AND(NOW()&lt;= EOMONTH(DATE(YEAR($P1196),1, 1), 0), Overall!$A1198&lt;&gt;"", MONTH($O1196) &lt;= 1, MONTH($P1196) &gt;= 1), IF($T1196 &lt;&gt; "", $H1196/$T1196, ""), ""), "")</f>
        <v/>
      </c>
      <c r="AI1196" s="10" t="str">
        <f ca="1">IFERROR(IF(AND(NOW()&lt;= EOMONTH(DATE(YEAR($P1196),2, 1), 0), Overall!$A1198&lt;&gt;"", MONTH($O1196) &lt;= 2, MONTH($P1196) &gt;= 2), IF($T1196 &lt;&gt; "", $H1196/$T1196, ""), ""), "")</f>
        <v/>
      </c>
      <c r="AJ1196" s="10" t="str">
        <f ca="1">IFERROR(IF(AND(NOW()&lt;= EOMONTH(DATE(YEAR($P1196),3, 1), 0), Overall!$A1198&lt;&gt;"", MONTH($O1196) &lt;= 3, MONTH($P1196) &gt;= 3), IF($T1196 &lt;&gt; "", $H1196/$T1196, ""), ""), "")</f>
        <v/>
      </c>
      <c r="AK1196" s="10" t="str">
        <f ca="1">IFERROR(IF(AND(NOW()&lt;= EOMONTH(DATE(YEAR($P1196),4, 1), 0), Overall!$A1198&lt;&gt;"", MONTH($O1196) &lt;= 4, MONTH($P1196) &gt;= 4), IF($T1196 &lt;&gt; "", $H1196/$T1196, ""), ""), "")</f>
        <v/>
      </c>
      <c r="AL1196" s="10" t="str">
        <f ca="1">IFERROR(IF(AND(NOW()&lt;= EOMONTH(DATE(YEAR($P1196),5, 1), 0), Overall!$A1198&lt;&gt;"", MONTH($O1196) &lt;= 5, MONTH($P1196) &gt;= 5), IF($T1196 &lt;&gt; "", $H1196/$T1196, ""), ""), "")</f>
        <v/>
      </c>
      <c r="AM1196" s="10" t="str">
        <f ca="1">IFERROR(IF(AND(NOW()&lt;= EOMONTH(DATE(YEAR($P1196),6, 1), 0), Overall!$A1198&lt;&gt;"", MONTH($O1196) &lt;= 6, MONTH($P1196) &gt;= 6), IF($T1196 &lt;&gt; "", $H1196/$T1196, ""), ""), "")</f>
        <v/>
      </c>
      <c r="AN1196" s="10" t="str">
        <f ca="1">IFERROR(IF(AND(NOW()&lt;= EOMONTH(DATE(YEAR($P1196),7, 1), 0), Overall!$A1198&lt;&gt;"", MONTH($O1196) &lt;= 7, MONTH($P1196) &gt;= 7), IF($T1196 &lt;&gt; "", $H1196/$T1196, ""), ""), "")</f>
        <v/>
      </c>
      <c r="AO1196" s="10" t="str">
        <f ca="1">IFERROR(IF(AND(NOW()&lt;= EOMONTH(DATE(YEAR($P1196),8, 1), 0), Overall!$A1198&lt;&gt;"", MONTH($O1196) &lt;= 8, MONTH($P1196) &gt;= 8), IF($T1196 &lt;&gt; "", $H1196/$T1196, ""), ""), "")</f>
        <v/>
      </c>
      <c r="AP1196" s="10" t="str">
        <f ca="1">IFERROR(IF(AND(NOW()&lt;= EOMONTH(DATE(YEAR($P1196),9, 1), 0), Overall!$A1198&lt;&gt;"", MONTH($O1196) &lt;= 9, MONTH($P1196) &gt;= 9), IF($T1196 &lt;&gt; "", $H1196/$T1196, ""), ""), "")</f>
        <v/>
      </c>
      <c r="AQ1196" s="10" t="str">
        <f ca="1">IFERROR(IF(AND(NOW()&lt;= EOMONTH(DATE(YEAR($P1196),10, 1), 0), Overall!$A1198&lt;&gt;"", MONTH($O1196) &lt;= 10, MONTH($P1196) &gt;= 10), IF($T1196 &lt;&gt; "", $H1196/$T1196, ""), ""), "")</f>
        <v/>
      </c>
      <c r="AR1196" s="10" t="str">
        <f ca="1">IFERROR(IF(AND(NOW()&lt;= EOMONTH(DATE(YEAR($P1196),11, 1), 0), Overall!$A1198&lt;&gt;"", MONTH($O1196) &lt;=11, MONTH($P1196) &gt;= 11), IF($T1196 &lt;&gt; "", $H1196/$T1196, ""), ""), "")</f>
        <v/>
      </c>
      <c r="AS1196" s="10" t="str">
        <f ca="1">IFERROR(IF(AND(NOW()&lt;= EOMONTH(DATE(YEAR($P1196),12, 1), 0), Overall!$A1198&lt;&gt;"", MONTH($O1196) &lt;= 12, MONTH($P1196) &gt;= 12), IF($T1196 &lt;&gt; "", $H1196/$T1196, ""), ""), "")</f>
        <v/>
      </c>
      <c r="AT1196" s="16">
        <f t="shared" ca="1" si="38"/>
        <v>0</v>
      </c>
    </row>
    <row r="1197" spans="1:46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6" t="str">
        <f>IF(Overall!T1199&lt;&gt;"",VALUE(Overall!T1199),"")</f>
        <v/>
      </c>
      <c r="O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P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Q1197" s="7" t="str">
        <f>IF(Overall!S1199&lt;&gt;"",_xlfn.VALUETOTEXT(Overall!S1199),"")</f>
        <v/>
      </c>
      <c r="R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S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T1197" s="5" t="str">
        <f t="shared" si="37"/>
        <v/>
      </c>
      <c r="U1197" s="10" t="str">
        <f>IF(Overall!$A1199&lt;&gt;"",IF(AND(MONTH($O1197) &lt;= 1, MONTH($P1197) &gt;= 1), IF($T1197 &lt;&gt; "", $H1197/$T1197, ""), ""),"")</f>
        <v/>
      </c>
      <c r="V1197" s="10" t="str">
        <f>IF(Overall!$A1199&lt;&gt;"",IF(AND(MONTH($O1197) &lt;= 2, MONTH($P1197) &gt;= 2), IF($T1197 &lt;&gt; "", $H1197/$T1197, ""), ""),"")</f>
        <v/>
      </c>
      <c r="W1197" s="10" t="str">
        <f>IF(Overall!$A1199&lt;&gt;"",IF(AND(MONTH($O1197) &lt;= 3, MONTH($P1197) &gt;= 3), IF($T1197 &lt;&gt; "", $H1197/$T1197, ""), ""),"")</f>
        <v/>
      </c>
      <c r="X1197" s="10" t="str">
        <f>IF(Overall!$A1199&lt;&gt;"",IF(AND(MONTH($O1197) &lt;= 4, MONTH($P1197) &gt;= 4), IF($T1197 &lt;&gt; "", $H1197/$T1197, ""), ""),"")</f>
        <v/>
      </c>
      <c r="Y1197" s="10" t="str">
        <f>IF(Overall!$A1199&lt;&gt;"",IF(AND(MONTH($O1197) &lt;= 5, MONTH($P1197) &gt;= 5), IF($T1197 &lt;&gt; "", $H1197/$T1197, ""), ""),"")</f>
        <v/>
      </c>
      <c r="Z1197" s="10" t="str">
        <f>IF(Overall!$A1199&lt;&gt;"",IF(AND(MONTH($O1197) &lt;= 6, MONTH($P1197) &gt;= 6), IF($T1197 &lt;&gt; "", $H1197/$T1197, ""), ""),"")</f>
        <v/>
      </c>
      <c r="AA1197" s="10" t="str">
        <f>IF(Overall!$A1199&lt;&gt;"",IF(AND(MONTH($O1197) &lt;= 7, MONTH($P1197) &gt;= 7 ), IF($T1197 &lt;&gt; "", $H1197/$T1197, ""), ""),"")</f>
        <v/>
      </c>
      <c r="AB1197" s="10" t="str">
        <f>IF(Overall!$A1199&lt;&gt;"",IF(AND(MONTH($O1197) &lt;= 8, MONTH($P1197) &gt;= 8), IF($T1197 &lt;&gt; "", $H1197/$T1197, ""), ""),"")</f>
        <v/>
      </c>
      <c r="AC1197" s="10" t="str">
        <f>IF(Overall!$A1199&lt;&gt;"",IF(AND(MONTH($O1197) &lt;= 9, MONTH($P1197) &gt;= 9), IF($T1197 &lt;&gt; "", $H1197/$T1197, ""), ""),"")</f>
        <v/>
      </c>
      <c r="AD1197" s="10" t="str">
        <f>IF(Overall!$A1199&lt;&gt;"",IF(AND(MONTH($O1197) &lt;= 10, MONTH($P1197) &gt;= 10), IF($T1197 &lt;&gt; "", $H1197/$T1197, ""), ""),"")</f>
        <v/>
      </c>
      <c r="AE1197" s="10" t="str">
        <f>IF(Overall!$A1199&lt;&gt;"",IF(AND(MONTH($O1197) &lt;= 11, MONTH($P1197) &gt;= 11), IF($T1197 &lt;&gt; "", $H1197/$T1197, ""), ""),"")</f>
        <v/>
      </c>
      <c r="AF1197" s="10" t="str">
        <f>IF(Overall!$A1199&lt;&gt;"",IF(AND(MONTH($O1197) &lt;= 12, MONTH($P1197) &gt;= 12), IF($T1197 &lt;&gt; "", $H1197/$T1197, ""), ""),"")</f>
        <v/>
      </c>
      <c r="AH1197" s="10" t="str">
        <f ca="1">IFERROR(IF(AND(NOW()&lt;= EOMONTH(DATE(YEAR($P1197),1, 1), 0), Overall!$A1199&lt;&gt;"", MONTH($O1197) &lt;= 1, MONTH($P1197) &gt;= 1), IF($T1197 &lt;&gt; "", $H1197/$T1197, ""), ""), "")</f>
        <v/>
      </c>
      <c r="AI1197" s="10" t="str">
        <f ca="1">IFERROR(IF(AND(NOW()&lt;= EOMONTH(DATE(YEAR($P1197),2, 1), 0), Overall!$A1199&lt;&gt;"", MONTH($O1197) &lt;= 2, MONTH($P1197) &gt;= 2), IF($T1197 &lt;&gt; "", $H1197/$T1197, ""), ""), "")</f>
        <v/>
      </c>
      <c r="AJ1197" s="10" t="str">
        <f ca="1">IFERROR(IF(AND(NOW()&lt;= EOMONTH(DATE(YEAR($P1197),3, 1), 0), Overall!$A1199&lt;&gt;"", MONTH($O1197) &lt;= 3, MONTH($P1197) &gt;= 3), IF($T1197 &lt;&gt; "", $H1197/$T1197, ""), ""), "")</f>
        <v/>
      </c>
      <c r="AK1197" s="10" t="str">
        <f ca="1">IFERROR(IF(AND(NOW()&lt;= EOMONTH(DATE(YEAR($P1197),4, 1), 0), Overall!$A1199&lt;&gt;"", MONTH($O1197) &lt;= 4, MONTH($P1197) &gt;= 4), IF($T1197 &lt;&gt; "", $H1197/$T1197, ""), ""), "")</f>
        <v/>
      </c>
      <c r="AL1197" s="10" t="str">
        <f ca="1">IFERROR(IF(AND(NOW()&lt;= EOMONTH(DATE(YEAR($P1197),5, 1), 0), Overall!$A1199&lt;&gt;"", MONTH($O1197) &lt;= 5, MONTH($P1197) &gt;= 5), IF($T1197 &lt;&gt; "", $H1197/$T1197, ""), ""), "")</f>
        <v/>
      </c>
      <c r="AM1197" s="10" t="str">
        <f ca="1">IFERROR(IF(AND(NOW()&lt;= EOMONTH(DATE(YEAR($P1197),6, 1), 0), Overall!$A1199&lt;&gt;"", MONTH($O1197) &lt;= 6, MONTH($P1197) &gt;= 6), IF($T1197 &lt;&gt; "", $H1197/$T1197, ""), ""), "")</f>
        <v/>
      </c>
      <c r="AN1197" s="10" t="str">
        <f ca="1">IFERROR(IF(AND(NOW()&lt;= EOMONTH(DATE(YEAR($P1197),7, 1), 0), Overall!$A1199&lt;&gt;"", MONTH($O1197) &lt;= 7, MONTH($P1197) &gt;= 7), IF($T1197 &lt;&gt; "", $H1197/$T1197, ""), ""), "")</f>
        <v/>
      </c>
      <c r="AO1197" s="10" t="str">
        <f ca="1">IFERROR(IF(AND(NOW()&lt;= EOMONTH(DATE(YEAR($P1197),8, 1), 0), Overall!$A1199&lt;&gt;"", MONTH($O1197) &lt;= 8, MONTH($P1197) &gt;= 8), IF($T1197 &lt;&gt; "", $H1197/$T1197, ""), ""), "")</f>
        <v/>
      </c>
      <c r="AP1197" s="10" t="str">
        <f ca="1">IFERROR(IF(AND(NOW()&lt;= EOMONTH(DATE(YEAR($P1197),9, 1), 0), Overall!$A1199&lt;&gt;"", MONTH($O1197) &lt;= 9, MONTH($P1197) &gt;= 9), IF($T1197 &lt;&gt; "", $H1197/$T1197, ""), ""), "")</f>
        <v/>
      </c>
      <c r="AQ1197" s="10" t="str">
        <f ca="1">IFERROR(IF(AND(NOW()&lt;= EOMONTH(DATE(YEAR($P1197),10, 1), 0), Overall!$A1199&lt;&gt;"", MONTH($O1197) &lt;= 10, MONTH($P1197) &gt;= 10), IF($T1197 &lt;&gt; "", $H1197/$T1197, ""), ""), "")</f>
        <v/>
      </c>
      <c r="AR1197" s="10" t="str">
        <f ca="1">IFERROR(IF(AND(NOW()&lt;= EOMONTH(DATE(YEAR($P1197),11, 1), 0), Overall!$A1199&lt;&gt;"", MONTH($O1197) &lt;=11, MONTH($P1197) &gt;= 11), IF($T1197 &lt;&gt; "", $H1197/$T1197, ""), ""), "")</f>
        <v/>
      </c>
      <c r="AS1197" s="10" t="str">
        <f ca="1">IFERROR(IF(AND(NOW()&lt;= EOMONTH(DATE(YEAR($P1197),12, 1), 0), Overall!$A1199&lt;&gt;"", MONTH($O1197) &lt;= 12, MONTH($P1197) &gt;= 12), IF($T1197 &lt;&gt; "", $H1197/$T1197, ""), ""), "")</f>
        <v/>
      </c>
      <c r="AT1197" s="16">
        <f t="shared" ca="1" si="38"/>
        <v>0</v>
      </c>
    </row>
    <row r="1198" spans="1:46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6" t="str">
        <f>IF(Overall!T1200&lt;&gt;"",VALUE(Overall!T1200),"")</f>
        <v/>
      </c>
      <c r="O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P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Q1198" s="7" t="str">
        <f>IF(Overall!S1200&lt;&gt;"",_xlfn.VALUETOTEXT(Overall!S1200),"")</f>
        <v/>
      </c>
      <c r="R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S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T1198" s="5" t="str">
        <f t="shared" si="37"/>
        <v/>
      </c>
      <c r="U1198" s="10" t="str">
        <f>IF(Overall!$A1200&lt;&gt;"",IF(AND(MONTH($O1198) &lt;= 1, MONTH($P1198) &gt;= 1), IF($T1198 &lt;&gt; "", $H1198/$T1198, ""), ""),"")</f>
        <v/>
      </c>
      <c r="V1198" s="10" t="str">
        <f>IF(Overall!$A1200&lt;&gt;"",IF(AND(MONTH($O1198) &lt;= 2, MONTH($P1198) &gt;= 2), IF($T1198 &lt;&gt; "", $H1198/$T1198, ""), ""),"")</f>
        <v/>
      </c>
      <c r="W1198" s="10" t="str">
        <f>IF(Overall!$A1200&lt;&gt;"",IF(AND(MONTH($O1198) &lt;= 3, MONTH($P1198) &gt;= 3), IF($T1198 &lt;&gt; "", $H1198/$T1198, ""), ""),"")</f>
        <v/>
      </c>
      <c r="X1198" s="10" t="str">
        <f>IF(Overall!$A1200&lt;&gt;"",IF(AND(MONTH($O1198) &lt;= 4, MONTH($P1198) &gt;= 4), IF($T1198 &lt;&gt; "", $H1198/$T1198, ""), ""),"")</f>
        <v/>
      </c>
      <c r="Y1198" s="10" t="str">
        <f>IF(Overall!$A1200&lt;&gt;"",IF(AND(MONTH($O1198) &lt;= 5, MONTH($P1198) &gt;= 5), IF($T1198 &lt;&gt; "", $H1198/$T1198, ""), ""),"")</f>
        <v/>
      </c>
      <c r="Z1198" s="10" t="str">
        <f>IF(Overall!$A1200&lt;&gt;"",IF(AND(MONTH($O1198) &lt;= 6, MONTH($P1198) &gt;= 6), IF($T1198 &lt;&gt; "", $H1198/$T1198, ""), ""),"")</f>
        <v/>
      </c>
      <c r="AA1198" s="10" t="str">
        <f>IF(Overall!$A1200&lt;&gt;"",IF(AND(MONTH($O1198) &lt;= 7, MONTH($P1198) &gt;= 7 ), IF($T1198 &lt;&gt; "", $H1198/$T1198, ""), ""),"")</f>
        <v/>
      </c>
      <c r="AB1198" s="10" t="str">
        <f>IF(Overall!$A1200&lt;&gt;"",IF(AND(MONTH($O1198) &lt;= 8, MONTH($P1198) &gt;= 8), IF($T1198 &lt;&gt; "", $H1198/$T1198, ""), ""),"")</f>
        <v/>
      </c>
      <c r="AC1198" s="10" t="str">
        <f>IF(Overall!$A1200&lt;&gt;"",IF(AND(MONTH($O1198) &lt;= 9, MONTH($P1198) &gt;= 9), IF($T1198 &lt;&gt; "", $H1198/$T1198, ""), ""),"")</f>
        <v/>
      </c>
      <c r="AD1198" s="10" t="str">
        <f>IF(Overall!$A1200&lt;&gt;"",IF(AND(MONTH($O1198) &lt;= 10, MONTH($P1198) &gt;= 10), IF($T1198 &lt;&gt; "", $H1198/$T1198, ""), ""),"")</f>
        <v/>
      </c>
      <c r="AE1198" s="10" t="str">
        <f>IF(Overall!$A1200&lt;&gt;"",IF(AND(MONTH($O1198) &lt;= 11, MONTH($P1198) &gt;= 11), IF($T1198 &lt;&gt; "", $H1198/$T1198, ""), ""),"")</f>
        <v/>
      </c>
      <c r="AF1198" s="10" t="str">
        <f>IF(Overall!$A1200&lt;&gt;"",IF(AND(MONTH($O1198) &lt;= 12, MONTH($P1198) &gt;= 12), IF($T1198 &lt;&gt; "", $H1198/$T1198, ""), ""),"")</f>
        <v/>
      </c>
      <c r="AH1198" s="10" t="str">
        <f ca="1">IFERROR(IF(AND(NOW()&lt;= EOMONTH(DATE(YEAR($P1198),1, 1), 0), Overall!$A1200&lt;&gt;"", MONTH($O1198) &lt;= 1, MONTH($P1198) &gt;= 1), IF($T1198 &lt;&gt; "", $H1198/$T1198, ""), ""), "")</f>
        <v/>
      </c>
      <c r="AI1198" s="10" t="str">
        <f ca="1">IFERROR(IF(AND(NOW()&lt;= EOMONTH(DATE(YEAR($P1198),2, 1), 0), Overall!$A1200&lt;&gt;"", MONTH($O1198) &lt;= 2, MONTH($P1198) &gt;= 2), IF($T1198 &lt;&gt; "", $H1198/$T1198, ""), ""), "")</f>
        <v/>
      </c>
      <c r="AJ1198" s="10" t="str">
        <f ca="1">IFERROR(IF(AND(NOW()&lt;= EOMONTH(DATE(YEAR($P1198),3, 1), 0), Overall!$A1200&lt;&gt;"", MONTH($O1198) &lt;= 3, MONTH($P1198) &gt;= 3), IF($T1198 &lt;&gt; "", $H1198/$T1198, ""), ""), "")</f>
        <v/>
      </c>
      <c r="AK1198" s="10" t="str">
        <f ca="1">IFERROR(IF(AND(NOW()&lt;= EOMONTH(DATE(YEAR($P1198),4, 1), 0), Overall!$A1200&lt;&gt;"", MONTH($O1198) &lt;= 4, MONTH($P1198) &gt;= 4), IF($T1198 &lt;&gt; "", $H1198/$T1198, ""), ""), "")</f>
        <v/>
      </c>
      <c r="AL1198" s="10" t="str">
        <f ca="1">IFERROR(IF(AND(NOW()&lt;= EOMONTH(DATE(YEAR($P1198),5, 1), 0), Overall!$A1200&lt;&gt;"", MONTH($O1198) &lt;= 5, MONTH($P1198) &gt;= 5), IF($T1198 &lt;&gt; "", $H1198/$T1198, ""), ""), "")</f>
        <v/>
      </c>
      <c r="AM1198" s="10" t="str">
        <f ca="1">IFERROR(IF(AND(NOW()&lt;= EOMONTH(DATE(YEAR($P1198),6, 1), 0), Overall!$A1200&lt;&gt;"", MONTH($O1198) &lt;= 6, MONTH($P1198) &gt;= 6), IF($T1198 &lt;&gt; "", $H1198/$T1198, ""), ""), "")</f>
        <v/>
      </c>
      <c r="AN1198" s="10" t="str">
        <f ca="1">IFERROR(IF(AND(NOW()&lt;= EOMONTH(DATE(YEAR($P1198),7, 1), 0), Overall!$A1200&lt;&gt;"", MONTH($O1198) &lt;= 7, MONTH($P1198) &gt;= 7), IF($T1198 &lt;&gt; "", $H1198/$T1198, ""), ""), "")</f>
        <v/>
      </c>
      <c r="AO1198" s="10" t="str">
        <f ca="1">IFERROR(IF(AND(NOW()&lt;= EOMONTH(DATE(YEAR($P1198),8, 1), 0), Overall!$A1200&lt;&gt;"", MONTH($O1198) &lt;= 8, MONTH($P1198) &gt;= 8), IF($T1198 &lt;&gt; "", $H1198/$T1198, ""), ""), "")</f>
        <v/>
      </c>
      <c r="AP1198" s="10" t="str">
        <f ca="1">IFERROR(IF(AND(NOW()&lt;= EOMONTH(DATE(YEAR($P1198),9, 1), 0), Overall!$A1200&lt;&gt;"", MONTH($O1198) &lt;= 9, MONTH($P1198) &gt;= 9), IF($T1198 &lt;&gt; "", $H1198/$T1198, ""), ""), "")</f>
        <v/>
      </c>
      <c r="AQ1198" s="10" t="str">
        <f ca="1">IFERROR(IF(AND(NOW()&lt;= EOMONTH(DATE(YEAR($P1198),10, 1), 0), Overall!$A1200&lt;&gt;"", MONTH($O1198) &lt;= 10, MONTH($P1198) &gt;= 10), IF($T1198 &lt;&gt; "", $H1198/$T1198, ""), ""), "")</f>
        <v/>
      </c>
      <c r="AR1198" s="10" t="str">
        <f ca="1">IFERROR(IF(AND(NOW()&lt;= EOMONTH(DATE(YEAR($P1198),11, 1), 0), Overall!$A1200&lt;&gt;"", MONTH($O1198) &lt;=11, MONTH($P1198) &gt;= 11), IF($T1198 &lt;&gt; "", $H1198/$T1198, ""), ""), "")</f>
        <v/>
      </c>
      <c r="AS1198" s="10" t="str">
        <f ca="1">IFERROR(IF(AND(NOW()&lt;= EOMONTH(DATE(YEAR($P1198),12, 1), 0), Overall!$A1200&lt;&gt;"", MONTH($O1198) &lt;= 12, MONTH($P1198) &gt;= 12), IF($T1198 &lt;&gt; "", $H1198/$T1198, ""), ""), "")</f>
        <v/>
      </c>
      <c r="AT1198" s="16">
        <f t="shared" ca="1" si="38"/>
        <v>0</v>
      </c>
    </row>
    <row r="1199" spans="1:46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6" t="str">
        <f>IF(Overall!T1201&lt;&gt;"",VALUE(Overall!T1201),"")</f>
        <v/>
      </c>
      <c r="O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P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Q1199" s="7" t="str">
        <f>IF(Overall!S1201&lt;&gt;"",_xlfn.VALUETOTEXT(Overall!S1201),"")</f>
        <v/>
      </c>
      <c r="R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S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T1199" s="5" t="str">
        <f t="shared" si="37"/>
        <v/>
      </c>
      <c r="U1199" s="10" t="str">
        <f>IF(Overall!$A1201&lt;&gt;"",IF(AND(MONTH($O1199) &lt;= 1, MONTH($P1199) &gt;= 1), IF($T1199 &lt;&gt; "", $H1199/$T1199, ""), ""),"")</f>
        <v/>
      </c>
      <c r="V1199" s="10" t="str">
        <f>IF(Overall!$A1201&lt;&gt;"",IF(AND(MONTH($O1199) &lt;= 2, MONTH($P1199) &gt;= 2), IF($T1199 &lt;&gt; "", $H1199/$T1199, ""), ""),"")</f>
        <v/>
      </c>
      <c r="W1199" s="10" t="str">
        <f>IF(Overall!$A1201&lt;&gt;"",IF(AND(MONTH($O1199) &lt;= 3, MONTH($P1199) &gt;= 3), IF($T1199 &lt;&gt; "", $H1199/$T1199, ""), ""),"")</f>
        <v/>
      </c>
      <c r="X1199" s="10" t="str">
        <f>IF(Overall!$A1201&lt;&gt;"",IF(AND(MONTH($O1199) &lt;= 4, MONTH($P1199) &gt;= 4), IF($T1199 &lt;&gt; "", $H1199/$T1199, ""), ""),"")</f>
        <v/>
      </c>
      <c r="Y1199" s="10" t="str">
        <f>IF(Overall!$A1201&lt;&gt;"",IF(AND(MONTH($O1199) &lt;= 5, MONTH($P1199) &gt;= 5), IF($T1199 &lt;&gt; "", $H1199/$T1199, ""), ""),"")</f>
        <v/>
      </c>
      <c r="Z1199" s="10" t="str">
        <f>IF(Overall!$A1201&lt;&gt;"",IF(AND(MONTH($O1199) &lt;= 6, MONTH($P1199) &gt;= 6), IF($T1199 &lt;&gt; "", $H1199/$T1199, ""), ""),"")</f>
        <v/>
      </c>
      <c r="AA1199" s="10" t="str">
        <f>IF(Overall!$A1201&lt;&gt;"",IF(AND(MONTH($O1199) &lt;= 7, MONTH($P1199) &gt;= 7 ), IF($T1199 &lt;&gt; "", $H1199/$T1199, ""), ""),"")</f>
        <v/>
      </c>
      <c r="AB1199" s="10" t="str">
        <f>IF(Overall!$A1201&lt;&gt;"",IF(AND(MONTH($O1199) &lt;= 8, MONTH($P1199) &gt;= 8), IF($T1199 &lt;&gt; "", $H1199/$T1199, ""), ""),"")</f>
        <v/>
      </c>
      <c r="AC1199" s="10" t="str">
        <f>IF(Overall!$A1201&lt;&gt;"",IF(AND(MONTH($O1199) &lt;= 9, MONTH($P1199) &gt;= 9), IF($T1199 &lt;&gt; "", $H1199/$T1199, ""), ""),"")</f>
        <v/>
      </c>
      <c r="AD1199" s="10" t="str">
        <f>IF(Overall!$A1201&lt;&gt;"",IF(AND(MONTH($O1199) &lt;= 10, MONTH($P1199) &gt;= 10), IF($T1199 &lt;&gt; "", $H1199/$T1199, ""), ""),"")</f>
        <v/>
      </c>
      <c r="AE1199" s="10" t="str">
        <f>IF(Overall!$A1201&lt;&gt;"",IF(AND(MONTH($O1199) &lt;= 11, MONTH($P1199) &gt;= 11), IF($T1199 &lt;&gt; "", $H1199/$T1199, ""), ""),"")</f>
        <v/>
      </c>
      <c r="AF1199" s="10" t="str">
        <f>IF(Overall!$A1201&lt;&gt;"",IF(AND(MONTH($O1199) &lt;= 12, MONTH($P1199) &gt;= 12), IF($T1199 &lt;&gt; "", $H1199/$T1199, ""), ""),"")</f>
        <v/>
      </c>
      <c r="AH1199" s="10" t="str">
        <f ca="1">IFERROR(IF(AND(NOW()&lt;= EOMONTH(DATE(YEAR($P1199),1, 1), 0), Overall!$A1201&lt;&gt;"", MONTH($O1199) &lt;= 1, MONTH($P1199) &gt;= 1), IF($T1199 &lt;&gt; "", $H1199/$T1199, ""), ""), "")</f>
        <v/>
      </c>
      <c r="AI1199" s="10" t="str">
        <f ca="1">IFERROR(IF(AND(NOW()&lt;= EOMONTH(DATE(YEAR($P1199),2, 1), 0), Overall!$A1201&lt;&gt;"", MONTH($O1199) &lt;= 2, MONTH($P1199) &gt;= 2), IF($T1199 &lt;&gt; "", $H1199/$T1199, ""), ""), "")</f>
        <v/>
      </c>
      <c r="AJ1199" s="10" t="str">
        <f ca="1">IFERROR(IF(AND(NOW()&lt;= EOMONTH(DATE(YEAR($P1199),3, 1), 0), Overall!$A1201&lt;&gt;"", MONTH($O1199) &lt;= 3, MONTH($P1199) &gt;= 3), IF($T1199 &lt;&gt; "", $H1199/$T1199, ""), ""), "")</f>
        <v/>
      </c>
      <c r="AK1199" s="10" t="str">
        <f ca="1">IFERROR(IF(AND(NOW()&lt;= EOMONTH(DATE(YEAR($P1199),4, 1), 0), Overall!$A1201&lt;&gt;"", MONTH($O1199) &lt;= 4, MONTH($P1199) &gt;= 4), IF($T1199 &lt;&gt; "", $H1199/$T1199, ""), ""), "")</f>
        <v/>
      </c>
      <c r="AL1199" s="10" t="str">
        <f ca="1">IFERROR(IF(AND(NOW()&lt;= EOMONTH(DATE(YEAR($P1199),5, 1), 0), Overall!$A1201&lt;&gt;"", MONTH($O1199) &lt;= 5, MONTH($P1199) &gt;= 5), IF($T1199 &lt;&gt; "", $H1199/$T1199, ""), ""), "")</f>
        <v/>
      </c>
      <c r="AM1199" s="10" t="str">
        <f ca="1">IFERROR(IF(AND(NOW()&lt;= EOMONTH(DATE(YEAR($P1199),6, 1), 0), Overall!$A1201&lt;&gt;"", MONTH($O1199) &lt;= 6, MONTH($P1199) &gt;= 6), IF($T1199 &lt;&gt; "", $H1199/$T1199, ""), ""), "")</f>
        <v/>
      </c>
      <c r="AN1199" s="10" t="str">
        <f ca="1">IFERROR(IF(AND(NOW()&lt;= EOMONTH(DATE(YEAR($P1199),7, 1), 0), Overall!$A1201&lt;&gt;"", MONTH($O1199) &lt;= 7, MONTH($P1199) &gt;= 7), IF($T1199 &lt;&gt; "", $H1199/$T1199, ""), ""), "")</f>
        <v/>
      </c>
      <c r="AO1199" s="10" t="str">
        <f ca="1">IFERROR(IF(AND(NOW()&lt;= EOMONTH(DATE(YEAR($P1199),8, 1), 0), Overall!$A1201&lt;&gt;"", MONTH($O1199) &lt;= 8, MONTH($P1199) &gt;= 8), IF($T1199 &lt;&gt; "", $H1199/$T1199, ""), ""), "")</f>
        <v/>
      </c>
      <c r="AP1199" s="10" t="str">
        <f ca="1">IFERROR(IF(AND(NOW()&lt;= EOMONTH(DATE(YEAR($P1199),9, 1), 0), Overall!$A1201&lt;&gt;"", MONTH($O1199) &lt;= 9, MONTH($P1199) &gt;= 9), IF($T1199 &lt;&gt; "", $H1199/$T1199, ""), ""), "")</f>
        <v/>
      </c>
      <c r="AQ1199" s="10" t="str">
        <f ca="1">IFERROR(IF(AND(NOW()&lt;= EOMONTH(DATE(YEAR($P1199),10, 1), 0), Overall!$A1201&lt;&gt;"", MONTH($O1199) &lt;= 10, MONTH($P1199) &gt;= 10), IF($T1199 &lt;&gt; "", $H1199/$T1199, ""), ""), "")</f>
        <v/>
      </c>
      <c r="AR1199" s="10" t="str">
        <f ca="1">IFERROR(IF(AND(NOW()&lt;= EOMONTH(DATE(YEAR($P1199),11, 1), 0), Overall!$A1201&lt;&gt;"", MONTH($O1199) &lt;=11, MONTH($P1199) &gt;= 11), IF($T1199 &lt;&gt; "", $H1199/$T1199, ""), ""), "")</f>
        <v/>
      </c>
      <c r="AS1199" s="10" t="str">
        <f ca="1">IFERROR(IF(AND(NOW()&lt;= EOMONTH(DATE(YEAR($P1199),12, 1), 0), Overall!$A1201&lt;&gt;"", MONTH($O1199) &lt;= 12, MONTH($P1199) &gt;= 12), IF($T1199 &lt;&gt; "", $H1199/$T1199, ""), ""), "")</f>
        <v/>
      </c>
      <c r="AT1199" s="16">
        <f t="shared" ca="1" si="38"/>
        <v>0</v>
      </c>
    </row>
    <row r="1200" spans="1:46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6" t="str">
        <f>IF(Overall!T1202&lt;&gt;"",VALUE(Overall!T1202),"")</f>
        <v/>
      </c>
      <c r="O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P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Q1200" s="7" t="str">
        <f>IF(Overall!S1202&lt;&gt;"",_xlfn.VALUETOTEXT(Overall!S1202),"")</f>
        <v/>
      </c>
      <c r="R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S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T1200" s="5" t="str">
        <f t="shared" si="37"/>
        <v/>
      </c>
      <c r="U1200" s="10" t="str">
        <f>IF(Overall!$A1202&lt;&gt;"",IF(AND(MONTH($O1200) &lt;= 1, MONTH($P1200) &gt;= 1), IF($T1200 &lt;&gt; "", $H1200/$T1200, ""), ""),"")</f>
        <v/>
      </c>
      <c r="V1200" s="10" t="str">
        <f>IF(Overall!$A1202&lt;&gt;"",IF(AND(MONTH($O1200) &lt;= 2, MONTH($P1200) &gt;= 2), IF($T1200 &lt;&gt; "", $H1200/$T1200, ""), ""),"")</f>
        <v/>
      </c>
      <c r="W1200" s="10" t="str">
        <f>IF(Overall!$A1202&lt;&gt;"",IF(AND(MONTH($O1200) &lt;= 3, MONTH($P1200) &gt;= 3), IF($T1200 &lt;&gt; "", $H1200/$T1200, ""), ""),"")</f>
        <v/>
      </c>
      <c r="X1200" s="10" t="str">
        <f>IF(Overall!$A1202&lt;&gt;"",IF(AND(MONTH($O1200) &lt;= 4, MONTH($P1200) &gt;= 4), IF($T1200 &lt;&gt; "", $H1200/$T1200, ""), ""),"")</f>
        <v/>
      </c>
      <c r="Y1200" s="10" t="str">
        <f>IF(Overall!$A1202&lt;&gt;"",IF(AND(MONTH($O1200) &lt;= 5, MONTH($P1200) &gt;= 5), IF($T1200 &lt;&gt; "", $H1200/$T1200, ""), ""),"")</f>
        <v/>
      </c>
      <c r="Z1200" s="10" t="str">
        <f>IF(Overall!$A1202&lt;&gt;"",IF(AND(MONTH($O1200) &lt;= 6, MONTH($P1200) &gt;= 6), IF($T1200 &lt;&gt; "", $H1200/$T1200, ""), ""),"")</f>
        <v/>
      </c>
      <c r="AA1200" s="10" t="str">
        <f>IF(Overall!$A1202&lt;&gt;"",IF(AND(MONTH($O1200) &lt;= 7, MONTH($P1200) &gt;= 7 ), IF($T1200 &lt;&gt; "", $H1200/$T1200, ""), ""),"")</f>
        <v/>
      </c>
      <c r="AB1200" s="10" t="str">
        <f>IF(Overall!$A1202&lt;&gt;"",IF(AND(MONTH($O1200) &lt;= 8, MONTH($P1200) &gt;= 8), IF($T1200 &lt;&gt; "", $H1200/$T1200, ""), ""),"")</f>
        <v/>
      </c>
      <c r="AC1200" s="10" t="str">
        <f>IF(Overall!$A1202&lt;&gt;"",IF(AND(MONTH($O1200) &lt;= 9, MONTH($P1200) &gt;= 9), IF($T1200 &lt;&gt; "", $H1200/$T1200, ""), ""),"")</f>
        <v/>
      </c>
      <c r="AD1200" s="10" t="str">
        <f>IF(Overall!$A1202&lt;&gt;"",IF(AND(MONTH($O1200) &lt;= 10, MONTH($P1200) &gt;= 10), IF($T1200 &lt;&gt; "", $H1200/$T1200, ""), ""),"")</f>
        <v/>
      </c>
      <c r="AE1200" s="10" t="str">
        <f>IF(Overall!$A1202&lt;&gt;"",IF(AND(MONTH($O1200) &lt;= 11, MONTH($P1200) &gt;= 11), IF($T1200 &lt;&gt; "", $H1200/$T1200, ""), ""),"")</f>
        <v/>
      </c>
      <c r="AF1200" s="10" t="str">
        <f>IF(Overall!$A1202&lt;&gt;"",IF(AND(MONTH($O1200) &lt;= 12, MONTH($P1200) &gt;= 12), IF($T1200 &lt;&gt; "", $H1200/$T1200, ""), ""),"")</f>
        <v/>
      </c>
      <c r="AH1200" s="10" t="str">
        <f ca="1">IFERROR(IF(AND(NOW()&lt;= EOMONTH(DATE(YEAR($P1200),1, 1), 0), Overall!$A1202&lt;&gt;"", MONTH($O1200) &lt;= 1, MONTH($P1200) &gt;= 1), IF($T1200 &lt;&gt; "", $H1200/$T1200, ""), ""), "")</f>
        <v/>
      </c>
      <c r="AI1200" s="10" t="str">
        <f ca="1">IFERROR(IF(AND(NOW()&lt;= EOMONTH(DATE(YEAR($P1200),2, 1), 0), Overall!$A1202&lt;&gt;"", MONTH($O1200) &lt;= 2, MONTH($P1200) &gt;= 2), IF($T1200 &lt;&gt; "", $H1200/$T1200, ""), ""), "")</f>
        <v/>
      </c>
      <c r="AJ1200" s="10" t="str">
        <f ca="1">IFERROR(IF(AND(NOW()&lt;= EOMONTH(DATE(YEAR($P1200),3, 1), 0), Overall!$A1202&lt;&gt;"", MONTH($O1200) &lt;= 3, MONTH($P1200) &gt;= 3), IF($T1200 &lt;&gt; "", $H1200/$T1200, ""), ""), "")</f>
        <v/>
      </c>
      <c r="AK1200" s="10" t="str">
        <f ca="1">IFERROR(IF(AND(NOW()&lt;= EOMONTH(DATE(YEAR($P1200),4, 1), 0), Overall!$A1202&lt;&gt;"", MONTH($O1200) &lt;= 4, MONTH($P1200) &gt;= 4), IF($T1200 &lt;&gt; "", $H1200/$T1200, ""), ""), "")</f>
        <v/>
      </c>
      <c r="AL1200" s="10" t="str">
        <f ca="1">IFERROR(IF(AND(NOW()&lt;= EOMONTH(DATE(YEAR($P1200),5, 1), 0), Overall!$A1202&lt;&gt;"", MONTH($O1200) &lt;= 5, MONTH($P1200) &gt;= 5), IF($T1200 &lt;&gt; "", $H1200/$T1200, ""), ""), "")</f>
        <v/>
      </c>
      <c r="AM1200" s="10" t="str">
        <f ca="1">IFERROR(IF(AND(NOW()&lt;= EOMONTH(DATE(YEAR($P1200),6, 1), 0), Overall!$A1202&lt;&gt;"", MONTH($O1200) &lt;= 6, MONTH($P1200) &gt;= 6), IF($T1200 &lt;&gt; "", $H1200/$T1200, ""), ""), "")</f>
        <v/>
      </c>
      <c r="AN1200" s="10" t="str">
        <f ca="1">IFERROR(IF(AND(NOW()&lt;= EOMONTH(DATE(YEAR($P1200),7, 1), 0), Overall!$A1202&lt;&gt;"", MONTH($O1200) &lt;= 7, MONTH($P1200) &gt;= 7), IF($T1200 &lt;&gt; "", $H1200/$T1200, ""), ""), "")</f>
        <v/>
      </c>
      <c r="AO1200" s="10" t="str">
        <f ca="1">IFERROR(IF(AND(NOW()&lt;= EOMONTH(DATE(YEAR($P1200),8, 1), 0), Overall!$A1202&lt;&gt;"", MONTH($O1200) &lt;= 8, MONTH($P1200) &gt;= 8), IF($T1200 &lt;&gt; "", $H1200/$T1200, ""), ""), "")</f>
        <v/>
      </c>
      <c r="AP1200" s="10" t="str">
        <f ca="1">IFERROR(IF(AND(NOW()&lt;= EOMONTH(DATE(YEAR($P1200),9, 1), 0), Overall!$A1202&lt;&gt;"", MONTH($O1200) &lt;= 9, MONTH($P1200) &gt;= 9), IF($T1200 &lt;&gt; "", $H1200/$T1200, ""), ""), "")</f>
        <v/>
      </c>
      <c r="AQ1200" s="10" t="str">
        <f ca="1">IFERROR(IF(AND(NOW()&lt;= EOMONTH(DATE(YEAR($P1200),10, 1), 0), Overall!$A1202&lt;&gt;"", MONTH($O1200) &lt;= 10, MONTH($P1200) &gt;= 10), IF($T1200 &lt;&gt; "", $H1200/$T1200, ""), ""), "")</f>
        <v/>
      </c>
      <c r="AR1200" s="10" t="str">
        <f ca="1">IFERROR(IF(AND(NOW()&lt;= EOMONTH(DATE(YEAR($P1200),11, 1), 0), Overall!$A1202&lt;&gt;"", MONTH($O1200) &lt;=11, MONTH($P1200) &gt;= 11), IF($T1200 &lt;&gt; "", $H1200/$T1200, ""), ""), "")</f>
        <v/>
      </c>
      <c r="AS1200" s="10" t="str">
        <f ca="1">IFERROR(IF(AND(NOW()&lt;= EOMONTH(DATE(YEAR($P1200),12, 1), 0), Overall!$A1202&lt;&gt;"", MONTH($O1200) &lt;= 12, MONTH($P1200) &gt;= 12), IF($T1200 &lt;&gt; "", $H1200/$T1200, ""), ""), "")</f>
        <v/>
      </c>
      <c r="AT1200" s="16">
        <f t="shared" ca="1" si="38"/>
        <v>0</v>
      </c>
    </row>
    <row r="1201" spans="1:46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6" t="str">
        <f>IF(Overall!T1203&lt;&gt;"",VALUE(Overall!T1203),"")</f>
        <v/>
      </c>
      <c r="O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P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Q1201" s="7" t="str">
        <f>IF(Overall!S1203&lt;&gt;"",_xlfn.VALUETOTEXT(Overall!S1203),"")</f>
        <v/>
      </c>
      <c r="R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S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T1201" s="5" t="str">
        <f t="shared" si="37"/>
        <v/>
      </c>
      <c r="U1201" s="10" t="str">
        <f>IF(Overall!$A1203&lt;&gt;"",IF(AND(MONTH($O1201) &lt;= 1, MONTH($P1201) &gt;= 1), IF($T1201 &lt;&gt; "", $H1201/$T1201, ""), ""),"")</f>
        <v/>
      </c>
      <c r="V1201" s="10" t="str">
        <f>IF(Overall!$A1203&lt;&gt;"",IF(AND(MONTH($O1201) &lt;= 2, MONTH($P1201) &gt;= 2), IF($T1201 &lt;&gt; "", $H1201/$T1201, ""), ""),"")</f>
        <v/>
      </c>
      <c r="W1201" s="10" t="str">
        <f>IF(Overall!$A1203&lt;&gt;"",IF(AND(MONTH($O1201) &lt;= 3, MONTH($P1201) &gt;= 3), IF($T1201 &lt;&gt; "", $H1201/$T1201, ""), ""),"")</f>
        <v/>
      </c>
      <c r="X1201" s="10" t="str">
        <f>IF(Overall!$A1203&lt;&gt;"",IF(AND(MONTH($O1201) &lt;= 4, MONTH($P1201) &gt;= 4), IF($T1201 &lt;&gt; "", $H1201/$T1201, ""), ""),"")</f>
        <v/>
      </c>
      <c r="Y1201" s="10" t="str">
        <f>IF(Overall!$A1203&lt;&gt;"",IF(AND(MONTH($O1201) &lt;= 5, MONTH($P1201) &gt;= 5), IF($T1201 &lt;&gt; "", $H1201/$T1201, ""), ""),"")</f>
        <v/>
      </c>
      <c r="Z1201" s="10" t="str">
        <f>IF(Overall!$A1203&lt;&gt;"",IF(AND(MONTH($O1201) &lt;= 6, MONTH($P1201) &gt;= 6), IF($T1201 &lt;&gt; "", $H1201/$T1201, ""), ""),"")</f>
        <v/>
      </c>
      <c r="AA1201" s="10" t="str">
        <f>IF(Overall!$A1203&lt;&gt;"",IF(AND(MONTH($O1201) &lt;= 7, MONTH($P1201) &gt;= 7 ), IF($T1201 &lt;&gt; "", $H1201/$T1201, ""), ""),"")</f>
        <v/>
      </c>
      <c r="AB1201" s="10" t="str">
        <f>IF(Overall!$A1203&lt;&gt;"",IF(AND(MONTH($O1201) &lt;= 8, MONTH($P1201) &gt;= 8), IF($T1201 &lt;&gt; "", $H1201/$T1201, ""), ""),"")</f>
        <v/>
      </c>
      <c r="AC1201" s="10" t="str">
        <f>IF(Overall!$A1203&lt;&gt;"",IF(AND(MONTH($O1201) &lt;= 9, MONTH($P1201) &gt;= 9), IF($T1201 &lt;&gt; "", $H1201/$T1201, ""), ""),"")</f>
        <v/>
      </c>
      <c r="AD1201" s="10" t="str">
        <f>IF(Overall!$A1203&lt;&gt;"",IF(AND(MONTH($O1201) &lt;= 10, MONTH($P1201) &gt;= 10), IF($T1201 &lt;&gt; "", $H1201/$T1201, ""), ""),"")</f>
        <v/>
      </c>
      <c r="AE1201" s="10" t="str">
        <f>IF(Overall!$A1203&lt;&gt;"",IF(AND(MONTH($O1201) &lt;= 11, MONTH($P1201) &gt;= 11), IF($T1201 &lt;&gt; "", $H1201/$T1201, ""), ""),"")</f>
        <v/>
      </c>
      <c r="AF1201" s="10" t="str">
        <f>IF(Overall!$A1203&lt;&gt;"",IF(AND(MONTH($O1201) &lt;= 12, MONTH($P1201) &gt;= 12), IF($T1201 &lt;&gt; "", $H1201/$T1201, ""), ""),"")</f>
        <v/>
      </c>
      <c r="AH1201" s="10" t="str">
        <f ca="1">IFERROR(IF(AND(NOW()&lt;= EOMONTH(DATE(YEAR($P1201),1, 1), 0), Overall!$A1203&lt;&gt;"", MONTH($O1201) &lt;= 1, MONTH($P1201) &gt;= 1), IF($T1201 &lt;&gt; "", $H1201/$T1201, ""), ""), "")</f>
        <v/>
      </c>
      <c r="AI1201" s="10" t="str">
        <f ca="1">IFERROR(IF(AND(NOW()&lt;= EOMONTH(DATE(YEAR($P1201),2, 1), 0), Overall!$A1203&lt;&gt;"", MONTH($O1201) &lt;= 2, MONTH($P1201) &gt;= 2), IF($T1201 &lt;&gt; "", $H1201/$T1201, ""), ""), "")</f>
        <v/>
      </c>
      <c r="AJ1201" s="10" t="str">
        <f ca="1">IFERROR(IF(AND(NOW()&lt;= EOMONTH(DATE(YEAR($P1201),3, 1), 0), Overall!$A1203&lt;&gt;"", MONTH($O1201) &lt;= 3, MONTH($P1201) &gt;= 3), IF($T1201 &lt;&gt; "", $H1201/$T1201, ""), ""), "")</f>
        <v/>
      </c>
      <c r="AK1201" s="10" t="str">
        <f ca="1">IFERROR(IF(AND(NOW()&lt;= EOMONTH(DATE(YEAR($P1201),4, 1), 0), Overall!$A1203&lt;&gt;"", MONTH($O1201) &lt;= 4, MONTH($P1201) &gt;= 4), IF($T1201 &lt;&gt; "", $H1201/$T1201, ""), ""), "")</f>
        <v/>
      </c>
      <c r="AL1201" s="10" t="str">
        <f ca="1">IFERROR(IF(AND(NOW()&lt;= EOMONTH(DATE(YEAR($P1201),5, 1), 0), Overall!$A1203&lt;&gt;"", MONTH($O1201) &lt;= 5, MONTH($P1201) &gt;= 5), IF($T1201 &lt;&gt; "", $H1201/$T1201, ""), ""), "")</f>
        <v/>
      </c>
      <c r="AM1201" s="10" t="str">
        <f ca="1">IFERROR(IF(AND(NOW()&lt;= EOMONTH(DATE(YEAR($P1201),6, 1), 0), Overall!$A1203&lt;&gt;"", MONTH($O1201) &lt;= 6, MONTH($P1201) &gt;= 6), IF($T1201 &lt;&gt; "", $H1201/$T1201, ""), ""), "")</f>
        <v/>
      </c>
      <c r="AN1201" s="10" t="str">
        <f ca="1">IFERROR(IF(AND(NOW()&lt;= EOMONTH(DATE(YEAR($P1201),7, 1), 0), Overall!$A1203&lt;&gt;"", MONTH($O1201) &lt;= 7, MONTH($P1201) &gt;= 7), IF($T1201 &lt;&gt; "", $H1201/$T1201, ""), ""), "")</f>
        <v/>
      </c>
      <c r="AO1201" s="10" t="str">
        <f ca="1">IFERROR(IF(AND(NOW()&lt;= EOMONTH(DATE(YEAR($P1201),8, 1), 0), Overall!$A1203&lt;&gt;"", MONTH($O1201) &lt;= 8, MONTH($P1201) &gt;= 8), IF($T1201 &lt;&gt; "", $H1201/$T1201, ""), ""), "")</f>
        <v/>
      </c>
      <c r="AP1201" s="10" t="str">
        <f ca="1">IFERROR(IF(AND(NOW()&lt;= EOMONTH(DATE(YEAR($P1201),9, 1), 0), Overall!$A1203&lt;&gt;"", MONTH($O1201) &lt;= 9, MONTH($P1201) &gt;= 9), IF($T1201 &lt;&gt; "", $H1201/$T1201, ""), ""), "")</f>
        <v/>
      </c>
      <c r="AQ1201" s="10" t="str">
        <f ca="1">IFERROR(IF(AND(NOW()&lt;= EOMONTH(DATE(YEAR($P1201),10, 1), 0), Overall!$A1203&lt;&gt;"", MONTH($O1201) &lt;= 10, MONTH($P1201) &gt;= 10), IF($T1201 &lt;&gt; "", $H1201/$T1201, ""), ""), "")</f>
        <v/>
      </c>
      <c r="AR1201" s="10" t="str">
        <f ca="1">IFERROR(IF(AND(NOW()&lt;= EOMONTH(DATE(YEAR($P1201),11, 1), 0), Overall!$A1203&lt;&gt;"", MONTH($O1201) &lt;=11, MONTH($P1201) &gt;= 11), IF($T1201 &lt;&gt; "", $H1201/$T1201, ""), ""), "")</f>
        <v/>
      </c>
      <c r="AS1201" s="10" t="str">
        <f ca="1">IFERROR(IF(AND(NOW()&lt;= EOMONTH(DATE(YEAR($P1201),12, 1), 0), Overall!$A1203&lt;&gt;"", MONTH($O1201) &lt;= 12, MONTH($P1201) &gt;= 12), IF($T1201 &lt;&gt; "", $H1201/$T1201, ""), ""), "")</f>
        <v/>
      </c>
      <c r="AT1201" s="16">
        <f t="shared" ca="1" si="38"/>
        <v>0</v>
      </c>
    </row>
    <row r="1202" spans="1:46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6" t="str">
        <f>IF(Overall!T1204&lt;&gt;"",VALUE(Overall!T1204),"")</f>
        <v/>
      </c>
      <c r="O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P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Q1202" s="7" t="str">
        <f>IF(Overall!S1204&lt;&gt;"",_xlfn.VALUETOTEXT(Overall!S1204),"")</f>
        <v/>
      </c>
      <c r="R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S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T1202" s="5" t="str">
        <f t="shared" si="37"/>
        <v/>
      </c>
      <c r="U1202" s="10" t="str">
        <f>IF(Overall!$A1204&lt;&gt;"",IF(AND(MONTH($O1202) &lt;= 1, MONTH($P1202) &gt;= 1), IF($T1202 &lt;&gt; "", $H1202/$T1202, ""), ""),"")</f>
        <v/>
      </c>
      <c r="V1202" s="10" t="str">
        <f>IF(Overall!$A1204&lt;&gt;"",IF(AND(MONTH($O1202) &lt;= 2, MONTH($P1202) &gt;= 2), IF($T1202 &lt;&gt; "", $H1202/$T1202, ""), ""),"")</f>
        <v/>
      </c>
      <c r="W1202" s="10" t="str">
        <f>IF(Overall!$A1204&lt;&gt;"",IF(AND(MONTH($O1202) &lt;= 3, MONTH($P1202) &gt;= 3), IF($T1202 &lt;&gt; "", $H1202/$T1202, ""), ""),"")</f>
        <v/>
      </c>
      <c r="X1202" s="10" t="str">
        <f>IF(Overall!$A1204&lt;&gt;"",IF(AND(MONTH($O1202) &lt;= 4, MONTH($P1202) &gt;= 4), IF($T1202 &lt;&gt; "", $H1202/$T1202, ""), ""),"")</f>
        <v/>
      </c>
      <c r="Y1202" s="10" t="str">
        <f>IF(Overall!$A1204&lt;&gt;"",IF(AND(MONTH($O1202) &lt;= 5, MONTH($P1202) &gt;= 5), IF($T1202 &lt;&gt; "", $H1202/$T1202, ""), ""),"")</f>
        <v/>
      </c>
      <c r="Z1202" s="10" t="str">
        <f>IF(Overall!$A1204&lt;&gt;"",IF(AND(MONTH($O1202) &lt;= 6, MONTH($P1202) &gt;= 6), IF($T1202 &lt;&gt; "", $H1202/$T1202, ""), ""),"")</f>
        <v/>
      </c>
      <c r="AA1202" s="10" t="str">
        <f>IF(Overall!$A1204&lt;&gt;"",IF(AND(MONTH($O1202) &lt;= 7, MONTH($P1202) &gt;= 7 ), IF($T1202 &lt;&gt; "", $H1202/$T1202, ""), ""),"")</f>
        <v/>
      </c>
      <c r="AB1202" s="10" t="str">
        <f>IF(Overall!$A1204&lt;&gt;"",IF(AND(MONTH($O1202) &lt;= 8, MONTH($P1202) &gt;= 8), IF($T1202 &lt;&gt; "", $H1202/$T1202, ""), ""),"")</f>
        <v/>
      </c>
      <c r="AC1202" s="10" t="str">
        <f>IF(Overall!$A1204&lt;&gt;"",IF(AND(MONTH($O1202) &lt;= 9, MONTH($P1202) &gt;= 9), IF($T1202 &lt;&gt; "", $H1202/$T1202, ""), ""),"")</f>
        <v/>
      </c>
      <c r="AD1202" s="10" t="str">
        <f>IF(Overall!$A1204&lt;&gt;"",IF(AND(MONTH($O1202) &lt;= 10, MONTH($P1202) &gt;= 10), IF($T1202 &lt;&gt; "", $H1202/$T1202, ""), ""),"")</f>
        <v/>
      </c>
      <c r="AE1202" s="10" t="str">
        <f>IF(Overall!$A1204&lt;&gt;"",IF(AND(MONTH($O1202) &lt;= 11, MONTH($P1202) &gt;= 11), IF($T1202 &lt;&gt; "", $H1202/$T1202, ""), ""),"")</f>
        <v/>
      </c>
      <c r="AF1202" s="10" t="str">
        <f>IF(Overall!$A1204&lt;&gt;"",IF(AND(MONTH($O1202) &lt;= 12, MONTH($P1202) &gt;= 12), IF($T1202 &lt;&gt; "", $H1202/$T1202, ""), ""),"")</f>
        <v/>
      </c>
      <c r="AH1202" s="10" t="str">
        <f ca="1">IFERROR(IF(AND(NOW()&lt;= EOMONTH(DATE(YEAR($P1202),1, 1), 0), Overall!$A1204&lt;&gt;"", MONTH($O1202) &lt;= 1, MONTH($P1202) &gt;= 1), IF($T1202 &lt;&gt; "", $H1202/$T1202, ""), ""), "")</f>
        <v/>
      </c>
      <c r="AI1202" s="10" t="str">
        <f ca="1">IFERROR(IF(AND(NOW()&lt;= EOMONTH(DATE(YEAR($P1202),2, 1), 0), Overall!$A1204&lt;&gt;"", MONTH($O1202) &lt;= 2, MONTH($P1202) &gt;= 2), IF($T1202 &lt;&gt; "", $H1202/$T1202, ""), ""), "")</f>
        <v/>
      </c>
      <c r="AJ1202" s="10" t="str">
        <f ca="1">IFERROR(IF(AND(NOW()&lt;= EOMONTH(DATE(YEAR($P1202),3, 1), 0), Overall!$A1204&lt;&gt;"", MONTH($O1202) &lt;= 3, MONTH($P1202) &gt;= 3), IF($T1202 &lt;&gt; "", $H1202/$T1202, ""), ""), "")</f>
        <v/>
      </c>
      <c r="AK1202" s="10" t="str">
        <f ca="1">IFERROR(IF(AND(NOW()&lt;= EOMONTH(DATE(YEAR($P1202),4, 1), 0), Overall!$A1204&lt;&gt;"", MONTH($O1202) &lt;= 4, MONTH($P1202) &gt;= 4), IF($T1202 &lt;&gt; "", $H1202/$T1202, ""), ""), "")</f>
        <v/>
      </c>
      <c r="AL1202" s="10" t="str">
        <f ca="1">IFERROR(IF(AND(NOW()&lt;= EOMONTH(DATE(YEAR($P1202),5, 1), 0), Overall!$A1204&lt;&gt;"", MONTH($O1202) &lt;= 5, MONTH($P1202) &gt;= 5), IF($T1202 &lt;&gt; "", $H1202/$T1202, ""), ""), "")</f>
        <v/>
      </c>
      <c r="AM1202" s="10" t="str">
        <f ca="1">IFERROR(IF(AND(NOW()&lt;= EOMONTH(DATE(YEAR($P1202),6, 1), 0), Overall!$A1204&lt;&gt;"", MONTH($O1202) &lt;= 6, MONTH($P1202) &gt;= 6), IF($T1202 &lt;&gt; "", $H1202/$T1202, ""), ""), "")</f>
        <v/>
      </c>
      <c r="AN1202" s="10" t="str">
        <f ca="1">IFERROR(IF(AND(NOW()&lt;= EOMONTH(DATE(YEAR($P1202),7, 1), 0), Overall!$A1204&lt;&gt;"", MONTH($O1202) &lt;= 7, MONTH($P1202) &gt;= 7), IF($T1202 &lt;&gt; "", $H1202/$T1202, ""), ""), "")</f>
        <v/>
      </c>
      <c r="AO1202" s="10" t="str">
        <f ca="1">IFERROR(IF(AND(NOW()&lt;= EOMONTH(DATE(YEAR($P1202),8, 1), 0), Overall!$A1204&lt;&gt;"", MONTH($O1202) &lt;= 8, MONTH($P1202) &gt;= 8), IF($T1202 &lt;&gt; "", $H1202/$T1202, ""), ""), "")</f>
        <v/>
      </c>
      <c r="AP1202" s="10" t="str">
        <f ca="1">IFERROR(IF(AND(NOW()&lt;= EOMONTH(DATE(YEAR($P1202),9, 1), 0), Overall!$A1204&lt;&gt;"", MONTH($O1202) &lt;= 9, MONTH($P1202) &gt;= 9), IF($T1202 &lt;&gt; "", $H1202/$T1202, ""), ""), "")</f>
        <v/>
      </c>
      <c r="AQ1202" s="10" t="str">
        <f ca="1">IFERROR(IF(AND(NOW()&lt;= EOMONTH(DATE(YEAR($P1202),10, 1), 0), Overall!$A1204&lt;&gt;"", MONTH($O1202) &lt;= 10, MONTH($P1202) &gt;= 10), IF($T1202 &lt;&gt; "", $H1202/$T1202, ""), ""), "")</f>
        <v/>
      </c>
      <c r="AR1202" s="10" t="str">
        <f ca="1">IFERROR(IF(AND(NOW()&lt;= EOMONTH(DATE(YEAR($P1202),11, 1), 0), Overall!$A1204&lt;&gt;"", MONTH($O1202) &lt;=11, MONTH($P1202) &gt;= 11), IF($T1202 &lt;&gt; "", $H1202/$T1202, ""), ""), "")</f>
        <v/>
      </c>
      <c r="AS1202" s="10" t="str">
        <f ca="1">IFERROR(IF(AND(NOW()&lt;= EOMONTH(DATE(YEAR($P1202),12, 1), 0), Overall!$A1204&lt;&gt;"", MONTH($O1202) &lt;= 12, MONTH($P1202) &gt;= 12), IF($T1202 &lt;&gt; "", $H1202/$T1202, ""), ""), "")</f>
        <v/>
      </c>
      <c r="AT1202" s="16">
        <f t="shared" ca="1" si="38"/>
        <v>0</v>
      </c>
    </row>
    <row r="1203" spans="1:46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6" t="str">
        <f>IF(Overall!T1205&lt;&gt;"",VALUE(Overall!T1205),"")</f>
        <v/>
      </c>
      <c r="O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P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Q1203" s="7" t="str">
        <f>IF(Overall!S1205&lt;&gt;"",_xlfn.VALUETOTEXT(Overall!S1205),"")</f>
        <v/>
      </c>
      <c r="R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S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T1203" s="5" t="str">
        <f t="shared" si="37"/>
        <v/>
      </c>
      <c r="U1203" s="10" t="str">
        <f>IF(Overall!$A1205&lt;&gt;"",IF(AND(MONTH($O1203) &lt;= 1, MONTH($P1203) &gt;= 1), IF($T1203 &lt;&gt; "", $H1203/$T1203, ""), ""),"")</f>
        <v/>
      </c>
      <c r="V1203" s="10" t="str">
        <f>IF(Overall!$A1205&lt;&gt;"",IF(AND(MONTH($O1203) &lt;= 2, MONTH($P1203) &gt;= 2), IF($T1203 &lt;&gt; "", $H1203/$T1203, ""), ""),"")</f>
        <v/>
      </c>
      <c r="W1203" s="10" t="str">
        <f>IF(Overall!$A1205&lt;&gt;"",IF(AND(MONTH($O1203) &lt;= 3, MONTH($P1203) &gt;= 3), IF($T1203 &lt;&gt; "", $H1203/$T1203, ""), ""),"")</f>
        <v/>
      </c>
      <c r="X1203" s="10" t="str">
        <f>IF(Overall!$A1205&lt;&gt;"",IF(AND(MONTH($O1203) &lt;= 4, MONTH($P1203) &gt;= 4), IF($T1203 &lt;&gt; "", $H1203/$T1203, ""), ""),"")</f>
        <v/>
      </c>
      <c r="Y1203" s="10" t="str">
        <f>IF(Overall!$A1205&lt;&gt;"",IF(AND(MONTH($O1203) &lt;= 5, MONTH($P1203) &gt;= 5), IF($T1203 &lt;&gt; "", $H1203/$T1203, ""), ""),"")</f>
        <v/>
      </c>
      <c r="Z1203" s="10" t="str">
        <f>IF(Overall!$A1205&lt;&gt;"",IF(AND(MONTH($O1203) &lt;= 6, MONTH($P1203) &gt;= 6), IF($T1203 &lt;&gt; "", $H1203/$T1203, ""), ""),"")</f>
        <v/>
      </c>
      <c r="AA1203" s="10" t="str">
        <f>IF(Overall!$A1205&lt;&gt;"",IF(AND(MONTH($O1203) &lt;= 7, MONTH($P1203) &gt;= 7 ), IF($T1203 &lt;&gt; "", $H1203/$T1203, ""), ""),"")</f>
        <v/>
      </c>
      <c r="AB1203" s="10" t="str">
        <f>IF(Overall!$A1205&lt;&gt;"",IF(AND(MONTH($O1203) &lt;= 8, MONTH($P1203) &gt;= 8), IF($T1203 &lt;&gt; "", $H1203/$T1203, ""), ""),"")</f>
        <v/>
      </c>
      <c r="AC1203" s="10" t="str">
        <f>IF(Overall!$A1205&lt;&gt;"",IF(AND(MONTH($O1203) &lt;= 9, MONTH($P1203) &gt;= 9), IF($T1203 &lt;&gt; "", $H1203/$T1203, ""), ""),"")</f>
        <v/>
      </c>
      <c r="AD1203" s="10" t="str">
        <f>IF(Overall!$A1205&lt;&gt;"",IF(AND(MONTH($O1203) &lt;= 10, MONTH($P1203) &gt;= 10), IF($T1203 &lt;&gt; "", $H1203/$T1203, ""), ""),"")</f>
        <v/>
      </c>
      <c r="AE1203" s="10" t="str">
        <f>IF(Overall!$A1205&lt;&gt;"",IF(AND(MONTH($O1203) &lt;= 11, MONTH($P1203) &gt;= 11), IF($T1203 &lt;&gt; "", $H1203/$T1203, ""), ""),"")</f>
        <v/>
      </c>
      <c r="AF1203" s="10" t="str">
        <f>IF(Overall!$A1205&lt;&gt;"",IF(AND(MONTH($O1203) &lt;= 12, MONTH($P1203) &gt;= 12), IF($T1203 &lt;&gt; "", $H1203/$T1203, ""), ""),"")</f>
        <v/>
      </c>
      <c r="AH1203" s="10" t="str">
        <f ca="1">IFERROR(IF(AND(NOW()&lt;= EOMONTH(DATE(YEAR($P1203),1, 1), 0), Overall!$A1205&lt;&gt;"", MONTH($O1203) &lt;= 1, MONTH($P1203) &gt;= 1), IF($T1203 &lt;&gt; "", $H1203/$T1203, ""), ""), "")</f>
        <v/>
      </c>
      <c r="AI1203" s="10" t="str">
        <f ca="1">IFERROR(IF(AND(NOW()&lt;= EOMONTH(DATE(YEAR($P1203),2, 1), 0), Overall!$A1205&lt;&gt;"", MONTH($O1203) &lt;= 2, MONTH($P1203) &gt;= 2), IF($T1203 &lt;&gt; "", $H1203/$T1203, ""), ""), "")</f>
        <v/>
      </c>
      <c r="AJ1203" s="10" t="str">
        <f ca="1">IFERROR(IF(AND(NOW()&lt;= EOMONTH(DATE(YEAR($P1203),3, 1), 0), Overall!$A1205&lt;&gt;"", MONTH($O1203) &lt;= 3, MONTH($P1203) &gt;= 3), IF($T1203 &lt;&gt; "", $H1203/$T1203, ""), ""), "")</f>
        <v/>
      </c>
      <c r="AK1203" s="10" t="str">
        <f ca="1">IFERROR(IF(AND(NOW()&lt;= EOMONTH(DATE(YEAR($P1203),4, 1), 0), Overall!$A1205&lt;&gt;"", MONTH($O1203) &lt;= 4, MONTH($P1203) &gt;= 4), IF($T1203 &lt;&gt; "", $H1203/$T1203, ""), ""), "")</f>
        <v/>
      </c>
      <c r="AL1203" s="10" t="str">
        <f ca="1">IFERROR(IF(AND(NOW()&lt;= EOMONTH(DATE(YEAR($P1203),5, 1), 0), Overall!$A1205&lt;&gt;"", MONTH($O1203) &lt;= 5, MONTH($P1203) &gt;= 5), IF($T1203 &lt;&gt; "", $H1203/$T1203, ""), ""), "")</f>
        <v/>
      </c>
      <c r="AM1203" s="10" t="str">
        <f ca="1">IFERROR(IF(AND(NOW()&lt;= EOMONTH(DATE(YEAR($P1203),6, 1), 0), Overall!$A1205&lt;&gt;"", MONTH($O1203) &lt;= 6, MONTH($P1203) &gt;= 6), IF($T1203 &lt;&gt; "", $H1203/$T1203, ""), ""), "")</f>
        <v/>
      </c>
      <c r="AN1203" s="10" t="str">
        <f ca="1">IFERROR(IF(AND(NOW()&lt;= EOMONTH(DATE(YEAR($P1203),7, 1), 0), Overall!$A1205&lt;&gt;"", MONTH($O1203) &lt;= 7, MONTH($P1203) &gt;= 7), IF($T1203 &lt;&gt; "", $H1203/$T1203, ""), ""), "")</f>
        <v/>
      </c>
      <c r="AO1203" s="10" t="str">
        <f ca="1">IFERROR(IF(AND(NOW()&lt;= EOMONTH(DATE(YEAR($P1203),8, 1), 0), Overall!$A1205&lt;&gt;"", MONTH($O1203) &lt;= 8, MONTH($P1203) &gt;= 8), IF($T1203 &lt;&gt; "", $H1203/$T1203, ""), ""), "")</f>
        <v/>
      </c>
      <c r="AP1203" s="10" t="str">
        <f ca="1">IFERROR(IF(AND(NOW()&lt;= EOMONTH(DATE(YEAR($P1203),9, 1), 0), Overall!$A1205&lt;&gt;"", MONTH($O1203) &lt;= 9, MONTH($P1203) &gt;= 9), IF($T1203 &lt;&gt; "", $H1203/$T1203, ""), ""), "")</f>
        <v/>
      </c>
      <c r="AQ1203" s="10" t="str">
        <f ca="1">IFERROR(IF(AND(NOW()&lt;= EOMONTH(DATE(YEAR($P1203),10, 1), 0), Overall!$A1205&lt;&gt;"", MONTH($O1203) &lt;= 10, MONTH($P1203) &gt;= 10), IF($T1203 &lt;&gt; "", $H1203/$T1203, ""), ""), "")</f>
        <v/>
      </c>
      <c r="AR1203" s="10" t="str">
        <f ca="1">IFERROR(IF(AND(NOW()&lt;= EOMONTH(DATE(YEAR($P1203),11, 1), 0), Overall!$A1205&lt;&gt;"", MONTH($O1203) &lt;=11, MONTH($P1203) &gt;= 11), IF($T1203 &lt;&gt; "", $H1203/$T1203, ""), ""), "")</f>
        <v/>
      </c>
      <c r="AS1203" s="10" t="str">
        <f ca="1">IFERROR(IF(AND(NOW()&lt;= EOMONTH(DATE(YEAR($P1203),12, 1), 0), Overall!$A1205&lt;&gt;"", MONTH($O1203) &lt;= 12, MONTH($P1203) &gt;= 12), IF($T1203 &lt;&gt; "", $H1203/$T1203, ""), ""), "")</f>
        <v/>
      </c>
      <c r="AT1203" s="16">
        <f t="shared" ca="1" si="38"/>
        <v>0</v>
      </c>
    </row>
    <row r="1204" spans="1:46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6" t="str">
        <f>IF(Overall!T1206&lt;&gt;"",VALUE(Overall!T1206),"")</f>
        <v/>
      </c>
      <c r="O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P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Q1204" s="7" t="str">
        <f>IF(Overall!S1206&lt;&gt;"",_xlfn.VALUETOTEXT(Overall!S1206),"")</f>
        <v/>
      </c>
      <c r="R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S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T1204" s="5" t="str">
        <f t="shared" si="37"/>
        <v/>
      </c>
      <c r="U1204" s="10" t="str">
        <f>IF(Overall!$A1206&lt;&gt;"",IF(AND(MONTH($O1204) &lt;= 1, MONTH($P1204) &gt;= 1), IF($T1204 &lt;&gt; "", $H1204/$T1204, ""), ""),"")</f>
        <v/>
      </c>
      <c r="V1204" s="10" t="str">
        <f>IF(Overall!$A1206&lt;&gt;"",IF(AND(MONTH($O1204) &lt;= 2, MONTH($P1204) &gt;= 2), IF($T1204 &lt;&gt; "", $H1204/$T1204, ""), ""),"")</f>
        <v/>
      </c>
      <c r="W1204" s="10" t="str">
        <f>IF(Overall!$A1206&lt;&gt;"",IF(AND(MONTH($O1204) &lt;= 3, MONTH($P1204) &gt;= 3), IF($T1204 &lt;&gt; "", $H1204/$T1204, ""), ""),"")</f>
        <v/>
      </c>
      <c r="X1204" s="10" t="str">
        <f>IF(Overall!$A1206&lt;&gt;"",IF(AND(MONTH($O1204) &lt;= 4, MONTH($P1204) &gt;= 4), IF($T1204 &lt;&gt; "", $H1204/$T1204, ""), ""),"")</f>
        <v/>
      </c>
      <c r="Y1204" s="10" t="str">
        <f>IF(Overall!$A1206&lt;&gt;"",IF(AND(MONTH($O1204) &lt;= 5, MONTH($P1204) &gt;= 5), IF($T1204 &lt;&gt; "", $H1204/$T1204, ""), ""),"")</f>
        <v/>
      </c>
      <c r="Z1204" s="10" t="str">
        <f>IF(Overall!$A1206&lt;&gt;"",IF(AND(MONTH($O1204) &lt;= 6, MONTH($P1204) &gt;= 6), IF($T1204 &lt;&gt; "", $H1204/$T1204, ""), ""),"")</f>
        <v/>
      </c>
      <c r="AA1204" s="10" t="str">
        <f>IF(Overall!$A1206&lt;&gt;"",IF(AND(MONTH($O1204) &lt;= 7, MONTH($P1204) &gt;= 7 ), IF($T1204 &lt;&gt; "", $H1204/$T1204, ""), ""),"")</f>
        <v/>
      </c>
      <c r="AB1204" s="10" t="str">
        <f>IF(Overall!$A1206&lt;&gt;"",IF(AND(MONTH($O1204) &lt;= 8, MONTH($P1204) &gt;= 8), IF($T1204 &lt;&gt; "", $H1204/$T1204, ""), ""),"")</f>
        <v/>
      </c>
      <c r="AC1204" s="10" t="str">
        <f>IF(Overall!$A1206&lt;&gt;"",IF(AND(MONTH($O1204) &lt;= 9, MONTH($P1204) &gt;= 9), IF($T1204 &lt;&gt; "", $H1204/$T1204, ""), ""),"")</f>
        <v/>
      </c>
      <c r="AD1204" s="10" t="str">
        <f>IF(Overall!$A1206&lt;&gt;"",IF(AND(MONTH($O1204) &lt;= 10, MONTH($P1204) &gt;= 10), IF($T1204 &lt;&gt; "", $H1204/$T1204, ""), ""),"")</f>
        <v/>
      </c>
      <c r="AE1204" s="10" t="str">
        <f>IF(Overall!$A1206&lt;&gt;"",IF(AND(MONTH($O1204) &lt;= 11, MONTH($P1204) &gt;= 11), IF($T1204 &lt;&gt; "", $H1204/$T1204, ""), ""),"")</f>
        <v/>
      </c>
      <c r="AF1204" s="10" t="str">
        <f>IF(Overall!$A1206&lt;&gt;"",IF(AND(MONTH($O1204) &lt;= 12, MONTH($P1204) &gt;= 12), IF($T1204 &lt;&gt; "", $H1204/$T1204, ""), ""),"")</f>
        <v/>
      </c>
      <c r="AH1204" s="10" t="str">
        <f ca="1">IFERROR(IF(AND(NOW()&lt;= EOMONTH(DATE(YEAR($P1204),1, 1), 0), Overall!$A1206&lt;&gt;"", MONTH($O1204) &lt;= 1, MONTH($P1204) &gt;= 1), IF($T1204 &lt;&gt; "", $H1204/$T1204, ""), ""), "")</f>
        <v/>
      </c>
      <c r="AI1204" s="10" t="str">
        <f ca="1">IFERROR(IF(AND(NOW()&lt;= EOMONTH(DATE(YEAR($P1204),2, 1), 0), Overall!$A1206&lt;&gt;"", MONTH($O1204) &lt;= 2, MONTH($P1204) &gt;= 2), IF($T1204 &lt;&gt; "", $H1204/$T1204, ""), ""), "")</f>
        <v/>
      </c>
      <c r="AJ1204" s="10" t="str">
        <f ca="1">IFERROR(IF(AND(NOW()&lt;= EOMONTH(DATE(YEAR($P1204),3, 1), 0), Overall!$A1206&lt;&gt;"", MONTH($O1204) &lt;= 3, MONTH($P1204) &gt;= 3), IF($T1204 &lt;&gt; "", $H1204/$T1204, ""), ""), "")</f>
        <v/>
      </c>
      <c r="AK1204" s="10" t="str">
        <f ca="1">IFERROR(IF(AND(NOW()&lt;= EOMONTH(DATE(YEAR($P1204),4, 1), 0), Overall!$A1206&lt;&gt;"", MONTH($O1204) &lt;= 4, MONTH($P1204) &gt;= 4), IF($T1204 &lt;&gt; "", $H1204/$T1204, ""), ""), "")</f>
        <v/>
      </c>
      <c r="AL1204" s="10" t="str">
        <f ca="1">IFERROR(IF(AND(NOW()&lt;= EOMONTH(DATE(YEAR($P1204),5, 1), 0), Overall!$A1206&lt;&gt;"", MONTH($O1204) &lt;= 5, MONTH($P1204) &gt;= 5), IF($T1204 &lt;&gt; "", $H1204/$T1204, ""), ""), "")</f>
        <v/>
      </c>
      <c r="AM1204" s="10" t="str">
        <f ca="1">IFERROR(IF(AND(NOW()&lt;= EOMONTH(DATE(YEAR($P1204),6, 1), 0), Overall!$A1206&lt;&gt;"", MONTH($O1204) &lt;= 6, MONTH($P1204) &gt;= 6), IF($T1204 &lt;&gt; "", $H1204/$T1204, ""), ""), "")</f>
        <v/>
      </c>
      <c r="AN1204" s="10" t="str">
        <f ca="1">IFERROR(IF(AND(NOW()&lt;= EOMONTH(DATE(YEAR($P1204),7, 1), 0), Overall!$A1206&lt;&gt;"", MONTH($O1204) &lt;= 7, MONTH($P1204) &gt;= 7), IF($T1204 &lt;&gt; "", $H1204/$T1204, ""), ""), "")</f>
        <v/>
      </c>
      <c r="AO1204" s="10" t="str">
        <f ca="1">IFERROR(IF(AND(NOW()&lt;= EOMONTH(DATE(YEAR($P1204),8, 1), 0), Overall!$A1206&lt;&gt;"", MONTH($O1204) &lt;= 8, MONTH($P1204) &gt;= 8), IF($T1204 &lt;&gt; "", $H1204/$T1204, ""), ""), "")</f>
        <v/>
      </c>
      <c r="AP1204" s="10" t="str">
        <f ca="1">IFERROR(IF(AND(NOW()&lt;= EOMONTH(DATE(YEAR($P1204),9, 1), 0), Overall!$A1206&lt;&gt;"", MONTH($O1204) &lt;= 9, MONTH($P1204) &gt;= 9), IF($T1204 &lt;&gt; "", $H1204/$T1204, ""), ""), "")</f>
        <v/>
      </c>
      <c r="AQ1204" s="10" t="str">
        <f ca="1">IFERROR(IF(AND(NOW()&lt;= EOMONTH(DATE(YEAR($P1204),10, 1), 0), Overall!$A1206&lt;&gt;"", MONTH($O1204) &lt;= 10, MONTH($P1204) &gt;= 10), IF($T1204 &lt;&gt; "", $H1204/$T1204, ""), ""), "")</f>
        <v/>
      </c>
      <c r="AR1204" s="10" t="str">
        <f ca="1">IFERROR(IF(AND(NOW()&lt;= EOMONTH(DATE(YEAR($P1204),11, 1), 0), Overall!$A1206&lt;&gt;"", MONTH($O1204) &lt;=11, MONTH($P1204) &gt;= 11), IF($T1204 &lt;&gt; "", $H1204/$T1204, ""), ""), "")</f>
        <v/>
      </c>
      <c r="AS1204" s="10" t="str">
        <f ca="1">IFERROR(IF(AND(NOW()&lt;= EOMONTH(DATE(YEAR($P1204),12, 1), 0), Overall!$A1206&lt;&gt;"", MONTH($O1204) &lt;= 12, MONTH($P1204) &gt;= 12), IF($T1204 &lt;&gt; "", $H1204/$T1204, ""), ""), "")</f>
        <v/>
      </c>
      <c r="AT1204" s="16">
        <f t="shared" ca="1" si="38"/>
        <v>0</v>
      </c>
    </row>
    <row r="1205" spans="1:46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6" t="str">
        <f>IF(Overall!T1207&lt;&gt;"",VALUE(Overall!T1207),"")</f>
        <v/>
      </c>
      <c r="O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P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Q1205" s="7" t="str">
        <f>IF(Overall!S1207&lt;&gt;"",_xlfn.VALUETOTEXT(Overall!S1207),"")</f>
        <v/>
      </c>
      <c r="R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S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T1205" s="5" t="str">
        <f t="shared" si="37"/>
        <v/>
      </c>
      <c r="U1205" s="10" t="str">
        <f>IF(Overall!$A1207&lt;&gt;"",IF(AND(MONTH($O1205) &lt;= 1, MONTH($P1205) &gt;= 1), IF($T1205 &lt;&gt; "", $H1205/$T1205, ""), ""),"")</f>
        <v/>
      </c>
      <c r="V1205" s="10" t="str">
        <f>IF(Overall!$A1207&lt;&gt;"",IF(AND(MONTH($O1205) &lt;= 2, MONTH($P1205) &gt;= 2), IF($T1205 &lt;&gt; "", $H1205/$T1205, ""), ""),"")</f>
        <v/>
      </c>
      <c r="W1205" s="10" t="str">
        <f>IF(Overall!$A1207&lt;&gt;"",IF(AND(MONTH($O1205) &lt;= 3, MONTH($P1205) &gt;= 3), IF($T1205 &lt;&gt; "", $H1205/$T1205, ""), ""),"")</f>
        <v/>
      </c>
      <c r="X1205" s="10" t="str">
        <f>IF(Overall!$A1207&lt;&gt;"",IF(AND(MONTH($O1205) &lt;= 4, MONTH($P1205) &gt;= 4), IF($T1205 &lt;&gt; "", $H1205/$T1205, ""), ""),"")</f>
        <v/>
      </c>
      <c r="Y1205" s="10" t="str">
        <f>IF(Overall!$A1207&lt;&gt;"",IF(AND(MONTH($O1205) &lt;= 5, MONTH($P1205) &gt;= 5), IF($T1205 &lt;&gt; "", $H1205/$T1205, ""), ""),"")</f>
        <v/>
      </c>
      <c r="Z1205" s="10" t="str">
        <f>IF(Overall!$A1207&lt;&gt;"",IF(AND(MONTH($O1205) &lt;= 6, MONTH($P1205) &gt;= 6), IF($T1205 &lt;&gt; "", $H1205/$T1205, ""), ""),"")</f>
        <v/>
      </c>
      <c r="AA1205" s="10" t="str">
        <f>IF(Overall!$A1207&lt;&gt;"",IF(AND(MONTH($O1205) &lt;= 7, MONTH($P1205) &gt;= 7 ), IF($T1205 &lt;&gt; "", $H1205/$T1205, ""), ""),"")</f>
        <v/>
      </c>
      <c r="AB1205" s="10" t="str">
        <f>IF(Overall!$A1207&lt;&gt;"",IF(AND(MONTH($O1205) &lt;= 8, MONTH($P1205) &gt;= 8), IF($T1205 &lt;&gt; "", $H1205/$T1205, ""), ""),"")</f>
        <v/>
      </c>
      <c r="AC1205" s="10" t="str">
        <f>IF(Overall!$A1207&lt;&gt;"",IF(AND(MONTH($O1205) &lt;= 9, MONTH($P1205) &gt;= 9), IF($T1205 &lt;&gt; "", $H1205/$T1205, ""), ""),"")</f>
        <v/>
      </c>
      <c r="AD1205" s="10" t="str">
        <f>IF(Overall!$A1207&lt;&gt;"",IF(AND(MONTH($O1205) &lt;= 10, MONTH($P1205) &gt;= 10), IF($T1205 &lt;&gt; "", $H1205/$T1205, ""), ""),"")</f>
        <v/>
      </c>
      <c r="AE1205" s="10" t="str">
        <f>IF(Overall!$A1207&lt;&gt;"",IF(AND(MONTH($O1205) &lt;= 11, MONTH($P1205) &gt;= 11), IF($T1205 &lt;&gt; "", $H1205/$T1205, ""), ""),"")</f>
        <v/>
      </c>
      <c r="AF1205" s="10" t="str">
        <f>IF(Overall!$A1207&lt;&gt;"",IF(AND(MONTH($O1205) &lt;= 12, MONTH($P1205) &gt;= 12), IF($T1205 &lt;&gt; "", $H1205/$T1205, ""), ""),"")</f>
        <v/>
      </c>
      <c r="AH1205" s="10" t="str">
        <f ca="1">IFERROR(IF(AND(NOW()&lt;= EOMONTH(DATE(YEAR($P1205),1, 1), 0), Overall!$A1207&lt;&gt;"", MONTH($O1205) &lt;= 1, MONTH($P1205) &gt;= 1), IF($T1205 &lt;&gt; "", $H1205/$T1205, ""), ""), "")</f>
        <v/>
      </c>
      <c r="AI1205" s="10" t="str">
        <f ca="1">IFERROR(IF(AND(NOW()&lt;= EOMONTH(DATE(YEAR($P1205),2, 1), 0), Overall!$A1207&lt;&gt;"", MONTH($O1205) &lt;= 2, MONTH($P1205) &gt;= 2), IF($T1205 &lt;&gt; "", $H1205/$T1205, ""), ""), "")</f>
        <v/>
      </c>
      <c r="AJ1205" s="10" t="str">
        <f ca="1">IFERROR(IF(AND(NOW()&lt;= EOMONTH(DATE(YEAR($P1205),3, 1), 0), Overall!$A1207&lt;&gt;"", MONTH($O1205) &lt;= 3, MONTH($P1205) &gt;= 3), IF($T1205 &lt;&gt; "", $H1205/$T1205, ""), ""), "")</f>
        <v/>
      </c>
      <c r="AK1205" s="10" t="str">
        <f ca="1">IFERROR(IF(AND(NOW()&lt;= EOMONTH(DATE(YEAR($P1205),4, 1), 0), Overall!$A1207&lt;&gt;"", MONTH($O1205) &lt;= 4, MONTH($P1205) &gt;= 4), IF($T1205 &lt;&gt; "", $H1205/$T1205, ""), ""), "")</f>
        <v/>
      </c>
      <c r="AL1205" s="10" t="str">
        <f ca="1">IFERROR(IF(AND(NOW()&lt;= EOMONTH(DATE(YEAR($P1205),5, 1), 0), Overall!$A1207&lt;&gt;"", MONTH($O1205) &lt;= 5, MONTH($P1205) &gt;= 5), IF($T1205 &lt;&gt; "", $H1205/$T1205, ""), ""), "")</f>
        <v/>
      </c>
      <c r="AM1205" s="10" t="str">
        <f ca="1">IFERROR(IF(AND(NOW()&lt;= EOMONTH(DATE(YEAR($P1205),6, 1), 0), Overall!$A1207&lt;&gt;"", MONTH($O1205) &lt;= 6, MONTH($P1205) &gt;= 6), IF($T1205 &lt;&gt; "", $H1205/$T1205, ""), ""), "")</f>
        <v/>
      </c>
      <c r="AN1205" s="10" t="str">
        <f ca="1">IFERROR(IF(AND(NOW()&lt;= EOMONTH(DATE(YEAR($P1205),7, 1), 0), Overall!$A1207&lt;&gt;"", MONTH($O1205) &lt;= 7, MONTH($P1205) &gt;= 7), IF($T1205 &lt;&gt; "", $H1205/$T1205, ""), ""), "")</f>
        <v/>
      </c>
      <c r="AO1205" s="10" t="str">
        <f ca="1">IFERROR(IF(AND(NOW()&lt;= EOMONTH(DATE(YEAR($P1205),8, 1), 0), Overall!$A1207&lt;&gt;"", MONTH($O1205) &lt;= 8, MONTH($P1205) &gt;= 8), IF($T1205 &lt;&gt; "", $H1205/$T1205, ""), ""), "")</f>
        <v/>
      </c>
      <c r="AP1205" s="10" t="str">
        <f ca="1">IFERROR(IF(AND(NOW()&lt;= EOMONTH(DATE(YEAR($P1205),9, 1), 0), Overall!$A1207&lt;&gt;"", MONTH($O1205) &lt;= 9, MONTH($P1205) &gt;= 9), IF($T1205 &lt;&gt; "", $H1205/$T1205, ""), ""), "")</f>
        <v/>
      </c>
      <c r="AQ1205" s="10" t="str">
        <f ca="1">IFERROR(IF(AND(NOW()&lt;= EOMONTH(DATE(YEAR($P1205),10, 1), 0), Overall!$A1207&lt;&gt;"", MONTH($O1205) &lt;= 10, MONTH($P1205) &gt;= 10), IF($T1205 &lt;&gt; "", $H1205/$T1205, ""), ""), "")</f>
        <v/>
      </c>
      <c r="AR1205" s="10" t="str">
        <f ca="1">IFERROR(IF(AND(NOW()&lt;= EOMONTH(DATE(YEAR($P1205),11, 1), 0), Overall!$A1207&lt;&gt;"", MONTH($O1205) &lt;=11, MONTH($P1205) &gt;= 11), IF($T1205 &lt;&gt; "", $H1205/$T1205, ""), ""), "")</f>
        <v/>
      </c>
      <c r="AS1205" s="10" t="str">
        <f ca="1">IFERROR(IF(AND(NOW()&lt;= EOMONTH(DATE(YEAR($P1205),12, 1), 0), Overall!$A1207&lt;&gt;"", MONTH($O1205) &lt;= 12, MONTH($P1205) &gt;= 12), IF($T1205 &lt;&gt; "", $H1205/$T1205, ""), ""), "")</f>
        <v/>
      </c>
      <c r="AT1205" s="16">
        <f t="shared" ca="1" si="38"/>
        <v>0</v>
      </c>
    </row>
    <row r="1206" spans="1:46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6" t="str">
        <f>IF(Overall!T1208&lt;&gt;"",VALUE(Overall!T1208),"")</f>
        <v/>
      </c>
      <c r="O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P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Q1206" s="7" t="str">
        <f>IF(Overall!S1208&lt;&gt;"",_xlfn.VALUETOTEXT(Overall!S1208),"")</f>
        <v/>
      </c>
      <c r="R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S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T1206" s="5" t="str">
        <f t="shared" si="37"/>
        <v/>
      </c>
      <c r="U1206" s="10" t="str">
        <f>IF(Overall!$A1208&lt;&gt;"",IF(AND(MONTH($O1206) &lt;= 1, MONTH($P1206) &gt;= 1), IF($T1206 &lt;&gt; "", $H1206/$T1206, ""), ""),"")</f>
        <v/>
      </c>
      <c r="V1206" s="10" t="str">
        <f>IF(Overall!$A1208&lt;&gt;"",IF(AND(MONTH($O1206) &lt;= 2, MONTH($P1206) &gt;= 2), IF($T1206 &lt;&gt; "", $H1206/$T1206, ""), ""),"")</f>
        <v/>
      </c>
      <c r="W1206" s="10" t="str">
        <f>IF(Overall!$A1208&lt;&gt;"",IF(AND(MONTH($O1206) &lt;= 3, MONTH($P1206) &gt;= 3), IF($T1206 &lt;&gt; "", $H1206/$T1206, ""), ""),"")</f>
        <v/>
      </c>
      <c r="X1206" s="10" t="str">
        <f>IF(Overall!$A1208&lt;&gt;"",IF(AND(MONTH($O1206) &lt;= 4, MONTH($P1206) &gt;= 4), IF($T1206 &lt;&gt; "", $H1206/$T1206, ""), ""),"")</f>
        <v/>
      </c>
      <c r="Y1206" s="10" t="str">
        <f>IF(Overall!$A1208&lt;&gt;"",IF(AND(MONTH($O1206) &lt;= 5, MONTH($P1206) &gt;= 5), IF($T1206 &lt;&gt; "", $H1206/$T1206, ""), ""),"")</f>
        <v/>
      </c>
      <c r="Z1206" s="10" t="str">
        <f>IF(Overall!$A1208&lt;&gt;"",IF(AND(MONTH($O1206) &lt;= 6, MONTH($P1206) &gt;= 6), IF($T1206 &lt;&gt; "", $H1206/$T1206, ""), ""),"")</f>
        <v/>
      </c>
      <c r="AA1206" s="10" t="str">
        <f>IF(Overall!$A1208&lt;&gt;"",IF(AND(MONTH($O1206) &lt;= 7, MONTH($P1206) &gt;= 7 ), IF($T1206 &lt;&gt; "", $H1206/$T1206, ""), ""),"")</f>
        <v/>
      </c>
      <c r="AB1206" s="10" t="str">
        <f>IF(Overall!$A1208&lt;&gt;"",IF(AND(MONTH($O1206) &lt;= 8, MONTH($P1206) &gt;= 8), IF($T1206 &lt;&gt; "", $H1206/$T1206, ""), ""),"")</f>
        <v/>
      </c>
      <c r="AC1206" s="10" t="str">
        <f>IF(Overall!$A1208&lt;&gt;"",IF(AND(MONTH($O1206) &lt;= 9, MONTH($P1206) &gt;= 9), IF($T1206 &lt;&gt; "", $H1206/$T1206, ""), ""),"")</f>
        <v/>
      </c>
      <c r="AD1206" s="10" t="str">
        <f>IF(Overall!$A1208&lt;&gt;"",IF(AND(MONTH($O1206) &lt;= 10, MONTH($P1206) &gt;= 10), IF($T1206 &lt;&gt; "", $H1206/$T1206, ""), ""),"")</f>
        <v/>
      </c>
      <c r="AE1206" s="10" t="str">
        <f>IF(Overall!$A1208&lt;&gt;"",IF(AND(MONTH($O1206) &lt;= 11, MONTH($P1206) &gt;= 11), IF($T1206 &lt;&gt; "", $H1206/$T1206, ""), ""),"")</f>
        <v/>
      </c>
      <c r="AF1206" s="10" t="str">
        <f>IF(Overall!$A1208&lt;&gt;"",IF(AND(MONTH($O1206) &lt;= 12, MONTH($P1206) &gt;= 12), IF($T1206 &lt;&gt; "", $H1206/$T1206, ""), ""),"")</f>
        <v/>
      </c>
      <c r="AH1206" s="10" t="str">
        <f ca="1">IFERROR(IF(AND(NOW()&lt;= EOMONTH(DATE(YEAR($P1206),1, 1), 0), Overall!$A1208&lt;&gt;"", MONTH($O1206) &lt;= 1, MONTH($P1206) &gt;= 1), IF($T1206 &lt;&gt; "", $H1206/$T1206, ""), ""), "")</f>
        <v/>
      </c>
      <c r="AI1206" s="10" t="str">
        <f ca="1">IFERROR(IF(AND(NOW()&lt;= EOMONTH(DATE(YEAR($P1206),2, 1), 0), Overall!$A1208&lt;&gt;"", MONTH($O1206) &lt;= 2, MONTH($P1206) &gt;= 2), IF($T1206 &lt;&gt; "", $H1206/$T1206, ""), ""), "")</f>
        <v/>
      </c>
      <c r="AJ1206" s="10" t="str">
        <f ca="1">IFERROR(IF(AND(NOW()&lt;= EOMONTH(DATE(YEAR($P1206),3, 1), 0), Overall!$A1208&lt;&gt;"", MONTH($O1206) &lt;= 3, MONTH($P1206) &gt;= 3), IF($T1206 &lt;&gt; "", $H1206/$T1206, ""), ""), "")</f>
        <v/>
      </c>
      <c r="AK1206" s="10" t="str">
        <f ca="1">IFERROR(IF(AND(NOW()&lt;= EOMONTH(DATE(YEAR($P1206),4, 1), 0), Overall!$A1208&lt;&gt;"", MONTH($O1206) &lt;= 4, MONTH($P1206) &gt;= 4), IF($T1206 &lt;&gt; "", $H1206/$T1206, ""), ""), "")</f>
        <v/>
      </c>
      <c r="AL1206" s="10" t="str">
        <f ca="1">IFERROR(IF(AND(NOW()&lt;= EOMONTH(DATE(YEAR($P1206),5, 1), 0), Overall!$A1208&lt;&gt;"", MONTH($O1206) &lt;= 5, MONTH($P1206) &gt;= 5), IF($T1206 &lt;&gt; "", $H1206/$T1206, ""), ""), "")</f>
        <v/>
      </c>
      <c r="AM1206" s="10" t="str">
        <f ca="1">IFERROR(IF(AND(NOW()&lt;= EOMONTH(DATE(YEAR($P1206),6, 1), 0), Overall!$A1208&lt;&gt;"", MONTH($O1206) &lt;= 6, MONTH($P1206) &gt;= 6), IF($T1206 &lt;&gt; "", $H1206/$T1206, ""), ""), "")</f>
        <v/>
      </c>
      <c r="AN1206" s="10" t="str">
        <f ca="1">IFERROR(IF(AND(NOW()&lt;= EOMONTH(DATE(YEAR($P1206),7, 1), 0), Overall!$A1208&lt;&gt;"", MONTH($O1206) &lt;= 7, MONTH($P1206) &gt;= 7), IF($T1206 &lt;&gt; "", $H1206/$T1206, ""), ""), "")</f>
        <v/>
      </c>
      <c r="AO1206" s="10" t="str">
        <f ca="1">IFERROR(IF(AND(NOW()&lt;= EOMONTH(DATE(YEAR($P1206),8, 1), 0), Overall!$A1208&lt;&gt;"", MONTH($O1206) &lt;= 8, MONTH($P1206) &gt;= 8), IF($T1206 &lt;&gt; "", $H1206/$T1206, ""), ""), "")</f>
        <v/>
      </c>
      <c r="AP1206" s="10" t="str">
        <f ca="1">IFERROR(IF(AND(NOW()&lt;= EOMONTH(DATE(YEAR($P1206),9, 1), 0), Overall!$A1208&lt;&gt;"", MONTH($O1206) &lt;= 9, MONTH($P1206) &gt;= 9), IF($T1206 &lt;&gt; "", $H1206/$T1206, ""), ""), "")</f>
        <v/>
      </c>
      <c r="AQ1206" s="10" t="str">
        <f ca="1">IFERROR(IF(AND(NOW()&lt;= EOMONTH(DATE(YEAR($P1206),10, 1), 0), Overall!$A1208&lt;&gt;"", MONTH($O1206) &lt;= 10, MONTH($P1206) &gt;= 10), IF($T1206 &lt;&gt; "", $H1206/$T1206, ""), ""), "")</f>
        <v/>
      </c>
      <c r="AR1206" s="10" t="str">
        <f ca="1">IFERROR(IF(AND(NOW()&lt;= EOMONTH(DATE(YEAR($P1206),11, 1), 0), Overall!$A1208&lt;&gt;"", MONTH($O1206) &lt;=11, MONTH($P1206) &gt;= 11), IF($T1206 &lt;&gt; "", $H1206/$T1206, ""), ""), "")</f>
        <v/>
      </c>
      <c r="AS1206" s="10" t="str">
        <f ca="1">IFERROR(IF(AND(NOW()&lt;= EOMONTH(DATE(YEAR($P1206),12, 1), 0), Overall!$A1208&lt;&gt;"", MONTH($O1206) &lt;= 12, MONTH($P1206) &gt;= 12), IF($T1206 &lt;&gt; "", $H1206/$T1206, ""), ""), "")</f>
        <v/>
      </c>
      <c r="AT1206" s="16">
        <f t="shared" ca="1" si="38"/>
        <v>0</v>
      </c>
    </row>
    <row r="1207" spans="1:46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6" t="str">
        <f>IF(Overall!T1209&lt;&gt;"",VALUE(Overall!T1209),"")</f>
        <v/>
      </c>
      <c r="O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P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Q1207" s="7" t="str">
        <f>IF(Overall!S1209&lt;&gt;"",_xlfn.VALUETOTEXT(Overall!S1209),"")</f>
        <v/>
      </c>
      <c r="R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S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T1207" s="5" t="str">
        <f t="shared" si="37"/>
        <v/>
      </c>
      <c r="U1207" s="10" t="str">
        <f>IF(Overall!$A1209&lt;&gt;"",IF(AND(MONTH($O1207) &lt;= 1, MONTH($P1207) &gt;= 1), IF($T1207 &lt;&gt; "", $H1207/$T1207, ""), ""),"")</f>
        <v/>
      </c>
      <c r="V1207" s="10" t="str">
        <f>IF(Overall!$A1209&lt;&gt;"",IF(AND(MONTH($O1207) &lt;= 2, MONTH($P1207) &gt;= 2), IF($T1207 &lt;&gt; "", $H1207/$T1207, ""), ""),"")</f>
        <v/>
      </c>
      <c r="W1207" s="10" t="str">
        <f>IF(Overall!$A1209&lt;&gt;"",IF(AND(MONTH($O1207) &lt;= 3, MONTH($P1207) &gt;= 3), IF($T1207 &lt;&gt; "", $H1207/$T1207, ""), ""),"")</f>
        <v/>
      </c>
      <c r="X1207" s="10" t="str">
        <f>IF(Overall!$A1209&lt;&gt;"",IF(AND(MONTH($O1207) &lt;= 4, MONTH($P1207) &gt;= 4), IF($T1207 &lt;&gt; "", $H1207/$T1207, ""), ""),"")</f>
        <v/>
      </c>
      <c r="Y1207" s="10" t="str">
        <f>IF(Overall!$A1209&lt;&gt;"",IF(AND(MONTH($O1207) &lt;= 5, MONTH($P1207) &gt;= 5), IF($T1207 &lt;&gt; "", $H1207/$T1207, ""), ""),"")</f>
        <v/>
      </c>
      <c r="Z1207" s="10" t="str">
        <f>IF(Overall!$A1209&lt;&gt;"",IF(AND(MONTH($O1207) &lt;= 6, MONTH($P1207) &gt;= 6), IF($T1207 &lt;&gt; "", $H1207/$T1207, ""), ""),"")</f>
        <v/>
      </c>
      <c r="AA1207" s="10" t="str">
        <f>IF(Overall!$A1209&lt;&gt;"",IF(AND(MONTH($O1207) &lt;= 7, MONTH($P1207) &gt;= 7 ), IF($T1207 &lt;&gt; "", $H1207/$T1207, ""), ""),"")</f>
        <v/>
      </c>
      <c r="AB1207" s="10" t="str">
        <f>IF(Overall!$A1209&lt;&gt;"",IF(AND(MONTH($O1207) &lt;= 8, MONTH($P1207) &gt;= 8), IF($T1207 &lt;&gt; "", $H1207/$T1207, ""), ""),"")</f>
        <v/>
      </c>
      <c r="AC1207" s="10" t="str">
        <f>IF(Overall!$A1209&lt;&gt;"",IF(AND(MONTH($O1207) &lt;= 9, MONTH($P1207) &gt;= 9), IF($T1207 &lt;&gt; "", $H1207/$T1207, ""), ""),"")</f>
        <v/>
      </c>
      <c r="AD1207" s="10" t="str">
        <f>IF(Overall!$A1209&lt;&gt;"",IF(AND(MONTH($O1207) &lt;= 10, MONTH($P1207) &gt;= 10), IF($T1207 &lt;&gt; "", $H1207/$T1207, ""), ""),"")</f>
        <v/>
      </c>
      <c r="AE1207" s="10" t="str">
        <f>IF(Overall!$A1209&lt;&gt;"",IF(AND(MONTH($O1207) &lt;= 11, MONTH($P1207) &gt;= 11), IF($T1207 &lt;&gt; "", $H1207/$T1207, ""), ""),"")</f>
        <v/>
      </c>
      <c r="AF1207" s="10" t="str">
        <f>IF(Overall!$A1209&lt;&gt;"",IF(AND(MONTH($O1207) &lt;= 12, MONTH($P1207) &gt;= 12), IF($T1207 &lt;&gt; "", $H1207/$T1207, ""), ""),"")</f>
        <v/>
      </c>
      <c r="AH1207" s="10" t="str">
        <f ca="1">IFERROR(IF(AND(NOW()&lt;= EOMONTH(DATE(YEAR($P1207),1, 1), 0), Overall!$A1209&lt;&gt;"", MONTH($O1207) &lt;= 1, MONTH($P1207) &gt;= 1), IF($T1207 &lt;&gt; "", $H1207/$T1207, ""), ""), "")</f>
        <v/>
      </c>
      <c r="AI1207" s="10" t="str">
        <f ca="1">IFERROR(IF(AND(NOW()&lt;= EOMONTH(DATE(YEAR($P1207),2, 1), 0), Overall!$A1209&lt;&gt;"", MONTH($O1207) &lt;= 2, MONTH($P1207) &gt;= 2), IF($T1207 &lt;&gt; "", $H1207/$T1207, ""), ""), "")</f>
        <v/>
      </c>
      <c r="AJ1207" s="10" t="str">
        <f ca="1">IFERROR(IF(AND(NOW()&lt;= EOMONTH(DATE(YEAR($P1207),3, 1), 0), Overall!$A1209&lt;&gt;"", MONTH($O1207) &lt;= 3, MONTH($P1207) &gt;= 3), IF($T1207 &lt;&gt; "", $H1207/$T1207, ""), ""), "")</f>
        <v/>
      </c>
      <c r="AK1207" s="10" t="str">
        <f ca="1">IFERROR(IF(AND(NOW()&lt;= EOMONTH(DATE(YEAR($P1207),4, 1), 0), Overall!$A1209&lt;&gt;"", MONTH($O1207) &lt;= 4, MONTH($P1207) &gt;= 4), IF($T1207 &lt;&gt; "", $H1207/$T1207, ""), ""), "")</f>
        <v/>
      </c>
      <c r="AL1207" s="10" t="str">
        <f ca="1">IFERROR(IF(AND(NOW()&lt;= EOMONTH(DATE(YEAR($P1207),5, 1), 0), Overall!$A1209&lt;&gt;"", MONTH($O1207) &lt;= 5, MONTH($P1207) &gt;= 5), IF($T1207 &lt;&gt; "", $H1207/$T1207, ""), ""), "")</f>
        <v/>
      </c>
      <c r="AM1207" s="10" t="str">
        <f ca="1">IFERROR(IF(AND(NOW()&lt;= EOMONTH(DATE(YEAR($P1207),6, 1), 0), Overall!$A1209&lt;&gt;"", MONTH($O1207) &lt;= 6, MONTH($P1207) &gt;= 6), IF($T1207 &lt;&gt; "", $H1207/$T1207, ""), ""), "")</f>
        <v/>
      </c>
      <c r="AN1207" s="10" t="str">
        <f ca="1">IFERROR(IF(AND(NOW()&lt;= EOMONTH(DATE(YEAR($P1207),7, 1), 0), Overall!$A1209&lt;&gt;"", MONTH($O1207) &lt;= 7, MONTH($P1207) &gt;= 7), IF($T1207 &lt;&gt; "", $H1207/$T1207, ""), ""), "")</f>
        <v/>
      </c>
      <c r="AO1207" s="10" t="str">
        <f ca="1">IFERROR(IF(AND(NOW()&lt;= EOMONTH(DATE(YEAR($P1207),8, 1), 0), Overall!$A1209&lt;&gt;"", MONTH($O1207) &lt;= 8, MONTH($P1207) &gt;= 8), IF($T1207 &lt;&gt; "", $H1207/$T1207, ""), ""), "")</f>
        <v/>
      </c>
      <c r="AP1207" s="10" t="str">
        <f ca="1">IFERROR(IF(AND(NOW()&lt;= EOMONTH(DATE(YEAR($P1207),9, 1), 0), Overall!$A1209&lt;&gt;"", MONTH($O1207) &lt;= 9, MONTH($P1207) &gt;= 9), IF($T1207 &lt;&gt; "", $H1207/$T1207, ""), ""), "")</f>
        <v/>
      </c>
      <c r="AQ1207" s="10" t="str">
        <f ca="1">IFERROR(IF(AND(NOW()&lt;= EOMONTH(DATE(YEAR($P1207),10, 1), 0), Overall!$A1209&lt;&gt;"", MONTH($O1207) &lt;= 10, MONTH($P1207) &gt;= 10), IF($T1207 &lt;&gt; "", $H1207/$T1207, ""), ""), "")</f>
        <v/>
      </c>
      <c r="AR1207" s="10" t="str">
        <f ca="1">IFERROR(IF(AND(NOW()&lt;= EOMONTH(DATE(YEAR($P1207),11, 1), 0), Overall!$A1209&lt;&gt;"", MONTH($O1207) &lt;=11, MONTH($P1207) &gt;= 11), IF($T1207 &lt;&gt; "", $H1207/$T1207, ""), ""), "")</f>
        <v/>
      </c>
      <c r="AS1207" s="10" t="str">
        <f ca="1">IFERROR(IF(AND(NOW()&lt;= EOMONTH(DATE(YEAR($P1207),12, 1), 0), Overall!$A1209&lt;&gt;"", MONTH($O1207) &lt;= 12, MONTH($P1207) &gt;= 12), IF($T1207 &lt;&gt; "", $H1207/$T1207, ""), ""), "")</f>
        <v/>
      </c>
      <c r="AT1207" s="16">
        <f t="shared" ca="1" si="38"/>
        <v>0</v>
      </c>
    </row>
    <row r="1208" spans="1:46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6" t="str">
        <f>IF(Overall!T1210&lt;&gt;"",VALUE(Overall!T1210),"")</f>
        <v/>
      </c>
      <c r="O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P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Q1208" s="7" t="str">
        <f>IF(Overall!S1210&lt;&gt;"",_xlfn.VALUETOTEXT(Overall!S1210),"")</f>
        <v/>
      </c>
      <c r="R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S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T1208" s="5" t="str">
        <f t="shared" si="37"/>
        <v/>
      </c>
      <c r="U1208" s="10" t="str">
        <f>IF(Overall!$A1210&lt;&gt;"",IF(AND(MONTH($O1208) &lt;= 1, MONTH($P1208) &gt;= 1), IF($T1208 &lt;&gt; "", $H1208/$T1208, ""), ""),"")</f>
        <v/>
      </c>
      <c r="V1208" s="10" t="str">
        <f>IF(Overall!$A1210&lt;&gt;"",IF(AND(MONTH($O1208) &lt;= 2, MONTH($P1208) &gt;= 2), IF($T1208 &lt;&gt; "", $H1208/$T1208, ""), ""),"")</f>
        <v/>
      </c>
      <c r="W1208" s="10" t="str">
        <f>IF(Overall!$A1210&lt;&gt;"",IF(AND(MONTH($O1208) &lt;= 3, MONTH($P1208) &gt;= 3), IF($T1208 &lt;&gt; "", $H1208/$T1208, ""), ""),"")</f>
        <v/>
      </c>
      <c r="X1208" s="10" t="str">
        <f>IF(Overall!$A1210&lt;&gt;"",IF(AND(MONTH($O1208) &lt;= 4, MONTH($P1208) &gt;= 4), IF($T1208 &lt;&gt; "", $H1208/$T1208, ""), ""),"")</f>
        <v/>
      </c>
      <c r="Y1208" s="10" t="str">
        <f>IF(Overall!$A1210&lt;&gt;"",IF(AND(MONTH($O1208) &lt;= 5, MONTH($P1208) &gt;= 5), IF($T1208 &lt;&gt; "", $H1208/$T1208, ""), ""),"")</f>
        <v/>
      </c>
      <c r="Z1208" s="10" t="str">
        <f>IF(Overall!$A1210&lt;&gt;"",IF(AND(MONTH($O1208) &lt;= 6, MONTH($P1208) &gt;= 6), IF($T1208 &lt;&gt; "", $H1208/$T1208, ""), ""),"")</f>
        <v/>
      </c>
      <c r="AA1208" s="10" t="str">
        <f>IF(Overall!$A1210&lt;&gt;"",IF(AND(MONTH($O1208) &lt;= 7, MONTH($P1208) &gt;= 7 ), IF($T1208 &lt;&gt; "", $H1208/$T1208, ""), ""),"")</f>
        <v/>
      </c>
      <c r="AB1208" s="10" t="str">
        <f>IF(Overall!$A1210&lt;&gt;"",IF(AND(MONTH($O1208) &lt;= 8, MONTH($P1208) &gt;= 8), IF($T1208 &lt;&gt; "", $H1208/$T1208, ""), ""),"")</f>
        <v/>
      </c>
      <c r="AC1208" s="10" t="str">
        <f>IF(Overall!$A1210&lt;&gt;"",IF(AND(MONTH($O1208) &lt;= 9, MONTH($P1208) &gt;= 9), IF($T1208 &lt;&gt; "", $H1208/$T1208, ""), ""),"")</f>
        <v/>
      </c>
      <c r="AD1208" s="10" t="str">
        <f>IF(Overall!$A1210&lt;&gt;"",IF(AND(MONTH($O1208) &lt;= 10, MONTH($P1208) &gt;= 10), IF($T1208 &lt;&gt; "", $H1208/$T1208, ""), ""),"")</f>
        <v/>
      </c>
      <c r="AE1208" s="10" t="str">
        <f>IF(Overall!$A1210&lt;&gt;"",IF(AND(MONTH($O1208) &lt;= 11, MONTH($P1208) &gt;= 11), IF($T1208 &lt;&gt; "", $H1208/$T1208, ""), ""),"")</f>
        <v/>
      </c>
      <c r="AF1208" s="10" t="str">
        <f>IF(Overall!$A1210&lt;&gt;"",IF(AND(MONTH($O1208) &lt;= 12, MONTH($P1208) &gt;= 12), IF($T1208 &lt;&gt; "", $H1208/$T1208, ""), ""),"")</f>
        <v/>
      </c>
      <c r="AH1208" s="10" t="str">
        <f ca="1">IFERROR(IF(AND(NOW()&lt;= EOMONTH(DATE(YEAR($P1208),1, 1), 0), Overall!$A1210&lt;&gt;"", MONTH($O1208) &lt;= 1, MONTH($P1208) &gt;= 1), IF($T1208 &lt;&gt; "", $H1208/$T1208, ""), ""), "")</f>
        <v/>
      </c>
      <c r="AI1208" s="10" t="str">
        <f ca="1">IFERROR(IF(AND(NOW()&lt;= EOMONTH(DATE(YEAR($P1208),2, 1), 0), Overall!$A1210&lt;&gt;"", MONTH($O1208) &lt;= 2, MONTH($P1208) &gt;= 2), IF($T1208 &lt;&gt; "", $H1208/$T1208, ""), ""), "")</f>
        <v/>
      </c>
      <c r="AJ1208" s="10" t="str">
        <f ca="1">IFERROR(IF(AND(NOW()&lt;= EOMONTH(DATE(YEAR($P1208),3, 1), 0), Overall!$A1210&lt;&gt;"", MONTH($O1208) &lt;= 3, MONTH($P1208) &gt;= 3), IF($T1208 &lt;&gt; "", $H1208/$T1208, ""), ""), "")</f>
        <v/>
      </c>
      <c r="AK1208" s="10" t="str">
        <f ca="1">IFERROR(IF(AND(NOW()&lt;= EOMONTH(DATE(YEAR($P1208),4, 1), 0), Overall!$A1210&lt;&gt;"", MONTH($O1208) &lt;= 4, MONTH($P1208) &gt;= 4), IF($T1208 &lt;&gt; "", $H1208/$T1208, ""), ""), "")</f>
        <v/>
      </c>
      <c r="AL1208" s="10" t="str">
        <f ca="1">IFERROR(IF(AND(NOW()&lt;= EOMONTH(DATE(YEAR($P1208),5, 1), 0), Overall!$A1210&lt;&gt;"", MONTH($O1208) &lt;= 5, MONTH($P1208) &gt;= 5), IF($T1208 &lt;&gt; "", $H1208/$T1208, ""), ""), "")</f>
        <v/>
      </c>
      <c r="AM1208" s="10" t="str">
        <f ca="1">IFERROR(IF(AND(NOW()&lt;= EOMONTH(DATE(YEAR($P1208),6, 1), 0), Overall!$A1210&lt;&gt;"", MONTH($O1208) &lt;= 6, MONTH($P1208) &gt;= 6), IF($T1208 &lt;&gt; "", $H1208/$T1208, ""), ""), "")</f>
        <v/>
      </c>
      <c r="AN1208" s="10" t="str">
        <f ca="1">IFERROR(IF(AND(NOW()&lt;= EOMONTH(DATE(YEAR($P1208),7, 1), 0), Overall!$A1210&lt;&gt;"", MONTH($O1208) &lt;= 7, MONTH($P1208) &gt;= 7), IF($T1208 &lt;&gt; "", $H1208/$T1208, ""), ""), "")</f>
        <v/>
      </c>
      <c r="AO1208" s="10" t="str">
        <f ca="1">IFERROR(IF(AND(NOW()&lt;= EOMONTH(DATE(YEAR($P1208),8, 1), 0), Overall!$A1210&lt;&gt;"", MONTH($O1208) &lt;= 8, MONTH($P1208) &gt;= 8), IF($T1208 &lt;&gt; "", $H1208/$T1208, ""), ""), "")</f>
        <v/>
      </c>
      <c r="AP1208" s="10" t="str">
        <f ca="1">IFERROR(IF(AND(NOW()&lt;= EOMONTH(DATE(YEAR($P1208),9, 1), 0), Overall!$A1210&lt;&gt;"", MONTH($O1208) &lt;= 9, MONTH($P1208) &gt;= 9), IF($T1208 &lt;&gt; "", $H1208/$T1208, ""), ""), "")</f>
        <v/>
      </c>
      <c r="AQ1208" s="10" t="str">
        <f ca="1">IFERROR(IF(AND(NOW()&lt;= EOMONTH(DATE(YEAR($P1208),10, 1), 0), Overall!$A1210&lt;&gt;"", MONTH($O1208) &lt;= 10, MONTH($P1208) &gt;= 10), IF($T1208 &lt;&gt; "", $H1208/$T1208, ""), ""), "")</f>
        <v/>
      </c>
      <c r="AR1208" s="10" t="str">
        <f ca="1">IFERROR(IF(AND(NOW()&lt;= EOMONTH(DATE(YEAR($P1208),11, 1), 0), Overall!$A1210&lt;&gt;"", MONTH($O1208) &lt;=11, MONTH($P1208) &gt;= 11), IF($T1208 &lt;&gt; "", $H1208/$T1208, ""), ""), "")</f>
        <v/>
      </c>
      <c r="AS1208" s="10" t="str">
        <f ca="1">IFERROR(IF(AND(NOW()&lt;= EOMONTH(DATE(YEAR($P1208),12, 1), 0), Overall!$A1210&lt;&gt;"", MONTH($O1208) &lt;= 12, MONTH($P1208) &gt;= 12), IF($T1208 &lt;&gt; "", $H1208/$T1208, ""), ""), "")</f>
        <v/>
      </c>
      <c r="AT1208" s="16">
        <f t="shared" ca="1" si="38"/>
        <v>0</v>
      </c>
    </row>
  </sheetData>
  <phoneticPr fontId="4" type="noConversion"/>
  <conditionalFormatting sqref="U2:AF1208">
    <cfRule type="expression" dxfId="1" priority="2">
      <formula>MOD(ROW(),2)</formula>
    </cfRule>
  </conditionalFormatting>
  <conditionalFormatting sqref="AH2:AS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3"/>
  <sheetViews>
    <sheetView workbookViewId="0">
      <selection activeCell="C24" sqref="C24"/>
    </sheetView>
  </sheetViews>
  <sheetFormatPr defaultRowHeight="15" x14ac:dyDescent="0.25"/>
  <cols>
    <col min="1" max="1" width="48.5703125" bestFit="1" customWidth="1"/>
    <col min="2" max="2" width="26" bestFit="1" customWidth="1"/>
    <col min="3" max="3" width="33.5703125" bestFit="1" customWidth="1"/>
    <col min="4" max="4" width="17.42578125" bestFit="1" customWidth="1"/>
  </cols>
  <sheetData>
    <row r="1" spans="1:3" x14ac:dyDescent="0.25">
      <c r="A1" s="1" t="s">
        <v>1474</v>
      </c>
      <c r="B1" s="1" t="s">
        <v>1475</v>
      </c>
      <c r="C1" s="1" t="s">
        <v>1476</v>
      </c>
    </row>
    <row r="2" spans="1:3" x14ac:dyDescent="0.25">
      <c r="A2" t="s">
        <v>2288</v>
      </c>
      <c r="B2" t="s">
        <v>2506</v>
      </c>
      <c r="C2" t="s">
        <v>141</v>
      </c>
    </row>
    <row r="3" spans="1:3" x14ac:dyDescent="0.25">
      <c r="A3" t="s">
        <v>9</v>
      </c>
      <c r="B3" t="s">
        <v>3033</v>
      </c>
      <c r="C3" t="s">
        <v>3034</v>
      </c>
    </row>
    <row r="4" spans="1:3" x14ac:dyDescent="0.25">
      <c r="B4" t="s">
        <v>2400</v>
      </c>
    </row>
    <row r="5" spans="1:3" x14ac:dyDescent="0.25">
      <c r="A5" t="s">
        <v>17</v>
      </c>
      <c r="B5" t="s">
        <v>2506</v>
      </c>
      <c r="C5" t="s">
        <v>141</v>
      </c>
    </row>
    <row r="6" spans="1:3" x14ac:dyDescent="0.25">
      <c r="B6" t="s">
        <v>2400</v>
      </c>
    </row>
    <row r="7" spans="1:3" x14ac:dyDescent="0.25">
      <c r="A7" t="s">
        <v>1676</v>
      </c>
      <c r="B7" t="s">
        <v>3036</v>
      </c>
      <c r="C7" t="s">
        <v>3037</v>
      </c>
    </row>
    <row r="8" spans="1:3" x14ac:dyDescent="0.25">
      <c r="B8" t="s">
        <v>2400</v>
      </c>
    </row>
    <row r="9" spans="1:3" x14ac:dyDescent="0.25">
      <c r="A9" t="s">
        <v>10</v>
      </c>
      <c r="B9" t="s">
        <v>3038</v>
      </c>
      <c r="C9" t="s">
        <v>142</v>
      </c>
    </row>
    <row r="10" spans="1:3" x14ac:dyDescent="0.25">
      <c r="B10" t="s">
        <v>2438</v>
      </c>
    </row>
    <row r="11" spans="1:3" x14ac:dyDescent="0.25">
      <c r="A11" t="s">
        <v>11</v>
      </c>
      <c r="B11" t="s">
        <v>2617</v>
      </c>
      <c r="C11" t="s">
        <v>142</v>
      </c>
    </row>
    <row r="12" spans="1:3" x14ac:dyDescent="0.25">
      <c r="B12" t="s">
        <v>2400</v>
      </c>
    </row>
    <row r="13" spans="1:3" x14ac:dyDescent="0.25">
      <c r="A13" t="s">
        <v>12</v>
      </c>
      <c r="B13" t="s">
        <v>3035</v>
      </c>
      <c r="C13" t="s">
        <v>142</v>
      </c>
    </row>
    <row r="14" spans="1:3" x14ac:dyDescent="0.25">
      <c r="B14" t="s">
        <v>2439</v>
      </c>
    </row>
    <row r="15" spans="1:3" x14ac:dyDescent="0.25">
      <c r="A15" t="s">
        <v>13</v>
      </c>
      <c r="B15" t="s">
        <v>3039</v>
      </c>
      <c r="C15" t="s">
        <v>3040</v>
      </c>
    </row>
    <row r="16" spans="1:3" x14ac:dyDescent="0.25">
      <c r="B16" t="s">
        <v>2400</v>
      </c>
    </row>
    <row r="17" spans="1:3" x14ac:dyDescent="0.25">
      <c r="A17" t="s">
        <v>14</v>
      </c>
      <c r="B17" t="s">
        <v>3039</v>
      </c>
      <c r="C17" t="s">
        <v>3040</v>
      </c>
    </row>
    <row r="18" spans="1:3" x14ac:dyDescent="0.25">
      <c r="B18" t="s">
        <v>2400</v>
      </c>
    </row>
    <row r="19" spans="1:3" x14ac:dyDescent="0.25">
      <c r="A19" t="s">
        <v>15</v>
      </c>
      <c r="B19" t="s">
        <v>3041</v>
      </c>
      <c r="C19" t="s">
        <v>3042</v>
      </c>
    </row>
    <row r="20" spans="1:3" x14ac:dyDescent="0.25">
      <c r="B20" t="s">
        <v>2440</v>
      </c>
    </row>
    <row r="21" spans="1:3" x14ac:dyDescent="0.25">
      <c r="A21" t="s">
        <v>2286</v>
      </c>
      <c r="B21" t="s">
        <v>3043</v>
      </c>
      <c r="C21" t="s">
        <v>3044</v>
      </c>
    </row>
    <row r="22" spans="1:3" x14ac:dyDescent="0.25">
      <c r="A22" t="s">
        <v>16</v>
      </c>
      <c r="B22" t="s">
        <v>3045</v>
      </c>
      <c r="C22" t="s">
        <v>142</v>
      </c>
    </row>
    <row r="23" spans="1:3" x14ac:dyDescent="0.25">
      <c r="B23" t="s">
        <v>2441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D13"/>
  <sheetViews>
    <sheetView workbookViewId="0">
      <selection activeCell="C17" sqref="C17"/>
    </sheetView>
  </sheetViews>
  <sheetFormatPr defaultRowHeight="15" x14ac:dyDescent="0.25"/>
  <cols>
    <col min="1" max="1" width="46.5703125" bestFit="1" customWidth="1"/>
    <col min="2" max="2" width="23.7109375" style="5" bestFit="1" customWidth="1"/>
    <col min="3" max="3" width="31.28515625" style="3" bestFit="1" customWidth="1"/>
    <col min="4" max="4" width="14.85546875" bestFit="1" customWidth="1"/>
  </cols>
  <sheetData>
    <row r="1" spans="1:4" x14ac:dyDescent="0.25">
      <c r="A1" s="13" t="s">
        <v>1474</v>
      </c>
      <c r="B1" s="13" t="s">
        <v>1660</v>
      </c>
      <c r="C1" s="23" t="s">
        <v>1477</v>
      </c>
      <c r="D1" s="13" t="s">
        <v>1478</v>
      </c>
    </row>
    <row r="2" spans="1:4" x14ac:dyDescent="0.25">
      <c r="A2" s="14" t="str">
        <f>_xlfn.VALUETOTEXT(Credit_Limit!A2)</f>
        <v>Australia And New Zealand Banking Group Limited</v>
      </c>
      <c r="B2" s="5" t="s">
        <v>2302</v>
      </c>
      <c r="C2" s="22" t="str">
        <f>_xlfn.XLOOKUP($A2, Credit_Limit!$A:$A, Credit_Limit!$B:$B, 0)</f>
        <v>59000000</v>
      </c>
      <c r="D2" s="15">
        <f ca="1">SUMIFS(Overall_data!AT:AT,Overall_data!F:F,Credit_Limit_data!A2)</f>
        <v>1500000</v>
      </c>
    </row>
    <row r="3" spans="1:4" x14ac:dyDescent="0.25">
      <c r="A3" s="14" t="str">
        <f>_xlfn.VALUETOTEXT(Credit_Limit!A3)</f>
        <v>BNP Paribas SA</v>
      </c>
      <c r="B3" s="5" t="s">
        <v>1662</v>
      </c>
      <c r="C3" s="22" t="str">
        <f>_xlfn.XLOOKUP($A3, Credit_Limit!$A:$A, Credit_Limit!$B:$B, 0)</f>
        <v>57500000</v>
      </c>
      <c r="D3" s="15">
        <f ca="1">SUMIFS(Overall_data!AT:AT,Overall_data!F:F,Credit_Limit_data!A3)</f>
        <v>2500000</v>
      </c>
    </row>
    <row r="4" spans="1:4" x14ac:dyDescent="0.25">
      <c r="A4" s="14" t="str">
        <f>_xlfn.VALUETOTEXT(Credit_Limit!A5)</f>
        <v>CIMB Bank Bhd</v>
      </c>
      <c r="B4" s="5" t="s">
        <v>1664</v>
      </c>
      <c r="C4" s="22" t="str">
        <f>_xlfn.XLOOKUP($A4, Credit_Limit!$A:$A, Credit_Limit!$B:$B, 0)</f>
        <v>59000000</v>
      </c>
      <c r="D4" s="15">
        <f ca="1">SUMIFS(Overall_data!AT:AT,Overall_data!F:F,Credit_Limit_data!A5)</f>
        <v>3000000</v>
      </c>
    </row>
    <row r="5" spans="1:4" x14ac:dyDescent="0.25">
      <c r="A5" s="14" t="str">
        <f>_xlfn.VALUETOTEXT(Credit_Limit!A7)</f>
        <v>CIMB Islamic Bank Berhad</v>
      </c>
      <c r="B5" s="5" t="s">
        <v>1691</v>
      </c>
      <c r="C5" s="22" t="str">
        <f>_xlfn.XLOOKUP($A5, Credit_Limit!$A:$A, Credit_Limit!$B:$B, 0)</f>
        <v>58000000</v>
      </c>
      <c r="D5" s="15">
        <f ca="1">SUMIFS(Overall_data!AT:AT,Overall_data!F:F,Credit_Limit_data!A5)</f>
        <v>3000000</v>
      </c>
    </row>
    <row r="6" spans="1:4" x14ac:dyDescent="0.25">
      <c r="A6" s="14" t="str">
        <f>_xlfn.VALUETOTEXT(Credit_Limit!A9)</f>
        <v>Citibank Bhd</v>
      </c>
      <c r="B6" s="5" t="s">
        <v>1665</v>
      </c>
      <c r="C6" s="22" t="str">
        <f>_xlfn.XLOOKUP($A6, Credit_Limit!$A:$A, Credit_Limit!$B:$B, 0)</f>
        <v>29700000</v>
      </c>
      <c r="D6" s="15">
        <f ca="1">SUMIFS(Overall_data!AT:AT,Overall_data!F:F,Credit_Limit_data!A6)</f>
        <v>2000000</v>
      </c>
    </row>
    <row r="7" spans="1:4" x14ac:dyDescent="0.25">
      <c r="A7" s="14" t="str">
        <f>_xlfn.VALUETOTEXT(Credit_Limit!A11)</f>
        <v>JP Morgan Chase Bank NA</v>
      </c>
      <c r="B7" s="5" t="s">
        <v>1663</v>
      </c>
      <c r="C7" s="22" t="str">
        <f>_xlfn.XLOOKUP($A7, Credit_Limit!$A:$A, Credit_Limit!$B:$B, 0)</f>
        <v>58500000</v>
      </c>
      <c r="D7" s="15">
        <f ca="1">SUMIFS(Overall_data!AT:AT,Overall_data!F:F,Credit_Limit_data!A7)</f>
        <v>2500000</v>
      </c>
    </row>
    <row r="8" spans="1:4" x14ac:dyDescent="0.25">
      <c r="A8" s="14" t="str">
        <f>_xlfn.VALUETOTEXT(Credit_Limit!A13)</f>
        <v>Macquarie Bank Ltd</v>
      </c>
      <c r="B8" s="5" t="s">
        <v>1667</v>
      </c>
      <c r="C8" s="22" t="str">
        <f>_xlfn.XLOOKUP($A8, Credit_Limit!$A:$A, Credit_Limit!$B:$B, 0)</f>
        <v>46500000</v>
      </c>
      <c r="D8" s="15">
        <f ca="1">SUMIFS(Overall_data!AT:AT,Overall_data!F:F,Credit_Limit_data!A8)</f>
        <v>1500000</v>
      </c>
    </row>
    <row r="9" spans="1:4" x14ac:dyDescent="0.25">
      <c r="A9" s="14" t="str">
        <f>_xlfn.VALUETOTEXT(Credit_Limit!A15)</f>
        <v>Merrill Lynch International</v>
      </c>
      <c r="B9" s="5" t="s">
        <v>1666</v>
      </c>
      <c r="C9" s="22" t="str">
        <f>_xlfn.XLOOKUP($A9, Credit_Limit!$A:$A, Credit_Limit!$B:$B, 0)</f>
        <v>55000000</v>
      </c>
      <c r="D9" s="15">
        <f ca="1">SUMIFS(Overall_data!AT:AT,Overall_data!F:F,Credit_Limit_data!A9)</f>
        <v>6000000</v>
      </c>
    </row>
    <row r="10" spans="1:4" x14ac:dyDescent="0.25">
      <c r="A10" s="14" t="str">
        <f>_xlfn.VALUETOTEXT(Credit_Limit!A17)</f>
        <v>Morgan Stanley Capital Group (Singapore) Pte</v>
      </c>
      <c r="B10" s="5" t="s">
        <v>1668</v>
      </c>
      <c r="C10" s="22" t="str">
        <f>_xlfn.XLOOKUP($A10, Credit_Limit!$A:$A, Credit_Limit!$B:$B, 0)</f>
        <v>55000000</v>
      </c>
      <c r="D10" s="15">
        <f ca="1">SUMIFS(Overall_data!AT:AT,Overall_data!F:F,Credit_Limit_data!A10)</f>
        <v>5000000</v>
      </c>
    </row>
    <row r="11" spans="1:4" x14ac:dyDescent="0.25">
      <c r="A11" s="14" t="str">
        <f>_xlfn.VALUETOTEXT(Credit_Limit!A19)</f>
        <v>Standard Chartered Bank (M) Bhd</v>
      </c>
      <c r="B11" s="5" t="s">
        <v>1661</v>
      </c>
      <c r="C11" s="22" t="str">
        <f>_xlfn.XLOOKUP($A11, Credit_Limit!$A:$A, Credit_Limit!$B:$B, 0)</f>
        <v>25500000</v>
      </c>
      <c r="D11" s="15">
        <f ca="1">SUMIFS(Overall_data!AT:AT,Overall_data!F:F,Credit_Limit_data!A11)</f>
        <v>5000000</v>
      </c>
    </row>
    <row r="12" spans="1:4" x14ac:dyDescent="0.25">
      <c r="A12" s="14" t="str">
        <f>_xlfn.VALUETOTEXT(Credit_Limit!A21)</f>
        <v>Standard Chartered Saadiq Berhad</v>
      </c>
      <c r="B12" s="5" t="s">
        <v>2300</v>
      </c>
      <c r="C12" s="22" t="str">
        <f>_xlfn.XLOOKUP($A12, Credit_Limit!$A:$A, Credit_Limit!$B:$B, 0)</f>
        <v>4900000</v>
      </c>
      <c r="D12" s="15">
        <f ca="1">SUMIFS(Overall_data!AT:AT,Overall_data!F:F,Credit_Limit_data!A12)</f>
        <v>3500000</v>
      </c>
    </row>
    <row r="13" spans="1:4" x14ac:dyDescent="0.25">
      <c r="A13" s="14" t="str">
        <f>_xlfn.VALUETOTEXT(Credit_Limit!A22)</f>
        <v>TOTSA TotalEnergies Trading SA</v>
      </c>
      <c r="B13" s="5" t="s">
        <v>1669</v>
      </c>
      <c r="C13" s="22" t="str">
        <f>_xlfn.XLOOKUP($A13, Credit_Limit!$A:$A, Credit_Limit!$B:$B, 0)</f>
        <v>34500000</v>
      </c>
      <c r="D13" s="15">
        <f ca="1">SUMIFS(Overall_data!AT:AT,Overall_data!F:F,Credit_Limit_data!A13)</f>
        <v>2000000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2"/>
  <sheetViews>
    <sheetView workbookViewId="0">
      <selection activeCell="H3" sqref="H3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1473</v>
      </c>
      <c r="B1" s="5" t="s">
        <v>1472</v>
      </c>
      <c r="C1" s="7" t="s">
        <v>1471</v>
      </c>
      <c r="D1" s="5" t="s">
        <v>1470</v>
      </c>
    </row>
    <row r="2" spans="1:4" x14ac:dyDescent="0.25">
      <c r="A2" s="11">
        <f>MAX(Overall_data!S:S) +10</f>
        <v>45830</v>
      </c>
      <c r="B2" s="11">
        <f>MIN(Overall_data!S:S) -10</f>
        <v>44291</v>
      </c>
      <c r="C2" s="11" t="str">
        <f>_xll.BDH("CO1 Comdty","PX_LAST",B2,A2)</f>
        <v>#N/A Connection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ECE31-3266-4D66-AC65-5302D228C126}">
  <dimension ref="A1:D1450"/>
  <sheetViews>
    <sheetView topLeftCell="A1094" workbookViewId="0">
      <selection activeCell="J40" sqref="J40"/>
    </sheetView>
  </sheetViews>
  <sheetFormatPr defaultRowHeight="15" x14ac:dyDescent="0.25"/>
  <cols>
    <col min="1" max="1" width="10.7109375" bestFit="1" customWidth="1"/>
  </cols>
  <sheetData>
    <row r="1" spans="1:4" x14ac:dyDescent="0.25">
      <c r="A1" s="11" t="s">
        <v>1471</v>
      </c>
      <c r="B1" t="s">
        <v>2389</v>
      </c>
      <c r="C1" t="s">
        <v>2390</v>
      </c>
      <c r="D1" t="s">
        <v>2391</v>
      </c>
    </row>
    <row r="2" spans="1:4" x14ac:dyDescent="0.25">
      <c r="A2" s="11" t="str">
        <f ca="1">_xll.BDH("CO1 Comdty","PX_LAST","2021-01-01",TODAY()-1)</f>
        <v>#N/A Connection</v>
      </c>
      <c r="B2" s="26"/>
      <c r="C2" t="e">
        <f t="shared" ref="C2:C66" ca="1" si="0">IF(A2="", "", YEAR(A2))</f>
        <v>#VALUE!</v>
      </c>
      <c r="D2" t="str">
        <f t="shared" ref="D2:D66" ca="1" si="1">IF(A2="", "", TEXT(A2, "MMMM"))</f>
        <v>#N/A Connection</v>
      </c>
    </row>
    <row r="3" spans="1:4" x14ac:dyDescent="0.25">
      <c r="A3" s="11"/>
      <c r="C3" t="str">
        <f t="shared" si="0"/>
        <v/>
      </c>
      <c r="D3" t="str">
        <f t="shared" si="1"/>
        <v/>
      </c>
    </row>
    <row r="4" spans="1:4" x14ac:dyDescent="0.25">
      <c r="A4" s="11"/>
      <c r="C4" t="str">
        <f t="shared" si="0"/>
        <v/>
      </c>
      <c r="D4" t="str">
        <f t="shared" si="1"/>
        <v/>
      </c>
    </row>
    <row r="5" spans="1:4" x14ac:dyDescent="0.25">
      <c r="A5" s="11"/>
      <c r="B5" s="26"/>
      <c r="C5" t="str">
        <f t="shared" si="0"/>
        <v/>
      </c>
      <c r="D5" t="str">
        <f t="shared" si="1"/>
        <v/>
      </c>
    </row>
    <row r="6" spans="1:4" x14ac:dyDescent="0.25">
      <c r="A6" s="11"/>
      <c r="C6" t="str">
        <f t="shared" si="0"/>
        <v/>
      </c>
      <c r="D6" t="str">
        <f t="shared" si="1"/>
        <v/>
      </c>
    </row>
    <row r="7" spans="1:4" x14ac:dyDescent="0.25">
      <c r="A7" s="11"/>
      <c r="C7" t="str">
        <f t="shared" si="0"/>
        <v/>
      </c>
      <c r="D7" t="str">
        <f t="shared" si="1"/>
        <v/>
      </c>
    </row>
    <row r="8" spans="1:4" x14ac:dyDescent="0.25">
      <c r="A8" s="11"/>
      <c r="C8" t="str">
        <f t="shared" si="0"/>
        <v/>
      </c>
      <c r="D8" t="str">
        <f t="shared" si="1"/>
        <v/>
      </c>
    </row>
    <row r="9" spans="1:4" x14ac:dyDescent="0.25">
      <c r="A9" s="11"/>
      <c r="C9" t="str">
        <f t="shared" si="0"/>
        <v/>
      </c>
      <c r="D9" t="str">
        <f t="shared" si="1"/>
        <v/>
      </c>
    </row>
    <row r="10" spans="1:4" x14ac:dyDescent="0.25">
      <c r="A10" s="11"/>
      <c r="C10" t="str">
        <f t="shared" si="0"/>
        <v/>
      </c>
      <c r="D10" t="str">
        <f t="shared" si="1"/>
        <v/>
      </c>
    </row>
    <row r="11" spans="1:4" x14ac:dyDescent="0.25">
      <c r="A11" s="11"/>
      <c r="C11" t="str">
        <f t="shared" si="0"/>
        <v/>
      </c>
      <c r="D11" t="str">
        <f t="shared" si="1"/>
        <v/>
      </c>
    </row>
    <row r="12" spans="1:4" x14ac:dyDescent="0.25">
      <c r="A12" s="11"/>
      <c r="C12" t="str">
        <f t="shared" si="0"/>
        <v/>
      </c>
      <c r="D12" t="str">
        <f t="shared" si="1"/>
        <v/>
      </c>
    </row>
    <row r="13" spans="1:4" x14ac:dyDescent="0.25">
      <c r="A13" s="11"/>
      <c r="C13" t="str">
        <f t="shared" si="0"/>
        <v/>
      </c>
      <c r="D13" t="str">
        <f t="shared" si="1"/>
        <v/>
      </c>
    </row>
    <row r="14" spans="1:4" x14ac:dyDescent="0.25">
      <c r="A14" s="11"/>
      <c r="C14" t="str">
        <f t="shared" si="0"/>
        <v/>
      </c>
      <c r="D14" t="str">
        <f t="shared" si="1"/>
        <v/>
      </c>
    </row>
    <row r="15" spans="1:4" x14ac:dyDescent="0.25">
      <c r="A15" s="11"/>
      <c r="C15" t="str">
        <f t="shared" si="0"/>
        <v/>
      </c>
      <c r="D15" t="str">
        <f t="shared" si="1"/>
        <v/>
      </c>
    </row>
    <row r="16" spans="1:4" x14ac:dyDescent="0.25">
      <c r="A16" s="11"/>
      <c r="C16" t="str">
        <f t="shared" si="0"/>
        <v/>
      </c>
      <c r="D16" t="str">
        <f t="shared" si="1"/>
        <v/>
      </c>
    </row>
    <row r="17" spans="1:4" x14ac:dyDescent="0.25">
      <c r="A17" s="11"/>
      <c r="C17" t="str">
        <f t="shared" si="0"/>
        <v/>
      </c>
      <c r="D17" t="str">
        <f t="shared" si="1"/>
        <v/>
      </c>
    </row>
    <row r="18" spans="1:4" x14ac:dyDescent="0.25">
      <c r="A18" s="11"/>
      <c r="C18" t="str">
        <f t="shared" si="0"/>
        <v/>
      </c>
      <c r="D18" t="str">
        <f t="shared" si="1"/>
        <v/>
      </c>
    </row>
    <row r="19" spans="1:4" x14ac:dyDescent="0.25">
      <c r="A19" s="11"/>
      <c r="C19" t="str">
        <f t="shared" si="0"/>
        <v/>
      </c>
      <c r="D19" t="str">
        <f t="shared" si="1"/>
        <v/>
      </c>
    </row>
    <row r="20" spans="1:4" x14ac:dyDescent="0.25">
      <c r="A20" s="11"/>
      <c r="C20" t="str">
        <f t="shared" si="0"/>
        <v/>
      </c>
      <c r="D20" t="str">
        <f t="shared" si="1"/>
        <v/>
      </c>
    </row>
    <row r="21" spans="1:4" x14ac:dyDescent="0.25">
      <c r="A21" s="11"/>
      <c r="C21" t="str">
        <f t="shared" si="0"/>
        <v/>
      </c>
      <c r="D21" t="str">
        <f t="shared" si="1"/>
        <v/>
      </c>
    </row>
    <row r="22" spans="1:4" x14ac:dyDescent="0.25">
      <c r="A22" s="11"/>
      <c r="C22" t="str">
        <f t="shared" si="0"/>
        <v/>
      </c>
      <c r="D22" t="str">
        <f t="shared" si="1"/>
        <v/>
      </c>
    </row>
    <row r="23" spans="1:4" x14ac:dyDescent="0.25">
      <c r="A23" s="11"/>
      <c r="C23" t="str">
        <f t="shared" si="0"/>
        <v/>
      </c>
      <c r="D23" t="str">
        <f t="shared" si="1"/>
        <v/>
      </c>
    </row>
    <row r="24" spans="1:4" x14ac:dyDescent="0.25">
      <c r="A24" s="11"/>
      <c r="C24" t="str">
        <f t="shared" si="0"/>
        <v/>
      </c>
      <c r="D24" t="str">
        <f t="shared" si="1"/>
        <v/>
      </c>
    </row>
    <row r="25" spans="1:4" x14ac:dyDescent="0.25">
      <c r="A25" s="11"/>
      <c r="C25" t="str">
        <f t="shared" si="0"/>
        <v/>
      </c>
      <c r="D25" t="str">
        <f t="shared" si="1"/>
        <v/>
      </c>
    </row>
    <row r="26" spans="1:4" x14ac:dyDescent="0.25">
      <c r="A26" s="11"/>
      <c r="C26" t="str">
        <f t="shared" si="0"/>
        <v/>
      </c>
      <c r="D26" t="str">
        <f t="shared" si="1"/>
        <v/>
      </c>
    </row>
    <row r="27" spans="1:4" x14ac:dyDescent="0.25">
      <c r="A27" s="11"/>
      <c r="C27" t="str">
        <f t="shared" si="0"/>
        <v/>
      </c>
      <c r="D27" t="str">
        <f t="shared" si="1"/>
        <v/>
      </c>
    </row>
    <row r="28" spans="1:4" x14ac:dyDescent="0.25">
      <c r="A28" s="11"/>
      <c r="C28" t="str">
        <f t="shared" si="0"/>
        <v/>
      </c>
      <c r="D28" t="str">
        <f t="shared" si="1"/>
        <v/>
      </c>
    </row>
    <row r="29" spans="1:4" x14ac:dyDescent="0.25">
      <c r="A29" s="11"/>
      <c r="C29" t="str">
        <f t="shared" si="0"/>
        <v/>
      </c>
      <c r="D29" t="str">
        <f t="shared" si="1"/>
        <v/>
      </c>
    </row>
    <row r="30" spans="1:4" x14ac:dyDescent="0.25">
      <c r="A30" s="11"/>
      <c r="C30" t="str">
        <f t="shared" si="0"/>
        <v/>
      </c>
      <c r="D30" t="str">
        <f t="shared" si="1"/>
        <v/>
      </c>
    </row>
    <row r="31" spans="1:4" x14ac:dyDescent="0.25">
      <c r="A31" s="11"/>
      <c r="C31" t="str">
        <f t="shared" si="0"/>
        <v/>
      </c>
      <c r="D31" t="str">
        <f t="shared" si="1"/>
        <v/>
      </c>
    </row>
    <row r="32" spans="1:4" x14ac:dyDescent="0.25">
      <c r="A32" s="11"/>
      <c r="C32" t="str">
        <f t="shared" si="0"/>
        <v/>
      </c>
      <c r="D32" t="str">
        <f t="shared" si="1"/>
        <v/>
      </c>
    </row>
    <row r="33" spans="1:4" x14ac:dyDescent="0.25">
      <c r="A33" s="11"/>
      <c r="C33" t="str">
        <f t="shared" si="0"/>
        <v/>
      </c>
      <c r="D33" t="str">
        <f t="shared" si="1"/>
        <v/>
      </c>
    </row>
    <row r="34" spans="1:4" x14ac:dyDescent="0.25">
      <c r="A34" s="11"/>
      <c r="C34" t="str">
        <f t="shared" si="0"/>
        <v/>
      </c>
      <c r="D34" t="str">
        <f t="shared" si="1"/>
        <v/>
      </c>
    </row>
    <row r="35" spans="1:4" x14ac:dyDescent="0.25">
      <c r="A35" s="11"/>
      <c r="C35" t="str">
        <f t="shared" si="0"/>
        <v/>
      </c>
      <c r="D35" t="str">
        <f t="shared" si="1"/>
        <v/>
      </c>
    </row>
    <row r="36" spans="1:4" x14ac:dyDescent="0.25">
      <c r="A36" s="11"/>
      <c r="C36" t="str">
        <f t="shared" si="0"/>
        <v/>
      </c>
      <c r="D36" t="str">
        <f t="shared" si="1"/>
        <v/>
      </c>
    </row>
    <row r="37" spans="1:4" x14ac:dyDescent="0.25">
      <c r="A37" s="11"/>
      <c r="C37" t="str">
        <f t="shared" si="0"/>
        <v/>
      </c>
      <c r="D37" t="str">
        <f t="shared" si="1"/>
        <v/>
      </c>
    </row>
    <row r="38" spans="1:4" x14ac:dyDescent="0.25">
      <c r="A38" s="11"/>
      <c r="C38" t="str">
        <f t="shared" si="0"/>
        <v/>
      </c>
      <c r="D38" t="str">
        <f t="shared" si="1"/>
        <v/>
      </c>
    </row>
    <row r="39" spans="1:4" x14ac:dyDescent="0.25">
      <c r="A39" s="11"/>
      <c r="C39" t="str">
        <f t="shared" si="0"/>
        <v/>
      </c>
      <c r="D39" t="str">
        <f t="shared" si="1"/>
        <v/>
      </c>
    </row>
    <row r="40" spans="1:4" x14ac:dyDescent="0.25">
      <c r="A40" s="11"/>
      <c r="C40" t="str">
        <f t="shared" si="0"/>
        <v/>
      </c>
      <c r="D40" t="str">
        <f t="shared" si="1"/>
        <v/>
      </c>
    </row>
    <row r="41" spans="1:4" x14ac:dyDescent="0.25">
      <c r="A41" s="11"/>
      <c r="C41" t="str">
        <f t="shared" si="0"/>
        <v/>
      </c>
      <c r="D41" t="str">
        <f t="shared" si="1"/>
        <v/>
      </c>
    </row>
    <row r="42" spans="1:4" x14ac:dyDescent="0.25">
      <c r="A42" s="11"/>
      <c r="C42" t="str">
        <f t="shared" si="0"/>
        <v/>
      </c>
      <c r="D42" t="str">
        <f t="shared" si="1"/>
        <v/>
      </c>
    </row>
    <row r="43" spans="1:4" x14ac:dyDescent="0.25">
      <c r="A43" s="11"/>
      <c r="C43" t="str">
        <f t="shared" si="0"/>
        <v/>
      </c>
      <c r="D43" t="str">
        <f t="shared" si="1"/>
        <v/>
      </c>
    </row>
    <row r="44" spans="1:4" x14ac:dyDescent="0.25">
      <c r="A44" s="11"/>
      <c r="C44" t="str">
        <f t="shared" si="0"/>
        <v/>
      </c>
      <c r="D44" t="str">
        <f t="shared" si="1"/>
        <v/>
      </c>
    </row>
    <row r="45" spans="1:4" x14ac:dyDescent="0.25">
      <c r="A45" s="11"/>
      <c r="C45" t="str">
        <f t="shared" si="0"/>
        <v/>
      </c>
      <c r="D45" t="str">
        <f t="shared" si="1"/>
        <v/>
      </c>
    </row>
    <row r="46" spans="1:4" x14ac:dyDescent="0.25">
      <c r="A46" s="11"/>
      <c r="C46" t="str">
        <f t="shared" si="0"/>
        <v/>
      </c>
      <c r="D46" t="str">
        <f t="shared" si="1"/>
        <v/>
      </c>
    </row>
    <row r="47" spans="1:4" x14ac:dyDescent="0.25">
      <c r="A47" s="11"/>
      <c r="C47" t="str">
        <f t="shared" si="0"/>
        <v/>
      </c>
      <c r="D47" t="str">
        <f t="shared" si="1"/>
        <v/>
      </c>
    </row>
    <row r="48" spans="1:4" x14ac:dyDescent="0.25">
      <c r="A48" s="11"/>
      <c r="C48" t="str">
        <f t="shared" si="0"/>
        <v/>
      </c>
      <c r="D48" t="str">
        <f t="shared" si="1"/>
        <v/>
      </c>
    </row>
    <row r="49" spans="1:4" x14ac:dyDescent="0.25">
      <c r="A49" s="11"/>
      <c r="C49" t="str">
        <f t="shared" si="0"/>
        <v/>
      </c>
      <c r="D49" t="str">
        <f t="shared" si="1"/>
        <v/>
      </c>
    </row>
    <row r="50" spans="1:4" x14ac:dyDescent="0.25">
      <c r="A50" s="11"/>
      <c r="C50" t="str">
        <f t="shared" si="0"/>
        <v/>
      </c>
      <c r="D50" t="str">
        <f t="shared" si="1"/>
        <v/>
      </c>
    </row>
    <row r="51" spans="1:4" x14ac:dyDescent="0.25">
      <c r="A51" s="11"/>
      <c r="C51" t="str">
        <f t="shared" si="0"/>
        <v/>
      </c>
      <c r="D51" t="str">
        <f t="shared" si="1"/>
        <v/>
      </c>
    </row>
    <row r="52" spans="1:4" x14ac:dyDescent="0.25">
      <c r="A52" s="11"/>
      <c r="C52" t="str">
        <f t="shared" si="0"/>
        <v/>
      </c>
      <c r="D52" t="str">
        <f t="shared" si="1"/>
        <v/>
      </c>
    </row>
    <row r="53" spans="1:4" x14ac:dyDescent="0.25">
      <c r="A53" s="11"/>
      <c r="C53" t="str">
        <f t="shared" si="0"/>
        <v/>
      </c>
      <c r="D53" t="str">
        <f t="shared" si="1"/>
        <v/>
      </c>
    </row>
    <row r="54" spans="1:4" x14ac:dyDescent="0.25">
      <c r="A54" s="11"/>
      <c r="C54" t="str">
        <f t="shared" si="0"/>
        <v/>
      </c>
      <c r="D54" t="str">
        <f t="shared" si="1"/>
        <v/>
      </c>
    </row>
    <row r="55" spans="1:4" x14ac:dyDescent="0.25">
      <c r="A55" s="11"/>
      <c r="C55" t="str">
        <f t="shared" si="0"/>
        <v/>
      </c>
      <c r="D55" t="str">
        <f t="shared" si="1"/>
        <v/>
      </c>
    </row>
    <row r="56" spans="1:4" x14ac:dyDescent="0.25">
      <c r="A56" s="11"/>
      <c r="C56" t="str">
        <f t="shared" si="0"/>
        <v/>
      </c>
      <c r="D56" t="str">
        <f t="shared" si="1"/>
        <v/>
      </c>
    </row>
    <row r="57" spans="1:4" x14ac:dyDescent="0.25">
      <c r="A57" s="11"/>
      <c r="C57" t="str">
        <f t="shared" si="0"/>
        <v/>
      </c>
      <c r="D57" t="str">
        <f t="shared" si="1"/>
        <v/>
      </c>
    </row>
    <row r="58" spans="1:4" x14ac:dyDescent="0.25">
      <c r="A58" s="11"/>
      <c r="C58" t="str">
        <f t="shared" si="0"/>
        <v/>
      </c>
      <c r="D58" t="str">
        <f t="shared" si="1"/>
        <v/>
      </c>
    </row>
    <row r="59" spans="1:4" x14ac:dyDescent="0.25">
      <c r="A59" s="11"/>
      <c r="C59" t="str">
        <f t="shared" si="0"/>
        <v/>
      </c>
      <c r="D59" t="str">
        <f t="shared" si="1"/>
        <v/>
      </c>
    </row>
    <row r="60" spans="1:4" x14ac:dyDescent="0.25">
      <c r="A60" s="11"/>
      <c r="C60" t="str">
        <f t="shared" si="0"/>
        <v/>
      </c>
      <c r="D60" t="str">
        <f t="shared" si="1"/>
        <v/>
      </c>
    </row>
    <row r="61" spans="1:4" x14ac:dyDescent="0.25">
      <c r="A61" s="11"/>
      <c r="C61" t="str">
        <f t="shared" si="0"/>
        <v/>
      </c>
      <c r="D61" t="str">
        <f t="shared" si="1"/>
        <v/>
      </c>
    </row>
    <row r="62" spans="1:4" x14ac:dyDescent="0.25">
      <c r="A62" s="11"/>
      <c r="C62" t="str">
        <f t="shared" si="0"/>
        <v/>
      </c>
      <c r="D62" t="str">
        <f t="shared" si="1"/>
        <v/>
      </c>
    </row>
    <row r="63" spans="1:4" x14ac:dyDescent="0.25">
      <c r="A63" s="11"/>
      <c r="C63" t="str">
        <f t="shared" si="0"/>
        <v/>
      </c>
      <c r="D63" t="str">
        <f t="shared" si="1"/>
        <v/>
      </c>
    </row>
    <row r="64" spans="1:4" x14ac:dyDescent="0.25">
      <c r="A64" s="11"/>
      <c r="C64" t="str">
        <f t="shared" si="0"/>
        <v/>
      </c>
      <c r="D64" t="str">
        <f t="shared" si="1"/>
        <v/>
      </c>
    </row>
    <row r="65" spans="1:4" x14ac:dyDescent="0.25">
      <c r="A65" s="11"/>
      <c r="C65" t="str">
        <f t="shared" si="0"/>
        <v/>
      </c>
      <c r="D65" t="str">
        <f t="shared" si="1"/>
        <v/>
      </c>
    </row>
    <row r="66" spans="1:4" x14ac:dyDescent="0.25">
      <c r="A66" s="11"/>
      <c r="C66" t="str">
        <f t="shared" si="0"/>
        <v/>
      </c>
      <c r="D66" t="str">
        <f t="shared" si="1"/>
        <v/>
      </c>
    </row>
    <row r="67" spans="1:4" x14ac:dyDescent="0.25">
      <c r="A67" s="11"/>
      <c r="C67" t="str">
        <f t="shared" ref="C67:C130" si="2">IF(A67="", "", YEAR(A67))</f>
        <v/>
      </c>
      <c r="D67" t="str">
        <f t="shared" ref="D67:D130" si="3">IF(A67="", "", TEXT(A67, "MMMM"))</f>
        <v/>
      </c>
    </row>
    <row r="68" spans="1:4" x14ac:dyDescent="0.25">
      <c r="A68" s="11"/>
      <c r="C68" t="str">
        <f t="shared" si="2"/>
        <v/>
      </c>
      <c r="D68" t="str">
        <f t="shared" si="3"/>
        <v/>
      </c>
    </row>
    <row r="69" spans="1:4" x14ac:dyDescent="0.25">
      <c r="A69" s="11"/>
      <c r="C69" t="str">
        <f t="shared" si="2"/>
        <v/>
      </c>
      <c r="D69" t="str">
        <f t="shared" si="3"/>
        <v/>
      </c>
    </row>
    <row r="70" spans="1:4" x14ac:dyDescent="0.25">
      <c r="A70" s="11"/>
      <c r="C70" t="str">
        <f t="shared" si="2"/>
        <v/>
      </c>
      <c r="D70" t="str">
        <f t="shared" si="3"/>
        <v/>
      </c>
    </row>
    <row r="71" spans="1:4" x14ac:dyDescent="0.25">
      <c r="A71" s="11"/>
      <c r="C71" t="str">
        <f t="shared" si="2"/>
        <v/>
      </c>
      <c r="D71" t="str">
        <f t="shared" si="3"/>
        <v/>
      </c>
    </row>
    <row r="72" spans="1:4" x14ac:dyDescent="0.25">
      <c r="A72" s="11"/>
      <c r="C72" t="str">
        <f t="shared" si="2"/>
        <v/>
      </c>
      <c r="D72" t="str">
        <f t="shared" si="3"/>
        <v/>
      </c>
    </row>
    <row r="73" spans="1:4" x14ac:dyDescent="0.25">
      <c r="A73" s="11"/>
      <c r="C73" t="str">
        <f t="shared" si="2"/>
        <v/>
      </c>
      <c r="D73" t="str">
        <f t="shared" si="3"/>
        <v/>
      </c>
    </row>
    <row r="74" spans="1:4" x14ac:dyDescent="0.25">
      <c r="A74" s="11"/>
      <c r="C74" t="str">
        <f t="shared" si="2"/>
        <v/>
      </c>
      <c r="D74" t="str">
        <f t="shared" si="3"/>
        <v/>
      </c>
    </row>
    <row r="75" spans="1:4" x14ac:dyDescent="0.25">
      <c r="A75" s="11"/>
      <c r="C75" t="str">
        <f t="shared" si="2"/>
        <v/>
      </c>
      <c r="D75" t="str">
        <f t="shared" si="3"/>
        <v/>
      </c>
    </row>
    <row r="76" spans="1:4" x14ac:dyDescent="0.25">
      <c r="A76" s="11"/>
      <c r="C76" t="str">
        <f t="shared" si="2"/>
        <v/>
      </c>
      <c r="D76" t="str">
        <f t="shared" si="3"/>
        <v/>
      </c>
    </row>
    <row r="77" spans="1:4" x14ac:dyDescent="0.25">
      <c r="A77" s="11"/>
      <c r="C77" t="str">
        <f t="shared" si="2"/>
        <v/>
      </c>
      <c r="D77" t="str">
        <f t="shared" si="3"/>
        <v/>
      </c>
    </row>
    <row r="78" spans="1:4" x14ac:dyDescent="0.25">
      <c r="A78" s="11"/>
      <c r="C78" t="str">
        <f t="shared" si="2"/>
        <v/>
      </c>
      <c r="D78" t="str">
        <f t="shared" si="3"/>
        <v/>
      </c>
    </row>
    <row r="79" spans="1:4" x14ac:dyDescent="0.25">
      <c r="A79" s="11"/>
      <c r="C79" t="str">
        <f t="shared" si="2"/>
        <v/>
      </c>
      <c r="D79" t="str">
        <f t="shared" si="3"/>
        <v/>
      </c>
    </row>
    <row r="80" spans="1:4" x14ac:dyDescent="0.25">
      <c r="A80" s="11"/>
      <c r="C80" t="str">
        <f t="shared" si="2"/>
        <v/>
      </c>
      <c r="D80" t="str">
        <f t="shared" si="3"/>
        <v/>
      </c>
    </row>
    <row r="81" spans="1:4" x14ac:dyDescent="0.25">
      <c r="A81" s="11"/>
      <c r="C81" t="str">
        <f t="shared" si="2"/>
        <v/>
      </c>
      <c r="D81" t="str">
        <f t="shared" si="3"/>
        <v/>
      </c>
    </row>
    <row r="82" spans="1:4" x14ac:dyDescent="0.25">
      <c r="A82" s="11"/>
      <c r="C82" t="str">
        <f t="shared" si="2"/>
        <v/>
      </c>
      <c r="D82" t="str">
        <f t="shared" si="3"/>
        <v/>
      </c>
    </row>
    <row r="83" spans="1:4" x14ac:dyDescent="0.25">
      <c r="A83" s="11"/>
      <c r="C83" t="str">
        <f t="shared" si="2"/>
        <v/>
      </c>
      <c r="D83" t="str">
        <f t="shared" si="3"/>
        <v/>
      </c>
    </row>
    <row r="84" spans="1:4" x14ac:dyDescent="0.25">
      <c r="A84" s="11"/>
      <c r="C84" t="str">
        <f t="shared" si="2"/>
        <v/>
      </c>
      <c r="D84" t="str">
        <f t="shared" si="3"/>
        <v/>
      </c>
    </row>
    <row r="85" spans="1:4" x14ac:dyDescent="0.25">
      <c r="A85" s="11"/>
      <c r="C85" t="str">
        <f t="shared" si="2"/>
        <v/>
      </c>
      <c r="D85" t="str">
        <f t="shared" si="3"/>
        <v/>
      </c>
    </row>
    <row r="86" spans="1:4" x14ac:dyDescent="0.25">
      <c r="A86" s="11"/>
      <c r="C86" t="str">
        <f t="shared" si="2"/>
        <v/>
      </c>
      <c r="D86" t="str">
        <f t="shared" si="3"/>
        <v/>
      </c>
    </row>
    <row r="87" spans="1:4" x14ac:dyDescent="0.25">
      <c r="A87" s="11"/>
      <c r="C87" t="str">
        <f t="shared" si="2"/>
        <v/>
      </c>
      <c r="D87" t="str">
        <f t="shared" si="3"/>
        <v/>
      </c>
    </row>
    <row r="88" spans="1:4" x14ac:dyDescent="0.25">
      <c r="A88" s="11"/>
      <c r="C88" t="str">
        <f t="shared" si="2"/>
        <v/>
      </c>
      <c r="D88" t="str">
        <f t="shared" si="3"/>
        <v/>
      </c>
    </row>
    <row r="89" spans="1:4" x14ac:dyDescent="0.25">
      <c r="A89" s="11"/>
      <c r="C89" t="str">
        <f t="shared" si="2"/>
        <v/>
      </c>
      <c r="D89" t="str">
        <f t="shared" si="3"/>
        <v/>
      </c>
    </row>
    <row r="90" spans="1:4" x14ac:dyDescent="0.25">
      <c r="A90" s="11"/>
      <c r="C90" t="str">
        <f t="shared" si="2"/>
        <v/>
      </c>
      <c r="D90" t="str">
        <f t="shared" si="3"/>
        <v/>
      </c>
    </row>
    <row r="91" spans="1:4" x14ac:dyDescent="0.25">
      <c r="A91" s="11"/>
      <c r="C91" t="str">
        <f t="shared" si="2"/>
        <v/>
      </c>
      <c r="D91" t="str">
        <f t="shared" si="3"/>
        <v/>
      </c>
    </row>
    <row r="92" spans="1:4" x14ac:dyDescent="0.25">
      <c r="A92" s="11"/>
      <c r="C92" t="str">
        <f t="shared" si="2"/>
        <v/>
      </c>
      <c r="D92" t="str">
        <f t="shared" si="3"/>
        <v/>
      </c>
    </row>
    <row r="93" spans="1:4" x14ac:dyDescent="0.25">
      <c r="A93" s="11"/>
      <c r="C93" t="str">
        <f t="shared" si="2"/>
        <v/>
      </c>
      <c r="D93" t="str">
        <f t="shared" si="3"/>
        <v/>
      </c>
    </row>
    <row r="94" spans="1:4" x14ac:dyDescent="0.25">
      <c r="A94" s="11"/>
      <c r="C94" t="str">
        <f t="shared" si="2"/>
        <v/>
      </c>
      <c r="D94" t="str">
        <f t="shared" si="3"/>
        <v/>
      </c>
    </row>
    <row r="95" spans="1:4" x14ac:dyDescent="0.25">
      <c r="A95" s="11"/>
      <c r="C95" t="str">
        <f t="shared" si="2"/>
        <v/>
      </c>
      <c r="D95" t="str">
        <f t="shared" si="3"/>
        <v/>
      </c>
    </row>
    <row r="96" spans="1:4" x14ac:dyDescent="0.25">
      <c r="A96" s="11"/>
      <c r="C96" t="str">
        <f t="shared" si="2"/>
        <v/>
      </c>
      <c r="D96" t="str">
        <f t="shared" si="3"/>
        <v/>
      </c>
    </row>
    <row r="97" spans="1:4" x14ac:dyDescent="0.25">
      <c r="A97" s="11"/>
      <c r="C97" t="str">
        <f t="shared" si="2"/>
        <v/>
      </c>
      <c r="D97" t="str">
        <f t="shared" si="3"/>
        <v/>
      </c>
    </row>
    <row r="98" spans="1:4" x14ac:dyDescent="0.25">
      <c r="A98" s="11"/>
      <c r="C98" t="str">
        <f t="shared" si="2"/>
        <v/>
      </c>
      <c r="D98" t="str">
        <f t="shared" si="3"/>
        <v/>
      </c>
    </row>
    <row r="99" spans="1:4" x14ac:dyDescent="0.25">
      <c r="A99" s="11"/>
      <c r="C99" t="str">
        <f t="shared" si="2"/>
        <v/>
      </c>
      <c r="D99" t="str">
        <f t="shared" si="3"/>
        <v/>
      </c>
    </row>
    <row r="100" spans="1:4" x14ac:dyDescent="0.25">
      <c r="A100" s="11"/>
      <c r="C100" t="str">
        <f t="shared" si="2"/>
        <v/>
      </c>
      <c r="D100" t="str">
        <f t="shared" si="3"/>
        <v/>
      </c>
    </row>
    <row r="101" spans="1:4" x14ac:dyDescent="0.25">
      <c r="A101" s="11"/>
      <c r="C101" t="str">
        <f t="shared" si="2"/>
        <v/>
      </c>
      <c r="D101" t="str">
        <f t="shared" si="3"/>
        <v/>
      </c>
    </row>
    <row r="102" spans="1:4" x14ac:dyDescent="0.25">
      <c r="A102" s="11"/>
      <c r="C102" t="str">
        <f t="shared" si="2"/>
        <v/>
      </c>
      <c r="D102" t="str">
        <f t="shared" si="3"/>
        <v/>
      </c>
    </row>
    <row r="103" spans="1:4" x14ac:dyDescent="0.25">
      <c r="A103" s="11"/>
      <c r="C103" t="str">
        <f t="shared" si="2"/>
        <v/>
      </c>
      <c r="D103" t="str">
        <f t="shared" si="3"/>
        <v/>
      </c>
    </row>
    <row r="104" spans="1:4" x14ac:dyDescent="0.25">
      <c r="A104" s="11"/>
      <c r="C104" t="str">
        <f t="shared" si="2"/>
        <v/>
      </c>
      <c r="D104" t="str">
        <f t="shared" si="3"/>
        <v/>
      </c>
    </row>
    <row r="105" spans="1:4" x14ac:dyDescent="0.25">
      <c r="A105" s="11"/>
      <c r="C105" t="str">
        <f t="shared" si="2"/>
        <v/>
      </c>
      <c r="D105" t="str">
        <f t="shared" si="3"/>
        <v/>
      </c>
    </row>
    <row r="106" spans="1:4" x14ac:dyDescent="0.25">
      <c r="A106" s="11"/>
      <c r="C106" t="str">
        <f t="shared" si="2"/>
        <v/>
      </c>
      <c r="D106" t="str">
        <f t="shared" si="3"/>
        <v/>
      </c>
    </row>
    <row r="107" spans="1:4" x14ac:dyDescent="0.25">
      <c r="A107" s="11"/>
      <c r="C107" t="str">
        <f t="shared" si="2"/>
        <v/>
      </c>
      <c r="D107" t="str">
        <f t="shared" si="3"/>
        <v/>
      </c>
    </row>
    <row r="108" spans="1:4" x14ac:dyDescent="0.25">
      <c r="A108" s="11"/>
      <c r="C108" t="str">
        <f t="shared" si="2"/>
        <v/>
      </c>
      <c r="D108" t="str">
        <f t="shared" si="3"/>
        <v/>
      </c>
    </row>
    <row r="109" spans="1:4" x14ac:dyDescent="0.25">
      <c r="A109" s="11"/>
      <c r="C109" t="str">
        <f t="shared" si="2"/>
        <v/>
      </c>
      <c r="D109" t="str">
        <f t="shared" si="3"/>
        <v/>
      </c>
    </row>
    <row r="110" spans="1:4" x14ac:dyDescent="0.25">
      <c r="A110" s="11"/>
      <c r="C110" t="str">
        <f t="shared" si="2"/>
        <v/>
      </c>
      <c r="D110" t="str">
        <f t="shared" si="3"/>
        <v/>
      </c>
    </row>
    <row r="111" spans="1:4" x14ac:dyDescent="0.25">
      <c r="A111" s="11"/>
      <c r="C111" t="str">
        <f t="shared" si="2"/>
        <v/>
      </c>
      <c r="D111" t="str">
        <f t="shared" si="3"/>
        <v/>
      </c>
    </row>
    <row r="112" spans="1:4" x14ac:dyDescent="0.25">
      <c r="A112" s="11"/>
      <c r="C112" t="str">
        <f t="shared" si="2"/>
        <v/>
      </c>
      <c r="D112" t="str">
        <f t="shared" si="3"/>
        <v/>
      </c>
    </row>
    <row r="113" spans="1:4" x14ac:dyDescent="0.25">
      <c r="A113" s="11"/>
      <c r="C113" t="str">
        <f t="shared" si="2"/>
        <v/>
      </c>
      <c r="D113" t="str">
        <f t="shared" si="3"/>
        <v/>
      </c>
    </row>
    <row r="114" spans="1:4" x14ac:dyDescent="0.25">
      <c r="A114" s="11"/>
      <c r="C114" t="str">
        <f t="shared" si="2"/>
        <v/>
      </c>
      <c r="D114" t="str">
        <f t="shared" si="3"/>
        <v/>
      </c>
    </row>
    <row r="115" spans="1:4" x14ac:dyDescent="0.25">
      <c r="A115" s="11"/>
      <c r="C115" t="str">
        <f t="shared" si="2"/>
        <v/>
      </c>
      <c r="D115" t="str">
        <f t="shared" si="3"/>
        <v/>
      </c>
    </row>
    <row r="116" spans="1:4" x14ac:dyDescent="0.25">
      <c r="A116" s="11"/>
      <c r="C116" t="str">
        <f t="shared" si="2"/>
        <v/>
      </c>
      <c r="D116" t="str">
        <f t="shared" si="3"/>
        <v/>
      </c>
    </row>
    <row r="117" spans="1:4" x14ac:dyDescent="0.25">
      <c r="A117" s="11"/>
      <c r="C117" t="str">
        <f t="shared" si="2"/>
        <v/>
      </c>
      <c r="D117" t="str">
        <f t="shared" si="3"/>
        <v/>
      </c>
    </row>
    <row r="118" spans="1:4" x14ac:dyDescent="0.25">
      <c r="A118" s="11"/>
      <c r="C118" t="str">
        <f t="shared" si="2"/>
        <v/>
      </c>
      <c r="D118" t="str">
        <f t="shared" si="3"/>
        <v/>
      </c>
    </row>
    <row r="119" spans="1:4" x14ac:dyDescent="0.25">
      <c r="A119" s="11"/>
      <c r="C119" t="str">
        <f t="shared" si="2"/>
        <v/>
      </c>
      <c r="D119" t="str">
        <f t="shared" si="3"/>
        <v/>
      </c>
    </row>
    <row r="120" spans="1:4" x14ac:dyDescent="0.25">
      <c r="A120" s="11"/>
      <c r="C120" t="str">
        <f t="shared" si="2"/>
        <v/>
      </c>
      <c r="D120" t="str">
        <f t="shared" si="3"/>
        <v/>
      </c>
    </row>
    <row r="121" spans="1:4" x14ac:dyDescent="0.25">
      <c r="A121" s="11"/>
      <c r="C121" t="str">
        <f t="shared" si="2"/>
        <v/>
      </c>
      <c r="D121" t="str">
        <f t="shared" si="3"/>
        <v/>
      </c>
    </row>
    <row r="122" spans="1:4" x14ac:dyDescent="0.25">
      <c r="A122" s="11"/>
      <c r="C122" t="str">
        <f t="shared" si="2"/>
        <v/>
      </c>
      <c r="D122" t="str">
        <f t="shared" si="3"/>
        <v/>
      </c>
    </row>
    <row r="123" spans="1:4" x14ac:dyDescent="0.25">
      <c r="A123" s="11"/>
      <c r="C123" t="str">
        <f t="shared" si="2"/>
        <v/>
      </c>
      <c r="D123" t="str">
        <f t="shared" si="3"/>
        <v/>
      </c>
    </row>
    <row r="124" spans="1:4" x14ac:dyDescent="0.25">
      <c r="A124" s="11"/>
      <c r="C124" t="str">
        <f t="shared" si="2"/>
        <v/>
      </c>
      <c r="D124" t="str">
        <f t="shared" si="3"/>
        <v/>
      </c>
    </row>
    <row r="125" spans="1:4" x14ac:dyDescent="0.25">
      <c r="A125" s="11"/>
      <c r="C125" t="str">
        <f t="shared" si="2"/>
        <v/>
      </c>
      <c r="D125" t="str">
        <f t="shared" si="3"/>
        <v/>
      </c>
    </row>
    <row r="126" spans="1:4" x14ac:dyDescent="0.25">
      <c r="A126" s="11"/>
      <c r="C126" t="str">
        <f t="shared" si="2"/>
        <v/>
      </c>
      <c r="D126" t="str">
        <f t="shared" si="3"/>
        <v/>
      </c>
    </row>
    <row r="127" spans="1:4" x14ac:dyDescent="0.25">
      <c r="A127" s="11"/>
      <c r="C127" t="str">
        <f t="shared" si="2"/>
        <v/>
      </c>
      <c r="D127" t="str">
        <f t="shared" si="3"/>
        <v/>
      </c>
    </row>
    <row r="128" spans="1:4" x14ac:dyDescent="0.25">
      <c r="A128" s="11"/>
      <c r="C128" t="str">
        <f t="shared" si="2"/>
        <v/>
      </c>
      <c r="D128" t="str">
        <f t="shared" si="3"/>
        <v/>
      </c>
    </row>
    <row r="129" spans="1:4" x14ac:dyDescent="0.25">
      <c r="A129" s="11"/>
      <c r="C129" t="str">
        <f t="shared" si="2"/>
        <v/>
      </c>
      <c r="D129" t="str">
        <f t="shared" si="3"/>
        <v/>
      </c>
    </row>
    <row r="130" spans="1:4" x14ac:dyDescent="0.25">
      <c r="A130" s="11"/>
      <c r="C130" t="str">
        <f t="shared" si="2"/>
        <v/>
      </c>
      <c r="D130" t="str">
        <f t="shared" si="3"/>
        <v/>
      </c>
    </row>
    <row r="131" spans="1:4" x14ac:dyDescent="0.25">
      <c r="A131" s="11"/>
      <c r="C131" t="str">
        <f t="shared" ref="C131:C194" si="4">IF(A131="", "", YEAR(A131))</f>
        <v/>
      </c>
      <c r="D131" t="str">
        <f t="shared" ref="D131:D194" si="5">IF(A131="", "", TEXT(A131, "MMMM"))</f>
        <v/>
      </c>
    </row>
    <row r="132" spans="1:4" x14ac:dyDescent="0.25">
      <c r="A132" s="11"/>
      <c r="C132" t="str">
        <f t="shared" si="4"/>
        <v/>
      </c>
      <c r="D132" t="str">
        <f t="shared" si="5"/>
        <v/>
      </c>
    </row>
    <row r="133" spans="1:4" x14ac:dyDescent="0.25">
      <c r="A133" s="11"/>
      <c r="C133" t="str">
        <f t="shared" si="4"/>
        <v/>
      </c>
      <c r="D133" t="str">
        <f t="shared" si="5"/>
        <v/>
      </c>
    </row>
    <row r="134" spans="1:4" x14ac:dyDescent="0.25">
      <c r="A134" s="11"/>
      <c r="C134" t="str">
        <f t="shared" si="4"/>
        <v/>
      </c>
      <c r="D134" t="str">
        <f t="shared" si="5"/>
        <v/>
      </c>
    </row>
    <row r="135" spans="1:4" x14ac:dyDescent="0.25">
      <c r="A135" s="11"/>
      <c r="C135" t="str">
        <f t="shared" si="4"/>
        <v/>
      </c>
      <c r="D135" t="str">
        <f t="shared" si="5"/>
        <v/>
      </c>
    </row>
    <row r="136" spans="1:4" x14ac:dyDescent="0.25">
      <c r="A136" s="11"/>
      <c r="C136" t="str">
        <f t="shared" si="4"/>
        <v/>
      </c>
      <c r="D136" t="str">
        <f t="shared" si="5"/>
        <v/>
      </c>
    </row>
    <row r="137" spans="1:4" x14ac:dyDescent="0.25">
      <c r="A137" s="11"/>
      <c r="C137" t="str">
        <f t="shared" si="4"/>
        <v/>
      </c>
      <c r="D137" t="str">
        <f t="shared" si="5"/>
        <v/>
      </c>
    </row>
    <row r="138" spans="1:4" x14ac:dyDescent="0.25">
      <c r="A138" s="11"/>
      <c r="C138" t="str">
        <f t="shared" si="4"/>
        <v/>
      </c>
      <c r="D138" t="str">
        <f t="shared" si="5"/>
        <v/>
      </c>
    </row>
    <row r="139" spans="1:4" x14ac:dyDescent="0.25">
      <c r="A139" s="11"/>
      <c r="C139" t="str">
        <f t="shared" si="4"/>
        <v/>
      </c>
      <c r="D139" t="str">
        <f t="shared" si="5"/>
        <v/>
      </c>
    </row>
    <row r="140" spans="1:4" x14ac:dyDescent="0.25">
      <c r="A140" s="11"/>
      <c r="C140" t="str">
        <f t="shared" si="4"/>
        <v/>
      </c>
      <c r="D140" t="str">
        <f t="shared" si="5"/>
        <v/>
      </c>
    </row>
    <row r="141" spans="1:4" x14ac:dyDescent="0.25">
      <c r="A141" s="11"/>
      <c r="C141" t="str">
        <f t="shared" si="4"/>
        <v/>
      </c>
      <c r="D141" t="str">
        <f t="shared" si="5"/>
        <v/>
      </c>
    </row>
    <row r="142" spans="1:4" x14ac:dyDescent="0.25">
      <c r="A142" s="11"/>
      <c r="C142" t="str">
        <f t="shared" si="4"/>
        <v/>
      </c>
      <c r="D142" t="str">
        <f t="shared" si="5"/>
        <v/>
      </c>
    </row>
    <row r="143" spans="1:4" x14ac:dyDescent="0.25">
      <c r="A143" s="11"/>
      <c r="C143" t="str">
        <f t="shared" si="4"/>
        <v/>
      </c>
      <c r="D143" t="str">
        <f t="shared" si="5"/>
        <v/>
      </c>
    </row>
    <row r="144" spans="1:4" x14ac:dyDescent="0.25">
      <c r="A144" s="11"/>
      <c r="C144" t="str">
        <f t="shared" si="4"/>
        <v/>
      </c>
      <c r="D144" t="str">
        <f t="shared" si="5"/>
        <v/>
      </c>
    </row>
    <row r="145" spans="1:4" x14ac:dyDescent="0.25">
      <c r="A145" s="11"/>
      <c r="C145" t="str">
        <f t="shared" si="4"/>
        <v/>
      </c>
      <c r="D145" t="str">
        <f t="shared" si="5"/>
        <v/>
      </c>
    </row>
    <row r="146" spans="1:4" x14ac:dyDescent="0.25">
      <c r="A146" s="11"/>
      <c r="C146" t="str">
        <f t="shared" si="4"/>
        <v/>
      </c>
      <c r="D146" t="str">
        <f t="shared" si="5"/>
        <v/>
      </c>
    </row>
    <row r="147" spans="1:4" x14ac:dyDescent="0.25">
      <c r="A147" s="11"/>
      <c r="C147" t="str">
        <f t="shared" si="4"/>
        <v/>
      </c>
      <c r="D147" t="str">
        <f t="shared" si="5"/>
        <v/>
      </c>
    </row>
    <row r="148" spans="1:4" x14ac:dyDescent="0.25">
      <c r="A148" s="11"/>
      <c r="C148" t="str">
        <f t="shared" si="4"/>
        <v/>
      </c>
      <c r="D148" t="str">
        <f t="shared" si="5"/>
        <v/>
      </c>
    </row>
    <row r="149" spans="1:4" x14ac:dyDescent="0.25">
      <c r="A149" s="11"/>
      <c r="C149" t="str">
        <f t="shared" si="4"/>
        <v/>
      </c>
      <c r="D149" t="str">
        <f t="shared" si="5"/>
        <v/>
      </c>
    </row>
    <row r="150" spans="1:4" x14ac:dyDescent="0.25">
      <c r="A150" s="11"/>
      <c r="C150" t="str">
        <f t="shared" si="4"/>
        <v/>
      </c>
      <c r="D150" t="str">
        <f t="shared" si="5"/>
        <v/>
      </c>
    </row>
    <row r="151" spans="1:4" x14ac:dyDescent="0.25">
      <c r="A151" s="11"/>
      <c r="C151" t="str">
        <f t="shared" si="4"/>
        <v/>
      </c>
      <c r="D151" t="str">
        <f t="shared" si="5"/>
        <v/>
      </c>
    </row>
    <row r="152" spans="1:4" x14ac:dyDescent="0.25">
      <c r="A152" s="11"/>
      <c r="C152" t="str">
        <f t="shared" si="4"/>
        <v/>
      </c>
      <c r="D152" t="str">
        <f t="shared" si="5"/>
        <v/>
      </c>
    </row>
    <row r="153" spans="1:4" x14ac:dyDescent="0.25">
      <c r="A153" s="11"/>
      <c r="C153" t="str">
        <f t="shared" si="4"/>
        <v/>
      </c>
      <c r="D153" t="str">
        <f t="shared" si="5"/>
        <v/>
      </c>
    </row>
    <row r="154" spans="1:4" x14ac:dyDescent="0.25">
      <c r="A154" s="11"/>
      <c r="C154" t="str">
        <f t="shared" si="4"/>
        <v/>
      </c>
      <c r="D154" t="str">
        <f t="shared" si="5"/>
        <v/>
      </c>
    </row>
    <row r="155" spans="1:4" x14ac:dyDescent="0.25">
      <c r="A155" s="11"/>
      <c r="C155" t="str">
        <f t="shared" si="4"/>
        <v/>
      </c>
      <c r="D155" t="str">
        <f t="shared" si="5"/>
        <v/>
      </c>
    </row>
    <row r="156" spans="1:4" x14ac:dyDescent="0.25">
      <c r="A156" s="11"/>
      <c r="C156" t="str">
        <f t="shared" si="4"/>
        <v/>
      </c>
      <c r="D156" t="str">
        <f t="shared" si="5"/>
        <v/>
      </c>
    </row>
    <row r="157" spans="1:4" x14ac:dyDescent="0.25">
      <c r="A157" s="11"/>
      <c r="C157" t="str">
        <f t="shared" si="4"/>
        <v/>
      </c>
      <c r="D157" t="str">
        <f t="shared" si="5"/>
        <v/>
      </c>
    </row>
    <row r="158" spans="1:4" x14ac:dyDescent="0.25">
      <c r="A158" s="11"/>
      <c r="C158" t="str">
        <f t="shared" si="4"/>
        <v/>
      </c>
      <c r="D158" t="str">
        <f t="shared" si="5"/>
        <v/>
      </c>
    </row>
    <row r="159" spans="1:4" x14ac:dyDescent="0.25">
      <c r="A159" s="11"/>
      <c r="C159" t="str">
        <f t="shared" si="4"/>
        <v/>
      </c>
      <c r="D159" t="str">
        <f t="shared" si="5"/>
        <v/>
      </c>
    </row>
    <row r="160" spans="1:4" x14ac:dyDescent="0.25">
      <c r="A160" s="11"/>
      <c r="C160" t="str">
        <f t="shared" si="4"/>
        <v/>
      </c>
      <c r="D160" t="str">
        <f t="shared" si="5"/>
        <v/>
      </c>
    </row>
    <row r="161" spans="1:4" x14ac:dyDescent="0.25">
      <c r="A161" s="11"/>
      <c r="C161" t="str">
        <f t="shared" si="4"/>
        <v/>
      </c>
      <c r="D161" t="str">
        <f t="shared" si="5"/>
        <v/>
      </c>
    </row>
    <row r="162" spans="1:4" x14ac:dyDescent="0.25">
      <c r="A162" s="11"/>
      <c r="C162" t="str">
        <f t="shared" si="4"/>
        <v/>
      </c>
      <c r="D162" t="str">
        <f t="shared" si="5"/>
        <v/>
      </c>
    </row>
    <row r="163" spans="1:4" x14ac:dyDescent="0.25">
      <c r="A163" s="11"/>
      <c r="C163" t="str">
        <f t="shared" si="4"/>
        <v/>
      </c>
      <c r="D163" t="str">
        <f t="shared" si="5"/>
        <v/>
      </c>
    </row>
    <row r="164" spans="1:4" x14ac:dyDescent="0.25">
      <c r="A164" s="11"/>
      <c r="C164" t="str">
        <f t="shared" si="4"/>
        <v/>
      </c>
      <c r="D164" t="str">
        <f t="shared" si="5"/>
        <v/>
      </c>
    </row>
    <row r="165" spans="1:4" x14ac:dyDescent="0.25">
      <c r="A165" s="11"/>
      <c r="C165" t="str">
        <f t="shared" si="4"/>
        <v/>
      </c>
      <c r="D165" t="str">
        <f t="shared" si="5"/>
        <v/>
      </c>
    </row>
    <row r="166" spans="1:4" x14ac:dyDescent="0.25">
      <c r="A166" s="11"/>
      <c r="C166" t="str">
        <f t="shared" si="4"/>
        <v/>
      </c>
      <c r="D166" t="str">
        <f t="shared" si="5"/>
        <v/>
      </c>
    </row>
    <row r="167" spans="1:4" x14ac:dyDescent="0.25">
      <c r="A167" s="11"/>
      <c r="C167" t="str">
        <f t="shared" si="4"/>
        <v/>
      </c>
      <c r="D167" t="str">
        <f t="shared" si="5"/>
        <v/>
      </c>
    </row>
    <row r="168" spans="1:4" x14ac:dyDescent="0.25">
      <c r="A168" s="11"/>
      <c r="C168" t="str">
        <f t="shared" si="4"/>
        <v/>
      </c>
      <c r="D168" t="str">
        <f t="shared" si="5"/>
        <v/>
      </c>
    </row>
    <row r="169" spans="1:4" x14ac:dyDescent="0.25">
      <c r="A169" s="11"/>
      <c r="C169" t="str">
        <f t="shared" si="4"/>
        <v/>
      </c>
      <c r="D169" t="str">
        <f t="shared" si="5"/>
        <v/>
      </c>
    </row>
    <row r="170" spans="1:4" x14ac:dyDescent="0.25">
      <c r="A170" s="11"/>
      <c r="C170" t="str">
        <f t="shared" si="4"/>
        <v/>
      </c>
      <c r="D170" t="str">
        <f t="shared" si="5"/>
        <v/>
      </c>
    </row>
    <row r="171" spans="1:4" x14ac:dyDescent="0.25">
      <c r="A171" s="11"/>
      <c r="C171" t="str">
        <f t="shared" si="4"/>
        <v/>
      </c>
      <c r="D171" t="str">
        <f t="shared" si="5"/>
        <v/>
      </c>
    </row>
    <row r="172" spans="1:4" x14ac:dyDescent="0.25">
      <c r="A172" s="11"/>
      <c r="C172" t="str">
        <f t="shared" si="4"/>
        <v/>
      </c>
      <c r="D172" t="str">
        <f t="shared" si="5"/>
        <v/>
      </c>
    </row>
    <row r="173" spans="1:4" x14ac:dyDescent="0.25">
      <c r="A173" s="11"/>
      <c r="C173" t="str">
        <f t="shared" si="4"/>
        <v/>
      </c>
      <c r="D173" t="str">
        <f t="shared" si="5"/>
        <v/>
      </c>
    </row>
    <row r="174" spans="1:4" x14ac:dyDescent="0.25">
      <c r="A174" s="11"/>
      <c r="C174" t="str">
        <f t="shared" si="4"/>
        <v/>
      </c>
      <c r="D174" t="str">
        <f t="shared" si="5"/>
        <v/>
      </c>
    </row>
    <row r="175" spans="1:4" x14ac:dyDescent="0.25">
      <c r="A175" s="11"/>
      <c r="C175" t="str">
        <f t="shared" si="4"/>
        <v/>
      </c>
      <c r="D175" t="str">
        <f t="shared" si="5"/>
        <v/>
      </c>
    </row>
    <row r="176" spans="1:4" x14ac:dyDescent="0.25">
      <c r="A176" s="11"/>
      <c r="C176" t="str">
        <f t="shared" si="4"/>
        <v/>
      </c>
      <c r="D176" t="str">
        <f t="shared" si="5"/>
        <v/>
      </c>
    </row>
    <row r="177" spans="1:4" x14ac:dyDescent="0.25">
      <c r="A177" s="11"/>
      <c r="C177" t="str">
        <f t="shared" si="4"/>
        <v/>
      </c>
      <c r="D177" t="str">
        <f t="shared" si="5"/>
        <v/>
      </c>
    </row>
    <row r="178" spans="1:4" x14ac:dyDescent="0.25">
      <c r="A178" s="11"/>
      <c r="C178" t="str">
        <f t="shared" si="4"/>
        <v/>
      </c>
      <c r="D178" t="str">
        <f t="shared" si="5"/>
        <v/>
      </c>
    </row>
    <row r="179" spans="1:4" x14ac:dyDescent="0.25">
      <c r="A179" s="11"/>
      <c r="C179" t="str">
        <f t="shared" si="4"/>
        <v/>
      </c>
      <c r="D179" t="str">
        <f t="shared" si="5"/>
        <v/>
      </c>
    </row>
    <row r="180" spans="1:4" x14ac:dyDescent="0.25">
      <c r="A180" s="11"/>
      <c r="C180" t="str">
        <f t="shared" si="4"/>
        <v/>
      </c>
      <c r="D180" t="str">
        <f t="shared" si="5"/>
        <v/>
      </c>
    </row>
    <row r="181" spans="1:4" x14ac:dyDescent="0.25">
      <c r="A181" s="11"/>
      <c r="C181" t="str">
        <f t="shared" si="4"/>
        <v/>
      </c>
      <c r="D181" t="str">
        <f t="shared" si="5"/>
        <v/>
      </c>
    </row>
    <row r="182" spans="1:4" x14ac:dyDescent="0.25">
      <c r="A182" s="11"/>
      <c r="C182" t="str">
        <f t="shared" si="4"/>
        <v/>
      </c>
      <c r="D182" t="str">
        <f t="shared" si="5"/>
        <v/>
      </c>
    </row>
    <row r="183" spans="1:4" x14ac:dyDescent="0.25">
      <c r="A183" s="11"/>
      <c r="C183" t="str">
        <f t="shared" si="4"/>
        <v/>
      </c>
      <c r="D183" t="str">
        <f t="shared" si="5"/>
        <v/>
      </c>
    </row>
    <row r="184" spans="1:4" x14ac:dyDescent="0.25">
      <c r="A184" s="11"/>
      <c r="C184" t="str">
        <f t="shared" si="4"/>
        <v/>
      </c>
      <c r="D184" t="str">
        <f t="shared" si="5"/>
        <v/>
      </c>
    </row>
    <row r="185" spans="1:4" x14ac:dyDescent="0.25">
      <c r="A185" s="11"/>
      <c r="C185" t="str">
        <f t="shared" si="4"/>
        <v/>
      </c>
      <c r="D185" t="str">
        <f t="shared" si="5"/>
        <v/>
      </c>
    </row>
    <row r="186" spans="1:4" x14ac:dyDescent="0.25">
      <c r="A186" s="11"/>
      <c r="C186" t="str">
        <f t="shared" si="4"/>
        <v/>
      </c>
      <c r="D186" t="str">
        <f t="shared" si="5"/>
        <v/>
      </c>
    </row>
    <row r="187" spans="1:4" x14ac:dyDescent="0.25">
      <c r="A187" s="11"/>
      <c r="C187" t="str">
        <f t="shared" si="4"/>
        <v/>
      </c>
      <c r="D187" t="str">
        <f t="shared" si="5"/>
        <v/>
      </c>
    </row>
    <row r="188" spans="1:4" x14ac:dyDescent="0.25">
      <c r="A188" s="11"/>
      <c r="C188" t="str">
        <f t="shared" si="4"/>
        <v/>
      </c>
      <c r="D188" t="str">
        <f t="shared" si="5"/>
        <v/>
      </c>
    </row>
    <row r="189" spans="1:4" x14ac:dyDescent="0.25">
      <c r="A189" s="11"/>
      <c r="C189" t="str">
        <f t="shared" si="4"/>
        <v/>
      </c>
      <c r="D189" t="str">
        <f t="shared" si="5"/>
        <v/>
      </c>
    </row>
    <row r="190" spans="1:4" x14ac:dyDescent="0.25">
      <c r="A190" s="11"/>
      <c r="C190" t="str">
        <f t="shared" si="4"/>
        <v/>
      </c>
      <c r="D190" t="str">
        <f t="shared" si="5"/>
        <v/>
      </c>
    </row>
    <row r="191" spans="1:4" x14ac:dyDescent="0.25">
      <c r="A191" s="11"/>
      <c r="C191" t="str">
        <f t="shared" si="4"/>
        <v/>
      </c>
      <c r="D191" t="str">
        <f t="shared" si="5"/>
        <v/>
      </c>
    </row>
    <row r="192" spans="1:4" x14ac:dyDescent="0.25">
      <c r="A192" s="11"/>
      <c r="C192" t="str">
        <f t="shared" si="4"/>
        <v/>
      </c>
      <c r="D192" t="str">
        <f t="shared" si="5"/>
        <v/>
      </c>
    </row>
    <row r="193" spans="1:4" x14ac:dyDescent="0.25">
      <c r="A193" s="11"/>
      <c r="C193" t="str">
        <f t="shared" si="4"/>
        <v/>
      </c>
      <c r="D193" t="str">
        <f t="shared" si="5"/>
        <v/>
      </c>
    </row>
    <row r="194" spans="1:4" x14ac:dyDescent="0.25">
      <c r="A194" s="11"/>
      <c r="C194" t="str">
        <f t="shared" si="4"/>
        <v/>
      </c>
      <c r="D194" t="str">
        <f t="shared" si="5"/>
        <v/>
      </c>
    </row>
    <row r="195" spans="1:4" x14ac:dyDescent="0.25">
      <c r="A195" s="11"/>
      <c r="C195" t="str">
        <f t="shared" ref="C195:C258" si="6">IF(A195="", "", YEAR(A195))</f>
        <v/>
      </c>
      <c r="D195" t="str">
        <f t="shared" ref="D195:D258" si="7">IF(A195="", "", TEXT(A195, "MMMM"))</f>
        <v/>
      </c>
    </row>
    <row r="196" spans="1:4" x14ac:dyDescent="0.25">
      <c r="A196" s="11"/>
      <c r="C196" t="str">
        <f t="shared" si="6"/>
        <v/>
      </c>
      <c r="D196" t="str">
        <f t="shared" si="7"/>
        <v/>
      </c>
    </row>
    <row r="197" spans="1:4" x14ac:dyDescent="0.25">
      <c r="A197" s="11"/>
      <c r="C197" t="str">
        <f t="shared" si="6"/>
        <v/>
      </c>
      <c r="D197" t="str">
        <f t="shared" si="7"/>
        <v/>
      </c>
    </row>
    <row r="198" spans="1:4" x14ac:dyDescent="0.25">
      <c r="A198" s="11"/>
      <c r="C198" t="str">
        <f t="shared" si="6"/>
        <v/>
      </c>
      <c r="D198" t="str">
        <f t="shared" si="7"/>
        <v/>
      </c>
    </row>
    <row r="199" spans="1:4" x14ac:dyDescent="0.25">
      <c r="A199" s="11"/>
      <c r="C199" t="str">
        <f t="shared" si="6"/>
        <v/>
      </c>
      <c r="D199" t="str">
        <f t="shared" si="7"/>
        <v/>
      </c>
    </row>
    <row r="200" spans="1:4" x14ac:dyDescent="0.25">
      <c r="A200" s="11"/>
      <c r="C200" t="str">
        <f t="shared" si="6"/>
        <v/>
      </c>
      <c r="D200" t="str">
        <f t="shared" si="7"/>
        <v/>
      </c>
    </row>
    <row r="201" spans="1:4" x14ac:dyDescent="0.25">
      <c r="A201" s="11"/>
      <c r="C201" t="str">
        <f t="shared" si="6"/>
        <v/>
      </c>
      <c r="D201" t="str">
        <f t="shared" si="7"/>
        <v/>
      </c>
    </row>
    <row r="202" spans="1:4" x14ac:dyDescent="0.25">
      <c r="A202" s="11"/>
      <c r="C202" t="str">
        <f t="shared" si="6"/>
        <v/>
      </c>
      <c r="D202" t="str">
        <f t="shared" si="7"/>
        <v/>
      </c>
    </row>
    <row r="203" spans="1:4" x14ac:dyDescent="0.25">
      <c r="A203" s="11"/>
      <c r="C203" t="str">
        <f t="shared" si="6"/>
        <v/>
      </c>
      <c r="D203" t="str">
        <f t="shared" si="7"/>
        <v/>
      </c>
    </row>
    <row r="204" spans="1:4" x14ac:dyDescent="0.25">
      <c r="A204" s="11"/>
      <c r="C204" t="str">
        <f t="shared" si="6"/>
        <v/>
      </c>
      <c r="D204" t="str">
        <f t="shared" si="7"/>
        <v/>
      </c>
    </row>
    <row r="205" spans="1:4" x14ac:dyDescent="0.25">
      <c r="A205" s="11"/>
      <c r="C205" t="str">
        <f t="shared" si="6"/>
        <v/>
      </c>
      <c r="D205" t="str">
        <f t="shared" si="7"/>
        <v/>
      </c>
    </row>
    <row r="206" spans="1:4" x14ac:dyDescent="0.25">
      <c r="A206" s="11"/>
      <c r="C206" t="str">
        <f t="shared" si="6"/>
        <v/>
      </c>
      <c r="D206" t="str">
        <f t="shared" si="7"/>
        <v/>
      </c>
    </row>
    <row r="207" spans="1:4" x14ac:dyDescent="0.25">
      <c r="A207" s="11"/>
      <c r="C207" t="str">
        <f t="shared" si="6"/>
        <v/>
      </c>
      <c r="D207" t="str">
        <f t="shared" si="7"/>
        <v/>
      </c>
    </row>
    <row r="208" spans="1:4" x14ac:dyDescent="0.25">
      <c r="A208" s="11"/>
      <c r="C208" t="str">
        <f t="shared" si="6"/>
        <v/>
      </c>
      <c r="D208" t="str">
        <f t="shared" si="7"/>
        <v/>
      </c>
    </row>
    <row r="209" spans="1:4" x14ac:dyDescent="0.25">
      <c r="A209" s="11"/>
      <c r="C209" t="str">
        <f t="shared" si="6"/>
        <v/>
      </c>
      <c r="D209" t="str">
        <f t="shared" si="7"/>
        <v/>
      </c>
    </row>
    <row r="210" spans="1:4" x14ac:dyDescent="0.25">
      <c r="A210" s="11"/>
      <c r="C210" t="str">
        <f t="shared" si="6"/>
        <v/>
      </c>
      <c r="D210" t="str">
        <f t="shared" si="7"/>
        <v/>
      </c>
    </row>
    <row r="211" spans="1:4" x14ac:dyDescent="0.25">
      <c r="A211" s="11"/>
      <c r="C211" t="str">
        <f t="shared" si="6"/>
        <v/>
      </c>
      <c r="D211" t="str">
        <f t="shared" si="7"/>
        <v/>
      </c>
    </row>
    <row r="212" spans="1:4" x14ac:dyDescent="0.25">
      <c r="A212" s="11"/>
      <c r="C212" t="str">
        <f t="shared" si="6"/>
        <v/>
      </c>
      <c r="D212" t="str">
        <f t="shared" si="7"/>
        <v/>
      </c>
    </row>
    <row r="213" spans="1:4" x14ac:dyDescent="0.25">
      <c r="A213" s="11"/>
      <c r="C213" t="str">
        <f t="shared" si="6"/>
        <v/>
      </c>
      <c r="D213" t="str">
        <f t="shared" si="7"/>
        <v/>
      </c>
    </row>
    <row r="214" spans="1:4" x14ac:dyDescent="0.25">
      <c r="A214" s="11"/>
      <c r="C214" t="str">
        <f t="shared" si="6"/>
        <v/>
      </c>
      <c r="D214" t="str">
        <f t="shared" si="7"/>
        <v/>
      </c>
    </row>
    <row r="215" spans="1:4" x14ac:dyDescent="0.25">
      <c r="A215" s="11"/>
      <c r="C215" t="str">
        <f t="shared" si="6"/>
        <v/>
      </c>
      <c r="D215" t="str">
        <f t="shared" si="7"/>
        <v/>
      </c>
    </row>
    <row r="216" spans="1:4" x14ac:dyDescent="0.25">
      <c r="A216" s="11"/>
      <c r="C216" t="str">
        <f t="shared" si="6"/>
        <v/>
      </c>
      <c r="D216" t="str">
        <f t="shared" si="7"/>
        <v/>
      </c>
    </row>
    <row r="217" spans="1:4" x14ac:dyDescent="0.25">
      <c r="A217" s="11"/>
      <c r="C217" t="str">
        <f t="shared" si="6"/>
        <v/>
      </c>
      <c r="D217" t="str">
        <f t="shared" si="7"/>
        <v/>
      </c>
    </row>
    <row r="218" spans="1:4" x14ac:dyDescent="0.25">
      <c r="A218" s="11"/>
      <c r="C218" t="str">
        <f t="shared" si="6"/>
        <v/>
      </c>
      <c r="D218" t="str">
        <f t="shared" si="7"/>
        <v/>
      </c>
    </row>
    <row r="219" spans="1:4" x14ac:dyDescent="0.25">
      <c r="A219" s="11"/>
      <c r="C219" t="str">
        <f t="shared" si="6"/>
        <v/>
      </c>
      <c r="D219" t="str">
        <f t="shared" si="7"/>
        <v/>
      </c>
    </row>
    <row r="220" spans="1:4" x14ac:dyDescent="0.25">
      <c r="A220" s="11"/>
      <c r="C220" t="str">
        <f t="shared" si="6"/>
        <v/>
      </c>
      <c r="D220" t="str">
        <f t="shared" si="7"/>
        <v/>
      </c>
    </row>
    <row r="221" spans="1:4" x14ac:dyDescent="0.25">
      <c r="A221" s="11"/>
      <c r="C221" t="str">
        <f t="shared" si="6"/>
        <v/>
      </c>
      <c r="D221" t="str">
        <f t="shared" si="7"/>
        <v/>
      </c>
    </row>
    <row r="222" spans="1:4" x14ac:dyDescent="0.25">
      <c r="A222" s="11"/>
      <c r="C222" t="str">
        <f t="shared" si="6"/>
        <v/>
      </c>
      <c r="D222" t="str">
        <f t="shared" si="7"/>
        <v/>
      </c>
    </row>
    <row r="223" spans="1:4" x14ac:dyDescent="0.25">
      <c r="A223" s="11"/>
      <c r="C223" t="str">
        <f t="shared" si="6"/>
        <v/>
      </c>
      <c r="D223" t="str">
        <f t="shared" si="7"/>
        <v/>
      </c>
    </row>
    <row r="224" spans="1:4" x14ac:dyDescent="0.25">
      <c r="A224" s="11"/>
      <c r="C224" t="str">
        <f t="shared" si="6"/>
        <v/>
      </c>
      <c r="D224" t="str">
        <f t="shared" si="7"/>
        <v/>
      </c>
    </row>
    <row r="225" spans="1:4" x14ac:dyDescent="0.25">
      <c r="A225" s="11"/>
      <c r="C225" t="str">
        <f t="shared" si="6"/>
        <v/>
      </c>
      <c r="D225" t="str">
        <f t="shared" si="7"/>
        <v/>
      </c>
    </row>
    <row r="226" spans="1:4" x14ac:dyDescent="0.25">
      <c r="A226" s="11"/>
      <c r="C226" t="str">
        <f t="shared" si="6"/>
        <v/>
      </c>
      <c r="D226" t="str">
        <f t="shared" si="7"/>
        <v/>
      </c>
    </row>
    <row r="227" spans="1:4" x14ac:dyDescent="0.25">
      <c r="A227" s="11"/>
      <c r="C227" t="str">
        <f t="shared" si="6"/>
        <v/>
      </c>
      <c r="D227" t="str">
        <f t="shared" si="7"/>
        <v/>
      </c>
    </row>
    <row r="228" spans="1:4" x14ac:dyDescent="0.25">
      <c r="A228" s="11"/>
      <c r="C228" t="str">
        <f t="shared" si="6"/>
        <v/>
      </c>
      <c r="D228" t="str">
        <f t="shared" si="7"/>
        <v/>
      </c>
    </row>
    <row r="229" spans="1:4" x14ac:dyDescent="0.25">
      <c r="A229" s="11"/>
      <c r="C229" t="str">
        <f t="shared" si="6"/>
        <v/>
      </c>
      <c r="D229" t="str">
        <f t="shared" si="7"/>
        <v/>
      </c>
    </row>
    <row r="230" spans="1:4" x14ac:dyDescent="0.25">
      <c r="A230" s="11"/>
      <c r="C230" t="str">
        <f t="shared" si="6"/>
        <v/>
      </c>
      <c r="D230" t="str">
        <f t="shared" si="7"/>
        <v/>
      </c>
    </row>
    <row r="231" spans="1:4" x14ac:dyDescent="0.25">
      <c r="A231" s="11"/>
      <c r="C231" t="str">
        <f t="shared" si="6"/>
        <v/>
      </c>
      <c r="D231" t="str">
        <f t="shared" si="7"/>
        <v/>
      </c>
    </row>
    <row r="232" spans="1:4" x14ac:dyDescent="0.25">
      <c r="A232" s="11"/>
      <c r="C232" t="str">
        <f t="shared" si="6"/>
        <v/>
      </c>
      <c r="D232" t="str">
        <f t="shared" si="7"/>
        <v/>
      </c>
    </row>
    <row r="233" spans="1:4" x14ac:dyDescent="0.25">
      <c r="A233" s="11"/>
      <c r="C233" t="str">
        <f t="shared" si="6"/>
        <v/>
      </c>
      <c r="D233" t="str">
        <f t="shared" si="7"/>
        <v/>
      </c>
    </row>
    <row r="234" spans="1:4" x14ac:dyDescent="0.25">
      <c r="A234" s="11"/>
      <c r="C234" t="str">
        <f t="shared" si="6"/>
        <v/>
      </c>
      <c r="D234" t="str">
        <f t="shared" si="7"/>
        <v/>
      </c>
    </row>
    <row r="235" spans="1:4" x14ac:dyDescent="0.25">
      <c r="A235" s="11"/>
      <c r="C235" t="str">
        <f t="shared" si="6"/>
        <v/>
      </c>
      <c r="D235" t="str">
        <f t="shared" si="7"/>
        <v/>
      </c>
    </row>
    <row r="236" spans="1:4" x14ac:dyDescent="0.25">
      <c r="A236" s="11"/>
      <c r="C236" t="str">
        <f t="shared" si="6"/>
        <v/>
      </c>
      <c r="D236" t="str">
        <f t="shared" si="7"/>
        <v/>
      </c>
    </row>
    <row r="237" spans="1:4" x14ac:dyDescent="0.25">
      <c r="A237" s="11"/>
      <c r="C237" t="str">
        <f t="shared" si="6"/>
        <v/>
      </c>
      <c r="D237" t="str">
        <f t="shared" si="7"/>
        <v/>
      </c>
    </row>
    <row r="238" spans="1:4" x14ac:dyDescent="0.25">
      <c r="A238" s="11"/>
      <c r="C238" t="str">
        <f t="shared" si="6"/>
        <v/>
      </c>
      <c r="D238" t="str">
        <f t="shared" si="7"/>
        <v/>
      </c>
    </row>
    <row r="239" spans="1:4" x14ac:dyDescent="0.25">
      <c r="A239" s="11"/>
      <c r="C239" t="str">
        <f t="shared" si="6"/>
        <v/>
      </c>
      <c r="D239" t="str">
        <f t="shared" si="7"/>
        <v/>
      </c>
    </row>
    <row r="240" spans="1:4" x14ac:dyDescent="0.25">
      <c r="A240" s="11"/>
      <c r="C240" t="str">
        <f t="shared" si="6"/>
        <v/>
      </c>
      <c r="D240" t="str">
        <f t="shared" si="7"/>
        <v/>
      </c>
    </row>
    <row r="241" spans="1:4" x14ac:dyDescent="0.25">
      <c r="A241" s="11"/>
      <c r="C241" t="str">
        <f t="shared" si="6"/>
        <v/>
      </c>
      <c r="D241" t="str">
        <f t="shared" si="7"/>
        <v/>
      </c>
    </row>
    <row r="242" spans="1:4" x14ac:dyDescent="0.25">
      <c r="A242" s="11"/>
      <c r="C242" t="str">
        <f t="shared" si="6"/>
        <v/>
      </c>
      <c r="D242" t="str">
        <f t="shared" si="7"/>
        <v/>
      </c>
    </row>
    <row r="243" spans="1:4" x14ac:dyDescent="0.25">
      <c r="A243" s="11"/>
      <c r="C243" t="str">
        <f t="shared" si="6"/>
        <v/>
      </c>
      <c r="D243" t="str">
        <f t="shared" si="7"/>
        <v/>
      </c>
    </row>
    <row r="244" spans="1:4" x14ac:dyDescent="0.25">
      <c r="A244" s="11"/>
      <c r="C244" t="str">
        <f t="shared" si="6"/>
        <v/>
      </c>
      <c r="D244" t="str">
        <f t="shared" si="7"/>
        <v/>
      </c>
    </row>
    <row r="245" spans="1:4" x14ac:dyDescent="0.25">
      <c r="A245" s="11"/>
      <c r="C245" t="str">
        <f t="shared" si="6"/>
        <v/>
      </c>
      <c r="D245" t="str">
        <f t="shared" si="7"/>
        <v/>
      </c>
    </row>
    <row r="246" spans="1:4" x14ac:dyDescent="0.25">
      <c r="A246" s="11"/>
      <c r="C246" t="str">
        <f t="shared" si="6"/>
        <v/>
      </c>
      <c r="D246" t="str">
        <f t="shared" si="7"/>
        <v/>
      </c>
    </row>
    <row r="247" spans="1:4" x14ac:dyDescent="0.25">
      <c r="A247" s="11"/>
      <c r="C247" t="str">
        <f t="shared" si="6"/>
        <v/>
      </c>
      <c r="D247" t="str">
        <f t="shared" si="7"/>
        <v/>
      </c>
    </row>
    <row r="248" spans="1:4" x14ac:dyDescent="0.25">
      <c r="A248" s="11"/>
      <c r="C248" t="str">
        <f t="shared" si="6"/>
        <v/>
      </c>
      <c r="D248" t="str">
        <f t="shared" si="7"/>
        <v/>
      </c>
    </row>
    <row r="249" spans="1:4" x14ac:dyDescent="0.25">
      <c r="A249" s="11"/>
      <c r="C249" t="str">
        <f t="shared" si="6"/>
        <v/>
      </c>
      <c r="D249" t="str">
        <f t="shared" si="7"/>
        <v/>
      </c>
    </row>
    <row r="250" spans="1:4" x14ac:dyDescent="0.25">
      <c r="A250" s="11"/>
      <c r="C250" t="str">
        <f t="shared" si="6"/>
        <v/>
      </c>
      <c r="D250" t="str">
        <f t="shared" si="7"/>
        <v/>
      </c>
    </row>
    <row r="251" spans="1:4" x14ac:dyDescent="0.25">
      <c r="A251" s="11"/>
      <c r="C251" t="str">
        <f t="shared" si="6"/>
        <v/>
      </c>
      <c r="D251" t="str">
        <f t="shared" si="7"/>
        <v/>
      </c>
    </row>
    <row r="252" spans="1:4" x14ac:dyDescent="0.25">
      <c r="A252" s="11"/>
      <c r="C252" t="str">
        <f t="shared" si="6"/>
        <v/>
      </c>
      <c r="D252" t="str">
        <f t="shared" si="7"/>
        <v/>
      </c>
    </row>
    <row r="253" spans="1:4" x14ac:dyDescent="0.25">
      <c r="A253" s="11"/>
      <c r="C253" t="str">
        <f t="shared" si="6"/>
        <v/>
      </c>
      <c r="D253" t="str">
        <f t="shared" si="7"/>
        <v/>
      </c>
    </row>
    <row r="254" spans="1:4" x14ac:dyDescent="0.25">
      <c r="A254" s="11"/>
      <c r="C254" t="str">
        <f t="shared" si="6"/>
        <v/>
      </c>
      <c r="D254" t="str">
        <f t="shared" si="7"/>
        <v/>
      </c>
    </row>
    <row r="255" spans="1:4" x14ac:dyDescent="0.25">
      <c r="A255" s="11"/>
      <c r="C255" t="str">
        <f t="shared" si="6"/>
        <v/>
      </c>
      <c r="D255" t="str">
        <f t="shared" si="7"/>
        <v/>
      </c>
    </row>
    <row r="256" spans="1:4" x14ac:dyDescent="0.25">
      <c r="A256" s="11"/>
      <c r="C256" t="str">
        <f t="shared" si="6"/>
        <v/>
      </c>
      <c r="D256" t="str">
        <f t="shared" si="7"/>
        <v/>
      </c>
    </row>
    <row r="257" spans="1:4" x14ac:dyDescent="0.25">
      <c r="A257" s="11"/>
      <c r="C257" t="str">
        <f t="shared" si="6"/>
        <v/>
      </c>
      <c r="D257" t="str">
        <f t="shared" si="7"/>
        <v/>
      </c>
    </row>
    <row r="258" spans="1:4" x14ac:dyDescent="0.25">
      <c r="A258" s="11"/>
      <c r="C258" t="str">
        <f t="shared" si="6"/>
        <v/>
      </c>
      <c r="D258" t="str">
        <f t="shared" si="7"/>
        <v/>
      </c>
    </row>
    <row r="259" spans="1:4" x14ac:dyDescent="0.25">
      <c r="A259" s="11"/>
      <c r="C259" t="str">
        <f t="shared" ref="C259:C322" si="8">IF(A259="", "", YEAR(A259))</f>
        <v/>
      </c>
      <c r="D259" t="str">
        <f t="shared" ref="D259:D322" si="9">IF(A259="", "", TEXT(A259, "MMMM"))</f>
        <v/>
      </c>
    </row>
    <row r="260" spans="1:4" x14ac:dyDescent="0.25">
      <c r="A260" s="11"/>
      <c r="C260" t="str">
        <f t="shared" si="8"/>
        <v/>
      </c>
      <c r="D260" t="str">
        <f t="shared" si="9"/>
        <v/>
      </c>
    </row>
    <row r="261" spans="1:4" x14ac:dyDescent="0.25">
      <c r="A261" s="11"/>
      <c r="C261" t="str">
        <f t="shared" si="8"/>
        <v/>
      </c>
      <c r="D261" t="str">
        <f t="shared" si="9"/>
        <v/>
      </c>
    </row>
    <row r="262" spans="1:4" x14ac:dyDescent="0.25">
      <c r="A262" s="11"/>
      <c r="C262" t="str">
        <f t="shared" si="8"/>
        <v/>
      </c>
      <c r="D262" t="str">
        <f t="shared" si="9"/>
        <v/>
      </c>
    </row>
    <row r="263" spans="1:4" x14ac:dyDescent="0.25">
      <c r="A263" s="11"/>
      <c r="C263" t="str">
        <f t="shared" si="8"/>
        <v/>
      </c>
      <c r="D263" t="str">
        <f t="shared" si="9"/>
        <v/>
      </c>
    </row>
    <row r="264" spans="1:4" x14ac:dyDescent="0.25">
      <c r="A264" s="11"/>
      <c r="C264" t="str">
        <f t="shared" si="8"/>
        <v/>
      </c>
      <c r="D264" t="str">
        <f t="shared" si="9"/>
        <v/>
      </c>
    </row>
    <row r="265" spans="1:4" x14ac:dyDescent="0.25">
      <c r="A265" s="11"/>
      <c r="C265" t="str">
        <f t="shared" si="8"/>
        <v/>
      </c>
      <c r="D265" t="str">
        <f t="shared" si="9"/>
        <v/>
      </c>
    </row>
    <row r="266" spans="1:4" x14ac:dyDescent="0.25">
      <c r="A266" s="11"/>
      <c r="C266" t="str">
        <f t="shared" si="8"/>
        <v/>
      </c>
      <c r="D266" t="str">
        <f t="shared" si="9"/>
        <v/>
      </c>
    </row>
    <row r="267" spans="1:4" x14ac:dyDescent="0.25">
      <c r="A267" s="11"/>
      <c r="C267" t="str">
        <f t="shared" si="8"/>
        <v/>
      </c>
      <c r="D267" t="str">
        <f t="shared" si="9"/>
        <v/>
      </c>
    </row>
    <row r="268" spans="1:4" x14ac:dyDescent="0.25">
      <c r="A268" s="11"/>
      <c r="C268" t="str">
        <f t="shared" si="8"/>
        <v/>
      </c>
      <c r="D268" t="str">
        <f t="shared" si="9"/>
        <v/>
      </c>
    </row>
    <row r="269" spans="1:4" x14ac:dyDescent="0.25">
      <c r="A269" s="11"/>
      <c r="C269" t="str">
        <f t="shared" si="8"/>
        <v/>
      </c>
      <c r="D269" t="str">
        <f t="shared" si="9"/>
        <v/>
      </c>
    </row>
    <row r="270" spans="1:4" x14ac:dyDescent="0.25">
      <c r="A270" s="11"/>
      <c r="C270" t="str">
        <f t="shared" si="8"/>
        <v/>
      </c>
      <c r="D270" t="str">
        <f t="shared" si="9"/>
        <v/>
      </c>
    </row>
    <row r="271" spans="1:4" x14ac:dyDescent="0.25">
      <c r="A271" s="11"/>
      <c r="C271" t="str">
        <f t="shared" si="8"/>
        <v/>
      </c>
      <c r="D271" t="str">
        <f t="shared" si="9"/>
        <v/>
      </c>
    </row>
    <row r="272" spans="1:4" x14ac:dyDescent="0.25">
      <c r="A272" s="11"/>
      <c r="C272" t="str">
        <f t="shared" si="8"/>
        <v/>
      </c>
      <c r="D272" t="str">
        <f t="shared" si="9"/>
        <v/>
      </c>
    </row>
    <row r="273" spans="1:4" x14ac:dyDescent="0.25">
      <c r="A273" s="11"/>
      <c r="C273" t="str">
        <f t="shared" si="8"/>
        <v/>
      </c>
      <c r="D273" t="str">
        <f t="shared" si="9"/>
        <v/>
      </c>
    </row>
    <row r="274" spans="1:4" x14ac:dyDescent="0.25">
      <c r="A274" s="11"/>
      <c r="C274" t="str">
        <f t="shared" si="8"/>
        <v/>
      </c>
      <c r="D274" t="str">
        <f t="shared" si="9"/>
        <v/>
      </c>
    </row>
    <row r="275" spans="1:4" x14ac:dyDescent="0.25">
      <c r="A275" s="11"/>
      <c r="C275" t="str">
        <f t="shared" si="8"/>
        <v/>
      </c>
      <c r="D275" t="str">
        <f t="shared" si="9"/>
        <v/>
      </c>
    </row>
    <row r="276" spans="1:4" x14ac:dyDescent="0.25">
      <c r="A276" s="11"/>
      <c r="C276" t="str">
        <f t="shared" si="8"/>
        <v/>
      </c>
      <c r="D276" t="str">
        <f t="shared" si="9"/>
        <v/>
      </c>
    </row>
    <row r="277" spans="1:4" x14ac:dyDescent="0.25">
      <c r="A277" s="11"/>
      <c r="C277" t="str">
        <f t="shared" si="8"/>
        <v/>
      </c>
      <c r="D277" t="str">
        <f t="shared" si="9"/>
        <v/>
      </c>
    </row>
    <row r="278" spans="1:4" x14ac:dyDescent="0.25">
      <c r="A278" s="11"/>
      <c r="C278" t="str">
        <f t="shared" si="8"/>
        <v/>
      </c>
      <c r="D278" t="str">
        <f t="shared" si="9"/>
        <v/>
      </c>
    </row>
    <row r="279" spans="1:4" x14ac:dyDescent="0.25">
      <c r="A279" s="11"/>
      <c r="C279" t="str">
        <f t="shared" si="8"/>
        <v/>
      </c>
      <c r="D279" t="str">
        <f t="shared" si="9"/>
        <v/>
      </c>
    </row>
    <row r="280" spans="1:4" x14ac:dyDescent="0.25">
      <c r="A280" s="11"/>
      <c r="C280" t="str">
        <f t="shared" si="8"/>
        <v/>
      </c>
      <c r="D280" t="str">
        <f t="shared" si="9"/>
        <v/>
      </c>
    </row>
    <row r="281" spans="1:4" x14ac:dyDescent="0.25">
      <c r="A281" s="11"/>
      <c r="C281" t="str">
        <f t="shared" si="8"/>
        <v/>
      </c>
      <c r="D281" t="str">
        <f t="shared" si="9"/>
        <v/>
      </c>
    </row>
    <row r="282" spans="1:4" x14ac:dyDescent="0.25">
      <c r="A282" s="11"/>
      <c r="C282" t="str">
        <f t="shared" si="8"/>
        <v/>
      </c>
      <c r="D282" t="str">
        <f t="shared" si="9"/>
        <v/>
      </c>
    </row>
    <row r="283" spans="1:4" x14ac:dyDescent="0.25">
      <c r="A283" s="11"/>
      <c r="C283" t="str">
        <f t="shared" si="8"/>
        <v/>
      </c>
      <c r="D283" t="str">
        <f t="shared" si="9"/>
        <v/>
      </c>
    </row>
    <row r="284" spans="1:4" x14ac:dyDescent="0.25">
      <c r="A284" s="11"/>
      <c r="C284" t="str">
        <f t="shared" si="8"/>
        <v/>
      </c>
      <c r="D284" t="str">
        <f t="shared" si="9"/>
        <v/>
      </c>
    </row>
    <row r="285" spans="1:4" x14ac:dyDescent="0.25">
      <c r="A285" s="11"/>
      <c r="C285" t="str">
        <f t="shared" si="8"/>
        <v/>
      </c>
      <c r="D285" t="str">
        <f t="shared" si="9"/>
        <v/>
      </c>
    </row>
    <row r="286" spans="1:4" x14ac:dyDescent="0.25">
      <c r="A286" s="11"/>
      <c r="C286" t="str">
        <f t="shared" si="8"/>
        <v/>
      </c>
      <c r="D286" t="str">
        <f t="shared" si="9"/>
        <v/>
      </c>
    </row>
    <row r="287" spans="1:4" x14ac:dyDescent="0.25">
      <c r="A287" s="11"/>
      <c r="C287" t="str">
        <f t="shared" si="8"/>
        <v/>
      </c>
      <c r="D287" t="str">
        <f t="shared" si="9"/>
        <v/>
      </c>
    </row>
    <row r="288" spans="1:4" x14ac:dyDescent="0.25">
      <c r="A288" s="11"/>
      <c r="C288" t="str">
        <f t="shared" si="8"/>
        <v/>
      </c>
      <c r="D288" t="str">
        <f t="shared" si="9"/>
        <v/>
      </c>
    </row>
    <row r="289" spans="1:4" x14ac:dyDescent="0.25">
      <c r="A289" s="11"/>
      <c r="C289" t="str">
        <f t="shared" si="8"/>
        <v/>
      </c>
      <c r="D289" t="str">
        <f t="shared" si="9"/>
        <v/>
      </c>
    </row>
    <row r="290" spans="1:4" x14ac:dyDescent="0.25">
      <c r="A290" s="11"/>
      <c r="C290" t="str">
        <f t="shared" si="8"/>
        <v/>
      </c>
      <c r="D290" t="str">
        <f t="shared" si="9"/>
        <v/>
      </c>
    </row>
    <row r="291" spans="1:4" x14ac:dyDescent="0.25">
      <c r="A291" s="11"/>
      <c r="C291" t="str">
        <f t="shared" si="8"/>
        <v/>
      </c>
      <c r="D291" t="str">
        <f t="shared" si="9"/>
        <v/>
      </c>
    </row>
    <row r="292" spans="1:4" x14ac:dyDescent="0.25">
      <c r="A292" s="11"/>
      <c r="C292" t="str">
        <f t="shared" si="8"/>
        <v/>
      </c>
      <c r="D292" t="str">
        <f t="shared" si="9"/>
        <v/>
      </c>
    </row>
    <row r="293" spans="1:4" x14ac:dyDescent="0.25">
      <c r="A293" s="11"/>
      <c r="C293" t="str">
        <f t="shared" si="8"/>
        <v/>
      </c>
      <c r="D293" t="str">
        <f t="shared" si="9"/>
        <v/>
      </c>
    </row>
    <row r="294" spans="1:4" x14ac:dyDescent="0.25">
      <c r="A294" s="11"/>
      <c r="C294" t="str">
        <f t="shared" si="8"/>
        <v/>
      </c>
      <c r="D294" t="str">
        <f t="shared" si="9"/>
        <v/>
      </c>
    </row>
    <row r="295" spans="1:4" x14ac:dyDescent="0.25">
      <c r="A295" s="11"/>
      <c r="C295" t="str">
        <f t="shared" si="8"/>
        <v/>
      </c>
      <c r="D295" t="str">
        <f t="shared" si="9"/>
        <v/>
      </c>
    </row>
    <row r="296" spans="1:4" x14ac:dyDescent="0.25">
      <c r="A296" s="11"/>
      <c r="C296" t="str">
        <f t="shared" si="8"/>
        <v/>
      </c>
      <c r="D296" t="str">
        <f t="shared" si="9"/>
        <v/>
      </c>
    </row>
    <row r="297" spans="1:4" x14ac:dyDescent="0.25">
      <c r="A297" s="11"/>
      <c r="C297" t="str">
        <f t="shared" si="8"/>
        <v/>
      </c>
      <c r="D297" t="str">
        <f t="shared" si="9"/>
        <v/>
      </c>
    </row>
    <row r="298" spans="1:4" x14ac:dyDescent="0.25">
      <c r="A298" s="11"/>
      <c r="C298" t="str">
        <f t="shared" si="8"/>
        <v/>
      </c>
      <c r="D298" t="str">
        <f t="shared" si="9"/>
        <v/>
      </c>
    </row>
    <row r="299" spans="1:4" x14ac:dyDescent="0.25">
      <c r="A299" s="11"/>
      <c r="C299" t="str">
        <f t="shared" si="8"/>
        <v/>
      </c>
      <c r="D299" t="str">
        <f t="shared" si="9"/>
        <v/>
      </c>
    </row>
    <row r="300" spans="1:4" x14ac:dyDescent="0.25">
      <c r="A300" s="11"/>
      <c r="C300" t="str">
        <f t="shared" si="8"/>
        <v/>
      </c>
      <c r="D300" t="str">
        <f t="shared" si="9"/>
        <v/>
      </c>
    </row>
    <row r="301" spans="1:4" x14ac:dyDescent="0.25">
      <c r="A301" s="11"/>
      <c r="C301" t="str">
        <f t="shared" si="8"/>
        <v/>
      </c>
      <c r="D301" t="str">
        <f t="shared" si="9"/>
        <v/>
      </c>
    </row>
    <row r="302" spans="1:4" x14ac:dyDescent="0.25">
      <c r="A302" s="11"/>
      <c r="C302" t="str">
        <f t="shared" si="8"/>
        <v/>
      </c>
      <c r="D302" t="str">
        <f t="shared" si="9"/>
        <v/>
      </c>
    </row>
    <row r="303" spans="1:4" x14ac:dyDescent="0.25">
      <c r="A303" s="11"/>
      <c r="C303" t="str">
        <f t="shared" si="8"/>
        <v/>
      </c>
      <c r="D303" t="str">
        <f t="shared" si="9"/>
        <v/>
      </c>
    </row>
    <row r="304" spans="1:4" x14ac:dyDescent="0.25">
      <c r="A304" s="11"/>
      <c r="C304" t="str">
        <f t="shared" si="8"/>
        <v/>
      </c>
      <c r="D304" t="str">
        <f t="shared" si="9"/>
        <v/>
      </c>
    </row>
    <row r="305" spans="1:4" x14ac:dyDescent="0.25">
      <c r="A305" s="11"/>
      <c r="C305" t="str">
        <f t="shared" si="8"/>
        <v/>
      </c>
      <c r="D305" t="str">
        <f t="shared" si="9"/>
        <v/>
      </c>
    </row>
    <row r="306" spans="1:4" x14ac:dyDescent="0.25">
      <c r="A306" s="11"/>
      <c r="C306" t="str">
        <f t="shared" si="8"/>
        <v/>
      </c>
      <c r="D306" t="str">
        <f t="shared" si="9"/>
        <v/>
      </c>
    </row>
    <row r="307" spans="1:4" x14ac:dyDescent="0.25">
      <c r="A307" s="11"/>
      <c r="C307" t="str">
        <f t="shared" si="8"/>
        <v/>
      </c>
      <c r="D307" t="str">
        <f t="shared" si="9"/>
        <v/>
      </c>
    </row>
    <row r="308" spans="1:4" x14ac:dyDescent="0.25">
      <c r="A308" s="11"/>
      <c r="C308" t="str">
        <f t="shared" si="8"/>
        <v/>
      </c>
      <c r="D308" t="str">
        <f t="shared" si="9"/>
        <v/>
      </c>
    </row>
    <row r="309" spans="1:4" x14ac:dyDescent="0.25">
      <c r="A309" s="11"/>
      <c r="C309" t="str">
        <f t="shared" si="8"/>
        <v/>
      </c>
      <c r="D309" t="str">
        <f t="shared" si="9"/>
        <v/>
      </c>
    </row>
    <row r="310" spans="1:4" x14ac:dyDescent="0.25">
      <c r="A310" s="11"/>
      <c r="C310" t="str">
        <f t="shared" si="8"/>
        <v/>
      </c>
      <c r="D310" t="str">
        <f t="shared" si="9"/>
        <v/>
      </c>
    </row>
    <row r="311" spans="1:4" x14ac:dyDescent="0.25">
      <c r="A311" s="11"/>
      <c r="C311" t="str">
        <f t="shared" si="8"/>
        <v/>
      </c>
      <c r="D311" t="str">
        <f t="shared" si="9"/>
        <v/>
      </c>
    </row>
    <row r="312" spans="1:4" x14ac:dyDescent="0.25">
      <c r="A312" s="11"/>
      <c r="C312" t="str">
        <f t="shared" si="8"/>
        <v/>
      </c>
      <c r="D312" t="str">
        <f t="shared" si="9"/>
        <v/>
      </c>
    </row>
    <row r="313" spans="1:4" x14ac:dyDescent="0.25">
      <c r="A313" s="11"/>
      <c r="C313" t="str">
        <f t="shared" si="8"/>
        <v/>
      </c>
      <c r="D313" t="str">
        <f t="shared" si="9"/>
        <v/>
      </c>
    </row>
    <row r="314" spans="1:4" x14ac:dyDescent="0.25">
      <c r="A314" s="11"/>
      <c r="C314" t="str">
        <f t="shared" si="8"/>
        <v/>
      </c>
      <c r="D314" t="str">
        <f t="shared" si="9"/>
        <v/>
      </c>
    </row>
    <row r="315" spans="1:4" x14ac:dyDescent="0.25">
      <c r="A315" s="11"/>
      <c r="C315" t="str">
        <f t="shared" si="8"/>
        <v/>
      </c>
      <c r="D315" t="str">
        <f t="shared" si="9"/>
        <v/>
      </c>
    </row>
    <row r="316" spans="1:4" x14ac:dyDescent="0.25">
      <c r="A316" s="11"/>
      <c r="C316" t="str">
        <f t="shared" si="8"/>
        <v/>
      </c>
      <c r="D316" t="str">
        <f t="shared" si="9"/>
        <v/>
      </c>
    </row>
    <row r="317" spans="1:4" x14ac:dyDescent="0.25">
      <c r="A317" s="11"/>
      <c r="C317" t="str">
        <f t="shared" si="8"/>
        <v/>
      </c>
      <c r="D317" t="str">
        <f t="shared" si="9"/>
        <v/>
      </c>
    </row>
    <row r="318" spans="1:4" x14ac:dyDescent="0.25">
      <c r="A318" s="11"/>
      <c r="C318" t="str">
        <f t="shared" si="8"/>
        <v/>
      </c>
      <c r="D318" t="str">
        <f t="shared" si="9"/>
        <v/>
      </c>
    </row>
    <row r="319" spans="1:4" x14ac:dyDescent="0.25">
      <c r="A319" s="11"/>
      <c r="C319" t="str">
        <f t="shared" si="8"/>
        <v/>
      </c>
      <c r="D319" t="str">
        <f t="shared" si="9"/>
        <v/>
      </c>
    </row>
    <row r="320" spans="1:4" x14ac:dyDescent="0.25">
      <c r="A320" s="11"/>
      <c r="C320" t="str">
        <f t="shared" si="8"/>
        <v/>
      </c>
      <c r="D320" t="str">
        <f t="shared" si="9"/>
        <v/>
      </c>
    </row>
    <row r="321" spans="1:4" x14ac:dyDescent="0.25">
      <c r="A321" s="11"/>
      <c r="C321" t="str">
        <f t="shared" si="8"/>
        <v/>
      </c>
      <c r="D321" t="str">
        <f t="shared" si="9"/>
        <v/>
      </c>
    </row>
    <row r="322" spans="1:4" x14ac:dyDescent="0.25">
      <c r="A322" s="11"/>
      <c r="C322" t="str">
        <f t="shared" si="8"/>
        <v/>
      </c>
      <c r="D322" t="str">
        <f t="shared" si="9"/>
        <v/>
      </c>
    </row>
    <row r="323" spans="1:4" x14ac:dyDescent="0.25">
      <c r="A323" s="11"/>
      <c r="C323" t="str">
        <f t="shared" ref="C323:C386" si="10">IF(A323="", "", YEAR(A323))</f>
        <v/>
      </c>
      <c r="D323" t="str">
        <f t="shared" ref="D323:D386" si="11">IF(A323="", "", TEXT(A323, "MMMM"))</f>
        <v/>
      </c>
    </row>
    <row r="324" spans="1:4" x14ac:dyDescent="0.25">
      <c r="A324" s="11"/>
      <c r="C324" t="str">
        <f t="shared" si="10"/>
        <v/>
      </c>
      <c r="D324" t="str">
        <f t="shared" si="11"/>
        <v/>
      </c>
    </row>
    <row r="325" spans="1:4" x14ac:dyDescent="0.25">
      <c r="A325" s="11"/>
      <c r="C325" t="str">
        <f t="shared" si="10"/>
        <v/>
      </c>
      <c r="D325" t="str">
        <f t="shared" si="11"/>
        <v/>
      </c>
    </row>
    <row r="326" spans="1:4" x14ac:dyDescent="0.25">
      <c r="A326" s="11"/>
      <c r="C326" t="str">
        <f t="shared" si="10"/>
        <v/>
      </c>
      <c r="D326" t="str">
        <f t="shared" si="11"/>
        <v/>
      </c>
    </row>
    <row r="327" spans="1:4" x14ac:dyDescent="0.25">
      <c r="A327" s="11"/>
      <c r="C327" t="str">
        <f t="shared" si="10"/>
        <v/>
      </c>
      <c r="D327" t="str">
        <f t="shared" si="11"/>
        <v/>
      </c>
    </row>
    <row r="328" spans="1:4" x14ac:dyDescent="0.25">
      <c r="A328" s="11"/>
      <c r="C328" t="str">
        <f t="shared" si="10"/>
        <v/>
      </c>
      <c r="D328" t="str">
        <f t="shared" si="11"/>
        <v/>
      </c>
    </row>
    <row r="329" spans="1:4" x14ac:dyDescent="0.25">
      <c r="A329" s="11"/>
      <c r="C329" t="str">
        <f t="shared" si="10"/>
        <v/>
      </c>
      <c r="D329" t="str">
        <f t="shared" si="11"/>
        <v/>
      </c>
    </row>
    <row r="330" spans="1:4" x14ac:dyDescent="0.25">
      <c r="A330" s="11"/>
      <c r="C330" t="str">
        <f t="shared" si="10"/>
        <v/>
      </c>
      <c r="D330" t="str">
        <f t="shared" si="11"/>
        <v/>
      </c>
    </row>
    <row r="331" spans="1:4" x14ac:dyDescent="0.25">
      <c r="A331" s="11"/>
      <c r="C331" t="str">
        <f t="shared" si="10"/>
        <v/>
      </c>
      <c r="D331" t="str">
        <f t="shared" si="11"/>
        <v/>
      </c>
    </row>
    <row r="332" spans="1:4" x14ac:dyDescent="0.25">
      <c r="A332" s="11"/>
      <c r="C332" t="str">
        <f t="shared" si="10"/>
        <v/>
      </c>
      <c r="D332" t="str">
        <f t="shared" si="11"/>
        <v/>
      </c>
    </row>
    <row r="333" spans="1:4" x14ac:dyDescent="0.25">
      <c r="A333" s="11"/>
      <c r="C333" t="str">
        <f t="shared" si="10"/>
        <v/>
      </c>
      <c r="D333" t="str">
        <f t="shared" si="11"/>
        <v/>
      </c>
    </row>
    <row r="334" spans="1:4" x14ac:dyDescent="0.25">
      <c r="A334" s="11"/>
      <c r="C334" t="str">
        <f t="shared" si="10"/>
        <v/>
      </c>
      <c r="D334" t="str">
        <f t="shared" si="11"/>
        <v/>
      </c>
    </row>
    <row r="335" spans="1:4" x14ac:dyDescent="0.25">
      <c r="A335" s="11"/>
      <c r="C335" t="str">
        <f t="shared" si="10"/>
        <v/>
      </c>
      <c r="D335" t="str">
        <f t="shared" si="11"/>
        <v/>
      </c>
    </row>
    <row r="336" spans="1:4" x14ac:dyDescent="0.25">
      <c r="A336" s="11"/>
      <c r="C336" t="str">
        <f t="shared" si="10"/>
        <v/>
      </c>
      <c r="D336" t="str">
        <f t="shared" si="11"/>
        <v/>
      </c>
    </row>
    <row r="337" spans="1:4" x14ac:dyDescent="0.25">
      <c r="A337" s="11"/>
      <c r="C337" t="str">
        <f t="shared" si="10"/>
        <v/>
      </c>
      <c r="D337" t="str">
        <f t="shared" si="11"/>
        <v/>
      </c>
    </row>
    <row r="338" spans="1:4" x14ac:dyDescent="0.25">
      <c r="A338" s="11"/>
      <c r="C338" t="str">
        <f t="shared" si="10"/>
        <v/>
      </c>
      <c r="D338" t="str">
        <f t="shared" si="11"/>
        <v/>
      </c>
    </row>
    <row r="339" spans="1:4" x14ac:dyDescent="0.25">
      <c r="A339" s="11"/>
      <c r="C339" t="str">
        <f t="shared" si="10"/>
        <v/>
      </c>
      <c r="D339" t="str">
        <f t="shared" si="11"/>
        <v/>
      </c>
    </row>
    <row r="340" spans="1:4" x14ac:dyDescent="0.25">
      <c r="A340" s="11"/>
      <c r="C340" t="str">
        <f t="shared" si="10"/>
        <v/>
      </c>
      <c r="D340" t="str">
        <f t="shared" si="11"/>
        <v/>
      </c>
    </row>
    <row r="341" spans="1:4" x14ac:dyDescent="0.25">
      <c r="A341" s="11"/>
      <c r="C341" t="str">
        <f t="shared" si="10"/>
        <v/>
      </c>
      <c r="D341" t="str">
        <f t="shared" si="11"/>
        <v/>
      </c>
    </row>
    <row r="342" spans="1:4" x14ac:dyDescent="0.25">
      <c r="A342" s="11"/>
      <c r="C342" t="str">
        <f t="shared" si="10"/>
        <v/>
      </c>
      <c r="D342" t="str">
        <f t="shared" si="11"/>
        <v/>
      </c>
    </row>
    <row r="343" spans="1:4" x14ac:dyDescent="0.25">
      <c r="A343" s="11"/>
      <c r="C343" t="str">
        <f t="shared" si="10"/>
        <v/>
      </c>
      <c r="D343" t="str">
        <f t="shared" si="11"/>
        <v/>
      </c>
    </row>
    <row r="344" spans="1:4" x14ac:dyDescent="0.25">
      <c r="A344" s="11"/>
      <c r="C344" t="str">
        <f t="shared" si="10"/>
        <v/>
      </c>
      <c r="D344" t="str">
        <f t="shared" si="11"/>
        <v/>
      </c>
    </row>
    <row r="345" spans="1:4" x14ac:dyDescent="0.25">
      <c r="A345" s="11"/>
      <c r="C345" t="str">
        <f t="shared" si="10"/>
        <v/>
      </c>
      <c r="D345" t="str">
        <f t="shared" si="11"/>
        <v/>
      </c>
    </row>
    <row r="346" spans="1:4" x14ac:dyDescent="0.25">
      <c r="A346" s="11"/>
      <c r="C346" t="str">
        <f t="shared" si="10"/>
        <v/>
      </c>
      <c r="D346" t="str">
        <f t="shared" si="11"/>
        <v/>
      </c>
    </row>
    <row r="347" spans="1:4" x14ac:dyDescent="0.25">
      <c r="A347" s="11"/>
      <c r="C347" t="str">
        <f t="shared" si="10"/>
        <v/>
      </c>
      <c r="D347" t="str">
        <f t="shared" si="11"/>
        <v/>
      </c>
    </row>
    <row r="348" spans="1:4" x14ac:dyDescent="0.25">
      <c r="A348" s="11"/>
      <c r="C348" t="str">
        <f t="shared" si="10"/>
        <v/>
      </c>
      <c r="D348" t="str">
        <f t="shared" si="11"/>
        <v/>
      </c>
    </row>
    <row r="349" spans="1:4" x14ac:dyDescent="0.25">
      <c r="A349" s="11"/>
      <c r="C349" t="str">
        <f t="shared" si="10"/>
        <v/>
      </c>
      <c r="D349" t="str">
        <f t="shared" si="11"/>
        <v/>
      </c>
    </row>
    <row r="350" spans="1:4" x14ac:dyDescent="0.25">
      <c r="A350" s="11"/>
      <c r="C350" t="str">
        <f t="shared" si="10"/>
        <v/>
      </c>
      <c r="D350" t="str">
        <f t="shared" si="11"/>
        <v/>
      </c>
    </row>
    <row r="351" spans="1:4" x14ac:dyDescent="0.25">
      <c r="A351" s="11"/>
      <c r="C351" t="str">
        <f t="shared" si="10"/>
        <v/>
      </c>
      <c r="D351" t="str">
        <f t="shared" si="11"/>
        <v/>
      </c>
    </row>
    <row r="352" spans="1:4" x14ac:dyDescent="0.25">
      <c r="A352" s="11"/>
      <c r="C352" t="str">
        <f t="shared" si="10"/>
        <v/>
      </c>
      <c r="D352" t="str">
        <f t="shared" si="11"/>
        <v/>
      </c>
    </row>
    <row r="353" spans="1:4" x14ac:dyDescent="0.25">
      <c r="A353" s="11"/>
      <c r="C353" t="str">
        <f t="shared" si="10"/>
        <v/>
      </c>
      <c r="D353" t="str">
        <f t="shared" si="11"/>
        <v/>
      </c>
    </row>
    <row r="354" spans="1:4" x14ac:dyDescent="0.25">
      <c r="A354" s="11"/>
      <c r="C354" t="str">
        <f t="shared" si="10"/>
        <v/>
      </c>
      <c r="D354" t="str">
        <f t="shared" si="11"/>
        <v/>
      </c>
    </row>
    <row r="355" spans="1:4" x14ac:dyDescent="0.25">
      <c r="A355" s="11"/>
      <c r="C355" t="str">
        <f t="shared" si="10"/>
        <v/>
      </c>
      <c r="D355" t="str">
        <f t="shared" si="11"/>
        <v/>
      </c>
    </row>
    <row r="356" spans="1:4" x14ac:dyDescent="0.25">
      <c r="A356" s="11"/>
      <c r="C356" t="str">
        <f t="shared" si="10"/>
        <v/>
      </c>
      <c r="D356" t="str">
        <f t="shared" si="11"/>
        <v/>
      </c>
    </row>
    <row r="357" spans="1:4" x14ac:dyDescent="0.25">
      <c r="A357" s="11"/>
      <c r="C357" t="str">
        <f t="shared" si="10"/>
        <v/>
      </c>
      <c r="D357" t="str">
        <f t="shared" si="11"/>
        <v/>
      </c>
    </row>
    <row r="358" spans="1:4" x14ac:dyDescent="0.25">
      <c r="A358" s="11"/>
      <c r="C358" t="str">
        <f t="shared" si="10"/>
        <v/>
      </c>
      <c r="D358" t="str">
        <f t="shared" si="11"/>
        <v/>
      </c>
    </row>
    <row r="359" spans="1:4" x14ac:dyDescent="0.25">
      <c r="A359" s="11"/>
      <c r="C359" t="str">
        <f t="shared" si="10"/>
        <v/>
      </c>
      <c r="D359" t="str">
        <f t="shared" si="11"/>
        <v/>
      </c>
    </row>
    <row r="360" spans="1:4" x14ac:dyDescent="0.25">
      <c r="A360" s="11"/>
      <c r="C360" t="str">
        <f t="shared" si="10"/>
        <v/>
      </c>
      <c r="D360" t="str">
        <f t="shared" si="11"/>
        <v/>
      </c>
    </row>
    <row r="361" spans="1:4" x14ac:dyDescent="0.25">
      <c r="A361" s="11"/>
      <c r="C361" t="str">
        <f t="shared" si="10"/>
        <v/>
      </c>
      <c r="D361" t="str">
        <f t="shared" si="11"/>
        <v/>
      </c>
    </row>
    <row r="362" spans="1:4" x14ac:dyDescent="0.25">
      <c r="A362" s="11"/>
      <c r="C362" t="str">
        <f t="shared" si="10"/>
        <v/>
      </c>
      <c r="D362" t="str">
        <f t="shared" si="11"/>
        <v/>
      </c>
    </row>
    <row r="363" spans="1:4" x14ac:dyDescent="0.25">
      <c r="A363" s="11"/>
      <c r="C363" t="str">
        <f t="shared" si="10"/>
        <v/>
      </c>
      <c r="D363" t="str">
        <f t="shared" si="11"/>
        <v/>
      </c>
    </row>
    <row r="364" spans="1:4" x14ac:dyDescent="0.25">
      <c r="A364" s="11"/>
      <c r="C364" t="str">
        <f t="shared" si="10"/>
        <v/>
      </c>
      <c r="D364" t="str">
        <f t="shared" si="11"/>
        <v/>
      </c>
    </row>
    <row r="365" spans="1:4" x14ac:dyDescent="0.25">
      <c r="A365" s="11"/>
      <c r="C365" t="str">
        <f t="shared" si="10"/>
        <v/>
      </c>
      <c r="D365" t="str">
        <f t="shared" si="11"/>
        <v/>
      </c>
    </row>
    <row r="366" spans="1:4" x14ac:dyDescent="0.25">
      <c r="A366" s="11"/>
      <c r="C366" t="str">
        <f t="shared" si="10"/>
        <v/>
      </c>
      <c r="D366" t="str">
        <f t="shared" si="11"/>
        <v/>
      </c>
    </row>
    <row r="367" spans="1:4" x14ac:dyDescent="0.25">
      <c r="A367" s="11"/>
      <c r="C367" t="str">
        <f t="shared" si="10"/>
        <v/>
      </c>
      <c r="D367" t="str">
        <f t="shared" si="11"/>
        <v/>
      </c>
    </row>
    <row r="368" spans="1:4" x14ac:dyDescent="0.25">
      <c r="A368" s="11"/>
      <c r="C368" t="str">
        <f t="shared" si="10"/>
        <v/>
      </c>
      <c r="D368" t="str">
        <f t="shared" si="11"/>
        <v/>
      </c>
    </row>
    <row r="369" spans="1:4" x14ac:dyDescent="0.25">
      <c r="A369" s="11"/>
      <c r="C369" t="str">
        <f t="shared" si="10"/>
        <v/>
      </c>
      <c r="D369" t="str">
        <f t="shared" si="11"/>
        <v/>
      </c>
    </row>
    <row r="370" spans="1:4" x14ac:dyDescent="0.25">
      <c r="A370" s="11"/>
      <c r="C370" t="str">
        <f t="shared" si="10"/>
        <v/>
      </c>
      <c r="D370" t="str">
        <f t="shared" si="11"/>
        <v/>
      </c>
    </row>
    <row r="371" spans="1:4" x14ac:dyDescent="0.25">
      <c r="A371" s="11"/>
      <c r="C371" t="str">
        <f t="shared" si="10"/>
        <v/>
      </c>
      <c r="D371" t="str">
        <f t="shared" si="11"/>
        <v/>
      </c>
    </row>
    <row r="372" spans="1:4" x14ac:dyDescent="0.25">
      <c r="A372" s="11"/>
      <c r="C372" t="str">
        <f t="shared" si="10"/>
        <v/>
      </c>
      <c r="D372" t="str">
        <f t="shared" si="11"/>
        <v/>
      </c>
    </row>
    <row r="373" spans="1:4" x14ac:dyDescent="0.25">
      <c r="A373" s="11"/>
      <c r="C373" t="str">
        <f t="shared" si="10"/>
        <v/>
      </c>
      <c r="D373" t="str">
        <f t="shared" si="11"/>
        <v/>
      </c>
    </row>
    <row r="374" spans="1:4" x14ac:dyDescent="0.25">
      <c r="A374" s="11"/>
      <c r="C374" t="str">
        <f t="shared" si="10"/>
        <v/>
      </c>
      <c r="D374" t="str">
        <f t="shared" si="11"/>
        <v/>
      </c>
    </row>
    <row r="375" spans="1:4" x14ac:dyDescent="0.25">
      <c r="A375" s="11"/>
      <c r="C375" t="str">
        <f t="shared" si="10"/>
        <v/>
      </c>
      <c r="D375" t="str">
        <f t="shared" si="11"/>
        <v/>
      </c>
    </row>
    <row r="376" spans="1:4" x14ac:dyDescent="0.25">
      <c r="A376" s="11"/>
      <c r="C376" t="str">
        <f t="shared" si="10"/>
        <v/>
      </c>
      <c r="D376" t="str">
        <f t="shared" si="11"/>
        <v/>
      </c>
    </row>
    <row r="377" spans="1:4" x14ac:dyDescent="0.25">
      <c r="A377" s="11"/>
      <c r="C377" t="str">
        <f t="shared" si="10"/>
        <v/>
      </c>
      <c r="D377" t="str">
        <f t="shared" si="11"/>
        <v/>
      </c>
    </row>
    <row r="378" spans="1:4" x14ac:dyDescent="0.25">
      <c r="A378" s="11"/>
      <c r="C378" t="str">
        <f t="shared" si="10"/>
        <v/>
      </c>
      <c r="D378" t="str">
        <f t="shared" si="11"/>
        <v/>
      </c>
    </row>
    <row r="379" spans="1:4" x14ac:dyDescent="0.25">
      <c r="A379" s="11"/>
      <c r="C379" t="str">
        <f t="shared" si="10"/>
        <v/>
      </c>
      <c r="D379" t="str">
        <f t="shared" si="11"/>
        <v/>
      </c>
    </row>
    <row r="380" spans="1:4" x14ac:dyDescent="0.25">
      <c r="A380" s="11"/>
      <c r="C380" t="str">
        <f t="shared" si="10"/>
        <v/>
      </c>
      <c r="D380" t="str">
        <f t="shared" si="11"/>
        <v/>
      </c>
    </row>
    <row r="381" spans="1:4" x14ac:dyDescent="0.25">
      <c r="A381" s="11"/>
      <c r="C381" t="str">
        <f t="shared" si="10"/>
        <v/>
      </c>
      <c r="D381" t="str">
        <f t="shared" si="11"/>
        <v/>
      </c>
    </row>
    <row r="382" spans="1:4" x14ac:dyDescent="0.25">
      <c r="A382" s="11"/>
      <c r="C382" t="str">
        <f t="shared" si="10"/>
        <v/>
      </c>
      <c r="D382" t="str">
        <f t="shared" si="11"/>
        <v/>
      </c>
    </row>
    <row r="383" spans="1:4" x14ac:dyDescent="0.25">
      <c r="A383" s="11"/>
      <c r="C383" t="str">
        <f t="shared" si="10"/>
        <v/>
      </c>
      <c r="D383" t="str">
        <f t="shared" si="11"/>
        <v/>
      </c>
    </row>
    <row r="384" spans="1:4" x14ac:dyDescent="0.25">
      <c r="A384" s="11"/>
      <c r="C384" t="str">
        <f t="shared" si="10"/>
        <v/>
      </c>
      <c r="D384" t="str">
        <f t="shared" si="11"/>
        <v/>
      </c>
    </row>
    <row r="385" spans="1:4" x14ac:dyDescent="0.25">
      <c r="A385" s="11"/>
      <c r="C385" t="str">
        <f t="shared" si="10"/>
        <v/>
      </c>
      <c r="D385" t="str">
        <f t="shared" si="11"/>
        <v/>
      </c>
    </row>
    <row r="386" spans="1:4" x14ac:dyDescent="0.25">
      <c r="A386" s="11"/>
      <c r="C386" t="str">
        <f t="shared" si="10"/>
        <v/>
      </c>
      <c r="D386" t="str">
        <f t="shared" si="11"/>
        <v/>
      </c>
    </row>
    <row r="387" spans="1:4" x14ac:dyDescent="0.25">
      <c r="A387" s="11"/>
      <c r="C387" t="str">
        <f t="shared" ref="C387:C450" si="12">IF(A387="", "", YEAR(A387))</f>
        <v/>
      </c>
      <c r="D387" t="str">
        <f t="shared" ref="D387:D450" si="13">IF(A387="", "", TEXT(A387, "MMMM"))</f>
        <v/>
      </c>
    </row>
    <row r="388" spans="1:4" x14ac:dyDescent="0.25">
      <c r="A388" s="11"/>
      <c r="C388" t="str">
        <f t="shared" si="12"/>
        <v/>
      </c>
      <c r="D388" t="str">
        <f t="shared" si="13"/>
        <v/>
      </c>
    </row>
    <row r="389" spans="1:4" x14ac:dyDescent="0.25">
      <c r="A389" s="11"/>
      <c r="C389" t="str">
        <f t="shared" si="12"/>
        <v/>
      </c>
      <c r="D389" t="str">
        <f t="shared" si="13"/>
        <v/>
      </c>
    </row>
    <row r="390" spans="1:4" x14ac:dyDescent="0.25">
      <c r="A390" s="11"/>
      <c r="C390" t="str">
        <f t="shared" si="12"/>
        <v/>
      </c>
      <c r="D390" t="str">
        <f t="shared" si="13"/>
        <v/>
      </c>
    </row>
    <row r="391" spans="1:4" x14ac:dyDescent="0.25">
      <c r="A391" s="11"/>
      <c r="C391" t="str">
        <f t="shared" si="12"/>
        <v/>
      </c>
      <c r="D391" t="str">
        <f t="shared" si="13"/>
        <v/>
      </c>
    </row>
    <row r="392" spans="1:4" x14ac:dyDescent="0.25">
      <c r="A392" s="11"/>
      <c r="C392" t="str">
        <f t="shared" si="12"/>
        <v/>
      </c>
      <c r="D392" t="str">
        <f t="shared" si="13"/>
        <v/>
      </c>
    </row>
    <row r="393" spans="1:4" x14ac:dyDescent="0.25">
      <c r="A393" s="11"/>
      <c r="C393" t="str">
        <f t="shared" si="12"/>
        <v/>
      </c>
      <c r="D393" t="str">
        <f t="shared" si="13"/>
        <v/>
      </c>
    </row>
    <row r="394" spans="1:4" x14ac:dyDescent="0.25">
      <c r="A394" s="11"/>
      <c r="C394" t="str">
        <f t="shared" si="12"/>
        <v/>
      </c>
      <c r="D394" t="str">
        <f t="shared" si="13"/>
        <v/>
      </c>
    </row>
    <row r="395" spans="1:4" x14ac:dyDescent="0.25">
      <c r="A395" s="11"/>
      <c r="C395" t="str">
        <f t="shared" si="12"/>
        <v/>
      </c>
      <c r="D395" t="str">
        <f t="shared" si="13"/>
        <v/>
      </c>
    </row>
    <row r="396" spans="1:4" x14ac:dyDescent="0.25">
      <c r="A396" s="11"/>
      <c r="C396" t="str">
        <f t="shared" si="12"/>
        <v/>
      </c>
      <c r="D396" t="str">
        <f t="shared" si="13"/>
        <v/>
      </c>
    </row>
    <row r="397" spans="1:4" x14ac:dyDescent="0.25">
      <c r="A397" s="11"/>
      <c r="C397" t="str">
        <f t="shared" si="12"/>
        <v/>
      </c>
      <c r="D397" t="str">
        <f t="shared" si="13"/>
        <v/>
      </c>
    </row>
    <row r="398" spans="1:4" x14ac:dyDescent="0.25">
      <c r="A398" s="11"/>
      <c r="C398" t="str">
        <f t="shared" si="12"/>
        <v/>
      </c>
      <c r="D398" t="str">
        <f t="shared" si="13"/>
        <v/>
      </c>
    </row>
    <row r="399" spans="1:4" x14ac:dyDescent="0.25">
      <c r="A399" s="11"/>
      <c r="C399" t="str">
        <f t="shared" si="12"/>
        <v/>
      </c>
      <c r="D399" t="str">
        <f t="shared" si="13"/>
        <v/>
      </c>
    </row>
    <row r="400" spans="1:4" x14ac:dyDescent="0.25">
      <c r="A400" s="11"/>
      <c r="C400" t="str">
        <f t="shared" si="12"/>
        <v/>
      </c>
      <c r="D400" t="str">
        <f t="shared" si="13"/>
        <v/>
      </c>
    </row>
    <row r="401" spans="1:4" x14ac:dyDescent="0.25">
      <c r="A401" s="11"/>
      <c r="C401" t="str">
        <f t="shared" si="12"/>
        <v/>
      </c>
      <c r="D401" t="str">
        <f t="shared" si="13"/>
        <v/>
      </c>
    </row>
    <row r="402" spans="1:4" x14ac:dyDescent="0.25">
      <c r="A402" s="11"/>
      <c r="C402" t="str">
        <f t="shared" si="12"/>
        <v/>
      </c>
      <c r="D402" t="str">
        <f t="shared" si="13"/>
        <v/>
      </c>
    </row>
    <row r="403" spans="1:4" x14ac:dyDescent="0.25">
      <c r="A403" s="11"/>
      <c r="C403" t="str">
        <f t="shared" si="12"/>
        <v/>
      </c>
      <c r="D403" t="str">
        <f t="shared" si="13"/>
        <v/>
      </c>
    </row>
    <row r="404" spans="1:4" x14ac:dyDescent="0.25">
      <c r="A404" s="11"/>
      <c r="C404" t="str">
        <f t="shared" si="12"/>
        <v/>
      </c>
      <c r="D404" t="str">
        <f t="shared" si="13"/>
        <v/>
      </c>
    </row>
    <row r="405" spans="1:4" x14ac:dyDescent="0.25">
      <c r="A405" s="11"/>
      <c r="C405" t="str">
        <f t="shared" si="12"/>
        <v/>
      </c>
      <c r="D405" t="str">
        <f t="shared" si="13"/>
        <v/>
      </c>
    </row>
    <row r="406" spans="1:4" x14ac:dyDescent="0.25">
      <c r="A406" s="11"/>
      <c r="C406" t="str">
        <f t="shared" si="12"/>
        <v/>
      </c>
      <c r="D406" t="str">
        <f t="shared" si="13"/>
        <v/>
      </c>
    </row>
    <row r="407" spans="1:4" x14ac:dyDescent="0.25">
      <c r="A407" s="11"/>
      <c r="C407" t="str">
        <f t="shared" si="12"/>
        <v/>
      </c>
      <c r="D407" t="str">
        <f t="shared" si="13"/>
        <v/>
      </c>
    </row>
    <row r="408" spans="1:4" x14ac:dyDescent="0.25">
      <c r="A408" s="11"/>
      <c r="C408" t="str">
        <f t="shared" si="12"/>
        <v/>
      </c>
      <c r="D408" t="str">
        <f t="shared" si="13"/>
        <v/>
      </c>
    </row>
    <row r="409" spans="1:4" x14ac:dyDescent="0.25">
      <c r="A409" s="11"/>
      <c r="C409" t="str">
        <f t="shared" si="12"/>
        <v/>
      </c>
      <c r="D409" t="str">
        <f t="shared" si="13"/>
        <v/>
      </c>
    </row>
    <row r="410" spans="1:4" x14ac:dyDescent="0.25">
      <c r="A410" s="11"/>
      <c r="C410" t="str">
        <f t="shared" si="12"/>
        <v/>
      </c>
      <c r="D410" t="str">
        <f t="shared" si="13"/>
        <v/>
      </c>
    </row>
    <row r="411" spans="1:4" x14ac:dyDescent="0.25">
      <c r="A411" s="11"/>
      <c r="C411" t="str">
        <f t="shared" si="12"/>
        <v/>
      </c>
      <c r="D411" t="str">
        <f t="shared" si="13"/>
        <v/>
      </c>
    </row>
    <row r="412" spans="1:4" x14ac:dyDescent="0.25">
      <c r="A412" s="11"/>
      <c r="C412" t="str">
        <f t="shared" si="12"/>
        <v/>
      </c>
      <c r="D412" t="str">
        <f t="shared" si="13"/>
        <v/>
      </c>
    </row>
    <row r="413" spans="1:4" x14ac:dyDescent="0.25">
      <c r="A413" s="11"/>
      <c r="C413" t="str">
        <f t="shared" si="12"/>
        <v/>
      </c>
      <c r="D413" t="str">
        <f t="shared" si="13"/>
        <v/>
      </c>
    </row>
    <row r="414" spans="1:4" x14ac:dyDescent="0.25">
      <c r="A414" s="11"/>
      <c r="C414" t="str">
        <f t="shared" si="12"/>
        <v/>
      </c>
      <c r="D414" t="str">
        <f t="shared" si="13"/>
        <v/>
      </c>
    </row>
    <row r="415" spans="1:4" x14ac:dyDescent="0.25">
      <c r="A415" s="11"/>
      <c r="C415" t="str">
        <f t="shared" si="12"/>
        <v/>
      </c>
      <c r="D415" t="str">
        <f t="shared" si="13"/>
        <v/>
      </c>
    </row>
    <row r="416" spans="1:4" x14ac:dyDescent="0.25">
      <c r="A416" s="11"/>
      <c r="C416" t="str">
        <f t="shared" si="12"/>
        <v/>
      </c>
      <c r="D416" t="str">
        <f t="shared" si="13"/>
        <v/>
      </c>
    </row>
    <row r="417" spans="1:4" x14ac:dyDescent="0.25">
      <c r="A417" s="11"/>
      <c r="C417" t="str">
        <f t="shared" si="12"/>
        <v/>
      </c>
      <c r="D417" t="str">
        <f t="shared" si="13"/>
        <v/>
      </c>
    </row>
    <row r="418" spans="1:4" x14ac:dyDescent="0.25">
      <c r="A418" s="11"/>
      <c r="C418" t="str">
        <f t="shared" si="12"/>
        <v/>
      </c>
      <c r="D418" t="str">
        <f t="shared" si="13"/>
        <v/>
      </c>
    </row>
    <row r="419" spans="1:4" x14ac:dyDescent="0.25">
      <c r="A419" s="11"/>
      <c r="C419" t="str">
        <f t="shared" si="12"/>
        <v/>
      </c>
      <c r="D419" t="str">
        <f t="shared" si="13"/>
        <v/>
      </c>
    </row>
    <row r="420" spans="1:4" x14ac:dyDescent="0.25">
      <c r="A420" s="11"/>
      <c r="C420" t="str">
        <f t="shared" si="12"/>
        <v/>
      </c>
      <c r="D420" t="str">
        <f t="shared" si="13"/>
        <v/>
      </c>
    </row>
    <row r="421" spans="1:4" x14ac:dyDescent="0.25">
      <c r="A421" s="11"/>
      <c r="C421" t="str">
        <f t="shared" si="12"/>
        <v/>
      </c>
      <c r="D421" t="str">
        <f t="shared" si="13"/>
        <v/>
      </c>
    </row>
    <row r="422" spans="1:4" x14ac:dyDescent="0.25">
      <c r="A422" s="11"/>
      <c r="C422" t="str">
        <f t="shared" si="12"/>
        <v/>
      </c>
      <c r="D422" t="str">
        <f t="shared" si="13"/>
        <v/>
      </c>
    </row>
    <row r="423" spans="1:4" x14ac:dyDescent="0.25">
      <c r="A423" s="11"/>
      <c r="C423" t="str">
        <f t="shared" si="12"/>
        <v/>
      </c>
      <c r="D423" t="str">
        <f t="shared" si="13"/>
        <v/>
      </c>
    </row>
    <row r="424" spans="1:4" x14ac:dyDescent="0.25">
      <c r="A424" s="11"/>
      <c r="C424" t="str">
        <f t="shared" si="12"/>
        <v/>
      </c>
      <c r="D424" t="str">
        <f t="shared" si="13"/>
        <v/>
      </c>
    </row>
    <row r="425" spans="1:4" x14ac:dyDescent="0.25">
      <c r="A425" s="11"/>
      <c r="C425" t="str">
        <f t="shared" si="12"/>
        <v/>
      </c>
      <c r="D425" t="str">
        <f t="shared" si="13"/>
        <v/>
      </c>
    </row>
    <row r="426" spans="1:4" x14ac:dyDescent="0.25">
      <c r="A426" s="11"/>
      <c r="C426" t="str">
        <f t="shared" si="12"/>
        <v/>
      </c>
      <c r="D426" t="str">
        <f t="shared" si="13"/>
        <v/>
      </c>
    </row>
    <row r="427" spans="1:4" x14ac:dyDescent="0.25">
      <c r="A427" s="11"/>
      <c r="C427" t="str">
        <f t="shared" si="12"/>
        <v/>
      </c>
      <c r="D427" t="str">
        <f t="shared" si="13"/>
        <v/>
      </c>
    </row>
    <row r="428" spans="1:4" x14ac:dyDescent="0.25">
      <c r="A428" s="11"/>
      <c r="C428" t="str">
        <f t="shared" si="12"/>
        <v/>
      </c>
      <c r="D428" t="str">
        <f t="shared" si="13"/>
        <v/>
      </c>
    </row>
    <row r="429" spans="1:4" x14ac:dyDescent="0.25">
      <c r="A429" s="11"/>
      <c r="C429" t="str">
        <f t="shared" si="12"/>
        <v/>
      </c>
      <c r="D429" t="str">
        <f t="shared" si="13"/>
        <v/>
      </c>
    </row>
    <row r="430" spans="1:4" x14ac:dyDescent="0.25">
      <c r="A430" s="11"/>
      <c r="C430" t="str">
        <f t="shared" si="12"/>
        <v/>
      </c>
      <c r="D430" t="str">
        <f t="shared" si="13"/>
        <v/>
      </c>
    </row>
    <row r="431" spans="1:4" x14ac:dyDescent="0.25">
      <c r="A431" s="11"/>
      <c r="C431" t="str">
        <f t="shared" si="12"/>
        <v/>
      </c>
      <c r="D431" t="str">
        <f t="shared" si="13"/>
        <v/>
      </c>
    </row>
    <row r="432" spans="1:4" x14ac:dyDescent="0.25">
      <c r="A432" s="11"/>
      <c r="C432" t="str">
        <f t="shared" si="12"/>
        <v/>
      </c>
      <c r="D432" t="str">
        <f t="shared" si="13"/>
        <v/>
      </c>
    </row>
    <row r="433" spans="1:4" x14ac:dyDescent="0.25">
      <c r="A433" s="11"/>
      <c r="C433" t="str">
        <f t="shared" si="12"/>
        <v/>
      </c>
      <c r="D433" t="str">
        <f t="shared" si="13"/>
        <v/>
      </c>
    </row>
    <row r="434" spans="1:4" x14ac:dyDescent="0.25">
      <c r="A434" s="11"/>
      <c r="C434" t="str">
        <f t="shared" si="12"/>
        <v/>
      </c>
      <c r="D434" t="str">
        <f t="shared" si="13"/>
        <v/>
      </c>
    </row>
    <row r="435" spans="1:4" x14ac:dyDescent="0.25">
      <c r="A435" s="11"/>
      <c r="C435" t="str">
        <f t="shared" si="12"/>
        <v/>
      </c>
      <c r="D435" t="str">
        <f t="shared" si="13"/>
        <v/>
      </c>
    </row>
    <row r="436" spans="1:4" x14ac:dyDescent="0.25">
      <c r="A436" s="11"/>
      <c r="C436" t="str">
        <f t="shared" si="12"/>
        <v/>
      </c>
      <c r="D436" t="str">
        <f t="shared" si="13"/>
        <v/>
      </c>
    </row>
    <row r="437" spans="1:4" x14ac:dyDescent="0.25">
      <c r="A437" s="11"/>
      <c r="C437" t="str">
        <f t="shared" si="12"/>
        <v/>
      </c>
      <c r="D437" t="str">
        <f t="shared" si="13"/>
        <v/>
      </c>
    </row>
    <row r="438" spans="1:4" x14ac:dyDescent="0.25">
      <c r="A438" s="11"/>
      <c r="C438" t="str">
        <f t="shared" si="12"/>
        <v/>
      </c>
      <c r="D438" t="str">
        <f t="shared" si="13"/>
        <v/>
      </c>
    </row>
    <row r="439" spans="1:4" x14ac:dyDescent="0.25">
      <c r="A439" s="11"/>
      <c r="C439" t="str">
        <f t="shared" si="12"/>
        <v/>
      </c>
      <c r="D439" t="str">
        <f t="shared" si="13"/>
        <v/>
      </c>
    </row>
    <row r="440" spans="1:4" x14ac:dyDescent="0.25">
      <c r="A440" s="11"/>
      <c r="C440" t="str">
        <f t="shared" si="12"/>
        <v/>
      </c>
      <c r="D440" t="str">
        <f t="shared" si="13"/>
        <v/>
      </c>
    </row>
    <row r="441" spans="1:4" x14ac:dyDescent="0.25">
      <c r="A441" s="11"/>
      <c r="C441" t="str">
        <f t="shared" si="12"/>
        <v/>
      </c>
      <c r="D441" t="str">
        <f t="shared" si="13"/>
        <v/>
      </c>
    </row>
    <row r="442" spans="1:4" x14ac:dyDescent="0.25">
      <c r="A442" s="11"/>
      <c r="C442" t="str">
        <f t="shared" si="12"/>
        <v/>
      </c>
      <c r="D442" t="str">
        <f t="shared" si="13"/>
        <v/>
      </c>
    </row>
    <row r="443" spans="1:4" x14ac:dyDescent="0.25">
      <c r="A443" s="11"/>
      <c r="C443" t="str">
        <f t="shared" si="12"/>
        <v/>
      </c>
      <c r="D443" t="str">
        <f t="shared" si="13"/>
        <v/>
      </c>
    </row>
    <row r="444" spans="1:4" x14ac:dyDescent="0.25">
      <c r="A444" s="11"/>
      <c r="C444" t="str">
        <f t="shared" si="12"/>
        <v/>
      </c>
      <c r="D444" t="str">
        <f t="shared" si="13"/>
        <v/>
      </c>
    </row>
    <row r="445" spans="1:4" x14ac:dyDescent="0.25">
      <c r="A445" s="11"/>
      <c r="C445" t="str">
        <f t="shared" si="12"/>
        <v/>
      </c>
      <c r="D445" t="str">
        <f t="shared" si="13"/>
        <v/>
      </c>
    </row>
    <row r="446" spans="1:4" x14ac:dyDescent="0.25">
      <c r="A446" s="11"/>
      <c r="C446" t="str">
        <f t="shared" si="12"/>
        <v/>
      </c>
      <c r="D446" t="str">
        <f t="shared" si="13"/>
        <v/>
      </c>
    </row>
    <row r="447" spans="1:4" x14ac:dyDescent="0.25">
      <c r="A447" s="11"/>
      <c r="C447" t="str">
        <f t="shared" si="12"/>
        <v/>
      </c>
      <c r="D447" t="str">
        <f t="shared" si="13"/>
        <v/>
      </c>
    </row>
    <row r="448" spans="1:4" x14ac:dyDescent="0.25">
      <c r="A448" s="11"/>
      <c r="C448" t="str">
        <f t="shared" si="12"/>
        <v/>
      </c>
      <c r="D448" t="str">
        <f t="shared" si="13"/>
        <v/>
      </c>
    </row>
    <row r="449" spans="1:4" x14ac:dyDescent="0.25">
      <c r="A449" s="11"/>
      <c r="C449" t="str">
        <f t="shared" si="12"/>
        <v/>
      </c>
      <c r="D449" t="str">
        <f t="shared" si="13"/>
        <v/>
      </c>
    </row>
    <row r="450" spans="1:4" x14ac:dyDescent="0.25">
      <c r="A450" s="11"/>
      <c r="C450" t="str">
        <f t="shared" si="12"/>
        <v/>
      </c>
      <c r="D450" t="str">
        <f t="shared" si="13"/>
        <v/>
      </c>
    </row>
    <row r="451" spans="1:4" x14ac:dyDescent="0.25">
      <c r="A451" s="11"/>
      <c r="C451" t="str">
        <f t="shared" ref="C451:C514" si="14">IF(A451="", "", YEAR(A451))</f>
        <v/>
      </c>
      <c r="D451" t="str">
        <f t="shared" ref="D451:D514" si="15">IF(A451="", "", TEXT(A451, "MMMM"))</f>
        <v/>
      </c>
    </row>
    <row r="452" spans="1:4" x14ac:dyDescent="0.25">
      <c r="A452" s="11"/>
      <c r="C452" t="str">
        <f t="shared" si="14"/>
        <v/>
      </c>
      <c r="D452" t="str">
        <f t="shared" si="15"/>
        <v/>
      </c>
    </row>
    <row r="453" spans="1:4" x14ac:dyDescent="0.25">
      <c r="A453" s="11"/>
      <c r="C453" t="str">
        <f t="shared" si="14"/>
        <v/>
      </c>
      <c r="D453" t="str">
        <f t="shared" si="15"/>
        <v/>
      </c>
    </row>
    <row r="454" spans="1:4" x14ac:dyDescent="0.25">
      <c r="A454" s="11"/>
      <c r="C454" t="str">
        <f t="shared" si="14"/>
        <v/>
      </c>
      <c r="D454" t="str">
        <f t="shared" si="15"/>
        <v/>
      </c>
    </row>
    <row r="455" spans="1:4" x14ac:dyDescent="0.25">
      <c r="A455" s="11"/>
      <c r="C455" t="str">
        <f t="shared" si="14"/>
        <v/>
      </c>
      <c r="D455" t="str">
        <f t="shared" si="15"/>
        <v/>
      </c>
    </row>
    <row r="456" spans="1:4" x14ac:dyDescent="0.25">
      <c r="A456" s="11"/>
      <c r="C456" t="str">
        <f t="shared" si="14"/>
        <v/>
      </c>
      <c r="D456" t="str">
        <f t="shared" si="15"/>
        <v/>
      </c>
    </row>
    <row r="457" spans="1:4" x14ac:dyDescent="0.25">
      <c r="A457" s="11"/>
      <c r="C457" t="str">
        <f t="shared" si="14"/>
        <v/>
      </c>
      <c r="D457" t="str">
        <f t="shared" si="15"/>
        <v/>
      </c>
    </row>
    <row r="458" spans="1:4" x14ac:dyDescent="0.25">
      <c r="A458" s="11"/>
      <c r="C458" t="str">
        <f t="shared" si="14"/>
        <v/>
      </c>
      <c r="D458" t="str">
        <f t="shared" si="15"/>
        <v/>
      </c>
    </row>
    <row r="459" spans="1:4" x14ac:dyDescent="0.25">
      <c r="A459" s="11"/>
      <c r="C459" t="str">
        <f t="shared" si="14"/>
        <v/>
      </c>
      <c r="D459" t="str">
        <f t="shared" si="15"/>
        <v/>
      </c>
    </row>
    <row r="460" spans="1:4" x14ac:dyDescent="0.25">
      <c r="A460" s="11"/>
      <c r="C460" t="str">
        <f t="shared" si="14"/>
        <v/>
      </c>
      <c r="D460" t="str">
        <f t="shared" si="15"/>
        <v/>
      </c>
    </row>
    <row r="461" spans="1:4" x14ac:dyDescent="0.25">
      <c r="A461" s="11"/>
      <c r="C461" t="str">
        <f t="shared" si="14"/>
        <v/>
      </c>
      <c r="D461" t="str">
        <f t="shared" si="15"/>
        <v/>
      </c>
    </row>
    <row r="462" spans="1:4" x14ac:dyDescent="0.25">
      <c r="A462" s="11"/>
      <c r="C462" t="str">
        <f t="shared" si="14"/>
        <v/>
      </c>
      <c r="D462" t="str">
        <f t="shared" si="15"/>
        <v/>
      </c>
    </row>
    <row r="463" spans="1:4" x14ac:dyDescent="0.25">
      <c r="A463" s="11"/>
      <c r="C463" t="str">
        <f t="shared" si="14"/>
        <v/>
      </c>
      <c r="D463" t="str">
        <f t="shared" si="15"/>
        <v/>
      </c>
    </row>
    <row r="464" spans="1:4" x14ac:dyDescent="0.25">
      <c r="A464" s="11"/>
      <c r="C464" t="str">
        <f t="shared" si="14"/>
        <v/>
      </c>
      <c r="D464" t="str">
        <f t="shared" si="15"/>
        <v/>
      </c>
    </row>
    <row r="465" spans="1:4" x14ac:dyDescent="0.25">
      <c r="A465" s="11"/>
      <c r="C465" t="str">
        <f t="shared" si="14"/>
        <v/>
      </c>
      <c r="D465" t="str">
        <f t="shared" si="15"/>
        <v/>
      </c>
    </row>
    <row r="466" spans="1:4" x14ac:dyDescent="0.25">
      <c r="A466" s="11"/>
      <c r="C466" t="str">
        <f t="shared" si="14"/>
        <v/>
      </c>
      <c r="D466" t="str">
        <f t="shared" si="15"/>
        <v/>
      </c>
    </row>
    <row r="467" spans="1:4" x14ac:dyDescent="0.25">
      <c r="A467" s="11"/>
      <c r="C467" t="str">
        <f t="shared" si="14"/>
        <v/>
      </c>
      <c r="D467" t="str">
        <f t="shared" si="15"/>
        <v/>
      </c>
    </row>
    <row r="468" spans="1:4" x14ac:dyDescent="0.25">
      <c r="A468" s="11"/>
      <c r="C468" t="str">
        <f t="shared" si="14"/>
        <v/>
      </c>
      <c r="D468" t="str">
        <f t="shared" si="15"/>
        <v/>
      </c>
    </row>
    <row r="469" spans="1:4" x14ac:dyDescent="0.25">
      <c r="A469" s="11"/>
      <c r="C469" t="str">
        <f t="shared" si="14"/>
        <v/>
      </c>
      <c r="D469" t="str">
        <f t="shared" si="15"/>
        <v/>
      </c>
    </row>
    <row r="470" spans="1:4" x14ac:dyDescent="0.25">
      <c r="A470" s="11"/>
      <c r="C470" t="str">
        <f t="shared" si="14"/>
        <v/>
      </c>
      <c r="D470" t="str">
        <f t="shared" si="15"/>
        <v/>
      </c>
    </row>
    <row r="471" spans="1:4" x14ac:dyDescent="0.25">
      <c r="A471" s="11"/>
      <c r="C471" t="str">
        <f t="shared" si="14"/>
        <v/>
      </c>
      <c r="D471" t="str">
        <f t="shared" si="15"/>
        <v/>
      </c>
    </row>
    <row r="472" spans="1:4" x14ac:dyDescent="0.25">
      <c r="A472" s="11"/>
      <c r="C472" t="str">
        <f t="shared" si="14"/>
        <v/>
      </c>
      <c r="D472" t="str">
        <f t="shared" si="15"/>
        <v/>
      </c>
    </row>
    <row r="473" spans="1:4" x14ac:dyDescent="0.25">
      <c r="A473" s="11"/>
      <c r="C473" t="str">
        <f t="shared" si="14"/>
        <v/>
      </c>
      <c r="D473" t="str">
        <f t="shared" si="15"/>
        <v/>
      </c>
    </row>
    <row r="474" spans="1:4" x14ac:dyDescent="0.25">
      <c r="A474" s="11"/>
      <c r="C474" t="str">
        <f t="shared" si="14"/>
        <v/>
      </c>
      <c r="D474" t="str">
        <f t="shared" si="15"/>
        <v/>
      </c>
    </row>
    <row r="475" spans="1:4" x14ac:dyDescent="0.25">
      <c r="A475" s="11"/>
      <c r="C475" t="str">
        <f t="shared" si="14"/>
        <v/>
      </c>
      <c r="D475" t="str">
        <f t="shared" si="15"/>
        <v/>
      </c>
    </row>
    <row r="476" spans="1:4" x14ac:dyDescent="0.25">
      <c r="A476" s="11"/>
      <c r="C476" t="str">
        <f t="shared" si="14"/>
        <v/>
      </c>
      <c r="D476" t="str">
        <f t="shared" si="15"/>
        <v/>
      </c>
    </row>
    <row r="477" spans="1:4" x14ac:dyDescent="0.25">
      <c r="A477" s="11"/>
      <c r="C477" t="str">
        <f t="shared" si="14"/>
        <v/>
      </c>
      <c r="D477" t="str">
        <f t="shared" si="15"/>
        <v/>
      </c>
    </row>
    <row r="478" spans="1:4" x14ac:dyDescent="0.25">
      <c r="A478" s="11"/>
      <c r="C478" t="str">
        <f t="shared" si="14"/>
        <v/>
      </c>
      <c r="D478" t="str">
        <f t="shared" si="15"/>
        <v/>
      </c>
    </row>
    <row r="479" spans="1:4" x14ac:dyDescent="0.25">
      <c r="A479" s="11"/>
      <c r="C479" t="str">
        <f t="shared" si="14"/>
        <v/>
      </c>
      <c r="D479" t="str">
        <f t="shared" si="15"/>
        <v/>
      </c>
    </row>
    <row r="480" spans="1:4" x14ac:dyDescent="0.25">
      <c r="A480" s="11"/>
      <c r="C480" t="str">
        <f t="shared" si="14"/>
        <v/>
      </c>
      <c r="D480" t="str">
        <f t="shared" si="15"/>
        <v/>
      </c>
    </row>
    <row r="481" spans="1:4" x14ac:dyDescent="0.25">
      <c r="A481" s="11"/>
      <c r="C481" t="str">
        <f t="shared" si="14"/>
        <v/>
      </c>
      <c r="D481" t="str">
        <f t="shared" si="15"/>
        <v/>
      </c>
    </row>
    <row r="482" spans="1:4" x14ac:dyDescent="0.25">
      <c r="A482" s="11"/>
      <c r="C482" t="str">
        <f t="shared" si="14"/>
        <v/>
      </c>
      <c r="D482" t="str">
        <f t="shared" si="15"/>
        <v/>
      </c>
    </row>
    <row r="483" spans="1:4" x14ac:dyDescent="0.25">
      <c r="A483" s="11"/>
      <c r="C483" t="str">
        <f t="shared" si="14"/>
        <v/>
      </c>
      <c r="D483" t="str">
        <f t="shared" si="15"/>
        <v/>
      </c>
    </row>
    <row r="484" spans="1:4" x14ac:dyDescent="0.25">
      <c r="A484" s="11"/>
      <c r="C484" t="str">
        <f t="shared" si="14"/>
        <v/>
      </c>
      <c r="D484" t="str">
        <f t="shared" si="15"/>
        <v/>
      </c>
    </row>
    <row r="485" spans="1:4" x14ac:dyDescent="0.25">
      <c r="A485" s="11"/>
      <c r="C485" t="str">
        <f t="shared" si="14"/>
        <v/>
      </c>
      <c r="D485" t="str">
        <f t="shared" si="15"/>
        <v/>
      </c>
    </row>
    <row r="486" spans="1:4" x14ac:dyDescent="0.25">
      <c r="A486" s="11"/>
      <c r="C486" t="str">
        <f t="shared" si="14"/>
        <v/>
      </c>
      <c r="D486" t="str">
        <f t="shared" si="15"/>
        <v/>
      </c>
    </row>
    <row r="487" spans="1:4" x14ac:dyDescent="0.25">
      <c r="A487" s="11"/>
      <c r="C487" t="str">
        <f t="shared" si="14"/>
        <v/>
      </c>
      <c r="D487" t="str">
        <f t="shared" si="15"/>
        <v/>
      </c>
    </row>
    <row r="488" spans="1:4" x14ac:dyDescent="0.25">
      <c r="A488" s="11"/>
      <c r="C488" t="str">
        <f t="shared" si="14"/>
        <v/>
      </c>
      <c r="D488" t="str">
        <f t="shared" si="15"/>
        <v/>
      </c>
    </row>
    <row r="489" spans="1:4" x14ac:dyDescent="0.25">
      <c r="A489" s="11"/>
      <c r="C489" t="str">
        <f t="shared" si="14"/>
        <v/>
      </c>
      <c r="D489" t="str">
        <f t="shared" si="15"/>
        <v/>
      </c>
    </row>
    <row r="490" spans="1:4" x14ac:dyDescent="0.25">
      <c r="A490" s="11"/>
      <c r="C490" t="str">
        <f t="shared" si="14"/>
        <v/>
      </c>
      <c r="D490" t="str">
        <f t="shared" si="15"/>
        <v/>
      </c>
    </row>
    <row r="491" spans="1:4" x14ac:dyDescent="0.25">
      <c r="A491" s="11"/>
      <c r="C491" t="str">
        <f t="shared" si="14"/>
        <v/>
      </c>
      <c r="D491" t="str">
        <f t="shared" si="15"/>
        <v/>
      </c>
    </row>
    <row r="492" spans="1:4" x14ac:dyDescent="0.25">
      <c r="A492" s="11"/>
      <c r="C492" t="str">
        <f t="shared" si="14"/>
        <v/>
      </c>
      <c r="D492" t="str">
        <f t="shared" si="15"/>
        <v/>
      </c>
    </row>
    <row r="493" spans="1:4" x14ac:dyDescent="0.25">
      <c r="A493" s="11"/>
      <c r="C493" t="str">
        <f t="shared" si="14"/>
        <v/>
      </c>
      <c r="D493" t="str">
        <f t="shared" si="15"/>
        <v/>
      </c>
    </row>
    <row r="494" spans="1:4" x14ac:dyDescent="0.25">
      <c r="A494" s="11"/>
      <c r="C494" t="str">
        <f t="shared" si="14"/>
        <v/>
      </c>
      <c r="D494" t="str">
        <f t="shared" si="15"/>
        <v/>
      </c>
    </row>
    <row r="495" spans="1:4" x14ac:dyDescent="0.25">
      <c r="A495" s="11"/>
      <c r="C495" t="str">
        <f t="shared" si="14"/>
        <v/>
      </c>
      <c r="D495" t="str">
        <f t="shared" si="15"/>
        <v/>
      </c>
    </row>
    <row r="496" spans="1:4" x14ac:dyDescent="0.25">
      <c r="A496" s="11"/>
      <c r="C496" t="str">
        <f t="shared" si="14"/>
        <v/>
      </c>
      <c r="D496" t="str">
        <f t="shared" si="15"/>
        <v/>
      </c>
    </row>
    <row r="497" spans="1:4" x14ac:dyDescent="0.25">
      <c r="A497" s="11"/>
      <c r="C497" t="str">
        <f t="shared" si="14"/>
        <v/>
      </c>
      <c r="D497" t="str">
        <f t="shared" si="15"/>
        <v/>
      </c>
    </row>
    <row r="498" spans="1:4" x14ac:dyDescent="0.25">
      <c r="A498" s="11"/>
      <c r="C498" t="str">
        <f t="shared" si="14"/>
        <v/>
      </c>
      <c r="D498" t="str">
        <f t="shared" si="15"/>
        <v/>
      </c>
    </row>
    <row r="499" spans="1:4" x14ac:dyDescent="0.25">
      <c r="A499" s="11"/>
      <c r="C499" t="str">
        <f t="shared" si="14"/>
        <v/>
      </c>
      <c r="D499" t="str">
        <f t="shared" si="15"/>
        <v/>
      </c>
    </row>
    <row r="500" spans="1:4" x14ac:dyDescent="0.25">
      <c r="A500" s="11"/>
      <c r="C500" t="str">
        <f t="shared" si="14"/>
        <v/>
      </c>
      <c r="D500" t="str">
        <f t="shared" si="15"/>
        <v/>
      </c>
    </row>
    <row r="501" spans="1:4" x14ac:dyDescent="0.25">
      <c r="A501" s="11"/>
      <c r="C501" t="str">
        <f t="shared" si="14"/>
        <v/>
      </c>
      <c r="D501" t="str">
        <f t="shared" si="15"/>
        <v/>
      </c>
    </row>
    <row r="502" spans="1:4" x14ac:dyDescent="0.25">
      <c r="A502" s="11"/>
      <c r="C502" t="str">
        <f t="shared" si="14"/>
        <v/>
      </c>
      <c r="D502" t="str">
        <f t="shared" si="15"/>
        <v/>
      </c>
    </row>
    <row r="503" spans="1:4" x14ac:dyDescent="0.25">
      <c r="A503" s="11"/>
      <c r="C503" t="str">
        <f t="shared" si="14"/>
        <v/>
      </c>
      <c r="D503" t="str">
        <f t="shared" si="15"/>
        <v/>
      </c>
    </row>
    <row r="504" spans="1:4" x14ac:dyDescent="0.25">
      <c r="A504" s="11"/>
      <c r="C504" t="str">
        <f t="shared" si="14"/>
        <v/>
      </c>
      <c r="D504" t="str">
        <f t="shared" si="15"/>
        <v/>
      </c>
    </row>
    <row r="505" spans="1:4" x14ac:dyDescent="0.25">
      <c r="A505" s="11"/>
      <c r="C505" t="str">
        <f t="shared" si="14"/>
        <v/>
      </c>
      <c r="D505" t="str">
        <f t="shared" si="15"/>
        <v/>
      </c>
    </row>
    <row r="506" spans="1:4" x14ac:dyDescent="0.25">
      <c r="A506" s="11"/>
      <c r="C506" t="str">
        <f t="shared" si="14"/>
        <v/>
      </c>
      <c r="D506" t="str">
        <f t="shared" si="15"/>
        <v/>
      </c>
    </row>
    <row r="507" spans="1:4" x14ac:dyDescent="0.25">
      <c r="A507" s="11"/>
      <c r="C507" t="str">
        <f t="shared" si="14"/>
        <v/>
      </c>
      <c r="D507" t="str">
        <f t="shared" si="15"/>
        <v/>
      </c>
    </row>
    <row r="508" spans="1:4" x14ac:dyDescent="0.25">
      <c r="A508" s="11"/>
      <c r="C508" t="str">
        <f t="shared" si="14"/>
        <v/>
      </c>
      <c r="D508" t="str">
        <f t="shared" si="15"/>
        <v/>
      </c>
    </row>
    <row r="509" spans="1:4" x14ac:dyDescent="0.25">
      <c r="A509" s="11"/>
      <c r="C509" t="str">
        <f t="shared" si="14"/>
        <v/>
      </c>
      <c r="D509" t="str">
        <f t="shared" si="15"/>
        <v/>
      </c>
    </row>
    <row r="510" spans="1:4" x14ac:dyDescent="0.25">
      <c r="A510" s="11"/>
      <c r="C510" t="str">
        <f t="shared" si="14"/>
        <v/>
      </c>
      <c r="D510" t="str">
        <f t="shared" si="15"/>
        <v/>
      </c>
    </row>
    <row r="511" spans="1:4" x14ac:dyDescent="0.25">
      <c r="A511" s="11"/>
      <c r="C511" t="str">
        <f t="shared" si="14"/>
        <v/>
      </c>
      <c r="D511" t="str">
        <f t="shared" si="15"/>
        <v/>
      </c>
    </row>
    <row r="512" spans="1:4" x14ac:dyDescent="0.25">
      <c r="A512" s="11"/>
      <c r="C512" t="str">
        <f t="shared" si="14"/>
        <v/>
      </c>
      <c r="D512" t="str">
        <f t="shared" si="15"/>
        <v/>
      </c>
    </row>
    <row r="513" spans="1:4" x14ac:dyDescent="0.25">
      <c r="A513" s="11"/>
      <c r="C513" t="str">
        <f t="shared" si="14"/>
        <v/>
      </c>
      <c r="D513" t="str">
        <f t="shared" si="15"/>
        <v/>
      </c>
    </row>
    <row r="514" spans="1:4" x14ac:dyDescent="0.25">
      <c r="A514" s="11"/>
      <c r="C514" t="str">
        <f t="shared" si="14"/>
        <v/>
      </c>
      <c r="D514" t="str">
        <f t="shared" si="15"/>
        <v/>
      </c>
    </row>
    <row r="515" spans="1:4" x14ac:dyDescent="0.25">
      <c r="A515" s="11"/>
      <c r="C515" t="str">
        <f t="shared" ref="C515:C578" si="16">IF(A515="", "", YEAR(A515))</f>
        <v/>
      </c>
      <c r="D515" t="str">
        <f t="shared" ref="D515:D578" si="17">IF(A515="", "", TEXT(A515, "MMMM"))</f>
        <v/>
      </c>
    </row>
    <row r="516" spans="1:4" x14ac:dyDescent="0.25">
      <c r="A516" s="11"/>
      <c r="C516" t="str">
        <f t="shared" si="16"/>
        <v/>
      </c>
      <c r="D516" t="str">
        <f t="shared" si="17"/>
        <v/>
      </c>
    </row>
    <row r="517" spans="1:4" x14ac:dyDescent="0.25">
      <c r="A517" s="11"/>
      <c r="C517" t="str">
        <f t="shared" si="16"/>
        <v/>
      </c>
      <c r="D517" t="str">
        <f t="shared" si="17"/>
        <v/>
      </c>
    </row>
    <row r="518" spans="1:4" x14ac:dyDescent="0.25">
      <c r="A518" s="11"/>
      <c r="C518" t="str">
        <f t="shared" si="16"/>
        <v/>
      </c>
      <c r="D518" t="str">
        <f t="shared" si="17"/>
        <v/>
      </c>
    </row>
    <row r="519" spans="1:4" x14ac:dyDescent="0.25">
      <c r="A519" s="11"/>
      <c r="C519" t="str">
        <f t="shared" si="16"/>
        <v/>
      </c>
      <c r="D519" t="str">
        <f t="shared" si="17"/>
        <v/>
      </c>
    </row>
    <row r="520" spans="1:4" x14ac:dyDescent="0.25">
      <c r="A520" s="11"/>
      <c r="C520" t="str">
        <f t="shared" si="16"/>
        <v/>
      </c>
      <c r="D520" t="str">
        <f t="shared" si="17"/>
        <v/>
      </c>
    </row>
    <row r="521" spans="1:4" x14ac:dyDescent="0.25">
      <c r="A521" s="11"/>
      <c r="C521" t="str">
        <f t="shared" si="16"/>
        <v/>
      </c>
      <c r="D521" t="str">
        <f t="shared" si="17"/>
        <v/>
      </c>
    </row>
    <row r="522" spans="1:4" x14ac:dyDescent="0.25">
      <c r="A522" s="11"/>
      <c r="C522" t="str">
        <f t="shared" si="16"/>
        <v/>
      </c>
      <c r="D522" t="str">
        <f t="shared" si="17"/>
        <v/>
      </c>
    </row>
    <row r="523" spans="1:4" x14ac:dyDescent="0.25">
      <c r="A523" s="11"/>
      <c r="C523" t="str">
        <f t="shared" si="16"/>
        <v/>
      </c>
      <c r="D523" t="str">
        <f t="shared" si="17"/>
        <v/>
      </c>
    </row>
    <row r="524" spans="1:4" x14ac:dyDescent="0.25">
      <c r="A524" s="11"/>
      <c r="C524" t="str">
        <f t="shared" si="16"/>
        <v/>
      </c>
      <c r="D524" t="str">
        <f t="shared" si="17"/>
        <v/>
      </c>
    </row>
    <row r="525" spans="1:4" x14ac:dyDescent="0.25">
      <c r="A525" s="11"/>
      <c r="C525" t="str">
        <f t="shared" si="16"/>
        <v/>
      </c>
      <c r="D525" t="str">
        <f t="shared" si="17"/>
        <v/>
      </c>
    </row>
    <row r="526" spans="1:4" x14ac:dyDescent="0.25">
      <c r="A526" s="11"/>
      <c r="C526" t="str">
        <f t="shared" si="16"/>
        <v/>
      </c>
      <c r="D526" t="str">
        <f t="shared" si="17"/>
        <v/>
      </c>
    </row>
    <row r="527" spans="1:4" x14ac:dyDescent="0.25">
      <c r="A527" s="11"/>
      <c r="C527" t="str">
        <f t="shared" si="16"/>
        <v/>
      </c>
      <c r="D527" t="str">
        <f t="shared" si="17"/>
        <v/>
      </c>
    </row>
    <row r="528" spans="1:4" x14ac:dyDescent="0.25">
      <c r="A528" s="11"/>
      <c r="C528" t="str">
        <f t="shared" si="16"/>
        <v/>
      </c>
      <c r="D528" t="str">
        <f t="shared" si="17"/>
        <v/>
      </c>
    </row>
    <row r="529" spans="1:4" x14ac:dyDescent="0.25">
      <c r="A529" s="11"/>
      <c r="C529" t="str">
        <f t="shared" si="16"/>
        <v/>
      </c>
      <c r="D529" t="str">
        <f t="shared" si="17"/>
        <v/>
      </c>
    </row>
    <row r="530" spans="1:4" x14ac:dyDescent="0.25">
      <c r="A530" s="11"/>
      <c r="C530" t="str">
        <f t="shared" si="16"/>
        <v/>
      </c>
      <c r="D530" t="str">
        <f t="shared" si="17"/>
        <v/>
      </c>
    </row>
    <row r="531" spans="1:4" x14ac:dyDescent="0.25">
      <c r="A531" s="11"/>
      <c r="C531" t="str">
        <f t="shared" si="16"/>
        <v/>
      </c>
      <c r="D531" t="str">
        <f t="shared" si="17"/>
        <v/>
      </c>
    </row>
    <row r="532" spans="1:4" x14ac:dyDescent="0.25">
      <c r="A532" s="11"/>
      <c r="C532" t="str">
        <f t="shared" si="16"/>
        <v/>
      </c>
      <c r="D532" t="str">
        <f t="shared" si="17"/>
        <v/>
      </c>
    </row>
    <row r="533" spans="1:4" x14ac:dyDescent="0.25">
      <c r="A533" s="11"/>
      <c r="C533" t="str">
        <f t="shared" si="16"/>
        <v/>
      </c>
      <c r="D533" t="str">
        <f t="shared" si="17"/>
        <v/>
      </c>
    </row>
    <row r="534" spans="1:4" x14ac:dyDescent="0.25">
      <c r="A534" s="11"/>
      <c r="C534" t="str">
        <f t="shared" si="16"/>
        <v/>
      </c>
      <c r="D534" t="str">
        <f t="shared" si="17"/>
        <v/>
      </c>
    </row>
    <row r="535" spans="1:4" x14ac:dyDescent="0.25">
      <c r="A535" s="11"/>
      <c r="C535" t="str">
        <f t="shared" si="16"/>
        <v/>
      </c>
      <c r="D535" t="str">
        <f t="shared" si="17"/>
        <v/>
      </c>
    </row>
    <row r="536" spans="1:4" x14ac:dyDescent="0.25">
      <c r="A536" s="11"/>
      <c r="C536" t="str">
        <f t="shared" si="16"/>
        <v/>
      </c>
      <c r="D536" t="str">
        <f t="shared" si="17"/>
        <v/>
      </c>
    </row>
    <row r="537" spans="1:4" x14ac:dyDescent="0.25">
      <c r="A537" s="11"/>
      <c r="C537" t="str">
        <f t="shared" si="16"/>
        <v/>
      </c>
      <c r="D537" t="str">
        <f t="shared" si="17"/>
        <v/>
      </c>
    </row>
    <row r="538" spans="1:4" x14ac:dyDescent="0.25">
      <c r="A538" s="11"/>
      <c r="C538" t="str">
        <f t="shared" si="16"/>
        <v/>
      </c>
      <c r="D538" t="str">
        <f t="shared" si="17"/>
        <v/>
      </c>
    </row>
    <row r="539" spans="1:4" x14ac:dyDescent="0.25">
      <c r="A539" s="11"/>
      <c r="C539" t="str">
        <f t="shared" si="16"/>
        <v/>
      </c>
      <c r="D539" t="str">
        <f t="shared" si="17"/>
        <v/>
      </c>
    </row>
    <row r="540" spans="1:4" x14ac:dyDescent="0.25">
      <c r="A540" s="11"/>
      <c r="C540" t="str">
        <f t="shared" si="16"/>
        <v/>
      </c>
      <c r="D540" t="str">
        <f t="shared" si="17"/>
        <v/>
      </c>
    </row>
    <row r="541" spans="1:4" x14ac:dyDescent="0.25">
      <c r="A541" s="11"/>
      <c r="C541" t="str">
        <f t="shared" si="16"/>
        <v/>
      </c>
      <c r="D541" t="str">
        <f t="shared" si="17"/>
        <v/>
      </c>
    </row>
    <row r="542" spans="1:4" x14ac:dyDescent="0.25">
      <c r="A542" s="11"/>
      <c r="C542" t="str">
        <f t="shared" si="16"/>
        <v/>
      </c>
      <c r="D542" t="str">
        <f t="shared" si="17"/>
        <v/>
      </c>
    </row>
    <row r="543" spans="1:4" x14ac:dyDescent="0.25">
      <c r="A543" s="11"/>
      <c r="C543" t="str">
        <f t="shared" si="16"/>
        <v/>
      </c>
      <c r="D543" t="str">
        <f t="shared" si="17"/>
        <v/>
      </c>
    </row>
    <row r="544" spans="1:4" x14ac:dyDescent="0.25">
      <c r="A544" s="11"/>
      <c r="C544" t="str">
        <f t="shared" si="16"/>
        <v/>
      </c>
      <c r="D544" t="str">
        <f t="shared" si="17"/>
        <v/>
      </c>
    </row>
    <row r="545" spans="1:4" x14ac:dyDescent="0.25">
      <c r="A545" s="11"/>
      <c r="C545" t="str">
        <f t="shared" si="16"/>
        <v/>
      </c>
      <c r="D545" t="str">
        <f t="shared" si="17"/>
        <v/>
      </c>
    </row>
    <row r="546" spans="1:4" x14ac:dyDescent="0.25">
      <c r="A546" s="11"/>
      <c r="C546" t="str">
        <f t="shared" si="16"/>
        <v/>
      </c>
      <c r="D546" t="str">
        <f t="shared" si="17"/>
        <v/>
      </c>
    </row>
    <row r="547" spans="1:4" x14ac:dyDescent="0.25">
      <c r="A547" s="11"/>
      <c r="C547" t="str">
        <f t="shared" si="16"/>
        <v/>
      </c>
      <c r="D547" t="str">
        <f t="shared" si="17"/>
        <v/>
      </c>
    </row>
    <row r="548" spans="1:4" x14ac:dyDescent="0.25">
      <c r="A548" s="11"/>
      <c r="C548" t="str">
        <f t="shared" si="16"/>
        <v/>
      </c>
      <c r="D548" t="str">
        <f t="shared" si="17"/>
        <v/>
      </c>
    </row>
    <row r="549" spans="1:4" x14ac:dyDescent="0.25">
      <c r="A549" s="11"/>
      <c r="C549" t="str">
        <f t="shared" si="16"/>
        <v/>
      </c>
      <c r="D549" t="str">
        <f t="shared" si="17"/>
        <v/>
      </c>
    </row>
    <row r="550" spans="1:4" x14ac:dyDescent="0.25">
      <c r="A550" s="11"/>
      <c r="C550" t="str">
        <f t="shared" si="16"/>
        <v/>
      </c>
      <c r="D550" t="str">
        <f t="shared" si="17"/>
        <v/>
      </c>
    </row>
    <row r="551" spans="1:4" x14ac:dyDescent="0.25">
      <c r="A551" s="11"/>
      <c r="C551" t="str">
        <f t="shared" si="16"/>
        <v/>
      </c>
      <c r="D551" t="str">
        <f t="shared" si="17"/>
        <v/>
      </c>
    </row>
    <row r="552" spans="1:4" x14ac:dyDescent="0.25">
      <c r="A552" s="11"/>
      <c r="C552" t="str">
        <f t="shared" si="16"/>
        <v/>
      </c>
      <c r="D552" t="str">
        <f t="shared" si="17"/>
        <v/>
      </c>
    </row>
    <row r="553" spans="1:4" x14ac:dyDescent="0.25">
      <c r="A553" s="11"/>
      <c r="C553" t="str">
        <f t="shared" si="16"/>
        <v/>
      </c>
      <c r="D553" t="str">
        <f t="shared" si="17"/>
        <v/>
      </c>
    </row>
    <row r="554" spans="1:4" x14ac:dyDescent="0.25">
      <c r="A554" s="11"/>
      <c r="C554" t="str">
        <f t="shared" si="16"/>
        <v/>
      </c>
      <c r="D554" t="str">
        <f t="shared" si="17"/>
        <v/>
      </c>
    </row>
    <row r="555" spans="1:4" x14ac:dyDescent="0.25">
      <c r="A555" s="11"/>
      <c r="C555" t="str">
        <f t="shared" si="16"/>
        <v/>
      </c>
      <c r="D555" t="str">
        <f t="shared" si="17"/>
        <v/>
      </c>
    </row>
    <row r="556" spans="1:4" x14ac:dyDescent="0.25">
      <c r="A556" s="11"/>
      <c r="C556" t="str">
        <f t="shared" si="16"/>
        <v/>
      </c>
      <c r="D556" t="str">
        <f t="shared" si="17"/>
        <v/>
      </c>
    </row>
    <row r="557" spans="1:4" x14ac:dyDescent="0.25">
      <c r="A557" s="11"/>
      <c r="C557" t="str">
        <f t="shared" si="16"/>
        <v/>
      </c>
      <c r="D557" t="str">
        <f t="shared" si="17"/>
        <v/>
      </c>
    </row>
    <row r="558" spans="1:4" x14ac:dyDescent="0.25">
      <c r="A558" s="11"/>
      <c r="C558" t="str">
        <f t="shared" si="16"/>
        <v/>
      </c>
      <c r="D558" t="str">
        <f t="shared" si="17"/>
        <v/>
      </c>
    </row>
    <row r="559" spans="1:4" x14ac:dyDescent="0.25">
      <c r="A559" s="11"/>
      <c r="C559" t="str">
        <f t="shared" si="16"/>
        <v/>
      </c>
      <c r="D559" t="str">
        <f t="shared" si="17"/>
        <v/>
      </c>
    </row>
    <row r="560" spans="1:4" x14ac:dyDescent="0.25">
      <c r="A560" s="11"/>
      <c r="C560" t="str">
        <f t="shared" si="16"/>
        <v/>
      </c>
      <c r="D560" t="str">
        <f t="shared" si="17"/>
        <v/>
      </c>
    </row>
    <row r="561" spans="1:4" x14ac:dyDescent="0.25">
      <c r="A561" s="11"/>
      <c r="C561" t="str">
        <f t="shared" si="16"/>
        <v/>
      </c>
      <c r="D561" t="str">
        <f t="shared" si="17"/>
        <v/>
      </c>
    </row>
    <row r="562" spans="1:4" x14ac:dyDescent="0.25">
      <c r="A562" s="11"/>
      <c r="C562" t="str">
        <f t="shared" si="16"/>
        <v/>
      </c>
      <c r="D562" t="str">
        <f t="shared" si="17"/>
        <v/>
      </c>
    </row>
    <row r="563" spans="1:4" x14ac:dyDescent="0.25">
      <c r="A563" s="11"/>
      <c r="C563" t="str">
        <f t="shared" si="16"/>
        <v/>
      </c>
      <c r="D563" t="str">
        <f t="shared" si="17"/>
        <v/>
      </c>
    </row>
    <row r="564" spans="1:4" x14ac:dyDescent="0.25">
      <c r="A564" s="11"/>
      <c r="C564" t="str">
        <f t="shared" si="16"/>
        <v/>
      </c>
      <c r="D564" t="str">
        <f t="shared" si="17"/>
        <v/>
      </c>
    </row>
    <row r="565" spans="1:4" x14ac:dyDescent="0.25">
      <c r="A565" s="11"/>
      <c r="C565" t="str">
        <f t="shared" si="16"/>
        <v/>
      </c>
      <c r="D565" t="str">
        <f t="shared" si="17"/>
        <v/>
      </c>
    </row>
    <row r="566" spans="1:4" x14ac:dyDescent="0.25">
      <c r="A566" s="11"/>
      <c r="C566" t="str">
        <f t="shared" si="16"/>
        <v/>
      </c>
      <c r="D566" t="str">
        <f t="shared" si="17"/>
        <v/>
      </c>
    </row>
    <row r="567" spans="1:4" x14ac:dyDescent="0.25">
      <c r="A567" s="11"/>
      <c r="C567" t="str">
        <f t="shared" si="16"/>
        <v/>
      </c>
      <c r="D567" t="str">
        <f t="shared" si="17"/>
        <v/>
      </c>
    </row>
    <row r="568" spans="1:4" x14ac:dyDescent="0.25">
      <c r="A568" s="11"/>
      <c r="C568" t="str">
        <f t="shared" si="16"/>
        <v/>
      </c>
      <c r="D568" t="str">
        <f t="shared" si="17"/>
        <v/>
      </c>
    </row>
    <row r="569" spans="1:4" x14ac:dyDescent="0.25">
      <c r="A569" s="11"/>
      <c r="C569" t="str">
        <f t="shared" si="16"/>
        <v/>
      </c>
      <c r="D569" t="str">
        <f t="shared" si="17"/>
        <v/>
      </c>
    </row>
    <row r="570" spans="1:4" x14ac:dyDescent="0.25">
      <c r="A570" s="11"/>
      <c r="C570" t="str">
        <f t="shared" si="16"/>
        <v/>
      </c>
      <c r="D570" t="str">
        <f t="shared" si="17"/>
        <v/>
      </c>
    </row>
    <row r="571" spans="1:4" x14ac:dyDescent="0.25">
      <c r="A571" s="11"/>
      <c r="C571" t="str">
        <f t="shared" si="16"/>
        <v/>
      </c>
      <c r="D571" t="str">
        <f t="shared" si="17"/>
        <v/>
      </c>
    </row>
    <row r="572" spans="1:4" x14ac:dyDescent="0.25">
      <c r="A572" s="11"/>
      <c r="C572" t="str">
        <f t="shared" si="16"/>
        <v/>
      </c>
      <c r="D572" t="str">
        <f t="shared" si="17"/>
        <v/>
      </c>
    </row>
    <row r="573" spans="1:4" x14ac:dyDescent="0.25">
      <c r="A573" s="11"/>
      <c r="C573" t="str">
        <f t="shared" si="16"/>
        <v/>
      </c>
      <c r="D573" t="str">
        <f t="shared" si="17"/>
        <v/>
      </c>
    </row>
    <row r="574" spans="1:4" x14ac:dyDescent="0.25">
      <c r="A574" s="11"/>
      <c r="C574" t="str">
        <f t="shared" si="16"/>
        <v/>
      </c>
      <c r="D574" t="str">
        <f t="shared" si="17"/>
        <v/>
      </c>
    </row>
    <row r="575" spans="1:4" x14ac:dyDescent="0.25">
      <c r="A575" s="11"/>
      <c r="C575" t="str">
        <f t="shared" si="16"/>
        <v/>
      </c>
      <c r="D575" t="str">
        <f t="shared" si="17"/>
        <v/>
      </c>
    </row>
    <row r="576" spans="1:4" x14ac:dyDescent="0.25">
      <c r="A576" s="11"/>
      <c r="C576" t="str">
        <f t="shared" si="16"/>
        <v/>
      </c>
      <c r="D576" t="str">
        <f t="shared" si="17"/>
        <v/>
      </c>
    </row>
    <row r="577" spans="1:4" x14ac:dyDescent="0.25">
      <c r="A577" s="11"/>
      <c r="C577" t="str">
        <f t="shared" si="16"/>
        <v/>
      </c>
      <c r="D577" t="str">
        <f t="shared" si="17"/>
        <v/>
      </c>
    </row>
    <row r="578" spans="1:4" x14ac:dyDescent="0.25">
      <c r="A578" s="11"/>
      <c r="C578" t="str">
        <f t="shared" si="16"/>
        <v/>
      </c>
      <c r="D578" t="str">
        <f t="shared" si="17"/>
        <v/>
      </c>
    </row>
    <row r="579" spans="1:4" x14ac:dyDescent="0.25">
      <c r="A579" s="11"/>
      <c r="C579" t="str">
        <f t="shared" ref="C579:C642" si="18">IF(A579="", "", YEAR(A579))</f>
        <v/>
      </c>
      <c r="D579" t="str">
        <f t="shared" ref="D579:D642" si="19">IF(A579="", "", TEXT(A579, "MMMM"))</f>
        <v/>
      </c>
    </row>
    <row r="580" spans="1:4" x14ac:dyDescent="0.25">
      <c r="A580" s="11"/>
      <c r="C580" t="str">
        <f t="shared" si="18"/>
        <v/>
      </c>
      <c r="D580" t="str">
        <f t="shared" si="19"/>
        <v/>
      </c>
    </row>
    <row r="581" spans="1:4" x14ac:dyDescent="0.25">
      <c r="A581" s="11"/>
      <c r="C581" t="str">
        <f t="shared" si="18"/>
        <v/>
      </c>
      <c r="D581" t="str">
        <f t="shared" si="19"/>
        <v/>
      </c>
    </row>
    <row r="582" spans="1:4" x14ac:dyDescent="0.25">
      <c r="A582" s="11"/>
      <c r="C582" t="str">
        <f t="shared" si="18"/>
        <v/>
      </c>
      <c r="D582" t="str">
        <f t="shared" si="19"/>
        <v/>
      </c>
    </row>
    <row r="583" spans="1:4" x14ac:dyDescent="0.25">
      <c r="A583" s="11"/>
      <c r="C583" t="str">
        <f t="shared" si="18"/>
        <v/>
      </c>
      <c r="D583" t="str">
        <f t="shared" si="19"/>
        <v/>
      </c>
    </row>
    <row r="584" spans="1:4" x14ac:dyDescent="0.25">
      <c r="A584" s="11"/>
      <c r="C584" t="str">
        <f t="shared" si="18"/>
        <v/>
      </c>
      <c r="D584" t="str">
        <f t="shared" si="19"/>
        <v/>
      </c>
    </row>
    <row r="585" spans="1:4" x14ac:dyDescent="0.25">
      <c r="A585" s="11"/>
      <c r="C585" t="str">
        <f t="shared" si="18"/>
        <v/>
      </c>
      <c r="D585" t="str">
        <f t="shared" si="19"/>
        <v/>
      </c>
    </row>
    <row r="586" spans="1:4" x14ac:dyDescent="0.25">
      <c r="A586" s="11"/>
      <c r="C586" t="str">
        <f t="shared" si="18"/>
        <v/>
      </c>
      <c r="D586" t="str">
        <f t="shared" si="19"/>
        <v/>
      </c>
    </row>
    <row r="587" spans="1:4" x14ac:dyDescent="0.25">
      <c r="A587" s="11"/>
      <c r="C587" t="str">
        <f t="shared" si="18"/>
        <v/>
      </c>
      <c r="D587" t="str">
        <f t="shared" si="19"/>
        <v/>
      </c>
    </row>
    <row r="588" spans="1:4" x14ac:dyDescent="0.25">
      <c r="A588" s="11"/>
      <c r="C588" t="str">
        <f t="shared" si="18"/>
        <v/>
      </c>
      <c r="D588" t="str">
        <f t="shared" si="19"/>
        <v/>
      </c>
    </row>
    <row r="589" spans="1:4" x14ac:dyDescent="0.25">
      <c r="A589" s="11"/>
      <c r="C589" t="str">
        <f t="shared" si="18"/>
        <v/>
      </c>
      <c r="D589" t="str">
        <f t="shared" si="19"/>
        <v/>
      </c>
    </row>
    <row r="590" spans="1:4" x14ac:dyDescent="0.25">
      <c r="A590" s="11"/>
      <c r="C590" t="str">
        <f t="shared" si="18"/>
        <v/>
      </c>
      <c r="D590" t="str">
        <f t="shared" si="19"/>
        <v/>
      </c>
    </row>
    <row r="591" spans="1:4" x14ac:dyDescent="0.25">
      <c r="A591" s="11"/>
      <c r="C591" t="str">
        <f t="shared" si="18"/>
        <v/>
      </c>
      <c r="D591" t="str">
        <f t="shared" si="19"/>
        <v/>
      </c>
    </row>
    <row r="592" spans="1:4" x14ac:dyDescent="0.25">
      <c r="A592" s="11"/>
      <c r="C592" t="str">
        <f t="shared" si="18"/>
        <v/>
      </c>
      <c r="D592" t="str">
        <f t="shared" si="19"/>
        <v/>
      </c>
    </row>
    <row r="593" spans="1:4" x14ac:dyDescent="0.25">
      <c r="A593" s="11"/>
      <c r="C593" t="str">
        <f t="shared" si="18"/>
        <v/>
      </c>
      <c r="D593" t="str">
        <f t="shared" si="19"/>
        <v/>
      </c>
    </row>
    <row r="594" spans="1:4" x14ac:dyDescent="0.25">
      <c r="A594" s="11"/>
      <c r="C594" t="str">
        <f t="shared" si="18"/>
        <v/>
      </c>
      <c r="D594" t="str">
        <f t="shared" si="19"/>
        <v/>
      </c>
    </row>
    <row r="595" spans="1:4" x14ac:dyDescent="0.25">
      <c r="A595" s="11"/>
      <c r="C595" t="str">
        <f t="shared" si="18"/>
        <v/>
      </c>
      <c r="D595" t="str">
        <f t="shared" si="19"/>
        <v/>
      </c>
    </row>
    <row r="596" spans="1:4" x14ac:dyDescent="0.25">
      <c r="A596" s="11"/>
      <c r="C596" t="str">
        <f t="shared" si="18"/>
        <v/>
      </c>
      <c r="D596" t="str">
        <f t="shared" si="19"/>
        <v/>
      </c>
    </row>
    <row r="597" spans="1:4" x14ac:dyDescent="0.25">
      <c r="A597" s="11"/>
      <c r="C597" t="str">
        <f t="shared" si="18"/>
        <v/>
      </c>
      <c r="D597" t="str">
        <f t="shared" si="19"/>
        <v/>
      </c>
    </row>
    <row r="598" spans="1:4" x14ac:dyDescent="0.25">
      <c r="A598" s="11"/>
      <c r="C598" t="str">
        <f t="shared" si="18"/>
        <v/>
      </c>
      <c r="D598" t="str">
        <f t="shared" si="19"/>
        <v/>
      </c>
    </row>
    <row r="599" spans="1:4" x14ac:dyDescent="0.25">
      <c r="A599" s="11"/>
      <c r="C599" t="str">
        <f t="shared" si="18"/>
        <v/>
      </c>
      <c r="D599" t="str">
        <f t="shared" si="19"/>
        <v/>
      </c>
    </row>
    <row r="600" spans="1:4" x14ac:dyDescent="0.25">
      <c r="A600" s="11"/>
      <c r="C600" t="str">
        <f t="shared" si="18"/>
        <v/>
      </c>
      <c r="D600" t="str">
        <f t="shared" si="19"/>
        <v/>
      </c>
    </row>
    <row r="601" spans="1:4" x14ac:dyDescent="0.25">
      <c r="A601" s="11"/>
      <c r="C601" t="str">
        <f t="shared" si="18"/>
        <v/>
      </c>
      <c r="D601" t="str">
        <f t="shared" si="19"/>
        <v/>
      </c>
    </row>
    <row r="602" spans="1:4" x14ac:dyDescent="0.25">
      <c r="A602" s="11"/>
      <c r="C602" t="str">
        <f t="shared" si="18"/>
        <v/>
      </c>
      <c r="D602" t="str">
        <f t="shared" si="19"/>
        <v/>
      </c>
    </row>
    <row r="603" spans="1:4" x14ac:dyDescent="0.25">
      <c r="A603" s="11"/>
      <c r="C603" t="str">
        <f t="shared" si="18"/>
        <v/>
      </c>
      <c r="D603" t="str">
        <f t="shared" si="19"/>
        <v/>
      </c>
    </row>
    <row r="604" spans="1:4" x14ac:dyDescent="0.25">
      <c r="A604" s="11"/>
      <c r="C604" t="str">
        <f t="shared" si="18"/>
        <v/>
      </c>
      <c r="D604" t="str">
        <f t="shared" si="19"/>
        <v/>
      </c>
    </row>
    <row r="605" spans="1:4" x14ac:dyDescent="0.25">
      <c r="A605" s="11"/>
      <c r="C605" t="str">
        <f t="shared" si="18"/>
        <v/>
      </c>
      <c r="D605" t="str">
        <f t="shared" si="19"/>
        <v/>
      </c>
    </row>
    <row r="606" spans="1:4" x14ac:dyDescent="0.25">
      <c r="A606" s="11"/>
      <c r="C606" t="str">
        <f t="shared" si="18"/>
        <v/>
      </c>
      <c r="D606" t="str">
        <f t="shared" si="19"/>
        <v/>
      </c>
    </row>
    <row r="607" spans="1:4" x14ac:dyDescent="0.25">
      <c r="A607" s="11"/>
      <c r="C607" t="str">
        <f t="shared" si="18"/>
        <v/>
      </c>
      <c r="D607" t="str">
        <f t="shared" si="19"/>
        <v/>
      </c>
    </row>
    <row r="608" spans="1:4" x14ac:dyDescent="0.25">
      <c r="A608" s="11"/>
      <c r="C608" t="str">
        <f t="shared" si="18"/>
        <v/>
      </c>
      <c r="D608" t="str">
        <f t="shared" si="19"/>
        <v/>
      </c>
    </row>
    <row r="609" spans="1:4" x14ac:dyDescent="0.25">
      <c r="A609" s="11"/>
      <c r="C609" t="str">
        <f t="shared" si="18"/>
        <v/>
      </c>
      <c r="D609" t="str">
        <f t="shared" si="19"/>
        <v/>
      </c>
    </row>
    <row r="610" spans="1:4" x14ac:dyDescent="0.25">
      <c r="A610" s="11"/>
      <c r="C610" t="str">
        <f t="shared" si="18"/>
        <v/>
      </c>
      <c r="D610" t="str">
        <f t="shared" si="19"/>
        <v/>
      </c>
    </row>
    <row r="611" spans="1:4" x14ac:dyDescent="0.25">
      <c r="A611" s="11"/>
      <c r="C611" t="str">
        <f t="shared" si="18"/>
        <v/>
      </c>
      <c r="D611" t="str">
        <f t="shared" si="19"/>
        <v/>
      </c>
    </row>
    <row r="612" spans="1:4" x14ac:dyDescent="0.25">
      <c r="A612" s="11"/>
      <c r="C612" t="str">
        <f t="shared" si="18"/>
        <v/>
      </c>
      <c r="D612" t="str">
        <f t="shared" si="19"/>
        <v/>
      </c>
    </row>
    <row r="613" spans="1:4" x14ac:dyDescent="0.25">
      <c r="A613" s="11"/>
      <c r="C613" t="str">
        <f t="shared" si="18"/>
        <v/>
      </c>
      <c r="D613" t="str">
        <f t="shared" si="19"/>
        <v/>
      </c>
    </row>
    <row r="614" spans="1:4" x14ac:dyDescent="0.25">
      <c r="A614" s="11"/>
      <c r="C614" t="str">
        <f t="shared" si="18"/>
        <v/>
      </c>
      <c r="D614" t="str">
        <f t="shared" si="19"/>
        <v/>
      </c>
    </row>
    <row r="615" spans="1:4" x14ac:dyDescent="0.25">
      <c r="A615" s="11"/>
      <c r="C615" t="str">
        <f t="shared" si="18"/>
        <v/>
      </c>
      <c r="D615" t="str">
        <f t="shared" si="19"/>
        <v/>
      </c>
    </row>
    <row r="616" spans="1:4" x14ac:dyDescent="0.25">
      <c r="A616" s="11"/>
      <c r="C616" t="str">
        <f t="shared" si="18"/>
        <v/>
      </c>
      <c r="D616" t="str">
        <f t="shared" si="19"/>
        <v/>
      </c>
    </row>
    <row r="617" spans="1:4" x14ac:dyDescent="0.25">
      <c r="A617" s="11"/>
      <c r="C617" t="str">
        <f t="shared" si="18"/>
        <v/>
      </c>
      <c r="D617" t="str">
        <f t="shared" si="19"/>
        <v/>
      </c>
    </row>
    <row r="618" spans="1:4" x14ac:dyDescent="0.25">
      <c r="A618" s="11"/>
      <c r="C618" t="str">
        <f t="shared" si="18"/>
        <v/>
      </c>
      <c r="D618" t="str">
        <f t="shared" si="19"/>
        <v/>
      </c>
    </row>
    <row r="619" spans="1:4" x14ac:dyDescent="0.25">
      <c r="A619" s="11"/>
      <c r="C619" t="str">
        <f t="shared" si="18"/>
        <v/>
      </c>
      <c r="D619" t="str">
        <f t="shared" si="19"/>
        <v/>
      </c>
    </row>
    <row r="620" spans="1:4" x14ac:dyDescent="0.25">
      <c r="A620" s="11"/>
      <c r="C620" t="str">
        <f t="shared" si="18"/>
        <v/>
      </c>
      <c r="D620" t="str">
        <f t="shared" si="19"/>
        <v/>
      </c>
    </row>
    <row r="621" spans="1:4" x14ac:dyDescent="0.25">
      <c r="A621" s="11"/>
      <c r="C621" t="str">
        <f t="shared" si="18"/>
        <v/>
      </c>
      <c r="D621" t="str">
        <f t="shared" si="19"/>
        <v/>
      </c>
    </row>
    <row r="622" spans="1:4" x14ac:dyDescent="0.25">
      <c r="A622" s="11"/>
      <c r="C622" t="str">
        <f t="shared" si="18"/>
        <v/>
      </c>
      <c r="D622" t="str">
        <f t="shared" si="19"/>
        <v/>
      </c>
    </row>
    <row r="623" spans="1:4" x14ac:dyDescent="0.25">
      <c r="A623" s="11"/>
      <c r="C623" t="str">
        <f t="shared" si="18"/>
        <v/>
      </c>
      <c r="D623" t="str">
        <f t="shared" si="19"/>
        <v/>
      </c>
    </row>
    <row r="624" spans="1:4" x14ac:dyDescent="0.25">
      <c r="A624" s="11"/>
      <c r="C624" t="str">
        <f t="shared" si="18"/>
        <v/>
      </c>
      <c r="D624" t="str">
        <f t="shared" si="19"/>
        <v/>
      </c>
    </row>
    <row r="625" spans="1:4" x14ac:dyDescent="0.25">
      <c r="A625" s="11"/>
      <c r="C625" t="str">
        <f t="shared" si="18"/>
        <v/>
      </c>
      <c r="D625" t="str">
        <f t="shared" si="19"/>
        <v/>
      </c>
    </row>
    <row r="626" spans="1:4" x14ac:dyDescent="0.25">
      <c r="A626" s="11"/>
      <c r="C626" t="str">
        <f t="shared" si="18"/>
        <v/>
      </c>
      <c r="D626" t="str">
        <f t="shared" si="19"/>
        <v/>
      </c>
    </row>
    <row r="627" spans="1:4" x14ac:dyDescent="0.25">
      <c r="A627" s="11"/>
      <c r="C627" t="str">
        <f t="shared" si="18"/>
        <v/>
      </c>
      <c r="D627" t="str">
        <f t="shared" si="19"/>
        <v/>
      </c>
    </row>
    <row r="628" spans="1:4" x14ac:dyDescent="0.25">
      <c r="A628" s="11"/>
      <c r="C628" t="str">
        <f t="shared" si="18"/>
        <v/>
      </c>
      <c r="D628" t="str">
        <f t="shared" si="19"/>
        <v/>
      </c>
    </row>
    <row r="629" spans="1:4" x14ac:dyDescent="0.25">
      <c r="A629" s="11"/>
      <c r="C629" t="str">
        <f t="shared" si="18"/>
        <v/>
      </c>
      <c r="D629" t="str">
        <f t="shared" si="19"/>
        <v/>
      </c>
    </row>
    <row r="630" spans="1:4" x14ac:dyDescent="0.25">
      <c r="A630" s="11"/>
      <c r="C630" t="str">
        <f t="shared" si="18"/>
        <v/>
      </c>
      <c r="D630" t="str">
        <f t="shared" si="19"/>
        <v/>
      </c>
    </row>
    <row r="631" spans="1:4" x14ac:dyDescent="0.25">
      <c r="A631" s="11"/>
      <c r="C631" t="str">
        <f t="shared" si="18"/>
        <v/>
      </c>
      <c r="D631" t="str">
        <f t="shared" si="19"/>
        <v/>
      </c>
    </row>
    <row r="632" spans="1:4" x14ac:dyDescent="0.25">
      <c r="A632" s="11"/>
      <c r="C632" t="str">
        <f t="shared" si="18"/>
        <v/>
      </c>
      <c r="D632" t="str">
        <f t="shared" si="19"/>
        <v/>
      </c>
    </row>
    <row r="633" spans="1:4" x14ac:dyDescent="0.25">
      <c r="A633" s="11"/>
      <c r="C633" t="str">
        <f t="shared" si="18"/>
        <v/>
      </c>
      <c r="D633" t="str">
        <f t="shared" si="19"/>
        <v/>
      </c>
    </row>
    <row r="634" spans="1:4" x14ac:dyDescent="0.25">
      <c r="A634" s="11"/>
      <c r="C634" t="str">
        <f t="shared" si="18"/>
        <v/>
      </c>
      <c r="D634" t="str">
        <f t="shared" si="19"/>
        <v/>
      </c>
    </row>
    <row r="635" spans="1:4" x14ac:dyDescent="0.25">
      <c r="A635" s="11"/>
      <c r="C635" t="str">
        <f t="shared" si="18"/>
        <v/>
      </c>
      <c r="D635" t="str">
        <f t="shared" si="19"/>
        <v/>
      </c>
    </row>
    <row r="636" spans="1:4" x14ac:dyDescent="0.25">
      <c r="A636" s="11"/>
      <c r="C636" t="str">
        <f t="shared" si="18"/>
        <v/>
      </c>
      <c r="D636" t="str">
        <f t="shared" si="19"/>
        <v/>
      </c>
    </row>
    <row r="637" spans="1:4" x14ac:dyDescent="0.25">
      <c r="A637" s="11"/>
      <c r="C637" t="str">
        <f t="shared" si="18"/>
        <v/>
      </c>
      <c r="D637" t="str">
        <f t="shared" si="19"/>
        <v/>
      </c>
    </row>
    <row r="638" spans="1:4" x14ac:dyDescent="0.25">
      <c r="A638" s="11"/>
      <c r="C638" t="str">
        <f t="shared" si="18"/>
        <v/>
      </c>
      <c r="D638" t="str">
        <f t="shared" si="19"/>
        <v/>
      </c>
    </row>
    <row r="639" spans="1:4" x14ac:dyDescent="0.25">
      <c r="A639" s="11"/>
      <c r="C639" t="str">
        <f t="shared" si="18"/>
        <v/>
      </c>
      <c r="D639" t="str">
        <f t="shared" si="19"/>
        <v/>
      </c>
    </row>
    <row r="640" spans="1:4" x14ac:dyDescent="0.25">
      <c r="A640" s="11"/>
      <c r="C640" t="str">
        <f t="shared" si="18"/>
        <v/>
      </c>
      <c r="D640" t="str">
        <f t="shared" si="19"/>
        <v/>
      </c>
    </row>
    <row r="641" spans="1:4" x14ac:dyDescent="0.25">
      <c r="A641" s="11"/>
      <c r="C641" t="str">
        <f t="shared" si="18"/>
        <v/>
      </c>
      <c r="D641" t="str">
        <f t="shared" si="19"/>
        <v/>
      </c>
    </row>
    <row r="642" spans="1:4" x14ac:dyDescent="0.25">
      <c r="A642" s="11"/>
      <c r="C642" t="str">
        <f t="shared" si="18"/>
        <v/>
      </c>
      <c r="D642" t="str">
        <f t="shared" si="19"/>
        <v/>
      </c>
    </row>
    <row r="643" spans="1:4" x14ac:dyDescent="0.25">
      <c r="A643" s="11"/>
      <c r="C643" t="str">
        <f t="shared" ref="C643:C706" si="20">IF(A643="", "", YEAR(A643))</f>
        <v/>
      </c>
      <c r="D643" t="str">
        <f t="shared" ref="D643:D706" si="21">IF(A643="", "", TEXT(A643, "MMMM"))</f>
        <v/>
      </c>
    </row>
    <row r="644" spans="1:4" x14ac:dyDescent="0.25">
      <c r="A644" s="11"/>
      <c r="C644" t="str">
        <f t="shared" si="20"/>
        <v/>
      </c>
      <c r="D644" t="str">
        <f t="shared" si="21"/>
        <v/>
      </c>
    </row>
    <row r="645" spans="1:4" x14ac:dyDescent="0.25">
      <c r="A645" s="11"/>
      <c r="C645" t="str">
        <f t="shared" si="20"/>
        <v/>
      </c>
      <c r="D645" t="str">
        <f t="shared" si="21"/>
        <v/>
      </c>
    </row>
    <row r="646" spans="1:4" x14ac:dyDescent="0.25">
      <c r="A646" s="11"/>
      <c r="C646" t="str">
        <f t="shared" si="20"/>
        <v/>
      </c>
      <c r="D646" t="str">
        <f t="shared" si="21"/>
        <v/>
      </c>
    </row>
    <row r="647" spans="1:4" x14ac:dyDescent="0.25">
      <c r="A647" s="11"/>
      <c r="C647" t="str">
        <f t="shared" si="20"/>
        <v/>
      </c>
      <c r="D647" t="str">
        <f t="shared" si="21"/>
        <v/>
      </c>
    </row>
    <row r="648" spans="1:4" x14ac:dyDescent="0.25">
      <c r="A648" s="11"/>
      <c r="C648" t="str">
        <f t="shared" si="20"/>
        <v/>
      </c>
      <c r="D648" t="str">
        <f t="shared" si="21"/>
        <v/>
      </c>
    </row>
    <row r="649" spans="1:4" x14ac:dyDescent="0.25">
      <c r="A649" s="11"/>
      <c r="C649" t="str">
        <f t="shared" si="20"/>
        <v/>
      </c>
      <c r="D649" t="str">
        <f t="shared" si="21"/>
        <v/>
      </c>
    </row>
    <row r="650" spans="1:4" x14ac:dyDescent="0.25">
      <c r="A650" s="11"/>
      <c r="C650" t="str">
        <f t="shared" si="20"/>
        <v/>
      </c>
      <c r="D650" t="str">
        <f t="shared" si="21"/>
        <v/>
      </c>
    </row>
    <row r="651" spans="1:4" x14ac:dyDescent="0.25">
      <c r="A651" s="11"/>
      <c r="C651" t="str">
        <f t="shared" si="20"/>
        <v/>
      </c>
      <c r="D651" t="str">
        <f t="shared" si="21"/>
        <v/>
      </c>
    </row>
    <row r="652" spans="1:4" x14ac:dyDescent="0.25">
      <c r="A652" s="11"/>
      <c r="C652" t="str">
        <f t="shared" si="20"/>
        <v/>
      </c>
      <c r="D652" t="str">
        <f t="shared" si="21"/>
        <v/>
      </c>
    </row>
    <row r="653" spans="1:4" x14ac:dyDescent="0.25">
      <c r="A653" s="11"/>
      <c r="C653" t="str">
        <f t="shared" si="20"/>
        <v/>
      </c>
      <c r="D653" t="str">
        <f t="shared" si="21"/>
        <v/>
      </c>
    </row>
    <row r="654" spans="1:4" x14ac:dyDescent="0.25">
      <c r="A654" s="11"/>
      <c r="C654" t="str">
        <f t="shared" si="20"/>
        <v/>
      </c>
      <c r="D654" t="str">
        <f t="shared" si="21"/>
        <v/>
      </c>
    </row>
    <row r="655" spans="1:4" x14ac:dyDescent="0.25">
      <c r="A655" s="11"/>
      <c r="C655" t="str">
        <f t="shared" si="20"/>
        <v/>
      </c>
      <c r="D655" t="str">
        <f t="shared" si="21"/>
        <v/>
      </c>
    </row>
    <row r="656" spans="1:4" x14ac:dyDescent="0.25">
      <c r="A656" s="11"/>
      <c r="C656" t="str">
        <f t="shared" si="20"/>
        <v/>
      </c>
      <c r="D656" t="str">
        <f t="shared" si="21"/>
        <v/>
      </c>
    </row>
    <row r="657" spans="1:4" x14ac:dyDescent="0.25">
      <c r="A657" s="11"/>
      <c r="C657" t="str">
        <f t="shared" si="20"/>
        <v/>
      </c>
      <c r="D657" t="str">
        <f t="shared" si="21"/>
        <v/>
      </c>
    </row>
    <row r="658" spans="1:4" x14ac:dyDescent="0.25">
      <c r="A658" s="11"/>
      <c r="C658" t="str">
        <f t="shared" si="20"/>
        <v/>
      </c>
      <c r="D658" t="str">
        <f t="shared" si="21"/>
        <v/>
      </c>
    </row>
    <row r="659" spans="1:4" x14ac:dyDescent="0.25">
      <c r="A659" s="11"/>
      <c r="C659" t="str">
        <f t="shared" si="20"/>
        <v/>
      </c>
      <c r="D659" t="str">
        <f t="shared" si="21"/>
        <v/>
      </c>
    </row>
    <row r="660" spans="1:4" x14ac:dyDescent="0.25">
      <c r="A660" s="11"/>
      <c r="C660" t="str">
        <f t="shared" si="20"/>
        <v/>
      </c>
      <c r="D660" t="str">
        <f t="shared" si="21"/>
        <v/>
      </c>
    </row>
    <row r="661" spans="1:4" x14ac:dyDescent="0.25">
      <c r="A661" s="11"/>
      <c r="C661" t="str">
        <f t="shared" si="20"/>
        <v/>
      </c>
      <c r="D661" t="str">
        <f t="shared" si="21"/>
        <v/>
      </c>
    </row>
    <row r="662" spans="1:4" x14ac:dyDescent="0.25">
      <c r="A662" s="11"/>
      <c r="C662" t="str">
        <f t="shared" si="20"/>
        <v/>
      </c>
      <c r="D662" t="str">
        <f t="shared" si="21"/>
        <v/>
      </c>
    </row>
    <row r="663" spans="1:4" x14ac:dyDescent="0.25">
      <c r="A663" s="11"/>
      <c r="C663" t="str">
        <f t="shared" si="20"/>
        <v/>
      </c>
      <c r="D663" t="str">
        <f t="shared" si="21"/>
        <v/>
      </c>
    </row>
    <row r="664" spans="1:4" x14ac:dyDescent="0.25">
      <c r="A664" s="11"/>
      <c r="C664" t="str">
        <f t="shared" si="20"/>
        <v/>
      </c>
      <c r="D664" t="str">
        <f t="shared" si="21"/>
        <v/>
      </c>
    </row>
    <row r="665" spans="1:4" x14ac:dyDescent="0.25">
      <c r="A665" s="11"/>
      <c r="C665" t="str">
        <f t="shared" si="20"/>
        <v/>
      </c>
      <c r="D665" t="str">
        <f t="shared" si="21"/>
        <v/>
      </c>
    </row>
    <row r="666" spans="1:4" x14ac:dyDescent="0.25">
      <c r="A666" s="11"/>
      <c r="C666" t="str">
        <f t="shared" si="20"/>
        <v/>
      </c>
      <c r="D666" t="str">
        <f t="shared" si="21"/>
        <v/>
      </c>
    </row>
    <row r="667" spans="1:4" x14ac:dyDescent="0.25">
      <c r="A667" s="11"/>
      <c r="C667" t="str">
        <f t="shared" si="20"/>
        <v/>
      </c>
      <c r="D667" t="str">
        <f t="shared" si="21"/>
        <v/>
      </c>
    </row>
    <row r="668" spans="1:4" x14ac:dyDescent="0.25">
      <c r="A668" s="11"/>
      <c r="C668" t="str">
        <f t="shared" si="20"/>
        <v/>
      </c>
      <c r="D668" t="str">
        <f t="shared" si="21"/>
        <v/>
      </c>
    </row>
    <row r="669" spans="1:4" x14ac:dyDescent="0.25">
      <c r="A669" s="11"/>
      <c r="C669" t="str">
        <f t="shared" si="20"/>
        <v/>
      </c>
      <c r="D669" t="str">
        <f t="shared" si="21"/>
        <v/>
      </c>
    </row>
    <row r="670" spans="1:4" x14ac:dyDescent="0.25">
      <c r="A670" s="11"/>
      <c r="C670" t="str">
        <f t="shared" si="20"/>
        <v/>
      </c>
      <c r="D670" t="str">
        <f t="shared" si="21"/>
        <v/>
      </c>
    </row>
    <row r="671" spans="1:4" x14ac:dyDescent="0.25">
      <c r="A671" s="11"/>
      <c r="C671" t="str">
        <f t="shared" si="20"/>
        <v/>
      </c>
      <c r="D671" t="str">
        <f t="shared" si="21"/>
        <v/>
      </c>
    </row>
    <row r="672" spans="1:4" x14ac:dyDescent="0.25">
      <c r="A672" s="11"/>
      <c r="C672" t="str">
        <f t="shared" si="20"/>
        <v/>
      </c>
      <c r="D672" t="str">
        <f t="shared" si="21"/>
        <v/>
      </c>
    </row>
    <row r="673" spans="1:4" x14ac:dyDescent="0.25">
      <c r="A673" s="11"/>
      <c r="C673" t="str">
        <f t="shared" si="20"/>
        <v/>
      </c>
      <c r="D673" t="str">
        <f t="shared" si="21"/>
        <v/>
      </c>
    </row>
    <row r="674" spans="1:4" x14ac:dyDescent="0.25">
      <c r="A674" s="11"/>
      <c r="C674" t="str">
        <f t="shared" si="20"/>
        <v/>
      </c>
      <c r="D674" t="str">
        <f t="shared" si="21"/>
        <v/>
      </c>
    </row>
    <row r="675" spans="1:4" x14ac:dyDescent="0.25">
      <c r="A675" s="11"/>
      <c r="C675" t="str">
        <f t="shared" si="20"/>
        <v/>
      </c>
      <c r="D675" t="str">
        <f t="shared" si="21"/>
        <v/>
      </c>
    </row>
    <row r="676" spans="1:4" x14ac:dyDescent="0.25">
      <c r="A676" s="11"/>
      <c r="C676" t="str">
        <f t="shared" si="20"/>
        <v/>
      </c>
      <c r="D676" t="str">
        <f t="shared" si="21"/>
        <v/>
      </c>
    </row>
    <row r="677" spans="1:4" x14ac:dyDescent="0.25">
      <c r="A677" s="11"/>
      <c r="C677" t="str">
        <f t="shared" si="20"/>
        <v/>
      </c>
      <c r="D677" t="str">
        <f t="shared" si="21"/>
        <v/>
      </c>
    </row>
    <row r="678" spans="1:4" x14ac:dyDescent="0.25">
      <c r="A678" s="11"/>
      <c r="C678" t="str">
        <f t="shared" si="20"/>
        <v/>
      </c>
      <c r="D678" t="str">
        <f t="shared" si="21"/>
        <v/>
      </c>
    </row>
    <row r="679" spans="1:4" x14ac:dyDescent="0.25">
      <c r="A679" s="11"/>
      <c r="C679" t="str">
        <f t="shared" si="20"/>
        <v/>
      </c>
      <c r="D679" t="str">
        <f t="shared" si="21"/>
        <v/>
      </c>
    </row>
    <row r="680" spans="1:4" x14ac:dyDescent="0.25">
      <c r="A680" s="11"/>
      <c r="C680" t="str">
        <f t="shared" si="20"/>
        <v/>
      </c>
      <c r="D680" t="str">
        <f t="shared" si="21"/>
        <v/>
      </c>
    </row>
    <row r="681" spans="1:4" x14ac:dyDescent="0.25">
      <c r="A681" s="11"/>
      <c r="C681" t="str">
        <f t="shared" si="20"/>
        <v/>
      </c>
      <c r="D681" t="str">
        <f t="shared" si="21"/>
        <v/>
      </c>
    </row>
    <row r="682" spans="1:4" x14ac:dyDescent="0.25">
      <c r="A682" s="11"/>
      <c r="C682" t="str">
        <f t="shared" si="20"/>
        <v/>
      </c>
      <c r="D682" t="str">
        <f t="shared" si="21"/>
        <v/>
      </c>
    </row>
    <row r="683" spans="1:4" x14ac:dyDescent="0.25">
      <c r="A683" s="11"/>
      <c r="C683" t="str">
        <f t="shared" si="20"/>
        <v/>
      </c>
      <c r="D683" t="str">
        <f t="shared" si="21"/>
        <v/>
      </c>
    </row>
    <row r="684" spans="1:4" x14ac:dyDescent="0.25">
      <c r="A684" s="11"/>
      <c r="C684" t="str">
        <f t="shared" si="20"/>
        <v/>
      </c>
      <c r="D684" t="str">
        <f t="shared" si="21"/>
        <v/>
      </c>
    </row>
    <row r="685" spans="1:4" x14ac:dyDescent="0.25">
      <c r="A685" s="11"/>
      <c r="C685" t="str">
        <f t="shared" si="20"/>
        <v/>
      </c>
      <c r="D685" t="str">
        <f t="shared" si="21"/>
        <v/>
      </c>
    </row>
    <row r="686" spans="1:4" x14ac:dyDescent="0.25">
      <c r="A686" s="11"/>
      <c r="C686" t="str">
        <f t="shared" si="20"/>
        <v/>
      </c>
      <c r="D686" t="str">
        <f t="shared" si="21"/>
        <v/>
      </c>
    </row>
    <row r="687" spans="1:4" x14ac:dyDescent="0.25">
      <c r="A687" s="11"/>
      <c r="C687" t="str">
        <f t="shared" si="20"/>
        <v/>
      </c>
      <c r="D687" t="str">
        <f t="shared" si="21"/>
        <v/>
      </c>
    </row>
    <row r="688" spans="1:4" x14ac:dyDescent="0.25">
      <c r="A688" s="11"/>
      <c r="C688" t="str">
        <f t="shared" si="20"/>
        <v/>
      </c>
      <c r="D688" t="str">
        <f t="shared" si="21"/>
        <v/>
      </c>
    </row>
    <row r="689" spans="1:4" x14ac:dyDescent="0.25">
      <c r="A689" s="11"/>
      <c r="C689" t="str">
        <f t="shared" si="20"/>
        <v/>
      </c>
      <c r="D689" t="str">
        <f t="shared" si="21"/>
        <v/>
      </c>
    </row>
    <row r="690" spans="1:4" x14ac:dyDescent="0.25">
      <c r="A690" s="11"/>
      <c r="C690" t="str">
        <f t="shared" si="20"/>
        <v/>
      </c>
      <c r="D690" t="str">
        <f t="shared" si="21"/>
        <v/>
      </c>
    </row>
    <row r="691" spans="1:4" x14ac:dyDescent="0.25">
      <c r="A691" s="11"/>
      <c r="C691" t="str">
        <f t="shared" si="20"/>
        <v/>
      </c>
      <c r="D691" t="str">
        <f t="shared" si="21"/>
        <v/>
      </c>
    </row>
    <row r="692" spans="1:4" x14ac:dyDescent="0.25">
      <c r="A692" s="11"/>
      <c r="C692" t="str">
        <f t="shared" si="20"/>
        <v/>
      </c>
      <c r="D692" t="str">
        <f t="shared" si="21"/>
        <v/>
      </c>
    </row>
    <row r="693" spans="1:4" x14ac:dyDescent="0.25">
      <c r="A693" s="11"/>
      <c r="C693" t="str">
        <f t="shared" si="20"/>
        <v/>
      </c>
      <c r="D693" t="str">
        <f t="shared" si="21"/>
        <v/>
      </c>
    </row>
    <row r="694" spans="1:4" x14ac:dyDescent="0.25">
      <c r="A694" s="11"/>
      <c r="C694" t="str">
        <f t="shared" si="20"/>
        <v/>
      </c>
      <c r="D694" t="str">
        <f t="shared" si="21"/>
        <v/>
      </c>
    </row>
    <row r="695" spans="1:4" x14ac:dyDescent="0.25">
      <c r="A695" s="11"/>
      <c r="C695" t="str">
        <f t="shared" si="20"/>
        <v/>
      </c>
      <c r="D695" t="str">
        <f t="shared" si="21"/>
        <v/>
      </c>
    </row>
    <row r="696" spans="1:4" x14ac:dyDescent="0.25">
      <c r="A696" s="11"/>
      <c r="C696" t="str">
        <f t="shared" si="20"/>
        <v/>
      </c>
      <c r="D696" t="str">
        <f t="shared" si="21"/>
        <v/>
      </c>
    </row>
    <row r="697" spans="1:4" x14ac:dyDescent="0.25">
      <c r="A697" s="11"/>
      <c r="C697" t="str">
        <f t="shared" si="20"/>
        <v/>
      </c>
      <c r="D697" t="str">
        <f t="shared" si="21"/>
        <v/>
      </c>
    </row>
    <row r="698" spans="1:4" x14ac:dyDescent="0.25">
      <c r="A698" s="11"/>
      <c r="C698" t="str">
        <f t="shared" si="20"/>
        <v/>
      </c>
      <c r="D698" t="str">
        <f t="shared" si="21"/>
        <v/>
      </c>
    </row>
    <row r="699" spans="1:4" x14ac:dyDescent="0.25">
      <c r="A699" s="11"/>
      <c r="C699" t="str">
        <f t="shared" si="20"/>
        <v/>
      </c>
      <c r="D699" t="str">
        <f t="shared" si="21"/>
        <v/>
      </c>
    </row>
    <row r="700" spans="1:4" x14ac:dyDescent="0.25">
      <c r="A700" s="11"/>
      <c r="C700" t="str">
        <f t="shared" si="20"/>
        <v/>
      </c>
      <c r="D700" t="str">
        <f t="shared" si="21"/>
        <v/>
      </c>
    </row>
    <row r="701" spans="1:4" x14ac:dyDescent="0.25">
      <c r="A701" s="11"/>
      <c r="C701" t="str">
        <f t="shared" si="20"/>
        <v/>
      </c>
      <c r="D701" t="str">
        <f t="shared" si="21"/>
        <v/>
      </c>
    </row>
    <row r="702" spans="1:4" x14ac:dyDescent="0.25">
      <c r="A702" s="11"/>
      <c r="C702" t="str">
        <f t="shared" si="20"/>
        <v/>
      </c>
      <c r="D702" t="str">
        <f t="shared" si="21"/>
        <v/>
      </c>
    </row>
    <row r="703" spans="1:4" x14ac:dyDescent="0.25">
      <c r="A703" s="11"/>
      <c r="C703" t="str">
        <f t="shared" si="20"/>
        <v/>
      </c>
      <c r="D703" t="str">
        <f t="shared" si="21"/>
        <v/>
      </c>
    </row>
    <row r="704" spans="1:4" x14ac:dyDescent="0.25">
      <c r="A704" s="11"/>
      <c r="C704" t="str">
        <f t="shared" si="20"/>
        <v/>
      </c>
      <c r="D704" t="str">
        <f t="shared" si="21"/>
        <v/>
      </c>
    </row>
    <row r="705" spans="1:4" x14ac:dyDescent="0.25">
      <c r="A705" s="11"/>
      <c r="C705" t="str">
        <f t="shared" si="20"/>
        <v/>
      </c>
      <c r="D705" t="str">
        <f t="shared" si="21"/>
        <v/>
      </c>
    </row>
    <row r="706" spans="1:4" x14ac:dyDescent="0.25">
      <c r="A706" s="11"/>
      <c r="C706" t="str">
        <f t="shared" si="20"/>
        <v/>
      </c>
      <c r="D706" t="str">
        <f t="shared" si="21"/>
        <v/>
      </c>
    </row>
    <row r="707" spans="1:4" x14ac:dyDescent="0.25">
      <c r="A707" s="11"/>
      <c r="C707" t="str">
        <f t="shared" ref="C707:C770" si="22">IF(A707="", "", YEAR(A707))</f>
        <v/>
      </c>
      <c r="D707" t="str">
        <f t="shared" ref="D707:D770" si="23">IF(A707="", "", TEXT(A707, "MMMM"))</f>
        <v/>
      </c>
    </row>
    <row r="708" spans="1:4" x14ac:dyDescent="0.25">
      <c r="A708" s="11"/>
      <c r="C708" t="str">
        <f t="shared" si="22"/>
        <v/>
      </c>
      <c r="D708" t="str">
        <f t="shared" si="23"/>
        <v/>
      </c>
    </row>
    <row r="709" spans="1:4" x14ac:dyDescent="0.25">
      <c r="A709" s="11"/>
      <c r="C709" t="str">
        <f t="shared" si="22"/>
        <v/>
      </c>
      <c r="D709" t="str">
        <f t="shared" si="23"/>
        <v/>
      </c>
    </row>
    <row r="710" spans="1:4" x14ac:dyDescent="0.25">
      <c r="A710" s="11"/>
      <c r="C710" t="str">
        <f t="shared" si="22"/>
        <v/>
      </c>
      <c r="D710" t="str">
        <f t="shared" si="23"/>
        <v/>
      </c>
    </row>
    <row r="711" spans="1:4" x14ac:dyDescent="0.25">
      <c r="A711" s="11"/>
      <c r="C711" t="str">
        <f t="shared" si="22"/>
        <v/>
      </c>
      <c r="D711" t="str">
        <f t="shared" si="23"/>
        <v/>
      </c>
    </row>
    <row r="712" spans="1:4" x14ac:dyDescent="0.25">
      <c r="A712" s="11"/>
      <c r="C712" t="str">
        <f t="shared" si="22"/>
        <v/>
      </c>
      <c r="D712" t="str">
        <f t="shared" si="23"/>
        <v/>
      </c>
    </row>
    <row r="713" spans="1:4" x14ac:dyDescent="0.25">
      <c r="A713" s="11"/>
      <c r="C713" t="str">
        <f t="shared" si="22"/>
        <v/>
      </c>
      <c r="D713" t="str">
        <f t="shared" si="23"/>
        <v/>
      </c>
    </row>
    <row r="714" spans="1:4" x14ac:dyDescent="0.25">
      <c r="A714" s="11"/>
      <c r="C714" t="str">
        <f t="shared" si="22"/>
        <v/>
      </c>
      <c r="D714" t="str">
        <f t="shared" si="23"/>
        <v/>
      </c>
    </row>
    <row r="715" spans="1:4" x14ac:dyDescent="0.25">
      <c r="A715" s="11"/>
      <c r="C715" t="str">
        <f t="shared" si="22"/>
        <v/>
      </c>
      <c r="D715" t="str">
        <f t="shared" si="23"/>
        <v/>
      </c>
    </row>
    <row r="716" spans="1:4" x14ac:dyDescent="0.25">
      <c r="A716" s="11"/>
      <c r="C716" t="str">
        <f t="shared" si="22"/>
        <v/>
      </c>
      <c r="D716" t="str">
        <f t="shared" si="23"/>
        <v/>
      </c>
    </row>
    <row r="717" spans="1:4" x14ac:dyDescent="0.25">
      <c r="A717" s="11"/>
      <c r="C717" t="str">
        <f t="shared" si="22"/>
        <v/>
      </c>
      <c r="D717" t="str">
        <f t="shared" si="23"/>
        <v/>
      </c>
    </row>
    <row r="718" spans="1:4" x14ac:dyDescent="0.25">
      <c r="A718" s="11"/>
      <c r="C718" t="str">
        <f t="shared" si="22"/>
        <v/>
      </c>
      <c r="D718" t="str">
        <f t="shared" si="23"/>
        <v/>
      </c>
    </row>
    <row r="719" spans="1:4" x14ac:dyDescent="0.25">
      <c r="A719" s="11"/>
      <c r="C719" t="str">
        <f t="shared" si="22"/>
        <v/>
      </c>
      <c r="D719" t="str">
        <f t="shared" si="23"/>
        <v/>
      </c>
    </row>
    <row r="720" spans="1:4" x14ac:dyDescent="0.25">
      <c r="A720" s="11"/>
      <c r="C720" t="str">
        <f t="shared" si="22"/>
        <v/>
      </c>
      <c r="D720" t="str">
        <f t="shared" si="23"/>
        <v/>
      </c>
    </row>
    <row r="721" spans="1:4" x14ac:dyDescent="0.25">
      <c r="A721" s="11"/>
      <c r="C721" t="str">
        <f t="shared" si="22"/>
        <v/>
      </c>
      <c r="D721" t="str">
        <f t="shared" si="23"/>
        <v/>
      </c>
    </row>
    <row r="722" spans="1:4" x14ac:dyDescent="0.25">
      <c r="A722" s="11"/>
      <c r="C722" t="str">
        <f t="shared" si="22"/>
        <v/>
      </c>
      <c r="D722" t="str">
        <f t="shared" si="23"/>
        <v/>
      </c>
    </row>
    <row r="723" spans="1:4" x14ac:dyDescent="0.25">
      <c r="A723" s="11"/>
      <c r="C723" t="str">
        <f t="shared" si="22"/>
        <v/>
      </c>
      <c r="D723" t="str">
        <f t="shared" si="23"/>
        <v/>
      </c>
    </row>
    <row r="724" spans="1:4" x14ac:dyDescent="0.25">
      <c r="A724" s="11"/>
      <c r="C724" t="str">
        <f t="shared" si="22"/>
        <v/>
      </c>
      <c r="D724" t="str">
        <f t="shared" si="23"/>
        <v/>
      </c>
    </row>
    <row r="725" spans="1:4" x14ac:dyDescent="0.25">
      <c r="A725" s="11"/>
      <c r="C725" t="str">
        <f t="shared" si="22"/>
        <v/>
      </c>
      <c r="D725" t="str">
        <f t="shared" si="23"/>
        <v/>
      </c>
    </row>
    <row r="726" spans="1:4" x14ac:dyDescent="0.25">
      <c r="A726" s="11"/>
      <c r="C726" t="str">
        <f t="shared" si="22"/>
        <v/>
      </c>
      <c r="D726" t="str">
        <f t="shared" si="23"/>
        <v/>
      </c>
    </row>
    <row r="727" spans="1:4" x14ac:dyDescent="0.25">
      <c r="A727" s="11"/>
      <c r="C727" t="str">
        <f t="shared" si="22"/>
        <v/>
      </c>
      <c r="D727" t="str">
        <f t="shared" si="23"/>
        <v/>
      </c>
    </row>
    <row r="728" spans="1:4" x14ac:dyDescent="0.25">
      <c r="A728" s="11"/>
      <c r="C728" t="str">
        <f t="shared" si="22"/>
        <v/>
      </c>
      <c r="D728" t="str">
        <f t="shared" si="23"/>
        <v/>
      </c>
    </row>
    <row r="729" spans="1:4" x14ac:dyDescent="0.25">
      <c r="A729" s="11"/>
      <c r="C729" t="str">
        <f t="shared" si="22"/>
        <v/>
      </c>
      <c r="D729" t="str">
        <f t="shared" si="23"/>
        <v/>
      </c>
    </row>
    <row r="730" spans="1:4" x14ac:dyDescent="0.25">
      <c r="A730" s="11"/>
      <c r="C730" t="str">
        <f t="shared" si="22"/>
        <v/>
      </c>
      <c r="D730" t="str">
        <f t="shared" si="23"/>
        <v/>
      </c>
    </row>
    <row r="731" spans="1:4" x14ac:dyDescent="0.25">
      <c r="A731" s="11"/>
      <c r="C731" t="str">
        <f t="shared" si="22"/>
        <v/>
      </c>
      <c r="D731" t="str">
        <f t="shared" si="23"/>
        <v/>
      </c>
    </row>
    <row r="732" spans="1:4" x14ac:dyDescent="0.25">
      <c r="A732" s="11"/>
      <c r="C732" t="str">
        <f t="shared" si="22"/>
        <v/>
      </c>
      <c r="D732" t="str">
        <f t="shared" si="23"/>
        <v/>
      </c>
    </row>
    <row r="733" spans="1:4" x14ac:dyDescent="0.25">
      <c r="A733" s="11"/>
      <c r="C733" t="str">
        <f t="shared" si="22"/>
        <v/>
      </c>
      <c r="D733" t="str">
        <f t="shared" si="23"/>
        <v/>
      </c>
    </row>
    <row r="734" spans="1:4" x14ac:dyDescent="0.25">
      <c r="A734" s="11"/>
      <c r="C734" t="str">
        <f t="shared" si="22"/>
        <v/>
      </c>
      <c r="D734" t="str">
        <f t="shared" si="23"/>
        <v/>
      </c>
    </row>
    <row r="735" spans="1:4" x14ac:dyDescent="0.25">
      <c r="A735" s="11"/>
      <c r="C735" t="str">
        <f t="shared" si="22"/>
        <v/>
      </c>
      <c r="D735" t="str">
        <f t="shared" si="23"/>
        <v/>
      </c>
    </row>
    <row r="736" spans="1:4" x14ac:dyDescent="0.25">
      <c r="A736" s="11"/>
      <c r="C736" t="str">
        <f t="shared" si="22"/>
        <v/>
      </c>
      <c r="D736" t="str">
        <f t="shared" si="23"/>
        <v/>
      </c>
    </row>
    <row r="737" spans="1:4" x14ac:dyDescent="0.25">
      <c r="A737" s="11"/>
      <c r="C737" t="str">
        <f t="shared" si="22"/>
        <v/>
      </c>
      <c r="D737" t="str">
        <f t="shared" si="23"/>
        <v/>
      </c>
    </row>
    <row r="738" spans="1:4" x14ac:dyDescent="0.25">
      <c r="A738" s="11"/>
      <c r="C738" t="str">
        <f t="shared" si="22"/>
        <v/>
      </c>
      <c r="D738" t="str">
        <f t="shared" si="23"/>
        <v/>
      </c>
    </row>
    <row r="739" spans="1:4" x14ac:dyDescent="0.25">
      <c r="A739" s="11"/>
      <c r="C739" t="str">
        <f t="shared" si="22"/>
        <v/>
      </c>
      <c r="D739" t="str">
        <f t="shared" si="23"/>
        <v/>
      </c>
    </row>
    <row r="740" spans="1:4" x14ac:dyDescent="0.25">
      <c r="A740" s="11"/>
      <c r="C740" t="str">
        <f t="shared" si="22"/>
        <v/>
      </c>
      <c r="D740" t="str">
        <f t="shared" si="23"/>
        <v/>
      </c>
    </row>
    <row r="741" spans="1:4" x14ac:dyDescent="0.25">
      <c r="A741" s="11"/>
      <c r="C741" t="str">
        <f t="shared" si="22"/>
        <v/>
      </c>
      <c r="D741" t="str">
        <f t="shared" si="23"/>
        <v/>
      </c>
    </row>
    <row r="742" spans="1:4" x14ac:dyDescent="0.25">
      <c r="A742" s="11"/>
      <c r="C742" t="str">
        <f t="shared" si="22"/>
        <v/>
      </c>
      <c r="D742" t="str">
        <f t="shared" si="23"/>
        <v/>
      </c>
    </row>
    <row r="743" spans="1:4" x14ac:dyDescent="0.25">
      <c r="A743" s="11"/>
      <c r="C743" t="str">
        <f t="shared" si="22"/>
        <v/>
      </c>
      <c r="D743" t="str">
        <f t="shared" si="23"/>
        <v/>
      </c>
    </row>
    <row r="744" spans="1:4" x14ac:dyDescent="0.25">
      <c r="A744" s="11"/>
      <c r="C744" t="str">
        <f t="shared" si="22"/>
        <v/>
      </c>
      <c r="D744" t="str">
        <f t="shared" si="23"/>
        <v/>
      </c>
    </row>
    <row r="745" spans="1:4" x14ac:dyDescent="0.25">
      <c r="A745" s="11"/>
      <c r="C745" t="str">
        <f t="shared" si="22"/>
        <v/>
      </c>
      <c r="D745" t="str">
        <f t="shared" si="23"/>
        <v/>
      </c>
    </row>
    <row r="746" spans="1:4" x14ac:dyDescent="0.25">
      <c r="A746" s="11"/>
      <c r="C746" t="str">
        <f t="shared" si="22"/>
        <v/>
      </c>
      <c r="D746" t="str">
        <f t="shared" si="23"/>
        <v/>
      </c>
    </row>
    <row r="747" spans="1:4" x14ac:dyDescent="0.25">
      <c r="A747" s="11"/>
      <c r="C747" t="str">
        <f t="shared" si="22"/>
        <v/>
      </c>
      <c r="D747" t="str">
        <f t="shared" si="23"/>
        <v/>
      </c>
    </row>
    <row r="748" spans="1:4" x14ac:dyDescent="0.25">
      <c r="A748" s="11"/>
      <c r="C748" t="str">
        <f t="shared" si="22"/>
        <v/>
      </c>
      <c r="D748" t="str">
        <f t="shared" si="23"/>
        <v/>
      </c>
    </row>
    <row r="749" spans="1:4" x14ac:dyDescent="0.25">
      <c r="A749" s="11"/>
      <c r="C749" t="str">
        <f t="shared" si="22"/>
        <v/>
      </c>
      <c r="D749" t="str">
        <f t="shared" si="23"/>
        <v/>
      </c>
    </row>
    <row r="750" spans="1:4" x14ac:dyDescent="0.25">
      <c r="A750" s="11"/>
      <c r="C750" t="str">
        <f t="shared" si="22"/>
        <v/>
      </c>
      <c r="D750" t="str">
        <f t="shared" si="23"/>
        <v/>
      </c>
    </row>
    <row r="751" spans="1:4" x14ac:dyDescent="0.25">
      <c r="A751" s="11"/>
      <c r="C751" t="str">
        <f t="shared" si="22"/>
        <v/>
      </c>
      <c r="D751" t="str">
        <f t="shared" si="23"/>
        <v/>
      </c>
    </row>
    <row r="752" spans="1:4" x14ac:dyDescent="0.25">
      <c r="A752" s="11"/>
      <c r="C752" t="str">
        <f t="shared" si="22"/>
        <v/>
      </c>
      <c r="D752" t="str">
        <f t="shared" si="23"/>
        <v/>
      </c>
    </row>
    <row r="753" spans="1:4" x14ac:dyDescent="0.25">
      <c r="A753" s="11"/>
      <c r="C753" t="str">
        <f t="shared" si="22"/>
        <v/>
      </c>
      <c r="D753" t="str">
        <f t="shared" si="23"/>
        <v/>
      </c>
    </row>
    <row r="754" spans="1:4" x14ac:dyDescent="0.25">
      <c r="A754" s="11"/>
      <c r="C754" t="str">
        <f t="shared" si="22"/>
        <v/>
      </c>
      <c r="D754" t="str">
        <f t="shared" si="23"/>
        <v/>
      </c>
    </row>
    <row r="755" spans="1:4" x14ac:dyDescent="0.25">
      <c r="A755" s="11"/>
      <c r="C755" t="str">
        <f t="shared" si="22"/>
        <v/>
      </c>
      <c r="D755" t="str">
        <f t="shared" si="23"/>
        <v/>
      </c>
    </row>
    <row r="756" spans="1:4" x14ac:dyDescent="0.25">
      <c r="A756" s="11"/>
      <c r="C756" t="str">
        <f t="shared" si="22"/>
        <v/>
      </c>
      <c r="D756" t="str">
        <f t="shared" si="23"/>
        <v/>
      </c>
    </row>
    <row r="757" spans="1:4" x14ac:dyDescent="0.25">
      <c r="A757" s="11"/>
      <c r="C757" t="str">
        <f t="shared" si="22"/>
        <v/>
      </c>
      <c r="D757" t="str">
        <f t="shared" si="23"/>
        <v/>
      </c>
    </row>
    <row r="758" spans="1:4" x14ac:dyDescent="0.25">
      <c r="A758" s="11"/>
      <c r="C758" t="str">
        <f t="shared" si="22"/>
        <v/>
      </c>
      <c r="D758" t="str">
        <f t="shared" si="23"/>
        <v/>
      </c>
    </row>
    <row r="759" spans="1:4" x14ac:dyDescent="0.25">
      <c r="A759" s="11"/>
      <c r="C759" t="str">
        <f t="shared" si="22"/>
        <v/>
      </c>
      <c r="D759" t="str">
        <f t="shared" si="23"/>
        <v/>
      </c>
    </row>
    <row r="760" spans="1:4" x14ac:dyDescent="0.25">
      <c r="A760" s="11"/>
      <c r="C760" t="str">
        <f t="shared" si="22"/>
        <v/>
      </c>
      <c r="D760" t="str">
        <f t="shared" si="23"/>
        <v/>
      </c>
    </row>
    <row r="761" spans="1:4" x14ac:dyDescent="0.25">
      <c r="A761" s="11"/>
      <c r="C761" t="str">
        <f t="shared" si="22"/>
        <v/>
      </c>
      <c r="D761" t="str">
        <f t="shared" si="23"/>
        <v/>
      </c>
    </row>
    <row r="762" spans="1:4" x14ac:dyDescent="0.25">
      <c r="A762" s="11"/>
      <c r="C762" t="str">
        <f t="shared" si="22"/>
        <v/>
      </c>
      <c r="D762" t="str">
        <f t="shared" si="23"/>
        <v/>
      </c>
    </row>
    <row r="763" spans="1:4" x14ac:dyDescent="0.25">
      <c r="A763" s="11"/>
      <c r="C763" t="str">
        <f t="shared" si="22"/>
        <v/>
      </c>
      <c r="D763" t="str">
        <f t="shared" si="23"/>
        <v/>
      </c>
    </row>
    <row r="764" spans="1:4" x14ac:dyDescent="0.25">
      <c r="A764" s="11"/>
      <c r="C764" t="str">
        <f t="shared" si="22"/>
        <v/>
      </c>
      <c r="D764" t="str">
        <f t="shared" si="23"/>
        <v/>
      </c>
    </row>
    <row r="765" spans="1:4" x14ac:dyDescent="0.25">
      <c r="A765" s="11"/>
      <c r="C765" t="str">
        <f t="shared" si="22"/>
        <v/>
      </c>
      <c r="D765" t="str">
        <f t="shared" si="23"/>
        <v/>
      </c>
    </row>
    <row r="766" spans="1:4" x14ac:dyDescent="0.25">
      <c r="A766" s="11"/>
      <c r="C766" t="str">
        <f t="shared" si="22"/>
        <v/>
      </c>
      <c r="D766" t="str">
        <f t="shared" si="23"/>
        <v/>
      </c>
    </row>
    <row r="767" spans="1:4" x14ac:dyDescent="0.25">
      <c r="A767" s="11"/>
      <c r="C767" t="str">
        <f t="shared" si="22"/>
        <v/>
      </c>
      <c r="D767" t="str">
        <f t="shared" si="23"/>
        <v/>
      </c>
    </row>
    <row r="768" spans="1:4" x14ac:dyDescent="0.25">
      <c r="A768" s="11"/>
      <c r="C768" t="str">
        <f t="shared" si="22"/>
        <v/>
      </c>
      <c r="D768" t="str">
        <f t="shared" si="23"/>
        <v/>
      </c>
    </row>
    <row r="769" spans="1:4" x14ac:dyDescent="0.25">
      <c r="A769" s="11"/>
      <c r="C769" t="str">
        <f t="shared" si="22"/>
        <v/>
      </c>
      <c r="D769" t="str">
        <f t="shared" si="23"/>
        <v/>
      </c>
    </row>
    <row r="770" spans="1:4" x14ac:dyDescent="0.25">
      <c r="A770" s="11"/>
      <c r="C770" t="str">
        <f t="shared" si="22"/>
        <v/>
      </c>
      <c r="D770" t="str">
        <f t="shared" si="23"/>
        <v/>
      </c>
    </row>
    <row r="771" spans="1:4" x14ac:dyDescent="0.25">
      <c r="A771" s="11"/>
      <c r="C771" t="str">
        <f t="shared" ref="C771:C834" si="24">IF(A771="", "", YEAR(A771))</f>
        <v/>
      </c>
      <c r="D771" t="str">
        <f t="shared" ref="D771:D834" si="25">IF(A771="", "", TEXT(A771, "MMMM"))</f>
        <v/>
      </c>
    </row>
    <row r="772" spans="1:4" x14ac:dyDescent="0.25">
      <c r="A772" s="11"/>
      <c r="C772" t="str">
        <f t="shared" si="24"/>
        <v/>
      </c>
      <c r="D772" t="str">
        <f t="shared" si="25"/>
        <v/>
      </c>
    </row>
    <row r="773" spans="1:4" x14ac:dyDescent="0.25">
      <c r="A773" s="11"/>
      <c r="C773" t="str">
        <f t="shared" si="24"/>
        <v/>
      </c>
      <c r="D773" t="str">
        <f t="shared" si="25"/>
        <v/>
      </c>
    </row>
    <row r="774" spans="1:4" x14ac:dyDescent="0.25">
      <c r="A774" s="11"/>
      <c r="C774" t="str">
        <f t="shared" si="24"/>
        <v/>
      </c>
      <c r="D774" t="str">
        <f t="shared" si="25"/>
        <v/>
      </c>
    </row>
    <row r="775" spans="1:4" x14ac:dyDescent="0.25">
      <c r="A775" s="11"/>
      <c r="C775" t="str">
        <f t="shared" si="24"/>
        <v/>
      </c>
      <c r="D775" t="str">
        <f t="shared" si="25"/>
        <v/>
      </c>
    </row>
    <row r="776" spans="1:4" x14ac:dyDescent="0.25">
      <c r="A776" s="11"/>
      <c r="C776" t="str">
        <f t="shared" si="24"/>
        <v/>
      </c>
      <c r="D776" t="str">
        <f t="shared" si="25"/>
        <v/>
      </c>
    </row>
    <row r="777" spans="1:4" x14ac:dyDescent="0.25">
      <c r="A777" s="11"/>
      <c r="C777" t="str">
        <f t="shared" si="24"/>
        <v/>
      </c>
      <c r="D777" t="str">
        <f t="shared" si="25"/>
        <v/>
      </c>
    </row>
    <row r="778" spans="1:4" x14ac:dyDescent="0.25">
      <c r="A778" s="11"/>
      <c r="C778" t="str">
        <f t="shared" si="24"/>
        <v/>
      </c>
      <c r="D778" t="str">
        <f t="shared" si="25"/>
        <v/>
      </c>
    </row>
    <row r="779" spans="1:4" x14ac:dyDescent="0.25">
      <c r="A779" s="11"/>
      <c r="C779" t="str">
        <f t="shared" si="24"/>
        <v/>
      </c>
      <c r="D779" t="str">
        <f t="shared" si="25"/>
        <v/>
      </c>
    </row>
    <row r="780" spans="1:4" x14ac:dyDescent="0.25">
      <c r="A780" s="11"/>
      <c r="C780" t="str">
        <f t="shared" si="24"/>
        <v/>
      </c>
      <c r="D780" t="str">
        <f t="shared" si="25"/>
        <v/>
      </c>
    </row>
    <row r="781" spans="1:4" x14ac:dyDescent="0.25">
      <c r="A781" s="11"/>
      <c r="C781" t="str">
        <f t="shared" si="24"/>
        <v/>
      </c>
      <c r="D781" t="str">
        <f t="shared" si="25"/>
        <v/>
      </c>
    </row>
    <row r="782" spans="1:4" x14ac:dyDescent="0.25">
      <c r="A782" s="11"/>
      <c r="C782" t="str">
        <f t="shared" si="24"/>
        <v/>
      </c>
      <c r="D782" t="str">
        <f t="shared" si="25"/>
        <v/>
      </c>
    </row>
    <row r="783" spans="1:4" x14ac:dyDescent="0.25">
      <c r="A783" s="11"/>
      <c r="C783" t="str">
        <f t="shared" si="24"/>
        <v/>
      </c>
      <c r="D783" t="str">
        <f t="shared" si="25"/>
        <v/>
      </c>
    </row>
    <row r="784" spans="1:4" x14ac:dyDescent="0.25">
      <c r="A784" s="11"/>
      <c r="C784" t="str">
        <f t="shared" si="24"/>
        <v/>
      </c>
      <c r="D784" t="str">
        <f t="shared" si="25"/>
        <v/>
      </c>
    </row>
    <row r="785" spans="1:4" x14ac:dyDescent="0.25">
      <c r="A785" s="11"/>
      <c r="C785" t="str">
        <f t="shared" si="24"/>
        <v/>
      </c>
      <c r="D785" t="str">
        <f t="shared" si="25"/>
        <v/>
      </c>
    </row>
    <row r="786" spans="1:4" x14ac:dyDescent="0.25">
      <c r="A786" s="11"/>
      <c r="C786" t="str">
        <f t="shared" si="24"/>
        <v/>
      </c>
      <c r="D786" t="str">
        <f t="shared" si="25"/>
        <v/>
      </c>
    </row>
    <row r="787" spans="1:4" x14ac:dyDescent="0.25">
      <c r="A787" s="11"/>
      <c r="C787" t="str">
        <f t="shared" si="24"/>
        <v/>
      </c>
      <c r="D787" t="str">
        <f t="shared" si="25"/>
        <v/>
      </c>
    </row>
    <row r="788" spans="1:4" x14ac:dyDescent="0.25">
      <c r="A788" s="11"/>
      <c r="C788" t="str">
        <f t="shared" si="24"/>
        <v/>
      </c>
      <c r="D788" t="str">
        <f t="shared" si="25"/>
        <v/>
      </c>
    </row>
    <row r="789" spans="1:4" x14ac:dyDescent="0.25">
      <c r="A789" s="11"/>
      <c r="C789" t="str">
        <f t="shared" si="24"/>
        <v/>
      </c>
      <c r="D789" t="str">
        <f t="shared" si="25"/>
        <v/>
      </c>
    </row>
    <row r="790" spans="1:4" x14ac:dyDescent="0.25">
      <c r="A790" s="11"/>
      <c r="C790" t="str">
        <f t="shared" si="24"/>
        <v/>
      </c>
      <c r="D790" t="str">
        <f t="shared" si="25"/>
        <v/>
      </c>
    </row>
    <row r="791" spans="1:4" x14ac:dyDescent="0.25">
      <c r="A791" s="11"/>
      <c r="C791" t="str">
        <f t="shared" si="24"/>
        <v/>
      </c>
      <c r="D791" t="str">
        <f t="shared" si="25"/>
        <v/>
      </c>
    </row>
    <row r="792" spans="1:4" x14ac:dyDescent="0.25">
      <c r="A792" s="11"/>
      <c r="C792" t="str">
        <f t="shared" si="24"/>
        <v/>
      </c>
      <c r="D792" t="str">
        <f t="shared" si="25"/>
        <v/>
      </c>
    </row>
    <row r="793" spans="1:4" x14ac:dyDescent="0.25">
      <c r="A793" s="11"/>
      <c r="C793" t="str">
        <f t="shared" si="24"/>
        <v/>
      </c>
      <c r="D793" t="str">
        <f t="shared" si="25"/>
        <v/>
      </c>
    </row>
    <row r="794" spans="1:4" x14ac:dyDescent="0.25">
      <c r="A794" s="11"/>
      <c r="C794" t="str">
        <f t="shared" si="24"/>
        <v/>
      </c>
      <c r="D794" t="str">
        <f t="shared" si="25"/>
        <v/>
      </c>
    </row>
    <row r="795" spans="1:4" x14ac:dyDescent="0.25">
      <c r="A795" s="11"/>
      <c r="C795" t="str">
        <f t="shared" si="24"/>
        <v/>
      </c>
      <c r="D795" t="str">
        <f t="shared" si="25"/>
        <v/>
      </c>
    </row>
    <row r="796" spans="1:4" x14ac:dyDescent="0.25">
      <c r="A796" s="11"/>
      <c r="C796" t="str">
        <f t="shared" si="24"/>
        <v/>
      </c>
      <c r="D796" t="str">
        <f t="shared" si="25"/>
        <v/>
      </c>
    </row>
    <row r="797" spans="1:4" x14ac:dyDescent="0.25">
      <c r="A797" s="11"/>
      <c r="C797" t="str">
        <f t="shared" si="24"/>
        <v/>
      </c>
      <c r="D797" t="str">
        <f t="shared" si="25"/>
        <v/>
      </c>
    </row>
    <row r="798" spans="1:4" x14ac:dyDescent="0.25">
      <c r="A798" s="11"/>
      <c r="C798" t="str">
        <f t="shared" si="24"/>
        <v/>
      </c>
      <c r="D798" t="str">
        <f t="shared" si="25"/>
        <v/>
      </c>
    </row>
    <row r="799" spans="1:4" x14ac:dyDescent="0.25">
      <c r="A799" s="11"/>
      <c r="C799" t="str">
        <f t="shared" si="24"/>
        <v/>
      </c>
      <c r="D799" t="str">
        <f t="shared" si="25"/>
        <v/>
      </c>
    </row>
    <row r="800" spans="1:4" x14ac:dyDescent="0.25">
      <c r="A800" s="11"/>
      <c r="C800" t="str">
        <f t="shared" si="24"/>
        <v/>
      </c>
      <c r="D800" t="str">
        <f t="shared" si="25"/>
        <v/>
      </c>
    </row>
    <row r="801" spans="1:4" x14ac:dyDescent="0.25">
      <c r="A801" s="11"/>
      <c r="C801" t="str">
        <f t="shared" si="24"/>
        <v/>
      </c>
      <c r="D801" t="str">
        <f t="shared" si="25"/>
        <v/>
      </c>
    </row>
    <row r="802" spans="1:4" x14ac:dyDescent="0.25">
      <c r="A802" s="11"/>
      <c r="C802" t="str">
        <f t="shared" si="24"/>
        <v/>
      </c>
      <c r="D802" t="str">
        <f t="shared" si="25"/>
        <v/>
      </c>
    </row>
    <row r="803" spans="1:4" x14ac:dyDescent="0.25">
      <c r="A803" s="11"/>
      <c r="C803" t="str">
        <f t="shared" si="24"/>
        <v/>
      </c>
      <c r="D803" t="str">
        <f t="shared" si="25"/>
        <v/>
      </c>
    </row>
    <row r="804" spans="1:4" x14ac:dyDescent="0.25">
      <c r="A804" s="11"/>
      <c r="C804" t="str">
        <f t="shared" si="24"/>
        <v/>
      </c>
      <c r="D804" t="str">
        <f t="shared" si="25"/>
        <v/>
      </c>
    </row>
    <row r="805" spans="1:4" x14ac:dyDescent="0.25">
      <c r="A805" s="11"/>
      <c r="C805" t="str">
        <f t="shared" si="24"/>
        <v/>
      </c>
      <c r="D805" t="str">
        <f t="shared" si="25"/>
        <v/>
      </c>
    </row>
    <row r="806" spans="1:4" x14ac:dyDescent="0.25">
      <c r="A806" s="11"/>
      <c r="C806" t="str">
        <f t="shared" si="24"/>
        <v/>
      </c>
      <c r="D806" t="str">
        <f t="shared" si="25"/>
        <v/>
      </c>
    </row>
    <row r="807" spans="1:4" x14ac:dyDescent="0.25">
      <c r="A807" s="11"/>
      <c r="C807" t="str">
        <f t="shared" si="24"/>
        <v/>
      </c>
      <c r="D807" t="str">
        <f t="shared" si="25"/>
        <v/>
      </c>
    </row>
    <row r="808" spans="1:4" x14ac:dyDescent="0.25">
      <c r="A808" s="11"/>
      <c r="C808" t="str">
        <f t="shared" si="24"/>
        <v/>
      </c>
      <c r="D808" t="str">
        <f t="shared" si="25"/>
        <v/>
      </c>
    </row>
    <row r="809" spans="1:4" x14ac:dyDescent="0.25">
      <c r="A809" s="11"/>
      <c r="C809" t="str">
        <f t="shared" si="24"/>
        <v/>
      </c>
      <c r="D809" t="str">
        <f t="shared" si="25"/>
        <v/>
      </c>
    </row>
    <row r="810" spans="1:4" x14ac:dyDescent="0.25">
      <c r="A810" s="11"/>
      <c r="C810" t="str">
        <f t="shared" si="24"/>
        <v/>
      </c>
      <c r="D810" t="str">
        <f t="shared" si="25"/>
        <v/>
      </c>
    </row>
    <row r="811" spans="1:4" x14ac:dyDescent="0.25">
      <c r="A811" s="11"/>
      <c r="C811" t="str">
        <f t="shared" si="24"/>
        <v/>
      </c>
      <c r="D811" t="str">
        <f t="shared" si="25"/>
        <v/>
      </c>
    </row>
    <row r="812" spans="1:4" x14ac:dyDescent="0.25">
      <c r="A812" s="11"/>
      <c r="C812" t="str">
        <f t="shared" si="24"/>
        <v/>
      </c>
      <c r="D812" t="str">
        <f t="shared" si="25"/>
        <v/>
      </c>
    </row>
    <row r="813" spans="1:4" x14ac:dyDescent="0.25">
      <c r="A813" s="11"/>
      <c r="C813" t="str">
        <f t="shared" si="24"/>
        <v/>
      </c>
      <c r="D813" t="str">
        <f t="shared" si="25"/>
        <v/>
      </c>
    </row>
    <row r="814" spans="1:4" x14ac:dyDescent="0.25">
      <c r="A814" s="11"/>
      <c r="C814" t="str">
        <f t="shared" si="24"/>
        <v/>
      </c>
      <c r="D814" t="str">
        <f t="shared" si="25"/>
        <v/>
      </c>
    </row>
    <row r="815" spans="1:4" x14ac:dyDescent="0.25">
      <c r="A815" s="11"/>
      <c r="C815" t="str">
        <f t="shared" si="24"/>
        <v/>
      </c>
      <c r="D815" t="str">
        <f t="shared" si="25"/>
        <v/>
      </c>
    </row>
    <row r="816" spans="1:4" x14ac:dyDescent="0.25">
      <c r="A816" s="11"/>
      <c r="C816" t="str">
        <f t="shared" si="24"/>
        <v/>
      </c>
      <c r="D816" t="str">
        <f t="shared" si="25"/>
        <v/>
      </c>
    </row>
    <row r="817" spans="1:4" x14ac:dyDescent="0.25">
      <c r="A817" s="11"/>
      <c r="C817" t="str">
        <f t="shared" si="24"/>
        <v/>
      </c>
      <c r="D817" t="str">
        <f t="shared" si="25"/>
        <v/>
      </c>
    </row>
    <row r="818" spans="1:4" x14ac:dyDescent="0.25">
      <c r="A818" s="11"/>
      <c r="C818" t="str">
        <f t="shared" si="24"/>
        <v/>
      </c>
      <c r="D818" t="str">
        <f t="shared" si="25"/>
        <v/>
      </c>
    </row>
    <row r="819" spans="1:4" x14ac:dyDescent="0.25">
      <c r="A819" s="11"/>
      <c r="C819" t="str">
        <f t="shared" si="24"/>
        <v/>
      </c>
      <c r="D819" t="str">
        <f t="shared" si="25"/>
        <v/>
      </c>
    </row>
    <row r="820" spans="1:4" x14ac:dyDescent="0.25">
      <c r="A820" s="11"/>
      <c r="C820" t="str">
        <f t="shared" si="24"/>
        <v/>
      </c>
      <c r="D820" t="str">
        <f t="shared" si="25"/>
        <v/>
      </c>
    </row>
    <row r="821" spans="1:4" x14ac:dyDescent="0.25">
      <c r="A821" s="11"/>
      <c r="C821" t="str">
        <f t="shared" si="24"/>
        <v/>
      </c>
      <c r="D821" t="str">
        <f t="shared" si="25"/>
        <v/>
      </c>
    </row>
    <row r="822" spans="1:4" x14ac:dyDescent="0.25">
      <c r="A822" s="11"/>
      <c r="C822" t="str">
        <f t="shared" si="24"/>
        <v/>
      </c>
      <c r="D822" t="str">
        <f t="shared" si="25"/>
        <v/>
      </c>
    </row>
    <row r="823" spans="1:4" x14ac:dyDescent="0.25">
      <c r="A823" s="11"/>
      <c r="C823" t="str">
        <f t="shared" si="24"/>
        <v/>
      </c>
      <c r="D823" t="str">
        <f t="shared" si="25"/>
        <v/>
      </c>
    </row>
    <row r="824" spans="1:4" x14ac:dyDescent="0.25">
      <c r="A824" s="11"/>
      <c r="C824" t="str">
        <f t="shared" si="24"/>
        <v/>
      </c>
      <c r="D824" t="str">
        <f t="shared" si="25"/>
        <v/>
      </c>
    </row>
    <row r="825" spans="1:4" x14ac:dyDescent="0.25">
      <c r="A825" s="11"/>
      <c r="C825" t="str">
        <f t="shared" si="24"/>
        <v/>
      </c>
      <c r="D825" t="str">
        <f t="shared" si="25"/>
        <v/>
      </c>
    </row>
    <row r="826" spans="1:4" x14ac:dyDescent="0.25">
      <c r="A826" s="11"/>
      <c r="C826" t="str">
        <f t="shared" si="24"/>
        <v/>
      </c>
      <c r="D826" t="str">
        <f t="shared" si="25"/>
        <v/>
      </c>
    </row>
    <row r="827" spans="1:4" x14ac:dyDescent="0.25">
      <c r="A827" s="11"/>
      <c r="C827" t="str">
        <f t="shared" si="24"/>
        <v/>
      </c>
      <c r="D827" t="str">
        <f t="shared" si="25"/>
        <v/>
      </c>
    </row>
    <row r="828" spans="1:4" x14ac:dyDescent="0.25">
      <c r="A828" s="11"/>
      <c r="C828" t="str">
        <f t="shared" si="24"/>
        <v/>
      </c>
      <c r="D828" t="str">
        <f t="shared" si="25"/>
        <v/>
      </c>
    </row>
    <row r="829" spans="1:4" x14ac:dyDescent="0.25">
      <c r="A829" s="11"/>
      <c r="C829" t="str">
        <f t="shared" si="24"/>
        <v/>
      </c>
      <c r="D829" t="str">
        <f t="shared" si="25"/>
        <v/>
      </c>
    </row>
    <row r="830" spans="1:4" x14ac:dyDescent="0.25">
      <c r="A830" s="11"/>
      <c r="C830" t="str">
        <f t="shared" si="24"/>
        <v/>
      </c>
      <c r="D830" t="str">
        <f t="shared" si="25"/>
        <v/>
      </c>
    </row>
    <row r="831" spans="1:4" x14ac:dyDescent="0.25">
      <c r="A831" s="11"/>
      <c r="C831" t="str">
        <f t="shared" si="24"/>
        <v/>
      </c>
      <c r="D831" t="str">
        <f t="shared" si="25"/>
        <v/>
      </c>
    </row>
    <row r="832" spans="1:4" x14ac:dyDescent="0.25">
      <c r="A832" s="11"/>
      <c r="C832" t="str">
        <f t="shared" si="24"/>
        <v/>
      </c>
      <c r="D832" t="str">
        <f t="shared" si="25"/>
        <v/>
      </c>
    </row>
    <row r="833" spans="1:4" x14ac:dyDescent="0.25">
      <c r="A833" s="11"/>
      <c r="C833" t="str">
        <f t="shared" si="24"/>
        <v/>
      </c>
      <c r="D833" t="str">
        <f t="shared" si="25"/>
        <v/>
      </c>
    </row>
    <row r="834" spans="1:4" x14ac:dyDescent="0.25">
      <c r="A834" s="11"/>
      <c r="C834" t="str">
        <f t="shared" si="24"/>
        <v/>
      </c>
      <c r="D834" t="str">
        <f t="shared" si="25"/>
        <v/>
      </c>
    </row>
    <row r="835" spans="1:4" x14ac:dyDescent="0.25">
      <c r="A835" s="11"/>
      <c r="C835" t="str">
        <f t="shared" ref="C835:C898" si="26">IF(A835="", "", YEAR(A835))</f>
        <v/>
      </c>
      <c r="D835" t="str">
        <f t="shared" ref="D835:D898" si="27">IF(A835="", "", TEXT(A835, "MMMM"))</f>
        <v/>
      </c>
    </row>
    <row r="836" spans="1:4" x14ac:dyDescent="0.25">
      <c r="A836" s="11"/>
      <c r="C836" t="str">
        <f t="shared" si="26"/>
        <v/>
      </c>
      <c r="D836" t="str">
        <f t="shared" si="27"/>
        <v/>
      </c>
    </row>
    <row r="837" spans="1:4" x14ac:dyDescent="0.25">
      <c r="A837" s="11"/>
      <c r="C837" t="str">
        <f t="shared" si="26"/>
        <v/>
      </c>
      <c r="D837" t="str">
        <f t="shared" si="27"/>
        <v/>
      </c>
    </row>
    <row r="838" spans="1:4" x14ac:dyDescent="0.25">
      <c r="A838" s="11"/>
      <c r="C838" t="str">
        <f t="shared" si="26"/>
        <v/>
      </c>
      <c r="D838" t="str">
        <f t="shared" si="27"/>
        <v/>
      </c>
    </row>
    <row r="839" spans="1:4" x14ac:dyDescent="0.25">
      <c r="A839" s="11"/>
      <c r="C839" t="str">
        <f t="shared" si="26"/>
        <v/>
      </c>
      <c r="D839" t="str">
        <f t="shared" si="27"/>
        <v/>
      </c>
    </row>
    <row r="840" spans="1:4" x14ac:dyDescent="0.25">
      <c r="A840" s="11"/>
      <c r="C840" t="str">
        <f t="shared" si="26"/>
        <v/>
      </c>
      <c r="D840" t="str">
        <f t="shared" si="27"/>
        <v/>
      </c>
    </row>
    <row r="841" spans="1:4" x14ac:dyDescent="0.25">
      <c r="A841" s="11"/>
      <c r="C841" t="str">
        <f t="shared" si="26"/>
        <v/>
      </c>
      <c r="D841" t="str">
        <f t="shared" si="27"/>
        <v/>
      </c>
    </row>
    <row r="842" spans="1:4" x14ac:dyDescent="0.25">
      <c r="A842" s="11"/>
      <c r="C842" t="str">
        <f t="shared" si="26"/>
        <v/>
      </c>
      <c r="D842" t="str">
        <f t="shared" si="27"/>
        <v/>
      </c>
    </row>
    <row r="843" spans="1:4" x14ac:dyDescent="0.25">
      <c r="A843" s="11"/>
      <c r="C843" t="str">
        <f t="shared" si="26"/>
        <v/>
      </c>
      <c r="D843" t="str">
        <f t="shared" si="27"/>
        <v/>
      </c>
    </row>
    <row r="844" spans="1:4" x14ac:dyDescent="0.25">
      <c r="A844" s="11"/>
      <c r="C844" t="str">
        <f t="shared" si="26"/>
        <v/>
      </c>
      <c r="D844" t="str">
        <f t="shared" si="27"/>
        <v/>
      </c>
    </row>
    <row r="845" spans="1:4" x14ac:dyDescent="0.25">
      <c r="A845" s="11"/>
      <c r="C845" t="str">
        <f t="shared" si="26"/>
        <v/>
      </c>
      <c r="D845" t="str">
        <f t="shared" si="27"/>
        <v/>
      </c>
    </row>
    <row r="846" spans="1:4" x14ac:dyDescent="0.25">
      <c r="A846" s="11"/>
      <c r="C846" t="str">
        <f t="shared" si="26"/>
        <v/>
      </c>
      <c r="D846" t="str">
        <f t="shared" si="27"/>
        <v/>
      </c>
    </row>
    <row r="847" spans="1:4" x14ac:dyDescent="0.25">
      <c r="A847" s="11"/>
      <c r="C847" t="str">
        <f t="shared" si="26"/>
        <v/>
      </c>
      <c r="D847" t="str">
        <f t="shared" si="27"/>
        <v/>
      </c>
    </row>
    <row r="848" spans="1:4" x14ac:dyDescent="0.25">
      <c r="A848" s="11"/>
      <c r="C848" t="str">
        <f t="shared" si="26"/>
        <v/>
      </c>
      <c r="D848" t="str">
        <f t="shared" si="27"/>
        <v/>
      </c>
    </row>
    <row r="849" spans="1:4" x14ac:dyDescent="0.25">
      <c r="A849" s="11"/>
      <c r="C849" t="str">
        <f t="shared" si="26"/>
        <v/>
      </c>
      <c r="D849" t="str">
        <f t="shared" si="27"/>
        <v/>
      </c>
    </row>
    <row r="850" spans="1:4" x14ac:dyDescent="0.25">
      <c r="A850" s="11"/>
      <c r="C850" t="str">
        <f t="shared" si="26"/>
        <v/>
      </c>
      <c r="D850" t="str">
        <f t="shared" si="27"/>
        <v/>
      </c>
    </row>
    <row r="851" spans="1:4" x14ac:dyDescent="0.25">
      <c r="A851" s="11"/>
      <c r="C851" t="str">
        <f t="shared" si="26"/>
        <v/>
      </c>
      <c r="D851" t="str">
        <f t="shared" si="27"/>
        <v/>
      </c>
    </row>
    <row r="852" spans="1:4" x14ac:dyDescent="0.25">
      <c r="A852" s="11"/>
      <c r="C852" t="str">
        <f t="shared" si="26"/>
        <v/>
      </c>
      <c r="D852" t="str">
        <f t="shared" si="27"/>
        <v/>
      </c>
    </row>
    <row r="853" spans="1:4" x14ac:dyDescent="0.25">
      <c r="A853" s="11"/>
      <c r="C853" t="str">
        <f t="shared" si="26"/>
        <v/>
      </c>
      <c r="D853" t="str">
        <f t="shared" si="27"/>
        <v/>
      </c>
    </row>
    <row r="854" spans="1:4" x14ac:dyDescent="0.25">
      <c r="A854" s="11"/>
      <c r="C854" t="str">
        <f t="shared" si="26"/>
        <v/>
      </c>
      <c r="D854" t="str">
        <f t="shared" si="27"/>
        <v/>
      </c>
    </row>
    <row r="855" spans="1:4" x14ac:dyDescent="0.25">
      <c r="A855" s="11"/>
      <c r="C855" t="str">
        <f t="shared" si="26"/>
        <v/>
      </c>
      <c r="D855" t="str">
        <f t="shared" si="27"/>
        <v/>
      </c>
    </row>
    <row r="856" spans="1:4" x14ac:dyDescent="0.25">
      <c r="A856" s="11"/>
      <c r="C856" t="str">
        <f t="shared" si="26"/>
        <v/>
      </c>
      <c r="D856" t="str">
        <f t="shared" si="27"/>
        <v/>
      </c>
    </row>
    <row r="857" spans="1:4" x14ac:dyDescent="0.25">
      <c r="A857" s="11"/>
      <c r="C857" t="str">
        <f t="shared" si="26"/>
        <v/>
      </c>
      <c r="D857" t="str">
        <f t="shared" si="27"/>
        <v/>
      </c>
    </row>
    <row r="858" spans="1:4" x14ac:dyDescent="0.25">
      <c r="A858" s="11"/>
      <c r="C858" t="str">
        <f t="shared" si="26"/>
        <v/>
      </c>
      <c r="D858" t="str">
        <f t="shared" si="27"/>
        <v/>
      </c>
    </row>
    <row r="859" spans="1:4" x14ac:dyDescent="0.25">
      <c r="A859" s="11"/>
      <c r="C859" t="str">
        <f t="shared" si="26"/>
        <v/>
      </c>
      <c r="D859" t="str">
        <f t="shared" si="27"/>
        <v/>
      </c>
    </row>
    <row r="860" spans="1:4" x14ac:dyDescent="0.25">
      <c r="A860" s="11"/>
      <c r="C860" t="str">
        <f t="shared" si="26"/>
        <v/>
      </c>
      <c r="D860" t="str">
        <f t="shared" si="27"/>
        <v/>
      </c>
    </row>
    <row r="861" spans="1:4" x14ac:dyDescent="0.25">
      <c r="A861" s="11"/>
      <c r="C861" t="str">
        <f t="shared" si="26"/>
        <v/>
      </c>
      <c r="D861" t="str">
        <f t="shared" si="27"/>
        <v/>
      </c>
    </row>
    <row r="862" spans="1:4" x14ac:dyDescent="0.25">
      <c r="A862" s="11"/>
      <c r="C862" t="str">
        <f t="shared" si="26"/>
        <v/>
      </c>
      <c r="D862" t="str">
        <f t="shared" si="27"/>
        <v/>
      </c>
    </row>
    <row r="863" spans="1:4" x14ac:dyDescent="0.25">
      <c r="A863" s="11"/>
      <c r="C863" t="str">
        <f t="shared" si="26"/>
        <v/>
      </c>
      <c r="D863" t="str">
        <f t="shared" si="27"/>
        <v/>
      </c>
    </row>
    <row r="864" spans="1:4" x14ac:dyDescent="0.25">
      <c r="A864" s="11"/>
      <c r="C864" t="str">
        <f t="shared" si="26"/>
        <v/>
      </c>
      <c r="D864" t="str">
        <f t="shared" si="27"/>
        <v/>
      </c>
    </row>
    <row r="865" spans="1:4" x14ac:dyDescent="0.25">
      <c r="A865" s="11"/>
      <c r="C865" t="str">
        <f t="shared" si="26"/>
        <v/>
      </c>
      <c r="D865" t="str">
        <f t="shared" si="27"/>
        <v/>
      </c>
    </row>
    <row r="866" spans="1:4" x14ac:dyDescent="0.25">
      <c r="A866" s="11"/>
      <c r="C866" t="str">
        <f t="shared" si="26"/>
        <v/>
      </c>
      <c r="D866" t="str">
        <f t="shared" si="27"/>
        <v/>
      </c>
    </row>
    <row r="867" spans="1:4" x14ac:dyDescent="0.25">
      <c r="A867" s="11"/>
      <c r="C867" t="str">
        <f t="shared" si="26"/>
        <v/>
      </c>
      <c r="D867" t="str">
        <f t="shared" si="27"/>
        <v/>
      </c>
    </row>
    <row r="868" spans="1:4" x14ac:dyDescent="0.25">
      <c r="A868" s="11"/>
      <c r="C868" t="str">
        <f t="shared" si="26"/>
        <v/>
      </c>
      <c r="D868" t="str">
        <f t="shared" si="27"/>
        <v/>
      </c>
    </row>
    <row r="869" spans="1:4" x14ac:dyDescent="0.25">
      <c r="A869" s="11"/>
      <c r="C869" t="str">
        <f t="shared" si="26"/>
        <v/>
      </c>
      <c r="D869" t="str">
        <f t="shared" si="27"/>
        <v/>
      </c>
    </row>
    <row r="870" spans="1:4" x14ac:dyDescent="0.25">
      <c r="A870" s="11"/>
      <c r="C870" t="str">
        <f t="shared" si="26"/>
        <v/>
      </c>
      <c r="D870" t="str">
        <f t="shared" si="27"/>
        <v/>
      </c>
    </row>
    <row r="871" spans="1:4" x14ac:dyDescent="0.25">
      <c r="A871" s="11"/>
      <c r="C871" t="str">
        <f t="shared" si="26"/>
        <v/>
      </c>
      <c r="D871" t="str">
        <f t="shared" si="27"/>
        <v/>
      </c>
    </row>
    <row r="872" spans="1:4" x14ac:dyDescent="0.25">
      <c r="A872" s="11"/>
      <c r="C872" t="str">
        <f t="shared" si="26"/>
        <v/>
      </c>
      <c r="D872" t="str">
        <f t="shared" si="27"/>
        <v/>
      </c>
    </row>
    <row r="873" spans="1:4" x14ac:dyDescent="0.25">
      <c r="A873" s="11"/>
      <c r="C873" t="str">
        <f t="shared" si="26"/>
        <v/>
      </c>
      <c r="D873" t="str">
        <f t="shared" si="27"/>
        <v/>
      </c>
    </row>
    <row r="874" spans="1:4" x14ac:dyDescent="0.25">
      <c r="A874" s="11"/>
      <c r="C874" t="str">
        <f t="shared" si="26"/>
        <v/>
      </c>
      <c r="D874" t="str">
        <f t="shared" si="27"/>
        <v/>
      </c>
    </row>
    <row r="875" spans="1:4" x14ac:dyDescent="0.25">
      <c r="A875" s="11"/>
      <c r="C875" t="str">
        <f t="shared" si="26"/>
        <v/>
      </c>
      <c r="D875" t="str">
        <f t="shared" si="27"/>
        <v/>
      </c>
    </row>
    <row r="876" spans="1:4" x14ac:dyDescent="0.25">
      <c r="A876" s="11"/>
      <c r="C876" t="str">
        <f t="shared" si="26"/>
        <v/>
      </c>
      <c r="D876" t="str">
        <f t="shared" si="27"/>
        <v/>
      </c>
    </row>
    <row r="877" spans="1:4" x14ac:dyDescent="0.25">
      <c r="A877" s="11"/>
      <c r="C877" t="str">
        <f t="shared" si="26"/>
        <v/>
      </c>
      <c r="D877" t="str">
        <f t="shared" si="27"/>
        <v/>
      </c>
    </row>
    <row r="878" spans="1:4" x14ac:dyDescent="0.25">
      <c r="A878" s="11"/>
      <c r="C878" t="str">
        <f t="shared" si="26"/>
        <v/>
      </c>
      <c r="D878" t="str">
        <f t="shared" si="27"/>
        <v/>
      </c>
    </row>
    <row r="879" spans="1:4" x14ac:dyDescent="0.25">
      <c r="A879" s="11"/>
      <c r="C879" t="str">
        <f t="shared" si="26"/>
        <v/>
      </c>
      <c r="D879" t="str">
        <f t="shared" si="27"/>
        <v/>
      </c>
    </row>
    <row r="880" spans="1:4" x14ac:dyDescent="0.25">
      <c r="A880" s="11"/>
      <c r="C880" t="str">
        <f t="shared" si="26"/>
        <v/>
      </c>
      <c r="D880" t="str">
        <f t="shared" si="27"/>
        <v/>
      </c>
    </row>
    <row r="881" spans="1:4" x14ac:dyDescent="0.25">
      <c r="A881" s="11"/>
      <c r="C881" t="str">
        <f t="shared" si="26"/>
        <v/>
      </c>
      <c r="D881" t="str">
        <f t="shared" si="27"/>
        <v/>
      </c>
    </row>
    <row r="882" spans="1:4" x14ac:dyDescent="0.25">
      <c r="A882" s="11"/>
      <c r="C882" t="str">
        <f t="shared" si="26"/>
        <v/>
      </c>
      <c r="D882" t="str">
        <f t="shared" si="27"/>
        <v/>
      </c>
    </row>
    <row r="883" spans="1:4" x14ac:dyDescent="0.25">
      <c r="A883" s="11"/>
      <c r="C883" t="str">
        <f t="shared" si="26"/>
        <v/>
      </c>
      <c r="D883" t="str">
        <f t="shared" si="27"/>
        <v/>
      </c>
    </row>
    <row r="884" spans="1:4" x14ac:dyDescent="0.25">
      <c r="A884" s="11"/>
      <c r="C884" t="str">
        <f t="shared" si="26"/>
        <v/>
      </c>
      <c r="D884" t="str">
        <f t="shared" si="27"/>
        <v/>
      </c>
    </row>
    <row r="885" spans="1:4" x14ac:dyDescent="0.25">
      <c r="A885" s="11"/>
      <c r="C885" t="str">
        <f t="shared" si="26"/>
        <v/>
      </c>
      <c r="D885" t="str">
        <f t="shared" si="27"/>
        <v/>
      </c>
    </row>
    <row r="886" spans="1:4" x14ac:dyDescent="0.25">
      <c r="A886" s="11"/>
      <c r="C886" t="str">
        <f t="shared" si="26"/>
        <v/>
      </c>
      <c r="D886" t="str">
        <f t="shared" si="27"/>
        <v/>
      </c>
    </row>
    <row r="887" spans="1:4" x14ac:dyDescent="0.25">
      <c r="A887" s="11"/>
      <c r="C887" t="str">
        <f t="shared" si="26"/>
        <v/>
      </c>
      <c r="D887" t="str">
        <f t="shared" si="27"/>
        <v/>
      </c>
    </row>
    <row r="888" spans="1:4" x14ac:dyDescent="0.25">
      <c r="A888" s="11"/>
      <c r="C888" t="str">
        <f t="shared" si="26"/>
        <v/>
      </c>
      <c r="D888" t="str">
        <f t="shared" si="27"/>
        <v/>
      </c>
    </row>
    <row r="889" spans="1:4" x14ac:dyDescent="0.25">
      <c r="A889" s="11"/>
      <c r="C889" t="str">
        <f t="shared" si="26"/>
        <v/>
      </c>
      <c r="D889" t="str">
        <f t="shared" si="27"/>
        <v/>
      </c>
    </row>
    <row r="890" spans="1:4" x14ac:dyDescent="0.25">
      <c r="A890" s="11"/>
      <c r="C890" t="str">
        <f t="shared" si="26"/>
        <v/>
      </c>
      <c r="D890" t="str">
        <f t="shared" si="27"/>
        <v/>
      </c>
    </row>
    <row r="891" spans="1:4" x14ac:dyDescent="0.25">
      <c r="A891" s="11"/>
      <c r="C891" t="str">
        <f t="shared" si="26"/>
        <v/>
      </c>
      <c r="D891" t="str">
        <f t="shared" si="27"/>
        <v/>
      </c>
    </row>
    <row r="892" spans="1:4" x14ac:dyDescent="0.25">
      <c r="A892" s="11"/>
      <c r="C892" t="str">
        <f t="shared" si="26"/>
        <v/>
      </c>
      <c r="D892" t="str">
        <f t="shared" si="27"/>
        <v/>
      </c>
    </row>
    <row r="893" spans="1:4" x14ac:dyDescent="0.25">
      <c r="A893" s="11"/>
      <c r="C893" t="str">
        <f t="shared" si="26"/>
        <v/>
      </c>
      <c r="D893" t="str">
        <f t="shared" si="27"/>
        <v/>
      </c>
    </row>
    <row r="894" spans="1:4" x14ac:dyDescent="0.25">
      <c r="A894" s="11"/>
      <c r="C894" t="str">
        <f t="shared" si="26"/>
        <v/>
      </c>
      <c r="D894" t="str">
        <f t="shared" si="27"/>
        <v/>
      </c>
    </row>
    <row r="895" spans="1:4" x14ac:dyDescent="0.25">
      <c r="A895" s="11"/>
      <c r="C895" t="str">
        <f t="shared" si="26"/>
        <v/>
      </c>
      <c r="D895" t="str">
        <f t="shared" si="27"/>
        <v/>
      </c>
    </row>
    <row r="896" spans="1:4" x14ac:dyDescent="0.25">
      <c r="A896" s="11"/>
      <c r="C896" t="str">
        <f t="shared" si="26"/>
        <v/>
      </c>
      <c r="D896" t="str">
        <f t="shared" si="27"/>
        <v/>
      </c>
    </row>
    <row r="897" spans="1:4" x14ac:dyDescent="0.25">
      <c r="A897" s="11"/>
      <c r="C897" t="str">
        <f t="shared" si="26"/>
        <v/>
      </c>
      <c r="D897" t="str">
        <f t="shared" si="27"/>
        <v/>
      </c>
    </row>
    <row r="898" spans="1:4" x14ac:dyDescent="0.25">
      <c r="A898" s="11"/>
      <c r="C898" t="str">
        <f t="shared" si="26"/>
        <v/>
      </c>
      <c r="D898" t="str">
        <f t="shared" si="27"/>
        <v/>
      </c>
    </row>
    <row r="899" spans="1:4" x14ac:dyDescent="0.25">
      <c r="A899" s="11"/>
      <c r="C899" t="str">
        <f t="shared" ref="C899:C962" si="28">IF(A899="", "", YEAR(A899))</f>
        <v/>
      </c>
      <c r="D899" t="str">
        <f t="shared" ref="D899:D962" si="29">IF(A899="", "", TEXT(A899, "MMMM"))</f>
        <v/>
      </c>
    </row>
    <row r="900" spans="1:4" x14ac:dyDescent="0.25">
      <c r="A900" s="11"/>
      <c r="C900" t="str">
        <f t="shared" si="28"/>
        <v/>
      </c>
      <c r="D900" t="str">
        <f t="shared" si="29"/>
        <v/>
      </c>
    </row>
    <row r="901" spans="1:4" x14ac:dyDescent="0.25">
      <c r="A901" s="11"/>
      <c r="C901" t="str">
        <f t="shared" si="28"/>
        <v/>
      </c>
      <c r="D901" t="str">
        <f t="shared" si="29"/>
        <v/>
      </c>
    </row>
    <row r="902" spans="1:4" x14ac:dyDescent="0.25">
      <c r="A902" s="11"/>
      <c r="C902" t="str">
        <f t="shared" si="28"/>
        <v/>
      </c>
      <c r="D902" t="str">
        <f t="shared" si="29"/>
        <v/>
      </c>
    </row>
    <row r="903" spans="1:4" x14ac:dyDescent="0.25">
      <c r="A903" s="11"/>
      <c r="C903" t="str">
        <f t="shared" si="28"/>
        <v/>
      </c>
      <c r="D903" t="str">
        <f t="shared" si="29"/>
        <v/>
      </c>
    </row>
    <row r="904" spans="1:4" x14ac:dyDescent="0.25">
      <c r="A904" s="11"/>
      <c r="C904" t="str">
        <f t="shared" si="28"/>
        <v/>
      </c>
      <c r="D904" t="str">
        <f t="shared" si="29"/>
        <v/>
      </c>
    </row>
    <row r="905" spans="1:4" x14ac:dyDescent="0.25">
      <c r="A905" s="11"/>
      <c r="C905" t="str">
        <f t="shared" si="28"/>
        <v/>
      </c>
      <c r="D905" t="str">
        <f t="shared" si="29"/>
        <v/>
      </c>
    </row>
    <row r="906" spans="1:4" x14ac:dyDescent="0.25">
      <c r="A906" s="11"/>
      <c r="C906" t="str">
        <f t="shared" si="28"/>
        <v/>
      </c>
      <c r="D906" t="str">
        <f t="shared" si="29"/>
        <v/>
      </c>
    </row>
    <row r="907" spans="1:4" x14ac:dyDescent="0.25">
      <c r="A907" s="11"/>
      <c r="C907" t="str">
        <f t="shared" si="28"/>
        <v/>
      </c>
      <c r="D907" t="str">
        <f t="shared" si="29"/>
        <v/>
      </c>
    </row>
    <row r="908" spans="1:4" x14ac:dyDescent="0.25">
      <c r="A908" s="11"/>
      <c r="C908" t="str">
        <f t="shared" si="28"/>
        <v/>
      </c>
      <c r="D908" t="str">
        <f t="shared" si="29"/>
        <v/>
      </c>
    </row>
    <row r="909" spans="1:4" x14ac:dyDescent="0.25">
      <c r="A909" s="11"/>
      <c r="C909" t="str">
        <f t="shared" si="28"/>
        <v/>
      </c>
      <c r="D909" t="str">
        <f t="shared" si="29"/>
        <v/>
      </c>
    </row>
    <row r="910" spans="1:4" x14ac:dyDescent="0.25">
      <c r="A910" s="11"/>
      <c r="C910" t="str">
        <f t="shared" si="28"/>
        <v/>
      </c>
      <c r="D910" t="str">
        <f t="shared" si="29"/>
        <v/>
      </c>
    </row>
    <row r="911" spans="1:4" x14ac:dyDescent="0.25">
      <c r="A911" s="11"/>
      <c r="C911" t="str">
        <f t="shared" si="28"/>
        <v/>
      </c>
      <c r="D911" t="str">
        <f t="shared" si="29"/>
        <v/>
      </c>
    </row>
    <row r="912" spans="1:4" x14ac:dyDescent="0.25">
      <c r="A912" s="11"/>
      <c r="C912" t="str">
        <f t="shared" si="28"/>
        <v/>
      </c>
      <c r="D912" t="str">
        <f t="shared" si="29"/>
        <v/>
      </c>
    </row>
    <row r="913" spans="1:4" x14ac:dyDescent="0.25">
      <c r="A913" s="11"/>
      <c r="C913" t="str">
        <f t="shared" si="28"/>
        <v/>
      </c>
      <c r="D913" t="str">
        <f t="shared" si="29"/>
        <v/>
      </c>
    </row>
    <row r="914" spans="1:4" x14ac:dyDescent="0.25">
      <c r="A914" s="11"/>
      <c r="C914" t="str">
        <f t="shared" si="28"/>
        <v/>
      </c>
      <c r="D914" t="str">
        <f t="shared" si="29"/>
        <v/>
      </c>
    </row>
    <row r="915" spans="1:4" x14ac:dyDescent="0.25">
      <c r="A915" s="11"/>
      <c r="C915" t="str">
        <f t="shared" si="28"/>
        <v/>
      </c>
      <c r="D915" t="str">
        <f t="shared" si="29"/>
        <v/>
      </c>
    </row>
    <row r="916" spans="1:4" x14ac:dyDescent="0.25">
      <c r="A916" s="11"/>
      <c r="C916" t="str">
        <f t="shared" si="28"/>
        <v/>
      </c>
      <c r="D916" t="str">
        <f t="shared" si="29"/>
        <v/>
      </c>
    </row>
    <row r="917" spans="1:4" x14ac:dyDescent="0.25">
      <c r="A917" s="11"/>
      <c r="C917" t="str">
        <f t="shared" si="28"/>
        <v/>
      </c>
      <c r="D917" t="str">
        <f t="shared" si="29"/>
        <v/>
      </c>
    </row>
    <row r="918" spans="1:4" x14ac:dyDescent="0.25">
      <c r="A918" s="11"/>
      <c r="C918" t="str">
        <f t="shared" si="28"/>
        <v/>
      </c>
      <c r="D918" t="str">
        <f t="shared" si="29"/>
        <v/>
      </c>
    </row>
    <row r="919" spans="1:4" x14ac:dyDescent="0.25">
      <c r="A919" s="11"/>
      <c r="C919" t="str">
        <f t="shared" si="28"/>
        <v/>
      </c>
      <c r="D919" t="str">
        <f t="shared" si="29"/>
        <v/>
      </c>
    </row>
    <row r="920" spans="1:4" x14ac:dyDescent="0.25">
      <c r="A920" s="11"/>
      <c r="C920" t="str">
        <f t="shared" si="28"/>
        <v/>
      </c>
      <c r="D920" t="str">
        <f t="shared" si="29"/>
        <v/>
      </c>
    </row>
    <row r="921" spans="1:4" x14ac:dyDescent="0.25">
      <c r="A921" s="11"/>
      <c r="C921" t="str">
        <f t="shared" si="28"/>
        <v/>
      </c>
      <c r="D921" t="str">
        <f t="shared" si="29"/>
        <v/>
      </c>
    </row>
    <row r="922" spans="1:4" x14ac:dyDescent="0.25">
      <c r="A922" s="11"/>
      <c r="C922" t="str">
        <f t="shared" si="28"/>
        <v/>
      </c>
      <c r="D922" t="str">
        <f t="shared" si="29"/>
        <v/>
      </c>
    </row>
    <row r="923" spans="1:4" x14ac:dyDescent="0.25">
      <c r="A923" s="11"/>
      <c r="C923" t="str">
        <f t="shared" si="28"/>
        <v/>
      </c>
      <c r="D923" t="str">
        <f t="shared" si="29"/>
        <v/>
      </c>
    </row>
    <row r="924" spans="1:4" x14ac:dyDescent="0.25">
      <c r="A924" s="11"/>
      <c r="C924" t="str">
        <f t="shared" si="28"/>
        <v/>
      </c>
      <c r="D924" t="str">
        <f t="shared" si="29"/>
        <v/>
      </c>
    </row>
    <row r="925" spans="1:4" x14ac:dyDescent="0.25">
      <c r="A925" s="11"/>
      <c r="C925" t="str">
        <f t="shared" si="28"/>
        <v/>
      </c>
      <c r="D925" t="str">
        <f t="shared" si="29"/>
        <v/>
      </c>
    </row>
    <row r="926" spans="1:4" x14ac:dyDescent="0.25">
      <c r="A926" s="11"/>
      <c r="C926" t="str">
        <f t="shared" si="28"/>
        <v/>
      </c>
      <c r="D926" t="str">
        <f t="shared" si="29"/>
        <v/>
      </c>
    </row>
    <row r="927" spans="1:4" x14ac:dyDescent="0.25">
      <c r="A927" s="11"/>
      <c r="C927" t="str">
        <f t="shared" si="28"/>
        <v/>
      </c>
      <c r="D927" t="str">
        <f t="shared" si="29"/>
        <v/>
      </c>
    </row>
    <row r="928" spans="1:4" x14ac:dyDescent="0.25">
      <c r="A928" s="11"/>
      <c r="C928" t="str">
        <f t="shared" si="28"/>
        <v/>
      </c>
      <c r="D928" t="str">
        <f t="shared" si="29"/>
        <v/>
      </c>
    </row>
    <row r="929" spans="1:4" x14ac:dyDescent="0.25">
      <c r="A929" s="11"/>
      <c r="C929" t="str">
        <f t="shared" si="28"/>
        <v/>
      </c>
      <c r="D929" t="str">
        <f t="shared" si="29"/>
        <v/>
      </c>
    </row>
    <row r="930" spans="1:4" x14ac:dyDescent="0.25">
      <c r="A930" s="11"/>
      <c r="C930" t="str">
        <f t="shared" si="28"/>
        <v/>
      </c>
      <c r="D930" t="str">
        <f t="shared" si="29"/>
        <v/>
      </c>
    </row>
    <row r="931" spans="1:4" x14ac:dyDescent="0.25">
      <c r="A931" s="11"/>
      <c r="C931" t="str">
        <f t="shared" si="28"/>
        <v/>
      </c>
      <c r="D931" t="str">
        <f t="shared" si="29"/>
        <v/>
      </c>
    </row>
    <row r="932" spans="1:4" x14ac:dyDescent="0.25">
      <c r="A932" s="11"/>
      <c r="C932" t="str">
        <f t="shared" si="28"/>
        <v/>
      </c>
      <c r="D932" t="str">
        <f t="shared" si="29"/>
        <v/>
      </c>
    </row>
    <row r="933" spans="1:4" x14ac:dyDescent="0.25">
      <c r="A933" s="11"/>
      <c r="C933" t="str">
        <f t="shared" si="28"/>
        <v/>
      </c>
      <c r="D933" t="str">
        <f t="shared" si="29"/>
        <v/>
      </c>
    </row>
    <row r="934" spans="1:4" x14ac:dyDescent="0.25">
      <c r="A934" s="11"/>
      <c r="C934" t="str">
        <f t="shared" si="28"/>
        <v/>
      </c>
      <c r="D934" t="str">
        <f t="shared" si="29"/>
        <v/>
      </c>
    </row>
    <row r="935" spans="1:4" x14ac:dyDescent="0.25">
      <c r="A935" s="11"/>
      <c r="C935" t="str">
        <f t="shared" si="28"/>
        <v/>
      </c>
      <c r="D935" t="str">
        <f t="shared" si="29"/>
        <v/>
      </c>
    </row>
    <row r="936" spans="1:4" x14ac:dyDescent="0.25">
      <c r="A936" s="11"/>
      <c r="C936" t="str">
        <f t="shared" si="28"/>
        <v/>
      </c>
      <c r="D936" t="str">
        <f t="shared" si="29"/>
        <v/>
      </c>
    </row>
    <row r="937" spans="1:4" x14ac:dyDescent="0.25">
      <c r="A937" s="11"/>
      <c r="C937" t="str">
        <f t="shared" si="28"/>
        <v/>
      </c>
      <c r="D937" t="str">
        <f t="shared" si="29"/>
        <v/>
      </c>
    </row>
    <row r="938" spans="1:4" x14ac:dyDescent="0.25">
      <c r="A938" s="11"/>
      <c r="C938" t="str">
        <f t="shared" si="28"/>
        <v/>
      </c>
      <c r="D938" t="str">
        <f t="shared" si="29"/>
        <v/>
      </c>
    </row>
    <row r="939" spans="1:4" x14ac:dyDescent="0.25">
      <c r="A939" s="11"/>
      <c r="C939" t="str">
        <f t="shared" si="28"/>
        <v/>
      </c>
      <c r="D939" t="str">
        <f t="shared" si="29"/>
        <v/>
      </c>
    </row>
    <row r="940" spans="1:4" x14ac:dyDescent="0.25">
      <c r="A940" s="11"/>
      <c r="C940" t="str">
        <f t="shared" si="28"/>
        <v/>
      </c>
      <c r="D940" t="str">
        <f t="shared" si="29"/>
        <v/>
      </c>
    </row>
    <row r="941" spans="1:4" x14ac:dyDescent="0.25">
      <c r="A941" s="11"/>
      <c r="C941" t="str">
        <f t="shared" si="28"/>
        <v/>
      </c>
      <c r="D941" t="str">
        <f t="shared" si="29"/>
        <v/>
      </c>
    </row>
    <row r="942" spans="1:4" x14ac:dyDescent="0.25">
      <c r="A942" s="11"/>
      <c r="C942" t="str">
        <f t="shared" si="28"/>
        <v/>
      </c>
      <c r="D942" t="str">
        <f t="shared" si="29"/>
        <v/>
      </c>
    </row>
    <row r="943" spans="1:4" x14ac:dyDescent="0.25">
      <c r="A943" s="11"/>
      <c r="C943" t="str">
        <f t="shared" si="28"/>
        <v/>
      </c>
      <c r="D943" t="str">
        <f t="shared" si="29"/>
        <v/>
      </c>
    </row>
    <row r="944" spans="1:4" x14ac:dyDescent="0.25">
      <c r="A944" s="11"/>
      <c r="C944" t="str">
        <f t="shared" si="28"/>
        <v/>
      </c>
      <c r="D944" t="str">
        <f t="shared" si="29"/>
        <v/>
      </c>
    </row>
    <row r="945" spans="1:4" x14ac:dyDescent="0.25">
      <c r="A945" s="11"/>
      <c r="C945" t="str">
        <f t="shared" si="28"/>
        <v/>
      </c>
      <c r="D945" t="str">
        <f t="shared" si="29"/>
        <v/>
      </c>
    </row>
    <row r="946" spans="1:4" x14ac:dyDescent="0.25">
      <c r="A946" s="11"/>
      <c r="C946" t="str">
        <f t="shared" si="28"/>
        <v/>
      </c>
      <c r="D946" t="str">
        <f t="shared" si="29"/>
        <v/>
      </c>
    </row>
    <row r="947" spans="1:4" x14ac:dyDescent="0.25">
      <c r="A947" s="11"/>
      <c r="C947" t="str">
        <f t="shared" si="28"/>
        <v/>
      </c>
      <c r="D947" t="str">
        <f t="shared" si="29"/>
        <v/>
      </c>
    </row>
    <row r="948" spans="1:4" x14ac:dyDescent="0.25">
      <c r="A948" s="11"/>
      <c r="C948" t="str">
        <f t="shared" si="28"/>
        <v/>
      </c>
      <c r="D948" t="str">
        <f t="shared" si="29"/>
        <v/>
      </c>
    </row>
    <row r="949" spans="1:4" x14ac:dyDescent="0.25">
      <c r="A949" s="11"/>
      <c r="C949" t="str">
        <f t="shared" si="28"/>
        <v/>
      </c>
      <c r="D949" t="str">
        <f t="shared" si="29"/>
        <v/>
      </c>
    </row>
    <row r="950" spans="1:4" x14ac:dyDescent="0.25">
      <c r="A950" s="11"/>
      <c r="C950" t="str">
        <f t="shared" si="28"/>
        <v/>
      </c>
      <c r="D950" t="str">
        <f t="shared" si="29"/>
        <v/>
      </c>
    </row>
    <row r="951" spans="1:4" x14ac:dyDescent="0.25">
      <c r="A951" s="11"/>
      <c r="C951" t="str">
        <f t="shared" si="28"/>
        <v/>
      </c>
      <c r="D951" t="str">
        <f t="shared" si="29"/>
        <v/>
      </c>
    </row>
    <row r="952" spans="1:4" x14ac:dyDescent="0.25">
      <c r="A952" s="11"/>
      <c r="C952" t="str">
        <f t="shared" si="28"/>
        <v/>
      </c>
      <c r="D952" t="str">
        <f t="shared" si="29"/>
        <v/>
      </c>
    </row>
    <row r="953" spans="1:4" x14ac:dyDescent="0.25">
      <c r="A953" s="11"/>
      <c r="C953" t="str">
        <f t="shared" si="28"/>
        <v/>
      </c>
      <c r="D953" t="str">
        <f t="shared" si="29"/>
        <v/>
      </c>
    </row>
    <row r="954" spans="1:4" x14ac:dyDescent="0.25">
      <c r="A954" s="11"/>
      <c r="C954" t="str">
        <f t="shared" si="28"/>
        <v/>
      </c>
      <c r="D954" t="str">
        <f t="shared" si="29"/>
        <v/>
      </c>
    </row>
    <row r="955" spans="1:4" x14ac:dyDescent="0.25">
      <c r="A955" s="11"/>
      <c r="C955" t="str">
        <f t="shared" si="28"/>
        <v/>
      </c>
      <c r="D955" t="str">
        <f t="shared" si="29"/>
        <v/>
      </c>
    </row>
    <row r="956" spans="1:4" x14ac:dyDescent="0.25">
      <c r="A956" s="11"/>
      <c r="C956" t="str">
        <f t="shared" si="28"/>
        <v/>
      </c>
      <c r="D956" t="str">
        <f t="shared" si="29"/>
        <v/>
      </c>
    </row>
    <row r="957" spans="1:4" x14ac:dyDescent="0.25">
      <c r="A957" s="11"/>
      <c r="C957" t="str">
        <f t="shared" si="28"/>
        <v/>
      </c>
      <c r="D957" t="str">
        <f t="shared" si="29"/>
        <v/>
      </c>
    </row>
    <row r="958" spans="1:4" x14ac:dyDescent="0.25">
      <c r="A958" s="11"/>
      <c r="C958" t="str">
        <f t="shared" si="28"/>
        <v/>
      </c>
      <c r="D958" t="str">
        <f t="shared" si="29"/>
        <v/>
      </c>
    </row>
    <row r="959" spans="1:4" x14ac:dyDescent="0.25">
      <c r="A959" s="11"/>
      <c r="C959" t="str">
        <f t="shared" si="28"/>
        <v/>
      </c>
      <c r="D959" t="str">
        <f t="shared" si="29"/>
        <v/>
      </c>
    </row>
    <row r="960" spans="1:4" x14ac:dyDescent="0.25">
      <c r="A960" s="11"/>
      <c r="C960" t="str">
        <f t="shared" si="28"/>
        <v/>
      </c>
      <c r="D960" t="str">
        <f t="shared" si="29"/>
        <v/>
      </c>
    </row>
    <row r="961" spans="1:4" x14ac:dyDescent="0.25">
      <c r="A961" s="11"/>
      <c r="C961" t="str">
        <f t="shared" si="28"/>
        <v/>
      </c>
      <c r="D961" t="str">
        <f t="shared" si="29"/>
        <v/>
      </c>
    </row>
    <row r="962" spans="1:4" x14ac:dyDescent="0.25">
      <c r="A962" s="11"/>
      <c r="C962" t="str">
        <f t="shared" si="28"/>
        <v/>
      </c>
      <c r="D962" t="str">
        <f t="shared" si="29"/>
        <v/>
      </c>
    </row>
    <row r="963" spans="1:4" x14ac:dyDescent="0.25">
      <c r="A963" s="11"/>
      <c r="C963" t="str">
        <f t="shared" ref="C963:C1010" si="30">IF(A963="", "", YEAR(A963))</f>
        <v/>
      </c>
      <c r="D963" t="str">
        <f t="shared" ref="D963:D1026" si="31">IF(A963="", "", TEXT(A963, "MMMM"))</f>
        <v/>
      </c>
    </row>
    <row r="964" spans="1:4" x14ac:dyDescent="0.25">
      <c r="A964" s="11"/>
      <c r="C964" t="str">
        <f t="shared" si="30"/>
        <v/>
      </c>
      <c r="D964" t="str">
        <f t="shared" si="31"/>
        <v/>
      </c>
    </row>
    <row r="965" spans="1:4" x14ac:dyDescent="0.25">
      <c r="A965" s="11"/>
      <c r="C965" t="str">
        <f t="shared" si="30"/>
        <v/>
      </c>
      <c r="D965" t="str">
        <f t="shared" si="31"/>
        <v/>
      </c>
    </row>
    <row r="966" spans="1:4" x14ac:dyDescent="0.25">
      <c r="A966" s="11"/>
      <c r="C966" t="str">
        <f t="shared" si="30"/>
        <v/>
      </c>
      <c r="D966" t="str">
        <f t="shared" si="31"/>
        <v/>
      </c>
    </row>
    <row r="967" spans="1:4" x14ac:dyDescent="0.25">
      <c r="A967" s="11"/>
      <c r="C967" t="str">
        <f t="shared" si="30"/>
        <v/>
      </c>
      <c r="D967" t="str">
        <f t="shared" si="31"/>
        <v/>
      </c>
    </row>
    <row r="968" spans="1:4" x14ac:dyDescent="0.25">
      <c r="A968" s="11"/>
      <c r="C968" t="str">
        <f t="shared" si="30"/>
        <v/>
      </c>
      <c r="D968" t="str">
        <f t="shared" si="31"/>
        <v/>
      </c>
    </row>
    <row r="969" spans="1:4" x14ac:dyDescent="0.25">
      <c r="A969" s="11"/>
      <c r="C969" t="str">
        <f t="shared" si="30"/>
        <v/>
      </c>
      <c r="D969" t="str">
        <f t="shared" si="31"/>
        <v/>
      </c>
    </row>
    <row r="970" spans="1:4" x14ac:dyDescent="0.25">
      <c r="A970" s="11"/>
      <c r="C970" t="str">
        <f t="shared" si="30"/>
        <v/>
      </c>
      <c r="D970" t="str">
        <f t="shared" si="31"/>
        <v/>
      </c>
    </row>
    <row r="971" spans="1:4" x14ac:dyDescent="0.25">
      <c r="A971" s="11"/>
      <c r="C971" t="str">
        <f t="shared" si="30"/>
        <v/>
      </c>
      <c r="D971" t="str">
        <f t="shared" si="31"/>
        <v/>
      </c>
    </row>
    <row r="972" spans="1:4" x14ac:dyDescent="0.25">
      <c r="A972" s="11"/>
      <c r="C972" t="str">
        <f t="shared" si="30"/>
        <v/>
      </c>
      <c r="D972" t="str">
        <f t="shared" si="31"/>
        <v/>
      </c>
    </row>
    <row r="973" spans="1:4" x14ac:dyDescent="0.25">
      <c r="A973" s="11"/>
      <c r="C973" t="str">
        <f t="shared" si="30"/>
        <v/>
      </c>
      <c r="D973" t="str">
        <f t="shared" si="31"/>
        <v/>
      </c>
    </row>
    <row r="974" spans="1:4" x14ac:dyDescent="0.25">
      <c r="A974" s="11"/>
      <c r="C974" t="str">
        <f t="shared" si="30"/>
        <v/>
      </c>
      <c r="D974" t="str">
        <f t="shared" si="31"/>
        <v/>
      </c>
    </row>
    <row r="975" spans="1:4" x14ac:dyDescent="0.25">
      <c r="A975" s="11"/>
      <c r="C975" t="str">
        <f t="shared" si="30"/>
        <v/>
      </c>
      <c r="D975" t="str">
        <f t="shared" si="31"/>
        <v/>
      </c>
    </row>
    <row r="976" spans="1:4" x14ac:dyDescent="0.25">
      <c r="A976" s="11"/>
      <c r="C976" t="str">
        <f t="shared" si="30"/>
        <v/>
      </c>
      <c r="D976" t="str">
        <f t="shared" si="31"/>
        <v/>
      </c>
    </row>
    <row r="977" spans="1:4" x14ac:dyDescent="0.25">
      <c r="A977" s="11"/>
      <c r="C977" t="str">
        <f t="shared" si="30"/>
        <v/>
      </c>
      <c r="D977" t="str">
        <f t="shared" si="31"/>
        <v/>
      </c>
    </row>
    <row r="978" spans="1:4" x14ac:dyDescent="0.25">
      <c r="A978" s="11"/>
      <c r="C978" t="str">
        <f t="shared" si="30"/>
        <v/>
      </c>
      <c r="D978" t="str">
        <f t="shared" si="31"/>
        <v/>
      </c>
    </row>
    <row r="979" spans="1:4" x14ac:dyDescent="0.25">
      <c r="A979" s="11"/>
      <c r="C979" t="str">
        <f t="shared" si="30"/>
        <v/>
      </c>
      <c r="D979" t="str">
        <f t="shared" si="31"/>
        <v/>
      </c>
    </row>
    <row r="980" spans="1:4" x14ac:dyDescent="0.25">
      <c r="A980" s="11"/>
      <c r="C980" t="str">
        <f t="shared" si="30"/>
        <v/>
      </c>
      <c r="D980" t="str">
        <f t="shared" si="31"/>
        <v/>
      </c>
    </row>
    <row r="981" spans="1:4" x14ac:dyDescent="0.25">
      <c r="A981" s="11"/>
      <c r="C981" t="str">
        <f t="shared" si="30"/>
        <v/>
      </c>
      <c r="D981" t="str">
        <f t="shared" si="31"/>
        <v/>
      </c>
    </row>
    <row r="982" spans="1:4" x14ac:dyDescent="0.25">
      <c r="A982" s="11"/>
      <c r="C982" t="str">
        <f t="shared" si="30"/>
        <v/>
      </c>
      <c r="D982" t="str">
        <f t="shared" si="31"/>
        <v/>
      </c>
    </row>
    <row r="983" spans="1:4" x14ac:dyDescent="0.25">
      <c r="A983" s="11"/>
      <c r="C983" t="str">
        <f t="shared" si="30"/>
        <v/>
      </c>
      <c r="D983" t="str">
        <f t="shared" si="31"/>
        <v/>
      </c>
    </row>
    <row r="984" spans="1:4" x14ac:dyDescent="0.25">
      <c r="A984" s="11"/>
      <c r="C984" t="str">
        <f t="shared" si="30"/>
        <v/>
      </c>
      <c r="D984" t="str">
        <f t="shared" si="31"/>
        <v/>
      </c>
    </row>
    <row r="985" spans="1:4" x14ac:dyDescent="0.25">
      <c r="A985" s="11"/>
      <c r="C985" t="str">
        <f t="shared" si="30"/>
        <v/>
      </c>
      <c r="D985" t="str">
        <f t="shared" si="31"/>
        <v/>
      </c>
    </row>
    <row r="986" spans="1:4" x14ac:dyDescent="0.25">
      <c r="A986" s="11"/>
      <c r="C986" t="str">
        <f t="shared" si="30"/>
        <v/>
      </c>
      <c r="D986" t="str">
        <f t="shared" si="31"/>
        <v/>
      </c>
    </row>
    <row r="987" spans="1:4" x14ac:dyDescent="0.25">
      <c r="A987" s="11"/>
      <c r="C987" t="str">
        <f t="shared" si="30"/>
        <v/>
      </c>
      <c r="D987" t="str">
        <f t="shared" si="31"/>
        <v/>
      </c>
    </row>
    <row r="988" spans="1:4" x14ac:dyDescent="0.25">
      <c r="A988" s="11"/>
      <c r="C988" t="str">
        <f t="shared" si="30"/>
        <v/>
      </c>
      <c r="D988" t="str">
        <f t="shared" si="31"/>
        <v/>
      </c>
    </row>
    <row r="989" spans="1:4" x14ac:dyDescent="0.25">
      <c r="A989" s="11"/>
      <c r="C989" t="str">
        <f t="shared" si="30"/>
        <v/>
      </c>
      <c r="D989" t="str">
        <f t="shared" si="31"/>
        <v/>
      </c>
    </row>
    <row r="990" spans="1:4" x14ac:dyDescent="0.25">
      <c r="A990" s="11"/>
      <c r="C990" t="str">
        <f t="shared" si="30"/>
        <v/>
      </c>
      <c r="D990" t="str">
        <f t="shared" si="31"/>
        <v/>
      </c>
    </row>
    <row r="991" spans="1:4" x14ac:dyDescent="0.25">
      <c r="A991" s="11"/>
      <c r="C991" t="str">
        <f t="shared" si="30"/>
        <v/>
      </c>
      <c r="D991" t="str">
        <f t="shared" si="31"/>
        <v/>
      </c>
    </row>
    <row r="992" spans="1:4" x14ac:dyDescent="0.25">
      <c r="A992" s="11"/>
      <c r="C992" t="str">
        <f t="shared" si="30"/>
        <v/>
      </c>
      <c r="D992" t="str">
        <f t="shared" si="31"/>
        <v/>
      </c>
    </row>
    <row r="993" spans="1:4" x14ac:dyDescent="0.25">
      <c r="A993" s="11"/>
      <c r="C993" t="str">
        <f t="shared" si="30"/>
        <v/>
      </c>
      <c r="D993" t="str">
        <f t="shared" si="31"/>
        <v/>
      </c>
    </row>
    <row r="994" spans="1:4" x14ac:dyDescent="0.25">
      <c r="A994" s="11"/>
      <c r="C994" t="str">
        <f t="shared" si="30"/>
        <v/>
      </c>
      <c r="D994" t="str">
        <f t="shared" si="31"/>
        <v/>
      </c>
    </row>
    <row r="995" spans="1:4" x14ac:dyDescent="0.25">
      <c r="A995" s="11"/>
      <c r="C995" t="str">
        <f t="shared" si="30"/>
        <v/>
      </c>
      <c r="D995" t="str">
        <f t="shared" si="31"/>
        <v/>
      </c>
    </row>
    <row r="996" spans="1:4" x14ac:dyDescent="0.25">
      <c r="A996" s="11"/>
      <c r="C996" t="str">
        <f t="shared" si="30"/>
        <v/>
      </c>
      <c r="D996" t="str">
        <f t="shared" si="31"/>
        <v/>
      </c>
    </row>
    <row r="997" spans="1:4" x14ac:dyDescent="0.25">
      <c r="A997" s="11"/>
      <c r="C997" t="str">
        <f t="shared" si="30"/>
        <v/>
      </c>
      <c r="D997" t="str">
        <f t="shared" si="31"/>
        <v/>
      </c>
    </row>
    <row r="998" spans="1:4" x14ac:dyDescent="0.25">
      <c r="A998" s="11"/>
      <c r="C998" t="str">
        <f t="shared" si="30"/>
        <v/>
      </c>
      <c r="D998" t="str">
        <f t="shared" si="31"/>
        <v/>
      </c>
    </row>
    <row r="999" spans="1:4" x14ac:dyDescent="0.25">
      <c r="A999" s="11"/>
      <c r="C999" t="str">
        <f t="shared" si="30"/>
        <v/>
      </c>
      <c r="D999" t="str">
        <f t="shared" si="31"/>
        <v/>
      </c>
    </row>
    <row r="1000" spans="1:4" x14ac:dyDescent="0.25">
      <c r="A1000" s="11"/>
      <c r="C1000" t="str">
        <f t="shared" si="30"/>
        <v/>
      </c>
      <c r="D1000" t="str">
        <f t="shared" si="31"/>
        <v/>
      </c>
    </row>
    <row r="1001" spans="1:4" x14ac:dyDescent="0.25">
      <c r="A1001" s="11"/>
      <c r="C1001" t="str">
        <f t="shared" si="30"/>
        <v/>
      </c>
      <c r="D1001" t="str">
        <f t="shared" si="31"/>
        <v/>
      </c>
    </row>
    <row r="1002" spans="1:4" x14ac:dyDescent="0.25">
      <c r="A1002" s="11"/>
      <c r="C1002" t="str">
        <f t="shared" si="30"/>
        <v/>
      </c>
      <c r="D1002" t="str">
        <f t="shared" si="31"/>
        <v/>
      </c>
    </row>
    <row r="1003" spans="1:4" x14ac:dyDescent="0.25">
      <c r="A1003" s="11"/>
      <c r="C1003" t="str">
        <f t="shared" si="30"/>
        <v/>
      </c>
      <c r="D1003" t="str">
        <f t="shared" si="31"/>
        <v/>
      </c>
    </row>
    <row r="1004" spans="1:4" x14ac:dyDescent="0.25">
      <c r="A1004" s="11"/>
      <c r="C1004" t="str">
        <f t="shared" si="30"/>
        <v/>
      </c>
      <c r="D1004" t="str">
        <f t="shared" si="31"/>
        <v/>
      </c>
    </row>
    <row r="1005" spans="1:4" x14ac:dyDescent="0.25">
      <c r="A1005" s="11"/>
      <c r="C1005" t="str">
        <f t="shared" si="30"/>
        <v/>
      </c>
      <c r="D1005" t="str">
        <f t="shared" si="31"/>
        <v/>
      </c>
    </row>
    <row r="1006" spans="1:4" x14ac:dyDescent="0.25">
      <c r="A1006" s="11"/>
      <c r="C1006" t="str">
        <f t="shared" si="30"/>
        <v/>
      </c>
      <c r="D1006" t="str">
        <f t="shared" si="31"/>
        <v/>
      </c>
    </row>
    <row r="1007" spans="1:4" x14ac:dyDescent="0.25">
      <c r="A1007" s="11"/>
      <c r="C1007" t="str">
        <f t="shared" si="30"/>
        <v/>
      </c>
      <c r="D1007" t="str">
        <f t="shared" si="31"/>
        <v/>
      </c>
    </row>
    <row r="1008" spans="1:4" x14ac:dyDescent="0.25">
      <c r="A1008" s="11"/>
      <c r="C1008" t="str">
        <f t="shared" si="30"/>
        <v/>
      </c>
      <c r="D1008" t="str">
        <f t="shared" si="31"/>
        <v/>
      </c>
    </row>
    <row r="1009" spans="1:4" x14ac:dyDescent="0.25">
      <c r="A1009" s="11"/>
      <c r="C1009" t="str">
        <f t="shared" si="30"/>
        <v/>
      </c>
      <c r="D1009" t="str">
        <f t="shared" si="31"/>
        <v/>
      </c>
    </row>
    <row r="1010" spans="1:4" x14ac:dyDescent="0.25">
      <c r="A1010" s="11"/>
      <c r="C1010" t="str">
        <f t="shared" si="30"/>
        <v/>
      </c>
      <c r="D1010" t="str">
        <f t="shared" si="31"/>
        <v/>
      </c>
    </row>
    <row r="1011" spans="1:4" x14ac:dyDescent="0.25">
      <c r="A1011" s="11"/>
      <c r="C1011" t="str">
        <f>IF(A1011="", "", YEAR(A1011))</f>
        <v/>
      </c>
      <c r="D1011" t="str">
        <f t="shared" si="31"/>
        <v/>
      </c>
    </row>
    <row r="1012" spans="1:4" x14ac:dyDescent="0.25">
      <c r="A1012" s="11"/>
      <c r="C1012" t="str">
        <f t="shared" ref="C1012:C1075" si="32">IF(A1012="", "", YEAR(A1012))</f>
        <v/>
      </c>
      <c r="D1012" t="str">
        <f t="shared" si="31"/>
        <v/>
      </c>
    </row>
    <row r="1013" spans="1:4" x14ac:dyDescent="0.25">
      <c r="A1013" s="11"/>
      <c r="C1013" t="str">
        <f t="shared" si="32"/>
        <v/>
      </c>
      <c r="D1013" t="str">
        <f t="shared" si="31"/>
        <v/>
      </c>
    </row>
    <row r="1014" spans="1:4" x14ac:dyDescent="0.25">
      <c r="A1014" s="11"/>
      <c r="C1014" t="str">
        <f t="shared" si="32"/>
        <v/>
      </c>
      <c r="D1014" t="str">
        <f t="shared" si="31"/>
        <v/>
      </c>
    </row>
    <row r="1015" spans="1:4" x14ac:dyDescent="0.25">
      <c r="A1015" s="11"/>
      <c r="C1015" t="str">
        <f t="shared" si="32"/>
        <v/>
      </c>
      <c r="D1015" t="str">
        <f t="shared" si="31"/>
        <v/>
      </c>
    </row>
    <row r="1016" spans="1:4" x14ac:dyDescent="0.25">
      <c r="A1016" s="11"/>
      <c r="C1016" t="str">
        <f t="shared" si="32"/>
        <v/>
      </c>
      <c r="D1016" t="str">
        <f t="shared" si="31"/>
        <v/>
      </c>
    </row>
    <row r="1017" spans="1:4" x14ac:dyDescent="0.25">
      <c r="A1017" s="11"/>
      <c r="C1017" t="str">
        <f t="shared" si="32"/>
        <v/>
      </c>
      <c r="D1017" t="str">
        <f t="shared" si="31"/>
        <v/>
      </c>
    </row>
    <row r="1018" spans="1:4" x14ac:dyDescent="0.25">
      <c r="A1018" s="11"/>
      <c r="C1018" t="str">
        <f t="shared" si="32"/>
        <v/>
      </c>
      <c r="D1018" t="str">
        <f t="shared" si="31"/>
        <v/>
      </c>
    </row>
    <row r="1019" spans="1:4" x14ac:dyDescent="0.25">
      <c r="A1019" s="11"/>
      <c r="C1019" t="str">
        <f t="shared" si="32"/>
        <v/>
      </c>
      <c r="D1019" t="str">
        <f t="shared" si="31"/>
        <v/>
      </c>
    </row>
    <row r="1020" spans="1:4" x14ac:dyDescent="0.25">
      <c r="A1020" s="11"/>
      <c r="C1020" t="str">
        <f t="shared" si="32"/>
        <v/>
      </c>
      <c r="D1020" t="str">
        <f t="shared" si="31"/>
        <v/>
      </c>
    </row>
    <row r="1021" spans="1:4" x14ac:dyDescent="0.25">
      <c r="A1021" s="11"/>
      <c r="C1021" t="str">
        <f t="shared" si="32"/>
        <v/>
      </c>
      <c r="D1021" t="str">
        <f t="shared" si="31"/>
        <v/>
      </c>
    </row>
    <row r="1022" spans="1:4" x14ac:dyDescent="0.25">
      <c r="A1022" s="11"/>
      <c r="C1022" t="str">
        <f t="shared" si="32"/>
        <v/>
      </c>
      <c r="D1022" t="str">
        <f t="shared" si="31"/>
        <v/>
      </c>
    </row>
    <row r="1023" spans="1:4" x14ac:dyDescent="0.25">
      <c r="A1023" s="11"/>
      <c r="C1023" t="str">
        <f t="shared" si="32"/>
        <v/>
      </c>
      <c r="D1023" t="str">
        <f t="shared" si="31"/>
        <v/>
      </c>
    </row>
    <row r="1024" spans="1:4" x14ac:dyDescent="0.25">
      <c r="A1024" s="11"/>
      <c r="C1024" t="str">
        <f t="shared" si="32"/>
        <v/>
      </c>
      <c r="D1024" t="str">
        <f t="shared" si="31"/>
        <v/>
      </c>
    </row>
    <row r="1025" spans="1:4" x14ac:dyDescent="0.25">
      <c r="A1025" s="11"/>
      <c r="C1025" t="str">
        <f t="shared" si="32"/>
        <v/>
      </c>
      <c r="D1025" t="str">
        <f t="shared" si="31"/>
        <v/>
      </c>
    </row>
    <row r="1026" spans="1:4" x14ac:dyDescent="0.25">
      <c r="A1026" s="11"/>
      <c r="C1026" t="str">
        <f t="shared" si="32"/>
        <v/>
      </c>
      <c r="D1026" t="str">
        <f t="shared" si="31"/>
        <v/>
      </c>
    </row>
    <row r="1027" spans="1:4" x14ac:dyDescent="0.25">
      <c r="A1027" s="11"/>
      <c r="C1027" t="str">
        <f t="shared" si="32"/>
        <v/>
      </c>
      <c r="D1027" t="str">
        <f t="shared" ref="D1027:D1090" si="33">IF(A1027="", "", TEXT(A1027, "MMMM"))</f>
        <v/>
      </c>
    </row>
    <row r="1028" spans="1:4" x14ac:dyDescent="0.25">
      <c r="A1028" s="11"/>
      <c r="C1028" t="str">
        <f t="shared" si="32"/>
        <v/>
      </c>
      <c r="D1028" t="str">
        <f t="shared" si="33"/>
        <v/>
      </c>
    </row>
    <row r="1029" spans="1:4" x14ac:dyDescent="0.25">
      <c r="A1029" s="11"/>
      <c r="C1029" t="str">
        <f t="shared" si="32"/>
        <v/>
      </c>
      <c r="D1029" t="str">
        <f t="shared" si="33"/>
        <v/>
      </c>
    </row>
    <row r="1030" spans="1:4" x14ac:dyDescent="0.25">
      <c r="A1030" s="11"/>
      <c r="C1030" t="str">
        <f t="shared" si="32"/>
        <v/>
      </c>
      <c r="D1030" t="str">
        <f t="shared" si="33"/>
        <v/>
      </c>
    </row>
    <row r="1031" spans="1:4" x14ac:dyDescent="0.25">
      <c r="A1031" s="11"/>
      <c r="C1031" t="str">
        <f t="shared" si="32"/>
        <v/>
      </c>
      <c r="D1031" t="str">
        <f t="shared" si="33"/>
        <v/>
      </c>
    </row>
    <row r="1032" spans="1:4" x14ac:dyDescent="0.25">
      <c r="A1032" s="11"/>
      <c r="C1032" t="str">
        <f t="shared" si="32"/>
        <v/>
      </c>
      <c r="D1032" t="str">
        <f t="shared" si="33"/>
        <v/>
      </c>
    </row>
    <row r="1033" spans="1:4" x14ac:dyDescent="0.25">
      <c r="A1033" s="11"/>
      <c r="C1033" t="str">
        <f t="shared" si="32"/>
        <v/>
      </c>
      <c r="D1033" t="str">
        <f t="shared" si="33"/>
        <v/>
      </c>
    </row>
    <row r="1034" spans="1:4" x14ac:dyDescent="0.25">
      <c r="A1034" s="11"/>
      <c r="C1034" t="str">
        <f t="shared" si="32"/>
        <v/>
      </c>
      <c r="D1034" t="str">
        <f t="shared" si="33"/>
        <v/>
      </c>
    </row>
    <row r="1035" spans="1:4" x14ac:dyDescent="0.25">
      <c r="A1035" s="11"/>
      <c r="C1035" t="str">
        <f t="shared" si="32"/>
        <v/>
      </c>
      <c r="D1035" t="str">
        <f t="shared" si="33"/>
        <v/>
      </c>
    </row>
    <row r="1036" spans="1:4" x14ac:dyDescent="0.25">
      <c r="A1036" s="11"/>
      <c r="C1036" t="str">
        <f t="shared" si="32"/>
        <v/>
      </c>
      <c r="D1036" t="str">
        <f t="shared" si="33"/>
        <v/>
      </c>
    </row>
    <row r="1037" spans="1:4" x14ac:dyDescent="0.25">
      <c r="A1037" s="11"/>
      <c r="C1037" t="str">
        <f t="shared" si="32"/>
        <v/>
      </c>
      <c r="D1037" t="str">
        <f t="shared" si="33"/>
        <v/>
      </c>
    </row>
    <row r="1038" spans="1:4" x14ac:dyDescent="0.25">
      <c r="A1038" s="11"/>
      <c r="C1038" t="str">
        <f t="shared" si="32"/>
        <v/>
      </c>
      <c r="D1038" t="str">
        <f t="shared" si="33"/>
        <v/>
      </c>
    </row>
    <row r="1039" spans="1:4" x14ac:dyDescent="0.25">
      <c r="A1039" s="11"/>
      <c r="C1039" t="str">
        <f t="shared" si="32"/>
        <v/>
      </c>
      <c r="D1039" t="str">
        <f t="shared" si="33"/>
        <v/>
      </c>
    </row>
    <row r="1040" spans="1:4" x14ac:dyDescent="0.25">
      <c r="A1040" s="11"/>
      <c r="C1040" t="str">
        <f t="shared" si="32"/>
        <v/>
      </c>
      <c r="D1040" t="str">
        <f t="shared" si="33"/>
        <v/>
      </c>
    </row>
    <row r="1041" spans="1:4" x14ac:dyDescent="0.25">
      <c r="A1041" s="11"/>
      <c r="C1041" t="str">
        <f t="shared" si="32"/>
        <v/>
      </c>
      <c r="D1041" t="str">
        <f t="shared" si="33"/>
        <v/>
      </c>
    </row>
    <row r="1042" spans="1:4" x14ac:dyDescent="0.25">
      <c r="A1042" s="11"/>
      <c r="C1042" t="str">
        <f t="shared" si="32"/>
        <v/>
      </c>
      <c r="D1042" t="str">
        <f t="shared" si="33"/>
        <v/>
      </c>
    </row>
    <row r="1043" spans="1:4" x14ac:dyDescent="0.25">
      <c r="A1043" s="11"/>
      <c r="C1043" t="str">
        <f t="shared" si="32"/>
        <v/>
      </c>
      <c r="D1043" t="str">
        <f t="shared" si="33"/>
        <v/>
      </c>
    </row>
    <row r="1044" spans="1:4" x14ac:dyDescent="0.25">
      <c r="A1044" s="11"/>
      <c r="C1044" t="str">
        <f t="shared" si="32"/>
        <v/>
      </c>
      <c r="D1044" t="str">
        <f t="shared" si="33"/>
        <v/>
      </c>
    </row>
    <row r="1045" spans="1:4" x14ac:dyDescent="0.25">
      <c r="A1045" s="11"/>
      <c r="C1045" t="str">
        <f t="shared" si="32"/>
        <v/>
      </c>
      <c r="D1045" t="str">
        <f t="shared" si="33"/>
        <v/>
      </c>
    </row>
    <row r="1046" spans="1:4" x14ac:dyDescent="0.25">
      <c r="A1046" s="11"/>
      <c r="C1046" t="str">
        <f t="shared" si="32"/>
        <v/>
      </c>
      <c r="D1046" t="str">
        <f t="shared" si="33"/>
        <v/>
      </c>
    </row>
    <row r="1047" spans="1:4" x14ac:dyDescent="0.25">
      <c r="A1047" s="11"/>
      <c r="C1047" t="str">
        <f t="shared" si="32"/>
        <v/>
      </c>
      <c r="D1047" t="str">
        <f t="shared" si="33"/>
        <v/>
      </c>
    </row>
    <row r="1048" spans="1:4" x14ac:dyDescent="0.25">
      <c r="A1048" s="11"/>
      <c r="C1048" t="str">
        <f t="shared" si="32"/>
        <v/>
      </c>
      <c r="D1048" t="str">
        <f t="shared" si="33"/>
        <v/>
      </c>
    </row>
    <row r="1049" spans="1:4" x14ac:dyDescent="0.25">
      <c r="A1049" s="11"/>
      <c r="C1049" t="str">
        <f t="shared" si="32"/>
        <v/>
      </c>
      <c r="D1049" t="str">
        <f t="shared" si="33"/>
        <v/>
      </c>
    </row>
    <row r="1050" spans="1:4" x14ac:dyDescent="0.25">
      <c r="A1050" s="11"/>
      <c r="C1050" t="str">
        <f t="shared" si="32"/>
        <v/>
      </c>
      <c r="D1050" t="str">
        <f t="shared" si="33"/>
        <v/>
      </c>
    </row>
    <row r="1051" spans="1:4" x14ac:dyDescent="0.25">
      <c r="A1051" s="11"/>
      <c r="C1051" t="str">
        <f t="shared" si="32"/>
        <v/>
      </c>
      <c r="D1051" t="str">
        <f t="shared" si="33"/>
        <v/>
      </c>
    </row>
    <row r="1052" spans="1:4" x14ac:dyDescent="0.25">
      <c r="A1052" s="11"/>
      <c r="C1052" t="str">
        <f t="shared" si="32"/>
        <v/>
      </c>
      <c r="D1052" t="str">
        <f t="shared" si="33"/>
        <v/>
      </c>
    </row>
    <row r="1053" spans="1:4" x14ac:dyDescent="0.25">
      <c r="A1053" s="11"/>
      <c r="C1053" t="str">
        <f t="shared" si="32"/>
        <v/>
      </c>
      <c r="D1053" t="str">
        <f t="shared" si="33"/>
        <v/>
      </c>
    </row>
    <row r="1054" spans="1:4" x14ac:dyDescent="0.25">
      <c r="A1054" s="11"/>
      <c r="C1054" t="str">
        <f t="shared" si="32"/>
        <v/>
      </c>
      <c r="D1054" t="str">
        <f t="shared" si="33"/>
        <v/>
      </c>
    </row>
    <row r="1055" spans="1:4" x14ac:dyDescent="0.25">
      <c r="A1055" s="11"/>
      <c r="C1055" t="str">
        <f t="shared" si="32"/>
        <v/>
      </c>
      <c r="D1055" t="str">
        <f t="shared" si="33"/>
        <v/>
      </c>
    </row>
    <row r="1056" spans="1:4" x14ac:dyDescent="0.25">
      <c r="A1056" s="11"/>
      <c r="C1056" t="str">
        <f t="shared" si="32"/>
        <v/>
      </c>
      <c r="D1056" t="str">
        <f t="shared" si="33"/>
        <v/>
      </c>
    </row>
    <row r="1057" spans="1:4" x14ac:dyDescent="0.25">
      <c r="A1057" s="11"/>
      <c r="C1057" t="str">
        <f t="shared" si="32"/>
        <v/>
      </c>
      <c r="D1057" t="str">
        <f t="shared" si="33"/>
        <v/>
      </c>
    </row>
    <row r="1058" spans="1:4" x14ac:dyDescent="0.25">
      <c r="A1058" s="11"/>
      <c r="C1058" t="str">
        <f t="shared" si="32"/>
        <v/>
      </c>
      <c r="D1058" t="str">
        <f t="shared" si="33"/>
        <v/>
      </c>
    </row>
    <row r="1059" spans="1:4" x14ac:dyDescent="0.25">
      <c r="A1059" s="11"/>
      <c r="C1059" t="str">
        <f t="shared" si="32"/>
        <v/>
      </c>
      <c r="D1059" t="str">
        <f t="shared" si="33"/>
        <v/>
      </c>
    </row>
    <row r="1060" spans="1:4" x14ac:dyDescent="0.25">
      <c r="A1060" s="11"/>
      <c r="C1060" t="str">
        <f t="shared" si="32"/>
        <v/>
      </c>
      <c r="D1060" t="str">
        <f t="shared" si="33"/>
        <v/>
      </c>
    </row>
    <row r="1061" spans="1:4" x14ac:dyDescent="0.25">
      <c r="A1061" s="11"/>
      <c r="C1061" t="str">
        <f t="shared" si="32"/>
        <v/>
      </c>
      <c r="D1061" t="str">
        <f t="shared" si="33"/>
        <v/>
      </c>
    </row>
    <row r="1062" spans="1:4" x14ac:dyDescent="0.25">
      <c r="A1062" s="11"/>
      <c r="C1062" t="str">
        <f t="shared" si="32"/>
        <v/>
      </c>
      <c r="D1062" t="str">
        <f t="shared" si="33"/>
        <v/>
      </c>
    </row>
    <row r="1063" spans="1:4" x14ac:dyDescent="0.25">
      <c r="A1063" s="11"/>
      <c r="C1063" t="str">
        <f t="shared" si="32"/>
        <v/>
      </c>
      <c r="D1063" t="str">
        <f t="shared" si="33"/>
        <v/>
      </c>
    </row>
    <row r="1064" spans="1:4" x14ac:dyDescent="0.25">
      <c r="A1064" s="11"/>
      <c r="C1064" t="str">
        <f t="shared" si="32"/>
        <v/>
      </c>
      <c r="D1064" t="str">
        <f t="shared" si="33"/>
        <v/>
      </c>
    </row>
    <row r="1065" spans="1:4" x14ac:dyDescent="0.25">
      <c r="A1065" s="11"/>
      <c r="C1065" t="str">
        <f t="shared" si="32"/>
        <v/>
      </c>
      <c r="D1065" t="str">
        <f t="shared" si="33"/>
        <v/>
      </c>
    </row>
    <row r="1066" spans="1:4" x14ac:dyDescent="0.25">
      <c r="A1066" s="11"/>
      <c r="C1066" t="str">
        <f t="shared" si="32"/>
        <v/>
      </c>
      <c r="D1066" t="str">
        <f t="shared" si="33"/>
        <v/>
      </c>
    </row>
    <row r="1067" spans="1:4" x14ac:dyDescent="0.25">
      <c r="A1067" s="11"/>
      <c r="C1067" t="str">
        <f t="shared" si="32"/>
        <v/>
      </c>
      <c r="D1067" t="str">
        <f t="shared" si="33"/>
        <v/>
      </c>
    </row>
    <row r="1068" spans="1:4" x14ac:dyDescent="0.25">
      <c r="A1068" s="11"/>
      <c r="C1068" t="str">
        <f t="shared" si="32"/>
        <v/>
      </c>
      <c r="D1068" t="str">
        <f t="shared" si="33"/>
        <v/>
      </c>
    </row>
    <row r="1069" spans="1:4" x14ac:dyDescent="0.25">
      <c r="A1069" s="11"/>
      <c r="C1069" t="str">
        <f t="shared" si="32"/>
        <v/>
      </c>
      <c r="D1069" t="str">
        <f t="shared" si="33"/>
        <v/>
      </c>
    </row>
    <row r="1070" spans="1:4" x14ac:dyDescent="0.25">
      <c r="A1070" s="11"/>
      <c r="C1070" t="str">
        <f t="shared" si="32"/>
        <v/>
      </c>
      <c r="D1070" t="str">
        <f t="shared" si="33"/>
        <v/>
      </c>
    </row>
    <row r="1071" spans="1:4" x14ac:dyDescent="0.25">
      <c r="A1071" s="11"/>
      <c r="C1071" t="str">
        <f t="shared" si="32"/>
        <v/>
      </c>
      <c r="D1071" t="str">
        <f t="shared" si="33"/>
        <v/>
      </c>
    </row>
    <row r="1072" spans="1:4" x14ac:dyDescent="0.25">
      <c r="A1072" s="11"/>
      <c r="C1072" t="str">
        <f t="shared" si="32"/>
        <v/>
      </c>
      <c r="D1072" t="str">
        <f t="shared" si="33"/>
        <v/>
      </c>
    </row>
    <row r="1073" spans="1:4" x14ac:dyDescent="0.25">
      <c r="A1073" s="11"/>
      <c r="C1073" t="str">
        <f t="shared" si="32"/>
        <v/>
      </c>
      <c r="D1073" t="str">
        <f t="shared" si="33"/>
        <v/>
      </c>
    </row>
    <row r="1074" spans="1:4" x14ac:dyDescent="0.25">
      <c r="A1074" s="11"/>
      <c r="C1074" t="str">
        <f t="shared" si="32"/>
        <v/>
      </c>
      <c r="D1074" t="str">
        <f t="shared" si="33"/>
        <v/>
      </c>
    </row>
    <row r="1075" spans="1:4" x14ac:dyDescent="0.25">
      <c r="A1075" s="11"/>
      <c r="C1075" t="str">
        <f t="shared" si="32"/>
        <v/>
      </c>
      <c r="D1075" t="str">
        <f t="shared" si="33"/>
        <v/>
      </c>
    </row>
    <row r="1076" spans="1:4" x14ac:dyDescent="0.25">
      <c r="A1076" s="11"/>
      <c r="C1076" t="str">
        <f t="shared" ref="C1076:C1139" si="34">IF(A1076="", "", YEAR(A1076))</f>
        <v/>
      </c>
      <c r="D1076" t="str">
        <f t="shared" si="33"/>
        <v/>
      </c>
    </row>
    <row r="1077" spans="1:4" x14ac:dyDescent="0.25">
      <c r="A1077" s="11"/>
      <c r="C1077" t="str">
        <f t="shared" si="34"/>
        <v/>
      </c>
      <c r="D1077" t="str">
        <f t="shared" si="33"/>
        <v/>
      </c>
    </row>
    <row r="1078" spans="1:4" x14ac:dyDescent="0.25">
      <c r="A1078" s="11"/>
      <c r="C1078" t="str">
        <f t="shared" si="34"/>
        <v/>
      </c>
      <c r="D1078" t="str">
        <f t="shared" si="33"/>
        <v/>
      </c>
    </row>
    <row r="1079" spans="1:4" x14ac:dyDescent="0.25">
      <c r="A1079" s="11"/>
      <c r="C1079" t="str">
        <f t="shared" si="34"/>
        <v/>
      </c>
      <c r="D1079" t="str">
        <f t="shared" si="33"/>
        <v/>
      </c>
    </row>
    <row r="1080" spans="1:4" x14ac:dyDescent="0.25">
      <c r="A1080" s="11"/>
      <c r="C1080" t="str">
        <f t="shared" si="34"/>
        <v/>
      </c>
      <c r="D1080" t="str">
        <f t="shared" si="33"/>
        <v/>
      </c>
    </row>
    <row r="1081" spans="1:4" x14ac:dyDescent="0.25">
      <c r="A1081" s="11"/>
      <c r="C1081" t="str">
        <f t="shared" si="34"/>
        <v/>
      </c>
      <c r="D1081" t="str">
        <f t="shared" si="33"/>
        <v/>
      </c>
    </row>
    <row r="1082" spans="1:4" x14ac:dyDescent="0.25">
      <c r="A1082" s="11"/>
      <c r="C1082" t="str">
        <f t="shared" si="34"/>
        <v/>
      </c>
      <c r="D1082" t="str">
        <f t="shared" si="33"/>
        <v/>
      </c>
    </row>
    <row r="1083" spans="1:4" x14ac:dyDescent="0.25">
      <c r="A1083" s="11"/>
      <c r="C1083" t="str">
        <f t="shared" si="34"/>
        <v/>
      </c>
      <c r="D1083" t="str">
        <f t="shared" si="33"/>
        <v/>
      </c>
    </row>
    <row r="1084" spans="1:4" x14ac:dyDescent="0.25">
      <c r="A1084" s="11"/>
      <c r="C1084" t="str">
        <f t="shared" si="34"/>
        <v/>
      </c>
      <c r="D1084" t="str">
        <f t="shared" si="33"/>
        <v/>
      </c>
    </row>
    <row r="1085" spans="1:4" x14ac:dyDescent="0.25">
      <c r="A1085" s="11"/>
      <c r="C1085" t="str">
        <f t="shared" si="34"/>
        <v/>
      </c>
      <c r="D1085" t="str">
        <f t="shared" si="33"/>
        <v/>
      </c>
    </row>
    <row r="1086" spans="1:4" x14ac:dyDescent="0.25">
      <c r="A1086" s="11"/>
      <c r="C1086" t="str">
        <f t="shared" si="34"/>
        <v/>
      </c>
      <c r="D1086" t="str">
        <f t="shared" si="33"/>
        <v/>
      </c>
    </row>
    <row r="1087" spans="1:4" x14ac:dyDescent="0.25">
      <c r="A1087" s="11"/>
      <c r="C1087" t="str">
        <f t="shared" si="34"/>
        <v/>
      </c>
      <c r="D1087" t="str">
        <f t="shared" si="33"/>
        <v/>
      </c>
    </row>
    <row r="1088" spans="1:4" x14ac:dyDescent="0.25">
      <c r="A1088" s="11"/>
      <c r="C1088" t="str">
        <f t="shared" si="34"/>
        <v/>
      </c>
      <c r="D1088" t="str">
        <f t="shared" si="33"/>
        <v/>
      </c>
    </row>
    <row r="1089" spans="1:4" x14ac:dyDescent="0.25">
      <c r="A1089" s="11"/>
      <c r="C1089" t="str">
        <f t="shared" si="34"/>
        <v/>
      </c>
      <c r="D1089" t="str">
        <f t="shared" si="33"/>
        <v/>
      </c>
    </row>
    <row r="1090" spans="1:4" x14ac:dyDescent="0.25">
      <c r="A1090" s="11"/>
      <c r="C1090" t="str">
        <f t="shared" si="34"/>
        <v/>
      </c>
      <c r="D1090" t="str">
        <f t="shared" si="33"/>
        <v/>
      </c>
    </row>
    <row r="1091" spans="1:4" x14ac:dyDescent="0.25">
      <c r="A1091" s="11"/>
      <c r="C1091" t="str">
        <f t="shared" si="34"/>
        <v/>
      </c>
      <c r="D1091" t="str">
        <f t="shared" ref="D1091:D1154" si="35">IF(A1091="", "", TEXT(A1091, "MMMM"))</f>
        <v/>
      </c>
    </row>
    <row r="1092" spans="1:4" x14ac:dyDescent="0.25">
      <c r="A1092" s="11"/>
      <c r="C1092" t="str">
        <f t="shared" si="34"/>
        <v/>
      </c>
      <c r="D1092" t="str">
        <f t="shared" si="35"/>
        <v/>
      </c>
    </row>
    <row r="1093" spans="1:4" x14ac:dyDescent="0.25">
      <c r="A1093" s="11"/>
      <c r="C1093" t="str">
        <f t="shared" si="34"/>
        <v/>
      </c>
      <c r="D1093" t="str">
        <f t="shared" si="35"/>
        <v/>
      </c>
    </row>
    <row r="1094" spans="1:4" x14ac:dyDescent="0.25">
      <c r="A1094" s="11"/>
      <c r="C1094" t="str">
        <f t="shared" si="34"/>
        <v/>
      </c>
      <c r="D1094" t="str">
        <f t="shared" si="35"/>
        <v/>
      </c>
    </row>
    <row r="1095" spans="1:4" x14ac:dyDescent="0.25">
      <c r="A1095" s="11"/>
      <c r="C1095" t="str">
        <f t="shared" si="34"/>
        <v/>
      </c>
      <c r="D1095" t="str">
        <f t="shared" si="35"/>
        <v/>
      </c>
    </row>
    <row r="1096" spans="1:4" x14ac:dyDescent="0.25">
      <c r="A1096" s="11"/>
      <c r="C1096" t="str">
        <f t="shared" si="34"/>
        <v/>
      </c>
      <c r="D1096" t="str">
        <f t="shared" si="35"/>
        <v/>
      </c>
    </row>
    <row r="1097" spans="1:4" x14ac:dyDescent="0.25">
      <c r="A1097" s="11"/>
      <c r="C1097" t="str">
        <f t="shared" si="34"/>
        <v/>
      </c>
      <c r="D1097" t="str">
        <f t="shared" si="35"/>
        <v/>
      </c>
    </row>
    <row r="1098" spans="1:4" x14ac:dyDescent="0.25">
      <c r="A1098" s="11"/>
      <c r="C1098" t="str">
        <f t="shared" si="34"/>
        <v/>
      </c>
      <c r="D1098" t="str">
        <f t="shared" si="35"/>
        <v/>
      </c>
    </row>
    <row r="1099" spans="1:4" x14ac:dyDescent="0.25">
      <c r="A1099" s="11"/>
      <c r="C1099" t="str">
        <f t="shared" si="34"/>
        <v/>
      </c>
      <c r="D1099" t="str">
        <f t="shared" si="35"/>
        <v/>
      </c>
    </row>
    <row r="1100" spans="1:4" x14ac:dyDescent="0.25">
      <c r="A1100" s="11"/>
      <c r="C1100" t="str">
        <f t="shared" si="34"/>
        <v/>
      </c>
      <c r="D1100" t="str">
        <f t="shared" si="35"/>
        <v/>
      </c>
    </row>
    <row r="1101" spans="1:4" x14ac:dyDescent="0.25">
      <c r="A1101" s="11"/>
      <c r="C1101" t="str">
        <f t="shared" si="34"/>
        <v/>
      </c>
      <c r="D1101" t="str">
        <f t="shared" si="35"/>
        <v/>
      </c>
    </row>
    <row r="1102" spans="1:4" x14ac:dyDescent="0.25">
      <c r="A1102" s="11"/>
      <c r="C1102" t="str">
        <f t="shared" si="34"/>
        <v/>
      </c>
      <c r="D1102" t="str">
        <f t="shared" si="35"/>
        <v/>
      </c>
    </row>
    <row r="1103" spans="1:4" x14ac:dyDescent="0.25">
      <c r="A1103" s="11"/>
      <c r="C1103" t="str">
        <f t="shared" si="34"/>
        <v/>
      </c>
      <c r="D1103" t="str">
        <f t="shared" si="35"/>
        <v/>
      </c>
    </row>
    <row r="1104" spans="1:4" x14ac:dyDescent="0.25">
      <c r="A1104" s="11"/>
      <c r="C1104" t="str">
        <f t="shared" si="34"/>
        <v/>
      </c>
      <c r="D1104" t="str">
        <f t="shared" si="35"/>
        <v/>
      </c>
    </row>
    <row r="1105" spans="1:4" x14ac:dyDescent="0.25">
      <c r="A1105" s="11"/>
      <c r="C1105" t="str">
        <f t="shared" si="34"/>
        <v/>
      </c>
      <c r="D1105" t="str">
        <f t="shared" si="35"/>
        <v/>
      </c>
    </row>
    <row r="1106" spans="1:4" x14ac:dyDescent="0.25">
      <c r="A1106" s="11"/>
      <c r="C1106" t="str">
        <f t="shared" si="34"/>
        <v/>
      </c>
      <c r="D1106" t="str">
        <f t="shared" si="35"/>
        <v/>
      </c>
    </row>
    <row r="1107" spans="1:4" x14ac:dyDescent="0.25">
      <c r="A1107" s="11"/>
      <c r="C1107" t="str">
        <f t="shared" si="34"/>
        <v/>
      </c>
      <c r="D1107" t="str">
        <f t="shared" si="35"/>
        <v/>
      </c>
    </row>
    <row r="1108" spans="1:4" x14ac:dyDescent="0.25">
      <c r="A1108" s="11"/>
      <c r="C1108" t="str">
        <f t="shared" si="34"/>
        <v/>
      </c>
      <c r="D1108" t="str">
        <f t="shared" si="35"/>
        <v/>
      </c>
    </row>
    <row r="1109" spans="1:4" x14ac:dyDescent="0.25">
      <c r="A1109" s="11"/>
      <c r="C1109" t="str">
        <f t="shared" si="34"/>
        <v/>
      </c>
      <c r="D1109" t="str">
        <f t="shared" si="35"/>
        <v/>
      </c>
    </row>
    <row r="1110" spans="1:4" x14ac:dyDescent="0.25">
      <c r="A1110" s="11"/>
      <c r="C1110" t="str">
        <f t="shared" si="34"/>
        <v/>
      </c>
      <c r="D1110" t="str">
        <f t="shared" si="35"/>
        <v/>
      </c>
    </row>
    <row r="1111" spans="1:4" x14ac:dyDescent="0.25">
      <c r="A1111" s="11"/>
      <c r="C1111" t="str">
        <f t="shared" si="34"/>
        <v/>
      </c>
      <c r="D1111" t="str">
        <f t="shared" si="35"/>
        <v/>
      </c>
    </row>
    <row r="1112" spans="1:4" x14ac:dyDescent="0.25">
      <c r="A1112" s="11"/>
      <c r="C1112" t="str">
        <f t="shared" si="34"/>
        <v/>
      </c>
      <c r="D1112" t="str">
        <f t="shared" si="35"/>
        <v/>
      </c>
    </row>
    <row r="1113" spans="1:4" x14ac:dyDescent="0.25">
      <c r="A1113" s="11"/>
      <c r="C1113" t="str">
        <f t="shared" si="34"/>
        <v/>
      </c>
      <c r="D1113" t="str">
        <f t="shared" si="35"/>
        <v/>
      </c>
    </row>
    <row r="1114" spans="1:4" x14ac:dyDescent="0.25">
      <c r="A1114" s="11"/>
      <c r="C1114" t="str">
        <f t="shared" si="34"/>
        <v/>
      </c>
      <c r="D1114" t="str">
        <f t="shared" si="35"/>
        <v/>
      </c>
    </row>
    <row r="1115" spans="1:4" x14ac:dyDescent="0.25">
      <c r="A1115" s="11"/>
      <c r="C1115" t="str">
        <f t="shared" si="34"/>
        <v/>
      </c>
      <c r="D1115" t="str">
        <f t="shared" si="35"/>
        <v/>
      </c>
    </row>
    <row r="1116" spans="1:4" x14ac:dyDescent="0.25">
      <c r="A1116" s="11"/>
      <c r="C1116" t="str">
        <f t="shared" si="34"/>
        <v/>
      </c>
      <c r="D1116" t="str">
        <f t="shared" si="35"/>
        <v/>
      </c>
    </row>
    <row r="1117" spans="1:4" x14ac:dyDescent="0.25">
      <c r="A1117" s="11"/>
      <c r="C1117" t="str">
        <f t="shared" si="34"/>
        <v/>
      </c>
      <c r="D1117" t="str">
        <f t="shared" si="35"/>
        <v/>
      </c>
    </row>
    <row r="1118" spans="1:4" x14ac:dyDescent="0.25">
      <c r="A1118" s="11"/>
      <c r="C1118" t="str">
        <f t="shared" si="34"/>
        <v/>
      </c>
      <c r="D1118" t="str">
        <f t="shared" si="35"/>
        <v/>
      </c>
    </row>
    <row r="1119" spans="1:4" x14ac:dyDescent="0.25">
      <c r="A1119" s="11"/>
      <c r="C1119" t="str">
        <f t="shared" si="34"/>
        <v/>
      </c>
      <c r="D1119" t="str">
        <f t="shared" si="35"/>
        <v/>
      </c>
    </row>
    <row r="1120" spans="1:4" x14ac:dyDescent="0.25">
      <c r="A1120" s="11"/>
      <c r="C1120" t="str">
        <f t="shared" si="34"/>
        <v/>
      </c>
      <c r="D1120" t="str">
        <f t="shared" si="35"/>
        <v/>
      </c>
    </row>
    <row r="1121" spans="1:4" x14ac:dyDescent="0.25">
      <c r="A1121" s="11"/>
      <c r="C1121" t="str">
        <f t="shared" si="34"/>
        <v/>
      </c>
      <c r="D1121" t="str">
        <f t="shared" si="35"/>
        <v/>
      </c>
    </row>
    <row r="1122" spans="1:4" x14ac:dyDescent="0.25">
      <c r="A1122" s="11"/>
      <c r="C1122" t="str">
        <f t="shared" si="34"/>
        <v/>
      </c>
      <c r="D1122" t="str">
        <f t="shared" si="35"/>
        <v/>
      </c>
    </row>
    <row r="1123" spans="1:4" x14ac:dyDescent="0.25">
      <c r="A1123" s="11"/>
      <c r="C1123" t="str">
        <f t="shared" si="34"/>
        <v/>
      </c>
      <c r="D1123" t="str">
        <f t="shared" si="35"/>
        <v/>
      </c>
    </row>
    <row r="1124" spans="1:4" x14ac:dyDescent="0.25">
      <c r="A1124" s="11"/>
      <c r="C1124" t="str">
        <f t="shared" si="34"/>
        <v/>
      </c>
      <c r="D1124" t="str">
        <f t="shared" si="35"/>
        <v/>
      </c>
    </row>
    <row r="1125" spans="1:4" x14ac:dyDescent="0.25">
      <c r="A1125" s="11"/>
      <c r="C1125" t="str">
        <f t="shared" si="34"/>
        <v/>
      </c>
      <c r="D1125" t="str">
        <f t="shared" si="35"/>
        <v/>
      </c>
    </row>
    <row r="1126" spans="1:4" x14ac:dyDescent="0.25">
      <c r="A1126" s="11"/>
      <c r="C1126" t="str">
        <f t="shared" si="34"/>
        <v/>
      </c>
      <c r="D1126" t="str">
        <f t="shared" si="35"/>
        <v/>
      </c>
    </row>
    <row r="1127" spans="1:4" x14ac:dyDescent="0.25">
      <c r="A1127" s="11"/>
      <c r="C1127" t="str">
        <f t="shared" si="34"/>
        <v/>
      </c>
      <c r="D1127" t="str">
        <f t="shared" si="35"/>
        <v/>
      </c>
    </row>
    <row r="1128" spans="1:4" x14ac:dyDescent="0.25">
      <c r="A1128" s="11"/>
      <c r="C1128" t="str">
        <f t="shared" si="34"/>
        <v/>
      </c>
      <c r="D1128" t="str">
        <f t="shared" si="35"/>
        <v/>
      </c>
    </row>
    <row r="1129" spans="1:4" x14ac:dyDescent="0.25">
      <c r="A1129" s="11"/>
      <c r="C1129" t="str">
        <f t="shared" si="34"/>
        <v/>
      </c>
      <c r="D1129" t="str">
        <f t="shared" si="35"/>
        <v/>
      </c>
    </row>
    <row r="1130" spans="1:4" x14ac:dyDescent="0.25">
      <c r="A1130" s="11"/>
      <c r="C1130" t="str">
        <f t="shared" si="34"/>
        <v/>
      </c>
      <c r="D1130" t="str">
        <f t="shared" si="35"/>
        <v/>
      </c>
    </row>
    <row r="1131" spans="1:4" x14ac:dyDescent="0.25">
      <c r="A1131" s="11"/>
      <c r="C1131" t="str">
        <f t="shared" si="34"/>
        <v/>
      </c>
      <c r="D1131" t="str">
        <f t="shared" si="35"/>
        <v/>
      </c>
    </row>
    <row r="1132" spans="1:4" x14ac:dyDescent="0.25">
      <c r="A1132" s="11"/>
      <c r="C1132" t="str">
        <f t="shared" si="34"/>
        <v/>
      </c>
      <c r="D1132" t="str">
        <f t="shared" si="35"/>
        <v/>
      </c>
    </row>
    <row r="1133" spans="1:4" x14ac:dyDescent="0.25">
      <c r="A1133" s="11"/>
      <c r="C1133" t="str">
        <f t="shared" si="34"/>
        <v/>
      </c>
      <c r="D1133" t="str">
        <f t="shared" si="35"/>
        <v/>
      </c>
    </row>
    <row r="1134" spans="1:4" x14ac:dyDescent="0.25">
      <c r="A1134" s="11"/>
      <c r="C1134" t="str">
        <f t="shared" si="34"/>
        <v/>
      </c>
      <c r="D1134" t="str">
        <f t="shared" si="35"/>
        <v/>
      </c>
    </row>
    <row r="1135" spans="1:4" x14ac:dyDescent="0.25">
      <c r="A1135" s="11"/>
      <c r="C1135" t="str">
        <f t="shared" si="34"/>
        <v/>
      </c>
      <c r="D1135" t="str">
        <f t="shared" si="35"/>
        <v/>
      </c>
    </row>
    <row r="1136" spans="1:4" x14ac:dyDescent="0.25">
      <c r="A1136" s="11"/>
      <c r="C1136" t="str">
        <f t="shared" si="34"/>
        <v/>
      </c>
      <c r="D1136" t="str">
        <f t="shared" si="35"/>
        <v/>
      </c>
    </row>
    <row r="1137" spans="1:4" x14ac:dyDescent="0.25">
      <c r="A1137" s="11"/>
      <c r="C1137" t="str">
        <f t="shared" si="34"/>
        <v/>
      </c>
      <c r="D1137" t="str">
        <f t="shared" si="35"/>
        <v/>
      </c>
    </row>
    <row r="1138" spans="1:4" x14ac:dyDescent="0.25">
      <c r="A1138" s="11"/>
      <c r="C1138" t="str">
        <f t="shared" si="34"/>
        <v/>
      </c>
      <c r="D1138" t="str">
        <f t="shared" si="35"/>
        <v/>
      </c>
    </row>
    <row r="1139" spans="1:4" x14ac:dyDescent="0.25">
      <c r="A1139" s="11"/>
      <c r="C1139" t="str">
        <f t="shared" si="34"/>
        <v/>
      </c>
      <c r="D1139" t="str">
        <f t="shared" si="35"/>
        <v/>
      </c>
    </row>
    <row r="1140" spans="1:4" x14ac:dyDescent="0.25">
      <c r="A1140" s="11"/>
      <c r="C1140" t="str">
        <f t="shared" ref="C1140:C1203" si="36">IF(A1140="", "", YEAR(A1140))</f>
        <v/>
      </c>
      <c r="D1140" t="str">
        <f t="shared" si="35"/>
        <v/>
      </c>
    </row>
    <row r="1141" spans="1:4" x14ac:dyDescent="0.25">
      <c r="A1141" s="11"/>
      <c r="C1141" t="str">
        <f t="shared" si="36"/>
        <v/>
      </c>
      <c r="D1141" t="str">
        <f t="shared" si="35"/>
        <v/>
      </c>
    </row>
    <row r="1142" spans="1:4" x14ac:dyDescent="0.25">
      <c r="A1142" s="11"/>
      <c r="C1142" t="str">
        <f t="shared" si="36"/>
        <v/>
      </c>
      <c r="D1142" t="str">
        <f t="shared" si="35"/>
        <v/>
      </c>
    </row>
    <row r="1143" spans="1:4" x14ac:dyDescent="0.25">
      <c r="A1143" s="11"/>
      <c r="C1143" t="str">
        <f t="shared" si="36"/>
        <v/>
      </c>
      <c r="D1143" t="str">
        <f t="shared" si="35"/>
        <v/>
      </c>
    </row>
    <row r="1144" spans="1:4" x14ac:dyDescent="0.25">
      <c r="A1144" s="11"/>
      <c r="C1144" t="str">
        <f t="shared" si="36"/>
        <v/>
      </c>
      <c r="D1144" t="str">
        <f t="shared" si="35"/>
        <v/>
      </c>
    </row>
    <row r="1145" spans="1:4" x14ac:dyDescent="0.25">
      <c r="A1145" s="11"/>
      <c r="C1145" t="str">
        <f t="shared" si="36"/>
        <v/>
      </c>
      <c r="D1145" t="str">
        <f t="shared" si="35"/>
        <v/>
      </c>
    </row>
    <row r="1146" spans="1:4" x14ac:dyDescent="0.25">
      <c r="A1146" s="11"/>
      <c r="C1146" t="str">
        <f t="shared" si="36"/>
        <v/>
      </c>
      <c r="D1146" t="str">
        <f t="shared" si="35"/>
        <v/>
      </c>
    </row>
    <row r="1147" spans="1:4" x14ac:dyDescent="0.25">
      <c r="C1147" t="str">
        <f t="shared" si="36"/>
        <v/>
      </c>
      <c r="D1147" t="str">
        <f t="shared" si="35"/>
        <v/>
      </c>
    </row>
    <row r="1148" spans="1:4" x14ac:dyDescent="0.25">
      <c r="C1148" t="str">
        <f t="shared" si="36"/>
        <v/>
      </c>
      <c r="D1148" t="str">
        <f t="shared" si="35"/>
        <v/>
      </c>
    </row>
    <row r="1149" spans="1:4" x14ac:dyDescent="0.25">
      <c r="C1149" t="str">
        <f t="shared" si="36"/>
        <v/>
      </c>
      <c r="D1149" t="str">
        <f t="shared" si="35"/>
        <v/>
      </c>
    </row>
    <row r="1150" spans="1:4" x14ac:dyDescent="0.25">
      <c r="C1150" t="str">
        <f t="shared" si="36"/>
        <v/>
      </c>
      <c r="D1150" t="str">
        <f t="shared" si="35"/>
        <v/>
      </c>
    </row>
    <row r="1151" spans="1:4" x14ac:dyDescent="0.25">
      <c r="C1151" t="str">
        <f t="shared" si="36"/>
        <v/>
      </c>
      <c r="D1151" t="str">
        <f t="shared" si="35"/>
        <v/>
      </c>
    </row>
    <row r="1152" spans="1:4" x14ac:dyDescent="0.25">
      <c r="C1152" t="str">
        <f t="shared" si="36"/>
        <v/>
      </c>
      <c r="D1152" t="str">
        <f t="shared" si="35"/>
        <v/>
      </c>
    </row>
    <row r="1153" spans="3:4" x14ac:dyDescent="0.25">
      <c r="C1153" t="str">
        <f t="shared" si="36"/>
        <v/>
      </c>
      <c r="D1153" t="str">
        <f t="shared" si="35"/>
        <v/>
      </c>
    </row>
    <row r="1154" spans="3:4" x14ac:dyDescent="0.25">
      <c r="C1154" t="str">
        <f t="shared" si="36"/>
        <v/>
      </c>
      <c r="D1154" t="str">
        <f t="shared" si="35"/>
        <v/>
      </c>
    </row>
    <row r="1155" spans="3:4" x14ac:dyDescent="0.25">
      <c r="C1155" t="str">
        <f t="shared" si="36"/>
        <v/>
      </c>
      <c r="D1155" t="str">
        <f t="shared" ref="D1155:D1218" si="37">IF(A1155="", "", TEXT(A1155, "MMMM"))</f>
        <v/>
      </c>
    </row>
    <row r="1156" spans="3:4" x14ac:dyDescent="0.25">
      <c r="C1156" t="str">
        <f t="shared" si="36"/>
        <v/>
      </c>
      <c r="D1156" t="str">
        <f t="shared" si="37"/>
        <v/>
      </c>
    </row>
    <row r="1157" spans="3:4" x14ac:dyDescent="0.25">
      <c r="C1157" t="str">
        <f t="shared" si="36"/>
        <v/>
      </c>
      <c r="D1157" t="str">
        <f t="shared" si="37"/>
        <v/>
      </c>
    </row>
    <row r="1158" spans="3:4" x14ac:dyDescent="0.25">
      <c r="C1158" t="str">
        <f t="shared" si="36"/>
        <v/>
      </c>
      <c r="D1158" t="str">
        <f t="shared" si="37"/>
        <v/>
      </c>
    </row>
    <row r="1159" spans="3:4" x14ac:dyDescent="0.25">
      <c r="C1159" t="str">
        <f t="shared" si="36"/>
        <v/>
      </c>
      <c r="D1159" t="str">
        <f t="shared" si="37"/>
        <v/>
      </c>
    </row>
    <row r="1160" spans="3:4" x14ac:dyDescent="0.25">
      <c r="C1160" t="str">
        <f t="shared" si="36"/>
        <v/>
      </c>
      <c r="D1160" t="str">
        <f t="shared" si="37"/>
        <v/>
      </c>
    </row>
    <row r="1161" spans="3:4" x14ac:dyDescent="0.25">
      <c r="C1161" t="str">
        <f t="shared" si="36"/>
        <v/>
      </c>
      <c r="D1161" t="str">
        <f t="shared" si="37"/>
        <v/>
      </c>
    </row>
    <row r="1162" spans="3:4" x14ac:dyDescent="0.25">
      <c r="C1162" t="str">
        <f t="shared" si="36"/>
        <v/>
      </c>
      <c r="D1162" t="str">
        <f t="shared" si="37"/>
        <v/>
      </c>
    </row>
    <row r="1163" spans="3:4" x14ac:dyDescent="0.25">
      <c r="C1163" t="str">
        <f t="shared" si="36"/>
        <v/>
      </c>
      <c r="D1163" t="str">
        <f t="shared" si="37"/>
        <v/>
      </c>
    </row>
    <row r="1164" spans="3:4" x14ac:dyDescent="0.25">
      <c r="C1164" t="str">
        <f t="shared" si="36"/>
        <v/>
      </c>
      <c r="D1164" t="str">
        <f t="shared" si="37"/>
        <v/>
      </c>
    </row>
    <row r="1165" spans="3:4" x14ac:dyDescent="0.25">
      <c r="C1165" t="str">
        <f t="shared" si="36"/>
        <v/>
      </c>
      <c r="D1165" t="str">
        <f t="shared" si="37"/>
        <v/>
      </c>
    </row>
    <row r="1166" spans="3:4" x14ac:dyDescent="0.25">
      <c r="C1166" t="str">
        <f t="shared" si="36"/>
        <v/>
      </c>
      <c r="D1166" t="str">
        <f t="shared" si="37"/>
        <v/>
      </c>
    </row>
    <row r="1167" spans="3:4" x14ac:dyDescent="0.25">
      <c r="C1167" t="str">
        <f t="shared" si="36"/>
        <v/>
      </c>
      <c r="D1167" t="str">
        <f t="shared" si="37"/>
        <v/>
      </c>
    </row>
    <row r="1168" spans="3:4" x14ac:dyDescent="0.25">
      <c r="C1168" t="str">
        <f t="shared" si="36"/>
        <v/>
      </c>
      <c r="D1168" t="str">
        <f t="shared" si="37"/>
        <v/>
      </c>
    </row>
    <row r="1169" spans="3:4" x14ac:dyDescent="0.25">
      <c r="C1169" t="str">
        <f t="shared" si="36"/>
        <v/>
      </c>
      <c r="D1169" t="str">
        <f t="shared" si="37"/>
        <v/>
      </c>
    </row>
    <row r="1170" spans="3:4" x14ac:dyDescent="0.25">
      <c r="C1170" t="str">
        <f t="shared" si="36"/>
        <v/>
      </c>
      <c r="D1170" t="str">
        <f t="shared" si="37"/>
        <v/>
      </c>
    </row>
    <row r="1171" spans="3:4" x14ac:dyDescent="0.25">
      <c r="C1171" t="str">
        <f t="shared" si="36"/>
        <v/>
      </c>
      <c r="D1171" t="str">
        <f t="shared" si="37"/>
        <v/>
      </c>
    </row>
    <row r="1172" spans="3:4" x14ac:dyDescent="0.25">
      <c r="C1172" t="str">
        <f t="shared" si="36"/>
        <v/>
      </c>
      <c r="D1172" t="str">
        <f t="shared" si="37"/>
        <v/>
      </c>
    </row>
    <row r="1173" spans="3:4" x14ac:dyDescent="0.25">
      <c r="C1173" t="str">
        <f t="shared" si="36"/>
        <v/>
      </c>
      <c r="D1173" t="str">
        <f t="shared" si="37"/>
        <v/>
      </c>
    </row>
    <row r="1174" spans="3:4" x14ac:dyDescent="0.25">
      <c r="C1174" t="str">
        <f t="shared" si="36"/>
        <v/>
      </c>
      <c r="D1174" t="str">
        <f t="shared" si="37"/>
        <v/>
      </c>
    </row>
    <row r="1175" spans="3:4" x14ac:dyDescent="0.25">
      <c r="C1175" t="str">
        <f t="shared" si="36"/>
        <v/>
      </c>
      <c r="D1175" t="str">
        <f t="shared" si="37"/>
        <v/>
      </c>
    </row>
    <row r="1176" spans="3:4" x14ac:dyDescent="0.25">
      <c r="C1176" t="str">
        <f t="shared" si="36"/>
        <v/>
      </c>
      <c r="D1176" t="str">
        <f t="shared" si="37"/>
        <v/>
      </c>
    </row>
    <row r="1177" spans="3:4" x14ac:dyDescent="0.25">
      <c r="C1177" t="str">
        <f t="shared" si="36"/>
        <v/>
      </c>
      <c r="D1177" t="str">
        <f t="shared" si="37"/>
        <v/>
      </c>
    </row>
    <row r="1178" spans="3:4" x14ac:dyDescent="0.25">
      <c r="C1178" t="str">
        <f t="shared" si="36"/>
        <v/>
      </c>
      <c r="D1178" t="str">
        <f t="shared" si="37"/>
        <v/>
      </c>
    </row>
    <row r="1179" spans="3:4" x14ac:dyDescent="0.25">
      <c r="C1179" t="str">
        <f t="shared" si="36"/>
        <v/>
      </c>
      <c r="D1179" t="str">
        <f t="shared" si="37"/>
        <v/>
      </c>
    </row>
    <row r="1180" spans="3:4" x14ac:dyDescent="0.25">
      <c r="C1180" t="str">
        <f t="shared" si="36"/>
        <v/>
      </c>
      <c r="D1180" t="str">
        <f t="shared" si="37"/>
        <v/>
      </c>
    </row>
    <row r="1181" spans="3:4" x14ac:dyDescent="0.25">
      <c r="C1181" t="str">
        <f t="shared" si="36"/>
        <v/>
      </c>
      <c r="D1181" t="str">
        <f t="shared" si="37"/>
        <v/>
      </c>
    </row>
    <row r="1182" spans="3:4" x14ac:dyDescent="0.25">
      <c r="C1182" t="str">
        <f t="shared" si="36"/>
        <v/>
      </c>
      <c r="D1182" t="str">
        <f t="shared" si="37"/>
        <v/>
      </c>
    </row>
    <row r="1183" spans="3:4" x14ac:dyDescent="0.25">
      <c r="C1183" t="str">
        <f t="shared" si="36"/>
        <v/>
      </c>
      <c r="D1183" t="str">
        <f t="shared" si="37"/>
        <v/>
      </c>
    </row>
    <row r="1184" spans="3:4" x14ac:dyDescent="0.25">
      <c r="C1184" t="str">
        <f t="shared" si="36"/>
        <v/>
      </c>
      <c r="D1184" t="str">
        <f t="shared" si="37"/>
        <v/>
      </c>
    </row>
    <row r="1185" spans="3:4" x14ac:dyDescent="0.25">
      <c r="C1185" t="str">
        <f t="shared" si="36"/>
        <v/>
      </c>
      <c r="D1185" t="str">
        <f t="shared" si="37"/>
        <v/>
      </c>
    </row>
    <row r="1186" spans="3:4" x14ac:dyDescent="0.25">
      <c r="C1186" t="str">
        <f t="shared" si="36"/>
        <v/>
      </c>
      <c r="D1186" t="str">
        <f t="shared" si="37"/>
        <v/>
      </c>
    </row>
    <row r="1187" spans="3:4" x14ac:dyDescent="0.25">
      <c r="C1187" t="str">
        <f t="shared" si="36"/>
        <v/>
      </c>
      <c r="D1187" t="str">
        <f t="shared" si="37"/>
        <v/>
      </c>
    </row>
    <row r="1188" spans="3:4" x14ac:dyDescent="0.25">
      <c r="C1188" t="str">
        <f t="shared" si="36"/>
        <v/>
      </c>
      <c r="D1188" t="str">
        <f t="shared" si="37"/>
        <v/>
      </c>
    </row>
    <row r="1189" spans="3:4" x14ac:dyDescent="0.25">
      <c r="C1189" t="str">
        <f t="shared" si="36"/>
        <v/>
      </c>
      <c r="D1189" t="str">
        <f t="shared" si="37"/>
        <v/>
      </c>
    </row>
    <row r="1190" spans="3:4" x14ac:dyDescent="0.25">
      <c r="C1190" t="str">
        <f t="shared" si="36"/>
        <v/>
      </c>
      <c r="D1190" t="str">
        <f t="shared" si="37"/>
        <v/>
      </c>
    </row>
    <row r="1191" spans="3:4" x14ac:dyDescent="0.25">
      <c r="C1191" t="str">
        <f t="shared" si="36"/>
        <v/>
      </c>
      <c r="D1191" t="str">
        <f t="shared" si="37"/>
        <v/>
      </c>
    </row>
    <row r="1192" spans="3:4" x14ac:dyDescent="0.25">
      <c r="C1192" t="str">
        <f t="shared" si="36"/>
        <v/>
      </c>
      <c r="D1192" t="str">
        <f t="shared" si="37"/>
        <v/>
      </c>
    </row>
    <row r="1193" spans="3:4" x14ac:dyDescent="0.25">
      <c r="C1193" t="str">
        <f t="shared" si="36"/>
        <v/>
      </c>
      <c r="D1193" t="str">
        <f t="shared" si="37"/>
        <v/>
      </c>
    </row>
    <row r="1194" spans="3:4" x14ac:dyDescent="0.25">
      <c r="C1194" t="str">
        <f t="shared" si="36"/>
        <v/>
      </c>
      <c r="D1194" t="str">
        <f t="shared" si="37"/>
        <v/>
      </c>
    </row>
    <row r="1195" spans="3:4" x14ac:dyDescent="0.25">
      <c r="C1195" t="str">
        <f t="shared" si="36"/>
        <v/>
      </c>
      <c r="D1195" t="str">
        <f t="shared" si="37"/>
        <v/>
      </c>
    </row>
    <row r="1196" spans="3:4" x14ac:dyDescent="0.25">
      <c r="C1196" t="str">
        <f t="shared" si="36"/>
        <v/>
      </c>
      <c r="D1196" t="str">
        <f t="shared" si="37"/>
        <v/>
      </c>
    </row>
    <row r="1197" spans="3:4" x14ac:dyDescent="0.25">
      <c r="C1197" t="str">
        <f t="shared" si="36"/>
        <v/>
      </c>
      <c r="D1197" t="str">
        <f t="shared" si="37"/>
        <v/>
      </c>
    </row>
    <row r="1198" spans="3:4" x14ac:dyDescent="0.25">
      <c r="C1198" t="str">
        <f t="shared" si="36"/>
        <v/>
      </c>
      <c r="D1198" t="str">
        <f t="shared" si="37"/>
        <v/>
      </c>
    </row>
    <row r="1199" spans="3:4" x14ac:dyDescent="0.25">
      <c r="C1199" t="str">
        <f t="shared" si="36"/>
        <v/>
      </c>
      <c r="D1199" t="str">
        <f t="shared" si="37"/>
        <v/>
      </c>
    </row>
    <row r="1200" spans="3:4" x14ac:dyDescent="0.25">
      <c r="C1200" t="str">
        <f t="shared" si="36"/>
        <v/>
      </c>
      <c r="D1200" t="str">
        <f t="shared" si="37"/>
        <v/>
      </c>
    </row>
    <row r="1201" spans="3:4" x14ac:dyDescent="0.25">
      <c r="C1201" t="str">
        <f t="shared" si="36"/>
        <v/>
      </c>
      <c r="D1201" t="str">
        <f t="shared" si="37"/>
        <v/>
      </c>
    </row>
    <row r="1202" spans="3:4" x14ac:dyDescent="0.25">
      <c r="C1202" t="str">
        <f t="shared" si="36"/>
        <v/>
      </c>
      <c r="D1202" t="str">
        <f t="shared" si="37"/>
        <v/>
      </c>
    </row>
    <row r="1203" spans="3:4" x14ac:dyDescent="0.25">
      <c r="C1203" t="str">
        <f t="shared" si="36"/>
        <v/>
      </c>
      <c r="D1203" t="str">
        <f t="shared" si="37"/>
        <v/>
      </c>
    </row>
    <row r="1204" spans="3:4" x14ac:dyDescent="0.25">
      <c r="C1204" t="str">
        <f t="shared" ref="C1204:C1267" si="38">IF(A1204="", "", YEAR(A1204))</f>
        <v/>
      </c>
      <c r="D1204" t="str">
        <f t="shared" si="37"/>
        <v/>
      </c>
    </row>
    <row r="1205" spans="3:4" x14ac:dyDescent="0.25">
      <c r="C1205" t="str">
        <f t="shared" si="38"/>
        <v/>
      </c>
      <c r="D1205" t="str">
        <f t="shared" si="37"/>
        <v/>
      </c>
    </row>
    <row r="1206" spans="3:4" x14ac:dyDescent="0.25">
      <c r="C1206" t="str">
        <f t="shared" si="38"/>
        <v/>
      </c>
      <c r="D1206" t="str">
        <f t="shared" si="37"/>
        <v/>
      </c>
    </row>
    <row r="1207" spans="3:4" x14ac:dyDescent="0.25">
      <c r="C1207" t="str">
        <f t="shared" si="38"/>
        <v/>
      </c>
      <c r="D1207" t="str">
        <f t="shared" si="37"/>
        <v/>
      </c>
    </row>
    <row r="1208" spans="3:4" x14ac:dyDescent="0.25">
      <c r="C1208" t="str">
        <f t="shared" si="38"/>
        <v/>
      </c>
      <c r="D1208" t="str">
        <f t="shared" si="37"/>
        <v/>
      </c>
    </row>
    <row r="1209" spans="3:4" x14ac:dyDescent="0.25">
      <c r="C1209" t="str">
        <f t="shared" si="38"/>
        <v/>
      </c>
      <c r="D1209" t="str">
        <f t="shared" si="37"/>
        <v/>
      </c>
    </row>
    <row r="1210" spans="3:4" x14ac:dyDescent="0.25">
      <c r="C1210" t="str">
        <f t="shared" si="38"/>
        <v/>
      </c>
      <c r="D1210" t="str">
        <f t="shared" si="37"/>
        <v/>
      </c>
    </row>
    <row r="1211" spans="3:4" x14ac:dyDescent="0.25">
      <c r="C1211" t="str">
        <f t="shared" si="38"/>
        <v/>
      </c>
      <c r="D1211" t="str">
        <f t="shared" si="37"/>
        <v/>
      </c>
    </row>
    <row r="1212" spans="3:4" x14ac:dyDescent="0.25">
      <c r="C1212" t="str">
        <f t="shared" si="38"/>
        <v/>
      </c>
      <c r="D1212" t="str">
        <f t="shared" si="37"/>
        <v/>
      </c>
    </row>
    <row r="1213" spans="3:4" x14ac:dyDescent="0.25">
      <c r="C1213" t="str">
        <f t="shared" si="38"/>
        <v/>
      </c>
      <c r="D1213" t="str">
        <f t="shared" si="37"/>
        <v/>
      </c>
    </row>
    <row r="1214" spans="3:4" x14ac:dyDescent="0.25">
      <c r="C1214" t="str">
        <f t="shared" si="38"/>
        <v/>
      </c>
      <c r="D1214" t="str">
        <f t="shared" si="37"/>
        <v/>
      </c>
    </row>
    <row r="1215" spans="3:4" x14ac:dyDescent="0.25">
      <c r="C1215" t="str">
        <f t="shared" si="38"/>
        <v/>
      </c>
      <c r="D1215" t="str">
        <f t="shared" si="37"/>
        <v/>
      </c>
    </row>
    <row r="1216" spans="3:4" x14ac:dyDescent="0.25">
      <c r="C1216" t="str">
        <f t="shared" si="38"/>
        <v/>
      </c>
      <c r="D1216" t="str">
        <f t="shared" si="37"/>
        <v/>
      </c>
    </row>
    <row r="1217" spans="3:4" x14ac:dyDescent="0.25">
      <c r="C1217" t="str">
        <f t="shared" si="38"/>
        <v/>
      </c>
      <c r="D1217" t="str">
        <f t="shared" si="37"/>
        <v/>
      </c>
    </row>
    <row r="1218" spans="3:4" x14ac:dyDescent="0.25">
      <c r="C1218" t="str">
        <f t="shared" si="38"/>
        <v/>
      </c>
      <c r="D1218" t="str">
        <f t="shared" si="37"/>
        <v/>
      </c>
    </row>
    <row r="1219" spans="3:4" x14ac:dyDescent="0.25">
      <c r="C1219" t="str">
        <f t="shared" si="38"/>
        <v/>
      </c>
      <c r="D1219" t="str">
        <f t="shared" ref="D1219:D1282" si="39">IF(A1219="", "", TEXT(A1219, "MMMM"))</f>
        <v/>
      </c>
    </row>
    <row r="1220" spans="3:4" x14ac:dyDescent="0.25">
      <c r="C1220" t="str">
        <f t="shared" si="38"/>
        <v/>
      </c>
      <c r="D1220" t="str">
        <f t="shared" si="39"/>
        <v/>
      </c>
    </row>
    <row r="1221" spans="3:4" x14ac:dyDescent="0.25">
      <c r="C1221" t="str">
        <f t="shared" si="38"/>
        <v/>
      </c>
      <c r="D1221" t="str">
        <f t="shared" si="39"/>
        <v/>
      </c>
    </row>
    <row r="1222" spans="3:4" x14ac:dyDescent="0.25">
      <c r="C1222" t="str">
        <f t="shared" si="38"/>
        <v/>
      </c>
      <c r="D1222" t="str">
        <f t="shared" si="39"/>
        <v/>
      </c>
    </row>
    <row r="1223" spans="3:4" x14ac:dyDescent="0.25">
      <c r="C1223" t="str">
        <f t="shared" si="38"/>
        <v/>
      </c>
      <c r="D1223" t="str">
        <f t="shared" si="39"/>
        <v/>
      </c>
    </row>
    <row r="1224" spans="3:4" x14ac:dyDescent="0.25">
      <c r="C1224" t="str">
        <f t="shared" si="38"/>
        <v/>
      </c>
      <c r="D1224" t="str">
        <f t="shared" si="39"/>
        <v/>
      </c>
    </row>
    <row r="1225" spans="3:4" x14ac:dyDescent="0.25">
      <c r="C1225" t="str">
        <f t="shared" si="38"/>
        <v/>
      </c>
      <c r="D1225" t="str">
        <f t="shared" si="39"/>
        <v/>
      </c>
    </row>
    <row r="1226" spans="3:4" x14ac:dyDescent="0.25">
      <c r="C1226" t="str">
        <f t="shared" si="38"/>
        <v/>
      </c>
      <c r="D1226" t="str">
        <f t="shared" si="39"/>
        <v/>
      </c>
    </row>
    <row r="1227" spans="3:4" x14ac:dyDescent="0.25">
      <c r="C1227" t="str">
        <f t="shared" si="38"/>
        <v/>
      </c>
      <c r="D1227" t="str">
        <f t="shared" si="39"/>
        <v/>
      </c>
    </row>
    <row r="1228" spans="3:4" x14ac:dyDescent="0.25">
      <c r="C1228" t="str">
        <f t="shared" si="38"/>
        <v/>
      </c>
      <c r="D1228" t="str">
        <f t="shared" si="39"/>
        <v/>
      </c>
    </row>
    <row r="1229" spans="3:4" x14ac:dyDescent="0.25">
      <c r="C1229" t="str">
        <f t="shared" si="38"/>
        <v/>
      </c>
      <c r="D1229" t="str">
        <f t="shared" si="39"/>
        <v/>
      </c>
    </row>
    <row r="1230" spans="3:4" x14ac:dyDescent="0.25">
      <c r="C1230" t="str">
        <f t="shared" si="38"/>
        <v/>
      </c>
      <c r="D1230" t="str">
        <f t="shared" si="39"/>
        <v/>
      </c>
    </row>
    <row r="1231" spans="3:4" x14ac:dyDescent="0.25">
      <c r="C1231" t="str">
        <f t="shared" si="38"/>
        <v/>
      </c>
      <c r="D1231" t="str">
        <f t="shared" si="39"/>
        <v/>
      </c>
    </row>
    <row r="1232" spans="3:4" x14ac:dyDescent="0.25">
      <c r="C1232" t="str">
        <f t="shared" si="38"/>
        <v/>
      </c>
      <c r="D1232" t="str">
        <f t="shared" si="39"/>
        <v/>
      </c>
    </row>
    <row r="1233" spans="3:4" x14ac:dyDescent="0.25">
      <c r="C1233" t="str">
        <f t="shared" si="38"/>
        <v/>
      </c>
      <c r="D1233" t="str">
        <f t="shared" si="39"/>
        <v/>
      </c>
    </row>
    <row r="1234" spans="3:4" x14ac:dyDescent="0.25">
      <c r="C1234" t="str">
        <f t="shared" si="38"/>
        <v/>
      </c>
      <c r="D1234" t="str">
        <f t="shared" si="39"/>
        <v/>
      </c>
    </row>
    <row r="1235" spans="3:4" x14ac:dyDescent="0.25">
      <c r="C1235" t="str">
        <f t="shared" si="38"/>
        <v/>
      </c>
      <c r="D1235" t="str">
        <f t="shared" si="39"/>
        <v/>
      </c>
    </row>
    <row r="1236" spans="3:4" x14ac:dyDescent="0.25">
      <c r="C1236" t="str">
        <f t="shared" si="38"/>
        <v/>
      </c>
      <c r="D1236" t="str">
        <f t="shared" si="39"/>
        <v/>
      </c>
    </row>
    <row r="1237" spans="3:4" x14ac:dyDescent="0.25">
      <c r="C1237" t="str">
        <f t="shared" si="38"/>
        <v/>
      </c>
      <c r="D1237" t="str">
        <f t="shared" si="39"/>
        <v/>
      </c>
    </row>
    <row r="1238" spans="3:4" x14ac:dyDescent="0.25">
      <c r="C1238" t="str">
        <f t="shared" si="38"/>
        <v/>
      </c>
      <c r="D1238" t="str">
        <f t="shared" si="39"/>
        <v/>
      </c>
    </row>
    <row r="1239" spans="3:4" x14ac:dyDescent="0.25">
      <c r="C1239" t="str">
        <f t="shared" si="38"/>
        <v/>
      </c>
      <c r="D1239" t="str">
        <f t="shared" si="39"/>
        <v/>
      </c>
    </row>
    <row r="1240" spans="3:4" x14ac:dyDescent="0.25">
      <c r="C1240" t="str">
        <f t="shared" si="38"/>
        <v/>
      </c>
      <c r="D1240" t="str">
        <f t="shared" si="39"/>
        <v/>
      </c>
    </row>
    <row r="1241" spans="3:4" x14ac:dyDescent="0.25">
      <c r="C1241" t="str">
        <f t="shared" si="38"/>
        <v/>
      </c>
      <c r="D1241" t="str">
        <f t="shared" si="39"/>
        <v/>
      </c>
    </row>
    <row r="1242" spans="3:4" x14ac:dyDescent="0.25">
      <c r="C1242" t="str">
        <f t="shared" si="38"/>
        <v/>
      </c>
      <c r="D1242" t="str">
        <f t="shared" si="39"/>
        <v/>
      </c>
    </row>
    <row r="1243" spans="3:4" x14ac:dyDescent="0.25">
      <c r="C1243" t="str">
        <f t="shared" si="38"/>
        <v/>
      </c>
      <c r="D1243" t="str">
        <f t="shared" si="39"/>
        <v/>
      </c>
    </row>
    <row r="1244" spans="3:4" x14ac:dyDescent="0.25">
      <c r="C1244" t="str">
        <f t="shared" si="38"/>
        <v/>
      </c>
      <c r="D1244" t="str">
        <f t="shared" si="39"/>
        <v/>
      </c>
    </row>
    <row r="1245" spans="3:4" x14ac:dyDescent="0.25">
      <c r="C1245" t="str">
        <f t="shared" si="38"/>
        <v/>
      </c>
      <c r="D1245" t="str">
        <f t="shared" si="39"/>
        <v/>
      </c>
    </row>
    <row r="1246" spans="3:4" x14ac:dyDescent="0.25">
      <c r="C1246" t="str">
        <f t="shared" si="38"/>
        <v/>
      </c>
      <c r="D1246" t="str">
        <f t="shared" si="39"/>
        <v/>
      </c>
    </row>
    <row r="1247" spans="3:4" x14ac:dyDescent="0.25">
      <c r="C1247" t="str">
        <f t="shared" si="38"/>
        <v/>
      </c>
      <c r="D1247" t="str">
        <f t="shared" si="39"/>
        <v/>
      </c>
    </row>
    <row r="1248" spans="3:4" x14ac:dyDescent="0.25">
      <c r="C1248" t="str">
        <f t="shared" si="38"/>
        <v/>
      </c>
      <c r="D1248" t="str">
        <f t="shared" si="39"/>
        <v/>
      </c>
    </row>
    <row r="1249" spans="3:4" x14ac:dyDescent="0.25">
      <c r="C1249" t="str">
        <f t="shared" si="38"/>
        <v/>
      </c>
      <c r="D1249" t="str">
        <f t="shared" si="39"/>
        <v/>
      </c>
    </row>
    <row r="1250" spans="3:4" x14ac:dyDescent="0.25">
      <c r="C1250" t="str">
        <f t="shared" si="38"/>
        <v/>
      </c>
      <c r="D1250" t="str">
        <f t="shared" si="39"/>
        <v/>
      </c>
    </row>
    <row r="1251" spans="3:4" x14ac:dyDescent="0.25">
      <c r="C1251" t="str">
        <f t="shared" si="38"/>
        <v/>
      </c>
      <c r="D1251" t="str">
        <f t="shared" si="39"/>
        <v/>
      </c>
    </row>
    <row r="1252" spans="3:4" x14ac:dyDescent="0.25">
      <c r="C1252" t="str">
        <f t="shared" si="38"/>
        <v/>
      </c>
      <c r="D1252" t="str">
        <f t="shared" si="39"/>
        <v/>
      </c>
    </row>
    <row r="1253" spans="3:4" x14ac:dyDescent="0.25">
      <c r="C1253" t="str">
        <f t="shared" si="38"/>
        <v/>
      </c>
      <c r="D1253" t="str">
        <f t="shared" si="39"/>
        <v/>
      </c>
    </row>
    <row r="1254" spans="3:4" x14ac:dyDescent="0.25">
      <c r="C1254" t="str">
        <f t="shared" si="38"/>
        <v/>
      </c>
      <c r="D1254" t="str">
        <f t="shared" si="39"/>
        <v/>
      </c>
    </row>
    <row r="1255" spans="3:4" x14ac:dyDescent="0.25">
      <c r="C1255" t="str">
        <f t="shared" si="38"/>
        <v/>
      </c>
      <c r="D1255" t="str">
        <f t="shared" si="39"/>
        <v/>
      </c>
    </row>
    <row r="1256" spans="3:4" x14ac:dyDescent="0.25">
      <c r="C1256" t="str">
        <f t="shared" si="38"/>
        <v/>
      </c>
      <c r="D1256" t="str">
        <f t="shared" si="39"/>
        <v/>
      </c>
    </row>
    <row r="1257" spans="3:4" x14ac:dyDescent="0.25">
      <c r="C1257" t="str">
        <f t="shared" si="38"/>
        <v/>
      </c>
      <c r="D1257" t="str">
        <f t="shared" si="39"/>
        <v/>
      </c>
    </row>
    <row r="1258" spans="3:4" x14ac:dyDescent="0.25">
      <c r="C1258" t="str">
        <f t="shared" si="38"/>
        <v/>
      </c>
      <c r="D1258" t="str">
        <f t="shared" si="39"/>
        <v/>
      </c>
    </row>
    <row r="1259" spans="3:4" x14ac:dyDescent="0.25">
      <c r="C1259" t="str">
        <f t="shared" si="38"/>
        <v/>
      </c>
      <c r="D1259" t="str">
        <f t="shared" si="39"/>
        <v/>
      </c>
    </row>
    <row r="1260" spans="3:4" x14ac:dyDescent="0.25">
      <c r="C1260" t="str">
        <f t="shared" si="38"/>
        <v/>
      </c>
      <c r="D1260" t="str">
        <f t="shared" si="39"/>
        <v/>
      </c>
    </row>
    <row r="1261" spans="3:4" x14ac:dyDescent="0.25">
      <c r="C1261" t="str">
        <f t="shared" si="38"/>
        <v/>
      </c>
      <c r="D1261" t="str">
        <f t="shared" si="39"/>
        <v/>
      </c>
    </row>
    <row r="1262" spans="3:4" x14ac:dyDescent="0.25">
      <c r="C1262" t="str">
        <f t="shared" si="38"/>
        <v/>
      </c>
      <c r="D1262" t="str">
        <f t="shared" si="39"/>
        <v/>
      </c>
    </row>
    <row r="1263" spans="3:4" x14ac:dyDescent="0.25">
      <c r="C1263" t="str">
        <f t="shared" si="38"/>
        <v/>
      </c>
      <c r="D1263" t="str">
        <f t="shared" si="39"/>
        <v/>
      </c>
    </row>
    <row r="1264" spans="3:4" x14ac:dyDescent="0.25">
      <c r="C1264" t="str">
        <f t="shared" si="38"/>
        <v/>
      </c>
      <c r="D1264" t="str">
        <f t="shared" si="39"/>
        <v/>
      </c>
    </row>
    <row r="1265" spans="3:4" x14ac:dyDescent="0.25">
      <c r="C1265" t="str">
        <f t="shared" si="38"/>
        <v/>
      </c>
      <c r="D1265" t="str">
        <f t="shared" si="39"/>
        <v/>
      </c>
    </row>
    <row r="1266" spans="3:4" x14ac:dyDescent="0.25">
      <c r="C1266" t="str">
        <f t="shared" si="38"/>
        <v/>
      </c>
      <c r="D1266" t="str">
        <f t="shared" si="39"/>
        <v/>
      </c>
    </row>
    <row r="1267" spans="3:4" x14ac:dyDescent="0.25">
      <c r="C1267" t="str">
        <f t="shared" si="38"/>
        <v/>
      </c>
      <c r="D1267" t="str">
        <f t="shared" si="39"/>
        <v/>
      </c>
    </row>
    <row r="1268" spans="3:4" x14ac:dyDescent="0.25">
      <c r="C1268" t="str">
        <f t="shared" ref="C1268:C1331" si="40">IF(A1268="", "", YEAR(A1268))</f>
        <v/>
      </c>
      <c r="D1268" t="str">
        <f t="shared" si="39"/>
        <v/>
      </c>
    </row>
    <row r="1269" spans="3:4" x14ac:dyDescent="0.25">
      <c r="C1269" t="str">
        <f t="shared" si="40"/>
        <v/>
      </c>
      <c r="D1269" t="str">
        <f t="shared" si="39"/>
        <v/>
      </c>
    </row>
    <row r="1270" spans="3:4" x14ac:dyDescent="0.25">
      <c r="C1270" t="str">
        <f t="shared" si="40"/>
        <v/>
      </c>
      <c r="D1270" t="str">
        <f t="shared" si="39"/>
        <v/>
      </c>
    </row>
    <row r="1271" spans="3:4" x14ac:dyDescent="0.25">
      <c r="C1271" t="str">
        <f t="shared" si="40"/>
        <v/>
      </c>
      <c r="D1271" t="str">
        <f t="shared" si="39"/>
        <v/>
      </c>
    </row>
    <row r="1272" spans="3:4" x14ac:dyDescent="0.25">
      <c r="C1272" t="str">
        <f t="shared" si="40"/>
        <v/>
      </c>
      <c r="D1272" t="str">
        <f t="shared" si="39"/>
        <v/>
      </c>
    </row>
    <row r="1273" spans="3:4" x14ac:dyDescent="0.25">
      <c r="C1273" t="str">
        <f t="shared" si="40"/>
        <v/>
      </c>
      <c r="D1273" t="str">
        <f t="shared" si="39"/>
        <v/>
      </c>
    </row>
    <row r="1274" spans="3:4" x14ac:dyDescent="0.25">
      <c r="C1274" t="str">
        <f t="shared" si="40"/>
        <v/>
      </c>
      <c r="D1274" t="str">
        <f t="shared" si="39"/>
        <v/>
      </c>
    </row>
    <row r="1275" spans="3:4" x14ac:dyDescent="0.25">
      <c r="C1275" t="str">
        <f t="shared" si="40"/>
        <v/>
      </c>
      <c r="D1275" t="str">
        <f t="shared" si="39"/>
        <v/>
      </c>
    </row>
    <row r="1276" spans="3:4" x14ac:dyDescent="0.25">
      <c r="C1276" t="str">
        <f t="shared" si="40"/>
        <v/>
      </c>
      <c r="D1276" t="str">
        <f t="shared" si="39"/>
        <v/>
      </c>
    </row>
    <row r="1277" spans="3:4" x14ac:dyDescent="0.25">
      <c r="C1277" t="str">
        <f t="shared" si="40"/>
        <v/>
      </c>
      <c r="D1277" t="str">
        <f t="shared" si="39"/>
        <v/>
      </c>
    </row>
    <row r="1278" spans="3:4" x14ac:dyDescent="0.25">
      <c r="C1278" t="str">
        <f t="shared" si="40"/>
        <v/>
      </c>
      <c r="D1278" t="str">
        <f t="shared" si="39"/>
        <v/>
      </c>
    </row>
    <row r="1279" spans="3:4" x14ac:dyDescent="0.25">
      <c r="C1279" t="str">
        <f t="shared" si="40"/>
        <v/>
      </c>
      <c r="D1279" t="str">
        <f t="shared" si="39"/>
        <v/>
      </c>
    </row>
    <row r="1280" spans="3:4" x14ac:dyDescent="0.25">
      <c r="C1280" t="str">
        <f t="shared" si="40"/>
        <v/>
      </c>
      <c r="D1280" t="str">
        <f t="shared" si="39"/>
        <v/>
      </c>
    </row>
    <row r="1281" spans="3:4" x14ac:dyDescent="0.25">
      <c r="C1281" t="str">
        <f t="shared" si="40"/>
        <v/>
      </c>
      <c r="D1281" t="str">
        <f t="shared" si="39"/>
        <v/>
      </c>
    </row>
    <row r="1282" spans="3:4" x14ac:dyDescent="0.25">
      <c r="C1282" t="str">
        <f t="shared" si="40"/>
        <v/>
      </c>
      <c r="D1282" t="str">
        <f t="shared" si="39"/>
        <v/>
      </c>
    </row>
    <row r="1283" spans="3:4" x14ac:dyDescent="0.25">
      <c r="C1283" t="str">
        <f t="shared" si="40"/>
        <v/>
      </c>
      <c r="D1283" t="str">
        <f t="shared" ref="D1283:D1346" si="41">IF(A1283="", "", TEXT(A1283, "MMMM"))</f>
        <v/>
      </c>
    </row>
    <row r="1284" spans="3:4" x14ac:dyDescent="0.25">
      <c r="C1284" t="str">
        <f t="shared" si="40"/>
        <v/>
      </c>
      <c r="D1284" t="str">
        <f t="shared" si="41"/>
        <v/>
      </c>
    </row>
    <row r="1285" spans="3:4" x14ac:dyDescent="0.25">
      <c r="C1285" t="str">
        <f t="shared" si="40"/>
        <v/>
      </c>
      <c r="D1285" t="str">
        <f t="shared" si="41"/>
        <v/>
      </c>
    </row>
    <row r="1286" spans="3:4" x14ac:dyDescent="0.25">
      <c r="C1286" t="str">
        <f t="shared" si="40"/>
        <v/>
      </c>
      <c r="D1286" t="str">
        <f t="shared" si="41"/>
        <v/>
      </c>
    </row>
    <row r="1287" spans="3:4" x14ac:dyDescent="0.25">
      <c r="C1287" t="str">
        <f t="shared" si="40"/>
        <v/>
      </c>
      <c r="D1287" t="str">
        <f t="shared" si="41"/>
        <v/>
      </c>
    </row>
    <row r="1288" spans="3:4" x14ac:dyDescent="0.25">
      <c r="C1288" t="str">
        <f t="shared" si="40"/>
        <v/>
      </c>
      <c r="D1288" t="str">
        <f t="shared" si="41"/>
        <v/>
      </c>
    </row>
    <row r="1289" spans="3:4" x14ac:dyDescent="0.25">
      <c r="C1289" t="str">
        <f t="shared" si="40"/>
        <v/>
      </c>
      <c r="D1289" t="str">
        <f t="shared" si="41"/>
        <v/>
      </c>
    </row>
    <row r="1290" spans="3:4" x14ac:dyDescent="0.25">
      <c r="C1290" t="str">
        <f t="shared" si="40"/>
        <v/>
      </c>
      <c r="D1290" t="str">
        <f t="shared" si="41"/>
        <v/>
      </c>
    </row>
    <row r="1291" spans="3:4" x14ac:dyDescent="0.25">
      <c r="C1291" t="str">
        <f t="shared" si="40"/>
        <v/>
      </c>
      <c r="D1291" t="str">
        <f t="shared" si="41"/>
        <v/>
      </c>
    </row>
    <row r="1292" spans="3:4" x14ac:dyDescent="0.25">
      <c r="C1292" t="str">
        <f t="shared" si="40"/>
        <v/>
      </c>
      <c r="D1292" t="str">
        <f t="shared" si="41"/>
        <v/>
      </c>
    </row>
    <row r="1293" spans="3:4" x14ac:dyDescent="0.25">
      <c r="C1293" t="str">
        <f t="shared" si="40"/>
        <v/>
      </c>
      <c r="D1293" t="str">
        <f t="shared" si="41"/>
        <v/>
      </c>
    </row>
    <row r="1294" spans="3:4" x14ac:dyDescent="0.25">
      <c r="C1294" t="str">
        <f t="shared" si="40"/>
        <v/>
      </c>
      <c r="D1294" t="str">
        <f t="shared" si="41"/>
        <v/>
      </c>
    </row>
    <row r="1295" spans="3:4" x14ac:dyDescent="0.25">
      <c r="C1295" t="str">
        <f t="shared" si="40"/>
        <v/>
      </c>
      <c r="D1295" t="str">
        <f t="shared" si="41"/>
        <v/>
      </c>
    </row>
    <row r="1296" spans="3:4" x14ac:dyDescent="0.25">
      <c r="C1296" t="str">
        <f t="shared" si="40"/>
        <v/>
      </c>
      <c r="D1296" t="str">
        <f t="shared" si="41"/>
        <v/>
      </c>
    </row>
    <row r="1297" spans="3:4" x14ac:dyDescent="0.25">
      <c r="C1297" t="str">
        <f t="shared" si="40"/>
        <v/>
      </c>
      <c r="D1297" t="str">
        <f t="shared" si="41"/>
        <v/>
      </c>
    </row>
    <row r="1298" spans="3:4" x14ac:dyDescent="0.25">
      <c r="C1298" t="str">
        <f t="shared" si="40"/>
        <v/>
      </c>
      <c r="D1298" t="str">
        <f t="shared" si="41"/>
        <v/>
      </c>
    </row>
    <row r="1299" spans="3:4" x14ac:dyDescent="0.25">
      <c r="C1299" t="str">
        <f t="shared" si="40"/>
        <v/>
      </c>
      <c r="D1299" t="str">
        <f t="shared" si="41"/>
        <v/>
      </c>
    </row>
    <row r="1300" spans="3:4" x14ac:dyDescent="0.25">
      <c r="C1300" t="str">
        <f t="shared" si="40"/>
        <v/>
      </c>
      <c r="D1300" t="str">
        <f t="shared" si="41"/>
        <v/>
      </c>
    </row>
    <row r="1301" spans="3:4" x14ac:dyDescent="0.25">
      <c r="C1301" t="str">
        <f t="shared" si="40"/>
        <v/>
      </c>
      <c r="D1301" t="str">
        <f t="shared" si="41"/>
        <v/>
      </c>
    </row>
    <row r="1302" spans="3:4" x14ac:dyDescent="0.25">
      <c r="C1302" t="str">
        <f t="shared" si="40"/>
        <v/>
      </c>
      <c r="D1302" t="str">
        <f t="shared" si="41"/>
        <v/>
      </c>
    </row>
    <row r="1303" spans="3:4" x14ac:dyDescent="0.25">
      <c r="C1303" t="str">
        <f t="shared" si="40"/>
        <v/>
      </c>
      <c r="D1303" t="str">
        <f t="shared" si="41"/>
        <v/>
      </c>
    </row>
    <row r="1304" spans="3:4" x14ac:dyDescent="0.25">
      <c r="C1304" t="str">
        <f t="shared" si="40"/>
        <v/>
      </c>
      <c r="D1304" t="str">
        <f t="shared" si="41"/>
        <v/>
      </c>
    </row>
    <row r="1305" spans="3:4" x14ac:dyDescent="0.25">
      <c r="C1305" t="str">
        <f t="shared" si="40"/>
        <v/>
      </c>
      <c r="D1305" t="str">
        <f t="shared" si="41"/>
        <v/>
      </c>
    </row>
    <row r="1306" spans="3:4" x14ac:dyDescent="0.25">
      <c r="C1306" t="str">
        <f t="shared" si="40"/>
        <v/>
      </c>
      <c r="D1306" t="str">
        <f t="shared" si="41"/>
        <v/>
      </c>
    </row>
    <row r="1307" spans="3:4" x14ac:dyDescent="0.25">
      <c r="C1307" t="str">
        <f t="shared" si="40"/>
        <v/>
      </c>
      <c r="D1307" t="str">
        <f t="shared" si="41"/>
        <v/>
      </c>
    </row>
    <row r="1308" spans="3:4" x14ac:dyDescent="0.25">
      <c r="C1308" t="str">
        <f t="shared" si="40"/>
        <v/>
      </c>
      <c r="D1308" t="str">
        <f t="shared" si="41"/>
        <v/>
      </c>
    </row>
    <row r="1309" spans="3:4" x14ac:dyDescent="0.25">
      <c r="C1309" t="str">
        <f t="shared" si="40"/>
        <v/>
      </c>
      <c r="D1309" t="str">
        <f t="shared" si="41"/>
        <v/>
      </c>
    </row>
    <row r="1310" spans="3:4" x14ac:dyDescent="0.25">
      <c r="C1310" t="str">
        <f t="shared" si="40"/>
        <v/>
      </c>
      <c r="D1310" t="str">
        <f t="shared" si="41"/>
        <v/>
      </c>
    </row>
    <row r="1311" spans="3:4" x14ac:dyDescent="0.25">
      <c r="C1311" t="str">
        <f t="shared" si="40"/>
        <v/>
      </c>
      <c r="D1311" t="str">
        <f t="shared" si="41"/>
        <v/>
      </c>
    </row>
    <row r="1312" spans="3:4" x14ac:dyDescent="0.25">
      <c r="C1312" t="str">
        <f t="shared" si="40"/>
        <v/>
      </c>
      <c r="D1312" t="str">
        <f t="shared" si="41"/>
        <v/>
      </c>
    </row>
    <row r="1313" spans="3:4" x14ac:dyDescent="0.25">
      <c r="C1313" t="str">
        <f t="shared" si="40"/>
        <v/>
      </c>
      <c r="D1313" t="str">
        <f t="shared" si="41"/>
        <v/>
      </c>
    </row>
    <row r="1314" spans="3:4" x14ac:dyDescent="0.25">
      <c r="C1314" t="str">
        <f t="shared" si="40"/>
        <v/>
      </c>
      <c r="D1314" t="str">
        <f t="shared" si="41"/>
        <v/>
      </c>
    </row>
    <row r="1315" spans="3:4" x14ac:dyDescent="0.25">
      <c r="C1315" t="str">
        <f t="shared" si="40"/>
        <v/>
      </c>
      <c r="D1315" t="str">
        <f t="shared" si="41"/>
        <v/>
      </c>
    </row>
    <row r="1316" spans="3:4" x14ac:dyDescent="0.25">
      <c r="C1316" t="str">
        <f t="shared" si="40"/>
        <v/>
      </c>
      <c r="D1316" t="str">
        <f t="shared" si="41"/>
        <v/>
      </c>
    </row>
    <row r="1317" spans="3:4" x14ac:dyDescent="0.25">
      <c r="C1317" t="str">
        <f t="shared" si="40"/>
        <v/>
      </c>
      <c r="D1317" t="str">
        <f t="shared" si="41"/>
        <v/>
      </c>
    </row>
    <row r="1318" spans="3:4" x14ac:dyDescent="0.25">
      <c r="C1318" t="str">
        <f t="shared" si="40"/>
        <v/>
      </c>
      <c r="D1318" t="str">
        <f t="shared" si="41"/>
        <v/>
      </c>
    </row>
    <row r="1319" spans="3:4" x14ac:dyDescent="0.25">
      <c r="C1319" t="str">
        <f t="shared" si="40"/>
        <v/>
      </c>
      <c r="D1319" t="str">
        <f t="shared" si="41"/>
        <v/>
      </c>
    </row>
    <row r="1320" spans="3:4" x14ac:dyDescent="0.25">
      <c r="C1320" t="str">
        <f t="shared" si="40"/>
        <v/>
      </c>
      <c r="D1320" t="str">
        <f t="shared" si="41"/>
        <v/>
      </c>
    </row>
    <row r="1321" spans="3:4" x14ac:dyDescent="0.25">
      <c r="C1321" t="str">
        <f t="shared" si="40"/>
        <v/>
      </c>
      <c r="D1321" t="str">
        <f t="shared" si="41"/>
        <v/>
      </c>
    </row>
    <row r="1322" spans="3:4" x14ac:dyDescent="0.25">
      <c r="C1322" t="str">
        <f t="shared" si="40"/>
        <v/>
      </c>
      <c r="D1322" t="str">
        <f t="shared" si="41"/>
        <v/>
      </c>
    </row>
    <row r="1323" spans="3:4" x14ac:dyDescent="0.25">
      <c r="C1323" t="str">
        <f t="shared" si="40"/>
        <v/>
      </c>
      <c r="D1323" t="str">
        <f t="shared" si="41"/>
        <v/>
      </c>
    </row>
    <row r="1324" spans="3:4" x14ac:dyDescent="0.25">
      <c r="C1324" t="str">
        <f t="shared" si="40"/>
        <v/>
      </c>
      <c r="D1324" t="str">
        <f t="shared" si="41"/>
        <v/>
      </c>
    </row>
    <row r="1325" spans="3:4" x14ac:dyDescent="0.25">
      <c r="C1325" t="str">
        <f t="shared" si="40"/>
        <v/>
      </c>
      <c r="D1325" t="str">
        <f t="shared" si="41"/>
        <v/>
      </c>
    </row>
    <row r="1326" spans="3:4" x14ac:dyDescent="0.25">
      <c r="C1326" t="str">
        <f t="shared" si="40"/>
        <v/>
      </c>
      <c r="D1326" t="str">
        <f t="shared" si="41"/>
        <v/>
      </c>
    </row>
    <row r="1327" spans="3:4" x14ac:dyDescent="0.25">
      <c r="C1327" t="str">
        <f t="shared" si="40"/>
        <v/>
      </c>
      <c r="D1327" t="str">
        <f t="shared" si="41"/>
        <v/>
      </c>
    </row>
    <row r="1328" spans="3:4" x14ac:dyDescent="0.25">
      <c r="C1328" t="str">
        <f t="shared" si="40"/>
        <v/>
      </c>
      <c r="D1328" t="str">
        <f t="shared" si="41"/>
        <v/>
      </c>
    </row>
    <row r="1329" spans="3:4" x14ac:dyDescent="0.25">
      <c r="C1329" t="str">
        <f t="shared" si="40"/>
        <v/>
      </c>
      <c r="D1329" t="str">
        <f t="shared" si="41"/>
        <v/>
      </c>
    </row>
    <row r="1330" spans="3:4" x14ac:dyDescent="0.25">
      <c r="C1330" t="str">
        <f t="shared" si="40"/>
        <v/>
      </c>
      <c r="D1330" t="str">
        <f t="shared" si="41"/>
        <v/>
      </c>
    </row>
    <row r="1331" spans="3:4" x14ac:dyDescent="0.25">
      <c r="C1331" t="str">
        <f t="shared" si="40"/>
        <v/>
      </c>
      <c r="D1331" t="str">
        <f t="shared" si="41"/>
        <v/>
      </c>
    </row>
    <row r="1332" spans="3:4" x14ac:dyDescent="0.25">
      <c r="C1332" t="str">
        <f t="shared" ref="C1332:C1395" si="42">IF(A1332="", "", YEAR(A1332))</f>
        <v/>
      </c>
      <c r="D1332" t="str">
        <f t="shared" si="41"/>
        <v/>
      </c>
    </row>
    <row r="1333" spans="3:4" x14ac:dyDescent="0.25">
      <c r="C1333" t="str">
        <f t="shared" si="42"/>
        <v/>
      </c>
      <c r="D1333" t="str">
        <f t="shared" si="41"/>
        <v/>
      </c>
    </row>
    <row r="1334" spans="3:4" x14ac:dyDescent="0.25">
      <c r="C1334" t="str">
        <f t="shared" si="42"/>
        <v/>
      </c>
      <c r="D1334" t="str">
        <f t="shared" si="41"/>
        <v/>
      </c>
    </row>
    <row r="1335" spans="3:4" x14ac:dyDescent="0.25">
      <c r="C1335" t="str">
        <f t="shared" si="42"/>
        <v/>
      </c>
      <c r="D1335" t="str">
        <f t="shared" si="41"/>
        <v/>
      </c>
    </row>
    <row r="1336" spans="3:4" x14ac:dyDescent="0.25">
      <c r="C1336" t="str">
        <f t="shared" si="42"/>
        <v/>
      </c>
      <c r="D1336" t="str">
        <f t="shared" si="41"/>
        <v/>
      </c>
    </row>
    <row r="1337" spans="3:4" x14ac:dyDescent="0.25">
      <c r="C1337" t="str">
        <f t="shared" si="42"/>
        <v/>
      </c>
      <c r="D1337" t="str">
        <f t="shared" si="41"/>
        <v/>
      </c>
    </row>
    <row r="1338" spans="3:4" x14ac:dyDescent="0.25">
      <c r="C1338" t="str">
        <f t="shared" si="42"/>
        <v/>
      </c>
      <c r="D1338" t="str">
        <f t="shared" si="41"/>
        <v/>
      </c>
    </row>
    <row r="1339" spans="3:4" x14ac:dyDescent="0.25">
      <c r="C1339" t="str">
        <f t="shared" si="42"/>
        <v/>
      </c>
      <c r="D1339" t="str">
        <f t="shared" si="41"/>
        <v/>
      </c>
    </row>
    <row r="1340" spans="3:4" x14ac:dyDescent="0.25">
      <c r="C1340" t="str">
        <f t="shared" si="42"/>
        <v/>
      </c>
      <c r="D1340" t="str">
        <f t="shared" si="41"/>
        <v/>
      </c>
    </row>
    <row r="1341" spans="3:4" x14ac:dyDescent="0.25">
      <c r="C1341" t="str">
        <f t="shared" si="42"/>
        <v/>
      </c>
      <c r="D1341" t="str">
        <f t="shared" si="41"/>
        <v/>
      </c>
    </row>
    <row r="1342" spans="3:4" x14ac:dyDescent="0.25">
      <c r="C1342" t="str">
        <f t="shared" si="42"/>
        <v/>
      </c>
      <c r="D1342" t="str">
        <f t="shared" si="41"/>
        <v/>
      </c>
    </row>
    <row r="1343" spans="3:4" x14ac:dyDescent="0.25">
      <c r="C1343" t="str">
        <f t="shared" si="42"/>
        <v/>
      </c>
      <c r="D1343" t="str">
        <f t="shared" si="41"/>
        <v/>
      </c>
    </row>
    <row r="1344" spans="3:4" x14ac:dyDescent="0.25">
      <c r="C1344" t="str">
        <f t="shared" si="42"/>
        <v/>
      </c>
      <c r="D1344" t="str">
        <f t="shared" si="41"/>
        <v/>
      </c>
    </row>
    <row r="1345" spans="3:4" x14ac:dyDescent="0.25">
      <c r="C1345" t="str">
        <f t="shared" si="42"/>
        <v/>
      </c>
      <c r="D1345" t="str">
        <f t="shared" si="41"/>
        <v/>
      </c>
    </row>
    <row r="1346" spans="3:4" x14ac:dyDescent="0.25">
      <c r="C1346" t="str">
        <f t="shared" si="42"/>
        <v/>
      </c>
      <c r="D1346" t="str">
        <f t="shared" si="41"/>
        <v/>
      </c>
    </row>
    <row r="1347" spans="3:4" x14ac:dyDescent="0.25">
      <c r="C1347" t="str">
        <f t="shared" si="42"/>
        <v/>
      </c>
      <c r="D1347" t="str">
        <f t="shared" ref="D1347:D1410" si="43">IF(A1347="", "", TEXT(A1347, "MMMM"))</f>
        <v/>
      </c>
    </row>
    <row r="1348" spans="3:4" x14ac:dyDescent="0.25">
      <c r="C1348" t="str">
        <f t="shared" si="42"/>
        <v/>
      </c>
      <c r="D1348" t="str">
        <f t="shared" si="43"/>
        <v/>
      </c>
    </row>
    <row r="1349" spans="3:4" x14ac:dyDescent="0.25">
      <c r="C1349" t="str">
        <f t="shared" si="42"/>
        <v/>
      </c>
      <c r="D1349" t="str">
        <f t="shared" si="43"/>
        <v/>
      </c>
    </row>
    <row r="1350" spans="3:4" x14ac:dyDescent="0.25">
      <c r="C1350" t="str">
        <f t="shared" si="42"/>
        <v/>
      </c>
      <c r="D1350" t="str">
        <f t="shared" si="43"/>
        <v/>
      </c>
    </row>
    <row r="1351" spans="3:4" x14ac:dyDescent="0.25">
      <c r="C1351" t="str">
        <f t="shared" si="42"/>
        <v/>
      </c>
      <c r="D1351" t="str">
        <f t="shared" si="43"/>
        <v/>
      </c>
    </row>
    <row r="1352" spans="3:4" x14ac:dyDescent="0.25">
      <c r="C1352" t="str">
        <f t="shared" si="42"/>
        <v/>
      </c>
      <c r="D1352" t="str">
        <f t="shared" si="43"/>
        <v/>
      </c>
    </row>
    <row r="1353" spans="3:4" x14ac:dyDescent="0.25">
      <c r="C1353" t="str">
        <f t="shared" si="42"/>
        <v/>
      </c>
      <c r="D1353" t="str">
        <f t="shared" si="43"/>
        <v/>
      </c>
    </row>
    <row r="1354" spans="3:4" x14ac:dyDescent="0.25">
      <c r="C1354" t="str">
        <f t="shared" si="42"/>
        <v/>
      </c>
      <c r="D1354" t="str">
        <f t="shared" si="43"/>
        <v/>
      </c>
    </row>
    <row r="1355" spans="3:4" x14ac:dyDescent="0.25">
      <c r="C1355" t="str">
        <f t="shared" si="42"/>
        <v/>
      </c>
      <c r="D1355" t="str">
        <f t="shared" si="43"/>
        <v/>
      </c>
    </row>
    <row r="1356" spans="3:4" x14ac:dyDescent="0.25">
      <c r="C1356" t="str">
        <f t="shared" si="42"/>
        <v/>
      </c>
      <c r="D1356" t="str">
        <f t="shared" si="43"/>
        <v/>
      </c>
    </row>
    <row r="1357" spans="3:4" x14ac:dyDescent="0.25">
      <c r="C1357" t="str">
        <f t="shared" si="42"/>
        <v/>
      </c>
      <c r="D1357" t="str">
        <f t="shared" si="43"/>
        <v/>
      </c>
    </row>
    <row r="1358" spans="3:4" x14ac:dyDescent="0.25">
      <c r="C1358" t="str">
        <f t="shared" si="42"/>
        <v/>
      </c>
      <c r="D1358" t="str">
        <f t="shared" si="43"/>
        <v/>
      </c>
    </row>
    <row r="1359" spans="3:4" x14ac:dyDescent="0.25">
      <c r="C1359" t="str">
        <f t="shared" si="42"/>
        <v/>
      </c>
      <c r="D1359" t="str">
        <f t="shared" si="43"/>
        <v/>
      </c>
    </row>
    <row r="1360" spans="3:4" x14ac:dyDescent="0.25">
      <c r="C1360" t="str">
        <f t="shared" si="42"/>
        <v/>
      </c>
      <c r="D1360" t="str">
        <f t="shared" si="43"/>
        <v/>
      </c>
    </row>
    <row r="1361" spans="3:4" x14ac:dyDescent="0.25">
      <c r="C1361" t="str">
        <f t="shared" si="42"/>
        <v/>
      </c>
      <c r="D1361" t="str">
        <f t="shared" si="43"/>
        <v/>
      </c>
    </row>
    <row r="1362" spans="3:4" x14ac:dyDescent="0.25">
      <c r="C1362" t="str">
        <f t="shared" si="42"/>
        <v/>
      </c>
      <c r="D1362" t="str">
        <f t="shared" si="43"/>
        <v/>
      </c>
    </row>
    <row r="1363" spans="3:4" x14ac:dyDescent="0.25">
      <c r="C1363" t="str">
        <f t="shared" si="42"/>
        <v/>
      </c>
      <c r="D1363" t="str">
        <f t="shared" si="43"/>
        <v/>
      </c>
    </row>
    <row r="1364" spans="3:4" x14ac:dyDescent="0.25">
      <c r="C1364" t="str">
        <f t="shared" si="42"/>
        <v/>
      </c>
      <c r="D1364" t="str">
        <f t="shared" si="43"/>
        <v/>
      </c>
    </row>
    <row r="1365" spans="3:4" x14ac:dyDescent="0.25">
      <c r="C1365" t="str">
        <f t="shared" si="42"/>
        <v/>
      </c>
      <c r="D1365" t="str">
        <f t="shared" si="43"/>
        <v/>
      </c>
    </row>
    <row r="1366" spans="3:4" x14ac:dyDescent="0.25">
      <c r="C1366" t="str">
        <f t="shared" si="42"/>
        <v/>
      </c>
      <c r="D1366" t="str">
        <f t="shared" si="43"/>
        <v/>
      </c>
    </row>
    <row r="1367" spans="3:4" x14ac:dyDescent="0.25">
      <c r="C1367" t="str">
        <f t="shared" si="42"/>
        <v/>
      </c>
      <c r="D1367" t="str">
        <f t="shared" si="43"/>
        <v/>
      </c>
    </row>
    <row r="1368" spans="3:4" x14ac:dyDescent="0.25">
      <c r="C1368" t="str">
        <f t="shared" si="42"/>
        <v/>
      </c>
      <c r="D1368" t="str">
        <f t="shared" si="43"/>
        <v/>
      </c>
    </row>
    <row r="1369" spans="3:4" x14ac:dyDescent="0.25">
      <c r="C1369" t="str">
        <f t="shared" si="42"/>
        <v/>
      </c>
      <c r="D1369" t="str">
        <f t="shared" si="43"/>
        <v/>
      </c>
    </row>
    <row r="1370" spans="3:4" x14ac:dyDescent="0.25">
      <c r="C1370" t="str">
        <f t="shared" si="42"/>
        <v/>
      </c>
      <c r="D1370" t="str">
        <f t="shared" si="43"/>
        <v/>
      </c>
    </row>
    <row r="1371" spans="3:4" x14ac:dyDescent="0.25">
      <c r="C1371" t="str">
        <f t="shared" si="42"/>
        <v/>
      </c>
      <c r="D1371" t="str">
        <f t="shared" si="43"/>
        <v/>
      </c>
    </row>
    <row r="1372" spans="3:4" x14ac:dyDescent="0.25">
      <c r="C1372" t="str">
        <f t="shared" si="42"/>
        <v/>
      </c>
      <c r="D1372" t="str">
        <f t="shared" si="43"/>
        <v/>
      </c>
    </row>
    <row r="1373" spans="3:4" x14ac:dyDescent="0.25">
      <c r="C1373" t="str">
        <f t="shared" si="42"/>
        <v/>
      </c>
      <c r="D1373" t="str">
        <f t="shared" si="43"/>
        <v/>
      </c>
    </row>
    <row r="1374" spans="3:4" x14ac:dyDescent="0.25">
      <c r="C1374" t="str">
        <f t="shared" si="42"/>
        <v/>
      </c>
      <c r="D1374" t="str">
        <f t="shared" si="43"/>
        <v/>
      </c>
    </row>
    <row r="1375" spans="3:4" x14ac:dyDescent="0.25">
      <c r="C1375" t="str">
        <f t="shared" si="42"/>
        <v/>
      </c>
      <c r="D1375" t="str">
        <f t="shared" si="43"/>
        <v/>
      </c>
    </row>
    <row r="1376" spans="3:4" x14ac:dyDescent="0.25">
      <c r="C1376" t="str">
        <f t="shared" si="42"/>
        <v/>
      </c>
      <c r="D1376" t="str">
        <f t="shared" si="43"/>
        <v/>
      </c>
    </row>
    <row r="1377" spans="3:4" x14ac:dyDescent="0.25">
      <c r="C1377" t="str">
        <f t="shared" si="42"/>
        <v/>
      </c>
      <c r="D1377" t="str">
        <f t="shared" si="43"/>
        <v/>
      </c>
    </row>
    <row r="1378" spans="3:4" x14ac:dyDescent="0.25">
      <c r="C1378" t="str">
        <f t="shared" si="42"/>
        <v/>
      </c>
      <c r="D1378" t="str">
        <f t="shared" si="43"/>
        <v/>
      </c>
    </row>
    <row r="1379" spans="3:4" x14ac:dyDescent="0.25">
      <c r="C1379" t="str">
        <f t="shared" si="42"/>
        <v/>
      </c>
      <c r="D1379" t="str">
        <f t="shared" si="43"/>
        <v/>
      </c>
    </row>
    <row r="1380" spans="3:4" x14ac:dyDescent="0.25">
      <c r="C1380" t="str">
        <f t="shared" si="42"/>
        <v/>
      </c>
      <c r="D1380" t="str">
        <f t="shared" si="43"/>
        <v/>
      </c>
    </row>
    <row r="1381" spans="3:4" x14ac:dyDescent="0.25">
      <c r="C1381" t="str">
        <f t="shared" si="42"/>
        <v/>
      </c>
      <c r="D1381" t="str">
        <f t="shared" si="43"/>
        <v/>
      </c>
    </row>
    <row r="1382" spans="3:4" x14ac:dyDescent="0.25">
      <c r="C1382" t="str">
        <f t="shared" si="42"/>
        <v/>
      </c>
      <c r="D1382" t="str">
        <f t="shared" si="43"/>
        <v/>
      </c>
    </row>
    <row r="1383" spans="3:4" x14ac:dyDescent="0.25">
      <c r="C1383" t="str">
        <f t="shared" si="42"/>
        <v/>
      </c>
      <c r="D1383" t="str">
        <f t="shared" si="43"/>
        <v/>
      </c>
    </row>
    <row r="1384" spans="3:4" x14ac:dyDescent="0.25">
      <c r="C1384" t="str">
        <f t="shared" si="42"/>
        <v/>
      </c>
      <c r="D1384" t="str">
        <f t="shared" si="43"/>
        <v/>
      </c>
    </row>
    <row r="1385" spans="3:4" x14ac:dyDescent="0.25">
      <c r="C1385" t="str">
        <f t="shared" si="42"/>
        <v/>
      </c>
      <c r="D1385" t="str">
        <f t="shared" si="43"/>
        <v/>
      </c>
    </row>
    <row r="1386" spans="3:4" x14ac:dyDescent="0.25">
      <c r="C1386" t="str">
        <f t="shared" si="42"/>
        <v/>
      </c>
      <c r="D1386" t="str">
        <f t="shared" si="43"/>
        <v/>
      </c>
    </row>
    <row r="1387" spans="3:4" x14ac:dyDescent="0.25">
      <c r="C1387" t="str">
        <f t="shared" si="42"/>
        <v/>
      </c>
      <c r="D1387" t="str">
        <f t="shared" si="43"/>
        <v/>
      </c>
    </row>
    <row r="1388" spans="3:4" x14ac:dyDescent="0.25">
      <c r="C1388" t="str">
        <f t="shared" si="42"/>
        <v/>
      </c>
      <c r="D1388" t="str">
        <f t="shared" si="43"/>
        <v/>
      </c>
    </row>
    <row r="1389" spans="3:4" x14ac:dyDescent="0.25">
      <c r="C1389" t="str">
        <f t="shared" si="42"/>
        <v/>
      </c>
      <c r="D1389" t="str">
        <f t="shared" si="43"/>
        <v/>
      </c>
    </row>
    <row r="1390" spans="3:4" x14ac:dyDescent="0.25">
      <c r="C1390" t="str">
        <f t="shared" si="42"/>
        <v/>
      </c>
      <c r="D1390" t="str">
        <f t="shared" si="43"/>
        <v/>
      </c>
    </row>
    <row r="1391" spans="3:4" x14ac:dyDescent="0.25">
      <c r="C1391" t="str">
        <f t="shared" si="42"/>
        <v/>
      </c>
      <c r="D1391" t="str">
        <f t="shared" si="43"/>
        <v/>
      </c>
    </row>
    <row r="1392" spans="3:4" x14ac:dyDescent="0.25">
      <c r="C1392" t="str">
        <f t="shared" si="42"/>
        <v/>
      </c>
      <c r="D1392" t="str">
        <f t="shared" si="43"/>
        <v/>
      </c>
    </row>
    <row r="1393" spans="3:4" x14ac:dyDescent="0.25">
      <c r="C1393" t="str">
        <f t="shared" si="42"/>
        <v/>
      </c>
      <c r="D1393" t="str">
        <f t="shared" si="43"/>
        <v/>
      </c>
    </row>
    <row r="1394" spans="3:4" x14ac:dyDescent="0.25">
      <c r="C1394" t="str">
        <f t="shared" si="42"/>
        <v/>
      </c>
      <c r="D1394" t="str">
        <f t="shared" si="43"/>
        <v/>
      </c>
    </row>
    <row r="1395" spans="3:4" x14ac:dyDescent="0.25">
      <c r="C1395" t="str">
        <f t="shared" si="42"/>
        <v/>
      </c>
      <c r="D1395" t="str">
        <f t="shared" si="43"/>
        <v/>
      </c>
    </row>
    <row r="1396" spans="3:4" x14ac:dyDescent="0.25">
      <c r="C1396" t="str">
        <f t="shared" ref="C1396:C1403" si="44">IF(A1396="", "", YEAR(A1396))</f>
        <v/>
      </c>
      <c r="D1396" t="str">
        <f t="shared" si="43"/>
        <v/>
      </c>
    </row>
    <row r="1397" spans="3:4" x14ac:dyDescent="0.25">
      <c r="C1397" t="str">
        <f t="shared" si="44"/>
        <v/>
      </c>
      <c r="D1397" t="str">
        <f t="shared" si="43"/>
        <v/>
      </c>
    </row>
    <row r="1398" spans="3:4" x14ac:dyDescent="0.25">
      <c r="C1398" t="str">
        <f t="shared" si="44"/>
        <v/>
      </c>
      <c r="D1398" t="str">
        <f t="shared" si="43"/>
        <v/>
      </c>
    </row>
    <row r="1399" spans="3:4" x14ac:dyDescent="0.25">
      <c r="C1399" t="str">
        <f t="shared" si="44"/>
        <v/>
      </c>
      <c r="D1399" t="str">
        <f t="shared" si="43"/>
        <v/>
      </c>
    </row>
    <row r="1400" spans="3:4" x14ac:dyDescent="0.25">
      <c r="C1400" t="str">
        <f t="shared" si="44"/>
        <v/>
      </c>
      <c r="D1400" t="str">
        <f t="shared" si="43"/>
        <v/>
      </c>
    </row>
    <row r="1401" spans="3:4" x14ac:dyDescent="0.25">
      <c r="C1401" t="str">
        <f t="shared" si="44"/>
        <v/>
      </c>
      <c r="D1401" t="str">
        <f t="shared" si="43"/>
        <v/>
      </c>
    </row>
    <row r="1402" spans="3:4" x14ac:dyDescent="0.25">
      <c r="C1402" t="str">
        <f t="shared" si="44"/>
        <v/>
      </c>
      <c r="D1402" t="str">
        <f t="shared" si="43"/>
        <v/>
      </c>
    </row>
    <row r="1403" spans="3:4" x14ac:dyDescent="0.25">
      <c r="C1403" t="str">
        <f t="shared" si="44"/>
        <v/>
      </c>
      <c r="D1403" t="str">
        <f t="shared" si="43"/>
        <v/>
      </c>
    </row>
    <row r="1404" spans="3:4" x14ac:dyDescent="0.25">
      <c r="C1404" t="str">
        <f>IF(A1404="", "", YEAR(A1404))</f>
        <v/>
      </c>
      <c r="D1404" t="str">
        <f t="shared" si="43"/>
        <v/>
      </c>
    </row>
    <row r="1405" spans="3:4" x14ac:dyDescent="0.25">
      <c r="C1405" t="str">
        <f t="shared" ref="C1405:C1450" si="45">IF(A1405="", "", YEAR(A1405))</f>
        <v/>
      </c>
      <c r="D1405" t="str">
        <f t="shared" si="43"/>
        <v/>
      </c>
    </row>
    <row r="1406" spans="3:4" x14ac:dyDescent="0.25">
      <c r="C1406" t="str">
        <f t="shared" si="45"/>
        <v/>
      </c>
      <c r="D1406" t="str">
        <f t="shared" si="43"/>
        <v/>
      </c>
    </row>
    <row r="1407" spans="3:4" x14ac:dyDescent="0.25">
      <c r="C1407" t="str">
        <f t="shared" si="45"/>
        <v/>
      </c>
      <c r="D1407" t="str">
        <f t="shared" si="43"/>
        <v/>
      </c>
    </row>
    <row r="1408" spans="3:4" x14ac:dyDescent="0.25">
      <c r="C1408" t="str">
        <f t="shared" si="45"/>
        <v/>
      </c>
      <c r="D1408" t="str">
        <f t="shared" si="43"/>
        <v/>
      </c>
    </row>
    <row r="1409" spans="3:4" x14ac:dyDescent="0.25">
      <c r="C1409" t="str">
        <f t="shared" si="45"/>
        <v/>
      </c>
      <c r="D1409" t="str">
        <f t="shared" si="43"/>
        <v/>
      </c>
    </row>
    <row r="1410" spans="3:4" x14ac:dyDescent="0.25">
      <c r="C1410" t="str">
        <f t="shared" si="45"/>
        <v/>
      </c>
      <c r="D1410" t="str">
        <f t="shared" si="43"/>
        <v/>
      </c>
    </row>
    <row r="1411" spans="3:4" x14ac:dyDescent="0.25">
      <c r="C1411" t="str">
        <f t="shared" si="45"/>
        <v/>
      </c>
      <c r="D1411" t="str">
        <f t="shared" ref="D1411:D1446" si="46">IF(A1411="", "", TEXT(A1411, "MMMM"))</f>
        <v/>
      </c>
    </row>
    <row r="1412" spans="3:4" x14ac:dyDescent="0.25">
      <c r="C1412" t="str">
        <f t="shared" si="45"/>
        <v/>
      </c>
      <c r="D1412" t="str">
        <f t="shared" si="46"/>
        <v/>
      </c>
    </row>
    <row r="1413" spans="3:4" x14ac:dyDescent="0.25">
      <c r="C1413" t="str">
        <f t="shared" si="45"/>
        <v/>
      </c>
      <c r="D1413" t="str">
        <f t="shared" si="46"/>
        <v/>
      </c>
    </row>
    <row r="1414" spans="3:4" x14ac:dyDescent="0.25">
      <c r="C1414" t="str">
        <f t="shared" si="45"/>
        <v/>
      </c>
      <c r="D1414" t="str">
        <f t="shared" si="46"/>
        <v/>
      </c>
    </row>
    <row r="1415" spans="3:4" x14ac:dyDescent="0.25">
      <c r="C1415" t="str">
        <f t="shared" si="45"/>
        <v/>
      </c>
      <c r="D1415" t="str">
        <f t="shared" si="46"/>
        <v/>
      </c>
    </row>
    <row r="1416" spans="3:4" x14ac:dyDescent="0.25">
      <c r="C1416" t="str">
        <f t="shared" si="45"/>
        <v/>
      </c>
      <c r="D1416" t="str">
        <f t="shared" si="46"/>
        <v/>
      </c>
    </row>
    <row r="1417" spans="3:4" x14ac:dyDescent="0.25">
      <c r="C1417" t="str">
        <f t="shared" si="45"/>
        <v/>
      </c>
      <c r="D1417" t="str">
        <f t="shared" si="46"/>
        <v/>
      </c>
    </row>
    <row r="1418" spans="3:4" x14ac:dyDescent="0.25">
      <c r="C1418" t="str">
        <f t="shared" si="45"/>
        <v/>
      </c>
      <c r="D1418" t="str">
        <f t="shared" si="46"/>
        <v/>
      </c>
    </row>
    <row r="1419" spans="3:4" x14ac:dyDescent="0.25">
      <c r="C1419" t="str">
        <f t="shared" si="45"/>
        <v/>
      </c>
      <c r="D1419" t="str">
        <f t="shared" si="46"/>
        <v/>
      </c>
    </row>
    <row r="1420" spans="3:4" x14ac:dyDescent="0.25">
      <c r="C1420" t="str">
        <f t="shared" si="45"/>
        <v/>
      </c>
      <c r="D1420" t="str">
        <f t="shared" si="46"/>
        <v/>
      </c>
    </row>
    <row r="1421" spans="3:4" x14ac:dyDescent="0.25">
      <c r="C1421" t="str">
        <f t="shared" si="45"/>
        <v/>
      </c>
      <c r="D1421" t="str">
        <f t="shared" si="46"/>
        <v/>
      </c>
    </row>
    <row r="1422" spans="3:4" x14ac:dyDescent="0.25">
      <c r="C1422" t="str">
        <f t="shared" si="45"/>
        <v/>
      </c>
      <c r="D1422" t="str">
        <f t="shared" si="46"/>
        <v/>
      </c>
    </row>
    <row r="1423" spans="3:4" x14ac:dyDescent="0.25">
      <c r="C1423" t="str">
        <f t="shared" si="45"/>
        <v/>
      </c>
      <c r="D1423" t="str">
        <f t="shared" si="46"/>
        <v/>
      </c>
    </row>
    <row r="1424" spans="3:4" x14ac:dyDescent="0.25">
      <c r="C1424" t="str">
        <f t="shared" si="45"/>
        <v/>
      </c>
      <c r="D1424" t="str">
        <f t="shared" si="46"/>
        <v/>
      </c>
    </row>
    <row r="1425" spans="3:4" x14ac:dyDescent="0.25">
      <c r="C1425" t="str">
        <f t="shared" si="45"/>
        <v/>
      </c>
      <c r="D1425" t="str">
        <f t="shared" si="46"/>
        <v/>
      </c>
    </row>
    <row r="1426" spans="3:4" x14ac:dyDescent="0.25">
      <c r="C1426" t="str">
        <f t="shared" si="45"/>
        <v/>
      </c>
      <c r="D1426" t="str">
        <f t="shared" si="46"/>
        <v/>
      </c>
    </row>
    <row r="1427" spans="3:4" x14ac:dyDescent="0.25">
      <c r="C1427" t="str">
        <f t="shared" si="45"/>
        <v/>
      </c>
      <c r="D1427" t="str">
        <f t="shared" si="46"/>
        <v/>
      </c>
    </row>
    <row r="1428" spans="3:4" x14ac:dyDescent="0.25">
      <c r="C1428" t="str">
        <f t="shared" si="45"/>
        <v/>
      </c>
      <c r="D1428" t="str">
        <f t="shared" si="46"/>
        <v/>
      </c>
    </row>
    <row r="1429" spans="3:4" x14ac:dyDescent="0.25">
      <c r="C1429" t="str">
        <f t="shared" si="45"/>
        <v/>
      </c>
      <c r="D1429" t="str">
        <f t="shared" si="46"/>
        <v/>
      </c>
    </row>
    <row r="1430" spans="3:4" x14ac:dyDescent="0.25">
      <c r="C1430" t="str">
        <f t="shared" si="45"/>
        <v/>
      </c>
      <c r="D1430" t="str">
        <f t="shared" si="46"/>
        <v/>
      </c>
    </row>
    <row r="1431" spans="3:4" x14ac:dyDescent="0.25">
      <c r="C1431" t="str">
        <f t="shared" si="45"/>
        <v/>
      </c>
      <c r="D1431" t="str">
        <f t="shared" si="46"/>
        <v/>
      </c>
    </row>
    <row r="1432" spans="3:4" x14ac:dyDescent="0.25">
      <c r="C1432" t="str">
        <f t="shared" si="45"/>
        <v/>
      </c>
      <c r="D1432" t="str">
        <f t="shared" si="46"/>
        <v/>
      </c>
    </row>
    <row r="1433" spans="3:4" x14ac:dyDescent="0.25">
      <c r="C1433" t="str">
        <f t="shared" si="45"/>
        <v/>
      </c>
      <c r="D1433" t="str">
        <f t="shared" si="46"/>
        <v/>
      </c>
    </row>
    <row r="1434" spans="3:4" x14ac:dyDescent="0.25">
      <c r="C1434" t="str">
        <f t="shared" si="45"/>
        <v/>
      </c>
      <c r="D1434" t="str">
        <f t="shared" si="46"/>
        <v/>
      </c>
    </row>
    <row r="1435" spans="3:4" x14ac:dyDescent="0.25">
      <c r="C1435" t="str">
        <f t="shared" si="45"/>
        <v/>
      </c>
      <c r="D1435" t="str">
        <f t="shared" si="46"/>
        <v/>
      </c>
    </row>
    <row r="1436" spans="3:4" x14ac:dyDescent="0.25">
      <c r="C1436" t="str">
        <f t="shared" si="45"/>
        <v/>
      </c>
      <c r="D1436" t="str">
        <f t="shared" si="46"/>
        <v/>
      </c>
    </row>
    <row r="1437" spans="3:4" x14ac:dyDescent="0.25">
      <c r="C1437" t="str">
        <f t="shared" si="45"/>
        <v/>
      </c>
      <c r="D1437" t="str">
        <f t="shared" si="46"/>
        <v/>
      </c>
    </row>
    <row r="1438" spans="3:4" x14ac:dyDescent="0.25">
      <c r="C1438" t="str">
        <f t="shared" si="45"/>
        <v/>
      </c>
      <c r="D1438" t="str">
        <f t="shared" si="46"/>
        <v/>
      </c>
    </row>
    <row r="1439" spans="3:4" x14ac:dyDescent="0.25">
      <c r="C1439" t="str">
        <f t="shared" si="45"/>
        <v/>
      </c>
      <c r="D1439" t="str">
        <f t="shared" si="46"/>
        <v/>
      </c>
    </row>
    <row r="1440" spans="3:4" x14ac:dyDescent="0.25">
      <c r="C1440" t="str">
        <f t="shared" si="45"/>
        <v/>
      </c>
      <c r="D1440" t="str">
        <f t="shared" si="46"/>
        <v/>
      </c>
    </row>
    <row r="1441" spans="3:4" x14ac:dyDescent="0.25">
      <c r="C1441" t="str">
        <f t="shared" si="45"/>
        <v/>
      </c>
      <c r="D1441" t="str">
        <f t="shared" si="46"/>
        <v/>
      </c>
    </row>
    <row r="1442" spans="3:4" x14ac:dyDescent="0.25">
      <c r="C1442" t="str">
        <f t="shared" si="45"/>
        <v/>
      </c>
      <c r="D1442" t="str">
        <f t="shared" si="46"/>
        <v/>
      </c>
    </row>
    <row r="1443" spans="3:4" x14ac:dyDescent="0.25">
      <c r="C1443" t="str">
        <f t="shared" si="45"/>
        <v/>
      </c>
      <c r="D1443" t="str">
        <f t="shared" si="46"/>
        <v/>
      </c>
    </row>
    <row r="1444" spans="3:4" x14ac:dyDescent="0.25">
      <c r="C1444" t="str">
        <f t="shared" si="45"/>
        <v/>
      </c>
      <c r="D1444" t="str">
        <f t="shared" si="46"/>
        <v/>
      </c>
    </row>
    <row r="1445" spans="3:4" x14ac:dyDescent="0.25">
      <c r="C1445" t="str">
        <f t="shared" si="45"/>
        <v/>
      </c>
      <c r="D1445" t="str">
        <f t="shared" si="46"/>
        <v/>
      </c>
    </row>
    <row r="1446" spans="3:4" x14ac:dyDescent="0.25">
      <c r="C1446" t="str">
        <f t="shared" si="45"/>
        <v/>
      </c>
      <c r="D1446" t="str">
        <f t="shared" si="46"/>
        <v/>
      </c>
    </row>
    <row r="1447" spans="3:4" x14ac:dyDescent="0.25">
      <c r="C1447" t="str">
        <f t="shared" si="45"/>
        <v/>
      </c>
    </row>
    <row r="1448" spans="3:4" x14ac:dyDescent="0.25">
      <c r="C1448" t="str">
        <f t="shared" si="45"/>
        <v/>
      </c>
    </row>
    <row r="1449" spans="3:4" x14ac:dyDescent="0.25">
      <c r="C1449" t="str">
        <f t="shared" si="45"/>
        <v/>
      </c>
    </row>
    <row r="1450" spans="3:4" x14ac:dyDescent="0.25">
      <c r="C1450" t="str">
        <f t="shared" si="45"/>
        <v/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94BDA-5B9B-405C-880C-B485E21A748A}">
  <dimension ref="A1:M22"/>
  <sheetViews>
    <sheetView workbookViewId="0">
      <selection activeCell="I14" sqref="I14"/>
    </sheetView>
  </sheetViews>
  <sheetFormatPr defaultRowHeight="15" x14ac:dyDescent="0.25"/>
  <cols>
    <col min="1" max="1" width="12.140625" bestFit="1" customWidth="1"/>
    <col min="2" max="2" width="9.7109375" bestFit="1" customWidth="1"/>
    <col min="10" max="10" width="10.85546875" bestFit="1" customWidth="1"/>
    <col min="11" max="11" width="12" customWidth="1"/>
    <col min="12" max="12" width="10.42578125" bestFit="1" customWidth="1"/>
    <col min="13" max="13" width="10.140625" bestFit="1" customWidth="1"/>
  </cols>
  <sheetData>
    <row r="1" spans="1:13" x14ac:dyDescent="0.25">
      <c r="A1" s="24" t="s">
        <v>2390</v>
      </c>
      <c r="B1" s="24" t="s">
        <v>1322</v>
      </c>
      <c r="C1" s="24" t="s">
        <v>1323</v>
      </c>
      <c r="D1" s="24" t="s">
        <v>1324</v>
      </c>
      <c r="E1" s="24" t="s">
        <v>1325</v>
      </c>
      <c r="F1" s="24" t="s">
        <v>1326</v>
      </c>
      <c r="G1" s="24" t="s">
        <v>1327</v>
      </c>
      <c r="H1" s="24" t="s">
        <v>1328</v>
      </c>
      <c r="I1" s="24" t="s">
        <v>1329</v>
      </c>
      <c r="J1" s="24" t="s">
        <v>1330</v>
      </c>
      <c r="K1" s="24" t="s">
        <v>1331</v>
      </c>
      <c r="L1" s="24" t="s">
        <v>1332</v>
      </c>
      <c r="M1" s="24" t="s">
        <v>1333</v>
      </c>
    </row>
    <row r="2" spans="1:13" x14ac:dyDescent="0.25">
      <c r="A2" s="24" t="s">
        <v>1</v>
      </c>
      <c r="B2" s="25" t="str">
        <f ca="1">IF(COUNTIFS('Historical Price'!$C:$C, MID($A2, 3, 4), 'Historical Price'!$D:$D, B$1) = 0, "", AVERAGEIFS('Historical Price'!$B:$B, 'Historical Price'!$C:$C, MID($A2, 3, 4), 'Historical Price'!$D:$D, B$1))</f>
        <v/>
      </c>
      <c r="C2" s="25" t="str">
        <f ca="1">IF(COUNTIFS('Historical Price'!$C:$C, MID($A2, 3, 4), 'Historical Price'!$D:$D, C$1) = 0, "", AVERAGEIFS('Historical Price'!$B:$B, 'Historical Price'!$C:$C, MID($A2, 3, 4), 'Historical Price'!$D:$D, C$1))</f>
        <v/>
      </c>
      <c r="D2" s="25" t="str">
        <f ca="1">IF(COUNTIFS('Historical Price'!$C:$C, MID($A2, 3, 4), 'Historical Price'!$D:$D, D$1) = 0, "", AVERAGEIFS('Historical Price'!$B:$B, 'Historical Price'!$C:$C, MID($A2, 3, 4), 'Historical Price'!$D:$D, D$1))</f>
        <v/>
      </c>
      <c r="E2" s="25" t="str">
        <f ca="1">IF(COUNTIFS('Historical Price'!$C:$C, MID($A2, 3, 4), 'Historical Price'!$D:$D, E$1) = 0, "", AVERAGEIFS('Historical Price'!$B:$B, 'Historical Price'!$C:$C, MID($A2, 3, 4), 'Historical Price'!$D:$D, E$1))</f>
        <v/>
      </c>
      <c r="F2" s="25" t="str">
        <f ca="1">IF(COUNTIFS('Historical Price'!$C:$C, MID($A2, 3, 4), 'Historical Price'!$D:$D, F$1) = 0, "", AVERAGEIFS('Historical Price'!$B:$B, 'Historical Price'!$C:$C, MID($A2, 3, 4), 'Historical Price'!$D:$D, F$1))</f>
        <v/>
      </c>
      <c r="G2" s="25" t="str">
        <f ca="1">IF(COUNTIFS('Historical Price'!$C:$C, MID($A2, 3, 4), 'Historical Price'!$D:$D, G$1) = 0, "", AVERAGEIFS('Historical Price'!$B:$B, 'Historical Price'!$C:$C, MID($A2, 3, 4), 'Historical Price'!$D:$D, G$1))</f>
        <v/>
      </c>
      <c r="H2" s="25" t="str">
        <f ca="1">IF(COUNTIFS('Historical Price'!$C:$C, MID($A2, 3, 4), 'Historical Price'!$D:$D, H$1) = 0, "", AVERAGEIFS('Historical Price'!$B:$B, 'Historical Price'!$C:$C, MID($A2, 3, 4), 'Historical Price'!$D:$D, H$1))</f>
        <v/>
      </c>
      <c r="I2" s="25" t="str">
        <f ca="1">IF(COUNTIFS('Historical Price'!$C:$C, MID($A2, 3, 4), 'Historical Price'!$D:$D, I$1) = 0, "", AVERAGEIFS('Historical Price'!$B:$B, 'Historical Price'!$C:$C, MID($A2, 3, 4), 'Historical Price'!$D:$D, I$1))</f>
        <v/>
      </c>
      <c r="J2" s="25" t="str">
        <f ca="1">IF(COUNTIFS('Historical Price'!$C:$C, MID($A2, 3, 4), 'Historical Price'!$D:$D, J$1) = 0, "", AVERAGEIFS('Historical Price'!$B:$B, 'Historical Price'!$C:$C, MID($A2, 3, 4), 'Historical Price'!$D:$D, J$1))</f>
        <v/>
      </c>
      <c r="K2" s="25" t="str">
        <f ca="1">IF(COUNTIFS('Historical Price'!$C:$C, MID($A2, 3, 4), 'Historical Price'!$D:$D, K$1) = 0, "", AVERAGEIFS('Historical Price'!$B:$B, 'Historical Price'!$C:$C, MID($A2, 3, 4), 'Historical Price'!$D:$D, K$1))</f>
        <v/>
      </c>
      <c r="L2" s="25" t="str">
        <f ca="1">IF(COUNTIFS('Historical Price'!$C:$C, MID($A2, 3, 4), 'Historical Price'!$D:$D, L$1) = 0, "", AVERAGEIFS('Historical Price'!$B:$B, 'Historical Price'!$C:$C, MID($A2, 3, 4), 'Historical Price'!$D:$D, L$1))</f>
        <v/>
      </c>
      <c r="M2" s="25" t="str">
        <f ca="1">IF(COUNTIFS('Historical Price'!$C:$C, MID($A2, 3, 4), 'Historical Price'!$D:$D, M$1) = 0, "", AVERAGEIFS('Historical Price'!$B:$B, 'Historical Price'!$C:$C, MID($A2, 3, 4), 'Historical Price'!$D:$D, M$1))</f>
        <v/>
      </c>
    </row>
    <row r="3" spans="1:13" x14ac:dyDescent="0.25">
      <c r="A3" s="24" t="s">
        <v>1320</v>
      </c>
      <c r="B3" s="25" t="str">
        <f ca="1">IF(COUNTIFS('Historical Price'!$C:$C, MID($A3, 3, 4), 'Historical Price'!$D:$D, B$1) = 0, "", AVERAGEIFS('Historical Price'!$B:$B, 'Historical Price'!$C:$C, MID($A3, 3, 4), 'Historical Price'!$D:$D, B$1))</f>
        <v/>
      </c>
      <c r="C3" s="25" t="str">
        <f ca="1">IF(COUNTIFS('Historical Price'!$C:$C, MID($A3, 3, 4), 'Historical Price'!$D:$D, C$1) = 0, "", AVERAGEIFS('Historical Price'!$B:$B, 'Historical Price'!$C:$C, MID($A3, 3, 4), 'Historical Price'!$D:$D, C$1))</f>
        <v/>
      </c>
      <c r="D3" s="25" t="str">
        <f ca="1">IF(COUNTIFS('Historical Price'!$C:$C, MID($A3, 3, 4), 'Historical Price'!$D:$D, D$1) = 0, "", AVERAGEIFS('Historical Price'!$B:$B, 'Historical Price'!$C:$C, MID($A3, 3, 4), 'Historical Price'!$D:$D, D$1))</f>
        <v/>
      </c>
      <c r="E3" s="25" t="str">
        <f ca="1">IF(COUNTIFS('Historical Price'!$C:$C, MID($A3, 3, 4), 'Historical Price'!$D:$D, E$1) = 0, "", AVERAGEIFS('Historical Price'!$B:$B, 'Historical Price'!$C:$C, MID($A3, 3, 4), 'Historical Price'!$D:$D, E$1))</f>
        <v/>
      </c>
      <c r="F3" s="25" t="str">
        <f ca="1">IF(COUNTIFS('Historical Price'!$C:$C, MID($A3, 3, 4), 'Historical Price'!$D:$D, F$1) = 0, "", AVERAGEIFS('Historical Price'!$B:$B, 'Historical Price'!$C:$C, MID($A3, 3, 4), 'Historical Price'!$D:$D, F$1))</f>
        <v/>
      </c>
      <c r="G3" s="25" t="str">
        <f ca="1">IF(COUNTIFS('Historical Price'!$C:$C, MID($A3, 3, 4), 'Historical Price'!$D:$D, G$1) = 0, "", AVERAGEIFS('Historical Price'!$B:$B, 'Historical Price'!$C:$C, MID($A3, 3, 4), 'Historical Price'!$D:$D, G$1))</f>
        <v/>
      </c>
      <c r="H3" s="25" t="str">
        <f ca="1">IF(COUNTIFS('Historical Price'!$C:$C, MID($A3, 3, 4), 'Historical Price'!$D:$D, H$1) = 0, "", AVERAGEIFS('Historical Price'!$B:$B, 'Historical Price'!$C:$C, MID($A3, 3, 4), 'Historical Price'!$D:$D, H$1))</f>
        <v/>
      </c>
      <c r="I3" s="25" t="str">
        <f ca="1">IF(COUNTIFS('Historical Price'!$C:$C, MID($A3, 3, 4), 'Historical Price'!$D:$D, I$1) = 0, "", AVERAGEIFS('Historical Price'!$B:$B, 'Historical Price'!$C:$C, MID($A3, 3, 4), 'Historical Price'!$D:$D, I$1))</f>
        <v/>
      </c>
      <c r="J3" s="25" t="str">
        <f ca="1">IF(COUNTIFS('Historical Price'!$C:$C, MID($A3, 3, 4), 'Historical Price'!$D:$D, J$1) = 0, "", AVERAGEIFS('Historical Price'!$B:$B, 'Historical Price'!$C:$C, MID($A3, 3, 4), 'Historical Price'!$D:$D, J$1))</f>
        <v/>
      </c>
      <c r="K3" s="25" t="str">
        <f ca="1">IF(COUNTIFS('Historical Price'!$C:$C, MID($A3, 3, 4), 'Historical Price'!$D:$D, K$1) = 0, "", AVERAGEIFS('Historical Price'!$B:$B, 'Historical Price'!$C:$C, MID($A3, 3, 4), 'Historical Price'!$D:$D, K$1))</f>
        <v/>
      </c>
      <c r="L3" s="25" t="str">
        <f ca="1">IF(COUNTIFS('Historical Price'!$C:$C, MID($A3, 3, 4), 'Historical Price'!$D:$D, L$1) = 0, "", AVERAGEIFS('Historical Price'!$B:$B, 'Historical Price'!$C:$C, MID($A3, 3, 4), 'Historical Price'!$D:$D, L$1))</f>
        <v/>
      </c>
      <c r="M3" s="25" t="str">
        <f ca="1">IF(COUNTIFS('Historical Price'!$C:$C, MID($A3, 3, 4), 'Historical Price'!$D:$D, M$1) = 0, "", AVERAGEIFS('Historical Price'!$B:$B, 'Historical Price'!$C:$C, MID($A3, 3, 4), 'Historical Price'!$D:$D, M$1))</f>
        <v/>
      </c>
    </row>
    <row r="4" spans="1:13" x14ac:dyDescent="0.25">
      <c r="A4" s="24" t="s">
        <v>2</v>
      </c>
      <c r="B4" s="25" t="str">
        <f ca="1">IF(COUNTIFS('Historical Price'!$C:$C, MID($A4, 3, 4), 'Historical Price'!$D:$D, B$1) = 0, "", AVERAGEIFS('Historical Price'!$B:$B, 'Historical Price'!$C:$C, MID($A4, 3, 4), 'Historical Price'!$D:$D, B$1))</f>
        <v/>
      </c>
      <c r="C4" s="25" t="str">
        <f ca="1">IF(COUNTIFS('Historical Price'!$C:$C, MID($A4, 3, 4), 'Historical Price'!$D:$D, C$1) = 0, "", AVERAGEIFS('Historical Price'!$B:$B, 'Historical Price'!$C:$C, MID($A4, 3, 4), 'Historical Price'!$D:$D, C$1))</f>
        <v/>
      </c>
      <c r="D4" s="25" t="str">
        <f ca="1">IF(COUNTIFS('Historical Price'!$C:$C, MID($A4, 3, 4), 'Historical Price'!$D:$D, D$1) = 0, "", AVERAGEIFS('Historical Price'!$B:$B, 'Historical Price'!$C:$C, MID($A4, 3, 4), 'Historical Price'!$D:$D, D$1))</f>
        <v/>
      </c>
      <c r="E4" s="25" t="str">
        <f ca="1">IF(COUNTIFS('Historical Price'!$C:$C, MID($A4, 3, 4), 'Historical Price'!$D:$D, E$1) = 0, "", AVERAGEIFS('Historical Price'!$B:$B, 'Historical Price'!$C:$C, MID($A4, 3, 4), 'Historical Price'!$D:$D, E$1))</f>
        <v/>
      </c>
      <c r="F4" s="25" t="str">
        <f ca="1">IF(COUNTIFS('Historical Price'!$C:$C, MID($A4, 3, 4), 'Historical Price'!$D:$D, F$1) = 0, "", AVERAGEIFS('Historical Price'!$B:$B, 'Historical Price'!$C:$C, MID($A4, 3, 4), 'Historical Price'!$D:$D, F$1))</f>
        <v/>
      </c>
      <c r="G4" s="25" t="str">
        <f ca="1">IF(COUNTIFS('Historical Price'!$C:$C, MID($A4, 3, 4), 'Historical Price'!$D:$D, G$1) = 0, "", AVERAGEIFS('Historical Price'!$B:$B, 'Historical Price'!$C:$C, MID($A4, 3, 4), 'Historical Price'!$D:$D, G$1))</f>
        <v/>
      </c>
      <c r="H4" s="25" t="str">
        <f ca="1">IF(COUNTIFS('Historical Price'!$C:$C, MID($A4, 3, 4), 'Historical Price'!$D:$D, H$1) = 0, "", AVERAGEIFS('Historical Price'!$B:$B, 'Historical Price'!$C:$C, MID($A4, 3, 4), 'Historical Price'!$D:$D, H$1))</f>
        <v/>
      </c>
      <c r="I4" s="25" t="str">
        <f ca="1">IF(COUNTIFS('Historical Price'!$C:$C, MID($A4, 3, 4), 'Historical Price'!$D:$D, I$1) = 0, "", AVERAGEIFS('Historical Price'!$B:$B, 'Historical Price'!$C:$C, MID($A4, 3, 4), 'Historical Price'!$D:$D, I$1))</f>
        <v/>
      </c>
      <c r="J4" s="25" t="str">
        <f ca="1">IF(COUNTIFS('Historical Price'!$C:$C, MID($A4, 3, 4), 'Historical Price'!$D:$D, J$1) = 0, "", AVERAGEIFS('Historical Price'!$B:$B, 'Historical Price'!$C:$C, MID($A4, 3, 4), 'Historical Price'!$D:$D, J$1))</f>
        <v/>
      </c>
      <c r="K4" s="25" t="str">
        <f ca="1">IF(COUNTIFS('Historical Price'!$C:$C, MID($A4, 3, 4), 'Historical Price'!$D:$D, K$1) = 0, "", AVERAGEIFS('Historical Price'!$B:$B, 'Historical Price'!$C:$C, MID($A4, 3, 4), 'Historical Price'!$D:$D, K$1))</f>
        <v/>
      </c>
      <c r="L4" s="25" t="str">
        <f ca="1">IF(COUNTIFS('Historical Price'!$C:$C, MID($A4, 3, 4), 'Historical Price'!$D:$D, L$1) = 0, "", AVERAGEIFS('Historical Price'!$B:$B, 'Historical Price'!$C:$C, MID($A4, 3, 4), 'Historical Price'!$D:$D, L$1))</f>
        <v/>
      </c>
      <c r="M4" s="25" t="str">
        <f ca="1">IF(COUNTIFS('Historical Price'!$C:$C, MID($A4, 3, 4), 'Historical Price'!$D:$D, M$1) = 0, "", AVERAGEIFS('Historical Price'!$B:$B, 'Historical Price'!$C:$C, MID($A4, 3, 4), 'Historical Price'!$D:$D, M$1))</f>
        <v/>
      </c>
    </row>
    <row r="5" spans="1:13" x14ac:dyDescent="0.25">
      <c r="A5" s="24" t="s">
        <v>1484</v>
      </c>
      <c r="B5" s="25" t="str">
        <f ca="1">IF(COUNTIFS('Historical Price'!$C:$C, MID($A5, 3, 4), 'Historical Price'!$D:$D, B$1) = 0, "", AVERAGEIFS('Historical Price'!$B:$B, 'Historical Price'!$C:$C, MID($A5, 3, 4), 'Historical Price'!$D:$D, B$1))</f>
        <v/>
      </c>
      <c r="C5" s="25" t="str">
        <f ca="1">IF(COUNTIFS('Historical Price'!$C:$C, MID($A5, 3, 4), 'Historical Price'!$D:$D, C$1) = 0, "", AVERAGEIFS('Historical Price'!$B:$B, 'Historical Price'!$C:$C, MID($A5, 3, 4), 'Historical Price'!$D:$D, C$1))</f>
        <v/>
      </c>
      <c r="D5" s="25" t="str">
        <f ca="1">IF(COUNTIFS('Historical Price'!$C:$C, MID($A5, 3, 4), 'Historical Price'!$D:$D, D$1) = 0, "", AVERAGEIFS('Historical Price'!$B:$B, 'Historical Price'!$C:$C, MID($A5, 3, 4), 'Historical Price'!$D:$D, D$1))</f>
        <v/>
      </c>
      <c r="E5" s="25" t="str">
        <f ca="1">IF(COUNTIFS('Historical Price'!$C:$C, MID($A5, 3, 4), 'Historical Price'!$D:$D, E$1) = 0, "", AVERAGEIFS('Historical Price'!$B:$B, 'Historical Price'!$C:$C, MID($A5, 3, 4), 'Historical Price'!$D:$D, E$1))</f>
        <v/>
      </c>
      <c r="F5" s="25" t="str">
        <f ca="1">IF(COUNTIFS('Historical Price'!$C:$C, MID($A5, 3, 4), 'Historical Price'!$D:$D, F$1) = 0, "", AVERAGEIFS('Historical Price'!$B:$B, 'Historical Price'!$C:$C, MID($A5, 3, 4), 'Historical Price'!$D:$D, F$1))</f>
        <v/>
      </c>
      <c r="G5" s="25" t="str">
        <f ca="1">IF(COUNTIFS('Historical Price'!$C:$C, MID($A5, 3, 4), 'Historical Price'!$D:$D, G$1) = 0, "", AVERAGEIFS('Historical Price'!$B:$B, 'Historical Price'!$C:$C, MID($A5, 3, 4), 'Historical Price'!$D:$D, G$1))</f>
        <v/>
      </c>
      <c r="H5" s="25" t="str">
        <f ca="1">IF(COUNTIFS('Historical Price'!$C:$C, MID($A5, 3, 4), 'Historical Price'!$D:$D, H$1) = 0, "", AVERAGEIFS('Historical Price'!$B:$B, 'Historical Price'!$C:$C, MID($A5, 3, 4), 'Historical Price'!$D:$D, H$1))</f>
        <v/>
      </c>
      <c r="I5" s="25" t="str">
        <f ca="1">IF(COUNTIFS('Historical Price'!$C:$C, MID($A5, 3, 4), 'Historical Price'!$D:$D, I$1) = 0, "", AVERAGEIFS('Historical Price'!$B:$B, 'Historical Price'!$C:$C, MID($A5, 3, 4), 'Historical Price'!$D:$D, I$1))</f>
        <v/>
      </c>
      <c r="J5" s="25" t="str">
        <f ca="1">IF(COUNTIFS('Historical Price'!$C:$C, MID($A5, 3, 4), 'Historical Price'!$D:$D, J$1) = 0, "", AVERAGEIFS('Historical Price'!$B:$B, 'Historical Price'!$C:$C, MID($A5, 3, 4), 'Historical Price'!$D:$D, J$1))</f>
        <v/>
      </c>
      <c r="K5" s="25" t="str">
        <f ca="1">IF(COUNTIFS('Historical Price'!$C:$C, MID($A5, 3, 4), 'Historical Price'!$D:$D, K$1) = 0, "", AVERAGEIFS('Historical Price'!$B:$B, 'Historical Price'!$C:$C, MID($A5, 3, 4), 'Historical Price'!$D:$D, K$1))</f>
        <v/>
      </c>
      <c r="L5" s="25" t="str">
        <f ca="1">IF(COUNTIFS('Historical Price'!$C:$C, MID($A5, 3, 4), 'Historical Price'!$D:$D, L$1) = 0, "", AVERAGEIFS('Historical Price'!$B:$B, 'Historical Price'!$C:$C, MID($A5, 3, 4), 'Historical Price'!$D:$D, L$1))</f>
        <v/>
      </c>
      <c r="M5" s="25" t="str">
        <f ca="1">IF(COUNTIFS('Historical Price'!$C:$C, MID($A5, 3, 4), 'Historical Price'!$D:$D, M$1) = 0, "", AVERAGEIFS('Historical Price'!$B:$B, 'Historical Price'!$C:$C, MID($A5, 3, 4), 'Historical Price'!$D:$D, M$1))</f>
        <v/>
      </c>
    </row>
    <row r="6" spans="1:13" x14ac:dyDescent="0.25">
      <c r="A6" s="24" t="s">
        <v>2299</v>
      </c>
      <c r="B6" s="25" t="str">
        <f ca="1">IF(COUNTIFS('Historical Price'!$C:$C, MID($A6, 3, 4), 'Historical Price'!$D:$D, B$1) = 0, "", AVERAGEIFS('Historical Price'!$B:$B, 'Historical Price'!$C:$C, MID($A6, 3, 4), 'Historical Price'!$D:$D, B$1))</f>
        <v/>
      </c>
      <c r="C6" s="25" t="str">
        <f ca="1">IF(COUNTIFS('Historical Price'!$C:$C, MID($A6, 3, 4), 'Historical Price'!$D:$D, C$1) = 0, "", AVERAGEIFS('Historical Price'!$B:$B, 'Historical Price'!$C:$C, MID($A6, 3, 4), 'Historical Price'!$D:$D, C$1))</f>
        <v/>
      </c>
      <c r="D6" s="25" t="str">
        <f ca="1">IF(COUNTIFS('Historical Price'!$C:$C, MID($A6, 3, 4), 'Historical Price'!$D:$D, D$1) = 0, "", AVERAGEIFS('Historical Price'!$B:$B, 'Historical Price'!$C:$C, MID($A6, 3, 4), 'Historical Price'!$D:$D, D$1))</f>
        <v/>
      </c>
      <c r="E6" s="25" t="str">
        <f ca="1">IF(COUNTIFS('Historical Price'!$C:$C, MID($A6, 3, 4), 'Historical Price'!$D:$D, E$1) = 0, "", AVERAGEIFS('Historical Price'!$B:$B, 'Historical Price'!$C:$C, MID($A6, 3, 4), 'Historical Price'!$D:$D, E$1))</f>
        <v/>
      </c>
      <c r="F6" s="25" t="str">
        <f ca="1">IF(COUNTIFS('Historical Price'!$C:$C, MID($A6, 3, 4), 'Historical Price'!$D:$D, F$1) = 0, "", AVERAGEIFS('Historical Price'!$B:$B, 'Historical Price'!$C:$C, MID($A6, 3, 4), 'Historical Price'!$D:$D, F$1))</f>
        <v/>
      </c>
      <c r="G6" s="25" t="str">
        <f ca="1">IF(COUNTIFS('Historical Price'!$C:$C, MID($A6, 3, 4), 'Historical Price'!$D:$D, G$1) = 0, "", AVERAGEIFS('Historical Price'!$B:$B, 'Historical Price'!$C:$C, MID($A6, 3, 4), 'Historical Price'!$D:$D, G$1))</f>
        <v/>
      </c>
      <c r="H6" s="25" t="str">
        <f ca="1">IF(COUNTIFS('Historical Price'!$C:$C, MID($A6, 3, 4), 'Historical Price'!$D:$D, H$1) = 0, "", AVERAGEIFS('Historical Price'!$B:$B, 'Historical Price'!$C:$C, MID($A6, 3, 4), 'Historical Price'!$D:$D, H$1))</f>
        <v/>
      </c>
      <c r="I6" s="25" t="str">
        <f ca="1">IF(COUNTIFS('Historical Price'!$C:$C, MID($A6, 3, 4), 'Historical Price'!$D:$D, I$1) = 0, "", AVERAGEIFS('Historical Price'!$B:$B, 'Historical Price'!$C:$C, MID($A6, 3, 4), 'Historical Price'!$D:$D, I$1))</f>
        <v/>
      </c>
      <c r="J6" s="25" t="str">
        <f ca="1">IF(COUNTIFS('Historical Price'!$C:$C, MID($A6, 3, 4), 'Historical Price'!$D:$D, J$1) = 0, "", AVERAGEIFS('Historical Price'!$B:$B, 'Historical Price'!$C:$C, MID($A6, 3, 4), 'Historical Price'!$D:$D, J$1))</f>
        <v/>
      </c>
      <c r="K6" s="25" t="str">
        <f ca="1">IF(COUNTIFS('Historical Price'!$C:$C, MID($A6, 3, 4), 'Historical Price'!$D:$D, K$1) = 0, "", AVERAGEIFS('Historical Price'!$B:$B, 'Historical Price'!$C:$C, MID($A6, 3, 4), 'Historical Price'!$D:$D, K$1))</f>
        <v/>
      </c>
      <c r="L6" s="25" t="str">
        <f ca="1">IF(COUNTIFS('Historical Price'!$C:$C, MID($A6, 3, 4), 'Historical Price'!$D:$D, L$1) = 0, "", AVERAGEIFS('Historical Price'!$B:$B, 'Historical Price'!$C:$C, MID($A6, 3, 4), 'Historical Price'!$D:$D, L$1))</f>
        <v/>
      </c>
      <c r="M6" s="25" t="str">
        <f ca="1">IF(COUNTIFS('Historical Price'!$C:$C, MID($A6, 3, 4), 'Historical Price'!$D:$D, M$1) = 0, "", AVERAGEIFS('Historical Price'!$B:$B, 'Historical Price'!$C:$C, MID($A6, 3, 4), 'Historical Price'!$D:$D, M$1))</f>
        <v/>
      </c>
    </row>
    <row r="7" spans="1:13" x14ac:dyDescent="0.25">
      <c r="B7" s="11"/>
    </row>
    <row r="8" spans="1:13" x14ac:dyDescent="0.25">
      <c r="B8" s="11"/>
    </row>
    <row r="9" spans="1:13" x14ac:dyDescent="0.25">
      <c r="B9" s="11"/>
    </row>
    <row r="10" spans="1:13" x14ac:dyDescent="0.25">
      <c r="B10" s="11"/>
    </row>
    <row r="11" spans="1:13" x14ac:dyDescent="0.25">
      <c r="B11" s="11"/>
    </row>
    <row r="12" spans="1:13" x14ac:dyDescent="0.25">
      <c r="B12" s="11"/>
    </row>
    <row r="13" spans="1:13" x14ac:dyDescent="0.25">
      <c r="B13" s="11"/>
    </row>
    <row r="14" spans="1:13" x14ac:dyDescent="0.25">
      <c r="B14" s="11"/>
    </row>
    <row r="15" spans="1:13" x14ac:dyDescent="0.25">
      <c r="B15" s="11"/>
    </row>
    <row r="16" spans="1:13" x14ac:dyDescent="0.25">
      <c r="B16" s="11"/>
    </row>
    <row r="17" spans="2:2" x14ac:dyDescent="0.25">
      <c r="B17" s="11"/>
    </row>
    <row r="18" spans="2:2" x14ac:dyDescent="0.25">
      <c r="B18" s="11"/>
    </row>
    <row r="19" spans="2:2" x14ac:dyDescent="0.25">
      <c r="B19" s="11"/>
    </row>
    <row r="20" spans="2:2" x14ac:dyDescent="0.25">
      <c r="B20" s="11"/>
    </row>
    <row r="21" spans="2:2" x14ac:dyDescent="0.25">
      <c r="B21" s="11"/>
    </row>
    <row r="22" spans="2:2" x14ac:dyDescent="0.25">
      <c r="B22" s="1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Sheet_Info</vt:lpstr>
      <vt:lpstr>FY2025</vt:lpstr>
      <vt:lpstr>FY2025_data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Credit_Limit</vt:lpstr>
      <vt:lpstr>Credit_Limit_data</vt:lpstr>
      <vt:lpstr>Brent_Prices</vt:lpstr>
      <vt:lpstr>Historical Price</vt:lpstr>
      <vt:lpstr>Actual_Average_Brent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2025-06-16T01:33:57Z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